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/>
  <mc:AlternateContent xmlns:mc="http://schemas.openxmlformats.org/markup-compatibility/2006">
    <mc:Choice Requires="x15">
      <x15ac:absPath xmlns:x15ac="http://schemas.microsoft.com/office/spreadsheetml/2010/11/ac" url="C:\Users\jelal\Downloads\"/>
    </mc:Choice>
  </mc:AlternateContent>
  <xr:revisionPtr revIDLastSave="0" documentId="13_ncr:1_{36D2B2BF-D073-4491-829E-3751A593AE1B}" xr6:coauthVersionLast="47" xr6:coauthVersionMax="47" xr10:uidLastSave="{00000000-0000-0000-0000-000000000000}"/>
  <bookViews>
    <workbookView xWindow="-120" yWindow="-120" windowWidth="20730" windowHeight="11040" firstSheet="9" activeTab="9" xr2:uid="{00000000-000D-0000-FFFF-FFFF00000000}"/>
  </bookViews>
  <sheets>
    <sheet name="Oferta_Detalhada" sheetId="1" state="hidden" r:id="rId1"/>
    <sheet name="Oferta_Horarios_Dept" sheetId="2" state="hidden" r:id="rId2"/>
    <sheet name="Oferta" sheetId="3" state="hidden" r:id="rId3"/>
    <sheet name="Oferta_Dept" sheetId="4" state="hidden" r:id="rId4"/>
    <sheet name="Noturno - Semestre" sheetId="5" state="hidden" r:id="rId5"/>
    <sheet name="Matutino - Semestre" sheetId="6" state="hidden" r:id="rId6"/>
    <sheet name="Matriz2018" sheetId="7" state="hidden" r:id="rId7"/>
    <sheet name="Horário_Docente" sheetId="8" state="hidden" r:id="rId8"/>
    <sheet name="CH_Docente" sheetId="9" state="hidden" r:id="rId9"/>
    <sheet name="Simulador" sheetId="10" r:id="rId10"/>
    <sheet name="Curriculos" sheetId="11" state="hidden" r:id="rId11"/>
    <sheet name="Mtz_Horarios" sheetId="12" state="hidden" r:id="rId12"/>
    <sheet name="Disciplinas" sheetId="13" state="hidden" r:id="rId13"/>
    <sheet name="Lista_Professores" sheetId="14" state="hidden" r:id="rId14"/>
    <sheet name="Lista" sheetId="15" state="hidden" r:id="rId15"/>
    <sheet name="Matriz2022" sheetId="16" state="hidden" r:id="rId16"/>
    <sheet name="Curr2018" sheetId="17" state="hidden" r:id="rId17"/>
    <sheet name="Curr2023N" sheetId="18" state="hidden" r:id="rId18"/>
    <sheet name="Curr2022M" sheetId="19" state="hidden" r:id="rId19"/>
    <sheet name="Curr2023cPreReq" sheetId="20" state="hidden" r:id="rId20"/>
  </sheets>
  <definedNames>
    <definedName name="_xlnm._FilterDatabase" localSheetId="16" hidden="1">Curr2018!$A$1:$J$83</definedName>
    <definedName name="_xlnm._FilterDatabase" localSheetId="18" hidden="1">Curr2022M!$B$1:$K$95</definedName>
    <definedName name="_xlnm._FilterDatabase" localSheetId="19" hidden="1">Curr2023cPreReq!$A$2:$Q$2</definedName>
    <definedName name="_xlnm._FilterDatabase" localSheetId="17" hidden="1">Curr2023N!$A$1:$Z$295</definedName>
    <definedName name="_xlnm._FilterDatabase" localSheetId="10" hidden="1">Curriculos!$A$1:$L$315</definedName>
    <definedName name="_xlnm._FilterDatabase" localSheetId="12" hidden="1">Disciplinas!$A$1:$I$83</definedName>
    <definedName name="_xlnm._FilterDatabase" localSheetId="13" hidden="1">Lista_Professores!$A$1:$C$297</definedName>
    <definedName name="_xlnm._FilterDatabase" localSheetId="11" hidden="1">Mtz_Horarios!$A$1:$J$100</definedName>
    <definedName name="_xlnm._FilterDatabase" localSheetId="2" hidden="1">Oferta!$A$1:$U$353</definedName>
    <definedName name="_xlnm._FilterDatabase" localSheetId="3" hidden="1">Oferta_Dept!$A$1:$S$353</definedName>
    <definedName name="_xlnm._FilterDatabase" localSheetId="0" hidden="1">Oferta_Detalhada!$A$1:$AW$2892</definedName>
    <definedName name="_xlnm._FilterDatabase" localSheetId="1" hidden="1">Oferta_Horarios_Dept!$A$1:$AF$2892</definedName>
    <definedName name="Curr2018">Curr2018!$C$2:$C$83</definedName>
    <definedName name="Curr2022M">Curr2022M!$C$2:$C$95</definedName>
    <definedName name="Curr2022N">Curr2023N!$C$2:$C$95</definedName>
    <definedName name="Currículos" localSheetId="6">Curriculos!$L$2:$L$4</definedName>
    <definedName name="Currículos" localSheetId="15">Curriculos!$L$2:$L$4</definedName>
    <definedName name="Currículos">Curriculos!$L$2:$L$4</definedName>
    <definedName name="Disciplinas" localSheetId="14">Lista!$A$2:$A$101</definedName>
    <definedName name="Disciplinas" localSheetId="6">Lista!$A$2:$A$101</definedName>
    <definedName name="Disciplinas" localSheetId="15">Lista!$A$2:$A$101</definedName>
    <definedName name="Disciplinas">Lista!$A$2:$A$101</definedName>
    <definedName name="Professor">Lista_Professores!$A$2:$A$91</definedName>
    <definedName name="Turma" localSheetId="6">Lista!$D$2:$D$5</definedName>
    <definedName name="Turma" localSheetId="15">Lista!$D$2:$D$5</definedName>
    <definedName name="Turma">Lista!$D$2:$D$5</definedName>
  </definedNames>
  <calcPr calcId="191029"/>
  <pivotCaches>
    <pivotCache cacheId="3" r:id="rId2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5" roundtripDataChecksum="WCgGaCseKwNW1ab6FW4S4JgU2w/GIQpKZxlLn3Kf+KA="/>
    </ext>
  </extLst>
</workbook>
</file>

<file path=xl/calcChain.xml><?xml version="1.0" encoding="utf-8"?>
<calcChain xmlns="http://schemas.openxmlformats.org/spreadsheetml/2006/main">
  <c r="Q52" i="20" l="1"/>
  <c r="M52" i="20"/>
  <c r="L52" i="20"/>
  <c r="K52" i="20"/>
  <c r="N52" i="20" s="1"/>
  <c r="J52" i="20"/>
  <c r="Q51" i="20"/>
  <c r="M51" i="20"/>
  <c r="L51" i="20"/>
  <c r="K51" i="20"/>
  <c r="N51" i="20" s="1"/>
  <c r="J51" i="20"/>
  <c r="Q50" i="20"/>
  <c r="M50" i="20"/>
  <c r="L50" i="20"/>
  <c r="K50" i="20"/>
  <c r="N50" i="20" s="1"/>
  <c r="J50" i="20"/>
  <c r="Q49" i="20"/>
  <c r="M49" i="20"/>
  <c r="L49" i="20"/>
  <c r="K49" i="20"/>
  <c r="N49" i="20" s="1"/>
  <c r="J49" i="20"/>
  <c r="Q48" i="20"/>
  <c r="M48" i="20"/>
  <c r="L48" i="20"/>
  <c r="K48" i="20"/>
  <c r="N48" i="20" s="1"/>
  <c r="J48" i="20"/>
  <c r="Q47" i="20"/>
  <c r="M47" i="20"/>
  <c r="L47" i="20"/>
  <c r="K47" i="20"/>
  <c r="N47" i="20" s="1"/>
  <c r="J47" i="20"/>
  <c r="Q46" i="20"/>
  <c r="M46" i="20"/>
  <c r="L46" i="20"/>
  <c r="K46" i="20"/>
  <c r="N46" i="20" s="1"/>
  <c r="J46" i="20"/>
  <c r="Q45" i="20"/>
  <c r="M45" i="20"/>
  <c r="L45" i="20"/>
  <c r="K45" i="20"/>
  <c r="N45" i="20" s="1"/>
  <c r="J45" i="20"/>
  <c r="Q44" i="20"/>
  <c r="M44" i="20"/>
  <c r="L44" i="20"/>
  <c r="K44" i="20"/>
  <c r="N44" i="20" s="1"/>
  <c r="J44" i="20"/>
  <c r="Q43" i="20"/>
  <c r="M43" i="20"/>
  <c r="L43" i="20"/>
  <c r="K43" i="20"/>
  <c r="N43" i="20" s="1"/>
  <c r="J43" i="20"/>
  <c r="Q42" i="20"/>
  <c r="M42" i="20"/>
  <c r="L42" i="20"/>
  <c r="K42" i="20"/>
  <c r="N42" i="20" s="1"/>
  <c r="J42" i="20"/>
  <c r="Q41" i="20"/>
  <c r="M41" i="20"/>
  <c r="L41" i="20"/>
  <c r="K41" i="20"/>
  <c r="N41" i="20" s="1"/>
  <c r="J41" i="20"/>
  <c r="Q40" i="20"/>
  <c r="M40" i="20"/>
  <c r="L40" i="20"/>
  <c r="K40" i="20"/>
  <c r="N40" i="20" s="1"/>
  <c r="J40" i="20"/>
  <c r="Q39" i="20"/>
  <c r="M39" i="20"/>
  <c r="L39" i="20"/>
  <c r="K39" i="20"/>
  <c r="N39" i="20" s="1"/>
  <c r="J39" i="20"/>
  <c r="Q38" i="20"/>
  <c r="M38" i="20"/>
  <c r="L38" i="20"/>
  <c r="K38" i="20"/>
  <c r="N38" i="20" s="1"/>
  <c r="J38" i="20"/>
  <c r="Q37" i="20"/>
  <c r="M37" i="20"/>
  <c r="L37" i="20"/>
  <c r="K37" i="20"/>
  <c r="N37" i="20" s="1"/>
  <c r="J37" i="20"/>
  <c r="Q36" i="20"/>
  <c r="M36" i="20"/>
  <c r="L36" i="20"/>
  <c r="K36" i="20"/>
  <c r="N36" i="20" s="1"/>
  <c r="J36" i="20"/>
  <c r="Q35" i="20"/>
  <c r="M35" i="20"/>
  <c r="L35" i="20"/>
  <c r="K35" i="20"/>
  <c r="N35" i="20" s="1"/>
  <c r="J35" i="20"/>
  <c r="Q34" i="20"/>
  <c r="M34" i="20"/>
  <c r="L34" i="20"/>
  <c r="K34" i="20"/>
  <c r="N34" i="20" s="1"/>
  <c r="J34" i="20"/>
  <c r="Q33" i="20"/>
  <c r="M33" i="20"/>
  <c r="L33" i="20"/>
  <c r="K33" i="20"/>
  <c r="N33" i="20" s="1"/>
  <c r="J33" i="20"/>
  <c r="Q32" i="20"/>
  <c r="M32" i="20"/>
  <c r="L32" i="20"/>
  <c r="K32" i="20"/>
  <c r="N32" i="20" s="1"/>
  <c r="J32" i="20"/>
  <c r="Q31" i="20"/>
  <c r="M31" i="20"/>
  <c r="L31" i="20"/>
  <c r="K31" i="20"/>
  <c r="N31" i="20" s="1"/>
  <c r="J31" i="20"/>
  <c r="Q30" i="20"/>
  <c r="M30" i="20"/>
  <c r="L30" i="20"/>
  <c r="K30" i="20"/>
  <c r="N30" i="20" s="1"/>
  <c r="J30" i="20"/>
  <c r="Q29" i="20"/>
  <c r="M29" i="20"/>
  <c r="L29" i="20"/>
  <c r="K29" i="20"/>
  <c r="N29" i="20" s="1"/>
  <c r="J29" i="20"/>
  <c r="Q28" i="20"/>
  <c r="M28" i="20"/>
  <c r="L28" i="20"/>
  <c r="K28" i="20"/>
  <c r="N28" i="20" s="1"/>
  <c r="J28" i="20"/>
  <c r="Q27" i="20"/>
  <c r="M27" i="20"/>
  <c r="L27" i="20"/>
  <c r="K27" i="20"/>
  <c r="N27" i="20" s="1"/>
  <c r="J27" i="20"/>
  <c r="Q26" i="20"/>
  <c r="M26" i="20"/>
  <c r="L26" i="20"/>
  <c r="K26" i="20"/>
  <c r="N26" i="20" s="1"/>
  <c r="J26" i="20"/>
  <c r="Q25" i="20"/>
  <c r="M25" i="20"/>
  <c r="L25" i="20"/>
  <c r="K25" i="20"/>
  <c r="N25" i="20" s="1"/>
  <c r="J25" i="20"/>
  <c r="Q24" i="20"/>
  <c r="M24" i="20"/>
  <c r="L24" i="20"/>
  <c r="K24" i="20"/>
  <c r="N24" i="20" s="1"/>
  <c r="J24" i="20"/>
  <c r="Q23" i="20"/>
  <c r="M23" i="20"/>
  <c r="L23" i="20"/>
  <c r="K23" i="20"/>
  <c r="N23" i="20" s="1"/>
  <c r="J23" i="20"/>
  <c r="Q22" i="20"/>
  <c r="M22" i="20"/>
  <c r="L22" i="20"/>
  <c r="K22" i="20"/>
  <c r="N22" i="20" s="1"/>
  <c r="J22" i="20"/>
  <c r="Q21" i="20"/>
  <c r="M21" i="20"/>
  <c r="L21" i="20"/>
  <c r="K21" i="20"/>
  <c r="N21" i="20" s="1"/>
  <c r="J21" i="20"/>
  <c r="Q20" i="20"/>
  <c r="M20" i="20"/>
  <c r="L20" i="20"/>
  <c r="K20" i="20"/>
  <c r="N20" i="20" s="1"/>
  <c r="J20" i="20"/>
  <c r="Q19" i="20"/>
  <c r="M19" i="20"/>
  <c r="L19" i="20"/>
  <c r="K19" i="20"/>
  <c r="N19" i="20" s="1"/>
  <c r="J19" i="20"/>
  <c r="Q18" i="20"/>
  <c r="M18" i="20"/>
  <c r="L18" i="20"/>
  <c r="K18" i="20"/>
  <c r="N18" i="20" s="1"/>
  <c r="J18" i="20"/>
  <c r="Q17" i="20"/>
  <c r="M17" i="20"/>
  <c r="L17" i="20"/>
  <c r="K17" i="20"/>
  <c r="N17" i="20" s="1"/>
  <c r="J17" i="20"/>
  <c r="Q16" i="20"/>
  <c r="M16" i="20"/>
  <c r="L16" i="20"/>
  <c r="K16" i="20"/>
  <c r="N16" i="20" s="1"/>
  <c r="J16" i="20"/>
  <c r="Q15" i="20"/>
  <c r="M15" i="20"/>
  <c r="L15" i="20"/>
  <c r="K15" i="20"/>
  <c r="N15" i="20" s="1"/>
  <c r="J15" i="20"/>
  <c r="Q14" i="20"/>
  <c r="M14" i="20"/>
  <c r="L14" i="20"/>
  <c r="K14" i="20"/>
  <c r="N14" i="20" s="1"/>
  <c r="J14" i="20"/>
  <c r="Q13" i="20"/>
  <c r="M13" i="20"/>
  <c r="L13" i="20"/>
  <c r="K13" i="20"/>
  <c r="N13" i="20" s="1"/>
  <c r="J13" i="20"/>
  <c r="Q12" i="20"/>
  <c r="M12" i="20"/>
  <c r="L12" i="20"/>
  <c r="K12" i="20"/>
  <c r="N12" i="20" s="1"/>
  <c r="J12" i="20"/>
  <c r="Q11" i="20"/>
  <c r="M11" i="20"/>
  <c r="L11" i="20"/>
  <c r="K11" i="20"/>
  <c r="N11" i="20" s="1"/>
  <c r="J11" i="20"/>
  <c r="Q10" i="20"/>
  <c r="M10" i="20"/>
  <c r="L10" i="20"/>
  <c r="K10" i="20"/>
  <c r="N10" i="20" s="1"/>
  <c r="J10" i="20"/>
  <c r="Q9" i="20"/>
  <c r="M9" i="20"/>
  <c r="L9" i="20"/>
  <c r="K9" i="20"/>
  <c r="N9" i="20" s="1"/>
  <c r="J9" i="20"/>
  <c r="Q8" i="20"/>
  <c r="M8" i="20"/>
  <c r="L8" i="20"/>
  <c r="K8" i="20"/>
  <c r="N8" i="20" s="1"/>
  <c r="J8" i="20"/>
  <c r="Q7" i="20"/>
  <c r="M7" i="20"/>
  <c r="L7" i="20"/>
  <c r="K7" i="20"/>
  <c r="N7" i="20" s="1"/>
  <c r="J7" i="20"/>
  <c r="Q6" i="20"/>
  <c r="M6" i="20"/>
  <c r="L6" i="20"/>
  <c r="K6" i="20"/>
  <c r="N6" i="20" s="1"/>
  <c r="J6" i="20"/>
  <c r="Q5" i="20"/>
  <c r="M5" i="20"/>
  <c r="L5" i="20"/>
  <c r="K5" i="20"/>
  <c r="N5" i="20" s="1"/>
  <c r="J5" i="20"/>
  <c r="Q4" i="20"/>
  <c r="M4" i="20"/>
  <c r="L4" i="20"/>
  <c r="K4" i="20"/>
  <c r="N4" i="20" s="1"/>
  <c r="J4" i="20"/>
  <c r="Q3" i="20"/>
  <c r="M3" i="20"/>
  <c r="L3" i="20"/>
  <c r="K3" i="20"/>
  <c r="N3" i="20" s="1"/>
  <c r="J3" i="20"/>
  <c r="D100" i="12"/>
  <c r="D99" i="12"/>
  <c r="D98" i="12"/>
  <c r="D97" i="12"/>
  <c r="D96" i="12"/>
  <c r="D95" i="12"/>
  <c r="D65" i="12"/>
  <c r="H64" i="12"/>
  <c r="E64" i="12"/>
  <c r="D64" i="12"/>
  <c r="H63" i="12"/>
  <c r="E63" i="12"/>
  <c r="D63" i="12"/>
  <c r="H62" i="12"/>
  <c r="E62" i="12"/>
  <c r="D62" i="12"/>
  <c r="H61" i="12"/>
  <c r="E61" i="12"/>
  <c r="D61" i="12"/>
  <c r="H59" i="12"/>
  <c r="E59" i="12"/>
  <c r="D59" i="12"/>
  <c r="H58" i="12"/>
  <c r="E58" i="12"/>
  <c r="D58" i="12"/>
  <c r="H57" i="12"/>
  <c r="E57" i="12"/>
  <c r="D57" i="12"/>
  <c r="H56" i="12"/>
  <c r="E56" i="12"/>
  <c r="D56" i="12"/>
  <c r="H55" i="12"/>
  <c r="E55" i="12"/>
  <c r="D55" i="12"/>
  <c r="H54" i="12"/>
  <c r="E54" i="12"/>
  <c r="D54" i="12"/>
  <c r="H53" i="12"/>
  <c r="E53" i="12"/>
  <c r="D53" i="12"/>
  <c r="H52" i="12"/>
  <c r="E52" i="12"/>
  <c r="D52" i="12"/>
  <c r="H51" i="12"/>
  <c r="E51" i="12"/>
  <c r="D51" i="12"/>
  <c r="H50" i="12"/>
  <c r="E50" i="12"/>
  <c r="D50" i="12"/>
  <c r="H49" i="12"/>
  <c r="E49" i="12"/>
  <c r="D49" i="12"/>
  <c r="H47" i="12"/>
  <c r="E47" i="12"/>
  <c r="D47" i="12"/>
  <c r="H46" i="12"/>
  <c r="E46" i="12"/>
  <c r="D46" i="12"/>
  <c r="H45" i="12"/>
  <c r="E45" i="12"/>
  <c r="D45" i="12"/>
  <c r="H44" i="12"/>
  <c r="E44" i="12"/>
  <c r="D44" i="12"/>
  <c r="H42" i="12"/>
  <c r="E42" i="12"/>
  <c r="D42" i="12"/>
  <c r="H41" i="12"/>
  <c r="E41" i="12"/>
  <c r="D41" i="12"/>
  <c r="H40" i="12"/>
  <c r="E40" i="12"/>
  <c r="D40" i="12"/>
  <c r="H39" i="12"/>
  <c r="E39" i="12"/>
  <c r="D39" i="12"/>
  <c r="H38" i="12"/>
  <c r="E38" i="12"/>
  <c r="D38" i="12"/>
  <c r="H36" i="12"/>
  <c r="E36" i="12"/>
  <c r="D36" i="12"/>
  <c r="H35" i="12"/>
  <c r="E35" i="12"/>
  <c r="D35" i="12"/>
  <c r="H34" i="12"/>
  <c r="E34" i="12"/>
  <c r="D34" i="12"/>
  <c r="H33" i="12"/>
  <c r="E33" i="12"/>
  <c r="D33" i="12"/>
  <c r="H32" i="12"/>
  <c r="E32" i="12"/>
  <c r="D32" i="12"/>
  <c r="H31" i="12"/>
  <c r="E31" i="12"/>
  <c r="D31" i="12"/>
  <c r="H30" i="12"/>
  <c r="E30" i="12"/>
  <c r="D30" i="12"/>
  <c r="H29" i="12"/>
  <c r="E29" i="12"/>
  <c r="D29" i="12"/>
  <c r="H28" i="12"/>
  <c r="E28" i="12"/>
  <c r="D28" i="12"/>
  <c r="H27" i="12"/>
  <c r="E27" i="12"/>
  <c r="D27" i="12"/>
  <c r="H26" i="12"/>
  <c r="E26" i="12"/>
  <c r="D26" i="12"/>
  <c r="H25" i="12"/>
  <c r="E25" i="12"/>
  <c r="D25" i="12"/>
  <c r="H24" i="12"/>
  <c r="E24" i="12"/>
  <c r="D24" i="12"/>
  <c r="H23" i="12"/>
  <c r="E23" i="12"/>
  <c r="D23" i="12"/>
  <c r="H22" i="12"/>
  <c r="E22" i="12"/>
  <c r="D22" i="12"/>
  <c r="H21" i="12"/>
  <c r="E21" i="12"/>
  <c r="D21" i="12"/>
  <c r="H20" i="12"/>
  <c r="E20" i="12"/>
  <c r="D20" i="12"/>
  <c r="H19" i="12"/>
  <c r="E19" i="12"/>
  <c r="D19" i="12"/>
  <c r="H18" i="12"/>
  <c r="E18" i="12"/>
  <c r="D18" i="12"/>
  <c r="H17" i="12"/>
  <c r="E17" i="12"/>
  <c r="D17" i="12"/>
  <c r="H16" i="12"/>
  <c r="E16" i="12"/>
  <c r="D16" i="12"/>
  <c r="H15" i="12"/>
  <c r="E15" i="12"/>
  <c r="D15" i="12"/>
  <c r="H14" i="12"/>
  <c r="E14" i="12"/>
  <c r="D14" i="12"/>
  <c r="H13" i="12"/>
  <c r="E13" i="12"/>
  <c r="D13" i="12"/>
  <c r="H12" i="12"/>
  <c r="E12" i="12"/>
  <c r="D12" i="12"/>
  <c r="H11" i="12"/>
  <c r="E11" i="12"/>
  <c r="D11" i="12"/>
  <c r="H10" i="12"/>
  <c r="E10" i="12"/>
  <c r="D10" i="12"/>
  <c r="K9" i="12"/>
  <c r="K10" i="12" s="1"/>
  <c r="K11" i="12" s="1"/>
  <c r="H9" i="12"/>
  <c r="E9" i="12"/>
  <c r="D9" i="12"/>
  <c r="H8" i="12"/>
  <c r="E8" i="12"/>
  <c r="D8" i="12"/>
  <c r="H7" i="12"/>
  <c r="E7" i="12"/>
  <c r="D7" i="12"/>
  <c r="H6" i="12"/>
  <c r="E6" i="12"/>
  <c r="D6" i="12"/>
  <c r="H5" i="12"/>
  <c r="E5" i="12"/>
  <c r="D5" i="12"/>
  <c r="H4" i="12"/>
  <c r="E4" i="12"/>
  <c r="D4" i="12"/>
  <c r="K3" i="12"/>
  <c r="K4" i="12" s="1"/>
  <c r="K5" i="12" s="1"/>
  <c r="K6" i="12" s="1"/>
  <c r="K7" i="12" s="1"/>
  <c r="H3" i="12"/>
  <c r="E3" i="12"/>
  <c r="D3" i="12"/>
  <c r="H2" i="12"/>
  <c r="E2" i="12"/>
  <c r="D2" i="12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A2" i="11"/>
  <c r="I33" i="10"/>
  <c r="I32" i="10"/>
  <c r="I31" i="10"/>
  <c r="I30" i="10"/>
  <c r="I29" i="10"/>
  <c r="I28" i="10"/>
  <c r="I27" i="10"/>
  <c r="J26" i="10"/>
  <c r="I26" i="10"/>
  <c r="C26" i="9"/>
  <c r="B1" i="8"/>
  <c r="L26" i="7"/>
  <c r="L27" i="7" s="1"/>
  <c r="R353" i="4"/>
  <c r="P353" i="4"/>
  <c r="P352" i="4"/>
  <c r="N352" i="4"/>
  <c r="J352" i="4"/>
  <c r="I352" i="4"/>
  <c r="H352" i="4"/>
  <c r="G352" i="4"/>
  <c r="R352" i="4" s="1"/>
  <c r="F352" i="4"/>
  <c r="E352" i="4"/>
  <c r="B352" i="4"/>
  <c r="A352" i="4"/>
  <c r="P351" i="4"/>
  <c r="N351" i="4"/>
  <c r="J351" i="4"/>
  <c r="I351" i="4"/>
  <c r="H351" i="4"/>
  <c r="G351" i="4"/>
  <c r="R351" i="4" s="1"/>
  <c r="F351" i="4"/>
  <c r="E351" i="4"/>
  <c r="B351" i="4"/>
  <c r="A351" i="4"/>
  <c r="P350" i="4"/>
  <c r="N350" i="4"/>
  <c r="J350" i="4"/>
  <c r="I350" i="4"/>
  <c r="H350" i="4"/>
  <c r="G350" i="4"/>
  <c r="R350" i="4" s="1"/>
  <c r="F350" i="4"/>
  <c r="E350" i="4"/>
  <c r="B350" i="4"/>
  <c r="A350" i="4"/>
  <c r="P349" i="4"/>
  <c r="N349" i="4"/>
  <c r="J349" i="4"/>
  <c r="I349" i="4"/>
  <c r="H349" i="4"/>
  <c r="G349" i="4"/>
  <c r="R349" i="4" s="1"/>
  <c r="F349" i="4"/>
  <c r="E349" i="4"/>
  <c r="B349" i="4"/>
  <c r="A349" i="4"/>
  <c r="P348" i="4"/>
  <c r="N348" i="4"/>
  <c r="J348" i="4"/>
  <c r="I348" i="4"/>
  <c r="H348" i="4"/>
  <c r="G348" i="4"/>
  <c r="R348" i="4" s="1"/>
  <c r="F348" i="4"/>
  <c r="E348" i="4"/>
  <c r="B348" i="4"/>
  <c r="A348" i="4"/>
  <c r="P347" i="4"/>
  <c r="N347" i="4"/>
  <c r="J347" i="4"/>
  <c r="I347" i="4"/>
  <c r="H347" i="4"/>
  <c r="G347" i="4"/>
  <c r="R347" i="4" s="1"/>
  <c r="F347" i="4"/>
  <c r="E347" i="4"/>
  <c r="B347" i="4"/>
  <c r="A347" i="4"/>
  <c r="P346" i="4"/>
  <c r="N346" i="4"/>
  <c r="J346" i="4"/>
  <c r="I346" i="4"/>
  <c r="H346" i="4"/>
  <c r="G346" i="4"/>
  <c r="R346" i="4" s="1"/>
  <c r="F346" i="4"/>
  <c r="E346" i="4"/>
  <c r="B346" i="4"/>
  <c r="A346" i="4"/>
  <c r="P345" i="4"/>
  <c r="N345" i="4"/>
  <c r="J345" i="4"/>
  <c r="I345" i="4"/>
  <c r="H345" i="4"/>
  <c r="G345" i="4"/>
  <c r="R345" i="4" s="1"/>
  <c r="F345" i="4"/>
  <c r="E345" i="4"/>
  <c r="B345" i="4"/>
  <c r="A345" i="4"/>
  <c r="P344" i="4"/>
  <c r="N344" i="4"/>
  <c r="J344" i="4"/>
  <c r="I344" i="4"/>
  <c r="S344" i="4" s="1"/>
  <c r="H344" i="4"/>
  <c r="G344" i="4"/>
  <c r="R344" i="4" s="1"/>
  <c r="F344" i="4"/>
  <c r="E344" i="4"/>
  <c r="B344" i="4"/>
  <c r="A344" i="4"/>
  <c r="P343" i="4"/>
  <c r="N343" i="4"/>
  <c r="J343" i="4"/>
  <c r="I343" i="4"/>
  <c r="H343" i="4"/>
  <c r="G343" i="4"/>
  <c r="R343" i="4" s="1"/>
  <c r="F343" i="4"/>
  <c r="E343" i="4"/>
  <c r="B343" i="4"/>
  <c r="A343" i="4"/>
  <c r="P342" i="4"/>
  <c r="N342" i="4"/>
  <c r="J342" i="4"/>
  <c r="I342" i="4"/>
  <c r="H342" i="4"/>
  <c r="G342" i="4"/>
  <c r="R342" i="4" s="1"/>
  <c r="F342" i="4"/>
  <c r="E342" i="4"/>
  <c r="B342" i="4"/>
  <c r="A342" i="4"/>
  <c r="P341" i="4"/>
  <c r="N341" i="4"/>
  <c r="J341" i="4"/>
  <c r="I341" i="4"/>
  <c r="H341" i="4"/>
  <c r="G341" i="4"/>
  <c r="R341" i="4" s="1"/>
  <c r="F341" i="4"/>
  <c r="B341" i="4"/>
  <c r="A341" i="4"/>
  <c r="P340" i="4"/>
  <c r="N340" i="4"/>
  <c r="J340" i="4"/>
  <c r="I340" i="4"/>
  <c r="S340" i="4" s="1"/>
  <c r="H340" i="4"/>
  <c r="G340" i="4"/>
  <c r="R340" i="4" s="1"/>
  <c r="F340" i="4"/>
  <c r="B340" i="4"/>
  <c r="A340" i="4"/>
  <c r="P339" i="4"/>
  <c r="N339" i="4"/>
  <c r="J339" i="4"/>
  <c r="I339" i="4"/>
  <c r="H339" i="4"/>
  <c r="G339" i="4"/>
  <c r="R339" i="4" s="1"/>
  <c r="F339" i="4"/>
  <c r="E339" i="4"/>
  <c r="B339" i="4"/>
  <c r="A339" i="4"/>
  <c r="P338" i="4"/>
  <c r="N338" i="4"/>
  <c r="J338" i="4"/>
  <c r="I338" i="4"/>
  <c r="H338" i="4"/>
  <c r="G338" i="4"/>
  <c r="R338" i="4" s="1"/>
  <c r="F338" i="4"/>
  <c r="E338" i="4"/>
  <c r="B338" i="4"/>
  <c r="A338" i="4"/>
  <c r="P337" i="4"/>
  <c r="N337" i="4"/>
  <c r="J337" i="4"/>
  <c r="I337" i="4"/>
  <c r="H337" i="4"/>
  <c r="G337" i="4"/>
  <c r="R337" i="4" s="1"/>
  <c r="F337" i="4"/>
  <c r="E337" i="4"/>
  <c r="B337" i="4"/>
  <c r="A337" i="4"/>
  <c r="P336" i="4"/>
  <c r="N336" i="4"/>
  <c r="J336" i="4"/>
  <c r="I336" i="4"/>
  <c r="H336" i="4"/>
  <c r="G336" i="4"/>
  <c r="R336" i="4" s="1"/>
  <c r="F336" i="4"/>
  <c r="E336" i="4"/>
  <c r="B336" i="4"/>
  <c r="A336" i="4"/>
  <c r="P335" i="4"/>
  <c r="N335" i="4"/>
  <c r="J335" i="4"/>
  <c r="I335" i="4"/>
  <c r="H335" i="4"/>
  <c r="G335" i="4"/>
  <c r="R335" i="4" s="1"/>
  <c r="F335" i="4"/>
  <c r="E335" i="4"/>
  <c r="B335" i="4"/>
  <c r="A335" i="4"/>
  <c r="P334" i="4"/>
  <c r="N334" i="4"/>
  <c r="J334" i="4"/>
  <c r="I334" i="4"/>
  <c r="H334" i="4"/>
  <c r="G334" i="4"/>
  <c r="R334" i="4" s="1"/>
  <c r="F334" i="4"/>
  <c r="B334" i="4"/>
  <c r="A334" i="4"/>
  <c r="P333" i="4"/>
  <c r="N333" i="4"/>
  <c r="J333" i="4"/>
  <c r="I333" i="4"/>
  <c r="S333" i="4" s="1"/>
  <c r="H333" i="4"/>
  <c r="G333" i="4"/>
  <c r="R333" i="4" s="1"/>
  <c r="F333" i="4"/>
  <c r="B333" i="4"/>
  <c r="A333" i="4"/>
  <c r="P332" i="4"/>
  <c r="N332" i="4"/>
  <c r="J332" i="4"/>
  <c r="I332" i="4"/>
  <c r="H332" i="4"/>
  <c r="G332" i="4"/>
  <c r="R332" i="4" s="1"/>
  <c r="F332" i="4"/>
  <c r="E332" i="4"/>
  <c r="B332" i="4"/>
  <c r="A332" i="4"/>
  <c r="P331" i="4"/>
  <c r="N331" i="4"/>
  <c r="J331" i="4"/>
  <c r="I331" i="4"/>
  <c r="H331" i="4"/>
  <c r="G331" i="4"/>
  <c r="R331" i="4" s="1"/>
  <c r="F331" i="4"/>
  <c r="E331" i="4"/>
  <c r="B331" i="4"/>
  <c r="A331" i="4"/>
  <c r="P330" i="4"/>
  <c r="N330" i="4"/>
  <c r="J330" i="4"/>
  <c r="I330" i="4"/>
  <c r="H330" i="4"/>
  <c r="G330" i="4"/>
  <c r="R330" i="4" s="1"/>
  <c r="F330" i="4"/>
  <c r="B330" i="4"/>
  <c r="A330" i="4"/>
  <c r="P329" i="4"/>
  <c r="N329" i="4"/>
  <c r="J329" i="4"/>
  <c r="I329" i="4"/>
  <c r="H329" i="4"/>
  <c r="G329" i="4"/>
  <c r="R329" i="4" s="1"/>
  <c r="F329" i="4"/>
  <c r="B329" i="4"/>
  <c r="A329" i="4"/>
  <c r="P328" i="4"/>
  <c r="N328" i="4"/>
  <c r="J328" i="4"/>
  <c r="I328" i="4"/>
  <c r="H328" i="4"/>
  <c r="G328" i="4"/>
  <c r="R328" i="4" s="1"/>
  <c r="F328" i="4"/>
  <c r="E328" i="4"/>
  <c r="B328" i="4"/>
  <c r="A328" i="4"/>
  <c r="P327" i="4"/>
  <c r="N327" i="4"/>
  <c r="J327" i="4"/>
  <c r="I327" i="4"/>
  <c r="H327" i="4"/>
  <c r="G327" i="4"/>
  <c r="R327" i="4" s="1"/>
  <c r="F327" i="4"/>
  <c r="E327" i="4"/>
  <c r="B327" i="4"/>
  <c r="A327" i="4"/>
  <c r="P326" i="4"/>
  <c r="N326" i="4"/>
  <c r="J326" i="4"/>
  <c r="I326" i="4"/>
  <c r="H326" i="4"/>
  <c r="G326" i="4"/>
  <c r="R326" i="4" s="1"/>
  <c r="F326" i="4"/>
  <c r="B326" i="4"/>
  <c r="A326" i="4"/>
  <c r="P325" i="4"/>
  <c r="N325" i="4"/>
  <c r="J325" i="4"/>
  <c r="I325" i="4"/>
  <c r="H325" i="4"/>
  <c r="G325" i="4"/>
  <c r="R325" i="4" s="1"/>
  <c r="F325" i="4"/>
  <c r="B325" i="4"/>
  <c r="A325" i="4"/>
  <c r="P324" i="4"/>
  <c r="N324" i="4"/>
  <c r="J324" i="4"/>
  <c r="I324" i="4"/>
  <c r="H324" i="4"/>
  <c r="G324" i="4"/>
  <c r="R324" i="4" s="1"/>
  <c r="F324" i="4"/>
  <c r="E324" i="4"/>
  <c r="B324" i="4"/>
  <c r="A324" i="4"/>
  <c r="P323" i="4"/>
  <c r="N323" i="4"/>
  <c r="J323" i="4"/>
  <c r="I323" i="4"/>
  <c r="H323" i="4"/>
  <c r="G323" i="4"/>
  <c r="R323" i="4" s="1"/>
  <c r="F323" i="4"/>
  <c r="E323" i="4"/>
  <c r="B323" i="4"/>
  <c r="A323" i="4"/>
  <c r="P322" i="4"/>
  <c r="N322" i="4"/>
  <c r="J322" i="4"/>
  <c r="I322" i="4"/>
  <c r="H322" i="4"/>
  <c r="G322" i="4"/>
  <c r="R322" i="4" s="1"/>
  <c r="F322" i="4"/>
  <c r="E322" i="4"/>
  <c r="B322" i="4"/>
  <c r="A322" i="4"/>
  <c r="P321" i="4"/>
  <c r="N321" i="4"/>
  <c r="J321" i="4"/>
  <c r="I321" i="4"/>
  <c r="H321" i="4"/>
  <c r="G321" i="4"/>
  <c r="R321" i="4" s="1"/>
  <c r="F321" i="4"/>
  <c r="E321" i="4"/>
  <c r="B321" i="4"/>
  <c r="A321" i="4"/>
  <c r="P320" i="4"/>
  <c r="N320" i="4"/>
  <c r="J320" i="4"/>
  <c r="I320" i="4"/>
  <c r="H320" i="4"/>
  <c r="G320" i="4"/>
  <c r="R320" i="4" s="1"/>
  <c r="F320" i="4"/>
  <c r="E320" i="4"/>
  <c r="B320" i="4"/>
  <c r="A320" i="4"/>
  <c r="P319" i="4"/>
  <c r="N319" i="4"/>
  <c r="J319" i="4"/>
  <c r="I319" i="4"/>
  <c r="H319" i="4"/>
  <c r="G319" i="4"/>
  <c r="R319" i="4" s="1"/>
  <c r="F319" i="4"/>
  <c r="E319" i="4"/>
  <c r="B319" i="4"/>
  <c r="A319" i="4"/>
  <c r="P318" i="4"/>
  <c r="N318" i="4"/>
  <c r="J318" i="4"/>
  <c r="I318" i="4"/>
  <c r="S318" i="4" s="1"/>
  <c r="H318" i="4"/>
  <c r="G318" i="4"/>
  <c r="R318" i="4" s="1"/>
  <c r="F318" i="4"/>
  <c r="E318" i="4"/>
  <c r="B318" i="4"/>
  <c r="A318" i="4"/>
  <c r="P317" i="4"/>
  <c r="N317" i="4"/>
  <c r="J317" i="4"/>
  <c r="I317" i="4"/>
  <c r="H317" i="4"/>
  <c r="G317" i="4"/>
  <c r="R317" i="4" s="1"/>
  <c r="F317" i="4"/>
  <c r="E317" i="4"/>
  <c r="B317" i="4"/>
  <c r="A317" i="4"/>
  <c r="P316" i="4"/>
  <c r="N316" i="4"/>
  <c r="J316" i="4"/>
  <c r="I316" i="4"/>
  <c r="H316" i="4"/>
  <c r="G316" i="4"/>
  <c r="R316" i="4" s="1"/>
  <c r="F316" i="4"/>
  <c r="E316" i="4"/>
  <c r="B316" i="4"/>
  <c r="A316" i="4"/>
  <c r="P315" i="4"/>
  <c r="N315" i="4"/>
  <c r="J315" i="4"/>
  <c r="I315" i="4"/>
  <c r="H315" i="4"/>
  <c r="G315" i="4"/>
  <c r="R315" i="4" s="1"/>
  <c r="F315" i="4"/>
  <c r="E315" i="4"/>
  <c r="B315" i="4"/>
  <c r="A315" i="4"/>
  <c r="P314" i="4"/>
  <c r="N314" i="4"/>
  <c r="J314" i="4"/>
  <c r="I314" i="4"/>
  <c r="H314" i="4"/>
  <c r="G314" i="4"/>
  <c r="R314" i="4" s="1"/>
  <c r="F314" i="4"/>
  <c r="E314" i="4"/>
  <c r="B314" i="4"/>
  <c r="A314" i="4"/>
  <c r="P313" i="4"/>
  <c r="N313" i="4"/>
  <c r="J313" i="4"/>
  <c r="I313" i="4"/>
  <c r="S313" i="4" s="1"/>
  <c r="H313" i="4"/>
  <c r="G313" i="4"/>
  <c r="R313" i="4" s="1"/>
  <c r="F313" i="4"/>
  <c r="E313" i="4"/>
  <c r="B313" i="4"/>
  <c r="A313" i="4"/>
  <c r="P312" i="4"/>
  <c r="N312" i="4"/>
  <c r="J312" i="4"/>
  <c r="I312" i="4"/>
  <c r="H312" i="4"/>
  <c r="G312" i="4"/>
  <c r="R312" i="4" s="1"/>
  <c r="F312" i="4"/>
  <c r="E312" i="4"/>
  <c r="B312" i="4"/>
  <c r="A312" i="4"/>
  <c r="P311" i="4"/>
  <c r="N311" i="4"/>
  <c r="J311" i="4"/>
  <c r="I311" i="4"/>
  <c r="H311" i="4"/>
  <c r="G311" i="4"/>
  <c r="R311" i="4" s="1"/>
  <c r="F311" i="4"/>
  <c r="E311" i="4"/>
  <c r="B311" i="4"/>
  <c r="A311" i="4"/>
  <c r="P310" i="4"/>
  <c r="N310" i="4"/>
  <c r="J310" i="4"/>
  <c r="I310" i="4"/>
  <c r="H310" i="4"/>
  <c r="G310" i="4"/>
  <c r="R310" i="4" s="1"/>
  <c r="F310" i="4"/>
  <c r="E310" i="4"/>
  <c r="B310" i="4"/>
  <c r="A310" i="4"/>
  <c r="P309" i="4"/>
  <c r="N309" i="4"/>
  <c r="J309" i="4"/>
  <c r="I309" i="4"/>
  <c r="S309" i="4" s="1"/>
  <c r="H309" i="4"/>
  <c r="G309" i="4"/>
  <c r="R309" i="4" s="1"/>
  <c r="F309" i="4"/>
  <c r="E309" i="4"/>
  <c r="B309" i="4"/>
  <c r="A309" i="4"/>
  <c r="P308" i="4"/>
  <c r="N308" i="4"/>
  <c r="J308" i="4"/>
  <c r="I308" i="4"/>
  <c r="S308" i="4" s="1"/>
  <c r="H308" i="4"/>
  <c r="G308" i="4"/>
  <c r="R308" i="4" s="1"/>
  <c r="F308" i="4"/>
  <c r="E308" i="4"/>
  <c r="B308" i="4"/>
  <c r="A308" i="4"/>
  <c r="P307" i="4"/>
  <c r="N307" i="4"/>
  <c r="J307" i="4"/>
  <c r="I307" i="4"/>
  <c r="H307" i="4"/>
  <c r="G307" i="4"/>
  <c r="R307" i="4" s="1"/>
  <c r="F307" i="4"/>
  <c r="E307" i="4"/>
  <c r="B307" i="4"/>
  <c r="A307" i="4"/>
  <c r="P306" i="4"/>
  <c r="N306" i="4"/>
  <c r="J306" i="4"/>
  <c r="I306" i="4"/>
  <c r="S306" i="4" s="1"/>
  <c r="H306" i="4"/>
  <c r="G306" i="4"/>
  <c r="R306" i="4" s="1"/>
  <c r="F306" i="4"/>
  <c r="E306" i="4"/>
  <c r="B306" i="4"/>
  <c r="A306" i="4"/>
  <c r="P305" i="4"/>
  <c r="N305" i="4"/>
  <c r="J305" i="4"/>
  <c r="I305" i="4"/>
  <c r="S305" i="4" s="1"/>
  <c r="H305" i="4"/>
  <c r="G305" i="4"/>
  <c r="R305" i="4" s="1"/>
  <c r="F305" i="4"/>
  <c r="E305" i="4"/>
  <c r="B305" i="4"/>
  <c r="A305" i="4"/>
  <c r="P304" i="4"/>
  <c r="N304" i="4"/>
  <c r="J304" i="4"/>
  <c r="I304" i="4"/>
  <c r="H304" i="4"/>
  <c r="G304" i="4"/>
  <c r="R304" i="4" s="1"/>
  <c r="F304" i="4"/>
  <c r="E304" i="4"/>
  <c r="B304" i="4"/>
  <c r="A304" i="4"/>
  <c r="P303" i="4"/>
  <c r="N303" i="4"/>
  <c r="J303" i="4"/>
  <c r="I303" i="4"/>
  <c r="S303" i="4" s="1"/>
  <c r="H303" i="4"/>
  <c r="G303" i="4"/>
  <c r="R303" i="4" s="1"/>
  <c r="F303" i="4"/>
  <c r="E303" i="4"/>
  <c r="B303" i="4"/>
  <c r="A303" i="4"/>
  <c r="P302" i="4"/>
  <c r="N302" i="4"/>
  <c r="J302" i="4"/>
  <c r="I302" i="4"/>
  <c r="S302" i="4" s="1"/>
  <c r="H302" i="4"/>
  <c r="G302" i="4"/>
  <c r="R302" i="4" s="1"/>
  <c r="F302" i="4"/>
  <c r="E302" i="4"/>
  <c r="B302" i="4"/>
  <c r="A302" i="4"/>
  <c r="P301" i="4"/>
  <c r="N301" i="4"/>
  <c r="J301" i="4"/>
  <c r="I301" i="4"/>
  <c r="H301" i="4"/>
  <c r="G301" i="4"/>
  <c r="R301" i="4" s="1"/>
  <c r="F301" i="4"/>
  <c r="E301" i="4"/>
  <c r="B301" i="4"/>
  <c r="A301" i="4"/>
  <c r="P300" i="4"/>
  <c r="N300" i="4"/>
  <c r="J300" i="4"/>
  <c r="I300" i="4"/>
  <c r="H300" i="4"/>
  <c r="G300" i="4"/>
  <c r="R300" i="4" s="1"/>
  <c r="F300" i="4"/>
  <c r="E300" i="4"/>
  <c r="B300" i="4"/>
  <c r="A300" i="4"/>
  <c r="P299" i="4"/>
  <c r="N299" i="4"/>
  <c r="J299" i="4"/>
  <c r="I299" i="4"/>
  <c r="S299" i="4" s="1"/>
  <c r="H299" i="4"/>
  <c r="G299" i="4"/>
  <c r="R299" i="4" s="1"/>
  <c r="F299" i="4"/>
  <c r="E299" i="4"/>
  <c r="B299" i="4"/>
  <c r="A299" i="4"/>
  <c r="P298" i="4"/>
  <c r="N298" i="4"/>
  <c r="J298" i="4"/>
  <c r="I298" i="4"/>
  <c r="H298" i="4"/>
  <c r="G298" i="4"/>
  <c r="R298" i="4" s="1"/>
  <c r="F298" i="4"/>
  <c r="E298" i="4"/>
  <c r="B298" i="4"/>
  <c r="A298" i="4"/>
  <c r="P297" i="4"/>
  <c r="N297" i="4"/>
  <c r="J297" i="4"/>
  <c r="I297" i="4"/>
  <c r="H297" i="4"/>
  <c r="G297" i="4"/>
  <c r="R297" i="4" s="1"/>
  <c r="F297" i="4"/>
  <c r="E297" i="4"/>
  <c r="B297" i="4"/>
  <c r="A297" i="4"/>
  <c r="P296" i="4"/>
  <c r="N296" i="4"/>
  <c r="J296" i="4"/>
  <c r="I296" i="4"/>
  <c r="S296" i="4" s="1"/>
  <c r="H296" i="4"/>
  <c r="G296" i="4"/>
  <c r="R296" i="4" s="1"/>
  <c r="F296" i="4"/>
  <c r="E296" i="4"/>
  <c r="B296" i="4"/>
  <c r="A296" i="4"/>
  <c r="P295" i="4"/>
  <c r="N295" i="4"/>
  <c r="J295" i="4"/>
  <c r="I295" i="4"/>
  <c r="S295" i="4" s="1"/>
  <c r="H295" i="4"/>
  <c r="G295" i="4"/>
  <c r="R295" i="4" s="1"/>
  <c r="F295" i="4"/>
  <c r="E295" i="4"/>
  <c r="B295" i="4"/>
  <c r="A295" i="4"/>
  <c r="P294" i="4"/>
  <c r="N294" i="4"/>
  <c r="J294" i="4"/>
  <c r="I294" i="4"/>
  <c r="H294" i="4"/>
  <c r="G294" i="4"/>
  <c r="R294" i="4" s="1"/>
  <c r="F294" i="4"/>
  <c r="E294" i="4"/>
  <c r="B294" i="4"/>
  <c r="A294" i="4"/>
  <c r="P293" i="4"/>
  <c r="N293" i="4"/>
  <c r="J293" i="4"/>
  <c r="I293" i="4"/>
  <c r="H293" i="4"/>
  <c r="G293" i="4"/>
  <c r="R293" i="4" s="1"/>
  <c r="F293" i="4"/>
  <c r="E293" i="4"/>
  <c r="B293" i="4"/>
  <c r="A293" i="4"/>
  <c r="P292" i="4"/>
  <c r="N292" i="4"/>
  <c r="J292" i="4"/>
  <c r="I292" i="4"/>
  <c r="H292" i="4"/>
  <c r="G292" i="4"/>
  <c r="R292" i="4" s="1"/>
  <c r="F292" i="4"/>
  <c r="E292" i="4"/>
  <c r="B292" i="4"/>
  <c r="A292" i="4"/>
  <c r="P291" i="4"/>
  <c r="N291" i="4"/>
  <c r="J291" i="4"/>
  <c r="I291" i="4"/>
  <c r="H291" i="4"/>
  <c r="G291" i="4"/>
  <c r="R291" i="4" s="1"/>
  <c r="F291" i="4"/>
  <c r="E291" i="4"/>
  <c r="B291" i="4"/>
  <c r="A291" i="4"/>
  <c r="P290" i="4"/>
  <c r="N290" i="4"/>
  <c r="J290" i="4"/>
  <c r="I290" i="4"/>
  <c r="S290" i="4" s="1"/>
  <c r="H290" i="4"/>
  <c r="G290" i="4"/>
  <c r="R290" i="4" s="1"/>
  <c r="F290" i="4"/>
  <c r="E290" i="4"/>
  <c r="B290" i="4"/>
  <c r="A290" i="4"/>
  <c r="P289" i="4"/>
  <c r="N289" i="4"/>
  <c r="J289" i="4"/>
  <c r="I289" i="4"/>
  <c r="H289" i="4"/>
  <c r="G289" i="4"/>
  <c r="R289" i="4" s="1"/>
  <c r="F289" i="4"/>
  <c r="E289" i="4"/>
  <c r="B289" i="4"/>
  <c r="A289" i="4"/>
  <c r="P288" i="4"/>
  <c r="N288" i="4"/>
  <c r="J288" i="4"/>
  <c r="I288" i="4"/>
  <c r="S288" i="4" s="1"/>
  <c r="H288" i="4"/>
  <c r="G288" i="4"/>
  <c r="R288" i="4" s="1"/>
  <c r="F288" i="4"/>
  <c r="E288" i="4"/>
  <c r="B288" i="4"/>
  <c r="A288" i="4"/>
  <c r="P287" i="4"/>
  <c r="N287" i="4"/>
  <c r="J287" i="4"/>
  <c r="I287" i="4"/>
  <c r="S287" i="4" s="1"/>
  <c r="H287" i="4"/>
  <c r="G287" i="4"/>
  <c r="R287" i="4" s="1"/>
  <c r="F287" i="4"/>
  <c r="E287" i="4"/>
  <c r="B287" i="4"/>
  <c r="A287" i="4"/>
  <c r="P286" i="4"/>
  <c r="N286" i="4"/>
  <c r="J286" i="4"/>
  <c r="I286" i="4"/>
  <c r="H286" i="4"/>
  <c r="G286" i="4"/>
  <c r="R286" i="4" s="1"/>
  <c r="F286" i="4"/>
  <c r="E286" i="4"/>
  <c r="B286" i="4"/>
  <c r="A286" i="4"/>
  <c r="P285" i="4"/>
  <c r="N285" i="4"/>
  <c r="J285" i="4"/>
  <c r="I285" i="4"/>
  <c r="H285" i="4"/>
  <c r="G285" i="4"/>
  <c r="R285" i="4" s="1"/>
  <c r="F285" i="4"/>
  <c r="E285" i="4"/>
  <c r="B285" i="4"/>
  <c r="A285" i="4"/>
  <c r="P284" i="4"/>
  <c r="N284" i="4"/>
  <c r="J284" i="4"/>
  <c r="I284" i="4"/>
  <c r="H284" i="4"/>
  <c r="G284" i="4"/>
  <c r="R284" i="4" s="1"/>
  <c r="F284" i="4"/>
  <c r="E284" i="4"/>
  <c r="B284" i="4"/>
  <c r="A284" i="4"/>
  <c r="P283" i="4"/>
  <c r="N283" i="4"/>
  <c r="J283" i="4"/>
  <c r="I283" i="4"/>
  <c r="H283" i="4"/>
  <c r="G283" i="4"/>
  <c r="R283" i="4" s="1"/>
  <c r="F283" i="4"/>
  <c r="E283" i="4"/>
  <c r="B283" i="4"/>
  <c r="A283" i="4"/>
  <c r="P282" i="4"/>
  <c r="N282" i="4"/>
  <c r="J282" i="4"/>
  <c r="I282" i="4"/>
  <c r="H282" i="4"/>
  <c r="G282" i="4"/>
  <c r="R282" i="4" s="1"/>
  <c r="F282" i="4"/>
  <c r="E282" i="4"/>
  <c r="B282" i="4"/>
  <c r="A282" i="4"/>
  <c r="P281" i="4"/>
  <c r="N281" i="4"/>
  <c r="J281" i="4"/>
  <c r="I281" i="4"/>
  <c r="H281" i="4"/>
  <c r="G281" i="4"/>
  <c r="R281" i="4" s="1"/>
  <c r="F281" i="4"/>
  <c r="E281" i="4"/>
  <c r="B281" i="4"/>
  <c r="A281" i="4"/>
  <c r="P280" i="4"/>
  <c r="N280" i="4"/>
  <c r="J280" i="4"/>
  <c r="I280" i="4"/>
  <c r="H280" i="4"/>
  <c r="G280" i="4"/>
  <c r="R280" i="4" s="1"/>
  <c r="F280" i="4"/>
  <c r="E280" i="4"/>
  <c r="B280" i="4"/>
  <c r="A280" i="4"/>
  <c r="P279" i="4"/>
  <c r="N279" i="4"/>
  <c r="J279" i="4"/>
  <c r="I279" i="4"/>
  <c r="H279" i="4"/>
  <c r="G279" i="4"/>
  <c r="R279" i="4" s="1"/>
  <c r="F279" i="4"/>
  <c r="E279" i="4"/>
  <c r="B279" i="4"/>
  <c r="A279" i="4"/>
  <c r="P278" i="4"/>
  <c r="N278" i="4"/>
  <c r="J278" i="4"/>
  <c r="I278" i="4"/>
  <c r="H278" i="4"/>
  <c r="G278" i="4"/>
  <c r="R278" i="4" s="1"/>
  <c r="F278" i="4"/>
  <c r="E278" i="4"/>
  <c r="B278" i="4"/>
  <c r="A278" i="4"/>
  <c r="P277" i="4"/>
  <c r="N277" i="4"/>
  <c r="J277" i="4"/>
  <c r="I277" i="4"/>
  <c r="H277" i="4"/>
  <c r="G277" i="4"/>
  <c r="R277" i="4" s="1"/>
  <c r="F277" i="4"/>
  <c r="E277" i="4"/>
  <c r="B277" i="4"/>
  <c r="A277" i="4"/>
  <c r="P276" i="4"/>
  <c r="N276" i="4"/>
  <c r="J276" i="4"/>
  <c r="I276" i="4"/>
  <c r="H276" i="4"/>
  <c r="G276" i="4"/>
  <c r="R276" i="4" s="1"/>
  <c r="F276" i="4"/>
  <c r="E276" i="4"/>
  <c r="B276" i="4"/>
  <c r="A276" i="4"/>
  <c r="P275" i="4"/>
  <c r="N275" i="4"/>
  <c r="J275" i="4"/>
  <c r="I275" i="4"/>
  <c r="H275" i="4"/>
  <c r="G275" i="4"/>
  <c r="R275" i="4" s="1"/>
  <c r="F275" i="4"/>
  <c r="E275" i="4"/>
  <c r="B275" i="4"/>
  <c r="A275" i="4"/>
  <c r="P274" i="4"/>
  <c r="N274" i="4"/>
  <c r="J274" i="4"/>
  <c r="I274" i="4"/>
  <c r="H274" i="4"/>
  <c r="G274" i="4"/>
  <c r="R274" i="4" s="1"/>
  <c r="F274" i="4"/>
  <c r="E274" i="4"/>
  <c r="B274" i="4"/>
  <c r="A274" i="4"/>
  <c r="P273" i="4"/>
  <c r="N273" i="4"/>
  <c r="J273" i="4"/>
  <c r="I273" i="4"/>
  <c r="H273" i="4"/>
  <c r="G273" i="4"/>
  <c r="R273" i="4" s="1"/>
  <c r="F273" i="4"/>
  <c r="E273" i="4"/>
  <c r="B273" i="4"/>
  <c r="A273" i="4"/>
  <c r="R272" i="4"/>
  <c r="P272" i="4"/>
  <c r="N272" i="4"/>
  <c r="J272" i="4"/>
  <c r="I272" i="4"/>
  <c r="S272" i="4" s="1"/>
  <c r="H272" i="4"/>
  <c r="F272" i="4"/>
  <c r="E272" i="4"/>
  <c r="B272" i="4"/>
  <c r="A272" i="4"/>
  <c r="R271" i="4"/>
  <c r="P271" i="4"/>
  <c r="N271" i="4"/>
  <c r="J271" i="4"/>
  <c r="I271" i="4"/>
  <c r="S271" i="4" s="1"/>
  <c r="H271" i="4"/>
  <c r="F271" i="4"/>
  <c r="E271" i="4"/>
  <c r="B271" i="4"/>
  <c r="A271" i="4"/>
  <c r="R270" i="4"/>
  <c r="P270" i="4"/>
  <c r="N270" i="4"/>
  <c r="J270" i="4"/>
  <c r="I270" i="4"/>
  <c r="S270" i="4" s="1"/>
  <c r="H270" i="4"/>
  <c r="F270" i="4"/>
  <c r="E270" i="4"/>
  <c r="B270" i="4"/>
  <c r="A270" i="4"/>
  <c r="R269" i="4"/>
  <c r="P269" i="4"/>
  <c r="N269" i="4"/>
  <c r="J269" i="4"/>
  <c r="I269" i="4"/>
  <c r="S269" i="4" s="1"/>
  <c r="H269" i="4"/>
  <c r="F269" i="4"/>
  <c r="E269" i="4"/>
  <c r="B269" i="4"/>
  <c r="A269" i="4"/>
  <c r="P268" i="4"/>
  <c r="N268" i="4"/>
  <c r="J268" i="4"/>
  <c r="I268" i="4"/>
  <c r="H268" i="4"/>
  <c r="G268" i="4"/>
  <c r="R268" i="4" s="1"/>
  <c r="F268" i="4"/>
  <c r="E268" i="4"/>
  <c r="B268" i="4"/>
  <c r="A268" i="4"/>
  <c r="P267" i="4"/>
  <c r="N267" i="4"/>
  <c r="J267" i="4"/>
  <c r="I267" i="4"/>
  <c r="H267" i="4"/>
  <c r="G267" i="4"/>
  <c r="R267" i="4" s="1"/>
  <c r="F267" i="4"/>
  <c r="E267" i="4"/>
  <c r="B267" i="4"/>
  <c r="A267" i="4"/>
  <c r="P266" i="4"/>
  <c r="N266" i="4"/>
  <c r="J266" i="4"/>
  <c r="I266" i="4"/>
  <c r="H266" i="4"/>
  <c r="G266" i="4"/>
  <c r="R266" i="4" s="1"/>
  <c r="F266" i="4"/>
  <c r="E266" i="4"/>
  <c r="B266" i="4"/>
  <c r="A266" i="4"/>
  <c r="P265" i="4"/>
  <c r="N265" i="4"/>
  <c r="J265" i="4"/>
  <c r="I265" i="4"/>
  <c r="H265" i="4"/>
  <c r="G265" i="4"/>
  <c r="R265" i="4" s="1"/>
  <c r="F265" i="4"/>
  <c r="E265" i="4"/>
  <c r="B265" i="4"/>
  <c r="A265" i="4"/>
  <c r="P264" i="4"/>
  <c r="N264" i="4"/>
  <c r="J264" i="4"/>
  <c r="I264" i="4"/>
  <c r="H264" i="4"/>
  <c r="G264" i="4"/>
  <c r="R264" i="4" s="1"/>
  <c r="F264" i="4"/>
  <c r="E264" i="4"/>
  <c r="B264" i="4"/>
  <c r="A264" i="4"/>
  <c r="P263" i="4"/>
  <c r="N263" i="4"/>
  <c r="J263" i="4"/>
  <c r="I263" i="4"/>
  <c r="H263" i="4"/>
  <c r="G263" i="4"/>
  <c r="R263" i="4" s="1"/>
  <c r="F263" i="4"/>
  <c r="E263" i="4"/>
  <c r="B263" i="4"/>
  <c r="A263" i="4"/>
  <c r="P262" i="4"/>
  <c r="N262" i="4"/>
  <c r="J262" i="4"/>
  <c r="I262" i="4"/>
  <c r="H262" i="4"/>
  <c r="G262" i="4"/>
  <c r="R262" i="4" s="1"/>
  <c r="F262" i="4"/>
  <c r="E262" i="4"/>
  <c r="B262" i="4"/>
  <c r="A262" i="4"/>
  <c r="P261" i="4"/>
  <c r="N261" i="4"/>
  <c r="J261" i="4"/>
  <c r="I261" i="4"/>
  <c r="H261" i="4"/>
  <c r="G261" i="4"/>
  <c r="R261" i="4" s="1"/>
  <c r="F261" i="4"/>
  <c r="E261" i="4"/>
  <c r="B261" i="4"/>
  <c r="A261" i="4"/>
  <c r="P260" i="4"/>
  <c r="N260" i="4"/>
  <c r="J260" i="4"/>
  <c r="I260" i="4"/>
  <c r="H260" i="4"/>
  <c r="G260" i="4"/>
  <c r="R260" i="4" s="1"/>
  <c r="F260" i="4"/>
  <c r="E260" i="4"/>
  <c r="B260" i="4"/>
  <c r="A260" i="4"/>
  <c r="P259" i="4"/>
  <c r="N259" i="4"/>
  <c r="J259" i="4"/>
  <c r="I259" i="4"/>
  <c r="H259" i="4"/>
  <c r="G259" i="4"/>
  <c r="R259" i="4" s="1"/>
  <c r="F259" i="4"/>
  <c r="E259" i="4"/>
  <c r="B259" i="4"/>
  <c r="A259" i="4"/>
  <c r="P258" i="4"/>
  <c r="N258" i="4"/>
  <c r="J258" i="4"/>
  <c r="I258" i="4"/>
  <c r="H258" i="4"/>
  <c r="G258" i="4"/>
  <c r="R258" i="4" s="1"/>
  <c r="F258" i="4"/>
  <c r="E258" i="4"/>
  <c r="B258" i="4"/>
  <c r="A258" i="4"/>
  <c r="P257" i="4"/>
  <c r="N257" i="4"/>
  <c r="J257" i="4"/>
  <c r="I257" i="4"/>
  <c r="H257" i="4"/>
  <c r="G257" i="4"/>
  <c r="R257" i="4" s="1"/>
  <c r="F257" i="4"/>
  <c r="E257" i="4"/>
  <c r="B257" i="4"/>
  <c r="A257" i="4"/>
  <c r="P256" i="4"/>
  <c r="N256" i="4"/>
  <c r="J256" i="4"/>
  <c r="I256" i="4"/>
  <c r="H256" i="4"/>
  <c r="G256" i="4"/>
  <c r="R256" i="4" s="1"/>
  <c r="F256" i="4"/>
  <c r="E256" i="4"/>
  <c r="B256" i="4"/>
  <c r="A256" i="4"/>
  <c r="P255" i="4"/>
  <c r="N255" i="4"/>
  <c r="J255" i="4"/>
  <c r="I255" i="4"/>
  <c r="H255" i="4"/>
  <c r="G255" i="4"/>
  <c r="R255" i="4" s="1"/>
  <c r="F255" i="4"/>
  <c r="E255" i="4"/>
  <c r="B255" i="4"/>
  <c r="A255" i="4"/>
  <c r="P254" i="4"/>
  <c r="N254" i="4"/>
  <c r="J254" i="4"/>
  <c r="I254" i="4"/>
  <c r="S254" i="4" s="1"/>
  <c r="H254" i="4"/>
  <c r="G254" i="4"/>
  <c r="R254" i="4" s="1"/>
  <c r="F254" i="4"/>
  <c r="E254" i="4"/>
  <c r="B254" i="4"/>
  <c r="A254" i="4"/>
  <c r="P253" i="4"/>
  <c r="N253" i="4"/>
  <c r="J253" i="4"/>
  <c r="I253" i="4"/>
  <c r="H253" i="4"/>
  <c r="G253" i="4"/>
  <c r="R253" i="4" s="1"/>
  <c r="F253" i="4"/>
  <c r="E253" i="4"/>
  <c r="B253" i="4"/>
  <c r="A253" i="4"/>
  <c r="P252" i="4"/>
  <c r="N252" i="4"/>
  <c r="J252" i="4"/>
  <c r="I252" i="4"/>
  <c r="H252" i="4"/>
  <c r="G252" i="4"/>
  <c r="R252" i="4" s="1"/>
  <c r="F252" i="4"/>
  <c r="E252" i="4"/>
  <c r="B252" i="4"/>
  <c r="A252" i="4"/>
  <c r="P251" i="4"/>
  <c r="N251" i="4"/>
  <c r="J251" i="4"/>
  <c r="I251" i="4"/>
  <c r="H251" i="4"/>
  <c r="G251" i="4"/>
  <c r="R251" i="4" s="1"/>
  <c r="F251" i="4"/>
  <c r="E251" i="4"/>
  <c r="B251" i="4"/>
  <c r="A251" i="4"/>
  <c r="P250" i="4"/>
  <c r="N250" i="4"/>
  <c r="J250" i="4"/>
  <c r="I250" i="4"/>
  <c r="H250" i="4"/>
  <c r="G250" i="4"/>
  <c r="R250" i="4" s="1"/>
  <c r="F250" i="4"/>
  <c r="E250" i="4"/>
  <c r="B250" i="4"/>
  <c r="A250" i="4"/>
  <c r="P249" i="4"/>
  <c r="N249" i="4"/>
  <c r="J249" i="4"/>
  <c r="I249" i="4"/>
  <c r="S249" i="4" s="1"/>
  <c r="H249" i="4"/>
  <c r="G249" i="4"/>
  <c r="R249" i="4" s="1"/>
  <c r="F249" i="4"/>
  <c r="E249" i="4"/>
  <c r="B249" i="4"/>
  <c r="A249" i="4"/>
  <c r="P248" i="4"/>
  <c r="N248" i="4"/>
  <c r="J248" i="4"/>
  <c r="I248" i="4"/>
  <c r="S248" i="4" s="1"/>
  <c r="H248" i="4"/>
  <c r="G248" i="4"/>
  <c r="R248" i="4" s="1"/>
  <c r="F248" i="4"/>
  <c r="E248" i="4"/>
  <c r="B248" i="4"/>
  <c r="A248" i="4"/>
  <c r="P247" i="4"/>
  <c r="N247" i="4"/>
  <c r="J247" i="4"/>
  <c r="I247" i="4"/>
  <c r="S247" i="4" s="1"/>
  <c r="H247" i="4"/>
  <c r="G247" i="4"/>
  <c r="R247" i="4" s="1"/>
  <c r="F247" i="4"/>
  <c r="E247" i="4"/>
  <c r="B247" i="4"/>
  <c r="A247" i="4"/>
  <c r="P246" i="4"/>
  <c r="N246" i="4"/>
  <c r="J246" i="4"/>
  <c r="I246" i="4"/>
  <c r="H246" i="4"/>
  <c r="G246" i="4"/>
  <c r="R246" i="4" s="1"/>
  <c r="F246" i="4"/>
  <c r="E246" i="4"/>
  <c r="B246" i="4"/>
  <c r="A246" i="4"/>
  <c r="P245" i="4"/>
  <c r="N245" i="4"/>
  <c r="J245" i="4"/>
  <c r="I245" i="4"/>
  <c r="H245" i="4"/>
  <c r="G245" i="4"/>
  <c r="R245" i="4" s="1"/>
  <c r="F245" i="4"/>
  <c r="E245" i="4"/>
  <c r="B245" i="4"/>
  <c r="A245" i="4"/>
  <c r="P244" i="4"/>
  <c r="N244" i="4"/>
  <c r="J244" i="4"/>
  <c r="I244" i="4"/>
  <c r="H244" i="4"/>
  <c r="G244" i="4"/>
  <c r="R244" i="4" s="1"/>
  <c r="F244" i="4"/>
  <c r="E244" i="4"/>
  <c r="B244" i="4"/>
  <c r="A244" i="4"/>
  <c r="P243" i="4"/>
  <c r="N243" i="4"/>
  <c r="J243" i="4"/>
  <c r="I243" i="4"/>
  <c r="S243" i="4" s="1"/>
  <c r="H243" i="4"/>
  <c r="G243" i="4"/>
  <c r="R243" i="4" s="1"/>
  <c r="F243" i="4"/>
  <c r="E243" i="4"/>
  <c r="B243" i="4"/>
  <c r="A243" i="4"/>
  <c r="P242" i="4"/>
  <c r="N242" i="4"/>
  <c r="J242" i="4"/>
  <c r="I242" i="4"/>
  <c r="H242" i="4"/>
  <c r="G242" i="4"/>
  <c r="R242" i="4" s="1"/>
  <c r="F242" i="4"/>
  <c r="E242" i="4"/>
  <c r="B242" i="4"/>
  <c r="A242" i="4"/>
  <c r="P241" i="4"/>
  <c r="N241" i="4"/>
  <c r="J241" i="4"/>
  <c r="I241" i="4"/>
  <c r="H241" i="4"/>
  <c r="G241" i="4"/>
  <c r="R241" i="4" s="1"/>
  <c r="F241" i="4"/>
  <c r="E241" i="4"/>
  <c r="B241" i="4"/>
  <c r="A241" i="4"/>
  <c r="P240" i="4"/>
  <c r="N240" i="4"/>
  <c r="J240" i="4"/>
  <c r="I240" i="4"/>
  <c r="H240" i="4"/>
  <c r="G240" i="4"/>
  <c r="R240" i="4" s="1"/>
  <c r="F240" i="4"/>
  <c r="E240" i="4"/>
  <c r="B240" i="4"/>
  <c r="A240" i="4"/>
  <c r="P239" i="4"/>
  <c r="N239" i="4"/>
  <c r="J239" i="4"/>
  <c r="I239" i="4"/>
  <c r="H239" i="4"/>
  <c r="G239" i="4"/>
  <c r="R239" i="4" s="1"/>
  <c r="F239" i="4"/>
  <c r="E239" i="4"/>
  <c r="B239" i="4"/>
  <c r="A239" i="4"/>
  <c r="P238" i="4"/>
  <c r="N238" i="4"/>
  <c r="J238" i="4"/>
  <c r="I238" i="4"/>
  <c r="H238" i="4"/>
  <c r="G238" i="4"/>
  <c r="R238" i="4" s="1"/>
  <c r="F238" i="4"/>
  <c r="E238" i="4"/>
  <c r="B238" i="4"/>
  <c r="A238" i="4"/>
  <c r="P237" i="4"/>
  <c r="N237" i="4"/>
  <c r="J237" i="4"/>
  <c r="I237" i="4"/>
  <c r="S237" i="4" s="1"/>
  <c r="H237" i="4"/>
  <c r="G237" i="4"/>
  <c r="R237" i="4" s="1"/>
  <c r="F237" i="4"/>
  <c r="E237" i="4"/>
  <c r="B237" i="4"/>
  <c r="A237" i="4"/>
  <c r="P236" i="4"/>
  <c r="N236" i="4"/>
  <c r="J236" i="4"/>
  <c r="I236" i="4"/>
  <c r="H236" i="4"/>
  <c r="G236" i="4"/>
  <c r="R236" i="4" s="1"/>
  <c r="F236" i="4"/>
  <c r="E236" i="4"/>
  <c r="B236" i="4"/>
  <c r="A236" i="4"/>
  <c r="P235" i="4"/>
  <c r="N235" i="4"/>
  <c r="J235" i="4"/>
  <c r="I235" i="4"/>
  <c r="H235" i="4"/>
  <c r="G235" i="4"/>
  <c r="R235" i="4" s="1"/>
  <c r="F235" i="4"/>
  <c r="E235" i="4"/>
  <c r="B235" i="4"/>
  <c r="A235" i="4"/>
  <c r="P234" i="4"/>
  <c r="N234" i="4"/>
  <c r="J234" i="4"/>
  <c r="I234" i="4"/>
  <c r="H234" i="4"/>
  <c r="G234" i="4"/>
  <c r="R234" i="4" s="1"/>
  <c r="F234" i="4"/>
  <c r="E234" i="4"/>
  <c r="B234" i="4"/>
  <c r="A234" i="4"/>
  <c r="P233" i="4"/>
  <c r="N233" i="4"/>
  <c r="J233" i="4"/>
  <c r="I233" i="4"/>
  <c r="S233" i="4" s="1"/>
  <c r="H233" i="4"/>
  <c r="G233" i="4"/>
  <c r="R233" i="4" s="1"/>
  <c r="F233" i="4"/>
  <c r="E233" i="4"/>
  <c r="B233" i="4"/>
  <c r="A233" i="4"/>
  <c r="P232" i="4"/>
  <c r="N232" i="4"/>
  <c r="J232" i="4"/>
  <c r="I232" i="4"/>
  <c r="S232" i="4" s="1"/>
  <c r="H232" i="4"/>
  <c r="G232" i="4"/>
  <c r="R232" i="4" s="1"/>
  <c r="F232" i="4"/>
  <c r="E232" i="4"/>
  <c r="B232" i="4"/>
  <c r="A232" i="4"/>
  <c r="P231" i="4"/>
  <c r="N231" i="4"/>
  <c r="J231" i="4"/>
  <c r="I231" i="4"/>
  <c r="H231" i="4"/>
  <c r="G231" i="4"/>
  <c r="R231" i="4" s="1"/>
  <c r="F231" i="4"/>
  <c r="E231" i="4"/>
  <c r="B231" i="4"/>
  <c r="A231" i="4"/>
  <c r="P230" i="4"/>
  <c r="N230" i="4"/>
  <c r="J230" i="4"/>
  <c r="I230" i="4"/>
  <c r="H230" i="4"/>
  <c r="G230" i="4"/>
  <c r="R230" i="4" s="1"/>
  <c r="F230" i="4"/>
  <c r="E230" i="4"/>
  <c r="B230" i="4"/>
  <c r="A230" i="4"/>
  <c r="P229" i="4"/>
  <c r="N229" i="4"/>
  <c r="J229" i="4"/>
  <c r="I229" i="4"/>
  <c r="H229" i="4"/>
  <c r="G229" i="4"/>
  <c r="R229" i="4" s="1"/>
  <c r="F229" i="4"/>
  <c r="E229" i="4"/>
  <c r="B229" i="4"/>
  <c r="A229" i="4"/>
  <c r="P228" i="4"/>
  <c r="N228" i="4"/>
  <c r="J228" i="4"/>
  <c r="I228" i="4"/>
  <c r="S228" i="4" s="1"/>
  <c r="H228" i="4"/>
  <c r="G228" i="4"/>
  <c r="R228" i="4" s="1"/>
  <c r="F228" i="4"/>
  <c r="E228" i="4"/>
  <c r="B228" i="4"/>
  <c r="A228" i="4"/>
  <c r="P227" i="4"/>
  <c r="N227" i="4"/>
  <c r="J227" i="4"/>
  <c r="I227" i="4"/>
  <c r="S227" i="4" s="1"/>
  <c r="H227" i="4"/>
  <c r="G227" i="4"/>
  <c r="R227" i="4" s="1"/>
  <c r="F227" i="4"/>
  <c r="E227" i="4"/>
  <c r="B227" i="4"/>
  <c r="A227" i="4"/>
  <c r="P226" i="4"/>
  <c r="N226" i="4"/>
  <c r="J226" i="4"/>
  <c r="I226" i="4"/>
  <c r="H226" i="4"/>
  <c r="G226" i="4"/>
  <c r="R226" i="4" s="1"/>
  <c r="F226" i="4"/>
  <c r="E226" i="4"/>
  <c r="B226" i="4"/>
  <c r="A226" i="4"/>
  <c r="P225" i="4"/>
  <c r="N225" i="4"/>
  <c r="J225" i="4"/>
  <c r="I225" i="4"/>
  <c r="H225" i="4"/>
  <c r="G225" i="4"/>
  <c r="R225" i="4" s="1"/>
  <c r="F225" i="4"/>
  <c r="E225" i="4"/>
  <c r="B225" i="4"/>
  <c r="A225" i="4"/>
  <c r="P224" i="4"/>
  <c r="N224" i="4"/>
  <c r="J224" i="4"/>
  <c r="I224" i="4"/>
  <c r="H224" i="4"/>
  <c r="G224" i="4"/>
  <c r="R224" i="4" s="1"/>
  <c r="F224" i="4"/>
  <c r="E224" i="4"/>
  <c r="B224" i="4"/>
  <c r="A224" i="4"/>
  <c r="P223" i="4"/>
  <c r="N223" i="4"/>
  <c r="J223" i="4"/>
  <c r="I223" i="4"/>
  <c r="H223" i="4"/>
  <c r="G223" i="4"/>
  <c r="R223" i="4" s="1"/>
  <c r="F223" i="4"/>
  <c r="E223" i="4"/>
  <c r="B223" i="4"/>
  <c r="A223" i="4"/>
  <c r="P222" i="4"/>
  <c r="N222" i="4"/>
  <c r="J222" i="4"/>
  <c r="I222" i="4"/>
  <c r="H222" i="4"/>
  <c r="G222" i="4"/>
  <c r="R222" i="4" s="1"/>
  <c r="F222" i="4"/>
  <c r="E222" i="4"/>
  <c r="B222" i="4"/>
  <c r="A222" i="4"/>
  <c r="P221" i="4"/>
  <c r="N221" i="4"/>
  <c r="J221" i="4"/>
  <c r="I221" i="4"/>
  <c r="H221" i="4"/>
  <c r="G221" i="4"/>
  <c r="R221" i="4" s="1"/>
  <c r="F221" i="4"/>
  <c r="E221" i="4"/>
  <c r="B221" i="4"/>
  <c r="A221" i="4"/>
  <c r="P220" i="4"/>
  <c r="N220" i="4"/>
  <c r="J220" i="4"/>
  <c r="I220" i="4"/>
  <c r="H220" i="4"/>
  <c r="G220" i="4"/>
  <c r="R220" i="4" s="1"/>
  <c r="F220" i="4"/>
  <c r="E220" i="4"/>
  <c r="B220" i="4"/>
  <c r="A220" i="4"/>
  <c r="P219" i="4"/>
  <c r="N219" i="4"/>
  <c r="J219" i="4"/>
  <c r="I219" i="4"/>
  <c r="H219" i="4"/>
  <c r="G219" i="4"/>
  <c r="R219" i="4" s="1"/>
  <c r="F219" i="4"/>
  <c r="E219" i="4"/>
  <c r="B219" i="4"/>
  <c r="A219" i="4"/>
  <c r="P218" i="4"/>
  <c r="N218" i="4"/>
  <c r="J218" i="4"/>
  <c r="I218" i="4"/>
  <c r="S218" i="4" s="1"/>
  <c r="H218" i="4"/>
  <c r="G218" i="4"/>
  <c r="R218" i="4" s="1"/>
  <c r="F218" i="4"/>
  <c r="E218" i="4"/>
  <c r="B218" i="4"/>
  <c r="A218" i="4"/>
  <c r="P217" i="4"/>
  <c r="N217" i="4"/>
  <c r="J217" i="4"/>
  <c r="I217" i="4"/>
  <c r="H217" i="4"/>
  <c r="G217" i="4"/>
  <c r="R217" i="4" s="1"/>
  <c r="F217" i="4"/>
  <c r="B217" i="4"/>
  <c r="A217" i="4"/>
  <c r="P216" i="4"/>
  <c r="N216" i="4"/>
  <c r="J216" i="4"/>
  <c r="I216" i="4"/>
  <c r="H216" i="4"/>
  <c r="G216" i="4"/>
  <c r="R216" i="4" s="1"/>
  <c r="F216" i="4"/>
  <c r="E216" i="4"/>
  <c r="B216" i="4"/>
  <c r="A216" i="4"/>
  <c r="P215" i="4"/>
  <c r="N215" i="4"/>
  <c r="J215" i="4"/>
  <c r="I215" i="4"/>
  <c r="H215" i="4"/>
  <c r="G215" i="4"/>
  <c r="R215" i="4" s="1"/>
  <c r="F215" i="4"/>
  <c r="E215" i="4"/>
  <c r="B215" i="4"/>
  <c r="A215" i="4"/>
  <c r="P214" i="4"/>
  <c r="N214" i="4"/>
  <c r="J214" i="4"/>
  <c r="I214" i="4"/>
  <c r="H214" i="4"/>
  <c r="G214" i="4"/>
  <c r="R214" i="4" s="1"/>
  <c r="F214" i="4"/>
  <c r="B214" i="4"/>
  <c r="A214" i="4"/>
  <c r="P213" i="4"/>
  <c r="N213" i="4"/>
  <c r="J213" i="4"/>
  <c r="I213" i="4"/>
  <c r="H213" i="4"/>
  <c r="G213" i="4"/>
  <c r="R213" i="4" s="1"/>
  <c r="F213" i="4"/>
  <c r="B213" i="4"/>
  <c r="A213" i="4"/>
  <c r="P212" i="4"/>
  <c r="N212" i="4"/>
  <c r="J212" i="4"/>
  <c r="I212" i="4"/>
  <c r="H212" i="4"/>
  <c r="G212" i="4"/>
  <c r="R212" i="4" s="1"/>
  <c r="F212" i="4"/>
  <c r="E212" i="4"/>
  <c r="B212" i="4"/>
  <c r="A212" i="4"/>
  <c r="P211" i="4"/>
  <c r="N211" i="4"/>
  <c r="J211" i="4"/>
  <c r="I211" i="4"/>
  <c r="H211" i="4"/>
  <c r="G211" i="4"/>
  <c r="R211" i="4" s="1"/>
  <c r="F211" i="4"/>
  <c r="E211" i="4"/>
  <c r="B211" i="4"/>
  <c r="A211" i="4"/>
  <c r="P210" i="4"/>
  <c r="N210" i="4"/>
  <c r="J210" i="4"/>
  <c r="I210" i="4"/>
  <c r="H210" i="4"/>
  <c r="G210" i="4"/>
  <c r="R210" i="4" s="1"/>
  <c r="F210" i="4"/>
  <c r="B210" i="4"/>
  <c r="A210" i="4"/>
  <c r="P209" i="4"/>
  <c r="N209" i="4"/>
  <c r="J209" i="4"/>
  <c r="I209" i="4"/>
  <c r="H209" i="4"/>
  <c r="G209" i="4"/>
  <c r="R209" i="4" s="1"/>
  <c r="F209" i="4"/>
  <c r="B209" i="4"/>
  <c r="A209" i="4"/>
  <c r="P208" i="4"/>
  <c r="N208" i="4"/>
  <c r="J208" i="4"/>
  <c r="I208" i="4"/>
  <c r="H208" i="4"/>
  <c r="G208" i="4"/>
  <c r="R208" i="4" s="1"/>
  <c r="F208" i="4"/>
  <c r="E208" i="4"/>
  <c r="B208" i="4"/>
  <c r="A208" i="4"/>
  <c r="P207" i="4"/>
  <c r="N207" i="4"/>
  <c r="J207" i="4"/>
  <c r="I207" i="4"/>
  <c r="H207" i="4"/>
  <c r="G207" i="4"/>
  <c r="R207" i="4" s="1"/>
  <c r="F207" i="4"/>
  <c r="E207" i="4"/>
  <c r="B207" i="4"/>
  <c r="A207" i="4"/>
  <c r="P206" i="4"/>
  <c r="N206" i="4"/>
  <c r="J206" i="4"/>
  <c r="I206" i="4"/>
  <c r="S206" i="4" s="1"/>
  <c r="H206" i="4"/>
  <c r="G206" i="4"/>
  <c r="R206" i="4" s="1"/>
  <c r="F206" i="4"/>
  <c r="B206" i="4"/>
  <c r="A206" i="4"/>
  <c r="P205" i="4"/>
  <c r="N205" i="4"/>
  <c r="J205" i="4"/>
  <c r="I205" i="4"/>
  <c r="H205" i="4"/>
  <c r="G205" i="4"/>
  <c r="R205" i="4" s="1"/>
  <c r="F205" i="4"/>
  <c r="B205" i="4"/>
  <c r="A205" i="4"/>
  <c r="P204" i="4"/>
  <c r="N204" i="4"/>
  <c r="J204" i="4"/>
  <c r="I204" i="4"/>
  <c r="H204" i="4"/>
  <c r="G204" i="4"/>
  <c r="R204" i="4" s="1"/>
  <c r="F204" i="4"/>
  <c r="E204" i="4"/>
  <c r="B204" i="4"/>
  <c r="A204" i="4"/>
  <c r="P203" i="4"/>
  <c r="N203" i="4"/>
  <c r="J203" i="4"/>
  <c r="I203" i="4"/>
  <c r="H203" i="4"/>
  <c r="G203" i="4"/>
  <c r="R203" i="4" s="1"/>
  <c r="F203" i="4"/>
  <c r="E203" i="4"/>
  <c r="B203" i="4"/>
  <c r="A203" i="4"/>
  <c r="P202" i="4"/>
  <c r="N202" i="4"/>
  <c r="J202" i="4"/>
  <c r="I202" i="4"/>
  <c r="S202" i="4" s="1"/>
  <c r="H202" i="4"/>
  <c r="G202" i="4"/>
  <c r="R202" i="4" s="1"/>
  <c r="F202" i="4"/>
  <c r="B202" i="4"/>
  <c r="A202" i="4"/>
  <c r="P201" i="4"/>
  <c r="N201" i="4"/>
  <c r="J201" i="4"/>
  <c r="I201" i="4"/>
  <c r="H201" i="4"/>
  <c r="G201" i="4"/>
  <c r="R201" i="4" s="1"/>
  <c r="F201" i="4"/>
  <c r="E201" i="4"/>
  <c r="B201" i="4"/>
  <c r="A201" i="4"/>
  <c r="P200" i="4"/>
  <c r="N200" i="4"/>
  <c r="J200" i="4"/>
  <c r="I200" i="4"/>
  <c r="H200" i="4"/>
  <c r="G200" i="4"/>
  <c r="R200" i="4" s="1"/>
  <c r="F200" i="4"/>
  <c r="E200" i="4"/>
  <c r="B200" i="4"/>
  <c r="A200" i="4"/>
  <c r="P199" i="4"/>
  <c r="N199" i="4"/>
  <c r="J199" i="4"/>
  <c r="I199" i="4"/>
  <c r="H199" i="4"/>
  <c r="G199" i="4"/>
  <c r="R199" i="4" s="1"/>
  <c r="F199" i="4"/>
  <c r="E199" i="4"/>
  <c r="B199" i="4"/>
  <c r="A199" i="4"/>
  <c r="P198" i="4"/>
  <c r="N198" i="4"/>
  <c r="J198" i="4"/>
  <c r="I198" i="4"/>
  <c r="H198" i="4"/>
  <c r="G198" i="4"/>
  <c r="R198" i="4" s="1"/>
  <c r="F198" i="4"/>
  <c r="E198" i="4"/>
  <c r="B198" i="4"/>
  <c r="A198" i="4"/>
  <c r="P197" i="4"/>
  <c r="N197" i="4"/>
  <c r="J197" i="4"/>
  <c r="I197" i="4"/>
  <c r="H197" i="4"/>
  <c r="G197" i="4"/>
  <c r="R197" i="4" s="1"/>
  <c r="F197" i="4"/>
  <c r="E197" i="4"/>
  <c r="B197" i="4"/>
  <c r="A197" i="4"/>
  <c r="P196" i="4"/>
  <c r="N196" i="4"/>
  <c r="J196" i="4"/>
  <c r="I196" i="4"/>
  <c r="H196" i="4"/>
  <c r="G196" i="4"/>
  <c r="R196" i="4" s="1"/>
  <c r="F196" i="4"/>
  <c r="E196" i="4"/>
  <c r="B196" i="4"/>
  <c r="A196" i="4"/>
  <c r="P195" i="4"/>
  <c r="N195" i="4"/>
  <c r="J195" i="4"/>
  <c r="I195" i="4"/>
  <c r="H195" i="4"/>
  <c r="G195" i="4"/>
  <c r="R195" i="4" s="1"/>
  <c r="F195" i="4"/>
  <c r="E195" i="4"/>
  <c r="B195" i="4"/>
  <c r="A195" i="4"/>
  <c r="P194" i="4"/>
  <c r="N194" i="4"/>
  <c r="J194" i="4"/>
  <c r="I194" i="4"/>
  <c r="H194" i="4"/>
  <c r="G194" i="4"/>
  <c r="R194" i="4" s="1"/>
  <c r="F194" i="4"/>
  <c r="E194" i="4"/>
  <c r="B194" i="4"/>
  <c r="A194" i="4"/>
  <c r="P193" i="4"/>
  <c r="N193" i="4"/>
  <c r="J193" i="4"/>
  <c r="I193" i="4"/>
  <c r="H193" i="4"/>
  <c r="G193" i="4"/>
  <c r="R193" i="4" s="1"/>
  <c r="F193" i="4"/>
  <c r="E193" i="4"/>
  <c r="B193" i="4"/>
  <c r="A193" i="4"/>
  <c r="P192" i="4"/>
  <c r="N192" i="4"/>
  <c r="J192" i="4"/>
  <c r="I192" i="4"/>
  <c r="H192" i="4"/>
  <c r="G192" i="4"/>
  <c r="R192" i="4" s="1"/>
  <c r="F192" i="4"/>
  <c r="E192" i="4"/>
  <c r="B192" i="4"/>
  <c r="A192" i="4"/>
  <c r="P191" i="4"/>
  <c r="N191" i="4"/>
  <c r="J191" i="4"/>
  <c r="I191" i="4"/>
  <c r="H191" i="4"/>
  <c r="G191" i="4"/>
  <c r="R191" i="4" s="1"/>
  <c r="F191" i="4"/>
  <c r="E191" i="4"/>
  <c r="B191" i="4"/>
  <c r="A191" i="4"/>
  <c r="P190" i="4"/>
  <c r="N190" i="4"/>
  <c r="J190" i="4"/>
  <c r="I190" i="4"/>
  <c r="H190" i="4"/>
  <c r="G190" i="4"/>
  <c r="R190" i="4" s="1"/>
  <c r="F190" i="4"/>
  <c r="E190" i="4"/>
  <c r="B190" i="4"/>
  <c r="A190" i="4"/>
  <c r="P189" i="4"/>
  <c r="N189" i="4"/>
  <c r="J189" i="4"/>
  <c r="I189" i="4"/>
  <c r="H189" i="4"/>
  <c r="G189" i="4"/>
  <c r="R189" i="4" s="1"/>
  <c r="F189" i="4"/>
  <c r="E189" i="4"/>
  <c r="B189" i="4"/>
  <c r="A189" i="4"/>
  <c r="P188" i="4"/>
  <c r="N188" i="4"/>
  <c r="J188" i="4"/>
  <c r="I188" i="4"/>
  <c r="H188" i="4"/>
  <c r="G188" i="4"/>
  <c r="R188" i="4" s="1"/>
  <c r="F188" i="4"/>
  <c r="E188" i="4"/>
  <c r="B188" i="4"/>
  <c r="A188" i="4"/>
  <c r="P187" i="4"/>
  <c r="N187" i="4"/>
  <c r="J187" i="4"/>
  <c r="I187" i="4"/>
  <c r="S187" i="4" s="1"/>
  <c r="H187" i="4"/>
  <c r="G187" i="4"/>
  <c r="R187" i="4" s="1"/>
  <c r="F187" i="4"/>
  <c r="E187" i="4"/>
  <c r="B187" i="4"/>
  <c r="A187" i="4"/>
  <c r="P186" i="4"/>
  <c r="N186" i="4"/>
  <c r="J186" i="4"/>
  <c r="I186" i="4"/>
  <c r="H186" i="4"/>
  <c r="G186" i="4"/>
  <c r="R186" i="4" s="1"/>
  <c r="F186" i="4"/>
  <c r="E186" i="4"/>
  <c r="B186" i="4"/>
  <c r="A186" i="4"/>
  <c r="P185" i="4"/>
  <c r="N185" i="4"/>
  <c r="J185" i="4"/>
  <c r="I185" i="4"/>
  <c r="H185" i="4"/>
  <c r="G185" i="4"/>
  <c r="R185" i="4" s="1"/>
  <c r="F185" i="4"/>
  <c r="E185" i="4"/>
  <c r="B185" i="4"/>
  <c r="A185" i="4"/>
  <c r="P184" i="4"/>
  <c r="N184" i="4"/>
  <c r="J184" i="4"/>
  <c r="I184" i="4"/>
  <c r="H184" i="4"/>
  <c r="G184" i="4"/>
  <c r="R184" i="4" s="1"/>
  <c r="F184" i="4"/>
  <c r="E184" i="4"/>
  <c r="B184" i="4"/>
  <c r="A184" i="4"/>
  <c r="P183" i="4"/>
  <c r="N183" i="4"/>
  <c r="J183" i="4"/>
  <c r="I183" i="4"/>
  <c r="S183" i="4" s="1"/>
  <c r="H183" i="4"/>
  <c r="G183" i="4"/>
  <c r="R183" i="4" s="1"/>
  <c r="F183" i="4"/>
  <c r="E183" i="4"/>
  <c r="B183" i="4"/>
  <c r="A183" i="4"/>
  <c r="P182" i="4"/>
  <c r="N182" i="4"/>
  <c r="J182" i="4"/>
  <c r="I182" i="4"/>
  <c r="S182" i="4" s="1"/>
  <c r="H182" i="4"/>
  <c r="G182" i="4"/>
  <c r="R182" i="4" s="1"/>
  <c r="F182" i="4"/>
  <c r="E182" i="4"/>
  <c r="B182" i="4"/>
  <c r="A182" i="4"/>
  <c r="P181" i="4"/>
  <c r="N181" i="4"/>
  <c r="J181" i="4"/>
  <c r="I181" i="4"/>
  <c r="H181" i="4"/>
  <c r="G181" i="4"/>
  <c r="R181" i="4" s="1"/>
  <c r="F181" i="4"/>
  <c r="E181" i="4"/>
  <c r="B181" i="4"/>
  <c r="A181" i="4"/>
  <c r="P180" i="4"/>
  <c r="N180" i="4"/>
  <c r="J180" i="4"/>
  <c r="I180" i="4"/>
  <c r="H180" i="4"/>
  <c r="G180" i="4"/>
  <c r="R180" i="4" s="1"/>
  <c r="F180" i="4"/>
  <c r="E180" i="4"/>
  <c r="B180" i="4"/>
  <c r="A180" i="4"/>
  <c r="P179" i="4"/>
  <c r="N179" i="4"/>
  <c r="J179" i="4"/>
  <c r="I179" i="4"/>
  <c r="S179" i="4" s="1"/>
  <c r="H179" i="4"/>
  <c r="G179" i="4"/>
  <c r="R179" i="4" s="1"/>
  <c r="F179" i="4"/>
  <c r="E179" i="4"/>
  <c r="B179" i="4"/>
  <c r="A179" i="4"/>
  <c r="P178" i="4"/>
  <c r="N178" i="4"/>
  <c r="J178" i="4"/>
  <c r="I178" i="4"/>
  <c r="H178" i="4"/>
  <c r="G178" i="4"/>
  <c r="R178" i="4" s="1"/>
  <c r="F178" i="4"/>
  <c r="E178" i="4"/>
  <c r="B178" i="4"/>
  <c r="A178" i="4"/>
  <c r="P177" i="4"/>
  <c r="N177" i="4"/>
  <c r="J177" i="4"/>
  <c r="I177" i="4"/>
  <c r="H177" i="4"/>
  <c r="G177" i="4"/>
  <c r="R177" i="4" s="1"/>
  <c r="F177" i="4"/>
  <c r="E177" i="4"/>
  <c r="B177" i="4"/>
  <c r="A177" i="4"/>
  <c r="P176" i="4"/>
  <c r="N176" i="4"/>
  <c r="J176" i="4"/>
  <c r="I176" i="4"/>
  <c r="H176" i="4"/>
  <c r="G176" i="4"/>
  <c r="R176" i="4" s="1"/>
  <c r="F176" i="4"/>
  <c r="E176" i="4"/>
  <c r="B176" i="4"/>
  <c r="A176" i="4"/>
  <c r="P175" i="4"/>
  <c r="N175" i="4"/>
  <c r="J175" i="4"/>
  <c r="I175" i="4"/>
  <c r="H175" i="4"/>
  <c r="G175" i="4"/>
  <c r="R175" i="4" s="1"/>
  <c r="F175" i="4"/>
  <c r="E175" i="4"/>
  <c r="B175" i="4"/>
  <c r="A175" i="4"/>
  <c r="P174" i="4"/>
  <c r="N174" i="4"/>
  <c r="J174" i="4"/>
  <c r="I174" i="4"/>
  <c r="H174" i="4"/>
  <c r="G174" i="4"/>
  <c r="R174" i="4" s="1"/>
  <c r="F174" i="4"/>
  <c r="E174" i="4"/>
  <c r="B174" i="4"/>
  <c r="A174" i="4"/>
  <c r="P173" i="4"/>
  <c r="N173" i="4"/>
  <c r="J173" i="4"/>
  <c r="I173" i="4"/>
  <c r="H173" i="4"/>
  <c r="G173" i="4"/>
  <c r="R173" i="4" s="1"/>
  <c r="F173" i="4"/>
  <c r="E173" i="4"/>
  <c r="B173" i="4"/>
  <c r="A173" i="4"/>
  <c r="P172" i="4"/>
  <c r="N172" i="4"/>
  <c r="J172" i="4"/>
  <c r="I172" i="4"/>
  <c r="H172" i="4"/>
  <c r="G172" i="4"/>
  <c r="R172" i="4" s="1"/>
  <c r="F172" i="4"/>
  <c r="E172" i="4"/>
  <c r="B172" i="4"/>
  <c r="A172" i="4"/>
  <c r="P171" i="4"/>
  <c r="N171" i="4"/>
  <c r="J171" i="4"/>
  <c r="I171" i="4"/>
  <c r="S171" i="4" s="1"/>
  <c r="H171" i="4"/>
  <c r="G171" i="4"/>
  <c r="R171" i="4" s="1"/>
  <c r="F171" i="4"/>
  <c r="E171" i="4"/>
  <c r="B171" i="4"/>
  <c r="A171" i="4"/>
  <c r="P170" i="4"/>
  <c r="N170" i="4"/>
  <c r="J170" i="4"/>
  <c r="I170" i="4"/>
  <c r="H170" i="4"/>
  <c r="G170" i="4"/>
  <c r="R170" i="4" s="1"/>
  <c r="F170" i="4"/>
  <c r="E170" i="4"/>
  <c r="B170" i="4"/>
  <c r="A170" i="4"/>
  <c r="P169" i="4"/>
  <c r="N169" i="4"/>
  <c r="J169" i="4"/>
  <c r="I169" i="4"/>
  <c r="S169" i="4" s="1"/>
  <c r="H169" i="4"/>
  <c r="G169" i="4"/>
  <c r="R169" i="4" s="1"/>
  <c r="F169" i="4"/>
  <c r="E169" i="4"/>
  <c r="B169" i="4"/>
  <c r="A169" i="4"/>
  <c r="P168" i="4"/>
  <c r="N168" i="4"/>
  <c r="J168" i="4"/>
  <c r="I168" i="4"/>
  <c r="H168" i="4"/>
  <c r="G168" i="4"/>
  <c r="R168" i="4" s="1"/>
  <c r="F168" i="4"/>
  <c r="E168" i="4"/>
  <c r="B168" i="4"/>
  <c r="A168" i="4"/>
  <c r="P167" i="4"/>
  <c r="N167" i="4"/>
  <c r="J167" i="4"/>
  <c r="I167" i="4"/>
  <c r="H167" i="4"/>
  <c r="G167" i="4"/>
  <c r="R167" i="4" s="1"/>
  <c r="F167" i="4"/>
  <c r="E167" i="4"/>
  <c r="B167" i="4"/>
  <c r="A167" i="4"/>
  <c r="P166" i="4"/>
  <c r="N166" i="4"/>
  <c r="J166" i="4"/>
  <c r="I166" i="4"/>
  <c r="H166" i="4"/>
  <c r="G166" i="4"/>
  <c r="R166" i="4" s="1"/>
  <c r="F166" i="4"/>
  <c r="E166" i="4"/>
  <c r="B166" i="4"/>
  <c r="A166" i="4"/>
  <c r="P165" i="4"/>
  <c r="N165" i="4"/>
  <c r="J165" i="4"/>
  <c r="I165" i="4"/>
  <c r="H165" i="4"/>
  <c r="G165" i="4"/>
  <c r="R165" i="4" s="1"/>
  <c r="F165" i="4"/>
  <c r="E165" i="4"/>
  <c r="B165" i="4"/>
  <c r="A165" i="4"/>
  <c r="P164" i="4"/>
  <c r="N164" i="4"/>
  <c r="J164" i="4"/>
  <c r="I164" i="4"/>
  <c r="H164" i="4"/>
  <c r="G164" i="4"/>
  <c r="R164" i="4" s="1"/>
  <c r="F164" i="4"/>
  <c r="E164" i="4"/>
  <c r="B164" i="4"/>
  <c r="A164" i="4"/>
  <c r="P163" i="4"/>
  <c r="N163" i="4"/>
  <c r="J163" i="4"/>
  <c r="I163" i="4"/>
  <c r="S163" i="4" s="1"/>
  <c r="H163" i="4"/>
  <c r="G163" i="4"/>
  <c r="R163" i="4" s="1"/>
  <c r="F163" i="4"/>
  <c r="E163" i="4"/>
  <c r="B163" i="4"/>
  <c r="A163" i="4"/>
  <c r="P162" i="4"/>
  <c r="N162" i="4"/>
  <c r="J162" i="4"/>
  <c r="I162" i="4"/>
  <c r="S162" i="4" s="1"/>
  <c r="H162" i="4"/>
  <c r="G162" i="4"/>
  <c r="R162" i="4" s="1"/>
  <c r="F162" i="4"/>
  <c r="E162" i="4"/>
  <c r="B162" i="4"/>
  <c r="A162" i="4"/>
  <c r="P161" i="4"/>
  <c r="N161" i="4"/>
  <c r="J161" i="4"/>
  <c r="I161" i="4"/>
  <c r="H161" i="4"/>
  <c r="G161" i="4"/>
  <c r="R161" i="4" s="1"/>
  <c r="F161" i="4"/>
  <c r="E161" i="4"/>
  <c r="B161" i="4"/>
  <c r="A161" i="4"/>
  <c r="P160" i="4"/>
  <c r="N160" i="4"/>
  <c r="J160" i="4"/>
  <c r="I160" i="4"/>
  <c r="H160" i="4"/>
  <c r="G160" i="4"/>
  <c r="R160" i="4" s="1"/>
  <c r="F160" i="4"/>
  <c r="E160" i="4"/>
  <c r="B160" i="4"/>
  <c r="A160" i="4"/>
  <c r="P159" i="4"/>
  <c r="N159" i="4"/>
  <c r="J159" i="4"/>
  <c r="I159" i="4"/>
  <c r="H159" i="4"/>
  <c r="G159" i="4"/>
  <c r="R159" i="4" s="1"/>
  <c r="F159" i="4"/>
  <c r="E159" i="4"/>
  <c r="B159" i="4"/>
  <c r="A159" i="4"/>
  <c r="P158" i="4"/>
  <c r="N158" i="4"/>
  <c r="J158" i="4"/>
  <c r="I158" i="4"/>
  <c r="S158" i="4" s="1"/>
  <c r="H158" i="4"/>
  <c r="G158" i="4"/>
  <c r="R158" i="4" s="1"/>
  <c r="F158" i="4"/>
  <c r="E158" i="4"/>
  <c r="B158" i="4"/>
  <c r="A158" i="4"/>
  <c r="P157" i="4"/>
  <c r="N157" i="4"/>
  <c r="J157" i="4"/>
  <c r="I157" i="4"/>
  <c r="H157" i="4"/>
  <c r="G157" i="4"/>
  <c r="R157" i="4" s="1"/>
  <c r="F157" i="4"/>
  <c r="E157" i="4"/>
  <c r="B157" i="4"/>
  <c r="A157" i="4"/>
  <c r="P156" i="4"/>
  <c r="N156" i="4"/>
  <c r="J156" i="4"/>
  <c r="I156" i="4"/>
  <c r="H156" i="4"/>
  <c r="G156" i="4"/>
  <c r="R156" i="4" s="1"/>
  <c r="F156" i="4"/>
  <c r="E156" i="4"/>
  <c r="B156" i="4"/>
  <c r="A156" i="4"/>
  <c r="P155" i="4"/>
  <c r="N155" i="4"/>
  <c r="J155" i="4"/>
  <c r="I155" i="4"/>
  <c r="S155" i="4" s="1"/>
  <c r="H155" i="4"/>
  <c r="G155" i="4"/>
  <c r="R155" i="4" s="1"/>
  <c r="F155" i="4"/>
  <c r="E155" i="4"/>
  <c r="B155" i="4"/>
  <c r="A155" i="4"/>
  <c r="P154" i="4"/>
  <c r="N154" i="4"/>
  <c r="J154" i="4"/>
  <c r="I154" i="4"/>
  <c r="H154" i="4"/>
  <c r="G154" i="4"/>
  <c r="R154" i="4" s="1"/>
  <c r="F154" i="4"/>
  <c r="E154" i="4"/>
  <c r="B154" i="4"/>
  <c r="A154" i="4"/>
  <c r="P153" i="4"/>
  <c r="N153" i="4"/>
  <c r="J153" i="4"/>
  <c r="I153" i="4"/>
  <c r="H153" i="4"/>
  <c r="G153" i="4"/>
  <c r="R153" i="4" s="1"/>
  <c r="F153" i="4"/>
  <c r="E153" i="4"/>
  <c r="B153" i="4"/>
  <c r="A153" i="4"/>
  <c r="P152" i="4"/>
  <c r="N152" i="4"/>
  <c r="J152" i="4"/>
  <c r="I152" i="4"/>
  <c r="H152" i="4"/>
  <c r="G152" i="4"/>
  <c r="R152" i="4" s="1"/>
  <c r="F152" i="4"/>
  <c r="E152" i="4"/>
  <c r="B152" i="4"/>
  <c r="A152" i="4"/>
  <c r="P151" i="4"/>
  <c r="N151" i="4"/>
  <c r="J151" i="4"/>
  <c r="I151" i="4"/>
  <c r="H151" i="4"/>
  <c r="G151" i="4"/>
  <c r="R151" i="4" s="1"/>
  <c r="F151" i="4"/>
  <c r="E151" i="4"/>
  <c r="B151" i="4"/>
  <c r="A151" i="4"/>
  <c r="P150" i="4"/>
  <c r="N150" i="4"/>
  <c r="J150" i="4"/>
  <c r="I150" i="4"/>
  <c r="H150" i="4"/>
  <c r="G150" i="4"/>
  <c r="R150" i="4" s="1"/>
  <c r="F150" i="4"/>
  <c r="E150" i="4"/>
  <c r="B150" i="4"/>
  <c r="A150" i="4"/>
  <c r="P149" i="4"/>
  <c r="N149" i="4"/>
  <c r="J149" i="4"/>
  <c r="I149" i="4"/>
  <c r="S149" i="4" s="1"/>
  <c r="H149" i="4"/>
  <c r="G149" i="4"/>
  <c r="R149" i="4" s="1"/>
  <c r="F149" i="4"/>
  <c r="E149" i="4"/>
  <c r="B149" i="4"/>
  <c r="A149" i="4"/>
  <c r="P148" i="4"/>
  <c r="N148" i="4"/>
  <c r="J148" i="4"/>
  <c r="I148" i="4"/>
  <c r="S148" i="4" s="1"/>
  <c r="H148" i="4"/>
  <c r="G148" i="4"/>
  <c r="R148" i="4" s="1"/>
  <c r="F148" i="4"/>
  <c r="E148" i="4"/>
  <c r="B148" i="4"/>
  <c r="A148" i="4"/>
  <c r="P147" i="4"/>
  <c r="N147" i="4"/>
  <c r="J147" i="4"/>
  <c r="I147" i="4"/>
  <c r="H147" i="4"/>
  <c r="G147" i="4"/>
  <c r="R147" i="4" s="1"/>
  <c r="F147" i="4"/>
  <c r="E147" i="4"/>
  <c r="B147" i="4"/>
  <c r="A147" i="4"/>
  <c r="P146" i="4"/>
  <c r="N146" i="4"/>
  <c r="J146" i="4"/>
  <c r="I146" i="4"/>
  <c r="H146" i="4"/>
  <c r="G146" i="4"/>
  <c r="R146" i="4" s="1"/>
  <c r="F146" i="4"/>
  <c r="E146" i="4"/>
  <c r="B146" i="4"/>
  <c r="A146" i="4"/>
  <c r="P145" i="4"/>
  <c r="N145" i="4"/>
  <c r="J145" i="4"/>
  <c r="I145" i="4"/>
  <c r="H145" i="4"/>
  <c r="G145" i="4"/>
  <c r="R145" i="4" s="1"/>
  <c r="F145" i="4"/>
  <c r="E145" i="4"/>
  <c r="B145" i="4"/>
  <c r="A145" i="4"/>
  <c r="P144" i="4"/>
  <c r="N144" i="4"/>
  <c r="J144" i="4"/>
  <c r="I144" i="4"/>
  <c r="S144" i="4" s="1"/>
  <c r="H144" i="4"/>
  <c r="G144" i="4"/>
  <c r="R144" i="4" s="1"/>
  <c r="F144" i="4"/>
  <c r="E144" i="4"/>
  <c r="B144" i="4"/>
  <c r="A144" i="4"/>
  <c r="P143" i="4"/>
  <c r="N143" i="4"/>
  <c r="J143" i="4"/>
  <c r="I143" i="4"/>
  <c r="H143" i="4"/>
  <c r="G143" i="4"/>
  <c r="R143" i="4" s="1"/>
  <c r="F143" i="4"/>
  <c r="E143" i="4"/>
  <c r="B143" i="4"/>
  <c r="A143" i="4"/>
  <c r="P142" i="4"/>
  <c r="N142" i="4"/>
  <c r="J142" i="4"/>
  <c r="I142" i="4"/>
  <c r="H142" i="4"/>
  <c r="G142" i="4"/>
  <c r="R142" i="4" s="1"/>
  <c r="F142" i="4"/>
  <c r="E142" i="4"/>
  <c r="B142" i="4"/>
  <c r="A142" i="4"/>
  <c r="P141" i="4"/>
  <c r="N141" i="4"/>
  <c r="J141" i="4"/>
  <c r="I141" i="4"/>
  <c r="H141" i="4"/>
  <c r="G141" i="4"/>
  <c r="R141" i="4" s="1"/>
  <c r="F141" i="4"/>
  <c r="E141" i="4"/>
  <c r="B141" i="4"/>
  <c r="A141" i="4"/>
  <c r="P140" i="4"/>
  <c r="N140" i="4"/>
  <c r="J140" i="4"/>
  <c r="I140" i="4"/>
  <c r="H140" i="4"/>
  <c r="G140" i="4"/>
  <c r="R140" i="4" s="1"/>
  <c r="F140" i="4"/>
  <c r="E140" i="4"/>
  <c r="B140" i="4"/>
  <c r="A140" i="4"/>
  <c r="P139" i="4"/>
  <c r="N139" i="4"/>
  <c r="J139" i="4"/>
  <c r="I139" i="4"/>
  <c r="S139" i="4" s="1"/>
  <c r="H139" i="4"/>
  <c r="G139" i="4"/>
  <c r="R139" i="4" s="1"/>
  <c r="F139" i="4"/>
  <c r="E139" i="4"/>
  <c r="B139" i="4"/>
  <c r="A139" i="4"/>
  <c r="P138" i="4"/>
  <c r="N138" i="4"/>
  <c r="J138" i="4"/>
  <c r="I138" i="4"/>
  <c r="S138" i="4" s="1"/>
  <c r="H138" i="4"/>
  <c r="G138" i="4"/>
  <c r="R138" i="4" s="1"/>
  <c r="F138" i="4"/>
  <c r="E138" i="4"/>
  <c r="B138" i="4"/>
  <c r="A138" i="4"/>
  <c r="P137" i="4"/>
  <c r="N137" i="4"/>
  <c r="J137" i="4"/>
  <c r="I137" i="4"/>
  <c r="H137" i="4"/>
  <c r="G137" i="4"/>
  <c r="R137" i="4" s="1"/>
  <c r="F137" i="4"/>
  <c r="E137" i="4"/>
  <c r="B137" i="4"/>
  <c r="A137" i="4"/>
  <c r="P136" i="4"/>
  <c r="N136" i="4"/>
  <c r="J136" i="4"/>
  <c r="I136" i="4"/>
  <c r="H136" i="4"/>
  <c r="G136" i="4"/>
  <c r="R136" i="4" s="1"/>
  <c r="F136" i="4"/>
  <c r="E136" i="4"/>
  <c r="B136" i="4"/>
  <c r="A136" i="4"/>
  <c r="P135" i="4"/>
  <c r="N135" i="4"/>
  <c r="J135" i="4"/>
  <c r="I135" i="4"/>
  <c r="H135" i="4"/>
  <c r="G135" i="4"/>
  <c r="R135" i="4" s="1"/>
  <c r="F135" i="4"/>
  <c r="E135" i="4"/>
  <c r="B135" i="4"/>
  <c r="A135" i="4"/>
  <c r="P134" i="4"/>
  <c r="N134" i="4"/>
  <c r="J134" i="4"/>
  <c r="I134" i="4"/>
  <c r="H134" i="4"/>
  <c r="G134" i="4"/>
  <c r="R134" i="4" s="1"/>
  <c r="F134" i="4"/>
  <c r="E134" i="4"/>
  <c r="B134" i="4"/>
  <c r="A134" i="4"/>
  <c r="P133" i="4"/>
  <c r="N133" i="4"/>
  <c r="J133" i="4"/>
  <c r="I133" i="4"/>
  <c r="H133" i="4"/>
  <c r="G133" i="4"/>
  <c r="R133" i="4" s="1"/>
  <c r="F133" i="4"/>
  <c r="E133" i="4"/>
  <c r="B133" i="4"/>
  <c r="A133" i="4"/>
  <c r="P132" i="4"/>
  <c r="N132" i="4"/>
  <c r="J132" i="4"/>
  <c r="I132" i="4"/>
  <c r="H132" i="4"/>
  <c r="G132" i="4"/>
  <c r="R132" i="4" s="1"/>
  <c r="F132" i="4"/>
  <c r="E132" i="4"/>
  <c r="B132" i="4"/>
  <c r="A132" i="4"/>
  <c r="P131" i="4"/>
  <c r="N131" i="4"/>
  <c r="J131" i="4"/>
  <c r="I131" i="4"/>
  <c r="S131" i="4" s="1"/>
  <c r="H131" i="4"/>
  <c r="G131" i="4"/>
  <c r="R131" i="4" s="1"/>
  <c r="F131" i="4"/>
  <c r="E131" i="4"/>
  <c r="B131" i="4"/>
  <c r="A131" i="4"/>
  <c r="P130" i="4"/>
  <c r="N130" i="4"/>
  <c r="J130" i="4"/>
  <c r="I130" i="4"/>
  <c r="H130" i="4"/>
  <c r="G130" i="4"/>
  <c r="R130" i="4" s="1"/>
  <c r="F130" i="4"/>
  <c r="E130" i="4"/>
  <c r="B130" i="4"/>
  <c r="A130" i="4"/>
  <c r="P129" i="4"/>
  <c r="N129" i="4"/>
  <c r="J129" i="4"/>
  <c r="I129" i="4"/>
  <c r="H129" i="4"/>
  <c r="G129" i="4"/>
  <c r="R129" i="4" s="1"/>
  <c r="F129" i="4"/>
  <c r="E129" i="4"/>
  <c r="B129" i="4"/>
  <c r="A129" i="4"/>
  <c r="P128" i="4"/>
  <c r="N128" i="4"/>
  <c r="J128" i="4"/>
  <c r="I128" i="4"/>
  <c r="H128" i="4"/>
  <c r="G128" i="4"/>
  <c r="R128" i="4" s="1"/>
  <c r="F128" i="4"/>
  <c r="E128" i="4"/>
  <c r="B128" i="4"/>
  <c r="A128" i="4"/>
  <c r="P127" i="4"/>
  <c r="N127" i="4"/>
  <c r="J127" i="4"/>
  <c r="I127" i="4"/>
  <c r="H127" i="4"/>
  <c r="G127" i="4"/>
  <c r="R127" i="4" s="1"/>
  <c r="F127" i="4"/>
  <c r="E127" i="4"/>
  <c r="B127" i="4"/>
  <c r="A127" i="4"/>
  <c r="P126" i="4"/>
  <c r="N126" i="4"/>
  <c r="J126" i="4"/>
  <c r="I126" i="4"/>
  <c r="H126" i="4"/>
  <c r="G126" i="4"/>
  <c r="R126" i="4" s="1"/>
  <c r="F126" i="4"/>
  <c r="B126" i="4"/>
  <c r="A126" i="4"/>
  <c r="P125" i="4"/>
  <c r="N125" i="4"/>
  <c r="J125" i="4"/>
  <c r="I125" i="4"/>
  <c r="H125" i="4"/>
  <c r="G125" i="4"/>
  <c r="R125" i="4" s="1"/>
  <c r="F125" i="4"/>
  <c r="B125" i="4"/>
  <c r="A125" i="4"/>
  <c r="P124" i="4"/>
  <c r="N124" i="4"/>
  <c r="J124" i="4"/>
  <c r="I124" i="4"/>
  <c r="H124" i="4"/>
  <c r="G124" i="4"/>
  <c r="R124" i="4" s="1"/>
  <c r="F124" i="4"/>
  <c r="B124" i="4"/>
  <c r="A124" i="4"/>
  <c r="P123" i="4"/>
  <c r="N123" i="4"/>
  <c r="J123" i="4"/>
  <c r="I123" i="4"/>
  <c r="H123" i="4"/>
  <c r="G123" i="4"/>
  <c r="R123" i="4" s="1"/>
  <c r="F123" i="4"/>
  <c r="B123" i="4"/>
  <c r="A123" i="4"/>
  <c r="P122" i="4"/>
  <c r="N122" i="4"/>
  <c r="J122" i="4"/>
  <c r="I122" i="4"/>
  <c r="H122" i="4"/>
  <c r="G122" i="4"/>
  <c r="R122" i="4" s="1"/>
  <c r="F122" i="4"/>
  <c r="B122" i="4"/>
  <c r="A122" i="4"/>
  <c r="P121" i="4"/>
  <c r="N121" i="4"/>
  <c r="J121" i="4"/>
  <c r="I121" i="4"/>
  <c r="H121" i="4"/>
  <c r="G121" i="4"/>
  <c r="R121" i="4" s="1"/>
  <c r="F121" i="4"/>
  <c r="B121" i="4"/>
  <c r="A121" i="4"/>
  <c r="P120" i="4"/>
  <c r="N120" i="4"/>
  <c r="J120" i="4"/>
  <c r="I120" i="4"/>
  <c r="H120" i="4"/>
  <c r="G120" i="4"/>
  <c r="R120" i="4" s="1"/>
  <c r="F120" i="4"/>
  <c r="B120" i="4"/>
  <c r="A120" i="4"/>
  <c r="P119" i="4"/>
  <c r="N119" i="4"/>
  <c r="J119" i="4"/>
  <c r="I119" i="4"/>
  <c r="H119" i="4"/>
  <c r="G119" i="4"/>
  <c r="R119" i="4" s="1"/>
  <c r="F119" i="4"/>
  <c r="B119" i="4"/>
  <c r="A119" i="4"/>
  <c r="P118" i="4"/>
  <c r="N118" i="4"/>
  <c r="J118" i="4"/>
  <c r="I118" i="4"/>
  <c r="S118" i="4" s="1"/>
  <c r="H118" i="4"/>
  <c r="G118" i="4"/>
  <c r="R118" i="4" s="1"/>
  <c r="F118" i="4"/>
  <c r="B118" i="4"/>
  <c r="A118" i="4"/>
  <c r="P117" i="4"/>
  <c r="N117" i="4"/>
  <c r="J117" i="4"/>
  <c r="I117" i="4"/>
  <c r="H117" i="4"/>
  <c r="G117" i="4"/>
  <c r="R117" i="4" s="1"/>
  <c r="F117" i="4"/>
  <c r="B117" i="4"/>
  <c r="A117" i="4"/>
  <c r="P116" i="4"/>
  <c r="N116" i="4"/>
  <c r="J116" i="4"/>
  <c r="I116" i="4"/>
  <c r="H116" i="4"/>
  <c r="G116" i="4"/>
  <c r="R116" i="4" s="1"/>
  <c r="F116" i="4"/>
  <c r="B116" i="4"/>
  <c r="A116" i="4"/>
  <c r="P115" i="4"/>
  <c r="N115" i="4"/>
  <c r="J115" i="4"/>
  <c r="I115" i="4"/>
  <c r="H115" i="4"/>
  <c r="G115" i="4"/>
  <c r="R115" i="4" s="1"/>
  <c r="F115" i="4"/>
  <c r="B115" i="4"/>
  <c r="A115" i="4"/>
  <c r="P114" i="4"/>
  <c r="N114" i="4"/>
  <c r="J114" i="4"/>
  <c r="I114" i="4"/>
  <c r="H114" i="4"/>
  <c r="G114" i="4"/>
  <c r="R114" i="4" s="1"/>
  <c r="F114" i="4"/>
  <c r="B114" i="4"/>
  <c r="A114" i="4"/>
  <c r="P113" i="4"/>
  <c r="N113" i="4"/>
  <c r="J113" i="4"/>
  <c r="I113" i="4"/>
  <c r="H113" i="4"/>
  <c r="G113" i="4"/>
  <c r="R113" i="4" s="1"/>
  <c r="F113" i="4"/>
  <c r="B113" i="4"/>
  <c r="A113" i="4"/>
  <c r="P112" i="4"/>
  <c r="N112" i="4"/>
  <c r="J112" i="4"/>
  <c r="I112" i="4"/>
  <c r="H112" i="4"/>
  <c r="G112" i="4"/>
  <c r="R112" i="4" s="1"/>
  <c r="F112" i="4"/>
  <c r="E112" i="4"/>
  <c r="B112" i="4"/>
  <c r="A112" i="4"/>
  <c r="P111" i="4"/>
  <c r="N111" i="4"/>
  <c r="J111" i="4"/>
  <c r="I111" i="4"/>
  <c r="H111" i="4"/>
  <c r="G111" i="4"/>
  <c r="R111" i="4" s="1"/>
  <c r="F111" i="4"/>
  <c r="E111" i="4"/>
  <c r="B111" i="4"/>
  <c r="A111" i="4"/>
  <c r="P110" i="4"/>
  <c r="N110" i="4"/>
  <c r="J110" i="4"/>
  <c r="I110" i="4"/>
  <c r="H110" i="4"/>
  <c r="G110" i="4"/>
  <c r="R110" i="4" s="1"/>
  <c r="F110" i="4"/>
  <c r="E110" i="4"/>
  <c r="B110" i="4"/>
  <c r="A110" i="4"/>
  <c r="P109" i="4"/>
  <c r="N109" i="4"/>
  <c r="J109" i="4"/>
  <c r="I109" i="4"/>
  <c r="S109" i="4" s="1"/>
  <c r="H109" i="4"/>
  <c r="G109" i="4"/>
  <c r="R109" i="4" s="1"/>
  <c r="F109" i="4"/>
  <c r="E109" i="4"/>
  <c r="B109" i="4"/>
  <c r="A109" i="4"/>
  <c r="P108" i="4"/>
  <c r="N108" i="4"/>
  <c r="J108" i="4"/>
  <c r="I108" i="4"/>
  <c r="S108" i="4" s="1"/>
  <c r="H108" i="4"/>
  <c r="G108" i="4"/>
  <c r="R108" i="4" s="1"/>
  <c r="F108" i="4"/>
  <c r="E108" i="4"/>
  <c r="B108" i="4"/>
  <c r="A108" i="4"/>
  <c r="P107" i="4"/>
  <c r="N107" i="4"/>
  <c r="J107" i="4"/>
  <c r="I107" i="4"/>
  <c r="H107" i="4"/>
  <c r="G107" i="4"/>
  <c r="R107" i="4" s="1"/>
  <c r="F107" i="4"/>
  <c r="E107" i="4"/>
  <c r="B107" i="4"/>
  <c r="A107" i="4"/>
  <c r="P106" i="4"/>
  <c r="N106" i="4"/>
  <c r="J106" i="4"/>
  <c r="I106" i="4"/>
  <c r="S106" i="4" s="1"/>
  <c r="H106" i="4"/>
  <c r="G106" i="4"/>
  <c r="R106" i="4" s="1"/>
  <c r="F106" i="4"/>
  <c r="E106" i="4"/>
  <c r="B106" i="4"/>
  <c r="A106" i="4"/>
  <c r="P105" i="4"/>
  <c r="N105" i="4"/>
  <c r="J105" i="4"/>
  <c r="I105" i="4"/>
  <c r="H105" i="4"/>
  <c r="G105" i="4"/>
  <c r="R105" i="4" s="1"/>
  <c r="F105" i="4"/>
  <c r="E105" i="4"/>
  <c r="B105" i="4"/>
  <c r="A105" i="4"/>
  <c r="P104" i="4"/>
  <c r="N104" i="4"/>
  <c r="J104" i="4"/>
  <c r="I104" i="4"/>
  <c r="H104" i="4"/>
  <c r="G104" i="4"/>
  <c r="R104" i="4" s="1"/>
  <c r="F104" i="4"/>
  <c r="E104" i="4"/>
  <c r="B104" i="4"/>
  <c r="A104" i="4"/>
  <c r="P103" i="4"/>
  <c r="N103" i="4"/>
  <c r="J103" i="4"/>
  <c r="I103" i="4"/>
  <c r="S103" i="4" s="1"/>
  <c r="H103" i="4"/>
  <c r="G103" i="4"/>
  <c r="R103" i="4" s="1"/>
  <c r="F103" i="4"/>
  <c r="E103" i="4"/>
  <c r="B103" i="4"/>
  <c r="A103" i="4"/>
  <c r="P102" i="4"/>
  <c r="N102" i="4"/>
  <c r="J102" i="4"/>
  <c r="I102" i="4"/>
  <c r="S102" i="4" s="1"/>
  <c r="H102" i="4"/>
  <c r="G102" i="4"/>
  <c r="R102" i="4" s="1"/>
  <c r="F102" i="4"/>
  <c r="E102" i="4"/>
  <c r="B102" i="4"/>
  <c r="A102" i="4"/>
  <c r="P101" i="4"/>
  <c r="N101" i="4"/>
  <c r="J101" i="4"/>
  <c r="I101" i="4"/>
  <c r="H101" i="4"/>
  <c r="G101" i="4"/>
  <c r="R101" i="4" s="1"/>
  <c r="F101" i="4"/>
  <c r="E101" i="4"/>
  <c r="B101" i="4"/>
  <c r="A101" i="4"/>
  <c r="P100" i="4"/>
  <c r="N100" i="4"/>
  <c r="J100" i="4"/>
  <c r="I100" i="4"/>
  <c r="H100" i="4"/>
  <c r="G100" i="4"/>
  <c r="R100" i="4" s="1"/>
  <c r="F100" i="4"/>
  <c r="B100" i="4"/>
  <c r="A100" i="4"/>
  <c r="P99" i="4"/>
  <c r="N99" i="4"/>
  <c r="J99" i="4"/>
  <c r="I99" i="4"/>
  <c r="H99" i="4"/>
  <c r="G99" i="4"/>
  <c r="R99" i="4" s="1"/>
  <c r="F99" i="4"/>
  <c r="B99" i="4"/>
  <c r="A99" i="4"/>
  <c r="P98" i="4"/>
  <c r="N98" i="4"/>
  <c r="J98" i="4"/>
  <c r="I98" i="4"/>
  <c r="S98" i="4" s="1"/>
  <c r="H98" i="4"/>
  <c r="G98" i="4"/>
  <c r="R98" i="4" s="1"/>
  <c r="F98" i="4"/>
  <c r="B98" i="4"/>
  <c r="A98" i="4"/>
  <c r="P97" i="4"/>
  <c r="N97" i="4"/>
  <c r="J97" i="4"/>
  <c r="I97" i="4"/>
  <c r="H97" i="4"/>
  <c r="G97" i="4"/>
  <c r="R97" i="4" s="1"/>
  <c r="F97" i="4"/>
  <c r="B97" i="4"/>
  <c r="A97" i="4"/>
  <c r="P96" i="4"/>
  <c r="N96" i="4"/>
  <c r="J96" i="4"/>
  <c r="I96" i="4"/>
  <c r="S96" i="4" s="1"/>
  <c r="H96" i="4"/>
  <c r="G96" i="4"/>
  <c r="R96" i="4" s="1"/>
  <c r="F96" i="4"/>
  <c r="E96" i="4"/>
  <c r="B96" i="4"/>
  <c r="A96" i="4"/>
  <c r="P95" i="4"/>
  <c r="N95" i="4"/>
  <c r="J95" i="4"/>
  <c r="I95" i="4"/>
  <c r="H95" i="4"/>
  <c r="G95" i="4"/>
  <c r="R95" i="4" s="1"/>
  <c r="F95" i="4"/>
  <c r="E95" i="4"/>
  <c r="B95" i="4"/>
  <c r="A95" i="4"/>
  <c r="P94" i="4"/>
  <c r="N94" i="4"/>
  <c r="J94" i="4"/>
  <c r="I94" i="4"/>
  <c r="S94" i="4" s="1"/>
  <c r="H94" i="4"/>
  <c r="G94" i="4"/>
  <c r="R94" i="4" s="1"/>
  <c r="F94" i="4"/>
  <c r="E94" i="4"/>
  <c r="B94" i="4"/>
  <c r="A94" i="4"/>
  <c r="P93" i="4"/>
  <c r="N93" i="4"/>
  <c r="J93" i="4"/>
  <c r="I93" i="4"/>
  <c r="H93" i="4"/>
  <c r="G93" i="4"/>
  <c r="R93" i="4" s="1"/>
  <c r="F93" i="4"/>
  <c r="E93" i="4"/>
  <c r="B93" i="4"/>
  <c r="A93" i="4"/>
  <c r="P92" i="4"/>
  <c r="N92" i="4"/>
  <c r="J92" i="4"/>
  <c r="I92" i="4"/>
  <c r="S92" i="4" s="1"/>
  <c r="H92" i="4"/>
  <c r="G92" i="4"/>
  <c r="R92" i="4" s="1"/>
  <c r="F92" i="4"/>
  <c r="E92" i="4"/>
  <c r="B92" i="4"/>
  <c r="A92" i="4"/>
  <c r="P91" i="4"/>
  <c r="N91" i="4"/>
  <c r="J91" i="4"/>
  <c r="I91" i="4"/>
  <c r="S91" i="4" s="1"/>
  <c r="H91" i="4"/>
  <c r="G91" i="4"/>
  <c r="R91" i="4" s="1"/>
  <c r="F91" i="4"/>
  <c r="E91" i="4"/>
  <c r="B91" i="4"/>
  <c r="A91" i="4"/>
  <c r="R90" i="4"/>
  <c r="P90" i="4"/>
  <c r="N90" i="4"/>
  <c r="J90" i="4"/>
  <c r="I90" i="4"/>
  <c r="H90" i="4"/>
  <c r="F90" i="4"/>
  <c r="E90" i="4"/>
  <c r="B90" i="4"/>
  <c r="A90" i="4"/>
  <c r="P89" i="4"/>
  <c r="N89" i="4"/>
  <c r="J89" i="4"/>
  <c r="I89" i="4"/>
  <c r="H89" i="4"/>
  <c r="G89" i="4"/>
  <c r="R89" i="4" s="1"/>
  <c r="F89" i="4"/>
  <c r="E89" i="4"/>
  <c r="B89" i="4"/>
  <c r="A89" i="4"/>
  <c r="P88" i="4"/>
  <c r="N88" i="4"/>
  <c r="J88" i="4"/>
  <c r="I88" i="4"/>
  <c r="S88" i="4" s="1"/>
  <c r="H88" i="4"/>
  <c r="G88" i="4"/>
  <c r="R88" i="4" s="1"/>
  <c r="F88" i="4"/>
  <c r="E88" i="4"/>
  <c r="B88" i="4"/>
  <c r="A88" i="4"/>
  <c r="P87" i="4"/>
  <c r="N87" i="4"/>
  <c r="J87" i="4"/>
  <c r="I87" i="4"/>
  <c r="H87" i="4"/>
  <c r="G87" i="4"/>
  <c r="R87" i="4" s="1"/>
  <c r="F87" i="4"/>
  <c r="E87" i="4"/>
  <c r="B87" i="4"/>
  <c r="A87" i="4"/>
  <c r="P86" i="4"/>
  <c r="N86" i="4"/>
  <c r="J86" i="4"/>
  <c r="I86" i="4"/>
  <c r="H86" i="4"/>
  <c r="G86" i="4"/>
  <c r="R86" i="4" s="1"/>
  <c r="F86" i="4"/>
  <c r="E86" i="4"/>
  <c r="B86" i="4"/>
  <c r="A86" i="4"/>
  <c r="P85" i="4"/>
  <c r="N85" i="4"/>
  <c r="J85" i="4"/>
  <c r="I85" i="4"/>
  <c r="S85" i="4" s="1"/>
  <c r="H85" i="4"/>
  <c r="G85" i="4"/>
  <c r="R85" i="4" s="1"/>
  <c r="F85" i="4"/>
  <c r="E85" i="4"/>
  <c r="B85" i="4"/>
  <c r="A85" i="4"/>
  <c r="P84" i="4"/>
  <c r="N84" i="4"/>
  <c r="J84" i="4"/>
  <c r="I84" i="4"/>
  <c r="H84" i="4"/>
  <c r="G84" i="4"/>
  <c r="R84" i="4" s="1"/>
  <c r="F84" i="4"/>
  <c r="B84" i="4"/>
  <c r="A84" i="4"/>
  <c r="P83" i="4"/>
  <c r="N83" i="4"/>
  <c r="J83" i="4"/>
  <c r="I83" i="4"/>
  <c r="S83" i="4" s="1"/>
  <c r="H83" i="4"/>
  <c r="G83" i="4"/>
  <c r="R83" i="4" s="1"/>
  <c r="F83" i="4"/>
  <c r="B83" i="4"/>
  <c r="A83" i="4"/>
  <c r="P82" i="4"/>
  <c r="N82" i="4"/>
  <c r="J82" i="4"/>
  <c r="I82" i="4"/>
  <c r="H82" i="4"/>
  <c r="G82" i="4"/>
  <c r="R82" i="4" s="1"/>
  <c r="F82" i="4"/>
  <c r="B82" i="4"/>
  <c r="A82" i="4"/>
  <c r="P81" i="4"/>
  <c r="N81" i="4"/>
  <c r="J81" i="4"/>
  <c r="I81" i="4"/>
  <c r="S81" i="4" s="1"/>
  <c r="H81" i="4"/>
  <c r="G81" i="4"/>
  <c r="R81" i="4" s="1"/>
  <c r="F81" i="4"/>
  <c r="B81" i="4"/>
  <c r="A81" i="4"/>
  <c r="P80" i="4"/>
  <c r="N80" i="4"/>
  <c r="J80" i="4"/>
  <c r="I80" i="4"/>
  <c r="H80" i="4"/>
  <c r="G80" i="4"/>
  <c r="R80" i="4" s="1"/>
  <c r="F80" i="4"/>
  <c r="B80" i="4"/>
  <c r="A80" i="4"/>
  <c r="P79" i="4"/>
  <c r="N79" i="4"/>
  <c r="J79" i="4"/>
  <c r="I79" i="4"/>
  <c r="S79" i="4" s="1"/>
  <c r="H79" i="4"/>
  <c r="G79" i="4"/>
  <c r="R79" i="4" s="1"/>
  <c r="F79" i="4"/>
  <c r="B79" i="4"/>
  <c r="A79" i="4"/>
  <c r="P78" i="4"/>
  <c r="N78" i="4"/>
  <c r="J78" i="4"/>
  <c r="I78" i="4"/>
  <c r="H78" i="4"/>
  <c r="G78" i="4"/>
  <c r="R78" i="4" s="1"/>
  <c r="F78" i="4"/>
  <c r="E78" i="4"/>
  <c r="B78" i="4"/>
  <c r="A78" i="4"/>
  <c r="P77" i="4"/>
  <c r="N77" i="4"/>
  <c r="J77" i="4"/>
  <c r="I77" i="4"/>
  <c r="H77" i="4"/>
  <c r="G77" i="4"/>
  <c r="R77" i="4" s="1"/>
  <c r="F77" i="4"/>
  <c r="E77" i="4"/>
  <c r="B77" i="4"/>
  <c r="A77" i="4"/>
  <c r="P76" i="4"/>
  <c r="N76" i="4"/>
  <c r="J76" i="4"/>
  <c r="I76" i="4"/>
  <c r="H76" i="4"/>
  <c r="G76" i="4"/>
  <c r="R76" i="4" s="1"/>
  <c r="F76" i="4"/>
  <c r="E76" i="4"/>
  <c r="B76" i="4"/>
  <c r="A76" i="4"/>
  <c r="P75" i="4"/>
  <c r="N75" i="4"/>
  <c r="J75" i="4"/>
  <c r="I75" i="4"/>
  <c r="H75" i="4"/>
  <c r="G75" i="4"/>
  <c r="R75" i="4" s="1"/>
  <c r="F75" i="4"/>
  <c r="E75" i="4"/>
  <c r="B75" i="4"/>
  <c r="A75" i="4"/>
  <c r="P74" i="4"/>
  <c r="N74" i="4"/>
  <c r="J74" i="4"/>
  <c r="I74" i="4"/>
  <c r="H74" i="4"/>
  <c r="G74" i="4"/>
  <c r="R74" i="4" s="1"/>
  <c r="F74" i="4"/>
  <c r="E74" i="4"/>
  <c r="B74" i="4"/>
  <c r="A74" i="4"/>
  <c r="P73" i="4"/>
  <c r="N73" i="4"/>
  <c r="J73" i="4"/>
  <c r="I73" i="4"/>
  <c r="H73" i="4"/>
  <c r="G73" i="4"/>
  <c r="R73" i="4" s="1"/>
  <c r="F73" i="4"/>
  <c r="E73" i="4"/>
  <c r="B73" i="4"/>
  <c r="A73" i="4"/>
  <c r="P72" i="4"/>
  <c r="N72" i="4"/>
  <c r="J72" i="4"/>
  <c r="I72" i="4"/>
  <c r="H72" i="4"/>
  <c r="G72" i="4"/>
  <c r="R72" i="4" s="1"/>
  <c r="F72" i="4"/>
  <c r="E72" i="4"/>
  <c r="B72" i="4"/>
  <c r="A72" i="4"/>
  <c r="P71" i="4"/>
  <c r="N71" i="4"/>
  <c r="J71" i="4"/>
  <c r="I71" i="4"/>
  <c r="H71" i="4"/>
  <c r="G71" i="4"/>
  <c r="R71" i="4" s="1"/>
  <c r="F71" i="4"/>
  <c r="E71" i="4"/>
  <c r="B71" i="4"/>
  <c r="A71" i="4"/>
  <c r="P70" i="4"/>
  <c r="N70" i="4"/>
  <c r="J70" i="4"/>
  <c r="I70" i="4"/>
  <c r="S70" i="4" s="1"/>
  <c r="H70" i="4"/>
  <c r="G70" i="4"/>
  <c r="R70" i="4" s="1"/>
  <c r="F70" i="4"/>
  <c r="E70" i="4"/>
  <c r="B70" i="4"/>
  <c r="A70" i="4"/>
  <c r="P69" i="4"/>
  <c r="N69" i="4"/>
  <c r="J69" i="4"/>
  <c r="I69" i="4"/>
  <c r="H69" i="4"/>
  <c r="G69" i="4"/>
  <c r="R69" i="4" s="1"/>
  <c r="F69" i="4"/>
  <c r="E69" i="4"/>
  <c r="B69" i="4"/>
  <c r="A69" i="4"/>
  <c r="P68" i="4"/>
  <c r="N68" i="4"/>
  <c r="J68" i="4"/>
  <c r="I68" i="4"/>
  <c r="H68" i="4"/>
  <c r="G68" i="4"/>
  <c r="R68" i="4" s="1"/>
  <c r="F68" i="4"/>
  <c r="E68" i="4"/>
  <c r="B68" i="4"/>
  <c r="A68" i="4"/>
  <c r="P67" i="4"/>
  <c r="N67" i="4"/>
  <c r="J67" i="4"/>
  <c r="I67" i="4"/>
  <c r="H67" i="4"/>
  <c r="G67" i="4"/>
  <c r="R67" i="4" s="1"/>
  <c r="F67" i="4"/>
  <c r="E67" i="4"/>
  <c r="B67" i="4"/>
  <c r="A67" i="4"/>
  <c r="P66" i="4"/>
  <c r="N66" i="4"/>
  <c r="J66" i="4"/>
  <c r="I66" i="4"/>
  <c r="H66" i="4"/>
  <c r="G66" i="4"/>
  <c r="R66" i="4" s="1"/>
  <c r="F66" i="4"/>
  <c r="E66" i="4"/>
  <c r="B66" i="4"/>
  <c r="A66" i="4"/>
  <c r="P65" i="4"/>
  <c r="N65" i="4"/>
  <c r="J65" i="4"/>
  <c r="I65" i="4"/>
  <c r="H65" i="4"/>
  <c r="G65" i="4"/>
  <c r="R65" i="4" s="1"/>
  <c r="F65" i="4"/>
  <c r="E65" i="4"/>
  <c r="B65" i="4"/>
  <c r="A65" i="4"/>
  <c r="P64" i="4"/>
  <c r="N64" i="4"/>
  <c r="J64" i="4"/>
  <c r="I64" i="4"/>
  <c r="S64" i="4" s="1"/>
  <c r="H64" i="4"/>
  <c r="G64" i="4"/>
  <c r="R64" i="4" s="1"/>
  <c r="F64" i="4"/>
  <c r="E64" i="4"/>
  <c r="B64" i="4"/>
  <c r="A64" i="4"/>
  <c r="P63" i="4"/>
  <c r="N63" i="4"/>
  <c r="J63" i="4"/>
  <c r="I63" i="4"/>
  <c r="H63" i="4"/>
  <c r="G63" i="4"/>
  <c r="R63" i="4" s="1"/>
  <c r="F63" i="4"/>
  <c r="E63" i="4"/>
  <c r="B63" i="4"/>
  <c r="A63" i="4"/>
  <c r="P62" i="4"/>
  <c r="N62" i="4"/>
  <c r="J62" i="4"/>
  <c r="I62" i="4"/>
  <c r="H62" i="4"/>
  <c r="G62" i="4"/>
  <c r="R62" i="4" s="1"/>
  <c r="F62" i="4"/>
  <c r="E62" i="4"/>
  <c r="B62" i="4"/>
  <c r="A62" i="4"/>
  <c r="P61" i="4"/>
  <c r="N61" i="4"/>
  <c r="J61" i="4"/>
  <c r="I61" i="4"/>
  <c r="H61" i="4"/>
  <c r="G61" i="4"/>
  <c r="R61" i="4" s="1"/>
  <c r="F61" i="4"/>
  <c r="E61" i="4"/>
  <c r="B61" i="4"/>
  <c r="A61" i="4"/>
  <c r="P60" i="4"/>
  <c r="N60" i="4"/>
  <c r="J60" i="4"/>
  <c r="I60" i="4"/>
  <c r="H60" i="4"/>
  <c r="G60" i="4"/>
  <c r="R60" i="4" s="1"/>
  <c r="F60" i="4"/>
  <c r="E60" i="4"/>
  <c r="B60" i="4"/>
  <c r="A60" i="4"/>
  <c r="P59" i="4"/>
  <c r="N59" i="4"/>
  <c r="J59" i="4"/>
  <c r="I59" i="4"/>
  <c r="H59" i="4"/>
  <c r="G59" i="4"/>
  <c r="R59" i="4" s="1"/>
  <c r="F59" i="4"/>
  <c r="E59" i="4"/>
  <c r="B59" i="4"/>
  <c r="A59" i="4"/>
  <c r="P58" i="4"/>
  <c r="N58" i="4"/>
  <c r="J58" i="4"/>
  <c r="I58" i="4"/>
  <c r="H58" i="4"/>
  <c r="G58" i="4"/>
  <c r="R58" i="4" s="1"/>
  <c r="F58" i="4"/>
  <c r="E58" i="4"/>
  <c r="B58" i="4"/>
  <c r="A58" i="4"/>
  <c r="P57" i="4"/>
  <c r="N57" i="4"/>
  <c r="J57" i="4"/>
  <c r="I57" i="4"/>
  <c r="H57" i="4"/>
  <c r="G57" i="4"/>
  <c r="R57" i="4" s="1"/>
  <c r="F57" i="4"/>
  <c r="E57" i="4"/>
  <c r="B57" i="4"/>
  <c r="A57" i="4"/>
  <c r="P56" i="4"/>
  <c r="N56" i="4"/>
  <c r="J56" i="4"/>
  <c r="I56" i="4"/>
  <c r="H56" i="4"/>
  <c r="G56" i="4"/>
  <c r="R56" i="4" s="1"/>
  <c r="F56" i="4"/>
  <c r="E56" i="4"/>
  <c r="B56" i="4"/>
  <c r="A56" i="4"/>
  <c r="P55" i="4"/>
  <c r="N55" i="4"/>
  <c r="J55" i="4"/>
  <c r="I55" i="4"/>
  <c r="H55" i="4"/>
  <c r="G55" i="4"/>
  <c r="R55" i="4" s="1"/>
  <c r="F55" i="4"/>
  <c r="E55" i="4"/>
  <c r="B55" i="4"/>
  <c r="A55" i="4"/>
  <c r="P54" i="4"/>
  <c r="N54" i="4"/>
  <c r="J54" i="4"/>
  <c r="I54" i="4"/>
  <c r="H54" i="4"/>
  <c r="G54" i="4"/>
  <c r="R54" i="4" s="1"/>
  <c r="F54" i="4"/>
  <c r="E54" i="4"/>
  <c r="B54" i="4"/>
  <c r="A54" i="4"/>
  <c r="P53" i="4"/>
  <c r="N53" i="4"/>
  <c r="J53" i="4"/>
  <c r="I53" i="4"/>
  <c r="H53" i="4"/>
  <c r="G53" i="4"/>
  <c r="R53" i="4" s="1"/>
  <c r="F53" i="4"/>
  <c r="E53" i="4"/>
  <c r="B53" i="4"/>
  <c r="A53" i="4"/>
  <c r="P52" i="4"/>
  <c r="N52" i="4"/>
  <c r="J52" i="4"/>
  <c r="I52" i="4"/>
  <c r="H52" i="4"/>
  <c r="G52" i="4"/>
  <c r="R52" i="4" s="1"/>
  <c r="F52" i="4"/>
  <c r="E52" i="4"/>
  <c r="B52" i="4"/>
  <c r="A52" i="4"/>
  <c r="P51" i="4"/>
  <c r="N51" i="4"/>
  <c r="J51" i="4"/>
  <c r="I51" i="4"/>
  <c r="H51" i="4"/>
  <c r="G51" i="4"/>
  <c r="R51" i="4" s="1"/>
  <c r="F51" i="4"/>
  <c r="E51" i="4"/>
  <c r="B51" i="4"/>
  <c r="A51" i="4"/>
  <c r="P50" i="4"/>
  <c r="N50" i="4"/>
  <c r="J50" i="4"/>
  <c r="I50" i="4"/>
  <c r="H50" i="4"/>
  <c r="G50" i="4"/>
  <c r="R50" i="4" s="1"/>
  <c r="F50" i="4"/>
  <c r="E50" i="4"/>
  <c r="B50" i="4"/>
  <c r="A50" i="4"/>
  <c r="P49" i="4"/>
  <c r="N49" i="4"/>
  <c r="J49" i="4"/>
  <c r="I49" i="4"/>
  <c r="H49" i="4"/>
  <c r="G49" i="4"/>
  <c r="R49" i="4" s="1"/>
  <c r="F49" i="4"/>
  <c r="E49" i="4"/>
  <c r="B49" i="4"/>
  <c r="A49" i="4"/>
  <c r="P48" i="4"/>
  <c r="N48" i="4"/>
  <c r="J48" i="4"/>
  <c r="I48" i="4"/>
  <c r="H48" i="4"/>
  <c r="G48" i="4"/>
  <c r="R48" i="4" s="1"/>
  <c r="F48" i="4"/>
  <c r="E48" i="4"/>
  <c r="B48" i="4"/>
  <c r="A48" i="4"/>
  <c r="P47" i="4"/>
  <c r="N47" i="4"/>
  <c r="J47" i="4"/>
  <c r="I47" i="4"/>
  <c r="H47" i="4"/>
  <c r="G47" i="4"/>
  <c r="R47" i="4" s="1"/>
  <c r="F47" i="4"/>
  <c r="E47" i="4"/>
  <c r="B47" i="4"/>
  <c r="A47" i="4"/>
  <c r="P46" i="4"/>
  <c r="N46" i="4"/>
  <c r="J46" i="4"/>
  <c r="I46" i="4"/>
  <c r="S46" i="4" s="1"/>
  <c r="H46" i="4"/>
  <c r="G46" i="4"/>
  <c r="R46" i="4" s="1"/>
  <c r="F46" i="4"/>
  <c r="E46" i="4"/>
  <c r="B46" i="4"/>
  <c r="A46" i="4"/>
  <c r="P45" i="4"/>
  <c r="N45" i="4"/>
  <c r="J45" i="4"/>
  <c r="I45" i="4"/>
  <c r="S45" i="4" s="1"/>
  <c r="H45" i="4"/>
  <c r="G45" i="4"/>
  <c r="R45" i="4" s="1"/>
  <c r="F45" i="4"/>
  <c r="E45" i="4"/>
  <c r="B45" i="4"/>
  <c r="A45" i="4"/>
  <c r="P44" i="4"/>
  <c r="N44" i="4"/>
  <c r="J44" i="4"/>
  <c r="I44" i="4"/>
  <c r="H44" i="4"/>
  <c r="G44" i="4"/>
  <c r="R44" i="4" s="1"/>
  <c r="F44" i="4"/>
  <c r="E44" i="4"/>
  <c r="B44" i="4"/>
  <c r="A44" i="4"/>
  <c r="P43" i="4"/>
  <c r="N43" i="4"/>
  <c r="J43" i="4"/>
  <c r="I43" i="4"/>
  <c r="S43" i="4" s="1"/>
  <c r="H43" i="4"/>
  <c r="G43" i="4"/>
  <c r="R43" i="4" s="1"/>
  <c r="F43" i="4"/>
  <c r="E43" i="4"/>
  <c r="B43" i="4"/>
  <c r="A43" i="4"/>
  <c r="R42" i="4"/>
  <c r="P42" i="4"/>
  <c r="N42" i="4"/>
  <c r="J42" i="4"/>
  <c r="I42" i="4"/>
  <c r="H42" i="4"/>
  <c r="F42" i="4"/>
  <c r="E42" i="4"/>
  <c r="B42" i="4"/>
  <c r="A42" i="4"/>
  <c r="P41" i="4"/>
  <c r="N41" i="4"/>
  <c r="J41" i="4"/>
  <c r="I41" i="4"/>
  <c r="H41" i="4"/>
  <c r="G41" i="4"/>
  <c r="R41" i="4" s="1"/>
  <c r="F41" i="4"/>
  <c r="E41" i="4"/>
  <c r="B41" i="4"/>
  <c r="A41" i="4"/>
  <c r="P40" i="4"/>
  <c r="N40" i="4"/>
  <c r="J40" i="4"/>
  <c r="I40" i="4"/>
  <c r="S40" i="4" s="1"/>
  <c r="H40" i="4"/>
  <c r="G40" i="4"/>
  <c r="R40" i="4" s="1"/>
  <c r="F40" i="4"/>
  <c r="E40" i="4"/>
  <c r="B40" i="4"/>
  <c r="A40" i="4"/>
  <c r="P39" i="4"/>
  <c r="N39" i="4"/>
  <c r="J39" i="4"/>
  <c r="I39" i="4"/>
  <c r="H39" i="4"/>
  <c r="G39" i="4"/>
  <c r="R39" i="4" s="1"/>
  <c r="F39" i="4"/>
  <c r="E39" i="4"/>
  <c r="B39" i="4"/>
  <c r="A39" i="4"/>
  <c r="P38" i="4"/>
  <c r="N38" i="4"/>
  <c r="J38" i="4"/>
  <c r="I38" i="4"/>
  <c r="H38" i="4"/>
  <c r="G38" i="4"/>
  <c r="R38" i="4" s="1"/>
  <c r="F38" i="4"/>
  <c r="E38" i="4"/>
  <c r="B38" i="4"/>
  <c r="A38" i="4"/>
  <c r="P37" i="4"/>
  <c r="N37" i="4"/>
  <c r="J37" i="4"/>
  <c r="I37" i="4"/>
  <c r="H37" i="4"/>
  <c r="G37" i="4"/>
  <c r="R37" i="4" s="1"/>
  <c r="F37" i="4"/>
  <c r="E37" i="4"/>
  <c r="B37" i="4"/>
  <c r="A37" i="4"/>
  <c r="P36" i="4"/>
  <c r="N36" i="4"/>
  <c r="J36" i="4"/>
  <c r="I36" i="4"/>
  <c r="H36" i="4"/>
  <c r="G36" i="4"/>
  <c r="R36" i="4" s="1"/>
  <c r="F36" i="4"/>
  <c r="E36" i="4"/>
  <c r="B36" i="4"/>
  <c r="A36" i="4"/>
  <c r="P35" i="4"/>
  <c r="N35" i="4"/>
  <c r="J35" i="4"/>
  <c r="I35" i="4"/>
  <c r="H35" i="4"/>
  <c r="G35" i="4"/>
  <c r="R35" i="4" s="1"/>
  <c r="F35" i="4"/>
  <c r="E35" i="4"/>
  <c r="B35" i="4"/>
  <c r="A35" i="4"/>
  <c r="P34" i="4"/>
  <c r="N34" i="4"/>
  <c r="J34" i="4"/>
  <c r="I34" i="4"/>
  <c r="H34" i="4"/>
  <c r="G34" i="4"/>
  <c r="R34" i="4" s="1"/>
  <c r="F34" i="4"/>
  <c r="E34" i="4"/>
  <c r="B34" i="4"/>
  <c r="A34" i="4"/>
  <c r="P33" i="4"/>
  <c r="N33" i="4"/>
  <c r="J33" i="4"/>
  <c r="I33" i="4"/>
  <c r="H33" i="4"/>
  <c r="G33" i="4"/>
  <c r="R33" i="4" s="1"/>
  <c r="F33" i="4"/>
  <c r="E33" i="4"/>
  <c r="B33" i="4"/>
  <c r="A33" i="4"/>
  <c r="P32" i="4"/>
  <c r="N32" i="4"/>
  <c r="J32" i="4"/>
  <c r="I32" i="4"/>
  <c r="H32" i="4"/>
  <c r="G32" i="4"/>
  <c r="R32" i="4" s="1"/>
  <c r="F32" i="4"/>
  <c r="E32" i="4"/>
  <c r="B32" i="4"/>
  <c r="A32" i="4"/>
  <c r="P31" i="4"/>
  <c r="N31" i="4"/>
  <c r="J31" i="4"/>
  <c r="I31" i="4"/>
  <c r="S31" i="4" s="1"/>
  <c r="H31" i="4"/>
  <c r="G31" i="4"/>
  <c r="R31" i="4" s="1"/>
  <c r="F31" i="4"/>
  <c r="E31" i="4"/>
  <c r="B31" i="4"/>
  <c r="A31" i="4"/>
  <c r="P30" i="4"/>
  <c r="N30" i="4"/>
  <c r="J30" i="4"/>
  <c r="I30" i="4"/>
  <c r="H30" i="4"/>
  <c r="G30" i="4"/>
  <c r="R30" i="4" s="1"/>
  <c r="F30" i="4"/>
  <c r="E30" i="4"/>
  <c r="B30" i="4"/>
  <c r="A30" i="4"/>
  <c r="P29" i="4"/>
  <c r="N29" i="4"/>
  <c r="J29" i="4"/>
  <c r="I29" i="4"/>
  <c r="H29" i="4"/>
  <c r="G29" i="4"/>
  <c r="R29" i="4" s="1"/>
  <c r="F29" i="4"/>
  <c r="E29" i="4"/>
  <c r="B29" i="4"/>
  <c r="A29" i="4"/>
  <c r="P28" i="4"/>
  <c r="N28" i="4"/>
  <c r="J28" i="4"/>
  <c r="I28" i="4"/>
  <c r="H28" i="4"/>
  <c r="G28" i="4"/>
  <c r="R28" i="4" s="1"/>
  <c r="F28" i="4"/>
  <c r="E28" i="4"/>
  <c r="B28" i="4"/>
  <c r="A28" i="4"/>
  <c r="P27" i="4"/>
  <c r="N27" i="4"/>
  <c r="J27" i="4"/>
  <c r="I27" i="4"/>
  <c r="H27" i="4"/>
  <c r="G27" i="4"/>
  <c r="R27" i="4" s="1"/>
  <c r="F27" i="4"/>
  <c r="E27" i="4"/>
  <c r="B27" i="4"/>
  <c r="A27" i="4"/>
  <c r="P26" i="4"/>
  <c r="N26" i="4"/>
  <c r="J26" i="4"/>
  <c r="I26" i="4"/>
  <c r="H26" i="4"/>
  <c r="G26" i="4"/>
  <c r="R26" i="4" s="1"/>
  <c r="F26" i="4"/>
  <c r="E26" i="4"/>
  <c r="B26" i="4"/>
  <c r="A26" i="4"/>
  <c r="P25" i="4"/>
  <c r="N25" i="4"/>
  <c r="J25" i="4"/>
  <c r="I25" i="4"/>
  <c r="H25" i="4"/>
  <c r="G25" i="4"/>
  <c r="R25" i="4" s="1"/>
  <c r="F25" i="4"/>
  <c r="E25" i="4"/>
  <c r="B25" i="4"/>
  <c r="A25" i="4"/>
  <c r="P24" i="4"/>
  <c r="N24" i="4"/>
  <c r="J24" i="4"/>
  <c r="I24" i="4"/>
  <c r="H24" i="4"/>
  <c r="G24" i="4"/>
  <c r="R24" i="4" s="1"/>
  <c r="F24" i="4"/>
  <c r="E24" i="4"/>
  <c r="B24" i="4"/>
  <c r="A24" i="4"/>
  <c r="P23" i="4"/>
  <c r="N23" i="4"/>
  <c r="J23" i="4"/>
  <c r="I23" i="4"/>
  <c r="H23" i="4"/>
  <c r="G23" i="4"/>
  <c r="R23" i="4" s="1"/>
  <c r="F23" i="4"/>
  <c r="E23" i="4"/>
  <c r="B23" i="4"/>
  <c r="A23" i="4"/>
  <c r="P22" i="4"/>
  <c r="N22" i="4"/>
  <c r="J22" i="4"/>
  <c r="I22" i="4"/>
  <c r="S22" i="4" s="1"/>
  <c r="H22" i="4"/>
  <c r="G22" i="4"/>
  <c r="R22" i="4" s="1"/>
  <c r="F22" i="4"/>
  <c r="E22" i="4"/>
  <c r="B22" i="4"/>
  <c r="A22" i="4"/>
  <c r="P21" i="4"/>
  <c r="N21" i="4"/>
  <c r="J21" i="4"/>
  <c r="I21" i="4"/>
  <c r="S21" i="4" s="1"/>
  <c r="H21" i="4"/>
  <c r="G21" i="4"/>
  <c r="R21" i="4" s="1"/>
  <c r="F21" i="4"/>
  <c r="E21" i="4"/>
  <c r="B21" i="4"/>
  <c r="A21" i="4"/>
  <c r="P20" i="4"/>
  <c r="N20" i="4"/>
  <c r="J20" i="4"/>
  <c r="I20" i="4"/>
  <c r="S20" i="4" s="1"/>
  <c r="H20" i="4"/>
  <c r="G20" i="4"/>
  <c r="R20" i="4" s="1"/>
  <c r="F20" i="4"/>
  <c r="E20" i="4"/>
  <c r="B20" i="4"/>
  <c r="A20" i="4"/>
  <c r="P19" i="4"/>
  <c r="N19" i="4"/>
  <c r="J19" i="4"/>
  <c r="I19" i="4"/>
  <c r="H19" i="4"/>
  <c r="G19" i="4"/>
  <c r="R19" i="4" s="1"/>
  <c r="F19" i="4"/>
  <c r="E19" i="4"/>
  <c r="B19" i="4"/>
  <c r="A19" i="4"/>
  <c r="P18" i="4"/>
  <c r="N18" i="4"/>
  <c r="J18" i="4"/>
  <c r="I18" i="4"/>
  <c r="H18" i="4"/>
  <c r="G18" i="4"/>
  <c r="R18" i="4" s="1"/>
  <c r="F18" i="4"/>
  <c r="E18" i="4"/>
  <c r="B18" i="4"/>
  <c r="A18" i="4"/>
  <c r="P17" i="4"/>
  <c r="N17" i="4"/>
  <c r="J17" i="4"/>
  <c r="I17" i="4"/>
  <c r="H17" i="4"/>
  <c r="G17" i="4"/>
  <c r="R17" i="4" s="1"/>
  <c r="F17" i="4"/>
  <c r="E17" i="4"/>
  <c r="B17" i="4"/>
  <c r="A17" i="4"/>
  <c r="P16" i="4"/>
  <c r="N16" i="4"/>
  <c r="J16" i="4"/>
  <c r="I16" i="4"/>
  <c r="S16" i="4" s="1"/>
  <c r="H16" i="4"/>
  <c r="G16" i="4"/>
  <c r="R16" i="4" s="1"/>
  <c r="F16" i="4"/>
  <c r="E16" i="4"/>
  <c r="B16" i="4"/>
  <c r="A16" i="4"/>
  <c r="P15" i="4"/>
  <c r="N15" i="4"/>
  <c r="J15" i="4"/>
  <c r="I15" i="4"/>
  <c r="H15" i="4"/>
  <c r="G15" i="4"/>
  <c r="R15" i="4" s="1"/>
  <c r="F15" i="4"/>
  <c r="E15" i="4"/>
  <c r="B15" i="4"/>
  <c r="A15" i="4"/>
  <c r="P14" i="4"/>
  <c r="N14" i="4"/>
  <c r="J14" i="4"/>
  <c r="I14" i="4"/>
  <c r="S14" i="4" s="1"/>
  <c r="H14" i="4"/>
  <c r="G14" i="4"/>
  <c r="R14" i="4" s="1"/>
  <c r="F14" i="4"/>
  <c r="E14" i="4"/>
  <c r="B14" i="4"/>
  <c r="A14" i="4"/>
  <c r="P13" i="4"/>
  <c r="N13" i="4"/>
  <c r="J13" i="4"/>
  <c r="I13" i="4"/>
  <c r="H13" i="4"/>
  <c r="G13" i="4"/>
  <c r="R13" i="4" s="1"/>
  <c r="F13" i="4"/>
  <c r="E13" i="4"/>
  <c r="B13" i="4"/>
  <c r="A13" i="4"/>
  <c r="P12" i="4"/>
  <c r="N12" i="4"/>
  <c r="J12" i="4"/>
  <c r="I12" i="4"/>
  <c r="H12" i="4"/>
  <c r="G12" i="4"/>
  <c r="R12" i="4" s="1"/>
  <c r="F12" i="4"/>
  <c r="E12" i="4"/>
  <c r="B12" i="4"/>
  <c r="A12" i="4"/>
  <c r="P11" i="4"/>
  <c r="N11" i="4"/>
  <c r="J11" i="4"/>
  <c r="I11" i="4"/>
  <c r="H11" i="4"/>
  <c r="G11" i="4"/>
  <c r="R11" i="4" s="1"/>
  <c r="F11" i="4"/>
  <c r="E11" i="4"/>
  <c r="B11" i="4"/>
  <c r="A11" i="4"/>
  <c r="P10" i="4"/>
  <c r="N10" i="4"/>
  <c r="J10" i="4"/>
  <c r="I10" i="4"/>
  <c r="S10" i="4" s="1"/>
  <c r="H10" i="4"/>
  <c r="G10" i="4"/>
  <c r="R10" i="4" s="1"/>
  <c r="F10" i="4"/>
  <c r="E10" i="4"/>
  <c r="B10" i="4"/>
  <c r="A10" i="4"/>
  <c r="P9" i="4"/>
  <c r="N9" i="4"/>
  <c r="J9" i="4"/>
  <c r="I9" i="4"/>
  <c r="H9" i="4"/>
  <c r="G9" i="4"/>
  <c r="R9" i="4" s="1"/>
  <c r="F9" i="4"/>
  <c r="E9" i="4"/>
  <c r="B9" i="4"/>
  <c r="A9" i="4"/>
  <c r="P8" i="4"/>
  <c r="N8" i="4"/>
  <c r="J8" i="4"/>
  <c r="I8" i="4"/>
  <c r="H8" i="4"/>
  <c r="G8" i="4"/>
  <c r="R8" i="4" s="1"/>
  <c r="F8" i="4"/>
  <c r="E8" i="4"/>
  <c r="B8" i="4"/>
  <c r="A8" i="4"/>
  <c r="P7" i="4"/>
  <c r="N7" i="4"/>
  <c r="J7" i="4"/>
  <c r="I7" i="4"/>
  <c r="H7" i="4"/>
  <c r="G7" i="4"/>
  <c r="R7" i="4" s="1"/>
  <c r="F7" i="4"/>
  <c r="E7" i="4"/>
  <c r="B7" i="4"/>
  <c r="A7" i="4"/>
  <c r="P6" i="4"/>
  <c r="N6" i="4"/>
  <c r="J6" i="4"/>
  <c r="I6" i="4"/>
  <c r="H6" i="4"/>
  <c r="G6" i="4"/>
  <c r="R6" i="4" s="1"/>
  <c r="F6" i="4"/>
  <c r="E6" i="4"/>
  <c r="B6" i="4"/>
  <c r="A6" i="4"/>
  <c r="P5" i="4"/>
  <c r="N5" i="4"/>
  <c r="J5" i="4"/>
  <c r="I5" i="4"/>
  <c r="H5" i="4"/>
  <c r="G5" i="4"/>
  <c r="R5" i="4" s="1"/>
  <c r="F5" i="4"/>
  <c r="E5" i="4"/>
  <c r="B5" i="4"/>
  <c r="A5" i="4"/>
  <c r="P4" i="4"/>
  <c r="N4" i="4"/>
  <c r="J4" i="4"/>
  <c r="I4" i="4"/>
  <c r="S4" i="4" s="1"/>
  <c r="H4" i="4"/>
  <c r="G4" i="4"/>
  <c r="R4" i="4" s="1"/>
  <c r="F4" i="4"/>
  <c r="E4" i="4"/>
  <c r="B4" i="4"/>
  <c r="A4" i="4"/>
  <c r="P3" i="4"/>
  <c r="N3" i="4"/>
  <c r="J3" i="4"/>
  <c r="I3" i="4"/>
  <c r="S3" i="4" s="1"/>
  <c r="H3" i="4"/>
  <c r="G3" i="4"/>
  <c r="R3" i="4" s="1"/>
  <c r="F3" i="4"/>
  <c r="E3" i="4"/>
  <c r="B3" i="4"/>
  <c r="A3" i="4"/>
  <c r="P2" i="4"/>
  <c r="N2" i="4"/>
  <c r="J2" i="4"/>
  <c r="I2" i="4"/>
  <c r="H2" i="4"/>
  <c r="G2" i="4"/>
  <c r="R2" i="4" s="1"/>
  <c r="F2" i="4"/>
  <c r="E2" i="4"/>
  <c r="B2" i="4"/>
  <c r="A2" i="4"/>
  <c r="R353" i="3"/>
  <c r="P353" i="3"/>
  <c r="P352" i="3"/>
  <c r="N352" i="3"/>
  <c r="J352" i="3"/>
  <c r="I352" i="3"/>
  <c r="H352" i="3"/>
  <c r="G352" i="3"/>
  <c r="R352" i="3" s="1"/>
  <c r="F352" i="3"/>
  <c r="E352" i="3"/>
  <c r="B352" i="3"/>
  <c r="A352" i="3"/>
  <c r="P351" i="3"/>
  <c r="N351" i="3"/>
  <c r="J351" i="3"/>
  <c r="I351" i="3"/>
  <c r="H351" i="3"/>
  <c r="G351" i="3"/>
  <c r="R351" i="3" s="1"/>
  <c r="F351" i="3"/>
  <c r="E351" i="3"/>
  <c r="B351" i="3"/>
  <c r="A351" i="3"/>
  <c r="P350" i="3"/>
  <c r="N350" i="3"/>
  <c r="J350" i="3"/>
  <c r="I350" i="3"/>
  <c r="H350" i="3"/>
  <c r="G350" i="3"/>
  <c r="R350" i="3" s="1"/>
  <c r="F350" i="3"/>
  <c r="E350" i="3"/>
  <c r="B350" i="3"/>
  <c r="A350" i="3"/>
  <c r="P349" i="3"/>
  <c r="N349" i="3"/>
  <c r="J349" i="3"/>
  <c r="I349" i="3"/>
  <c r="H349" i="3"/>
  <c r="G349" i="3"/>
  <c r="R349" i="3" s="1"/>
  <c r="F349" i="3"/>
  <c r="E349" i="3"/>
  <c r="B349" i="3"/>
  <c r="A349" i="3"/>
  <c r="P348" i="3"/>
  <c r="N348" i="3"/>
  <c r="J348" i="3"/>
  <c r="I348" i="3"/>
  <c r="H348" i="3"/>
  <c r="G348" i="3"/>
  <c r="R348" i="3" s="1"/>
  <c r="F348" i="3"/>
  <c r="E348" i="3"/>
  <c r="B348" i="3"/>
  <c r="A348" i="3"/>
  <c r="P347" i="3"/>
  <c r="N347" i="3"/>
  <c r="J347" i="3"/>
  <c r="I347" i="3"/>
  <c r="S347" i="3" s="1"/>
  <c r="H347" i="3"/>
  <c r="G347" i="3"/>
  <c r="R347" i="3" s="1"/>
  <c r="F347" i="3"/>
  <c r="E347" i="3"/>
  <c r="B347" i="3"/>
  <c r="A347" i="3"/>
  <c r="P346" i="3"/>
  <c r="N346" i="3"/>
  <c r="J346" i="3"/>
  <c r="I346" i="3"/>
  <c r="H346" i="3"/>
  <c r="G346" i="3"/>
  <c r="R346" i="3" s="1"/>
  <c r="F346" i="3"/>
  <c r="E346" i="3"/>
  <c r="B346" i="3"/>
  <c r="A346" i="3"/>
  <c r="P345" i="3"/>
  <c r="N345" i="3"/>
  <c r="J345" i="3"/>
  <c r="I345" i="3"/>
  <c r="H345" i="3"/>
  <c r="G345" i="3"/>
  <c r="R345" i="3" s="1"/>
  <c r="F345" i="3"/>
  <c r="E345" i="3"/>
  <c r="B345" i="3"/>
  <c r="A345" i="3"/>
  <c r="P344" i="3"/>
  <c r="N344" i="3"/>
  <c r="J344" i="3"/>
  <c r="I344" i="3"/>
  <c r="H344" i="3"/>
  <c r="G344" i="3"/>
  <c r="R344" i="3" s="1"/>
  <c r="F344" i="3"/>
  <c r="E344" i="3"/>
  <c r="B344" i="3"/>
  <c r="A344" i="3"/>
  <c r="P343" i="3"/>
  <c r="N343" i="3"/>
  <c r="J343" i="3"/>
  <c r="I343" i="3"/>
  <c r="H343" i="3"/>
  <c r="G343" i="3"/>
  <c r="R343" i="3" s="1"/>
  <c r="F343" i="3"/>
  <c r="E343" i="3"/>
  <c r="B343" i="3"/>
  <c r="A343" i="3"/>
  <c r="P342" i="3"/>
  <c r="N342" i="3"/>
  <c r="J342" i="3"/>
  <c r="I342" i="3"/>
  <c r="H342" i="3"/>
  <c r="G342" i="3"/>
  <c r="R342" i="3" s="1"/>
  <c r="F342" i="3"/>
  <c r="E342" i="3"/>
  <c r="B342" i="3"/>
  <c r="A342" i="3"/>
  <c r="P341" i="3"/>
  <c r="N341" i="3"/>
  <c r="J341" i="3"/>
  <c r="I341" i="3"/>
  <c r="H341" i="3"/>
  <c r="G341" i="3"/>
  <c r="R341" i="3" s="1"/>
  <c r="F341" i="3"/>
  <c r="E341" i="3"/>
  <c r="B341" i="3"/>
  <c r="A341" i="3"/>
  <c r="P340" i="3"/>
  <c r="N340" i="3"/>
  <c r="J340" i="3"/>
  <c r="I340" i="3"/>
  <c r="H340" i="3"/>
  <c r="G340" i="3"/>
  <c r="R340" i="3" s="1"/>
  <c r="F340" i="3"/>
  <c r="E340" i="3"/>
  <c r="B340" i="3"/>
  <c r="A340" i="3"/>
  <c r="P339" i="3"/>
  <c r="N339" i="3"/>
  <c r="J339" i="3"/>
  <c r="I339" i="3"/>
  <c r="H339" i="3"/>
  <c r="G339" i="3"/>
  <c r="R339" i="3" s="1"/>
  <c r="F339" i="3"/>
  <c r="E339" i="3"/>
  <c r="B339" i="3"/>
  <c r="A339" i="3"/>
  <c r="P338" i="3"/>
  <c r="N338" i="3"/>
  <c r="J338" i="3"/>
  <c r="I338" i="3"/>
  <c r="H338" i="3"/>
  <c r="G338" i="3"/>
  <c r="R338" i="3" s="1"/>
  <c r="F338" i="3"/>
  <c r="E338" i="3"/>
  <c r="B338" i="3"/>
  <c r="A338" i="3"/>
  <c r="P337" i="3"/>
  <c r="N337" i="3"/>
  <c r="J337" i="3"/>
  <c r="I337" i="3"/>
  <c r="H337" i="3"/>
  <c r="G337" i="3"/>
  <c r="R337" i="3" s="1"/>
  <c r="F337" i="3"/>
  <c r="E337" i="3"/>
  <c r="B337" i="3"/>
  <c r="A337" i="3"/>
  <c r="P336" i="3"/>
  <c r="N336" i="3"/>
  <c r="J336" i="3"/>
  <c r="I336" i="3"/>
  <c r="H336" i="3"/>
  <c r="G336" i="3"/>
  <c r="R336" i="3" s="1"/>
  <c r="F336" i="3"/>
  <c r="E336" i="3"/>
  <c r="B336" i="3"/>
  <c r="A336" i="3"/>
  <c r="P335" i="3"/>
  <c r="N335" i="3"/>
  <c r="J335" i="3"/>
  <c r="I335" i="3"/>
  <c r="H335" i="3"/>
  <c r="G335" i="3"/>
  <c r="R335" i="3" s="1"/>
  <c r="F335" i="3"/>
  <c r="E335" i="3"/>
  <c r="B335" i="3"/>
  <c r="A335" i="3"/>
  <c r="P334" i="3"/>
  <c r="N334" i="3"/>
  <c r="J334" i="3"/>
  <c r="I334" i="3"/>
  <c r="S334" i="3" s="1"/>
  <c r="H334" i="3"/>
  <c r="G334" i="3"/>
  <c r="R334" i="3" s="1"/>
  <c r="F334" i="3"/>
  <c r="E334" i="3"/>
  <c r="B334" i="3"/>
  <c r="A334" i="3"/>
  <c r="P333" i="3"/>
  <c r="N333" i="3"/>
  <c r="J333" i="3"/>
  <c r="I333" i="3"/>
  <c r="S333" i="3" s="1"/>
  <c r="H333" i="3"/>
  <c r="G333" i="3"/>
  <c r="R333" i="3" s="1"/>
  <c r="F333" i="3"/>
  <c r="E333" i="3"/>
  <c r="B333" i="3"/>
  <c r="A333" i="3"/>
  <c r="P332" i="3"/>
  <c r="N332" i="3"/>
  <c r="J332" i="3"/>
  <c r="I332" i="3"/>
  <c r="H332" i="3"/>
  <c r="G332" i="3"/>
  <c r="R332" i="3" s="1"/>
  <c r="F332" i="3"/>
  <c r="E332" i="3"/>
  <c r="B332" i="3"/>
  <c r="A332" i="3"/>
  <c r="P331" i="3"/>
  <c r="N331" i="3"/>
  <c r="J331" i="3"/>
  <c r="I331" i="3"/>
  <c r="H331" i="3"/>
  <c r="G331" i="3"/>
  <c r="R331" i="3" s="1"/>
  <c r="F331" i="3"/>
  <c r="E331" i="3"/>
  <c r="B331" i="3"/>
  <c r="A331" i="3"/>
  <c r="P330" i="3"/>
  <c r="N330" i="3"/>
  <c r="J330" i="3"/>
  <c r="I330" i="3"/>
  <c r="H330" i="3"/>
  <c r="G330" i="3"/>
  <c r="R330" i="3" s="1"/>
  <c r="F330" i="3"/>
  <c r="E330" i="3"/>
  <c r="B330" i="3"/>
  <c r="A330" i="3"/>
  <c r="P329" i="3"/>
  <c r="N329" i="3"/>
  <c r="J329" i="3"/>
  <c r="I329" i="3"/>
  <c r="S329" i="3" s="1"/>
  <c r="H329" i="3"/>
  <c r="G329" i="3"/>
  <c r="R329" i="3" s="1"/>
  <c r="F329" i="3"/>
  <c r="E329" i="3"/>
  <c r="B329" i="3"/>
  <c r="A329" i="3"/>
  <c r="P328" i="3"/>
  <c r="N328" i="3"/>
  <c r="J328" i="3"/>
  <c r="I328" i="3"/>
  <c r="H328" i="3"/>
  <c r="G328" i="3"/>
  <c r="R328" i="3" s="1"/>
  <c r="F328" i="3"/>
  <c r="E328" i="3"/>
  <c r="B328" i="3"/>
  <c r="A328" i="3"/>
  <c r="P327" i="3"/>
  <c r="N327" i="3"/>
  <c r="J327" i="3"/>
  <c r="I327" i="3"/>
  <c r="H327" i="3"/>
  <c r="G327" i="3"/>
  <c r="R327" i="3" s="1"/>
  <c r="F327" i="3"/>
  <c r="E327" i="3"/>
  <c r="B327" i="3"/>
  <c r="A327" i="3"/>
  <c r="P326" i="3"/>
  <c r="N326" i="3"/>
  <c r="J326" i="3"/>
  <c r="I326" i="3"/>
  <c r="H326" i="3"/>
  <c r="G326" i="3"/>
  <c r="R326" i="3" s="1"/>
  <c r="F326" i="3"/>
  <c r="E326" i="3"/>
  <c r="B326" i="3"/>
  <c r="A326" i="3"/>
  <c r="P325" i="3"/>
  <c r="N325" i="3"/>
  <c r="J325" i="3"/>
  <c r="I325" i="3"/>
  <c r="H325" i="3"/>
  <c r="G325" i="3"/>
  <c r="R325" i="3" s="1"/>
  <c r="F325" i="3"/>
  <c r="E325" i="3"/>
  <c r="B325" i="3"/>
  <c r="A325" i="3"/>
  <c r="P324" i="3"/>
  <c r="N324" i="3"/>
  <c r="J324" i="3"/>
  <c r="I324" i="3"/>
  <c r="S324" i="3" s="1"/>
  <c r="H324" i="3"/>
  <c r="G324" i="3"/>
  <c r="R324" i="3" s="1"/>
  <c r="F324" i="3"/>
  <c r="E324" i="3"/>
  <c r="B324" i="3"/>
  <c r="A324" i="3"/>
  <c r="P323" i="3"/>
  <c r="N323" i="3"/>
  <c r="J323" i="3"/>
  <c r="I323" i="3"/>
  <c r="H323" i="3"/>
  <c r="G323" i="3"/>
  <c r="R323" i="3" s="1"/>
  <c r="F323" i="3"/>
  <c r="E323" i="3"/>
  <c r="B323" i="3"/>
  <c r="A323" i="3"/>
  <c r="P322" i="3"/>
  <c r="N322" i="3"/>
  <c r="J322" i="3"/>
  <c r="I322" i="3"/>
  <c r="H322" i="3"/>
  <c r="G322" i="3"/>
  <c r="R322" i="3" s="1"/>
  <c r="F322" i="3"/>
  <c r="E322" i="3"/>
  <c r="B322" i="3"/>
  <c r="A322" i="3"/>
  <c r="P321" i="3"/>
  <c r="N321" i="3"/>
  <c r="J321" i="3"/>
  <c r="I321" i="3"/>
  <c r="H321" i="3"/>
  <c r="G321" i="3"/>
  <c r="R321" i="3" s="1"/>
  <c r="F321" i="3"/>
  <c r="E321" i="3"/>
  <c r="B321" i="3"/>
  <c r="A321" i="3"/>
  <c r="P320" i="3"/>
  <c r="N320" i="3"/>
  <c r="J320" i="3"/>
  <c r="I320" i="3"/>
  <c r="H320" i="3"/>
  <c r="G320" i="3"/>
  <c r="R320" i="3" s="1"/>
  <c r="F320" i="3"/>
  <c r="E320" i="3"/>
  <c r="B320" i="3"/>
  <c r="A320" i="3"/>
  <c r="P319" i="3"/>
  <c r="N319" i="3"/>
  <c r="J319" i="3"/>
  <c r="I319" i="3"/>
  <c r="H319" i="3"/>
  <c r="G319" i="3"/>
  <c r="R319" i="3" s="1"/>
  <c r="F319" i="3"/>
  <c r="E319" i="3"/>
  <c r="B319" i="3"/>
  <c r="A319" i="3"/>
  <c r="P318" i="3"/>
  <c r="N318" i="3"/>
  <c r="J318" i="3"/>
  <c r="I318" i="3"/>
  <c r="H318" i="3"/>
  <c r="G318" i="3"/>
  <c r="R318" i="3" s="1"/>
  <c r="F318" i="3"/>
  <c r="E318" i="3"/>
  <c r="B318" i="3"/>
  <c r="A318" i="3"/>
  <c r="P317" i="3"/>
  <c r="N317" i="3"/>
  <c r="J317" i="3"/>
  <c r="I317" i="3"/>
  <c r="H317" i="3"/>
  <c r="G317" i="3"/>
  <c r="R317" i="3" s="1"/>
  <c r="F317" i="3"/>
  <c r="E317" i="3"/>
  <c r="B317" i="3"/>
  <c r="A317" i="3"/>
  <c r="P316" i="3"/>
  <c r="N316" i="3"/>
  <c r="J316" i="3"/>
  <c r="I316" i="3"/>
  <c r="S316" i="3" s="1"/>
  <c r="H316" i="3"/>
  <c r="G316" i="3"/>
  <c r="R316" i="3" s="1"/>
  <c r="F316" i="3"/>
  <c r="E316" i="3"/>
  <c r="B316" i="3"/>
  <c r="A316" i="3"/>
  <c r="P315" i="3"/>
  <c r="N315" i="3"/>
  <c r="J315" i="3"/>
  <c r="I315" i="3"/>
  <c r="H315" i="3"/>
  <c r="G315" i="3"/>
  <c r="R315" i="3" s="1"/>
  <c r="F315" i="3"/>
  <c r="E315" i="3"/>
  <c r="B315" i="3"/>
  <c r="A315" i="3"/>
  <c r="P314" i="3"/>
  <c r="N314" i="3"/>
  <c r="J314" i="3"/>
  <c r="I314" i="3"/>
  <c r="S314" i="3" s="1"/>
  <c r="H314" i="3"/>
  <c r="G314" i="3"/>
  <c r="R314" i="3" s="1"/>
  <c r="F314" i="3"/>
  <c r="E314" i="3"/>
  <c r="B314" i="3"/>
  <c r="A314" i="3"/>
  <c r="P313" i="3"/>
  <c r="N313" i="3"/>
  <c r="J313" i="3"/>
  <c r="I313" i="3"/>
  <c r="H313" i="3"/>
  <c r="G313" i="3"/>
  <c r="R313" i="3" s="1"/>
  <c r="F313" i="3"/>
  <c r="E313" i="3"/>
  <c r="B313" i="3"/>
  <c r="A313" i="3"/>
  <c r="P312" i="3"/>
  <c r="N312" i="3"/>
  <c r="J312" i="3"/>
  <c r="I312" i="3"/>
  <c r="H312" i="3"/>
  <c r="G312" i="3"/>
  <c r="R312" i="3" s="1"/>
  <c r="F312" i="3"/>
  <c r="E312" i="3"/>
  <c r="B312" i="3"/>
  <c r="A312" i="3"/>
  <c r="P311" i="3"/>
  <c r="N311" i="3"/>
  <c r="J311" i="3"/>
  <c r="I311" i="3"/>
  <c r="H311" i="3"/>
  <c r="G311" i="3"/>
  <c r="R311" i="3" s="1"/>
  <c r="F311" i="3"/>
  <c r="E311" i="3"/>
  <c r="B311" i="3"/>
  <c r="A311" i="3"/>
  <c r="P310" i="3"/>
  <c r="N310" i="3"/>
  <c r="J310" i="3"/>
  <c r="I310" i="3"/>
  <c r="S310" i="3" s="1"/>
  <c r="H310" i="3"/>
  <c r="G310" i="3"/>
  <c r="R310" i="3" s="1"/>
  <c r="F310" i="3"/>
  <c r="E310" i="3"/>
  <c r="B310" i="3"/>
  <c r="A310" i="3"/>
  <c r="P309" i="3"/>
  <c r="N309" i="3"/>
  <c r="J309" i="3"/>
  <c r="I309" i="3"/>
  <c r="S309" i="3" s="1"/>
  <c r="H309" i="3"/>
  <c r="G309" i="3"/>
  <c r="R309" i="3" s="1"/>
  <c r="F309" i="3"/>
  <c r="E309" i="3"/>
  <c r="B309" i="3"/>
  <c r="A309" i="3"/>
  <c r="P308" i="3"/>
  <c r="N308" i="3"/>
  <c r="J308" i="3"/>
  <c r="I308" i="3"/>
  <c r="H308" i="3"/>
  <c r="G308" i="3"/>
  <c r="R308" i="3" s="1"/>
  <c r="F308" i="3"/>
  <c r="E308" i="3"/>
  <c r="B308" i="3"/>
  <c r="A308" i="3"/>
  <c r="P307" i="3"/>
  <c r="N307" i="3"/>
  <c r="J307" i="3"/>
  <c r="I307" i="3"/>
  <c r="H307" i="3"/>
  <c r="G307" i="3"/>
  <c r="R307" i="3" s="1"/>
  <c r="F307" i="3"/>
  <c r="E307" i="3"/>
  <c r="B307" i="3"/>
  <c r="A307" i="3"/>
  <c r="P306" i="3"/>
  <c r="N306" i="3"/>
  <c r="J306" i="3"/>
  <c r="I306" i="3"/>
  <c r="H306" i="3"/>
  <c r="G306" i="3"/>
  <c r="R306" i="3" s="1"/>
  <c r="F306" i="3"/>
  <c r="E306" i="3"/>
  <c r="B306" i="3"/>
  <c r="A306" i="3"/>
  <c r="P305" i="3"/>
  <c r="N305" i="3"/>
  <c r="J305" i="3"/>
  <c r="I305" i="3"/>
  <c r="H305" i="3"/>
  <c r="G305" i="3"/>
  <c r="R305" i="3" s="1"/>
  <c r="F305" i="3"/>
  <c r="E305" i="3"/>
  <c r="B305" i="3"/>
  <c r="A305" i="3"/>
  <c r="P304" i="3"/>
  <c r="N304" i="3"/>
  <c r="J304" i="3"/>
  <c r="I304" i="3"/>
  <c r="S304" i="3" s="1"/>
  <c r="H304" i="3"/>
  <c r="G304" i="3"/>
  <c r="R304" i="3" s="1"/>
  <c r="F304" i="3"/>
  <c r="E304" i="3"/>
  <c r="B304" i="3"/>
  <c r="A304" i="3"/>
  <c r="P303" i="3"/>
  <c r="N303" i="3"/>
  <c r="J303" i="3"/>
  <c r="I303" i="3"/>
  <c r="H303" i="3"/>
  <c r="G303" i="3"/>
  <c r="R303" i="3" s="1"/>
  <c r="F303" i="3"/>
  <c r="E303" i="3"/>
  <c r="B303" i="3"/>
  <c r="A303" i="3"/>
  <c r="P302" i="3"/>
  <c r="N302" i="3"/>
  <c r="J302" i="3"/>
  <c r="I302" i="3"/>
  <c r="H302" i="3"/>
  <c r="G302" i="3"/>
  <c r="R302" i="3" s="1"/>
  <c r="F302" i="3"/>
  <c r="E302" i="3"/>
  <c r="B302" i="3"/>
  <c r="A302" i="3"/>
  <c r="P301" i="3"/>
  <c r="N301" i="3"/>
  <c r="J301" i="3"/>
  <c r="I301" i="3"/>
  <c r="H301" i="3"/>
  <c r="G301" i="3"/>
  <c r="R301" i="3" s="1"/>
  <c r="F301" i="3"/>
  <c r="E301" i="3"/>
  <c r="B301" i="3"/>
  <c r="A301" i="3"/>
  <c r="P300" i="3"/>
  <c r="N300" i="3"/>
  <c r="J300" i="3"/>
  <c r="I300" i="3"/>
  <c r="S300" i="3" s="1"/>
  <c r="H300" i="3"/>
  <c r="G300" i="3"/>
  <c r="R300" i="3" s="1"/>
  <c r="F300" i="3"/>
  <c r="E300" i="3"/>
  <c r="B300" i="3"/>
  <c r="A300" i="3"/>
  <c r="P299" i="3"/>
  <c r="N299" i="3"/>
  <c r="J299" i="3"/>
  <c r="I299" i="3"/>
  <c r="S299" i="3" s="1"/>
  <c r="H299" i="3"/>
  <c r="G299" i="3"/>
  <c r="R299" i="3" s="1"/>
  <c r="F299" i="3"/>
  <c r="E299" i="3"/>
  <c r="B299" i="3"/>
  <c r="A299" i="3"/>
  <c r="P298" i="3"/>
  <c r="N298" i="3"/>
  <c r="J298" i="3"/>
  <c r="I298" i="3"/>
  <c r="H298" i="3"/>
  <c r="G298" i="3"/>
  <c r="R298" i="3" s="1"/>
  <c r="F298" i="3"/>
  <c r="E298" i="3"/>
  <c r="B298" i="3"/>
  <c r="A298" i="3"/>
  <c r="P297" i="3"/>
  <c r="N297" i="3"/>
  <c r="J297" i="3"/>
  <c r="I297" i="3"/>
  <c r="H297" i="3"/>
  <c r="G297" i="3"/>
  <c r="R297" i="3" s="1"/>
  <c r="F297" i="3"/>
  <c r="E297" i="3"/>
  <c r="B297" i="3"/>
  <c r="A297" i="3"/>
  <c r="P296" i="3"/>
  <c r="N296" i="3"/>
  <c r="J296" i="3"/>
  <c r="I296" i="3"/>
  <c r="H296" i="3"/>
  <c r="G296" i="3"/>
  <c r="R296" i="3" s="1"/>
  <c r="F296" i="3"/>
  <c r="E296" i="3"/>
  <c r="B296" i="3"/>
  <c r="A296" i="3"/>
  <c r="P295" i="3"/>
  <c r="N295" i="3"/>
  <c r="J295" i="3"/>
  <c r="I295" i="3"/>
  <c r="S295" i="3" s="1"/>
  <c r="H295" i="3"/>
  <c r="G295" i="3"/>
  <c r="R295" i="3" s="1"/>
  <c r="F295" i="3"/>
  <c r="E295" i="3"/>
  <c r="B295" i="3"/>
  <c r="A295" i="3"/>
  <c r="P294" i="3"/>
  <c r="N294" i="3"/>
  <c r="J294" i="3"/>
  <c r="I294" i="3"/>
  <c r="S294" i="3" s="1"/>
  <c r="H294" i="3"/>
  <c r="G294" i="3"/>
  <c r="R294" i="3" s="1"/>
  <c r="F294" i="3"/>
  <c r="E294" i="3"/>
  <c r="B294" i="3"/>
  <c r="A294" i="3"/>
  <c r="P293" i="3"/>
  <c r="N293" i="3"/>
  <c r="J293" i="3"/>
  <c r="I293" i="3"/>
  <c r="S293" i="3" s="1"/>
  <c r="H293" i="3"/>
  <c r="G293" i="3"/>
  <c r="R293" i="3" s="1"/>
  <c r="F293" i="3"/>
  <c r="E293" i="3"/>
  <c r="B293" i="3"/>
  <c r="A293" i="3"/>
  <c r="P292" i="3"/>
  <c r="N292" i="3"/>
  <c r="J292" i="3"/>
  <c r="I292" i="3"/>
  <c r="H292" i="3"/>
  <c r="G292" i="3"/>
  <c r="R292" i="3" s="1"/>
  <c r="F292" i="3"/>
  <c r="E292" i="3"/>
  <c r="B292" i="3"/>
  <c r="A292" i="3"/>
  <c r="P291" i="3"/>
  <c r="N291" i="3"/>
  <c r="J291" i="3"/>
  <c r="I291" i="3"/>
  <c r="H291" i="3"/>
  <c r="G291" i="3"/>
  <c r="R291" i="3" s="1"/>
  <c r="F291" i="3"/>
  <c r="E291" i="3"/>
  <c r="B291" i="3"/>
  <c r="A291" i="3"/>
  <c r="P290" i="3"/>
  <c r="N290" i="3"/>
  <c r="J290" i="3"/>
  <c r="I290" i="3"/>
  <c r="H290" i="3"/>
  <c r="G290" i="3"/>
  <c r="R290" i="3" s="1"/>
  <c r="F290" i="3"/>
  <c r="E290" i="3"/>
  <c r="B290" i="3"/>
  <c r="A290" i="3"/>
  <c r="P289" i="3"/>
  <c r="N289" i="3"/>
  <c r="J289" i="3"/>
  <c r="I289" i="3"/>
  <c r="H289" i="3"/>
  <c r="G289" i="3"/>
  <c r="R289" i="3" s="1"/>
  <c r="F289" i="3"/>
  <c r="B289" i="3"/>
  <c r="A289" i="3"/>
  <c r="P288" i="3"/>
  <c r="N288" i="3"/>
  <c r="J288" i="3"/>
  <c r="I288" i="3"/>
  <c r="H288" i="3"/>
  <c r="G288" i="3"/>
  <c r="R288" i="3" s="1"/>
  <c r="F288" i="3"/>
  <c r="B288" i="3"/>
  <c r="A288" i="3"/>
  <c r="P287" i="3"/>
  <c r="N287" i="3"/>
  <c r="J287" i="3"/>
  <c r="I287" i="3"/>
  <c r="H287" i="3"/>
  <c r="G287" i="3"/>
  <c r="R287" i="3" s="1"/>
  <c r="F287" i="3"/>
  <c r="B287" i="3"/>
  <c r="A287" i="3"/>
  <c r="P286" i="3"/>
  <c r="N286" i="3"/>
  <c r="J286" i="3"/>
  <c r="I286" i="3"/>
  <c r="H286" i="3"/>
  <c r="G286" i="3"/>
  <c r="R286" i="3" s="1"/>
  <c r="F286" i="3"/>
  <c r="B286" i="3"/>
  <c r="A286" i="3"/>
  <c r="P285" i="3"/>
  <c r="N285" i="3"/>
  <c r="J285" i="3"/>
  <c r="I285" i="3"/>
  <c r="H285" i="3"/>
  <c r="G285" i="3"/>
  <c r="R285" i="3" s="1"/>
  <c r="F285" i="3"/>
  <c r="B285" i="3"/>
  <c r="A285" i="3"/>
  <c r="P284" i="3"/>
  <c r="N284" i="3"/>
  <c r="J284" i="3"/>
  <c r="I284" i="3"/>
  <c r="H284" i="3"/>
  <c r="G284" i="3"/>
  <c r="R284" i="3" s="1"/>
  <c r="F284" i="3"/>
  <c r="B284" i="3"/>
  <c r="A284" i="3"/>
  <c r="P283" i="3"/>
  <c r="N283" i="3"/>
  <c r="J283" i="3"/>
  <c r="I283" i="3"/>
  <c r="H283" i="3"/>
  <c r="G283" i="3"/>
  <c r="R283" i="3" s="1"/>
  <c r="F283" i="3"/>
  <c r="B283" i="3"/>
  <c r="A283" i="3"/>
  <c r="P282" i="3"/>
  <c r="N282" i="3"/>
  <c r="J282" i="3"/>
  <c r="I282" i="3"/>
  <c r="H282" i="3"/>
  <c r="G282" i="3"/>
  <c r="R282" i="3" s="1"/>
  <c r="F282" i="3"/>
  <c r="B282" i="3"/>
  <c r="A282" i="3"/>
  <c r="P281" i="3"/>
  <c r="N281" i="3"/>
  <c r="J281" i="3"/>
  <c r="I281" i="3"/>
  <c r="H281" i="3"/>
  <c r="G281" i="3"/>
  <c r="R281" i="3" s="1"/>
  <c r="F281" i="3"/>
  <c r="B281" i="3"/>
  <c r="A281" i="3"/>
  <c r="P280" i="3"/>
  <c r="N280" i="3"/>
  <c r="J280" i="3"/>
  <c r="I280" i="3"/>
  <c r="H280" i="3"/>
  <c r="G280" i="3"/>
  <c r="R280" i="3" s="1"/>
  <c r="F280" i="3"/>
  <c r="B280" i="3"/>
  <c r="A280" i="3"/>
  <c r="P279" i="3"/>
  <c r="N279" i="3"/>
  <c r="J279" i="3"/>
  <c r="I279" i="3"/>
  <c r="S279" i="3" s="1"/>
  <c r="H279" i="3"/>
  <c r="G279" i="3"/>
  <c r="R279" i="3" s="1"/>
  <c r="F279" i="3"/>
  <c r="B279" i="3"/>
  <c r="A279" i="3"/>
  <c r="P278" i="3"/>
  <c r="N278" i="3"/>
  <c r="J278" i="3"/>
  <c r="I278" i="3"/>
  <c r="H278" i="3"/>
  <c r="G278" i="3"/>
  <c r="R278" i="3" s="1"/>
  <c r="F278" i="3"/>
  <c r="B278" i="3"/>
  <c r="A278" i="3"/>
  <c r="P277" i="3"/>
  <c r="N277" i="3"/>
  <c r="J277" i="3"/>
  <c r="I277" i="3"/>
  <c r="H277" i="3"/>
  <c r="G277" i="3"/>
  <c r="R277" i="3" s="1"/>
  <c r="F277" i="3"/>
  <c r="B277" i="3"/>
  <c r="A277" i="3"/>
  <c r="P276" i="3"/>
  <c r="N276" i="3"/>
  <c r="J276" i="3"/>
  <c r="I276" i="3"/>
  <c r="H276" i="3"/>
  <c r="G276" i="3"/>
  <c r="R276" i="3" s="1"/>
  <c r="F276" i="3"/>
  <c r="B276" i="3"/>
  <c r="A276" i="3"/>
  <c r="P275" i="3"/>
  <c r="N275" i="3"/>
  <c r="J275" i="3"/>
  <c r="I275" i="3"/>
  <c r="H275" i="3"/>
  <c r="G275" i="3"/>
  <c r="R275" i="3" s="1"/>
  <c r="F275" i="3"/>
  <c r="B275" i="3"/>
  <c r="A275" i="3"/>
  <c r="P274" i="3"/>
  <c r="N274" i="3"/>
  <c r="J274" i="3"/>
  <c r="I274" i="3"/>
  <c r="H274" i="3"/>
  <c r="G274" i="3"/>
  <c r="R274" i="3" s="1"/>
  <c r="F274" i="3"/>
  <c r="B274" i="3"/>
  <c r="A274" i="3"/>
  <c r="P273" i="3"/>
  <c r="N273" i="3"/>
  <c r="J273" i="3"/>
  <c r="I273" i="3"/>
  <c r="H273" i="3"/>
  <c r="G273" i="3"/>
  <c r="R273" i="3" s="1"/>
  <c r="F273" i="3"/>
  <c r="B273" i="3"/>
  <c r="A273" i="3"/>
  <c r="P272" i="3"/>
  <c r="N272" i="3"/>
  <c r="J272" i="3"/>
  <c r="I272" i="3"/>
  <c r="S272" i="3" s="1"/>
  <c r="H272" i="3"/>
  <c r="G272" i="3"/>
  <c r="R272" i="3" s="1"/>
  <c r="F272" i="3"/>
  <c r="B272" i="3"/>
  <c r="A272" i="3"/>
  <c r="P271" i="3"/>
  <c r="N271" i="3"/>
  <c r="J271" i="3"/>
  <c r="I271" i="3"/>
  <c r="H271" i="3"/>
  <c r="G271" i="3"/>
  <c r="R271" i="3" s="1"/>
  <c r="F271" i="3"/>
  <c r="B271" i="3"/>
  <c r="A271" i="3"/>
  <c r="P270" i="3"/>
  <c r="N270" i="3"/>
  <c r="J270" i="3"/>
  <c r="I270" i="3"/>
  <c r="S270" i="3" s="1"/>
  <c r="H270" i="3"/>
  <c r="G270" i="3"/>
  <c r="R270" i="3" s="1"/>
  <c r="F270" i="3"/>
  <c r="B270" i="3"/>
  <c r="A270" i="3"/>
  <c r="P269" i="3"/>
  <c r="N269" i="3"/>
  <c r="J269" i="3"/>
  <c r="I269" i="3"/>
  <c r="H269" i="3"/>
  <c r="G269" i="3"/>
  <c r="R269" i="3" s="1"/>
  <c r="F269" i="3"/>
  <c r="B269" i="3"/>
  <c r="A269" i="3"/>
  <c r="P268" i="3"/>
  <c r="N268" i="3"/>
  <c r="J268" i="3"/>
  <c r="I268" i="3"/>
  <c r="S268" i="3" s="1"/>
  <c r="H268" i="3"/>
  <c r="G268" i="3"/>
  <c r="R268" i="3" s="1"/>
  <c r="F268" i="3"/>
  <c r="B268" i="3"/>
  <c r="A268" i="3"/>
  <c r="P267" i="3"/>
  <c r="N267" i="3"/>
  <c r="J267" i="3"/>
  <c r="I267" i="3"/>
  <c r="H267" i="3"/>
  <c r="G267" i="3"/>
  <c r="R267" i="3" s="1"/>
  <c r="F267" i="3"/>
  <c r="B267" i="3"/>
  <c r="A267" i="3"/>
  <c r="P266" i="3"/>
  <c r="N266" i="3"/>
  <c r="J266" i="3"/>
  <c r="I266" i="3"/>
  <c r="S266" i="3" s="1"/>
  <c r="H266" i="3"/>
  <c r="G266" i="3"/>
  <c r="R266" i="3" s="1"/>
  <c r="F266" i="3"/>
  <c r="B266" i="3"/>
  <c r="A266" i="3"/>
  <c r="P265" i="3"/>
  <c r="N265" i="3"/>
  <c r="J265" i="3"/>
  <c r="I265" i="3"/>
  <c r="H265" i="3"/>
  <c r="G265" i="3"/>
  <c r="R265" i="3" s="1"/>
  <c r="F265" i="3"/>
  <c r="E265" i="3"/>
  <c r="B265" i="3"/>
  <c r="A265" i="3"/>
  <c r="P264" i="3"/>
  <c r="N264" i="3"/>
  <c r="J264" i="3"/>
  <c r="I264" i="3"/>
  <c r="H264" i="3"/>
  <c r="G264" i="3"/>
  <c r="R264" i="3" s="1"/>
  <c r="F264" i="3"/>
  <c r="E264" i="3"/>
  <c r="B264" i="3"/>
  <c r="A264" i="3"/>
  <c r="P263" i="3"/>
  <c r="N263" i="3"/>
  <c r="J263" i="3"/>
  <c r="I263" i="3"/>
  <c r="H263" i="3"/>
  <c r="G263" i="3"/>
  <c r="R263" i="3" s="1"/>
  <c r="F263" i="3"/>
  <c r="E263" i="3"/>
  <c r="B263" i="3"/>
  <c r="A263" i="3"/>
  <c r="P262" i="3"/>
  <c r="N262" i="3"/>
  <c r="J262" i="3"/>
  <c r="I262" i="3"/>
  <c r="H262" i="3"/>
  <c r="G262" i="3"/>
  <c r="R262" i="3" s="1"/>
  <c r="F262" i="3"/>
  <c r="E262" i="3"/>
  <c r="B262" i="3"/>
  <c r="A262" i="3"/>
  <c r="P261" i="3"/>
  <c r="N261" i="3"/>
  <c r="J261" i="3"/>
  <c r="I261" i="3"/>
  <c r="H261" i="3"/>
  <c r="G261" i="3"/>
  <c r="R261" i="3" s="1"/>
  <c r="F261" i="3"/>
  <c r="E261" i="3"/>
  <c r="B261" i="3"/>
  <c r="A261" i="3"/>
  <c r="P260" i="3"/>
  <c r="N260" i="3"/>
  <c r="J260" i="3"/>
  <c r="I260" i="3"/>
  <c r="H260" i="3"/>
  <c r="G260" i="3"/>
  <c r="R260" i="3" s="1"/>
  <c r="F260" i="3"/>
  <c r="E260" i="3"/>
  <c r="B260" i="3"/>
  <c r="A260" i="3"/>
  <c r="P259" i="3"/>
  <c r="N259" i="3"/>
  <c r="J259" i="3"/>
  <c r="I259" i="3"/>
  <c r="H259" i="3"/>
  <c r="G259" i="3"/>
  <c r="R259" i="3" s="1"/>
  <c r="F259" i="3"/>
  <c r="E259" i="3"/>
  <c r="B259" i="3"/>
  <c r="A259" i="3"/>
  <c r="P258" i="3"/>
  <c r="N258" i="3"/>
  <c r="J258" i="3"/>
  <c r="I258" i="3"/>
  <c r="H258" i="3"/>
  <c r="G258" i="3"/>
  <c r="R258" i="3" s="1"/>
  <c r="F258" i="3"/>
  <c r="E258" i="3"/>
  <c r="B258" i="3"/>
  <c r="A258" i="3"/>
  <c r="P257" i="3"/>
  <c r="N257" i="3"/>
  <c r="J257" i="3"/>
  <c r="I257" i="3"/>
  <c r="H257" i="3"/>
  <c r="G257" i="3"/>
  <c r="R257" i="3" s="1"/>
  <c r="F257" i="3"/>
  <c r="E257" i="3"/>
  <c r="B257" i="3"/>
  <c r="A257" i="3"/>
  <c r="P256" i="3"/>
  <c r="N256" i="3"/>
  <c r="J256" i="3"/>
  <c r="I256" i="3"/>
  <c r="H256" i="3"/>
  <c r="G256" i="3"/>
  <c r="R256" i="3" s="1"/>
  <c r="F256" i="3"/>
  <c r="E256" i="3"/>
  <c r="B256" i="3"/>
  <c r="A256" i="3"/>
  <c r="P255" i="3"/>
  <c r="N255" i="3"/>
  <c r="J255" i="3"/>
  <c r="I255" i="3"/>
  <c r="H255" i="3"/>
  <c r="G255" i="3"/>
  <c r="R255" i="3" s="1"/>
  <c r="F255" i="3"/>
  <c r="E255" i="3"/>
  <c r="B255" i="3"/>
  <c r="A255" i="3"/>
  <c r="P254" i="3"/>
  <c r="N254" i="3"/>
  <c r="J254" i="3"/>
  <c r="I254" i="3"/>
  <c r="H254" i="3"/>
  <c r="G254" i="3"/>
  <c r="R254" i="3" s="1"/>
  <c r="F254" i="3"/>
  <c r="E254" i="3"/>
  <c r="B254" i="3"/>
  <c r="A254" i="3"/>
  <c r="P253" i="3"/>
  <c r="N253" i="3"/>
  <c r="J253" i="3"/>
  <c r="I253" i="3"/>
  <c r="H253" i="3"/>
  <c r="G253" i="3"/>
  <c r="R253" i="3" s="1"/>
  <c r="F253" i="3"/>
  <c r="E253" i="3"/>
  <c r="B253" i="3"/>
  <c r="A253" i="3"/>
  <c r="P252" i="3"/>
  <c r="N252" i="3"/>
  <c r="J252" i="3"/>
  <c r="I252" i="3"/>
  <c r="H252" i="3"/>
  <c r="G252" i="3"/>
  <c r="R252" i="3" s="1"/>
  <c r="F252" i="3"/>
  <c r="E252" i="3"/>
  <c r="B252" i="3"/>
  <c r="A252" i="3"/>
  <c r="R251" i="3"/>
  <c r="P251" i="3"/>
  <c r="N251" i="3"/>
  <c r="J251" i="3"/>
  <c r="I251" i="3"/>
  <c r="S251" i="3" s="1"/>
  <c r="H251" i="3"/>
  <c r="F251" i="3"/>
  <c r="E251" i="3"/>
  <c r="B251" i="3"/>
  <c r="A251" i="3"/>
  <c r="R250" i="3"/>
  <c r="P250" i="3"/>
  <c r="N250" i="3"/>
  <c r="J250" i="3"/>
  <c r="I250" i="3"/>
  <c r="S250" i="3" s="1"/>
  <c r="H250" i="3"/>
  <c r="F250" i="3"/>
  <c r="E250" i="3"/>
  <c r="B250" i="3"/>
  <c r="A250" i="3"/>
  <c r="R249" i="3"/>
  <c r="P249" i="3"/>
  <c r="N249" i="3"/>
  <c r="J249" i="3"/>
  <c r="I249" i="3"/>
  <c r="S249" i="3" s="1"/>
  <c r="H249" i="3"/>
  <c r="F249" i="3"/>
  <c r="E249" i="3"/>
  <c r="B249" i="3"/>
  <c r="A249" i="3"/>
  <c r="R248" i="3"/>
  <c r="P248" i="3"/>
  <c r="N248" i="3"/>
  <c r="J248" i="3"/>
  <c r="I248" i="3"/>
  <c r="S248" i="3" s="1"/>
  <c r="H248" i="3"/>
  <c r="F248" i="3"/>
  <c r="E248" i="3"/>
  <c r="B248" i="3"/>
  <c r="A248" i="3"/>
  <c r="P247" i="3"/>
  <c r="N247" i="3"/>
  <c r="J247" i="3"/>
  <c r="I247" i="3"/>
  <c r="H247" i="3"/>
  <c r="G247" i="3"/>
  <c r="R247" i="3" s="1"/>
  <c r="F247" i="3"/>
  <c r="E247" i="3"/>
  <c r="B247" i="3"/>
  <c r="A247" i="3"/>
  <c r="P246" i="3"/>
  <c r="N246" i="3"/>
  <c r="J246" i="3"/>
  <c r="I246" i="3"/>
  <c r="H246" i="3"/>
  <c r="G246" i="3"/>
  <c r="R246" i="3" s="1"/>
  <c r="F246" i="3"/>
  <c r="E246" i="3"/>
  <c r="B246" i="3"/>
  <c r="A246" i="3"/>
  <c r="P245" i="3"/>
  <c r="N245" i="3"/>
  <c r="J245" i="3"/>
  <c r="I245" i="3"/>
  <c r="H245" i="3"/>
  <c r="G245" i="3"/>
  <c r="R245" i="3" s="1"/>
  <c r="F245" i="3"/>
  <c r="B245" i="3"/>
  <c r="A245" i="3"/>
  <c r="P244" i="3"/>
  <c r="N244" i="3"/>
  <c r="J244" i="3"/>
  <c r="I244" i="3"/>
  <c r="S244" i="3" s="1"/>
  <c r="H244" i="3"/>
  <c r="G244" i="3"/>
  <c r="R244" i="3" s="1"/>
  <c r="F244" i="3"/>
  <c r="B244" i="3"/>
  <c r="A244" i="3"/>
  <c r="P243" i="3"/>
  <c r="N243" i="3"/>
  <c r="J243" i="3"/>
  <c r="I243" i="3"/>
  <c r="H243" i="3"/>
  <c r="G243" i="3"/>
  <c r="R243" i="3" s="1"/>
  <c r="F243" i="3"/>
  <c r="E243" i="3"/>
  <c r="B243" i="3"/>
  <c r="A243" i="3"/>
  <c r="P242" i="3"/>
  <c r="N242" i="3"/>
  <c r="J242" i="3"/>
  <c r="I242" i="3"/>
  <c r="H242" i="3"/>
  <c r="G242" i="3"/>
  <c r="R242" i="3" s="1"/>
  <c r="F242" i="3"/>
  <c r="E242" i="3"/>
  <c r="B242" i="3"/>
  <c r="A242" i="3"/>
  <c r="P241" i="3"/>
  <c r="N241" i="3"/>
  <c r="J241" i="3"/>
  <c r="I241" i="3"/>
  <c r="S241" i="3" s="1"/>
  <c r="H241" i="3"/>
  <c r="G241" i="3"/>
  <c r="R241" i="3" s="1"/>
  <c r="F241" i="3"/>
  <c r="B241" i="3"/>
  <c r="A241" i="3"/>
  <c r="P240" i="3"/>
  <c r="N240" i="3"/>
  <c r="J240" i="3"/>
  <c r="I240" i="3"/>
  <c r="H240" i="3"/>
  <c r="G240" i="3"/>
  <c r="R240" i="3" s="1"/>
  <c r="F240" i="3"/>
  <c r="B240" i="3"/>
  <c r="A240" i="3"/>
  <c r="P239" i="3"/>
  <c r="N239" i="3"/>
  <c r="J239" i="3"/>
  <c r="I239" i="3"/>
  <c r="H239" i="3"/>
  <c r="G239" i="3"/>
  <c r="R239" i="3" s="1"/>
  <c r="F239" i="3"/>
  <c r="E239" i="3"/>
  <c r="B239" i="3"/>
  <c r="A239" i="3"/>
  <c r="P238" i="3"/>
  <c r="N238" i="3"/>
  <c r="J238" i="3"/>
  <c r="I238" i="3"/>
  <c r="H238" i="3"/>
  <c r="G238" i="3"/>
  <c r="R238" i="3" s="1"/>
  <c r="F238" i="3"/>
  <c r="E238" i="3"/>
  <c r="B238" i="3"/>
  <c r="A238" i="3"/>
  <c r="P237" i="3"/>
  <c r="N237" i="3"/>
  <c r="J237" i="3"/>
  <c r="I237" i="3"/>
  <c r="H237" i="3"/>
  <c r="G237" i="3"/>
  <c r="R237" i="3" s="1"/>
  <c r="F237" i="3"/>
  <c r="B237" i="3"/>
  <c r="A237" i="3"/>
  <c r="P236" i="3"/>
  <c r="N236" i="3"/>
  <c r="J236" i="3"/>
  <c r="I236" i="3"/>
  <c r="H236" i="3"/>
  <c r="G236" i="3"/>
  <c r="R236" i="3" s="1"/>
  <c r="F236" i="3"/>
  <c r="B236" i="3"/>
  <c r="A236" i="3"/>
  <c r="P235" i="3"/>
  <c r="N235" i="3"/>
  <c r="J235" i="3"/>
  <c r="I235" i="3"/>
  <c r="H235" i="3"/>
  <c r="G235" i="3"/>
  <c r="R235" i="3" s="1"/>
  <c r="F235" i="3"/>
  <c r="E235" i="3"/>
  <c r="B235" i="3"/>
  <c r="A235" i="3"/>
  <c r="P234" i="3"/>
  <c r="N234" i="3"/>
  <c r="J234" i="3"/>
  <c r="I234" i="3"/>
  <c r="H234" i="3"/>
  <c r="G234" i="3"/>
  <c r="R234" i="3" s="1"/>
  <c r="F234" i="3"/>
  <c r="E234" i="3"/>
  <c r="B234" i="3"/>
  <c r="A234" i="3"/>
  <c r="P233" i="3"/>
  <c r="N233" i="3"/>
  <c r="J233" i="3"/>
  <c r="I233" i="3"/>
  <c r="H233" i="3"/>
  <c r="G233" i="3"/>
  <c r="R233" i="3" s="1"/>
  <c r="F233" i="3"/>
  <c r="B233" i="3"/>
  <c r="A233" i="3"/>
  <c r="P232" i="3"/>
  <c r="N232" i="3"/>
  <c r="J232" i="3"/>
  <c r="I232" i="3"/>
  <c r="H232" i="3"/>
  <c r="G232" i="3"/>
  <c r="R232" i="3" s="1"/>
  <c r="F232" i="3"/>
  <c r="B232" i="3"/>
  <c r="A232" i="3"/>
  <c r="P231" i="3"/>
  <c r="N231" i="3"/>
  <c r="J231" i="3"/>
  <c r="I231" i="3"/>
  <c r="H231" i="3"/>
  <c r="G231" i="3"/>
  <c r="R231" i="3" s="1"/>
  <c r="F231" i="3"/>
  <c r="E231" i="3"/>
  <c r="B231" i="3"/>
  <c r="A231" i="3"/>
  <c r="P230" i="3"/>
  <c r="N230" i="3"/>
  <c r="J230" i="3"/>
  <c r="I230" i="3"/>
  <c r="H230" i="3"/>
  <c r="G230" i="3"/>
  <c r="R230" i="3" s="1"/>
  <c r="F230" i="3"/>
  <c r="E230" i="3"/>
  <c r="B230" i="3"/>
  <c r="A230" i="3"/>
  <c r="P229" i="3"/>
  <c r="N229" i="3"/>
  <c r="J229" i="3"/>
  <c r="I229" i="3"/>
  <c r="H229" i="3"/>
  <c r="G229" i="3"/>
  <c r="R229" i="3" s="1"/>
  <c r="F229" i="3"/>
  <c r="B229" i="3"/>
  <c r="A229" i="3"/>
  <c r="P228" i="3"/>
  <c r="N228" i="3"/>
  <c r="J228" i="3"/>
  <c r="I228" i="3"/>
  <c r="H228" i="3"/>
  <c r="G228" i="3"/>
  <c r="R228" i="3" s="1"/>
  <c r="F228" i="3"/>
  <c r="B228" i="3"/>
  <c r="A228" i="3"/>
  <c r="P227" i="3"/>
  <c r="N227" i="3"/>
  <c r="J227" i="3"/>
  <c r="I227" i="3"/>
  <c r="H227" i="3"/>
  <c r="G227" i="3"/>
  <c r="R227" i="3" s="1"/>
  <c r="F227" i="3"/>
  <c r="E227" i="3"/>
  <c r="B227" i="3"/>
  <c r="A227" i="3"/>
  <c r="P226" i="3"/>
  <c r="N226" i="3"/>
  <c r="J226" i="3"/>
  <c r="I226" i="3"/>
  <c r="H226" i="3"/>
  <c r="G226" i="3"/>
  <c r="R226" i="3" s="1"/>
  <c r="F226" i="3"/>
  <c r="E226" i="3"/>
  <c r="B226" i="3"/>
  <c r="A226" i="3"/>
  <c r="P225" i="3"/>
  <c r="N225" i="3"/>
  <c r="J225" i="3"/>
  <c r="I225" i="3"/>
  <c r="H225" i="3"/>
  <c r="G225" i="3"/>
  <c r="R225" i="3" s="1"/>
  <c r="F225" i="3"/>
  <c r="B225" i="3"/>
  <c r="A225" i="3"/>
  <c r="P224" i="3"/>
  <c r="N224" i="3"/>
  <c r="J224" i="3"/>
  <c r="I224" i="3"/>
  <c r="H224" i="3"/>
  <c r="G224" i="3"/>
  <c r="R224" i="3" s="1"/>
  <c r="F224" i="3"/>
  <c r="B224" i="3"/>
  <c r="A224" i="3"/>
  <c r="P223" i="3"/>
  <c r="N223" i="3"/>
  <c r="J223" i="3"/>
  <c r="I223" i="3"/>
  <c r="H223" i="3"/>
  <c r="G223" i="3"/>
  <c r="R223" i="3" s="1"/>
  <c r="F223" i="3"/>
  <c r="E223" i="3"/>
  <c r="B223" i="3"/>
  <c r="A223" i="3"/>
  <c r="P222" i="3"/>
  <c r="N222" i="3"/>
  <c r="J222" i="3"/>
  <c r="I222" i="3"/>
  <c r="H222" i="3"/>
  <c r="G222" i="3"/>
  <c r="R222" i="3" s="1"/>
  <c r="F222" i="3"/>
  <c r="E222" i="3"/>
  <c r="B222" i="3"/>
  <c r="A222" i="3"/>
  <c r="P221" i="3"/>
  <c r="N221" i="3"/>
  <c r="J221" i="3"/>
  <c r="I221" i="3"/>
  <c r="S221" i="3" s="1"/>
  <c r="H221" i="3"/>
  <c r="G221" i="3"/>
  <c r="R221" i="3" s="1"/>
  <c r="F221" i="3"/>
  <c r="B221" i="3"/>
  <c r="A221" i="3"/>
  <c r="P220" i="3"/>
  <c r="N220" i="3"/>
  <c r="J220" i="3"/>
  <c r="I220" i="3"/>
  <c r="H220" i="3"/>
  <c r="G220" i="3"/>
  <c r="R220" i="3" s="1"/>
  <c r="F220" i="3"/>
  <c r="B220" i="3"/>
  <c r="A220" i="3"/>
  <c r="P219" i="3"/>
  <c r="N219" i="3"/>
  <c r="J219" i="3"/>
  <c r="I219" i="3"/>
  <c r="H219" i="3"/>
  <c r="G219" i="3"/>
  <c r="R219" i="3" s="1"/>
  <c r="F219" i="3"/>
  <c r="E219" i="3"/>
  <c r="B219" i="3"/>
  <c r="A219" i="3"/>
  <c r="P218" i="3"/>
  <c r="N218" i="3"/>
  <c r="J218" i="3"/>
  <c r="I218" i="3"/>
  <c r="H218" i="3"/>
  <c r="G218" i="3"/>
  <c r="R218" i="3" s="1"/>
  <c r="F218" i="3"/>
  <c r="E218" i="3"/>
  <c r="B218" i="3"/>
  <c r="A218" i="3"/>
  <c r="P217" i="3"/>
  <c r="N217" i="3"/>
  <c r="J217" i="3"/>
  <c r="I217" i="3"/>
  <c r="H217" i="3"/>
  <c r="G217" i="3"/>
  <c r="R217" i="3" s="1"/>
  <c r="F217" i="3"/>
  <c r="B217" i="3"/>
  <c r="A217" i="3"/>
  <c r="P216" i="3"/>
  <c r="N216" i="3"/>
  <c r="J216" i="3"/>
  <c r="I216" i="3"/>
  <c r="S216" i="3" s="1"/>
  <c r="H216" i="3"/>
  <c r="G216" i="3"/>
  <c r="R216" i="3" s="1"/>
  <c r="F216" i="3"/>
  <c r="B216" i="3"/>
  <c r="A216" i="3"/>
  <c r="P215" i="3"/>
  <c r="N215" i="3"/>
  <c r="J215" i="3"/>
  <c r="I215" i="3"/>
  <c r="H215" i="3"/>
  <c r="G215" i="3"/>
  <c r="R215" i="3" s="1"/>
  <c r="F215" i="3"/>
  <c r="E215" i="3"/>
  <c r="B215" i="3"/>
  <c r="A215" i="3"/>
  <c r="P214" i="3"/>
  <c r="N214" i="3"/>
  <c r="J214" i="3"/>
  <c r="I214" i="3"/>
  <c r="H214" i="3"/>
  <c r="G214" i="3"/>
  <c r="R214" i="3" s="1"/>
  <c r="F214" i="3"/>
  <c r="E214" i="3"/>
  <c r="B214" i="3"/>
  <c r="A214" i="3"/>
  <c r="P213" i="3"/>
  <c r="N213" i="3"/>
  <c r="J213" i="3"/>
  <c r="I213" i="3"/>
  <c r="H213" i="3"/>
  <c r="G213" i="3"/>
  <c r="R213" i="3" s="1"/>
  <c r="F213" i="3"/>
  <c r="E213" i="3"/>
  <c r="B213" i="3"/>
  <c r="A213" i="3"/>
  <c r="P212" i="3"/>
  <c r="N212" i="3"/>
  <c r="J212" i="3"/>
  <c r="I212" i="3"/>
  <c r="H212" i="3"/>
  <c r="G212" i="3"/>
  <c r="R212" i="3" s="1"/>
  <c r="F212" i="3"/>
  <c r="E212" i="3"/>
  <c r="B212" i="3"/>
  <c r="A212" i="3"/>
  <c r="P211" i="3"/>
  <c r="N211" i="3"/>
  <c r="J211" i="3"/>
  <c r="I211" i="3"/>
  <c r="H211" i="3"/>
  <c r="G211" i="3"/>
  <c r="R211" i="3" s="1"/>
  <c r="F211" i="3"/>
  <c r="E211" i="3"/>
  <c r="B211" i="3"/>
  <c r="A211" i="3"/>
  <c r="P210" i="3"/>
  <c r="N210" i="3"/>
  <c r="J210" i="3"/>
  <c r="I210" i="3"/>
  <c r="H210" i="3"/>
  <c r="G210" i="3"/>
  <c r="R210" i="3" s="1"/>
  <c r="F210" i="3"/>
  <c r="E210" i="3"/>
  <c r="B210" i="3"/>
  <c r="A210" i="3"/>
  <c r="P209" i="3"/>
  <c r="N209" i="3"/>
  <c r="J209" i="3"/>
  <c r="I209" i="3"/>
  <c r="H209" i="3"/>
  <c r="G209" i="3"/>
  <c r="R209" i="3" s="1"/>
  <c r="F209" i="3"/>
  <c r="E209" i="3"/>
  <c r="B209" i="3"/>
  <c r="A209" i="3"/>
  <c r="P208" i="3"/>
  <c r="N208" i="3"/>
  <c r="J208" i="3"/>
  <c r="I208" i="3"/>
  <c r="H208" i="3"/>
  <c r="G208" i="3"/>
  <c r="R208" i="3" s="1"/>
  <c r="F208" i="3"/>
  <c r="E208" i="3"/>
  <c r="B208" i="3"/>
  <c r="A208" i="3"/>
  <c r="P207" i="3"/>
  <c r="N207" i="3"/>
  <c r="J207" i="3"/>
  <c r="I207" i="3"/>
  <c r="H207" i="3"/>
  <c r="G207" i="3"/>
  <c r="R207" i="3" s="1"/>
  <c r="F207" i="3"/>
  <c r="E207" i="3"/>
  <c r="B207" i="3"/>
  <c r="A207" i="3"/>
  <c r="P206" i="3"/>
  <c r="N206" i="3"/>
  <c r="J206" i="3"/>
  <c r="I206" i="3"/>
  <c r="H206" i="3"/>
  <c r="G206" i="3"/>
  <c r="R206" i="3" s="1"/>
  <c r="F206" i="3"/>
  <c r="E206" i="3"/>
  <c r="B206" i="3"/>
  <c r="A206" i="3"/>
  <c r="P205" i="3"/>
  <c r="N205" i="3"/>
  <c r="J205" i="3"/>
  <c r="I205" i="3"/>
  <c r="H205" i="3"/>
  <c r="G205" i="3"/>
  <c r="R205" i="3" s="1"/>
  <c r="F205" i="3"/>
  <c r="E205" i="3"/>
  <c r="B205" i="3"/>
  <c r="A205" i="3"/>
  <c r="P204" i="3"/>
  <c r="N204" i="3"/>
  <c r="J204" i="3"/>
  <c r="I204" i="3"/>
  <c r="H204" i="3"/>
  <c r="G204" i="3"/>
  <c r="R204" i="3" s="1"/>
  <c r="F204" i="3"/>
  <c r="E204" i="3"/>
  <c r="B204" i="3"/>
  <c r="A204" i="3"/>
  <c r="P203" i="3"/>
  <c r="N203" i="3"/>
  <c r="J203" i="3"/>
  <c r="I203" i="3"/>
  <c r="H203" i="3"/>
  <c r="G203" i="3"/>
  <c r="R203" i="3" s="1"/>
  <c r="F203" i="3"/>
  <c r="E203" i="3"/>
  <c r="B203" i="3"/>
  <c r="A203" i="3"/>
  <c r="P202" i="3"/>
  <c r="N202" i="3"/>
  <c r="J202" i="3"/>
  <c r="I202" i="3"/>
  <c r="H202" i="3"/>
  <c r="G202" i="3"/>
  <c r="R202" i="3" s="1"/>
  <c r="F202" i="3"/>
  <c r="E202" i="3"/>
  <c r="B202" i="3"/>
  <c r="A202" i="3"/>
  <c r="P201" i="3"/>
  <c r="N201" i="3"/>
  <c r="J201" i="3"/>
  <c r="I201" i="3"/>
  <c r="H201" i="3"/>
  <c r="G201" i="3"/>
  <c r="R201" i="3" s="1"/>
  <c r="F201" i="3"/>
  <c r="E201" i="3"/>
  <c r="B201" i="3"/>
  <c r="A201" i="3"/>
  <c r="P200" i="3"/>
  <c r="N200" i="3"/>
  <c r="J200" i="3"/>
  <c r="I200" i="3"/>
  <c r="H200" i="3"/>
  <c r="G200" i="3"/>
  <c r="R200" i="3" s="1"/>
  <c r="F200" i="3"/>
  <c r="E200" i="3"/>
  <c r="B200" i="3"/>
  <c r="A200" i="3"/>
  <c r="P199" i="3"/>
  <c r="N199" i="3"/>
  <c r="J199" i="3"/>
  <c r="I199" i="3"/>
  <c r="H199" i="3"/>
  <c r="G199" i="3"/>
  <c r="R199" i="3" s="1"/>
  <c r="F199" i="3"/>
  <c r="E199" i="3"/>
  <c r="B199" i="3"/>
  <c r="A199" i="3"/>
  <c r="P198" i="3"/>
  <c r="N198" i="3"/>
  <c r="J198" i="3"/>
  <c r="I198" i="3"/>
  <c r="H198" i="3"/>
  <c r="G198" i="3"/>
  <c r="R198" i="3" s="1"/>
  <c r="F198" i="3"/>
  <c r="E198" i="3"/>
  <c r="B198" i="3"/>
  <c r="A198" i="3"/>
  <c r="P197" i="3"/>
  <c r="N197" i="3"/>
  <c r="J197" i="3"/>
  <c r="I197" i="3"/>
  <c r="H197" i="3"/>
  <c r="G197" i="3"/>
  <c r="R197" i="3" s="1"/>
  <c r="F197" i="3"/>
  <c r="E197" i="3"/>
  <c r="B197" i="3"/>
  <c r="A197" i="3"/>
  <c r="P196" i="3"/>
  <c r="N196" i="3"/>
  <c r="J196" i="3"/>
  <c r="I196" i="3"/>
  <c r="H196" i="3"/>
  <c r="G196" i="3"/>
  <c r="R196" i="3" s="1"/>
  <c r="F196" i="3"/>
  <c r="E196" i="3"/>
  <c r="B196" i="3"/>
  <c r="A196" i="3"/>
  <c r="P195" i="3"/>
  <c r="N195" i="3"/>
  <c r="J195" i="3"/>
  <c r="I195" i="3"/>
  <c r="H195" i="3"/>
  <c r="G195" i="3"/>
  <c r="R195" i="3" s="1"/>
  <c r="F195" i="3"/>
  <c r="E195" i="3"/>
  <c r="B195" i="3"/>
  <c r="A195" i="3"/>
  <c r="P194" i="3"/>
  <c r="N194" i="3"/>
  <c r="J194" i="3"/>
  <c r="I194" i="3"/>
  <c r="H194" i="3"/>
  <c r="G194" i="3"/>
  <c r="R194" i="3" s="1"/>
  <c r="F194" i="3"/>
  <c r="E194" i="3"/>
  <c r="B194" i="3"/>
  <c r="A194" i="3"/>
  <c r="P193" i="3"/>
  <c r="N193" i="3"/>
  <c r="J193" i="3"/>
  <c r="I193" i="3"/>
  <c r="H193" i="3"/>
  <c r="G193" i="3"/>
  <c r="R193" i="3" s="1"/>
  <c r="F193" i="3"/>
  <c r="E193" i="3"/>
  <c r="B193" i="3"/>
  <c r="A193" i="3"/>
  <c r="P192" i="3"/>
  <c r="N192" i="3"/>
  <c r="J192" i="3"/>
  <c r="I192" i="3"/>
  <c r="H192" i="3"/>
  <c r="G192" i="3"/>
  <c r="R192" i="3" s="1"/>
  <c r="F192" i="3"/>
  <c r="E192" i="3"/>
  <c r="B192" i="3"/>
  <c r="A192" i="3"/>
  <c r="P191" i="3"/>
  <c r="N191" i="3"/>
  <c r="J191" i="3"/>
  <c r="I191" i="3"/>
  <c r="H191" i="3"/>
  <c r="G191" i="3"/>
  <c r="R191" i="3" s="1"/>
  <c r="F191" i="3"/>
  <c r="E191" i="3"/>
  <c r="B191" i="3"/>
  <c r="A191" i="3"/>
  <c r="P190" i="3"/>
  <c r="N190" i="3"/>
  <c r="J190" i="3"/>
  <c r="I190" i="3"/>
  <c r="S190" i="3" s="1"/>
  <c r="H190" i="3"/>
  <c r="G190" i="3"/>
  <c r="R190" i="3" s="1"/>
  <c r="F190" i="3"/>
  <c r="E190" i="3"/>
  <c r="B190" i="3"/>
  <c r="A190" i="3"/>
  <c r="P189" i="3"/>
  <c r="N189" i="3"/>
  <c r="J189" i="3"/>
  <c r="I189" i="3"/>
  <c r="H189" i="3"/>
  <c r="G189" i="3"/>
  <c r="R189" i="3" s="1"/>
  <c r="F189" i="3"/>
  <c r="E189" i="3"/>
  <c r="B189" i="3"/>
  <c r="A189" i="3"/>
  <c r="P188" i="3"/>
  <c r="N188" i="3"/>
  <c r="J188" i="3"/>
  <c r="I188" i="3"/>
  <c r="H188" i="3"/>
  <c r="G188" i="3"/>
  <c r="R188" i="3" s="1"/>
  <c r="F188" i="3"/>
  <c r="E188" i="3"/>
  <c r="B188" i="3"/>
  <c r="A188" i="3"/>
  <c r="P187" i="3"/>
  <c r="N187" i="3"/>
  <c r="J187" i="3"/>
  <c r="I187" i="3"/>
  <c r="S187" i="3" s="1"/>
  <c r="H187" i="3"/>
  <c r="G187" i="3"/>
  <c r="R187" i="3" s="1"/>
  <c r="F187" i="3"/>
  <c r="E187" i="3"/>
  <c r="B187" i="3"/>
  <c r="A187" i="3"/>
  <c r="P186" i="3"/>
  <c r="N186" i="3"/>
  <c r="J186" i="3"/>
  <c r="I186" i="3"/>
  <c r="H186" i="3"/>
  <c r="G186" i="3"/>
  <c r="R186" i="3" s="1"/>
  <c r="F186" i="3"/>
  <c r="E186" i="3"/>
  <c r="B186" i="3"/>
  <c r="A186" i="3"/>
  <c r="P185" i="3"/>
  <c r="N185" i="3"/>
  <c r="J185" i="3"/>
  <c r="I185" i="3"/>
  <c r="S185" i="3" s="1"/>
  <c r="H185" i="3"/>
  <c r="G185" i="3"/>
  <c r="R185" i="3" s="1"/>
  <c r="F185" i="3"/>
  <c r="E185" i="3"/>
  <c r="B185" i="3"/>
  <c r="A185" i="3"/>
  <c r="P184" i="3"/>
  <c r="N184" i="3"/>
  <c r="J184" i="3"/>
  <c r="I184" i="3"/>
  <c r="H184" i="3"/>
  <c r="G184" i="3"/>
  <c r="R184" i="3" s="1"/>
  <c r="F184" i="3"/>
  <c r="E184" i="3"/>
  <c r="B184" i="3"/>
  <c r="A184" i="3"/>
  <c r="P183" i="3"/>
  <c r="N183" i="3"/>
  <c r="J183" i="3"/>
  <c r="I183" i="3"/>
  <c r="S183" i="3" s="1"/>
  <c r="H183" i="3"/>
  <c r="G183" i="3"/>
  <c r="R183" i="3" s="1"/>
  <c r="F183" i="3"/>
  <c r="E183" i="3"/>
  <c r="B183" i="3"/>
  <c r="A183" i="3"/>
  <c r="P182" i="3"/>
  <c r="N182" i="3"/>
  <c r="J182" i="3"/>
  <c r="I182" i="3"/>
  <c r="H182" i="3"/>
  <c r="G182" i="3"/>
  <c r="R182" i="3" s="1"/>
  <c r="F182" i="3"/>
  <c r="E182" i="3"/>
  <c r="B182" i="3"/>
  <c r="A182" i="3"/>
  <c r="P181" i="3"/>
  <c r="N181" i="3"/>
  <c r="J181" i="3"/>
  <c r="I181" i="3"/>
  <c r="S181" i="3" s="1"/>
  <c r="H181" i="3"/>
  <c r="G181" i="3"/>
  <c r="R181" i="3" s="1"/>
  <c r="F181" i="3"/>
  <c r="E181" i="3"/>
  <c r="B181" i="3"/>
  <c r="A181" i="3"/>
  <c r="P180" i="3"/>
  <c r="N180" i="3"/>
  <c r="J180" i="3"/>
  <c r="I180" i="3"/>
  <c r="S180" i="3" s="1"/>
  <c r="H180" i="3"/>
  <c r="G180" i="3"/>
  <c r="R180" i="3" s="1"/>
  <c r="F180" i="3"/>
  <c r="E180" i="3"/>
  <c r="B180" i="3"/>
  <c r="A180" i="3"/>
  <c r="P179" i="3"/>
  <c r="N179" i="3"/>
  <c r="J179" i="3"/>
  <c r="I179" i="3"/>
  <c r="H179" i="3"/>
  <c r="G179" i="3"/>
  <c r="R179" i="3" s="1"/>
  <c r="F179" i="3"/>
  <c r="E179" i="3"/>
  <c r="B179" i="3"/>
  <c r="A179" i="3"/>
  <c r="P178" i="3"/>
  <c r="N178" i="3"/>
  <c r="J178" i="3"/>
  <c r="I178" i="3"/>
  <c r="S178" i="3" s="1"/>
  <c r="H178" i="3"/>
  <c r="G178" i="3"/>
  <c r="R178" i="3" s="1"/>
  <c r="F178" i="3"/>
  <c r="E178" i="3"/>
  <c r="B178" i="3"/>
  <c r="A178" i="3"/>
  <c r="P177" i="3"/>
  <c r="N177" i="3"/>
  <c r="J177" i="3"/>
  <c r="I177" i="3"/>
  <c r="H177" i="3"/>
  <c r="G177" i="3"/>
  <c r="R177" i="3" s="1"/>
  <c r="F177" i="3"/>
  <c r="E177" i="3"/>
  <c r="B177" i="3"/>
  <c r="A177" i="3"/>
  <c r="P176" i="3"/>
  <c r="N176" i="3"/>
  <c r="J176" i="3"/>
  <c r="I176" i="3"/>
  <c r="H176" i="3"/>
  <c r="G176" i="3"/>
  <c r="R176" i="3" s="1"/>
  <c r="F176" i="3"/>
  <c r="E176" i="3"/>
  <c r="B176" i="3"/>
  <c r="A176" i="3"/>
  <c r="P175" i="3"/>
  <c r="N175" i="3"/>
  <c r="J175" i="3"/>
  <c r="I175" i="3"/>
  <c r="H175" i="3"/>
  <c r="G175" i="3"/>
  <c r="R175" i="3" s="1"/>
  <c r="F175" i="3"/>
  <c r="E175" i="3"/>
  <c r="B175" i="3"/>
  <c r="A175" i="3"/>
  <c r="P174" i="3"/>
  <c r="N174" i="3"/>
  <c r="J174" i="3"/>
  <c r="I174" i="3"/>
  <c r="S174" i="3" s="1"/>
  <c r="H174" i="3"/>
  <c r="G174" i="3"/>
  <c r="R174" i="3" s="1"/>
  <c r="F174" i="3"/>
  <c r="E174" i="3"/>
  <c r="B174" i="3"/>
  <c r="A174" i="3"/>
  <c r="P173" i="3"/>
  <c r="N173" i="3"/>
  <c r="J173" i="3"/>
  <c r="I173" i="3"/>
  <c r="S173" i="3" s="1"/>
  <c r="H173" i="3"/>
  <c r="G173" i="3"/>
  <c r="R173" i="3" s="1"/>
  <c r="F173" i="3"/>
  <c r="E173" i="3"/>
  <c r="B173" i="3"/>
  <c r="A173" i="3"/>
  <c r="P172" i="3"/>
  <c r="N172" i="3"/>
  <c r="J172" i="3"/>
  <c r="I172" i="3"/>
  <c r="S172" i="3" s="1"/>
  <c r="H172" i="3"/>
  <c r="G172" i="3"/>
  <c r="R172" i="3" s="1"/>
  <c r="F172" i="3"/>
  <c r="E172" i="3"/>
  <c r="B172" i="3"/>
  <c r="A172" i="3"/>
  <c r="P171" i="3"/>
  <c r="N171" i="3"/>
  <c r="J171" i="3"/>
  <c r="I171" i="3"/>
  <c r="H171" i="3"/>
  <c r="G171" i="3"/>
  <c r="R171" i="3" s="1"/>
  <c r="F171" i="3"/>
  <c r="E171" i="3"/>
  <c r="B171" i="3"/>
  <c r="A171" i="3"/>
  <c r="P170" i="3"/>
  <c r="N170" i="3"/>
  <c r="J170" i="3"/>
  <c r="I170" i="3"/>
  <c r="H170" i="3"/>
  <c r="G170" i="3"/>
  <c r="R170" i="3" s="1"/>
  <c r="F170" i="3"/>
  <c r="E170" i="3"/>
  <c r="B170" i="3"/>
  <c r="A170" i="3"/>
  <c r="P169" i="3"/>
  <c r="N169" i="3"/>
  <c r="J169" i="3"/>
  <c r="I169" i="3"/>
  <c r="S169" i="3" s="1"/>
  <c r="H169" i="3"/>
  <c r="G169" i="3"/>
  <c r="R169" i="3" s="1"/>
  <c r="F169" i="3"/>
  <c r="E169" i="3"/>
  <c r="B169" i="3"/>
  <c r="A169" i="3"/>
  <c r="P168" i="3"/>
  <c r="N168" i="3"/>
  <c r="J168" i="3"/>
  <c r="I168" i="3"/>
  <c r="H168" i="3"/>
  <c r="G168" i="3"/>
  <c r="R168" i="3" s="1"/>
  <c r="F168" i="3"/>
  <c r="E168" i="3"/>
  <c r="B168" i="3"/>
  <c r="A168" i="3"/>
  <c r="P167" i="3"/>
  <c r="N167" i="3"/>
  <c r="J167" i="3"/>
  <c r="I167" i="3"/>
  <c r="H167" i="3"/>
  <c r="G167" i="3"/>
  <c r="R167" i="3" s="1"/>
  <c r="F167" i="3"/>
  <c r="E167" i="3"/>
  <c r="B167" i="3"/>
  <c r="A167" i="3"/>
  <c r="P166" i="3"/>
  <c r="N166" i="3"/>
  <c r="J166" i="3"/>
  <c r="I166" i="3"/>
  <c r="H166" i="3"/>
  <c r="G166" i="3"/>
  <c r="R166" i="3" s="1"/>
  <c r="F166" i="3"/>
  <c r="E166" i="3"/>
  <c r="B166" i="3"/>
  <c r="A166" i="3"/>
  <c r="P165" i="3"/>
  <c r="N165" i="3"/>
  <c r="J165" i="3"/>
  <c r="I165" i="3"/>
  <c r="H165" i="3"/>
  <c r="G165" i="3"/>
  <c r="R165" i="3" s="1"/>
  <c r="F165" i="3"/>
  <c r="E165" i="3"/>
  <c r="B165" i="3"/>
  <c r="A165" i="3"/>
  <c r="P164" i="3"/>
  <c r="N164" i="3"/>
  <c r="J164" i="3"/>
  <c r="I164" i="3"/>
  <c r="H164" i="3"/>
  <c r="G164" i="3"/>
  <c r="R164" i="3" s="1"/>
  <c r="F164" i="3"/>
  <c r="E164" i="3"/>
  <c r="B164" i="3"/>
  <c r="A164" i="3"/>
  <c r="P163" i="3"/>
  <c r="N163" i="3"/>
  <c r="J163" i="3"/>
  <c r="I163" i="3"/>
  <c r="H163" i="3"/>
  <c r="G163" i="3"/>
  <c r="R163" i="3" s="1"/>
  <c r="F163" i="3"/>
  <c r="E163" i="3"/>
  <c r="B163" i="3"/>
  <c r="A163" i="3"/>
  <c r="P162" i="3"/>
  <c r="N162" i="3"/>
  <c r="J162" i="3"/>
  <c r="I162" i="3"/>
  <c r="H162" i="3"/>
  <c r="G162" i="3"/>
  <c r="R162" i="3" s="1"/>
  <c r="F162" i="3"/>
  <c r="E162" i="3"/>
  <c r="B162" i="3"/>
  <c r="A162" i="3"/>
  <c r="P161" i="3"/>
  <c r="N161" i="3"/>
  <c r="J161" i="3"/>
  <c r="I161" i="3"/>
  <c r="H161" i="3"/>
  <c r="G161" i="3"/>
  <c r="R161" i="3" s="1"/>
  <c r="F161" i="3"/>
  <c r="E161" i="3"/>
  <c r="B161" i="3"/>
  <c r="A161" i="3"/>
  <c r="P160" i="3"/>
  <c r="N160" i="3"/>
  <c r="J160" i="3"/>
  <c r="I160" i="3"/>
  <c r="H160" i="3"/>
  <c r="G160" i="3"/>
  <c r="R160" i="3" s="1"/>
  <c r="F160" i="3"/>
  <c r="E160" i="3"/>
  <c r="B160" i="3"/>
  <c r="A160" i="3"/>
  <c r="P159" i="3"/>
  <c r="N159" i="3"/>
  <c r="J159" i="3"/>
  <c r="I159" i="3"/>
  <c r="H159" i="3"/>
  <c r="G159" i="3"/>
  <c r="R159" i="3" s="1"/>
  <c r="F159" i="3"/>
  <c r="E159" i="3"/>
  <c r="B159" i="3"/>
  <c r="A159" i="3"/>
  <c r="P158" i="3"/>
  <c r="N158" i="3"/>
  <c r="J158" i="3"/>
  <c r="I158" i="3"/>
  <c r="H158" i="3"/>
  <c r="G158" i="3"/>
  <c r="R158" i="3" s="1"/>
  <c r="F158" i="3"/>
  <c r="E158" i="3"/>
  <c r="B158" i="3"/>
  <c r="A158" i="3"/>
  <c r="P157" i="3"/>
  <c r="N157" i="3"/>
  <c r="J157" i="3"/>
  <c r="I157" i="3"/>
  <c r="H157" i="3"/>
  <c r="G157" i="3"/>
  <c r="R157" i="3" s="1"/>
  <c r="F157" i="3"/>
  <c r="E157" i="3"/>
  <c r="B157" i="3"/>
  <c r="A157" i="3"/>
  <c r="P156" i="3"/>
  <c r="N156" i="3"/>
  <c r="J156" i="3"/>
  <c r="I156" i="3"/>
  <c r="H156" i="3"/>
  <c r="G156" i="3"/>
  <c r="R156" i="3" s="1"/>
  <c r="F156" i="3"/>
  <c r="E156" i="3"/>
  <c r="B156" i="3"/>
  <c r="A156" i="3"/>
  <c r="P155" i="3"/>
  <c r="N155" i="3"/>
  <c r="J155" i="3"/>
  <c r="I155" i="3"/>
  <c r="H155" i="3"/>
  <c r="G155" i="3"/>
  <c r="R155" i="3" s="1"/>
  <c r="F155" i="3"/>
  <c r="E155" i="3"/>
  <c r="B155" i="3"/>
  <c r="A155" i="3"/>
  <c r="P154" i="3"/>
  <c r="N154" i="3"/>
  <c r="J154" i="3"/>
  <c r="I154" i="3"/>
  <c r="S154" i="3" s="1"/>
  <c r="H154" i="3"/>
  <c r="G154" i="3"/>
  <c r="R154" i="3" s="1"/>
  <c r="F154" i="3"/>
  <c r="E154" i="3"/>
  <c r="B154" i="3"/>
  <c r="A154" i="3"/>
  <c r="P153" i="3"/>
  <c r="N153" i="3"/>
  <c r="J153" i="3"/>
  <c r="I153" i="3"/>
  <c r="H153" i="3"/>
  <c r="G153" i="3"/>
  <c r="R153" i="3" s="1"/>
  <c r="F153" i="3"/>
  <c r="E153" i="3"/>
  <c r="B153" i="3"/>
  <c r="A153" i="3"/>
  <c r="P152" i="3"/>
  <c r="N152" i="3"/>
  <c r="J152" i="3"/>
  <c r="I152" i="3"/>
  <c r="H152" i="3"/>
  <c r="G152" i="3"/>
  <c r="R152" i="3" s="1"/>
  <c r="F152" i="3"/>
  <c r="E152" i="3"/>
  <c r="B152" i="3"/>
  <c r="A152" i="3"/>
  <c r="P151" i="3"/>
  <c r="N151" i="3"/>
  <c r="J151" i="3"/>
  <c r="I151" i="3"/>
  <c r="H151" i="3"/>
  <c r="G151" i="3"/>
  <c r="R151" i="3" s="1"/>
  <c r="F151" i="3"/>
  <c r="E151" i="3"/>
  <c r="B151" i="3"/>
  <c r="A151" i="3"/>
  <c r="P150" i="3"/>
  <c r="N150" i="3"/>
  <c r="J150" i="3"/>
  <c r="I150" i="3"/>
  <c r="H150" i="3"/>
  <c r="G150" i="3"/>
  <c r="R150" i="3" s="1"/>
  <c r="F150" i="3"/>
  <c r="E150" i="3"/>
  <c r="B150" i="3"/>
  <c r="A150" i="3"/>
  <c r="P149" i="3"/>
  <c r="N149" i="3"/>
  <c r="J149" i="3"/>
  <c r="I149" i="3"/>
  <c r="H149" i="3"/>
  <c r="G149" i="3"/>
  <c r="R149" i="3" s="1"/>
  <c r="F149" i="3"/>
  <c r="E149" i="3"/>
  <c r="B149" i="3"/>
  <c r="A149" i="3"/>
  <c r="P148" i="3"/>
  <c r="N148" i="3"/>
  <c r="J148" i="3"/>
  <c r="I148" i="3"/>
  <c r="H148" i="3"/>
  <c r="G148" i="3"/>
  <c r="R148" i="3" s="1"/>
  <c r="F148" i="3"/>
  <c r="E148" i="3"/>
  <c r="B148" i="3"/>
  <c r="A148" i="3"/>
  <c r="P147" i="3"/>
  <c r="N147" i="3"/>
  <c r="J147" i="3"/>
  <c r="I147" i="3"/>
  <c r="H147" i="3"/>
  <c r="G147" i="3"/>
  <c r="R147" i="3" s="1"/>
  <c r="F147" i="3"/>
  <c r="E147" i="3"/>
  <c r="B147" i="3"/>
  <c r="A147" i="3"/>
  <c r="P146" i="3"/>
  <c r="N146" i="3"/>
  <c r="J146" i="3"/>
  <c r="I146" i="3"/>
  <c r="H146" i="3"/>
  <c r="G146" i="3"/>
  <c r="R146" i="3" s="1"/>
  <c r="F146" i="3"/>
  <c r="E146" i="3"/>
  <c r="B146" i="3"/>
  <c r="A146" i="3"/>
  <c r="P145" i="3"/>
  <c r="N145" i="3"/>
  <c r="J145" i="3"/>
  <c r="I145" i="3"/>
  <c r="H145" i="3"/>
  <c r="G145" i="3"/>
  <c r="R145" i="3" s="1"/>
  <c r="F145" i="3"/>
  <c r="E145" i="3"/>
  <c r="B145" i="3"/>
  <c r="A145" i="3"/>
  <c r="P144" i="3"/>
  <c r="N144" i="3"/>
  <c r="J144" i="3"/>
  <c r="I144" i="3"/>
  <c r="H144" i="3"/>
  <c r="G144" i="3"/>
  <c r="R144" i="3" s="1"/>
  <c r="F144" i="3"/>
  <c r="E144" i="3"/>
  <c r="B144" i="3"/>
  <c r="A144" i="3"/>
  <c r="P143" i="3"/>
  <c r="N143" i="3"/>
  <c r="J143" i="3"/>
  <c r="I143" i="3"/>
  <c r="H143" i="3"/>
  <c r="G143" i="3"/>
  <c r="R143" i="3" s="1"/>
  <c r="F143" i="3"/>
  <c r="E143" i="3"/>
  <c r="B143" i="3"/>
  <c r="A143" i="3"/>
  <c r="P142" i="3"/>
  <c r="N142" i="3"/>
  <c r="J142" i="3"/>
  <c r="I142" i="3"/>
  <c r="H142" i="3"/>
  <c r="G142" i="3"/>
  <c r="R142" i="3" s="1"/>
  <c r="F142" i="3"/>
  <c r="E142" i="3"/>
  <c r="B142" i="3"/>
  <c r="A142" i="3"/>
  <c r="P141" i="3"/>
  <c r="N141" i="3"/>
  <c r="J141" i="3"/>
  <c r="I141" i="3"/>
  <c r="S141" i="3" s="1"/>
  <c r="H141" i="3"/>
  <c r="G141" i="3"/>
  <c r="R141" i="3" s="1"/>
  <c r="F141" i="3"/>
  <c r="E141" i="3"/>
  <c r="B141" i="3"/>
  <c r="A141" i="3"/>
  <c r="P140" i="3"/>
  <c r="N140" i="3"/>
  <c r="J140" i="3"/>
  <c r="I140" i="3"/>
  <c r="H140" i="3"/>
  <c r="G140" i="3"/>
  <c r="R140" i="3" s="1"/>
  <c r="F140" i="3"/>
  <c r="E140" i="3"/>
  <c r="B140" i="3"/>
  <c r="A140" i="3"/>
  <c r="P139" i="3"/>
  <c r="N139" i="3"/>
  <c r="J139" i="3"/>
  <c r="I139" i="3"/>
  <c r="H139" i="3"/>
  <c r="G139" i="3"/>
  <c r="R139" i="3" s="1"/>
  <c r="F139" i="3"/>
  <c r="E139" i="3"/>
  <c r="B139" i="3"/>
  <c r="A139" i="3"/>
  <c r="P138" i="3"/>
  <c r="N138" i="3"/>
  <c r="J138" i="3"/>
  <c r="I138" i="3"/>
  <c r="H138" i="3"/>
  <c r="G138" i="3"/>
  <c r="R138" i="3" s="1"/>
  <c r="F138" i="3"/>
  <c r="E138" i="3"/>
  <c r="B138" i="3"/>
  <c r="A138" i="3"/>
  <c r="P137" i="3"/>
  <c r="N137" i="3"/>
  <c r="J137" i="3"/>
  <c r="I137" i="3"/>
  <c r="H137" i="3"/>
  <c r="G137" i="3"/>
  <c r="R137" i="3" s="1"/>
  <c r="F137" i="3"/>
  <c r="E137" i="3"/>
  <c r="B137" i="3"/>
  <c r="A137" i="3"/>
  <c r="P136" i="3"/>
  <c r="N136" i="3"/>
  <c r="J136" i="3"/>
  <c r="I136" i="3"/>
  <c r="H136" i="3"/>
  <c r="G136" i="3"/>
  <c r="R136" i="3" s="1"/>
  <c r="F136" i="3"/>
  <c r="E136" i="3"/>
  <c r="B136" i="3"/>
  <c r="A136" i="3"/>
  <c r="P135" i="3"/>
  <c r="N135" i="3"/>
  <c r="J135" i="3"/>
  <c r="I135" i="3"/>
  <c r="H135" i="3"/>
  <c r="G135" i="3"/>
  <c r="R135" i="3" s="1"/>
  <c r="F135" i="3"/>
  <c r="E135" i="3"/>
  <c r="B135" i="3"/>
  <c r="A135" i="3"/>
  <c r="P134" i="3"/>
  <c r="N134" i="3"/>
  <c r="J134" i="3"/>
  <c r="I134" i="3"/>
  <c r="H134" i="3"/>
  <c r="G134" i="3"/>
  <c r="R134" i="3" s="1"/>
  <c r="F134" i="3"/>
  <c r="E134" i="3"/>
  <c r="B134" i="3"/>
  <c r="A134" i="3"/>
  <c r="P133" i="3"/>
  <c r="N133" i="3"/>
  <c r="J133" i="3"/>
  <c r="I133" i="3"/>
  <c r="H133" i="3"/>
  <c r="G133" i="3"/>
  <c r="R133" i="3" s="1"/>
  <c r="F133" i="3"/>
  <c r="E133" i="3"/>
  <c r="B133" i="3"/>
  <c r="A133" i="3"/>
  <c r="P132" i="3"/>
  <c r="N132" i="3"/>
  <c r="J132" i="3"/>
  <c r="I132" i="3"/>
  <c r="H132" i="3"/>
  <c r="G132" i="3"/>
  <c r="R132" i="3" s="1"/>
  <c r="F132" i="3"/>
  <c r="E132" i="3"/>
  <c r="B132" i="3"/>
  <c r="A132" i="3"/>
  <c r="P131" i="3"/>
  <c r="N131" i="3"/>
  <c r="J131" i="3"/>
  <c r="I131" i="3"/>
  <c r="H131" i="3"/>
  <c r="G131" i="3"/>
  <c r="R131" i="3" s="1"/>
  <c r="F131" i="3"/>
  <c r="E131" i="3"/>
  <c r="B131" i="3"/>
  <c r="A131" i="3"/>
  <c r="P130" i="3"/>
  <c r="N130" i="3"/>
  <c r="J130" i="3"/>
  <c r="I130" i="3"/>
  <c r="H130" i="3"/>
  <c r="G130" i="3"/>
  <c r="R130" i="3" s="1"/>
  <c r="F130" i="3"/>
  <c r="E130" i="3"/>
  <c r="B130" i="3"/>
  <c r="A130" i="3"/>
  <c r="P129" i="3"/>
  <c r="N129" i="3"/>
  <c r="J129" i="3"/>
  <c r="I129" i="3"/>
  <c r="H129" i="3"/>
  <c r="G129" i="3"/>
  <c r="R129" i="3" s="1"/>
  <c r="F129" i="3"/>
  <c r="E129" i="3"/>
  <c r="B129" i="3"/>
  <c r="A129" i="3"/>
  <c r="P128" i="3"/>
  <c r="N128" i="3"/>
  <c r="J128" i="3"/>
  <c r="I128" i="3"/>
  <c r="H128" i="3"/>
  <c r="G128" i="3"/>
  <c r="R128" i="3" s="1"/>
  <c r="F128" i="3"/>
  <c r="E128" i="3"/>
  <c r="B128" i="3"/>
  <c r="A128" i="3"/>
  <c r="P127" i="3"/>
  <c r="N127" i="3"/>
  <c r="J127" i="3"/>
  <c r="I127" i="3"/>
  <c r="H127" i="3"/>
  <c r="G127" i="3"/>
  <c r="R127" i="3" s="1"/>
  <c r="F127" i="3"/>
  <c r="E127" i="3"/>
  <c r="B127" i="3"/>
  <c r="A127" i="3"/>
  <c r="P126" i="3"/>
  <c r="N126" i="3"/>
  <c r="J126" i="3"/>
  <c r="I126" i="3"/>
  <c r="H126" i="3"/>
  <c r="G126" i="3"/>
  <c r="R126" i="3" s="1"/>
  <c r="F126" i="3"/>
  <c r="E126" i="3"/>
  <c r="B126" i="3"/>
  <c r="A126" i="3"/>
  <c r="P125" i="3"/>
  <c r="N125" i="3"/>
  <c r="J125" i="3"/>
  <c r="I125" i="3"/>
  <c r="H125" i="3"/>
  <c r="G125" i="3"/>
  <c r="R125" i="3" s="1"/>
  <c r="F125" i="3"/>
  <c r="E125" i="3"/>
  <c r="B125" i="3"/>
  <c r="A125" i="3"/>
  <c r="P124" i="3"/>
  <c r="N124" i="3"/>
  <c r="J124" i="3"/>
  <c r="I124" i="3"/>
  <c r="H124" i="3"/>
  <c r="G124" i="3"/>
  <c r="R124" i="3" s="1"/>
  <c r="F124" i="3"/>
  <c r="E124" i="3"/>
  <c r="B124" i="3"/>
  <c r="A124" i="3"/>
  <c r="P123" i="3"/>
  <c r="N123" i="3"/>
  <c r="J123" i="3"/>
  <c r="I123" i="3"/>
  <c r="H123" i="3"/>
  <c r="G123" i="3"/>
  <c r="R123" i="3" s="1"/>
  <c r="F123" i="3"/>
  <c r="E123" i="3"/>
  <c r="B123" i="3"/>
  <c r="A123" i="3"/>
  <c r="P122" i="3"/>
  <c r="N122" i="3"/>
  <c r="J122" i="3"/>
  <c r="I122" i="3"/>
  <c r="H122" i="3"/>
  <c r="G122" i="3"/>
  <c r="R122" i="3" s="1"/>
  <c r="F122" i="3"/>
  <c r="E122" i="3"/>
  <c r="B122" i="3"/>
  <c r="A122" i="3"/>
  <c r="R121" i="3"/>
  <c r="P121" i="3"/>
  <c r="N121" i="3"/>
  <c r="J121" i="3"/>
  <c r="I121" i="3"/>
  <c r="S121" i="3" s="1"/>
  <c r="H121" i="3"/>
  <c r="F121" i="3"/>
  <c r="E121" i="3"/>
  <c r="B121" i="3"/>
  <c r="A121" i="3"/>
  <c r="P120" i="3"/>
  <c r="N120" i="3"/>
  <c r="J120" i="3"/>
  <c r="I120" i="3"/>
  <c r="H120" i="3"/>
  <c r="G120" i="3"/>
  <c r="R120" i="3" s="1"/>
  <c r="F120" i="3"/>
  <c r="E120" i="3"/>
  <c r="B120" i="3"/>
  <c r="A120" i="3"/>
  <c r="P119" i="3"/>
  <c r="N119" i="3"/>
  <c r="J119" i="3"/>
  <c r="I119" i="3"/>
  <c r="H119" i="3"/>
  <c r="G119" i="3"/>
  <c r="R119" i="3" s="1"/>
  <c r="F119" i="3"/>
  <c r="E119" i="3"/>
  <c r="B119" i="3"/>
  <c r="A119" i="3"/>
  <c r="P118" i="3"/>
  <c r="N118" i="3"/>
  <c r="J118" i="3"/>
  <c r="I118" i="3"/>
  <c r="H118" i="3"/>
  <c r="G118" i="3"/>
  <c r="R118" i="3" s="1"/>
  <c r="F118" i="3"/>
  <c r="E118" i="3"/>
  <c r="B118" i="3"/>
  <c r="A118" i="3"/>
  <c r="P117" i="3"/>
  <c r="N117" i="3"/>
  <c r="J117" i="3"/>
  <c r="I117" i="3"/>
  <c r="H117" i="3"/>
  <c r="G117" i="3"/>
  <c r="R117" i="3" s="1"/>
  <c r="F117" i="3"/>
  <c r="E117" i="3"/>
  <c r="B117" i="3"/>
  <c r="A117" i="3"/>
  <c r="P116" i="3"/>
  <c r="N116" i="3"/>
  <c r="J116" i="3"/>
  <c r="I116" i="3"/>
  <c r="H116" i="3"/>
  <c r="G116" i="3"/>
  <c r="R116" i="3" s="1"/>
  <c r="F116" i="3"/>
  <c r="E116" i="3"/>
  <c r="B116" i="3"/>
  <c r="A116" i="3"/>
  <c r="P115" i="3"/>
  <c r="N115" i="3"/>
  <c r="J115" i="3"/>
  <c r="I115" i="3"/>
  <c r="H115" i="3"/>
  <c r="G115" i="3"/>
  <c r="R115" i="3" s="1"/>
  <c r="F115" i="3"/>
  <c r="E115" i="3"/>
  <c r="B115" i="3"/>
  <c r="A115" i="3"/>
  <c r="P114" i="3"/>
  <c r="N114" i="3"/>
  <c r="J114" i="3"/>
  <c r="I114" i="3"/>
  <c r="H114" i="3"/>
  <c r="G114" i="3"/>
  <c r="R114" i="3" s="1"/>
  <c r="F114" i="3"/>
  <c r="E114" i="3"/>
  <c r="B114" i="3"/>
  <c r="A114" i="3"/>
  <c r="P113" i="3"/>
  <c r="N113" i="3"/>
  <c r="J113" i="3"/>
  <c r="I113" i="3"/>
  <c r="H113" i="3"/>
  <c r="G113" i="3"/>
  <c r="R113" i="3" s="1"/>
  <c r="F113" i="3"/>
  <c r="E113" i="3"/>
  <c r="B113" i="3"/>
  <c r="A113" i="3"/>
  <c r="P112" i="3"/>
  <c r="N112" i="3"/>
  <c r="J112" i="3"/>
  <c r="I112" i="3"/>
  <c r="H112" i="3"/>
  <c r="G112" i="3"/>
  <c r="R112" i="3" s="1"/>
  <c r="F112" i="3"/>
  <c r="E112" i="3"/>
  <c r="B112" i="3"/>
  <c r="A112" i="3"/>
  <c r="P111" i="3"/>
  <c r="N111" i="3"/>
  <c r="J111" i="3"/>
  <c r="I111" i="3"/>
  <c r="H111" i="3"/>
  <c r="G111" i="3"/>
  <c r="R111" i="3" s="1"/>
  <c r="F111" i="3"/>
  <c r="E111" i="3"/>
  <c r="B111" i="3"/>
  <c r="A111" i="3"/>
  <c r="P110" i="3"/>
  <c r="N110" i="3"/>
  <c r="J110" i="3"/>
  <c r="I110" i="3"/>
  <c r="H110" i="3"/>
  <c r="G110" i="3"/>
  <c r="R110" i="3" s="1"/>
  <c r="F110" i="3"/>
  <c r="E110" i="3"/>
  <c r="B110" i="3"/>
  <c r="A110" i="3"/>
  <c r="P109" i="3"/>
  <c r="N109" i="3"/>
  <c r="J109" i="3"/>
  <c r="I109" i="3"/>
  <c r="H109" i="3"/>
  <c r="G109" i="3"/>
  <c r="R109" i="3" s="1"/>
  <c r="F109" i="3"/>
  <c r="E109" i="3"/>
  <c r="B109" i="3"/>
  <c r="A109" i="3"/>
  <c r="P108" i="3"/>
  <c r="N108" i="3"/>
  <c r="J108" i="3"/>
  <c r="I108" i="3"/>
  <c r="H108" i="3"/>
  <c r="G108" i="3"/>
  <c r="R108" i="3" s="1"/>
  <c r="F108" i="3"/>
  <c r="E108" i="3"/>
  <c r="B108" i="3"/>
  <c r="A108" i="3"/>
  <c r="P107" i="3"/>
  <c r="N107" i="3"/>
  <c r="J107" i="3"/>
  <c r="I107" i="3"/>
  <c r="H107" i="3"/>
  <c r="G107" i="3"/>
  <c r="R107" i="3" s="1"/>
  <c r="F107" i="3"/>
  <c r="E107" i="3"/>
  <c r="B107" i="3"/>
  <c r="A107" i="3"/>
  <c r="P106" i="3"/>
  <c r="N106" i="3"/>
  <c r="J106" i="3"/>
  <c r="I106" i="3"/>
  <c r="H106" i="3"/>
  <c r="G106" i="3"/>
  <c r="R106" i="3" s="1"/>
  <c r="F106" i="3"/>
  <c r="E106" i="3"/>
  <c r="B106" i="3"/>
  <c r="A106" i="3"/>
  <c r="P105" i="3"/>
  <c r="N105" i="3"/>
  <c r="J105" i="3"/>
  <c r="I105" i="3"/>
  <c r="H105" i="3"/>
  <c r="G105" i="3"/>
  <c r="R105" i="3" s="1"/>
  <c r="F105" i="3"/>
  <c r="E105" i="3"/>
  <c r="B105" i="3"/>
  <c r="A105" i="3"/>
  <c r="P104" i="3"/>
  <c r="N104" i="3"/>
  <c r="J104" i="3"/>
  <c r="I104" i="3"/>
  <c r="H104" i="3"/>
  <c r="G104" i="3"/>
  <c r="R104" i="3" s="1"/>
  <c r="F104" i="3"/>
  <c r="E104" i="3"/>
  <c r="B104" i="3"/>
  <c r="A104" i="3"/>
  <c r="P103" i="3"/>
  <c r="N103" i="3"/>
  <c r="J103" i="3"/>
  <c r="I103" i="3"/>
  <c r="H103" i="3"/>
  <c r="G103" i="3"/>
  <c r="R103" i="3" s="1"/>
  <c r="F103" i="3"/>
  <c r="E103" i="3"/>
  <c r="B103" i="3"/>
  <c r="A103" i="3"/>
  <c r="P102" i="3"/>
  <c r="N102" i="3"/>
  <c r="J102" i="3"/>
  <c r="I102" i="3"/>
  <c r="H102" i="3"/>
  <c r="G102" i="3"/>
  <c r="R102" i="3" s="1"/>
  <c r="F102" i="3"/>
  <c r="E102" i="3"/>
  <c r="B102" i="3"/>
  <c r="A102" i="3"/>
  <c r="P101" i="3"/>
  <c r="N101" i="3"/>
  <c r="J101" i="3"/>
  <c r="I101" i="3"/>
  <c r="H101" i="3"/>
  <c r="G101" i="3"/>
  <c r="R101" i="3" s="1"/>
  <c r="F101" i="3"/>
  <c r="E101" i="3"/>
  <c r="B101" i="3"/>
  <c r="A101" i="3"/>
  <c r="P100" i="3"/>
  <c r="N100" i="3"/>
  <c r="J100" i="3"/>
  <c r="I100" i="3"/>
  <c r="H100" i="3"/>
  <c r="G100" i="3"/>
  <c r="R100" i="3" s="1"/>
  <c r="F100" i="3"/>
  <c r="E100" i="3"/>
  <c r="B100" i="3"/>
  <c r="A100" i="3"/>
  <c r="P99" i="3"/>
  <c r="N99" i="3"/>
  <c r="J99" i="3"/>
  <c r="I99" i="3"/>
  <c r="H99" i="3"/>
  <c r="G99" i="3"/>
  <c r="R99" i="3" s="1"/>
  <c r="F99" i="3"/>
  <c r="E99" i="3"/>
  <c r="B99" i="3"/>
  <c r="A99" i="3"/>
  <c r="R98" i="3"/>
  <c r="P98" i="3"/>
  <c r="N98" i="3"/>
  <c r="J98" i="3"/>
  <c r="I98" i="3"/>
  <c r="S98" i="3" s="1"/>
  <c r="H98" i="3"/>
  <c r="F98" i="3"/>
  <c r="E98" i="3"/>
  <c r="B98" i="3"/>
  <c r="A98" i="3"/>
  <c r="P97" i="3"/>
  <c r="N97" i="3"/>
  <c r="J97" i="3"/>
  <c r="I97" i="3"/>
  <c r="H97" i="3"/>
  <c r="G97" i="3"/>
  <c r="R97" i="3" s="1"/>
  <c r="F97" i="3"/>
  <c r="E97" i="3"/>
  <c r="B97" i="3"/>
  <c r="A97" i="3"/>
  <c r="P96" i="3"/>
  <c r="N96" i="3"/>
  <c r="J96" i="3"/>
  <c r="I96" i="3"/>
  <c r="H96" i="3"/>
  <c r="G96" i="3"/>
  <c r="R96" i="3" s="1"/>
  <c r="F96" i="3"/>
  <c r="E96" i="3"/>
  <c r="B96" i="3"/>
  <c r="A96" i="3"/>
  <c r="P95" i="3"/>
  <c r="N95" i="3"/>
  <c r="J95" i="3"/>
  <c r="I95" i="3"/>
  <c r="H95" i="3"/>
  <c r="G95" i="3"/>
  <c r="R95" i="3" s="1"/>
  <c r="F95" i="3"/>
  <c r="E95" i="3"/>
  <c r="B95" i="3"/>
  <c r="A95" i="3"/>
  <c r="P94" i="3"/>
  <c r="N94" i="3"/>
  <c r="J94" i="3"/>
  <c r="I94" i="3"/>
  <c r="S94" i="3" s="1"/>
  <c r="H94" i="3"/>
  <c r="G94" i="3"/>
  <c r="R94" i="3" s="1"/>
  <c r="F94" i="3"/>
  <c r="E94" i="3"/>
  <c r="B94" i="3"/>
  <c r="A94" i="3"/>
  <c r="P93" i="3"/>
  <c r="N93" i="3"/>
  <c r="J93" i="3"/>
  <c r="I93" i="3"/>
  <c r="S93" i="3" s="1"/>
  <c r="H93" i="3"/>
  <c r="G93" i="3"/>
  <c r="R93" i="3" s="1"/>
  <c r="F93" i="3"/>
  <c r="E93" i="3"/>
  <c r="B93" i="3"/>
  <c r="A93" i="3"/>
  <c r="P92" i="3"/>
  <c r="N92" i="3"/>
  <c r="J92" i="3"/>
  <c r="I92" i="3"/>
  <c r="H92" i="3"/>
  <c r="G92" i="3"/>
  <c r="R92" i="3" s="1"/>
  <c r="F92" i="3"/>
  <c r="E92" i="3"/>
  <c r="B92" i="3"/>
  <c r="A92" i="3"/>
  <c r="P91" i="3"/>
  <c r="N91" i="3"/>
  <c r="J91" i="3"/>
  <c r="I91" i="3"/>
  <c r="H91" i="3"/>
  <c r="G91" i="3"/>
  <c r="R91" i="3" s="1"/>
  <c r="F91" i="3"/>
  <c r="E91" i="3"/>
  <c r="B91" i="3"/>
  <c r="A91" i="3"/>
  <c r="P90" i="3"/>
  <c r="N90" i="3"/>
  <c r="J90" i="3"/>
  <c r="I90" i="3"/>
  <c r="S90" i="3" s="1"/>
  <c r="H90" i="3"/>
  <c r="G90" i="3"/>
  <c r="R90" i="3" s="1"/>
  <c r="F90" i="3"/>
  <c r="E90" i="3"/>
  <c r="B90" i="3"/>
  <c r="A90" i="3"/>
  <c r="P89" i="3"/>
  <c r="N89" i="3"/>
  <c r="J89" i="3"/>
  <c r="I89" i="3"/>
  <c r="S89" i="3" s="1"/>
  <c r="H89" i="3"/>
  <c r="G89" i="3"/>
  <c r="R89" i="3" s="1"/>
  <c r="F89" i="3"/>
  <c r="E89" i="3"/>
  <c r="B89" i="3"/>
  <c r="A89" i="3"/>
  <c r="P88" i="3"/>
  <c r="N88" i="3"/>
  <c r="J88" i="3"/>
  <c r="I88" i="3"/>
  <c r="S88" i="3" s="1"/>
  <c r="H88" i="3"/>
  <c r="G88" i="3"/>
  <c r="R88" i="3" s="1"/>
  <c r="F88" i="3"/>
  <c r="E88" i="3"/>
  <c r="B88" i="3"/>
  <c r="A88" i="3"/>
  <c r="P87" i="3"/>
  <c r="N87" i="3"/>
  <c r="J87" i="3"/>
  <c r="I87" i="3"/>
  <c r="S87" i="3" s="1"/>
  <c r="H87" i="3"/>
  <c r="G87" i="3"/>
  <c r="R87" i="3" s="1"/>
  <c r="F87" i="3"/>
  <c r="E87" i="3"/>
  <c r="B87" i="3"/>
  <c r="A87" i="3"/>
  <c r="P86" i="3"/>
  <c r="N86" i="3"/>
  <c r="J86" i="3"/>
  <c r="I86" i="3"/>
  <c r="S86" i="3" s="1"/>
  <c r="H86" i="3"/>
  <c r="G86" i="3"/>
  <c r="R86" i="3" s="1"/>
  <c r="F86" i="3"/>
  <c r="E86" i="3"/>
  <c r="B86" i="3"/>
  <c r="A86" i="3"/>
  <c r="P85" i="3"/>
  <c r="N85" i="3"/>
  <c r="J85" i="3"/>
  <c r="I85" i="3"/>
  <c r="S85" i="3" s="1"/>
  <c r="H85" i="3"/>
  <c r="G85" i="3"/>
  <c r="R85" i="3" s="1"/>
  <c r="F85" i="3"/>
  <c r="E85" i="3"/>
  <c r="B85" i="3"/>
  <c r="A85" i="3"/>
  <c r="P84" i="3"/>
  <c r="N84" i="3"/>
  <c r="J84" i="3"/>
  <c r="I84" i="3"/>
  <c r="S84" i="3" s="1"/>
  <c r="H84" i="3"/>
  <c r="G84" i="3"/>
  <c r="R84" i="3" s="1"/>
  <c r="F84" i="3"/>
  <c r="E84" i="3"/>
  <c r="B84" i="3"/>
  <c r="A84" i="3"/>
  <c r="P83" i="3"/>
  <c r="N83" i="3"/>
  <c r="J83" i="3"/>
  <c r="I83" i="3"/>
  <c r="H83" i="3"/>
  <c r="G83" i="3"/>
  <c r="R83" i="3" s="1"/>
  <c r="F83" i="3"/>
  <c r="E83" i="3"/>
  <c r="B83" i="3"/>
  <c r="A83" i="3"/>
  <c r="P82" i="3"/>
  <c r="N82" i="3"/>
  <c r="J82" i="3"/>
  <c r="I82" i="3"/>
  <c r="S82" i="3" s="1"/>
  <c r="H82" i="3"/>
  <c r="G82" i="3"/>
  <c r="R82" i="3" s="1"/>
  <c r="F82" i="3"/>
  <c r="E82" i="3"/>
  <c r="B82" i="3"/>
  <c r="A82" i="3"/>
  <c r="P81" i="3"/>
  <c r="N81" i="3"/>
  <c r="J81" i="3"/>
  <c r="I81" i="3"/>
  <c r="H81" i="3"/>
  <c r="G81" i="3"/>
  <c r="R81" i="3" s="1"/>
  <c r="F81" i="3"/>
  <c r="E81" i="3"/>
  <c r="B81" i="3"/>
  <c r="A81" i="3"/>
  <c r="P80" i="3"/>
  <c r="N80" i="3"/>
  <c r="J80" i="3"/>
  <c r="I80" i="3"/>
  <c r="S80" i="3" s="1"/>
  <c r="H80" i="3"/>
  <c r="G80" i="3"/>
  <c r="R80" i="3" s="1"/>
  <c r="F80" i="3"/>
  <c r="E80" i="3"/>
  <c r="B80" i="3"/>
  <c r="A80" i="3"/>
  <c r="P79" i="3"/>
  <c r="N79" i="3"/>
  <c r="J79" i="3"/>
  <c r="I79" i="3"/>
  <c r="S79" i="3" s="1"/>
  <c r="H79" i="3"/>
  <c r="G79" i="3"/>
  <c r="R79" i="3" s="1"/>
  <c r="F79" i="3"/>
  <c r="E79" i="3"/>
  <c r="B79" i="3"/>
  <c r="A79" i="3"/>
  <c r="P78" i="3"/>
  <c r="N78" i="3"/>
  <c r="J78" i="3"/>
  <c r="I78" i="3"/>
  <c r="S78" i="3" s="1"/>
  <c r="H78" i="3"/>
  <c r="G78" i="3"/>
  <c r="R78" i="3" s="1"/>
  <c r="F78" i="3"/>
  <c r="E78" i="3"/>
  <c r="B78" i="3"/>
  <c r="A78" i="3"/>
  <c r="P77" i="3"/>
  <c r="N77" i="3"/>
  <c r="J77" i="3"/>
  <c r="I77" i="3"/>
  <c r="S77" i="3" s="1"/>
  <c r="H77" i="3"/>
  <c r="G77" i="3"/>
  <c r="R77" i="3" s="1"/>
  <c r="F77" i="3"/>
  <c r="E77" i="3"/>
  <c r="B77" i="3"/>
  <c r="A77" i="3"/>
  <c r="P76" i="3"/>
  <c r="N76" i="3"/>
  <c r="J76" i="3"/>
  <c r="I76" i="3"/>
  <c r="S76" i="3" s="1"/>
  <c r="H76" i="3"/>
  <c r="G76" i="3"/>
  <c r="R76" i="3" s="1"/>
  <c r="F76" i="3"/>
  <c r="E76" i="3"/>
  <c r="B76" i="3"/>
  <c r="A76" i="3"/>
  <c r="P75" i="3"/>
  <c r="N75" i="3"/>
  <c r="J75" i="3"/>
  <c r="I75" i="3"/>
  <c r="H75" i="3"/>
  <c r="G75" i="3"/>
  <c r="R75" i="3" s="1"/>
  <c r="F75" i="3"/>
  <c r="E75" i="3"/>
  <c r="B75" i="3"/>
  <c r="A75" i="3"/>
  <c r="P74" i="3"/>
  <c r="N74" i="3"/>
  <c r="J74" i="3"/>
  <c r="I74" i="3"/>
  <c r="S74" i="3" s="1"/>
  <c r="H74" i="3"/>
  <c r="G74" i="3"/>
  <c r="R74" i="3" s="1"/>
  <c r="F74" i="3"/>
  <c r="E74" i="3"/>
  <c r="B74" i="3"/>
  <c r="A74" i="3"/>
  <c r="P73" i="3"/>
  <c r="N73" i="3"/>
  <c r="J73" i="3"/>
  <c r="I73" i="3"/>
  <c r="S73" i="3" s="1"/>
  <c r="H73" i="3"/>
  <c r="G73" i="3"/>
  <c r="R73" i="3" s="1"/>
  <c r="F73" i="3"/>
  <c r="E73" i="3"/>
  <c r="B73" i="3"/>
  <c r="A73" i="3"/>
  <c r="P72" i="3"/>
  <c r="N72" i="3"/>
  <c r="J72" i="3"/>
  <c r="I72" i="3"/>
  <c r="S72" i="3" s="1"/>
  <c r="H72" i="3"/>
  <c r="G72" i="3"/>
  <c r="R72" i="3" s="1"/>
  <c r="F72" i="3"/>
  <c r="E72" i="3"/>
  <c r="B72" i="3"/>
  <c r="A72" i="3"/>
  <c r="P71" i="3"/>
  <c r="N71" i="3"/>
  <c r="J71" i="3"/>
  <c r="I71" i="3"/>
  <c r="H71" i="3"/>
  <c r="G71" i="3"/>
  <c r="R71" i="3" s="1"/>
  <c r="F71" i="3"/>
  <c r="E71" i="3"/>
  <c r="B71" i="3"/>
  <c r="A71" i="3"/>
  <c r="P70" i="3"/>
  <c r="N70" i="3"/>
  <c r="J70" i="3"/>
  <c r="I70" i="3"/>
  <c r="H70" i="3"/>
  <c r="G70" i="3"/>
  <c r="R70" i="3" s="1"/>
  <c r="F70" i="3"/>
  <c r="E70" i="3"/>
  <c r="B70" i="3"/>
  <c r="A70" i="3"/>
  <c r="P69" i="3"/>
  <c r="N69" i="3"/>
  <c r="J69" i="3"/>
  <c r="I69" i="3"/>
  <c r="H69" i="3"/>
  <c r="G69" i="3"/>
  <c r="R69" i="3" s="1"/>
  <c r="F69" i="3"/>
  <c r="E69" i="3"/>
  <c r="B69" i="3"/>
  <c r="A69" i="3"/>
  <c r="P68" i="3"/>
  <c r="N68" i="3"/>
  <c r="J68" i="3"/>
  <c r="I68" i="3"/>
  <c r="H68" i="3"/>
  <c r="G68" i="3"/>
  <c r="R68" i="3" s="1"/>
  <c r="F68" i="3"/>
  <c r="E68" i="3"/>
  <c r="B68" i="3"/>
  <c r="A68" i="3"/>
  <c r="P67" i="3"/>
  <c r="N67" i="3"/>
  <c r="J67" i="3"/>
  <c r="I67" i="3"/>
  <c r="S67" i="3" s="1"/>
  <c r="H67" i="3"/>
  <c r="G67" i="3"/>
  <c r="R67" i="3" s="1"/>
  <c r="F67" i="3"/>
  <c r="E67" i="3"/>
  <c r="B67" i="3"/>
  <c r="A67" i="3"/>
  <c r="P66" i="3"/>
  <c r="N66" i="3"/>
  <c r="J66" i="3"/>
  <c r="I66" i="3"/>
  <c r="H66" i="3"/>
  <c r="G66" i="3"/>
  <c r="R66" i="3" s="1"/>
  <c r="F66" i="3"/>
  <c r="E66" i="3"/>
  <c r="B66" i="3"/>
  <c r="A66" i="3"/>
  <c r="P65" i="3"/>
  <c r="N65" i="3"/>
  <c r="J65" i="3"/>
  <c r="I65" i="3"/>
  <c r="H65" i="3"/>
  <c r="G65" i="3"/>
  <c r="R65" i="3" s="1"/>
  <c r="F65" i="3"/>
  <c r="E65" i="3"/>
  <c r="B65" i="3"/>
  <c r="A65" i="3"/>
  <c r="P64" i="3"/>
  <c r="N64" i="3"/>
  <c r="J64" i="3"/>
  <c r="I64" i="3"/>
  <c r="S64" i="3" s="1"/>
  <c r="H64" i="3"/>
  <c r="G64" i="3"/>
  <c r="R64" i="3" s="1"/>
  <c r="F64" i="3"/>
  <c r="E64" i="3"/>
  <c r="B64" i="3"/>
  <c r="A64" i="3"/>
  <c r="P63" i="3"/>
  <c r="N63" i="3"/>
  <c r="J63" i="3"/>
  <c r="I63" i="3"/>
  <c r="H63" i="3"/>
  <c r="G63" i="3"/>
  <c r="R63" i="3" s="1"/>
  <c r="F63" i="3"/>
  <c r="E63" i="3"/>
  <c r="B63" i="3"/>
  <c r="A63" i="3"/>
  <c r="P62" i="3"/>
  <c r="N62" i="3"/>
  <c r="J62" i="3"/>
  <c r="I62" i="3"/>
  <c r="H62" i="3"/>
  <c r="G62" i="3"/>
  <c r="R62" i="3" s="1"/>
  <c r="F62" i="3"/>
  <c r="E62" i="3"/>
  <c r="B62" i="3"/>
  <c r="A62" i="3"/>
  <c r="P61" i="3"/>
  <c r="N61" i="3"/>
  <c r="J61" i="3"/>
  <c r="I61" i="3"/>
  <c r="H61" i="3"/>
  <c r="G61" i="3"/>
  <c r="R61" i="3" s="1"/>
  <c r="F61" i="3"/>
  <c r="E61" i="3"/>
  <c r="B61" i="3"/>
  <c r="A61" i="3"/>
  <c r="P60" i="3"/>
  <c r="N60" i="3"/>
  <c r="J60" i="3"/>
  <c r="I60" i="3"/>
  <c r="H60" i="3"/>
  <c r="G60" i="3"/>
  <c r="R60" i="3" s="1"/>
  <c r="F60" i="3"/>
  <c r="E60" i="3"/>
  <c r="B60" i="3"/>
  <c r="A60" i="3"/>
  <c r="P59" i="3"/>
  <c r="N59" i="3"/>
  <c r="J59" i="3"/>
  <c r="I59" i="3"/>
  <c r="S59" i="3" s="1"/>
  <c r="H59" i="3"/>
  <c r="G59" i="3"/>
  <c r="R59" i="3" s="1"/>
  <c r="F59" i="3"/>
  <c r="E59" i="3"/>
  <c r="B59" i="3"/>
  <c r="A59" i="3"/>
  <c r="P58" i="3"/>
  <c r="N58" i="3"/>
  <c r="J58" i="3"/>
  <c r="I58" i="3"/>
  <c r="H58" i="3"/>
  <c r="G58" i="3"/>
  <c r="R58" i="3" s="1"/>
  <c r="F58" i="3"/>
  <c r="E58" i="3"/>
  <c r="B58" i="3"/>
  <c r="A58" i="3"/>
  <c r="P57" i="3"/>
  <c r="N57" i="3"/>
  <c r="J57" i="3"/>
  <c r="I57" i="3"/>
  <c r="H57" i="3"/>
  <c r="G57" i="3"/>
  <c r="R57" i="3" s="1"/>
  <c r="F57" i="3"/>
  <c r="E57" i="3"/>
  <c r="B57" i="3"/>
  <c r="A57" i="3"/>
  <c r="P56" i="3"/>
  <c r="N56" i="3"/>
  <c r="J56" i="3"/>
  <c r="I56" i="3"/>
  <c r="S56" i="3" s="1"/>
  <c r="H56" i="3"/>
  <c r="G56" i="3"/>
  <c r="R56" i="3" s="1"/>
  <c r="F56" i="3"/>
  <c r="E56" i="3"/>
  <c r="B56" i="3"/>
  <c r="A56" i="3"/>
  <c r="P55" i="3"/>
  <c r="N55" i="3"/>
  <c r="J55" i="3"/>
  <c r="I55" i="3"/>
  <c r="S55" i="3" s="1"/>
  <c r="H55" i="3"/>
  <c r="G55" i="3"/>
  <c r="R55" i="3" s="1"/>
  <c r="F55" i="3"/>
  <c r="E55" i="3"/>
  <c r="B55" i="3"/>
  <c r="A55" i="3"/>
  <c r="P54" i="3"/>
  <c r="N54" i="3"/>
  <c r="J54" i="3"/>
  <c r="I54" i="3"/>
  <c r="H54" i="3"/>
  <c r="G54" i="3"/>
  <c r="R54" i="3" s="1"/>
  <c r="F54" i="3"/>
  <c r="E54" i="3"/>
  <c r="B54" i="3"/>
  <c r="A54" i="3"/>
  <c r="P53" i="3"/>
  <c r="N53" i="3"/>
  <c r="J53" i="3"/>
  <c r="I53" i="3"/>
  <c r="H53" i="3"/>
  <c r="G53" i="3"/>
  <c r="R53" i="3" s="1"/>
  <c r="F53" i="3"/>
  <c r="E53" i="3"/>
  <c r="B53" i="3"/>
  <c r="A53" i="3"/>
  <c r="P52" i="3"/>
  <c r="N52" i="3"/>
  <c r="J52" i="3"/>
  <c r="I52" i="3"/>
  <c r="H52" i="3"/>
  <c r="G52" i="3"/>
  <c r="R52" i="3" s="1"/>
  <c r="F52" i="3"/>
  <c r="E52" i="3"/>
  <c r="B52" i="3"/>
  <c r="A52" i="3"/>
  <c r="P51" i="3"/>
  <c r="N51" i="3"/>
  <c r="J51" i="3"/>
  <c r="I51" i="3"/>
  <c r="S51" i="3" s="1"/>
  <c r="H51" i="3"/>
  <c r="G51" i="3"/>
  <c r="R51" i="3" s="1"/>
  <c r="F51" i="3"/>
  <c r="E51" i="3"/>
  <c r="B51" i="3"/>
  <c r="A51" i="3"/>
  <c r="P50" i="3"/>
  <c r="N50" i="3"/>
  <c r="J50" i="3"/>
  <c r="I50" i="3"/>
  <c r="H50" i="3"/>
  <c r="G50" i="3"/>
  <c r="R50" i="3" s="1"/>
  <c r="F50" i="3"/>
  <c r="E50" i="3"/>
  <c r="B50" i="3"/>
  <c r="A50" i="3"/>
  <c r="P49" i="3"/>
  <c r="N49" i="3"/>
  <c r="J49" i="3"/>
  <c r="I49" i="3"/>
  <c r="S49" i="3" s="1"/>
  <c r="H49" i="3"/>
  <c r="G49" i="3"/>
  <c r="R49" i="3" s="1"/>
  <c r="F49" i="3"/>
  <c r="E49" i="3"/>
  <c r="B49" i="3"/>
  <c r="A49" i="3"/>
  <c r="P48" i="3"/>
  <c r="N48" i="3"/>
  <c r="J48" i="3"/>
  <c r="I48" i="3"/>
  <c r="H48" i="3"/>
  <c r="G48" i="3"/>
  <c r="R48" i="3" s="1"/>
  <c r="F48" i="3"/>
  <c r="E48" i="3"/>
  <c r="B48" i="3"/>
  <c r="A48" i="3"/>
  <c r="P47" i="3"/>
  <c r="N47" i="3"/>
  <c r="J47" i="3"/>
  <c r="I47" i="3"/>
  <c r="S47" i="3" s="1"/>
  <c r="H47" i="3"/>
  <c r="G47" i="3"/>
  <c r="R47" i="3" s="1"/>
  <c r="F47" i="3"/>
  <c r="E47" i="3"/>
  <c r="B47" i="3"/>
  <c r="A47" i="3"/>
  <c r="P46" i="3"/>
  <c r="N46" i="3"/>
  <c r="J46" i="3"/>
  <c r="I46" i="3"/>
  <c r="S46" i="3" s="1"/>
  <c r="H46" i="3"/>
  <c r="G46" i="3"/>
  <c r="R46" i="3" s="1"/>
  <c r="F46" i="3"/>
  <c r="E46" i="3"/>
  <c r="B46" i="3"/>
  <c r="A46" i="3"/>
  <c r="P45" i="3"/>
  <c r="N45" i="3"/>
  <c r="J45" i="3"/>
  <c r="I45" i="3"/>
  <c r="H45" i="3"/>
  <c r="G45" i="3"/>
  <c r="R45" i="3" s="1"/>
  <c r="F45" i="3"/>
  <c r="E45" i="3"/>
  <c r="B45" i="3"/>
  <c r="A45" i="3"/>
  <c r="P44" i="3"/>
  <c r="N44" i="3"/>
  <c r="J44" i="3"/>
  <c r="I44" i="3"/>
  <c r="H44" i="3"/>
  <c r="G44" i="3"/>
  <c r="R44" i="3" s="1"/>
  <c r="F44" i="3"/>
  <c r="E44" i="3"/>
  <c r="B44" i="3"/>
  <c r="A44" i="3"/>
  <c r="P43" i="3"/>
  <c r="N43" i="3"/>
  <c r="J43" i="3"/>
  <c r="I43" i="3"/>
  <c r="S43" i="3" s="1"/>
  <c r="H43" i="3"/>
  <c r="G43" i="3"/>
  <c r="R43" i="3" s="1"/>
  <c r="F43" i="3"/>
  <c r="E43" i="3"/>
  <c r="B43" i="3"/>
  <c r="A43" i="3"/>
  <c r="P42" i="3"/>
  <c r="N42" i="3"/>
  <c r="J42" i="3"/>
  <c r="I42" i="3"/>
  <c r="H42" i="3"/>
  <c r="G42" i="3"/>
  <c r="R42" i="3" s="1"/>
  <c r="F42" i="3"/>
  <c r="E42" i="3"/>
  <c r="B42" i="3"/>
  <c r="A42" i="3"/>
  <c r="P41" i="3"/>
  <c r="N41" i="3"/>
  <c r="J41" i="3"/>
  <c r="I41" i="3"/>
  <c r="H41" i="3"/>
  <c r="G41" i="3"/>
  <c r="R41" i="3" s="1"/>
  <c r="F41" i="3"/>
  <c r="E41" i="3"/>
  <c r="B41" i="3"/>
  <c r="A41" i="3"/>
  <c r="P40" i="3"/>
  <c r="N40" i="3"/>
  <c r="J40" i="3"/>
  <c r="I40" i="3"/>
  <c r="S40" i="3" s="1"/>
  <c r="H40" i="3"/>
  <c r="G40" i="3"/>
  <c r="R40" i="3" s="1"/>
  <c r="F40" i="3"/>
  <c r="E40" i="3"/>
  <c r="B40" i="3"/>
  <c r="A40" i="3"/>
  <c r="P39" i="3"/>
  <c r="N39" i="3"/>
  <c r="J39" i="3"/>
  <c r="I39" i="3"/>
  <c r="H39" i="3"/>
  <c r="G39" i="3"/>
  <c r="R39" i="3" s="1"/>
  <c r="F39" i="3"/>
  <c r="E39" i="3"/>
  <c r="B39" i="3"/>
  <c r="A39" i="3"/>
  <c r="P38" i="3"/>
  <c r="N38" i="3"/>
  <c r="J38" i="3"/>
  <c r="I38" i="3"/>
  <c r="H38" i="3"/>
  <c r="G38" i="3"/>
  <c r="R38" i="3" s="1"/>
  <c r="F38" i="3"/>
  <c r="E38" i="3"/>
  <c r="B38" i="3"/>
  <c r="A38" i="3"/>
  <c r="P37" i="3"/>
  <c r="N37" i="3"/>
  <c r="J37" i="3"/>
  <c r="I37" i="3"/>
  <c r="H37" i="3"/>
  <c r="G37" i="3"/>
  <c r="R37" i="3" s="1"/>
  <c r="F37" i="3"/>
  <c r="E37" i="3"/>
  <c r="B37" i="3"/>
  <c r="A37" i="3"/>
  <c r="P36" i="3"/>
  <c r="N36" i="3"/>
  <c r="J36" i="3"/>
  <c r="I36" i="3"/>
  <c r="S36" i="3" s="1"/>
  <c r="H36" i="3"/>
  <c r="G36" i="3"/>
  <c r="R36" i="3" s="1"/>
  <c r="F36" i="3"/>
  <c r="E36" i="3"/>
  <c r="B36" i="3"/>
  <c r="A36" i="3"/>
  <c r="P35" i="3"/>
  <c r="N35" i="3"/>
  <c r="J35" i="3"/>
  <c r="I35" i="3"/>
  <c r="H35" i="3"/>
  <c r="G35" i="3"/>
  <c r="R35" i="3" s="1"/>
  <c r="F35" i="3"/>
  <c r="E35" i="3"/>
  <c r="B35" i="3"/>
  <c r="A35" i="3"/>
  <c r="P34" i="3"/>
  <c r="N34" i="3"/>
  <c r="J34" i="3"/>
  <c r="I34" i="3"/>
  <c r="H34" i="3"/>
  <c r="G34" i="3"/>
  <c r="R34" i="3" s="1"/>
  <c r="F34" i="3"/>
  <c r="E34" i="3"/>
  <c r="B34" i="3"/>
  <c r="A34" i="3"/>
  <c r="P33" i="3"/>
  <c r="N33" i="3"/>
  <c r="J33" i="3"/>
  <c r="I33" i="3"/>
  <c r="H33" i="3"/>
  <c r="G33" i="3"/>
  <c r="R33" i="3" s="1"/>
  <c r="F33" i="3"/>
  <c r="E33" i="3"/>
  <c r="B33" i="3"/>
  <c r="A33" i="3"/>
  <c r="P32" i="3"/>
  <c r="N32" i="3"/>
  <c r="J32" i="3"/>
  <c r="I32" i="3"/>
  <c r="S32" i="3" s="1"/>
  <c r="H32" i="3"/>
  <c r="G32" i="3"/>
  <c r="R32" i="3" s="1"/>
  <c r="F32" i="3"/>
  <c r="E32" i="3"/>
  <c r="B32" i="3"/>
  <c r="A32" i="3"/>
  <c r="P31" i="3"/>
  <c r="N31" i="3"/>
  <c r="J31" i="3"/>
  <c r="I31" i="3"/>
  <c r="H31" i="3"/>
  <c r="G31" i="3"/>
  <c r="R31" i="3" s="1"/>
  <c r="F31" i="3"/>
  <c r="E31" i="3"/>
  <c r="B31" i="3"/>
  <c r="A31" i="3"/>
  <c r="P30" i="3"/>
  <c r="N30" i="3"/>
  <c r="J30" i="3"/>
  <c r="I30" i="3"/>
  <c r="H30" i="3"/>
  <c r="G30" i="3"/>
  <c r="R30" i="3" s="1"/>
  <c r="F30" i="3"/>
  <c r="E30" i="3"/>
  <c r="B30" i="3"/>
  <c r="A30" i="3"/>
  <c r="P29" i="3"/>
  <c r="N29" i="3"/>
  <c r="J29" i="3"/>
  <c r="I29" i="3"/>
  <c r="S29" i="3" s="1"/>
  <c r="H29" i="3"/>
  <c r="G29" i="3"/>
  <c r="R29" i="3" s="1"/>
  <c r="F29" i="3"/>
  <c r="E29" i="3"/>
  <c r="B29" i="3"/>
  <c r="A29" i="3"/>
  <c r="P28" i="3"/>
  <c r="N28" i="3"/>
  <c r="J28" i="3"/>
  <c r="I28" i="3"/>
  <c r="H28" i="3"/>
  <c r="G28" i="3"/>
  <c r="R28" i="3" s="1"/>
  <c r="F28" i="3"/>
  <c r="E28" i="3"/>
  <c r="B28" i="3"/>
  <c r="A28" i="3"/>
  <c r="P27" i="3"/>
  <c r="N27" i="3"/>
  <c r="J27" i="3"/>
  <c r="I27" i="3"/>
  <c r="H27" i="3"/>
  <c r="G27" i="3"/>
  <c r="R27" i="3" s="1"/>
  <c r="F27" i="3"/>
  <c r="E27" i="3"/>
  <c r="B27" i="3"/>
  <c r="A27" i="3"/>
  <c r="P26" i="3"/>
  <c r="N26" i="3"/>
  <c r="J26" i="3"/>
  <c r="I26" i="3"/>
  <c r="S26" i="3" s="1"/>
  <c r="H26" i="3"/>
  <c r="G26" i="3"/>
  <c r="R26" i="3" s="1"/>
  <c r="F26" i="3"/>
  <c r="E26" i="3"/>
  <c r="B26" i="3"/>
  <c r="A26" i="3"/>
  <c r="P25" i="3"/>
  <c r="N25" i="3"/>
  <c r="J25" i="3"/>
  <c r="I25" i="3"/>
  <c r="H25" i="3"/>
  <c r="G25" i="3"/>
  <c r="R25" i="3" s="1"/>
  <c r="F25" i="3"/>
  <c r="E25" i="3"/>
  <c r="B25" i="3"/>
  <c r="A25" i="3"/>
  <c r="P24" i="3"/>
  <c r="N24" i="3"/>
  <c r="J24" i="3"/>
  <c r="I24" i="3"/>
  <c r="H24" i="3"/>
  <c r="G24" i="3"/>
  <c r="R24" i="3" s="1"/>
  <c r="F24" i="3"/>
  <c r="E24" i="3"/>
  <c r="B24" i="3"/>
  <c r="A24" i="3"/>
  <c r="P23" i="3"/>
  <c r="N23" i="3"/>
  <c r="J23" i="3"/>
  <c r="I23" i="3"/>
  <c r="H23" i="3"/>
  <c r="G23" i="3"/>
  <c r="R23" i="3" s="1"/>
  <c r="F23" i="3"/>
  <c r="E23" i="3"/>
  <c r="B23" i="3"/>
  <c r="A23" i="3"/>
  <c r="P22" i="3"/>
  <c r="N22" i="3"/>
  <c r="J22" i="3"/>
  <c r="I22" i="3"/>
  <c r="H22" i="3"/>
  <c r="G22" i="3"/>
  <c r="R22" i="3" s="1"/>
  <c r="F22" i="3"/>
  <c r="E22" i="3"/>
  <c r="B22" i="3"/>
  <c r="A22" i="3"/>
  <c r="P21" i="3"/>
  <c r="N21" i="3"/>
  <c r="J21" i="3"/>
  <c r="I21" i="3"/>
  <c r="H21" i="3"/>
  <c r="G21" i="3"/>
  <c r="R21" i="3" s="1"/>
  <c r="F21" i="3"/>
  <c r="E21" i="3"/>
  <c r="B21" i="3"/>
  <c r="A21" i="3"/>
  <c r="P20" i="3"/>
  <c r="N20" i="3"/>
  <c r="J20" i="3"/>
  <c r="I20" i="3"/>
  <c r="H20" i="3"/>
  <c r="G20" i="3"/>
  <c r="R20" i="3" s="1"/>
  <c r="F20" i="3"/>
  <c r="E20" i="3"/>
  <c r="B20" i="3"/>
  <c r="A20" i="3"/>
  <c r="P19" i="3"/>
  <c r="N19" i="3"/>
  <c r="J19" i="3"/>
  <c r="I19" i="3"/>
  <c r="H19" i="3"/>
  <c r="G19" i="3"/>
  <c r="R19" i="3" s="1"/>
  <c r="F19" i="3"/>
  <c r="E19" i="3"/>
  <c r="B19" i="3"/>
  <c r="A19" i="3"/>
  <c r="P18" i="3"/>
  <c r="N18" i="3"/>
  <c r="J18" i="3"/>
  <c r="I18" i="3"/>
  <c r="H18" i="3"/>
  <c r="G18" i="3"/>
  <c r="R18" i="3" s="1"/>
  <c r="F18" i="3"/>
  <c r="E18" i="3"/>
  <c r="B18" i="3"/>
  <c r="A18" i="3"/>
  <c r="P17" i="3"/>
  <c r="N17" i="3"/>
  <c r="J17" i="3"/>
  <c r="I17" i="3"/>
  <c r="H17" i="3"/>
  <c r="G17" i="3"/>
  <c r="R17" i="3" s="1"/>
  <c r="F17" i="3"/>
  <c r="E17" i="3"/>
  <c r="B17" i="3"/>
  <c r="A17" i="3"/>
  <c r="P16" i="3"/>
  <c r="N16" i="3"/>
  <c r="J16" i="3"/>
  <c r="I16" i="3"/>
  <c r="S16" i="3" s="1"/>
  <c r="H16" i="3"/>
  <c r="G16" i="3"/>
  <c r="R16" i="3" s="1"/>
  <c r="F16" i="3"/>
  <c r="E16" i="3"/>
  <c r="B16" i="3"/>
  <c r="A16" i="3"/>
  <c r="P15" i="3"/>
  <c r="N15" i="3"/>
  <c r="J15" i="3"/>
  <c r="I15" i="3"/>
  <c r="H15" i="3"/>
  <c r="G15" i="3"/>
  <c r="R15" i="3" s="1"/>
  <c r="F15" i="3"/>
  <c r="E15" i="3"/>
  <c r="B15" i="3"/>
  <c r="A15" i="3"/>
  <c r="P14" i="3"/>
  <c r="N14" i="3"/>
  <c r="J14" i="3"/>
  <c r="I14" i="3"/>
  <c r="S14" i="3" s="1"/>
  <c r="H14" i="3"/>
  <c r="G14" i="3"/>
  <c r="R14" i="3" s="1"/>
  <c r="F14" i="3"/>
  <c r="E14" i="3"/>
  <c r="B14" i="3"/>
  <c r="A14" i="3"/>
  <c r="P13" i="3"/>
  <c r="N13" i="3"/>
  <c r="J13" i="3"/>
  <c r="I13" i="3"/>
  <c r="H13" i="3"/>
  <c r="G13" i="3"/>
  <c r="R13" i="3" s="1"/>
  <c r="F13" i="3"/>
  <c r="E13" i="3"/>
  <c r="B13" i="3"/>
  <c r="A13" i="3"/>
  <c r="P12" i="3"/>
  <c r="N12" i="3"/>
  <c r="J12" i="3"/>
  <c r="I12" i="3"/>
  <c r="H12" i="3"/>
  <c r="G12" i="3"/>
  <c r="R12" i="3" s="1"/>
  <c r="F12" i="3"/>
  <c r="E12" i="3"/>
  <c r="B12" i="3"/>
  <c r="A12" i="3"/>
  <c r="P11" i="3"/>
  <c r="N11" i="3"/>
  <c r="J11" i="3"/>
  <c r="I11" i="3"/>
  <c r="H11" i="3"/>
  <c r="G11" i="3"/>
  <c r="R11" i="3" s="1"/>
  <c r="F11" i="3"/>
  <c r="E11" i="3"/>
  <c r="B11" i="3"/>
  <c r="A11" i="3"/>
  <c r="P10" i="3"/>
  <c r="N10" i="3"/>
  <c r="J10" i="3"/>
  <c r="I10" i="3"/>
  <c r="H10" i="3"/>
  <c r="G10" i="3"/>
  <c r="R10" i="3" s="1"/>
  <c r="F10" i="3"/>
  <c r="E10" i="3"/>
  <c r="B10" i="3"/>
  <c r="A10" i="3"/>
  <c r="P9" i="3"/>
  <c r="N9" i="3"/>
  <c r="J9" i="3"/>
  <c r="I9" i="3"/>
  <c r="H9" i="3"/>
  <c r="G9" i="3"/>
  <c r="R9" i="3" s="1"/>
  <c r="F9" i="3"/>
  <c r="E9" i="3"/>
  <c r="B9" i="3"/>
  <c r="A9" i="3"/>
  <c r="P8" i="3"/>
  <c r="N8" i="3"/>
  <c r="J8" i="3"/>
  <c r="I8" i="3"/>
  <c r="H8" i="3"/>
  <c r="G8" i="3"/>
  <c r="R8" i="3" s="1"/>
  <c r="F8" i="3"/>
  <c r="E8" i="3"/>
  <c r="B8" i="3"/>
  <c r="A8" i="3"/>
  <c r="P7" i="3"/>
  <c r="N7" i="3"/>
  <c r="J7" i="3"/>
  <c r="I7" i="3"/>
  <c r="H7" i="3"/>
  <c r="G7" i="3"/>
  <c r="R7" i="3" s="1"/>
  <c r="F7" i="3"/>
  <c r="E7" i="3"/>
  <c r="B7" i="3"/>
  <c r="A7" i="3"/>
  <c r="P6" i="3"/>
  <c r="N6" i="3"/>
  <c r="J6" i="3"/>
  <c r="I6" i="3"/>
  <c r="S6" i="3" s="1"/>
  <c r="H6" i="3"/>
  <c r="G6" i="3"/>
  <c r="R6" i="3" s="1"/>
  <c r="F6" i="3"/>
  <c r="E6" i="3"/>
  <c r="B6" i="3"/>
  <c r="A6" i="3"/>
  <c r="P5" i="3"/>
  <c r="N5" i="3"/>
  <c r="J5" i="3"/>
  <c r="I5" i="3"/>
  <c r="H5" i="3"/>
  <c r="G5" i="3"/>
  <c r="R5" i="3" s="1"/>
  <c r="F5" i="3"/>
  <c r="E5" i="3"/>
  <c r="B5" i="3"/>
  <c r="A5" i="3"/>
  <c r="P4" i="3"/>
  <c r="N4" i="3"/>
  <c r="J4" i="3"/>
  <c r="I4" i="3"/>
  <c r="H4" i="3"/>
  <c r="G4" i="3"/>
  <c r="R4" i="3" s="1"/>
  <c r="F4" i="3"/>
  <c r="E4" i="3"/>
  <c r="B4" i="3"/>
  <c r="A4" i="3"/>
  <c r="P3" i="3"/>
  <c r="N3" i="3"/>
  <c r="J3" i="3"/>
  <c r="I3" i="3"/>
  <c r="S3" i="3" s="1"/>
  <c r="H3" i="3"/>
  <c r="G3" i="3"/>
  <c r="R3" i="3" s="1"/>
  <c r="F3" i="3"/>
  <c r="E3" i="3"/>
  <c r="B3" i="3"/>
  <c r="A3" i="3"/>
  <c r="P2" i="3"/>
  <c r="N2" i="3"/>
  <c r="J2" i="3"/>
  <c r="I2" i="3"/>
  <c r="S2" i="3" s="1"/>
  <c r="H2" i="3"/>
  <c r="G2" i="3"/>
  <c r="R2" i="3" s="1"/>
  <c r="F2" i="3"/>
  <c r="E2" i="3"/>
  <c r="B2" i="3"/>
  <c r="A2" i="3"/>
  <c r="AC2892" i="1"/>
  <c r="AB2892" i="1"/>
  <c r="W2892" i="1"/>
  <c r="V2892" i="1"/>
  <c r="U2892" i="1"/>
  <c r="R2892" i="1"/>
  <c r="Q2892" i="1"/>
  <c r="P2892" i="1"/>
  <c r="O2892" i="1"/>
  <c r="AC2891" i="1"/>
  <c r="AB2891" i="1"/>
  <c r="W2891" i="1"/>
  <c r="V2891" i="1"/>
  <c r="U2891" i="1"/>
  <c r="R2891" i="1"/>
  <c r="Q2891" i="1"/>
  <c r="P2891" i="1"/>
  <c r="O2891" i="1"/>
  <c r="AC2890" i="1"/>
  <c r="AB2890" i="1"/>
  <c r="W2890" i="1"/>
  <c r="V2890" i="1"/>
  <c r="U2890" i="1"/>
  <c r="R2890" i="1"/>
  <c r="Q2890" i="1"/>
  <c r="P2890" i="1"/>
  <c r="O2890" i="1"/>
  <c r="AC2889" i="1"/>
  <c r="AB2889" i="1"/>
  <c r="W2889" i="1"/>
  <c r="V2889" i="1"/>
  <c r="U2889" i="1"/>
  <c r="R2889" i="1"/>
  <c r="Q2889" i="1"/>
  <c r="P2889" i="1"/>
  <c r="O2889" i="1"/>
  <c r="AC2888" i="1"/>
  <c r="AB2888" i="1"/>
  <c r="W2888" i="1"/>
  <c r="V2888" i="1"/>
  <c r="U2888" i="1"/>
  <c r="R2888" i="1"/>
  <c r="Q2888" i="1"/>
  <c r="P2888" i="1"/>
  <c r="O2888" i="1"/>
  <c r="AC2887" i="1"/>
  <c r="AB2887" i="1"/>
  <c r="W2887" i="1"/>
  <c r="V2887" i="1"/>
  <c r="U2887" i="1"/>
  <c r="R2887" i="1"/>
  <c r="Q2887" i="1"/>
  <c r="P2887" i="1"/>
  <c r="O2887" i="1"/>
  <c r="AC2886" i="1"/>
  <c r="AB2886" i="1"/>
  <c r="W2886" i="1"/>
  <c r="V2886" i="1"/>
  <c r="U2886" i="1"/>
  <c r="R2886" i="1"/>
  <c r="Q2886" i="1"/>
  <c r="P2886" i="1"/>
  <c r="O2886" i="1"/>
  <c r="AC2885" i="1"/>
  <c r="AB2885" i="1"/>
  <c r="W2885" i="1"/>
  <c r="V2885" i="1"/>
  <c r="U2885" i="1"/>
  <c r="R2885" i="1"/>
  <c r="Q2885" i="1"/>
  <c r="P2885" i="1"/>
  <c r="O2885" i="1"/>
  <c r="AC2884" i="1"/>
  <c r="AB2884" i="1"/>
  <c r="W2884" i="1"/>
  <c r="V2884" i="1"/>
  <c r="U2884" i="1"/>
  <c r="R2884" i="1"/>
  <c r="Q2884" i="1"/>
  <c r="P2884" i="1"/>
  <c r="O2884" i="1"/>
  <c r="AC2883" i="1"/>
  <c r="AB2883" i="1"/>
  <c r="W2883" i="1"/>
  <c r="V2883" i="1"/>
  <c r="U2883" i="1"/>
  <c r="R2883" i="1"/>
  <c r="Q2883" i="1"/>
  <c r="P2883" i="1"/>
  <c r="O2883" i="1"/>
  <c r="AC2882" i="1"/>
  <c r="AB2882" i="1"/>
  <c r="W2882" i="1"/>
  <c r="V2882" i="1"/>
  <c r="U2882" i="1"/>
  <c r="R2882" i="1"/>
  <c r="Q2882" i="1"/>
  <c r="P2882" i="1"/>
  <c r="O2882" i="1"/>
  <c r="AC2881" i="1"/>
  <c r="AB2881" i="1"/>
  <c r="W2881" i="1"/>
  <c r="V2881" i="1"/>
  <c r="U2881" i="1"/>
  <c r="R2881" i="1"/>
  <c r="Q2881" i="1"/>
  <c r="P2881" i="1"/>
  <c r="O2881" i="1"/>
  <c r="AC2880" i="1"/>
  <c r="AB2880" i="1"/>
  <c r="W2880" i="1"/>
  <c r="V2880" i="1"/>
  <c r="U2880" i="1"/>
  <c r="R2880" i="1"/>
  <c r="Q2880" i="1"/>
  <c r="P2880" i="1"/>
  <c r="O2880" i="1"/>
  <c r="AC2879" i="1"/>
  <c r="AB2879" i="1"/>
  <c r="W2879" i="1"/>
  <c r="V2879" i="1"/>
  <c r="U2879" i="1"/>
  <c r="R2879" i="1"/>
  <c r="Q2879" i="1"/>
  <c r="P2879" i="1"/>
  <c r="O2879" i="1"/>
  <c r="AC2878" i="1"/>
  <c r="AB2878" i="1"/>
  <c r="W2878" i="1"/>
  <c r="V2878" i="1"/>
  <c r="U2878" i="1"/>
  <c r="R2878" i="1"/>
  <c r="Q2878" i="1"/>
  <c r="P2878" i="1"/>
  <c r="O2878" i="1"/>
  <c r="AC2877" i="1"/>
  <c r="AB2877" i="1"/>
  <c r="W2877" i="1"/>
  <c r="V2877" i="1"/>
  <c r="U2877" i="1"/>
  <c r="R2877" i="1"/>
  <c r="Q2877" i="1"/>
  <c r="P2877" i="1"/>
  <c r="O2877" i="1"/>
  <c r="AC2876" i="1"/>
  <c r="AB2876" i="1"/>
  <c r="W2876" i="1"/>
  <c r="V2876" i="1"/>
  <c r="U2876" i="1"/>
  <c r="R2876" i="1"/>
  <c r="Q2876" i="1"/>
  <c r="P2876" i="1"/>
  <c r="O2876" i="1"/>
  <c r="AC2875" i="1"/>
  <c r="AB2875" i="1"/>
  <c r="W2875" i="1"/>
  <c r="V2875" i="1"/>
  <c r="U2875" i="1"/>
  <c r="R2875" i="1"/>
  <c r="Q2875" i="1"/>
  <c r="P2875" i="1"/>
  <c r="O2875" i="1"/>
  <c r="AC2874" i="1"/>
  <c r="AB2874" i="1"/>
  <c r="W2874" i="1"/>
  <c r="V2874" i="1"/>
  <c r="U2874" i="1"/>
  <c r="R2874" i="1"/>
  <c r="Q2874" i="1"/>
  <c r="P2874" i="1"/>
  <c r="O2874" i="1"/>
  <c r="AC2873" i="1"/>
  <c r="AB2873" i="1"/>
  <c r="W2873" i="1"/>
  <c r="V2873" i="1"/>
  <c r="U2873" i="1"/>
  <c r="R2873" i="1"/>
  <c r="Q2873" i="1"/>
  <c r="P2873" i="1"/>
  <c r="O2873" i="1"/>
  <c r="AC2872" i="1"/>
  <c r="AB2872" i="1"/>
  <c r="W2872" i="1"/>
  <c r="V2872" i="1"/>
  <c r="U2872" i="1"/>
  <c r="R2872" i="1"/>
  <c r="Q2872" i="1"/>
  <c r="P2872" i="1"/>
  <c r="O2872" i="1"/>
  <c r="AC2871" i="1"/>
  <c r="AB2871" i="1"/>
  <c r="W2871" i="1"/>
  <c r="V2871" i="1"/>
  <c r="U2871" i="1"/>
  <c r="R2871" i="1"/>
  <c r="Q2871" i="1"/>
  <c r="P2871" i="1"/>
  <c r="O2871" i="1"/>
  <c r="AC2870" i="1"/>
  <c r="AB2870" i="1"/>
  <c r="W2870" i="1"/>
  <c r="V2870" i="1"/>
  <c r="U2870" i="1"/>
  <c r="R2870" i="1"/>
  <c r="Q2870" i="1"/>
  <c r="P2870" i="1"/>
  <c r="O2870" i="1"/>
  <c r="AC2869" i="1"/>
  <c r="AB2869" i="1"/>
  <c r="W2869" i="1"/>
  <c r="V2869" i="1"/>
  <c r="U2869" i="1"/>
  <c r="R2869" i="1"/>
  <c r="Q2869" i="1"/>
  <c r="P2869" i="1"/>
  <c r="O2869" i="1"/>
  <c r="AC2868" i="1"/>
  <c r="AB2868" i="1"/>
  <c r="W2868" i="1"/>
  <c r="V2868" i="1"/>
  <c r="U2868" i="1"/>
  <c r="R2868" i="1"/>
  <c r="Q2868" i="1"/>
  <c r="P2868" i="1"/>
  <c r="O2868" i="1"/>
  <c r="AC2867" i="1"/>
  <c r="AB2867" i="1"/>
  <c r="W2867" i="1"/>
  <c r="V2867" i="1"/>
  <c r="U2867" i="1"/>
  <c r="R2867" i="1"/>
  <c r="Q2867" i="1"/>
  <c r="P2867" i="1"/>
  <c r="O2867" i="1"/>
  <c r="AC2866" i="1"/>
  <c r="AB2866" i="1"/>
  <c r="W2866" i="1"/>
  <c r="V2866" i="1"/>
  <c r="U2866" i="1"/>
  <c r="R2866" i="1"/>
  <c r="Q2866" i="1"/>
  <c r="P2866" i="1"/>
  <c r="O2866" i="1"/>
  <c r="AC2865" i="1"/>
  <c r="AB2865" i="1"/>
  <c r="W2865" i="1"/>
  <c r="V2865" i="1"/>
  <c r="U2865" i="1"/>
  <c r="R2865" i="1"/>
  <c r="Q2865" i="1"/>
  <c r="P2865" i="1"/>
  <c r="O2865" i="1"/>
  <c r="AC2864" i="1"/>
  <c r="AB2864" i="1"/>
  <c r="W2864" i="1"/>
  <c r="V2864" i="1"/>
  <c r="U2864" i="1"/>
  <c r="R2864" i="1"/>
  <c r="Q2864" i="1"/>
  <c r="P2864" i="1"/>
  <c r="O2864" i="1"/>
  <c r="AC2863" i="1"/>
  <c r="AB2863" i="1"/>
  <c r="W2863" i="1"/>
  <c r="V2863" i="1"/>
  <c r="U2863" i="1"/>
  <c r="R2863" i="1"/>
  <c r="Q2863" i="1"/>
  <c r="P2863" i="1"/>
  <c r="O2863" i="1"/>
  <c r="AC2862" i="1"/>
  <c r="AB2862" i="1"/>
  <c r="W2862" i="1"/>
  <c r="V2862" i="1"/>
  <c r="U2862" i="1"/>
  <c r="R2862" i="1"/>
  <c r="Q2862" i="1"/>
  <c r="P2862" i="1"/>
  <c r="O2862" i="1"/>
  <c r="AC2861" i="1"/>
  <c r="AB2861" i="1"/>
  <c r="W2861" i="1"/>
  <c r="V2861" i="1"/>
  <c r="U2861" i="1"/>
  <c r="R2861" i="1"/>
  <c r="Q2861" i="1"/>
  <c r="P2861" i="1"/>
  <c r="O2861" i="1"/>
  <c r="AC2860" i="1"/>
  <c r="AB2860" i="1"/>
  <c r="W2860" i="1"/>
  <c r="V2860" i="1"/>
  <c r="U2860" i="1"/>
  <c r="R2860" i="1"/>
  <c r="Q2860" i="1"/>
  <c r="P2860" i="1"/>
  <c r="O2860" i="1"/>
  <c r="AC2859" i="1"/>
  <c r="AB2859" i="1"/>
  <c r="W2859" i="1"/>
  <c r="V2859" i="1"/>
  <c r="U2859" i="1"/>
  <c r="R2859" i="1"/>
  <c r="Q2859" i="1"/>
  <c r="P2859" i="1"/>
  <c r="O2859" i="1"/>
  <c r="AC2858" i="1"/>
  <c r="AB2858" i="1"/>
  <c r="W2858" i="1"/>
  <c r="V2858" i="1"/>
  <c r="U2858" i="1"/>
  <c r="R2858" i="1"/>
  <c r="Q2858" i="1"/>
  <c r="P2858" i="1"/>
  <c r="O2858" i="1"/>
  <c r="AC2857" i="1"/>
  <c r="AB2857" i="1"/>
  <c r="W2857" i="1"/>
  <c r="V2857" i="1"/>
  <c r="U2857" i="1"/>
  <c r="R2857" i="1"/>
  <c r="Q2857" i="1"/>
  <c r="P2857" i="1"/>
  <c r="O2857" i="1"/>
  <c r="AC2856" i="1"/>
  <c r="AB2856" i="1"/>
  <c r="W2856" i="1"/>
  <c r="V2856" i="1"/>
  <c r="U2856" i="1"/>
  <c r="R2856" i="1"/>
  <c r="Q2856" i="1"/>
  <c r="P2856" i="1"/>
  <c r="O2856" i="1"/>
  <c r="AC2855" i="1"/>
  <c r="AB2855" i="1"/>
  <c r="W2855" i="1"/>
  <c r="V2855" i="1"/>
  <c r="U2855" i="1"/>
  <c r="R2855" i="1"/>
  <c r="Q2855" i="1"/>
  <c r="P2855" i="1"/>
  <c r="O2855" i="1"/>
  <c r="AC2854" i="1"/>
  <c r="AB2854" i="1"/>
  <c r="W2854" i="1"/>
  <c r="V2854" i="1"/>
  <c r="U2854" i="1"/>
  <c r="R2854" i="1"/>
  <c r="Q2854" i="1"/>
  <c r="P2854" i="1"/>
  <c r="O2854" i="1"/>
  <c r="AC2853" i="1"/>
  <c r="AB2853" i="1"/>
  <c r="W2853" i="1"/>
  <c r="V2853" i="1"/>
  <c r="U2853" i="1"/>
  <c r="R2853" i="1"/>
  <c r="Q2853" i="1"/>
  <c r="P2853" i="1"/>
  <c r="O2853" i="1"/>
  <c r="AC2852" i="1"/>
  <c r="AB2852" i="1"/>
  <c r="W2852" i="1"/>
  <c r="V2852" i="1"/>
  <c r="U2852" i="1"/>
  <c r="R2852" i="1"/>
  <c r="Q2852" i="1"/>
  <c r="P2852" i="1"/>
  <c r="O2852" i="1"/>
  <c r="AC2851" i="1"/>
  <c r="AB2851" i="1"/>
  <c r="W2851" i="1"/>
  <c r="V2851" i="1"/>
  <c r="U2851" i="1"/>
  <c r="R2851" i="1"/>
  <c r="Q2851" i="1"/>
  <c r="P2851" i="1"/>
  <c r="O2851" i="1"/>
  <c r="AC2850" i="1"/>
  <c r="AB2850" i="1"/>
  <c r="W2850" i="1"/>
  <c r="V2850" i="1"/>
  <c r="U2850" i="1"/>
  <c r="R2850" i="1"/>
  <c r="Q2850" i="1"/>
  <c r="P2850" i="1"/>
  <c r="O2850" i="1"/>
  <c r="AC2849" i="1"/>
  <c r="AB2849" i="1"/>
  <c r="W2849" i="1"/>
  <c r="V2849" i="1"/>
  <c r="U2849" i="1"/>
  <c r="R2849" i="1"/>
  <c r="Q2849" i="1"/>
  <c r="P2849" i="1"/>
  <c r="O2849" i="1"/>
  <c r="AC2848" i="1"/>
  <c r="AB2848" i="1"/>
  <c r="W2848" i="1"/>
  <c r="V2848" i="1"/>
  <c r="U2848" i="1"/>
  <c r="R2848" i="1"/>
  <c r="Q2848" i="1"/>
  <c r="P2848" i="1"/>
  <c r="O2848" i="1"/>
  <c r="AC2847" i="1"/>
  <c r="AB2847" i="1"/>
  <c r="W2847" i="1"/>
  <c r="V2847" i="1"/>
  <c r="U2847" i="1"/>
  <c r="R2847" i="1"/>
  <c r="Q2847" i="1"/>
  <c r="P2847" i="1"/>
  <c r="O2847" i="1"/>
  <c r="AC2846" i="1"/>
  <c r="AB2846" i="1"/>
  <c r="W2846" i="1"/>
  <c r="V2846" i="1"/>
  <c r="U2846" i="1"/>
  <c r="R2846" i="1"/>
  <c r="Q2846" i="1"/>
  <c r="P2846" i="1"/>
  <c r="O2846" i="1"/>
  <c r="AC2845" i="1"/>
  <c r="AB2845" i="1"/>
  <c r="W2845" i="1"/>
  <c r="V2845" i="1"/>
  <c r="U2845" i="1"/>
  <c r="R2845" i="1"/>
  <c r="Q2845" i="1"/>
  <c r="P2845" i="1"/>
  <c r="O2845" i="1"/>
  <c r="AC2844" i="1"/>
  <c r="AB2844" i="1"/>
  <c r="W2844" i="1"/>
  <c r="V2844" i="1"/>
  <c r="U2844" i="1"/>
  <c r="R2844" i="1"/>
  <c r="Q2844" i="1"/>
  <c r="P2844" i="1"/>
  <c r="O2844" i="1"/>
  <c r="AC2843" i="1"/>
  <c r="AB2843" i="1"/>
  <c r="W2843" i="1"/>
  <c r="V2843" i="1"/>
  <c r="U2843" i="1"/>
  <c r="R2843" i="1"/>
  <c r="Q2843" i="1"/>
  <c r="P2843" i="1"/>
  <c r="O2843" i="1"/>
  <c r="AC2842" i="1"/>
  <c r="AB2842" i="1"/>
  <c r="W2842" i="1"/>
  <c r="V2842" i="1"/>
  <c r="U2842" i="1"/>
  <c r="R2842" i="1"/>
  <c r="Q2842" i="1"/>
  <c r="P2842" i="1"/>
  <c r="O2842" i="1"/>
  <c r="AC2841" i="1"/>
  <c r="AB2841" i="1"/>
  <c r="W2841" i="1"/>
  <c r="V2841" i="1"/>
  <c r="U2841" i="1"/>
  <c r="R2841" i="1"/>
  <c r="Q2841" i="1"/>
  <c r="P2841" i="1"/>
  <c r="O2841" i="1"/>
  <c r="AC2840" i="1"/>
  <c r="AB2840" i="1"/>
  <c r="W2840" i="1"/>
  <c r="V2840" i="1"/>
  <c r="U2840" i="1"/>
  <c r="R2840" i="1"/>
  <c r="Q2840" i="1"/>
  <c r="P2840" i="1"/>
  <c r="O2840" i="1"/>
  <c r="AC2839" i="1"/>
  <c r="AB2839" i="1"/>
  <c r="W2839" i="1"/>
  <c r="V2839" i="1"/>
  <c r="U2839" i="1"/>
  <c r="R2839" i="1"/>
  <c r="Q2839" i="1"/>
  <c r="P2839" i="1"/>
  <c r="O2839" i="1"/>
  <c r="AC2838" i="1"/>
  <c r="AB2838" i="1"/>
  <c r="W2838" i="1"/>
  <c r="V2838" i="1"/>
  <c r="U2838" i="1"/>
  <c r="R2838" i="1"/>
  <c r="Q2838" i="1"/>
  <c r="P2838" i="1"/>
  <c r="O2838" i="1"/>
  <c r="AC2837" i="1"/>
  <c r="AB2837" i="1"/>
  <c r="W2837" i="1"/>
  <c r="V2837" i="1"/>
  <c r="U2837" i="1"/>
  <c r="R2837" i="1"/>
  <c r="Q2837" i="1"/>
  <c r="P2837" i="1"/>
  <c r="O2837" i="1"/>
  <c r="AC2836" i="1"/>
  <c r="AB2836" i="1"/>
  <c r="W2836" i="1"/>
  <c r="V2836" i="1"/>
  <c r="U2836" i="1"/>
  <c r="R2836" i="1"/>
  <c r="Q2836" i="1"/>
  <c r="P2836" i="1"/>
  <c r="O2836" i="1"/>
  <c r="AC2835" i="1"/>
  <c r="AB2835" i="1"/>
  <c r="W2835" i="1"/>
  <c r="V2835" i="1"/>
  <c r="U2835" i="1"/>
  <c r="R2835" i="1"/>
  <c r="Q2835" i="1"/>
  <c r="P2835" i="1"/>
  <c r="O2835" i="1"/>
  <c r="AC2834" i="1"/>
  <c r="AB2834" i="1"/>
  <c r="W2834" i="1"/>
  <c r="V2834" i="1"/>
  <c r="U2834" i="1"/>
  <c r="R2834" i="1"/>
  <c r="Q2834" i="1"/>
  <c r="P2834" i="1"/>
  <c r="O2834" i="1"/>
  <c r="AC2833" i="1"/>
  <c r="AB2833" i="1"/>
  <c r="W2833" i="1"/>
  <c r="V2833" i="1"/>
  <c r="U2833" i="1"/>
  <c r="R2833" i="1"/>
  <c r="Q2833" i="1"/>
  <c r="P2833" i="1"/>
  <c r="O2833" i="1"/>
  <c r="AC2832" i="1"/>
  <c r="AB2832" i="1"/>
  <c r="W2832" i="1"/>
  <c r="V2832" i="1"/>
  <c r="U2832" i="1"/>
  <c r="R2832" i="1"/>
  <c r="Q2832" i="1"/>
  <c r="P2832" i="1"/>
  <c r="O2832" i="1"/>
  <c r="AC2831" i="1"/>
  <c r="AB2831" i="1"/>
  <c r="W2831" i="1"/>
  <c r="V2831" i="1"/>
  <c r="U2831" i="1"/>
  <c r="R2831" i="1"/>
  <c r="Q2831" i="1"/>
  <c r="P2831" i="1"/>
  <c r="O2831" i="1"/>
  <c r="AC2830" i="1"/>
  <c r="AB2830" i="1"/>
  <c r="W2830" i="1"/>
  <c r="V2830" i="1"/>
  <c r="U2830" i="1"/>
  <c r="R2830" i="1"/>
  <c r="Q2830" i="1"/>
  <c r="P2830" i="1"/>
  <c r="O2830" i="1"/>
  <c r="AC2829" i="1"/>
  <c r="AB2829" i="1"/>
  <c r="W2829" i="1"/>
  <c r="V2829" i="1"/>
  <c r="U2829" i="1"/>
  <c r="R2829" i="1"/>
  <c r="Q2829" i="1"/>
  <c r="P2829" i="1"/>
  <c r="O2829" i="1"/>
  <c r="AC2828" i="1"/>
  <c r="AB2828" i="1"/>
  <c r="W2828" i="1"/>
  <c r="V2828" i="1"/>
  <c r="U2828" i="1"/>
  <c r="R2828" i="1"/>
  <c r="Q2828" i="1"/>
  <c r="P2828" i="1"/>
  <c r="O2828" i="1"/>
  <c r="AC2827" i="1"/>
  <c r="AB2827" i="1"/>
  <c r="W2827" i="1"/>
  <c r="V2827" i="1"/>
  <c r="U2827" i="1"/>
  <c r="R2827" i="1"/>
  <c r="Q2827" i="1"/>
  <c r="P2827" i="1"/>
  <c r="O2827" i="1"/>
  <c r="AC2826" i="1"/>
  <c r="AB2826" i="1"/>
  <c r="W2826" i="1"/>
  <c r="V2826" i="1"/>
  <c r="U2826" i="1"/>
  <c r="R2826" i="1"/>
  <c r="Q2826" i="1"/>
  <c r="P2826" i="1"/>
  <c r="O2826" i="1"/>
  <c r="AC2825" i="1"/>
  <c r="AB2825" i="1"/>
  <c r="W2825" i="1"/>
  <c r="V2825" i="1"/>
  <c r="U2825" i="1"/>
  <c r="R2825" i="1"/>
  <c r="Q2825" i="1"/>
  <c r="P2825" i="1"/>
  <c r="O2825" i="1"/>
  <c r="AC2824" i="1"/>
  <c r="AB2824" i="1"/>
  <c r="W2824" i="1"/>
  <c r="V2824" i="1"/>
  <c r="U2824" i="1"/>
  <c r="R2824" i="1"/>
  <c r="Q2824" i="1"/>
  <c r="P2824" i="1"/>
  <c r="O2824" i="1"/>
  <c r="AC2823" i="1"/>
  <c r="AB2823" i="1"/>
  <c r="W2823" i="1"/>
  <c r="V2823" i="1"/>
  <c r="U2823" i="1"/>
  <c r="R2823" i="1"/>
  <c r="Q2823" i="1"/>
  <c r="P2823" i="1"/>
  <c r="O2823" i="1"/>
  <c r="AC2822" i="1"/>
  <c r="AB2822" i="1"/>
  <c r="W2822" i="1"/>
  <c r="V2822" i="1"/>
  <c r="U2822" i="1"/>
  <c r="R2822" i="1"/>
  <c r="Q2822" i="1"/>
  <c r="P2822" i="1"/>
  <c r="O2822" i="1"/>
  <c r="AC2821" i="1"/>
  <c r="AB2821" i="1"/>
  <c r="W2821" i="1"/>
  <c r="V2821" i="1"/>
  <c r="U2821" i="1"/>
  <c r="R2821" i="1"/>
  <c r="Q2821" i="1"/>
  <c r="P2821" i="1"/>
  <c r="O2821" i="1"/>
  <c r="AC2820" i="1"/>
  <c r="AB2820" i="1"/>
  <c r="W2820" i="1"/>
  <c r="V2820" i="1"/>
  <c r="U2820" i="1"/>
  <c r="R2820" i="1"/>
  <c r="Q2820" i="1"/>
  <c r="P2820" i="1"/>
  <c r="O2820" i="1"/>
  <c r="AC2819" i="1"/>
  <c r="AB2819" i="1"/>
  <c r="W2819" i="1"/>
  <c r="V2819" i="1"/>
  <c r="U2819" i="1"/>
  <c r="R2819" i="1"/>
  <c r="Q2819" i="1"/>
  <c r="P2819" i="1"/>
  <c r="O2819" i="1"/>
  <c r="AC2818" i="1"/>
  <c r="AB2818" i="1"/>
  <c r="W2818" i="1"/>
  <c r="V2818" i="1"/>
  <c r="U2818" i="1"/>
  <c r="R2818" i="1"/>
  <c r="Q2818" i="1"/>
  <c r="P2818" i="1"/>
  <c r="O2818" i="1"/>
  <c r="AC2817" i="1"/>
  <c r="AB2817" i="1"/>
  <c r="W2817" i="1"/>
  <c r="V2817" i="1"/>
  <c r="U2817" i="1"/>
  <c r="R2817" i="1"/>
  <c r="Q2817" i="1"/>
  <c r="P2817" i="1"/>
  <c r="O2817" i="1"/>
  <c r="AC2816" i="1"/>
  <c r="AB2816" i="1"/>
  <c r="W2816" i="1"/>
  <c r="V2816" i="1"/>
  <c r="U2816" i="1"/>
  <c r="R2816" i="1"/>
  <c r="Q2816" i="1"/>
  <c r="P2816" i="1"/>
  <c r="O2816" i="1"/>
  <c r="AC2815" i="1"/>
  <c r="AB2815" i="1"/>
  <c r="W2815" i="1"/>
  <c r="V2815" i="1"/>
  <c r="U2815" i="1"/>
  <c r="R2815" i="1"/>
  <c r="Q2815" i="1"/>
  <c r="P2815" i="1"/>
  <c r="O2815" i="1"/>
  <c r="AC2814" i="1"/>
  <c r="AB2814" i="1"/>
  <c r="W2814" i="1"/>
  <c r="V2814" i="1"/>
  <c r="U2814" i="1"/>
  <c r="R2814" i="1"/>
  <c r="Q2814" i="1"/>
  <c r="P2814" i="1"/>
  <c r="O2814" i="1"/>
  <c r="AC2813" i="1"/>
  <c r="AB2813" i="1"/>
  <c r="W2813" i="1"/>
  <c r="V2813" i="1"/>
  <c r="U2813" i="1"/>
  <c r="R2813" i="1"/>
  <c r="Q2813" i="1"/>
  <c r="P2813" i="1"/>
  <c r="O2813" i="1"/>
  <c r="AC2812" i="1"/>
  <c r="AB2812" i="1"/>
  <c r="W2812" i="1"/>
  <c r="V2812" i="1"/>
  <c r="U2812" i="1"/>
  <c r="R2812" i="1"/>
  <c r="Q2812" i="1"/>
  <c r="P2812" i="1"/>
  <c r="O2812" i="1"/>
  <c r="AC2811" i="1"/>
  <c r="AB2811" i="1"/>
  <c r="W2811" i="1"/>
  <c r="V2811" i="1"/>
  <c r="U2811" i="1"/>
  <c r="R2811" i="1"/>
  <c r="Q2811" i="1"/>
  <c r="P2811" i="1"/>
  <c r="O2811" i="1"/>
  <c r="AC2810" i="1"/>
  <c r="AB2810" i="1"/>
  <c r="W2810" i="1"/>
  <c r="V2810" i="1"/>
  <c r="U2810" i="1"/>
  <c r="R2810" i="1"/>
  <c r="Q2810" i="1"/>
  <c r="P2810" i="1"/>
  <c r="O2810" i="1"/>
  <c r="AC2809" i="1"/>
  <c r="AB2809" i="1"/>
  <c r="W2809" i="1"/>
  <c r="V2809" i="1"/>
  <c r="U2809" i="1"/>
  <c r="R2809" i="1"/>
  <c r="Q2809" i="1"/>
  <c r="P2809" i="1"/>
  <c r="O2809" i="1"/>
  <c r="AC2808" i="1"/>
  <c r="AB2808" i="1"/>
  <c r="W2808" i="1"/>
  <c r="V2808" i="1"/>
  <c r="U2808" i="1"/>
  <c r="R2808" i="1"/>
  <c r="Q2808" i="1"/>
  <c r="P2808" i="1"/>
  <c r="O2808" i="1"/>
  <c r="AC2807" i="1"/>
  <c r="AB2807" i="1"/>
  <c r="W2807" i="1"/>
  <c r="V2807" i="1"/>
  <c r="U2807" i="1"/>
  <c r="R2807" i="1"/>
  <c r="Q2807" i="1"/>
  <c r="P2807" i="1"/>
  <c r="O2807" i="1"/>
  <c r="AC2806" i="1"/>
  <c r="AB2806" i="1"/>
  <c r="W2806" i="1"/>
  <c r="V2806" i="1"/>
  <c r="U2806" i="1"/>
  <c r="R2806" i="1"/>
  <c r="Q2806" i="1"/>
  <c r="P2806" i="1"/>
  <c r="O2806" i="1"/>
  <c r="AC2805" i="1"/>
  <c r="AB2805" i="1"/>
  <c r="W2805" i="1"/>
  <c r="V2805" i="1"/>
  <c r="U2805" i="1"/>
  <c r="R2805" i="1"/>
  <c r="Q2805" i="1"/>
  <c r="P2805" i="1"/>
  <c r="O2805" i="1"/>
  <c r="AC2804" i="1"/>
  <c r="AB2804" i="1"/>
  <c r="W2804" i="1"/>
  <c r="V2804" i="1"/>
  <c r="U2804" i="1"/>
  <c r="R2804" i="1"/>
  <c r="Q2804" i="1"/>
  <c r="P2804" i="1"/>
  <c r="O2804" i="1"/>
  <c r="AC2803" i="1"/>
  <c r="AB2803" i="1"/>
  <c r="W2803" i="1"/>
  <c r="V2803" i="1"/>
  <c r="U2803" i="1"/>
  <c r="R2803" i="1"/>
  <c r="Q2803" i="1"/>
  <c r="P2803" i="1"/>
  <c r="O2803" i="1"/>
  <c r="AC2802" i="1"/>
  <c r="AB2802" i="1"/>
  <c r="W2802" i="1"/>
  <c r="V2802" i="1"/>
  <c r="U2802" i="1"/>
  <c r="R2802" i="1"/>
  <c r="Q2802" i="1"/>
  <c r="P2802" i="1"/>
  <c r="O2802" i="1"/>
  <c r="AC2801" i="1"/>
  <c r="AB2801" i="1"/>
  <c r="W2801" i="1"/>
  <c r="V2801" i="1"/>
  <c r="U2801" i="1"/>
  <c r="R2801" i="1"/>
  <c r="Q2801" i="1"/>
  <c r="P2801" i="1"/>
  <c r="O2801" i="1"/>
  <c r="AC2800" i="1"/>
  <c r="AB2800" i="1"/>
  <c r="W2800" i="1"/>
  <c r="V2800" i="1"/>
  <c r="U2800" i="1"/>
  <c r="R2800" i="1"/>
  <c r="Q2800" i="1"/>
  <c r="P2800" i="1"/>
  <c r="O2800" i="1"/>
  <c r="AC2799" i="1"/>
  <c r="AB2799" i="1"/>
  <c r="W2799" i="1"/>
  <c r="V2799" i="1"/>
  <c r="U2799" i="1"/>
  <c r="R2799" i="1"/>
  <c r="Q2799" i="1"/>
  <c r="P2799" i="1"/>
  <c r="O2799" i="1"/>
  <c r="AC2798" i="1"/>
  <c r="AB2798" i="1"/>
  <c r="W2798" i="1"/>
  <c r="V2798" i="1"/>
  <c r="U2798" i="1"/>
  <c r="R2798" i="1"/>
  <c r="Q2798" i="1"/>
  <c r="P2798" i="1"/>
  <c r="O2798" i="1"/>
  <c r="AC2797" i="1"/>
  <c r="AB2797" i="1"/>
  <c r="W2797" i="1"/>
  <c r="V2797" i="1"/>
  <c r="U2797" i="1"/>
  <c r="R2797" i="1"/>
  <c r="Q2797" i="1"/>
  <c r="P2797" i="1"/>
  <c r="O2797" i="1"/>
  <c r="AC2796" i="1"/>
  <c r="AB2796" i="1"/>
  <c r="W2796" i="1"/>
  <c r="V2796" i="1"/>
  <c r="U2796" i="1"/>
  <c r="R2796" i="1"/>
  <c r="Q2796" i="1"/>
  <c r="P2796" i="1"/>
  <c r="O2796" i="1"/>
  <c r="AC2795" i="1"/>
  <c r="AB2795" i="1"/>
  <c r="W2795" i="1"/>
  <c r="V2795" i="1"/>
  <c r="U2795" i="1"/>
  <c r="R2795" i="1"/>
  <c r="Q2795" i="1"/>
  <c r="P2795" i="1"/>
  <c r="O2795" i="1"/>
  <c r="AC2794" i="1"/>
  <c r="AB2794" i="1"/>
  <c r="W2794" i="1"/>
  <c r="V2794" i="1"/>
  <c r="U2794" i="1"/>
  <c r="R2794" i="1"/>
  <c r="Q2794" i="1"/>
  <c r="P2794" i="1"/>
  <c r="O2794" i="1"/>
  <c r="AC2793" i="1"/>
  <c r="AB2793" i="1"/>
  <c r="W2793" i="1"/>
  <c r="V2793" i="1"/>
  <c r="U2793" i="1"/>
  <c r="R2793" i="1"/>
  <c r="Q2793" i="1"/>
  <c r="P2793" i="1"/>
  <c r="O2793" i="1"/>
  <c r="AC2792" i="1"/>
  <c r="AB2792" i="1"/>
  <c r="W2792" i="1"/>
  <c r="V2792" i="1"/>
  <c r="U2792" i="1"/>
  <c r="R2792" i="1"/>
  <c r="Q2792" i="1"/>
  <c r="P2792" i="1"/>
  <c r="O2792" i="1"/>
  <c r="AC2791" i="1"/>
  <c r="AB2791" i="1"/>
  <c r="W2791" i="1"/>
  <c r="V2791" i="1"/>
  <c r="U2791" i="1"/>
  <c r="R2791" i="1"/>
  <c r="Q2791" i="1"/>
  <c r="P2791" i="1"/>
  <c r="O2791" i="1"/>
  <c r="AC2790" i="1"/>
  <c r="AB2790" i="1"/>
  <c r="W2790" i="1"/>
  <c r="V2790" i="1"/>
  <c r="U2790" i="1"/>
  <c r="R2790" i="1"/>
  <c r="Q2790" i="1"/>
  <c r="P2790" i="1"/>
  <c r="O2790" i="1"/>
  <c r="AC2789" i="1"/>
  <c r="AB2789" i="1"/>
  <c r="W2789" i="1"/>
  <c r="V2789" i="1"/>
  <c r="U2789" i="1"/>
  <c r="R2789" i="1"/>
  <c r="Q2789" i="1"/>
  <c r="P2789" i="1"/>
  <c r="O2789" i="1"/>
  <c r="AC2788" i="1"/>
  <c r="AB2788" i="1"/>
  <c r="W2788" i="1"/>
  <c r="V2788" i="1"/>
  <c r="U2788" i="1"/>
  <c r="R2788" i="1"/>
  <c r="Q2788" i="1"/>
  <c r="P2788" i="1"/>
  <c r="O2788" i="1"/>
  <c r="AC2787" i="1"/>
  <c r="AB2787" i="1"/>
  <c r="W2787" i="1"/>
  <c r="V2787" i="1"/>
  <c r="U2787" i="1"/>
  <c r="R2787" i="1"/>
  <c r="Q2787" i="1"/>
  <c r="P2787" i="1"/>
  <c r="O2787" i="1"/>
  <c r="AC2786" i="1"/>
  <c r="AB2786" i="1"/>
  <c r="W2786" i="1"/>
  <c r="V2786" i="1"/>
  <c r="U2786" i="1"/>
  <c r="R2786" i="1"/>
  <c r="Q2786" i="1"/>
  <c r="P2786" i="1"/>
  <c r="O2786" i="1"/>
  <c r="AC2785" i="1"/>
  <c r="AB2785" i="1"/>
  <c r="W2785" i="1"/>
  <c r="V2785" i="1"/>
  <c r="U2785" i="1"/>
  <c r="R2785" i="1"/>
  <c r="Q2785" i="1"/>
  <c r="P2785" i="1"/>
  <c r="O2785" i="1"/>
  <c r="AC2784" i="1"/>
  <c r="AB2784" i="1"/>
  <c r="W2784" i="1"/>
  <c r="V2784" i="1"/>
  <c r="U2784" i="1"/>
  <c r="R2784" i="1"/>
  <c r="Q2784" i="1"/>
  <c r="P2784" i="1"/>
  <c r="O2784" i="1"/>
  <c r="AC2783" i="1"/>
  <c r="AB2783" i="1"/>
  <c r="W2783" i="1"/>
  <c r="V2783" i="1"/>
  <c r="U2783" i="1"/>
  <c r="R2783" i="1"/>
  <c r="Q2783" i="1"/>
  <c r="P2783" i="1"/>
  <c r="O2783" i="1"/>
  <c r="AC2782" i="1"/>
  <c r="AB2782" i="1"/>
  <c r="W2782" i="1"/>
  <c r="V2782" i="1"/>
  <c r="U2782" i="1"/>
  <c r="R2782" i="1"/>
  <c r="Q2782" i="1"/>
  <c r="P2782" i="1"/>
  <c r="O2782" i="1"/>
  <c r="AC2781" i="1"/>
  <c r="AB2781" i="1"/>
  <c r="W2781" i="1"/>
  <c r="V2781" i="1"/>
  <c r="U2781" i="1"/>
  <c r="R2781" i="1"/>
  <c r="Q2781" i="1"/>
  <c r="P2781" i="1"/>
  <c r="O2781" i="1"/>
  <c r="AC2780" i="1"/>
  <c r="AB2780" i="1"/>
  <c r="W2780" i="1"/>
  <c r="V2780" i="1"/>
  <c r="U2780" i="1"/>
  <c r="R2780" i="1"/>
  <c r="Q2780" i="1"/>
  <c r="P2780" i="1"/>
  <c r="O2780" i="1"/>
  <c r="AC2779" i="1"/>
  <c r="AB2779" i="1"/>
  <c r="W2779" i="1"/>
  <c r="V2779" i="1"/>
  <c r="U2779" i="1"/>
  <c r="R2779" i="1"/>
  <c r="Q2779" i="1"/>
  <c r="P2779" i="1"/>
  <c r="O2779" i="1"/>
  <c r="AC2778" i="1"/>
  <c r="AB2778" i="1"/>
  <c r="W2778" i="1"/>
  <c r="V2778" i="1"/>
  <c r="U2778" i="1"/>
  <c r="R2778" i="1"/>
  <c r="Q2778" i="1"/>
  <c r="P2778" i="1"/>
  <c r="O2778" i="1"/>
  <c r="AC2777" i="1"/>
  <c r="AB2777" i="1"/>
  <c r="W2777" i="1"/>
  <c r="V2777" i="1"/>
  <c r="U2777" i="1"/>
  <c r="R2777" i="1"/>
  <c r="Q2777" i="1"/>
  <c r="P2777" i="1"/>
  <c r="O2777" i="1"/>
  <c r="AC2776" i="1"/>
  <c r="AB2776" i="1"/>
  <c r="W2776" i="1"/>
  <c r="V2776" i="1"/>
  <c r="U2776" i="1"/>
  <c r="R2776" i="1"/>
  <c r="Q2776" i="1"/>
  <c r="P2776" i="1"/>
  <c r="O2776" i="1"/>
  <c r="AC2775" i="1"/>
  <c r="AB2775" i="1"/>
  <c r="W2775" i="1"/>
  <c r="V2775" i="1"/>
  <c r="U2775" i="1"/>
  <c r="R2775" i="1"/>
  <c r="Q2775" i="1"/>
  <c r="P2775" i="1"/>
  <c r="O2775" i="1"/>
  <c r="AC2774" i="1"/>
  <c r="AB2774" i="1"/>
  <c r="W2774" i="1"/>
  <c r="V2774" i="1"/>
  <c r="U2774" i="1"/>
  <c r="R2774" i="1"/>
  <c r="Q2774" i="1"/>
  <c r="P2774" i="1"/>
  <c r="O2774" i="1"/>
  <c r="AC2773" i="1"/>
  <c r="AB2773" i="1"/>
  <c r="W2773" i="1"/>
  <c r="V2773" i="1"/>
  <c r="U2773" i="1"/>
  <c r="R2773" i="1"/>
  <c r="Q2773" i="1"/>
  <c r="P2773" i="1"/>
  <c r="O2773" i="1"/>
  <c r="AC2772" i="1"/>
  <c r="AB2772" i="1"/>
  <c r="W2772" i="1"/>
  <c r="V2772" i="1"/>
  <c r="U2772" i="1"/>
  <c r="R2772" i="1"/>
  <c r="Q2772" i="1"/>
  <c r="P2772" i="1"/>
  <c r="O2772" i="1"/>
  <c r="AC2771" i="1"/>
  <c r="AB2771" i="1"/>
  <c r="W2771" i="1"/>
  <c r="V2771" i="1"/>
  <c r="U2771" i="1"/>
  <c r="R2771" i="1"/>
  <c r="Q2771" i="1"/>
  <c r="P2771" i="1"/>
  <c r="O2771" i="1"/>
  <c r="AC2770" i="1"/>
  <c r="AB2770" i="1"/>
  <c r="W2770" i="1"/>
  <c r="V2770" i="1"/>
  <c r="U2770" i="1"/>
  <c r="R2770" i="1"/>
  <c r="Q2770" i="1"/>
  <c r="P2770" i="1"/>
  <c r="O2770" i="1"/>
  <c r="AC2769" i="1"/>
  <c r="AB2769" i="1"/>
  <c r="W2769" i="1"/>
  <c r="V2769" i="1"/>
  <c r="U2769" i="1"/>
  <c r="R2769" i="1"/>
  <c r="Q2769" i="1"/>
  <c r="P2769" i="1"/>
  <c r="O2769" i="1"/>
  <c r="AC2768" i="1"/>
  <c r="AB2768" i="1"/>
  <c r="W2768" i="1"/>
  <c r="V2768" i="1"/>
  <c r="U2768" i="1"/>
  <c r="R2768" i="1"/>
  <c r="Q2768" i="1"/>
  <c r="P2768" i="1"/>
  <c r="O2768" i="1"/>
  <c r="AC2767" i="1"/>
  <c r="AB2767" i="1"/>
  <c r="W2767" i="1"/>
  <c r="V2767" i="1"/>
  <c r="U2767" i="1"/>
  <c r="R2767" i="1"/>
  <c r="Q2767" i="1"/>
  <c r="P2767" i="1"/>
  <c r="O2767" i="1"/>
  <c r="AC2766" i="1"/>
  <c r="AB2766" i="1"/>
  <c r="W2766" i="1"/>
  <c r="V2766" i="1"/>
  <c r="U2766" i="1"/>
  <c r="R2766" i="1"/>
  <c r="Q2766" i="1"/>
  <c r="P2766" i="1"/>
  <c r="O2766" i="1"/>
  <c r="AC2765" i="1"/>
  <c r="AB2765" i="1"/>
  <c r="W2765" i="1"/>
  <c r="V2765" i="1"/>
  <c r="U2765" i="1"/>
  <c r="R2765" i="1"/>
  <c r="Q2765" i="1"/>
  <c r="P2765" i="1"/>
  <c r="O2765" i="1"/>
  <c r="AC2764" i="1"/>
  <c r="AB2764" i="1"/>
  <c r="W2764" i="1"/>
  <c r="V2764" i="1"/>
  <c r="U2764" i="1"/>
  <c r="R2764" i="1"/>
  <c r="Q2764" i="1"/>
  <c r="P2764" i="1"/>
  <c r="O2764" i="1"/>
  <c r="AC2763" i="1"/>
  <c r="AB2763" i="1"/>
  <c r="W2763" i="1"/>
  <c r="V2763" i="1"/>
  <c r="U2763" i="1"/>
  <c r="R2763" i="1"/>
  <c r="Q2763" i="1"/>
  <c r="P2763" i="1"/>
  <c r="O2763" i="1"/>
  <c r="AC2762" i="1"/>
  <c r="AB2762" i="1"/>
  <c r="W2762" i="1"/>
  <c r="V2762" i="1"/>
  <c r="U2762" i="1"/>
  <c r="R2762" i="1"/>
  <c r="Q2762" i="1"/>
  <c r="P2762" i="1"/>
  <c r="O2762" i="1"/>
  <c r="AC2761" i="1"/>
  <c r="AB2761" i="1"/>
  <c r="W2761" i="1"/>
  <c r="V2761" i="1"/>
  <c r="U2761" i="1"/>
  <c r="R2761" i="1"/>
  <c r="Q2761" i="1"/>
  <c r="P2761" i="1"/>
  <c r="O2761" i="1"/>
  <c r="AC2760" i="1"/>
  <c r="AB2760" i="1"/>
  <c r="W2760" i="1"/>
  <c r="V2760" i="1"/>
  <c r="U2760" i="1"/>
  <c r="R2760" i="1"/>
  <c r="Q2760" i="1"/>
  <c r="P2760" i="1"/>
  <c r="O2760" i="1"/>
  <c r="AC2759" i="1"/>
  <c r="AB2759" i="1"/>
  <c r="W2759" i="1"/>
  <c r="V2759" i="1"/>
  <c r="U2759" i="1"/>
  <c r="R2759" i="1"/>
  <c r="Q2759" i="1"/>
  <c r="P2759" i="1"/>
  <c r="O2759" i="1"/>
  <c r="AC2758" i="1"/>
  <c r="AB2758" i="1"/>
  <c r="W2758" i="1"/>
  <c r="V2758" i="1"/>
  <c r="U2758" i="1"/>
  <c r="R2758" i="1"/>
  <c r="Q2758" i="1"/>
  <c r="P2758" i="1"/>
  <c r="O2758" i="1"/>
  <c r="AC2757" i="1"/>
  <c r="AB2757" i="1"/>
  <c r="W2757" i="1"/>
  <c r="V2757" i="1"/>
  <c r="U2757" i="1"/>
  <c r="R2757" i="1"/>
  <c r="Q2757" i="1"/>
  <c r="P2757" i="1"/>
  <c r="O2757" i="1"/>
  <c r="AC2756" i="1"/>
  <c r="AB2756" i="1"/>
  <c r="W2756" i="1"/>
  <c r="V2756" i="1"/>
  <c r="U2756" i="1"/>
  <c r="R2756" i="1"/>
  <c r="Q2756" i="1"/>
  <c r="P2756" i="1"/>
  <c r="O2756" i="1"/>
  <c r="AC2755" i="1"/>
  <c r="AB2755" i="1"/>
  <c r="W2755" i="1"/>
  <c r="V2755" i="1"/>
  <c r="U2755" i="1"/>
  <c r="R2755" i="1"/>
  <c r="Q2755" i="1"/>
  <c r="P2755" i="1"/>
  <c r="O2755" i="1"/>
  <c r="AC2754" i="1"/>
  <c r="AB2754" i="1"/>
  <c r="W2754" i="1"/>
  <c r="V2754" i="1"/>
  <c r="U2754" i="1"/>
  <c r="R2754" i="1"/>
  <c r="Q2754" i="1"/>
  <c r="P2754" i="1"/>
  <c r="O2754" i="1"/>
  <c r="AC2753" i="1"/>
  <c r="AB2753" i="1"/>
  <c r="W2753" i="1"/>
  <c r="V2753" i="1"/>
  <c r="U2753" i="1"/>
  <c r="R2753" i="1"/>
  <c r="Q2753" i="1"/>
  <c r="P2753" i="1"/>
  <c r="O2753" i="1"/>
  <c r="AC2752" i="1"/>
  <c r="AB2752" i="1"/>
  <c r="W2752" i="1"/>
  <c r="V2752" i="1"/>
  <c r="U2752" i="1"/>
  <c r="R2752" i="1"/>
  <c r="Q2752" i="1"/>
  <c r="P2752" i="1"/>
  <c r="O2752" i="1"/>
  <c r="AC2751" i="1"/>
  <c r="AB2751" i="1"/>
  <c r="W2751" i="1"/>
  <c r="V2751" i="1"/>
  <c r="U2751" i="1"/>
  <c r="R2751" i="1"/>
  <c r="Q2751" i="1"/>
  <c r="P2751" i="1"/>
  <c r="O2751" i="1"/>
  <c r="AC2750" i="1"/>
  <c r="AB2750" i="1"/>
  <c r="W2750" i="1"/>
  <c r="V2750" i="1"/>
  <c r="U2750" i="1"/>
  <c r="R2750" i="1"/>
  <c r="Q2750" i="1"/>
  <c r="P2750" i="1"/>
  <c r="O2750" i="1"/>
  <c r="AC2749" i="1"/>
  <c r="AB2749" i="1"/>
  <c r="W2749" i="1"/>
  <c r="V2749" i="1"/>
  <c r="U2749" i="1"/>
  <c r="R2749" i="1"/>
  <c r="Q2749" i="1"/>
  <c r="P2749" i="1"/>
  <c r="O2749" i="1"/>
  <c r="AC2748" i="1"/>
  <c r="AB2748" i="1"/>
  <c r="W2748" i="1"/>
  <c r="V2748" i="1"/>
  <c r="U2748" i="1"/>
  <c r="R2748" i="1"/>
  <c r="Q2748" i="1"/>
  <c r="P2748" i="1"/>
  <c r="O2748" i="1"/>
  <c r="AC2747" i="1"/>
  <c r="AB2747" i="1"/>
  <c r="W2747" i="1"/>
  <c r="V2747" i="1"/>
  <c r="U2747" i="1"/>
  <c r="R2747" i="1"/>
  <c r="Q2747" i="1"/>
  <c r="P2747" i="1"/>
  <c r="O2747" i="1"/>
  <c r="AC2746" i="1"/>
  <c r="AB2746" i="1"/>
  <c r="W2746" i="1"/>
  <c r="V2746" i="1"/>
  <c r="U2746" i="1"/>
  <c r="R2746" i="1"/>
  <c r="Q2746" i="1"/>
  <c r="P2746" i="1"/>
  <c r="O2746" i="1"/>
  <c r="AC2745" i="1"/>
  <c r="AB2745" i="1"/>
  <c r="W2745" i="1"/>
  <c r="V2745" i="1"/>
  <c r="U2745" i="1"/>
  <c r="R2745" i="1"/>
  <c r="Q2745" i="1"/>
  <c r="P2745" i="1"/>
  <c r="O2745" i="1"/>
  <c r="AC2744" i="1"/>
  <c r="AB2744" i="1"/>
  <c r="W2744" i="1"/>
  <c r="V2744" i="1"/>
  <c r="U2744" i="1"/>
  <c r="R2744" i="1"/>
  <c r="Q2744" i="1"/>
  <c r="P2744" i="1"/>
  <c r="O2744" i="1"/>
  <c r="AC2743" i="1"/>
  <c r="AB2743" i="1"/>
  <c r="W2743" i="1"/>
  <c r="V2743" i="1"/>
  <c r="U2743" i="1"/>
  <c r="R2743" i="1"/>
  <c r="Q2743" i="1"/>
  <c r="P2743" i="1"/>
  <c r="O2743" i="1"/>
  <c r="AC2742" i="1"/>
  <c r="AB2742" i="1"/>
  <c r="W2742" i="1"/>
  <c r="V2742" i="1"/>
  <c r="U2742" i="1"/>
  <c r="R2742" i="1"/>
  <c r="Q2742" i="1"/>
  <c r="P2742" i="1"/>
  <c r="O2742" i="1"/>
  <c r="AC2741" i="1"/>
  <c r="AB2741" i="1"/>
  <c r="W2741" i="1"/>
  <c r="V2741" i="1"/>
  <c r="U2741" i="1"/>
  <c r="R2741" i="1"/>
  <c r="Q2741" i="1"/>
  <c r="P2741" i="1"/>
  <c r="O2741" i="1"/>
  <c r="AC2740" i="1"/>
  <c r="AB2740" i="1"/>
  <c r="W2740" i="1"/>
  <c r="V2740" i="1"/>
  <c r="U2740" i="1"/>
  <c r="R2740" i="1"/>
  <c r="Q2740" i="1"/>
  <c r="P2740" i="1"/>
  <c r="O2740" i="1"/>
  <c r="AC2739" i="1"/>
  <c r="AB2739" i="1"/>
  <c r="W2739" i="1"/>
  <c r="V2739" i="1"/>
  <c r="U2739" i="1"/>
  <c r="R2739" i="1"/>
  <c r="Q2739" i="1"/>
  <c r="P2739" i="1"/>
  <c r="O2739" i="1"/>
  <c r="AC2738" i="1"/>
  <c r="AB2738" i="1"/>
  <c r="W2738" i="1"/>
  <c r="V2738" i="1"/>
  <c r="U2738" i="1"/>
  <c r="R2738" i="1"/>
  <c r="Q2738" i="1"/>
  <c r="P2738" i="1"/>
  <c r="O2738" i="1"/>
  <c r="AC2737" i="1"/>
  <c r="AB2737" i="1"/>
  <c r="W2737" i="1"/>
  <c r="V2737" i="1"/>
  <c r="U2737" i="1"/>
  <c r="R2737" i="1"/>
  <c r="Q2737" i="1"/>
  <c r="P2737" i="1"/>
  <c r="O2737" i="1"/>
  <c r="AC2736" i="1"/>
  <c r="AB2736" i="1"/>
  <c r="W2736" i="1"/>
  <c r="V2736" i="1"/>
  <c r="U2736" i="1"/>
  <c r="R2736" i="1"/>
  <c r="Q2736" i="1"/>
  <c r="P2736" i="1"/>
  <c r="O2736" i="1"/>
  <c r="AC2735" i="1"/>
  <c r="AB2735" i="1"/>
  <c r="W2735" i="1"/>
  <c r="V2735" i="1"/>
  <c r="U2735" i="1"/>
  <c r="R2735" i="1"/>
  <c r="Q2735" i="1"/>
  <c r="P2735" i="1"/>
  <c r="O2735" i="1"/>
  <c r="AC2734" i="1"/>
  <c r="AB2734" i="1"/>
  <c r="W2734" i="1"/>
  <c r="V2734" i="1"/>
  <c r="U2734" i="1"/>
  <c r="R2734" i="1"/>
  <c r="Q2734" i="1"/>
  <c r="P2734" i="1"/>
  <c r="O2734" i="1"/>
  <c r="AC2733" i="1"/>
  <c r="AB2733" i="1"/>
  <c r="W2733" i="1"/>
  <c r="V2733" i="1"/>
  <c r="U2733" i="1"/>
  <c r="R2733" i="1"/>
  <c r="Q2733" i="1"/>
  <c r="P2733" i="1"/>
  <c r="O2733" i="1"/>
  <c r="AC2732" i="1"/>
  <c r="AB2732" i="1"/>
  <c r="W2732" i="1"/>
  <c r="V2732" i="1"/>
  <c r="U2732" i="1"/>
  <c r="R2732" i="1"/>
  <c r="Q2732" i="1"/>
  <c r="P2732" i="1"/>
  <c r="O2732" i="1"/>
  <c r="AC2731" i="1"/>
  <c r="AB2731" i="1"/>
  <c r="W2731" i="1"/>
  <c r="V2731" i="1"/>
  <c r="U2731" i="1"/>
  <c r="R2731" i="1"/>
  <c r="Q2731" i="1"/>
  <c r="P2731" i="1"/>
  <c r="O2731" i="1"/>
  <c r="AC2730" i="1"/>
  <c r="AB2730" i="1"/>
  <c r="W2730" i="1"/>
  <c r="V2730" i="1"/>
  <c r="U2730" i="1"/>
  <c r="R2730" i="1"/>
  <c r="Q2730" i="1"/>
  <c r="P2730" i="1"/>
  <c r="O2730" i="1"/>
  <c r="AC2729" i="1"/>
  <c r="AB2729" i="1"/>
  <c r="W2729" i="1"/>
  <c r="V2729" i="1"/>
  <c r="U2729" i="1"/>
  <c r="R2729" i="1"/>
  <c r="Q2729" i="1"/>
  <c r="P2729" i="1"/>
  <c r="O2729" i="1"/>
  <c r="AC2728" i="1"/>
  <c r="AB2728" i="1"/>
  <c r="W2728" i="1"/>
  <c r="V2728" i="1"/>
  <c r="U2728" i="1"/>
  <c r="R2728" i="1"/>
  <c r="Q2728" i="1"/>
  <c r="P2728" i="1"/>
  <c r="O2728" i="1"/>
  <c r="AC2727" i="1"/>
  <c r="AB2727" i="1"/>
  <c r="W2727" i="1"/>
  <c r="V2727" i="1"/>
  <c r="U2727" i="1"/>
  <c r="R2727" i="1"/>
  <c r="Q2727" i="1"/>
  <c r="P2727" i="1"/>
  <c r="O2727" i="1"/>
  <c r="AC2726" i="1"/>
  <c r="AB2726" i="1"/>
  <c r="W2726" i="1"/>
  <c r="V2726" i="1"/>
  <c r="U2726" i="1"/>
  <c r="R2726" i="1"/>
  <c r="Q2726" i="1"/>
  <c r="P2726" i="1"/>
  <c r="O2726" i="1"/>
  <c r="AC2725" i="1"/>
  <c r="AB2725" i="1"/>
  <c r="W2725" i="1"/>
  <c r="V2725" i="1"/>
  <c r="U2725" i="1"/>
  <c r="R2725" i="1"/>
  <c r="Q2725" i="1"/>
  <c r="P2725" i="1"/>
  <c r="O2725" i="1"/>
  <c r="AC2724" i="1"/>
  <c r="AB2724" i="1"/>
  <c r="W2724" i="1"/>
  <c r="V2724" i="1"/>
  <c r="U2724" i="1"/>
  <c r="R2724" i="1"/>
  <c r="Q2724" i="1"/>
  <c r="P2724" i="1"/>
  <c r="O2724" i="1"/>
  <c r="AC2723" i="1"/>
  <c r="AB2723" i="1"/>
  <c r="W2723" i="1"/>
  <c r="V2723" i="1"/>
  <c r="U2723" i="1"/>
  <c r="R2723" i="1"/>
  <c r="Q2723" i="1"/>
  <c r="P2723" i="1"/>
  <c r="O2723" i="1"/>
  <c r="AC2722" i="1"/>
  <c r="AB2722" i="1"/>
  <c r="W2722" i="1"/>
  <c r="V2722" i="1"/>
  <c r="U2722" i="1"/>
  <c r="R2722" i="1"/>
  <c r="Q2722" i="1"/>
  <c r="P2722" i="1"/>
  <c r="O2722" i="1"/>
  <c r="AC2721" i="1"/>
  <c r="AB2721" i="1"/>
  <c r="W2721" i="1"/>
  <c r="V2721" i="1"/>
  <c r="U2721" i="1"/>
  <c r="R2721" i="1"/>
  <c r="Q2721" i="1"/>
  <c r="P2721" i="1"/>
  <c r="O2721" i="1"/>
  <c r="AC2720" i="1"/>
  <c r="AB2720" i="1"/>
  <c r="W2720" i="1"/>
  <c r="V2720" i="1"/>
  <c r="U2720" i="1"/>
  <c r="R2720" i="1"/>
  <c r="Q2720" i="1"/>
  <c r="P2720" i="1"/>
  <c r="O2720" i="1"/>
  <c r="AC2719" i="1"/>
  <c r="AB2719" i="1"/>
  <c r="W2719" i="1"/>
  <c r="V2719" i="1"/>
  <c r="U2719" i="1"/>
  <c r="R2719" i="1"/>
  <c r="Q2719" i="1"/>
  <c r="P2719" i="1"/>
  <c r="O2719" i="1"/>
  <c r="AC2718" i="1"/>
  <c r="AB2718" i="1"/>
  <c r="W2718" i="1"/>
  <c r="V2718" i="1"/>
  <c r="U2718" i="1"/>
  <c r="R2718" i="1"/>
  <c r="Q2718" i="1"/>
  <c r="P2718" i="1"/>
  <c r="O2718" i="1"/>
  <c r="AC2717" i="1"/>
  <c r="AB2717" i="1"/>
  <c r="W2717" i="1"/>
  <c r="V2717" i="1"/>
  <c r="U2717" i="1"/>
  <c r="R2717" i="1"/>
  <c r="Q2717" i="1"/>
  <c r="P2717" i="1"/>
  <c r="O2717" i="1"/>
  <c r="AC2716" i="1"/>
  <c r="AB2716" i="1"/>
  <c r="W2716" i="1"/>
  <c r="V2716" i="1"/>
  <c r="U2716" i="1"/>
  <c r="R2716" i="1"/>
  <c r="Q2716" i="1"/>
  <c r="P2716" i="1"/>
  <c r="O2716" i="1"/>
  <c r="AC2715" i="1"/>
  <c r="AB2715" i="1"/>
  <c r="W2715" i="1"/>
  <c r="V2715" i="1"/>
  <c r="U2715" i="1"/>
  <c r="R2715" i="1"/>
  <c r="Q2715" i="1"/>
  <c r="P2715" i="1"/>
  <c r="O2715" i="1"/>
  <c r="AC2714" i="1"/>
  <c r="AB2714" i="1"/>
  <c r="W2714" i="1"/>
  <c r="V2714" i="1"/>
  <c r="U2714" i="1"/>
  <c r="R2714" i="1"/>
  <c r="Q2714" i="1"/>
  <c r="P2714" i="1"/>
  <c r="O2714" i="1"/>
  <c r="AC2713" i="1"/>
  <c r="AB2713" i="1"/>
  <c r="W2713" i="1"/>
  <c r="V2713" i="1"/>
  <c r="U2713" i="1"/>
  <c r="R2713" i="1"/>
  <c r="Q2713" i="1"/>
  <c r="P2713" i="1"/>
  <c r="O2713" i="1"/>
  <c r="AC2712" i="1"/>
  <c r="AB2712" i="1"/>
  <c r="W2712" i="1"/>
  <c r="V2712" i="1"/>
  <c r="U2712" i="1"/>
  <c r="R2712" i="1"/>
  <c r="Q2712" i="1"/>
  <c r="P2712" i="1"/>
  <c r="O2712" i="1"/>
  <c r="AC2711" i="1"/>
  <c r="AB2711" i="1"/>
  <c r="W2711" i="1"/>
  <c r="V2711" i="1"/>
  <c r="U2711" i="1"/>
  <c r="R2711" i="1"/>
  <c r="Q2711" i="1"/>
  <c r="P2711" i="1"/>
  <c r="O2711" i="1"/>
  <c r="AC2710" i="1"/>
  <c r="AB2710" i="1"/>
  <c r="W2710" i="1"/>
  <c r="V2710" i="1"/>
  <c r="U2710" i="1"/>
  <c r="R2710" i="1"/>
  <c r="Q2710" i="1"/>
  <c r="P2710" i="1"/>
  <c r="O2710" i="1"/>
  <c r="AC2709" i="1"/>
  <c r="AB2709" i="1"/>
  <c r="W2709" i="1"/>
  <c r="V2709" i="1"/>
  <c r="U2709" i="1"/>
  <c r="R2709" i="1"/>
  <c r="Q2709" i="1"/>
  <c r="P2709" i="1"/>
  <c r="O2709" i="1"/>
  <c r="AC2708" i="1"/>
  <c r="AB2708" i="1"/>
  <c r="W2708" i="1"/>
  <c r="V2708" i="1"/>
  <c r="U2708" i="1"/>
  <c r="R2708" i="1"/>
  <c r="Q2708" i="1"/>
  <c r="P2708" i="1"/>
  <c r="O2708" i="1"/>
  <c r="AC2707" i="1"/>
  <c r="AB2707" i="1"/>
  <c r="W2707" i="1"/>
  <c r="V2707" i="1"/>
  <c r="U2707" i="1"/>
  <c r="R2707" i="1"/>
  <c r="Q2707" i="1"/>
  <c r="P2707" i="1"/>
  <c r="O2707" i="1"/>
  <c r="AC2706" i="1"/>
  <c r="AB2706" i="1"/>
  <c r="W2706" i="1"/>
  <c r="V2706" i="1"/>
  <c r="U2706" i="1"/>
  <c r="R2706" i="1"/>
  <c r="Q2706" i="1"/>
  <c r="P2706" i="1"/>
  <c r="O2706" i="1"/>
  <c r="AC2705" i="1"/>
  <c r="AB2705" i="1"/>
  <c r="W2705" i="1"/>
  <c r="V2705" i="1"/>
  <c r="U2705" i="1"/>
  <c r="R2705" i="1"/>
  <c r="Q2705" i="1"/>
  <c r="P2705" i="1"/>
  <c r="O2705" i="1"/>
  <c r="AC2704" i="1"/>
  <c r="AB2704" i="1"/>
  <c r="W2704" i="1"/>
  <c r="V2704" i="1"/>
  <c r="U2704" i="1"/>
  <c r="R2704" i="1"/>
  <c r="Q2704" i="1"/>
  <c r="P2704" i="1"/>
  <c r="O2704" i="1"/>
  <c r="AC2703" i="1"/>
  <c r="AB2703" i="1"/>
  <c r="W2703" i="1"/>
  <c r="V2703" i="1"/>
  <c r="U2703" i="1"/>
  <c r="R2703" i="1"/>
  <c r="Q2703" i="1"/>
  <c r="P2703" i="1"/>
  <c r="O2703" i="1"/>
  <c r="AC2702" i="1"/>
  <c r="AB2702" i="1"/>
  <c r="W2702" i="1"/>
  <c r="V2702" i="1"/>
  <c r="U2702" i="1"/>
  <c r="R2702" i="1"/>
  <c r="Q2702" i="1"/>
  <c r="P2702" i="1"/>
  <c r="O2702" i="1"/>
  <c r="AC2701" i="1"/>
  <c r="AB2701" i="1"/>
  <c r="W2701" i="1"/>
  <c r="V2701" i="1"/>
  <c r="U2701" i="1"/>
  <c r="R2701" i="1"/>
  <c r="Q2701" i="1"/>
  <c r="P2701" i="1"/>
  <c r="O2701" i="1"/>
  <c r="AC2700" i="1"/>
  <c r="AB2700" i="1"/>
  <c r="W2700" i="1"/>
  <c r="V2700" i="1"/>
  <c r="U2700" i="1"/>
  <c r="R2700" i="1"/>
  <c r="Q2700" i="1"/>
  <c r="P2700" i="1"/>
  <c r="O2700" i="1"/>
  <c r="AC2699" i="1"/>
  <c r="AB2699" i="1"/>
  <c r="W2699" i="1"/>
  <c r="V2699" i="1"/>
  <c r="U2699" i="1"/>
  <c r="R2699" i="1"/>
  <c r="Q2699" i="1"/>
  <c r="P2699" i="1"/>
  <c r="O2699" i="1"/>
  <c r="AC2698" i="1"/>
  <c r="AB2698" i="1"/>
  <c r="W2698" i="1"/>
  <c r="V2698" i="1"/>
  <c r="U2698" i="1"/>
  <c r="R2698" i="1"/>
  <c r="Q2698" i="1"/>
  <c r="P2698" i="1"/>
  <c r="O2698" i="1"/>
  <c r="AC2697" i="1"/>
  <c r="AB2697" i="1"/>
  <c r="W2697" i="1"/>
  <c r="V2697" i="1"/>
  <c r="U2697" i="1"/>
  <c r="R2697" i="1"/>
  <c r="Q2697" i="1"/>
  <c r="P2697" i="1"/>
  <c r="O2697" i="1"/>
  <c r="AC2696" i="1"/>
  <c r="AB2696" i="1"/>
  <c r="W2696" i="1"/>
  <c r="V2696" i="1"/>
  <c r="U2696" i="1"/>
  <c r="R2696" i="1"/>
  <c r="Q2696" i="1"/>
  <c r="P2696" i="1"/>
  <c r="O2696" i="1"/>
  <c r="AC2695" i="1"/>
  <c r="AB2695" i="1"/>
  <c r="W2695" i="1"/>
  <c r="V2695" i="1"/>
  <c r="U2695" i="1"/>
  <c r="R2695" i="1"/>
  <c r="Q2695" i="1"/>
  <c r="P2695" i="1"/>
  <c r="O2695" i="1"/>
  <c r="AC2694" i="1"/>
  <c r="AB2694" i="1"/>
  <c r="W2694" i="1"/>
  <c r="V2694" i="1"/>
  <c r="U2694" i="1"/>
  <c r="R2694" i="1"/>
  <c r="Q2694" i="1"/>
  <c r="P2694" i="1"/>
  <c r="O2694" i="1"/>
  <c r="AC2693" i="1"/>
  <c r="AB2693" i="1"/>
  <c r="W2693" i="1"/>
  <c r="V2693" i="1"/>
  <c r="U2693" i="1"/>
  <c r="R2693" i="1"/>
  <c r="Q2693" i="1"/>
  <c r="P2693" i="1"/>
  <c r="O2693" i="1"/>
  <c r="AC2692" i="1"/>
  <c r="AB2692" i="1"/>
  <c r="W2692" i="1"/>
  <c r="V2692" i="1"/>
  <c r="U2692" i="1"/>
  <c r="R2692" i="1"/>
  <c r="Q2692" i="1"/>
  <c r="P2692" i="1"/>
  <c r="O2692" i="1"/>
  <c r="AC2691" i="1"/>
  <c r="AB2691" i="1"/>
  <c r="W2691" i="1"/>
  <c r="V2691" i="1"/>
  <c r="U2691" i="1"/>
  <c r="R2691" i="1"/>
  <c r="Q2691" i="1"/>
  <c r="P2691" i="1"/>
  <c r="O2691" i="1"/>
  <c r="AC2690" i="1"/>
  <c r="AB2690" i="1"/>
  <c r="W2690" i="1"/>
  <c r="V2690" i="1"/>
  <c r="U2690" i="1"/>
  <c r="R2690" i="1"/>
  <c r="Q2690" i="1"/>
  <c r="P2690" i="1"/>
  <c r="O2690" i="1"/>
  <c r="AC2689" i="1"/>
  <c r="AB2689" i="1"/>
  <c r="W2689" i="1"/>
  <c r="V2689" i="1"/>
  <c r="U2689" i="1"/>
  <c r="R2689" i="1"/>
  <c r="Q2689" i="1"/>
  <c r="P2689" i="1"/>
  <c r="O2689" i="1"/>
  <c r="AC2688" i="1"/>
  <c r="AB2688" i="1"/>
  <c r="W2688" i="1"/>
  <c r="V2688" i="1"/>
  <c r="U2688" i="1"/>
  <c r="R2688" i="1"/>
  <c r="Q2688" i="1"/>
  <c r="P2688" i="1"/>
  <c r="O2688" i="1"/>
  <c r="AC2687" i="1"/>
  <c r="AB2687" i="1"/>
  <c r="W2687" i="1"/>
  <c r="V2687" i="1"/>
  <c r="U2687" i="1"/>
  <c r="R2687" i="1"/>
  <c r="Q2687" i="1"/>
  <c r="P2687" i="1"/>
  <c r="O2687" i="1"/>
  <c r="AC2686" i="1"/>
  <c r="AB2686" i="1"/>
  <c r="W2686" i="1"/>
  <c r="V2686" i="1"/>
  <c r="U2686" i="1"/>
  <c r="R2686" i="1"/>
  <c r="Q2686" i="1"/>
  <c r="P2686" i="1"/>
  <c r="O2686" i="1"/>
  <c r="AC2685" i="1"/>
  <c r="AB2685" i="1"/>
  <c r="W2685" i="1"/>
  <c r="V2685" i="1"/>
  <c r="U2685" i="1"/>
  <c r="R2685" i="1"/>
  <c r="Q2685" i="1"/>
  <c r="P2685" i="1"/>
  <c r="O2685" i="1"/>
  <c r="AC2684" i="1"/>
  <c r="AB2684" i="1"/>
  <c r="W2684" i="1"/>
  <c r="V2684" i="1"/>
  <c r="U2684" i="1"/>
  <c r="R2684" i="1"/>
  <c r="Q2684" i="1"/>
  <c r="P2684" i="1"/>
  <c r="O2684" i="1"/>
  <c r="AC2683" i="1"/>
  <c r="AB2683" i="1"/>
  <c r="W2683" i="1"/>
  <c r="V2683" i="1"/>
  <c r="U2683" i="1"/>
  <c r="R2683" i="1"/>
  <c r="Q2683" i="1"/>
  <c r="P2683" i="1"/>
  <c r="O2683" i="1"/>
  <c r="AC2682" i="1"/>
  <c r="AB2682" i="1"/>
  <c r="W2682" i="1"/>
  <c r="V2682" i="1"/>
  <c r="U2682" i="1"/>
  <c r="R2682" i="1"/>
  <c r="Q2682" i="1"/>
  <c r="P2682" i="1"/>
  <c r="O2682" i="1"/>
  <c r="AC2681" i="1"/>
  <c r="AB2681" i="1"/>
  <c r="W2681" i="1"/>
  <c r="V2681" i="1"/>
  <c r="U2681" i="1"/>
  <c r="R2681" i="1"/>
  <c r="Q2681" i="1"/>
  <c r="P2681" i="1"/>
  <c r="O2681" i="1"/>
  <c r="AC2680" i="1"/>
  <c r="AB2680" i="1"/>
  <c r="W2680" i="1"/>
  <c r="V2680" i="1"/>
  <c r="U2680" i="1"/>
  <c r="R2680" i="1"/>
  <c r="Q2680" i="1"/>
  <c r="P2680" i="1"/>
  <c r="O2680" i="1"/>
  <c r="AC2679" i="1"/>
  <c r="AB2679" i="1"/>
  <c r="W2679" i="1"/>
  <c r="V2679" i="1"/>
  <c r="U2679" i="1"/>
  <c r="R2679" i="1"/>
  <c r="Q2679" i="1"/>
  <c r="P2679" i="1"/>
  <c r="O2679" i="1"/>
  <c r="AC2678" i="1"/>
  <c r="AB2678" i="1"/>
  <c r="W2678" i="1"/>
  <c r="V2678" i="1"/>
  <c r="U2678" i="1"/>
  <c r="R2678" i="1"/>
  <c r="Q2678" i="1"/>
  <c r="P2678" i="1"/>
  <c r="O2678" i="1"/>
  <c r="AC2677" i="1"/>
  <c r="AB2677" i="1"/>
  <c r="W2677" i="1"/>
  <c r="V2677" i="1"/>
  <c r="U2677" i="1"/>
  <c r="R2677" i="1"/>
  <c r="Q2677" i="1"/>
  <c r="P2677" i="1"/>
  <c r="O2677" i="1"/>
  <c r="AC2676" i="1"/>
  <c r="AB2676" i="1"/>
  <c r="W2676" i="1"/>
  <c r="V2676" i="1"/>
  <c r="U2676" i="1"/>
  <c r="R2676" i="1"/>
  <c r="Q2676" i="1"/>
  <c r="P2676" i="1"/>
  <c r="O2676" i="1"/>
  <c r="AC2675" i="1"/>
  <c r="AB2675" i="1"/>
  <c r="W2675" i="1"/>
  <c r="V2675" i="1"/>
  <c r="U2675" i="1"/>
  <c r="R2675" i="1"/>
  <c r="Q2675" i="1"/>
  <c r="P2675" i="1"/>
  <c r="O2675" i="1"/>
  <c r="AC2674" i="1"/>
  <c r="AB2674" i="1"/>
  <c r="W2674" i="1"/>
  <c r="V2674" i="1"/>
  <c r="U2674" i="1"/>
  <c r="R2674" i="1"/>
  <c r="Q2674" i="1"/>
  <c r="P2674" i="1"/>
  <c r="O2674" i="1"/>
  <c r="AC2673" i="1"/>
  <c r="AB2673" i="1"/>
  <c r="W2673" i="1"/>
  <c r="V2673" i="1"/>
  <c r="U2673" i="1"/>
  <c r="R2673" i="1"/>
  <c r="Q2673" i="1"/>
  <c r="P2673" i="1"/>
  <c r="O2673" i="1"/>
  <c r="AC2672" i="1"/>
  <c r="AB2672" i="1"/>
  <c r="W2672" i="1"/>
  <c r="V2672" i="1"/>
  <c r="U2672" i="1"/>
  <c r="R2672" i="1"/>
  <c r="Q2672" i="1"/>
  <c r="P2672" i="1"/>
  <c r="O2672" i="1"/>
  <c r="AC2671" i="1"/>
  <c r="AB2671" i="1"/>
  <c r="W2671" i="1"/>
  <c r="V2671" i="1"/>
  <c r="U2671" i="1"/>
  <c r="R2671" i="1"/>
  <c r="Q2671" i="1"/>
  <c r="P2671" i="1"/>
  <c r="O2671" i="1"/>
  <c r="AC2670" i="1"/>
  <c r="AB2670" i="1"/>
  <c r="W2670" i="1"/>
  <c r="V2670" i="1"/>
  <c r="U2670" i="1"/>
  <c r="R2670" i="1"/>
  <c r="Q2670" i="1"/>
  <c r="P2670" i="1"/>
  <c r="O2670" i="1"/>
  <c r="AC2669" i="1"/>
  <c r="AB2669" i="1"/>
  <c r="W2669" i="1"/>
  <c r="V2669" i="1"/>
  <c r="U2669" i="1"/>
  <c r="R2669" i="1"/>
  <c r="Q2669" i="1"/>
  <c r="P2669" i="1"/>
  <c r="O2669" i="1"/>
  <c r="AC2668" i="1"/>
  <c r="AB2668" i="1"/>
  <c r="W2668" i="1"/>
  <c r="V2668" i="1"/>
  <c r="U2668" i="1"/>
  <c r="R2668" i="1"/>
  <c r="Q2668" i="1"/>
  <c r="P2668" i="1"/>
  <c r="O2668" i="1"/>
  <c r="AC2667" i="1"/>
  <c r="AB2667" i="1"/>
  <c r="W2667" i="1"/>
  <c r="V2667" i="1"/>
  <c r="U2667" i="1"/>
  <c r="R2667" i="1"/>
  <c r="Q2667" i="1"/>
  <c r="P2667" i="1"/>
  <c r="O2667" i="1"/>
  <c r="AC2666" i="1"/>
  <c r="AB2666" i="1"/>
  <c r="W2666" i="1"/>
  <c r="V2666" i="1"/>
  <c r="U2666" i="1"/>
  <c r="R2666" i="1"/>
  <c r="Q2666" i="1"/>
  <c r="P2666" i="1"/>
  <c r="O2666" i="1"/>
  <c r="AC2665" i="1"/>
  <c r="AB2665" i="1"/>
  <c r="W2665" i="1"/>
  <c r="V2665" i="1"/>
  <c r="U2665" i="1"/>
  <c r="R2665" i="1"/>
  <c r="Q2665" i="1"/>
  <c r="P2665" i="1"/>
  <c r="O2665" i="1"/>
  <c r="AC2664" i="1"/>
  <c r="AB2664" i="1"/>
  <c r="W2664" i="1"/>
  <c r="V2664" i="1"/>
  <c r="U2664" i="1"/>
  <c r="R2664" i="1"/>
  <c r="Q2664" i="1"/>
  <c r="P2664" i="1"/>
  <c r="O2664" i="1"/>
  <c r="AC2663" i="1"/>
  <c r="AB2663" i="1"/>
  <c r="W2663" i="1"/>
  <c r="V2663" i="1"/>
  <c r="U2663" i="1"/>
  <c r="R2663" i="1"/>
  <c r="Q2663" i="1"/>
  <c r="P2663" i="1"/>
  <c r="O2663" i="1"/>
  <c r="AC2662" i="1"/>
  <c r="AB2662" i="1"/>
  <c r="W2662" i="1"/>
  <c r="V2662" i="1"/>
  <c r="U2662" i="1"/>
  <c r="R2662" i="1"/>
  <c r="Q2662" i="1"/>
  <c r="P2662" i="1"/>
  <c r="O2662" i="1"/>
  <c r="AC2661" i="1"/>
  <c r="AB2661" i="1"/>
  <c r="W2661" i="1"/>
  <c r="V2661" i="1"/>
  <c r="U2661" i="1"/>
  <c r="R2661" i="1"/>
  <c r="Q2661" i="1"/>
  <c r="P2661" i="1"/>
  <c r="O2661" i="1"/>
  <c r="AC2660" i="1"/>
  <c r="AB2660" i="1"/>
  <c r="W2660" i="1"/>
  <c r="V2660" i="1"/>
  <c r="U2660" i="1"/>
  <c r="R2660" i="1"/>
  <c r="Q2660" i="1"/>
  <c r="P2660" i="1"/>
  <c r="O2660" i="1"/>
  <c r="AC2659" i="1"/>
  <c r="AB2659" i="1"/>
  <c r="W2659" i="1"/>
  <c r="V2659" i="1"/>
  <c r="U2659" i="1"/>
  <c r="R2659" i="1"/>
  <c r="Q2659" i="1"/>
  <c r="P2659" i="1"/>
  <c r="O2659" i="1"/>
  <c r="AC2658" i="1"/>
  <c r="AB2658" i="1"/>
  <c r="W2658" i="1"/>
  <c r="V2658" i="1"/>
  <c r="U2658" i="1"/>
  <c r="R2658" i="1"/>
  <c r="Q2658" i="1"/>
  <c r="P2658" i="1"/>
  <c r="O2658" i="1"/>
  <c r="AC2657" i="1"/>
  <c r="AB2657" i="1"/>
  <c r="W2657" i="1"/>
  <c r="V2657" i="1"/>
  <c r="U2657" i="1"/>
  <c r="R2657" i="1"/>
  <c r="Q2657" i="1"/>
  <c r="P2657" i="1"/>
  <c r="O2657" i="1"/>
  <c r="AC2656" i="1"/>
  <c r="AB2656" i="1"/>
  <c r="W2656" i="1"/>
  <c r="V2656" i="1"/>
  <c r="U2656" i="1"/>
  <c r="R2656" i="1"/>
  <c r="Q2656" i="1"/>
  <c r="P2656" i="1"/>
  <c r="O2656" i="1"/>
  <c r="AC2655" i="1"/>
  <c r="AB2655" i="1"/>
  <c r="W2655" i="1"/>
  <c r="V2655" i="1"/>
  <c r="U2655" i="1"/>
  <c r="R2655" i="1"/>
  <c r="Q2655" i="1"/>
  <c r="P2655" i="1"/>
  <c r="O2655" i="1"/>
  <c r="AC2654" i="1"/>
  <c r="AB2654" i="1"/>
  <c r="W2654" i="1"/>
  <c r="V2654" i="1"/>
  <c r="U2654" i="1"/>
  <c r="R2654" i="1"/>
  <c r="Q2654" i="1"/>
  <c r="P2654" i="1"/>
  <c r="O2654" i="1"/>
  <c r="AC2653" i="1"/>
  <c r="AB2653" i="1"/>
  <c r="W2653" i="1"/>
  <c r="V2653" i="1"/>
  <c r="U2653" i="1"/>
  <c r="R2653" i="1"/>
  <c r="Q2653" i="1"/>
  <c r="P2653" i="1"/>
  <c r="O2653" i="1"/>
  <c r="AC2652" i="1"/>
  <c r="AB2652" i="1"/>
  <c r="W2652" i="1"/>
  <c r="V2652" i="1"/>
  <c r="U2652" i="1"/>
  <c r="R2652" i="1"/>
  <c r="Q2652" i="1"/>
  <c r="P2652" i="1"/>
  <c r="O2652" i="1"/>
  <c r="AC2651" i="1"/>
  <c r="AB2651" i="1"/>
  <c r="W2651" i="1"/>
  <c r="V2651" i="1"/>
  <c r="U2651" i="1"/>
  <c r="R2651" i="1"/>
  <c r="Q2651" i="1"/>
  <c r="P2651" i="1"/>
  <c r="O2651" i="1"/>
  <c r="AC2650" i="1"/>
  <c r="AB2650" i="1"/>
  <c r="W2650" i="1"/>
  <c r="V2650" i="1"/>
  <c r="U2650" i="1"/>
  <c r="R2650" i="1"/>
  <c r="Q2650" i="1"/>
  <c r="P2650" i="1"/>
  <c r="O2650" i="1"/>
  <c r="AC2649" i="1"/>
  <c r="AB2649" i="1"/>
  <c r="W2649" i="1"/>
  <c r="V2649" i="1"/>
  <c r="U2649" i="1"/>
  <c r="R2649" i="1"/>
  <c r="Q2649" i="1"/>
  <c r="P2649" i="1"/>
  <c r="O2649" i="1"/>
  <c r="AC2648" i="1"/>
  <c r="AB2648" i="1"/>
  <c r="W2648" i="1"/>
  <c r="V2648" i="1"/>
  <c r="U2648" i="1"/>
  <c r="R2648" i="1"/>
  <c r="Q2648" i="1"/>
  <c r="P2648" i="1"/>
  <c r="O2648" i="1"/>
  <c r="AC2647" i="1"/>
  <c r="AB2647" i="1"/>
  <c r="W2647" i="1"/>
  <c r="V2647" i="1"/>
  <c r="U2647" i="1"/>
  <c r="R2647" i="1"/>
  <c r="Q2647" i="1"/>
  <c r="P2647" i="1"/>
  <c r="O2647" i="1"/>
  <c r="AC2646" i="1"/>
  <c r="AB2646" i="1"/>
  <c r="W2646" i="1"/>
  <c r="V2646" i="1"/>
  <c r="U2646" i="1"/>
  <c r="R2646" i="1"/>
  <c r="Q2646" i="1"/>
  <c r="P2646" i="1"/>
  <c r="O2646" i="1"/>
  <c r="AC2645" i="1"/>
  <c r="AB2645" i="1"/>
  <c r="W2645" i="1"/>
  <c r="V2645" i="1"/>
  <c r="U2645" i="1"/>
  <c r="R2645" i="1"/>
  <c r="Q2645" i="1"/>
  <c r="P2645" i="1"/>
  <c r="O2645" i="1"/>
  <c r="AC2644" i="1"/>
  <c r="AB2644" i="1"/>
  <c r="W2644" i="1"/>
  <c r="V2644" i="1"/>
  <c r="U2644" i="1"/>
  <c r="R2644" i="1"/>
  <c r="Q2644" i="1"/>
  <c r="P2644" i="1"/>
  <c r="O2644" i="1"/>
  <c r="AC2643" i="1"/>
  <c r="AB2643" i="1"/>
  <c r="W2643" i="1"/>
  <c r="V2643" i="1"/>
  <c r="U2643" i="1"/>
  <c r="R2643" i="1"/>
  <c r="Q2643" i="1"/>
  <c r="P2643" i="1"/>
  <c r="O2643" i="1"/>
  <c r="AC2642" i="1"/>
  <c r="AB2642" i="1"/>
  <c r="W2642" i="1"/>
  <c r="V2642" i="1"/>
  <c r="U2642" i="1"/>
  <c r="R2642" i="1"/>
  <c r="Q2642" i="1"/>
  <c r="P2642" i="1"/>
  <c r="O2642" i="1"/>
  <c r="AC2641" i="1"/>
  <c r="AB2641" i="1"/>
  <c r="W2641" i="1"/>
  <c r="V2641" i="1"/>
  <c r="U2641" i="1"/>
  <c r="R2641" i="1"/>
  <c r="Q2641" i="1"/>
  <c r="P2641" i="1"/>
  <c r="O2641" i="1"/>
  <c r="AC2640" i="1"/>
  <c r="AB2640" i="1"/>
  <c r="W2640" i="1"/>
  <c r="V2640" i="1"/>
  <c r="U2640" i="1"/>
  <c r="R2640" i="1"/>
  <c r="Q2640" i="1"/>
  <c r="P2640" i="1"/>
  <c r="O2640" i="1"/>
  <c r="AC2639" i="1"/>
  <c r="AB2639" i="1"/>
  <c r="W2639" i="1"/>
  <c r="V2639" i="1"/>
  <c r="U2639" i="1"/>
  <c r="R2639" i="1"/>
  <c r="Q2639" i="1"/>
  <c r="P2639" i="1"/>
  <c r="O2639" i="1"/>
  <c r="AC2638" i="1"/>
  <c r="AB2638" i="1"/>
  <c r="W2638" i="1"/>
  <c r="V2638" i="1"/>
  <c r="U2638" i="1"/>
  <c r="R2638" i="1"/>
  <c r="Q2638" i="1"/>
  <c r="P2638" i="1"/>
  <c r="O2638" i="1"/>
  <c r="AC2637" i="1"/>
  <c r="AB2637" i="1"/>
  <c r="W2637" i="1"/>
  <c r="V2637" i="1"/>
  <c r="U2637" i="1"/>
  <c r="R2637" i="1"/>
  <c r="Q2637" i="1"/>
  <c r="P2637" i="1"/>
  <c r="O2637" i="1"/>
  <c r="AC2636" i="1"/>
  <c r="AB2636" i="1"/>
  <c r="W2636" i="1"/>
  <c r="V2636" i="1"/>
  <c r="U2636" i="1"/>
  <c r="R2636" i="1"/>
  <c r="Q2636" i="1"/>
  <c r="P2636" i="1"/>
  <c r="O2636" i="1"/>
  <c r="AC2635" i="1"/>
  <c r="AB2635" i="1"/>
  <c r="W2635" i="1"/>
  <c r="V2635" i="1"/>
  <c r="U2635" i="1"/>
  <c r="R2635" i="1"/>
  <c r="Q2635" i="1"/>
  <c r="P2635" i="1"/>
  <c r="O2635" i="1"/>
  <c r="AC2634" i="1"/>
  <c r="AB2634" i="1"/>
  <c r="W2634" i="1"/>
  <c r="V2634" i="1"/>
  <c r="U2634" i="1"/>
  <c r="R2634" i="1"/>
  <c r="Q2634" i="1"/>
  <c r="P2634" i="1"/>
  <c r="O2634" i="1"/>
  <c r="AC2633" i="1"/>
  <c r="AB2633" i="1"/>
  <c r="W2633" i="1"/>
  <c r="V2633" i="1"/>
  <c r="U2633" i="1"/>
  <c r="R2633" i="1"/>
  <c r="Q2633" i="1"/>
  <c r="P2633" i="1"/>
  <c r="O2633" i="1"/>
  <c r="AC2632" i="1"/>
  <c r="AB2632" i="1"/>
  <c r="W2632" i="1"/>
  <c r="V2632" i="1"/>
  <c r="U2632" i="1"/>
  <c r="R2632" i="1"/>
  <c r="Q2632" i="1"/>
  <c r="P2632" i="1"/>
  <c r="O2632" i="1"/>
  <c r="AC2631" i="1"/>
  <c r="AB2631" i="1"/>
  <c r="W2631" i="1"/>
  <c r="V2631" i="1"/>
  <c r="U2631" i="1"/>
  <c r="R2631" i="1"/>
  <c r="Q2631" i="1"/>
  <c r="P2631" i="1"/>
  <c r="O2631" i="1"/>
  <c r="AC2630" i="1"/>
  <c r="AB2630" i="1"/>
  <c r="W2630" i="1"/>
  <c r="V2630" i="1"/>
  <c r="U2630" i="1"/>
  <c r="R2630" i="1"/>
  <c r="Q2630" i="1"/>
  <c r="P2630" i="1"/>
  <c r="O2630" i="1"/>
  <c r="AC2629" i="1"/>
  <c r="AB2629" i="1"/>
  <c r="W2629" i="1"/>
  <c r="V2629" i="1"/>
  <c r="U2629" i="1"/>
  <c r="R2629" i="1"/>
  <c r="Q2629" i="1"/>
  <c r="P2629" i="1"/>
  <c r="O2629" i="1"/>
  <c r="AC2628" i="1"/>
  <c r="AB2628" i="1"/>
  <c r="W2628" i="1"/>
  <c r="V2628" i="1"/>
  <c r="U2628" i="1"/>
  <c r="R2628" i="1"/>
  <c r="Q2628" i="1"/>
  <c r="P2628" i="1"/>
  <c r="O2628" i="1"/>
  <c r="AC2627" i="1"/>
  <c r="AB2627" i="1"/>
  <c r="W2627" i="1"/>
  <c r="V2627" i="1"/>
  <c r="U2627" i="1"/>
  <c r="R2627" i="1"/>
  <c r="Q2627" i="1"/>
  <c r="P2627" i="1"/>
  <c r="O2627" i="1"/>
  <c r="AC2626" i="1"/>
  <c r="AB2626" i="1"/>
  <c r="W2626" i="1"/>
  <c r="V2626" i="1"/>
  <c r="U2626" i="1"/>
  <c r="R2626" i="1"/>
  <c r="Q2626" i="1"/>
  <c r="P2626" i="1"/>
  <c r="O2626" i="1"/>
  <c r="AC2625" i="1"/>
  <c r="AB2625" i="1"/>
  <c r="W2625" i="1"/>
  <c r="V2625" i="1"/>
  <c r="U2625" i="1"/>
  <c r="R2625" i="1"/>
  <c r="Q2625" i="1"/>
  <c r="P2625" i="1"/>
  <c r="O2625" i="1"/>
  <c r="AC2624" i="1"/>
  <c r="AB2624" i="1"/>
  <c r="W2624" i="1"/>
  <c r="V2624" i="1"/>
  <c r="U2624" i="1"/>
  <c r="R2624" i="1"/>
  <c r="Q2624" i="1"/>
  <c r="P2624" i="1"/>
  <c r="O2624" i="1"/>
  <c r="AC2623" i="1"/>
  <c r="AB2623" i="1"/>
  <c r="W2623" i="1"/>
  <c r="V2623" i="1"/>
  <c r="U2623" i="1"/>
  <c r="R2623" i="1"/>
  <c r="Q2623" i="1"/>
  <c r="P2623" i="1"/>
  <c r="O2623" i="1"/>
  <c r="AC2622" i="1"/>
  <c r="AB2622" i="1"/>
  <c r="W2622" i="1"/>
  <c r="V2622" i="1"/>
  <c r="U2622" i="1"/>
  <c r="R2622" i="1"/>
  <c r="Q2622" i="1"/>
  <c r="P2622" i="1"/>
  <c r="O2622" i="1"/>
  <c r="AC2621" i="1"/>
  <c r="AB2621" i="1"/>
  <c r="W2621" i="1"/>
  <c r="V2621" i="1"/>
  <c r="U2621" i="1"/>
  <c r="R2621" i="1"/>
  <c r="Q2621" i="1"/>
  <c r="P2621" i="1"/>
  <c r="O2621" i="1"/>
  <c r="AC2620" i="1"/>
  <c r="AB2620" i="1"/>
  <c r="W2620" i="1"/>
  <c r="V2620" i="1"/>
  <c r="U2620" i="1"/>
  <c r="R2620" i="1"/>
  <c r="Q2620" i="1"/>
  <c r="P2620" i="1"/>
  <c r="O2620" i="1"/>
  <c r="AC2619" i="1"/>
  <c r="AB2619" i="1"/>
  <c r="W2619" i="1"/>
  <c r="V2619" i="1"/>
  <c r="U2619" i="1"/>
  <c r="R2619" i="1"/>
  <c r="Q2619" i="1"/>
  <c r="P2619" i="1"/>
  <c r="O2619" i="1"/>
  <c r="AC2618" i="1"/>
  <c r="AB2618" i="1"/>
  <c r="W2618" i="1"/>
  <c r="V2618" i="1"/>
  <c r="U2618" i="1"/>
  <c r="R2618" i="1"/>
  <c r="Q2618" i="1"/>
  <c r="P2618" i="1"/>
  <c r="O2618" i="1"/>
  <c r="AC2617" i="1"/>
  <c r="AB2617" i="1"/>
  <c r="W2617" i="1"/>
  <c r="V2617" i="1"/>
  <c r="U2617" i="1"/>
  <c r="R2617" i="1"/>
  <c r="Q2617" i="1"/>
  <c r="P2617" i="1"/>
  <c r="O2617" i="1"/>
  <c r="AC2616" i="1"/>
  <c r="AB2616" i="1"/>
  <c r="W2616" i="1"/>
  <c r="V2616" i="1"/>
  <c r="U2616" i="1"/>
  <c r="R2616" i="1"/>
  <c r="Q2616" i="1"/>
  <c r="P2616" i="1"/>
  <c r="O2616" i="1"/>
  <c r="AC2615" i="1"/>
  <c r="AB2615" i="1"/>
  <c r="W2615" i="1"/>
  <c r="V2615" i="1"/>
  <c r="U2615" i="1"/>
  <c r="R2615" i="1"/>
  <c r="Q2615" i="1"/>
  <c r="P2615" i="1"/>
  <c r="O2615" i="1"/>
  <c r="AC2614" i="1"/>
  <c r="AB2614" i="1"/>
  <c r="W2614" i="1"/>
  <c r="V2614" i="1"/>
  <c r="U2614" i="1"/>
  <c r="R2614" i="1"/>
  <c r="Q2614" i="1"/>
  <c r="P2614" i="1"/>
  <c r="O2614" i="1"/>
  <c r="AC2613" i="1"/>
  <c r="AB2613" i="1"/>
  <c r="W2613" i="1"/>
  <c r="V2613" i="1"/>
  <c r="U2613" i="1"/>
  <c r="R2613" i="1"/>
  <c r="Q2613" i="1"/>
  <c r="P2613" i="1"/>
  <c r="O2613" i="1"/>
  <c r="AC2612" i="1"/>
  <c r="AB2612" i="1"/>
  <c r="W2612" i="1"/>
  <c r="V2612" i="1"/>
  <c r="U2612" i="1"/>
  <c r="R2612" i="1"/>
  <c r="Q2612" i="1"/>
  <c r="P2612" i="1"/>
  <c r="O2612" i="1"/>
  <c r="AC2611" i="1"/>
  <c r="AB2611" i="1"/>
  <c r="W2611" i="1"/>
  <c r="V2611" i="1"/>
  <c r="U2611" i="1"/>
  <c r="R2611" i="1"/>
  <c r="Q2611" i="1"/>
  <c r="P2611" i="1"/>
  <c r="O2611" i="1"/>
  <c r="AC2610" i="1"/>
  <c r="AB2610" i="1"/>
  <c r="W2610" i="1"/>
  <c r="V2610" i="1"/>
  <c r="U2610" i="1"/>
  <c r="R2610" i="1"/>
  <c r="Q2610" i="1"/>
  <c r="P2610" i="1"/>
  <c r="O2610" i="1"/>
  <c r="AC2609" i="1"/>
  <c r="AB2609" i="1"/>
  <c r="W2609" i="1"/>
  <c r="V2609" i="1"/>
  <c r="U2609" i="1"/>
  <c r="R2609" i="1"/>
  <c r="Q2609" i="1"/>
  <c r="P2609" i="1"/>
  <c r="O2609" i="1"/>
  <c r="AC2608" i="1"/>
  <c r="AB2608" i="1"/>
  <c r="W2608" i="1"/>
  <c r="V2608" i="1"/>
  <c r="U2608" i="1"/>
  <c r="R2608" i="1"/>
  <c r="Q2608" i="1"/>
  <c r="P2608" i="1"/>
  <c r="O2608" i="1"/>
  <c r="AC2607" i="1"/>
  <c r="AB2607" i="1"/>
  <c r="W2607" i="1"/>
  <c r="V2607" i="1"/>
  <c r="U2607" i="1"/>
  <c r="R2607" i="1"/>
  <c r="Q2607" i="1"/>
  <c r="P2607" i="1"/>
  <c r="O2607" i="1"/>
  <c r="AC2606" i="1"/>
  <c r="AB2606" i="1"/>
  <c r="W2606" i="1"/>
  <c r="V2606" i="1"/>
  <c r="U2606" i="1"/>
  <c r="R2606" i="1"/>
  <c r="Q2606" i="1"/>
  <c r="P2606" i="1"/>
  <c r="O2606" i="1"/>
  <c r="AC2605" i="1"/>
  <c r="AB2605" i="1"/>
  <c r="W2605" i="1"/>
  <c r="V2605" i="1"/>
  <c r="U2605" i="1"/>
  <c r="R2605" i="1"/>
  <c r="Q2605" i="1"/>
  <c r="P2605" i="1"/>
  <c r="O2605" i="1"/>
  <c r="AC2604" i="1"/>
  <c r="AB2604" i="1"/>
  <c r="W2604" i="1"/>
  <c r="V2604" i="1"/>
  <c r="U2604" i="1"/>
  <c r="R2604" i="1"/>
  <c r="Q2604" i="1"/>
  <c r="P2604" i="1"/>
  <c r="O2604" i="1"/>
  <c r="AC2603" i="1"/>
  <c r="AB2603" i="1"/>
  <c r="W2603" i="1"/>
  <c r="V2603" i="1"/>
  <c r="U2603" i="1"/>
  <c r="R2603" i="1"/>
  <c r="Q2603" i="1"/>
  <c r="P2603" i="1"/>
  <c r="O2603" i="1"/>
  <c r="AC2602" i="1"/>
  <c r="AB2602" i="1"/>
  <c r="W2602" i="1"/>
  <c r="V2602" i="1"/>
  <c r="U2602" i="1"/>
  <c r="R2602" i="1"/>
  <c r="Q2602" i="1"/>
  <c r="P2602" i="1"/>
  <c r="O2602" i="1"/>
  <c r="AC2601" i="1"/>
  <c r="AB2601" i="1"/>
  <c r="W2601" i="1"/>
  <c r="V2601" i="1"/>
  <c r="U2601" i="1"/>
  <c r="R2601" i="1"/>
  <c r="Q2601" i="1"/>
  <c r="P2601" i="1"/>
  <c r="O2601" i="1"/>
  <c r="AC2600" i="1"/>
  <c r="AB2600" i="1"/>
  <c r="W2600" i="1"/>
  <c r="V2600" i="1"/>
  <c r="U2600" i="1"/>
  <c r="R2600" i="1"/>
  <c r="Q2600" i="1"/>
  <c r="P2600" i="1"/>
  <c r="O2600" i="1"/>
  <c r="AC2599" i="1"/>
  <c r="AB2599" i="1"/>
  <c r="W2599" i="1"/>
  <c r="V2599" i="1"/>
  <c r="U2599" i="1"/>
  <c r="R2599" i="1"/>
  <c r="Q2599" i="1"/>
  <c r="P2599" i="1"/>
  <c r="O2599" i="1"/>
  <c r="AC2598" i="1"/>
  <c r="AB2598" i="1"/>
  <c r="W2598" i="1"/>
  <c r="V2598" i="1"/>
  <c r="U2598" i="1"/>
  <c r="R2598" i="1"/>
  <c r="Q2598" i="1"/>
  <c r="P2598" i="1"/>
  <c r="O2598" i="1"/>
  <c r="AC2597" i="1"/>
  <c r="AB2597" i="1"/>
  <c r="W2597" i="1"/>
  <c r="V2597" i="1"/>
  <c r="U2597" i="1"/>
  <c r="R2597" i="1"/>
  <c r="Q2597" i="1"/>
  <c r="P2597" i="1"/>
  <c r="O2597" i="1"/>
  <c r="AC2596" i="1"/>
  <c r="AB2596" i="1"/>
  <c r="W2596" i="1"/>
  <c r="V2596" i="1"/>
  <c r="U2596" i="1"/>
  <c r="R2596" i="1"/>
  <c r="Q2596" i="1"/>
  <c r="P2596" i="1"/>
  <c r="O2596" i="1"/>
  <c r="AC2595" i="1"/>
  <c r="AB2595" i="1"/>
  <c r="W2595" i="1"/>
  <c r="V2595" i="1"/>
  <c r="U2595" i="1"/>
  <c r="R2595" i="1"/>
  <c r="Q2595" i="1"/>
  <c r="P2595" i="1"/>
  <c r="O2595" i="1"/>
  <c r="AC2594" i="1"/>
  <c r="AB2594" i="1"/>
  <c r="W2594" i="1"/>
  <c r="V2594" i="1"/>
  <c r="U2594" i="1"/>
  <c r="R2594" i="1"/>
  <c r="Q2594" i="1"/>
  <c r="P2594" i="1"/>
  <c r="O2594" i="1"/>
  <c r="AC2593" i="1"/>
  <c r="AB2593" i="1"/>
  <c r="W2593" i="1"/>
  <c r="V2593" i="1"/>
  <c r="U2593" i="1"/>
  <c r="R2593" i="1"/>
  <c r="Q2593" i="1"/>
  <c r="P2593" i="1"/>
  <c r="O2593" i="1"/>
  <c r="AC2592" i="1"/>
  <c r="AB2592" i="1"/>
  <c r="W2592" i="1"/>
  <c r="V2592" i="1"/>
  <c r="U2592" i="1"/>
  <c r="R2592" i="1"/>
  <c r="Q2592" i="1"/>
  <c r="P2592" i="1"/>
  <c r="O2592" i="1"/>
  <c r="AC2591" i="1"/>
  <c r="AB2591" i="1"/>
  <c r="W2591" i="1"/>
  <c r="V2591" i="1"/>
  <c r="U2591" i="1"/>
  <c r="R2591" i="1"/>
  <c r="Q2591" i="1"/>
  <c r="P2591" i="1"/>
  <c r="O2591" i="1"/>
  <c r="AC2590" i="1"/>
  <c r="AB2590" i="1"/>
  <c r="W2590" i="1"/>
  <c r="V2590" i="1"/>
  <c r="U2590" i="1"/>
  <c r="R2590" i="1"/>
  <c r="Q2590" i="1"/>
  <c r="P2590" i="1"/>
  <c r="O2590" i="1"/>
  <c r="AC2589" i="1"/>
  <c r="AB2589" i="1"/>
  <c r="W2589" i="1"/>
  <c r="V2589" i="1"/>
  <c r="U2589" i="1"/>
  <c r="R2589" i="1"/>
  <c r="Q2589" i="1"/>
  <c r="P2589" i="1"/>
  <c r="O2589" i="1"/>
  <c r="AC2588" i="1"/>
  <c r="AB2588" i="1"/>
  <c r="W2588" i="1"/>
  <c r="V2588" i="1"/>
  <c r="U2588" i="1"/>
  <c r="R2588" i="1"/>
  <c r="Q2588" i="1"/>
  <c r="P2588" i="1"/>
  <c r="O2588" i="1"/>
  <c r="AC2587" i="1"/>
  <c r="AB2587" i="1"/>
  <c r="W2587" i="1"/>
  <c r="V2587" i="1"/>
  <c r="U2587" i="1"/>
  <c r="R2587" i="1"/>
  <c r="Q2587" i="1"/>
  <c r="P2587" i="1"/>
  <c r="O2587" i="1"/>
  <c r="AC2586" i="1"/>
  <c r="AB2586" i="1"/>
  <c r="W2586" i="1"/>
  <c r="V2586" i="1"/>
  <c r="U2586" i="1"/>
  <c r="R2586" i="1"/>
  <c r="Q2586" i="1"/>
  <c r="P2586" i="1"/>
  <c r="O2586" i="1"/>
  <c r="AC2585" i="1"/>
  <c r="AB2585" i="1"/>
  <c r="W2585" i="1"/>
  <c r="V2585" i="1"/>
  <c r="U2585" i="1"/>
  <c r="R2585" i="1"/>
  <c r="Q2585" i="1"/>
  <c r="P2585" i="1"/>
  <c r="O2585" i="1"/>
  <c r="AC2584" i="1"/>
  <c r="AB2584" i="1"/>
  <c r="W2584" i="1"/>
  <c r="V2584" i="1"/>
  <c r="U2584" i="1"/>
  <c r="R2584" i="1"/>
  <c r="Q2584" i="1"/>
  <c r="P2584" i="1"/>
  <c r="O2584" i="1"/>
  <c r="AC2583" i="1"/>
  <c r="AB2583" i="1"/>
  <c r="W2583" i="1"/>
  <c r="V2583" i="1"/>
  <c r="U2583" i="1"/>
  <c r="R2583" i="1"/>
  <c r="Q2583" i="1"/>
  <c r="P2583" i="1"/>
  <c r="O2583" i="1"/>
  <c r="AC2582" i="1"/>
  <c r="AB2582" i="1"/>
  <c r="W2582" i="1"/>
  <c r="V2582" i="1"/>
  <c r="U2582" i="1"/>
  <c r="R2582" i="1"/>
  <c r="Q2582" i="1"/>
  <c r="P2582" i="1"/>
  <c r="O2582" i="1"/>
  <c r="AC2581" i="1"/>
  <c r="AB2581" i="1"/>
  <c r="W2581" i="1"/>
  <c r="V2581" i="1"/>
  <c r="U2581" i="1"/>
  <c r="R2581" i="1"/>
  <c r="Q2581" i="1"/>
  <c r="P2581" i="1"/>
  <c r="O2581" i="1"/>
  <c r="AC2580" i="1"/>
  <c r="AB2580" i="1"/>
  <c r="W2580" i="1"/>
  <c r="V2580" i="1"/>
  <c r="U2580" i="1"/>
  <c r="R2580" i="1"/>
  <c r="Q2580" i="1"/>
  <c r="P2580" i="1"/>
  <c r="O2580" i="1"/>
  <c r="AC2579" i="1"/>
  <c r="AB2579" i="1"/>
  <c r="W2579" i="1"/>
  <c r="V2579" i="1"/>
  <c r="U2579" i="1"/>
  <c r="R2579" i="1"/>
  <c r="Q2579" i="1"/>
  <c r="P2579" i="1"/>
  <c r="O2579" i="1"/>
  <c r="AC2578" i="1"/>
  <c r="AB2578" i="1"/>
  <c r="W2578" i="1"/>
  <c r="V2578" i="1"/>
  <c r="U2578" i="1"/>
  <c r="R2578" i="1"/>
  <c r="Q2578" i="1"/>
  <c r="P2578" i="1"/>
  <c r="O2578" i="1"/>
  <c r="AC2577" i="1"/>
  <c r="AB2577" i="1"/>
  <c r="W2577" i="1"/>
  <c r="V2577" i="1"/>
  <c r="U2577" i="1"/>
  <c r="R2577" i="1"/>
  <c r="Q2577" i="1"/>
  <c r="P2577" i="1"/>
  <c r="O2577" i="1"/>
  <c r="AC2576" i="1"/>
  <c r="AB2576" i="1"/>
  <c r="W2576" i="1"/>
  <c r="V2576" i="1"/>
  <c r="U2576" i="1"/>
  <c r="R2576" i="1"/>
  <c r="Q2576" i="1"/>
  <c r="P2576" i="1"/>
  <c r="O2576" i="1"/>
  <c r="AC2575" i="1"/>
  <c r="AB2575" i="1"/>
  <c r="W2575" i="1"/>
  <c r="V2575" i="1"/>
  <c r="U2575" i="1"/>
  <c r="R2575" i="1"/>
  <c r="Q2575" i="1"/>
  <c r="P2575" i="1"/>
  <c r="O2575" i="1"/>
  <c r="AC2574" i="1"/>
  <c r="AB2574" i="1"/>
  <c r="W2574" i="1"/>
  <c r="V2574" i="1"/>
  <c r="U2574" i="1"/>
  <c r="R2574" i="1"/>
  <c r="Q2574" i="1"/>
  <c r="P2574" i="1"/>
  <c r="O2574" i="1"/>
  <c r="AC2573" i="1"/>
  <c r="AB2573" i="1"/>
  <c r="W2573" i="1"/>
  <c r="V2573" i="1"/>
  <c r="U2573" i="1"/>
  <c r="R2573" i="1"/>
  <c r="Q2573" i="1"/>
  <c r="P2573" i="1"/>
  <c r="O2573" i="1"/>
  <c r="AC2572" i="1"/>
  <c r="AB2572" i="1"/>
  <c r="W2572" i="1"/>
  <c r="V2572" i="1"/>
  <c r="U2572" i="1"/>
  <c r="R2572" i="1"/>
  <c r="Q2572" i="1"/>
  <c r="P2572" i="1"/>
  <c r="O2572" i="1"/>
  <c r="AC2571" i="1"/>
  <c r="AB2571" i="1"/>
  <c r="W2571" i="1"/>
  <c r="V2571" i="1"/>
  <c r="U2571" i="1"/>
  <c r="R2571" i="1"/>
  <c r="Q2571" i="1"/>
  <c r="P2571" i="1"/>
  <c r="O2571" i="1"/>
  <c r="AC2570" i="1"/>
  <c r="AB2570" i="1"/>
  <c r="W2570" i="1"/>
  <c r="V2570" i="1"/>
  <c r="U2570" i="1"/>
  <c r="R2570" i="1"/>
  <c r="Q2570" i="1"/>
  <c r="P2570" i="1"/>
  <c r="O2570" i="1"/>
  <c r="AC2569" i="1"/>
  <c r="AB2569" i="1"/>
  <c r="W2569" i="1"/>
  <c r="V2569" i="1"/>
  <c r="U2569" i="1"/>
  <c r="R2569" i="1"/>
  <c r="Q2569" i="1"/>
  <c r="P2569" i="1"/>
  <c r="O2569" i="1"/>
  <c r="AC2568" i="1"/>
  <c r="AB2568" i="1"/>
  <c r="W2568" i="1"/>
  <c r="V2568" i="1"/>
  <c r="U2568" i="1"/>
  <c r="R2568" i="1"/>
  <c r="Q2568" i="1"/>
  <c r="P2568" i="1"/>
  <c r="O2568" i="1"/>
  <c r="AC2567" i="1"/>
  <c r="AB2567" i="1"/>
  <c r="W2567" i="1"/>
  <c r="V2567" i="1"/>
  <c r="U2567" i="1"/>
  <c r="R2567" i="1"/>
  <c r="Q2567" i="1"/>
  <c r="P2567" i="1"/>
  <c r="O2567" i="1"/>
  <c r="AC2566" i="1"/>
  <c r="AB2566" i="1"/>
  <c r="W2566" i="1"/>
  <c r="V2566" i="1"/>
  <c r="U2566" i="1"/>
  <c r="R2566" i="1"/>
  <c r="Q2566" i="1"/>
  <c r="P2566" i="1"/>
  <c r="O2566" i="1"/>
  <c r="AC2565" i="1"/>
  <c r="AB2565" i="1"/>
  <c r="W2565" i="1"/>
  <c r="V2565" i="1"/>
  <c r="U2565" i="1"/>
  <c r="R2565" i="1"/>
  <c r="Q2565" i="1"/>
  <c r="P2565" i="1"/>
  <c r="O2565" i="1"/>
  <c r="AC2564" i="1"/>
  <c r="AB2564" i="1"/>
  <c r="W2564" i="1"/>
  <c r="V2564" i="1"/>
  <c r="U2564" i="1"/>
  <c r="R2564" i="1"/>
  <c r="Q2564" i="1"/>
  <c r="P2564" i="1"/>
  <c r="O2564" i="1"/>
  <c r="AC2563" i="1"/>
  <c r="AB2563" i="1"/>
  <c r="W2563" i="1"/>
  <c r="V2563" i="1"/>
  <c r="U2563" i="1"/>
  <c r="R2563" i="1"/>
  <c r="Q2563" i="1"/>
  <c r="P2563" i="1"/>
  <c r="O2563" i="1"/>
  <c r="AC2562" i="1"/>
  <c r="AB2562" i="1"/>
  <c r="W2562" i="1"/>
  <c r="V2562" i="1"/>
  <c r="U2562" i="1"/>
  <c r="R2562" i="1"/>
  <c r="Q2562" i="1"/>
  <c r="P2562" i="1"/>
  <c r="O2562" i="1"/>
  <c r="AC2561" i="1"/>
  <c r="AB2561" i="1"/>
  <c r="W2561" i="1"/>
  <c r="V2561" i="1"/>
  <c r="U2561" i="1"/>
  <c r="R2561" i="1"/>
  <c r="Q2561" i="1"/>
  <c r="P2561" i="1"/>
  <c r="O2561" i="1"/>
  <c r="AC2560" i="1"/>
  <c r="AB2560" i="1"/>
  <c r="W2560" i="1"/>
  <c r="V2560" i="1"/>
  <c r="U2560" i="1"/>
  <c r="R2560" i="1"/>
  <c r="Q2560" i="1"/>
  <c r="P2560" i="1"/>
  <c r="O2560" i="1"/>
  <c r="AC2559" i="1"/>
  <c r="AB2559" i="1"/>
  <c r="W2559" i="1"/>
  <c r="V2559" i="1"/>
  <c r="U2559" i="1"/>
  <c r="R2559" i="1"/>
  <c r="Q2559" i="1"/>
  <c r="P2559" i="1"/>
  <c r="O2559" i="1"/>
  <c r="AC2558" i="1"/>
  <c r="AB2558" i="1"/>
  <c r="W2558" i="1"/>
  <c r="V2558" i="1"/>
  <c r="U2558" i="1"/>
  <c r="R2558" i="1"/>
  <c r="Q2558" i="1"/>
  <c r="P2558" i="1"/>
  <c r="O2558" i="1"/>
  <c r="AC2557" i="1"/>
  <c r="AB2557" i="1"/>
  <c r="W2557" i="1"/>
  <c r="V2557" i="1"/>
  <c r="U2557" i="1"/>
  <c r="R2557" i="1"/>
  <c r="Q2557" i="1"/>
  <c r="P2557" i="1"/>
  <c r="O2557" i="1"/>
  <c r="AC2556" i="1"/>
  <c r="AB2556" i="1"/>
  <c r="W2556" i="1"/>
  <c r="V2556" i="1"/>
  <c r="U2556" i="1"/>
  <c r="R2556" i="1"/>
  <c r="Q2556" i="1"/>
  <c r="P2556" i="1"/>
  <c r="O2556" i="1"/>
  <c r="AC2555" i="1"/>
  <c r="AB2555" i="1"/>
  <c r="W2555" i="1"/>
  <c r="V2555" i="1"/>
  <c r="U2555" i="1"/>
  <c r="R2555" i="1"/>
  <c r="Q2555" i="1"/>
  <c r="P2555" i="1"/>
  <c r="O2555" i="1"/>
  <c r="AC2554" i="1"/>
  <c r="AB2554" i="1"/>
  <c r="W2554" i="1"/>
  <c r="V2554" i="1"/>
  <c r="U2554" i="1"/>
  <c r="R2554" i="1"/>
  <c r="Q2554" i="1"/>
  <c r="P2554" i="1"/>
  <c r="O2554" i="1"/>
  <c r="AC2553" i="1"/>
  <c r="AB2553" i="1"/>
  <c r="W2553" i="1"/>
  <c r="V2553" i="1"/>
  <c r="U2553" i="1"/>
  <c r="R2553" i="1"/>
  <c r="Q2553" i="1"/>
  <c r="P2553" i="1"/>
  <c r="O2553" i="1"/>
  <c r="AC2552" i="1"/>
  <c r="AB2552" i="1"/>
  <c r="W2552" i="1"/>
  <c r="V2552" i="1"/>
  <c r="U2552" i="1"/>
  <c r="R2552" i="1"/>
  <c r="Q2552" i="1"/>
  <c r="P2552" i="1"/>
  <c r="O2552" i="1"/>
  <c r="AC2551" i="1"/>
  <c r="AB2551" i="1"/>
  <c r="W2551" i="1"/>
  <c r="V2551" i="1"/>
  <c r="U2551" i="1"/>
  <c r="R2551" i="1"/>
  <c r="Q2551" i="1"/>
  <c r="P2551" i="1"/>
  <c r="O2551" i="1"/>
  <c r="AC2550" i="1"/>
  <c r="AB2550" i="1"/>
  <c r="W2550" i="1"/>
  <c r="V2550" i="1"/>
  <c r="U2550" i="1"/>
  <c r="R2550" i="1"/>
  <c r="Q2550" i="1"/>
  <c r="P2550" i="1"/>
  <c r="O2550" i="1"/>
  <c r="AC2549" i="1"/>
  <c r="AB2549" i="1"/>
  <c r="W2549" i="1"/>
  <c r="V2549" i="1"/>
  <c r="U2549" i="1"/>
  <c r="R2549" i="1"/>
  <c r="Q2549" i="1"/>
  <c r="P2549" i="1"/>
  <c r="O2549" i="1"/>
  <c r="AC2548" i="1"/>
  <c r="AB2548" i="1"/>
  <c r="W2548" i="1"/>
  <c r="V2548" i="1"/>
  <c r="U2548" i="1"/>
  <c r="R2548" i="1"/>
  <c r="Q2548" i="1"/>
  <c r="P2548" i="1"/>
  <c r="O2548" i="1"/>
  <c r="AC2547" i="1"/>
  <c r="AB2547" i="1"/>
  <c r="W2547" i="1"/>
  <c r="V2547" i="1"/>
  <c r="U2547" i="1"/>
  <c r="R2547" i="1"/>
  <c r="Q2547" i="1"/>
  <c r="P2547" i="1"/>
  <c r="O2547" i="1"/>
  <c r="AC2546" i="1"/>
  <c r="AB2546" i="1"/>
  <c r="W2546" i="1"/>
  <c r="V2546" i="1"/>
  <c r="U2546" i="1"/>
  <c r="R2546" i="1"/>
  <c r="Q2546" i="1"/>
  <c r="P2546" i="1"/>
  <c r="O2546" i="1"/>
  <c r="AC2545" i="1"/>
  <c r="AB2545" i="1"/>
  <c r="W2545" i="1"/>
  <c r="V2545" i="1"/>
  <c r="U2545" i="1"/>
  <c r="R2545" i="1"/>
  <c r="Q2545" i="1"/>
  <c r="P2545" i="1"/>
  <c r="O2545" i="1"/>
  <c r="AC2544" i="1"/>
  <c r="AB2544" i="1"/>
  <c r="W2544" i="1"/>
  <c r="V2544" i="1"/>
  <c r="U2544" i="1"/>
  <c r="R2544" i="1"/>
  <c r="Q2544" i="1"/>
  <c r="P2544" i="1"/>
  <c r="O2544" i="1"/>
  <c r="AC2543" i="1"/>
  <c r="AB2543" i="1"/>
  <c r="W2543" i="1"/>
  <c r="V2543" i="1"/>
  <c r="U2543" i="1"/>
  <c r="R2543" i="1"/>
  <c r="Q2543" i="1"/>
  <c r="P2543" i="1"/>
  <c r="O2543" i="1"/>
  <c r="AC2542" i="1"/>
  <c r="AB2542" i="1"/>
  <c r="W2542" i="1"/>
  <c r="V2542" i="1"/>
  <c r="U2542" i="1"/>
  <c r="R2542" i="1"/>
  <c r="Q2542" i="1"/>
  <c r="P2542" i="1"/>
  <c r="O2542" i="1"/>
  <c r="AC2541" i="1"/>
  <c r="AB2541" i="1"/>
  <c r="W2541" i="1"/>
  <c r="V2541" i="1"/>
  <c r="U2541" i="1"/>
  <c r="R2541" i="1"/>
  <c r="Q2541" i="1"/>
  <c r="P2541" i="1"/>
  <c r="O2541" i="1"/>
  <c r="AC2540" i="1"/>
  <c r="AB2540" i="1"/>
  <c r="W2540" i="1"/>
  <c r="V2540" i="1"/>
  <c r="U2540" i="1"/>
  <c r="R2540" i="1"/>
  <c r="Q2540" i="1"/>
  <c r="P2540" i="1"/>
  <c r="O2540" i="1"/>
  <c r="AC2539" i="1"/>
  <c r="AB2539" i="1"/>
  <c r="W2539" i="1"/>
  <c r="V2539" i="1"/>
  <c r="U2539" i="1"/>
  <c r="R2539" i="1"/>
  <c r="Q2539" i="1"/>
  <c r="P2539" i="1"/>
  <c r="O2539" i="1"/>
  <c r="AC2538" i="1"/>
  <c r="AB2538" i="1"/>
  <c r="W2538" i="1"/>
  <c r="V2538" i="1"/>
  <c r="U2538" i="1"/>
  <c r="R2538" i="1"/>
  <c r="Q2538" i="1"/>
  <c r="P2538" i="1"/>
  <c r="O2538" i="1"/>
  <c r="AC2537" i="1"/>
  <c r="AB2537" i="1"/>
  <c r="W2537" i="1"/>
  <c r="V2537" i="1"/>
  <c r="U2537" i="1"/>
  <c r="R2537" i="1"/>
  <c r="Q2537" i="1"/>
  <c r="P2537" i="1"/>
  <c r="O2537" i="1"/>
  <c r="AC2536" i="1"/>
  <c r="AB2536" i="1"/>
  <c r="W2536" i="1"/>
  <c r="V2536" i="1"/>
  <c r="U2536" i="1"/>
  <c r="R2536" i="1"/>
  <c r="Q2536" i="1"/>
  <c r="P2536" i="1"/>
  <c r="O2536" i="1"/>
  <c r="AC2535" i="1"/>
  <c r="AB2535" i="1"/>
  <c r="W2535" i="1"/>
  <c r="V2535" i="1"/>
  <c r="U2535" i="1"/>
  <c r="R2535" i="1"/>
  <c r="Q2535" i="1"/>
  <c r="P2535" i="1"/>
  <c r="O2535" i="1"/>
  <c r="AC2534" i="1"/>
  <c r="AB2534" i="1"/>
  <c r="W2534" i="1"/>
  <c r="V2534" i="1"/>
  <c r="U2534" i="1"/>
  <c r="R2534" i="1"/>
  <c r="Q2534" i="1"/>
  <c r="P2534" i="1"/>
  <c r="O2534" i="1"/>
  <c r="AC2533" i="1"/>
  <c r="AB2533" i="1"/>
  <c r="W2533" i="1"/>
  <c r="V2533" i="1"/>
  <c r="U2533" i="1"/>
  <c r="R2533" i="1"/>
  <c r="Q2533" i="1"/>
  <c r="P2533" i="1"/>
  <c r="O2533" i="1"/>
  <c r="AC2532" i="1"/>
  <c r="AB2532" i="1"/>
  <c r="W2532" i="1"/>
  <c r="V2532" i="1"/>
  <c r="U2532" i="1"/>
  <c r="R2532" i="1"/>
  <c r="Q2532" i="1"/>
  <c r="P2532" i="1"/>
  <c r="O2532" i="1"/>
  <c r="AC2531" i="1"/>
  <c r="AB2531" i="1"/>
  <c r="W2531" i="1"/>
  <c r="V2531" i="1"/>
  <c r="U2531" i="1"/>
  <c r="R2531" i="1"/>
  <c r="Q2531" i="1"/>
  <c r="P2531" i="1"/>
  <c r="O2531" i="1"/>
  <c r="AC2530" i="1"/>
  <c r="AB2530" i="1"/>
  <c r="W2530" i="1"/>
  <c r="V2530" i="1"/>
  <c r="U2530" i="1"/>
  <c r="R2530" i="1"/>
  <c r="Q2530" i="1"/>
  <c r="P2530" i="1"/>
  <c r="O2530" i="1"/>
  <c r="AC2529" i="1"/>
  <c r="AB2529" i="1"/>
  <c r="W2529" i="1"/>
  <c r="V2529" i="1"/>
  <c r="U2529" i="1"/>
  <c r="R2529" i="1"/>
  <c r="Q2529" i="1"/>
  <c r="P2529" i="1"/>
  <c r="O2529" i="1"/>
  <c r="AC2528" i="1"/>
  <c r="AB2528" i="1"/>
  <c r="W2528" i="1"/>
  <c r="V2528" i="1"/>
  <c r="U2528" i="1"/>
  <c r="R2528" i="1"/>
  <c r="Q2528" i="1"/>
  <c r="P2528" i="1"/>
  <c r="O2528" i="1"/>
  <c r="AC2527" i="1"/>
  <c r="AB2527" i="1"/>
  <c r="W2527" i="1"/>
  <c r="V2527" i="1"/>
  <c r="U2527" i="1"/>
  <c r="R2527" i="1"/>
  <c r="Q2527" i="1"/>
  <c r="P2527" i="1"/>
  <c r="O2527" i="1"/>
  <c r="AC2526" i="1"/>
  <c r="AB2526" i="1"/>
  <c r="W2526" i="1"/>
  <c r="V2526" i="1"/>
  <c r="U2526" i="1"/>
  <c r="R2526" i="1"/>
  <c r="Q2526" i="1"/>
  <c r="P2526" i="1"/>
  <c r="O2526" i="1"/>
  <c r="AC2525" i="1"/>
  <c r="AB2525" i="1"/>
  <c r="W2525" i="1"/>
  <c r="V2525" i="1"/>
  <c r="U2525" i="1"/>
  <c r="R2525" i="1"/>
  <c r="Q2525" i="1"/>
  <c r="P2525" i="1"/>
  <c r="O2525" i="1"/>
  <c r="AC2524" i="1"/>
  <c r="AB2524" i="1"/>
  <c r="W2524" i="1"/>
  <c r="V2524" i="1"/>
  <c r="U2524" i="1"/>
  <c r="R2524" i="1"/>
  <c r="Q2524" i="1"/>
  <c r="P2524" i="1"/>
  <c r="O2524" i="1"/>
  <c r="AC2523" i="1"/>
  <c r="AB2523" i="1"/>
  <c r="W2523" i="1"/>
  <c r="V2523" i="1"/>
  <c r="U2523" i="1"/>
  <c r="R2523" i="1"/>
  <c r="Q2523" i="1"/>
  <c r="P2523" i="1"/>
  <c r="O2523" i="1"/>
  <c r="AC2522" i="1"/>
  <c r="AB2522" i="1"/>
  <c r="W2522" i="1"/>
  <c r="V2522" i="1"/>
  <c r="U2522" i="1"/>
  <c r="R2522" i="1"/>
  <c r="Q2522" i="1"/>
  <c r="P2522" i="1"/>
  <c r="O2522" i="1"/>
  <c r="AC2521" i="1"/>
  <c r="AB2521" i="1"/>
  <c r="W2521" i="1"/>
  <c r="V2521" i="1"/>
  <c r="U2521" i="1"/>
  <c r="R2521" i="1"/>
  <c r="Q2521" i="1"/>
  <c r="P2521" i="1"/>
  <c r="O2521" i="1"/>
  <c r="AC2520" i="1"/>
  <c r="AB2520" i="1"/>
  <c r="W2520" i="1"/>
  <c r="V2520" i="1"/>
  <c r="U2520" i="1"/>
  <c r="R2520" i="1"/>
  <c r="Q2520" i="1"/>
  <c r="P2520" i="1"/>
  <c r="O2520" i="1"/>
  <c r="AC2519" i="1"/>
  <c r="AB2519" i="1"/>
  <c r="W2519" i="1"/>
  <c r="V2519" i="1"/>
  <c r="U2519" i="1"/>
  <c r="R2519" i="1"/>
  <c r="Q2519" i="1"/>
  <c r="P2519" i="1"/>
  <c r="O2519" i="1"/>
  <c r="AC2518" i="1"/>
  <c r="AB2518" i="1"/>
  <c r="W2518" i="1"/>
  <c r="V2518" i="1"/>
  <c r="U2518" i="1"/>
  <c r="R2518" i="1"/>
  <c r="Q2518" i="1"/>
  <c r="P2518" i="1"/>
  <c r="O2518" i="1"/>
  <c r="AC2517" i="1"/>
  <c r="AB2517" i="1"/>
  <c r="W2517" i="1"/>
  <c r="V2517" i="1"/>
  <c r="U2517" i="1"/>
  <c r="R2517" i="1"/>
  <c r="Q2517" i="1"/>
  <c r="P2517" i="1"/>
  <c r="O2517" i="1"/>
  <c r="AC2516" i="1"/>
  <c r="AB2516" i="1"/>
  <c r="W2516" i="1"/>
  <c r="V2516" i="1"/>
  <c r="U2516" i="1"/>
  <c r="R2516" i="1"/>
  <c r="Q2516" i="1"/>
  <c r="P2516" i="1"/>
  <c r="O2516" i="1"/>
  <c r="AC2515" i="1"/>
  <c r="AB2515" i="1"/>
  <c r="W2515" i="1"/>
  <c r="V2515" i="1"/>
  <c r="U2515" i="1"/>
  <c r="R2515" i="1"/>
  <c r="Q2515" i="1"/>
  <c r="P2515" i="1"/>
  <c r="O2515" i="1"/>
  <c r="AC2514" i="1"/>
  <c r="AB2514" i="1"/>
  <c r="W2514" i="1"/>
  <c r="V2514" i="1"/>
  <c r="U2514" i="1"/>
  <c r="R2514" i="1"/>
  <c r="Q2514" i="1"/>
  <c r="P2514" i="1"/>
  <c r="O2514" i="1"/>
  <c r="AC2513" i="1"/>
  <c r="AB2513" i="1"/>
  <c r="W2513" i="1"/>
  <c r="V2513" i="1"/>
  <c r="U2513" i="1"/>
  <c r="R2513" i="1"/>
  <c r="Q2513" i="1"/>
  <c r="P2513" i="1"/>
  <c r="O2513" i="1"/>
  <c r="AC2512" i="1"/>
  <c r="AB2512" i="1"/>
  <c r="W2512" i="1"/>
  <c r="V2512" i="1"/>
  <c r="U2512" i="1"/>
  <c r="R2512" i="1"/>
  <c r="Q2512" i="1"/>
  <c r="P2512" i="1"/>
  <c r="O2512" i="1"/>
  <c r="AC2511" i="1"/>
  <c r="AB2511" i="1"/>
  <c r="W2511" i="1"/>
  <c r="V2511" i="1"/>
  <c r="U2511" i="1"/>
  <c r="R2511" i="1"/>
  <c r="Q2511" i="1"/>
  <c r="P2511" i="1"/>
  <c r="O2511" i="1"/>
  <c r="AC2510" i="1"/>
  <c r="AB2510" i="1"/>
  <c r="W2510" i="1"/>
  <c r="V2510" i="1"/>
  <c r="U2510" i="1"/>
  <c r="R2510" i="1"/>
  <c r="Q2510" i="1"/>
  <c r="P2510" i="1"/>
  <c r="O2510" i="1"/>
  <c r="AC2509" i="1"/>
  <c r="AB2509" i="1"/>
  <c r="W2509" i="1"/>
  <c r="V2509" i="1"/>
  <c r="U2509" i="1"/>
  <c r="R2509" i="1"/>
  <c r="Q2509" i="1"/>
  <c r="P2509" i="1"/>
  <c r="O2509" i="1"/>
  <c r="AC2508" i="1"/>
  <c r="AB2508" i="1"/>
  <c r="W2508" i="1"/>
  <c r="V2508" i="1"/>
  <c r="U2508" i="1"/>
  <c r="R2508" i="1"/>
  <c r="Q2508" i="1"/>
  <c r="P2508" i="1"/>
  <c r="O2508" i="1"/>
  <c r="AC2507" i="1"/>
  <c r="AB2507" i="1"/>
  <c r="W2507" i="1"/>
  <c r="V2507" i="1"/>
  <c r="U2507" i="1"/>
  <c r="R2507" i="1"/>
  <c r="Q2507" i="1"/>
  <c r="P2507" i="1"/>
  <c r="O2507" i="1"/>
  <c r="AC2506" i="1"/>
  <c r="AB2506" i="1"/>
  <c r="W2506" i="1"/>
  <c r="V2506" i="1"/>
  <c r="U2506" i="1"/>
  <c r="R2506" i="1"/>
  <c r="Q2506" i="1"/>
  <c r="P2506" i="1"/>
  <c r="O2506" i="1"/>
  <c r="AC2505" i="1"/>
  <c r="AB2505" i="1"/>
  <c r="W2505" i="1"/>
  <c r="V2505" i="1"/>
  <c r="U2505" i="1"/>
  <c r="R2505" i="1"/>
  <c r="Q2505" i="1"/>
  <c r="P2505" i="1"/>
  <c r="O2505" i="1"/>
  <c r="AC2504" i="1"/>
  <c r="AB2504" i="1"/>
  <c r="W2504" i="1"/>
  <c r="V2504" i="1"/>
  <c r="U2504" i="1"/>
  <c r="R2504" i="1"/>
  <c r="Q2504" i="1"/>
  <c r="P2504" i="1"/>
  <c r="O2504" i="1"/>
  <c r="AC2503" i="1"/>
  <c r="AB2503" i="1"/>
  <c r="W2503" i="1"/>
  <c r="V2503" i="1"/>
  <c r="U2503" i="1"/>
  <c r="R2503" i="1"/>
  <c r="Q2503" i="1"/>
  <c r="P2503" i="1"/>
  <c r="O2503" i="1"/>
  <c r="AC2502" i="1"/>
  <c r="AB2502" i="1"/>
  <c r="W2502" i="1"/>
  <c r="V2502" i="1"/>
  <c r="U2502" i="1"/>
  <c r="R2502" i="1"/>
  <c r="Q2502" i="1"/>
  <c r="P2502" i="1"/>
  <c r="O2502" i="1"/>
  <c r="AC2501" i="1"/>
  <c r="AB2501" i="1"/>
  <c r="W2501" i="1"/>
  <c r="V2501" i="1"/>
  <c r="U2501" i="1"/>
  <c r="R2501" i="1"/>
  <c r="Q2501" i="1"/>
  <c r="P2501" i="1"/>
  <c r="O2501" i="1"/>
  <c r="AC2500" i="1"/>
  <c r="AB2500" i="1"/>
  <c r="W2500" i="1"/>
  <c r="V2500" i="1"/>
  <c r="U2500" i="1"/>
  <c r="R2500" i="1"/>
  <c r="Q2500" i="1"/>
  <c r="P2500" i="1"/>
  <c r="O2500" i="1"/>
  <c r="AC2499" i="1"/>
  <c r="AB2499" i="1"/>
  <c r="W2499" i="1"/>
  <c r="V2499" i="1"/>
  <c r="U2499" i="1"/>
  <c r="R2499" i="1"/>
  <c r="Q2499" i="1"/>
  <c r="P2499" i="1"/>
  <c r="O2499" i="1"/>
  <c r="AC2498" i="1"/>
  <c r="AB2498" i="1"/>
  <c r="W2498" i="1"/>
  <c r="V2498" i="1"/>
  <c r="U2498" i="1"/>
  <c r="R2498" i="1"/>
  <c r="Q2498" i="1"/>
  <c r="P2498" i="1"/>
  <c r="O2498" i="1"/>
  <c r="AC2497" i="1"/>
  <c r="AB2497" i="1"/>
  <c r="W2497" i="1"/>
  <c r="V2497" i="1"/>
  <c r="U2497" i="1"/>
  <c r="R2497" i="1"/>
  <c r="Q2497" i="1"/>
  <c r="P2497" i="1"/>
  <c r="O2497" i="1"/>
  <c r="AC2496" i="1"/>
  <c r="AB2496" i="1"/>
  <c r="W2496" i="1"/>
  <c r="V2496" i="1"/>
  <c r="U2496" i="1"/>
  <c r="R2496" i="1"/>
  <c r="Q2496" i="1"/>
  <c r="P2496" i="1"/>
  <c r="O2496" i="1"/>
  <c r="AC2495" i="1"/>
  <c r="AB2495" i="1"/>
  <c r="W2495" i="1"/>
  <c r="V2495" i="1"/>
  <c r="U2495" i="1"/>
  <c r="R2495" i="1"/>
  <c r="Q2495" i="1"/>
  <c r="P2495" i="1"/>
  <c r="O2495" i="1"/>
  <c r="AC2494" i="1"/>
  <c r="AB2494" i="1"/>
  <c r="W2494" i="1"/>
  <c r="V2494" i="1"/>
  <c r="U2494" i="1"/>
  <c r="R2494" i="1"/>
  <c r="Q2494" i="1"/>
  <c r="P2494" i="1"/>
  <c r="O2494" i="1"/>
  <c r="AC2493" i="1"/>
  <c r="AB2493" i="1"/>
  <c r="W2493" i="1"/>
  <c r="V2493" i="1"/>
  <c r="U2493" i="1"/>
  <c r="R2493" i="1"/>
  <c r="Q2493" i="1"/>
  <c r="P2493" i="1"/>
  <c r="O2493" i="1"/>
  <c r="AC2492" i="1"/>
  <c r="AB2492" i="1"/>
  <c r="W2492" i="1"/>
  <c r="V2492" i="1"/>
  <c r="U2492" i="1"/>
  <c r="R2492" i="1"/>
  <c r="Q2492" i="1"/>
  <c r="P2492" i="1"/>
  <c r="O2492" i="1"/>
  <c r="AC2491" i="1"/>
  <c r="AB2491" i="1"/>
  <c r="W2491" i="1"/>
  <c r="V2491" i="1"/>
  <c r="U2491" i="1"/>
  <c r="R2491" i="1"/>
  <c r="Q2491" i="1"/>
  <c r="P2491" i="1"/>
  <c r="O2491" i="1"/>
  <c r="AC2490" i="1"/>
  <c r="AB2490" i="1"/>
  <c r="W2490" i="1"/>
  <c r="V2490" i="1"/>
  <c r="U2490" i="1"/>
  <c r="R2490" i="1"/>
  <c r="Q2490" i="1"/>
  <c r="P2490" i="1"/>
  <c r="O2490" i="1"/>
  <c r="AC2489" i="1"/>
  <c r="AB2489" i="1"/>
  <c r="W2489" i="1"/>
  <c r="V2489" i="1"/>
  <c r="U2489" i="1"/>
  <c r="R2489" i="1"/>
  <c r="Q2489" i="1"/>
  <c r="P2489" i="1"/>
  <c r="O2489" i="1"/>
  <c r="AC2488" i="1"/>
  <c r="AB2488" i="1"/>
  <c r="W2488" i="1"/>
  <c r="V2488" i="1"/>
  <c r="U2488" i="1"/>
  <c r="R2488" i="1"/>
  <c r="Q2488" i="1"/>
  <c r="P2488" i="1"/>
  <c r="O2488" i="1"/>
  <c r="AC2487" i="1"/>
  <c r="AB2487" i="1"/>
  <c r="W2487" i="1"/>
  <c r="V2487" i="1"/>
  <c r="U2487" i="1"/>
  <c r="R2487" i="1"/>
  <c r="Q2487" i="1"/>
  <c r="P2487" i="1"/>
  <c r="O2487" i="1"/>
  <c r="AC2486" i="1"/>
  <c r="AB2486" i="1"/>
  <c r="W2486" i="1"/>
  <c r="V2486" i="1"/>
  <c r="U2486" i="1"/>
  <c r="R2486" i="1"/>
  <c r="Q2486" i="1"/>
  <c r="P2486" i="1"/>
  <c r="O2486" i="1"/>
  <c r="AC2485" i="1"/>
  <c r="AB2485" i="1"/>
  <c r="W2485" i="1"/>
  <c r="V2485" i="1"/>
  <c r="U2485" i="1"/>
  <c r="R2485" i="1"/>
  <c r="Q2485" i="1"/>
  <c r="P2485" i="1"/>
  <c r="O2485" i="1"/>
  <c r="AC2484" i="1"/>
  <c r="AB2484" i="1"/>
  <c r="W2484" i="1"/>
  <c r="V2484" i="1"/>
  <c r="U2484" i="1"/>
  <c r="R2484" i="1"/>
  <c r="Q2484" i="1"/>
  <c r="P2484" i="1"/>
  <c r="O2484" i="1"/>
  <c r="AC2483" i="1"/>
  <c r="AB2483" i="1"/>
  <c r="W2483" i="1"/>
  <c r="V2483" i="1"/>
  <c r="U2483" i="1"/>
  <c r="R2483" i="1"/>
  <c r="Q2483" i="1"/>
  <c r="P2483" i="1"/>
  <c r="O2483" i="1"/>
  <c r="AC2482" i="1"/>
  <c r="AB2482" i="1"/>
  <c r="W2482" i="1"/>
  <c r="V2482" i="1"/>
  <c r="U2482" i="1"/>
  <c r="R2482" i="1"/>
  <c r="Q2482" i="1"/>
  <c r="P2482" i="1"/>
  <c r="O2482" i="1"/>
  <c r="AC2481" i="1"/>
  <c r="AB2481" i="1"/>
  <c r="W2481" i="1"/>
  <c r="V2481" i="1"/>
  <c r="U2481" i="1"/>
  <c r="R2481" i="1"/>
  <c r="Q2481" i="1"/>
  <c r="P2481" i="1"/>
  <c r="O2481" i="1"/>
  <c r="AC2480" i="1"/>
  <c r="AB2480" i="1"/>
  <c r="W2480" i="1"/>
  <c r="V2480" i="1"/>
  <c r="U2480" i="1"/>
  <c r="R2480" i="1"/>
  <c r="Q2480" i="1"/>
  <c r="P2480" i="1"/>
  <c r="O2480" i="1"/>
  <c r="AC2479" i="1"/>
  <c r="AB2479" i="1"/>
  <c r="W2479" i="1"/>
  <c r="V2479" i="1"/>
  <c r="U2479" i="1"/>
  <c r="R2479" i="1"/>
  <c r="Q2479" i="1"/>
  <c r="P2479" i="1"/>
  <c r="O2479" i="1"/>
  <c r="AC2478" i="1"/>
  <c r="AB2478" i="1"/>
  <c r="W2478" i="1"/>
  <c r="V2478" i="1"/>
  <c r="U2478" i="1"/>
  <c r="R2478" i="1"/>
  <c r="Q2478" i="1"/>
  <c r="P2478" i="1"/>
  <c r="O2478" i="1"/>
  <c r="AC2477" i="1"/>
  <c r="AB2477" i="1"/>
  <c r="W2477" i="1"/>
  <c r="V2477" i="1"/>
  <c r="U2477" i="1"/>
  <c r="R2477" i="1"/>
  <c r="Q2477" i="1"/>
  <c r="P2477" i="1"/>
  <c r="O2477" i="1"/>
  <c r="AC2476" i="1"/>
  <c r="AB2476" i="1"/>
  <c r="W2476" i="1"/>
  <c r="V2476" i="1"/>
  <c r="U2476" i="1"/>
  <c r="R2476" i="1"/>
  <c r="Q2476" i="1"/>
  <c r="P2476" i="1"/>
  <c r="O2476" i="1"/>
  <c r="AC2475" i="1"/>
  <c r="AB2475" i="1"/>
  <c r="W2475" i="1"/>
  <c r="V2475" i="1"/>
  <c r="U2475" i="1"/>
  <c r="R2475" i="1"/>
  <c r="Q2475" i="1"/>
  <c r="P2475" i="1"/>
  <c r="O2475" i="1"/>
  <c r="AC2474" i="1"/>
  <c r="AB2474" i="1"/>
  <c r="W2474" i="1"/>
  <c r="V2474" i="1"/>
  <c r="U2474" i="1"/>
  <c r="R2474" i="1"/>
  <c r="Q2474" i="1"/>
  <c r="P2474" i="1"/>
  <c r="O2474" i="1"/>
  <c r="AC2473" i="1"/>
  <c r="AB2473" i="1"/>
  <c r="W2473" i="1"/>
  <c r="V2473" i="1"/>
  <c r="U2473" i="1"/>
  <c r="R2473" i="1"/>
  <c r="Q2473" i="1"/>
  <c r="P2473" i="1"/>
  <c r="O2473" i="1"/>
  <c r="AC2472" i="1"/>
  <c r="AB2472" i="1"/>
  <c r="W2472" i="1"/>
  <c r="V2472" i="1"/>
  <c r="U2472" i="1"/>
  <c r="R2472" i="1"/>
  <c r="Q2472" i="1"/>
  <c r="P2472" i="1"/>
  <c r="O2472" i="1"/>
  <c r="AC2471" i="1"/>
  <c r="AB2471" i="1"/>
  <c r="W2471" i="1"/>
  <c r="V2471" i="1"/>
  <c r="U2471" i="1"/>
  <c r="R2471" i="1"/>
  <c r="Q2471" i="1"/>
  <c r="P2471" i="1"/>
  <c r="O2471" i="1"/>
  <c r="AC2470" i="1"/>
  <c r="AB2470" i="1"/>
  <c r="W2470" i="1"/>
  <c r="V2470" i="1"/>
  <c r="U2470" i="1"/>
  <c r="R2470" i="1"/>
  <c r="Q2470" i="1"/>
  <c r="P2470" i="1"/>
  <c r="O2470" i="1"/>
  <c r="AC2469" i="1"/>
  <c r="AB2469" i="1"/>
  <c r="W2469" i="1"/>
  <c r="V2469" i="1"/>
  <c r="U2469" i="1"/>
  <c r="R2469" i="1"/>
  <c r="Q2469" i="1"/>
  <c r="P2469" i="1"/>
  <c r="O2469" i="1"/>
  <c r="AC2468" i="1"/>
  <c r="AB2468" i="1"/>
  <c r="W2468" i="1"/>
  <c r="V2468" i="1"/>
  <c r="U2468" i="1"/>
  <c r="R2468" i="1"/>
  <c r="Q2468" i="1"/>
  <c r="P2468" i="1"/>
  <c r="O2468" i="1"/>
  <c r="AC2467" i="1"/>
  <c r="AB2467" i="1"/>
  <c r="W2467" i="1"/>
  <c r="V2467" i="1"/>
  <c r="U2467" i="1"/>
  <c r="R2467" i="1"/>
  <c r="Q2467" i="1"/>
  <c r="P2467" i="1"/>
  <c r="O2467" i="1"/>
  <c r="AC2466" i="1"/>
  <c r="AB2466" i="1"/>
  <c r="W2466" i="1"/>
  <c r="V2466" i="1"/>
  <c r="U2466" i="1"/>
  <c r="R2466" i="1"/>
  <c r="Q2466" i="1"/>
  <c r="P2466" i="1"/>
  <c r="O2466" i="1"/>
  <c r="AC2465" i="1"/>
  <c r="AB2465" i="1"/>
  <c r="W2465" i="1"/>
  <c r="V2465" i="1"/>
  <c r="U2465" i="1"/>
  <c r="R2465" i="1"/>
  <c r="Q2465" i="1"/>
  <c r="P2465" i="1"/>
  <c r="O2465" i="1"/>
  <c r="AC2464" i="1"/>
  <c r="AB2464" i="1"/>
  <c r="W2464" i="1"/>
  <c r="V2464" i="1"/>
  <c r="U2464" i="1"/>
  <c r="R2464" i="1"/>
  <c r="Q2464" i="1"/>
  <c r="P2464" i="1"/>
  <c r="O2464" i="1"/>
  <c r="AC2463" i="1"/>
  <c r="AB2463" i="1"/>
  <c r="W2463" i="1"/>
  <c r="V2463" i="1"/>
  <c r="U2463" i="1"/>
  <c r="R2463" i="1"/>
  <c r="Q2463" i="1"/>
  <c r="P2463" i="1"/>
  <c r="O2463" i="1"/>
  <c r="AC2462" i="1"/>
  <c r="AB2462" i="1"/>
  <c r="W2462" i="1"/>
  <c r="V2462" i="1"/>
  <c r="U2462" i="1"/>
  <c r="R2462" i="1"/>
  <c r="Q2462" i="1"/>
  <c r="P2462" i="1"/>
  <c r="O2462" i="1"/>
  <c r="AC2461" i="1"/>
  <c r="AB2461" i="1"/>
  <c r="W2461" i="1"/>
  <c r="V2461" i="1"/>
  <c r="U2461" i="1"/>
  <c r="R2461" i="1"/>
  <c r="Q2461" i="1"/>
  <c r="P2461" i="1"/>
  <c r="O2461" i="1"/>
  <c r="AC2460" i="1"/>
  <c r="AB2460" i="1"/>
  <c r="W2460" i="1"/>
  <c r="V2460" i="1"/>
  <c r="U2460" i="1"/>
  <c r="R2460" i="1"/>
  <c r="Q2460" i="1"/>
  <c r="P2460" i="1"/>
  <c r="O2460" i="1"/>
  <c r="AC2459" i="1"/>
  <c r="AB2459" i="1"/>
  <c r="W2459" i="1"/>
  <c r="V2459" i="1"/>
  <c r="U2459" i="1"/>
  <c r="R2459" i="1"/>
  <c r="Q2459" i="1"/>
  <c r="P2459" i="1"/>
  <c r="O2459" i="1"/>
  <c r="AC2458" i="1"/>
  <c r="AB2458" i="1"/>
  <c r="W2458" i="1"/>
  <c r="V2458" i="1"/>
  <c r="U2458" i="1"/>
  <c r="R2458" i="1"/>
  <c r="Q2458" i="1"/>
  <c r="P2458" i="1"/>
  <c r="O2458" i="1"/>
  <c r="AC2457" i="1"/>
  <c r="AB2457" i="1"/>
  <c r="W2457" i="1"/>
  <c r="V2457" i="1"/>
  <c r="U2457" i="1"/>
  <c r="R2457" i="1"/>
  <c r="Q2457" i="1"/>
  <c r="P2457" i="1"/>
  <c r="O2457" i="1"/>
  <c r="AC2456" i="1"/>
  <c r="AB2456" i="1"/>
  <c r="W2456" i="1"/>
  <c r="V2456" i="1"/>
  <c r="U2456" i="1"/>
  <c r="R2456" i="1"/>
  <c r="Q2456" i="1"/>
  <c r="P2456" i="1"/>
  <c r="O2456" i="1"/>
  <c r="AC2455" i="1"/>
  <c r="AB2455" i="1"/>
  <c r="W2455" i="1"/>
  <c r="V2455" i="1"/>
  <c r="U2455" i="1"/>
  <c r="R2455" i="1"/>
  <c r="Q2455" i="1"/>
  <c r="P2455" i="1"/>
  <c r="O2455" i="1"/>
  <c r="AC2454" i="1"/>
  <c r="AB2454" i="1"/>
  <c r="W2454" i="1"/>
  <c r="V2454" i="1"/>
  <c r="U2454" i="1"/>
  <c r="R2454" i="1"/>
  <c r="Q2454" i="1"/>
  <c r="P2454" i="1"/>
  <c r="O2454" i="1"/>
  <c r="AC2453" i="1"/>
  <c r="AB2453" i="1"/>
  <c r="W2453" i="1"/>
  <c r="V2453" i="1"/>
  <c r="U2453" i="1"/>
  <c r="R2453" i="1"/>
  <c r="Q2453" i="1"/>
  <c r="P2453" i="1"/>
  <c r="O2453" i="1"/>
  <c r="AC2452" i="1"/>
  <c r="AB2452" i="1"/>
  <c r="W2452" i="1"/>
  <c r="V2452" i="1"/>
  <c r="U2452" i="1"/>
  <c r="R2452" i="1"/>
  <c r="Q2452" i="1"/>
  <c r="P2452" i="1"/>
  <c r="O2452" i="1"/>
  <c r="AC2451" i="1"/>
  <c r="AB2451" i="1"/>
  <c r="W2451" i="1"/>
  <c r="V2451" i="1"/>
  <c r="U2451" i="1"/>
  <c r="R2451" i="1"/>
  <c r="Q2451" i="1"/>
  <c r="P2451" i="1"/>
  <c r="O2451" i="1"/>
  <c r="AC2450" i="1"/>
  <c r="AB2450" i="1"/>
  <c r="W2450" i="1"/>
  <c r="V2450" i="1"/>
  <c r="U2450" i="1"/>
  <c r="R2450" i="1"/>
  <c r="Q2450" i="1"/>
  <c r="P2450" i="1"/>
  <c r="O2450" i="1"/>
  <c r="AC2449" i="1"/>
  <c r="AB2449" i="1"/>
  <c r="W2449" i="1"/>
  <c r="V2449" i="1"/>
  <c r="U2449" i="1"/>
  <c r="R2449" i="1"/>
  <c r="Q2449" i="1"/>
  <c r="P2449" i="1"/>
  <c r="O2449" i="1"/>
  <c r="AC2448" i="1"/>
  <c r="AB2448" i="1"/>
  <c r="W2448" i="1"/>
  <c r="V2448" i="1"/>
  <c r="U2448" i="1"/>
  <c r="R2448" i="1"/>
  <c r="Q2448" i="1"/>
  <c r="P2448" i="1"/>
  <c r="O2448" i="1"/>
  <c r="AC2447" i="1"/>
  <c r="AB2447" i="1"/>
  <c r="W2447" i="1"/>
  <c r="V2447" i="1"/>
  <c r="U2447" i="1"/>
  <c r="R2447" i="1"/>
  <c r="Q2447" i="1"/>
  <c r="P2447" i="1"/>
  <c r="O2447" i="1"/>
  <c r="AC2446" i="1"/>
  <c r="AB2446" i="1"/>
  <c r="W2446" i="1"/>
  <c r="V2446" i="1"/>
  <c r="U2446" i="1"/>
  <c r="R2446" i="1"/>
  <c r="Q2446" i="1"/>
  <c r="P2446" i="1"/>
  <c r="O2446" i="1"/>
  <c r="AC2445" i="1"/>
  <c r="AB2445" i="1"/>
  <c r="W2445" i="1"/>
  <c r="V2445" i="1"/>
  <c r="U2445" i="1"/>
  <c r="R2445" i="1"/>
  <c r="Q2445" i="1"/>
  <c r="P2445" i="1"/>
  <c r="O2445" i="1"/>
  <c r="AC2444" i="1"/>
  <c r="AB2444" i="1"/>
  <c r="W2444" i="1"/>
  <c r="V2444" i="1"/>
  <c r="U2444" i="1"/>
  <c r="R2444" i="1"/>
  <c r="Q2444" i="1"/>
  <c r="P2444" i="1"/>
  <c r="O2444" i="1"/>
  <c r="AC2443" i="1"/>
  <c r="AB2443" i="1"/>
  <c r="W2443" i="1"/>
  <c r="V2443" i="1"/>
  <c r="U2443" i="1"/>
  <c r="R2443" i="1"/>
  <c r="Q2443" i="1"/>
  <c r="P2443" i="1"/>
  <c r="O2443" i="1"/>
  <c r="AC2442" i="1"/>
  <c r="AB2442" i="1"/>
  <c r="W2442" i="1"/>
  <c r="V2442" i="1"/>
  <c r="U2442" i="1"/>
  <c r="R2442" i="1"/>
  <c r="Q2442" i="1"/>
  <c r="P2442" i="1"/>
  <c r="O2442" i="1"/>
  <c r="AC2441" i="1"/>
  <c r="AB2441" i="1"/>
  <c r="W2441" i="1"/>
  <c r="V2441" i="1"/>
  <c r="U2441" i="1"/>
  <c r="R2441" i="1"/>
  <c r="Q2441" i="1"/>
  <c r="P2441" i="1"/>
  <c r="O2441" i="1"/>
  <c r="AC2440" i="1"/>
  <c r="AB2440" i="1"/>
  <c r="W2440" i="1"/>
  <c r="V2440" i="1"/>
  <c r="U2440" i="1"/>
  <c r="R2440" i="1"/>
  <c r="Q2440" i="1"/>
  <c r="P2440" i="1"/>
  <c r="O2440" i="1"/>
  <c r="AC2439" i="1"/>
  <c r="AB2439" i="1"/>
  <c r="W2439" i="1"/>
  <c r="V2439" i="1"/>
  <c r="U2439" i="1"/>
  <c r="R2439" i="1"/>
  <c r="Q2439" i="1"/>
  <c r="P2439" i="1"/>
  <c r="O2439" i="1"/>
  <c r="AC2438" i="1"/>
  <c r="AB2438" i="1"/>
  <c r="W2438" i="1"/>
  <c r="V2438" i="1"/>
  <c r="U2438" i="1"/>
  <c r="R2438" i="1"/>
  <c r="Q2438" i="1"/>
  <c r="P2438" i="1"/>
  <c r="O2438" i="1"/>
  <c r="AC2437" i="1"/>
  <c r="AB2437" i="1"/>
  <c r="W2437" i="1"/>
  <c r="V2437" i="1"/>
  <c r="U2437" i="1"/>
  <c r="R2437" i="1"/>
  <c r="Q2437" i="1"/>
  <c r="P2437" i="1"/>
  <c r="O2437" i="1"/>
  <c r="AC2436" i="1"/>
  <c r="AB2436" i="1"/>
  <c r="W2436" i="1"/>
  <c r="V2436" i="1"/>
  <c r="U2436" i="1"/>
  <c r="R2436" i="1"/>
  <c r="Q2436" i="1"/>
  <c r="P2436" i="1"/>
  <c r="O2436" i="1"/>
  <c r="AC2435" i="1"/>
  <c r="AB2435" i="1"/>
  <c r="W2435" i="1"/>
  <c r="V2435" i="1"/>
  <c r="U2435" i="1"/>
  <c r="R2435" i="1"/>
  <c r="Q2435" i="1"/>
  <c r="P2435" i="1"/>
  <c r="O2435" i="1"/>
  <c r="AC2434" i="1"/>
  <c r="AB2434" i="1"/>
  <c r="W2434" i="1"/>
  <c r="V2434" i="1"/>
  <c r="U2434" i="1"/>
  <c r="R2434" i="1"/>
  <c r="Q2434" i="1"/>
  <c r="P2434" i="1"/>
  <c r="O2434" i="1"/>
  <c r="AC2433" i="1"/>
  <c r="AB2433" i="1"/>
  <c r="W2433" i="1"/>
  <c r="V2433" i="1"/>
  <c r="U2433" i="1"/>
  <c r="R2433" i="1"/>
  <c r="Q2433" i="1"/>
  <c r="P2433" i="1"/>
  <c r="O2433" i="1"/>
  <c r="AC2432" i="1"/>
  <c r="AB2432" i="1"/>
  <c r="W2432" i="1"/>
  <c r="V2432" i="1"/>
  <c r="U2432" i="1"/>
  <c r="R2432" i="1"/>
  <c r="Q2432" i="1"/>
  <c r="P2432" i="1"/>
  <c r="O2432" i="1"/>
  <c r="AC2431" i="1"/>
  <c r="AB2431" i="1"/>
  <c r="W2431" i="1"/>
  <c r="V2431" i="1"/>
  <c r="U2431" i="1"/>
  <c r="R2431" i="1"/>
  <c r="Q2431" i="1"/>
  <c r="P2431" i="1"/>
  <c r="O2431" i="1"/>
  <c r="AC2430" i="1"/>
  <c r="AB2430" i="1"/>
  <c r="W2430" i="1"/>
  <c r="V2430" i="1"/>
  <c r="U2430" i="1"/>
  <c r="R2430" i="1"/>
  <c r="Q2430" i="1"/>
  <c r="P2430" i="1"/>
  <c r="O2430" i="1"/>
  <c r="AC2429" i="1"/>
  <c r="AB2429" i="1"/>
  <c r="W2429" i="1"/>
  <c r="V2429" i="1"/>
  <c r="U2429" i="1"/>
  <c r="R2429" i="1"/>
  <c r="Q2429" i="1"/>
  <c r="P2429" i="1"/>
  <c r="O2429" i="1"/>
  <c r="AC2428" i="1"/>
  <c r="AB2428" i="1"/>
  <c r="W2428" i="1"/>
  <c r="V2428" i="1"/>
  <c r="U2428" i="1"/>
  <c r="R2428" i="1"/>
  <c r="Q2428" i="1"/>
  <c r="P2428" i="1"/>
  <c r="O2428" i="1"/>
  <c r="AC2427" i="1"/>
  <c r="AB2427" i="1"/>
  <c r="W2427" i="1"/>
  <c r="V2427" i="1"/>
  <c r="U2427" i="1"/>
  <c r="R2427" i="1"/>
  <c r="Q2427" i="1"/>
  <c r="P2427" i="1"/>
  <c r="O2427" i="1"/>
  <c r="AC2426" i="1"/>
  <c r="AB2426" i="1"/>
  <c r="W2426" i="1"/>
  <c r="V2426" i="1"/>
  <c r="U2426" i="1"/>
  <c r="R2426" i="1"/>
  <c r="Q2426" i="1"/>
  <c r="P2426" i="1"/>
  <c r="O2426" i="1"/>
  <c r="AC2425" i="1"/>
  <c r="AB2425" i="1"/>
  <c r="W2425" i="1"/>
  <c r="V2425" i="1"/>
  <c r="U2425" i="1"/>
  <c r="R2425" i="1"/>
  <c r="Q2425" i="1"/>
  <c r="P2425" i="1"/>
  <c r="O2425" i="1"/>
  <c r="AC2424" i="1"/>
  <c r="AB2424" i="1"/>
  <c r="W2424" i="1"/>
  <c r="V2424" i="1"/>
  <c r="U2424" i="1"/>
  <c r="R2424" i="1"/>
  <c r="Q2424" i="1"/>
  <c r="P2424" i="1"/>
  <c r="O2424" i="1"/>
  <c r="AC2423" i="1"/>
  <c r="AB2423" i="1"/>
  <c r="W2423" i="1"/>
  <c r="V2423" i="1"/>
  <c r="U2423" i="1"/>
  <c r="R2423" i="1"/>
  <c r="Q2423" i="1"/>
  <c r="P2423" i="1"/>
  <c r="O2423" i="1"/>
  <c r="AC2422" i="1"/>
  <c r="AB2422" i="1"/>
  <c r="W2422" i="1"/>
  <c r="V2422" i="1"/>
  <c r="U2422" i="1"/>
  <c r="R2422" i="1"/>
  <c r="Q2422" i="1"/>
  <c r="P2422" i="1"/>
  <c r="O2422" i="1"/>
  <c r="AC2421" i="1"/>
  <c r="AB2421" i="1"/>
  <c r="W2421" i="1"/>
  <c r="V2421" i="1"/>
  <c r="U2421" i="1"/>
  <c r="R2421" i="1"/>
  <c r="Q2421" i="1"/>
  <c r="P2421" i="1"/>
  <c r="O2421" i="1"/>
  <c r="AC2420" i="1"/>
  <c r="AB2420" i="1"/>
  <c r="W2420" i="1"/>
  <c r="V2420" i="1"/>
  <c r="U2420" i="1"/>
  <c r="R2420" i="1"/>
  <c r="Q2420" i="1"/>
  <c r="P2420" i="1"/>
  <c r="O2420" i="1"/>
  <c r="AC2419" i="1"/>
  <c r="AB2419" i="1"/>
  <c r="W2419" i="1"/>
  <c r="V2419" i="1"/>
  <c r="U2419" i="1"/>
  <c r="R2419" i="1"/>
  <c r="Q2419" i="1"/>
  <c r="P2419" i="1"/>
  <c r="O2419" i="1"/>
  <c r="AC2418" i="1"/>
  <c r="AB2418" i="1"/>
  <c r="W2418" i="1"/>
  <c r="V2418" i="1"/>
  <c r="U2418" i="1"/>
  <c r="R2418" i="1"/>
  <c r="Q2418" i="1"/>
  <c r="P2418" i="1"/>
  <c r="O2418" i="1"/>
  <c r="AC2417" i="1"/>
  <c r="AB2417" i="1"/>
  <c r="W2417" i="1"/>
  <c r="V2417" i="1"/>
  <c r="U2417" i="1"/>
  <c r="R2417" i="1"/>
  <c r="Q2417" i="1"/>
  <c r="P2417" i="1"/>
  <c r="O2417" i="1"/>
  <c r="AC2416" i="1"/>
  <c r="AB2416" i="1"/>
  <c r="W2416" i="1"/>
  <c r="V2416" i="1"/>
  <c r="U2416" i="1"/>
  <c r="R2416" i="1"/>
  <c r="Q2416" i="1"/>
  <c r="P2416" i="1"/>
  <c r="O2416" i="1"/>
  <c r="AC2415" i="1"/>
  <c r="AB2415" i="1"/>
  <c r="W2415" i="1"/>
  <c r="V2415" i="1"/>
  <c r="U2415" i="1"/>
  <c r="R2415" i="1"/>
  <c r="Q2415" i="1"/>
  <c r="P2415" i="1"/>
  <c r="O2415" i="1"/>
  <c r="AC2414" i="1"/>
  <c r="AB2414" i="1"/>
  <c r="W2414" i="1"/>
  <c r="V2414" i="1"/>
  <c r="U2414" i="1"/>
  <c r="R2414" i="1"/>
  <c r="Q2414" i="1"/>
  <c r="P2414" i="1"/>
  <c r="O2414" i="1"/>
  <c r="AC2413" i="1"/>
  <c r="AB2413" i="1"/>
  <c r="W2413" i="1"/>
  <c r="V2413" i="1"/>
  <c r="U2413" i="1"/>
  <c r="R2413" i="1"/>
  <c r="Q2413" i="1"/>
  <c r="P2413" i="1"/>
  <c r="O2413" i="1"/>
  <c r="AC2412" i="1"/>
  <c r="AB2412" i="1"/>
  <c r="W2412" i="1"/>
  <c r="V2412" i="1"/>
  <c r="U2412" i="1"/>
  <c r="R2412" i="1"/>
  <c r="Q2412" i="1"/>
  <c r="P2412" i="1"/>
  <c r="O2412" i="1"/>
  <c r="AC2411" i="1"/>
  <c r="AB2411" i="1"/>
  <c r="W2411" i="1"/>
  <c r="V2411" i="1"/>
  <c r="U2411" i="1"/>
  <c r="R2411" i="1"/>
  <c r="Q2411" i="1"/>
  <c r="P2411" i="1"/>
  <c r="O2411" i="1"/>
  <c r="AC2410" i="1"/>
  <c r="AB2410" i="1"/>
  <c r="W2410" i="1"/>
  <c r="V2410" i="1"/>
  <c r="U2410" i="1"/>
  <c r="R2410" i="1"/>
  <c r="Q2410" i="1"/>
  <c r="P2410" i="1"/>
  <c r="O2410" i="1"/>
  <c r="AC2409" i="1"/>
  <c r="AB2409" i="1"/>
  <c r="W2409" i="1"/>
  <c r="V2409" i="1"/>
  <c r="U2409" i="1"/>
  <c r="R2409" i="1"/>
  <c r="Q2409" i="1"/>
  <c r="P2409" i="1"/>
  <c r="O2409" i="1"/>
  <c r="AC2408" i="1"/>
  <c r="AB2408" i="1"/>
  <c r="W2408" i="1"/>
  <c r="V2408" i="1"/>
  <c r="U2408" i="1"/>
  <c r="R2408" i="1"/>
  <c r="Q2408" i="1"/>
  <c r="P2408" i="1"/>
  <c r="O2408" i="1"/>
  <c r="AC2407" i="1"/>
  <c r="AB2407" i="1"/>
  <c r="W2407" i="1"/>
  <c r="V2407" i="1"/>
  <c r="U2407" i="1"/>
  <c r="R2407" i="1"/>
  <c r="Q2407" i="1"/>
  <c r="P2407" i="1"/>
  <c r="O2407" i="1"/>
  <c r="AC2406" i="1"/>
  <c r="AB2406" i="1"/>
  <c r="W2406" i="1"/>
  <c r="V2406" i="1"/>
  <c r="U2406" i="1"/>
  <c r="R2406" i="1"/>
  <c r="Q2406" i="1"/>
  <c r="P2406" i="1"/>
  <c r="O2406" i="1"/>
  <c r="AC2405" i="1"/>
  <c r="AB2405" i="1"/>
  <c r="W2405" i="1"/>
  <c r="V2405" i="1"/>
  <c r="U2405" i="1"/>
  <c r="R2405" i="1"/>
  <c r="Q2405" i="1"/>
  <c r="P2405" i="1"/>
  <c r="O2405" i="1"/>
  <c r="AC2404" i="1"/>
  <c r="AB2404" i="1"/>
  <c r="W2404" i="1"/>
  <c r="V2404" i="1"/>
  <c r="U2404" i="1"/>
  <c r="R2404" i="1"/>
  <c r="Q2404" i="1"/>
  <c r="P2404" i="1"/>
  <c r="O2404" i="1"/>
  <c r="AC2403" i="1"/>
  <c r="AB2403" i="1"/>
  <c r="W2403" i="1"/>
  <c r="V2403" i="1"/>
  <c r="U2403" i="1"/>
  <c r="R2403" i="1"/>
  <c r="Q2403" i="1"/>
  <c r="P2403" i="1"/>
  <c r="O2403" i="1"/>
  <c r="AC2402" i="1"/>
  <c r="AB2402" i="1"/>
  <c r="W2402" i="1"/>
  <c r="V2402" i="1"/>
  <c r="U2402" i="1"/>
  <c r="R2402" i="1"/>
  <c r="Q2402" i="1"/>
  <c r="P2402" i="1"/>
  <c r="O2402" i="1"/>
  <c r="AC2401" i="1"/>
  <c r="AB2401" i="1"/>
  <c r="W2401" i="1"/>
  <c r="V2401" i="1"/>
  <c r="U2401" i="1"/>
  <c r="R2401" i="1"/>
  <c r="Q2401" i="1"/>
  <c r="P2401" i="1"/>
  <c r="O2401" i="1"/>
  <c r="AC2400" i="1"/>
  <c r="AB2400" i="1"/>
  <c r="W2400" i="1"/>
  <c r="V2400" i="1"/>
  <c r="U2400" i="1"/>
  <c r="R2400" i="1"/>
  <c r="Q2400" i="1"/>
  <c r="P2400" i="1"/>
  <c r="O2400" i="1"/>
  <c r="AC2399" i="1"/>
  <c r="AB2399" i="1"/>
  <c r="W2399" i="1"/>
  <c r="V2399" i="1"/>
  <c r="U2399" i="1"/>
  <c r="R2399" i="1"/>
  <c r="Q2399" i="1"/>
  <c r="P2399" i="1"/>
  <c r="O2399" i="1"/>
  <c r="AC2398" i="1"/>
  <c r="AB2398" i="1"/>
  <c r="W2398" i="1"/>
  <c r="V2398" i="1"/>
  <c r="U2398" i="1"/>
  <c r="R2398" i="1"/>
  <c r="Q2398" i="1"/>
  <c r="P2398" i="1"/>
  <c r="O2398" i="1"/>
  <c r="AC2397" i="1"/>
  <c r="AB2397" i="1"/>
  <c r="W2397" i="1"/>
  <c r="V2397" i="1"/>
  <c r="U2397" i="1"/>
  <c r="R2397" i="1"/>
  <c r="Q2397" i="1"/>
  <c r="P2397" i="1"/>
  <c r="O2397" i="1"/>
  <c r="AC2396" i="1"/>
  <c r="AB2396" i="1"/>
  <c r="W2396" i="1"/>
  <c r="V2396" i="1"/>
  <c r="U2396" i="1"/>
  <c r="R2396" i="1"/>
  <c r="Q2396" i="1"/>
  <c r="P2396" i="1"/>
  <c r="O2396" i="1"/>
  <c r="AC2395" i="1"/>
  <c r="AB2395" i="1"/>
  <c r="W2395" i="1"/>
  <c r="V2395" i="1"/>
  <c r="U2395" i="1"/>
  <c r="R2395" i="1"/>
  <c r="Q2395" i="1"/>
  <c r="P2395" i="1"/>
  <c r="O2395" i="1"/>
  <c r="AC2394" i="1"/>
  <c r="AB2394" i="1"/>
  <c r="W2394" i="1"/>
  <c r="V2394" i="1"/>
  <c r="U2394" i="1"/>
  <c r="R2394" i="1"/>
  <c r="Q2394" i="1"/>
  <c r="P2394" i="1"/>
  <c r="O2394" i="1"/>
  <c r="AC2393" i="1"/>
  <c r="AB2393" i="1"/>
  <c r="W2393" i="1"/>
  <c r="V2393" i="1"/>
  <c r="U2393" i="1"/>
  <c r="R2393" i="1"/>
  <c r="Q2393" i="1"/>
  <c r="P2393" i="1"/>
  <c r="O2393" i="1"/>
  <c r="AC2392" i="1"/>
  <c r="AB2392" i="1"/>
  <c r="W2392" i="1"/>
  <c r="V2392" i="1"/>
  <c r="U2392" i="1"/>
  <c r="R2392" i="1"/>
  <c r="Q2392" i="1"/>
  <c r="P2392" i="1"/>
  <c r="O2392" i="1"/>
  <c r="AC2391" i="1"/>
  <c r="AB2391" i="1"/>
  <c r="W2391" i="1"/>
  <c r="V2391" i="1"/>
  <c r="U2391" i="1"/>
  <c r="R2391" i="1"/>
  <c r="Q2391" i="1"/>
  <c r="P2391" i="1"/>
  <c r="O2391" i="1"/>
  <c r="AC2390" i="1"/>
  <c r="AB2390" i="1"/>
  <c r="W2390" i="1"/>
  <c r="V2390" i="1"/>
  <c r="U2390" i="1"/>
  <c r="R2390" i="1"/>
  <c r="Q2390" i="1"/>
  <c r="P2390" i="1"/>
  <c r="O2390" i="1"/>
  <c r="AC2389" i="1"/>
  <c r="AB2389" i="1"/>
  <c r="W2389" i="1"/>
  <c r="V2389" i="1"/>
  <c r="U2389" i="1"/>
  <c r="R2389" i="1"/>
  <c r="Q2389" i="1"/>
  <c r="P2389" i="1"/>
  <c r="O2389" i="1"/>
  <c r="AC2388" i="1"/>
  <c r="AB2388" i="1"/>
  <c r="W2388" i="1"/>
  <c r="V2388" i="1"/>
  <c r="U2388" i="1"/>
  <c r="R2388" i="1"/>
  <c r="Q2388" i="1"/>
  <c r="P2388" i="1"/>
  <c r="O2388" i="1"/>
  <c r="AC2387" i="1"/>
  <c r="AB2387" i="1"/>
  <c r="W2387" i="1"/>
  <c r="V2387" i="1"/>
  <c r="U2387" i="1"/>
  <c r="R2387" i="1"/>
  <c r="Q2387" i="1"/>
  <c r="P2387" i="1"/>
  <c r="O2387" i="1"/>
  <c r="AC2386" i="1"/>
  <c r="AB2386" i="1"/>
  <c r="W2386" i="1"/>
  <c r="V2386" i="1"/>
  <c r="U2386" i="1"/>
  <c r="R2386" i="1"/>
  <c r="Q2386" i="1"/>
  <c r="P2386" i="1"/>
  <c r="O2386" i="1"/>
  <c r="AC2385" i="1"/>
  <c r="AB2385" i="1"/>
  <c r="W2385" i="1"/>
  <c r="V2385" i="1"/>
  <c r="U2385" i="1"/>
  <c r="R2385" i="1"/>
  <c r="Q2385" i="1"/>
  <c r="P2385" i="1"/>
  <c r="O2385" i="1"/>
  <c r="AC2384" i="1"/>
  <c r="AB2384" i="1"/>
  <c r="W2384" i="1"/>
  <c r="V2384" i="1"/>
  <c r="U2384" i="1"/>
  <c r="R2384" i="1"/>
  <c r="Q2384" i="1"/>
  <c r="P2384" i="1"/>
  <c r="O2384" i="1"/>
  <c r="AC2383" i="1"/>
  <c r="AB2383" i="1"/>
  <c r="W2383" i="1"/>
  <c r="V2383" i="1"/>
  <c r="U2383" i="1"/>
  <c r="R2383" i="1"/>
  <c r="Q2383" i="1"/>
  <c r="P2383" i="1"/>
  <c r="O2383" i="1"/>
  <c r="AC2382" i="1"/>
  <c r="AB2382" i="1"/>
  <c r="W2382" i="1"/>
  <c r="V2382" i="1"/>
  <c r="U2382" i="1"/>
  <c r="R2382" i="1"/>
  <c r="Q2382" i="1"/>
  <c r="P2382" i="1"/>
  <c r="O2382" i="1"/>
  <c r="AC2381" i="1"/>
  <c r="AB2381" i="1"/>
  <c r="W2381" i="1"/>
  <c r="V2381" i="1"/>
  <c r="U2381" i="1"/>
  <c r="R2381" i="1"/>
  <c r="Q2381" i="1"/>
  <c r="P2381" i="1"/>
  <c r="O2381" i="1"/>
  <c r="AC2380" i="1"/>
  <c r="AB2380" i="1"/>
  <c r="W2380" i="1"/>
  <c r="V2380" i="1"/>
  <c r="U2380" i="1"/>
  <c r="R2380" i="1"/>
  <c r="Q2380" i="1"/>
  <c r="P2380" i="1"/>
  <c r="O2380" i="1"/>
  <c r="AC2379" i="1"/>
  <c r="AB2379" i="1"/>
  <c r="W2379" i="1"/>
  <c r="V2379" i="1"/>
  <c r="U2379" i="1"/>
  <c r="R2379" i="1"/>
  <c r="Q2379" i="1"/>
  <c r="P2379" i="1"/>
  <c r="O2379" i="1"/>
  <c r="AC2378" i="1"/>
  <c r="AB2378" i="1"/>
  <c r="W2378" i="1"/>
  <c r="V2378" i="1"/>
  <c r="U2378" i="1"/>
  <c r="R2378" i="1"/>
  <c r="Q2378" i="1"/>
  <c r="P2378" i="1"/>
  <c r="O2378" i="1"/>
  <c r="AC2377" i="1"/>
  <c r="AB2377" i="1"/>
  <c r="W2377" i="1"/>
  <c r="V2377" i="1"/>
  <c r="U2377" i="1"/>
  <c r="R2377" i="1"/>
  <c r="Q2377" i="1"/>
  <c r="P2377" i="1"/>
  <c r="O2377" i="1"/>
  <c r="AC2376" i="1"/>
  <c r="AB2376" i="1"/>
  <c r="W2376" i="1"/>
  <c r="V2376" i="1"/>
  <c r="U2376" i="1"/>
  <c r="R2376" i="1"/>
  <c r="Q2376" i="1"/>
  <c r="P2376" i="1"/>
  <c r="O2376" i="1"/>
  <c r="AC2375" i="1"/>
  <c r="AB2375" i="1"/>
  <c r="W2375" i="1"/>
  <c r="V2375" i="1"/>
  <c r="U2375" i="1"/>
  <c r="R2375" i="1"/>
  <c r="Q2375" i="1"/>
  <c r="P2375" i="1"/>
  <c r="O2375" i="1"/>
  <c r="AC2374" i="1"/>
  <c r="AB2374" i="1"/>
  <c r="W2374" i="1"/>
  <c r="V2374" i="1"/>
  <c r="U2374" i="1"/>
  <c r="R2374" i="1"/>
  <c r="Q2374" i="1"/>
  <c r="P2374" i="1"/>
  <c r="O2374" i="1"/>
  <c r="AC2373" i="1"/>
  <c r="AB2373" i="1"/>
  <c r="W2373" i="1"/>
  <c r="V2373" i="1"/>
  <c r="U2373" i="1"/>
  <c r="R2373" i="1"/>
  <c r="Q2373" i="1"/>
  <c r="P2373" i="1"/>
  <c r="O2373" i="1"/>
  <c r="AC2372" i="1"/>
  <c r="AB2372" i="1"/>
  <c r="W2372" i="1"/>
  <c r="V2372" i="1"/>
  <c r="U2372" i="1"/>
  <c r="R2372" i="1"/>
  <c r="Q2372" i="1"/>
  <c r="P2372" i="1"/>
  <c r="O2372" i="1"/>
  <c r="AC2371" i="1"/>
  <c r="AB2371" i="1"/>
  <c r="W2371" i="1"/>
  <c r="V2371" i="1"/>
  <c r="U2371" i="1"/>
  <c r="R2371" i="1"/>
  <c r="Q2371" i="1"/>
  <c r="P2371" i="1"/>
  <c r="O2371" i="1"/>
  <c r="AC2370" i="1"/>
  <c r="AB2370" i="1"/>
  <c r="W2370" i="1"/>
  <c r="V2370" i="1"/>
  <c r="U2370" i="1"/>
  <c r="R2370" i="1"/>
  <c r="Q2370" i="1"/>
  <c r="P2370" i="1"/>
  <c r="O2370" i="1"/>
  <c r="AC2369" i="1"/>
  <c r="AB2369" i="1"/>
  <c r="W2369" i="1"/>
  <c r="V2369" i="1"/>
  <c r="U2369" i="1"/>
  <c r="R2369" i="1"/>
  <c r="Q2369" i="1"/>
  <c r="P2369" i="1"/>
  <c r="O2369" i="1"/>
  <c r="AC2368" i="1"/>
  <c r="AB2368" i="1"/>
  <c r="W2368" i="1"/>
  <c r="V2368" i="1"/>
  <c r="U2368" i="1"/>
  <c r="R2368" i="1"/>
  <c r="Q2368" i="1"/>
  <c r="P2368" i="1"/>
  <c r="O2368" i="1"/>
  <c r="AC2367" i="1"/>
  <c r="AB2367" i="1"/>
  <c r="W2367" i="1"/>
  <c r="V2367" i="1"/>
  <c r="U2367" i="1"/>
  <c r="R2367" i="1"/>
  <c r="Q2367" i="1"/>
  <c r="P2367" i="1"/>
  <c r="O2367" i="1"/>
  <c r="AC2366" i="1"/>
  <c r="AB2366" i="1"/>
  <c r="W2366" i="1"/>
  <c r="V2366" i="1"/>
  <c r="U2366" i="1"/>
  <c r="R2366" i="1"/>
  <c r="Q2366" i="1"/>
  <c r="P2366" i="1"/>
  <c r="O2366" i="1"/>
  <c r="AC2365" i="1"/>
  <c r="AB2365" i="1"/>
  <c r="W2365" i="1"/>
  <c r="V2365" i="1"/>
  <c r="U2365" i="1"/>
  <c r="R2365" i="1"/>
  <c r="Q2365" i="1"/>
  <c r="P2365" i="1"/>
  <c r="O2365" i="1"/>
  <c r="AC2364" i="1"/>
  <c r="AB2364" i="1"/>
  <c r="W2364" i="1"/>
  <c r="V2364" i="1"/>
  <c r="U2364" i="1"/>
  <c r="R2364" i="1"/>
  <c r="Q2364" i="1"/>
  <c r="P2364" i="1"/>
  <c r="O2364" i="1"/>
  <c r="AC2363" i="1"/>
  <c r="AB2363" i="1"/>
  <c r="W2363" i="1"/>
  <c r="V2363" i="1"/>
  <c r="U2363" i="1"/>
  <c r="R2363" i="1"/>
  <c r="Q2363" i="1"/>
  <c r="P2363" i="1"/>
  <c r="O2363" i="1"/>
  <c r="AC2362" i="1"/>
  <c r="AB2362" i="1"/>
  <c r="W2362" i="1"/>
  <c r="V2362" i="1"/>
  <c r="U2362" i="1"/>
  <c r="R2362" i="1"/>
  <c r="Q2362" i="1"/>
  <c r="P2362" i="1"/>
  <c r="O2362" i="1"/>
  <c r="AC2361" i="1"/>
  <c r="AB2361" i="1"/>
  <c r="W2361" i="1"/>
  <c r="V2361" i="1"/>
  <c r="U2361" i="1"/>
  <c r="R2361" i="1"/>
  <c r="Q2361" i="1"/>
  <c r="P2361" i="1"/>
  <c r="O2361" i="1"/>
  <c r="AC2360" i="1"/>
  <c r="AB2360" i="1"/>
  <c r="W2360" i="1"/>
  <c r="V2360" i="1"/>
  <c r="U2360" i="1"/>
  <c r="R2360" i="1"/>
  <c r="Q2360" i="1"/>
  <c r="P2360" i="1"/>
  <c r="O2360" i="1"/>
  <c r="AC2359" i="1"/>
  <c r="AB2359" i="1"/>
  <c r="W2359" i="1"/>
  <c r="V2359" i="1"/>
  <c r="U2359" i="1"/>
  <c r="R2359" i="1"/>
  <c r="Q2359" i="1"/>
  <c r="P2359" i="1"/>
  <c r="O2359" i="1"/>
  <c r="AC2358" i="1"/>
  <c r="AB2358" i="1"/>
  <c r="W2358" i="1"/>
  <c r="V2358" i="1"/>
  <c r="U2358" i="1"/>
  <c r="R2358" i="1"/>
  <c r="Q2358" i="1"/>
  <c r="P2358" i="1"/>
  <c r="O2358" i="1"/>
  <c r="AC2357" i="1"/>
  <c r="AB2357" i="1"/>
  <c r="W2357" i="1"/>
  <c r="V2357" i="1"/>
  <c r="U2357" i="1"/>
  <c r="R2357" i="1"/>
  <c r="Q2357" i="1"/>
  <c r="P2357" i="1"/>
  <c r="O2357" i="1"/>
  <c r="AC2356" i="1"/>
  <c r="AB2356" i="1"/>
  <c r="W2356" i="1"/>
  <c r="V2356" i="1"/>
  <c r="U2356" i="1"/>
  <c r="R2356" i="1"/>
  <c r="Q2356" i="1"/>
  <c r="P2356" i="1"/>
  <c r="O2356" i="1"/>
  <c r="AC2355" i="1"/>
  <c r="AB2355" i="1"/>
  <c r="W2355" i="1"/>
  <c r="V2355" i="1"/>
  <c r="U2355" i="1"/>
  <c r="R2355" i="1"/>
  <c r="Q2355" i="1"/>
  <c r="P2355" i="1"/>
  <c r="O2355" i="1"/>
  <c r="AC2354" i="1"/>
  <c r="AB2354" i="1"/>
  <c r="W2354" i="1"/>
  <c r="V2354" i="1"/>
  <c r="U2354" i="1"/>
  <c r="R2354" i="1"/>
  <c r="Q2354" i="1"/>
  <c r="P2354" i="1"/>
  <c r="O2354" i="1"/>
  <c r="AC2353" i="1"/>
  <c r="AB2353" i="1"/>
  <c r="W2353" i="1"/>
  <c r="V2353" i="1"/>
  <c r="U2353" i="1"/>
  <c r="R2353" i="1"/>
  <c r="Q2353" i="1"/>
  <c r="P2353" i="1"/>
  <c r="O2353" i="1"/>
  <c r="AC2352" i="1"/>
  <c r="AB2352" i="1"/>
  <c r="W2352" i="1"/>
  <c r="V2352" i="1"/>
  <c r="U2352" i="1"/>
  <c r="R2352" i="1"/>
  <c r="Q2352" i="1"/>
  <c r="P2352" i="1"/>
  <c r="O2352" i="1"/>
  <c r="AC2351" i="1"/>
  <c r="AB2351" i="1"/>
  <c r="W2351" i="1"/>
  <c r="V2351" i="1"/>
  <c r="U2351" i="1"/>
  <c r="R2351" i="1"/>
  <c r="Q2351" i="1"/>
  <c r="P2351" i="1"/>
  <c r="O2351" i="1"/>
  <c r="AC2350" i="1"/>
  <c r="AB2350" i="1"/>
  <c r="W2350" i="1"/>
  <c r="V2350" i="1"/>
  <c r="U2350" i="1"/>
  <c r="R2350" i="1"/>
  <c r="Q2350" i="1"/>
  <c r="P2350" i="1"/>
  <c r="O2350" i="1"/>
  <c r="AC2349" i="1"/>
  <c r="AB2349" i="1"/>
  <c r="W2349" i="1"/>
  <c r="V2349" i="1"/>
  <c r="U2349" i="1"/>
  <c r="R2349" i="1"/>
  <c r="Q2349" i="1"/>
  <c r="P2349" i="1"/>
  <c r="O2349" i="1"/>
  <c r="AC2348" i="1"/>
  <c r="AB2348" i="1"/>
  <c r="W2348" i="1"/>
  <c r="V2348" i="1"/>
  <c r="U2348" i="1"/>
  <c r="R2348" i="1"/>
  <c r="Q2348" i="1"/>
  <c r="P2348" i="1"/>
  <c r="O2348" i="1"/>
  <c r="AC2347" i="1"/>
  <c r="AB2347" i="1"/>
  <c r="W2347" i="1"/>
  <c r="V2347" i="1"/>
  <c r="U2347" i="1"/>
  <c r="R2347" i="1"/>
  <c r="Q2347" i="1"/>
  <c r="P2347" i="1"/>
  <c r="O2347" i="1"/>
  <c r="AC2346" i="1"/>
  <c r="AB2346" i="1"/>
  <c r="W2346" i="1"/>
  <c r="V2346" i="1"/>
  <c r="U2346" i="1"/>
  <c r="R2346" i="1"/>
  <c r="Q2346" i="1"/>
  <c r="P2346" i="1"/>
  <c r="O2346" i="1"/>
  <c r="AC2345" i="1"/>
  <c r="AB2345" i="1"/>
  <c r="W2345" i="1"/>
  <c r="V2345" i="1"/>
  <c r="U2345" i="1"/>
  <c r="R2345" i="1"/>
  <c r="Q2345" i="1"/>
  <c r="P2345" i="1"/>
  <c r="O2345" i="1"/>
  <c r="AC2344" i="1"/>
  <c r="AB2344" i="1"/>
  <c r="W2344" i="1"/>
  <c r="V2344" i="1"/>
  <c r="U2344" i="1"/>
  <c r="R2344" i="1"/>
  <c r="Q2344" i="1"/>
  <c r="P2344" i="1"/>
  <c r="O2344" i="1"/>
  <c r="AC2343" i="1"/>
  <c r="AB2343" i="1"/>
  <c r="W2343" i="1"/>
  <c r="V2343" i="1"/>
  <c r="U2343" i="1"/>
  <c r="R2343" i="1"/>
  <c r="Q2343" i="1"/>
  <c r="P2343" i="1"/>
  <c r="O2343" i="1"/>
  <c r="AC2342" i="1"/>
  <c r="AB2342" i="1"/>
  <c r="W2342" i="1"/>
  <c r="V2342" i="1"/>
  <c r="U2342" i="1"/>
  <c r="R2342" i="1"/>
  <c r="Q2342" i="1"/>
  <c r="P2342" i="1"/>
  <c r="O2342" i="1"/>
  <c r="AC2341" i="1"/>
  <c r="AB2341" i="1"/>
  <c r="W2341" i="1"/>
  <c r="V2341" i="1"/>
  <c r="U2341" i="1"/>
  <c r="R2341" i="1"/>
  <c r="Q2341" i="1"/>
  <c r="P2341" i="1"/>
  <c r="O2341" i="1"/>
  <c r="AC2340" i="1"/>
  <c r="AB2340" i="1"/>
  <c r="W2340" i="1"/>
  <c r="V2340" i="1"/>
  <c r="U2340" i="1"/>
  <c r="R2340" i="1"/>
  <c r="Q2340" i="1"/>
  <c r="P2340" i="1"/>
  <c r="O2340" i="1"/>
  <c r="AC2339" i="1"/>
  <c r="AB2339" i="1"/>
  <c r="W2339" i="1"/>
  <c r="V2339" i="1"/>
  <c r="U2339" i="1"/>
  <c r="R2339" i="1"/>
  <c r="Q2339" i="1"/>
  <c r="P2339" i="1"/>
  <c r="O2339" i="1"/>
  <c r="AC2338" i="1"/>
  <c r="AB2338" i="1"/>
  <c r="W2338" i="1"/>
  <c r="V2338" i="1"/>
  <c r="U2338" i="1"/>
  <c r="R2338" i="1"/>
  <c r="Q2338" i="1"/>
  <c r="P2338" i="1"/>
  <c r="O2338" i="1"/>
  <c r="AC2337" i="1"/>
  <c r="AB2337" i="1"/>
  <c r="W2337" i="1"/>
  <c r="V2337" i="1"/>
  <c r="U2337" i="1"/>
  <c r="R2337" i="1"/>
  <c r="Q2337" i="1"/>
  <c r="P2337" i="1"/>
  <c r="O2337" i="1"/>
  <c r="AC2336" i="1"/>
  <c r="AB2336" i="1"/>
  <c r="W2336" i="1"/>
  <c r="V2336" i="1"/>
  <c r="U2336" i="1"/>
  <c r="R2336" i="1"/>
  <c r="Q2336" i="1"/>
  <c r="P2336" i="1"/>
  <c r="O2336" i="1"/>
  <c r="AC2335" i="1"/>
  <c r="AB2335" i="1"/>
  <c r="W2335" i="1"/>
  <c r="V2335" i="1"/>
  <c r="U2335" i="1"/>
  <c r="R2335" i="1"/>
  <c r="Q2335" i="1"/>
  <c r="P2335" i="1"/>
  <c r="O2335" i="1"/>
  <c r="AC2334" i="1"/>
  <c r="AB2334" i="1"/>
  <c r="W2334" i="1"/>
  <c r="V2334" i="1"/>
  <c r="U2334" i="1"/>
  <c r="R2334" i="1"/>
  <c r="Q2334" i="1"/>
  <c r="P2334" i="1"/>
  <c r="O2334" i="1"/>
  <c r="AC2333" i="1"/>
  <c r="AB2333" i="1"/>
  <c r="W2333" i="1"/>
  <c r="V2333" i="1"/>
  <c r="U2333" i="1"/>
  <c r="R2333" i="1"/>
  <c r="Q2333" i="1"/>
  <c r="P2333" i="1"/>
  <c r="O2333" i="1"/>
  <c r="AC2332" i="1"/>
  <c r="AB2332" i="1"/>
  <c r="W2332" i="1"/>
  <c r="V2332" i="1"/>
  <c r="U2332" i="1"/>
  <c r="R2332" i="1"/>
  <c r="Q2332" i="1"/>
  <c r="P2332" i="1"/>
  <c r="O2332" i="1"/>
  <c r="AC2331" i="1"/>
  <c r="AB2331" i="1"/>
  <c r="W2331" i="1"/>
  <c r="V2331" i="1"/>
  <c r="U2331" i="1"/>
  <c r="R2331" i="1"/>
  <c r="Q2331" i="1"/>
  <c r="P2331" i="1"/>
  <c r="O2331" i="1"/>
  <c r="AC2330" i="1"/>
  <c r="AB2330" i="1"/>
  <c r="W2330" i="1"/>
  <c r="V2330" i="1"/>
  <c r="U2330" i="1"/>
  <c r="R2330" i="1"/>
  <c r="Q2330" i="1"/>
  <c r="P2330" i="1"/>
  <c r="O2330" i="1"/>
  <c r="AC2329" i="1"/>
  <c r="AB2329" i="1"/>
  <c r="W2329" i="1"/>
  <c r="V2329" i="1"/>
  <c r="U2329" i="1"/>
  <c r="R2329" i="1"/>
  <c r="Q2329" i="1"/>
  <c r="P2329" i="1"/>
  <c r="O2329" i="1"/>
  <c r="AC2328" i="1"/>
  <c r="AB2328" i="1"/>
  <c r="W2328" i="1"/>
  <c r="V2328" i="1"/>
  <c r="U2328" i="1"/>
  <c r="R2328" i="1"/>
  <c r="Q2328" i="1"/>
  <c r="P2328" i="1"/>
  <c r="O2328" i="1"/>
  <c r="AC2327" i="1"/>
  <c r="AB2327" i="1"/>
  <c r="W2327" i="1"/>
  <c r="V2327" i="1"/>
  <c r="U2327" i="1"/>
  <c r="R2327" i="1"/>
  <c r="Q2327" i="1"/>
  <c r="P2327" i="1"/>
  <c r="O2327" i="1"/>
  <c r="AC2326" i="1"/>
  <c r="AB2326" i="1"/>
  <c r="W2326" i="1"/>
  <c r="V2326" i="1"/>
  <c r="U2326" i="1"/>
  <c r="R2326" i="1"/>
  <c r="Q2326" i="1"/>
  <c r="P2326" i="1"/>
  <c r="O2326" i="1"/>
  <c r="AC2325" i="1"/>
  <c r="AB2325" i="1"/>
  <c r="W2325" i="1"/>
  <c r="V2325" i="1"/>
  <c r="U2325" i="1"/>
  <c r="R2325" i="1"/>
  <c r="Q2325" i="1"/>
  <c r="P2325" i="1"/>
  <c r="O2325" i="1"/>
  <c r="AC2324" i="1"/>
  <c r="AB2324" i="1"/>
  <c r="W2324" i="1"/>
  <c r="V2324" i="1"/>
  <c r="U2324" i="1"/>
  <c r="R2324" i="1"/>
  <c r="Q2324" i="1"/>
  <c r="P2324" i="1"/>
  <c r="O2324" i="1"/>
  <c r="AC2323" i="1"/>
  <c r="AB2323" i="1"/>
  <c r="W2323" i="1"/>
  <c r="V2323" i="1"/>
  <c r="U2323" i="1"/>
  <c r="R2323" i="1"/>
  <c r="Q2323" i="1"/>
  <c r="P2323" i="1"/>
  <c r="O2323" i="1"/>
  <c r="AC2322" i="1"/>
  <c r="AB2322" i="1"/>
  <c r="W2322" i="1"/>
  <c r="V2322" i="1"/>
  <c r="U2322" i="1"/>
  <c r="R2322" i="1"/>
  <c r="Q2322" i="1"/>
  <c r="P2322" i="1"/>
  <c r="O2322" i="1"/>
  <c r="AC2321" i="1"/>
  <c r="AB2321" i="1"/>
  <c r="W2321" i="1"/>
  <c r="V2321" i="1"/>
  <c r="U2321" i="1"/>
  <c r="R2321" i="1"/>
  <c r="Q2321" i="1"/>
  <c r="P2321" i="1"/>
  <c r="O2321" i="1"/>
  <c r="AC2320" i="1"/>
  <c r="AB2320" i="1"/>
  <c r="W2320" i="1"/>
  <c r="V2320" i="1"/>
  <c r="U2320" i="1"/>
  <c r="R2320" i="1"/>
  <c r="Q2320" i="1"/>
  <c r="P2320" i="1"/>
  <c r="O2320" i="1"/>
  <c r="AC2319" i="1"/>
  <c r="AB2319" i="1"/>
  <c r="W2319" i="1"/>
  <c r="V2319" i="1"/>
  <c r="U2319" i="1"/>
  <c r="R2319" i="1"/>
  <c r="Q2319" i="1"/>
  <c r="P2319" i="1"/>
  <c r="O2319" i="1"/>
  <c r="AC2318" i="1"/>
  <c r="AB2318" i="1"/>
  <c r="W2318" i="1"/>
  <c r="V2318" i="1"/>
  <c r="U2318" i="1"/>
  <c r="R2318" i="1"/>
  <c r="Q2318" i="1"/>
  <c r="P2318" i="1"/>
  <c r="O2318" i="1"/>
  <c r="AC2317" i="1"/>
  <c r="AB2317" i="1"/>
  <c r="W2317" i="1"/>
  <c r="V2317" i="1"/>
  <c r="U2317" i="1"/>
  <c r="R2317" i="1"/>
  <c r="Q2317" i="1"/>
  <c r="P2317" i="1"/>
  <c r="O2317" i="1"/>
  <c r="AC2316" i="1"/>
  <c r="AB2316" i="1"/>
  <c r="W2316" i="1"/>
  <c r="V2316" i="1"/>
  <c r="U2316" i="1"/>
  <c r="R2316" i="1"/>
  <c r="Q2316" i="1"/>
  <c r="P2316" i="1"/>
  <c r="O2316" i="1"/>
  <c r="AC2315" i="1"/>
  <c r="AB2315" i="1"/>
  <c r="W2315" i="1"/>
  <c r="V2315" i="1"/>
  <c r="U2315" i="1"/>
  <c r="R2315" i="1"/>
  <c r="Q2315" i="1"/>
  <c r="P2315" i="1"/>
  <c r="O2315" i="1"/>
  <c r="AC2314" i="1"/>
  <c r="AB2314" i="1"/>
  <c r="W2314" i="1"/>
  <c r="V2314" i="1"/>
  <c r="U2314" i="1"/>
  <c r="R2314" i="1"/>
  <c r="Q2314" i="1"/>
  <c r="P2314" i="1"/>
  <c r="O2314" i="1"/>
  <c r="AC2313" i="1"/>
  <c r="AB2313" i="1"/>
  <c r="W2313" i="1"/>
  <c r="V2313" i="1"/>
  <c r="U2313" i="1"/>
  <c r="R2313" i="1"/>
  <c r="Q2313" i="1"/>
  <c r="P2313" i="1"/>
  <c r="O2313" i="1"/>
  <c r="AC2312" i="1"/>
  <c r="AB2312" i="1"/>
  <c r="W2312" i="1"/>
  <c r="V2312" i="1"/>
  <c r="U2312" i="1"/>
  <c r="R2312" i="1"/>
  <c r="Q2312" i="1"/>
  <c r="P2312" i="1"/>
  <c r="O2312" i="1"/>
  <c r="AC2311" i="1"/>
  <c r="AB2311" i="1"/>
  <c r="W2311" i="1"/>
  <c r="V2311" i="1"/>
  <c r="U2311" i="1"/>
  <c r="R2311" i="1"/>
  <c r="Q2311" i="1"/>
  <c r="P2311" i="1"/>
  <c r="O2311" i="1"/>
  <c r="AC2310" i="1"/>
  <c r="AB2310" i="1"/>
  <c r="W2310" i="1"/>
  <c r="V2310" i="1"/>
  <c r="U2310" i="1"/>
  <c r="R2310" i="1"/>
  <c r="Q2310" i="1"/>
  <c r="P2310" i="1"/>
  <c r="O2310" i="1"/>
  <c r="AC2309" i="1"/>
  <c r="AB2309" i="1"/>
  <c r="W2309" i="1"/>
  <c r="V2309" i="1"/>
  <c r="U2309" i="1"/>
  <c r="R2309" i="1"/>
  <c r="Q2309" i="1"/>
  <c r="P2309" i="1"/>
  <c r="O2309" i="1"/>
  <c r="AC2308" i="1"/>
  <c r="AB2308" i="1"/>
  <c r="W2308" i="1"/>
  <c r="V2308" i="1"/>
  <c r="U2308" i="1"/>
  <c r="R2308" i="1"/>
  <c r="Q2308" i="1"/>
  <c r="P2308" i="1"/>
  <c r="O2308" i="1"/>
  <c r="AC2307" i="1"/>
  <c r="AB2307" i="1"/>
  <c r="W2307" i="1"/>
  <c r="V2307" i="1"/>
  <c r="U2307" i="1"/>
  <c r="R2307" i="1"/>
  <c r="Q2307" i="1"/>
  <c r="P2307" i="1"/>
  <c r="O2307" i="1"/>
  <c r="AC2306" i="1"/>
  <c r="AB2306" i="1"/>
  <c r="W2306" i="1"/>
  <c r="V2306" i="1"/>
  <c r="U2306" i="1"/>
  <c r="R2306" i="1"/>
  <c r="Q2306" i="1"/>
  <c r="P2306" i="1"/>
  <c r="O2306" i="1"/>
  <c r="AC2305" i="1"/>
  <c r="AB2305" i="1"/>
  <c r="W2305" i="1"/>
  <c r="V2305" i="1"/>
  <c r="U2305" i="1"/>
  <c r="R2305" i="1"/>
  <c r="Q2305" i="1"/>
  <c r="P2305" i="1"/>
  <c r="O2305" i="1"/>
  <c r="AC2304" i="1"/>
  <c r="AB2304" i="1"/>
  <c r="W2304" i="1"/>
  <c r="V2304" i="1"/>
  <c r="U2304" i="1"/>
  <c r="R2304" i="1"/>
  <c r="Q2304" i="1"/>
  <c r="P2304" i="1"/>
  <c r="O2304" i="1"/>
  <c r="AC2303" i="1"/>
  <c r="AB2303" i="1"/>
  <c r="W2303" i="1"/>
  <c r="V2303" i="1"/>
  <c r="U2303" i="1"/>
  <c r="R2303" i="1"/>
  <c r="Q2303" i="1"/>
  <c r="P2303" i="1"/>
  <c r="O2303" i="1"/>
  <c r="AC2302" i="1"/>
  <c r="AB2302" i="1"/>
  <c r="W2302" i="1"/>
  <c r="V2302" i="1"/>
  <c r="U2302" i="1"/>
  <c r="R2302" i="1"/>
  <c r="Q2302" i="1"/>
  <c r="P2302" i="1"/>
  <c r="O2302" i="1"/>
  <c r="AC2301" i="1"/>
  <c r="AB2301" i="1"/>
  <c r="W2301" i="1"/>
  <c r="V2301" i="1"/>
  <c r="U2301" i="1"/>
  <c r="R2301" i="1"/>
  <c r="Q2301" i="1"/>
  <c r="P2301" i="1"/>
  <c r="O2301" i="1"/>
  <c r="AC2300" i="1"/>
  <c r="AB2300" i="1"/>
  <c r="W2300" i="1"/>
  <c r="V2300" i="1"/>
  <c r="U2300" i="1"/>
  <c r="R2300" i="1"/>
  <c r="Q2300" i="1"/>
  <c r="P2300" i="1"/>
  <c r="O2300" i="1"/>
  <c r="AC2299" i="1"/>
  <c r="AB2299" i="1"/>
  <c r="W2299" i="1"/>
  <c r="V2299" i="1"/>
  <c r="U2299" i="1"/>
  <c r="R2299" i="1"/>
  <c r="Q2299" i="1"/>
  <c r="P2299" i="1"/>
  <c r="O2299" i="1"/>
  <c r="AC2298" i="1"/>
  <c r="AB2298" i="1"/>
  <c r="W2298" i="1"/>
  <c r="V2298" i="1"/>
  <c r="U2298" i="1"/>
  <c r="R2298" i="1"/>
  <c r="Q2298" i="1"/>
  <c r="P2298" i="1"/>
  <c r="O2298" i="1"/>
  <c r="AC2297" i="1"/>
  <c r="AB2297" i="1"/>
  <c r="W2297" i="1"/>
  <c r="V2297" i="1"/>
  <c r="U2297" i="1"/>
  <c r="R2297" i="1"/>
  <c r="Q2297" i="1"/>
  <c r="P2297" i="1"/>
  <c r="O2297" i="1"/>
  <c r="AC2296" i="1"/>
  <c r="AB2296" i="1"/>
  <c r="W2296" i="1"/>
  <c r="V2296" i="1"/>
  <c r="U2296" i="1"/>
  <c r="R2296" i="1"/>
  <c r="Q2296" i="1"/>
  <c r="P2296" i="1"/>
  <c r="O2296" i="1"/>
  <c r="AC2295" i="1"/>
  <c r="AB2295" i="1"/>
  <c r="W2295" i="1"/>
  <c r="V2295" i="1"/>
  <c r="U2295" i="1"/>
  <c r="R2295" i="1"/>
  <c r="Q2295" i="1"/>
  <c r="P2295" i="1"/>
  <c r="O2295" i="1"/>
  <c r="AC2294" i="1"/>
  <c r="AB2294" i="1"/>
  <c r="W2294" i="1"/>
  <c r="V2294" i="1"/>
  <c r="U2294" i="1"/>
  <c r="R2294" i="1"/>
  <c r="Q2294" i="1"/>
  <c r="P2294" i="1"/>
  <c r="O2294" i="1"/>
  <c r="AC2293" i="1"/>
  <c r="AB2293" i="1"/>
  <c r="W2293" i="1"/>
  <c r="V2293" i="1"/>
  <c r="U2293" i="1"/>
  <c r="R2293" i="1"/>
  <c r="Q2293" i="1"/>
  <c r="P2293" i="1"/>
  <c r="O2293" i="1"/>
  <c r="AC2292" i="1"/>
  <c r="AB2292" i="1"/>
  <c r="W2292" i="1"/>
  <c r="V2292" i="1"/>
  <c r="U2292" i="1"/>
  <c r="R2292" i="1"/>
  <c r="Q2292" i="1"/>
  <c r="P2292" i="1"/>
  <c r="O2292" i="1"/>
  <c r="AC2291" i="1"/>
  <c r="AB2291" i="1"/>
  <c r="W2291" i="1"/>
  <c r="V2291" i="1"/>
  <c r="U2291" i="1"/>
  <c r="R2291" i="1"/>
  <c r="Q2291" i="1"/>
  <c r="P2291" i="1"/>
  <c r="O2291" i="1"/>
  <c r="AC2290" i="1"/>
  <c r="AB2290" i="1"/>
  <c r="W2290" i="1"/>
  <c r="V2290" i="1"/>
  <c r="U2290" i="1"/>
  <c r="R2290" i="1"/>
  <c r="Q2290" i="1"/>
  <c r="P2290" i="1"/>
  <c r="O2290" i="1"/>
  <c r="AC2289" i="1"/>
  <c r="AB2289" i="1"/>
  <c r="W2289" i="1"/>
  <c r="V2289" i="1"/>
  <c r="U2289" i="1"/>
  <c r="R2289" i="1"/>
  <c r="Q2289" i="1"/>
  <c r="P2289" i="1"/>
  <c r="O2289" i="1"/>
  <c r="AC2288" i="1"/>
  <c r="AB2288" i="1"/>
  <c r="W2288" i="1"/>
  <c r="V2288" i="1"/>
  <c r="U2288" i="1"/>
  <c r="R2288" i="1"/>
  <c r="Q2288" i="1"/>
  <c r="P2288" i="1"/>
  <c r="O2288" i="1"/>
  <c r="AC2287" i="1"/>
  <c r="AB2287" i="1"/>
  <c r="W2287" i="1"/>
  <c r="V2287" i="1"/>
  <c r="U2287" i="1"/>
  <c r="R2287" i="1"/>
  <c r="Q2287" i="1"/>
  <c r="P2287" i="1"/>
  <c r="O2287" i="1"/>
  <c r="AC2286" i="1"/>
  <c r="AB2286" i="1"/>
  <c r="W2286" i="1"/>
  <c r="V2286" i="1"/>
  <c r="U2286" i="1"/>
  <c r="R2286" i="1"/>
  <c r="Q2286" i="1"/>
  <c r="P2286" i="1"/>
  <c r="O2286" i="1"/>
  <c r="AC2285" i="1"/>
  <c r="AB2285" i="1"/>
  <c r="W2285" i="1"/>
  <c r="V2285" i="1"/>
  <c r="U2285" i="1"/>
  <c r="R2285" i="1"/>
  <c r="Q2285" i="1"/>
  <c r="P2285" i="1"/>
  <c r="O2285" i="1"/>
  <c r="AC2284" i="1"/>
  <c r="AB2284" i="1"/>
  <c r="W2284" i="1"/>
  <c r="V2284" i="1"/>
  <c r="U2284" i="1"/>
  <c r="R2284" i="1"/>
  <c r="Q2284" i="1"/>
  <c r="P2284" i="1"/>
  <c r="O2284" i="1"/>
  <c r="AC2283" i="1"/>
  <c r="AB2283" i="1"/>
  <c r="W2283" i="1"/>
  <c r="V2283" i="1"/>
  <c r="U2283" i="1"/>
  <c r="R2283" i="1"/>
  <c r="Q2283" i="1"/>
  <c r="P2283" i="1"/>
  <c r="O2283" i="1"/>
  <c r="AC2282" i="1"/>
  <c r="AB2282" i="1"/>
  <c r="W2282" i="1"/>
  <c r="V2282" i="1"/>
  <c r="U2282" i="1"/>
  <c r="R2282" i="1"/>
  <c r="Q2282" i="1"/>
  <c r="P2282" i="1"/>
  <c r="O2282" i="1"/>
  <c r="AC2281" i="1"/>
  <c r="AB2281" i="1"/>
  <c r="W2281" i="1"/>
  <c r="V2281" i="1"/>
  <c r="U2281" i="1"/>
  <c r="R2281" i="1"/>
  <c r="Q2281" i="1"/>
  <c r="P2281" i="1"/>
  <c r="O2281" i="1"/>
  <c r="AC2280" i="1"/>
  <c r="AB2280" i="1"/>
  <c r="W2280" i="1"/>
  <c r="V2280" i="1"/>
  <c r="U2280" i="1"/>
  <c r="R2280" i="1"/>
  <c r="Q2280" i="1"/>
  <c r="P2280" i="1"/>
  <c r="O2280" i="1"/>
  <c r="AC2279" i="1"/>
  <c r="AB2279" i="1"/>
  <c r="W2279" i="1"/>
  <c r="V2279" i="1"/>
  <c r="U2279" i="1"/>
  <c r="R2279" i="1"/>
  <c r="Q2279" i="1"/>
  <c r="P2279" i="1"/>
  <c r="O2279" i="1"/>
  <c r="AC2278" i="1"/>
  <c r="AB2278" i="1"/>
  <c r="W2278" i="1"/>
  <c r="V2278" i="1"/>
  <c r="U2278" i="1"/>
  <c r="R2278" i="1"/>
  <c r="Q2278" i="1"/>
  <c r="P2278" i="1"/>
  <c r="O2278" i="1"/>
  <c r="AC2277" i="1"/>
  <c r="AB2277" i="1"/>
  <c r="W2277" i="1"/>
  <c r="V2277" i="1"/>
  <c r="U2277" i="1"/>
  <c r="R2277" i="1"/>
  <c r="Q2277" i="1"/>
  <c r="P2277" i="1"/>
  <c r="O2277" i="1"/>
  <c r="AC2276" i="1"/>
  <c r="AB2276" i="1"/>
  <c r="W2276" i="1"/>
  <c r="V2276" i="1"/>
  <c r="U2276" i="1"/>
  <c r="R2276" i="1"/>
  <c r="Q2276" i="1"/>
  <c r="P2276" i="1"/>
  <c r="O2276" i="1"/>
  <c r="AC2275" i="1"/>
  <c r="AB2275" i="1"/>
  <c r="W2275" i="1"/>
  <c r="V2275" i="1"/>
  <c r="U2275" i="1"/>
  <c r="R2275" i="1"/>
  <c r="Q2275" i="1"/>
  <c r="P2275" i="1"/>
  <c r="O2275" i="1"/>
  <c r="AC2274" i="1"/>
  <c r="AB2274" i="1"/>
  <c r="W2274" i="1"/>
  <c r="V2274" i="1"/>
  <c r="U2274" i="1"/>
  <c r="R2274" i="1"/>
  <c r="Q2274" i="1"/>
  <c r="P2274" i="1"/>
  <c r="O2274" i="1"/>
  <c r="AC2273" i="1"/>
  <c r="AB2273" i="1"/>
  <c r="W2273" i="1"/>
  <c r="V2273" i="1"/>
  <c r="U2273" i="1"/>
  <c r="R2273" i="1"/>
  <c r="Q2273" i="1"/>
  <c r="P2273" i="1"/>
  <c r="O2273" i="1"/>
  <c r="AC2272" i="1"/>
  <c r="AB2272" i="1"/>
  <c r="W2272" i="1"/>
  <c r="V2272" i="1"/>
  <c r="U2272" i="1"/>
  <c r="R2272" i="1"/>
  <c r="Q2272" i="1"/>
  <c r="P2272" i="1"/>
  <c r="O2272" i="1"/>
  <c r="AC2271" i="1"/>
  <c r="AB2271" i="1"/>
  <c r="W2271" i="1"/>
  <c r="V2271" i="1"/>
  <c r="U2271" i="1"/>
  <c r="R2271" i="1"/>
  <c r="Q2271" i="1"/>
  <c r="P2271" i="1"/>
  <c r="O2271" i="1"/>
  <c r="AC2270" i="1"/>
  <c r="AB2270" i="1"/>
  <c r="W2270" i="1"/>
  <c r="V2270" i="1"/>
  <c r="U2270" i="1"/>
  <c r="R2270" i="1"/>
  <c r="Q2270" i="1"/>
  <c r="P2270" i="1"/>
  <c r="O2270" i="1"/>
  <c r="AC2269" i="1"/>
  <c r="AB2269" i="1"/>
  <c r="W2269" i="1"/>
  <c r="V2269" i="1"/>
  <c r="U2269" i="1"/>
  <c r="R2269" i="1"/>
  <c r="Q2269" i="1"/>
  <c r="P2269" i="1"/>
  <c r="O2269" i="1"/>
  <c r="AC2268" i="1"/>
  <c r="AB2268" i="1"/>
  <c r="W2268" i="1"/>
  <c r="V2268" i="1"/>
  <c r="U2268" i="1"/>
  <c r="R2268" i="1"/>
  <c r="Q2268" i="1"/>
  <c r="P2268" i="1"/>
  <c r="O2268" i="1"/>
  <c r="AC2267" i="1"/>
  <c r="AB2267" i="1"/>
  <c r="W2267" i="1"/>
  <c r="V2267" i="1"/>
  <c r="U2267" i="1"/>
  <c r="R2267" i="1"/>
  <c r="Q2267" i="1"/>
  <c r="P2267" i="1"/>
  <c r="O2267" i="1"/>
  <c r="AC2266" i="1"/>
  <c r="AB2266" i="1"/>
  <c r="W2266" i="1"/>
  <c r="V2266" i="1"/>
  <c r="U2266" i="1"/>
  <c r="R2266" i="1"/>
  <c r="Q2266" i="1"/>
  <c r="P2266" i="1"/>
  <c r="O2266" i="1"/>
  <c r="AC2265" i="1"/>
  <c r="AB2265" i="1"/>
  <c r="W2265" i="1"/>
  <c r="V2265" i="1"/>
  <c r="U2265" i="1"/>
  <c r="R2265" i="1"/>
  <c r="Q2265" i="1"/>
  <c r="P2265" i="1"/>
  <c r="O2265" i="1"/>
  <c r="AC2264" i="1"/>
  <c r="AB2264" i="1"/>
  <c r="W2264" i="1"/>
  <c r="V2264" i="1"/>
  <c r="U2264" i="1"/>
  <c r="R2264" i="1"/>
  <c r="Q2264" i="1"/>
  <c r="P2264" i="1"/>
  <c r="O2264" i="1"/>
  <c r="AC2263" i="1"/>
  <c r="AB2263" i="1"/>
  <c r="W2263" i="1"/>
  <c r="V2263" i="1"/>
  <c r="U2263" i="1"/>
  <c r="R2263" i="1"/>
  <c r="Q2263" i="1"/>
  <c r="P2263" i="1"/>
  <c r="O2263" i="1"/>
  <c r="AC2262" i="1"/>
  <c r="AB2262" i="1"/>
  <c r="W2262" i="1"/>
  <c r="V2262" i="1"/>
  <c r="U2262" i="1"/>
  <c r="R2262" i="1"/>
  <c r="Q2262" i="1"/>
  <c r="P2262" i="1"/>
  <c r="O2262" i="1"/>
  <c r="AC2261" i="1"/>
  <c r="AB2261" i="1"/>
  <c r="W2261" i="1"/>
  <c r="V2261" i="1"/>
  <c r="U2261" i="1"/>
  <c r="R2261" i="1"/>
  <c r="Q2261" i="1"/>
  <c r="P2261" i="1"/>
  <c r="O2261" i="1"/>
  <c r="AC2260" i="1"/>
  <c r="AB2260" i="1"/>
  <c r="W2260" i="1"/>
  <c r="V2260" i="1"/>
  <c r="U2260" i="1"/>
  <c r="R2260" i="1"/>
  <c r="Q2260" i="1"/>
  <c r="P2260" i="1"/>
  <c r="O2260" i="1"/>
  <c r="AC2259" i="1"/>
  <c r="AB2259" i="1"/>
  <c r="W2259" i="1"/>
  <c r="V2259" i="1"/>
  <c r="U2259" i="1"/>
  <c r="R2259" i="1"/>
  <c r="Q2259" i="1"/>
  <c r="P2259" i="1"/>
  <c r="O2259" i="1"/>
  <c r="AC2258" i="1"/>
  <c r="AB2258" i="1"/>
  <c r="W2258" i="1"/>
  <c r="V2258" i="1"/>
  <c r="U2258" i="1"/>
  <c r="R2258" i="1"/>
  <c r="Q2258" i="1"/>
  <c r="P2258" i="1"/>
  <c r="O2258" i="1"/>
  <c r="AC2257" i="1"/>
  <c r="AB2257" i="1"/>
  <c r="W2257" i="1"/>
  <c r="V2257" i="1"/>
  <c r="U2257" i="1"/>
  <c r="R2257" i="1"/>
  <c r="Q2257" i="1"/>
  <c r="P2257" i="1"/>
  <c r="O2257" i="1"/>
  <c r="AC2256" i="1"/>
  <c r="AB2256" i="1"/>
  <c r="W2256" i="1"/>
  <c r="V2256" i="1"/>
  <c r="U2256" i="1"/>
  <c r="R2256" i="1"/>
  <c r="Q2256" i="1"/>
  <c r="P2256" i="1"/>
  <c r="O2256" i="1"/>
  <c r="AC2255" i="1"/>
  <c r="AB2255" i="1"/>
  <c r="W2255" i="1"/>
  <c r="V2255" i="1"/>
  <c r="U2255" i="1"/>
  <c r="R2255" i="1"/>
  <c r="Q2255" i="1"/>
  <c r="P2255" i="1"/>
  <c r="O2255" i="1"/>
  <c r="AC2254" i="1"/>
  <c r="AB2254" i="1"/>
  <c r="W2254" i="1"/>
  <c r="V2254" i="1"/>
  <c r="U2254" i="1"/>
  <c r="R2254" i="1"/>
  <c r="Q2254" i="1"/>
  <c r="P2254" i="1"/>
  <c r="O2254" i="1"/>
  <c r="AC2253" i="1"/>
  <c r="AB2253" i="1"/>
  <c r="W2253" i="1"/>
  <c r="V2253" i="1"/>
  <c r="U2253" i="1"/>
  <c r="R2253" i="1"/>
  <c r="Q2253" i="1"/>
  <c r="P2253" i="1"/>
  <c r="O2253" i="1"/>
  <c r="AC2252" i="1"/>
  <c r="AB2252" i="1"/>
  <c r="W2252" i="1"/>
  <c r="V2252" i="1"/>
  <c r="U2252" i="1"/>
  <c r="R2252" i="1"/>
  <c r="Q2252" i="1"/>
  <c r="P2252" i="1"/>
  <c r="O2252" i="1"/>
  <c r="AC2251" i="1"/>
  <c r="AB2251" i="1"/>
  <c r="W2251" i="1"/>
  <c r="V2251" i="1"/>
  <c r="U2251" i="1"/>
  <c r="R2251" i="1"/>
  <c r="Q2251" i="1"/>
  <c r="P2251" i="1"/>
  <c r="O2251" i="1"/>
  <c r="AC2250" i="1"/>
  <c r="AB2250" i="1"/>
  <c r="W2250" i="1"/>
  <c r="V2250" i="1"/>
  <c r="U2250" i="1"/>
  <c r="R2250" i="1"/>
  <c r="Q2250" i="1"/>
  <c r="P2250" i="1"/>
  <c r="O2250" i="1"/>
  <c r="AC2249" i="1"/>
  <c r="AB2249" i="1"/>
  <c r="W2249" i="1"/>
  <c r="V2249" i="1"/>
  <c r="U2249" i="1"/>
  <c r="R2249" i="1"/>
  <c r="Q2249" i="1"/>
  <c r="P2249" i="1"/>
  <c r="O2249" i="1"/>
  <c r="AC2248" i="1"/>
  <c r="AB2248" i="1"/>
  <c r="W2248" i="1"/>
  <c r="V2248" i="1"/>
  <c r="U2248" i="1"/>
  <c r="R2248" i="1"/>
  <c r="Q2248" i="1"/>
  <c r="P2248" i="1"/>
  <c r="O2248" i="1"/>
  <c r="AC2247" i="1"/>
  <c r="AB2247" i="1"/>
  <c r="W2247" i="1"/>
  <c r="V2247" i="1"/>
  <c r="U2247" i="1"/>
  <c r="R2247" i="1"/>
  <c r="Q2247" i="1"/>
  <c r="P2247" i="1"/>
  <c r="O2247" i="1"/>
  <c r="AC2246" i="1"/>
  <c r="AB2246" i="1"/>
  <c r="W2246" i="1"/>
  <c r="V2246" i="1"/>
  <c r="U2246" i="1"/>
  <c r="R2246" i="1"/>
  <c r="Q2246" i="1"/>
  <c r="P2246" i="1"/>
  <c r="O2246" i="1"/>
  <c r="AC2245" i="1"/>
  <c r="AB2245" i="1"/>
  <c r="W2245" i="1"/>
  <c r="V2245" i="1"/>
  <c r="U2245" i="1"/>
  <c r="R2245" i="1"/>
  <c r="Q2245" i="1"/>
  <c r="P2245" i="1"/>
  <c r="O2245" i="1"/>
  <c r="AC2244" i="1"/>
  <c r="AB2244" i="1"/>
  <c r="W2244" i="1"/>
  <c r="V2244" i="1"/>
  <c r="U2244" i="1"/>
  <c r="R2244" i="1"/>
  <c r="Q2244" i="1"/>
  <c r="P2244" i="1"/>
  <c r="O2244" i="1"/>
  <c r="AC2243" i="1"/>
  <c r="AB2243" i="1"/>
  <c r="W2243" i="1"/>
  <c r="V2243" i="1"/>
  <c r="U2243" i="1"/>
  <c r="R2243" i="1"/>
  <c r="Q2243" i="1"/>
  <c r="P2243" i="1"/>
  <c r="O2243" i="1"/>
  <c r="AC2242" i="1"/>
  <c r="AB2242" i="1"/>
  <c r="W2242" i="1"/>
  <c r="V2242" i="1"/>
  <c r="U2242" i="1"/>
  <c r="R2242" i="1"/>
  <c r="Q2242" i="1"/>
  <c r="P2242" i="1"/>
  <c r="O2242" i="1"/>
  <c r="AC2241" i="1"/>
  <c r="AB2241" i="1"/>
  <c r="W2241" i="1"/>
  <c r="V2241" i="1"/>
  <c r="U2241" i="1"/>
  <c r="R2241" i="1"/>
  <c r="Q2241" i="1"/>
  <c r="P2241" i="1"/>
  <c r="O2241" i="1"/>
  <c r="AC2240" i="1"/>
  <c r="AB2240" i="1"/>
  <c r="W2240" i="1"/>
  <c r="V2240" i="1"/>
  <c r="U2240" i="1"/>
  <c r="R2240" i="1"/>
  <c r="Q2240" i="1"/>
  <c r="P2240" i="1"/>
  <c r="O2240" i="1"/>
  <c r="AC2239" i="1"/>
  <c r="AB2239" i="1"/>
  <c r="W2239" i="1"/>
  <c r="V2239" i="1"/>
  <c r="U2239" i="1"/>
  <c r="R2239" i="1"/>
  <c r="Q2239" i="1"/>
  <c r="P2239" i="1"/>
  <c r="O2239" i="1"/>
  <c r="AC2238" i="1"/>
  <c r="AB2238" i="1"/>
  <c r="W2238" i="1"/>
  <c r="V2238" i="1"/>
  <c r="U2238" i="1"/>
  <c r="R2238" i="1"/>
  <c r="Q2238" i="1"/>
  <c r="P2238" i="1"/>
  <c r="O2238" i="1"/>
  <c r="AC2237" i="1"/>
  <c r="AB2237" i="1"/>
  <c r="W2237" i="1"/>
  <c r="V2237" i="1"/>
  <c r="U2237" i="1"/>
  <c r="R2237" i="1"/>
  <c r="Q2237" i="1"/>
  <c r="P2237" i="1"/>
  <c r="O2237" i="1"/>
  <c r="AC2236" i="1"/>
  <c r="AB2236" i="1"/>
  <c r="W2236" i="1"/>
  <c r="V2236" i="1"/>
  <c r="U2236" i="1"/>
  <c r="R2236" i="1"/>
  <c r="Q2236" i="1"/>
  <c r="P2236" i="1"/>
  <c r="O2236" i="1"/>
  <c r="AC2235" i="1"/>
  <c r="AB2235" i="1"/>
  <c r="W2235" i="1"/>
  <c r="V2235" i="1"/>
  <c r="U2235" i="1"/>
  <c r="R2235" i="1"/>
  <c r="Q2235" i="1"/>
  <c r="P2235" i="1"/>
  <c r="O2235" i="1"/>
  <c r="AC2234" i="1"/>
  <c r="AB2234" i="1"/>
  <c r="W2234" i="1"/>
  <c r="V2234" i="1"/>
  <c r="U2234" i="1"/>
  <c r="R2234" i="1"/>
  <c r="Q2234" i="1"/>
  <c r="P2234" i="1"/>
  <c r="O2234" i="1"/>
  <c r="AC2233" i="1"/>
  <c r="AB2233" i="1"/>
  <c r="W2233" i="1"/>
  <c r="V2233" i="1"/>
  <c r="U2233" i="1"/>
  <c r="R2233" i="1"/>
  <c r="Q2233" i="1"/>
  <c r="P2233" i="1"/>
  <c r="O2233" i="1"/>
  <c r="AC2232" i="1"/>
  <c r="AB2232" i="1"/>
  <c r="W2232" i="1"/>
  <c r="V2232" i="1"/>
  <c r="U2232" i="1"/>
  <c r="R2232" i="1"/>
  <c r="Q2232" i="1"/>
  <c r="P2232" i="1"/>
  <c r="O2232" i="1"/>
  <c r="AC2231" i="1"/>
  <c r="AB2231" i="1"/>
  <c r="W2231" i="1"/>
  <c r="V2231" i="1"/>
  <c r="U2231" i="1"/>
  <c r="R2231" i="1"/>
  <c r="Q2231" i="1"/>
  <c r="P2231" i="1"/>
  <c r="O2231" i="1"/>
  <c r="AC2230" i="1"/>
  <c r="AB2230" i="1"/>
  <c r="W2230" i="1"/>
  <c r="V2230" i="1"/>
  <c r="U2230" i="1"/>
  <c r="R2230" i="1"/>
  <c r="Q2230" i="1"/>
  <c r="P2230" i="1"/>
  <c r="O2230" i="1"/>
  <c r="AC2229" i="1"/>
  <c r="AB2229" i="1"/>
  <c r="W2229" i="1"/>
  <c r="V2229" i="1"/>
  <c r="U2229" i="1"/>
  <c r="R2229" i="1"/>
  <c r="Q2229" i="1"/>
  <c r="P2229" i="1"/>
  <c r="O2229" i="1"/>
  <c r="AC2228" i="1"/>
  <c r="AB2228" i="1"/>
  <c r="W2228" i="1"/>
  <c r="V2228" i="1"/>
  <c r="U2228" i="1"/>
  <c r="R2228" i="1"/>
  <c r="Q2228" i="1"/>
  <c r="P2228" i="1"/>
  <c r="O2228" i="1"/>
  <c r="AC2227" i="1"/>
  <c r="AB2227" i="1"/>
  <c r="W2227" i="1"/>
  <c r="V2227" i="1"/>
  <c r="U2227" i="1"/>
  <c r="R2227" i="1"/>
  <c r="Q2227" i="1"/>
  <c r="P2227" i="1"/>
  <c r="O2227" i="1"/>
  <c r="AC2226" i="1"/>
  <c r="AB2226" i="1"/>
  <c r="W2226" i="1"/>
  <c r="V2226" i="1"/>
  <c r="U2226" i="1"/>
  <c r="R2226" i="1"/>
  <c r="Q2226" i="1"/>
  <c r="P2226" i="1"/>
  <c r="O2226" i="1"/>
  <c r="AC2225" i="1"/>
  <c r="AB2225" i="1"/>
  <c r="W2225" i="1"/>
  <c r="V2225" i="1"/>
  <c r="U2225" i="1"/>
  <c r="R2225" i="1"/>
  <c r="Q2225" i="1"/>
  <c r="P2225" i="1"/>
  <c r="O2225" i="1"/>
  <c r="AC2224" i="1"/>
  <c r="AB2224" i="1"/>
  <c r="W2224" i="1"/>
  <c r="V2224" i="1"/>
  <c r="U2224" i="1"/>
  <c r="R2224" i="1"/>
  <c r="Q2224" i="1"/>
  <c r="P2224" i="1"/>
  <c r="O2224" i="1"/>
  <c r="AC2223" i="1"/>
  <c r="AB2223" i="1"/>
  <c r="W2223" i="1"/>
  <c r="V2223" i="1"/>
  <c r="U2223" i="1"/>
  <c r="R2223" i="1"/>
  <c r="Q2223" i="1"/>
  <c r="P2223" i="1"/>
  <c r="O2223" i="1"/>
  <c r="AC2222" i="1"/>
  <c r="AB2222" i="1"/>
  <c r="W2222" i="1"/>
  <c r="V2222" i="1"/>
  <c r="U2222" i="1"/>
  <c r="R2222" i="1"/>
  <c r="Q2222" i="1"/>
  <c r="P2222" i="1"/>
  <c r="O2222" i="1"/>
  <c r="AC2221" i="1"/>
  <c r="AB2221" i="1"/>
  <c r="W2221" i="1"/>
  <c r="V2221" i="1"/>
  <c r="U2221" i="1"/>
  <c r="R2221" i="1"/>
  <c r="Q2221" i="1"/>
  <c r="P2221" i="1"/>
  <c r="O2221" i="1"/>
  <c r="AC2220" i="1"/>
  <c r="AB2220" i="1"/>
  <c r="W2220" i="1"/>
  <c r="V2220" i="1"/>
  <c r="U2220" i="1"/>
  <c r="R2220" i="1"/>
  <c r="Q2220" i="1"/>
  <c r="P2220" i="1"/>
  <c r="O2220" i="1"/>
  <c r="AC2219" i="1"/>
  <c r="AB2219" i="1"/>
  <c r="W2219" i="1"/>
  <c r="V2219" i="1"/>
  <c r="U2219" i="1"/>
  <c r="R2219" i="1"/>
  <c r="Q2219" i="1"/>
  <c r="P2219" i="1"/>
  <c r="O2219" i="1"/>
  <c r="AC2218" i="1"/>
  <c r="AB2218" i="1"/>
  <c r="W2218" i="1"/>
  <c r="V2218" i="1"/>
  <c r="U2218" i="1"/>
  <c r="R2218" i="1"/>
  <c r="Q2218" i="1"/>
  <c r="P2218" i="1"/>
  <c r="O2218" i="1"/>
  <c r="AC2217" i="1"/>
  <c r="AB2217" i="1"/>
  <c r="W2217" i="1"/>
  <c r="V2217" i="1"/>
  <c r="U2217" i="1"/>
  <c r="R2217" i="1"/>
  <c r="Q2217" i="1"/>
  <c r="P2217" i="1"/>
  <c r="O2217" i="1"/>
  <c r="AC2216" i="1"/>
  <c r="AB2216" i="1"/>
  <c r="W2216" i="1"/>
  <c r="V2216" i="1"/>
  <c r="U2216" i="1"/>
  <c r="R2216" i="1"/>
  <c r="Q2216" i="1"/>
  <c r="P2216" i="1"/>
  <c r="O2216" i="1"/>
  <c r="AC2215" i="1"/>
  <c r="AB2215" i="1"/>
  <c r="W2215" i="1"/>
  <c r="V2215" i="1"/>
  <c r="U2215" i="1"/>
  <c r="R2215" i="1"/>
  <c r="Q2215" i="1"/>
  <c r="P2215" i="1"/>
  <c r="O2215" i="1"/>
  <c r="AC2214" i="1"/>
  <c r="AB2214" i="1"/>
  <c r="W2214" i="1"/>
  <c r="V2214" i="1"/>
  <c r="U2214" i="1"/>
  <c r="R2214" i="1"/>
  <c r="Q2214" i="1"/>
  <c r="P2214" i="1"/>
  <c r="O2214" i="1"/>
  <c r="AC2213" i="1"/>
  <c r="AB2213" i="1"/>
  <c r="W2213" i="1"/>
  <c r="V2213" i="1"/>
  <c r="U2213" i="1"/>
  <c r="R2213" i="1"/>
  <c r="Q2213" i="1"/>
  <c r="P2213" i="1"/>
  <c r="O2213" i="1"/>
  <c r="AC2212" i="1"/>
  <c r="AB2212" i="1"/>
  <c r="W2212" i="1"/>
  <c r="V2212" i="1"/>
  <c r="U2212" i="1"/>
  <c r="R2212" i="1"/>
  <c r="Q2212" i="1"/>
  <c r="P2212" i="1"/>
  <c r="O2212" i="1"/>
  <c r="AC2211" i="1"/>
  <c r="AB2211" i="1"/>
  <c r="W2211" i="1"/>
  <c r="V2211" i="1"/>
  <c r="U2211" i="1"/>
  <c r="R2211" i="1"/>
  <c r="Q2211" i="1"/>
  <c r="P2211" i="1"/>
  <c r="O2211" i="1"/>
  <c r="AC2210" i="1"/>
  <c r="AB2210" i="1"/>
  <c r="W2210" i="1"/>
  <c r="V2210" i="1"/>
  <c r="U2210" i="1"/>
  <c r="R2210" i="1"/>
  <c r="Q2210" i="1"/>
  <c r="P2210" i="1"/>
  <c r="O2210" i="1"/>
  <c r="AC2209" i="1"/>
  <c r="AB2209" i="1"/>
  <c r="W2209" i="1"/>
  <c r="V2209" i="1"/>
  <c r="U2209" i="1"/>
  <c r="R2209" i="1"/>
  <c r="Q2209" i="1"/>
  <c r="P2209" i="1"/>
  <c r="O2209" i="1"/>
  <c r="AC2208" i="1"/>
  <c r="AB2208" i="1"/>
  <c r="W2208" i="1"/>
  <c r="V2208" i="1"/>
  <c r="U2208" i="1"/>
  <c r="R2208" i="1"/>
  <c r="Q2208" i="1"/>
  <c r="P2208" i="1"/>
  <c r="O2208" i="1"/>
  <c r="AC2207" i="1"/>
  <c r="AB2207" i="1"/>
  <c r="W2207" i="1"/>
  <c r="V2207" i="1"/>
  <c r="U2207" i="1"/>
  <c r="R2207" i="1"/>
  <c r="Q2207" i="1"/>
  <c r="P2207" i="1"/>
  <c r="O2207" i="1"/>
  <c r="AC2206" i="1"/>
  <c r="AB2206" i="1"/>
  <c r="W2206" i="1"/>
  <c r="V2206" i="1"/>
  <c r="U2206" i="1"/>
  <c r="R2206" i="1"/>
  <c r="Q2206" i="1"/>
  <c r="P2206" i="1"/>
  <c r="O2206" i="1"/>
  <c r="AC2205" i="1"/>
  <c r="AB2205" i="1"/>
  <c r="W2205" i="1"/>
  <c r="V2205" i="1"/>
  <c r="U2205" i="1"/>
  <c r="R2205" i="1"/>
  <c r="Q2205" i="1"/>
  <c r="P2205" i="1"/>
  <c r="O2205" i="1"/>
  <c r="AC2204" i="1"/>
  <c r="AB2204" i="1"/>
  <c r="W2204" i="1"/>
  <c r="V2204" i="1"/>
  <c r="U2204" i="1"/>
  <c r="R2204" i="1"/>
  <c r="Q2204" i="1"/>
  <c r="P2204" i="1"/>
  <c r="O2204" i="1"/>
  <c r="AC2203" i="1"/>
  <c r="AB2203" i="1"/>
  <c r="W2203" i="1"/>
  <c r="V2203" i="1"/>
  <c r="U2203" i="1"/>
  <c r="R2203" i="1"/>
  <c r="Q2203" i="1"/>
  <c r="P2203" i="1"/>
  <c r="O2203" i="1"/>
  <c r="AC2202" i="1"/>
  <c r="AB2202" i="1"/>
  <c r="W2202" i="1"/>
  <c r="V2202" i="1"/>
  <c r="U2202" i="1"/>
  <c r="R2202" i="1"/>
  <c r="Q2202" i="1"/>
  <c r="P2202" i="1"/>
  <c r="O2202" i="1"/>
  <c r="AC2201" i="1"/>
  <c r="AB2201" i="1"/>
  <c r="W2201" i="1"/>
  <c r="V2201" i="1"/>
  <c r="U2201" i="1"/>
  <c r="R2201" i="1"/>
  <c r="Q2201" i="1"/>
  <c r="P2201" i="1"/>
  <c r="O2201" i="1"/>
  <c r="AC2200" i="1"/>
  <c r="AB2200" i="1"/>
  <c r="W2200" i="1"/>
  <c r="V2200" i="1"/>
  <c r="U2200" i="1"/>
  <c r="R2200" i="1"/>
  <c r="Q2200" i="1"/>
  <c r="P2200" i="1"/>
  <c r="O2200" i="1"/>
  <c r="AC2199" i="1"/>
  <c r="AB2199" i="1"/>
  <c r="W2199" i="1"/>
  <c r="V2199" i="1"/>
  <c r="U2199" i="1"/>
  <c r="R2199" i="1"/>
  <c r="Q2199" i="1"/>
  <c r="P2199" i="1"/>
  <c r="O2199" i="1"/>
  <c r="AC2198" i="1"/>
  <c r="AB2198" i="1"/>
  <c r="W2198" i="1"/>
  <c r="V2198" i="1"/>
  <c r="U2198" i="1"/>
  <c r="R2198" i="1"/>
  <c r="Q2198" i="1"/>
  <c r="P2198" i="1"/>
  <c r="O2198" i="1"/>
  <c r="AC2197" i="1"/>
  <c r="AB2197" i="1"/>
  <c r="W2197" i="1"/>
  <c r="V2197" i="1"/>
  <c r="U2197" i="1"/>
  <c r="R2197" i="1"/>
  <c r="Q2197" i="1"/>
  <c r="P2197" i="1"/>
  <c r="O2197" i="1"/>
  <c r="AC2196" i="1"/>
  <c r="AB2196" i="1"/>
  <c r="W2196" i="1"/>
  <c r="V2196" i="1"/>
  <c r="U2196" i="1"/>
  <c r="R2196" i="1"/>
  <c r="Q2196" i="1"/>
  <c r="P2196" i="1"/>
  <c r="O2196" i="1"/>
  <c r="AC2195" i="1"/>
  <c r="AB2195" i="1"/>
  <c r="W2195" i="1"/>
  <c r="V2195" i="1"/>
  <c r="U2195" i="1"/>
  <c r="R2195" i="1"/>
  <c r="Q2195" i="1"/>
  <c r="P2195" i="1"/>
  <c r="O2195" i="1"/>
  <c r="AC2194" i="1"/>
  <c r="AB2194" i="1"/>
  <c r="W2194" i="1"/>
  <c r="V2194" i="1"/>
  <c r="U2194" i="1"/>
  <c r="R2194" i="1"/>
  <c r="Q2194" i="1"/>
  <c r="P2194" i="1"/>
  <c r="O2194" i="1"/>
  <c r="AC2193" i="1"/>
  <c r="AB2193" i="1"/>
  <c r="W2193" i="1"/>
  <c r="V2193" i="1"/>
  <c r="U2193" i="1"/>
  <c r="R2193" i="1"/>
  <c r="Q2193" i="1"/>
  <c r="P2193" i="1"/>
  <c r="O2193" i="1"/>
  <c r="AC2192" i="1"/>
  <c r="AB2192" i="1"/>
  <c r="W2192" i="1"/>
  <c r="V2192" i="1"/>
  <c r="U2192" i="1"/>
  <c r="R2192" i="1"/>
  <c r="Q2192" i="1"/>
  <c r="P2192" i="1"/>
  <c r="O2192" i="1"/>
  <c r="AC2191" i="1"/>
  <c r="AB2191" i="1"/>
  <c r="W2191" i="1"/>
  <c r="V2191" i="1"/>
  <c r="U2191" i="1"/>
  <c r="R2191" i="1"/>
  <c r="Q2191" i="1"/>
  <c r="P2191" i="1"/>
  <c r="O2191" i="1"/>
  <c r="AC2190" i="1"/>
  <c r="AB2190" i="1"/>
  <c r="W2190" i="1"/>
  <c r="V2190" i="1"/>
  <c r="U2190" i="1"/>
  <c r="R2190" i="1"/>
  <c r="Q2190" i="1"/>
  <c r="P2190" i="1"/>
  <c r="O2190" i="1"/>
  <c r="AC2189" i="1"/>
  <c r="AB2189" i="1"/>
  <c r="W2189" i="1"/>
  <c r="V2189" i="1"/>
  <c r="U2189" i="1"/>
  <c r="R2189" i="1"/>
  <c r="Q2189" i="1"/>
  <c r="P2189" i="1"/>
  <c r="O2189" i="1"/>
  <c r="AC2188" i="1"/>
  <c r="AB2188" i="1"/>
  <c r="W2188" i="1"/>
  <c r="V2188" i="1"/>
  <c r="U2188" i="1"/>
  <c r="R2188" i="1"/>
  <c r="Q2188" i="1"/>
  <c r="P2188" i="1"/>
  <c r="O2188" i="1"/>
  <c r="AC2187" i="1"/>
  <c r="AB2187" i="1"/>
  <c r="W2187" i="1"/>
  <c r="V2187" i="1"/>
  <c r="U2187" i="1"/>
  <c r="R2187" i="1"/>
  <c r="Q2187" i="1"/>
  <c r="P2187" i="1"/>
  <c r="O2187" i="1"/>
  <c r="AC2186" i="1"/>
  <c r="AB2186" i="1"/>
  <c r="W2186" i="1"/>
  <c r="V2186" i="1"/>
  <c r="U2186" i="1"/>
  <c r="R2186" i="1"/>
  <c r="Q2186" i="1"/>
  <c r="P2186" i="1"/>
  <c r="O2186" i="1"/>
  <c r="AC2185" i="1"/>
  <c r="AB2185" i="1"/>
  <c r="W2185" i="1"/>
  <c r="V2185" i="1"/>
  <c r="U2185" i="1"/>
  <c r="R2185" i="1"/>
  <c r="Q2185" i="1"/>
  <c r="P2185" i="1"/>
  <c r="O2185" i="1"/>
  <c r="AC2184" i="1"/>
  <c r="AB2184" i="1"/>
  <c r="W2184" i="1"/>
  <c r="V2184" i="1"/>
  <c r="U2184" i="1"/>
  <c r="R2184" i="1"/>
  <c r="Q2184" i="1"/>
  <c r="P2184" i="1"/>
  <c r="O2184" i="1"/>
  <c r="AC2183" i="1"/>
  <c r="AB2183" i="1"/>
  <c r="W2183" i="1"/>
  <c r="V2183" i="1"/>
  <c r="U2183" i="1"/>
  <c r="R2183" i="1"/>
  <c r="Q2183" i="1"/>
  <c r="P2183" i="1"/>
  <c r="O2183" i="1"/>
  <c r="AC2182" i="1"/>
  <c r="AB2182" i="1"/>
  <c r="W2182" i="1"/>
  <c r="V2182" i="1"/>
  <c r="U2182" i="1"/>
  <c r="R2182" i="1"/>
  <c r="Q2182" i="1"/>
  <c r="P2182" i="1"/>
  <c r="O2182" i="1"/>
  <c r="AC2181" i="1"/>
  <c r="AB2181" i="1"/>
  <c r="W2181" i="1"/>
  <c r="V2181" i="1"/>
  <c r="U2181" i="1"/>
  <c r="R2181" i="1"/>
  <c r="Q2181" i="1"/>
  <c r="P2181" i="1"/>
  <c r="O2181" i="1"/>
  <c r="AC2180" i="1"/>
  <c r="AB2180" i="1"/>
  <c r="W2180" i="1"/>
  <c r="V2180" i="1"/>
  <c r="U2180" i="1"/>
  <c r="R2180" i="1"/>
  <c r="Q2180" i="1"/>
  <c r="P2180" i="1"/>
  <c r="O2180" i="1"/>
  <c r="AC2179" i="1"/>
  <c r="AB2179" i="1"/>
  <c r="W2179" i="1"/>
  <c r="V2179" i="1"/>
  <c r="U2179" i="1"/>
  <c r="R2179" i="1"/>
  <c r="Q2179" i="1"/>
  <c r="P2179" i="1"/>
  <c r="O2179" i="1"/>
  <c r="AC2178" i="1"/>
  <c r="AB2178" i="1"/>
  <c r="W2178" i="1"/>
  <c r="V2178" i="1"/>
  <c r="U2178" i="1"/>
  <c r="R2178" i="1"/>
  <c r="Q2178" i="1"/>
  <c r="P2178" i="1"/>
  <c r="O2178" i="1"/>
  <c r="AC2177" i="1"/>
  <c r="AB2177" i="1"/>
  <c r="W2177" i="1"/>
  <c r="V2177" i="1"/>
  <c r="U2177" i="1"/>
  <c r="R2177" i="1"/>
  <c r="Q2177" i="1"/>
  <c r="P2177" i="1"/>
  <c r="O2177" i="1"/>
  <c r="AC2176" i="1"/>
  <c r="AB2176" i="1"/>
  <c r="W2176" i="1"/>
  <c r="V2176" i="1"/>
  <c r="U2176" i="1"/>
  <c r="R2176" i="1"/>
  <c r="Q2176" i="1"/>
  <c r="P2176" i="1"/>
  <c r="O2176" i="1"/>
  <c r="AC2175" i="1"/>
  <c r="AB2175" i="1"/>
  <c r="W2175" i="1"/>
  <c r="V2175" i="1"/>
  <c r="U2175" i="1"/>
  <c r="R2175" i="1"/>
  <c r="Q2175" i="1"/>
  <c r="P2175" i="1"/>
  <c r="O2175" i="1"/>
  <c r="AC2174" i="1"/>
  <c r="AB2174" i="1"/>
  <c r="W2174" i="1"/>
  <c r="V2174" i="1"/>
  <c r="U2174" i="1"/>
  <c r="R2174" i="1"/>
  <c r="Q2174" i="1"/>
  <c r="P2174" i="1"/>
  <c r="O2174" i="1"/>
  <c r="AC2173" i="1"/>
  <c r="AB2173" i="1"/>
  <c r="W2173" i="1"/>
  <c r="V2173" i="1"/>
  <c r="U2173" i="1"/>
  <c r="R2173" i="1"/>
  <c r="Q2173" i="1"/>
  <c r="P2173" i="1"/>
  <c r="O2173" i="1"/>
  <c r="AC2172" i="1"/>
  <c r="AB2172" i="1"/>
  <c r="W2172" i="1"/>
  <c r="V2172" i="1"/>
  <c r="U2172" i="1"/>
  <c r="R2172" i="1"/>
  <c r="Q2172" i="1"/>
  <c r="P2172" i="1"/>
  <c r="O2172" i="1"/>
  <c r="AC2171" i="1"/>
  <c r="AB2171" i="1"/>
  <c r="W2171" i="1"/>
  <c r="V2171" i="1"/>
  <c r="U2171" i="1"/>
  <c r="R2171" i="1"/>
  <c r="Q2171" i="1"/>
  <c r="P2171" i="1"/>
  <c r="O2171" i="1"/>
  <c r="AC2170" i="1"/>
  <c r="AB2170" i="1"/>
  <c r="W2170" i="1"/>
  <c r="V2170" i="1"/>
  <c r="U2170" i="1"/>
  <c r="R2170" i="1"/>
  <c r="Q2170" i="1"/>
  <c r="P2170" i="1"/>
  <c r="O2170" i="1"/>
  <c r="AC2169" i="1"/>
  <c r="AB2169" i="1"/>
  <c r="W2169" i="1"/>
  <c r="V2169" i="1"/>
  <c r="U2169" i="1"/>
  <c r="R2169" i="1"/>
  <c r="Q2169" i="1"/>
  <c r="P2169" i="1"/>
  <c r="O2169" i="1"/>
  <c r="AC2168" i="1"/>
  <c r="AB2168" i="1"/>
  <c r="W2168" i="1"/>
  <c r="V2168" i="1"/>
  <c r="U2168" i="1"/>
  <c r="R2168" i="1"/>
  <c r="Q2168" i="1"/>
  <c r="P2168" i="1"/>
  <c r="O2168" i="1"/>
  <c r="AC2167" i="1"/>
  <c r="AB2167" i="1"/>
  <c r="W2167" i="1"/>
  <c r="V2167" i="1"/>
  <c r="U2167" i="1"/>
  <c r="R2167" i="1"/>
  <c r="Q2167" i="1"/>
  <c r="P2167" i="1"/>
  <c r="O2167" i="1"/>
  <c r="AC2166" i="1"/>
  <c r="AB2166" i="1"/>
  <c r="W2166" i="1"/>
  <c r="V2166" i="1"/>
  <c r="U2166" i="1"/>
  <c r="R2166" i="1"/>
  <c r="Q2166" i="1"/>
  <c r="P2166" i="1"/>
  <c r="O2166" i="1"/>
  <c r="AC2165" i="1"/>
  <c r="AB2165" i="1"/>
  <c r="W2165" i="1"/>
  <c r="V2165" i="1"/>
  <c r="U2165" i="1"/>
  <c r="R2165" i="1"/>
  <c r="Q2165" i="1"/>
  <c r="P2165" i="1"/>
  <c r="O2165" i="1"/>
  <c r="AC2164" i="1"/>
  <c r="AB2164" i="1"/>
  <c r="W2164" i="1"/>
  <c r="V2164" i="1"/>
  <c r="U2164" i="1"/>
  <c r="R2164" i="1"/>
  <c r="Q2164" i="1"/>
  <c r="P2164" i="1"/>
  <c r="O2164" i="1"/>
  <c r="AC2163" i="1"/>
  <c r="AB2163" i="1"/>
  <c r="W2163" i="1"/>
  <c r="V2163" i="1"/>
  <c r="U2163" i="1"/>
  <c r="R2163" i="1"/>
  <c r="Q2163" i="1"/>
  <c r="P2163" i="1"/>
  <c r="O2163" i="1"/>
  <c r="AC2162" i="1"/>
  <c r="AB2162" i="1"/>
  <c r="W2162" i="1"/>
  <c r="V2162" i="1"/>
  <c r="U2162" i="1"/>
  <c r="R2162" i="1"/>
  <c r="Q2162" i="1"/>
  <c r="P2162" i="1"/>
  <c r="O2162" i="1"/>
  <c r="AC2161" i="1"/>
  <c r="AB2161" i="1"/>
  <c r="W2161" i="1"/>
  <c r="V2161" i="1"/>
  <c r="U2161" i="1"/>
  <c r="R2161" i="1"/>
  <c r="Q2161" i="1"/>
  <c r="P2161" i="1"/>
  <c r="O2161" i="1"/>
  <c r="AC2160" i="1"/>
  <c r="AB2160" i="1"/>
  <c r="W2160" i="1"/>
  <c r="V2160" i="1"/>
  <c r="U2160" i="1"/>
  <c r="R2160" i="1"/>
  <c r="Q2160" i="1"/>
  <c r="P2160" i="1"/>
  <c r="O2160" i="1"/>
  <c r="AC2159" i="1"/>
  <c r="AB2159" i="1"/>
  <c r="W2159" i="1"/>
  <c r="V2159" i="1"/>
  <c r="U2159" i="1"/>
  <c r="R2159" i="1"/>
  <c r="Q2159" i="1"/>
  <c r="P2159" i="1"/>
  <c r="O2159" i="1"/>
  <c r="AC2158" i="1"/>
  <c r="AB2158" i="1"/>
  <c r="W2158" i="1"/>
  <c r="V2158" i="1"/>
  <c r="U2158" i="1"/>
  <c r="R2158" i="1"/>
  <c r="Q2158" i="1"/>
  <c r="P2158" i="1"/>
  <c r="O2158" i="1"/>
  <c r="AC2157" i="1"/>
  <c r="AB2157" i="1"/>
  <c r="W2157" i="1"/>
  <c r="V2157" i="1"/>
  <c r="U2157" i="1"/>
  <c r="R2157" i="1"/>
  <c r="Q2157" i="1"/>
  <c r="P2157" i="1"/>
  <c r="O2157" i="1"/>
  <c r="AC2156" i="1"/>
  <c r="AB2156" i="1"/>
  <c r="W2156" i="1"/>
  <c r="V2156" i="1"/>
  <c r="U2156" i="1"/>
  <c r="R2156" i="1"/>
  <c r="Q2156" i="1"/>
  <c r="P2156" i="1"/>
  <c r="O2156" i="1"/>
  <c r="AC2155" i="1"/>
  <c r="AB2155" i="1"/>
  <c r="W2155" i="1"/>
  <c r="V2155" i="1"/>
  <c r="U2155" i="1"/>
  <c r="R2155" i="1"/>
  <c r="Q2155" i="1"/>
  <c r="P2155" i="1"/>
  <c r="O2155" i="1"/>
  <c r="AC2154" i="1"/>
  <c r="AB2154" i="1"/>
  <c r="W2154" i="1"/>
  <c r="V2154" i="1"/>
  <c r="U2154" i="1"/>
  <c r="R2154" i="1"/>
  <c r="Q2154" i="1"/>
  <c r="P2154" i="1"/>
  <c r="O2154" i="1"/>
  <c r="AC2153" i="1"/>
  <c r="AB2153" i="1"/>
  <c r="W2153" i="1"/>
  <c r="V2153" i="1"/>
  <c r="U2153" i="1"/>
  <c r="R2153" i="1"/>
  <c r="Q2153" i="1"/>
  <c r="P2153" i="1"/>
  <c r="O2153" i="1"/>
  <c r="AC2152" i="1"/>
  <c r="AB2152" i="1"/>
  <c r="W2152" i="1"/>
  <c r="V2152" i="1"/>
  <c r="U2152" i="1"/>
  <c r="R2152" i="1"/>
  <c r="Q2152" i="1"/>
  <c r="P2152" i="1"/>
  <c r="O2152" i="1"/>
  <c r="AC2151" i="1"/>
  <c r="AB2151" i="1"/>
  <c r="W2151" i="1"/>
  <c r="V2151" i="1"/>
  <c r="U2151" i="1"/>
  <c r="R2151" i="1"/>
  <c r="Q2151" i="1"/>
  <c r="P2151" i="1"/>
  <c r="O2151" i="1"/>
  <c r="AC2150" i="1"/>
  <c r="AB2150" i="1"/>
  <c r="W2150" i="1"/>
  <c r="V2150" i="1"/>
  <c r="U2150" i="1"/>
  <c r="R2150" i="1"/>
  <c r="Q2150" i="1"/>
  <c r="P2150" i="1"/>
  <c r="O2150" i="1"/>
  <c r="AC2149" i="1"/>
  <c r="AB2149" i="1"/>
  <c r="W2149" i="1"/>
  <c r="V2149" i="1"/>
  <c r="U2149" i="1"/>
  <c r="R2149" i="1"/>
  <c r="Q2149" i="1"/>
  <c r="P2149" i="1"/>
  <c r="O2149" i="1"/>
  <c r="AC2148" i="1"/>
  <c r="AB2148" i="1"/>
  <c r="W2148" i="1"/>
  <c r="V2148" i="1"/>
  <c r="U2148" i="1"/>
  <c r="R2148" i="1"/>
  <c r="Q2148" i="1"/>
  <c r="P2148" i="1"/>
  <c r="O2148" i="1"/>
  <c r="AC2147" i="1"/>
  <c r="AB2147" i="1"/>
  <c r="W2147" i="1"/>
  <c r="V2147" i="1"/>
  <c r="U2147" i="1"/>
  <c r="R2147" i="1"/>
  <c r="Q2147" i="1"/>
  <c r="P2147" i="1"/>
  <c r="O2147" i="1"/>
  <c r="AC2146" i="1"/>
  <c r="AB2146" i="1"/>
  <c r="W2146" i="1"/>
  <c r="V2146" i="1"/>
  <c r="U2146" i="1"/>
  <c r="R2146" i="1"/>
  <c r="Q2146" i="1"/>
  <c r="P2146" i="1"/>
  <c r="O2146" i="1"/>
  <c r="AC2145" i="1"/>
  <c r="AB2145" i="1"/>
  <c r="W2145" i="1"/>
  <c r="V2145" i="1"/>
  <c r="U2145" i="1"/>
  <c r="R2145" i="1"/>
  <c r="Q2145" i="1"/>
  <c r="P2145" i="1"/>
  <c r="O2145" i="1"/>
  <c r="AC2144" i="1"/>
  <c r="AB2144" i="1"/>
  <c r="W2144" i="1"/>
  <c r="V2144" i="1"/>
  <c r="U2144" i="1"/>
  <c r="R2144" i="1"/>
  <c r="Q2144" i="1"/>
  <c r="P2144" i="1"/>
  <c r="O2144" i="1"/>
  <c r="AC2143" i="1"/>
  <c r="AB2143" i="1"/>
  <c r="W2143" i="1"/>
  <c r="V2143" i="1"/>
  <c r="U2143" i="1"/>
  <c r="R2143" i="1"/>
  <c r="Q2143" i="1"/>
  <c r="P2143" i="1"/>
  <c r="O2143" i="1"/>
  <c r="AC2142" i="1"/>
  <c r="AB2142" i="1"/>
  <c r="W2142" i="1"/>
  <c r="V2142" i="1"/>
  <c r="U2142" i="1"/>
  <c r="R2142" i="1"/>
  <c r="Q2142" i="1"/>
  <c r="P2142" i="1"/>
  <c r="O2142" i="1"/>
  <c r="AC2141" i="1"/>
  <c r="AB2141" i="1"/>
  <c r="W2141" i="1"/>
  <c r="V2141" i="1"/>
  <c r="U2141" i="1"/>
  <c r="R2141" i="1"/>
  <c r="Q2141" i="1"/>
  <c r="P2141" i="1"/>
  <c r="O2141" i="1"/>
  <c r="AC2140" i="1"/>
  <c r="AB2140" i="1"/>
  <c r="W2140" i="1"/>
  <c r="V2140" i="1"/>
  <c r="U2140" i="1"/>
  <c r="R2140" i="1"/>
  <c r="Q2140" i="1"/>
  <c r="P2140" i="1"/>
  <c r="O2140" i="1"/>
  <c r="AC2139" i="1"/>
  <c r="AB2139" i="1"/>
  <c r="W2139" i="1"/>
  <c r="V2139" i="1"/>
  <c r="U2139" i="1"/>
  <c r="R2139" i="1"/>
  <c r="Q2139" i="1"/>
  <c r="P2139" i="1"/>
  <c r="O2139" i="1"/>
  <c r="AC2138" i="1"/>
  <c r="AB2138" i="1"/>
  <c r="W2138" i="1"/>
  <c r="V2138" i="1"/>
  <c r="U2138" i="1"/>
  <c r="R2138" i="1"/>
  <c r="Q2138" i="1"/>
  <c r="P2138" i="1"/>
  <c r="O2138" i="1"/>
  <c r="AC2137" i="1"/>
  <c r="AB2137" i="1"/>
  <c r="W2137" i="1"/>
  <c r="V2137" i="1"/>
  <c r="U2137" i="1"/>
  <c r="R2137" i="1"/>
  <c r="Q2137" i="1"/>
  <c r="P2137" i="1"/>
  <c r="O2137" i="1"/>
  <c r="AC2136" i="1"/>
  <c r="AB2136" i="1"/>
  <c r="W2136" i="1"/>
  <c r="V2136" i="1"/>
  <c r="U2136" i="1"/>
  <c r="R2136" i="1"/>
  <c r="Q2136" i="1"/>
  <c r="P2136" i="1"/>
  <c r="O2136" i="1"/>
  <c r="AC2135" i="1"/>
  <c r="AB2135" i="1"/>
  <c r="W2135" i="1"/>
  <c r="V2135" i="1"/>
  <c r="U2135" i="1"/>
  <c r="R2135" i="1"/>
  <c r="Q2135" i="1"/>
  <c r="P2135" i="1"/>
  <c r="O2135" i="1"/>
  <c r="AC2134" i="1"/>
  <c r="AB2134" i="1"/>
  <c r="W2134" i="1"/>
  <c r="V2134" i="1"/>
  <c r="U2134" i="1"/>
  <c r="R2134" i="1"/>
  <c r="Q2134" i="1"/>
  <c r="P2134" i="1"/>
  <c r="O2134" i="1"/>
  <c r="AC2133" i="1"/>
  <c r="AB2133" i="1"/>
  <c r="W2133" i="1"/>
  <c r="V2133" i="1"/>
  <c r="U2133" i="1"/>
  <c r="R2133" i="1"/>
  <c r="Q2133" i="1"/>
  <c r="P2133" i="1"/>
  <c r="O2133" i="1"/>
  <c r="AC2132" i="1"/>
  <c r="AB2132" i="1"/>
  <c r="W2132" i="1"/>
  <c r="V2132" i="1"/>
  <c r="U2132" i="1"/>
  <c r="R2132" i="1"/>
  <c r="Q2132" i="1"/>
  <c r="P2132" i="1"/>
  <c r="O2132" i="1"/>
  <c r="AC2131" i="1"/>
  <c r="AB2131" i="1"/>
  <c r="W2131" i="1"/>
  <c r="V2131" i="1"/>
  <c r="U2131" i="1"/>
  <c r="R2131" i="1"/>
  <c r="Q2131" i="1"/>
  <c r="P2131" i="1"/>
  <c r="O2131" i="1"/>
  <c r="AC2130" i="1"/>
  <c r="AB2130" i="1"/>
  <c r="W2130" i="1"/>
  <c r="V2130" i="1"/>
  <c r="U2130" i="1"/>
  <c r="R2130" i="1"/>
  <c r="Q2130" i="1"/>
  <c r="P2130" i="1"/>
  <c r="O2130" i="1"/>
  <c r="AC2129" i="1"/>
  <c r="AB2129" i="1"/>
  <c r="W2129" i="1"/>
  <c r="V2129" i="1"/>
  <c r="U2129" i="1"/>
  <c r="R2129" i="1"/>
  <c r="Q2129" i="1"/>
  <c r="P2129" i="1"/>
  <c r="O2129" i="1"/>
  <c r="AC2128" i="1"/>
  <c r="AB2128" i="1"/>
  <c r="W2128" i="1"/>
  <c r="V2128" i="1"/>
  <c r="U2128" i="1"/>
  <c r="R2128" i="1"/>
  <c r="Q2128" i="1"/>
  <c r="P2128" i="1"/>
  <c r="O2128" i="1"/>
  <c r="AC2127" i="1"/>
  <c r="AB2127" i="1"/>
  <c r="W2127" i="1"/>
  <c r="V2127" i="1"/>
  <c r="U2127" i="1"/>
  <c r="R2127" i="1"/>
  <c r="Q2127" i="1"/>
  <c r="P2127" i="1"/>
  <c r="O2127" i="1"/>
  <c r="AC2126" i="1"/>
  <c r="AB2126" i="1"/>
  <c r="W2126" i="1"/>
  <c r="V2126" i="1"/>
  <c r="U2126" i="1"/>
  <c r="R2126" i="1"/>
  <c r="Q2126" i="1"/>
  <c r="P2126" i="1"/>
  <c r="O2126" i="1"/>
  <c r="AC2125" i="1"/>
  <c r="AB2125" i="1"/>
  <c r="W2125" i="1"/>
  <c r="V2125" i="1"/>
  <c r="U2125" i="1"/>
  <c r="R2125" i="1"/>
  <c r="Q2125" i="1"/>
  <c r="P2125" i="1"/>
  <c r="O2125" i="1"/>
  <c r="AC2124" i="1"/>
  <c r="AB2124" i="1"/>
  <c r="W2124" i="1"/>
  <c r="V2124" i="1"/>
  <c r="U2124" i="1"/>
  <c r="R2124" i="1"/>
  <c r="Q2124" i="1"/>
  <c r="P2124" i="1"/>
  <c r="O2124" i="1"/>
  <c r="AC2123" i="1"/>
  <c r="AB2123" i="1"/>
  <c r="W2123" i="1"/>
  <c r="V2123" i="1"/>
  <c r="U2123" i="1"/>
  <c r="R2123" i="1"/>
  <c r="Q2123" i="1"/>
  <c r="P2123" i="1"/>
  <c r="O2123" i="1"/>
  <c r="AC2122" i="1"/>
  <c r="AB2122" i="1"/>
  <c r="W2122" i="1"/>
  <c r="V2122" i="1"/>
  <c r="U2122" i="1"/>
  <c r="R2122" i="1"/>
  <c r="Q2122" i="1"/>
  <c r="P2122" i="1"/>
  <c r="O2122" i="1"/>
  <c r="AC2121" i="1"/>
  <c r="AB2121" i="1"/>
  <c r="W2121" i="1"/>
  <c r="V2121" i="1"/>
  <c r="U2121" i="1"/>
  <c r="R2121" i="1"/>
  <c r="Q2121" i="1"/>
  <c r="P2121" i="1"/>
  <c r="O2121" i="1"/>
  <c r="AC2120" i="1"/>
  <c r="AB2120" i="1"/>
  <c r="W2120" i="1"/>
  <c r="V2120" i="1"/>
  <c r="U2120" i="1"/>
  <c r="R2120" i="1"/>
  <c r="Q2120" i="1"/>
  <c r="P2120" i="1"/>
  <c r="O2120" i="1"/>
  <c r="AC2119" i="1"/>
  <c r="AB2119" i="1"/>
  <c r="W2119" i="1"/>
  <c r="V2119" i="1"/>
  <c r="U2119" i="1"/>
  <c r="R2119" i="1"/>
  <c r="Q2119" i="1"/>
  <c r="P2119" i="1"/>
  <c r="O2119" i="1"/>
  <c r="AC2118" i="1"/>
  <c r="AB2118" i="1"/>
  <c r="W2118" i="1"/>
  <c r="V2118" i="1"/>
  <c r="U2118" i="1"/>
  <c r="R2118" i="1"/>
  <c r="Q2118" i="1"/>
  <c r="P2118" i="1"/>
  <c r="O2118" i="1"/>
  <c r="AC2117" i="1"/>
  <c r="AB2117" i="1"/>
  <c r="W2117" i="1"/>
  <c r="V2117" i="1"/>
  <c r="U2117" i="1"/>
  <c r="R2117" i="1"/>
  <c r="Q2117" i="1"/>
  <c r="P2117" i="1"/>
  <c r="O2117" i="1"/>
  <c r="AC2116" i="1"/>
  <c r="AB2116" i="1"/>
  <c r="W2116" i="1"/>
  <c r="V2116" i="1"/>
  <c r="U2116" i="1"/>
  <c r="R2116" i="1"/>
  <c r="Q2116" i="1"/>
  <c r="P2116" i="1"/>
  <c r="O2116" i="1"/>
  <c r="AC2115" i="1"/>
  <c r="AB2115" i="1"/>
  <c r="W2115" i="1"/>
  <c r="V2115" i="1"/>
  <c r="U2115" i="1"/>
  <c r="R2115" i="1"/>
  <c r="Q2115" i="1"/>
  <c r="P2115" i="1"/>
  <c r="O2115" i="1"/>
  <c r="AC2114" i="1"/>
  <c r="AB2114" i="1"/>
  <c r="W2114" i="1"/>
  <c r="V2114" i="1"/>
  <c r="U2114" i="1"/>
  <c r="R2114" i="1"/>
  <c r="Q2114" i="1"/>
  <c r="P2114" i="1"/>
  <c r="O2114" i="1"/>
  <c r="AC2113" i="1"/>
  <c r="AB2113" i="1"/>
  <c r="W2113" i="1"/>
  <c r="V2113" i="1"/>
  <c r="U2113" i="1"/>
  <c r="R2113" i="1"/>
  <c r="Q2113" i="1"/>
  <c r="P2113" i="1"/>
  <c r="O2113" i="1"/>
  <c r="AC2112" i="1"/>
  <c r="AB2112" i="1"/>
  <c r="W2112" i="1"/>
  <c r="V2112" i="1"/>
  <c r="U2112" i="1"/>
  <c r="R2112" i="1"/>
  <c r="Q2112" i="1"/>
  <c r="P2112" i="1"/>
  <c r="O2112" i="1"/>
  <c r="AC2111" i="1"/>
  <c r="AB2111" i="1"/>
  <c r="W2111" i="1"/>
  <c r="V2111" i="1"/>
  <c r="U2111" i="1"/>
  <c r="R2111" i="1"/>
  <c r="Q2111" i="1"/>
  <c r="P2111" i="1"/>
  <c r="O2111" i="1"/>
  <c r="AC2110" i="1"/>
  <c r="AB2110" i="1"/>
  <c r="W2110" i="1"/>
  <c r="V2110" i="1"/>
  <c r="U2110" i="1"/>
  <c r="R2110" i="1"/>
  <c r="Q2110" i="1"/>
  <c r="P2110" i="1"/>
  <c r="O2110" i="1"/>
  <c r="AC2109" i="1"/>
  <c r="AB2109" i="1"/>
  <c r="W2109" i="1"/>
  <c r="V2109" i="1"/>
  <c r="U2109" i="1"/>
  <c r="R2109" i="1"/>
  <c r="Q2109" i="1"/>
  <c r="P2109" i="1"/>
  <c r="O2109" i="1"/>
  <c r="AC2108" i="1"/>
  <c r="AB2108" i="1"/>
  <c r="W2108" i="1"/>
  <c r="V2108" i="1"/>
  <c r="U2108" i="1"/>
  <c r="R2108" i="1"/>
  <c r="Q2108" i="1"/>
  <c r="P2108" i="1"/>
  <c r="O2108" i="1"/>
  <c r="AC2107" i="1"/>
  <c r="AB2107" i="1"/>
  <c r="W2107" i="1"/>
  <c r="V2107" i="1"/>
  <c r="U2107" i="1"/>
  <c r="R2107" i="1"/>
  <c r="Q2107" i="1"/>
  <c r="P2107" i="1"/>
  <c r="O2107" i="1"/>
  <c r="AC2106" i="1"/>
  <c r="AB2106" i="1"/>
  <c r="W2106" i="1"/>
  <c r="V2106" i="1"/>
  <c r="U2106" i="1"/>
  <c r="R2106" i="1"/>
  <c r="Q2106" i="1"/>
  <c r="P2106" i="1"/>
  <c r="O2106" i="1"/>
  <c r="AC2105" i="1"/>
  <c r="AB2105" i="1"/>
  <c r="W2105" i="1"/>
  <c r="V2105" i="1"/>
  <c r="U2105" i="1"/>
  <c r="R2105" i="1"/>
  <c r="Q2105" i="1"/>
  <c r="P2105" i="1"/>
  <c r="O2105" i="1"/>
  <c r="AC2104" i="1"/>
  <c r="AB2104" i="1"/>
  <c r="W2104" i="1"/>
  <c r="V2104" i="1"/>
  <c r="U2104" i="1"/>
  <c r="R2104" i="1"/>
  <c r="Q2104" i="1"/>
  <c r="P2104" i="1"/>
  <c r="O2104" i="1"/>
  <c r="AC2103" i="1"/>
  <c r="AB2103" i="1"/>
  <c r="W2103" i="1"/>
  <c r="V2103" i="1"/>
  <c r="U2103" i="1"/>
  <c r="R2103" i="1"/>
  <c r="Q2103" i="1"/>
  <c r="P2103" i="1"/>
  <c r="O2103" i="1"/>
  <c r="AC2102" i="1"/>
  <c r="AB2102" i="1"/>
  <c r="W2102" i="1"/>
  <c r="V2102" i="1"/>
  <c r="U2102" i="1"/>
  <c r="R2102" i="1"/>
  <c r="Q2102" i="1"/>
  <c r="P2102" i="1"/>
  <c r="O2102" i="1"/>
  <c r="AC2101" i="1"/>
  <c r="AB2101" i="1"/>
  <c r="W2101" i="1"/>
  <c r="V2101" i="1"/>
  <c r="U2101" i="1"/>
  <c r="R2101" i="1"/>
  <c r="Q2101" i="1"/>
  <c r="P2101" i="1"/>
  <c r="O2101" i="1"/>
  <c r="AC2100" i="1"/>
  <c r="AB2100" i="1"/>
  <c r="W2100" i="1"/>
  <c r="V2100" i="1"/>
  <c r="U2100" i="1"/>
  <c r="R2100" i="1"/>
  <c r="Q2100" i="1"/>
  <c r="P2100" i="1"/>
  <c r="O2100" i="1"/>
  <c r="AC2099" i="1"/>
  <c r="AB2099" i="1"/>
  <c r="W2099" i="1"/>
  <c r="V2099" i="1"/>
  <c r="U2099" i="1"/>
  <c r="R2099" i="1"/>
  <c r="Q2099" i="1"/>
  <c r="P2099" i="1"/>
  <c r="O2099" i="1"/>
  <c r="AC2098" i="1"/>
  <c r="AB2098" i="1"/>
  <c r="W2098" i="1"/>
  <c r="V2098" i="1"/>
  <c r="U2098" i="1"/>
  <c r="R2098" i="1"/>
  <c r="Q2098" i="1"/>
  <c r="P2098" i="1"/>
  <c r="O2098" i="1"/>
  <c r="AC2097" i="1"/>
  <c r="AB2097" i="1"/>
  <c r="W2097" i="1"/>
  <c r="V2097" i="1"/>
  <c r="U2097" i="1"/>
  <c r="R2097" i="1"/>
  <c r="Q2097" i="1"/>
  <c r="P2097" i="1"/>
  <c r="O2097" i="1"/>
  <c r="AC2096" i="1"/>
  <c r="AB2096" i="1"/>
  <c r="W2096" i="1"/>
  <c r="V2096" i="1"/>
  <c r="U2096" i="1"/>
  <c r="R2096" i="1"/>
  <c r="Q2096" i="1"/>
  <c r="P2096" i="1"/>
  <c r="O2096" i="1"/>
  <c r="AC2095" i="1"/>
  <c r="AB2095" i="1"/>
  <c r="W2095" i="1"/>
  <c r="V2095" i="1"/>
  <c r="U2095" i="1"/>
  <c r="R2095" i="1"/>
  <c r="Q2095" i="1"/>
  <c r="P2095" i="1"/>
  <c r="O2095" i="1"/>
  <c r="AC2094" i="1"/>
  <c r="AB2094" i="1"/>
  <c r="W2094" i="1"/>
  <c r="V2094" i="1"/>
  <c r="U2094" i="1"/>
  <c r="R2094" i="1"/>
  <c r="Q2094" i="1"/>
  <c r="P2094" i="1"/>
  <c r="O2094" i="1"/>
  <c r="AC2093" i="1"/>
  <c r="AB2093" i="1"/>
  <c r="W2093" i="1"/>
  <c r="V2093" i="1"/>
  <c r="U2093" i="1"/>
  <c r="R2093" i="1"/>
  <c r="Q2093" i="1"/>
  <c r="P2093" i="1"/>
  <c r="O2093" i="1"/>
  <c r="AC2092" i="1"/>
  <c r="AB2092" i="1"/>
  <c r="W2092" i="1"/>
  <c r="V2092" i="1"/>
  <c r="U2092" i="1"/>
  <c r="R2092" i="1"/>
  <c r="Q2092" i="1"/>
  <c r="P2092" i="1"/>
  <c r="O2092" i="1"/>
  <c r="AC2091" i="1"/>
  <c r="AB2091" i="1"/>
  <c r="W2091" i="1"/>
  <c r="V2091" i="1"/>
  <c r="U2091" i="1"/>
  <c r="R2091" i="1"/>
  <c r="Q2091" i="1"/>
  <c r="P2091" i="1"/>
  <c r="O2091" i="1"/>
  <c r="AC2090" i="1"/>
  <c r="AB2090" i="1"/>
  <c r="W2090" i="1"/>
  <c r="V2090" i="1"/>
  <c r="U2090" i="1"/>
  <c r="R2090" i="1"/>
  <c r="Q2090" i="1"/>
  <c r="P2090" i="1"/>
  <c r="O2090" i="1"/>
  <c r="AC2089" i="1"/>
  <c r="AB2089" i="1"/>
  <c r="W2089" i="1"/>
  <c r="V2089" i="1"/>
  <c r="U2089" i="1"/>
  <c r="R2089" i="1"/>
  <c r="Q2089" i="1"/>
  <c r="P2089" i="1"/>
  <c r="O2089" i="1"/>
  <c r="AC2088" i="1"/>
  <c r="AB2088" i="1"/>
  <c r="W2088" i="1"/>
  <c r="V2088" i="1"/>
  <c r="U2088" i="1"/>
  <c r="R2088" i="1"/>
  <c r="Q2088" i="1"/>
  <c r="P2088" i="1"/>
  <c r="O2088" i="1"/>
  <c r="AC2087" i="1"/>
  <c r="AB2087" i="1"/>
  <c r="W2087" i="1"/>
  <c r="V2087" i="1"/>
  <c r="U2087" i="1"/>
  <c r="R2087" i="1"/>
  <c r="Q2087" i="1"/>
  <c r="P2087" i="1"/>
  <c r="O2087" i="1"/>
  <c r="AC2086" i="1"/>
  <c r="AB2086" i="1"/>
  <c r="W2086" i="1"/>
  <c r="V2086" i="1"/>
  <c r="U2086" i="1"/>
  <c r="R2086" i="1"/>
  <c r="Q2086" i="1"/>
  <c r="P2086" i="1"/>
  <c r="O2086" i="1"/>
  <c r="AC2085" i="1"/>
  <c r="AB2085" i="1"/>
  <c r="W2085" i="1"/>
  <c r="V2085" i="1"/>
  <c r="U2085" i="1"/>
  <c r="R2085" i="1"/>
  <c r="Q2085" i="1"/>
  <c r="P2085" i="1"/>
  <c r="O2085" i="1"/>
  <c r="AC2084" i="1"/>
  <c r="AB2084" i="1"/>
  <c r="W2084" i="1"/>
  <c r="V2084" i="1"/>
  <c r="U2084" i="1"/>
  <c r="R2084" i="1"/>
  <c r="Q2084" i="1"/>
  <c r="P2084" i="1"/>
  <c r="O2084" i="1"/>
  <c r="AC2083" i="1"/>
  <c r="AB2083" i="1"/>
  <c r="W2083" i="1"/>
  <c r="V2083" i="1"/>
  <c r="U2083" i="1"/>
  <c r="R2083" i="1"/>
  <c r="Q2083" i="1"/>
  <c r="P2083" i="1"/>
  <c r="O2083" i="1"/>
  <c r="AC2082" i="1"/>
  <c r="AB2082" i="1"/>
  <c r="W2082" i="1"/>
  <c r="V2082" i="1"/>
  <c r="U2082" i="1"/>
  <c r="R2082" i="1"/>
  <c r="Q2082" i="1"/>
  <c r="P2082" i="1"/>
  <c r="O2082" i="1"/>
  <c r="AC2081" i="1"/>
  <c r="AB2081" i="1"/>
  <c r="W2081" i="1"/>
  <c r="V2081" i="1"/>
  <c r="U2081" i="1"/>
  <c r="R2081" i="1"/>
  <c r="Q2081" i="1"/>
  <c r="P2081" i="1"/>
  <c r="O2081" i="1"/>
  <c r="AC2080" i="1"/>
  <c r="AB2080" i="1"/>
  <c r="W2080" i="1"/>
  <c r="V2080" i="1"/>
  <c r="U2080" i="1"/>
  <c r="R2080" i="1"/>
  <c r="Q2080" i="1"/>
  <c r="P2080" i="1"/>
  <c r="O2080" i="1"/>
  <c r="AC2079" i="1"/>
  <c r="AB2079" i="1"/>
  <c r="W2079" i="1"/>
  <c r="V2079" i="1"/>
  <c r="U2079" i="1"/>
  <c r="R2079" i="1"/>
  <c r="Q2079" i="1"/>
  <c r="P2079" i="1"/>
  <c r="O2079" i="1"/>
  <c r="AC2078" i="1"/>
  <c r="AB2078" i="1"/>
  <c r="W2078" i="1"/>
  <c r="V2078" i="1"/>
  <c r="U2078" i="1"/>
  <c r="R2078" i="1"/>
  <c r="Q2078" i="1"/>
  <c r="P2078" i="1"/>
  <c r="O2078" i="1"/>
  <c r="AC2077" i="1"/>
  <c r="AB2077" i="1"/>
  <c r="W2077" i="1"/>
  <c r="V2077" i="1"/>
  <c r="U2077" i="1"/>
  <c r="R2077" i="1"/>
  <c r="Q2077" i="1"/>
  <c r="P2077" i="1"/>
  <c r="O2077" i="1"/>
  <c r="AC2076" i="1"/>
  <c r="AB2076" i="1"/>
  <c r="W2076" i="1"/>
  <c r="V2076" i="1"/>
  <c r="U2076" i="1"/>
  <c r="R2076" i="1"/>
  <c r="Q2076" i="1"/>
  <c r="P2076" i="1"/>
  <c r="O2076" i="1"/>
  <c r="AC2075" i="1"/>
  <c r="AB2075" i="1"/>
  <c r="W2075" i="1"/>
  <c r="V2075" i="1"/>
  <c r="U2075" i="1"/>
  <c r="R2075" i="1"/>
  <c r="Q2075" i="1"/>
  <c r="P2075" i="1"/>
  <c r="O2075" i="1"/>
  <c r="AC2074" i="1"/>
  <c r="AB2074" i="1"/>
  <c r="W2074" i="1"/>
  <c r="V2074" i="1"/>
  <c r="U2074" i="1"/>
  <c r="R2074" i="1"/>
  <c r="Q2074" i="1"/>
  <c r="P2074" i="1"/>
  <c r="O2074" i="1"/>
  <c r="AC2073" i="1"/>
  <c r="AB2073" i="1"/>
  <c r="W2073" i="1"/>
  <c r="V2073" i="1"/>
  <c r="U2073" i="1"/>
  <c r="R2073" i="1"/>
  <c r="Q2073" i="1"/>
  <c r="P2073" i="1"/>
  <c r="O2073" i="1"/>
  <c r="AC2072" i="1"/>
  <c r="AB2072" i="1"/>
  <c r="W2072" i="1"/>
  <c r="V2072" i="1"/>
  <c r="U2072" i="1"/>
  <c r="R2072" i="1"/>
  <c r="Q2072" i="1"/>
  <c r="P2072" i="1"/>
  <c r="O2072" i="1"/>
  <c r="AC2071" i="1"/>
  <c r="AB2071" i="1"/>
  <c r="W2071" i="1"/>
  <c r="V2071" i="1"/>
  <c r="U2071" i="1"/>
  <c r="R2071" i="1"/>
  <c r="Q2071" i="1"/>
  <c r="P2071" i="1"/>
  <c r="O2071" i="1"/>
  <c r="AC2070" i="1"/>
  <c r="AB2070" i="1"/>
  <c r="W2070" i="1"/>
  <c r="V2070" i="1"/>
  <c r="U2070" i="1"/>
  <c r="R2070" i="1"/>
  <c r="Q2070" i="1"/>
  <c r="P2070" i="1"/>
  <c r="O2070" i="1"/>
  <c r="AC2069" i="1"/>
  <c r="AB2069" i="1"/>
  <c r="W2069" i="1"/>
  <c r="V2069" i="1"/>
  <c r="U2069" i="1"/>
  <c r="R2069" i="1"/>
  <c r="Q2069" i="1"/>
  <c r="P2069" i="1"/>
  <c r="O2069" i="1"/>
  <c r="AC2068" i="1"/>
  <c r="AB2068" i="1"/>
  <c r="W2068" i="1"/>
  <c r="V2068" i="1"/>
  <c r="U2068" i="1"/>
  <c r="R2068" i="1"/>
  <c r="Q2068" i="1"/>
  <c r="P2068" i="1"/>
  <c r="O2068" i="1"/>
  <c r="AC2067" i="1"/>
  <c r="AB2067" i="1"/>
  <c r="W2067" i="1"/>
  <c r="V2067" i="1"/>
  <c r="U2067" i="1"/>
  <c r="R2067" i="1"/>
  <c r="Q2067" i="1"/>
  <c r="P2067" i="1"/>
  <c r="O2067" i="1"/>
  <c r="AC2066" i="1"/>
  <c r="AB2066" i="1"/>
  <c r="W2066" i="1"/>
  <c r="V2066" i="1"/>
  <c r="U2066" i="1"/>
  <c r="R2066" i="1"/>
  <c r="Q2066" i="1"/>
  <c r="P2066" i="1"/>
  <c r="O2066" i="1"/>
  <c r="AC2065" i="1"/>
  <c r="AB2065" i="1"/>
  <c r="W2065" i="1"/>
  <c r="V2065" i="1"/>
  <c r="U2065" i="1"/>
  <c r="R2065" i="1"/>
  <c r="Q2065" i="1"/>
  <c r="P2065" i="1"/>
  <c r="O2065" i="1"/>
  <c r="AC2064" i="1"/>
  <c r="AB2064" i="1"/>
  <c r="W2064" i="1"/>
  <c r="V2064" i="1"/>
  <c r="U2064" i="1"/>
  <c r="R2064" i="1"/>
  <c r="Q2064" i="1"/>
  <c r="P2064" i="1"/>
  <c r="O2064" i="1"/>
  <c r="AC2063" i="1"/>
  <c r="AB2063" i="1"/>
  <c r="W2063" i="1"/>
  <c r="V2063" i="1"/>
  <c r="U2063" i="1"/>
  <c r="R2063" i="1"/>
  <c r="Q2063" i="1"/>
  <c r="P2063" i="1"/>
  <c r="O2063" i="1"/>
  <c r="AC2062" i="1"/>
  <c r="AB2062" i="1"/>
  <c r="W2062" i="1"/>
  <c r="V2062" i="1"/>
  <c r="U2062" i="1"/>
  <c r="R2062" i="1"/>
  <c r="Q2062" i="1"/>
  <c r="P2062" i="1"/>
  <c r="O2062" i="1"/>
  <c r="AC2061" i="1"/>
  <c r="AB2061" i="1"/>
  <c r="W2061" i="1"/>
  <c r="V2061" i="1"/>
  <c r="U2061" i="1"/>
  <c r="R2061" i="1"/>
  <c r="Q2061" i="1"/>
  <c r="P2061" i="1"/>
  <c r="O2061" i="1"/>
  <c r="AC2060" i="1"/>
  <c r="AB2060" i="1"/>
  <c r="W2060" i="1"/>
  <c r="V2060" i="1"/>
  <c r="U2060" i="1"/>
  <c r="R2060" i="1"/>
  <c r="Q2060" i="1"/>
  <c r="P2060" i="1"/>
  <c r="O2060" i="1"/>
  <c r="AC2059" i="1"/>
  <c r="AB2059" i="1"/>
  <c r="W2059" i="1"/>
  <c r="V2059" i="1"/>
  <c r="U2059" i="1"/>
  <c r="R2059" i="1"/>
  <c r="Q2059" i="1"/>
  <c r="P2059" i="1"/>
  <c r="O2059" i="1"/>
  <c r="AC2058" i="1"/>
  <c r="AB2058" i="1"/>
  <c r="W2058" i="1"/>
  <c r="V2058" i="1"/>
  <c r="U2058" i="1"/>
  <c r="R2058" i="1"/>
  <c r="Q2058" i="1"/>
  <c r="P2058" i="1"/>
  <c r="O2058" i="1"/>
  <c r="AC2057" i="1"/>
  <c r="AB2057" i="1"/>
  <c r="W2057" i="1"/>
  <c r="V2057" i="1"/>
  <c r="U2057" i="1"/>
  <c r="R2057" i="1"/>
  <c r="Q2057" i="1"/>
  <c r="P2057" i="1"/>
  <c r="O2057" i="1"/>
  <c r="AC2056" i="1"/>
  <c r="AB2056" i="1"/>
  <c r="W2056" i="1"/>
  <c r="V2056" i="1"/>
  <c r="U2056" i="1"/>
  <c r="R2056" i="1"/>
  <c r="Q2056" i="1"/>
  <c r="P2056" i="1"/>
  <c r="O2056" i="1"/>
  <c r="AC2055" i="1"/>
  <c r="AB2055" i="1"/>
  <c r="W2055" i="1"/>
  <c r="V2055" i="1"/>
  <c r="U2055" i="1"/>
  <c r="R2055" i="1"/>
  <c r="Q2055" i="1"/>
  <c r="P2055" i="1"/>
  <c r="O2055" i="1"/>
  <c r="AC2054" i="1"/>
  <c r="AB2054" i="1"/>
  <c r="W2054" i="1"/>
  <c r="V2054" i="1"/>
  <c r="U2054" i="1"/>
  <c r="R2054" i="1"/>
  <c r="Q2054" i="1"/>
  <c r="P2054" i="1"/>
  <c r="O2054" i="1"/>
  <c r="AC2053" i="1"/>
  <c r="AB2053" i="1"/>
  <c r="W2053" i="1"/>
  <c r="V2053" i="1"/>
  <c r="U2053" i="1"/>
  <c r="R2053" i="1"/>
  <c r="Q2053" i="1"/>
  <c r="P2053" i="1"/>
  <c r="O2053" i="1"/>
  <c r="AC2052" i="1"/>
  <c r="AB2052" i="1"/>
  <c r="W2052" i="1"/>
  <c r="V2052" i="1"/>
  <c r="U2052" i="1"/>
  <c r="R2052" i="1"/>
  <c r="Q2052" i="1"/>
  <c r="P2052" i="1"/>
  <c r="O2052" i="1"/>
  <c r="AC2051" i="1"/>
  <c r="AB2051" i="1"/>
  <c r="W2051" i="1"/>
  <c r="V2051" i="1"/>
  <c r="U2051" i="1"/>
  <c r="R2051" i="1"/>
  <c r="Q2051" i="1"/>
  <c r="P2051" i="1"/>
  <c r="O2051" i="1"/>
  <c r="AC2050" i="1"/>
  <c r="AB2050" i="1"/>
  <c r="W2050" i="1"/>
  <c r="V2050" i="1"/>
  <c r="U2050" i="1"/>
  <c r="R2050" i="1"/>
  <c r="Q2050" i="1"/>
  <c r="P2050" i="1"/>
  <c r="O2050" i="1"/>
  <c r="AC2049" i="1"/>
  <c r="AB2049" i="1"/>
  <c r="W2049" i="1"/>
  <c r="V2049" i="1"/>
  <c r="U2049" i="1"/>
  <c r="R2049" i="1"/>
  <c r="Q2049" i="1"/>
  <c r="P2049" i="1"/>
  <c r="O2049" i="1"/>
  <c r="AC2048" i="1"/>
  <c r="AB2048" i="1"/>
  <c r="W2048" i="1"/>
  <c r="V2048" i="1"/>
  <c r="U2048" i="1"/>
  <c r="R2048" i="1"/>
  <c r="Q2048" i="1"/>
  <c r="P2048" i="1"/>
  <c r="O2048" i="1"/>
  <c r="AC2047" i="1"/>
  <c r="AB2047" i="1"/>
  <c r="W2047" i="1"/>
  <c r="V2047" i="1"/>
  <c r="U2047" i="1"/>
  <c r="R2047" i="1"/>
  <c r="Q2047" i="1"/>
  <c r="P2047" i="1"/>
  <c r="O2047" i="1"/>
  <c r="AC2046" i="1"/>
  <c r="AB2046" i="1"/>
  <c r="W2046" i="1"/>
  <c r="V2046" i="1"/>
  <c r="U2046" i="1"/>
  <c r="R2046" i="1"/>
  <c r="Q2046" i="1"/>
  <c r="P2046" i="1"/>
  <c r="O2046" i="1"/>
  <c r="AC2045" i="1"/>
  <c r="AB2045" i="1"/>
  <c r="W2045" i="1"/>
  <c r="V2045" i="1"/>
  <c r="U2045" i="1"/>
  <c r="R2045" i="1"/>
  <c r="Q2045" i="1"/>
  <c r="P2045" i="1"/>
  <c r="O2045" i="1"/>
  <c r="AC2044" i="1"/>
  <c r="AB2044" i="1"/>
  <c r="W2044" i="1"/>
  <c r="V2044" i="1"/>
  <c r="U2044" i="1"/>
  <c r="R2044" i="1"/>
  <c r="Q2044" i="1"/>
  <c r="P2044" i="1"/>
  <c r="O2044" i="1"/>
  <c r="AC2043" i="1"/>
  <c r="AB2043" i="1"/>
  <c r="W2043" i="1"/>
  <c r="V2043" i="1"/>
  <c r="U2043" i="1"/>
  <c r="R2043" i="1"/>
  <c r="Q2043" i="1"/>
  <c r="P2043" i="1"/>
  <c r="O2043" i="1"/>
  <c r="AC2042" i="1"/>
  <c r="AB2042" i="1"/>
  <c r="W2042" i="1"/>
  <c r="V2042" i="1"/>
  <c r="U2042" i="1"/>
  <c r="R2042" i="1"/>
  <c r="Q2042" i="1"/>
  <c r="P2042" i="1"/>
  <c r="O2042" i="1"/>
  <c r="AC2041" i="1"/>
  <c r="AB2041" i="1"/>
  <c r="W2041" i="1"/>
  <c r="V2041" i="1"/>
  <c r="U2041" i="1"/>
  <c r="R2041" i="1"/>
  <c r="Q2041" i="1"/>
  <c r="P2041" i="1"/>
  <c r="O2041" i="1"/>
  <c r="AC2040" i="1"/>
  <c r="AB2040" i="1"/>
  <c r="W2040" i="1"/>
  <c r="V2040" i="1"/>
  <c r="U2040" i="1"/>
  <c r="R2040" i="1"/>
  <c r="Q2040" i="1"/>
  <c r="P2040" i="1"/>
  <c r="O2040" i="1"/>
  <c r="AC2039" i="1"/>
  <c r="AB2039" i="1"/>
  <c r="W2039" i="1"/>
  <c r="V2039" i="1"/>
  <c r="U2039" i="1"/>
  <c r="R2039" i="1"/>
  <c r="Q2039" i="1"/>
  <c r="P2039" i="1"/>
  <c r="O2039" i="1"/>
  <c r="AC2038" i="1"/>
  <c r="AB2038" i="1"/>
  <c r="W2038" i="1"/>
  <c r="V2038" i="1"/>
  <c r="U2038" i="1"/>
  <c r="R2038" i="1"/>
  <c r="Q2038" i="1"/>
  <c r="P2038" i="1"/>
  <c r="O2038" i="1"/>
  <c r="AC2037" i="1"/>
  <c r="AB2037" i="1"/>
  <c r="W2037" i="1"/>
  <c r="V2037" i="1"/>
  <c r="U2037" i="1"/>
  <c r="R2037" i="1"/>
  <c r="Q2037" i="1"/>
  <c r="P2037" i="1"/>
  <c r="O2037" i="1"/>
  <c r="AC2036" i="1"/>
  <c r="AB2036" i="1"/>
  <c r="W2036" i="1"/>
  <c r="V2036" i="1"/>
  <c r="U2036" i="1"/>
  <c r="R2036" i="1"/>
  <c r="Q2036" i="1"/>
  <c r="P2036" i="1"/>
  <c r="O2036" i="1"/>
  <c r="AC2035" i="1"/>
  <c r="AB2035" i="1"/>
  <c r="W2035" i="1"/>
  <c r="V2035" i="1"/>
  <c r="U2035" i="1"/>
  <c r="R2035" i="1"/>
  <c r="Q2035" i="1"/>
  <c r="P2035" i="1"/>
  <c r="O2035" i="1"/>
  <c r="AC2034" i="1"/>
  <c r="AB2034" i="1"/>
  <c r="W2034" i="1"/>
  <c r="V2034" i="1"/>
  <c r="U2034" i="1"/>
  <c r="R2034" i="1"/>
  <c r="Q2034" i="1"/>
  <c r="P2034" i="1"/>
  <c r="O2034" i="1"/>
  <c r="AC2033" i="1"/>
  <c r="AB2033" i="1"/>
  <c r="W2033" i="1"/>
  <c r="V2033" i="1"/>
  <c r="U2033" i="1"/>
  <c r="R2033" i="1"/>
  <c r="Q2033" i="1"/>
  <c r="P2033" i="1"/>
  <c r="O2033" i="1"/>
  <c r="AC2032" i="1"/>
  <c r="AB2032" i="1"/>
  <c r="W2032" i="1"/>
  <c r="V2032" i="1"/>
  <c r="U2032" i="1"/>
  <c r="R2032" i="1"/>
  <c r="Q2032" i="1"/>
  <c r="P2032" i="1"/>
  <c r="O2032" i="1"/>
  <c r="AC2031" i="1"/>
  <c r="AB2031" i="1"/>
  <c r="W2031" i="1"/>
  <c r="V2031" i="1"/>
  <c r="U2031" i="1"/>
  <c r="R2031" i="1"/>
  <c r="Q2031" i="1"/>
  <c r="P2031" i="1"/>
  <c r="O2031" i="1"/>
  <c r="AC2030" i="1"/>
  <c r="AB2030" i="1"/>
  <c r="W2030" i="1"/>
  <c r="V2030" i="1"/>
  <c r="U2030" i="1"/>
  <c r="R2030" i="1"/>
  <c r="Q2030" i="1"/>
  <c r="P2030" i="1"/>
  <c r="O2030" i="1"/>
  <c r="AC2029" i="1"/>
  <c r="AB2029" i="1"/>
  <c r="W2029" i="1"/>
  <c r="V2029" i="1"/>
  <c r="U2029" i="1"/>
  <c r="R2029" i="1"/>
  <c r="Q2029" i="1"/>
  <c r="P2029" i="1"/>
  <c r="O2029" i="1"/>
  <c r="AC2028" i="1"/>
  <c r="AB2028" i="1"/>
  <c r="W2028" i="1"/>
  <c r="V2028" i="1"/>
  <c r="U2028" i="1"/>
  <c r="R2028" i="1"/>
  <c r="Q2028" i="1"/>
  <c r="P2028" i="1"/>
  <c r="O2028" i="1"/>
  <c r="AC2027" i="1"/>
  <c r="AB2027" i="1"/>
  <c r="W2027" i="1"/>
  <c r="V2027" i="1"/>
  <c r="U2027" i="1"/>
  <c r="R2027" i="1"/>
  <c r="Q2027" i="1"/>
  <c r="P2027" i="1"/>
  <c r="O2027" i="1"/>
  <c r="AC2026" i="1"/>
  <c r="AB2026" i="1"/>
  <c r="W2026" i="1"/>
  <c r="V2026" i="1"/>
  <c r="U2026" i="1"/>
  <c r="R2026" i="1"/>
  <c r="Q2026" i="1"/>
  <c r="P2026" i="1"/>
  <c r="O2026" i="1"/>
  <c r="AC2025" i="1"/>
  <c r="AB2025" i="1"/>
  <c r="W2025" i="1"/>
  <c r="V2025" i="1"/>
  <c r="U2025" i="1"/>
  <c r="R2025" i="1"/>
  <c r="Q2025" i="1"/>
  <c r="P2025" i="1"/>
  <c r="O2025" i="1"/>
  <c r="AC2024" i="1"/>
  <c r="AB2024" i="1"/>
  <c r="W2024" i="1"/>
  <c r="V2024" i="1"/>
  <c r="U2024" i="1"/>
  <c r="R2024" i="1"/>
  <c r="Q2024" i="1"/>
  <c r="P2024" i="1"/>
  <c r="O2024" i="1"/>
  <c r="AC2023" i="1"/>
  <c r="AB2023" i="1"/>
  <c r="W2023" i="1"/>
  <c r="V2023" i="1"/>
  <c r="U2023" i="1"/>
  <c r="R2023" i="1"/>
  <c r="Q2023" i="1"/>
  <c r="P2023" i="1"/>
  <c r="O2023" i="1"/>
  <c r="AC2022" i="1"/>
  <c r="AB2022" i="1"/>
  <c r="W2022" i="1"/>
  <c r="V2022" i="1"/>
  <c r="U2022" i="1"/>
  <c r="R2022" i="1"/>
  <c r="Q2022" i="1"/>
  <c r="P2022" i="1"/>
  <c r="O2022" i="1"/>
  <c r="AC2021" i="1"/>
  <c r="AB2021" i="1"/>
  <c r="W2021" i="1"/>
  <c r="V2021" i="1"/>
  <c r="U2021" i="1"/>
  <c r="R2021" i="1"/>
  <c r="Q2021" i="1"/>
  <c r="P2021" i="1"/>
  <c r="O2021" i="1"/>
  <c r="AC2020" i="1"/>
  <c r="AB2020" i="1"/>
  <c r="W2020" i="1"/>
  <c r="V2020" i="1"/>
  <c r="U2020" i="1"/>
  <c r="R2020" i="1"/>
  <c r="Q2020" i="1"/>
  <c r="P2020" i="1"/>
  <c r="O2020" i="1"/>
  <c r="AC2019" i="1"/>
  <c r="AB2019" i="1"/>
  <c r="W2019" i="1"/>
  <c r="V2019" i="1"/>
  <c r="U2019" i="1"/>
  <c r="R2019" i="1"/>
  <c r="Q2019" i="1"/>
  <c r="P2019" i="1"/>
  <c r="O2019" i="1"/>
  <c r="AC2018" i="1"/>
  <c r="AB2018" i="1"/>
  <c r="W2018" i="1"/>
  <c r="V2018" i="1"/>
  <c r="U2018" i="1"/>
  <c r="R2018" i="1"/>
  <c r="Q2018" i="1"/>
  <c r="P2018" i="1"/>
  <c r="O2018" i="1"/>
  <c r="AC2017" i="1"/>
  <c r="AB2017" i="1"/>
  <c r="W2017" i="1"/>
  <c r="V2017" i="1"/>
  <c r="U2017" i="1"/>
  <c r="R2017" i="1"/>
  <c r="Q2017" i="1"/>
  <c r="P2017" i="1"/>
  <c r="O2017" i="1"/>
  <c r="AC2016" i="1"/>
  <c r="AB2016" i="1"/>
  <c r="W2016" i="1"/>
  <c r="V2016" i="1"/>
  <c r="U2016" i="1"/>
  <c r="R2016" i="1"/>
  <c r="Q2016" i="1"/>
  <c r="P2016" i="1"/>
  <c r="O2016" i="1"/>
  <c r="AC2015" i="1"/>
  <c r="AB2015" i="1"/>
  <c r="W2015" i="1"/>
  <c r="V2015" i="1"/>
  <c r="U2015" i="1"/>
  <c r="R2015" i="1"/>
  <c r="Q2015" i="1"/>
  <c r="P2015" i="1"/>
  <c r="O2015" i="1"/>
  <c r="AC2014" i="1"/>
  <c r="AB2014" i="1"/>
  <c r="W2014" i="1"/>
  <c r="V2014" i="1"/>
  <c r="U2014" i="1"/>
  <c r="R2014" i="1"/>
  <c r="Q2014" i="1"/>
  <c r="P2014" i="1"/>
  <c r="O2014" i="1"/>
  <c r="AC2013" i="1"/>
  <c r="AB2013" i="1"/>
  <c r="W2013" i="1"/>
  <c r="V2013" i="1"/>
  <c r="U2013" i="1"/>
  <c r="R2013" i="1"/>
  <c r="Q2013" i="1"/>
  <c r="P2013" i="1"/>
  <c r="O2013" i="1"/>
  <c r="AC2012" i="1"/>
  <c r="AB2012" i="1"/>
  <c r="W2012" i="1"/>
  <c r="V2012" i="1"/>
  <c r="U2012" i="1"/>
  <c r="R2012" i="1"/>
  <c r="Q2012" i="1"/>
  <c r="P2012" i="1"/>
  <c r="O2012" i="1"/>
  <c r="AC2011" i="1"/>
  <c r="AB2011" i="1"/>
  <c r="W2011" i="1"/>
  <c r="V2011" i="1"/>
  <c r="U2011" i="1"/>
  <c r="R2011" i="1"/>
  <c r="Q2011" i="1"/>
  <c r="P2011" i="1"/>
  <c r="O2011" i="1"/>
  <c r="AC2010" i="1"/>
  <c r="AB2010" i="1"/>
  <c r="W2010" i="1"/>
  <c r="V2010" i="1"/>
  <c r="U2010" i="1"/>
  <c r="R2010" i="1"/>
  <c r="Q2010" i="1"/>
  <c r="P2010" i="1"/>
  <c r="O2010" i="1"/>
  <c r="AC2009" i="1"/>
  <c r="AB2009" i="1"/>
  <c r="W2009" i="1"/>
  <c r="V2009" i="1"/>
  <c r="U2009" i="1"/>
  <c r="R2009" i="1"/>
  <c r="Q2009" i="1"/>
  <c r="P2009" i="1"/>
  <c r="O2009" i="1"/>
  <c r="AC2008" i="1"/>
  <c r="AB2008" i="1"/>
  <c r="W2008" i="1"/>
  <c r="V2008" i="1"/>
  <c r="U2008" i="1"/>
  <c r="R2008" i="1"/>
  <c r="Q2008" i="1"/>
  <c r="P2008" i="1"/>
  <c r="O2008" i="1"/>
  <c r="AC2007" i="1"/>
  <c r="AB2007" i="1"/>
  <c r="W2007" i="1"/>
  <c r="V2007" i="1"/>
  <c r="U2007" i="1"/>
  <c r="R2007" i="1"/>
  <c r="Q2007" i="1"/>
  <c r="P2007" i="1"/>
  <c r="O2007" i="1"/>
  <c r="AC2006" i="1"/>
  <c r="AB2006" i="1"/>
  <c r="W2006" i="1"/>
  <c r="V2006" i="1"/>
  <c r="U2006" i="1"/>
  <c r="R2006" i="1"/>
  <c r="Q2006" i="1"/>
  <c r="P2006" i="1"/>
  <c r="O2006" i="1"/>
  <c r="AC2005" i="1"/>
  <c r="AB2005" i="1"/>
  <c r="W2005" i="1"/>
  <c r="V2005" i="1"/>
  <c r="U2005" i="1"/>
  <c r="R2005" i="1"/>
  <c r="Q2005" i="1"/>
  <c r="P2005" i="1"/>
  <c r="O2005" i="1"/>
  <c r="AC2004" i="1"/>
  <c r="AB2004" i="1"/>
  <c r="W2004" i="1"/>
  <c r="V2004" i="1"/>
  <c r="U2004" i="1"/>
  <c r="R2004" i="1"/>
  <c r="Q2004" i="1"/>
  <c r="P2004" i="1"/>
  <c r="O2004" i="1"/>
  <c r="AC2003" i="1"/>
  <c r="AB2003" i="1"/>
  <c r="W2003" i="1"/>
  <c r="V2003" i="1"/>
  <c r="U2003" i="1"/>
  <c r="R2003" i="1"/>
  <c r="Q2003" i="1"/>
  <c r="P2003" i="1"/>
  <c r="O2003" i="1"/>
  <c r="AC2002" i="1"/>
  <c r="AB2002" i="1"/>
  <c r="W2002" i="1"/>
  <c r="V2002" i="1"/>
  <c r="U2002" i="1"/>
  <c r="R2002" i="1"/>
  <c r="Q2002" i="1"/>
  <c r="P2002" i="1"/>
  <c r="O2002" i="1"/>
  <c r="AC2001" i="1"/>
  <c r="AB2001" i="1"/>
  <c r="W2001" i="1"/>
  <c r="V2001" i="1"/>
  <c r="U2001" i="1"/>
  <c r="R2001" i="1"/>
  <c r="Q2001" i="1"/>
  <c r="P2001" i="1"/>
  <c r="O2001" i="1"/>
  <c r="AC2000" i="1"/>
  <c r="AB2000" i="1"/>
  <c r="W2000" i="1"/>
  <c r="V2000" i="1"/>
  <c r="U2000" i="1"/>
  <c r="R2000" i="1"/>
  <c r="Q2000" i="1"/>
  <c r="P2000" i="1"/>
  <c r="O2000" i="1"/>
  <c r="AC1999" i="1"/>
  <c r="AB1999" i="1"/>
  <c r="W1999" i="1"/>
  <c r="V1999" i="1"/>
  <c r="U1999" i="1"/>
  <c r="R1999" i="1"/>
  <c r="Q1999" i="1"/>
  <c r="P1999" i="1"/>
  <c r="O1999" i="1"/>
  <c r="AC1998" i="1"/>
  <c r="AB1998" i="1"/>
  <c r="W1998" i="1"/>
  <c r="V1998" i="1"/>
  <c r="U1998" i="1"/>
  <c r="R1998" i="1"/>
  <c r="Q1998" i="1"/>
  <c r="P1998" i="1"/>
  <c r="O1998" i="1"/>
  <c r="AC1997" i="1"/>
  <c r="AB1997" i="1"/>
  <c r="W1997" i="1"/>
  <c r="V1997" i="1"/>
  <c r="U1997" i="1"/>
  <c r="R1997" i="1"/>
  <c r="Q1997" i="1"/>
  <c r="P1997" i="1"/>
  <c r="O1997" i="1"/>
  <c r="AC1996" i="1"/>
  <c r="AB1996" i="1"/>
  <c r="W1996" i="1"/>
  <c r="V1996" i="1"/>
  <c r="U1996" i="1"/>
  <c r="R1996" i="1"/>
  <c r="Q1996" i="1"/>
  <c r="P1996" i="1"/>
  <c r="O1996" i="1"/>
  <c r="AC1995" i="1"/>
  <c r="AB1995" i="1"/>
  <c r="W1995" i="1"/>
  <c r="V1995" i="1"/>
  <c r="U1995" i="1"/>
  <c r="R1995" i="1"/>
  <c r="Q1995" i="1"/>
  <c r="P1995" i="1"/>
  <c r="O1995" i="1"/>
  <c r="AC1994" i="1"/>
  <c r="AB1994" i="1"/>
  <c r="W1994" i="1"/>
  <c r="V1994" i="1"/>
  <c r="U1994" i="1"/>
  <c r="R1994" i="1"/>
  <c r="Q1994" i="1"/>
  <c r="P1994" i="1"/>
  <c r="O1994" i="1"/>
  <c r="AC1993" i="1"/>
  <c r="AB1993" i="1"/>
  <c r="W1993" i="1"/>
  <c r="V1993" i="1"/>
  <c r="U1993" i="1"/>
  <c r="R1993" i="1"/>
  <c r="Q1993" i="1"/>
  <c r="P1993" i="1"/>
  <c r="O1993" i="1"/>
  <c r="AC1992" i="1"/>
  <c r="AB1992" i="1"/>
  <c r="W1992" i="1"/>
  <c r="V1992" i="1"/>
  <c r="U1992" i="1"/>
  <c r="R1992" i="1"/>
  <c r="Q1992" i="1"/>
  <c r="P1992" i="1"/>
  <c r="O1992" i="1"/>
  <c r="AC1991" i="1"/>
  <c r="AB1991" i="1"/>
  <c r="W1991" i="1"/>
  <c r="V1991" i="1"/>
  <c r="U1991" i="1"/>
  <c r="R1991" i="1"/>
  <c r="Q1991" i="1"/>
  <c r="P1991" i="1"/>
  <c r="O1991" i="1"/>
  <c r="AC1990" i="1"/>
  <c r="AB1990" i="1"/>
  <c r="W1990" i="1"/>
  <c r="V1990" i="1"/>
  <c r="U1990" i="1"/>
  <c r="R1990" i="1"/>
  <c r="Q1990" i="1"/>
  <c r="P1990" i="1"/>
  <c r="O1990" i="1"/>
  <c r="AC1989" i="1"/>
  <c r="AB1989" i="1"/>
  <c r="W1989" i="1"/>
  <c r="V1989" i="1"/>
  <c r="U1989" i="1"/>
  <c r="R1989" i="1"/>
  <c r="Q1989" i="1"/>
  <c r="P1989" i="1"/>
  <c r="O1989" i="1"/>
  <c r="AC1988" i="1"/>
  <c r="AB1988" i="1"/>
  <c r="W1988" i="1"/>
  <c r="V1988" i="1"/>
  <c r="U1988" i="1"/>
  <c r="R1988" i="1"/>
  <c r="Q1988" i="1"/>
  <c r="P1988" i="1"/>
  <c r="O1988" i="1"/>
  <c r="AC1987" i="1"/>
  <c r="AB1987" i="1"/>
  <c r="W1987" i="1"/>
  <c r="V1987" i="1"/>
  <c r="U1987" i="1"/>
  <c r="R1987" i="1"/>
  <c r="Q1987" i="1"/>
  <c r="P1987" i="1"/>
  <c r="O1987" i="1"/>
  <c r="AC1986" i="1"/>
  <c r="AB1986" i="1"/>
  <c r="W1986" i="1"/>
  <c r="V1986" i="1"/>
  <c r="U1986" i="1"/>
  <c r="R1986" i="1"/>
  <c r="Q1986" i="1"/>
  <c r="P1986" i="1"/>
  <c r="O1986" i="1"/>
  <c r="AC1985" i="1"/>
  <c r="AB1985" i="1"/>
  <c r="W1985" i="1"/>
  <c r="V1985" i="1"/>
  <c r="U1985" i="1"/>
  <c r="R1985" i="1"/>
  <c r="Q1985" i="1"/>
  <c r="P1985" i="1"/>
  <c r="O1985" i="1"/>
  <c r="AC1984" i="1"/>
  <c r="AB1984" i="1"/>
  <c r="W1984" i="1"/>
  <c r="V1984" i="1"/>
  <c r="U1984" i="1"/>
  <c r="R1984" i="1"/>
  <c r="Q1984" i="1"/>
  <c r="P1984" i="1"/>
  <c r="O1984" i="1"/>
  <c r="AC1983" i="1"/>
  <c r="AB1983" i="1"/>
  <c r="W1983" i="1"/>
  <c r="V1983" i="1"/>
  <c r="U1983" i="1"/>
  <c r="R1983" i="1"/>
  <c r="Q1983" i="1"/>
  <c r="P1983" i="1"/>
  <c r="O1983" i="1"/>
  <c r="AC1982" i="1"/>
  <c r="AB1982" i="1"/>
  <c r="W1982" i="1"/>
  <c r="V1982" i="1"/>
  <c r="U1982" i="1"/>
  <c r="R1982" i="1"/>
  <c r="Q1982" i="1"/>
  <c r="P1982" i="1"/>
  <c r="O1982" i="1"/>
  <c r="AC1981" i="1"/>
  <c r="AB1981" i="1"/>
  <c r="W1981" i="1"/>
  <c r="V1981" i="1"/>
  <c r="U1981" i="1"/>
  <c r="R1981" i="1"/>
  <c r="Q1981" i="1"/>
  <c r="P1981" i="1"/>
  <c r="O1981" i="1"/>
  <c r="AC1980" i="1"/>
  <c r="AB1980" i="1"/>
  <c r="W1980" i="1"/>
  <c r="V1980" i="1"/>
  <c r="U1980" i="1"/>
  <c r="R1980" i="1"/>
  <c r="Q1980" i="1"/>
  <c r="P1980" i="1"/>
  <c r="O1980" i="1"/>
  <c r="AC1979" i="1"/>
  <c r="AB1979" i="1"/>
  <c r="W1979" i="1"/>
  <c r="V1979" i="1"/>
  <c r="U1979" i="1"/>
  <c r="R1979" i="1"/>
  <c r="Q1979" i="1"/>
  <c r="P1979" i="1"/>
  <c r="O1979" i="1"/>
  <c r="AC1978" i="1"/>
  <c r="AB1978" i="1"/>
  <c r="W1978" i="1"/>
  <c r="V1978" i="1"/>
  <c r="U1978" i="1"/>
  <c r="R1978" i="1"/>
  <c r="Q1978" i="1"/>
  <c r="P1978" i="1"/>
  <c r="O1978" i="1"/>
  <c r="AC1977" i="1"/>
  <c r="AB1977" i="1"/>
  <c r="W1977" i="1"/>
  <c r="V1977" i="1"/>
  <c r="U1977" i="1"/>
  <c r="R1977" i="1"/>
  <c r="Q1977" i="1"/>
  <c r="P1977" i="1"/>
  <c r="O1977" i="1"/>
  <c r="AC1976" i="1"/>
  <c r="AB1976" i="1"/>
  <c r="W1976" i="1"/>
  <c r="V1976" i="1"/>
  <c r="U1976" i="1"/>
  <c r="R1976" i="1"/>
  <c r="Q1976" i="1"/>
  <c r="P1976" i="1"/>
  <c r="O1976" i="1"/>
  <c r="AC1975" i="1"/>
  <c r="AB1975" i="1"/>
  <c r="W1975" i="1"/>
  <c r="V1975" i="1"/>
  <c r="U1975" i="1"/>
  <c r="R1975" i="1"/>
  <c r="Q1975" i="1"/>
  <c r="P1975" i="1"/>
  <c r="O1975" i="1"/>
  <c r="AC1974" i="1"/>
  <c r="AB1974" i="1"/>
  <c r="W1974" i="1"/>
  <c r="V1974" i="1"/>
  <c r="U1974" i="1"/>
  <c r="R1974" i="1"/>
  <c r="Q1974" i="1"/>
  <c r="P1974" i="1"/>
  <c r="O1974" i="1"/>
  <c r="AC1973" i="1"/>
  <c r="AB1973" i="1"/>
  <c r="W1973" i="1"/>
  <c r="V1973" i="1"/>
  <c r="U1973" i="1"/>
  <c r="R1973" i="1"/>
  <c r="Q1973" i="1"/>
  <c r="P1973" i="1"/>
  <c r="O1973" i="1"/>
  <c r="AC1972" i="1"/>
  <c r="AB1972" i="1"/>
  <c r="W1972" i="1"/>
  <c r="V1972" i="1"/>
  <c r="U1972" i="1"/>
  <c r="R1972" i="1"/>
  <c r="Q1972" i="1"/>
  <c r="P1972" i="1"/>
  <c r="O1972" i="1"/>
  <c r="AC1971" i="1"/>
  <c r="AB1971" i="1"/>
  <c r="W1971" i="1"/>
  <c r="V1971" i="1"/>
  <c r="U1971" i="1"/>
  <c r="R1971" i="1"/>
  <c r="Q1971" i="1"/>
  <c r="P1971" i="1"/>
  <c r="O1971" i="1"/>
  <c r="AC1970" i="1"/>
  <c r="AB1970" i="1"/>
  <c r="W1970" i="1"/>
  <c r="V1970" i="1"/>
  <c r="U1970" i="1"/>
  <c r="R1970" i="1"/>
  <c r="Q1970" i="1"/>
  <c r="P1970" i="1"/>
  <c r="O1970" i="1"/>
  <c r="AC1969" i="1"/>
  <c r="AB1969" i="1"/>
  <c r="W1969" i="1"/>
  <c r="V1969" i="1"/>
  <c r="U1969" i="1"/>
  <c r="R1969" i="1"/>
  <c r="Q1969" i="1"/>
  <c r="P1969" i="1"/>
  <c r="O1969" i="1"/>
  <c r="AC1968" i="1"/>
  <c r="AB1968" i="1"/>
  <c r="W1968" i="1"/>
  <c r="V1968" i="1"/>
  <c r="U1968" i="1"/>
  <c r="R1968" i="1"/>
  <c r="Q1968" i="1"/>
  <c r="P1968" i="1"/>
  <c r="O1968" i="1"/>
  <c r="AC1967" i="1"/>
  <c r="AB1967" i="1"/>
  <c r="W1967" i="1"/>
  <c r="V1967" i="1"/>
  <c r="U1967" i="1"/>
  <c r="R1967" i="1"/>
  <c r="Q1967" i="1"/>
  <c r="P1967" i="1"/>
  <c r="O1967" i="1"/>
  <c r="AC1966" i="1"/>
  <c r="AB1966" i="1"/>
  <c r="W1966" i="1"/>
  <c r="V1966" i="1"/>
  <c r="U1966" i="1"/>
  <c r="R1966" i="1"/>
  <c r="Q1966" i="1"/>
  <c r="P1966" i="1"/>
  <c r="O1966" i="1"/>
  <c r="AC1965" i="1"/>
  <c r="AB1965" i="1"/>
  <c r="W1965" i="1"/>
  <c r="V1965" i="1"/>
  <c r="U1965" i="1"/>
  <c r="R1965" i="1"/>
  <c r="Q1965" i="1"/>
  <c r="P1965" i="1"/>
  <c r="O1965" i="1"/>
  <c r="AC1964" i="1"/>
  <c r="AB1964" i="1"/>
  <c r="W1964" i="1"/>
  <c r="V1964" i="1"/>
  <c r="U1964" i="1"/>
  <c r="R1964" i="1"/>
  <c r="Q1964" i="1"/>
  <c r="P1964" i="1"/>
  <c r="O1964" i="1"/>
  <c r="AC1963" i="1"/>
  <c r="AB1963" i="1"/>
  <c r="W1963" i="1"/>
  <c r="V1963" i="1"/>
  <c r="U1963" i="1"/>
  <c r="R1963" i="1"/>
  <c r="Q1963" i="1"/>
  <c r="P1963" i="1"/>
  <c r="O1963" i="1"/>
  <c r="AC1962" i="1"/>
  <c r="AB1962" i="1"/>
  <c r="W1962" i="1"/>
  <c r="V1962" i="1"/>
  <c r="U1962" i="1"/>
  <c r="R1962" i="1"/>
  <c r="Q1962" i="1"/>
  <c r="P1962" i="1"/>
  <c r="O1962" i="1"/>
  <c r="AC1961" i="1"/>
  <c r="AB1961" i="1"/>
  <c r="W1961" i="1"/>
  <c r="V1961" i="1"/>
  <c r="U1961" i="1"/>
  <c r="R1961" i="1"/>
  <c r="Q1961" i="1"/>
  <c r="P1961" i="1"/>
  <c r="O1961" i="1"/>
  <c r="AC1960" i="1"/>
  <c r="AB1960" i="1"/>
  <c r="W1960" i="1"/>
  <c r="V1960" i="1"/>
  <c r="U1960" i="1"/>
  <c r="R1960" i="1"/>
  <c r="Q1960" i="1"/>
  <c r="P1960" i="1"/>
  <c r="O1960" i="1"/>
  <c r="AC1959" i="1"/>
  <c r="AB1959" i="1"/>
  <c r="W1959" i="1"/>
  <c r="V1959" i="1"/>
  <c r="U1959" i="1"/>
  <c r="R1959" i="1"/>
  <c r="Q1959" i="1"/>
  <c r="P1959" i="1"/>
  <c r="O1959" i="1"/>
  <c r="AC1958" i="1"/>
  <c r="AB1958" i="1"/>
  <c r="W1958" i="1"/>
  <c r="V1958" i="1"/>
  <c r="U1958" i="1"/>
  <c r="R1958" i="1"/>
  <c r="Q1958" i="1"/>
  <c r="P1958" i="1"/>
  <c r="O1958" i="1"/>
  <c r="AC1957" i="1"/>
  <c r="AB1957" i="1"/>
  <c r="W1957" i="1"/>
  <c r="V1957" i="1"/>
  <c r="U1957" i="1"/>
  <c r="R1957" i="1"/>
  <c r="Q1957" i="1"/>
  <c r="P1957" i="1"/>
  <c r="O1957" i="1"/>
  <c r="AC1956" i="1"/>
  <c r="AB1956" i="1"/>
  <c r="W1956" i="1"/>
  <c r="V1956" i="1"/>
  <c r="U1956" i="1"/>
  <c r="R1956" i="1"/>
  <c r="Q1956" i="1"/>
  <c r="P1956" i="1"/>
  <c r="O1956" i="1"/>
  <c r="AC1955" i="1"/>
  <c r="AB1955" i="1"/>
  <c r="W1955" i="1"/>
  <c r="V1955" i="1"/>
  <c r="U1955" i="1"/>
  <c r="R1955" i="1"/>
  <c r="Q1955" i="1"/>
  <c r="P1955" i="1"/>
  <c r="O1955" i="1"/>
  <c r="AC1954" i="1"/>
  <c r="AB1954" i="1"/>
  <c r="W1954" i="1"/>
  <c r="V1954" i="1"/>
  <c r="U1954" i="1"/>
  <c r="R1954" i="1"/>
  <c r="Q1954" i="1"/>
  <c r="P1954" i="1"/>
  <c r="O1954" i="1"/>
  <c r="AC1953" i="1"/>
  <c r="AB1953" i="1"/>
  <c r="W1953" i="1"/>
  <c r="V1953" i="1"/>
  <c r="U1953" i="1"/>
  <c r="R1953" i="1"/>
  <c r="Q1953" i="1"/>
  <c r="P1953" i="1"/>
  <c r="O1953" i="1"/>
  <c r="AC1952" i="1"/>
  <c r="AB1952" i="1"/>
  <c r="W1952" i="1"/>
  <c r="V1952" i="1"/>
  <c r="U1952" i="1"/>
  <c r="R1952" i="1"/>
  <c r="Q1952" i="1"/>
  <c r="P1952" i="1"/>
  <c r="O1952" i="1"/>
  <c r="AC1951" i="1"/>
  <c r="AB1951" i="1"/>
  <c r="W1951" i="1"/>
  <c r="V1951" i="1"/>
  <c r="U1951" i="1"/>
  <c r="R1951" i="1"/>
  <c r="Q1951" i="1"/>
  <c r="P1951" i="1"/>
  <c r="O1951" i="1"/>
  <c r="AC1950" i="1"/>
  <c r="AB1950" i="1"/>
  <c r="W1950" i="1"/>
  <c r="V1950" i="1"/>
  <c r="U1950" i="1"/>
  <c r="R1950" i="1"/>
  <c r="Q1950" i="1"/>
  <c r="P1950" i="1"/>
  <c r="O1950" i="1"/>
  <c r="AC1949" i="1"/>
  <c r="AB1949" i="1"/>
  <c r="W1949" i="1"/>
  <c r="V1949" i="1"/>
  <c r="U1949" i="1"/>
  <c r="R1949" i="1"/>
  <c r="Q1949" i="1"/>
  <c r="P1949" i="1"/>
  <c r="O1949" i="1"/>
  <c r="AC1948" i="1"/>
  <c r="AB1948" i="1"/>
  <c r="W1948" i="1"/>
  <c r="V1948" i="1"/>
  <c r="U1948" i="1"/>
  <c r="R1948" i="1"/>
  <c r="Q1948" i="1"/>
  <c r="P1948" i="1"/>
  <c r="O1948" i="1"/>
  <c r="AC1947" i="1"/>
  <c r="AB1947" i="1"/>
  <c r="W1947" i="1"/>
  <c r="V1947" i="1"/>
  <c r="U1947" i="1"/>
  <c r="R1947" i="1"/>
  <c r="Q1947" i="1"/>
  <c r="P1947" i="1"/>
  <c r="O1947" i="1"/>
  <c r="AC1946" i="1"/>
  <c r="AB1946" i="1"/>
  <c r="W1946" i="1"/>
  <c r="V1946" i="1"/>
  <c r="U1946" i="1"/>
  <c r="R1946" i="1"/>
  <c r="Q1946" i="1"/>
  <c r="P1946" i="1"/>
  <c r="O1946" i="1"/>
  <c r="AC1945" i="1"/>
  <c r="AB1945" i="1"/>
  <c r="W1945" i="1"/>
  <c r="V1945" i="1"/>
  <c r="U1945" i="1"/>
  <c r="R1945" i="1"/>
  <c r="Q1945" i="1"/>
  <c r="P1945" i="1"/>
  <c r="O1945" i="1"/>
  <c r="AC1944" i="1"/>
  <c r="AB1944" i="1"/>
  <c r="W1944" i="1"/>
  <c r="V1944" i="1"/>
  <c r="U1944" i="1"/>
  <c r="R1944" i="1"/>
  <c r="Q1944" i="1"/>
  <c r="P1944" i="1"/>
  <c r="O1944" i="1"/>
  <c r="AC1943" i="1"/>
  <c r="AB1943" i="1"/>
  <c r="W1943" i="1"/>
  <c r="V1943" i="1"/>
  <c r="U1943" i="1"/>
  <c r="R1943" i="1"/>
  <c r="Q1943" i="1"/>
  <c r="P1943" i="1"/>
  <c r="O1943" i="1"/>
  <c r="AC1942" i="1"/>
  <c r="AB1942" i="1"/>
  <c r="W1942" i="1"/>
  <c r="V1942" i="1"/>
  <c r="U1942" i="1"/>
  <c r="R1942" i="1"/>
  <c r="Q1942" i="1"/>
  <c r="P1942" i="1"/>
  <c r="O1942" i="1"/>
  <c r="AC1941" i="1"/>
  <c r="AB1941" i="1"/>
  <c r="W1941" i="1"/>
  <c r="V1941" i="1"/>
  <c r="U1941" i="1"/>
  <c r="R1941" i="1"/>
  <c r="Q1941" i="1"/>
  <c r="P1941" i="1"/>
  <c r="O1941" i="1"/>
  <c r="AC1940" i="1"/>
  <c r="AB1940" i="1"/>
  <c r="W1940" i="1"/>
  <c r="V1940" i="1"/>
  <c r="U1940" i="1"/>
  <c r="R1940" i="1"/>
  <c r="Q1940" i="1"/>
  <c r="P1940" i="1"/>
  <c r="O1940" i="1"/>
  <c r="AC1939" i="1"/>
  <c r="AB1939" i="1"/>
  <c r="W1939" i="1"/>
  <c r="V1939" i="1"/>
  <c r="U1939" i="1"/>
  <c r="R1939" i="1"/>
  <c r="Q1939" i="1"/>
  <c r="P1939" i="1"/>
  <c r="O1939" i="1"/>
  <c r="AC1938" i="1"/>
  <c r="AB1938" i="1"/>
  <c r="W1938" i="1"/>
  <c r="V1938" i="1"/>
  <c r="U1938" i="1"/>
  <c r="R1938" i="1"/>
  <c r="Q1938" i="1"/>
  <c r="P1938" i="1"/>
  <c r="O1938" i="1"/>
  <c r="AC1937" i="1"/>
  <c r="AB1937" i="1"/>
  <c r="W1937" i="1"/>
  <c r="V1937" i="1"/>
  <c r="U1937" i="1"/>
  <c r="R1937" i="1"/>
  <c r="Q1937" i="1"/>
  <c r="P1937" i="1"/>
  <c r="O1937" i="1"/>
  <c r="AC1936" i="1"/>
  <c r="AB1936" i="1"/>
  <c r="W1936" i="1"/>
  <c r="V1936" i="1"/>
  <c r="U1936" i="1"/>
  <c r="R1936" i="1"/>
  <c r="Q1936" i="1"/>
  <c r="P1936" i="1"/>
  <c r="O1936" i="1"/>
  <c r="AC1935" i="1"/>
  <c r="AB1935" i="1"/>
  <c r="W1935" i="1"/>
  <c r="V1935" i="1"/>
  <c r="U1935" i="1"/>
  <c r="R1935" i="1"/>
  <c r="Q1935" i="1"/>
  <c r="P1935" i="1"/>
  <c r="O1935" i="1"/>
  <c r="AC1934" i="1"/>
  <c r="AB1934" i="1"/>
  <c r="W1934" i="1"/>
  <c r="V1934" i="1"/>
  <c r="U1934" i="1"/>
  <c r="R1934" i="1"/>
  <c r="Q1934" i="1"/>
  <c r="P1934" i="1"/>
  <c r="O1934" i="1"/>
  <c r="AC1933" i="1"/>
  <c r="AB1933" i="1"/>
  <c r="W1933" i="1"/>
  <c r="V1933" i="1"/>
  <c r="U1933" i="1"/>
  <c r="R1933" i="1"/>
  <c r="Q1933" i="1"/>
  <c r="P1933" i="1"/>
  <c r="O1933" i="1"/>
  <c r="AC1932" i="1"/>
  <c r="AB1932" i="1"/>
  <c r="W1932" i="1"/>
  <c r="V1932" i="1"/>
  <c r="U1932" i="1"/>
  <c r="R1932" i="1"/>
  <c r="Q1932" i="1"/>
  <c r="P1932" i="1"/>
  <c r="O1932" i="1"/>
  <c r="AC1931" i="1"/>
  <c r="AB1931" i="1"/>
  <c r="W1931" i="1"/>
  <c r="V1931" i="1"/>
  <c r="U1931" i="1"/>
  <c r="R1931" i="1"/>
  <c r="Q1931" i="1"/>
  <c r="P1931" i="1"/>
  <c r="O1931" i="1"/>
  <c r="AC1930" i="1"/>
  <c r="AB1930" i="1"/>
  <c r="W1930" i="1"/>
  <c r="V1930" i="1"/>
  <c r="U1930" i="1"/>
  <c r="R1930" i="1"/>
  <c r="Q1930" i="1"/>
  <c r="P1930" i="1"/>
  <c r="O1930" i="1"/>
  <c r="AC1929" i="1"/>
  <c r="AB1929" i="1"/>
  <c r="W1929" i="1"/>
  <c r="V1929" i="1"/>
  <c r="U1929" i="1"/>
  <c r="R1929" i="1"/>
  <c r="Q1929" i="1"/>
  <c r="P1929" i="1"/>
  <c r="O1929" i="1"/>
  <c r="AC1928" i="1"/>
  <c r="AB1928" i="1"/>
  <c r="W1928" i="1"/>
  <c r="V1928" i="1"/>
  <c r="U1928" i="1"/>
  <c r="R1928" i="1"/>
  <c r="Q1928" i="1"/>
  <c r="P1928" i="1"/>
  <c r="O1928" i="1"/>
  <c r="AC1927" i="1"/>
  <c r="AB1927" i="1"/>
  <c r="W1927" i="1"/>
  <c r="V1927" i="1"/>
  <c r="U1927" i="1"/>
  <c r="R1927" i="1"/>
  <c r="Q1927" i="1"/>
  <c r="P1927" i="1"/>
  <c r="O1927" i="1"/>
  <c r="AC1926" i="1"/>
  <c r="AB1926" i="1"/>
  <c r="W1926" i="1"/>
  <c r="V1926" i="1"/>
  <c r="U1926" i="1"/>
  <c r="R1926" i="1"/>
  <c r="Q1926" i="1"/>
  <c r="P1926" i="1"/>
  <c r="O1926" i="1"/>
  <c r="AC1925" i="1"/>
  <c r="AB1925" i="1"/>
  <c r="W1925" i="1"/>
  <c r="V1925" i="1"/>
  <c r="U1925" i="1"/>
  <c r="R1925" i="1"/>
  <c r="Q1925" i="1"/>
  <c r="P1925" i="1"/>
  <c r="O1925" i="1"/>
  <c r="AC1924" i="1"/>
  <c r="AB1924" i="1"/>
  <c r="W1924" i="1"/>
  <c r="V1924" i="1"/>
  <c r="U1924" i="1"/>
  <c r="R1924" i="1"/>
  <c r="Q1924" i="1"/>
  <c r="P1924" i="1"/>
  <c r="O1924" i="1"/>
  <c r="AC1923" i="1"/>
  <c r="AB1923" i="1"/>
  <c r="W1923" i="1"/>
  <c r="V1923" i="1"/>
  <c r="U1923" i="1"/>
  <c r="R1923" i="1"/>
  <c r="Q1923" i="1"/>
  <c r="P1923" i="1"/>
  <c r="O1923" i="1"/>
  <c r="AC1922" i="1"/>
  <c r="AB1922" i="1"/>
  <c r="W1922" i="1"/>
  <c r="V1922" i="1"/>
  <c r="U1922" i="1"/>
  <c r="R1922" i="1"/>
  <c r="Q1922" i="1"/>
  <c r="P1922" i="1"/>
  <c r="O1922" i="1"/>
  <c r="AC1921" i="1"/>
  <c r="AB1921" i="1"/>
  <c r="W1921" i="1"/>
  <c r="V1921" i="1"/>
  <c r="U1921" i="1"/>
  <c r="R1921" i="1"/>
  <c r="Q1921" i="1"/>
  <c r="P1921" i="1"/>
  <c r="O1921" i="1"/>
  <c r="AC1920" i="1"/>
  <c r="AB1920" i="1"/>
  <c r="W1920" i="1"/>
  <c r="V1920" i="1"/>
  <c r="U1920" i="1"/>
  <c r="R1920" i="1"/>
  <c r="Q1920" i="1"/>
  <c r="P1920" i="1"/>
  <c r="O1920" i="1"/>
  <c r="AC1919" i="1"/>
  <c r="AB1919" i="1"/>
  <c r="W1919" i="1"/>
  <c r="V1919" i="1"/>
  <c r="U1919" i="1"/>
  <c r="R1919" i="1"/>
  <c r="Q1919" i="1"/>
  <c r="P1919" i="1"/>
  <c r="O1919" i="1"/>
  <c r="AC1918" i="1"/>
  <c r="AB1918" i="1"/>
  <c r="W1918" i="1"/>
  <c r="V1918" i="1"/>
  <c r="U1918" i="1"/>
  <c r="R1918" i="1"/>
  <c r="Q1918" i="1"/>
  <c r="P1918" i="1"/>
  <c r="O1918" i="1"/>
  <c r="AC1917" i="1"/>
  <c r="AB1917" i="1"/>
  <c r="W1917" i="1"/>
  <c r="V1917" i="1"/>
  <c r="U1917" i="1"/>
  <c r="R1917" i="1"/>
  <c r="Q1917" i="1"/>
  <c r="P1917" i="1"/>
  <c r="O1917" i="1"/>
  <c r="AC1916" i="1"/>
  <c r="AB1916" i="1"/>
  <c r="W1916" i="1"/>
  <c r="V1916" i="1"/>
  <c r="U1916" i="1"/>
  <c r="R1916" i="1"/>
  <c r="Q1916" i="1"/>
  <c r="P1916" i="1"/>
  <c r="O1916" i="1"/>
  <c r="AC1915" i="1"/>
  <c r="AB1915" i="1"/>
  <c r="W1915" i="1"/>
  <c r="V1915" i="1"/>
  <c r="U1915" i="1"/>
  <c r="R1915" i="1"/>
  <c r="Q1915" i="1"/>
  <c r="P1915" i="1"/>
  <c r="O1915" i="1"/>
  <c r="AC1914" i="1"/>
  <c r="AB1914" i="1"/>
  <c r="W1914" i="1"/>
  <c r="V1914" i="1"/>
  <c r="U1914" i="1"/>
  <c r="R1914" i="1"/>
  <c r="Q1914" i="1"/>
  <c r="P1914" i="1"/>
  <c r="O1914" i="1"/>
  <c r="AC1913" i="1"/>
  <c r="AB1913" i="1"/>
  <c r="W1913" i="1"/>
  <c r="V1913" i="1"/>
  <c r="U1913" i="1"/>
  <c r="R1913" i="1"/>
  <c r="Q1913" i="1"/>
  <c r="P1913" i="1"/>
  <c r="O1913" i="1"/>
  <c r="AC1912" i="1"/>
  <c r="AB1912" i="1"/>
  <c r="W1912" i="1"/>
  <c r="V1912" i="1"/>
  <c r="U1912" i="1"/>
  <c r="R1912" i="1"/>
  <c r="Q1912" i="1"/>
  <c r="P1912" i="1"/>
  <c r="O1912" i="1"/>
  <c r="AC1911" i="1"/>
  <c r="AB1911" i="1"/>
  <c r="W1911" i="1"/>
  <c r="V1911" i="1"/>
  <c r="U1911" i="1"/>
  <c r="R1911" i="1"/>
  <c r="Q1911" i="1"/>
  <c r="P1911" i="1"/>
  <c r="O1911" i="1"/>
  <c r="AC1910" i="1"/>
  <c r="AB1910" i="1"/>
  <c r="W1910" i="1"/>
  <c r="V1910" i="1"/>
  <c r="U1910" i="1"/>
  <c r="R1910" i="1"/>
  <c r="Q1910" i="1"/>
  <c r="P1910" i="1"/>
  <c r="O1910" i="1"/>
  <c r="AC1909" i="1"/>
  <c r="AB1909" i="1"/>
  <c r="W1909" i="1"/>
  <c r="V1909" i="1"/>
  <c r="U1909" i="1"/>
  <c r="R1909" i="1"/>
  <c r="Q1909" i="1"/>
  <c r="P1909" i="1"/>
  <c r="O1909" i="1"/>
  <c r="AC1908" i="1"/>
  <c r="AB1908" i="1"/>
  <c r="W1908" i="1"/>
  <c r="V1908" i="1"/>
  <c r="U1908" i="1"/>
  <c r="R1908" i="1"/>
  <c r="Q1908" i="1"/>
  <c r="P1908" i="1"/>
  <c r="O1908" i="1"/>
  <c r="AC1907" i="1"/>
  <c r="AB1907" i="1"/>
  <c r="W1907" i="1"/>
  <c r="V1907" i="1"/>
  <c r="U1907" i="1"/>
  <c r="R1907" i="1"/>
  <c r="Q1907" i="1"/>
  <c r="P1907" i="1"/>
  <c r="O1907" i="1"/>
  <c r="AC1906" i="1"/>
  <c r="AB1906" i="1"/>
  <c r="W1906" i="1"/>
  <c r="V1906" i="1"/>
  <c r="U1906" i="1"/>
  <c r="R1906" i="1"/>
  <c r="Q1906" i="1"/>
  <c r="P1906" i="1"/>
  <c r="O1906" i="1"/>
  <c r="AC1905" i="1"/>
  <c r="AB1905" i="1"/>
  <c r="W1905" i="1"/>
  <c r="V1905" i="1"/>
  <c r="U1905" i="1"/>
  <c r="R1905" i="1"/>
  <c r="Q1905" i="1"/>
  <c r="P1905" i="1"/>
  <c r="O1905" i="1"/>
  <c r="AC1904" i="1"/>
  <c r="AB1904" i="1"/>
  <c r="W1904" i="1"/>
  <c r="V1904" i="1"/>
  <c r="U1904" i="1"/>
  <c r="R1904" i="1"/>
  <c r="Q1904" i="1"/>
  <c r="P1904" i="1"/>
  <c r="O1904" i="1"/>
  <c r="AC1903" i="1"/>
  <c r="AB1903" i="1"/>
  <c r="W1903" i="1"/>
  <c r="V1903" i="1"/>
  <c r="U1903" i="1"/>
  <c r="R1903" i="1"/>
  <c r="Q1903" i="1"/>
  <c r="P1903" i="1"/>
  <c r="O1903" i="1"/>
  <c r="AC1902" i="1"/>
  <c r="AB1902" i="1"/>
  <c r="W1902" i="1"/>
  <c r="V1902" i="1"/>
  <c r="U1902" i="1"/>
  <c r="R1902" i="1"/>
  <c r="Q1902" i="1"/>
  <c r="P1902" i="1"/>
  <c r="O1902" i="1"/>
  <c r="AC1901" i="1"/>
  <c r="AB1901" i="1"/>
  <c r="W1901" i="1"/>
  <c r="V1901" i="1"/>
  <c r="U1901" i="1"/>
  <c r="R1901" i="1"/>
  <c r="Q1901" i="1"/>
  <c r="P1901" i="1"/>
  <c r="O1901" i="1"/>
  <c r="AC1900" i="1"/>
  <c r="AB1900" i="1"/>
  <c r="W1900" i="1"/>
  <c r="V1900" i="1"/>
  <c r="U1900" i="1"/>
  <c r="R1900" i="1"/>
  <c r="Q1900" i="1"/>
  <c r="P1900" i="1"/>
  <c r="O1900" i="1"/>
  <c r="AC1899" i="1"/>
  <c r="AB1899" i="1"/>
  <c r="W1899" i="1"/>
  <c r="V1899" i="1"/>
  <c r="U1899" i="1"/>
  <c r="R1899" i="1"/>
  <c r="Q1899" i="1"/>
  <c r="P1899" i="1"/>
  <c r="O1899" i="1"/>
  <c r="AC1898" i="1"/>
  <c r="AB1898" i="1"/>
  <c r="W1898" i="1"/>
  <c r="V1898" i="1"/>
  <c r="U1898" i="1"/>
  <c r="R1898" i="1"/>
  <c r="Q1898" i="1"/>
  <c r="P1898" i="1"/>
  <c r="O1898" i="1"/>
  <c r="AC1897" i="1"/>
  <c r="AB1897" i="1"/>
  <c r="W1897" i="1"/>
  <c r="V1897" i="1"/>
  <c r="U1897" i="1"/>
  <c r="R1897" i="1"/>
  <c r="Q1897" i="1"/>
  <c r="P1897" i="1"/>
  <c r="O1897" i="1"/>
  <c r="AC1896" i="1"/>
  <c r="AB1896" i="1"/>
  <c r="W1896" i="1"/>
  <c r="V1896" i="1"/>
  <c r="U1896" i="1"/>
  <c r="R1896" i="1"/>
  <c r="Q1896" i="1"/>
  <c r="P1896" i="1"/>
  <c r="O1896" i="1"/>
  <c r="AC1895" i="1"/>
  <c r="AB1895" i="1"/>
  <c r="W1895" i="1"/>
  <c r="V1895" i="1"/>
  <c r="U1895" i="1"/>
  <c r="R1895" i="1"/>
  <c r="Q1895" i="1"/>
  <c r="P1895" i="1"/>
  <c r="O1895" i="1"/>
  <c r="AC1894" i="1"/>
  <c r="AB1894" i="1"/>
  <c r="W1894" i="1"/>
  <c r="V1894" i="1"/>
  <c r="U1894" i="1"/>
  <c r="R1894" i="1"/>
  <c r="Q1894" i="1"/>
  <c r="P1894" i="1"/>
  <c r="O1894" i="1"/>
  <c r="AC1893" i="1"/>
  <c r="AB1893" i="1"/>
  <c r="W1893" i="1"/>
  <c r="V1893" i="1"/>
  <c r="U1893" i="1"/>
  <c r="R1893" i="1"/>
  <c r="Q1893" i="1"/>
  <c r="P1893" i="1"/>
  <c r="O1893" i="1"/>
  <c r="AC1892" i="1"/>
  <c r="AB1892" i="1"/>
  <c r="W1892" i="1"/>
  <c r="V1892" i="1"/>
  <c r="U1892" i="1"/>
  <c r="R1892" i="1"/>
  <c r="Q1892" i="1"/>
  <c r="P1892" i="1"/>
  <c r="O1892" i="1"/>
  <c r="AC1891" i="1"/>
  <c r="AB1891" i="1"/>
  <c r="W1891" i="1"/>
  <c r="V1891" i="1"/>
  <c r="U1891" i="1"/>
  <c r="R1891" i="1"/>
  <c r="Q1891" i="1"/>
  <c r="P1891" i="1"/>
  <c r="O1891" i="1"/>
  <c r="AC1890" i="1"/>
  <c r="AB1890" i="1"/>
  <c r="W1890" i="1"/>
  <c r="V1890" i="1"/>
  <c r="U1890" i="1"/>
  <c r="R1890" i="1"/>
  <c r="Q1890" i="1"/>
  <c r="P1890" i="1"/>
  <c r="O1890" i="1"/>
  <c r="AC1889" i="1"/>
  <c r="AB1889" i="1"/>
  <c r="W1889" i="1"/>
  <c r="V1889" i="1"/>
  <c r="U1889" i="1"/>
  <c r="R1889" i="1"/>
  <c r="Q1889" i="1"/>
  <c r="P1889" i="1"/>
  <c r="O1889" i="1"/>
  <c r="AC1888" i="1"/>
  <c r="AB1888" i="1"/>
  <c r="W1888" i="1"/>
  <c r="V1888" i="1"/>
  <c r="U1888" i="1"/>
  <c r="R1888" i="1"/>
  <c r="Q1888" i="1"/>
  <c r="P1888" i="1"/>
  <c r="O1888" i="1"/>
  <c r="AC1887" i="1"/>
  <c r="AB1887" i="1"/>
  <c r="W1887" i="1"/>
  <c r="V1887" i="1"/>
  <c r="U1887" i="1"/>
  <c r="R1887" i="1"/>
  <c r="Q1887" i="1"/>
  <c r="P1887" i="1"/>
  <c r="O1887" i="1"/>
  <c r="AC1886" i="1"/>
  <c r="AB1886" i="1"/>
  <c r="W1886" i="1"/>
  <c r="V1886" i="1"/>
  <c r="U1886" i="1"/>
  <c r="R1886" i="1"/>
  <c r="Q1886" i="1"/>
  <c r="P1886" i="1"/>
  <c r="O1886" i="1"/>
  <c r="AC1885" i="1"/>
  <c r="AB1885" i="1"/>
  <c r="W1885" i="1"/>
  <c r="V1885" i="1"/>
  <c r="U1885" i="1"/>
  <c r="R1885" i="1"/>
  <c r="Q1885" i="1"/>
  <c r="P1885" i="1"/>
  <c r="O1885" i="1"/>
  <c r="AC1884" i="1"/>
  <c r="AB1884" i="1"/>
  <c r="W1884" i="1"/>
  <c r="V1884" i="1"/>
  <c r="U1884" i="1"/>
  <c r="R1884" i="1"/>
  <c r="Q1884" i="1"/>
  <c r="P1884" i="1"/>
  <c r="O1884" i="1"/>
  <c r="AC1883" i="1"/>
  <c r="AB1883" i="1"/>
  <c r="W1883" i="1"/>
  <c r="V1883" i="1"/>
  <c r="U1883" i="1"/>
  <c r="R1883" i="1"/>
  <c r="Q1883" i="1"/>
  <c r="P1883" i="1"/>
  <c r="O1883" i="1"/>
  <c r="AC1882" i="1"/>
  <c r="AB1882" i="1"/>
  <c r="W1882" i="1"/>
  <c r="V1882" i="1"/>
  <c r="U1882" i="1"/>
  <c r="R1882" i="1"/>
  <c r="Q1882" i="1"/>
  <c r="P1882" i="1"/>
  <c r="O1882" i="1"/>
  <c r="AC1881" i="1"/>
  <c r="AB1881" i="1"/>
  <c r="W1881" i="1"/>
  <c r="V1881" i="1"/>
  <c r="U1881" i="1"/>
  <c r="R1881" i="1"/>
  <c r="Q1881" i="1"/>
  <c r="P1881" i="1"/>
  <c r="O1881" i="1"/>
  <c r="AC1880" i="1"/>
  <c r="AB1880" i="1"/>
  <c r="W1880" i="1"/>
  <c r="V1880" i="1"/>
  <c r="U1880" i="1"/>
  <c r="R1880" i="1"/>
  <c r="Q1880" i="1"/>
  <c r="P1880" i="1"/>
  <c r="O1880" i="1"/>
  <c r="AC1879" i="1"/>
  <c r="AB1879" i="1"/>
  <c r="W1879" i="1"/>
  <c r="V1879" i="1"/>
  <c r="U1879" i="1"/>
  <c r="R1879" i="1"/>
  <c r="Q1879" i="1"/>
  <c r="P1879" i="1"/>
  <c r="O1879" i="1"/>
  <c r="AC1878" i="1"/>
  <c r="AB1878" i="1"/>
  <c r="W1878" i="1"/>
  <c r="V1878" i="1"/>
  <c r="U1878" i="1"/>
  <c r="R1878" i="1"/>
  <c r="Q1878" i="1"/>
  <c r="P1878" i="1"/>
  <c r="O1878" i="1"/>
  <c r="AC1877" i="1"/>
  <c r="AB1877" i="1"/>
  <c r="W1877" i="1"/>
  <c r="V1877" i="1"/>
  <c r="U1877" i="1"/>
  <c r="R1877" i="1"/>
  <c r="Q1877" i="1"/>
  <c r="P1877" i="1"/>
  <c r="O1877" i="1"/>
  <c r="AC1876" i="1"/>
  <c r="AB1876" i="1"/>
  <c r="W1876" i="1"/>
  <c r="V1876" i="1"/>
  <c r="U1876" i="1"/>
  <c r="R1876" i="1"/>
  <c r="Q1876" i="1"/>
  <c r="P1876" i="1"/>
  <c r="O1876" i="1"/>
  <c r="AC1875" i="1"/>
  <c r="AB1875" i="1"/>
  <c r="W1875" i="1"/>
  <c r="V1875" i="1"/>
  <c r="U1875" i="1"/>
  <c r="R1875" i="1"/>
  <c r="Q1875" i="1"/>
  <c r="P1875" i="1"/>
  <c r="O1875" i="1"/>
  <c r="AC1874" i="1"/>
  <c r="AB1874" i="1"/>
  <c r="W1874" i="1"/>
  <c r="V1874" i="1"/>
  <c r="U1874" i="1"/>
  <c r="R1874" i="1"/>
  <c r="Q1874" i="1"/>
  <c r="P1874" i="1"/>
  <c r="O1874" i="1"/>
  <c r="AC1873" i="1"/>
  <c r="AB1873" i="1"/>
  <c r="W1873" i="1"/>
  <c r="V1873" i="1"/>
  <c r="U1873" i="1"/>
  <c r="R1873" i="1"/>
  <c r="Q1873" i="1"/>
  <c r="P1873" i="1"/>
  <c r="O1873" i="1"/>
  <c r="AC1872" i="1"/>
  <c r="AB1872" i="1"/>
  <c r="W1872" i="1"/>
  <c r="V1872" i="1"/>
  <c r="U1872" i="1"/>
  <c r="R1872" i="1"/>
  <c r="Q1872" i="1"/>
  <c r="P1872" i="1"/>
  <c r="O1872" i="1"/>
  <c r="AC1871" i="1"/>
  <c r="AB1871" i="1"/>
  <c r="W1871" i="1"/>
  <c r="V1871" i="1"/>
  <c r="U1871" i="1"/>
  <c r="R1871" i="1"/>
  <c r="Q1871" i="1"/>
  <c r="P1871" i="1"/>
  <c r="O1871" i="1"/>
  <c r="AC1870" i="1"/>
  <c r="AB1870" i="1"/>
  <c r="W1870" i="1"/>
  <c r="V1870" i="1"/>
  <c r="U1870" i="1"/>
  <c r="R1870" i="1"/>
  <c r="Q1870" i="1"/>
  <c r="P1870" i="1"/>
  <c r="O1870" i="1"/>
  <c r="AC1869" i="1"/>
  <c r="AB1869" i="1"/>
  <c r="W1869" i="1"/>
  <c r="V1869" i="1"/>
  <c r="U1869" i="1"/>
  <c r="R1869" i="1"/>
  <c r="Q1869" i="1"/>
  <c r="P1869" i="1"/>
  <c r="O1869" i="1"/>
  <c r="AC1868" i="1"/>
  <c r="AB1868" i="1"/>
  <c r="W1868" i="1"/>
  <c r="V1868" i="1"/>
  <c r="U1868" i="1"/>
  <c r="R1868" i="1"/>
  <c r="Q1868" i="1"/>
  <c r="P1868" i="1"/>
  <c r="O1868" i="1"/>
  <c r="AC1867" i="1"/>
  <c r="AB1867" i="1"/>
  <c r="W1867" i="1"/>
  <c r="V1867" i="1"/>
  <c r="U1867" i="1"/>
  <c r="R1867" i="1"/>
  <c r="Q1867" i="1"/>
  <c r="P1867" i="1"/>
  <c r="O1867" i="1"/>
  <c r="AC1866" i="1"/>
  <c r="AB1866" i="1"/>
  <c r="W1866" i="1"/>
  <c r="V1866" i="1"/>
  <c r="U1866" i="1"/>
  <c r="R1866" i="1"/>
  <c r="Q1866" i="1"/>
  <c r="P1866" i="1"/>
  <c r="O1866" i="1"/>
  <c r="AC1865" i="1"/>
  <c r="AB1865" i="1"/>
  <c r="W1865" i="1"/>
  <c r="V1865" i="1"/>
  <c r="U1865" i="1"/>
  <c r="R1865" i="1"/>
  <c r="Q1865" i="1"/>
  <c r="P1865" i="1"/>
  <c r="O1865" i="1"/>
  <c r="AC1864" i="1"/>
  <c r="AB1864" i="1"/>
  <c r="W1864" i="1"/>
  <c r="V1864" i="1"/>
  <c r="U1864" i="1"/>
  <c r="R1864" i="1"/>
  <c r="Q1864" i="1"/>
  <c r="P1864" i="1"/>
  <c r="O1864" i="1"/>
  <c r="AC1863" i="1"/>
  <c r="AB1863" i="1"/>
  <c r="W1863" i="1"/>
  <c r="V1863" i="1"/>
  <c r="U1863" i="1"/>
  <c r="R1863" i="1"/>
  <c r="Q1863" i="1"/>
  <c r="P1863" i="1"/>
  <c r="O1863" i="1"/>
  <c r="AC1862" i="1"/>
  <c r="AB1862" i="1"/>
  <c r="W1862" i="1"/>
  <c r="V1862" i="1"/>
  <c r="U1862" i="1"/>
  <c r="R1862" i="1"/>
  <c r="Q1862" i="1"/>
  <c r="P1862" i="1"/>
  <c r="O1862" i="1"/>
  <c r="AC1861" i="1"/>
  <c r="AB1861" i="1"/>
  <c r="W1861" i="1"/>
  <c r="V1861" i="1"/>
  <c r="U1861" i="1"/>
  <c r="R1861" i="1"/>
  <c r="Q1861" i="1"/>
  <c r="P1861" i="1"/>
  <c r="O1861" i="1"/>
  <c r="AC1860" i="1"/>
  <c r="AB1860" i="1"/>
  <c r="W1860" i="1"/>
  <c r="V1860" i="1"/>
  <c r="U1860" i="1"/>
  <c r="R1860" i="1"/>
  <c r="Q1860" i="1"/>
  <c r="P1860" i="1"/>
  <c r="O1860" i="1"/>
  <c r="AC1859" i="1"/>
  <c r="AB1859" i="1"/>
  <c r="W1859" i="1"/>
  <c r="V1859" i="1"/>
  <c r="U1859" i="1"/>
  <c r="R1859" i="1"/>
  <c r="Q1859" i="1"/>
  <c r="P1859" i="1"/>
  <c r="O1859" i="1"/>
  <c r="AC1858" i="1"/>
  <c r="AB1858" i="1"/>
  <c r="W1858" i="1"/>
  <c r="V1858" i="1"/>
  <c r="U1858" i="1"/>
  <c r="R1858" i="1"/>
  <c r="Q1858" i="1"/>
  <c r="P1858" i="1"/>
  <c r="O1858" i="1"/>
  <c r="AC1857" i="1"/>
  <c r="AB1857" i="1"/>
  <c r="W1857" i="1"/>
  <c r="V1857" i="1"/>
  <c r="U1857" i="1"/>
  <c r="R1857" i="1"/>
  <c r="Q1857" i="1"/>
  <c r="P1857" i="1"/>
  <c r="O1857" i="1"/>
  <c r="AC1856" i="1"/>
  <c r="AB1856" i="1"/>
  <c r="W1856" i="1"/>
  <c r="V1856" i="1"/>
  <c r="U1856" i="1"/>
  <c r="R1856" i="1"/>
  <c r="Q1856" i="1"/>
  <c r="P1856" i="1"/>
  <c r="O1856" i="1"/>
  <c r="AC1855" i="1"/>
  <c r="AB1855" i="1"/>
  <c r="W1855" i="1"/>
  <c r="V1855" i="1"/>
  <c r="U1855" i="1"/>
  <c r="R1855" i="1"/>
  <c r="Q1855" i="1"/>
  <c r="P1855" i="1"/>
  <c r="O1855" i="1"/>
  <c r="AC1854" i="1"/>
  <c r="AB1854" i="1"/>
  <c r="W1854" i="1"/>
  <c r="V1854" i="1"/>
  <c r="U1854" i="1"/>
  <c r="R1854" i="1"/>
  <c r="Q1854" i="1"/>
  <c r="P1854" i="1"/>
  <c r="O1854" i="1"/>
  <c r="AC1853" i="1"/>
  <c r="AB1853" i="1"/>
  <c r="W1853" i="1"/>
  <c r="V1853" i="1"/>
  <c r="U1853" i="1"/>
  <c r="R1853" i="1"/>
  <c r="Q1853" i="1"/>
  <c r="P1853" i="1"/>
  <c r="O1853" i="1"/>
  <c r="AC1852" i="1"/>
  <c r="AB1852" i="1"/>
  <c r="W1852" i="1"/>
  <c r="V1852" i="1"/>
  <c r="U1852" i="1"/>
  <c r="R1852" i="1"/>
  <c r="Q1852" i="1"/>
  <c r="P1852" i="1"/>
  <c r="O1852" i="1"/>
  <c r="AC1851" i="1"/>
  <c r="AB1851" i="1"/>
  <c r="W1851" i="1"/>
  <c r="V1851" i="1"/>
  <c r="U1851" i="1"/>
  <c r="R1851" i="1"/>
  <c r="Q1851" i="1"/>
  <c r="P1851" i="1"/>
  <c r="O1851" i="1"/>
  <c r="AC1850" i="1"/>
  <c r="AB1850" i="1"/>
  <c r="W1850" i="1"/>
  <c r="V1850" i="1"/>
  <c r="U1850" i="1"/>
  <c r="R1850" i="1"/>
  <c r="Q1850" i="1"/>
  <c r="P1850" i="1"/>
  <c r="O1850" i="1"/>
  <c r="AC1849" i="1"/>
  <c r="AB1849" i="1"/>
  <c r="W1849" i="1"/>
  <c r="V1849" i="1"/>
  <c r="U1849" i="1"/>
  <c r="R1849" i="1"/>
  <c r="Q1849" i="1"/>
  <c r="P1849" i="1"/>
  <c r="O1849" i="1"/>
  <c r="AC1848" i="1"/>
  <c r="AB1848" i="1"/>
  <c r="W1848" i="1"/>
  <c r="V1848" i="1"/>
  <c r="U1848" i="1"/>
  <c r="R1848" i="1"/>
  <c r="Q1848" i="1"/>
  <c r="P1848" i="1"/>
  <c r="O1848" i="1"/>
  <c r="AC1847" i="1"/>
  <c r="AB1847" i="1"/>
  <c r="W1847" i="1"/>
  <c r="V1847" i="1"/>
  <c r="U1847" i="1"/>
  <c r="R1847" i="1"/>
  <c r="Q1847" i="1"/>
  <c r="P1847" i="1"/>
  <c r="O1847" i="1"/>
  <c r="AC1846" i="1"/>
  <c r="AB1846" i="1"/>
  <c r="W1846" i="1"/>
  <c r="V1846" i="1"/>
  <c r="U1846" i="1"/>
  <c r="R1846" i="1"/>
  <c r="Q1846" i="1"/>
  <c r="P1846" i="1"/>
  <c r="O1846" i="1"/>
  <c r="AC1845" i="1"/>
  <c r="AB1845" i="1"/>
  <c r="W1845" i="1"/>
  <c r="V1845" i="1"/>
  <c r="U1845" i="1"/>
  <c r="R1845" i="1"/>
  <c r="Q1845" i="1"/>
  <c r="P1845" i="1"/>
  <c r="O1845" i="1"/>
  <c r="AC1844" i="1"/>
  <c r="AB1844" i="1"/>
  <c r="W1844" i="1"/>
  <c r="V1844" i="1"/>
  <c r="U1844" i="1"/>
  <c r="R1844" i="1"/>
  <c r="Q1844" i="1"/>
  <c r="P1844" i="1"/>
  <c r="O1844" i="1"/>
  <c r="AC1843" i="1"/>
  <c r="AB1843" i="1"/>
  <c r="W1843" i="1"/>
  <c r="V1843" i="1"/>
  <c r="U1843" i="1"/>
  <c r="R1843" i="1"/>
  <c r="Q1843" i="1"/>
  <c r="P1843" i="1"/>
  <c r="O1843" i="1"/>
  <c r="AC1842" i="1"/>
  <c r="AB1842" i="1"/>
  <c r="W1842" i="1"/>
  <c r="V1842" i="1"/>
  <c r="U1842" i="1"/>
  <c r="R1842" i="1"/>
  <c r="Q1842" i="1"/>
  <c r="P1842" i="1"/>
  <c r="O1842" i="1"/>
  <c r="AC1841" i="1"/>
  <c r="AB1841" i="1"/>
  <c r="W1841" i="1"/>
  <c r="V1841" i="1"/>
  <c r="U1841" i="1"/>
  <c r="R1841" i="1"/>
  <c r="Q1841" i="1"/>
  <c r="P1841" i="1"/>
  <c r="O1841" i="1"/>
  <c r="AC1840" i="1"/>
  <c r="AB1840" i="1"/>
  <c r="W1840" i="1"/>
  <c r="V1840" i="1"/>
  <c r="U1840" i="1"/>
  <c r="R1840" i="1"/>
  <c r="Q1840" i="1"/>
  <c r="P1840" i="1"/>
  <c r="O1840" i="1"/>
  <c r="AC1839" i="1"/>
  <c r="AB1839" i="1"/>
  <c r="W1839" i="1"/>
  <c r="V1839" i="1"/>
  <c r="U1839" i="1"/>
  <c r="R1839" i="1"/>
  <c r="Q1839" i="1"/>
  <c r="P1839" i="1"/>
  <c r="O1839" i="1"/>
  <c r="AC1838" i="1"/>
  <c r="AB1838" i="1"/>
  <c r="W1838" i="1"/>
  <c r="V1838" i="1"/>
  <c r="U1838" i="1"/>
  <c r="R1838" i="1"/>
  <c r="Q1838" i="1"/>
  <c r="P1838" i="1"/>
  <c r="O1838" i="1"/>
  <c r="AC1837" i="1"/>
  <c r="AB1837" i="1"/>
  <c r="W1837" i="1"/>
  <c r="V1837" i="1"/>
  <c r="U1837" i="1"/>
  <c r="R1837" i="1"/>
  <c r="Q1837" i="1"/>
  <c r="P1837" i="1"/>
  <c r="O1837" i="1"/>
  <c r="AC1836" i="1"/>
  <c r="AB1836" i="1"/>
  <c r="W1836" i="1"/>
  <c r="V1836" i="1"/>
  <c r="U1836" i="1"/>
  <c r="R1836" i="1"/>
  <c r="Q1836" i="1"/>
  <c r="P1836" i="1"/>
  <c r="O1836" i="1"/>
  <c r="AC1835" i="1"/>
  <c r="AB1835" i="1"/>
  <c r="W1835" i="1"/>
  <c r="V1835" i="1"/>
  <c r="U1835" i="1"/>
  <c r="R1835" i="1"/>
  <c r="Q1835" i="1"/>
  <c r="P1835" i="1"/>
  <c r="O1835" i="1"/>
  <c r="AC1834" i="1"/>
  <c r="AB1834" i="1"/>
  <c r="W1834" i="1"/>
  <c r="V1834" i="1"/>
  <c r="U1834" i="1"/>
  <c r="R1834" i="1"/>
  <c r="Q1834" i="1"/>
  <c r="P1834" i="1"/>
  <c r="O1834" i="1"/>
  <c r="AC1833" i="1"/>
  <c r="AB1833" i="1"/>
  <c r="W1833" i="1"/>
  <c r="V1833" i="1"/>
  <c r="U1833" i="1"/>
  <c r="R1833" i="1"/>
  <c r="Q1833" i="1"/>
  <c r="P1833" i="1"/>
  <c r="O1833" i="1"/>
  <c r="AC1832" i="1"/>
  <c r="AB1832" i="1"/>
  <c r="W1832" i="1"/>
  <c r="V1832" i="1"/>
  <c r="U1832" i="1"/>
  <c r="R1832" i="1"/>
  <c r="Q1832" i="1"/>
  <c r="P1832" i="1"/>
  <c r="O1832" i="1"/>
  <c r="AC1831" i="1"/>
  <c r="AB1831" i="1"/>
  <c r="W1831" i="1"/>
  <c r="V1831" i="1"/>
  <c r="U1831" i="1"/>
  <c r="R1831" i="1"/>
  <c r="Q1831" i="1"/>
  <c r="P1831" i="1"/>
  <c r="O1831" i="1"/>
  <c r="AC1830" i="1"/>
  <c r="AB1830" i="1"/>
  <c r="W1830" i="1"/>
  <c r="V1830" i="1"/>
  <c r="U1830" i="1"/>
  <c r="R1830" i="1"/>
  <c r="Q1830" i="1"/>
  <c r="P1830" i="1"/>
  <c r="O1830" i="1"/>
  <c r="AC1829" i="1"/>
  <c r="AB1829" i="1"/>
  <c r="W1829" i="1"/>
  <c r="V1829" i="1"/>
  <c r="U1829" i="1"/>
  <c r="R1829" i="1"/>
  <c r="Q1829" i="1"/>
  <c r="P1829" i="1"/>
  <c r="O1829" i="1"/>
  <c r="AC1828" i="1"/>
  <c r="AB1828" i="1"/>
  <c r="W1828" i="1"/>
  <c r="V1828" i="1"/>
  <c r="U1828" i="1"/>
  <c r="R1828" i="1"/>
  <c r="Q1828" i="1"/>
  <c r="P1828" i="1"/>
  <c r="O1828" i="1"/>
  <c r="AC1827" i="1"/>
  <c r="AB1827" i="1"/>
  <c r="W1827" i="1"/>
  <c r="V1827" i="1"/>
  <c r="U1827" i="1"/>
  <c r="R1827" i="1"/>
  <c r="Q1827" i="1"/>
  <c r="P1827" i="1"/>
  <c r="O1827" i="1"/>
  <c r="AC1826" i="1"/>
  <c r="AB1826" i="1"/>
  <c r="W1826" i="1"/>
  <c r="V1826" i="1"/>
  <c r="U1826" i="1"/>
  <c r="R1826" i="1"/>
  <c r="Q1826" i="1"/>
  <c r="P1826" i="1"/>
  <c r="O1826" i="1"/>
  <c r="AC1825" i="1"/>
  <c r="AB1825" i="1"/>
  <c r="W1825" i="1"/>
  <c r="V1825" i="1"/>
  <c r="U1825" i="1"/>
  <c r="R1825" i="1"/>
  <c r="Q1825" i="1"/>
  <c r="P1825" i="1"/>
  <c r="O1825" i="1"/>
  <c r="AC1824" i="1"/>
  <c r="AB1824" i="1"/>
  <c r="W1824" i="1"/>
  <c r="V1824" i="1"/>
  <c r="U1824" i="1"/>
  <c r="R1824" i="1"/>
  <c r="Q1824" i="1"/>
  <c r="P1824" i="1"/>
  <c r="O1824" i="1"/>
  <c r="AC1823" i="1"/>
  <c r="AB1823" i="1"/>
  <c r="W1823" i="1"/>
  <c r="V1823" i="1"/>
  <c r="U1823" i="1"/>
  <c r="R1823" i="1"/>
  <c r="Q1823" i="1"/>
  <c r="P1823" i="1"/>
  <c r="O1823" i="1"/>
  <c r="AC1822" i="1"/>
  <c r="AB1822" i="1"/>
  <c r="W1822" i="1"/>
  <c r="V1822" i="1"/>
  <c r="U1822" i="1"/>
  <c r="R1822" i="1"/>
  <c r="Q1822" i="1"/>
  <c r="P1822" i="1"/>
  <c r="O1822" i="1"/>
  <c r="AC1821" i="1"/>
  <c r="AB1821" i="1"/>
  <c r="W1821" i="1"/>
  <c r="V1821" i="1"/>
  <c r="U1821" i="1"/>
  <c r="R1821" i="1"/>
  <c r="Q1821" i="1"/>
  <c r="P1821" i="1"/>
  <c r="O1821" i="1"/>
  <c r="AC1820" i="1"/>
  <c r="AB1820" i="1"/>
  <c r="W1820" i="1"/>
  <c r="V1820" i="1"/>
  <c r="U1820" i="1"/>
  <c r="R1820" i="1"/>
  <c r="Q1820" i="1"/>
  <c r="P1820" i="1"/>
  <c r="O1820" i="1"/>
  <c r="AC1819" i="1"/>
  <c r="AB1819" i="1"/>
  <c r="W1819" i="1"/>
  <c r="V1819" i="1"/>
  <c r="U1819" i="1"/>
  <c r="R1819" i="1"/>
  <c r="Q1819" i="1"/>
  <c r="P1819" i="1"/>
  <c r="O1819" i="1"/>
  <c r="AC1818" i="1"/>
  <c r="AB1818" i="1"/>
  <c r="W1818" i="1"/>
  <c r="V1818" i="1"/>
  <c r="U1818" i="1"/>
  <c r="R1818" i="1"/>
  <c r="Q1818" i="1"/>
  <c r="P1818" i="1"/>
  <c r="O1818" i="1"/>
  <c r="AC1817" i="1"/>
  <c r="AB1817" i="1"/>
  <c r="W1817" i="1"/>
  <c r="V1817" i="1"/>
  <c r="U1817" i="1"/>
  <c r="R1817" i="1"/>
  <c r="Q1817" i="1"/>
  <c r="P1817" i="1"/>
  <c r="O1817" i="1"/>
  <c r="AC1816" i="1"/>
  <c r="AB1816" i="1"/>
  <c r="W1816" i="1"/>
  <c r="V1816" i="1"/>
  <c r="U1816" i="1"/>
  <c r="R1816" i="1"/>
  <c r="Q1816" i="1"/>
  <c r="P1816" i="1"/>
  <c r="O1816" i="1"/>
  <c r="AC1815" i="1"/>
  <c r="AB1815" i="1"/>
  <c r="W1815" i="1"/>
  <c r="V1815" i="1"/>
  <c r="U1815" i="1"/>
  <c r="R1815" i="1"/>
  <c r="Q1815" i="1"/>
  <c r="P1815" i="1"/>
  <c r="O1815" i="1"/>
  <c r="AC1814" i="1"/>
  <c r="AB1814" i="1"/>
  <c r="W1814" i="1"/>
  <c r="V1814" i="1"/>
  <c r="U1814" i="1"/>
  <c r="R1814" i="1"/>
  <c r="Q1814" i="1"/>
  <c r="P1814" i="1"/>
  <c r="O1814" i="1"/>
  <c r="AC1813" i="1"/>
  <c r="AB1813" i="1"/>
  <c r="W1813" i="1"/>
  <c r="V1813" i="1"/>
  <c r="U1813" i="1"/>
  <c r="R1813" i="1"/>
  <c r="Q1813" i="1"/>
  <c r="P1813" i="1"/>
  <c r="O1813" i="1"/>
  <c r="AC1812" i="1"/>
  <c r="AB1812" i="1"/>
  <c r="W1812" i="1"/>
  <c r="V1812" i="1"/>
  <c r="U1812" i="1"/>
  <c r="R1812" i="1"/>
  <c r="Q1812" i="1"/>
  <c r="P1812" i="1"/>
  <c r="O1812" i="1"/>
  <c r="AC1811" i="1"/>
  <c r="AB1811" i="1"/>
  <c r="W1811" i="1"/>
  <c r="V1811" i="1"/>
  <c r="U1811" i="1"/>
  <c r="R1811" i="1"/>
  <c r="Q1811" i="1"/>
  <c r="P1811" i="1"/>
  <c r="O1811" i="1"/>
  <c r="AC1810" i="1"/>
  <c r="AB1810" i="1"/>
  <c r="W1810" i="1"/>
  <c r="V1810" i="1"/>
  <c r="U1810" i="1"/>
  <c r="R1810" i="1"/>
  <c r="Q1810" i="1"/>
  <c r="P1810" i="1"/>
  <c r="O1810" i="1"/>
  <c r="AC1809" i="1"/>
  <c r="AB1809" i="1"/>
  <c r="W1809" i="1"/>
  <c r="V1809" i="1"/>
  <c r="U1809" i="1"/>
  <c r="R1809" i="1"/>
  <c r="Q1809" i="1"/>
  <c r="P1809" i="1"/>
  <c r="O1809" i="1"/>
  <c r="AC1808" i="1"/>
  <c r="AB1808" i="1"/>
  <c r="W1808" i="1"/>
  <c r="V1808" i="1"/>
  <c r="U1808" i="1"/>
  <c r="R1808" i="1"/>
  <c r="Q1808" i="1"/>
  <c r="P1808" i="1"/>
  <c r="O1808" i="1"/>
  <c r="AC1807" i="1"/>
  <c r="AB1807" i="1"/>
  <c r="W1807" i="1"/>
  <c r="V1807" i="1"/>
  <c r="U1807" i="1"/>
  <c r="R1807" i="1"/>
  <c r="Q1807" i="1"/>
  <c r="P1807" i="1"/>
  <c r="O1807" i="1"/>
  <c r="AC1806" i="1"/>
  <c r="AB1806" i="1"/>
  <c r="W1806" i="1"/>
  <c r="V1806" i="1"/>
  <c r="U1806" i="1"/>
  <c r="R1806" i="1"/>
  <c r="Q1806" i="1"/>
  <c r="P1806" i="1"/>
  <c r="O1806" i="1"/>
  <c r="AC1805" i="1"/>
  <c r="AB1805" i="1"/>
  <c r="W1805" i="1"/>
  <c r="V1805" i="1"/>
  <c r="U1805" i="1"/>
  <c r="R1805" i="1"/>
  <c r="Q1805" i="1"/>
  <c r="P1805" i="1"/>
  <c r="O1805" i="1"/>
  <c r="AC1804" i="1"/>
  <c r="AB1804" i="1"/>
  <c r="W1804" i="1"/>
  <c r="V1804" i="1"/>
  <c r="U1804" i="1"/>
  <c r="R1804" i="1"/>
  <c r="Q1804" i="1"/>
  <c r="P1804" i="1"/>
  <c r="O1804" i="1"/>
  <c r="AC1803" i="1"/>
  <c r="AB1803" i="1"/>
  <c r="W1803" i="1"/>
  <c r="V1803" i="1"/>
  <c r="U1803" i="1"/>
  <c r="R1803" i="1"/>
  <c r="Q1803" i="1"/>
  <c r="P1803" i="1"/>
  <c r="O1803" i="1"/>
  <c r="AC1802" i="1"/>
  <c r="AB1802" i="1"/>
  <c r="W1802" i="1"/>
  <c r="V1802" i="1"/>
  <c r="U1802" i="1"/>
  <c r="R1802" i="1"/>
  <c r="Q1802" i="1"/>
  <c r="P1802" i="1"/>
  <c r="O1802" i="1"/>
  <c r="AC1801" i="1"/>
  <c r="AB1801" i="1"/>
  <c r="W1801" i="1"/>
  <c r="V1801" i="1"/>
  <c r="U1801" i="1"/>
  <c r="R1801" i="1"/>
  <c r="Q1801" i="1"/>
  <c r="P1801" i="1"/>
  <c r="O1801" i="1"/>
  <c r="AC1800" i="1"/>
  <c r="AB1800" i="1"/>
  <c r="W1800" i="1"/>
  <c r="V1800" i="1"/>
  <c r="U1800" i="1"/>
  <c r="R1800" i="1"/>
  <c r="Q1800" i="1"/>
  <c r="P1800" i="1"/>
  <c r="O1800" i="1"/>
  <c r="AC1799" i="1"/>
  <c r="AB1799" i="1"/>
  <c r="W1799" i="1"/>
  <c r="V1799" i="1"/>
  <c r="U1799" i="1"/>
  <c r="R1799" i="1"/>
  <c r="Q1799" i="1"/>
  <c r="P1799" i="1"/>
  <c r="O1799" i="1"/>
  <c r="AC1798" i="1"/>
  <c r="AB1798" i="1"/>
  <c r="W1798" i="1"/>
  <c r="V1798" i="1"/>
  <c r="U1798" i="1"/>
  <c r="R1798" i="1"/>
  <c r="Q1798" i="1"/>
  <c r="P1798" i="1"/>
  <c r="O1798" i="1"/>
  <c r="AC1797" i="1"/>
  <c r="AB1797" i="1"/>
  <c r="W1797" i="1"/>
  <c r="V1797" i="1"/>
  <c r="U1797" i="1"/>
  <c r="R1797" i="1"/>
  <c r="Q1797" i="1"/>
  <c r="P1797" i="1"/>
  <c r="O1797" i="1"/>
  <c r="AC1796" i="1"/>
  <c r="AB1796" i="1"/>
  <c r="W1796" i="1"/>
  <c r="V1796" i="1"/>
  <c r="U1796" i="1"/>
  <c r="R1796" i="1"/>
  <c r="Q1796" i="1"/>
  <c r="P1796" i="1"/>
  <c r="O1796" i="1"/>
  <c r="AC1795" i="1"/>
  <c r="AB1795" i="1"/>
  <c r="W1795" i="1"/>
  <c r="V1795" i="1"/>
  <c r="U1795" i="1"/>
  <c r="R1795" i="1"/>
  <c r="Q1795" i="1"/>
  <c r="P1795" i="1"/>
  <c r="O1795" i="1"/>
  <c r="AC1794" i="1"/>
  <c r="AB1794" i="1"/>
  <c r="W1794" i="1"/>
  <c r="V1794" i="1"/>
  <c r="U1794" i="1"/>
  <c r="R1794" i="1"/>
  <c r="Q1794" i="1"/>
  <c r="P1794" i="1"/>
  <c r="O1794" i="1"/>
  <c r="AC1793" i="1"/>
  <c r="AB1793" i="1"/>
  <c r="W1793" i="1"/>
  <c r="V1793" i="1"/>
  <c r="U1793" i="1"/>
  <c r="R1793" i="1"/>
  <c r="Q1793" i="1"/>
  <c r="P1793" i="1"/>
  <c r="O1793" i="1"/>
  <c r="AC1792" i="1"/>
  <c r="AB1792" i="1"/>
  <c r="W1792" i="1"/>
  <c r="V1792" i="1"/>
  <c r="U1792" i="1"/>
  <c r="R1792" i="1"/>
  <c r="Q1792" i="1"/>
  <c r="P1792" i="1"/>
  <c r="O1792" i="1"/>
  <c r="AC1791" i="1"/>
  <c r="AB1791" i="1"/>
  <c r="W1791" i="1"/>
  <c r="V1791" i="1"/>
  <c r="U1791" i="1"/>
  <c r="R1791" i="1"/>
  <c r="Q1791" i="1"/>
  <c r="P1791" i="1"/>
  <c r="O1791" i="1"/>
  <c r="AC1790" i="1"/>
  <c r="AB1790" i="1"/>
  <c r="W1790" i="1"/>
  <c r="V1790" i="1"/>
  <c r="U1790" i="1"/>
  <c r="R1790" i="1"/>
  <c r="Q1790" i="1"/>
  <c r="P1790" i="1"/>
  <c r="O1790" i="1"/>
  <c r="AC1789" i="1"/>
  <c r="AB1789" i="1"/>
  <c r="W1789" i="1"/>
  <c r="V1789" i="1"/>
  <c r="U1789" i="1"/>
  <c r="R1789" i="1"/>
  <c r="Q1789" i="1"/>
  <c r="P1789" i="1"/>
  <c r="O1789" i="1"/>
  <c r="AC1788" i="1"/>
  <c r="AB1788" i="1"/>
  <c r="W1788" i="1"/>
  <c r="V1788" i="1"/>
  <c r="U1788" i="1"/>
  <c r="R1788" i="1"/>
  <c r="Q1788" i="1"/>
  <c r="P1788" i="1"/>
  <c r="O1788" i="1"/>
  <c r="AC1787" i="1"/>
  <c r="AB1787" i="1"/>
  <c r="W1787" i="1"/>
  <c r="V1787" i="1"/>
  <c r="U1787" i="1"/>
  <c r="R1787" i="1"/>
  <c r="Q1787" i="1"/>
  <c r="P1787" i="1"/>
  <c r="O1787" i="1"/>
  <c r="AC1786" i="1"/>
  <c r="AB1786" i="1"/>
  <c r="W1786" i="1"/>
  <c r="V1786" i="1"/>
  <c r="U1786" i="1"/>
  <c r="R1786" i="1"/>
  <c r="Q1786" i="1"/>
  <c r="P1786" i="1"/>
  <c r="O1786" i="1"/>
  <c r="AC1785" i="1"/>
  <c r="AB1785" i="1"/>
  <c r="W1785" i="1"/>
  <c r="V1785" i="1"/>
  <c r="U1785" i="1"/>
  <c r="R1785" i="1"/>
  <c r="Q1785" i="1"/>
  <c r="P1785" i="1"/>
  <c r="O1785" i="1"/>
  <c r="AC1784" i="1"/>
  <c r="AB1784" i="1"/>
  <c r="W1784" i="1"/>
  <c r="V1784" i="1"/>
  <c r="U1784" i="1"/>
  <c r="R1784" i="1"/>
  <c r="Q1784" i="1"/>
  <c r="P1784" i="1"/>
  <c r="O1784" i="1"/>
  <c r="AC1783" i="1"/>
  <c r="AB1783" i="1"/>
  <c r="W1783" i="1"/>
  <c r="V1783" i="1"/>
  <c r="U1783" i="1"/>
  <c r="R1783" i="1"/>
  <c r="Q1783" i="1"/>
  <c r="P1783" i="1"/>
  <c r="O1783" i="1"/>
  <c r="AC1782" i="1"/>
  <c r="AB1782" i="1"/>
  <c r="W1782" i="1"/>
  <c r="V1782" i="1"/>
  <c r="U1782" i="1"/>
  <c r="R1782" i="1"/>
  <c r="Q1782" i="1"/>
  <c r="P1782" i="1"/>
  <c r="O1782" i="1"/>
  <c r="AC1781" i="1"/>
  <c r="AB1781" i="1"/>
  <c r="W1781" i="1"/>
  <c r="V1781" i="1"/>
  <c r="U1781" i="1"/>
  <c r="R1781" i="1"/>
  <c r="Q1781" i="1"/>
  <c r="P1781" i="1"/>
  <c r="O1781" i="1"/>
  <c r="AC1780" i="1"/>
  <c r="AB1780" i="1"/>
  <c r="W1780" i="1"/>
  <c r="V1780" i="1"/>
  <c r="U1780" i="1"/>
  <c r="R1780" i="1"/>
  <c r="Q1780" i="1"/>
  <c r="P1780" i="1"/>
  <c r="O1780" i="1"/>
  <c r="AC1779" i="1"/>
  <c r="AB1779" i="1"/>
  <c r="W1779" i="1"/>
  <c r="V1779" i="1"/>
  <c r="U1779" i="1"/>
  <c r="R1779" i="1"/>
  <c r="Q1779" i="1"/>
  <c r="P1779" i="1"/>
  <c r="O1779" i="1"/>
  <c r="AC1778" i="1"/>
  <c r="AB1778" i="1"/>
  <c r="W1778" i="1"/>
  <c r="V1778" i="1"/>
  <c r="U1778" i="1"/>
  <c r="R1778" i="1"/>
  <c r="Q1778" i="1"/>
  <c r="P1778" i="1"/>
  <c r="O1778" i="1"/>
  <c r="AC1777" i="1"/>
  <c r="AB1777" i="1"/>
  <c r="W1777" i="1"/>
  <c r="V1777" i="1"/>
  <c r="U1777" i="1"/>
  <c r="R1777" i="1"/>
  <c r="Q1777" i="1"/>
  <c r="P1777" i="1"/>
  <c r="O1777" i="1"/>
  <c r="AC1776" i="1"/>
  <c r="AB1776" i="1"/>
  <c r="W1776" i="1"/>
  <c r="V1776" i="1"/>
  <c r="U1776" i="1"/>
  <c r="R1776" i="1"/>
  <c r="Q1776" i="1"/>
  <c r="P1776" i="1"/>
  <c r="O1776" i="1"/>
  <c r="AC1775" i="1"/>
  <c r="AB1775" i="1"/>
  <c r="W1775" i="1"/>
  <c r="V1775" i="1"/>
  <c r="U1775" i="1"/>
  <c r="R1775" i="1"/>
  <c r="Q1775" i="1"/>
  <c r="P1775" i="1"/>
  <c r="O1775" i="1"/>
  <c r="AC1774" i="1"/>
  <c r="AB1774" i="1"/>
  <c r="W1774" i="1"/>
  <c r="V1774" i="1"/>
  <c r="U1774" i="1"/>
  <c r="R1774" i="1"/>
  <c r="Q1774" i="1"/>
  <c r="P1774" i="1"/>
  <c r="O1774" i="1"/>
  <c r="AC1773" i="1"/>
  <c r="AB1773" i="1"/>
  <c r="W1773" i="1"/>
  <c r="V1773" i="1"/>
  <c r="U1773" i="1"/>
  <c r="R1773" i="1"/>
  <c r="Q1773" i="1"/>
  <c r="P1773" i="1"/>
  <c r="O1773" i="1"/>
  <c r="AC1772" i="1"/>
  <c r="AB1772" i="1"/>
  <c r="W1772" i="1"/>
  <c r="V1772" i="1"/>
  <c r="U1772" i="1"/>
  <c r="R1772" i="1"/>
  <c r="Q1772" i="1"/>
  <c r="P1772" i="1"/>
  <c r="O1772" i="1"/>
  <c r="AC1771" i="1"/>
  <c r="AB1771" i="1"/>
  <c r="W1771" i="1"/>
  <c r="V1771" i="1"/>
  <c r="U1771" i="1"/>
  <c r="R1771" i="1"/>
  <c r="Q1771" i="1"/>
  <c r="P1771" i="1"/>
  <c r="O1771" i="1"/>
  <c r="AC1770" i="1"/>
  <c r="AB1770" i="1"/>
  <c r="W1770" i="1"/>
  <c r="V1770" i="1"/>
  <c r="U1770" i="1"/>
  <c r="R1770" i="1"/>
  <c r="Q1770" i="1"/>
  <c r="P1770" i="1"/>
  <c r="O1770" i="1"/>
  <c r="AC1769" i="1"/>
  <c r="AB1769" i="1"/>
  <c r="W1769" i="1"/>
  <c r="V1769" i="1"/>
  <c r="U1769" i="1"/>
  <c r="R1769" i="1"/>
  <c r="Q1769" i="1"/>
  <c r="P1769" i="1"/>
  <c r="O1769" i="1"/>
  <c r="AC1768" i="1"/>
  <c r="AB1768" i="1"/>
  <c r="W1768" i="1"/>
  <c r="V1768" i="1"/>
  <c r="U1768" i="1"/>
  <c r="R1768" i="1"/>
  <c r="Q1768" i="1"/>
  <c r="P1768" i="1"/>
  <c r="O1768" i="1"/>
  <c r="AC1767" i="1"/>
  <c r="AB1767" i="1"/>
  <c r="W1767" i="1"/>
  <c r="V1767" i="1"/>
  <c r="U1767" i="1"/>
  <c r="R1767" i="1"/>
  <c r="Q1767" i="1"/>
  <c r="P1767" i="1"/>
  <c r="O1767" i="1"/>
  <c r="AC1766" i="1"/>
  <c r="AB1766" i="1"/>
  <c r="W1766" i="1"/>
  <c r="V1766" i="1"/>
  <c r="U1766" i="1"/>
  <c r="R1766" i="1"/>
  <c r="Q1766" i="1"/>
  <c r="P1766" i="1"/>
  <c r="O1766" i="1"/>
  <c r="AC1765" i="1"/>
  <c r="AB1765" i="1"/>
  <c r="W1765" i="1"/>
  <c r="V1765" i="1"/>
  <c r="U1765" i="1"/>
  <c r="R1765" i="1"/>
  <c r="Q1765" i="1"/>
  <c r="P1765" i="1"/>
  <c r="O1765" i="1"/>
  <c r="AC1764" i="1"/>
  <c r="AB1764" i="1"/>
  <c r="W1764" i="1"/>
  <c r="V1764" i="1"/>
  <c r="U1764" i="1"/>
  <c r="R1764" i="1"/>
  <c r="Q1764" i="1"/>
  <c r="P1764" i="1"/>
  <c r="O1764" i="1"/>
  <c r="AC1763" i="1"/>
  <c r="AB1763" i="1"/>
  <c r="W1763" i="1"/>
  <c r="V1763" i="1"/>
  <c r="U1763" i="1"/>
  <c r="R1763" i="1"/>
  <c r="Q1763" i="1"/>
  <c r="P1763" i="1"/>
  <c r="O1763" i="1"/>
  <c r="AC1762" i="1"/>
  <c r="AB1762" i="1"/>
  <c r="W1762" i="1"/>
  <c r="V1762" i="1"/>
  <c r="U1762" i="1"/>
  <c r="R1762" i="1"/>
  <c r="Q1762" i="1"/>
  <c r="P1762" i="1"/>
  <c r="O1762" i="1"/>
  <c r="AC1761" i="1"/>
  <c r="AB1761" i="1"/>
  <c r="W1761" i="1"/>
  <c r="V1761" i="1"/>
  <c r="U1761" i="1"/>
  <c r="R1761" i="1"/>
  <c r="Q1761" i="1"/>
  <c r="P1761" i="1"/>
  <c r="O1761" i="1"/>
  <c r="AC1760" i="1"/>
  <c r="AB1760" i="1"/>
  <c r="W1760" i="1"/>
  <c r="V1760" i="1"/>
  <c r="U1760" i="1"/>
  <c r="R1760" i="1"/>
  <c r="Q1760" i="1"/>
  <c r="P1760" i="1"/>
  <c r="O1760" i="1"/>
  <c r="AC1759" i="1"/>
  <c r="AB1759" i="1"/>
  <c r="W1759" i="1"/>
  <c r="V1759" i="1"/>
  <c r="U1759" i="1"/>
  <c r="R1759" i="1"/>
  <c r="Q1759" i="1"/>
  <c r="P1759" i="1"/>
  <c r="O1759" i="1"/>
  <c r="AC1758" i="1"/>
  <c r="AB1758" i="1"/>
  <c r="W1758" i="1"/>
  <c r="V1758" i="1"/>
  <c r="U1758" i="1"/>
  <c r="R1758" i="1"/>
  <c r="Q1758" i="1"/>
  <c r="P1758" i="1"/>
  <c r="O1758" i="1"/>
  <c r="AC1757" i="1"/>
  <c r="AB1757" i="1"/>
  <c r="W1757" i="1"/>
  <c r="V1757" i="1"/>
  <c r="U1757" i="1"/>
  <c r="R1757" i="1"/>
  <c r="Q1757" i="1"/>
  <c r="P1757" i="1"/>
  <c r="O1757" i="1"/>
  <c r="AC1756" i="1"/>
  <c r="AB1756" i="1"/>
  <c r="W1756" i="1"/>
  <c r="V1756" i="1"/>
  <c r="U1756" i="1"/>
  <c r="R1756" i="1"/>
  <c r="Q1756" i="1"/>
  <c r="P1756" i="1"/>
  <c r="O1756" i="1"/>
  <c r="AC1755" i="1"/>
  <c r="AB1755" i="1"/>
  <c r="W1755" i="1"/>
  <c r="V1755" i="1"/>
  <c r="U1755" i="1"/>
  <c r="R1755" i="1"/>
  <c r="Q1755" i="1"/>
  <c r="P1755" i="1"/>
  <c r="O1755" i="1"/>
  <c r="AC1754" i="1"/>
  <c r="AB1754" i="1"/>
  <c r="W1754" i="1"/>
  <c r="V1754" i="1"/>
  <c r="U1754" i="1"/>
  <c r="R1754" i="1"/>
  <c r="Q1754" i="1"/>
  <c r="P1754" i="1"/>
  <c r="O1754" i="1"/>
  <c r="AC1753" i="1"/>
  <c r="AB1753" i="1"/>
  <c r="W1753" i="1"/>
  <c r="V1753" i="1"/>
  <c r="U1753" i="1"/>
  <c r="R1753" i="1"/>
  <c r="Q1753" i="1"/>
  <c r="P1753" i="1"/>
  <c r="O1753" i="1"/>
  <c r="AC1752" i="1"/>
  <c r="AB1752" i="1"/>
  <c r="W1752" i="1"/>
  <c r="V1752" i="1"/>
  <c r="U1752" i="1"/>
  <c r="R1752" i="1"/>
  <c r="Q1752" i="1"/>
  <c r="P1752" i="1"/>
  <c r="O1752" i="1"/>
  <c r="AC1751" i="1"/>
  <c r="AB1751" i="1"/>
  <c r="W1751" i="1"/>
  <c r="V1751" i="1"/>
  <c r="U1751" i="1"/>
  <c r="R1751" i="1"/>
  <c r="Q1751" i="1"/>
  <c r="P1751" i="1"/>
  <c r="O1751" i="1"/>
  <c r="AC1750" i="1"/>
  <c r="AB1750" i="1"/>
  <c r="W1750" i="1"/>
  <c r="V1750" i="1"/>
  <c r="U1750" i="1"/>
  <c r="R1750" i="1"/>
  <c r="Q1750" i="1"/>
  <c r="P1750" i="1"/>
  <c r="O1750" i="1"/>
  <c r="AC1749" i="1"/>
  <c r="AB1749" i="1"/>
  <c r="W1749" i="1"/>
  <c r="V1749" i="1"/>
  <c r="U1749" i="1"/>
  <c r="R1749" i="1"/>
  <c r="Q1749" i="1"/>
  <c r="P1749" i="1"/>
  <c r="O1749" i="1"/>
  <c r="AC1748" i="1"/>
  <c r="AB1748" i="1"/>
  <c r="W1748" i="1"/>
  <c r="V1748" i="1"/>
  <c r="U1748" i="1"/>
  <c r="R1748" i="1"/>
  <c r="Q1748" i="1"/>
  <c r="P1748" i="1"/>
  <c r="O1748" i="1"/>
  <c r="AC1747" i="1"/>
  <c r="AB1747" i="1"/>
  <c r="W1747" i="1"/>
  <c r="V1747" i="1"/>
  <c r="U1747" i="1"/>
  <c r="R1747" i="1"/>
  <c r="Q1747" i="1"/>
  <c r="P1747" i="1"/>
  <c r="O1747" i="1"/>
  <c r="AC1746" i="1"/>
  <c r="AB1746" i="1"/>
  <c r="W1746" i="1"/>
  <c r="V1746" i="1"/>
  <c r="U1746" i="1"/>
  <c r="R1746" i="1"/>
  <c r="Q1746" i="1"/>
  <c r="P1746" i="1"/>
  <c r="O1746" i="1"/>
  <c r="AC1745" i="1"/>
  <c r="AB1745" i="1"/>
  <c r="W1745" i="1"/>
  <c r="V1745" i="1"/>
  <c r="U1745" i="1"/>
  <c r="R1745" i="1"/>
  <c r="Q1745" i="1"/>
  <c r="P1745" i="1"/>
  <c r="O1745" i="1"/>
  <c r="AC1744" i="1"/>
  <c r="AB1744" i="1"/>
  <c r="W1744" i="1"/>
  <c r="V1744" i="1"/>
  <c r="U1744" i="1"/>
  <c r="R1744" i="1"/>
  <c r="Q1744" i="1"/>
  <c r="P1744" i="1"/>
  <c r="O1744" i="1"/>
  <c r="AC1743" i="1"/>
  <c r="AB1743" i="1"/>
  <c r="W1743" i="1"/>
  <c r="V1743" i="1"/>
  <c r="U1743" i="1"/>
  <c r="R1743" i="1"/>
  <c r="Q1743" i="1"/>
  <c r="P1743" i="1"/>
  <c r="O1743" i="1"/>
  <c r="AC1742" i="1"/>
  <c r="AB1742" i="1"/>
  <c r="W1742" i="1"/>
  <c r="V1742" i="1"/>
  <c r="U1742" i="1"/>
  <c r="R1742" i="1"/>
  <c r="Q1742" i="1"/>
  <c r="P1742" i="1"/>
  <c r="O1742" i="1"/>
  <c r="AC1741" i="1"/>
  <c r="AB1741" i="1"/>
  <c r="W1741" i="1"/>
  <c r="V1741" i="1"/>
  <c r="U1741" i="1"/>
  <c r="R1741" i="1"/>
  <c r="Q1741" i="1"/>
  <c r="P1741" i="1"/>
  <c r="O1741" i="1"/>
  <c r="AC1740" i="1"/>
  <c r="AB1740" i="1"/>
  <c r="W1740" i="1"/>
  <c r="V1740" i="1"/>
  <c r="U1740" i="1"/>
  <c r="R1740" i="1"/>
  <c r="Q1740" i="1"/>
  <c r="P1740" i="1"/>
  <c r="O1740" i="1"/>
  <c r="AC1739" i="1"/>
  <c r="AB1739" i="1"/>
  <c r="W1739" i="1"/>
  <c r="V1739" i="1"/>
  <c r="U1739" i="1"/>
  <c r="R1739" i="1"/>
  <c r="Q1739" i="1"/>
  <c r="P1739" i="1"/>
  <c r="O1739" i="1"/>
  <c r="AC1738" i="1"/>
  <c r="AB1738" i="1"/>
  <c r="W1738" i="1"/>
  <c r="V1738" i="1"/>
  <c r="U1738" i="1"/>
  <c r="R1738" i="1"/>
  <c r="Q1738" i="1"/>
  <c r="P1738" i="1"/>
  <c r="O1738" i="1"/>
  <c r="AC1737" i="1"/>
  <c r="AB1737" i="1"/>
  <c r="W1737" i="1"/>
  <c r="V1737" i="1"/>
  <c r="U1737" i="1"/>
  <c r="R1737" i="1"/>
  <c r="Q1737" i="1"/>
  <c r="P1737" i="1"/>
  <c r="O1737" i="1"/>
  <c r="AC1736" i="1"/>
  <c r="AB1736" i="1"/>
  <c r="W1736" i="1"/>
  <c r="V1736" i="1"/>
  <c r="U1736" i="1"/>
  <c r="R1736" i="1"/>
  <c r="Q1736" i="1"/>
  <c r="P1736" i="1"/>
  <c r="O1736" i="1"/>
  <c r="AC1735" i="1"/>
  <c r="AB1735" i="1"/>
  <c r="W1735" i="1"/>
  <c r="V1735" i="1"/>
  <c r="U1735" i="1"/>
  <c r="R1735" i="1"/>
  <c r="Q1735" i="1"/>
  <c r="P1735" i="1"/>
  <c r="O1735" i="1"/>
  <c r="AC1734" i="1"/>
  <c r="AB1734" i="1"/>
  <c r="W1734" i="1"/>
  <c r="V1734" i="1"/>
  <c r="U1734" i="1"/>
  <c r="R1734" i="1"/>
  <c r="Q1734" i="1"/>
  <c r="P1734" i="1"/>
  <c r="O1734" i="1"/>
  <c r="AC1733" i="1"/>
  <c r="AB1733" i="1"/>
  <c r="W1733" i="1"/>
  <c r="V1733" i="1"/>
  <c r="U1733" i="1"/>
  <c r="R1733" i="1"/>
  <c r="Q1733" i="1"/>
  <c r="P1733" i="1"/>
  <c r="O1733" i="1"/>
  <c r="AC1732" i="1"/>
  <c r="AB1732" i="1"/>
  <c r="W1732" i="1"/>
  <c r="V1732" i="1"/>
  <c r="U1732" i="1"/>
  <c r="R1732" i="1"/>
  <c r="Q1732" i="1"/>
  <c r="P1732" i="1"/>
  <c r="O1732" i="1"/>
  <c r="AC1731" i="1"/>
  <c r="AB1731" i="1"/>
  <c r="W1731" i="1"/>
  <c r="V1731" i="1"/>
  <c r="U1731" i="1"/>
  <c r="R1731" i="1"/>
  <c r="Q1731" i="1"/>
  <c r="P1731" i="1"/>
  <c r="O1731" i="1"/>
  <c r="AC1730" i="1"/>
  <c r="AB1730" i="1"/>
  <c r="W1730" i="1"/>
  <c r="V1730" i="1"/>
  <c r="U1730" i="1"/>
  <c r="R1730" i="1"/>
  <c r="Q1730" i="1"/>
  <c r="P1730" i="1"/>
  <c r="O1730" i="1"/>
  <c r="AC1729" i="1"/>
  <c r="AB1729" i="1"/>
  <c r="W1729" i="1"/>
  <c r="V1729" i="1"/>
  <c r="U1729" i="1"/>
  <c r="R1729" i="1"/>
  <c r="Q1729" i="1"/>
  <c r="P1729" i="1"/>
  <c r="O1729" i="1"/>
  <c r="AC1728" i="1"/>
  <c r="AB1728" i="1"/>
  <c r="W1728" i="1"/>
  <c r="V1728" i="1"/>
  <c r="U1728" i="1"/>
  <c r="R1728" i="1"/>
  <c r="Q1728" i="1"/>
  <c r="P1728" i="1"/>
  <c r="O1728" i="1"/>
  <c r="AC1727" i="1"/>
  <c r="AB1727" i="1"/>
  <c r="W1727" i="1"/>
  <c r="V1727" i="1"/>
  <c r="U1727" i="1"/>
  <c r="R1727" i="1"/>
  <c r="Q1727" i="1"/>
  <c r="P1727" i="1"/>
  <c r="O1727" i="1"/>
  <c r="AC1726" i="1"/>
  <c r="AB1726" i="1"/>
  <c r="W1726" i="1"/>
  <c r="V1726" i="1"/>
  <c r="U1726" i="1"/>
  <c r="R1726" i="1"/>
  <c r="Q1726" i="1"/>
  <c r="P1726" i="1"/>
  <c r="O1726" i="1"/>
  <c r="AC1725" i="1"/>
  <c r="AB1725" i="1"/>
  <c r="W1725" i="1"/>
  <c r="V1725" i="1"/>
  <c r="U1725" i="1"/>
  <c r="R1725" i="1"/>
  <c r="Q1725" i="1"/>
  <c r="P1725" i="1"/>
  <c r="O1725" i="1"/>
  <c r="AC1724" i="1"/>
  <c r="AB1724" i="1"/>
  <c r="W1724" i="1"/>
  <c r="V1724" i="1"/>
  <c r="U1724" i="1"/>
  <c r="R1724" i="1"/>
  <c r="Q1724" i="1"/>
  <c r="P1724" i="1"/>
  <c r="O1724" i="1"/>
  <c r="AC1723" i="1"/>
  <c r="AB1723" i="1"/>
  <c r="W1723" i="1"/>
  <c r="V1723" i="1"/>
  <c r="U1723" i="1"/>
  <c r="R1723" i="1"/>
  <c r="Q1723" i="1"/>
  <c r="P1723" i="1"/>
  <c r="O1723" i="1"/>
  <c r="AC1722" i="1"/>
  <c r="AB1722" i="1"/>
  <c r="W1722" i="1"/>
  <c r="V1722" i="1"/>
  <c r="U1722" i="1"/>
  <c r="R1722" i="1"/>
  <c r="Q1722" i="1"/>
  <c r="P1722" i="1"/>
  <c r="O1722" i="1"/>
  <c r="AC1721" i="1"/>
  <c r="AB1721" i="1"/>
  <c r="W1721" i="1"/>
  <c r="V1721" i="1"/>
  <c r="U1721" i="1"/>
  <c r="R1721" i="1"/>
  <c r="Q1721" i="1"/>
  <c r="P1721" i="1"/>
  <c r="O1721" i="1"/>
  <c r="AC1720" i="1"/>
  <c r="AB1720" i="1"/>
  <c r="W1720" i="1"/>
  <c r="V1720" i="1"/>
  <c r="U1720" i="1"/>
  <c r="R1720" i="1"/>
  <c r="Q1720" i="1"/>
  <c r="P1720" i="1"/>
  <c r="O1720" i="1"/>
  <c r="AC1719" i="1"/>
  <c r="AB1719" i="1"/>
  <c r="W1719" i="1"/>
  <c r="V1719" i="1"/>
  <c r="U1719" i="1"/>
  <c r="R1719" i="1"/>
  <c r="Q1719" i="1"/>
  <c r="P1719" i="1"/>
  <c r="O1719" i="1"/>
  <c r="AC1718" i="1"/>
  <c r="AB1718" i="1"/>
  <c r="W1718" i="1"/>
  <c r="V1718" i="1"/>
  <c r="U1718" i="1"/>
  <c r="R1718" i="1"/>
  <c r="Q1718" i="1"/>
  <c r="P1718" i="1"/>
  <c r="O1718" i="1"/>
  <c r="AC1717" i="1"/>
  <c r="AB1717" i="1"/>
  <c r="W1717" i="1"/>
  <c r="V1717" i="1"/>
  <c r="U1717" i="1"/>
  <c r="R1717" i="1"/>
  <c r="Q1717" i="1"/>
  <c r="P1717" i="1"/>
  <c r="O1717" i="1"/>
  <c r="AC1716" i="1"/>
  <c r="AB1716" i="1"/>
  <c r="W1716" i="1"/>
  <c r="V1716" i="1"/>
  <c r="U1716" i="1"/>
  <c r="R1716" i="1"/>
  <c r="Q1716" i="1"/>
  <c r="P1716" i="1"/>
  <c r="O1716" i="1"/>
  <c r="AC1715" i="1"/>
  <c r="AB1715" i="1"/>
  <c r="W1715" i="1"/>
  <c r="V1715" i="1"/>
  <c r="U1715" i="1"/>
  <c r="R1715" i="1"/>
  <c r="Q1715" i="1"/>
  <c r="P1715" i="1"/>
  <c r="O1715" i="1"/>
  <c r="AC1714" i="1"/>
  <c r="AB1714" i="1"/>
  <c r="W1714" i="1"/>
  <c r="V1714" i="1"/>
  <c r="U1714" i="1"/>
  <c r="R1714" i="1"/>
  <c r="Q1714" i="1"/>
  <c r="P1714" i="1"/>
  <c r="O1714" i="1"/>
  <c r="AC1713" i="1"/>
  <c r="AB1713" i="1"/>
  <c r="W1713" i="1"/>
  <c r="V1713" i="1"/>
  <c r="U1713" i="1"/>
  <c r="R1713" i="1"/>
  <c r="Q1713" i="1"/>
  <c r="P1713" i="1"/>
  <c r="O1713" i="1"/>
  <c r="AC1712" i="1"/>
  <c r="AB1712" i="1"/>
  <c r="W1712" i="1"/>
  <c r="V1712" i="1"/>
  <c r="U1712" i="1"/>
  <c r="R1712" i="1"/>
  <c r="Q1712" i="1"/>
  <c r="P1712" i="1"/>
  <c r="O1712" i="1"/>
  <c r="AC1711" i="1"/>
  <c r="AB1711" i="1"/>
  <c r="W1711" i="1"/>
  <c r="V1711" i="1"/>
  <c r="U1711" i="1"/>
  <c r="R1711" i="1"/>
  <c r="Q1711" i="1"/>
  <c r="P1711" i="1"/>
  <c r="O1711" i="1"/>
  <c r="AC1710" i="1"/>
  <c r="AB1710" i="1"/>
  <c r="W1710" i="1"/>
  <c r="V1710" i="1"/>
  <c r="U1710" i="1"/>
  <c r="R1710" i="1"/>
  <c r="Q1710" i="1"/>
  <c r="P1710" i="1"/>
  <c r="O1710" i="1"/>
  <c r="AC1709" i="1"/>
  <c r="AB1709" i="1"/>
  <c r="W1709" i="1"/>
  <c r="V1709" i="1"/>
  <c r="U1709" i="1"/>
  <c r="R1709" i="1"/>
  <c r="Q1709" i="1"/>
  <c r="P1709" i="1"/>
  <c r="O1709" i="1"/>
  <c r="AC1708" i="1"/>
  <c r="AB1708" i="1"/>
  <c r="W1708" i="1"/>
  <c r="V1708" i="1"/>
  <c r="U1708" i="1"/>
  <c r="R1708" i="1"/>
  <c r="Q1708" i="1"/>
  <c r="P1708" i="1"/>
  <c r="O1708" i="1"/>
  <c r="AC1707" i="1"/>
  <c r="AB1707" i="1"/>
  <c r="W1707" i="1"/>
  <c r="V1707" i="1"/>
  <c r="U1707" i="1"/>
  <c r="R1707" i="1"/>
  <c r="Q1707" i="1"/>
  <c r="P1707" i="1"/>
  <c r="O1707" i="1"/>
  <c r="AC1706" i="1"/>
  <c r="AB1706" i="1"/>
  <c r="W1706" i="1"/>
  <c r="V1706" i="1"/>
  <c r="U1706" i="1"/>
  <c r="R1706" i="1"/>
  <c r="Q1706" i="1"/>
  <c r="P1706" i="1"/>
  <c r="O1706" i="1"/>
  <c r="AC1705" i="1"/>
  <c r="AB1705" i="1"/>
  <c r="W1705" i="1"/>
  <c r="V1705" i="1"/>
  <c r="U1705" i="1"/>
  <c r="R1705" i="1"/>
  <c r="Q1705" i="1"/>
  <c r="P1705" i="1"/>
  <c r="O1705" i="1"/>
  <c r="AC1704" i="1"/>
  <c r="AB1704" i="1"/>
  <c r="W1704" i="1"/>
  <c r="V1704" i="1"/>
  <c r="U1704" i="1"/>
  <c r="R1704" i="1"/>
  <c r="Q1704" i="1"/>
  <c r="P1704" i="1"/>
  <c r="O1704" i="1"/>
  <c r="AC1703" i="1"/>
  <c r="AB1703" i="1"/>
  <c r="W1703" i="1"/>
  <c r="V1703" i="1"/>
  <c r="U1703" i="1"/>
  <c r="R1703" i="1"/>
  <c r="Q1703" i="1"/>
  <c r="P1703" i="1"/>
  <c r="O1703" i="1"/>
  <c r="AC1702" i="1"/>
  <c r="AB1702" i="1"/>
  <c r="W1702" i="1"/>
  <c r="V1702" i="1"/>
  <c r="U1702" i="1"/>
  <c r="R1702" i="1"/>
  <c r="Q1702" i="1"/>
  <c r="P1702" i="1"/>
  <c r="O1702" i="1"/>
  <c r="AC1701" i="1"/>
  <c r="AB1701" i="1"/>
  <c r="W1701" i="1"/>
  <c r="V1701" i="1"/>
  <c r="U1701" i="1"/>
  <c r="R1701" i="1"/>
  <c r="Q1701" i="1"/>
  <c r="P1701" i="1"/>
  <c r="O1701" i="1"/>
  <c r="AC1700" i="1"/>
  <c r="AB1700" i="1"/>
  <c r="W1700" i="1"/>
  <c r="V1700" i="1"/>
  <c r="U1700" i="1"/>
  <c r="R1700" i="1"/>
  <c r="Q1700" i="1"/>
  <c r="P1700" i="1"/>
  <c r="O1700" i="1"/>
  <c r="AC1699" i="1"/>
  <c r="AB1699" i="1"/>
  <c r="W1699" i="1"/>
  <c r="V1699" i="1"/>
  <c r="U1699" i="1"/>
  <c r="R1699" i="1"/>
  <c r="Q1699" i="1"/>
  <c r="P1699" i="1"/>
  <c r="O1699" i="1"/>
  <c r="AC1698" i="1"/>
  <c r="AB1698" i="1"/>
  <c r="W1698" i="1"/>
  <c r="V1698" i="1"/>
  <c r="U1698" i="1"/>
  <c r="R1698" i="1"/>
  <c r="Q1698" i="1"/>
  <c r="P1698" i="1"/>
  <c r="O1698" i="1"/>
  <c r="AC1697" i="1"/>
  <c r="AB1697" i="1"/>
  <c r="W1697" i="1"/>
  <c r="V1697" i="1"/>
  <c r="U1697" i="1"/>
  <c r="R1697" i="1"/>
  <c r="Q1697" i="1"/>
  <c r="P1697" i="1"/>
  <c r="O1697" i="1"/>
  <c r="AC1696" i="1"/>
  <c r="AB1696" i="1"/>
  <c r="W1696" i="1"/>
  <c r="V1696" i="1"/>
  <c r="U1696" i="1"/>
  <c r="R1696" i="1"/>
  <c r="Q1696" i="1"/>
  <c r="P1696" i="1"/>
  <c r="O1696" i="1"/>
  <c r="AC1695" i="1"/>
  <c r="AB1695" i="1"/>
  <c r="W1695" i="1"/>
  <c r="V1695" i="1"/>
  <c r="U1695" i="1"/>
  <c r="R1695" i="1"/>
  <c r="Q1695" i="1"/>
  <c r="P1695" i="1"/>
  <c r="O1695" i="1"/>
  <c r="AC1694" i="1"/>
  <c r="AB1694" i="1"/>
  <c r="W1694" i="1"/>
  <c r="V1694" i="1"/>
  <c r="U1694" i="1"/>
  <c r="R1694" i="1"/>
  <c r="Q1694" i="1"/>
  <c r="P1694" i="1"/>
  <c r="O1694" i="1"/>
  <c r="AC1693" i="1"/>
  <c r="AB1693" i="1"/>
  <c r="W1693" i="1"/>
  <c r="V1693" i="1"/>
  <c r="U1693" i="1"/>
  <c r="R1693" i="1"/>
  <c r="Q1693" i="1"/>
  <c r="P1693" i="1"/>
  <c r="O1693" i="1"/>
  <c r="AC1692" i="1"/>
  <c r="AB1692" i="1"/>
  <c r="W1692" i="1"/>
  <c r="V1692" i="1"/>
  <c r="U1692" i="1"/>
  <c r="R1692" i="1"/>
  <c r="Q1692" i="1"/>
  <c r="P1692" i="1"/>
  <c r="O1692" i="1"/>
  <c r="AC1691" i="1"/>
  <c r="AB1691" i="1"/>
  <c r="W1691" i="1"/>
  <c r="V1691" i="1"/>
  <c r="U1691" i="1"/>
  <c r="R1691" i="1"/>
  <c r="Q1691" i="1"/>
  <c r="P1691" i="1"/>
  <c r="O1691" i="1"/>
  <c r="AC1690" i="1"/>
  <c r="AB1690" i="1"/>
  <c r="W1690" i="1"/>
  <c r="V1690" i="1"/>
  <c r="U1690" i="1"/>
  <c r="R1690" i="1"/>
  <c r="Q1690" i="1"/>
  <c r="P1690" i="1"/>
  <c r="O1690" i="1"/>
  <c r="AC1689" i="1"/>
  <c r="AB1689" i="1"/>
  <c r="W1689" i="1"/>
  <c r="V1689" i="1"/>
  <c r="U1689" i="1"/>
  <c r="R1689" i="1"/>
  <c r="Q1689" i="1"/>
  <c r="P1689" i="1"/>
  <c r="O1689" i="1"/>
  <c r="AC1688" i="1"/>
  <c r="AB1688" i="1"/>
  <c r="W1688" i="1"/>
  <c r="V1688" i="1"/>
  <c r="U1688" i="1"/>
  <c r="R1688" i="1"/>
  <c r="Q1688" i="1"/>
  <c r="P1688" i="1"/>
  <c r="O1688" i="1"/>
  <c r="AC1687" i="1"/>
  <c r="AB1687" i="1"/>
  <c r="W1687" i="1"/>
  <c r="V1687" i="1"/>
  <c r="U1687" i="1"/>
  <c r="R1687" i="1"/>
  <c r="Q1687" i="1"/>
  <c r="P1687" i="1"/>
  <c r="O1687" i="1"/>
  <c r="AC1686" i="1"/>
  <c r="AB1686" i="1"/>
  <c r="W1686" i="1"/>
  <c r="V1686" i="1"/>
  <c r="U1686" i="1"/>
  <c r="R1686" i="1"/>
  <c r="Q1686" i="1"/>
  <c r="P1686" i="1"/>
  <c r="O1686" i="1"/>
  <c r="AC1685" i="1"/>
  <c r="AB1685" i="1"/>
  <c r="W1685" i="1"/>
  <c r="V1685" i="1"/>
  <c r="U1685" i="1"/>
  <c r="R1685" i="1"/>
  <c r="Q1685" i="1"/>
  <c r="P1685" i="1"/>
  <c r="O1685" i="1"/>
  <c r="AC1684" i="1"/>
  <c r="AB1684" i="1"/>
  <c r="W1684" i="1"/>
  <c r="V1684" i="1"/>
  <c r="U1684" i="1"/>
  <c r="R1684" i="1"/>
  <c r="Q1684" i="1"/>
  <c r="P1684" i="1"/>
  <c r="O1684" i="1"/>
  <c r="AC1683" i="1"/>
  <c r="AB1683" i="1"/>
  <c r="W1683" i="1"/>
  <c r="V1683" i="1"/>
  <c r="U1683" i="1"/>
  <c r="R1683" i="1"/>
  <c r="Q1683" i="1"/>
  <c r="P1683" i="1"/>
  <c r="O1683" i="1"/>
  <c r="AC1682" i="1"/>
  <c r="AB1682" i="1"/>
  <c r="W1682" i="1"/>
  <c r="V1682" i="1"/>
  <c r="U1682" i="1"/>
  <c r="R1682" i="1"/>
  <c r="Q1682" i="1"/>
  <c r="P1682" i="1"/>
  <c r="O1682" i="1"/>
  <c r="AC1681" i="1"/>
  <c r="AB1681" i="1"/>
  <c r="W1681" i="1"/>
  <c r="V1681" i="1"/>
  <c r="U1681" i="1"/>
  <c r="R1681" i="1"/>
  <c r="Q1681" i="1"/>
  <c r="P1681" i="1"/>
  <c r="O1681" i="1"/>
  <c r="AC1680" i="1"/>
  <c r="AB1680" i="1"/>
  <c r="W1680" i="1"/>
  <c r="V1680" i="1"/>
  <c r="U1680" i="1"/>
  <c r="R1680" i="1"/>
  <c r="Q1680" i="1"/>
  <c r="P1680" i="1"/>
  <c r="O1680" i="1"/>
  <c r="AC1679" i="1"/>
  <c r="AB1679" i="1"/>
  <c r="W1679" i="1"/>
  <c r="V1679" i="1"/>
  <c r="U1679" i="1"/>
  <c r="R1679" i="1"/>
  <c r="Q1679" i="1"/>
  <c r="P1679" i="1"/>
  <c r="O1679" i="1"/>
  <c r="AC1678" i="1"/>
  <c r="AB1678" i="1"/>
  <c r="W1678" i="1"/>
  <c r="V1678" i="1"/>
  <c r="U1678" i="1"/>
  <c r="R1678" i="1"/>
  <c r="Q1678" i="1"/>
  <c r="P1678" i="1"/>
  <c r="O1678" i="1"/>
  <c r="AC1677" i="1"/>
  <c r="AB1677" i="1"/>
  <c r="W1677" i="1"/>
  <c r="V1677" i="1"/>
  <c r="U1677" i="1"/>
  <c r="R1677" i="1"/>
  <c r="Q1677" i="1"/>
  <c r="P1677" i="1"/>
  <c r="O1677" i="1"/>
  <c r="AC1676" i="1"/>
  <c r="AB1676" i="1"/>
  <c r="W1676" i="1"/>
  <c r="V1676" i="1"/>
  <c r="U1676" i="1"/>
  <c r="R1676" i="1"/>
  <c r="Q1676" i="1"/>
  <c r="P1676" i="1"/>
  <c r="O1676" i="1"/>
  <c r="AC1675" i="1"/>
  <c r="AB1675" i="1"/>
  <c r="W1675" i="1"/>
  <c r="V1675" i="1"/>
  <c r="U1675" i="1"/>
  <c r="R1675" i="1"/>
  <c r="Q1675" i="1"/>
  <c r="P1675" i="1"/>
  <c r="O1675" i="1"/>
  <c r="AC1674" i="1"/>
  <c r="AB1674" i="1"/>
  <c r="W1674" i="1"/>
  <c r="V1674" i="1"/>
  <c r="U1674" i="1"/>
  <c r="R1674" i="1"/>
  <c r="Q1674" i="1"/>
  <c r="P1674" i="1"/>
  <c r="O1674" i="1"/>
  <c r="AC1673" i="1"/>
  <c r="AB1673" i="1"/>
  <c r="W1673" i="1"/>
  <c r="V1673" i="1"/>
  <c r="U1673" i="1"/>
  <c r="R1673" i="1"/>
  <c r="Q1673" i="1"/>
  <c r="P1673" i="1"/>
  <c r="O1673" i="1"/>
  <c r="AC1672" i="1"/>
  <c r="AB1672" i="1"/>
  <c r="W1672" i="1"/>
  <c r="V1672" i="1"/>
  <c r="U1672" i="1"/>
  <c r="R1672" i="1"/>
  <c r="Q1672" i="1"/>
  <c r="P1672" i="1"/>
  <c r="O1672" i="1"/>
  <c r="AC1671" i="1"/>
  <c r="AB1671" i="1"/>
  <c r="W1671" i="1"/>
  <c r="V1671" i="1"/>
  <c r="U1671" i="1"/>
  <c r="R1671" i="1"/>
  <c r="Q1671" i="1"/>
  <c r="P1671" i="1"/>
  <c r="O1671" i="1"/>
  <c r="AC1670" i="1"/>
  <c r="AB1670" i="1"/>
  <c r="W1670" i="1"/>
  <c r="V1670" i="1"/>
  <c r="U1670" i="1"/>
  <c r="R1670" i="1"/>
  <c r="Q1670" i="1"/>
  <c r="P1670" i="1"/>
  <c r="O1670" i="1"/>
  <c r="AC1669" i="1"/>
  <c r="AB1669" i="1"/>
  <c r="W1669" i="1"/>
  <c r="V1669" i="1"/>
  <c r="U1669" i="1"/>
  <c r="R1669" i="1"/>
  <c r="Q1669" i="1"/>
  <c r="P1669" i="1"/>
  <c r="O1669" i="1"/>
  <c r="AC1668" i="1"/>
  <c r="AB1668" i="1"/>
  <c r="W1668" i="1"/>
  <c r="V1668" i="1"/>
  <c r="U1668" i="1"/>
  <c r="R1668" i="1"/>
  <c r="Q1668" i="1"/>
  <c r="P1668" i="1"/>
  <c r="O1668" i="1"/>
  <c r="AC1667" i="1"/>
  <c r="AB1667" i="1"/>
  <c r="W1667" i="1"/>
  <c r="V1667" i="1"/>
  <c r="U1667" i="1"/>
  <c r="R1667" i="1"/>
  <c r="Q1667" i="1"/>
  <c r="P1667" i="1"/>
  <c r="O1667" i="1"/>
  <c r="AC1666" i="1"/>
  <c r="AB1666" i="1"/>
  <c r="W1666" i="1"/>
  <c r="V1666" i="1"/>
  <c r="U1666" i="1"/>
  <c r="R1666" i="1"/>
  <c r="Q1666" i="1"/>
  <c r="P1666" i="1"/>
  <c r="O1666" i="1"/>
  <c r="AC1665" i="1"/>
  <c r="AB1665" i="1"/>
  <c r="W1665" i="1"/>
  <c r="V1665" i="1"/>
  <c r="U1665" i="1"/>
  <c r="R1665" i="1"/>
  <c r="Q1665" i="1"/>
  <c r="P1665" i="1"/>
  <c r="O1665" i="1"/>
  <c r="AC1664" i="1"/>
  <c r="AB1664" i="1"/>
  <c r="W1664" i="1"/>
  <c r="V1664" i="1"/>
  <c r="U1664" i="1"/>
  <c r="R1664" i="1"/>
  <c r="Q1664" i="1"/>
  <c r="P1664" i="1"/>
  <c r="O1664" i="1"/>
  <c r="AC1663" i="1"/>
  <c r="AB1663" i="1"/>
  <c r="W1663" i="1"/>
  <c r="V1663" i="1"/>
  <c r="U1663" i="1"/>
  <c r="R1663" i="1"/>
  <c r="Q1663" i="1"/>
  <c r="P1663" i="1"/>
  <c r="O1663" i="1"/>
  <c r="AC1662" i="1"/>
  <c r="AB1662" i="1"/>
  <c r="W1662" i="1"/>
  <c r="V1662" i="1"/>
  <c r="U1662" i="1"/>
  <c r="R1662" i="1"/>
  <c r="Q1662" i="1"/>
  <c r="P1662" i="1"/>
  <c r="O1662" i="1"/>
  <c r="AC1661" i="1"/>
  <c r="AB1661" i="1"/>
  <c r="W1661" i="1"/>
  <c r="V1661" i="1"/>
  <c r="U1661" i="1"/>
  <c r="R1661" i="1"/>
  <c r="Q1661" i="1"/>
  <c r="P1661" i="1"/>
  <c r="O1661" i="1"/>
  <c r="AC1660" i="1"/>
  <c r="AB1660" i="1"/>
  <c r="W1660" i="1"/>
  <c r="V1660" i="1"/>
  <c r="U1660" i="1"/>
  <c r="R1660" i="1"/>
  <c r="Q1660" i="1"/>
  <c r="P1660" i="1"/>
  <c r="O1660" i="1"/>
  <c r="AC1659" i="1"/>
  <c r="AB1659" i="1"/>
  <c r="W1659" i="1"/>
  <c r="V1659" i="1"/>
  <c r="U1659" i="1"/>
  <c r="R1659" i="1"/>
  <c r="Q1659" i="1"/>
  <c r="P1659" i="1"/>
  <c r="O1659" i="1"/>
  <c r="AC1658" i="1"/>
  <c r="AB1658" i="1"/>
  <c r="W1658" i="1"/>
  <c r="V1658" i="1"/>
  <c r="U1658" i="1"/>
  <c r="R1658" i="1"/>
  <c r="Q1658" i="1"/>
  <c r="P1658" i="1"/>
  <c r="O1658" i="1"/>
  <c r="AC1657" i="1"/>
  <c r="AB1657" i="1"/>
  <c r="W1657" i="1"/>
  <c r="V1657" i="1"/>
  <c r="U1657" i="1"/>
  <c r="R1657" i="1"/>
  <c r="Q1657" i="1"/>
  <c r="P1657" i="1"/>
  <c r="O1657" i="1"/>
  <c r="AC1656" i="1"/>
  <c r="AB1656" i="1"/>
  <c r="W1656" i="1"/>
  <c r="V1656" i="1"/>
  <c r="U1656" i="1"/>
  <c r="R1656" i="1"/>
  <c r="Q1656" i="1"/>
  <c r="P1656" i="1"/>
  <c r="O1656" i="1"/>
  <c r="AC1655" i="1"/>
  <c r="AB1655" i="1"/>
  <c r="W1655" i="1"/>
  <c r="V1655" i="1"/>
  <c r="U1655" i="1"/>
  <c r="R1655" i="1"/>
  <c r="Q1655" i="1"/>
  <c r="P1655" i="1"/>
  <c r="O1655" i="1"/>
  <c r="AC1654" i="1"/>
  <c r="AB1654" i="1"/>
  <c r="W1654" i="1"/>
  <c r="V1654" i="1"/>
  <c r="U1654" i="1"/>
  <c r="R1654" i="1"/>
  <c r="Q1654" i="1"/>
  <c r="P1654" i="1"/>
  <c r="O1654" i="1"/>
  <c r="AC1653" i="1"/>
  <c r="AB1653" i="1"/>
  <c r="W1653" i="1"/>
  <c r="V1653" i="1"/>
  <c r="U1653" i="1"/>
  <c r="R1653" i="1"/>
  <c r="Q1653" i="1"/>
  <c r="P1653" i="1"/>
  <c r="O1653" i="1"/>
  <c r="AC1652" i="1"/>
  <c r="AB1652" i="1"/>
  <c r="W1652" i="1"/>
  <c r="V1652" i="1"/>
  <c r="U1652" i="1"/>
  <c r="R1652" i="1"/>
  <c r="Q1652" i="1"/>
  <c r="P1652" i="1"/>
  <c r="O1652" i="1"/>
  <c r="AC1651" i="1"/>
  <c r="AB1651" i="1"/>
  <c r="W1651" i="1"/>
  <c r="V1651" i="1"/>
  <c r="U1651" i="1"/>
  <c r="R1651" i="1"/>
  <c r="Q1651" i="1"/>
  <c r="P1651" i="1"/>
  <c r="O1651" i="1"/>
  <c r="AC1650" i="1"/>
  <c r="AB1650" i="1"/>
  <c r="W1650" i="1"/>
  <c r="V1650" i="1"/>
  <c r="U1650" i="1"/>
  <c r="R1650" i="1"/>
  <c r="Q1650" i="1"/>
  <c r="P1650" i="1"/>
  <c r="O1650" i="1"/>
  <c r="AC1649" i="1"/>
  <c r="AB1649" i="1"/>
  <c r="W1649" i="1"/>
  <c r="V1649" i="1"/>
  <c r="U1649" i="1"/>
  <c r="R1649" i="1"/>
  <c r="Q1649" i="1"/>
  <c r="P1649" i="1"/>
  <c r="O1649" i="1"/>
  <c r="AC1648" i="1"/>
  <c r="AB1648" i="1"/>
  <c r="W1648" i="1"/>
  <c r="V1648" i="1"/>
  <c r="U1648" i="1"/>
  <c r="R1648" i="1"/>
  <c r="Q1648" i="1"/>
  <c r="P1648" i="1"/>
  <c r="O1648" i="1"/>
  <c r="AC1647" i="1"/>
  <c r="AB1647" i="1"/>
  <c r="W1647" i="1"/>
  <c r="V1647" i="1"/>
  <c r="U1647" i="1"/>
  <c r="R1647" i="1"/>
  <c r="Q1647" i="1"/>
  <c r="P1647" i="1"/>
  <c r="O1647" i="1"/>
  <c r="AC1646" i="1"/>
  <c r="AB1646" i="1"/>
  <c r="W1646" i="1"/>
  <c r="V1646" i="1"/>
  <c r="U1646" i="1"/>
  <c r="R1646" i="1"/>
  <c r="Q1646" i="1"/>
  <c r="P1646" i="1"/>
  <c r="O1646" i="1"/>
  <c r="AC1645" i="1"/>
  <c r="AB1645" i="1"/>
  <c r="W1645" i="1"/>
  <c r="V1645" i="1"/>
  <c r="U1645" i="1"/>
  <c r="R1645" i="1"/>
  <c r="Q1645" i="1"/>
  <c r="P1645" i="1"/>
  <c r="O1645" i="1"/>
  <c r="AC1644" i="1"/>
  <c r="AB1644" i="1"/>
  <c r="W1644" i="1"/>
  <c r="V1644" i="1"/>
  <c r="U1644" i="1"/>
  <c r="R1644" i="1"/>
  <c r="Q1644" i="1"/>
  <c r="P1644" i="1"/>
  <c r="O1644" i="1"/>
  <c r="AC1643" i="1"/>
  <c r="AB1643" i="1"/>
  <c r="W1643" i="1"/>
  <c r="V1643" i="1"/>
  <c r="U1643" i="1"/>
  <c r="R1643" i="1"/>
  <c r="Q1643" i="1"/>
  <c r="P1643" i="1"/>
  <c r="O1643" i="1"/>
  <c r="AC1642" i="1"/>
  <c r="AB1642" i="1"/>
  <c r="W1642" i="1"/>
  <c r="V1642" i="1"/>
  <c r="U1642" i="1"/>
  <c r="R1642" i="1"/>
  <c r="Q1642" i="1"/>
  <c r="P1642" i="1"/>
  <c r="O1642" i="1"/>
  <c r="AC1641" i="1"/>
  <c r="AB1641" i="1"/>
  <c r="W1641" i="1"/>
  <c r="V1641" i="1"/>
  <c r="U1641" i="1"/>
  <c r="R1641" i="1"/>
  <c r="Q1641" i="1"/>
  <c r="P1641" i="1"/>
  <c r="O1641" i="1"/>
  <c r="AC1640" i="1"/>
  <c r="AB1640" i="1"/>
  <c r="W1640" i="1"/>
  <c r="V1640" i="1"/>
  <c r="U1640" i="1"/>
  <c r="R1640" i="1"/>
  <c r="Q1640" i="1"/>
  <c r="P1640" i="1"/>
  <c r="O1640" i="1"/>
  <c r="AC1639" i="1"/>
  <c r="AB1639" i="1"/>
  <c r="W1639" i="1"/>
  <c r="V1639" i="1"/>
  <c r="U1639" i="1"/>
  <c r="R1639" i="1"/>
  <c r="Q1639" i="1"/>
  <c r="P1639" i="1"/>
  <c r="O1639" i="1"/>
  <c r="AC1638" i="1"/>
  <c r="AB1638" i="1"/>
  <c r="W1638" i="1"/>
  <c r="V1638" i="1"/>
  <c r="U1638" i="1"/>
  <c r="R1638" i="1"/>
  <c r="Q1638" i="1"/>
  <c r="P1638" i="1"/>
  <c r="O1638" i="1"/>
  <c r="AC1637" i="1"/>
  <c r="AB1637" i="1"/>
  <c r="W1637" i="1"/>
  <c r="V1637" i="1"/>
  <c r="U1637" i="1"/>
  <c r="R1637" i="1"/>
  <c r="Q1637" i="1"/>
  <c r="P1637" i="1"/>
  <c r="O1637" i="1"/>
  <c r="AC1636" i="1"/>
  <c r="AB1636" i="1"/>
  <c r="W1636" i="1"/>
  <c r="V1636" i="1"/>
  <c r="U1636" i="1"/>
  <c r="R1636" i="1"/>
  <c r="Q1636" i="1"/>
  <c r="P1636" i="1"/>
  <c r="O1636" i="1"/>
  <c r="AC1635" i="1"/>
  <c r="AB1635" i="1"/>
  <c r="W1635" i="1"/>
  <c r="V1635" i="1"/>
  <c r="U1635" i="1"/>
  <c r="R1635" i="1"/>
  <c r="Q1635" i="1"/>
  <c r="P1635" i="1"/>
  <c r="O1635" i="1"/>
  <c r="AC1634" i="1"/>
  <c r="AB1634" i="1"/>
  <c r="W1634" i="1"/>
  <c r="V1634" i="1"/>
  <c r="U1634" i="1"/>
  <c r="R1634" i="1"/>
  <c r="Q1634" i="1"/>
  <c r="P1634" i="1"/>
  <c r="O1634" i="1"/>
  <c r="AC1633" i="1"/>
  <c r="AB1633" i="1"/>
  <c r="W1633" i="1"/>
  <c r="V1633" i="1"/>
  <c r="U1633" i="1"/>
  <c r="R1633" i="1"/>
  <c r="Q1633" i="1"/>
  <c r="P1633" i="1"/>
  <c r="O1633" i="1"/>
  <c r="AC1632" i="1"/>
  <c r="AB1632" i="1"/>
  <c r="W1632" i="1"/>
  <c r="V1632" i="1"/>
  <c r="U1632" i="1"/>
  <c r="R1632" i="1"/>
  <c r="Q1632" i="1"/>
  <c r="P1632" i="1"/>
  <c r="O1632" i="1"/>
  <c r="AC1631" i="1"/>
  <c r="AB1631" i="1"/>
  <c r="W1631" i="1"/>
  <c r="V1631" i="1"/>
  <c r="U1631" i="1"/>
  <c r="R1631" i="1"/>
  <c r="Q1631" i="1"/>
  <c r="P1631" i="1"/>
  <c r="O1631" i="1"/>
  <c r="AC1630" i="1"/>
  <c r="AB1630" i="1"/>
  <c r="W1630" i="1"/>
  <c r="V1630" i="1"/>
  <c r="U1630" i="1"/>
  <c r="R1630" i="1"/>
  <c r="Q1630" i="1"/>
  <c r="P1630" i="1"/>
  <c r="O1630" i="1"/>
  <c r="AC1629" i="1"/>
  <c r="AB1629" i="1"/>
  <c r="W1629" i="1"/>
  <c r="V1629" i="1"/>
  <c r="U1629" i="1"/>
  <c r="R1629" i="1"/>
  <c r="Q1629" i="1"/>
  <c r="P1629" i="1"/>
  <c r="O1629" i="1"/>
  <c r="AC1628" i="1"/>
  <c r="AB1628" i="1"/>
  <c r="W1628" i="1"/>
  <c r="V1628" i="1"/>
  <c r="U1628" i="1"/>
  <c r="R1628" i="1"/>
  <c r="Q1628" i="1"/>
  <c r="P1628" i="1"/>
  <c r="O1628" i="1"/>
  <c r="AC1627" i="1"/>
  <c r="AB1627" i="1"/>
  <c r="W1627" i="1"/>
  <c r="V1627" i="1"/>
  <c r="U1627" i="1"/>
  <c r="R1627" i="1"/>
  <c r="Q1627" i="1"/>
  <c r="P1627" i="1"/>
  <c r="O1627" i="1"/>
  <c r="AC1626" i="1"/>
  <c r="AB1626" i="1"/>
  <c r="W1626" i="1"/>
  <c r="V1626" i="1"/>
  <c r="U1626" i="1"/>
  <c r="R1626" i="1"/>
  <c r="Q1626" i="1"/>
  <c r="P1626" i="1"/>
  <c r="O1626" i="1"/>
  <c r="AC1625" i="1"/>
  <c r="AB1625" i="1"/>
  <c r="W1625" i="1"/>
  <c r="V1625" i="1"/>
  <c r="U1625" i="1"/>
  <c r="R1625" i="1"/>
  <c r="Q1625" i="1"/>
  <c r="P1625" i="1"/>
  <c r="O1625" i="1"/>
  <c r="AC1624" i="1"/>
  <c r="AB1624" i="1"/>
  <c r="W1624" i="1"/>
  <c r="V1624" i="1"/>
  <c r="U1624" i="1"/>
  <c r="R1624" i="1"/>
  <c r="Q1624" i="1"/>
  <c r="P1624" i="1"/>
  <c r="O1624" i="1"/>
  <c r="AC1623" i="1"/>
  <c r="AB1623" i="1"/>
  <c r="W1623" i="1"/>
  <c r="V1623" i="1"/>
  <c r="U1623" i="1"/>
  <c r="R1623" i="1"/>
  <c r="Q1623" i="1"/>
  <c r="P1623" i="1"/>
  <c r="O1623" i="1"/>
  <c r="AC1622" i="1"/>
  <c r="AB1622" i="1"/>
  <c r="W1622" i="1"/>
  <c r="V1622" i="1"/>
  <c r="U1622" i="1"/>
  <c r="R1622" i="1"/>
  <c r="Q1622" i="1"/>
  <c r="P1622" i="1"/>
  <c r="O1622" i="1"/>
  <c r="AC1621" i="1"/>
  <c r="AB1621" i="1"/>
  <c r="W1621" i="1"/>
  <c r="V1621" i="1"/>
  <c r="U1621" i="1"/>
  <c r="R1621" i="1"/>
  <c r="Q1621" i="1"/>
  <c r="P1621" i="1"/>
  <c r="O1621" i="1"/>
  <c r="AC1620" i="1"/>
  <c r="AB1620" i="1"/>
  <c r="W1620" i="1"/>
  <c r="V1620" i="1"/>
  <c r="U1620" i="1"/>
  <c r="R1620" i="1"/>
  <c r="Q1620" i="1"/>
  <c r="P1620" i="1"/>
  <c r="O1620" i="1"/>
  <c r="AC1619" i="1"/>
  <c r="AB1619" i="1"/>
  <c r="W1619" i="1"/>
  <c r="V1619" i="1"/>
  <c r="U1619" i="1"/>
  <c r="R1619" i="1"/>
  <c r="Q1619" i="1"/>
  <c r="P1619" i="1"/>
  <c r="O1619" i="1"/>
  <c r="AC1618" i="1"/>
  <c r="AB1618" i="1"/>
  <c r="W1618" i="1"/>
  <c r="V1618" i="1"/>
  <c r="U1618" i="1"/>
  <c r="R1618" i="1"/>
  <c r="Q1618" i="1"/>
  <c r="P1618" i="1"/>
  <c r="O1618" i="1"/>
  <c r="AC1617" i="1"/>
  <c r="AB1617" i="1"/>
  <c r="W1617" i="1"/>
  <c r="V1617" i="1"/>
  <c r="U1617" i="1"/>
  <c r="R1617" i="1"/>
  <c r="Q1617" i="1"/>
  <c r="P1617" i="1"/>
  <c r="O1617" i="1"/>
  <c r="AC1616" i="1"/>
  <c r="AB1616" i="1"/>
  <c r="W1616" i="1"/>
  <c r="V1616" i="1"/>
  <c r="U1616" i="1"/>
  <c r="R1616" i="1"/>
  <c r="Q1616" i="1"/>
  <c r="P1616" i="1"/>
  <c r="O1616" i="1"/>
  <c r="AC1615" i="1"/>
  <c r="AB1615" i="1"/>
  <c r="W1615" i="1"/>
  <c r="V1615" i="1"/>
  <c r="U1615" i="1"/>
  <c r="R1615" i="1"/>
  <c r="Q1615" i="1"/>
  <c r="P1615" i="1"/>
  <c r="O1615" i="1"/>
  <c r="AC1614" i="1"/>
  <c r="AB1614" i="1"/>
  <c r="W1614" i="1"/>
  <c r="V1614" i="1"/>
  <c r="U1614" i="1"/>
  <c r="R1614" i="1"/>
  <c r="Q1614" i="1"/>
  <c r="P1614" i="1"/>
  <c r="O1614" i="1"/>
  <c r="AC1613" i="1"/>
  <c r="AB1613" i="1"/>
  <c r="W1613" i="1"/>
  <c r="V1613" i="1"/>
  <c r="U1613" i="1"/>
  <c r="R1613" i="1"/>
  <c r="Q1613" i="1"/>
  <c r="P1613" i="1"/>
  <c r="O1613" i="1"/>
  <c r="AC1612" i="1"/>
  <c r="AB1612" i="1"/>
  <c r="W1612" i="1"/>
  <c r="V1612" i="1"/>
  <c r="U1612" i="1"/>
  <c r="R1612" i="1"/>
  <c r="Q1612" i="1"/>
  <c r="P1612" i="1"/>
  <c r="O1612" i="1"/>
  <c r="AC1611" i="1"/>
  <c r="AB1611" i="1"/>
  <c r="W1611" i="1"/>
  <c r="V1611" i="1"/>
  <c r="U1611" i="1"/>
  <c r="R1611" i="1"/>
  <c r="Q1611" i="1"/>
  <c r="P1611" i="1"/>
  <c r="O1611" i="1"/>
  <c r="AC1610" i="1"/>
  <c r="AB1610" i="1"/>
  <c r="W1610" i="1"/>
  <c r="V1610" i="1"/>
  <c r="U1610" i="1"/>
  <c r="R1610" i="1"/>
  <c r="Q1610" i="1"/>
  <c r="P1610" i="1"/>
  <c r="O1610" i="1"/>
  <c r="AC1609" i="1"/>
  <c r="AB1609" i="1"/>
  <c r="W1609" i="1"/>
  <c r="V1609" i="1"/>
  <c r="U1609" i="1"/>
  <c r="R1609" i="1"/>
  <c r="Q1609" i="1"/>
  <c r="P1609" i="1"/>
  <c r="O1609" i="1"/>
  <c r="AC1608" i="1"/>
  <c r="AB1608" i="1"/>
  <c r="W1608" i="1"/>
  <c r="V1608" i="1"/>
  <c r="U1608" i="1"/>
  <c r="R1608" i="1"/>
  <c r="Q1608" i="1"/>
  <c r="P1608" i="1"/>
  <c r="O1608" i="1"/>
  <c r="AC1607" i="1"/>
  <c r="AB1607" i="1"/>
  <c r="W1607" i="1"/>
  <c r="V1607" i="1"/>
  <c r="U1607" i="1"/>
  <c r="R1607" i="1"/>
  <c r="Q1607" i="1"/>
  <c r="P1607" i="1"/>
  <c r="O1607" i="1"/>
  <c r="AC1606" i="1"/>
  <c r="AB1606" i="1"/>
  <c r="W1606" i="1"/>
  <c r="V1606" i="1"/>
  <c r="U1606" i="1"/>
  <c r="R1606" i="1"/>
  <c r="Q1606" i="1"/>
  <c r="P1606" i="1"/>
  <c r="O1606" i="1"/>
  <c r="AC1605" i="1"/>
  <c r="AB1605" i="1"/>
  <c r="W1605" i="1"/>
  <c r="V1605" i="1"/>
  <c r="U1605" i="1"/>
  <c r="R1605" i="1"/>
  <c r="Q1605" i="1"/>
  <c r="P1605" i="1"/>
  <c r="O1605" i="1"/>
  <c r="AC1604" i="1"/>
  <c r="AB1604" i="1"/>
  <c r="W1604" i="1"/>
  <c r="V1604" i="1"/>
  <c r="U1604" i="1"/>
  <c r="R1604" i="1"/>
  <c r="Q1604" i="1"/>
  <c r="P1604" i="1"/>
  <c r="O1604" i="1"/>
  <c r="AC1603" i="1"/>
  <c r="AB1603" i="1"/>
  <c r="W1603" i="1"/>
  <c r="V1603" i="1"/>
  <c r="U1603" i="1"/>
  <c r="R1603" i="1"/>
  <c r="Q1603" i="1"/>
  <c r="P1603" i="1"/>
  <c r="O1603" i="1"/>
  <c r="AC1602" i="1"/>
  <c r="AB1602" i="1"/>
  <c r="W1602" i="1"/>
  <c r="V1602" i="1"/>
  <c r="U1602" i="1"/>
  <c r="R1602" i="1"/>
  <c r="Q1602" i="1"/>
  <c r="P1602" i="1"/>
  <c r="O1602" i="1"/>
  <c r="AC1601" i="1"/>
  <c r="AB1601" i="1"/>
  <c r="W1601" i="1"/>
  <c r="V1601" i="1"/>
  <c r="U1601" i="1"/>
  <c r="R1601" i="1"/>
  <c r="Q1601" i="1"/>
  <c r="P1601" i="1"/>
  <c r="O1601" i="1"/>
  <c r="AC1600" i="1"/>
  <c r="AB1600" i="1"/>
  <c r="W1600" i="1"/>
  <c r="V1600" i="1"/>
  <c r="U1600" i="1"/>
  <c r="R1600" i="1"/>
  <c r="Q1600" i="1"/>
  <c r="P1600" i="1"/>
  <c r="O1600" i="1"/>
  <c r="AC1599" i="1"/>
  <c r="AB1599" i="1"/>
  <c r="W1599" i="1"/>
  <c r="V1599" i="1"/>
  <c r="U1599" i="1"/>
  <c r="R1599" i="1"/>
  <c r="Q1599" i="1"/>
  <c r="P1599" i="1"/>
  <c r="O1599" i="1"/>
  <c r="AC1598" i="1"/>
  <c r="AB1598" i="1"/>
  <c r="W1598" i="1"/>
  <c r="V1598" i="1"/>
  <c r="U1598" i="1"/>
  <c r="R1598" i="1"/>
  <c r="Q1598" i="1"/>
  <c r="P1598" i="1"/>
  <c r="O1598" i="1"/>
  <c r="AC1597" i="1"/>
  <c r="AB1597" i="1"/>
  <c r="W1597" i="1"/>
  <c r="V1597" i="1"/>
  <c r="U1597" i="1"/>
  <c r="R1597" i="1"/>
  <c r="Q1597" i="1"/>
  <c r="P1597" i="1"/>
  <c r="O1597" i="1"/>
  <c r="AC1596" i="1"/>
  <c r="AB1596" i="1"/>
  <c r="W1596" i="1"/>
  <c r="V1596" i="1"/>
  <c r="U1596" i="1"/>
  <c r="R1596" i="1"/>
  <c r="Q1596" i="1"/>
  <c r="P1596" i="1"/>
  <c r="O1596" i="1"/>
  <c r="AC1595" i="1"/>
  <c r="AB1595" i="1"/>
  <c r="W1595" i="1"/>
  <c r="V1595" i="1"/>
  <c r="U1595" i="1"/>
  <c r="R1595" i="1"/>
  <c r="Q1595" i="1"/>
  <c r="P1595" i="1"/>
  <c r="O1595" i="1"/>
  <c r="AC1594" i="1"/>
  <c r="AB1594" i="1"/>
  <c r="W1594" i="1"/>
  <c r="V1594" i="1"/>
  <c r="U1594" i="1"/>
  <c r="R1594" i="1"/>
  <c r="Q1594" i="1"/>
  <c r="P1594" i="1"/>
  <c r="O1594" i="1"/>
  <c r="AC1593" i="1"/>
  <c r="AB1593" i="1"/>
  <c r="W1593" i="1"/>
  <c r="V1593" i="1"/>
  <c r="U1593" i="1"/>
  <c r="R1593" i="1"/>
  <c r="Q1593" i="1"/>
  <c r="P1593" i="1"/>
  <c r="O1593" i="1"/>
  <c r="AC1592" i="1"/>
  <c r="AB1592" i="1"/>
  <c r="W1592" i="1"/>
  <c r="V1592" i="1"/>
  <c r="U1592" i="1"/>
  <c r="R1592" i="1"/>
  <c r="Q1592" i="1"/>
  <c r="P1592" i="1"/>
  <c r="O1592" i="1"/>
  <c r="AC1591" i="1"/>
  <c r="AB1591" i="1"/>
  <c r="W1591" i="1"/>
  <c r="V1591" i="1"/>
  <c r="U1591" i="1"/>
  <c r="R1591" i="1"/>
  <c r="Q1591" i="1"/>
  <c r="P1591" i="1"/>
  <c r="O1591" i="1"/>
  <c r="AC1590" i="1"/>
  <c r="AB1590" i="1"/>
  <c r="W1590" i="1"/>
  <c r="V1590" i="1"/>
  <c r="U1590" i="1"/>
  <c r="R1590" i="1"/>
  <c r="Q1590" i="1"/>
  <c r="P1590" i="1"/>
  <c r="O1590" i="1"/>
  <c r="AC1589" i="1"/>
  <c r="AB1589" i="1"/>
  <c r="W1589" i="1"/>
  <c r="V1589" i="1"/>
  <c r="U1589" i="1"/>
  <c r="R1589" i="1"/>
  <c r="Q1589" i="1"/>
  <c r="P1589" i="1"/>
  <c r="O1589" i="1"/>
  <c r="AC1588" i="1"/>
  <c r="AB1588" i="1"/>
  <c r="W1588" i="1"/>
  <c r="V1588" i="1"/>
  <c r="U1588" i="1"/>
  <c r="R1588" i="1"/>
  <c r="Q1588" i="1"/>
  <c r="P1588" i="1"/>
  <c r="O1588" i="1"/>
  <c r="AC1587" i="1"/>
  <c r="AB1587" i="1"/>
  <c r="W1587" i="1"/>
  <c r="V1587" i="1"/>
  <c r="U1587" i="1"/>
  <c r="R1587" i="1"/>
  <c r="Q1587" i="1"/>
  <c r="P1587" i="1"/>
  <c r="O1587" i="1"/>
  <c r="AC1586" i="1"/>
  <c r="AB1586" i="1"/>
  <c r="W1586" i="1"/>
  <c r="V1586" i="1"/>
  <c r="U1586" i="1"/>
  <c r="R1586" i="1"/>
  <c r="Q1586" i="1"/>
  <c r="P1586" i="1"/>
  <c r="O1586" i="1"/>
  <c r="AC1585" i="1"/>
  <c r="AB1585" i="1"/>
  <c r="W1585" i="1"/>
  <c r="V1585" i="1"/>
  <c r="U1585" i="1"/>
  <c r="R1585" i="1"/>
  <c r="Q1585" i="1"/>
  <c r="P1585" i="1"/>
  <c r="O1585" i="1"/>
  <c r="AC1584" i="1"/>
  <c r="AB1584" i="1"/>
  <c r="W1584" i="1"/>
  <c r="V1584" i="1"/>
  <c r="U1584" i="1"/>
  <c r="R1584" i="1"/>
  <c r="Q1584" i="1"/>
  <c r="P1584" i="1"/>
  <c r="O1584" i="1"/>
  <c r="AC1583" i="1"/>
  <c r="AB1583" i="1"/>
  <c r="W1583" i="1"/>
  <c r="V1583" i="1"/>
  <c r="U1583" i="1"/>
  <c r="R1583" i="1"/>
  <c r="Q1583" i="1"/>
  <c r="P1583" i="1"/>
  <c r="O1583" i="1"/>
  <c r="AC1582" i="1"/>
  <c r="AB1582" i="1"/>
  <c r="W1582" i="1"/>
  <c r="V1582" i="1"/>
  <c r="U1582" i="1"/>
  <c r="R1582" i="1"/>
  <c r="Q1582" i="1"/>
  <c r="P1582" i="1"/>
  <c r="O1582" i="1"/>
  <c r="AC1581" i="1"/>
  <c r="AB1581" i="1"/>
  <c r="W1581" i="1"/>
  <c r="V1581" i="1"/>
  <c r="U1581" i="1"/>
  <c r="R1581" i="1"/>
  <c r="Q1581" i="1"/>
  <c r="P1581" i="1"/>
  <c r="O1581" i="1"/>
  <c r="AC1580" i="1"/>
  <c r="AB1580" i="1"/>
  <c r="W1580" i="1"/>
  <c r="V1580" i="1"/>
  <c r="U1580" i="1"/>
  <c r="R1580" i="1"/>
  <c r="Q1580" i="1"/>
  <c r="P1580" i="1"/>
  <c r="O1580" i="1"/>
  <c r="AC1579" i="1"/>
  <c r="AB1579" i="1"/>
  <c r="W1579" i="1"/>
  <c r="V1579" i="1"/>
  <c r="U1579" i="1"/>
  <c r="R1579" i="1"/>
  <c r="Q1579" i="1"/>
  <c r="P1579" i="1"/>
  <c r="O1579" i="1"/>
  <c r="AC1578" i="1"/>
  <c r="AB1578" i="1"/>
  <c r="W1578" i="1"/>
  <c r="V1578" i="1"/>
  <c r="U1578" i="1"/>
  <c r="R1578" i="1"/>
  <c r="Q1578" i="1"/>
  <c r="P1578" i="1"/>
  <c r="O1578" i="1"/>
  <c r="AC1577" i="1"/>
  <c r="AB1577" i="1"/>
  <c r="W1577" i="1"/>
  <c r="V1577" i="1"/>
  <c r="U1577" i="1"/>
  <c r="R1577" i="1"/>
  <c r="Q1577" i="1"/>
  <c r="P1577" i="1"/>
  <c r="O1577" i="1"/>
  <c r="AC1576" i="1"/>
  <c r="AB1576" i="1"/>
  <c r="W1576" i="1"/>
  <c r="V1576" i="1"/>
  <c r="U1576" i="1"/>
  <c r="R1576" i="1"/>
  <c r="Q1576" i="1"/>
  <c r="P1576" i="1"/>
  <c r="O1576" i="1"/>
  <c r="AC1575" i="1"/>
  <c r="AB1575" i="1"/>
  <c r="W1575" i="1"/>
  <c r="V1575" i="1"/>
  <c r="U1575" i="1"/>
  <c r="R1575" i="1"/>
  <c r="Q1575" i="1"/>
  <c r="P1575" i="1"/>
  <c r="O1575" i="1"/>
  <c r="AC1574" i="1"/>
  <c r="AB1574" i="1"/>
  <c r="W1574" i="1"/>
  <c r="V1574" i="1"/>
  <c r="U1574" i="1"/>
  <c r="R1574" i="1"/>
  <c r="Q1574" i="1"/>
  <c r="P1574" i="1"/>
  <c r="O1574" i="1"/>
  <c r="AC1573" i="1"/>
  <c r="AB1573" i="1"/>
  <c r="W1573" i="1"/>
  <c r="V1573" i="1"/>
  <c r="U1573" i="1"/>
  <c r="R1573" i="1"/>
  <c r="Q1573" i="1"/>
  <c r="P1573" i="1"/>
  <c r="O1573" i="1"/>
  <c r="AC1572" i="1"/>
  <c r="AB1572" i="1"/>
  <c r="W1572" i="1"/>
  <c r="V1572" i="1"/>
  <c r="U1572" i="1"/>
  <c r="R1572" i="1"/>
  <c r="Q1572" i="1"/>
  <c r="P1572" i="1"/>
  <c r="O1572" i="1"/>
  <c r="AC1571" i="1"/>
  <c r="AB1571" i="1"/>
  <c r="W1571" i="1"/>
  <c r="V1571" i="1"/>
  <c r="U1571" i="1"/>
  <c r="R1571" i="1"/>
  <c r="Q1571" i="1"/>
  <c r="P1571" i="1"/>
  <c r="O1571" i="1"/>
  <c r="AC1570" i="1"/>
  <c r="AB1570" i="1"/>
  <c r="W1570" i="1"/>
  <c r="V1570" i="1"/>
  <c r="U1570" i="1"/>
  <c r="R1570" i="1"/>
  <c r="Q1570" i="1"/>
  <c r="P1570" i="1"/>
  <c r="O1570" i="1"/>
  <c r="AC1569" i="1"/>
  <c r="AB1569" i="1"/>
  <c r="W1569" i="1"/>
  <c r="V1569" i="1"/>
  <c r="U1569" i="1"/>
  <c r="R1569" i="1"/>
  <c r="Q1569" i="1"/>
  <c r="P1569" i="1"/>
  <c r="O1569" i="1"/>
  <c r="AC1568" i="1"/>
  <c r="AB1568" i="1"/>
  <c r="W1568" i="1"/>
  <c r="V1568" i="1"/>
  <c r="U1568" i="1"/>
  <c r="R1568" i="1"/>
  <c r="Q1568" i="1"/>
  <c r="P1568" i="1"/>
  <c r="O1568" i="1"/>
  <c r="AC1567" i="1"/>
  <c r="AB1567" i="1"/>
  <c r="W1567" i="1"/>
  <c r="V1567" i="1"/>
  <c r="U1567" i="1"/>
  <c r="R1567" i="1"/>
  <c r="Q1567" i="1"/>
  <c r="P1567" i="1"/>
  <c r="O1567" i="1"/>
  <c r="AC1566" i="1"/>
  <c r="AB1566" i="1"/>
  <c r="W1566" i="1"/>
  <c r="V1566" i="1"/>
  <c r="U1566" i="1"/>
  <c r="R1566" i="1"/>
  <c r="Q1566" i="1"/>
  <c r="P1566" i="1"/>
  <c r="O1566" i="1"/>
  <c r="AC1565" i="1"/>
  <c r="AB1565" i="1"/>
  <c r="W1565" i="1"/>
  <c r="V1565" i="1"/>
  <c r="U1565" i="1"/>
  <c r="R1565" i="1"/>
  <c r="Q1565" i="1"/>
  <c r="P1565" i="1"/>
  <c r="O1565" i="1"/>
  <c r="AC1564" i="1"/>
  <c r="AB1564" i="1"/>
  <c r="W1564" i="1"/>
  <c r="V1564" i="1"/>
  <c r="U1564" i="1"/>
  <c r="R1564" i="1"/>
  <c r="Q1564" i="1"/>
  <c r="P1564" i="1"/>
  <c r="O1564" i="1"/>
  <c r="AC1563" i="1"/>
  <c r="AB1563" i="1"/>
  <c r="W1563" i="1"/>
  <c r="V1563" i="1"/>
  <c r="U1563" i="1"/>
  <c r="R1563" i="1"/>
  <c r="Q1563" i="1"/>
  <c r="P1563" i="1"/>
  <c r="O1563" i="1"/>
  <c r="AC1562" i="1"/>
  <c r="AB1562" i="1"/>
  <c r="W1562" i="1"/>
  <c r="V1562" i="1"/>
  <c r="U1562" i="1"/>
  <c r="R1562" i="1"/>
  <c r="Q1562" i="1"/>
  <c r="P1562" i="1"/>
  <c r="O1562" i="1"/>
  <c r="AC1561" i="1"/>
  <c r="AB1561" i="1"/>
  <c r="W1561" i="1"/>
  <c r="V1561" i="1"/>
  <c r="U1561" i="1"/>
  <c r="R1561" i="1"/>
  <c r="Q1561" i="1"/>
  <c r="P1561" i="1"/>
  <c r="O1561" i="1"/>
  <c r="AC1560" i="1"/>
  <c r="AB1560" i="1"/>
  <c r="W1560" i="1"/>
  <c r="V1560" i="1"/>
  <c r="U1560" i="1"/>
  <c r="R1560" i="1"/>
  <c r="Q1560" i="1"/>
  <c r="P1560" i="1"/>
  <c r="O1560" i="1"/>
  <c r="AC1559" i="1"/>
  <c r="AB1559" i="1"/>
  <c r="W1559" i="1"/>
  <c r="V1559" i="1"/>
  <c r="U1559" i="1"/>
  <c r="R1559" i="1"/>
  <c r="Q1559" i="1"/>
  <c r="P1559" i="1"/>
  <c r="O1559" i="1"/>
  <c r="AC1558" i="1"/>
  <c r="AB1558" i="1"/>
  <c r="W1558" i="1"/>
  <c r="V1558" i="1"/>
  <c r="U1558" i="1"/>
  <c r="R1558" i="1"/>
  <c r="Q1558" i="1"/>
  <c r="P1558" i="1"/>
  <c r="O1558" i="1"/>
  <c r="AC1557" i="1"/>
  <c r="AB1557" i="1"/>
  <c r="W1557" i="1"/>
  <c r="V1557" i="1"/>
  <c r="U1557" i="1"/>
  <c r="R1557" i="1"/>
  <c r="Q1557" i="1"/>
  <c r="P1557" i="1"/>
  <c r="O1557" i="1"/>
  <c r="AC1556" i="1"/>
  <c r="AB1556" i="1"/>
  <c r="W1556" i="1"/>
  <c r="V1556" i="1"/>
  <c r="U1556" i="1"/>
  <c r="R1556" i="1"/>
  <c r="Q1556" i="1"/>
  <c r="P1556" i="1"/>
  <c r="O1556" i="1"/>
  <c r="AC1555" i="1"/>
  <c r="AB1555" i="1"/>
  <c r="W1555" i="1"/>
  <c r="V1555" i="1"/>
  <c r="U1555" i="1"/>
  <c r="R1555" i="1"/>
  <c r="Q1555" i="1"/>
  <c r="P1555" i="1"/>
  <c r="O1555" i="1"/>
  <c r="AC1554" i="1"/>
  <c r="AB1554" i="1"/>
  <c r="W1554" i="1"/>
  <c r="V1554" i="1"/>
  <c r="U1554" i="1"/>
  <c r="R1554" i="1"/>
  <c r="Q1554" i="1"/>
  <c r="P1554" i="1"/>
  <c r="O1554" i="1"/>
  <c r="AC1553" i="1"/>
  <c r="AB1553" i="1"/>
  <c r="W1553" i="1"/>
  <c r="V1553" i="1"/>
  <c r="U1553" i="1"/>
  <c r="R1553" i="1"/>
  <c r="Q1553" i="1"/>
  <c r="P1553" i="1"/>
  <c r="O1553" i="1"/>
  <c r="AC1552" i="1"/>
  <c r="AB1552" i="1"/>
  <c r="W1552" i="1"/>
  <c r="V1552" i="1"/>
  <c r="U1552" i="1"/>
  <c r="R1552" i="1"/>
  <c r="Q1552" i="1"/>
  <c r="P1552" i="1"/>
  <c r="O1552" i="1"/>
  <c r="AC1551" i="1"/>
  <c r="AB1551" i="1"/>
  <c r="W1551" i="1"/>
  <c r="V1551" i="1"/>
  <c r="U1551" i="1"/>
  <c r="R1551" i="1"/>
  <c r="Q1551" i="1"/>
  <c r="P1551" i="1"/>
  <c r="O1551" i="1"/>
  <c r="AC1550" i="1"/>
  <c r="AB1550" i="1"/>
  <c r="W1550" i="1"/>
  <c r="V1550" i="1"/>
  <c r="U1550" i="1"/>
  <c r="R1550" i="1"/>
  <c r="Q1550" i="1"/>
  <c r="P1550" i="1"/>
  <c r="O1550" i="1"/>
  <c r="AC1549" i="1"/>
  <c r="AB1549" i="1"/>
  <c r="W1549" i="1"/>
  <c r="V1549" i="1"/>
  <c r="U1549" i="1"/>
  <c r="R1549" i="1"/>
  <c r="Q1549" i="1"/>
  <c r="P1549" i="1"/>
  <c r="O1549" i="1"/>
  <c r="AC1548" i="1"/>
  <c r="AB1548" i="1"/>
  <c r="W1548" i="1"/>
  <c r="V1548" i="1"/>
  <c r="U1548" i="1"/>
  <c r="R1548" i="1"/>
  <c r="Q1548" i="1"/>
  <c r="P1548" i="1"/>
  <c r="O1548" i="1"/>
  <c r="AC1547" i="1"/>
  <c r="AB1547" i="1"/>
  <c r="W1547" i="1"/>
  <c r="V1547" i="1"/>
  <c r="U1547" i="1"/>
  <c r="R1547" i="1"/>
  <c r="Q1547" i="1"/>
  <c r="P1547" i="1"/>
  <c r="O1547" i="1"/>
  <c r="AC1546" i="1"/>
  <c r="AB1546" i="1"/>
  <c r="W1546" i="1"/>
  <c r="V1546" i="1"/>
  <c r="U1546" i="1"/>
  <c r="R1546" i="1"/>
  <c r="Q1546" i="1"/>
  <c r="P1546" i="1"/>
  <c r="O1546" i="1"/>
  <c r="AC1545" i="1"/>
  <c r="AB1545" i="1"/>
  <c r="W1545" i="1"/>
  <c r="V1545" i="1"/>
  <c r="U1545" i="1"/>
  <c r="R1545" i="1"/>
  <c r="Q1545" i="1"/>
  <c r="P1545" i="1"/>
  <c r="O1545" i="1"/>
  <c r="AC1544" i="1"/>
  <c r="AB1544" i="1"/>
  <c r="W1544" i="1"/>
  <c r="V1544" i="1"/>
  <c r="U1544" i="1"/>
  <c r="R1544" i="1"/>
  <c r="Q1544" i="1"/>
  <c r="P1544" i="1"/>
  <c r="O1544" i="1"/>
  <c r="AC1543" i="1"/>
  <c r="AB1543" i="1"/>
  <c r="W1543" i="1"/>
  <c r="V1543" i="1"/>
  <c r="U1543" i="1"/>
  <c r="R1543" i="1"/>
  <c r="Q1543" i="1"/>
  <c r="P1543" i="1"/>
  <c r="O1543" i="1"/>
  <c r="AC1542" i="1"/>
  <c r="AB1542" i="1"/>
  <c r="W1542" i="1"/>
  <c r="V1542" i="1"/>
  <c r="U1542" i="1"/>
  <c r="R1542" i="1"/>
  <c r="Q1542" i="1"/>
  <c r="P1542" i="1"/>
  <c r="O1542" i="1"/>
  <c r="AC1541" i="1"/>
  <c r="AB1541" i="1"/>
  <c r="W1541" i="1"/>
  <c r="V1541" i="1"/>
  <c r="U1541" i="1"/>
  <c r="R1541" i="1"/>
  <c r="Q1541" i="1"/>
  <c r="P1541" i="1"/>
  <c r="O1541" i="1"/>
  <c r="AC1540" i="1"/>
  <c r="AB1540" i="1"/>
  <c r="W1540" i="1"/>
  <c r="V1540" i="1"/>
  <c r="U1540" i="1"/>
  <c r="R1540" i="1"/>
  <c r="Q1540" i="1"/>
  <c r="P1540" i="1"/>
  <c r="O1540" i="1"/>
  <c r="AC1539" i="1"/>
  <c r="AB1539" i="1"/>
  <c r="W1539" i="1"/>
  <c r="V1539" i="1"/>
  <c r="U1539" i="1"/>
  <c r="R1539" i="1"/>
  <c r="Q1539" i="1"/>
  <c r="P1539" i="1"/>
  <c r="O1539" i="1"/>
  <c r="AC1538" i="1"/>
  <c r="AB1538" i="1"/>
  <c r="W1538" i="1"/>
  <c r="V1538" i="1"/>
  <c r="U1538" i="1"/>
  <c r="R1538" i="1"/>
  <c r="Q1538" i="1"/>
  <c r="P1538" i="1"/>
  <c r="O1538" i="1"/>
  <c r="AC1537" i="1"/>
  <c r="AB1537" i="1"/>
  <c r="W1537" i="1"/>
  <c r="V1537" i="1"/>
  <c r="U1537" i="1"/>
  <c r="R1537" i="1"/>
  <c r="Q1537" i="1"/>
  <c r="P1537" i="1"/>
  <c r="O1537" i="1"/>
  <c r="AC1536" i="1"/>
  <c r="AB1536" i="1"/>
  <c r="W1536" i="1"/>
  <c r="V1536" i="1"/>
  <c r="U1536" i="1"/>
  <c r="R1536" i="1"/>
  <c r="Q1536" i="1"/>
  <c r="P1536" i="1"/>
  <c r="O1536" i="1"/>
  <c r="AC1535" i="1"/>
  <c r="AB1535" i="1"/>
  <c r="W1535" i="1"/>
  <c r="V1535" i="1"/>
  <c r="U1535" i="1"/>
  <c r="R1535" i="1"/>
  <c r="Q1535" i="1"/>
  <c r="P1535" i="1"/>
  <c r="O1535" i="1"/>
  <c r="AC1534" i="1"/>
  <c r="AB1534" i="1"/>
  <c r="W1534" i="1"/>
  <c r="V1534" i="1"/>
  <c r="U1534" i="1"/>
  <c r="R1534" i="1"/>
  <c r="Q1534" i="1"/>
  <c r="P1534" i="1"/>
  <c r="O1534" i="1"/>
  <c r="AC1533" i="1"/>
  <c r="AB1533" i="1"/>
  <c r="W1533" i="1"/>
  <c r="V1533" i="1"/>
  <c r="U1533" i="1"/>
  <c r="R1533" i="1"/>
  <c r="Q1533" i="1"/>
  <c r="P1533" i="1"/>
  <c r="O1533" i="1"/>
  <c r="AC1532" i="1"/>
  <c r="AB1532" i="1"/>
  <c r="W1532" i="1"/>
  <c r="V1532" i="1"/>
  <c r="U1532" i="1"/>
  <c r="R1532" i="1"/>
  <c r="Q1532" i="1"/>
  <c r="P1532" i="1"/>
  <c r="O1532" i="1"/>
  <c r="AC1531" i="1"/>
  <c r="AB1531" i="1"/>
  <c r="W1531" i="1"/>
  <c r="V1531" i="1"/>
  <c r="U1531" i="1"/>
  <c r="R1531" i="1"/>
  <c r="Q1531" i="1"/>
  <c r="P1531" i="1"/>
  <c r="O1531" i="1"/>
  <c r="AC1530" i="1"/>
  <c r="AB1530" i="1"/>
  <c r="W1530" i="1"/>
  <c r="V1530" i="1"/>
  <c r="U1530" i="1"/>
  <c r="R1530" i="1"/>
  <c r="Q1530" i="1"/>
  <c r="P1530" i="1"/>
  <c r="O1530" i="1"/>
  <c r="AC1529" i="1"/>
  <c r="AB1529" i="1"/>
  <c r="W1529" i="1"/>
  <c r="V1529" i="1"/>
  <c r="U1529" i="1"/>
  <c r="R1529" i="1"/>
  <c r="Q1529" i="1"/>
  <c r="P1529" i="1"/>
  <c r="O1529" i="1"/>
  <c r="AC1528" i="1"/>
  <c r="AB1528" i="1"/>
  <c r="W1528" i="1"/>
  <c r="V1528" i="1"/>
  <c r="U1528" i="1"/>
  <c r="R1528" i="1"/>
  <c r="Q1528" i="1"/>
  <c r="P1528" i="1"/>
  <c r="O1528" i="1"/>
  <c r="AC1527" i="1"/>
  <c r="AB1527" i="1"/>
  <c r="W1527" i="1"/>
  <c r="V1527" i="1"/>
  <c r="U1527" i="1"/>
  <c r="R1527" i="1"/>
  <c r="Q1527" i="1"/>
  <c r="P1527" i="1"/>
  <c r="O1527" i="1"/>
  <c r="AC1526" i="1"/>
  <c r="AB1526" i="1"/>
  <c r="W1526" i="1"/>
  <c r="V1526" i="1"/>
  <c r="U1526" i="1"/>
  <c r="R1526" i="1"/>
  <c r="Q1526" i="1"/>
  <c r="P1526" i="1"/>
  <c r="O1526" i="1"/>
  <c r="AC1525" i="1"/>
  <c r="AB1525" i="1"/>
  <c r="W1525" i="1"/>
  <c r="V1525" i="1"/>
  <c r="U1525" i="1"/>
  <c r="R1525" i="1"/>
  <c r="Q1525" i="1"/>
  <c r="P1525" i="1"/>
  <c r="O1525" i="1"/>
  <c r="AC1524" i="1"/>
  <c r="AB1524" i="1"/>
  <c r="W1524" i="1"/>
  <c r="V1524" i="1"/>
  <c r="U1524" i="1"/>
  <c r="R1524" i="1"/>
  <c r="Q1524" i="1"/>
  <c r="P1524" i="1"/>
  <c r="O1524" i="1"/>
  <c r="AC1523" i="1"/>
  <c r="AB1523" i="1"/>
  <c r="W1523" i="1"/>
  <c r="V1523" i="1"/>
  <c r="U1523" i="1"/>
  <c r="R1523" i="1"/>
  <c r="Q1523" i="1"/>
  <c r="P1523" i="1"/>
  <c r="O1523" i="1"/>
  <c r="AC1522" i="1"/>
  <c r="AB1522" i="1"/>
  <c r="W1522" i="1"/>
  <c r="V1522" i="1"/>
  <c r="U1522" i="1"/>
  <c r="R1522" i="1"/>
  <c r="Q1522" i="1"/>
  <c r="P1522" i="1"/>
  <c r="O1522" i="1"/>
  <c r="AC1521" i="1"/>
  <c r="AB1521" i="1"/>
  <c r="W1521" i="1"/>
  <c r="V1521" i="1"/>
  <c r="U1521" i="1"/>
  <c r="R1521" i="1"/>
  <c r="Q1521" i="1"/>
  <c r="P1521" i="1"/>
  <c r="O1521" i="1"/>
  <c r="AC1520" i="1"/>
  <c r="AB1520" i="1"/>
  <c r="W1520" i="1"/>
  <c r="V1520" i="1"/>
  <c r="U1520" i="1"/>
  <c r="R1520" i="1"/>
  <c r="Q1520" i="1"/>
  <c r="P1520" i="1"/>
  <c r="O1520" i="1"/>
  <c r="AC1519" i="1"/>
  <c r="AB1519" i="1"/>
  <c r="W1519" i="1"/>
  <c r="V1519" i="1"/>
  <c r="U1519" i="1"/>
  <c r="R1519" i="1"/>
  <c r="Q1519" i="1"/>
  <c r="P1519" i="1"/>
  <c r="O1519" i="1"/>
  <c r="AC1518" i="1"/>
  <c r="AB1518" i="1"/>
  <c r="W1518" i="1"/>
  <c r="V1518" i="1"/>
  <c r="U1518" i="1"/>
  <c r="R1518" i="1"/>
  <c r="Q1518" i="1"/>
  <c r="P1518" i="1"/>
  <c r="O1518" i="1"/>
  <c r="AC1517" i="1"/>
  <c r="AB1517" i="1"/>
  <c r="W1517" i="1"/>
  <c r="V1517" i="1"/>
  <c r="U1517" i="1"/>
  <c r="R1517" i="1"/>
  <c r="Q1517" i="1"/>
  <c r="P1517" i="1"/>
  <c r="O1517" i="1"/>
  <c r="AC1516" i="1"/>
  <c r="AB1516" i="1"/>
  <c r="W1516" i="1"/>
  <c r="V1516" i="1"/>
  <c r="U1516" i="1"/>
  <c r="R1516" i="1"/>
  <c r="Q1516" i="1"/>
  <c r="P1516" i="1"/>
  <c r="O1516" i="1"/>
  <c r="AC1515" i="1"/>
  <c r="AB1515" i="1"/>
  <c r="W1515" i="1"/>
  <c r="V1515" i="1"/>
  <c r="U1515" i="1"/>
  <c r="R1515" i="1"/>
  <c r="Q1515" i="1"/>
  <c r="P1515" i="1"/>
  <c r="O1515" i="1"/>
  <c r="AC1514" i="1"/>
  <c r="AB1514" i="1"/>
  <c r="W1514" i="1"/>
  <c r="V1514" i="1"/>
  <c r="U1514" i="1"/>
  <c r="R1514" i="1"/>
  <c r="Q1514" i="1"/>
  <c r="P1514" i="1"/>
  <c r="O1514" i="1"/>
  <c r="AC1513" i="1"/>
  <c r="AB1513" i="1"/>
  <c r="W1513" i="1"/>
  <c r="V1513" i="1"/>
  <c r="U1513" i="1"/>
  <c r="R1513" i="1"/>
  <c r="Q1513" i="1"/>
  <c r="P1513" i="1"/>
  <c r="O1513" i="1"/>
  <c r="AC1512" i="1"/>
  <c r="AB1512" i="1"/>
  <c r="W1512" i="1"/>
  <c r="V1512" i="1"/>
  <c r="U1512" i="1"/>
  <c r="R1512" i="1"/>
  <c r="Q1512" i="1"/>
  <c r="P1512" i="1"/>
  <c r="O1512" i="1"/>
  <c r="AC1511" i="1"/>
  <c r="AB1511" i="1"/>
  <c r="W1511" i="1"/>
  <c r="V1511" i="1"/>
  <c r="U1511" i="1"/>
  <c r="R1511" i="1"/>
  <c r="Q1511" i="1"/>
  <c r="P1511" i="1"/>
  <c r="O1511" i="1"/>
  <c r="AC1510" i="1"/>
  <c r="AB1510" i="1"/>
  <c r="W1510" i="1"/>
  <c r="V1510" i="1"/>
  <c r="U1510" i="1"/>
  <c r="R1510" i="1"/>
  <c r="Q1510" i="1"/>
  <c r="P1510" i="1"/>
  <c r="O1510" i="1"/>
  <c r="AC1509" i="1"/>
  <c r="AB1509" i="1"/>
  <c r="W1509" i="1"/>
  <c r="V1509" i="1"/>
  <c r="U1509" i="1"/>
  <c r="R1509" i="1"/>
  <c r="Q1509" i="1"/>
  <c r="P1509" i="1"/>
  <c r="O1509" i="1"/>
  <c r="AC1508" i="1"/>
  <c r="AB1508" i="1"/>
  <c r="W1508" i="1"/>
  <c r="V1508" i="1"/>
  <c r="U1508" i="1"/>
  <c r="R1508" i="1"/>
  <c r="Q1508" i="1"/>
  <c r="P1508" i="1"/>
  <c r="O1508" i="1"/>
  <c r="AC1507" i="1"/>
  <c r="AB1507" i="1"/>
  <c r="W1507" i="1"/>
  <c r="V1507" i="1"/>
  <c r="U1507" i="1"/>
  <c r="R1507" i="1"/>
  <c r="Q1507" i="1"/>
  <c r="P1507" i="1"/>
  <c r="O1507" i="1"/>
  <c r="AC1506" i="1"/>
  <c r="AB1506" i="1"/>
  <c r="W1506" i="1"/>
  <c r="V1506" i="1"/>
  <c r="U1506" i="1"/>
  <c r="R1506" i="1"/>
  <c r="Q1506" i="1"/>
  <c r="P1506" i="1"/>
  <c r="O1506" i="1"/>
  <c r="AC1505" i="1"/>
  <c r="AB1505" i="1"/>
  <c r="W1505" i="1"/>
  <c r="V1505" i="1"/>
  <c r="U1505" i="1"/>
  <c r="R1505" i="1"/>
  <c r="Q1505" i="1"/>
  <c r="P1505" i="1"/>
  <c r="O1505" i="1"/>
  <c r="AC1504" i="1"/>
  <c r="AB1504" i="1"/>
  <c r="W1504" i="1"/>
  <c r="V1504" i="1"/>
  <c r="U1504" i="1"/>
  <c r="R1504" i="1"/>
  <c r="Q1504" i="1"/>
  <c r="P1504" i="1"/>
  <c r="O1504" i="1"/>
  <c r="AC1503" i="1"/>
  <c r="AB1503" i="1"/>
  <c r="W1503" i="1"/>
  <c r="V1503" i="1"/>
  <c r="U1503" i="1"/>
  <c r="R1503" i="1"/>
  <c r="Q1503" i="1"/>
  <c r="P1503" i="1"/>
  <c r="O1503" i="1"/>
  <c r="AC1502" i="1"/>
  <c r="AB1502" i="1"/>
  <c r="W1502" i="1"/>
  <c r="V1502" i="1"/>
  <c r="U1502" i="1"/>
  <c r="R1502" i="1"/>
  <c r="Q1502" i="1"/>
  <c r="P1502" i="1"/>
  <c r="O1502" i="1"/>
  <c r="AC1501" i="1"/>
  <c r="AB1501" i="1"/>
  <c r="W1501" i="1"/>
  <c r="V1501" i="1"/>
  <c r="U1501" i="1"/>
  <c r="R1501" i="1"/>
  <c r="Q1501" i="1"/>
  <c r="P1501" i="1"/>
  <c r="O1501" i="1"/>
  <c r="AC1500" i="1"/>
  <c r="AB1500" i="1"/>
  <c r="W1500" i="1"/>
  <c r="V1500" i="1"/>
  <c r="U1500" i="1"/>
  <c r="R1500" i="1"/>
  <c r="Q1500" i="1"/>
  <c r="P1500" i="1"/>
  <c r="O1500" i="1"/>
  <c r="AC1499" i="1"/>
  <c r="AB1499" i="1"/>
  <c r="W1499" i="1"/>
  <c r="V1499" i="1"/>
  <c r="U1499" i="1"/>
  <c r="R1499" i="1"/>
  <c r="Q1499" i="1"/>
  <c r="P1499" i="1"/>
  <c r="O1499" i="1"/>
  <c r="AC1498" i="1"/>
  <c r="AB1498" i="1"/>
  <c r="W1498" i="1"/>
  <c r="V1498" i="1"/>
  <c r="U1498" i="1"/>
  <c r="R1498" i="1"/>
  <c r="Q1498" i="1"/>
  <c r="P1498" i="1"/>
  <c r="O1498" i="1"/>
  <c r="AC1497" i="1"/>
  <c r="AB1497" i="1"/>
  <c r="W1497" i="1"/>
  <c r="V1497" i="1"/>
  <c r="U1497" i="1"/>
  <c r="R1497" i="1"/>
  <c r="Q1497" i="1"/>
  <c r="P1497" i="1"/>
  <c r="O1497" i="1"/>
  <c r="AC1496" i="1"/>
  <c r="AB1496" i="1"/>
  <c r="W1496" i="1"/>
  <c r="V1496" i="1"/>
  <c r="U1496" i="1"/>
  <c r="R1496" i="1"/>
  <c r="Q1496" i="1"/>
  <c r="P1496" i="1"/>
  <c r="O1496" i="1"/>
  <c r="AC1495" i="1"/>
  <c r="AB1495" i="1"/>
  <c r="W1495" i="1"/>
  <c r="V1495" i="1"/>
  <c r="U1495" i="1"/>
  <c r="R1495" i="1"/>
  <c r="Q1495" i="1"/>
  <c r="P1495" i="1"/>
  <c r="O1495" i="1"/>
  <c r="AC1494" i="1"/>
  <c r="AB1494" i="1"/>
  <c r="W1494" i="1"/>
  <c r="V1494" i="1"/>
  <c r="U1494" i="1"/>
  <c r="R1494" i="1"/>
  <c r="Q1494" i="1"/>
  <c r="P1494" i="1"/>
  <c r="O1494" i="1"/>
  <c r="AC1493" i="1"/>
  <c r="AB1493" i="1"/>
  <c r="W1493" i="1"/>
  <c r="V1493" i="1"/>
  <c r="U1493" i="1"/>
  <c r="R1493" i="1"/>
  <c r="Q1493" i="1"/>
  <c r="P1493" i="1"/>
  <c r="O1493" i="1"/>
  <c r="AC1492" i="1"/>
  <c r="AB1492" i="1"/>
  <c r="W1492" i="1"/>
  <c r="V1492" i="1"/>
  <c r="U1492" i="1"/>
  <c r="R1492" i="1"/>
  <c r="Q1492" i="1"/>
  <c r="P1492" i="1"/>
  <c r="O1492" i="1"/>
  <c r="AC1491" i="1"/>
  <c r="AB1491" i="1"/>
  <c r="W1491" i="1"/>
  <c r="V1491" i="1"/>
  <c r="U1491" i="1"/>
  <c r="R1491" i="1"/>
  <c r="Q1491" i="1"/>
  <c r="P1491" i="1"/>
  <c r="O1491" i="1"/>
  <c r="AC1490" i="1"/>
  <c r="AB1490" i="1"/>
  <c r="W1490" i="1"/>
  <c r="V1490" i="1"/>
  <c r="U1490" i="1"/>
  <c r="R1490" i="1"/>
  <c r="Q1490" i="1"/>
  <c r="P1490" i="1"/>
  <c r="O1490" i="1"/>
  <c r="AC1489" i="1"/>
  <c r="AB1489" i="1"/>
  <c r="W1489" i="1"/>
  <c r="V1489" i="1"/>
  <c r="U1489" i="1"/>
  <c r="R1489" i="1"/>
  <c r="Q1489" i="1"/>
  <c r="P1489" i="1"/>
  <c r="O1489" i="1"/>
  <c r="AC1488" i="1"/>
  <c r="AB1488" i="1"/>
  <c r="W1488" i="1"/>
  <c r="V1488" i="1"/>
  <c r="U1488" i="1"/>
  <c r="R1488" i="1"/>
  <c r="Q1488" i="1"/>
  <c r="P1488" i="1"/>
  <c r="O1488" i="1"/>
  <c r="AC1487" i="1"/>
  <c r="AB1487" i="1"/>
  <c r="W1487" i="1"/>
  <c r="V1487" i="1"/>
  <c r="U1487" i="1"/>
  <c r="R1487" i="1"/>
  <c r="Q1487" i="1"/>
  <c r="P1487" i="1"/>
  <c r="O1487" i="1"/>
  <c r="AC1486" i="1"/>
  <c r="AB1486" i="1"/>
  <c r="W1486" i="1"/>
  <c r="V1486" i="1"/>
  <c r="U1486" i="1"/>
  <c r="R1486" i="1"/>
  <c r="Q1486" i="1"/>
  <c r="P1486" i="1"/>
  <c r="O1486" i="1"/>
  <c r="AC1485" i="1"/>
  <c r="AB1485" i="1"/>
  <c r="W1485" i="1"/>
  <c r="V1485" i="1"/>
  <c r="U1485" i="1"/>
  <c r="R1485" i="1"/>
  <c r="Q1485" i="1"/>
  <c r="P1485" i="1"/>
  <c r="O1485" i="1"/>
  <c r="AC1484" i="1"/>
  <c r="AB1484" i="1"/>
  <c r="W1484" i="1"/>
  <c r="V1484" i="1"/>
  <c r="U1484" i="1"/>
  <c r="R1484" i="1"/>
  <c r="Q1484" i="1"/>
  <c r="P1484" i="1"/>
  <c r="O1484" i="1"/>
  <c r="AC1483" i="1"/>
  <c r="AB1483" i="1"/>
  <c r="W1483" i="1"/>
  <c r="V1483" i="1"/>
  <c r="U1483" i="1"/>
  <c r="R1483" i="1"/>
  <c r="Q1483" i="1"/>
  <c r="P1483" i="1"/>
  <c r="O1483" i="1"/>
  <c r="AC1482" i="1"/>
  <c r="AB1482" i="1"/>
  <c r="W1482" i="1"/>
  <c r="V1482" i="1"/>
  <c r="U1482" i="1"/>
  <c r="R1482" i="1"/>
  <c r="Q1482" i="1"/>
  <c r="P1482" i="1"/>
  <c r="O1482" i="1"/>
  <c r="AC1481" i="1"/>
  <c r="AB1481" i="1"/>
  <c r="W1481" i="1"/>
  <c r="V1481" i="1"/>
  <c r="U1481" i="1"/>
  <c r="R1481" i="1"/>
  <c r="Q1481" i="1"/>
  <c r="P1481" i="1"/>
  <c r="O1481" i="1"/>
  <c r="AC1480" i="1"/>
  <c r="AB1480" i="1"/>
  <c r="W1480" i="1"/>
  <c r="V1480" i="1"/>
  <c r="U1480" i="1"/>
  <c r="R1480" i="1"/>
  <c r="Q1480" i="1"/>
  <c r="P1480" i="1"/>
  <c r="O1480" i="1"/>
  <c r="AC1479" i="1"/>
  <c r="AB1479" i="1"/>
  <c r="W1479" i="1"/>
  <c r="V1479" i="1"/>
  <c r="U1479" i="1"/>
  <c r="R1479" i="1"/>
  <c r="Q1479" i="1"/>
  <c r="P1479" i="1"/>
  <c r="O1479" i="1"/>
  <c r="AC1478" i="1"/>
  <c r="AB1478" i="1"/>
  <c r="W1478" i="1"/>
  <c r="V1478" i="1"/>
  <c r="U1478" i="1"/>
  <c r="R1478" i="1"/>
  <c r="Q1478" i="1"/>
  <c r="P1478" i="1"/>
  <c r="O1478" i="1"/>
  <c r="AC1477" i="1"/>
  <c r="AB1477" i="1"/>
  <c r="W1477" i="1"/>
  <c r="V1477" i="1"/>
  <c r="U1477" i="1"/>
  <c r="R1477" i="1"/>
  <c r="Q1477" i="1"/>
  <c r="P1477" i="1"/>
  <c r="O1477" i="1"/>
  <c r="AC1476" i="1"/>
  <c r="AB1476" i="1"/>
  <c r="W1476" i="1"/>
  <c r="V1476" i="1"/>
  <c r="U1476" i="1"/>
  <c r="R1476" i="1"/>
  <c r="Q1476" i="1"/>
  <c r="P1476" i="1"/>
  <c r="O1476" i="1"/>
  <c r="AC1475" i="1"/>
  <c r="AB1475" i="1"/>
  <c r="W1475" i="1"/>
  <c r="V1475" i="1"/>
  <c r="U1475" i="1"/>
  <c r="R1475" i="1"/>
  <c r="Q1475" i="1"/>
  <c r="P1475" i="1"/>
  <c r="O1475" i="1"/>
  <c r="AC1474" i="1"/>
  <c r="AB1474" i="1"/>
  <c r="W1474" i="1"/>
  <c r="V1474" i="1"/>
  <c r="U1474" i="1"/>
  <c r="R1474" i="1"/>
  <c r="Q1474" i="1"/>
  <c r="P1474" i="1"/>
  <c r="O1474" i="1"/>
  <c r="AC1473" i="1"/>
  <c r="AB1473" i="1"/>
  <c r="W1473" i="1"/>
  <c r="V1473" i="1"/>
  <c r="U1473" i="1"/>
  <c r="R1473" i="1"/>
  <c r="Q1473" i="1"/>
  <c r="P1473" i="1"/>
  <c r="O1473" i="1"/>
  <c r="AC1472" i="1"/>
  <c r="AB1472" i="1"/>
  <c r="W1472" i="1"/>
  <c r="V1472" i="1"/>
  <c r="U1472" i="1"/>
  <c r="R1472" i="1"/>
  <c r="Q1472" i="1"/>
  <c r="P1472" i="1"/>
  <c r="O1472" i="1"/>
  <c r="AC1471" i="1"/>
  <c r="AB1471" i="1"/>
  <c r="W1471" i="1"/>
  <c r="V1471" i="1"/>
  <c r="U1471" i="1"/>
  <c r="R1471" i="1"/>
  <c r="Q1471" i="1"/>
  <c r="P1471" i="1"/>
  <c r="O1471" i="1"/>
  <c r="AC1470" i="1"/>
  <c r="AB1470" i="1"/>
  <c r="W1470" i="1"/>
  <c r="V1470" i="1"/>
  <c r="U1470" i="1"/>
  <c r="R1470" i="1"/>
  <c r="Q1470" i="1"/>
  <c r="P1470" i="1"/>
  <c r="O1470" i="1"/>
  <c r="AC1469" i="1"/>
  <c r="AB1469" i="1"/>
  <c r="W1469" i="1"/>
  <c r="V1469" i="1"/>
  <c r="U1469" i="1"/>
  <c r="R1469" i="1"/>
  <c r="Q1469" i="1"/>
  <c r="P1469" i="1"/>
  <c r="O1469" i="1"/>
  <c r="AC1468" i="1"/>
  <c r="AB1468" i="1"/>
  <c r="W1468" i="1"/>
  <c r="V1468" i="1"/>
  <c r="U1468" i="1"/>
  <c r="R1468" i="1"/>
  <c r="Q1468" i="1"/>
  <c r="P1468" i="1"/>
  <c r="O1468" i="1"/>
  <c r="AC1467" i="1"/>
  <c r="AB1467" i="1"/>
  <c r="W1467" i="1"/>
  <c r="V1467" i="1"/>
  <c r="U1467" i="1"/>
  <c r="R1467" i="1"/>
  <c r="Q1467" i="1"/>
  <c r="P1467" i="1"/>
  <c r="O1467" i="1"/>
  <c r="AC1466" i="1"/>
  <c r="AB1466" i="1"/>
  <c r="W1466" i="1"/>
  <c r="V1466" i="1"/>
  <c r="U1466" i="1"/>
  <c r="R1466" i="1"/>
  <c r="Q1466" i="1"/>
  <c r="P1466" i="1"/>
  <c r="O1466" i="1"/>
  <c r="AC1465" i="1"/>
  <c r="AB1465" i="1"/>
  <c r="W1465" i="1"/>
  <c r="V1465" i="1"/>
  <c r="U1465" i="1"/>
  <c r="R1465" i="1"/>
  <c r="Q1465" i="1"/>
  <c r="P1465" i="1"/>
  <c r="O1465" i="1"/>
  <c r="AC1464" i="1"/>
  <c r="AB1464" i="1"/>
  <c r="W1464" i="1"/>
  <c r="V1464" i="1"/>
  <c r="U1464" i="1"/>
  <c r="R1464" i="1"/>
  <c r="Q1464" i="1"/>
  <c r="P1464" i="1"/>
  <c r="O1464" i="1"/>
  <c r="AC1463" i="1"/>
  <c r="AB1463" i="1"/>
  <c r="W1463" i="1"/>
  <c r="V1463" i="1"/>
  <c r="U1463" i="1"/>
  <c r="R1463" i="1"/>
  <c r="Q1463" i="1"/>
  <c r="P1463" i="1"/>
  <c r="O1463" i="1"/>
  <c r="AC1462" i="1"/>
  <c r="AB1462" i="1"/>
  <c r="W1462" i="1"/>
  <c r="V1462" i="1"/>
  <c r="U1462" i="1"/>
  <c r="R1462" i="1"/>
  <c r="Q1462" i="1"/>
  <c r="P1462" i="1"/>
  <c r="O1462" i="1"/>
  <c r="AC1461" i="1"/>
  <c r="AB1461" i="1"/>
  <c r="W1461" i="1"/>
  <c r="V1461" i="1"/>
  <c r="U1461" i="1"/>
  <c r="R1461" i="1"/>
  <c r="Q1461" i="1"/>
  <c r="P1461" i="1"/>
  <c r="O1461" i="1"/>
  <c r="AC1460" i="1"/>
  <c r="AB1460" i="1"/>
  <c r="W1460" i="1"/>
  <c r="V1460" i="1"/>
  <c r="U1460" i="1"/>
  <c r="R1460" i="1"/>
  <c r="Q1460" i="1"/>
  <c r="P1460" i="1"/>
  <c r="O1460" i="1"/>
  <c r="AC1459" i="1"/>
  <c r="AB1459" i="1"/>
  <c r="W1459" i="1"/>
  <c r="V1459" i="1"/>
  <c r="U1459" i="1"/>
  <c r="R1459" i="1"/>
  <c r="Q1459" i="1"/>
  <c r="P1459" i="1"/>
  <c r="O1459" i="1"/>
  <c r="AC1458" i="1"/>
  <c r="AB1458" i="1"/>
  <c r="W1458" i="1"/>
  <c r="V1458" i="1"/>
  <c r="U1458" i="1"/>
  <c r="R1458" i="1"/>
  <c r="Q1458" i="1"/>
  <c r="P1458" i="1"/>
  <c r="O1458" i="1"/>
  <c r="AC1457" i="1"/>
  <c r="AB1457" i="1"/>
  <c r="W1457" i="1"/>
  <c r="V1457" i="1"/>
  <c r="U1457" i="1"/>
  <c r="R1457" i="1"/>
  <c r="Q1457" i="1"/>
  <c r="P1457" i="1"/>
  <c r="O1457" i="1"/>
  <c r="AC1456" i="1"/>
  <c r="AB1456" i="1"/>
  <c r="W1456" i="1"/>
  <c r="V1456" i="1"/>
  <c r="U1456" i="1"/>
  <c r="R1456" i="1"/>
  <c r="Q1456" i="1"/>
  <c r="P1456" i="1"/>
  <c r="O1456" i="1"/>
  <c r="AC1455" i="1"/>
  <c r="AB1455" i="1"/>
  <c r="W1455" i="1"/>
  <c r="V1455" i="1"/>
  <c r="U1455" i="1"/>
  <c r="R1455" i="1"/>
  <c r="Q1455" i="1"/>
  <c r="P1455" i="1"/>
  <c r="O1455" i="1"/>
  <c r="AC1454" i="1"/>
  <c r="AB1454" i="1"/>
  <c r="W1454" i="1"/>
  <c r="V1454" i="1"/>
  <c r="U1454" i="1"/>
  <c r="R1454" i="1"/>
  <c r="Q1454" i="1"/>
  <c r="P1454" i="1"/>
  <c r="O1454" i="1"/>
  <c r="AC1453" i="1"/>
  <c r="AB1453" i="1"/>
  <c r="W1453" i="1"/>
  <c r="V1453" i="1"/>
  <c r="U1453" i="1"/>
  <c r="R1453" i="1"/>
  <c r="Q1453" i="1"/>
  <c r="P1453" i="1"/>
  <c r="O1453" i="1"/>
  <c r="AC1452" i="1"/>
  <c r="AB1452" i="1"/>
  <c r="W1452" i="1"/>
  <c r="V1452" i="1"/>
  <c r="U1452" i="1"/>
  <c r="R1452" i="1"/>
  <c r="Q1452" i="1"/>
  <c r="P1452" i="1"/>
  <c r="O1452" i="1"/>
  <c r="AC1451" i="1"/>
  <c r="AB1451" i="1"/>
  <c r="W1451" i="1"/>
  <c r="V1451" i="1"/>
  <c r="U1451" i="1"/>
  <c r="R1451" i="1"/>
  <c r="Q1451" i="1"/>
  <c r="P1451" i="1"/>
  <c r="O1451" i="1"/>
  <c r="AC1450" i="1"/>
  <c r="AB1450" i="1"/>
  <c r="W1450" i="1"/>
  <c r="V1450" i="1"/>
  <c r="U1450" i="1"/>
  <c r="R1450" i="1"/>
  <c r="Q1450" i="1"/>
  <c r="P1450" i="1"/>
  <c r="O1450" i="1"/>
  <c r="AC1449" i="1"/>
  <c r="AB1449" i="1"/>
  <c r="W1449" i="1"/>
  <c r="V1449" i="1"/>
  <c r="U1449" i="1"/>
  <c r="R1449" i="1"/>
  <c r="Q1449" i="1"/>
  <c r="P1449" i="1"/>
  <c r="O1449" i="1"/>
  <c r="AC1448" i="1"/>
  <c r="AB1448" i="1"/>
  <c r="W1448" i="1"/>
  <c r="V1448" i="1"/>
  <c r="U1448" i="1"/>
  <c r="R1448" i="1"/>
  <c r="Q1448" i="1"/>
  <c r="P1448" i="1"/>
  <c r="O1448" i="1"/>
  <c r="AC1447" i="1"/>
  <c r="AB1447" i="1"/>
  <c r="W1447" i="1"/>
  <c r="V1447" i="1"/>
  <c r="U1447" i="1"/>
  <c r="R1447" i="1"/>
  <c r="Q1447" i="1"/>
  <c r="P1447" i="1"/>
  <c r="O1447" i="1"/>
  <c r="AC1446" i="1"/>
  <c r="AB1446" i="1"/>
  <c r="W1446" i="1"/>
  <c r="V1446" i="1"/>
  <c r="U1446" i="1"/>
  <c r="R1446" i="1"/>
  <c r="Q1446" i="1"/>
  <c r="P1446" i="1"/>
  <c r="O1446" i="1"/>
  <c r="AC1445" i="1"/>
  <c r="AB1445" i="1"/>
  <c r="W1445" i="1"/>
  <c r="V1445" i="1"/>
  <c r="U1445" i="1"/>
  <c r="R1445" i="1"/>
  <c r="Q1445" i="1"/>
  <c r="P1445" i="1"/>
  <c r="O1445" i="1"/>
  <c r="AC1444" i="1"/>
  <c r="AB1444" i="1"/>
  <c r="W1444" i="1"/>
  <c r="V1444" i="1"/>
  <c r="U1444" i="1"/>
  <c r="R1444" i="1"/>
  <c r="Q1444" i="1"/>
  <c r="P1444" i="1"/>
  <c r="O1444" i="1"/>
  <c r="AC1443" i="1"/>
  <c r="AB1443" i="1"/>
  <c r="W1443" i="1"/>
  <c r="V1443" i="1"/>
  <c r="U1443" i="1"/>
  <c r="R1443" i="1"/>
  <c r="Q1443" i="1"/>
  <c r="P1443" i="1"/>
  <c r="O1443" i="1"/>
  <c r="AC1442" i="1"/>
  <c r="AB1442" i="1"/>
  <c r="W1442" i="1"/>
  <c r="V1442" i="1"/>
  <c r="U1442" i="1"/>
  <c r="R1442" i="1"/>
  <c r="Q1442" i="1"/>
  <c r="P1442" i="1"/>
  <c r="O1442" i="1"/>
  <c r="AC1441" i="1"/>
  <c r="AB1441" i="1"/>
  <c r="W1441" i="1"/>
  <c r="V1441" i="1"/>
  <c r="U1441" i="1"/>
  <c r="R1441" i="1"/>
  <c r="Q1441" i="1"/>
  <c r="P1441" i="1"/>
  <c r="O1441" i="1"/>
  <c r="AC1440" i="1"/>
  <c r="AB1440" i="1"/>
  <c r="W1440" i="1"/>
  <c r="V1440" i="1"/>
  <c r="U1440" i="1"/>
  <c r="R1440" i="1"/>
  <c r="Q1440" i="1"/>
  <c r="P1440" i="1"/>
  <c r="O1440" i="1"/>
  <c r="AC1439" i="1"/>
  <c r="AB1439" i="1"/>
  <c r="W1439" i="1"/>
  <c r="V1439" i="1"/>
  <c r="U1439" i="1"/>
  <c r="R1439" i="1"/>
  <c r="Q1439" i="1"/>
  <c r="P1439" i="1"/>
  <c r="O1439" i="1"/>
  <c r="AC1438" i="1"/>
  <c r="AB1438" i="1"/>
  <c r="W1438" i="1"/>
  <c r="V1438" i="1"/>
  <c r="U1438" i="1"/>
  <c r="R1438" i="1"/>
  <c r="Q1438" i="1"/>
  <c r="P1438" i="1"/>
  <c r="O1438" i="1"/>
  <c r="AC1437" i="1"/>
  <c r="AB1437" i="1"/>
  <c r="W1437" i="1"/>
  <c r="V1437" i="1"/>
  <c r="U1437" i="1"/>
  <c r="R1437" i="1"/>
  <c r="Q1437" i="1"/>
  <c r="P1437" i="1"/>
  <c r="O1437" i="1"/>
  <c r="AC1436" i="1"/>
  <c r="AB1436" i="1"/>
  <c r="W1436" i="1"/>
  <c r="V1436" i="1"/>
  <c r="U1436" i="1"/>
  <c r="R1436" i="1"/>
  <c r="Q1436" i="1"/>
  <c r="P1436" i="1"/>
  <c r="O1436" i="1"/>
  <c r="AC1435" i="1"/>
  <c r="AB1435" i="1"/>
  <c r="W1435" i="1"/>
  <c r="V1435" i="1"/>
  <c r="U1435" i="1"/>
  <c r="R1435" i="1"/>
  <c r="Q1435" i="1"/>
  <c r="P1435" i="1"/>
  <c r="O1435" i="1"/>
  <c r="AC1434" i="1"/>
  <c r="AB1434" i="1"/>
  <c r="W1434" i="1"/>
  <c r="V1434" i="1"/>
  <c r="U1434" i="1"/>
  <c r="R1434" i="1"/>
  <c r="Q1434" i="1"/>
  <c r="P1434" i="1"/>
  <c r="O1434" i="1"/>
  <c r="AC1433" i="1"/>
  <c r="AB1433" i="1"/>
  <c r="W1433" i="1"/>
  <c r="V1433" i="1"/>
  <c r="U1433" i="1"/>
  <c r="R1433" i="1"/>
  <c r="Q1433" i="1"/>
  <c r="P1433" i="1"/>
  <c r="O1433" i="1"/>
  <c r="AC1432" i="1"/>
  <c r="AB1432" i="1"/>
  <c r="W1432" i="1"/>
  <c r="V1432" i="1"/>
  <c r="U1432" i="1"/>
  <c r="R1432" i="1"/>
  <c r="Q1432" i="1"/>
  <c r="P1432" i="1"/>
  <c r="O1432" i="1"/>
  <c r="AC1431" i="1"/>
  <c r="AB1431" i="1"/>
  <c r="W1431" i="1"/>
  <c r="V1431" i="1"/>
  <c r="U1431" i="1"/>
  <c r="R1431" i="1"/>
  <c r="Q1431" i="1"/>
  <c r="P1431" i="1"/>
  <c r="O1431" i="1"/>
  <c r="AC1430" i="1"/>
  <c r="AB1430" i="1"/>
  <c r="W1430" i="1"/>
  <c r="V1430" i="1"/>
  <c r="U1430" i="1"/>
  <c r="R1430" i="1"/>
  <c r="Q1430" i="1"/>
  <c r="P1430" i="1"/>
  <c r="O1430" i="1"/>
  <c r="AC1429" i="1"/>
  <c r="AB1429" i="1"/>
  <c r="W1429" i="1"/>
  <c r="V1429" i="1"/>
  <c r="U1429" i="1"/>
  <c r="R1429" i="1"/>
  <c r="Q1429" i="1"/>
  <c r="P1429" i="1"/>
  <c r="O1429" i="1"/>
  <c r="AC1428" i="1"/>
  <c r="AB1428" i="1"/>
  <c r="W1428" i="1"/>
  <c r="V1428" i="1"/>
  <c r="U1428" i="1"/>
  <c r="R1428" i="1"/>
  <c r="Q1428" i="1"/>
  <c r="P1428" i="1"/>
  <c r="O1428" i="1"/>
  <c r="AC1427" i="1"/>
  <c r="AB1427" i="1"/>
  <c r="W1427" i="1"/>
  <c r="V1427" i="1"/>
  <c r="U1427" i="1"/>
  <c r="R1427" i="1"/>
  <c r="Q1427" i="1"/>
  <c r="P1427" i="1"/>
  <c r="O1427" i="1"/>
  <c r="AC1426" i="1"/>
  <c r="AB1426" i="1"/>
  <c r="W1426" i="1"/>
  <c r="V1426" i="1"/>
  <c r="U1426" i="1"/>
  <c r="R1426" i="1"/>
  <c r="Q1426" i="1"/>
  <c r="P1426" i="1"/>
  <c r="O1426" i="1"/>
  <c r="AC1425" i="1"/>
  <c r="AB1425" i="1"/>
  <c r="W1425" i="1"/>
  <c r="V1425" i="1"/>
  <c r="U1425" i="1"/>
  <c r="R1425" i="1"/>
  <c r="Q1425" i="1"/>
  <c r="P1425" i="1"/>
  <c r="O1425" i="1"/>
  <c r="AC1424" i="1"/>
  <c r="AB1424" i="1"/>
  <c r="W1424" i="1"/>
  <c r="V1424" i="1"/>
  <c r="U1424" i="1"/>
  <c r="R1424" i="1"/>
  <c r="Q1424" i="1"/>
  <c r="P1424" i="1"/>
  <c r="O1424" i="1"/>
  <c r="AC1423" i="1"/>
  <c r="AB1423" i="1"/>
  <c r="W1423" i="1"/>
  <c r="V1423" i="1"/>
  <c r="U1423" i="1"/>
  <c r="R1423" i="1"/>
  <c r="Q1423" i="1"/>
  <c r="P1423" i="1"/>
  <c r="O1423" i="1"/>
  <c r="AC1422" i="1"/>
  <c r="AB1422" i="1"/>
  <c r="W1422" i="1"/>
  <c r="V1422" i="1"/>
  <c r="U1422" i="1"/>
  <c r="R1422" i="1"/>
  <c r="Q1422" i="1"/>
  <c r="P1422" i="1"/>
  <c r="O1422" i="1"/>
  <c r="AC1421" i="1"/>
  <c r="AB1421" i="1"/>
  <c r="W1421" i="1"/>
  <c r="V1421" i="1"/>
  <c r="U1421" i="1"/>
  <c r="R1421" i="1"/>
  <c r="Q1421" i="1"/>
  <c r="P1421" i="1"/>
  <c r="O1421" i="1"/>
  <c r="AC1420" i="1"/>
  <c r="AB1420" i="1"/>
  <c r="W1420" i="1"/>
  <c r="V1420" i="1"/>
  <c r="U1420" i="1"/>
  <c r="R1420" i="1"/>
  <c r="Q1420" i="1"/>
  <c r="P1420" i="1"/>
  <c r="O1420" i="1"/>
  <c r="AC1419" i="1"/>
  <c r="AB1419" i="1"/>
  <c r="W1419" i="1"/>
  <c r="V1419" i="1"/>
  <c r="U1419" i="1"/>
  <c r="R1419" i="1"/>
  <c r="Q1419" i="1"/>
  <c r="P1419" i="1"/>
  <c r="O1419" i="1"/>
  <c r="AC1418" i="1"/>
  <c r="AB1418" i="1"/>
  <c r="W1418" i="1"/>
  <c r="V1418" i="1"/>
  <c r="U1418" i="1"/>
  <c r="R1418" i="1"/>
  <c r="Q1418" i="1"/>
  <c r="P1418" i="1"/>
  <c r="O1418" i="1"/>
  <c r="AC1417" i="1"/>
  <c r="AB1417" i="1"/>
  <c r="W1417" i="1"/>
  <c r="V1417" i="1"/>
  <c r="U1417" i="1"/>
  <c r="R1417" i="1"/>
  <c r="Q1417" i="1"/>
  <c r="P1417" i="1"/>
  <c r="O1417" i="1"/>
  <c r="AC1416" i="1"/>
  <c r="AB1416" i="1"/>
  <c r="W1416" i="1"/>
  <c r="V1416" i="1"/>
  <c r="U1416" i="1"/>
  <c r="R1416" i="1"/>
  <c r="Q1416" i="1"/>
  <c r="P1416" i="1"/>
  <c r="O1416" i="1"/>
  <c r="AC1415" i="1"/>
  <c r="AB1415" i="1"/>
  <c r="W1415" i="1"/>
  <c r="V1415" i="1"/>
  <c r="U1415" i="1"/>
  <c r="R1415" i="1"/>
  <c r="Q1415" i="1"/>
  <c r="P1415" i="1"/>
  <c r="O1415" i="1"/>
  <c r="AC1414" i="1"/>
  <c r="AB1414" i="1"/>
  <c r="W1414" i="1"/>
  <c r="V1414" i="1"/>
  <c r="U1414" i="1"/>
  <c r="R1414" i="1"/>
  <c r="Q1414" i="1"/>
  <c r="P1414" i="1"/>
  <c r="O1414" i="1"/>
  <c r="AC1413" i="1"/>
  <c r="AB1413" i="1"/>
  <c r="W1413" i="1"/>
  <c r="V1413" i="1"/>
  <c r="U1413" i="1"/>
  <c r="R1413" i="1"/>
  <c r="Q1413" i="1"/>
  <c r="P1413" i="1"/>
  <c r="O1413" i="1"/>
  <c r="AC1412" i="1"/>
  <c r="AB1412" i="1"/>
  <c r="W1412" i="1"/>
  <c r="V1412" i="1"/>
  <c r="U1412" i="1"/>
  <c r="R1412" i="1"/>
  <c r="Q1412" i="1"/>
  <c r="P1412" i="1"/>
  <c r="O1412" i="1"/>
  <c r="AC1411" i="1"/>
  <c r="AB1411" i="1"/>
  <c r="W1411" i="1"/>
  <c r="V1411" i="1"/>
  <c r="U1411" i="1"/>
  <c r="R1411" i="1"/>
  <c r="Q1411" i="1"/>
  <c r="P1411" i="1"/>
  <c r="O1411" i="1"/>
  <c r="AC1410" i="1"/>
  <c r="AB1410" i="1"/>
  <c r="W1410" i="1"/>
  <c r="V1410" i="1"/>
  <c r="U1410" i="1"/>
  <c r="R1410" i="1"/>
  <c r="Q1410" i="1"/>
  <c r="P1410" i="1"/>
  <c r="O1410" i="1"/>
  <c r="AC1409" i="1"/>
  <c r="AB1409" i="1"/>
  <c r="W1409" i="1"/>
  <c r="V1409" i="1"/>
  <c r="U1409" i="1"/>
  <c r="R1409" i="1"/>
  <c r="Q1409" i="1"/>
  <c r="P1409" i="1"/>
  <c r="O1409" i="1"/>
  <c r="AC1408" i="1"/>
  <c r="AB1408" i="1"/>
  <c r="W1408" i="1"/>
  <c r="V1408" i="1"/>
  <c r="U1408" i="1"/>
  <c r="R1408" i="1"/>
  <c r="Q1408" i="1"/>
  <c r="P1408" i="1"/>
  <c r="O1408" i="1"/>
  <c r="AC1407" i="1"/>
  <c r="AB1407" i="1"/>
  <c r="W1407" i="1"/>
  <c r="V1407" i="1"/>
  <c r="U1407" i="1"/>
  <c r="R1407" i="1"/>
  <c r="Q1407" i="1"/>
  <c r="P1407" i="1"/>
  <c r="O1407" i="1"/>
  <c r="AC1406" i="1"/>
  <c r="AB1406" i="1"/>
  <c r="W1406" i="1"/>
  <c r="V1406" i="1"/>
  <c r="U1406" i="1"/>
  <c r="R1406" i="1"/>
  <c r="Q1406" i="1"/>
  <c r="P1406" i="1"/>
  <c r="O1406" i="1"/>
  <c r="AC1405" i="1"/>
  <c r="AB1405" i="1"/>
  <c r="W1405" i="1"/>
  <c r="V1405" i="1"/>
  <c r="U1405" i="1"/>
  <c r="R1405" i="1"/>
  <c r="Q1405" i="1"/>
  <c r="P1405" i="1"/>
  <c r="O1405" i="1"/>
  <c r="AC1404" i="1"/>
  <c r="AB1404" i="1"/>
  <c r="W1404" i="1"/>
  <c r="V1404" i="1"/>
  <c r="U1404" i="1"/>
  <c r="R1404" i="1"/>
  <c r="Q1404" i="1"/>
  <c r="P1404" i="1"/>
  <c r="O1404" i="1"/>
  <c r="AC1403" i="1"/>
  <c r="AB1403" i="1"/>
  <c r="W1403" i="1"/>
  <c r="V1403" i="1"/>
  <c r="U1403" i="1"/>
  <c r="R1403" i="1"/>
  <c r="Q1403" i="1"/>
  <c r="P1403" i="1"/>
  <c r="O1403" i="1"/>
  <c r="AC1402" i="1"/>
  <c r="AB1402" i="1"/>
  <c r="W1402" i="1"/>
  <c r="V1402" i="1"/>
  <c r="U1402" i="1"/>
  <c r="R1402" i="1"/>
  <c r="Q1402" i="1"/>
  <c r="P1402" i="1"/>
  <c r="O1402" i="1"/>
  <c r="AC1401" i="1"/>
  <c r="AB1401" i="1"/>
  <c r="W1401" i="1"/>
  <c r="V1401" i="1"/>
  <c r="U1401" i="1"/>
  <c r="R1401" i="1"/>
  <c r="Q1401" i="1"/>
  <c r="P1401" i="1"/>
  <c r="O1401" i="1"/>
  <c r="AC1400" i="1"/>
  <c r="AB1400" i="1"/>
  <c r="W1400" i="1"/>
  <c r="V1400" i="1"/>
  <c r="U1400" i="1"/>
  <c r="R1400" i="1"/>
  <c r="Q1400" i="1"/>
  <c r="P1400" i="1"/>
  <c r="O1400" i="1"/>
  <c r="AC1399" i="1"/>
  <c r="AB1399" i="1"/>
  <c r="W1399" i="1"/>
  <c r="V1399" i="1"/>
  <c r="U1399" i="1"/>
  <c r="R1399" i="1"/>
  <c r="Q1399" i="1"/>
  <c r="P1399" i="1"/>
  <c r="O1399" i="1"/>
  <c r="AC1398" i="1"/>
  <c r="AB1398" i="1"/>
  <c r="W1398" i="1"/>
  <c r="V1398" i="1"/>
  <c r="U1398" i="1"/>
  <c r="R1398" i="1"/>
  <c r="Q1398" i="1"/>
  <c r="P1398" i="1"/>
  <c r="O1398" i="1"/>
  <c r="AC1397" i="1"/>
  <c r="AB1397" i="1"/>
  <c r="W1397" i="1"/>
  <c r="V1397" i="1"/>
  <c r="U1397" i="1"/>
  <c r="R1397" i="1"/>
  <c r="Q1397" i="1"/>
  <c r="P1397" i="1"/>
  <c r="O1397" i="1"/>
  <c r="AC1396" i="1"/>
  <c r="AB1396" i="1"/>
  <c r="W1396" i="1"/>
  <c r="V1396" i="1"/>
  <c r="U1396" i="1"/>
  <c r="R1396" i="1"/>
  <c r="Q1396" i="1"/>
  <c r="P1396" i="1"/>
  <c r="O1396" i="1"/>
  <c r="AC1395" i="1"/>
  <c r="AB1395" i="1"/>
  <c r="W1395" i="1"/>
  <c r="V1395" i="1"/>
  <c r="U1395" i="1"/>
  <c r="R1395" i="1"/>
  <c r="Q1395" i="1"/>
  <c r="P1395" i="1"/>
  <c r="O1395" i="1"/>
  <c r="AC1394" i="1"/>
  <c r="AB1394" i="1"/>
  <c r="W1394" i="1"/>
  <c r="V1394" i="1"/>
  <c r="U1394" i="1"/>
  <c r="R1394" i="1"/>
  <c r="Q1394" i="1"/>
  <c r="P1394" i="1"/>
  <c r="O1394" i="1"/>
  <c r="AC1393" i="1"/>
  <c r="AB1393" i="1"/>
  <c r="W1393" i="1"/>
  <c r="V1393" i="1"/>
  <c r="U1393" i="1"/>
  <c r="R1393" i="1"/>
  <c r="Q1393" i="1"/>
  <c r="P1393" i="1"/>
  <c r="O1393" i="1"/>
  <c r="AC1392" i="1"/>
  <c r="AB1392" i="1"/>
  <c r="W1392" i="1"/>
  <c r="V1392" i="1"/>
  <c r="U1392" i="1"/>
  <c r="R1392" i="1"/>
  <c r="Q1392" i="1"/>
  <c r="P1392" i="1"/>
  <c r="O1392" i="1"/>
  <c r="AC1391" i="1"/>
  <c r="AB1391" i="1"/>
  <c r="W1391" i="1"/>
  <c r="V1391" i="1"/>
  <c r="U1391" i="1"/>
  <c r="R1391" i="1"/>
  <c r="Q1391" i="1"/>
  <c r="P1391" i="1"/>
  <c r="O1391" i="1"/>
  <c r="AC1390" i="1"/>
  <c r="AB1390" i="1"/>
  <c r="W1390" i="1"/>
  <c r="V1390" i="1"/>
  <c r="U1390" i="1"/>
  <c r="R1390" i="1"/>
  <c r="Q1390" i="1"/>
  <c r="P1390" i="1"/>
  <c r="O1390" i="1"/>
  <c r="AC1389" i="1"/>
  <c r="AB1389" i="1"/>
  <c r="W1389" i="1"/>
  <c r="V1389" i="1"/>
  <c r="U1389" i="1"/>
  <c r="R1389" i="1"/>
  <c r="Q1389" i="1"/>
  <c r="P1389" i="1"/>
  <c r="O1389" i="1"/>
  <c r="AC1388" i="1"/>
  <c r="AB1388" i="1"/>
  <c r="W1388" i="1"/>
  <c r="V1388" i="1"/>
  <c r="U1388" i="1"/>
  <c r="R1388" i="1"/>
  <c r="Q1388" i="1"/>
  <c r="P1388" i="1"/>
  <c r="O1388" i="1"/>
  <c r="AC1387" i="1"/>
  <c r="AB1387" i="1"/>
  <c r="W1387" i="1"/>
  <c r="V1387" i="1"/>
  <c r="U1387" i="1"/>
  <c r="R1387" i="1"/>
  <c r="Q1387" i="1"/>
  <c r="P1387" i="1"/>
  <c r="O1387" i="1"/>
  <c r="AC1386" i="1"/>
  <c r="AB1386" i="1"/>
  <c r="W1386" i="1"/>
  <c r="V1386" i="1"/>
  <c r="U1386" i="1"/>
  <c r="R1386" i="1"/>
  <c r="Q1386" i="1"/>
  <c r="P1386" i="1"/>
  <c r="O1386" i="1"/>
  <c r="AC1385" i="1"/>
  <c r="AB1385" i="1"/>
  <c r="W1385" i="1"/>
  <c r="V1385" i="1"/>
  <c r="U1385" i="1"/>
  <c r="R1385" i="1"/>
  <c r="Q1385" i="1"/>
  <c r="P1385" i="1"/>
  <c r="O1385" i="1"/>
  <c r="AC1384" i="1"/>
  <c r="AB1384" i="1"/>
  <c r="W1384" i="1"/>
  <c r="V1384" i="1"/>
  <c r="U1384" i="1"/>
  <c r="R1384" i="1"/>
  <c r="Q1384" i="1"/>
  <c r="P1384" i="1"/>
  <c r="O1384" i="1"/>
  <c r="AC1383" i="1"/>
  <c r="AB1383" i="1"/>
  <c r="W1383" i="1"/>
  <c r="V1383" i="1"/>
  <c r="U1383" i="1"/>
  <c r="R1383" i="1"/>
  <c r="Q1383" i="1"/>
  <c r="P1383" i="1"/>
  <c r="O1383" i="1"/>
  <c r="AC1382" i="1"/>
  <c r="AB1382" i="1"/>
  <c r="W1382" i="1"/>
  <c r="V1382" i="1"/>
  <c r="U1382" i="1"/>
  <c r="R1382" i="1"/>
  <c r="Q1382" i="1"/>
  <c r="P1382" i="1"/>
  <c r="O1382" i="1"/>
  <c r="AC1381" i="1"/>
  <c r="AB1381" i="1"/>
  <c r="W1381" i="1"/>
  <c r="V1381" i="1"/>
  <c r="U1381" i="1"/>
  <c r="R1381" i="1"/>
  <c r="Q1381" i="1"/>
  <c r="P1381" i="1"/>
  <c r="O1381" i="1"/>
  <c r="AC1380" i="1"/>
  <c r="AB1380" i="1"/>
  <c r="W1380" i="1"/>
  <c r="V1380" i="1"/>
  <c r="U1380" i="1"/>
  <c r="R1380" i="1"/>
  <c r="Q1380" i="1"/>
  <c r="P1380" i="1"/>
  <c r="O1380" i="1"/>
  <c r="AC1379" i="1"/>
  <c r="AB1379" i="1"/>
  <c r="W1379" i="1"/>
  <c r="V1379" i="1"/>
  <c r="U1379" i="1"/>
  <c r="R1379" i="1"/>
  <c r="Q1379" i="1"/>
  <c r="P1379" i="1"/>
  <c r="O1379" i="1"/>
  <c r="AC1378" i="1"/>
  <c r="AB1378" i="1"/>
  <c r="W1378" i="1"/>
  <c r="V1378" i="1"/>
  <c r="U1378" i="1"/>
  <c r="R1378" i="1"/>
  <c r="Q1378" i="1"/>
  <c r="P1378" i="1"/>
  <c r="O1378" i="1"/>
  <c r="AC1377" i="1"/>
  <c r="AB1377" i="1"/>
  <c r="W1377" i="1"/>
  <c r="V1377" i="1"/>
  <c r="U1377" i="1"/>
  <c r="R1377" i="1"/>
  <c r="Q1377" i="1"/>
  <c r="P1377" i="1"/>
  <c r="O1377" i="1"/>
  <c r="AC1376" i="1"/>
  <c r="AB1376" i="1"/>
  <c r="W1376" i="1"/>
  <c r="V1376" i="1"/>
  <c r="U1376" i="1"/>
  <c r="R1376" i="1"/>
  <c r="Q1376" i="1"/>
  <c r="P1376" i="1"/>
  <c r="O1376" i="1"/>
  <c r="AC1375" i="1"/>
  <c r="AB1375" i="1"/>
  <c r="W1375" i="1"/>
  <c r="V1375" i="1"/>
  <c r="U1375" i="1"/>
  <c r="R1375" i="1"/>
  <c r="Q1375" i="1"/>
  <c r="P1375" i="1"/>
  <c r="O1375" i="1"/>
  <c r="AC1374" i="1"/>
  <c r="AB1374" i="1"/>
  <c r="W1374" i="1"/>
  <c r="V1374" i="1"/>
  <c r="U1374" i="1"/>
  <c r="R1374" i="1"/>
  <c r="Q1374" i="1"/>
  <c r="P1374" i="1"/>
  <c r="O1374" i="1"/>
  <c r="AC1373" i="1"/>
  <c r="AB1373" i="1"/>
  <c r="W1373" i="1"/>
  <c r="V1373" i="1"/>
  <c r="U1373" i="1"/>
  <c r="R1373" i="1"/>
  <c r="Q1373" i="1"/>
  <c r="P1373" i="1"/>
  <c r="O1373" i="1"/>
  <c r="AC1372" i="1"/>
  <c r="AB1372" i="1"/>
  <c r="W1372" i="1"/>
  <c r="V1372" i="1"/>
  <c r="U1372" i="1"/>
  <c r="R1372" i="1"/>
  <c r="Q1372" i="1"/>
  <c r="P1372" i="1"/>
  <c r="O1372" i="1"/>
  <c r="AC1371" i="1"/>
  <c r="AB1371" i="1"/>
  <c r="W1371" i="1"/>
  <c r="V1371" i="1"/>
  <c r="U1371" i="1"/>
  <c r="R1371" i="1"/>
  <c r="Q1371" i="1"/>
  <c r="P1371" i="1"/>
  <c r="O1371" i="1"/>
  <c r="AC1370" i="1"/>
  <c r="AB1370" i="1"/>
  <c r="W1370" i="1"/>
  <c r="V1370" i="1"/>
  <c r="U1370" i="1"/>
  <c r="R1370" i="1"/>
  <c r="Q1370" i="1"/>
  <c r="P1370" i="1"/>
  <c r="O1370" i="1"/>
  <c r="AC1369" i="1"/>
  <c r="AB1369" i="1"/>
  <c r="W1369" i="1"/>
  <c r="V1369" i="1"/>
  <c r="U1369" i="1"/>
  <c r="R1369" i="1"/>
  <c r="Q1369" i="1"/>
  <c r="P1369" i="1"/>
  <c r="O1369" i="1"/>
  <c r="AC1368" i="1"/>
  <c r="AB1368" i="1"/>
  <c r="W1368" i="1"/>
  <c r="V1368" i="1"/>
  <c r="U1368" i="1"/>
  <c r="R1368" i="1"/>
  <c r="Q1368" i="1"/>
  <c r="P1368" i="1"/>
  <c r="O1368" i="1"/>
  <c r="AC1367" i="1"/>
  <c r="AB1367" i="1"/>
  <c r="W1367" i="1"/>
  <c r="V1367" i="1"/>
  <c r="U1367" i="1"/>
  <c r="R1367" i="1"/>
  <c r="Q1367" i="1"/>
  <c r="P1367" i="1"/>
  <c r="O1367" i="1"/>
  <c r="AC1366" i="1"/>
  <c r="AB1366" i="1"/>
  <c r="W1366" i="1"/>
  <c r="V1366" i="1"/>
  <c r="U1366" i="1"/>
  <c r="R1366" i="1"/>
  <c r="Q1366" i="1"/>
  <c r="P1366" i="1"/>
  <c r="O1366" i="1"/>
  <c r="AC1365" i="1"/>
  <c r="AB1365" i="1"/>
  <c r="W1365" i="1"/>
  <c r="V1365" i="1"/>
  <c r="U1365" i="1"/>
  <c r="R1365" i="1"/>
  <c r="Q1365" i="1"/>
  <c r="P1365" i="1"/>
  <c r="O1365" i="1"/>
  <c r="AC1364" i="1"/>
  <c r="AB1364" i="1"/>
  <c r="W1364" i="1"/>
  <c r="V1364" i="1"/>
  <c r="U1364" i="1"/>
  <c r="R1364" i="1"/>
  <c r="Q1364" i="1"/>
  <c r="P1364" i="1"/>
  <c r="O1364" i="1"/>
  <c r="AC1363" i="1"/>
  <c r="AB1363" i="1"/>
  <c r="W1363" i="1"/>
  <c r="V1363" i="1"/>
  <c r="U1363" i="1"/>
  <c r="R1363" i="1"/>
  <c r="Q1363" i="1"/>
  <c r="P1363" i="1"/>
  <c r="O1363" i="1"/>
  <c r="AC1362" i="1"/>
  <c r="AB1362" i="1"/>
  <c r="W1362" i="1"/>
  <c r="V1362" i="1"/>
  <c r="U1362" i="1"/>
  <c r="R1362" i="1"/>
  <c r="Q1362" i="1"/>
  <c r="P1362" i="1"/>
  <c r="O1362" i="1"/>
  <c r="AC1361" i="1"/>
  <c r="AB1361" i="1"/>
  <c r="W1361" i="1"/>
  <c r="V1361" i="1"/>
  <c r="U1361" i="1"/>
  <c r="R1361" i="1"/>
  <c r="Q1361" i="1"/>
  <c r="P1361" i="1"/>
  <c r="O1361" i="1"/>
  <c r="AC1360" i="1"/>
  <c r="AB1360" i="1"/>
  <c r="W1360" i="1"/>
  <c r="V1360" i="1"/>
  <c r="U1360" i="1"/>
  <c r="R1360" i="1"/>
  <c r="Q1360" i="1"/>
  <c r="P1360" i="1"/>
  <c r="O1360" i="1"/>
  <c r="AC1359" i="1"/>
  <c r="AB1359" i="1"/>
  <c r="W1359" i="1"/>
  <c r="V1359" i="1"/>
  <c r="U1359" i="1"/>
  <c r="R1359" i="1"/>
  <c r="Q1359" i="1"/>
  <c r="P1359" i="1"/>
  <c r="O1359" i="1"/>
  <c r="AC1358" i="1"/>
  <c r="AB1358" i="1"/>
  <c r="W1358" i="1"/>
  <c r="V1358" i="1"/>
  <c r="U1358" i="1"/>
  <c r="R1358" i="1"/>
  <c r="Q1358" i="1"/>
  <c r="P1358" i="1"/>
  <c r="O1358" i="1"/>
  <c r="AC1357" i="1"/>
  <c r="AB1357" i="1"/>
  <c r="W1357" i="1"/>
  <c r="V1357" i="1"/>
  <c r="U1357" i="1"/>
  <c r="R1357" i="1"/>
  <c r="Q1357" i="1"/>
  <c r="P1357" i="1"/>
  <c r="O1357" i="1"/>
  <c r="AC1356" i="1"/>
  <c r="AB1356" i="1"/>
  <c r="W1356" i="1"/>
  <c r="V1356" i="1"/>
  <c r="U1356" i="1"/>
  <c r="R1356" i="1"/>
  <c r="Q1356" i="1"/>
  <c r="P1356" i="1"/>
  <c r="O1356" i="1"/>
  <c r="AC1355" i="1"/>
  <c r="AB1355" i="1"/>
  <c r="W1355" i="1"/>
  <c r="V1355" i="1"/>
  <c r="U1355" i="1"/>
  <c r="R1355" i="1"/>
  <c r="Q1355" i="1"/>
  <c r="P1355" i="1"/>
  <c r="O1355" i="1"/>
  <c r="AC1354" i="1"/>
  <c r="AB1354" i="1"/>
  <c r="W1354" i="1"/>
  <c r="V1354" i="1"/>
  <c r="U1354" i="1"/>
  <c r="R1354" i="1"/>
  <c r="Q1354" i="1"/>
  <c r="P1354" i="1"/>
  <c r="O1354" i="1"/>
  <c r="AC1353" i="1"/>
  <c r="AB1353" i="1"/>
  <c r="W1353" i="1"/>
  <c r="V1353" i="1"/>
  <c r="U1353" i="1"/>
  <c r="R1353" i="1"/>
  <c r="Q1353" i="1"/>
  <c r="P1353" i="1"/>
  <c r="O1353" i="1"/>
  <c r="AC1352" i="1"/>
  <c r="AB1352" i="1"/>
  <c r="W1352" i="1"/>
  <c r="V1352" i="1"/>
  <c r="U1352" i="1"/>
  <c r="R1352" i="1"/>
  <c r="Q1352" i="1"/>
  <c r="P1352" i="1"/>
  <c r="O1352" i="1"/>
  <c r="AC1351" i="1"/>
  <c r="AB1351" i="1"/>
  <c r="W1351" i="1"/>
  <c r="V1351" i="1"/>
  <c r="U1351" i="1"/>
  <c r="R1351" i="1"/>
  <c r="Q1351" i="1"/>
  <c r="P1351" i="1"/>
  <c r="O1351" i="1"/>
  <c r="AC1350" i="1"/>
  <c r="AB1350" i="1"/>
  <c r="W1350" i="1"/>
  <c r="V1350" i="1"/>
  <c r="U1350" i="1"/>
  <c r="R1350" i="1"/>
  <c r="Q1350" i="1"/>
  <c r="P1350" i="1"/>
  <c r="O1350" i="1"/>
  <c r="AC1349" i="1"/>
  <c r="AB1349" i="1"/>
  <c r="W1349" i="1"/>
  <c r="V1349" i="1"/>
  <c r="U1349" i="1"/>
  <c r="R1349" i="1"/>
  <c r="Q1349" i="1"/>
  <c r="P1349" i="1"/>
  <c r="O1349" i="1"/>
  <c r="AC1348" i="1"/>
  <c r="AB1348" i="1"/>
  <c r="W1348" i="1"/>
  <c r="V1348" i="1"/>
  <c r="U1348" i="1"/>
  <c r="R1348" i="1"/>
  <c r="Q1348" i="1"/>
  <c r="P1348" i="1"/>
  <c r="O1348" i="1"/>
  <c r="AC1347" i="1"/>
  <c r="AB1347" i="1"/>
  <c r="W1347" i="1"/>
  <c r="V1347" i="1"/>
  <c r="U1347" i="1"/>
  <c r="R1347" i="1"/>
  <c r="Q1347" i="1"/>
  <c r="P1347" i="1"/>
  <c r="O1347" i="1"/>
  <c r="AC1346" i="1"/>
  <c r="AB1346" i="1"/>
  <c r="W1346" i="1"/>
  <c r="V1346" i="1"/>
  <c r="U1346" i="1"/>
  <c r="R1346" i="1"/>
  <c r="Q1346" i="1"/>
  <c r="P1346" i="1"/>
  <c r="O1346" i="1"/>
  <c r="AC1345" i="1"/>
  <c r="AB1345" i="1"/>
  <c r="W1345" i="1"/>
  <c r="V1345" i="1"/>
  <c r="U1345" i="1"/>
  <c r="R1345" i="1"/>
  <c r="Q1345" i="1"/>
  <c r="P1345" i="1"/>
  <c r="O1345" i="1"/>
  <c r="AC1344" i="1"/>
  <c r="AB1344" i="1"/>
  <c r="W1344" i="1"/>
  <c r="V1344" i="1"/>
  <c r="U1344" i="1"/>
  <c r="R1344" i="1"/>
  <c r="Q1344" i="1"/>
  <c r="P1344" i="1"/>
  <c r="O1344" i="1"/>
  <c r="AC1343" i="1"/>
  <c r="AB1343" i="1"/>
  <c r="W1343" i="1"/>
  <c r="V1343" i="1"/>
  <c r="U1343" i="1"/>
  <c r="R1343" i="1"/>
  <c r="Q1343" i="1"/>
  <c r="P1343" i="1"/>
  <c r="O1343" i="1"/>
  <c r="AC1342" i="1"/>
  <c r="AB1342" i="1"/>
  <c r="W1342" i="1"/>
  <c r="V1342" i="1"/>
  <c r="U1342" i="1"/>
  <c r="R1342" i="1"/>
  <c r="Q1342" i="1"/>
  <c r="P1342" i="1"/>
  <c r="O1342" i="1"/>
  <c r="AC1341" i="1"/>
  <c r="AB1341" i="1"/>
  <c r="W1341" i="1"/>
  <c r="V1341" i="1"/>
  <c r="U1341" i="1"/>
  <c r="R1341" i="1"/>
  <c r="Q1341" i="1"/>
  <c r="P1341" i="1"/>
  <c r="O1341" i="1"/>
  <c r="AC1340" i="1"/>
  <c r="AB1340" i="1"/>
  <c r="W1340" i="1"/>
  <c r="V1340" i="1"/>
  <c r="U1340" i="1"/>
  <c r="R1340" i="1"/>
  <c r="Q1340" i="1"/>
  <c r="P1340" i="1"/>
  <c r="O1340" i="1"/>
  <c r="AC1339" i="1"/>
  <c r="AB1339" i="1"/>
  <c r="W1339" i="1"/>
  <c r="V1339" i="1"/>
  <c r="U1339" i="1"/>
  <c r="R1339" i="1"/>
  <c r="Q1339" i="1"/>
  <c r="P1339" i="1"/>
  <c r="O1339" i="1"/>
  <c r="AC1338" i="1"/>
  <c r="AB1338" i="1"/>
  <c r="W1338" i="1"/>
  <c r="V1338" i="1"/>
  <c r="U1338" i="1"/>
  <c r="R1338" i="1"/>
  <c r="Q1338" i="1"/>
  <c r="P1338" i="1"/>
  <c r="O1338" i="1"/>
  <c r="AC1337" i="1"/>
  <c r="AB1337" i="1"/>
  <c r="W1337" i="1"/>
  <c r="V1337" i="1"/>
  <c r="U1337" i="1"/>
  <c r="R1337" i="1"/>
  <c r="Q1337" i="1"/>
  <c r="P1337" i="1"/>
  <c r="O1337" i="1"/>
  <c r="AC1336" i="1"/>
  <c r="AB1336" i="1"/>
  <c r="W1336" i="1"/>
  <c r="V1336" i="1"/>
  <c r="U1336" i="1"/>
  <c r="R1336" i="1"/>
  <c r="Q1336" i="1"/>
  <c r="P1336" i="1"/>
  <c r="O1336" i="1"/>
  <c r="AC1335" i="1"/>
  <c r="AB1335" i="1"/>
  <c r="W1335" i="1"/>
  <c r="V1335" i="1"/>
  <c r="U1335" i="1"/>
  <c r="R1335" i="1"/>
  <c r="Q1335" i="1"/>
  <c r="P1335" i="1"/>
  <c r="O1335" i="1"/>
  <c r="AC1334" i="1"/>
  <c r="AB1334" i="1"/>
  <c r="W1334" i="1"/>
  <c r="V1334" i="1"/>
  <c r="U1334" i="1"/>
  <c r="R1334" i="1"/>
  <c r="Q1334" i="1"/>
  <c r="P1334" i="1"/>
  <c r="O1334" i="1"/>
  <c r="AC1333" i="1"/>
  <c r="AB1333" i="1"/>
  <c r="W1333" i="1"/>
  <c r="V1333" i="1"/>
  <c r="U1333" i="1"/>
  <c r="R1333" i="1"/>
  <c r="Q1333" i="1"/>
  <c r="P1333" i="1"/>
  <c r="O1333" i="1"/>
  <c r="AC1332" i="1"/>
  <c r="AB1332" i="1"/>
  <c r="W1332" i="1"/>
  <c r="V1332" i="1"/>
  <c r="U1332" i="1"/>
  <c r="R1332" i="1"/>
  <c r="Q1332" i="1"/>
  <c r="P1332" i="1"/>
  <c r="O1332" i="1"/>
  <c r="AC1331" i="1"/>
  <c r="AB1331" i="1"/>
  <c r="W1331" i="1"/>
  <c r="V1331" i="1"/>
  <c r="U1331" i="1"/>
  <c r="R1331" i="1"/>
  <c r="Q1331" i="1"/>
  <c r="P1331" i="1"/>
  <c r="O1331" i="1"/>
  <c r="AC1330" i="1"/>
  <c r="AB1330" i="1"/>
  <c r="W1330" i="1"/>
  <c r="V1330" i="1"/>
  <c r="U1330" i="1"/>
  <c r="R1330" i="1"/>
  <c r="Q1330" i="1"/>
  <c r="P1330" i="1"/>
  <c r="O1330" i="1"/>
  <c r="AC1329" i="1"/>
  <c r="AB1329" i="1"/>
  <c r="W1329" i="1"/>
  <c r="V1329" i="1"/>
  <c r="U1329" i="1"/>
  <c r="R1329" i="1"/>
  <c r="Q1329" i="1"/>
  <c r="P1329" i="1"/>
  <c r="O1329" i="1"/>
  <c r="AC1328" i="1"/>
  <c r="AB1328" i="1"/>
  <c r="W1328" i="1"/>
  <c r="V1328" i="1"/>
  <c r="U1328" i="1"/>
  <c r="R1328" i="1"/>
  <c r="Q1328" i="1"/>
  <c r="P1328" i="1"/>
  <c r="O1328" i="1"/>
  <c r="AC1327" i="1"/>
  <c r="AB1327" i="1"/>
  <c r="W1327" i="1"/>
  <c r="V1327" i="1"/>
  <c r="U1327" i="1"/>
  <c r="R1327" i="1"/>
  <c r="Q1327" i="1"/>
  <c r="P1327" i="1"/>
  <c r="O1327" i="1"/>
  <c r="AC1326" i="1"/>
  <c r="AB1326" i="1"/>
  <c r="W1326" i="1"/>
  <c r="V1326" i="1"/>
  <c r="U1326" i="1"/>
  <c r="R1326" i="1"/>
  <c r="Q1326" i="1"/>
  <c r="P1326" i="1"/>
  <c r="O1326" i="1"/>
  <c r="AC1325" i="1"/>
  <c r="AB1325" i="1"/>
  <c r="W1325" i="1"/>
  <c r="V1325" i="1"/>
  <c r="U1325" i="1"/>
  <c r="R1325" i="1"/>
  <c r="Q1325" i="1"/>
  <c r="P1325" i="1"/>
  <c r="O1325" i="1"/>
  <c r="AC1324" i="1"/>
  <c r="AB1324" i="1"/>
  <c r="W1324" i="1"/>
  <c r="V1324" i="1"/>
  <c r="U1324" i="1"/>
  <c r="R1324" i="1"/>
  <c r="Q1324" i="1"/>
  <c r="P1324" i="1"/>
  <c r="O1324" i="1"/>
  <c r="AC1323" i="1"/>
  <c r="AB1323" i="1"/>
  <c r="W1323" i="1"/>
  <c r="V1323" i="1"/>
  <c r="U1323" i="1"/>
  <c r="R1323" i="1"/>
  <c r="Q1323" i="1"/>
  <c r="P1323" i="1"/>
  <c r="O1323" i="1"/>
  <c r="AC1322" i="1"/>
  <c r="AB1322" i="1"/>
  <c r="W1322" i="1"/>
  <c r="V1322" i="1"/>
  <c r="U1322" i="1"/>
  <c r="R1322" i="1"/>
  <c r="Q1322" i="1"/>
  <c r="P1322" i="1"/>
  <c r="O1322" i="1"/>
  <c r="AC1321" i="1"/>
  <c r="AB1321" i="1"/>
  <c r="W1321" i="1"/>
  <c r="V1321" i="1"/>
  <c r="U1321" i="1"/>
  <c r="R1321" i="1"/>
  <c r="Q1321" i="1"/>
  <c r="P1321" i="1"/>
  <c r="O1321" i="1"/>
  <c r="AC1320" i="1"/>
  <c r="AB1320" i="1"/>
  <c r="W1320" i="1"/>
  <c r="V1320" i="1"/>
  <c r="U1320" i="1"/>
  <c r="R1320" i="1"/>
  <c r="Q1320" i="1"/>
  <c r="P1320" i="1"/>
  <c r="O1320" i="1"/>
  <c r="AC1319" i="1"/>
  <c r="AB1319" i="1"/>
  <c r="W1319" i="1"/>
  <c r="V1319" i="1"/>
  <c r="U1319" i="1"/>
  <c r="R1319" i="1"/>
  <c r="Q1319" i="1"/>
  <c r="P1319" i="1"/>
  <c r="O1319" i="1"/>
  <c r="AC1318" i="1"/>
  <c r="AB1318" i="1"/>
  <c r="W1318" i="1"/>
  <c r="V1318" i="1"/>
  <c r="U1318" i="1"/>
  <c r="R1318" i="1"/>
  <c r="Q1318" i="1"/>
  <c r="P1318" i="1"/>
  <c r="O1318" i="1"/>
  <c r="AC1317" i="1"/>
  <c r="AB1317" i="1"/>
  <c r="W1317" i="1"/>
  <c r="V1317" i="1"/>
  <c r="U1317" i="1"/>
  <c r="R1317" i="1"/>
  <c r="Q1317" i="1"/>
  <c r="P1317" i="1"/>
  <c r="O1317" i="1"/>
  <c r="AC1316" i="1"/>
  <c r="AB1316" i="1"/>
  <c r="W1316" i="1"/>
  <c r="V1316" i="1"/>
  <c r="U1316" i="1"/>
  <c r="R1316" i="1"/>
  <c r="Q1316" i="1"/>
  <c r="P1316" i="1"/>
  <c r="O1316" i="1"/>
  <c r="AC1315" i="1"/>
  <c r="AB1315" i="1"/>
  <c r="W1315" i="1"/>
  <c r="V1315" i="1"/>
  <c r="U1315" i="1"/>
  <c r="R1315" i="1"/>
  <c r="Q1315" i="1"/>
  <c r="P1315" i="1"/>
  <c r="O1315" i="1"/>
  <c r="AC1314" i="1"/>
  <c r="AB1314" i="1"/>
  <c r="W1314" i="1"/>
  <c r="V1314" i="1"/>
  <c r="U1314" i="1"/>
  <c r="R1314" i="1"/>
  <c r="Q1314" i="1"/>
  <c r="P1314" i="1"/>
  <c r="O1314" i="1"/>
  <c r="AC1313" i="1"/>
  <c r="AB1313" i="1"/>
  <c r="W1313" i="1"/>
  <c r="V1313" i="1"/>
  <c r="U1313" i="1"/>
  <c r="R1313" i="1"/>
  <c r="Q1313" i="1"/>
  <c r="P1313" i="1"/>
  <c r="O1313" i="1"/>
  <c r="AC1312" i="1"/>
  <c r="AB1312" i="1"/>
  <c r="W1312" i="1"/>
  <c r="V1312" i="1"/>
  <c r="U1312" i="1"/>
  <c r="R1312" i="1"/>
  <c r="Q1312" i="1"/>
  <c r="P1312" i="1"/>
  <c r="O1312" i="1"/>
  <c r="AC1311" i="1"/>
  <c r="AB1311" i="1"/>
  <c r="W1311" i="1"/>
  <c r="V1311" i="1"/>
  <c r="U1311" i="1"/>
  <c r="R1311" i="1"/>
  <c r="Q1311" i="1"/>
  <c r="P1311" i="1"/>
  <c r="O1311" i="1"/>
  <c r="AC1310" i="1"/>
  <c r="AB1310" i="1"/>
  <c r="W1310" i="1"/>
  <c r="V1310" i="1"/>
  <c r="U1310" i="1"/>
  <c r="R1310" i="1"/>
  <c r="Q1310" i="1"/>
  <c r="P1310" i="1"/>
  <c r="O1310" i="1"/>
  <c r="AC1309" i="1"/>
  <c r="AB1309" i="1"/>
  <c r="W1309" i="1"/>
  <c r="V1309" i="1"/>
  <c r="U1309" i="1"/>
  <c r="R1309" i="1"/>
  <c r="Q1309" i="1"/>
  <c r="P1309" i="1"/>
  <c r="O1309" i="1"/>
  <c r="AC1308" i="1"/>
  <c r="AB1308" i="1"/>
  <c r="W1308" i="1"/>
  <c r="V1308" i="1"/>
  <c r="U1308" i="1"/>
  <c r="R1308" i="1"/>
  <c r="Q1308" i="1"/>
  <c r="P1308" i="1"/>
  <c r="O1308" i="1"/>
  <c r="AC1307" i="1"/>
  <c r="AB1307" i="1"/>
  <c r="W1307" i="1"/>
  <c r="V1307" i="1"/>
  <c r="U1307" i="1"/>
  <c r="R1307" i="1"/>
  <c r="Q1307" i="1"/>
  <c r="P1307" i="1"/>
  <c r="O1307" i="1"/>
  <c r="AC1306" i="1"/>
  <c r="AB1306" i="1"/>
  <c r="W1306" i="1"/>
  <c r="V1306" i="1"/>
  <c r="U1306" i="1"/>
  <c r="R1306" i="1"/>
  <c r="Q1306" i="1"/>
  <c r="P1306" i="1"/>
  <c r="O1306" i="1"/>
  <c r="AC1305" i="1"/>
  <c r="AB1305" i="1"/>
  <c r="W1305" i="1"/>
  <c r="V1305" i="1"/>
  <c r="U1305" i="1"/>
  <c r="R1305" i="1"/>
  <c r="Q1305" i="1"/>
  <c r="P1305" i="1"/>
  <c r="O1305" i="1"/>
  <c r="AC1304" i="1"/>
  <c r="AB1304" i="1"/>
  <c r="W1304" i="1"/>
  <c r="V1304" i="1"/>
  <c r="U1304" i="1"/>
  <c r="R1304" i="1"/>
  <c r="Q1304" i="1"/>
  <c r="P1304" i="1"/>
  <c r="O1304" i="1"/>
  <c r="AC1303" i="1"/>
  <c r="AB1303" i="1"/>
  <c r="W1303" i="1"/>
  <c r="V1303" i="1"/>
  <c r="U1303" i="1"/>
  <c r="R1303" i="1"/>
  <c r="Q1303" i="1"/>
  <c r="P1303" i="1"/>
  <c r="O1303" i="1"/>
  <c r="AC1302" i="1"/>
  <c r="AB1302" i="1"/>
  <c r="W1302" i="1"/>
  <c r="V1302" i="1"/>
  <c r="U1302" i="1"/>
  <c r="R1302" i="1"/>
  <c r="Q1302" i="1"/>
  <c r="P1302" i="1"/>
  <c r="O1302" i="1"/>
  <c r="AC1301" i="1"/>
  <c r="AB1301" i="1"/>
  <c r="W1301" i="1"/>
  <c r="V1301" i="1"/>
  <c r="U1301" i="1"/>
  <c r="R1301" i="1"/>
  <c r="Q1301" i="1"/>
  <c r="P1301" i="1"/>
  <c r="O1301" i="1"/>
  <c r="AC1300" i="1"/>
  <c r="AB1300" i="1"/>
  <c r="W1300" i="1"/>
  <c r="V1300" i="1"/>
  <c r="U1300" i="1"/>
  <c r="R1300" i="1"/>
  <c r="Q1300" i="1"/>
  <c r="P1300" i="1"/>
  <c r="O1300" i="1"/>
  <c r="AC1299" i="1"/>
  <c r="AB1299" i="1"/>
  <c r="W1299" i="1"/>
  <c r="V1299" i="1"/>
  <c r="U1299" i="1"/>
  <c r="R1299" i="1"/>
  <c r="Q1299" i="1"/>
  <c r="P1299" i="1"/>
  <c r="O1299" i="1"/>
  <c r="AC1298" i="1"/>
  <c r="AB1298" i="1"/>
  <c r="W1298" i="1"/>
  <c r="V1298" i="1"/>
  <c r="U1298" i="1"/>
  <c r="R1298" i="1"/>
  <c r="Q1298" i="1"/>
  <c r="P1298" i="1"/>
  <c r="O1298" i="1"/>
  <c r="AC1297" i="1"/>
  <c r="AB1297" i="1"/>
  <c r="W1297" i="1"/>
  <c r="V1297" i="1"/>
  <c r="U1297" i="1"/>
  <c r="R1297" i="1"/>
  <c r="Q1297" i="1"/>
  <c r="P1297" i="1"/>
  <c r="O1297" i="1"/>
  <c r="AC1296" i="1"/>
  <c r="AB1296" i="1"/>
  <c r="W1296" i="1"/>
  <c r="V1296" i="1"/>
  <c r="U1296" i="1"/>
  <c r="R1296" i="1"/>
  <c r="Q1296" i="1"/>
  <c r="P1296" i="1"/>
  <c r="O1296" i="1"/>
  <c r="AC1295" i="1"/>
  <c r="AB1295" i="1"/>
  <c r="W1295" i="1"/>
  <c r="V1295" i="1"/>
  <c r="U1295" i="1"/>
  <c r="R1295" i="1"/>
  <c r="Q1295" i="1"/>
  <c r="P1295" i="1"/>
  <c r="O1295" i="1"/>
  <c r="AC1294" i="1"/>
  <c r="AB1294" i="1"/>
  <c r="W1294" i="1"/>
  <c r="V1294" i="1"/>
  <c r="U1294" i="1"/>
  <c r="R1294" i="1"/>
  <c r="Q1294" i="1"/>
  <c r="P1294" i="1"/>
  <c r="O1294" i="1"/>
  <c r="AC1293" i="1"/>
  <c r="AB1293" i="1"/>
  <c r="W1293" i="1"/>
  <c r="V1293" i="1"/>
  <c r="U1293" i="1"/>
  <c r="R1293" i="1"/>
  <c r="Q1293" i="1"/>
  <c r="P1293" i="1"/>
  <c r="O1293" i="1"/>
  <c r="AC1292" i="1"/>
  <c r="AB1292" i="1"/>
  <c r="W1292" i="1"/>
  <c r="V1292" i="1"/>
  <c r="U1292" i="1"/>
  <c r="R1292" i="1"/>
  <c r="Q1292" i="1"/>
  <c r="P1292" i="1"/>
  <c r="O1292" i="1"/>
  <c r="AC1291" i="1"/>
  <c r="AB1291" i="1"/>
  <c r="W1291" i="1"/>
  <c r="V1291" i="1"/>
  <c r="U1291" i="1"/>
  <c r="R1291" i="1"/>
  <c r="Q1291" i="1"/>
  <c r="P1291" i="1"/>
  <c r="O1291" i="1"/>
  <c r="AC1290" i="1"/>
  <c r="AB1290" i="1"/>
  <c r="W1290" i="1"/>
  <c r="V1290" i="1"/>
  <c r="U1290" i="1"/>
  <c r="R1290" i="1"/>
  <c r="Q1290" i="1"/>
  <c r="P1290" i="1"/>
  <c r="O1290" i="1"/>
  <c r="AC1289" i="1"/>
  <c r="AB1289" i="1"/>
  <c r="W1289" i="1"/>
  <c r="V1289" i="1"/>
  <c r="U1289" i="1"/>
  <c r="R1289" i="1"/>
  <c r="Q1289" i="1"/>
  <c r="P1289" i="1"/>
  <c r="O1289" i="1"/>
  <c r="AC1288" i="1"/>
  <c r="AB1288" i="1"/>
  <c r="W1288" i="1"/>
  <c r="V1288" i="1"/>
  <c r="U1288" i="1"/>
  <c r="R1288" i="1"/>
  <c r="Q1288" i="1"/>
  <c r="P1288" i="1"/>
  <c r="O1288" i="1"/>
  <c r="AC1287" i="1"/>
  <c r="AB1287" i="1"/>
  <c r="W1287" i="1"/>
  <c r="V1287" i="1"/>
  <c r="U1287" i="1"/>
  <c r="R1287" i="1"/>
  <c r="Q1287" i="1"/>
  <c r="P1287" i="1"/>
  <c r="O1287" i="1"/>
  <c r="AC1286" i="1"/>
  <c r="AB1286" i="1"/>
  <c r="W1286" i="1"/>
  <c r="V1286" i="1"/>
  <c r="U1286" i="1"/>
  <c r="R1286" i="1"/>
  <c r="Q1286" i="1"/>
  <c r="P1286" i="1"/>
  <c r="O1286" i="1"/>
  <c r="AC1285" i="1"/>
  <c r="AB1285" i="1"/>
  <c r="W1285" i="1"/>
  <c r="V1285" i="1"/>
  <c r="U1285" i="1"/>
  <c r="R1285" i="1"/>
  <c r="Q1285" i="1"/>
  <c r="P1285" i="1"/>
  <c r="O1285" i="1"/>
  <c r="AC1284" i="1"/>
  <c r="AB1284" i="1"/>
  <c r="W1284" i="1"/>
  <c r="V1284" i="1"/>
  <c r="U1284" i="1"/>
  <c r="R1284" i="1"/>
  <c r="Q1284" i="1"/>
  <c r="P1284" i="1"/>
  <c r="O1284" i="1"/>
  <c r="AC1283" i="1"/>
  <c r="AB1283" i="1"/>
  <c r="W1283" i="1"/>
  <c r="V1283" i="1"/>
  <c r="U1283" i="1"/>
  <c r="R1283" i="1"/>
  <c r="Q1283" i="1"/>
  <c r="P1283" i="1"/>
  <c r="O1283" i="1"/>
  <c r="AC1282" i="1"/>
  <c r="AB1282" i="1"/>
  <c r="W1282" i="1"/>
  <c r="V1282" i="1"/>
  <c r="U1282" i="1"/>
  <c r="R1282" i="1"/>
  <c r="Q1282" i="1"/>
  <c r="P1282" i="1"/>
  <c r="O1282" i="1"/>
  <c r="AC1281" i="1"/>
  <c r="AB1281" i="1"/>
  <c r="W1281" i="1"/>
  <c r="V1281" i="1"/>
  <c r="U1281" i="1"/>
  <c r="R1281" i="1"/>
  <c r="Q1281" i="1"/>
  <c r="P1281" i="1"/>
  <c r="O1281" i="1"/>
  <c r="AC1280" i="1"/>
  <c r="AB1280" i="1"/>
  <c r="W1280" i="1"/>
  <c r="V1280" i="1"/>
  <c r="U1280" i="1"/>
  <c r="R1280" i="1"/>
  <c r="Q1280" i="1"/>
  <c r="P1280" i="1"/>
  <c r="O1280" i="1"/>
  <c r="AC1279" i="1"/>
  <c r="AB1279" i="1"/>
  <c r="W1279" i="1"/>
  <c r="V1279" i="1"/>
  <c r="U1279" i="1"/>
  <c r="R1279" i="1"/>
  <c r="Q1279" i="1"/>
  <c r="P1279" i="1"/>
  <c r="O1279" i="1"/>
  <c r="AC1278" i="1"/>
  <c r="AB1278" i="1"/>
  <c r="W1278" i="1"/>
  <c r="V1278" i="1"/>
  <c r="U1278" i="1"/>
  <c r="R1278" i="1"/>
  <c r="Q1278" i="1"/>
  <c r="P1278" i="1"/>
  <c r="O1278" i="1"/>
  <c r="AC1277" i="1"/>
  <c r="AB1277" i="1"/>
  <c r="W1277" i="1"/>
  <c r="V1277" i="1"/>
  <c r="U1277" i="1"/>
  <c r="R1277" i="1"/>
  <c r="Q1277" i="1"/>
  <c r="P1277" i="1"/>
  <c r="O1277" i="1"/>
  <c r="AC1276" i="1"/>
  <c r="AB1276" i="1"/>
  <c r="W1276" i="1"/>
  <c r="V1276" i="1"/>
  <c r="U1276" i="1"/>
  <c r="R1276" i="1"/>
  <c r="Q1276" i="1"/>
  <c r="P1276" i="1"/>
  <c r="O1276" i="1"/>
  <c r="AC1275" i="1"/>
  <c r="AB1275" i="1"/>
  <c r="W1275" i="1"/>
  <c r="V1275" i="1"/>
  <c r="U1275" i="1"/>
  <c r="R1275" i="1"/>
  <c r="Q1275" i="1"/>
  <c r="P1275" i="1"/>
  <c r="O1275" i="1"/>
  <c r="AC1274" i="1"/>
  <c r="AB1274" i="1"/>
  <c r="W1274" i="1"/>
  <c r="V1274" i="1"/>
  <c r="U1274" i="1"/>
  <c r="R1274" i="1"/>
  <c r="Q1274" i="1"/>
  <c r="P1274" i="1"/>
  <c r="O1274" i="1"/>
  <c r="AC1273" i="1"/>
  <c r="AB1273" i="1"/>
  <c r="W1273" i="1"/>
  <c r="V1273" i="1"/>
  <c r="U1273" i="1"/>
  <c r="R1273" i="1"/>
  <c r="Q1273" i="1"/>
  <c r="P1273" i="1"/>
  <c r="O1273" i="1"/>
  <c r="AC1272" i="1"/>
  <c r="AB1272" i="1"/>
  <c r="W1272" i="1"/>
  <c r="V1272" i="1"/>
  <c r="U1272" i="1"/>
  <c r="R1272" i="1"/>
  <c r="Q1272" i="1"/>
  <c r="P1272" i="1"/>
  <c r="O1272" i="1"/>
  <c r="AC1271" i="1"/>
  <c r="AB1271" i="1"/>
  <c r="W1271" i="1"/>
  <c r="V1271" i="1"/>
  <c r="U1271" i="1"/>
  <c r="R1271" i="1"/>
  <c r="Q1271" i="1"/>
  <c r="P1271" i="1"/>
  <c r="O1271" i="1"/>
  <c r="AC1270" i="1"/>
  <c r="AB1270" i="1"/>
  <c r="W1270" i="1"/>
  <c r="V1270" i="1"/>
  <c r="U1270" i="1"/>
  <c r="R1270" i="1"/>
  <c r="Q1270" i="1"/>
  <c r="P1270" i="1"/>
  <c r="O1270" i="1"/>
  <c r="AC1269" i="1"/>
  <c r="AB1269" i="1"/>
  <c r="W1269" i="1"/>
  <c r="V1269" i="1"/>
  <c r="U1269" i="1"/>
  <c r="R1269" i="1"/>
  <c r="Q1269" i="1"/>
  <c r="P1269" i="1"/>
  <c r="O1269" i="1"/>
  <c r="AC1268" i="1"/>
  <c r="AB1268" i="1"/>
  <c r="W1268" i="1"/>
  <c r="V1268" i="1"/>
  <c r="U1268" i="1"/>
  <c r="R1268" i="1"/>
  <c r="Q1268" i="1"/>
  <c r="P1268" i="1"/>
  <c r="O1268" i="1"/>
  <c r="AC1267" i="1"/>
  <c r="AB1267" i="1"/>
  <c r="W1267" i="1"/>
  <c r="V1267" i="1"/>
  <c r="U1267" i="1"/>
  <c r="R1267" i="1"/>
  <c r="Q1267" i="1"/>
  <c r="P1267" i="1"/>
  <c r="O1267" i="1"/>
  <c r="AC1266" i="1"/>
  <c r="AB1266" i="1"/>
  <c r="W1266" i="1"/>
  <c r="V1266" i="1"/>
  <c r="U1266" i="1"/>
  <c r="R1266" i="1"/>
  <c r="Q1266" i="1"/>
  <c r="P1266" i="1"/>
  <c r="O1266" i="1"/>
  <c r="AC1265" i="1"/>
  <c r="AB1265" i="1"/>
  <c r="W1265" i="1"/>
  <c r="V1265" i="1"/>
  <c r="U1265" i="1"/>
  <c r="R1265" i="1"/>
  <c r="Q1265" i="1"/>
  <c r="P1265" i="1"/>
  <c r="O1265" i="1"/>
  <c r="AC1264" i="1"/>
  <c r="AB1264" i="1"/>
  <c r="W1264" i="1"/>
  <c r="V1264" i="1"/>
  <c r="U1264" i="1"/>
  <c r="R1264" i="1"/>
  <c r="Q1264" i="1"/>
  <c r="P1264" i="1"/>
  <c r="O1264" i="1"/>
  <c r="AC1263" i="1"/>
  <c r="AB1263" i="1"/>
  <c r="W1263" i="1"/>
  <c r="V1263" i="1"/>
  <c r="U1263" i="1"/>
  <c r="R1263" i="1"/>
  <c r="Q1263" i="1"/>
  <c r="P1263" i="1"/>
  <c r="O1263" i="1"/>
  <c r="AC1262" i="1"/>
  <c r="AB1262" i="1"/>
  <c r="W1262" i="1"/>
  <c r="V1262" i="1"/>
  <c r="U1262" i="1"/>
  <c r="R1262" i="1"/>
  <c r="Q1262" i="1"/>
  <c r="P1262" i="1"/>
  <c r="O1262" i="1"/>
  <c r="AC1261" i="1"/>
  <c r="AB1261" i="1"/>
  <c r="W1261" i="1"/>
  <c r="V1261" i="1"/>
  <c r="U1261" i="1"/>
  <c r="R1261" i="1"/>
  <c r="Q1261" i="1"/>
  <c r="P1261" i="1"/>
  <c r="O1261" i="1"/>
  <c r="AC1260" i="1"/>
  <c r="AB1260" i="1"/>
  <c r="W1260" i="1"/>
  <c r="V1260" i="1"/>
  <c r="U1260" i="1"/>
  <c r="R1260" i="1"/>
  <c r="Q1260" i="1"/>
  <c r="P1260" i="1"/>
  <c r="O1260" i="1"/>
  <c r="AC1259" i="1"/>
  <c r="AB1259" i="1"/>
  <c r="W1259" i="1"/>
  <c r="V1259" i="1"/>
  <c r="U1259" i="1"/>
  <c r="R1259" i="1"/>
  <c r="Q1259" i="1"/>
  <c r="P1259" i="1"/>
  <c r="O1259" i="1"/>
  <c r="AC1258" i="1"/>
  <c r="AB1258" i="1"/>
  <c r="W1258" i="1"/>
  <c r="V1258" i="1"/>
  <c r="U1258" i="1"/>
  <c r="R1258" i="1"/>
  <c r="Q1258" i="1"/>
  <c r="P1258" i="1"/>
  <c r="O1258" i="1"/>
  <c r="AC1257" i="1"/>
  <c r="AB1257" i="1"/>
  <c r="W1257" i="1"/>
  <c r="V1257" i="1"/>
  <c r="U1257" i="1"/>
  <c r="R1257" i="1"/>
  <c r="Q1257" i="1"/>
  <c r="P1257" i="1"/>
  <c r="O1257" i="1"/>
  <c r="AC1256" i="1"/>
  <c r="AB1256" i="1"/>
  <c r="W1256" i="1"/>
  <c r="V1256" i="1"/>
  <c r="U1256" i="1"/>
  <c r="R1256" i="1"/>
  <c r="Q1256" i="1"/>
  <c r="P1256" i="1"/>
  <c r="O1256" i="1"/>
  <c r="AC1255" i="1"/>
  <c r="AB1255" i="1"/>
  <c r="W1255" i="1"/>
  <c r="V1255" i="1"/>
  <c r="U1255" i="1"/>
  <c r="R1255" i="1"/>
  <c r="Q1255" i="1"/>
  <c r="P1255" i="1"/>
  <c r="O1255" i="1"/>
  <c r="AC1254" i="1"/>
  <c r="AB1254" i="1"/>
  <c r="W1254" i="1"/>
  <c r="V1254" i="1"/>
  <c r="U1254" i="1"/>
  <c r="R1254" i="1"/>
  <c r="Q1254" i="1"/>
  <c r="P1254" i="1"/>
  <c r="O1254" i="1"/>
  <c r="AC1253" i="1"/>
  <c r="AB1253" i="1"/>
  <c r="W1253" i="1"/>
  <c r="V1253" i="1"/>
  <c r="U1253" i="1"/>
  <c r="R1253" i="1"/>
  <c r="Q1253" i="1"/>
  <c r="P1253" i="1"/>
  <c r="O1253" i="1"/>
  <c r="AC1252" i="1"/>
  <c r="AB1252" i="1"/>
  <c r="W1252" i="1"/>
  <c r="V1252" i="1"/>
  <c r="U1252" i="1"/>
  <c r="R1252" i="1"/>
  <c r="Q1252" i="1"/>
  <c r="P1252" i="1"/>
  <c r="O1252" i="1"/>
  <c r="AC1251" i="1"/>
  <c r="AB1251" i="1"/>
  <c r="W1251" i="1"/>
  <c r="V1251" i="1"/>
  <c r="U1251" i="1"/>
  <c r="R1251" i="1"/>
  <c r="Q1251" i="1"/>
  <c r="P1251" i="1"/>
  <c r="O1251" i="1"/>
  <c r="AC1250" i="1"/>
  <c r="AB1250" i="1"/>
  <c r="W1250" i="1"/>
  <c r="V1250" i="1"/>
  <c r="U1250" i="1"/>
  <c r="R1250" i="1"/>
  <c r="Q1250" i="1"/>
  <c r="P1250" i="1"/>
  <c r="O1250" i="1"/>
  <c r="AC1249" i="1"/>
  <c r="AB1249" i="1"/>
  <c r="W1249" i="1"/>
  <c r="V1249" i="1"/>
  <c r="U1249" i="1"/>
  <c r="R1249" i="1"/>
  <c r="Q1249" i="1"/>
  <c r="P1249" i="1"/>
  <c r="O1249" i="1"/>
  <c r="AC1248" i="1"/>
  <c r="AB1248" i="1"/>
  <c r="W1248" i="1"/>
  <c r="V1248" i="1"/>
  <c r="U1248" i="1"/>
  <c r="R1248" i="1"/>
  <c r="Q1248" i="1"/>
  <c r="P1248" i="1"/>
  <c r="O1248" i="1"/>
  <c r="AC1247" i="1"/>
  <c r="AB1247" i="1"/>
  <c r="W1247" i="1"/>
  <c r="V1247" i="1"/>
  <c r="U1247" i="1"/>
  <c r="R1247" i="1"/>
  <c r="Q1247" i="1"/>
  <c r="P1247" i="1"/>
  <c r="O1247" i="1"/>
  <c r="AC1246" i="1"/>
  <c r="AB1246" i="1"/>
  <c r="W1246" i="1"/>
  <c r="V1246" i="1"/>
  <c r="U1246" i="1"/>
  <c r="R1246" i="1"/>
  <c r="Q1246" i="1"/>
  <c r="P1246" i="1"/>
  <c r="O1246" i="1"/>
  <c r="AC1245" i="1"/>
  <c r="AB1245" i="1"/>
  <c r="W1245" i="1"/>
  <c r="V1245" i="1"/>
  <c r="U1245" i="1"/>
  <c r="R1245" i="1"/>
  <c r="Q1245" i="1"/>
  <c r="P1245" i="1"/>
  <c r="O1245" i="1"/>
  <c r="AC1244" i="1"/>
  <c r="AB1244" i="1"/>
  <c r="W1244" i="1"/>
  <c r="V1244" i="1"/>
  <c r="U1244" i="1"/>
  <c r="R1244" i="1"/>
  <c r="Q1244" i="1"/>
  <c r="P1244" i="1"/>
  <c r="O1244" i="1"/>
  <c r="AC1243" i="1"/>
  <c r="AB1243" i="1"/>
  <c r="W1243" i="1"/>
  <c r="V1243" i="1"/>
  <c r="U1243" i="1"/>
  <c r="R1243" i="1"/>
  <c r="Q1243" i="1"/>
  <c r="P1243" i="1"/>
  <c r="O1243" i="1"/>
  <c r="AC1242" i="1"/>
  <c r="AB1242" i="1"/>
  <c r="W1242" i="1"/>
  <c r="V1242" i="1"/>
  <c r="U1242" i="1"/>
  <c r="R1242" i="1"/>
  <c r="Q1242" i="1"/>
  <c r="P1242" i="1"/>
  <c r="O1242" i="1"/>
  <c r="AC1241" i="1"/>
  <c r="AB1241" i="1"/>
  <c r="W1241" i="1"/>
  <c r="V1241" i="1"/>
  <c r="U1241" i="1"/>
  <c r="R1241" i="1"/>
  <c r="Q1241" i="1"/>
  <c r="P1241" i="1"/>
  <c r="O1241" i="1"/>
  <c r="AC1240" i="1"/>
  <c r="AB1240" i="1"/>
  <c r="W1240" i="1"/>
  <c r="V1240" i="1"/>
  <c r="U1240" i="1"/>
  <c r="R1240" i="1"/>
  <c r="Q1240" i="1"/>
  <c r="P1240" i="1"/>
  <c r="O1240" i="1"/>
  <c r="AC1239" i="1"/>
  <c r="AB1239" i="1"/>
  <c r="W1239" i="1"/>
  <c r="V1239" i="1"/>
  <c r="U1239" i="1"/>
  <c r="R1239" i="1"/>
  <c r="Q1239" i="1"/>
  <c r="P1239" i="1"/>
  <c r="O1239" i="1"/>
  <c r="AC1238" i="1"/>
  <c r="AB1238" i="1"/>
  <c r="W1238" i="1"/>
  <c r="V1238" i="1"/>
  <c r="U1238" i="1"/>
  <c r="R1238" i="1"/>
  <c r="Q1238" i="1"/>
  <c r="P1238" i="1"/>
  <c r="O1238" i="1"/>
  <c r="AC1237" i="1"/>
  <c r="AB1237" i="1"/>
  <c r="W1237" i="1"/>
  <c r="V1237" i="1"/>
  <c r="U1237" i="1"/>
  <c r="R1237" i="1"/>
  <c r="Q1237" i="1"/>
  <c r="P1237" i="1"/>
  <c r="O1237" i="1"/>
  <c r="AC1236" i="1"/>
  <c r="AB1236" i="1"/>
  <c r="W1236" i="1"/>
  <c r="V1236" i="1"/>
  <c r="U1236" i="1"/>
  <c r="R1236" i="1"/>
  <c r="Q1236" i="1"/>
  <c r="P1236" i="1"/>
  <c r="O1236" i="1"/>
  <c r="AC1235" i="1"/>
  <c r="AB1235" i="1"/>
  <c r="W1235" i="1"/>
  <c r="V1235" i="1"/>
  <c r="U1235" i="1"/>
  <c r="R1235" i="1"/>
  <c r="Q1235" i="1"/>
  <c r="P1235" i="1"/>
  <c r="O1235" i="1"/>
  <c r="AC1234" i="1"/>
  <c r="AB1234" i="1"/>
  <c r="W1234" i="1"/>
  <c r="V1234" i="1"/>
  <c r="U1234" i="1"/>
  <c r="R1234" i="1"/>
  <c r="Q1234" i="1"/>
  <c r="P1234" i="1"/>
  <c r="O1234" i="1"/>
  <c r="AC1233" i="1"/>
  <c r="AB1233" i="1"/>
  <c r="W1233" i="1"/>
  <c r="V1233" i="1"/>
  <c r="U1233" i="1"/>
  <c r="R1233" i="1"/>
  <c r="Q1233" i="1"/>
  <c r="P1233" i="1"/>
  <c r="O1233" i="1"/>
  <c r="AC1232" i="1"/>
  <c r="AB1232" i="1"/>
  <c r="W1232" i="1"/>
  <c r="V1232" i="1"/>
  <c r="U1232" i="1"/>
  <c r="R1232" i="1"/>
  <c r="Q1232" i="1"/>
  <c r="P1232" i="1"/>
  <c r="O1232" i="1"/>
  <c r="AC1231" i="1"/>
  <c r="AB1231" i="1"/>
  <c r="W1231" i="1"/>
  <c r="V1231" i="1"/>
  <c r="U1231" i="1"/>
  <c r="R1231" i="1"/>
  <c r="Q1231" i="1"/>
  <c r="P1231" i="1"/>
  <c r="O1231" i="1"/>
  <c r="AC1230" i="1"/>
  <c r="AB1230" i="1"/>
  <c r="W1230" i="1"/>
  <c r="V1230" i="1"/>
  <c r="U1230" i="1"/>
  <c r="R1230" i="1"/>
  <c r="Q1230" i="1"/>
  <c r="P1230" i="1"/>
  <c r="O1230" i="1"/>
  <c r="AC1229" i="1"/>
  <c r="AB1229" i="1"/>
  <c r="W1229" i="1"/>
  <c r="V1229" i="1"/>
  <c r="U1229" i="1"/>
  <c r="R1229" i="1"/>
  <c r="Q1229" i="1"/>
  <c r="P1229" i="1"/>
  <c r="O1229" i="1"/>
  <c r="AC1228" i="1"/>
  <c r="AB1228" i="1"/>
  <c r="W1228" i="1"/>
  <c r="V1228" i="1"/>
  <c r="U1228" i="1"/>
  <c r="R1228" i="1"/>
  <c r="Q1228" i="1"/>
  <c r="P1228" i="1"/>
  <c r="O1228" i="1"/>
  <c r="AC1227" i="1"/>
  <c r="AB1227" i="1"/>
  <c r="W1227" i="1"/>
  <c r="V1227" i="1"/>
  <c r="U1227" i="1"/>
  <c r="R1227" i="1"/>
  <c r="Q1227" i="1"/>
  <c r="P1227" i="1"/>
  <c r="O1227" i="1"/>
  <c r="AC1226" i="1"/>
  <c r="AB1226" i="1"/>
  <c r="W1226" i="1"/>
  <c r="V1226" i="1"/>
  <c r="U1226" i="1"/>
  <c r="R1226" i="1"/>
  <c r="Q1226" i="1"/>
  <c r="P1226" i="1"/>
  <c r="O1226" i="1"/>
  <c r="AC1225" i="1"/>
  <c r="AB1225" i="1"/>
  <c r="W1225" i="1"/>
  <c r="V1225" i="1"/>
  <c r="U1225" i="1"/>
  <c r="R1225" i="1"/>
  <c r="Q1225" i="1"/>
  <c r="P1225" i="1"/>
  <c r="O1225" i="1"/>
  <c r="AC1224" i="1"/>
  <c r="AB1224" i="1"/>
  <c r="W1224" i="1"/>
  <c r="V1224" i="1"/>
  <c r="U1224" i="1"/>
  <c r="R1224" i="1"/>
  <c r="Q1224" i="1"/>
  <c r="P1224" i="1"/>
  <c r="O1224" i="1"/>
  <c r="AC1223" i="1"/>
  <c r="AB1223" i="1"/>
  <c r="W1223" i="1"/>
  <c r="V1223" i="1"/>
  <c r="U1223" i="1"/>
  <c r="R1223" i="1"/>
  <c r="Q1223" i="1"/>
  <c r="P1223" i="1"/>
  <c r="O1223" i="1"/>
  <c r="AC1222" i="1"/>
  <c r="AB1222" i="1"/>
  <c r="W1222" i="1"/>
  <c r="V1222" i="1"/>
  <c r="U1222" i="1"/>
  <c r="R1222" i="1"/>
  <c r="Q1222" i="1"/>
  <c r="P1222" i="1"/>
  <c r="O1222" i="1"/>
  <c r="AC1221" i="1"/>
  <c r="AB1221" i="1"/>
  <c r="W1221" i="1"/>
  <c r="V1221" i="1"/>
  <c r="U1221" i="1"/>
  <c r="R1221" i="1"/>
  <c r="Q1221" i="1"/>
  <c r="P1221" i="1"/>
  <c r="O1221" i="1"/>
  <c r="AC1220" i="1"/>
  <c r="AB1220" i="1"/>
  <c r="W1220" i="1"/>
  <c r="V1220" i="1"/>
  <c r="U1220" i="1"/>
  <c r="R1220" i="1"/>
  <c r="Q1220" i="1"/>
  <c r="P1220" i="1"/>
  <c r="O1220" i="1"/>
  <c r="AC1219" i="1"/>
  <c r="AB1219" i="1"/>
  <c r="W1219" i="1"/>
  <c r="V1219" i="1"/>
  <c r="U1219" i="1"/>
  <c r="R1219" i="1"/>
  <c r="Q1219" i="1"/>
  <c r="P1219" i="1"/>
  <c r="O1219" i="1"/>
  <c r="AC1218" i="1"/>
  <c r="AB1218" i="1"/>
  <c r="W1218" i="1"/>
  <c r="V1218" i="1"/>
  <c r="U1218" i="1"/>
  <c r="R1218" i="1"/>
  <c r="Q1218" i="1"/>
  <c r="P1218" i="1"/>
  <c r="O1218" i="1"/>
  <c r="AC1217" i="1"/>
  <c r="AB1217" i="1"/>
  <c r="W1217" i="1"/>
  <c r="V1217" i="1"/>
  <c r="U1217" i="1"/>
  <c r="R1217" i="1"/>
  <c r="Q1217" i="1"/>
  <c r="P1217" i="1"/>
  <c r="O1217" i="1"/>
  <c r="AC1216" i="1"/>
  <c r="AB1216" i="1"/>
  <c r="W1216" i="1"/>
  <c r="V1216" i="1"/>
  <c r="U1216" i="1"/>
  <c r="R1216" i="1"/>
  <c r="Q1216" i="1"/>
  <c r="P1216" i="1"/>
  <c r="O1216" i="1"/>
  <c r="AC1215" i="1"/>
  <c r="AB1215" i="1"/>
  <c r="W1215" i="1"/>
  <c r="V1215" i="1"/>
  <c r="U1215" i="1"/>
  <c r="R1215" i="1"/>
  <c r="Q1215" i="1"/>
  <c r="P1215" i="1"/>
  <c r="O1215" i="1"/>
  <c r="AC1214" i="1"/>
  <c r="AB1214" i="1"/>
  <c r="W1214" i="1"/>
  <c r="V1214" i="1"/>
  <c r="U1214" i="1"/>
  <c r="R1214" i="1"/>
  <c r="Q1214" i="1"/>
  <c r="P1214" i="1"/>
  <c r="O1214" i="1"/>
  <c r="AC1213" i="1"/>
  <c r="AB1213" i="1"/>
  <c r="W1213" i="1"/>
  <c r="V1213" i="1"/>
  <c r="U1213" i="1"/>
  <c r="R1213" i="1"/>
  <c r="Q1213" i="1"/>
  <c r="P1213" i="1"/>
  <c r="O1213" i="1"/>
  <c r="AC1212" i="1"/>
  <c r="AB1212" i="1"/>
  <c r="W1212" i="1"/>
  <c r="V1212" i="1"/>
  <c r="U1212" i="1"/>
  <c r="R1212" i="1"/>
  <c r="Q1212" i="1"/>
  <c r="P1212" i="1"/>
  <c r="O1212" i="1"/>
  <c r="AC1211" i="1"/>
  <c r="AB1211" i="1"/>
  <c r="W1211" i="1"/>
  <c r="V1211" i="1"/>
  <c r="U1211" i="1"/>
  <c r="R1211" i="1"/>
  <c r="Q1211" i="1"/>
  <c r="P1211" i="1"/>
  <c r="O1211" i="1"/>
  <c r="AC1210" i="1"/>
  <c r="AB1210" i="1"/>
  <c r="W1210" i="1"/>
  <c r="V1210" i="1"/>
  <c r="U1210" i="1"/>
  <c r="R1210" i="1"/>
  <c r="Q1210" i="1"/>
  <c r="P1210" i="1"/>
  <c r="O1210" i="1"/>
  <c r="AC1209" i="1"/>
  <c r="AB1209" i="1"/>
  <c r="W1209" i="1"/>
  <c r="V1209" i="1"/>
  <c r="U1209" i="1"/>
  <c r="R1209" i="1"/>
  <c r="Q1209" i="1"/>
  <c r="P1209" i="1"/>
  <c r="O1209" i="1"/>
  <c r="AC1208" i="1"/>
  <c r="AB1208" i="1"/>
  <c r="W1208" i="1"/>
  <c r="V1208" i="1"/>
  <c r="U1208" i="1"/>
  <c r="R1208" i="1"/>
  <c r="Q1208" i="1"/>
  <c r="P1208" i="1"/>
  <c r="O1208" i="1"/>
  <c r="AC1207" i="1"/>
  <c r="AB1207" i="1"/>
  <c r="W1207" i="1"/>
  <c r="V1207" i="1"/>
  <c r="U1207" i="1"/>
  <c r="R1207" i="1"/>
  <c r="Q1207" i="1"/>
  <c r="P1207" i="1"/>
  <c r="O1207" i="1"/>
  <c r="AC1206" i="1"/>
  <c r="AB1206" i="1"/>
  <c r="W1206" i="1"/>
  <c r="V1206" i="1"/>
  <c r="U1206" i="1"/>
  <c r="R1206" i="1"/>
  <c r="Q1206" i="1"/>
  <c r="P1206" i="1"/>
  <c r="O1206" i="1"/>
  <c r="AC1205" i="1"/>
  <c r="AB1205" i="1"/>
  <c r="W1205" i="1"/>
  <c r="V1205" i="1"/>
  <c r="U1205" i="1"/>
  <c r="R1205" i="1"/>
  <c r="Q1205" i="1"/>
  <c r="P1205" i="1"/>
  <c r="O1205" i="1"/>
  <c r="AC1204" i="1"/>
  <c r="AB1204" i="1"/>
  <c r="W1204" i="1"/>
  <c r="V1204" i="1"/>
  <c r="U1204" i="1"/>
  <c r="R1204" i="1"/>
  <c r="Q1204" i="1"/>
  <c r="P1204" i="1"/>
  <c r="O1204" i="1"/>
  <c r="AC1203" i="1"/>
  <c r="AB1203" i="1"/>
  <c r="W1203" i="1"/>
  <c r="V1203" i="1"/>
  <c r="U1203" i="1"/>
  <c r="R1203" i="1"/>
  <c r="Q1203" i="1"/>
  <c r="P1203" i="1"/>
  <c r="O1203" i="1"/>
  <c r="AC1202" i="1"/>
  <c r="AB1202" i="1"/>
  <c r="W1202" i="1"/>
  <c r="V1202" i="1"/>
  <c r="U1202" i="1"/>
  <c r="R1202" i="1"/>
  <c r="Q1202" i="1"/>
  <c r="P1202" i="1"/>
  <c r="O1202" i="1"/>
  <c r="AC1201" i="1"/>
  <c r="AB1201" i="1"/>
  <c r="W1201" i="1"/>
  <c r="V1201" i="1"/>
  <c r="U1201" i="1"/>
  <c r="R1201" i="1"/>
  <c r="Q1201" i="1"/>
  <c r="P1201" i="1"/>
  <c r="O1201" i="1"/>
  <c r="AC1200" i="1"/>
  <c r="AB1200" i="1"/>
  <c r="W1200" i="1"/>
  <c r="V1200" i="1"/>
  <c r="U1200" i="1"/>
  <c r="R1200" i="1"/>
  <c r="Q1200" i="1"/>
  <c r="P1200" i="1"/>
  <c r="O1200" i="1"/>
  <c r="AC1199" i="1"/>
  <c r="AB1199" i="1"/>
  <c r="W1199" i="1"/>
  <c r="V1199" i="1"/>
  <c r="U1199" i="1"/>
  <c r="R1199" i="1"/>
  <c r="Q1199" i="1"/>
  <c r="P1199" i="1"/>
  <c r="O1199" i="1"/>
  <c r="AC1198" i="1"/>
  <c r="AB1198" i="1"/>
  <c r="W1198" i="1"/>
  <c r="V1198" i="1"/>
  <c r="U1198" i="1"/>
  <c r="R1198" i="1"/>
  <c r="Q1198" i="1"/>
  <c r="P1198" i="1"/>
  <c r="O1198" i="1"/>
  <c r="AC1197" i="1"/>
  <c r="AB1197" i="1"/>
  <c r="W1197" i="1"/>
  <c r="V1197" i="1"/>
  <c r="U1197" i="1"/>
  <c r="R1197" i="1"/>
  <c r="Q1197" i="1"/>
  <c r="P1197" i="1"/>
  <c r="O1197" i="1"/>
  <c r="AC1196" i="1"/>
  <c r="AB1196" i="1"/>
  <c r="W1196" i="1"/>
  <c r="V1196" i="1"/>
  <c r="U1196" i="1"/>
  <c r="R1196" i="1"/>
  <c r="Q1196" i="1"/>
  <c r="P1196" i="1"/>
  <c r="O1196" i="1"/>
  <c r="AC1195" i="1"/>
  <c r="AB1195" i="1"/>
  <c r="W1195" i="1"/>
  <c r="V1195" i="1"/>
  <c r="U1195" i="1"/>
  <c r="R1195" i="1"/>
  <c r="Q1195" i="1"/>
  <c r="P1195" i="1"/>
  <c r="O1195" i="1"/>
  <c r="AC1194" i="1"/>
  <c r="AB1194" i="1"/>
  <c r="W1194" i="1"/>
  <c r="V1194" i="1"/>
  <c r="U1194" i="1"/>
  <c r="R1194" i="1"/>
  <c r="Q1194" i="1"/>
  <c r="P1194" i="1"/>
  <c r="O1194" i="1"/>
  <c r="AC1193" i="1"/>
  <c r="AB1193" i="1"/>
  <c r="W1193" i="1"/>
  <c r="V1193" i="1"/>
  <c r="U1193" i="1"/>
  <c r="R1193" i="1"/>
  <c r="Q1193" i="1"/>
  <c r="P1193" i="1"/>
  <c r="O1193" i="1"/>
  <c r="AC1192" i="1"/>
  <c r="AB1192" i="1"/>
  <c r="W1192" i="1"/>
  <c r="V1192" i="1"/>
  <c r="U1192" i="1"/>
  <c r="R1192" i="1"/>
  <c r="Q1192" i="1"/>
  <c r="P1192" i="1"/>
  <c r="O1192" i="1"/>
  <c r="AC1191" i="1"/>
  <c r="AB1191" i="1"/>
  <c r="W1191" i="1"/>
  <c r="V1191" i="1"/>
  <c r="U1191" i="1"/>
  <c r="R1191" i="1"/>
  <c r="Q1191" i="1"/>
  <c r="P1191" i="1"/>
  <c r="O1191" i="1"/>
  <c r="AC1190" i="1"/>
  <c r="AB1190" i="1"/>
  <c r="W1190" i="1"/>
  <c r="V1190" i="1"/>
  <c r="U1190" i="1"/>
  <c r="R1190" i="1"/>
  <c r="Q1190" i="1"/>
  <c r="P1190" i="1"/>
  <c r="O1190" i="1"/>
  <c r="AC1189" i="1"/>
  <c r="AB1189" i="1"/>
  <c r="W1189" i="1"/>
  <c r="V1189" i="1"/>
  <c r="U1189" i="1"/>
  <c r="R1189" i="1"/>
  <c r="Q1189" i="1"/>
  <c r="P1189" i="1"/>
  <c r="O1189" i="1"/>
  <c r="AC1188" i="1"/>
  <c r="AB1188" i="1"/>
  <c r="W1188" i="1"/>
  <c r="V1188" i="1"/>
  <c r="U1188" i="1"/>
  <c r="R1188" i="1"/>
  <c r="Q1188" i="1"/>
  <c r="P1188" i="1"/>
  <c r="O1188" i="1"/>
  <c r="AC1187" i="1"/>
  <c r="AB1187" i="1"/>
  <c r="W1187" i="1"/>
  <c r="V1187" i="1"/>
  <c r="U1187" i="1"/>
  <c r="R1187" i="1"/>
  <c r="Q1187" i="1"/>
  <c r="P1187" i="1"/>
  <c r="O1187" i="1"/>
  <c r="AC1186" i="1"/>
  <c r="AB1186" i="1"/>
  <c r="W1186" i="1"/>
  <c r="V1186" i="1"/>
  <c r="U1186" i="1"/>
  <c r="R1186" i="1"/>
  <c r="Q1186" i="1"/>
  <c r="P1186" i="1"/>
  <c r="O1186" i="1"/>
  <c r="AC1185" i="1"/>
  <c r="AB1185" i="1"/>
  <c r="W1185" i="1"/>
  <c r="V1185" i="1"/>
  <c r="U1185" i="1"/>
  <c r="R1185" i="1"/>
  <c r="Q1185" i="1"/>
  <c r="P1185" i="1"/>
  <c r="O1185" i="1"/>
  <c r="AC1184" i="1"/>
  <c r="AB1184" i="1"/>
  <c r="W1184" i="1"/>
  <c r="V1184" i="1"/>
  <c r="U1184" i="1"/>
  <c r="R1184" i="1"/>
  <c r="Q1184" i="1"/>
  <c r="P1184" i="1"/>
  <c r="O1184" i="1"/>
  <c r="AC1183" i="1"/>
  <c r="AB1183" i="1"/>
  <c r="W1183" i="1"/>
  <c r="V1183" i="1"/>
  <c r="U1183" i="1"/>
  <c r="R1183" i="1"/>
  <c r="Q1183" i="1"/>
  <c r="P1183" i="1"/>
  <c r="O1183" i="1"/>
  <c r="AC1182" i="1"/>
  <c r="AB1182" i="1"/>
  <c r="W1182" i="1"/>
  <c r="V1182" i="1"/>
  <c r="U1182" i="1"/>
  <c r="R1182" i="1"/>
  <c r="Q1182" i="1"/>
  <c r="P1182" i="1"/>
  <c r="O1182" i="1"/>
  <c r="AC1181" i="1"/>
  <c r="AB1181" i="1"/>
  <c r="W1181" i="1"/>
  <c r="V1181" i="1"/>
  <c r="U1181" i="1"/>
  <c r="R1181" i="1"/>
  <c r="Q1181" i="1"/>
  <c r="P1181" i="1"/>
  <c r="O1181" i="1"/>
  <c r="AC1180" i="1"/>
  <c r="AB1180" i="1"/>
  <c r="W1180" i="1"/>
  <c r="V1180" i="1"/>
  <c r="U1180" i="1"/>
  <c r="R1180" i="1"/>
  <c r="Q1180" i="1"/>
  <c r="P1180" i="1"/>
  <c r="O1180" i="1"/>
  <c r="AC1179" i="1"/>
  <c r="AB1179" i="1"/>
  <c r="W1179" i="1"/>
  <c r="V1179" i="1"/>
  <c r="U1179" i="1"/>
  <c r="R1179" i="1"/>
  <c r="Q1179" i="1"/>
  <c r="P1179" i="1"/>
  <c r="O1179" i="1"/>
  <c r="AC1178" i="1"/>
  <c r="AB1178" i="1"/>
  <c r="W1178" i="1"/>
  <c r="V1178" i="1"/>
  <c r="U1178" i="1"/>
  <c r="R1178" i="1"/>
  <c r="Q1178" i="1"/>
  <c r="P1178" i="1"/>
  <c r="O1178" i="1"/>
  <c r="AC1177" i="1"/>
  <c r="AB1177" i="1"/>
  <c r="W1177" i="1"/>
  <c r="V1177" i="1"/>
  <c r="U1177" i="1"/>
  <c r="R1177" i="1"/>
  <c r="Q1177" i="1"/>
  <c r="P1177" i="1"/>
  <c r="O1177" i="1"/>
  <c r="AC1176" i="1"/>
  <c r="AB1176" i="1"/>
  <c r="W1176" i="1"/>
  <c r="V1176" i="1"/>
  <c r="U1176" i="1"/>
  <c r="R1176" i="1"/>
  <c r="Q1176" i="1"/>
  <c r="P1176" i="1"/>
  <c r="O1176" i="1"/>
  <c r="AC1175" i="1"/>
  <c r="AB1175" i="1"/>
  <c r="W1175" i="1"/>
  <c r="V1175" i="1"/>
  <c r="U1175" i="1"/>
  <c r="R1175" i="1"/>
  <c r="Q1175" i="1"/>
  <c r="P1175" i="1"/>
  <c r="O1175" i="1"/>
  <c r="AC1174" i="1"/>
  <c r="AB1174" i="1"/>
  <c r="W1174" i="1"/>
  <c r="V1174" i="1"/>
  <c r="U1174" i="1"/>
  <c r="R1174" i="1"/>
  <c r="Q1174" i="1"/>
  <c r="P1174" i="1"/>
  <c r="O1174" i="1"/>
  <c r="AC1173" i="1"/>
  <c r="AB1173" i="1"/>
  <c r="W1173" i="1"/>
  <c r="V1173" i="1"/>
  <c r="U1173" i="1"/>
  <c r="R1173" i="1"/>
  <c r="Q1173" i="1"/>
  <c r="P1173" i="1"/>
  <c r="O1173" i="1"/>
  <c r="AC1172" i="1"/>
  <c r="AB1172" i="1"/>
  <c r="W1172" i="1"/>
  <c r="V1172" i="1"/>
  <c r="U1172" i="1"/>
  <c r="R1172" i="1"/>
  <c r="Q1172" i="1"/>
  <c r="P1172" i="1"/>
  <c r="O1172" i="1"/>
  <c r="AC1171" i="1"/>
  <c r="AB1171" i="1"/>
  <c r="W1171" i="1"/>
  <c r="V1171" i="1"/>
  <c r="U1171" i="1"/>
  <c r="R1171" i="1"/>
  <c r="Q1171" i="1"/>
  <c r="P1171" i="1"/>
  <c r="O1171" i="1"/>
  <c r="AC1170" i="1"/>
  <c r="AB1170" i="1"/>
  <c r="W1170" i="1"/>
  <c r="V1170" i="1"/>
  <c r="U1170" i="1"/>
  <c r="R1170" i="1"/>
  <c r="Q1170" i="1"/>
  <c r="P1170" i="1"/>
  <c r="O1170" i="1"/>
  <c r="AC1169" i="1"/>
  <c r="AB1169" i="1"/>
  <c r="W1169" i="1"/>
  <c r="V1169" i="1"/>
  <c r="U1169" i="1"/>
  <c r="R1169" i="1"/>
  <c r="Q1169" i="1"/>
  <c r="P1169" i="1"/>
  <c r="O1169" i="1"/>
  <c r="AC1168" i="1"/>
  <c r="AB1168" i="1"/>
  <c r="W1168" i="1"/>
  <c r="V1168" i="1"/>
  <c r="U1168" i="1"/>
  <c r="R1168" i="1"/>
  <c r="Q1168" i="1"/>
  <c r="P1168" i="1"/>
  <c r="O1168" i="1"/>
  <c r="AC1167" i="1"/>
  <c r="AB1167" i="1"/>
  <c r="W1167" i="1"/>
  <c r="V1167" i="1"/>
  <c r="U1167" i="1"/>
  <c r="R1167" i="1"/>
  <c r="Q1167" i="1"/>
  <c r="P1167" i="1"/>
  <c r="O1167" i="1"/>
  <c r="AC1166" i="1"/>
  <c r="AB1166" i="1"/>
  <c r="W1166" i="1"/>
  <c r="V1166" i="1"/>
  <c r="U1166" i="1"/>
  <c r="R1166" i="1"/>
  <c r="Q1166" i="1"/>
  <c r="P1166" i="1"/>
  <c r="O1166" i="1"/>
  <c r="AC1165" i="1"/>
  <c r="AB1165" i="1"/>
  <c r="W1165" i="1"/>
  <c r="V1165" i="1"/>
  <c r="U1165" i="1"/>
  <c r="R1165" i="1"/>
  <c r="Q1165" i="1"/>
  <c r="P1165" i="1"/>
  <c r="O1165" i="1"/>
  <c r="AC1164" i="1"/>
  <c r="AB1164" i="1"/>
  <c r="W1164" i="1"/>
  <c r="V1164" i="1"/>
  <c r="U1164" i="1"/>
  <c r="R1164" i="1"/>
  <c r="Q1164" i="1"/>
  <c r="P1164" i="1"/>
  <c r="O1164" i="1"/>
  <c r="AC1163" i="1"/>
  <c r="AB1163" i="1"/>
  <c r="W1163" i="1"/>
  <c r="V1163" i="1"/>
  <c r="U1163" i="1"/>
  <c r="R1163" i="1"/>
  <c r="Q1163" i="1"/>
  <c r="P1163" i="1"/>
  <c r="O1163" i="1"/>
  <c r="AC1162" i="1"/>
  <c r="AB1162" i="1"/>
  <c r="W1162" i="1"/>
  <c r="V1162" i="1"/>
  <c r="U1162" i="1"/>
  <c r="R1162" i="1"/>
  <c r="Q1162" i="1"/>
  <c r="P1162" i="1"/>
  <c r="O1162" i="1"/>
  <c r="AC1161" i="1"/>
  <c r="AB1161" i="1"/>
  <c r="W1161" i="1"/>
  <c r="V1161" i="1"/>
  <c r="U1161" i="1"/>
  <c r="R1161" i="1"/>
  <c r="Q1161" i="1"/>
  <c r="P1161" i="1"/>
  <c r="O1161" i="1"/>
  <c r="AC1160" i="1"/>
  <c r="AB1160" i="1"/>
  <c r="W1160" i="1"/>
  <c r="V1160" i="1"/>
  <c r="U1160" i="1"/>
  <c r="R1160" i="1"/>
  <c r="Q1160" i="1"/>
  <c r="P1160" i="1"/>
  <c r="O1160" i="1"/>
  <c r="AC1159" i="1"/>
  <c r="AB1159" i="1"/>
  <c r="W1159" i="1"/>
  <c r="V1159" i="1"/>
  <c r="U1159" i="1"/>
  <c r="R1159" i="1"/>
  <c r="Q1159" i="1"/>
  <c r="P1159" i="1"/>
  <c r="O1159" i="1"/>
  <c r="AC1158" i="1"/>
  <c r="AB1158" i="1"/>
  <c r="W1158" i="1"/>
  <c r="V1158" i="1"/>
  <c r="U1158" i="1"/>
  <c r="R1158" i="1"/>
  <c r="Q1158" i="1"/>
  <c r="P1158" i="1"/>
  <c r="O1158" i="1"/>
  <c r="AC1157" i="1"/>
  <c r="AB1157" i="1"/>
  <c r="W1157" i="1"/>
  <c r="V1157" i="1"/>
  <c r="U1157" i="1"/>
  <c r="R1157" i="1"/>
  <c r="Q1157" i="1"/>
  <c r="P1157" i="1"/>
  <c r="O1157" i="1"/>
  <c r="AC1156" i="1"/>
  <c r="AB1156" i="1"/>
  <c r="W1156" i="1"/>
  <c r="V1156" i="1"/>
  <c r="U1156" i="1"/>
  <c r="R1156" i="1"/>
  <c r="Q1156" i="1"/>
  <c r="P1156" i="1"/>
  <c r="O1156" i="1"/>
  <c r="AC1155" i="1"/>
  <c r="AB1155" i="1"/>
  <c r="W1155" i="1"/>
  <c r="V1155" i="1"/>
  <c r="U1155" i="1"/>
  <c r="R1155" i="1"/>
  <c r="Q1155" i="1"/>
  <c r="P1155" i="1"/>
  <c r="O1155" i="1"/>
  <c r="AC1154" i="1"/>
  <c r="AB1154" i="1"/>
  <c r="W1154" i="1"/>
  <c r="V1154" i="1"/>
  <c r="U1154" i="1"/>
  <c r="R1154" i="1"/>
  <c r="Q1154" i="1"/>
  <c r="P1154" i="1"/>
  <c r="O1154" i="1"/>
  <c r="AC1153" i="1"/>
  <c r="AB1153" i="1"/>
  <c r="W1153" i="1"/>
  <c r="V1153" i="1"/>
  <c r="U1153" i="1"/>
  <c r="R1153" i="1"/>
  <c r="Q1153" i="1"/>
  <c r="P1153" i="1"/>
  <c r="O1153" i="1"/>
  <c r="AC1152" i="1"/>
  <c r="AB1152" i="1"/>
  <c r="W1152" i="1"/>
  <c r="V1152" i="1"/>
  <c r="U1152" i="1"/>
  <c r="R1152" i="1"/>
  <c r="Q1152" i="1"/>
  <c r="P1152" i="1"/>
  <c r="O1152" i="1"/>
  <c r="AC1151" i="1"/>
  <c r="AB1151" i="1"/>
  <c r="W1151" i="1"/>
  <c r="V1151" i="1"/>
  <c r="U1151" i="1"/>
  <c r="R1151" i="1"/>
  <c r="Q1151" i="1"/>
  <c r="P1151" i="1"/>
  <c r="O1151" i="1"/>
  <c r="AC1150" i="1"/>
  <c r="AB1150" i="1"/>
  <c r="W1150" i="1"/>
  <c r="V1150" i="1"/>
  <c r="U1150" i="1"/>
  <c r="R1150" i="1"/>
  <c r="Q1150" i="1"/>
  <c r="P1150" i="1"/>
  <c r="O1150" i="1"/>
  <c r="AC1149" i="1"/>
  <c r="AB1149" i="1"/>
  <c r="W1149" i="1"/>
  <c r="V1149" i="1"/>
  <c r="U1149" i="1"/>
  <c r="R1149" i="1"/>
  <c r="Q1149" i="1"/>
  <c r="P1149" i="1"/>
  <c r="O1149" i="1"/>
  <c r="AC1148" i="1"/>
  <c r="AB1148" i="1"/>
  <c r="W1148" i="1"/>
  <c r="V1148" i="1"/>
  <c r="U1148" i="1"/>
  <c r="R1148" i="1"/>
  <c r="Q1148" i="1"/>
  <c r="P1148" i="1"/>
  <c r="O1148" i="1"/>
  <c r="AC1147" i="1"/>
  <c r="AB1147" i="1"/>
  <c r="W1147" i="1"/>
  <c r="V1147" i="1"/>
  <c r="U1147" i="1"/>
  <c r="R1147" i="1"/>
  <c r="Q1147" i="1"/>
  <c r="P1147" i="1"/>
  <c r="O1147" i="1"/>
  <c r="AC1146" i="1"/>
  <c r="AB1146" i="1"/>
  <c r="W1146" i="1"/>
  <c r="V1146" i="1"/>
  <c r="U1146" i="1"/>
  <c r="R1146" i="1"/>
  <c r="Q1146" i="1"/>
  <c r="P1146" i="1"/>
  <c r="O1146" i="1"/>
  <c r="AC1145" i="1"/>
  <c r="AB1145" i="1"/>
  <c r="W1145" i="1"/>
  <c r="V1145" i="1"/>
  <c r="U1145" i="1"/>
  <c r="R1145" i="1"/>
  <c r="Q1145" i="1"/>
  <c r="P1145" i="1"/>
  <c r="O1145" i="1"/>
  <c r="AC1144" i="1"/>
  <c r="AB1144" i="1"/>
  <c r="W1144" i="1"/>
  <c r="V1144" i="1"/>
  <c r="U1144" i="1"/>
  <c r="R1144" i="1"/>
  <c r="Q1144" i="1"/>
  <c r="P1144" i="1"/>
  <c r="O1144" i="1"/>
  <c r="AC1143" i="1"/>
  <c r="AB1143" i="1"/>
  <c r="W1143" i="1"/>
  <c r="V1143" i="1"/>
  <c r="U1143" i="1"/>
  <c r="R1143" i="1"/>
  <c r="Q1143" i="1"/>
  <c r="P1143" i="1"/>
  <c r="O1143" i="1"/>
  <c r="AC1142" i="1"/>
  <c r="AB1142" i="1"/>
  <c r="W1142" i="1"/>
  <c r="V1142" i="1"/>
  <c r="U1142" i="1"/>
  <c r="R1142" i="1"/>
  <c r="Q1142" i="1"/>
  <c r="P1142" i="1"/>
  <c r="O1142" i="1"/>
  <c r="AC1141" i="1"/>
  <c r="AB1141" i="1"/>
  <c r="W1141" i="1"/>
  <c r="V1141" i="1"/>
  <c r="U1141" i="1"/>
  <c r="R1141" i="1"/>
  <c r="Q1141" i="1"/>
  <c r="P1141" i="1"/>
  <c r="O1141" i="1"/>
  <c r="AC1140" i="1"/>
  <c r="AB1140" i="1"/>
  <c r="W1140" i="1"/>
  <c r="V1140" i="1"/>
  <c r="U1140" i="1"/>
  <c r="R1140" i="1"/>
  <c r="Q1140" i="1"/>
  <c r="P1140" i="1"/>
  <c r="O1140" i="1"/>
  <c r="AC1139" i="1"/>
  <c r="AB1139" i="1"/>
  <c r="W1139" i="1"/>
  <c r="V1139" i="1"/>
  <c r="U1139" i="1"/>
  <c r="R1139" i="1"/>
  <c r="Q1139" i="1"/>
  <c r="P1139" i="1"/>
  <c r="O1139" i="1"/>
  <c r="AC1138" i="1"/>
  <c r="AB1138" i="1"/>
  <c r="W1138" i="1"/>
  <c r="V1138" i="1"/>
  <c r="U1138" i="1"/>
  <c r="R1138" i="1"/>
  <c r="Q1138" i="1"/>
  <c r="P1138" i="1"/>
  <c r="O1138" i="1"/>
  <c r="AC1137" i="1"/>
  <c r="AB1137" i="1"/>
  <c r="W1137" i="1"/>
  <c r="V1137" i="1"/>
  <c r="U1137" i="1"/>
  <c r="R1137" i="1"/>
  <c r="Q1137" i="1"/>
  <c r="P1137" i="1"/>
  <c r="O1137" i="1"/>
  <c r="AC1136" i="1"/>
  <c r="AB1136" i="1"/>
  <c r="W1136" i="1"/>
  <c r="V1136" i="1"/>
  <c r="U1136" i="1"/>
  <c r="R1136" i="1"/>
  <c r="Q1136" i="1"/>
  <c r="P1136" i="1"/>
  <c r="O1136" i="1"/>
  <c r="AC1135" i="1"/>
  <c r="AB1135" i="1"/>
  <c r="W1135" i="1"/>
  <c r="V1135" i="1"/>
  <c r="U1135" i="1"/>
  <c r="R1135" i="1"/>
  <c r="Q1135" i="1"/>
  <c r="P1135" i="1"/>
  <c r="O1135" i="1"/>
  <c r="AC1134" i="1"/>
  <c r="AB1134" i="1"/>
  <c r="W1134" i="1"/>
  <c r="V1134" i="1"/>
  <c r="U1134" i="1"/>
  <c r="R1134" i="1"/>
  <c r="Q1134" i="1"/>
  <c r="P1134" i="1"/>
  <c r="O1134" i="1"/>
  <c r="AC1133" i="1"/>
  <c r="AB1133" i="1"/>
  <c r="W1133" i="1"/>
  <c r="V1133" i="1"/>
  <c r="U1133" i="1"/>
  <c r="R1133" i="1"/>
  <c r="Q1133" i="1"/>
  <c r="P1133" i="1"/>
  <c r="O1133" i="1"/>
  <c r="AC1132" i="1"/>
  <c r="AB1132" i="1"/>
  <c r="W1132" i="1"/>
  <c r="V1132" i="1"/>
  <c r="U1132" i="1"/>
  <c r="R1132" i="1"/>
  <c r="Q1132" i="1"/>
  <c r="P1132" i="1"/>
  <c r="O1132" i="1"/>
  <c r="AC1131" i="1"/>
  <c r="AB1131" i="1"/>
  <c r="W1131" i="1"/>
  <c r="V1131" i="1"/>
  <c r="U1131" i="1"/>
  <c r="R1131" i="1"/>
  <c r="Q1131" i="1"/>
  <c r="P1131" i="1"/>
  <c r="O1131" i="1"/>
  <c r="AC1130" i="1"/>
  <c r="AB1130" i="1"/>
  <c r="W1130" i="1"/>
  <c r="V1130" i="1"/>
  <c r="U1130" i="1"/>
  <c r="R1130" i="1"/>
  <c r="Q1130" i="1"/>
  <c r="P1130" i="1"/>
  <c r="O1130" i="1"/>
  <c r="AC1129" i="1"/>
  <c r="AB1129" i="1"/>
  <c r="W1129" i="1"/>
  <c r="V1129" i="1"/>
  <c r="U1129" i="1"/>
  <c r="R1129" i="1"/>
  <c r="Q1129" i="1"/>
  <c r="P1129" i="1"/>
  <c r="O1129" i="1"/>
  <c r="AC1128" i="1"/>
  <c r="AB1128" i="1"/>
  <c r="W1128" i="1"/>
  <c r="V1128" i="1"/>
  <c r="U1128" i="1"/>
  <c r="R1128" i="1"/>
  <c r="Q1128" i="1"/>
  <c r="P1128" i="1"/>
  <c r="O1128" i="1"/>
  <c r="AC1127" i="1"/>
  <c r="AB1127" i="1"/>
  <c r="W1127" i="1"/>
  <c r="V1127" i="1"/>
  <c r="U1127" i="1"/>
  <c r="R1127" i="1"/>
  <c r="Q1127" i="1"/>
  <c r="P1127" i="1"/>
  <c r="O1127" i="1"/>
  <c r="AC1126" i="1"/>
  <c r="AB1126" i="1"/>
  <c r="W1126" i="1"/>
  <c r="V1126" i="1"/>
  <c r="U1126" i="1"/>
  <c r="R1126" i="1"/>
  <c r="Q1126" i="1"/>
  <c r="P1126" i="1"/>
  <c r="O1126" i="1"/>
  <c r="AC1125" i="1"/>
  <c r="AB1125" i="1"/>
  <c r="W1125" i="1"/>
  <c r="V1125" i="1"/>
  <c r="U1125" i="1"/>
  <c r="R1125" i="1"/>
  <c r="Q1125" i="1"/>
  <c r="P1125" i="1"/>
  <c r="O1125" i="1"/>
  <c r="AC1124" i="1"/>
  <c r="AB1124" i="1"/>
  <c r="W1124" i="1"/>
  <c r="V1124" i="1"/>
  <c r="U1124" i="1"/>
  <c r="R1124" i="1"/>
  <c r="Q1124" i="1"/>
  <c r="P1124" i="1"/>
  <c r="O1124" i="1"/>
  <c r="AC1123" i="1"/>
  <c r="AB1123" i="1"/>
  <c r="W1123" i="1"/>
  <c r="V1123" i="1"/>
  <c r="U1123" i="1"/>
  <c r="R1123" i="1"/>
  <c r="Q1123" i="1"/>
  <c r="P1123" i="1"/>
  <c r="O1123" i="1"/>
  <c r="AC1122" i="1"/>
  <c r="AB1122" i="1"/>
  <c r="W1122" i="1"/>
  <c r="V1122" i="1"/>
  <c r="U1122" i="1"/>
  <c r="R1122" i="1"/>
  <c r="Q1122" i="1"/>
  <c r="P1122" i="1"/>
  <c r="O1122" i="1"/>
  <c r="AC1121" i="1"/>
  <c r="AB1121" i="1"/>
  <c r="W1121" i="1"/>
  <c r="V1121" i="1"/>
  <c r="U1121" i="1"/>
  <c r="R1121" i="1"/>
  <c r="Q1121" i="1"/>
  <c r="P1121" i="1"/>
  <c r="O1121" i="1"/>
  <c r="AC1120" i="1"/>
  <c r="AB1120" i="1"/>
  <c r="W1120" i="1"/>
  <c r="V1120" i="1"/>
  <c r="U1120" i="1"/>
  <c r="R1120" i="1"/>
  <c r="Q1120" i="1"/>
  <c r="P1120" i="1"/>
  <c r="O1120" i="1"/>
  <c r="AC1119" i="1"/>
  <c r="AB1119" i="1"/>
  <c r="W1119" i="1"/>
  <c r="V1119" i="1"/>
  <c r="U1119" i="1"/>
  <c r="R1119" i="1"/>
  <c r="Q1119" i="1"/>
  <c r="P1119" i="1"/>
  <c r="O1119" i="1"/>
  <c r="AC1118" i="1"/>
  <c r="AB1118" i="1"/>
  <c r="W1118" i="1"/>
  <c r="V1118" i="1"/>
  <c r="U1118" i="1"/>
  <c r="R1118" i="1"/>
  <c r="Q1118" i="1"/>
  <c r="P1118" i="1"/>
  <c r="O1118" i="1"/>
  <c r="AC1117" i="1"/>
  <c r="AB1117" i="1"/>
  <c r="W1117" i="1"/>
  <c r="V1117" i="1"/>
  <c r="U1117" i="1"/>
  <c r="R1117" i="1"/>
  <c r="Q1117" i="1"/>
  <c r="P1117" i="1"/>
  <c r="O1117" i="1"/>
  <c r="AC1116" i="1"/>
  <c r="AB1116" i="1"/>
  <c r="W1116" i="1"/>
  <c r="V1116" i="1"/>
  <c r="U1116" i="1"/>
  <c r="R1116" i="1"/>
  <c r="Q1116" i="1"/>
  <c r="P1116" i="1"/>
  <c r="O1116" i="1"/>
  <c r="AC1115" i="1"/>
  <c r="AB1115" i="1"/>
  <c r="W1115" i="1"/>
  <c r="V1115" i="1"/>
  <c r="U1115" i="1"/>
  <c r="R1115" i="1"/>
  <c r="Q1115" i="1"/>
  <c r="P1115" i="1"/>
  <c r="O1115" i="1"/>
  <c r="AC1114" i="1"/>
  <c r="AB1114" i="1"/>
  <c r="W1114" i="1"/>
  <c r="V1114" i="1"/>
  <c r="U1114" i="1"/>
  <c r="R1114" i="1"/>
  <c r="Q1114" i="1"/>
  <c r="P1114" i="1"/>
  <c r="O1114" i="1"/>
  <c r="AC1113" i="1"/>
  <c r="AB1113" i="1"/>
  <c r="W1113" i="1"/>
  <c r="V1113" i="1"/>
  <c r="U1113" i="1"/>
  <c r="R1113" i="1"/>
  <c r="Q1113" i="1"/>
  <c r="P1113" i="1"/>
  <c r="O1113" i="1"/>
  <c r="AC1112" i="1"/>
  <c r="AB1112" i="1"/>
  <c r="W1112" i="1"/>
  <c r="V1112" i="1"/>
  <c r="U1112" i="1"/>
  <c r="R1112" i="1"/>
  <c r="Q1112" i="1"/>
  <c r="P1112" i="1"/>
  <c r="O1112" i="1"/>
  <c r="AC1111" i="1"/>
  <c r="AB1111" i="1"/>
  <c r="W1111" i="1"/>
  <c r="V1111" i="1"/>
  <c r="U1111" i="1"/>
  <c r="R1111" i="1"/>
  <c r="Q1111" i="1"/>
  <c r="P1111" i="1"/>
  <c r="O1111" i="1"/>
  <c r="AC1110" i="1"/>
  <c r="AB1110" i="1"/>
  <c r="W1110" i="1"/>
  <c r="V1110" i="1"/>
  <c r="U1110" i="1"/>
  <c r="R1110" i="1"/>
  <c r="Q1110" i="1"/>
  <c r="P1110" i="1"/>
  <c r="O1110" i="1"/>
  <c r="AC1109" i="1"/>
  <c r="AB1109" i="1"/>
  <c r="W1109" i="1"/>
  <c r="V1109" i="1"/>
  <c r="U1109" i="1"/>
  <c r="R1109" i="1"/>
  <c r="Q1109" i="1"/>
  <c r="P1109" i="1"/>
  <c r="O1109" i="1"/>
  <c r="AC1108" i="1"/>
  <c r="AB1108" i="1"/>
  <c r="W1108" i="1"/>
  <c r="V1108" i="1"/>
  <c r="U1108" i="1"/>
  <c r="R1108" i="1"/>
  <c r="Q1108" i="1"/>
  <c r="P1108" i="1"/>
  <c r="O1108" i="1"/>
  <c r="AC1107" i="1"/>
  <c r="AB1107" i="1"/>
  <c r="W1107" i="1"/>
  <c r="V1107" i="1"/>
  <c r="U1107" i="1"/>
  <c r="R1107" i="1"/>
  <c r="Q1107" i="1"/>
  <c r="P1107" i="1"/>
  <c r="O1107" i="1"/>
  <c r="AC1106" i="1"/>
  <c r="AB1106" i="1"/>
  <c r="W1106" i="1"/>
  <c r="V1106" i="1"/>
  <c r="U1106" i="1"/>
  <c r="R1106" i="1"/>
  <c r="Q1106" i="1"/>
  <c r="P1106" i="1"/>
  <c r="O1106" i="1"/>
  <c r="AC1105" i="1"/>
  <c r="AB1105" i="1"/>
  <c r="W1105" i="1"/>
  <c r="V1105" i="1"/>
  <c r="U1105" i="1"/>
  <c r="R1105" i="1"/>
  <c r="Q1105" i="1"/>
  <c r="P1105" i="1"/>
  <c r="O1105" i="1"/>
  <c r="AC1104" i="1"/>
  <c r="AB1104" i="1"/>
  <c r="W1104" i="1"/>
  <c r="V1104" i="1"/>
  <c r="U1104" i="1"/>
  <c r="R1104" i="1"/>
  <c r="Q1104" i="1"/>
  <c r="P1104" i="1"/>
  <c r="O1104" i="1"/>
  <c r="AC1103" i="1"/>
  <c r="AB1103" i="1"/>
  <c r="W1103" i="1"/>
  <c r="V1103" i="1"/>
  <c r="U1103" i="1"/>
  <c r="R1103" i="1"/>
  <c r="Q1103" i="1"/>
  <c r="P1103" i="1"/>
  <c r="O1103" i="1"/>
  <c r="AC1102" i="1"/>
  <c r="AB1102" i="1"/>
  <c r="W1102" i="1"/>
  <c r="V1102" i="1"/>
  <c r="U1102" i="1"/>
  <c r="R1102" i="1"/>
  <c r="Q1102" i="1"/>
  <c r="P1102" i="1"/>
  <c r="O1102" i="1"/>
  <c r="AC1101" i="1"/>
  <c r="AB1101" i="1"/>
  <c r="W1101" i="1"/>
  <c r="V1101" i="1"/>
  <c r="U1101" i="1"/>
  <c r="R1101" i="1"/>
  <c r="Q1101" i="1"/>
  <c r="P1101" i="1"/>
  <c r="O1101" i="1"/>
  <c r="AC1100" i="1"/>
  <c r="AB1100" i="1"/>
  <c r="W1100" i="1"/>
  <c r="V1100" i="1"/>
  <c r="U1100" i="1"/>
  <c r="R1100" i="1"/>
  <c r="Q1100" i="1"/>
  <c r="P1100" i="1"/>
  <c r="O1100" i="1"/>
  <c r="AC1099" i="1"/>
  <c r="AB1099" i="1"/>
  <c r="W1099" i="1"/>
  <c r="V1099" i="1"/>
  <c r="U1099" i="1"/>
  <c r="R1099" i="1"/>
  <c r="Q1099" i="1"/>
  <c r="P1099" i="1"/>
  <c r="O1099" i="1"/>
  <c r="AC1098" i="1"/>
  <c r="AB1098" i="1"/>
  <c r="W1098" i="1"/>
  <c r="V1098" i="1"/>
  <c r="U1098" i="1"/>
  <c r="R1098" i="1"/>
  <c r="Q1098" i="1"/>
  <c r="P1098" i="1"/>
  <c r="O1098" i="1"/>
  <c r="AC1097" i="1"/>
  <c r="AB1097" i="1"/>
  <c r="W1097" i="1"/>
  <c r="V1097" i="1"/>
  <c r="U1097" i="1"/>
  <c r="R1097" i="1"/>
  <c r="Q1097" i="1"/>
  <c r="P1097" i="1"/>
  <c r="O1097" i="1"/>
  <c r="AC1096" i="1"/>
  <c r="AB1096" i="1"/>
  <c r="W1096" i="1"/>
  <c r="V1096" i="1"/>
  <c r="U1096" i="1"/>
  <c r="R1096" i="1"/>
  <c r="Q1096" i="1"/>
  <c r="P1096" i="1"/>
  <c r="O1096" i="1"/>
  <c r="AC1095" i="1"/>
  <c r="AB1095" i="1"/>
  <c r="W1095" i="1"/>
  <c r="V1095" i="1"/>
  <c r="U1095" i="1"/>
  <c r="R1095" i="1"/>
  <c r="Q1095" i="1"/>
  <c r="P1095" i="1"/>
  <c r="O1095" i="1"/>
  <c r="AC1094" i="1"/>
  <c r="AB1094" i="1"/>
  <c r="W1094" i="1"/>
  <c r="V1094" i="1"/>
  <c r="U1094" i="1"/>
  <c r="R1094" i="1"/>
  <c r="Q1094" i="1"/>
  <c r="P1094" i="1"/>
  <c r="O1094" i="1"/>
  <c r="AC1093" i="1"/>
  <c r="AB1093" i="1"/>
  <c r="W1093" i="1"/>
  <c r="V1093" i="1"/>
  <c r="U1093" i="1"/>
  <c r="R1093" i="1"/>
  <c r="Q1093" i="1"/>
  <c r="P1093" i="1"/>
  <c r="O1093" i="1"/>
  <c r="AC1092" i="1"/>
  <c r="AB1092" i="1"/>
  <c r="W1092" i="1"/>
  <c r="V1092" i="1"/>
  <c r="U1092" i="1"/>
  <c r="R1092" i="1"/>
  <c r="Q1092" i="1"/>
  <c r="P1092" i="1"/>
  <c r="O1092" i="1"/>
  <c r="AC1091" i="1"/>
  <c r="AB1091" i="1"/>
  <c r="W1091" i="1"/>
  <c r="V1091" i="1"/>
  <c r="U1091" i="1"/>
  <c r="R1091" i="1"/>
  <c r="Q1091" i="1"/>
  <c r="P1091" i="1"/>
  <c r="O1091" i="1"/>
  <c r="AC1090" i="1"/>
  <c r="AB1090" i="1"/>
  <c r="W1090" i="1"/>
  <c r="V1090" i="1"/>
  <c r="U1090" i="1"/>
  <c r="R1090" i="1"/>
  <c r="Q1090" i="1"/>
  <c r="P1090" i="1"/>
  <c r="O1090" i="1"/>
  <c r="AC1089" i="1"/>
  <c r="AB1089" i="1"/>
  <c r="W1089" i="1"/>
  <c r="V1089" i="1"/>
  <c r="U1089" i="1"/>
  <c r="R1089" i="1"/>
  <c r="Q1089" i="1"/>
  <c r="P1089" i="1"/>
  <c r="O1089" i="1"/>
  <c r="AC1088" i="1"/>
  <c r="AB1088" i="1"/>
  <c r="W1088" i="1"/>
  <c r="V1088" i="1"/>
  <c r="U1088" i="1"/>
  <c r="R1088" i="1"/>
  <c r="Q1088" i="1"/>
  <c r="P1088" i="1"/>
  <c r="O1088" i="1"/>
  <c r="AC1087" i="1"/>
  <c r="AB1087" i="1"/>
  <c r="W1087" i="1"/>
  <c r="V1087" i="1"/>
  <c r="U1087" i="1"/>
  <c r="R1087" i="1"/>
  <c r="Q1087" i="1"/>
  <c r="P1087" i="1"/>
  <c r="O1087" i="1"/>
  <c r="AC1086" i="1"/>
  <c r="AB1086" i="1"/>
  <c r="W1086" i="1"/>
  <c r="V1086" i="1"/>
  <c r="U1086" i="1"/>
  <c r="R1086" i="1"/>
  <c r="Q1086" i="1"/>
  <c r="P1086" i="1"/>
  <c r="O1086" i="1"/>
  <c r="AC1085" i="1"/>
  <c r="AB1085" i="1"/>
  <c r="W1085" i="1"/>
  <c r="V1085" i="1"/>
  <c r="U1085" i="1"/>
  <c r="R1085" i="1"/>
  <c r="Q1085" i="1"/>
  <c r="P1085" i="1"/>
  <c r="O1085" i="1"/>
  <c r="AC1084" i="1"/>
  <c r="AB1084" i="1"/>
  <c r="W1084" i="1"/>
  <c r="V1084" i="1"/>
  <c r="U1084" i="1"/>
  <c r="R1084" i="1"/>
  <c r="Q1084" i="1"/>
  <c r="P1084" i="1"/>
  <c r="O1084" i="1"/>
  <c r="AC1083" i="1"/>
  <c r="AB1083" i="1"/>
  <c r="W1083" i="1"/>
  <c r="V1083" i="1"/>
  <c r="U1083" i="1"/>
  <c r="R1083" i="1"/>
  <c r="Q1083" i="1"/>
  <c r="P1083" i="1"/>
  <c r="O1083" i="1"/>
  <c r="AC1082" i="1"/>
  <c r="AB1082" i="1"/>
  <c r="W1082" i="1"/>
  <c r="V1082" i="1"/>
  <c r="U1082" i="1"/>
  <c r="R1082" i="1"/>
  <c r="Q1082" i="1"/>
  <c r="P1082" i="1"/>
  <c r="O1082" i="1"/>
  <c r="AC1081" i="1"/>
  <c r="AB1081" i="1"/>
  <c r="W1081" i="1"/>
  <c r="V1081" i="1"/>
  <c r="U1081" i="1"/>
  <c r="R1081" i="1"/>
  <c r="Q1081" i="1"/>
  <c r="P1081" i="1"/>
  <c r="O1081" i="1"/>
  <c r="AC1080" i="1"/>
  <c r="AB1080" i="1"/>
  <c r="W1080" i="1"/>
  <c r="V1080" i="1"/>
  <c r="U1080" i="1"/>
  <c r="R1080" i="1"/>
  <c r="Q1080" i="1"/>
  <c r="P1080" i="1"/>
  <c r="O1080" i="1"/>
  <c r="AC1079" i="1"/>
  <c r="AB1079" i="1"/>
  <c r="W1079" i="1"/>
  <c r="V1079" i="1"/>
  <c r="U1079" i="1"/>
  <c r="R1079" i="1"/>
  <c r="Q1079" i="1"/>
  <c r="P1079" i="1"/>
  <c r="O1079" i="1"/>
  <c r="AC1078" i="1"/>
  <c r="AB1078" i="1"/>
  <c r="W1078" i="1"/>
  <c r="V1078" i="1"/>
  <c r="U1078" i="1"/>
  <c r="R1078" i="1"/>
  <c r="Q1078" i="1"/>
  <c r="P1078" i="1"/>
  <c r="O1078" i="1"/>
  <c r="AC1077" i="1"/>
  <c r="AB1077" i="1"/>
  <c r="W1077" i="1"/>
  <c r="V1077" i="1"/>
  <c r="U1077" i="1"/>
  <c r="R1077" i="1"/>
  <c r="Q1077" i="1"/>
  <c r="P1077" i="1"/>
  <c r="O1077" i="1"/>
  <c r="AC1076" i="1"/>
  <c r="AB1076" i="1"/>
  <c r="W1076" i="1"/>
  <c r="V1076" i="1"/>
  <c r="U1076" i="1"/>
  <c r="R1076" i="1"/>
  <c r="Q1076" i="1"/>
  <c r="P1076" i="1"/>
  <c r="O1076" i="1"/>
  <c r="AC1075" i="1"/>
  <c r="AB1075" i="1"/>
  <c r="W1075" i="1"/>
  <c r="V1075" i="1"/>
  <c r="U1075" i="1"/>
  <c r="R1075" i="1"/>
  <c r="Q1075" i="1"/>
  <c r="P1075" i="1"/>
  <c r="O1075" i="1"/>
  <c r="AC1074" i="1"/>
  <c r="AB1074" i="1"/>
  <c r="W1074" i="1"/>
  <c r="V1074" i="1"/>
  <c r="U1074" i="1"/>
  <c r="R1074" i="1"/>
  <c r="Q1074" i="1"/>
  <c r="P1074" i="1"/>
  <c r="O1074" i="1"/>
  <c r="AC1073" i="1"/>
  <c r="AB1073" i="1"/>
  <c r="W1073" i="1"/>
  <c r="V1073" i="1"/>
  <c r="U1073" i="1"/>
  <c r="R1073" i="1"/>
  <c r="Q1073" i="1"/>
  <c r="P1073" i="1"/>
  <c r="O1073" i="1"/>
  <c r="AC1072" i="1"/>
  <c r="AB1072" i="1"/>
  <c r="W1072" i="1"/>
  <c r="V1072" i="1"/>
  <c r="U1072" i="1"/>
  <c r="R1072" i="1"/>
  <c r="Q1072" i="1"/>
  <c r="P1072" i="1"/>
  <c r="O1072" i="1"/>
  <c r="AC1071" i="1"/>
  <c r="AB1071" i="1"/>
  <c r="W1071" i="1"/>
  <c r="V1071" i="1"/>
  <c r="U1071" i="1"/>
  <c r="R1071" i="1"/>
  <c r="Q1071" i="1"/>
  <c r="P1071" i="1"/>
  <c r="O1071" i="1"/>
  <c r="AC1070" i="1"/>
  <c r="AB1070" i="1"/>
  <c r="W1070" i="1"/>
  <c r="V1070" i="1"/>
  <c r="U1070" i="1"/>
  <c r="R1070" i="1"/>
  <c r="Q1070" i="1"/>
  <c r="P1070" i="1"/>
  <c r="O1070" i="1"/>
  <c r="AC1069" i="1"/>
  <c r="AB1069" i="1"/>
  <c r="W1069" i="1"/>
  <c r="V1069" i="1"/>
  <c r="U1069" i="1"/>
  <c r="R1069" i="1"/>
  <c r="Q1069" i="1"/>
  <c r="P1069" i="1"/>
  <c r="O1069" i="1"/>
  <c r="AC1068" i="1"/>
  <c r="AB1068" i="1"/>
  <c r="W1068" i="1"/>
  <c r="V1068" i="1"/>
  <c r="U1068" i="1"/>
  <c r="R1068" i="1"/>
  <c r="Q1068" i="1"/>
  <c r="P1068" i="1"/>
  <c r="O1068" i="1"/>
  <c r="AC1067" i="1"/>
  <c r="AB1067" i="1"/>
  <c r="W1067" i="1"/>
  <c r="V1067" i="1"/>
  <c r="U1067" i="1"/>
  <c r="R1067" i="1"/>
  <c r="Q1067" i="1"/>
  <c r="P1067" i="1"/>
  <c r="O1067" i="1"/>
  <c r="AC1066" i="1"/>
  <c r="AB1066" i="1"/>
  <c r="W1066" i="1"/>
  <c r="V1066" i="1"/>
  <c r="U1066" i="1"/>
  <c r="R1066" i="1"/>
  <c r="Q1066" i="1"/>
  <c r="P1066" i="1"/>
  <c r="O1066" i="1"/>
  <c r="AC1065" i="1"/>
  <c r="AB1065" i="1"/>
  <c r="W1065" i="1"/>
  <c r="V1065" i="1"/>
  <c r="U1065" i="1"/>
  <c r="R1065" i="1"/>
  <c r="Q1065" i="1"/>
  <c r="P1065" i="1"/>
  <c r="O1065" i="1"/>
  <c r="AC1064" i="1"/>
  <c r="AB1064" i="1"/>
  <c r="W1064" i="1"/>
  <c r="V1064" i="1"/>
  <c r="U1064" i="1"/>
  <c r="R1064" i="1"/>
  <c r="Q1064" i="1"/>
  <c r="P1064" i="1"/>
  <c r="O1064" i="1"/>
  <c r="AC1063" i="1"/>
  <c r="AB1063" i="1"/>
  <c r="W1063" i="1"/>
  <c r="V1063" i="1"/>
  <c r="U1063" i="1"/>
  <c r="R1063" i="1"/>
  <c r="Q1063" i="1"/>
  <c r="P1063" i="1"/>
  <c r="O1063" i="1"/>
  <c r="AC1062" i="1"/>
  <c r="AB1062" i="1"/>
  <c r="W1062" i="1"/>
  <c r="V1062" i="1"/>
  <c r="U1062" i="1"/>
  <c r="R1062" i="1"/>
  <c r="Q1062" i="1"/>
  <c r="P1062" i="1"/>
  <c r="O1062" i="1"/>
  <c r="AC1061" i="1"/>
  <c r="AB1061" i="1"/>
  <c r="W1061" i="1"/>
  <c r="V1061" i="1"/>
  <c r="U1061" i="1"/>
  <c r="R1061" i="1"/>
  <c r="Q1061" i="1"/>
  <c r="P1061" i="1"/>
  <c r="O1061" i="1"/>
  <c r="AC1060" i="1"/>
  <c r="AB1060" i="1"/>
  <c r="W1060" i="1"/>
  <c r="V1060" i="1"/>
  <c r="U1060" i="1"/>
  <c r="R1060" i="1"/>
  <c r="Q1060" i="1"/>
  <c r="P1060" i="1"/>
  <c r="O1060" i="1"/>
  <c r="AC1059" i="1"/>
  <c r="AB1059" i="1"/>
  <c r="W1059" i="1"/>
  <c r="V1059" i="1"/>
  <c r="U1059" i="1"/>
  <c r="R1059" i="1"/>
  <c r="Q1059" i="1"/>
  <c r="P1059" i="1"/>
  <c r="O1059" i="1"/>
  <c r="AC1058" i="1"/>
  <c r="AB1058" i="1"/>
  <c r="W1058" i="1"/>
  <c r="V1058" i="1"/>
  <c r="U1058" i="1"/>
  <c r="R1058" i="1"/>
  <c r="Q1058" i="1"/>
  <c r="P1058" i="1"/>
  <c r="O1058" i="1"/>
  <c r="AC1057" i="1"/>
  <c r="AB1057" i="1"/>
  <c r="W1057" i="1"/>
  <c r="V1057" i="1"/>
  <c r="U1057" i="1"/>
  <c r="R1057" i="1"/>
  <c r="Q1057" i="1"/>
  <c r="P1057" i="1"/>
  <c r="O1057" i="1"/>
  <c r="AC1056" i="1"/>
  <c r="AB1056" i="1"/>
  <c r="W1056" i="1"/>
  <c r="V1056" i="1"/>
  <c r="U1056" i="1"/>
  <c r="R1056" i="1"/>
  <c r="Q1056" i="1"/>
  <c r="P1056" i="1"/>
  <c r="O1056" i="1"/>
  <c r="AC1055" i="1"/>
  <c r="AB1055" i="1"/>
  <c r="W1055" i="1"/>
  <c r="V1055" i="1"/>
  <c r="U1055" i="1"/>
  <c r="R1055" i="1"/>
  <c r="Q1055" i="1"/>
  <c r="P1055" i="1"/>
  <c r="O1055" i="1"/>
  <c r="AC1054" i="1"/>
  <c r="AB1054" i="1"/>
  <c r="W1054" i="1"/>
  <c r="V1054" i="1"/>
  <c r="U1054" i="1"/>
  <c r="R1054" i="1"/>
  <c r="Q1054" i="1"/>
  <c r="P1054" i="1"/>
  <c r="O1054" i="1"/>
  <c r="AC1053" i="1"/>
  <c r="AB1053" i="1"/>
  <c r="W1053" i="1"/>
  <c r="V1053" i="1"/>
  <c r="U1053" i="1"/>
  <c r="R1053" i="1"/>
  <c r="Q1053" i="1"/>
  <c r="P1053" i="1"/>
  <c r="O1053" i="1"/>
  <c r="AC1052" i="1"/>
  <c r="AB1052" i="1"/>
  <c r="W1052" i="1"/>
  <c r="V1052" i="1"/>
  <c r="U1052" i="1"/>
  <c r="R1052" i="1"/>
  <c r="Q1052" i="1"/>
  <c r="P1052" i="1"/>
  <c r="O1052" i="1"/>
  <c r="AC1051" i="1"/>
  <c r="AB1051" i="1"/>
  <c r="W1051" i="1"/>
  <c r="V1051" i="1"/>
  <c r="U1051" i="1"/>
  <c r="R1051" i="1"/>
  <c r="Q1051" i="1"/>
  <c r="P1051" i="1"/>
  <c r="O1051" i="1"/>
  <c r="AC1050" i="1"/>
  <c r="AB1050" i="1"/>
  <c r="W1050" i="1"/>
  <c r="V1050" i="1"/>
  <c r="U1050" i="1"/>
  <c r="R1050" i="1"/>
  <c r="Q1050" i="1"/>
  <c r="P1050" i="1"/>
  <c r="O1050" i="1"/>
  <c r="AC1049" i="1"/>
  <c r="AB1049" i="1"/>
  <c r="W1049" i="1"/>
  <c r="V1049" i="1"/>
  <c r="U1049" i="1"/>
  <c r="R1049" i="1"/>
  <c r="Q1049" i="1"/>
  <c r="P1049" i="1"/>
  <c r="O1049" i="1"/>
  <c r="AC1048" i="1"/>
  <c r="AB1048" i="1"/>
  <c r="W1048" i="1"/>
  <c r="V1048" i="1"/>
  <c r="U1048" i="1"/>
  <c r="R1048" i="1"/>
  <c r="Q1048" i="1"/>
  <c r="P1048" i="1"/>
  <c r="O1048" i="1"/>
  <c r="AC1047" i="1"/>
  <c r="AB1047" i="1"/>
  <c r="W1047" i="1"/>
  <c r="V1047" i="1"/>
  <c r="U1047" i="1"/>
  <c r="R1047" i="1"/>
  <c r="Q1047" i="1"/>
  <c r="P1047" i="1"/>
  <c r="O1047" i="1"/>
  <c r="AC1046" i="1"/>
  <c r="AB1046" i="1"/>
  <c r="W1046" i="1"/>
  <c r="V1046" i="1"/>
  <c r="U1046" i="1"/>
  <c r="R1046" i="1"/>
  <c r="Q1046" i="1"/>
  <c r="P1046" i="1"/>
  <c r="O1046" i="1"/>
  <c r="AC1045" i="1"/>
  <c r="AB1045" i="1"/>
  <c r="W1045" i="1"/>
  <c r="V1045" i="1"/>
  <c r="U1045" i="1"/>
  <c r="R1045" i="1"/>
  <c r="Q1045" i="1"/>
  <c r="P1045" i="1"/>
  <c r="O1045" i="1"/>
  <c r="AC1044" i="1"/>
  <c r="AB1044" i="1"/>
  <c r="W1044" i="1"/>
  <c r="V1044" i="1"/>
  <c r="U1044" i="1"/>
  <c r="R1044" i="1"/>
  <c r="Q1044" i="1"/>
  <c r="P1044" i="1"/>
  <c r="O1044" i="1"/>
  <c r="AC1043" i="1"/>
  <c r="AB1043" i="1"/>
  <c r="W1043" i="1"/>
  <c r="V1043" i="1"/>
  <c r="U1043" i="1"/>
  <c r="R1043" i="1"/>
  <c r="Q1043" i="1"/>
  <c r="P1043" i="1"/>
  <c r="O1043" i="1"/>
  <c r="AC1042" i="1"/>
  <c r="AB1042" i="1"/>
  <c r="W1042" i="1"/>
  <c r="V1042" i="1"/>
  <c r="U1042" i="1"/>
  <c r="R1042" i="1"/>
  <c r="Q1042" i="1"/>
  <c r="P1042" i="1"/>
  <c r="O1042" i="1"/>
  <c r="AC1041" i="1"/>
  <c r="AB1041" i="1"/>
  <c r="W1041" i="1"/>
  <c r="V1041" i="1"/>
  <c r="U1041" i="1"/>
  <c r="R1041" i="1"/>
  <c r="Q1041" i="1"/>
  <c r="P1041" i="1"/>
  <c r="O1041" i="1"/>
  <c r="AC1040" i="1"/>
  <c r="AB1040" i="1"/>
  <c r="W1040" i="1"/>
  <c r="V1040" i="1"/>
  <c r="U1040" i="1"/>
  <c r="R1040" i="1"/>
  <c r="Q1040" i="1"/>
  <c r="P1040" i="1"/>
  <c r="O1040" i="1"/>
  <c r="AC1039" i="1"/>
  <c r="AB1039" i="1"/>
  <c r="W1039" i="1"/>
  <c r="V1039" i="1"/>
  <c r="U1039" i="1"/>
  <c r="R1039" i="1"/>
  <c r="Q1039" i="1"/>
  <c r="P1039" i="1"/>
  <c r="O1039" i="1"/>
  <c r="AC1038" i="1"/>
  <c r="AB1038" i="1"/>
  <c r="W1038" i="1"/>
  <c r="V1038" i="1"/>
  <c r="U1038" i="1"/>
  <c r="R1038" i="1"/>
  <c r="Q1038" i="1"/>
  <c r="P1038" i="1"/>
  <c r="O1038" i="1"/>
  <c r="AC1037" i="1"/>
  <c r="AB1037" i="1"/>
  <c r="W1037" i="1"/>
  <c r="V1037" i="1"/>
  <c r="U1037" i="1"/>
  <c r="R1037" i="1"/>
  <c r="Q1037" i="1"/>
  <c r="P1037" i="1"/>
  <c r="O1037" i="1"/>
  <c r="AC1036" i="1"/>
  <c r="AB1036" i="1"/>
  <c r="W1036" i="1"/>
  <c r="V1036" i="1"/>
  <c r="U1036" i="1"/>
  <c r="R1036" i="1"/>
  <c r="Q1036" i="1"/>
  <c r="P1036" i="1"/>
  <c r="O1036" i="1"/>
  <c r="AC1035" i="1"/>
  <c r="AB1035" i="1"/>
  <c r="W1035" i="1"/>
  <c r="V1035" i="1"/>
  <c r="U1035" i="1"/>
  <c r="R1035" i="1"/>
  <c r="Q1035" i="1"/>
  <c r="P1035" i="1"/>
  <c r="O1035" i="1"/>
  <c r="AC1034" i="1"/>
  <c r="AB1034" i="1"/>
  <c r="W1034" i="1"/>
  <c r="V1034" i="1"/>
  <c r="U1034" i="1"/>
  <c r="R1034" i="1"/>
  <c r="Q1034" i="1"/>
  <c r="P1034" i="1"/>
  <c r="O1034" i="1"/>
  <c r="AC1033" i="1"/>
  <c r="AB1033" i="1"/>
  <c r="W1033" i="1"/>
  <c r="V1033" i="1"/>
  <c r="U1033" i="1"/>
  <c r="R1033" i="1"/>
  <c r="Q1033" i="1"/>
  <c r="P1033" i="1"/>
  <c r="O1033" i="1"/>
  <c r="AC1032" i="1"/>
  <c r="AB1032" i="1"/>
  <c r="W1032" i="1"/>
  <c r="V1032" i="1"/>
  <c r="U1032" i="1"/>
  <c r="R1032" i="1"/>
  <c r="Q1032" i="1"/>
  <c r="P1032" i="1"/>
  <c r="O1032" i="1"/>
  <c r="AC1031" i="1"/>
  <c r="AB1031" i="1"/>
  <c r="W1031" i="1"/>
  <c r="V1031" i="1"/>
  <c r="U1031" i="1"/>
  <c r="R1031" i="1"/>
  <c r="Q1031" i="1"/>
  <c r="P1031" i="1"/>
  <c r="O1031" i="1"/>
  <c r="AC1030" i="1"/>
  <c r="AB1030" i="1"/>
  <c r="W1030" i="1"/>
  <c r="V1030" i="1"/>
  <c r="U1030" i="1"/>
  <c r="R1030" i="1"/>
  <c r="Q1030" i="1"/>
  <c r="P1030" i="1"/>
  <c r="O1030" i="1"/>
  <c r="AC1029" i="1"/>
  <c r="AB1029" i="1"/>
  <c r="W1029" i="1"/>
  <c r="V1029" i="1"/>
  <c r="U1029" i="1"/>
  <c r="R1029" i="1"/>
  <c r="Q1029" i="1"/>
  <c r="P1029" i="1"/>
  <c r="O1029" i="1"/>
  <c r="AC1028" i="1"/>
  <c r="AB1028" i="1"/>
  <c r="W1028" i="1"/>
  <c r="V1028" i="1"/>
  <c r="U1028" i="1"/>
  <c r="R1028" i="1"/>
  <c r="Q1028" i="1"/>
  <c r="P1028" i="1"/>
  <c r="O1028" i="1"/>
  <c r="AC1027" i="1"/>
  <c r="AB1027" i="1"/>
  <c r="W1027" i="1"/>
  <c r="V1027" i="1"/>
  <c r="U1027" i="1"/>
  <c r="R1027" i="1"/>
  <c r="Q1027" i="1"/>
  <c r="P1027" i="1"/>
  <c r="O1027" i="1"/>
  <c r="AC1026" i="1"/>
  <c r="AB1026" i="1"/>
  <c r="W1026" i="1"/>
  <c r="V1026" i="1"/>
  <c r="U1026" i="1"/>
  <c r="R1026" i="1"/>
  <c r="Q1026" i="1"/>
  <c r="P1026" i="1"/>
  <c r="O1026" i="1"/>
  <c r="AC1025" i="1"/>
  <c r="AB1025" i="1"/>
  <c r="W1025" i="1"/>
  <c r="V1025" i="1"/>
  <c r="U1025" i="1"/>
  <c r="R1025" i="1"/>
  <c r="Q1025" i="1"/>
  <c r="P1025" i="1"/>
  <c r="O1025" i="1"/>
  <c r="AC1024" i="1"/>
  <c r="AB1024" i="1"/>
  <c r="W1024" i="1"/>
  <c r="V1024" i="1"/>
  <c r="U1024" i="1"/>
  <c r="R1024" i="1"/>
  <c r="Q1024" i="1"/>
  <c r="P1024" i="1"/>
  <c r="O1024" i="1"/>
  <c r="AC1023" i="1"/>
  <c r="AB1023" i="1"/>
  <c r="W1023" i="1"/>
  <c r="V1023" i="1"/>
  <c r="U1023" i="1"/>
  <c r="R1023" i="1"/>
  <c r="Q1023" i="1"/>
  <c r="P1023" i="1"/>
  <c r="O1023" i="1"/>
  <c r="AC1022" i="1"/>
  <c r="AB1022" i="1"/>
  <c r="W1022" i="1"/>
  <c r="V1022" i="1"/>
  <c r="U1022" i="1"/>
  <c r="R1022" i="1"/>
  <c r="Q1022" i="1"/>
  <c r="P1022" i="1"/>
  <c r="O1022" i="1"/>
  <c r="AC1021" i="1"/>
  <c r="AB1021" i="1"/>
  <c r="W1021" i="1"/>
  <c r="V1021" i="1"/>
  <c r="U1021" i="1"/>
  <c r="R1021" i="1"/>
  <c r="Q1021" i="1"/>
  <c r="P1021" i="1"/>
  <c r="O1021" i="1"/>
  <c r="AC1020" i="1"/>
  <c r="AB1020" i="1"/>
  <c r="W1020" i="1"/>
  <c r="V1020" i="1"/>
  <c r="U1020" i="1"/>
  <c r="R1020" i="1"/>
  <c r="Q1020" i="1"/>
  <c r="P1020" i="1"/>
  <c r="O1020" i="1"/>
  <c r="AC1019" i="1"/>
  <c r="AB1019" i="1"/>
  <c r="W1019" i="1"/>
  <c r="V1019" i="1"/>
  <c r="U1019" i="1"/>
  <c r="R1019" i="1"/>
  <c r="Q1019" i="1"/>
  <c r="P1019" i="1"/>
  <c r="O1019" i="1"/>
  <c r="AC1018" i="1"/>
  <c r="AB1018" i="1"/>
  <c r="W1018" i="1"/>
  <c r="V1018" i="1"/>
  <c r="U1018" i="1"/>
  <c r="R1018" i="1"/>
  <c r="Q1018" i="1"/>
  <c r="P1018" i="1"/>
  <c r="O1018" i="1"/>
  <c r="AC1017" i="1"/>
  <c r="AB1017" i="1"/>
  <c r="W1017" i="1"/>
  <c r="V1017" i="1"/>
  <c r="U1017" i="1"/>
  <c r="R1017" i="1"/>
  <c r="Q1017" i="1"/>
  <c r="P1017" i="1"/>
  <c r="O1017" i="1"/>
  <c r="AC1016" i="1"/>
  <c r="AB1016" i="1"/>
  <c r="W1016" i="1"/>
  <c r="V1016" i="1"/>
  <c r="U1016" i="1"/>
  <c r="R1016" i="1"/>
  <c r="Q1016" i="1"/>
  <c r="P1016" i="1"/>
  <c r="O1016" i="1"/>
  <c r="AC1015" i="1"/>
  <c r="AB1015" i="1"/>
  <c r="W1015" i="1"/>
  <c r="V1015" i="1"/>
  <c r="U1015" i="1"/>
  <c r="R1015" i="1"/>
  <c r="Q1015" i="1"/>
  <c r="P1015" i="1"/>
  <c r="O1015" i="1"/>
  <c r="AC1014" i="1"/>
  <c r="AB1014" i="1"/>
  <c r="W1014" i="1"/>
  <c r="V1014" i="1"/>
  <c r="U1014" i="1"/>
  <c r="R1014" i="1"/>
  <c r="Q1014" i="1"/>
  <c r="P1014" i="1"/>
  <c r="O1014" i="1"/>
  <c r="AC1013" i="1"/>
  <c r="AB1013" i="1"/>
  <c r="W1013" i="1"/>
  <c r="V1013" i="1"/>
  <c r="U1013" i="1"/>
  <c r="R1013" i="1"/>
  <c r="Q1013" i="1"/>
  <c r="P1013" i="1"/>
  <c r="O1013" i="1"/>
  <c r="AC1012" i="1"/>
  <c r="AB1012" i="1"/>
  <c r="W1012" i="1"/>
  <c r="V1012" i="1"/>
  <c r="U1012" i="1"/>
  <c r="R1012" i="1"/>
  <c r="Q1012" i="1"/>
  <c r="P1012" i="1"/>
  <c r="O1012" i="1"/>
  <c r="AC1011" i="1"/>
  <c r="AB1011" i="1"/>
  <c r="W1011" i="1"/>
  <c r="V1011" i="1"/>
  <c r="U1011" i="1"/>
  <c r="R1011" i="1"/>
  <c r="Q1011" i="1"/>
  <c r="P1011" i="1"/>
  <c r="O1011" i="1"/>
  <c r="AC1010" i="1"/>
  <c r="AB1010" i="1"/>
  <c r="W1010" i="1"/>
  <c r="V1010" i="1"/>
  <c r="U1010" i="1"/>
  <c r="R1010" i="1"/>
  <c r="Q1010" i="1"/>
  <c r="P1010" i="1"/>
  <c r="O1010" i="1"/>
  <c r="AC1009" i="1"/>
  <c r="AB1009" i="1"/>
  <c r="W1009" i="1"/>
  <c r="V1009" i="1"/>
  <c r="U1009" i="1"/>
  <c r="R1009" i="1"/>
  <c r="Q1009" i="1"/>
  <c r="P1009" i="1"/>
  <c r="O1009" i="1"/>
  <c r="AC1008" i="1"/>
  <c r="AB1008" i="1"/>
  <c r="W1008" i="1"/>
  <c r="V1008" i="1"/>
  <c r="U1008" i="1"/>
  <c r="R1008" i="1"/>
  <c r="Q1008" i="1"/>
  <c r="P1008" i="1"/>
  <c r="O1008" i="1"/>
  <c r="AC1007" i="1"/>
  <c r="AB1007" i="1"/>
  <c r="W1007" i="1"/>
  <c r="V1007" i="1"/>
  <c r="U1007" i="1"/>
  <c r="R1007" i="1"/>
  <c r="Q1007" i="1"/>
  <c r="P1007" i="1"/>
  <c r="O1007" i="1"/>
  <c r="AC1006" i="1"/>
  <c r="AB1006" i="1"/>
  <c r="W1006" i="1"/>
  <c r="V1006" i="1"/>
  <c r="U1006" i="1"/>
  <c r="R1006" i="1"/>
  <c r="Q1006" i="1"/>
  <c r="P1006" i="1"/>
  <c r="O1006" i="1"/>
  <c r="AC1005" i="1"/>
  <c r="AB1005" i="1"/>
  <c r="W1005" i="1"/>
  <c r="V1005" i="1"/>
  <c r="U1005" i="1"/>
  <c r="R1005" i="1"/>
  <c r="Q1005" i="1"/>
  <c r="P1005" i="1"/>
  <c r="O1005" i="1"/>
  <c r="AC1004" i="1"/>
  <c r="AB1004" i="1"/>
  <c r="W1004" i="1"/>
  <c r="V1004" i="1"/>
  <c r="U1004" i="1"/>
  <c r="R1004" i="1"/>
  <c r="Q1004" i="1"/>
  <c r="P1004" i="1"/>
  <c r="O1004" i="1"/>
  <c r="AC1003" i="1"/>
  <c r="AB1003" i="1"/>
  <c r="W1003" i="1"/>
  <c r="V1003" i="1"/>
  <c r="U1003" i="1"/>
  <c r="R1003" i="1"/>
  <c r="Q1003" i="1"/>
  <c r="P1003" i="1"/>
  <c r="O1003" i="1"/>
  <c r="AC1002" i="1"/>
  <c r="AB1002" i="1"/>
  <c r="W1002" i="1"/>
  <c r="V1002" i="1"/>
  <c r="U1002" i="1"/>
  <c r="R1002" i="1"/>
  <c r="Q1002" i="1"/>
  <c r="P1002" i="1"/>
  <c r="O1002" i="1"/>
  <c r="AC1001" i="1"/>
  <c r="AB1001" i="1"/>
  <c r="W1001" i="1"/>
  <c r="V1001" i="1"/>
  <c r="U1001" i="1"/>
  <c r="R1001" i="1"/>
  <c r="Q1001" i="1"/>
  <c r="P1001" i="1"/>
  <c r="O1001" i="1"/>
  <c r="AC1000" i="1"/>
  <c r="AB1000" i="1"/>
  <c r="W1000" i="1"/>
  <c r="V1000" i="1"/>
  <c r="U1000" i="1"/>
  <c r="R1000" i="1"/>
  <c r="Q1000" i="1"/>
  <c r="P1000" i="1"/>
  <c r="O1000" i="1"/>
  <c r="AC999" i="1"/>
  <c r="AB999" i="1"/>
  <c r="W999" i="1"/>
  <c r="V999" i="1"/>
  <c r="U999" i="1"/>
  <c r="R999" i="1"/>
  <c r="Q999" i="1"/>
  <c r="P999" i="1"/>
  <c r="O999" i="1"/>
  <c r="AC998" i="1"/>
  <c r="AB998" i="1"/>
  <c r="W998" i="1"/>
  <c r="V998" i="1"/>
  <c r="U998" i="1"/>
  <c r="R998" i="1"/>
  <c r="Q998" i="1"/>
  <c r="P998" i="1"/>
  <c r="O998" i="1"/>
  <c r="AC997" i="1"/>
  <c r="AB997" i="1"/>
  <c r="W997" i="1"/>
  <c r="V997" i="1"/>
  <c r="U997" i="1"/>
  <c r="R997" i="1"/>
  <c r="Q997" i="1"/>
  <c r="P997" i="1"/>
  <c r="O997" i="1"/>
  <c r="AC996" i="1"/>
  <c r="AB996" i="1"/>
  <c r="W996" i="1"/>
  <c r="V996" i="1"/>
  <c r="U996" i="1"/>
  <c r="R996" i="1"/>
  <c r="Q996" i="1"/>
  <c r="P996" i="1"/>
  <c r="O996" i="1"/>
  <c r="AC995" i="1"/>
  <c r="AB995" i="1"/>
  <c r="W995" i="1"/>
  <c r="V995" i="1"/>
  <c r="U995" i="1"/>
  <c r="R995" i="1"/>
  <c r="Q995" i="1"/>
  <c r="P995" i="1"/>
  <c r="O995" i="1"/>
  <c r="AC994" i="1"/>
  <c r="AB994" i="1"/>
  <c r="W994" i="1"/>
  <c r="V994" i="1"/>
  <c r="U994" i="1"/>
  <c r="R994" i="1"/>
  <c r="Q994" i="1"/>
  <c r="P994" i="1"/>
  <c r="O994" i="1"/>
  <c r="AC993" i="1"/>
  <c r="AB993" i="1"/>
  <c r="W993" i="1"/>
  <c r="V993" i="1"/>
  <c r="U993" i="1"/>
  <c r="R993" i="1"/>
  <c r="Q993" i="1"/>
  <c r="P993" i="1"/>
  <c r="O993" i="1"/>
  <c r="AC992" i="1"/>
  <c r="AB992" i="1"/>
  <c r="W992" i="1"/>
  <c r="V992" i="1"/>
  <c r="U992" i="1"/>
  <c r="R992" i="1"/>
  <c r="Q992" i="1"/>
  <c r="P992" i="1"/>
  <c r="O992" i="1"/>
  <c r="AC991" i="1"/>
  <c r="AB991" i="1"/>
  <c r="W991" i="1"/>
  <c r="V991" i="1"/>
  <c r="U991" i="1"/>
  <c r="R991" i="1"/>
  <c r="Q991" i="1"/>
  <c r="P991" i="1"/>
  <c r="O991" i="1"/>
  <c r="AC990" i="1"/>
  <c r="AB990" i="1"/>
  <c r="W990" i="1"/>
  <c r="V990" i="1"/>
  <c r="U990" i="1"/>
  <c r="R990" i="1"/>
  <c r="Q990" i="1"/>
  <c r="P990" i="1"/>
  <c r="O990" i="1"/>
  <c r="AC989" i="1"/>
  <c r="AB989" i="1"/>
  <c r="W989" i="1"/>
  <c r="V989" i="1"/>
  <c r="U989" i="1"/>
  <c r="R989" i="1"/>
  <c r="Q989" i="1"/>
  <c r="P989" i="1"/>
  <c r="O989" i="1"/>
  <c r="AC988" i="1"/>
  <c r="AB988" i="1"/>
  <c r="W988" i="1"/>
  <c r="V988" i="1"/>
  <c r="U988" i="1"/>
  <c r="R988" i="1"/>
  <c r="Q988" i="1"/>
  <c r="P988" i="1"/>
  <c r="O988" i="1"/>
  <c r="AC987" i="1"/>
  <c r="AB987" i="1"/>
  <c r="W987" i="1"/>
  <c r="V987" i="1"/>
  <c r="U987" i="1"/>
  <c r="R987" i="1"/>
  <c r="Q987" i="1"/>
  <c r="P987" i="1"/>
  <c r="O987" i="1"/>
  <c r="AC986" i="1"/>
  <c r="AB986" i="1"/>
  <c r="W986" i="1"/>
  <c r="V986" i="1"/>
  <c r="U986" i="1"/>
  <c r="R986" i="1"/>
  <c r="Q986" i="1"/>
  <c r="P986" i="1"/>
  <c r="O986" i="1"/>
  <c r="AC985" i="1"/>
  <c r="AB985" i="1"/>
  <c r="W985" i="1"/>
  <c r="V985" i="1"/>
  <c r="U985" i="1"/>
  <c r="R985" i="1"/>
  <c r="Q985" i="1"/>
  <c r="P985" i="1"/>
  <c r="O985" i="1"/>
  <c r="AC984" i="1"/>
  <c r="AB984" i="1"/>
  <c r="W984" i="1"/>
  <c r="V984" i="1"/>
  <c r="U984" i="1"/>
  <c r="R984" i="1"/>
  <c r="Q984" i="1"/>
  <c r="P984" i="1"/>
  <c r="O984" i="1"/>
  <c r="AC983" i="1"/>
  <c r="AB983" i="1"/>
  <c r="W983" i="1"/>
  <c r="V983" i="1"/>
  <c r="U983" i="1"/>
  <c r="R983" i="1"/>
  <c r="Q983" i="1"/>
  <c r="P983" i="1"/>
  <c r="O983" i="1"/>
  <c r="AC982" i="1"/>
  <c r="AB982" i="1"/>
  <c r="W982" i="1"/>
  <c r="V982" i="1"/>
  <c r="U982" i="1"/>
  <c r="R982" i="1"/>
  <c r="Q982" i="1"/>
  <c r="P982" i="1"/>
  <c r="O982" i="1"/>
  <c r="AC981" i="1"/>
  <c r="AB981" i="1"/>
  <c r="W981" i="1"/>
  <c r="V981" i="1"/>
  <c r="U981" i="1"/>
  <c r="R981" i="1"/>
  <c r="Q981" i="1"/>
  <c r="P981" i="1"/>
  <c r="O981" i="1"/>
  <c r="AC980" i="1"/>
  <c r="AB980" i="1"/>
  <c r="W980" i="1"/>
  <c r="V980" i="1"/>
  <c r="U980" i="1"/>
  <c r="R980" i="1"/>
  <c r="Q980" i="1"/>
  <c r="P980" i="1"/>
  <c r="O980" i="1"/>
  <c r="AC979" i="1"/>
  <c r="AB979" i="1"/>
  <c r="W979" i="1"/>
  <c r="V979" i="1"/>
  <c r="U979" i="1"/>
  <c r="R979" i="1"/>
  <c r="Q979" i="1"/>
  <c r="P979" i="1"/>
  <c r="O979" i="1"/>
  <c r="AC978" i="1"/>
  <c r="AB978" i="1"/>
  <c r="W978" i="1"/>
  <c r="V978" i="1"/>
  <c r="U978" i="1"/>
  <c r="R978" i="1"/>
  <c r="Q978" i="1"/>
  <c r="P978" i="1"/>
  <c r="O978" i="1"/>
  <c r="AC977" i="1"/>
  <c r="AB977" i="1"/>
  <c r="W977" i="1"/>
  <c r="V977" i="1"/>
  <c r="U977" i="1"/>
  <c r="R977" i="1"/>
  <c r="Q977" i="1"/>
  <c r="P977" i="1"/>
  <c r="O977" i="1"/>
  <c r="AC976" i="1"/>
  <c r="AB976" i="1"/>
  <c r="W976" i="1"/>
  <c r="V976" i="1"/>
  <c r="U976" i="1"/>
  <c r="R976" i="1"/>
  <c r="Q976" i="1"/>
  <c r="P976" i="1"/>
  <c r="O976" i="1"/>
  <c r="AC975" i="1"/>
  <c r="AB975" i="1"/>
  <c r="W975" i="1"/>
  <c r="V975" i="1"/>
  <c r="U975" i="1"/>
  <c r="R975" i="1"/>
  <c r="Q975" i="1"/>
  <c r="P975" i="1"/>
  <c r="O975" i="1"/>
  <c r="AC974" i="1"/>
  <c r="AB974" i="1"/>
  <c r="W974" i="1"/>
  <c r="V974" i="1"/>
  <c r="U974" i="1"/>
  <c r="R974" i="1"/>
  <c r="Q974" i="1"/>
  <c r="P974" i="1"/>
  <c r="O974" i="1"/>
  <c r="AC973" i="1"/>
  <c r="AB973" i="1"/>
  <c r="W973" i="1"/>
  <c r="V973" i="1"/>
  <c r="U973" i="1"/>
  <c r="R973" i="1"/>
  <c r="Q973" i="1"/>
  <c r="P973" i="1"/>
  <c r="O973" i="1"/>
  <c r="AC972" i="1"/>
  <c r="AB972" i="1"/>
  <c r="W972" i="1"/>
  <c r="V972" i="1"/>
  <c r="U972" i="1"/>
  <c r="R972" i="1"/>
  <c r="Q972" i="1"/>
  <c r="P972" i="1"/>
  <c r="O972" i="1"/>
  <c r="AC971" i="1"/>
  <c r="AB971" i="1"/>
  <c r="W971" i="1"/>
  <c r="V971" i="1"/>
  <c r="U971" i="1"/>
  <c r="R971" i="1"/>
  <c r="Q971" i="1"/>
  <c r="P971" i="1"/>
  <c r="O971" i="1"/>
  <c r="AC970" i="1"/>
  <c r="AB970" i="1"/>
  <c r="W970" i="1"/>
  <c r="V970" i="1"/>
  <c r="U970" i="1"/>
  <c r="R970" i="1"/>
  <c r="Q970" i="1"/>
  <c r="P970" i="1"/>
  <c r="O970" i="1"/>
  <c r="AC969" i="1"/>
  <c r="AB969" i="1"/>
  <c r="W969" i="1"/>
  <c r="V969" i="1"/>
  <c r="U969" i="1"/>
  <c r="R969" i="1"/>
  <c r="Q969" i="1"/>
  <c r="P969" i="1"/>
  <c r="O969" i="1"/>
  <c r="AC968" i="1"/>
  <c r="AB968" i="1"/>
  <c r="W968" i="1"/>
  <c r="V968" i="1"/>
  <c r="U968" i="1"/>
  <c r="R968" i="1"/>
  <c r="Q968" i="1"/>
  <c r="P968" i="1"/>
  <c r="O968" i="1"/>
  <c r="AC967" i="1"/>
  <c r="AB967" i="1"/>
  <c r="W967" i="1"/>
  <c r="V967" i="1"/>
  <c r="U967" i="1"/>
  <c r="R967" i="1"/>
  <c r="Q967" i="1"/>
  <c r="P967" i="1"/>
  <c r="O967" i="1"/>
  <c r="AC966" i="1"/>
  <c r="AB966" i="1"/>
  <c r="W966" i="1"/>
  <c r="V966" i="1"/>
  <c r="U966" i="1"/>
  <c r="R966" i="1"/>
  <c r="Q966" i="1"/>
  <c r="P966" i="1"/>
  <c r="O966" i="1"/>
  <c r="AC965" i="1"/>
  <c r="AB965" i="1"/>
  <c r="W965" i="1"/>
  <c r="V965" i="1"/>
  <c r="U965" i="1"/>
  <c r="R965" i="1"/>
  <c r="Q965" i="1"/>
  <c r="P965" i="1"/>
  <c r="O965" i="1"/>
  <c r="AC964" i="1"/>
  <c r="AB964" i="1"/>
  <c r="W964" i="1"/>
  <c r="V964" i="1"/>
  <c r="U964" i="1"/>
  <c r="R964" i="1"/>
  <c r="Q964" i="1"/>
  <c r="P964" i="1"/>
  <c r="O964" i="1"/>
  <c r="AC963" i="1"/>
  <c r="AB963" i="1"/>
  <c r="W963" i="1"/>
  <c r="V963" i="1"/>
  <c r="U963" i="1"/>
  <c r="R963" i="1"/>
  <c r="Q963" i="1"/>
  <c r="P963" i="1"/>
  <c r="O963" i="1"/>
  <c r="AC962" i="1"/>
  <c r="AB962" i="1"/>
  <c r="W962" i="1"/>
  <c r="V962" i="1"/>
  <c r="U962" i="1"/>
  <c r="R962" i="1"/>
  <c r="Q962" i="1"/>
  <c r="P962" i="1"/>
  <c r="O962" i="1"/>
  <c r="AC961" i="1"/>
  <c r="AB961" i="1"/>
  <c r="W961" i="1"/>
  <c r="V961" i="1"/>
  <c r="U961" i="1"/>
  <c r="R961" i="1"/>
  <c r="Q961" i="1"/>
  <c r="P961" i="1"/>
  <c r="O961" i="1"/>
  <c r="AC960" i="1"/>
  <c r="AB960" i="1"/>
  <c r="W960" i="1"/>
  <c r="V960" i="1"/>
  <c r="U960" i="1"/>
  <c r="R960" i="1"/>
  <c r="Q960" i="1"/>
  <c r="P960" i="1"/>
  <c r="O960" i="1"/>
  <c r="AC959" i="1"/>
  <c r="AB959" i="1"/>
  <c r="W959" i="1"/>
  <c r="V959" i="1"/>
  <c r="U959" i="1"/>
  <c r="R959" i="1"/>
  <c r="Q959" i="1"/>
  <c r="P959" i="1"/>
  <c r="O959" i="1"/>
  <c r="AC958" i="1"/>
  <c r="AB958" i="1"/>
  <c r="W958" i="1"/>
  <c r="V958" i="1"/>
  <c r="U958" i="1"/>
  <c r="R958" i="1"/>
  <c r="Q958" i="1"/>
  <c r="P958" i="1"/>
  <c r="O958" i="1"/>
  <c r="AC957" i="1"/>
  <c r="AB957" i="1"/>
  <c r="W957" i="1"/>
  <c r="V957" i="1"/>
  <c r="U957" i="1"/>
  <c r="R957" i="1"/>
  <c r="Q957" i="1"/>
  <c r="P957" i="1"/>
  <c r="O957" i="1"/>
  <c r="AC956" i="1"/>
  <c r="AB956" i="1"/>
  <c r="W956" i="1"/>
  <c r="V956" i="1"/>
  <c r="U956" i="1"/>
  <c r="R956" i="1"/>
  <c r="Q956" i="1"/>
  <c r="P956" i="1"/>
  <c r="O956" i="1"/>
  <c r="AC955" i="1"/>
  <c r="AB955" i="1"/>
  <c r="W955" i="1"/>
  <c r="V955" i="1"/>
  <c r="U955" i="1"/>
  <c r="R955" i="1"/>
  <c r="Q955" i="1"/>
  <c r="P955" i="1"/>
  <c r="O955" i="1"/>
  <c r="AC954" i="1"/>
  <c r="AB954" i="1"/>
  <c r="W954" i="1"/>
  <c r="V954" i="1"/>
  <c r="U954" i="1"/>
  <c r="R954" i="1"/>
  <c r="Q954" i="1"/>
  <c r="P954" i="1"/>
  <c r="O954" i="1"/>
  <c r="AC953" i="1"/>
  <c r="AB953" i="1"/>
  <c r="W953" i="1"/>
  <c r="V953" i="1"/>
  <c r="U953" i="1"/>
  <c r="R953" i="1"/>
  <c r="Q953" i="1"/>
  <c r="P953" i="1"/>
  <c r="O953" i="1"/>
  <c r="AC952" i="1"/>
  <c r="AB952" i="1"/>
  <c r="W952" i="1"/>
  <c r="V952" i="1"/>
  <c r="U952" i="1"/>
  <c r="R952" i="1"/>
  <c r="Q952" i="1"/>
  <c r="P952" i="1"/>
  <c r="O952" i="1"/>
  <c r="AC951" i="1"/>
  <c r="AB951" i="1"/>
  <c r="W951" i="1"/>
  <c r="V951" i="1"/>
  <c r="U951" i="1"/>
  <c r="R951" i="1"/>
  <c r="Q951" i="1"/>
  <c r="P951" i="1"/>
  <c r="O951" i="1"/>
  <c r="AC950" i="1"/>
  <c r="AB950" i="1"/>
  <c r="W950" i="1"/>
  <c r="V950" i="1"/>
  <c r="U950" i="1"/>
  <c r="R950" i="1"/>
  <c r="Q950" i="1"/>
  <c r="P950" i="1"/>
  <c r="O950" i="1"/>
  <c r="AC949" i="1"/>
  <c r="AB949" i="1"/>
  <c r="W949" i="1"/>
  <c r="V949" i="1"/>
  <c r="U949" i="1"/>
  <c r="R949" i="1"/>
  <c r="Q949" i="1"/>
  <c r="P949" i="1"/>
  <c r="O949" i="1"/>
  <c r="AC948" i="1"/>
  <c r="AB948" i="1"/>
  <c r="W948" i="1"/>
  <c r="V948" i="1"/>
  <c r="U948" i="1"/>
  <c r="R948" i="1"/>
  <c r="Q948" i="1"/>
  <c r="P948" i="1"/>
  <c r="O948" i="1"/>
  <c r="AC947" i="1"/>
  <c r="AB947" i="1"/>
  <c r="W947" i="1"/>
  <c r="V947" i="1"/>
  <c r="U947" i="1"/>
  <c r="R947" i="1"/>
  <c r="Q947" i="1"/>
  <c r="P947" i="1"/>
  <c r="O947" i="1"/>
  <c r="AC946" i="1"/>
  <c r="AB946" i="1"/>
  <c r="W946" i="1"/>
  <c r="V946" i="1"/>
  <c r="U946" i="1"/>
  <c r="R946" i="1"/>
  <c r="Q946" i="1"/>
  <c r="P946" i="1"/>
  <c r="O946" i="1"/>
  <c r="AC945" i="1"/>
  <c r="AB945" i="1"/>
  <c r="W945" i="1"/>
  <c r="V945" i="1"/>
  <c r="U945" i="1"/>
  <c r="R945" i="1"/>
  <c r="Q945" i="1"/>
  <c r="P945" i="1"/>
  <c r="O945" i="1"/>
  <c r="AC944" i="1"/>
  <c r="AB944" i="1"/>
  <c r="W944" i="1"/>
  <c r="V944" i="1"/>
  <c r="U944" i="1"/>
  <c r="R944" i="1"/>
  <c r="Q944" i="1"/>
  <c r="P944" i="1"/>
  <c r="O944" i="1"/>
  <c r="AC943" i="1"/>
  <c r="AB943" i="1"/>
  <c r="W943" i="1"/>
  <c r="V943" i="1"/>
  <c r="U943" i="1"/>
  <c r="R943" i="1"/>
  <c r="Q943" i="1"/>
  <c r="P943" i="1"/>
  <c r="O943" i="1"/>
  <c r="AC942" i="1"/>
  <c r="AB942" i="1"/>
  <c r="W942" i="1"/>
  <c r="V942" i="1"/>
  <c r="U942" i="1"/>
  <c r="R942" i="1"/>
  <c r="Q942" i="1"/>
  <c r="P942" i="1"/>
  <c r="O942" i="1"/>
  <c r="AC941" i="1"/>
  <c r="AB941" i="1"/>
  <c r="W941" i="1"/>
  <c r="V941" i="1"/>
  <c r="U941" i="1"/>
  <c r="R941" i="1"/>
  <c r="Q941" i="1"/>
  <c r="P941" i="1"/>
  <c r="O941" i="1"/>
  <c r="AC940" i="1"/>
  <c r="AB940" i="1"/>
  <c r="W940" i="1"/>
  <c r="V940" i="1"/>
  <c r="U940" i="1"/>
  <c r="R940" i="1"/>
  <c r="Q940" i="1"/>
  <c r="P940" i="1"/>
  <c r="O940" i="1"/>
  <c r="AC939" i="1"/>
  <c r="AB939" i="1"/>
  <c r="W939" i="1"/>
  <c r="V939" i="1"/>
  <c r="U939" i="1"/>
  <c r="R939" i="1"/>
  <c r="Q939" i="1"/>
  <c r="P939" i="1"/>
  <c r="O939" i="1"/>
  <c r="AC938" i="1"/>
  <c r="AB938" i="1"/>
  <c r="W938" i="1"/>
  <c r="V938" i="1"/>
  <c r="U938" i="1"/>
  <c r="R938" i="1"/>
  <c r="Q938" i="1"/>
  <c r="P938" i="1"/>
  <c r="O938" i="1"/>
  <c r="AC937" i="1"/>
  <c r="AB937" i="1"/>
  <c r="W937" i="1"/>
  <c r="V937" i="1"/>
  <c r="U937" i="1"/>
  <c r="R937" i="1"/>
  <c r="Q937" i="1"/>
  <c r="P937" i="1"/>
  <c r="O937" i="1"/>
  <c r="AC936" i="1"/>
  <c r="AB936" i="1"/>
  <c r="W936" i="1"/>
  <c r="V936" i="1"/>
  <c r="U936" i="1"/>
  <c r="R936" i="1"/>
  <c r="Q936" i="1"/>
  <c r="P936" i="1"/>
  <c r="O936" i="1"/>
  <c r="AC935" i="1"/>
  <c r="AB935" i="1"/>
  <c r="W935" i="1"/>
  <c r="V935" i="1"/>
  <c r="U935" i="1"/>
  <c r="R935" i="1"/>
  <c r="Q935" i="1"/>
  <c r="P935" i="1"/>
  <c r="O935" i="1"/>
  <c r="AC934" i="1"/>
  <c r="AB934" i="1"/>
  <c r="W934" i="1"/>
  <c r="V934" i="1"/>
  <c r="U934" i="1"/>
  <c r="R934" i="1"/>
  <c r="Q934" i="1"/>
  <c r="P934" i="1"/>
  <c r="O934" i="1"/>
  <c r="AC933" i="1"/>
  <c r="AB933" i="1"/>
  <c r="W933" i="1"/>
  <c r="V933" i="1"/>
  <c r="U933" i="1"/>
  <c r="R933" i="1"/>
  <c r="Q933" i="1"/>
  <c r="P933" i="1"/>
  <c r="O933" i="1"/>
  <c r="AC932" i="1"/>
  <c r="AB932" i="1"/>
  <c r="W932" i="1"/>
  <c r="V932" i="1"/>
  <c r="U932" i="1"/>
  <c r="R932" i="1"/>
  <c r="Q932" i="1"/>
  <c r="P932" i="1"/>
  <c r="O932" i="1"/>
  <c r="AC931" i="1"/>
  <c r="AB931" i="1"/>
  <c r="W931" i="1"/>
  <c r="V931" i="1"/>
  <c r="U931" i="1"/>
  <c r="R931" i="1"/>
  <c r="Q931" i="1"/>
  <c r="P931" i="1"/>
  <c r="O931" i="1"/>
  <c r="AC930" i="1"/>
  <c r="AB930" i="1"/>
  <c r="W930" i="1"/>
  <c r="V930" i="1"/>
  <c r="U930" i="1"/>
  <c r="R930" i="1"/>
  <c r="Q930" i="1"/>
  <c r="P930" i="1"/>
  <c r="O930" i="1"/>
  <c r="AC929" i="1"/>
  <c r="AB929" i="1"/>
  <c r="W929" i="1"/>
  <c r="V929" i="1"/>
  <c r="U929" i="1"/>
  <c r="R929" i="1"/>
  <c r="Q929" i="1"/>
  <c r="P929" i="1"/>
  <c r="O929" i="1"/>
  <c r="AC928" i="1"/>
  <c r="AB928" i="1"/>
  <c r="W928" i="1"/>
  <c r="V928" i="1"/>
  <c r="U928" i="1"/>
  <c r="R928" i="1"/>
  <c r="Q928" i="1"/>
  <c r="P928" i="1"/>
  <c r="O928" i="1"/>
  <c r="AC927" i="1"/>
  <c r="AB927" i="1"/>
  <c r="W927" i="1"/>
  <c r="V927" i="1"/>
  <c r="U927" i="1"/>
  <c r="R927" i="1"/>
  <c r="Q927" i="1"/>
  <c r="P927" i="1"/>
  <c r="O927" i="1"/>
  <c r="AC926" i="1"/>
  <c r="AB926" i="1"/>
  <c r="W926" i="1"/>
  <c r="V926" i="1"/>
  <c r="U926" i="1"/>
  <c r="R926" i="1"/>
  <c r="Q926" i="1"/>
  <c r="P926" i="1"/>
  <c r="O926" i="1"/>
  <c r="AC925" i="1"/>
  <c r="AB925" i="1"/>
  <c r="W925" i="1"/>
  <c r="V925" i="1"/>
  <c r="U925" i="1"/>
  <c r="R925" i="1"/>
  <c r="Q925" i="1"/>
  <c r="P925" i="1"/>
  <c r="O925" i="1"/>
  <c r="AC924" i="1"/>
  <c r="AB924" i="1"/>
  <c r="W924" i="1"/>
  <c r="V924" i="1"/>
  <c r="U924" i="1"/>
  <c r="R924" i="1"/>
  <c r="Q924" i="1"/>
  <c r="P924" i="1"/>
  <c r="O924" i="1"/>
  <c r="AC923" i="1"/>
  <c r="AB923" i="1"/>
  <c r="W923" i="1"/>
  <c r="V923" i="1"/>
  <c r="U923" i="1"/>
  <c r="R923" i="1"/>
  <c r="Q923" i="1"/>
  <c r="P923" i="1"/>
  <c r="O923" i="1"/>
  <c r="AC922" i="1"/>
  <c r="AB922" i="1"/>
  <c r="W922" i="1"/>
  <c r="V922" i="1"/>
  <c r="U922" i="1"/>
  <c r="R922" i="1"/>
  <c r="Q922" i="1"/>
  <c r="P922" i="1"/>
  <c r="O922" i="1"/>
  <c r="AC921" i="1"/>
  <c r="AB921" i="1"/>
  <c r="W921" i="1"/>
  <c r="V921" i="1"/>
  <c r="U921" i="1"/>
  <c r="R921" i="1"/>
  <c r="Q921" i="1"/>
  <c r="P921" i="1"/>
  <c r="O921" i="1"/>
  <c r="AC920" i="1"/>
  <c r="AB920" i="1"/>
  <c r="W920" i="1"/>
  <c r="V920" i="1"/>
  <c r="U920" i="1"/>
  <c r="R920" i="1"/>
  <c r="Q920" i="1"/>
  <c r="P920" i="1"/>
  <c r="O920" i="1"/>
  <c r="AC919" i="1"/>
  <c r="AB919" i="1"/>
  <c r="W919" i="1"/>
  <c r="V919" i="1"/>
  <c r="U919" i="1"/>
  <c r="R919" i="1"/>
  <c r="Q919" i="1"/>
  <c r="P919" i="1"/>
  <c r="O919" i="1"/>
  <c r="AC918" i="1"/>
  <c r="AB918" i="1"/>
  <c r="W918" i="1"/>
  <c r="V918" i="1"/>
  <c r="U918" i="1"/>
  <c r="R918" i="1"/>
  <c r="Q918" i="1"/>
  <c r="P918" i="1"/>
  <c r="O918" i="1"/>
  <c r="AC917" i="1"/>
  <c r="AB917" i="1"/>
  <c r="W917" i="1"/>
  <c r="V917" i="1"/>
  <c r="U917" i="1"/>
  <c r="R917" i="1"/>
  <c r="Q917" i="1"/>
  <c r="P917" i="1"/>
  <c r="O917" i="1"/>
  <c r="AC916" i="1"/>
  <c r="AB916" i="1"/>
  <c r="W916" i="1"/>
  <c r="V916" i="1"/>
  <c r="U916" i="1"/>
  <c r="R916" i="1"/>
  <c r="Q916" i="1"/>
  <c r="P916" i="1"/>
  <c r="O916" i="1"/>
  <c r="AC915" i="1"/>
  <c r="AB915" i="1"/>
  <c r="W915" i="1"/>
  <c r="V915" i="1"/>
  <c r="U915" i="1"/>
  <c r="R915" i="1"/>
  <c r="Q915" i="1"/>
  <c r="P915" i="1"/>
  <c r="O915" i="1"/>
  <c r="AC914" i="1"/>
  <c r="AB914" i="1"/>
  <c r="W914" i="1"/>
  <c r="V914" i="1"/>
  <c r="U914" i="1"/>
  <c r="R914" i="1"/>
  <c r="Q914" i="1"/>
  <c r="P914" i="1"/>
  <c r="O914" i="1"/>
  <c r="AC913" i="1"/>
  <c r="AB913" i="1"/>
  <c r="W913" i="1"/>
  <c r="V913" i="1"/>
  <c r="U913" i="1"/>
  <c r="R913" i="1"/>
  <c r="Q913" i="1"/>
  <c r="P913" i="1"/>
  <c r="O913" i="1"/>
  <c r="AC912" i="1"/>
  <c r="AB912" i="1"/>
  <c r="W912" i="1"/>
  <c r="V912" i="1"/>
  <c r="U912" i="1"/>
  <c r="R912" i="1"/>
  <c r="Q912" i="1"/>
  <c r="P912" i="1"/>
  <c r="O912" i="1"/>
  <c r="AC911" i="1"/>
  <c r="AB911" i="1"/>
  <c r="W911" i="1"/>
  <c r="V911" i="1"/>
  <c r="U911" i="1"/>
  <c r="R911" i="1"/>
  <c r="Q911" i="1"/>
  <c r="P911" i="1"/>
  <c r="O911" i="1"/>
  <c r="AC910" i="1"/>
  <c r="AB910" i="1"/>
  <c r="W910" i="1"/>
  <c r="V910" i="1"/>
  <c r="U910" i="1"/>
  <c r="R910" i="1"/>
  <c r="Q910" i="1"/>
  <c r="P910" i="1"/>
  <c r="O910" i="1"/>
  <c r="AC909" i="1"/>
  <c r="AB909" i="1"/>
  <c r="W909" i="1"/>
  <c r="V909" i="1"/>
  <c r="U909" i="1"/>
  <c r="R909" i="1"/>
  <c r="Q909" i="1"/>
  <c r="P909" i="1"/>
  <c r="O909" i="1"/>
  <c r="AC908" i="1"/>
  <c r="AB908" i="1"/>
  <c r="W908" i="1"/>
  <c r="V908" i="1"/>
  <c r="U908" i="1"/>
  <c r="R908" i="1"/>
  <c r="Q908" i="1"/>
  <c r="P908" i="1"/>
  <c r="O908" i="1"/>
  <c r="AC907" i="1"/>
  <c r="AB907" i="1"/>
  <c r="W907" i="1"/>
  <c r="V907" i="1"/>
  <c r="U907" i="1"/>
  <c r="R907" i="1"/>
  <c r="Q907" i="1"/>
  <c r="P907" i="1"/>
  <c r="O907" i="1"/>
  <c r="AC906" i="1"/>
  <c r="AB906" i="1"/>
  <c r="W906" i="1"/>
  <c r="V906" i="1"/>
  <c r="U906" i="1"/>
  <c r="R906" i="1"/>
  <c r="Q906" i="1"/>
  <c r="P906" i="1"/>
  <c r="O906" i="1"/>
  <c r="AC905" i="1"/>
  <c r="AB905" i="1"/>
  <c r="W905" i="1"/>
  <c r="V905" i="1"/>
  <c r="U905" i="1"/>
  <c r="R905" i="1"/>
  <c r="Q905" i="1"/>
  <c r="P905" i="1"/>
  <c r="O905" i="1"/>
  <c r="AC904" i="1"/>
  <c r="AB904" i="1"/>
  <c r="W904" i="1"/>
  <c r="V904" i="1"/>
  <c r="U904" i="1"/>
  <c r="R904" i="1"/>
  <c r="Q904" i="1"/>
  <c r="P904" i="1"/>
  <c r="O904" i="1"/>
  <c r="AC903" i="1"/>
  <c r="AB903" i="1"/>
  <c r="W903" i="1"/>
  <c r="V903" i="1"/>
  <c r="U903" i="1"/>
  <c r="R903" i="1"/>
  <c r="Q903" i="1"/>
  <c r="P903" i="1"/>
  <c r="O903" i="1"/>
  <c r="AC902" i="1"/>
  <c r="AB902" i="1"/>
  <c r="W902" i="1"/>
  <c r="V902" i="1"/>
  <c r="U902" i="1"/>
  <c r="R902" i="1"/>
  <c r="Q902" i="1"/>
  <c r="P902" i="1"/>
  <c r="O902" i="1"/>
  <c r="AC901" i="1"/>
  <c r="AB901" i="1"/>
  <c r="W901" i="1"/>
  <c r="V901" i="1"/>
  <c r="U901" i="1"/>
  <c r="R901" i="1"/>
  <c r="Q901" i="1"/>
  <c r="P901" i="1"/>
  <c r="O901" i="1"/>
  <c r="AC900" i="1"/>
  <c r="AB900" i="1"/>
  <c r="W900" i="1"/>
  <c r="V900" i="1"/>
  <c r="U900" i="1"/>
  <c r="R900" i="1"/>
  <c r="Q900" i="1"/>
  <c r="P900" i="1"/>
  <c r="O900" i="1"/>
  <c r="AC899" i="1"/>
  <c r="AB899" i="1"/>
  <c r="W899" i="1"/>
  <c r="V899" i="1"/>
  <c r="U899" i="1"/>
  <c r="R899" i="1"/>
  <c r="Q899" i="1"/>
  <c r="P899" i="1"/>
  <c r="O899" i="1"/>
  <c r="AC898" i="1"/>
  <c r="AB898" i="1"/>
  <c r="W898" i="1"/>
  <c r="V898" i="1"/>
  <c r="U898" i="1"/>
  <c r="R898" i="1"/>
  <c r="Q898" i="1"/>
  <c r="P898" i="1"/>
  <c r="O898" i="1"/>
  <c r="AC897" i="1"/>
  <c r="AB897" i="1"/>
  <c r="W897" i="1"/>
  <c r="V897" i="1"/>
  <c r="U897" i="1"/>
  <c r="R897" i="1"/>
  <c r="Q897" i="1"/>
  <c r="P897" i="1"/>
  <c r="O897" i="1"/>
  <c r="AC896" i="1"/>
  <c r="AB896" i="1"/>
  <c r="W896" i="1"/>
  <c r="V896" i="1"/>
  <c r="U896" i="1"/>
  <c r="R896" i="1"/>
  <c r="Q896" i="1"/>
  <c r="P896" i="1"/>
  <c r="O896" i="1"/>
  <c r="AC895" i="1"/>
  <c r="AB895" i="1"/>
  <c r="W895" i="1"/>
  <c r="V895" i="1"/>
  <c r="U895" i="1"/>
  <c r="R895" i="1"/>
  <c r="Q895" i="1"/>
  <c r="P895" i="1"/>
  <c r="O895" i="1"/>
  <c r="AC894" i="1"/>
  <c r="AB894" i="1"/>
  <c r="W894" i="1"/>
  <c r="V894" i="1"/>
  <c r="U894" i="1"/>
  <c r="R894" i="1"/>
  <c r="Q894" i="1"/>
  <c r="P894" i="1"/>
  <c r="O894" i="1"/>
  <c r="AC893" i="1"/>
  <c r="AB893" i="1"/>
  <c r="W893" i="1"/>
  <c r="V893" i="1"/>
  <c r="U893" i="1"/>
  <c r="R893" i="1"/>
  <c r="Q893" i="1"/>
  <c r="P893" i="1"/>
  <c r="O893" i="1"/>
  <c r="AC892" i="1"/>
  <c r="AB892" i="1"/>
  <c r="W892" i="1"/>
  <c r="V892" i="1"/>
  <c r="U892" i="1"/>
  <c r="R892" i="1"/>
  <c r="Q892" i="1"/>
  <c r="P892" i="1"/>
  <c r="O892" i="1"/>
  <c r="AC891" i="1"/>
  <c r="AB891" i="1"/>
  <c r="W891" i="1"/>
  <c r="V891" i="1"/>
  <c r="U891" i="1"/>
  <c r="R891" i="1"/>
  <c r="Q891" i="1"/>
  <c r="P891" i="1"/>
  <c r="O891" i="1"/>
  <c r="AC890" i="1"/>
  <c r="AB890" i="1"/>
  <c r="W890" i="1"/>
  <c r="V890" i="1"/>
  <c r="U890" i="1"/>
  <c r="R890" i="1"/>
  <c r="Q890" i="1"/>
  <c r="P890" i="1"/>
  <c r="O890" i="1"/>
  <c r="AC889" i="1"/>
  <c r="AB889" i="1"/>
  <c r="W889" i="1"/>
  <c r="V889" i="1"/>
  <c r="U889" i="1"/>
  <c r="R889" i="1"/>
  <c r="Q889" i="1"/>
  <c r="P889" i="1"/>
  <c r="O889" i="1"/>
  <c r="AC888" i="1"/>
  <c r="AB888" i="1"/>
  <c r="W888" i="1"/>
  <c r="V888" i="1"/>
  <c r="U888" i="1"/>
  <c r="R888" i="1"/>
  <c r="Q888" i="1"/>
  <c r="P888" i="1"/>
  <c r="O888" i="1"/>
  <c r="AC887" i="1"/>
  <c r="AB887" i="1"/>
  <c r="W887" i="1"/>
  <c r="V887" i="1"/>
  <c r="U887" i="1"/>
  <c r="R887" i="1"/>
  <c r="Q887" i="1"/>
  <c r="P887" i="1"/>
  <c r="O887" i="1"/>
  <c r="AC886" i="1"/>
  <c r="AB886" i="1"/>
  <c r="W886" i="1"/>
  <c r="V886" i="1"/>
  <c r="U886" i="1"/>
  <c r="R886" i="1"/>
  <c r="Q886" i="1"/>
  <c r="P886" i="1"/>
  <c r="O886" i="1"/>
  <c r="AC885" i="1"/>
  <c r="AB885" i="1"/>
  <c r="W885" i="1"/>
  <c r="V885" i="1"/>
  <c r="U885" i="1"/>
  <c r="R885" i="1"/>
  <c r="Q885" i="1"/>
  <c r="P885" i="1"/>
  <c r="O885" i="1"/>
  <c r="AC884" i="1"/>
  <c r="AB884" i="1"/>
  <c r="W884" i="1"/>
  <c r="V884" i="1"/>
  <c r="U884" i="1"/>
  <c r="R884" i="1"/>
  <c r="Q884" i="1"/>
  <c r="P884" i="1"/>
  <c r="O884" i="1"/>
  <c r="AC883" i="1"/>
  <c r="AB883" i="1"/>
  <c r="W883" i="1"/>
  <c r="V883" i="1"/>
  <c r="U883" i="1"/>
  <c r="R883" i="1"/>
  <c r="Q883" i="1"/>
  <c r="P883" i="1"/>
  <c r="O883" i="1"/>
  <c r="AC882" i="1"/>
  <c r="AB882" i="1"/>
  <c r="W882" i="1"/>
  <c r="V882" i="1"/>
  <c r="U882" i="1"/>
  <c r="R882" i="1"/>
  <c r="Q882" i="1"/>
  <c r="P882" i="1"/>
  <c r="O882" i="1"/>
  <c r="AC881" i="1"/>
  <c r="AB881" i="1"/>
  <c r="W881" i="1"/>
  <c r="V881" i="1"/>
  <c r="U881" i="1"/>
  <c r="R881" i="1"/>
  <c r="Q881" i="1"/>
  <c r="P881" i="1"/>
  <c r="O881" i="1"/>
  <c r="AC880" i="1"/>
  <c r="AB880" i="1"/>
  <c r="W880" i="1"/>
  <c r="V880" i="1"/>
  <c r="U880" i="1"/>
  <c r="R880" i="1"/>
  <c r="Q880" i="1"/>
  <c r="P880" i="1"/>
  <c r="O880" i="1"/>
  <c r="AC879" i="1"/>
  <c r="AB879" i="1"/>
  <c r="W879" i="1"/>
  <c r="V879" i="1"/>
  <c r="U879" i="1"/>
  <c r="R879" i="1"/>
  <c r="Q879" i="1"/>
  <c r="P879" i="1"/>
  <c r="O879" i="1"/>
  <c r="AC878" i="1"/>
  <c r="AB878" i="1"/>
  <c r="W878" i="1"/>
  <c r="V878" i="1"/>
  <c r="U878" i="1"/>
  <c r="R878" i="1"/>
  <c r="Q878" i="1"/>
  <c r="P878" i="1"/>
  <c r="O878" i="1"/>
  <c r="AC877" i="1"/>
  <c r="AB877" i="1"/>
  <c r="W877" i="1"/>
  <c r="V877" i="1"/>
  <c r="U877" i="1"/>
  <c r="R877" i="1"/>
  <c r="Q877" i="1"/>
  <c r="P877" i="1"/>
  <c r="O877" i="1"/>
  <c r="AC876" i="1"/>
  <c r="AB876" i="1"/>
  <c r="W876" i="1"/>
  <c r="V876" i="1"/>
  <c r="U876" i="1"/>
  <c r="R876" i="1"/>
  <c r="Q876" i="1"/>
  <c r="P876" i="1"/>
  <c r="O876" i="1"/>
  <c r="AC875" i="1"/>
  <c r="AB875" i="1"/>
  <c r="W875" i="1"/>
  <c r="V875" i="1"/>
  <c r="U875" i="1"/>
  <c r="R875" i="1"/>
  <c r="Q875" i="1"/>
  <c r="P875" i="1"/>
  <c r="O875" i="1"/>
  <c r="AC874" i="1"/>
  <c r="AB874" i="1"/>
  <c r="W874" i="1"/>
  <c r="V874" i="1"/>
  <c r="U874" i="1"/>
  <c r="R874" i="1"/>
  <c r="Q874" i="1"/>
  <c r="P874" i="1"/>
  <c r="O874" i="1"/>
  <c r="AC873" i="1"/>
  <c r="AB873" i="1"/>
  <c r="W873" i="1"/>
  <c r="V873" i="1"/>
  <c r="U873" i="1"/>
  <c r="R873" i="1"/>
  <c r="Q873" i="1"/>
  <c r="P873" i="1"/>
  <c r="O873" i="1"/>
  <c r="AC872" i="1"/>
  <c r="AB872" i="1"/>
  <c r="W872" i="1"/>
  <c r="V872" i="1"/>
  <c r="U872" i="1"/>
  <c r="R872" i="1"/>
  <c r="Q872" i="1"/>
  <c r="P872" i="1"/>
  <c r="O872" i="1"/>
  <c r="AC871" i="1"/>
  <c r="AB871" i="1"/>
  <c r="W871" i="1"/>
  <c r="V871" i="1"/>
  <c r="U871" i="1"/>
  <c r="R871" i="1"/>
  <c r="Q871" i="1"/>
  <c r="P871" i="1"/>
  <c r="O871" i="1"/>
  <c r="AC870" i="1"/>
  <c r="AB870" i="1"/>
  <c r="W870" i="1"/>
  <c r="V870" i="1"/>
  <c r="U870" i="1"/>
  <c r="R870" i="1"/>
  <c r="Q870" i="1"/>
  <c r="P870" i="1"/>
  <c r="O870" i="1"/>
  <c r="AC869" i="1"/>
  <c r="AB869" i="1"/>
  <c r="W869" i="1"/>
  <c r="V869" i="1"/>
  <c r="U869" i="1"/>
  <c r="R869" i="1"/>
  <c r="Q869" i="1"/>
  <c r="P869" i="1"/>
  <c r="O869" i="1"/>
  <c r="AC868" i="1"/>
  <c r="AB868" i="1"/>
  <c r="W868" i="1"/>
  <c r="V868" i="1"/>
  <c r="U868" i="1"/>
  <c r="R868" i="1"/>
  <c r="Q868" i="1"/>
  <c r="P868" i="1"/>
  <c r="O868" i="1"/>
  <c r="AC867" i="1"/>
  <c r="AB867" i="1"/>
  <c r="W867" i="1"/>
  <c r="V867" i="1"/>
  <c r="U867" i="1"/>
  <c r="R867" i="1"/>
  <c r="Q867" i="1"/>
  <c r="P867" i="1"/>
  <c r="O867" i="1"/>
  <c r="AC866" i="1"/>
  <c r="AB866" i="1"/>
  <c r="W866" i="1"/>
  <c r="V866" i="1"/>
  <c r="U866" i="1"/>
  <c r="R866" i="1"/>
  <c r="Q866" i="1"/>
  <c r="P866" i="1"/>
  <c r="O866" i="1"/>
  <c r="AC865" i="1"/>
  <c r="AB865" i="1"/>
  <c r="W865" i="1"/>
  <c r="V865" i="1"/>
  <c r="U865" i="1"/>
  <c r="R865" i="1"/>
  <c r="Q865" i="1"/>
  <c r="P865" i="1"/>
  <c r="O865" i="1"/>
  <c r="AC864" i="1"/>
  <c r="AB864" i="1"/>
  <c r="W864" i="1"/>
  <c r="V864" i="1"/>
  <c r="U864" i="1"/>
  <c r="R864" i="1"/>
  <c r="Q864" i="1"/>
  <c r="P864" i="1"/>
  <c r="O864" i="1"/>
  <c r="AC863" i="1"/>
  <c r="AB863" i="1"/>
  <c r="W863" i="1"/>
  <c r="V863" i="1"/>
  <c r="U863" i="1"/>
  <c r="R863" i="1"/>
  <c r="Q863" i="1"/>
  <c r="P863" i="1"/>
  <c r="O863" i="1"/>
  <c r="AC862" i="1"/>
  <c r="AB862" i="1"/>
  <c r="W862" i="1"/>
  <c r="V862" i="1"/>
  <c r="U862" i="1"/>
  <c r="R862" i="1"/>
  <c r="Q862" i="1"/>
  <c r="P862" i="1"/>
  <c r="O862" i="1"/>
  <c r="AC861" i="1"/>
  <c r="AB861" i="1"/>
  <c r="W861" i="1"/>
  <c r="V861" i="1"/>
  <c r="U861" i="1"/>
  <c r="R861" i="1"/>
  <c r="Q861" i="1"/>
  <c r="P861" i="1"/>
  <c r="O861" i="1"/>
  <c r="AC860" i="1"/>
  <c r="AB860" i="1"/>
  <c r="W860" i="1"/>
  <c r="V860" i="1"/>
  <c r="U860" i="1"/>
  <c r="R860" i="1"/>
  <c r="Q860" i="1"/>
  <c r="P860" i="1"/>
  <c r="O860" i="1"/>
  <c r="AC859" i="1"/>
  <c r="AB859" i="1"/>
  <c r="W859" i="1"/>
  <c r="V859" i="1"/>
  <c r="U859" i="1"/>
  <c r="R859" i="1"/>
  <c r="Q859" i="1"/>
  <c r="P859" i="1"/>
  <c r="O859" i="1"/>
  <c r="AC858" i="1"/>
  <c r="AB858" i="1"/>
  <c r="W858" i="1"/>
  <c r="V858" i="1"/>
  <c r="U858" i="1"/>
  <c r="R858" i="1"/>
  <c r="Q858" i="1"/>
  <c r="P858" i="1"/>
  <c r="O858" i="1"/>
  <c r="AC857" i="1"/>
  <c r="AB857" i="1"/>
  <c r="W857" i="1"/>
  <c r="V857" i="1"/>
  <c r="U857" i="1"/>
  <c r="R857" i="1"/>
  <c r="Q857" i="1"/>
  <c r="P857" i="1"/>
  <c r="O857" i="1"/>
  <c r="AC856" i="1"/>
  <c r="AB856" i="1"/>
  <c r="W856" i="1"/>
  <c r="V856" i="1"/>
  <c r="U856" i="1"/>
  <c r="R856" i="1"/>
  <c r="Q856" i="1"/>
  <c r="P856" i="1"/>
  <c r="O856" i="1"/>
  <c r="AC855" i="1"/>
  <c r="AB855" i="1"/>
  <c r="W855" i="1"/>
  <c r="V855" i="1"/>
  <c r="U855" i="1"/>
  <c r="R855" i="1"/>
  <c r="Q855" i="1"/>
  <c r="P855" i="1"/>
  <c r="O855" i="1"/>
  <c r="AC854" i="1"/>
  <c r="AB854" i="1"/>
  <c r="W854" i="1"/>
  <c r="V854" i="1"/>
  <c r="U854" i="1"/>
  <c r="R854" i="1"/>
  <c r="Q854" i="1"/>
  <c r="P854" i="1"/>
  <c r="O854" i="1"/>
  <c r="AC853" i="1"/>
  <c r="AB853" i="1"/>
  <c r="W853" i="1"/>
  <c r="V853" i="1"/>
  <c r="U853" i="1"/>
  <c r="R853" i="1"/>
  <c r="Q853" i="1"/>
  <c r="P853" i="1"/>
  <c r="O853" i="1"/>
  <c r="AC852" i="1"/>
  <c r="AB852" i="1"/>
  <c r="W852" i="1"/>
  <c r="V852" i="1"/>
  <c r="U852" i="1"/>
  <c r="R852" i="1"/>
  <c r="Q852" i="1"/>
  <c r="P852" i="1"/>
  <c r="O852" i="1"/>
  <c r="AC851" i="1"/>
  <c r="AB851" i="1"/>
  <c r="W851" i="1"/>
  <c r="V851" i="1"/>
  <c r="U851" i="1"/>
  <c r="R851" i="1"/>
  <c r="Q851" i="1"/>
  <c r="P851" i="1"/>
  <c r="O851" i="1"/>
  <c r="AC850" i="1"/>
  <c r="AB850" i="1"/>
  <c r="W850" i="1"/>
  <c r="V850" i="1"/>
  <c r="U850" i="1"/>
  <c r="R850" i="1"/>
  <c r="Q850" i="1"/>
  <c r="P850" i="1"/>
  <c r="O850" i="1"/>
  <c r="AC849" i="1"/>
  <c r="AB849" i="1"/>
  <c r="W849" i="1"/>
  <c r="V849" i="1"/>
  <c r="U849" i="1"/>
  <c r="R849" i="1"/>
  <c r="Q849" i="1"/>
  <c r="P849" i="1"/>
  <c r="O849" i="1"/>
  <c r="AC848" i="1"/>
  <c r="AB848" i="1"/>
  <c r="W848" i="1"/>
  <c r="V848" i="1"/>
  <c r="U848" i="1"/>
  <c r="R848" i="1"/>
  <c r="Q848" i="1"/>
  <c r="P848" i="1"/>
  <c r="O848" i="1"/>
  <c r="AC847" i="1"/>
  <c r="AB847" i="1"/>
  <c r="W847" i="1"/>
  <c r="V847" i="1"/>
  <c r="U847" i="1"/>
  <c r="R847" i="1"/>
  <c r="Q847" i="1"/>
  <c r="P847" i="1"/>
  <c r="O847" i="1"/>
  <c r="AC846" i="1"/>
  <c r="AB846" i="1"/>
  <c r="W846" i="1"/>
  <c r="V846" i="1"/>
  <c r="U846" i="1"/>
  <c r="R846" i="1"/>
  <c r="Q846" i="1"/>
  <c r="P846" i="1"/>
  <c r="O846" i="1"/>
  <c r="AC845" i="1"/>
  <c r="AB845" i="1"/>
  <c r="W845" i="1"/>
  <c r="V845" i="1"/>
  <c r="U845" i="1"/>
  <c r="R845" i="1"/>
  <c r="Q845" i="1"/>
  <c r="P845" i="1"/>
  <c r="O845" i="1"/>
  <c r="AC844" i="1"/>
  <c r="AB844" i="1"/>
  <c r="W844" i="1"/>
  <c r="V844" i="1"/>
  <c r="U844" i="1"/>
  <c r="R844" i="1"/>
  <c r="Q844" i="1"/>
  <c r="P844" i="1"/>
  <c r="O844" i="1"/>
  <c r="AC843" i="1"/>
  <c r="AB843" i="1"/>
  <c r="W843" i="1"/>
  <c r="V843" i="1"/>
  <c r="U843" i="1"/>
  <c r="R843" i="1"/>
  <c r="Q843" i="1"/>
  <c r="P843" i="1"/>
  <c r="O843" i="1"/>
  <c r="AC842" i="1"/>
  <c r="AB842" i="1"/>
  <c r="W842" i="1"/>
  <c r="V842" i="1"/>
  <c r="U842" i="1"/>
  <c r="R842" i="1"/>
  <c r="Q842" i="1"/>
  <c r="P842" i="1"/>
  <c r="O842" i="1"/>
  <c r="AC841" i="1"/>
  <c r="AB841" i="1"/>
  <c r="W841" i="1"/>
  <c r="V841" i="1"/>
  <c r="U841" i="1"/>
  <c r="R841" i="1"/>
  <c r="Q841" i="1"/>
  <c r="P841" i="1"/>
  <c r="O841" i="1"/>
  <c r="AC840" i="1"/>
  <c r="AB840" i="1"/>
  <c r="W840" i="1"/>
  <c r="V840" i="1"/>
  <c r="U840" i="1"/>
  <c r="R840" i="1"/>
  <c r="Q840" i="1"/>
  <c r="P840" i="1"/>
  <c r="O840" i="1"/>
  <c r="AC839" i="1"/>
  <c r="AB839" i="1"/>
  <c r="W839" i="1"/>
  <c r="V839" i="1"/>
  <c r="U839" i="1"/>
  <c r="R839" i="1"/>
  <c r="Q839" i="1"/>
  <c r="P839" i="1"/>
  <c r="O839" i="1"/>
  <c r="AC838" i="1"/>
  <c r="AB838" i="1"/>
  <c r="W838" i="1"/>
  <c r="V838" i="1"/>
  <c r="U838" i="1"/>
  <c r="R838" i="1"/>
  <c r="Q838" i="1"/>
  <c r="P838" i="1"/>
  <c r="O838" i="1"/>
  <c r="AC837" i="1"/>
  <c r="AB837" i="1"/>
  <c r="W837" i="1"/>
  <c r="V837" i="1"/>
  <c r="U837" i="1"/>
  <c r="R837" i="1"/>
  <c r="Q837" i="1"/>
  <c r="P837" i="1"/>
  <c r="O837" i="1"/>
  <c r="AC836" i="1"/>
  <c r="AB836" i="1"/>
  <c r="W836" i="1"/>
  <c r="V836" i="1"/>
  <c r="U836" i="1"/>
  <c r="R836" i="1"/>
  <c r="Q836" i="1"/>
  <c r="P836" i="1"/>
  <c r="O836" i="1"/>
  <c r="AC835" i="1"/>
  <c r="AB835" i="1"/>
  <c r="W835" i="1"/>
  <c r="V835" i="1"/>
  <c r="U835" i="1"/>
  <c r="R835" i="1"/>
  <c r="Q835" i="1"/>
  <c r="P835" i="1"/>
  <c r="O835" i="1"/>
  <c r="AC834" i="1"/>
  <c r="AB834" i="1"/>
  <c r="W834" i="1"/>
  <c r="V834" i="1"/>
  <c r="U834" i="1"/>
  <c r="R834" i="1"/>
  <c r="Q834" i="1"/>
  <c r="P834" i="1"/>
  <c r="O834" i="1"/>
  <c r="AC833" i="1"/>
  <c r="AB833" i="1"/>
  <c r="W833" i="1"/>
  <c r="V833" i="1"/>
  <c r="U833" i="1"/>
  <c r="R833" i="1"/>
  <c r="Q833" i="1"/>
  <c r="P833" i="1"/>
  <c r="O833" i="1"/>
  <c r="AC832" i="1"/>
  <c r="AB832" i="1"/>
  <c r="W832" i="1"/>
  <c r="V832" i="1"/>
  <c r="U832" i="1"/>
  <c r="R832" i="1"/>
  <c r="Q832" i="1"/>
  <c r="P832" i="1"/>
  <c r="O832" i="1"/>
  <c r="AC831" i="1"/>
  <c r="AB831" i="1"/>
  <c r="W831" i="1"/>
  <c r="V831" i="1"/>
  <c r="U831" i="1"/>
  <c r="R831" i="1"/>
  <c r="Q831" i="1"/>
  <c r="P831" i="1"/>
  <c r="O831" i="1"/>
  <c r="AC830" i="1"/>
  <c r="AB830" i="1"/>
  <c r="W830" i="1"/>
  <c r="V830" i="1"/>
  <c r="U830" i="1"/>
  <c r="R830" i="1"/>
  <c r="Q830" i="1"/>
  <c r="P830" i="1"/>
  <c r="O830" i="1"/>
  <c r="AC829" i="1"/>
  <c r="AB829" i="1"/>
  <c r="W829" i="1"/>
  <c r="V829" i="1"/>
  <c r="U829" i="1"/>
  <c r="R829" i="1"/>
  <c r="Q829" i="1"/>
  <c r="P829" i="1"/>
  <c r="O829" i="1"/>
  <c r="AC828" i="1"/>
  <c r="AB828" i="1"/>
  <c r="W828" i="1"/>
  <c r="V828" i="1"/>
  <c r="U828" i="1"/>
  <c r="R828" i="1"/>
  <c r="Q828" i="1"/>
  <c r="P828" i="1"/>
  <c r="O828" i="1"/>
  <c r="AC827" i="1"/>
  <c r="AB827" i="1"/>
  <c r="W827" i="1"/>
  <c r="V827" i="1"/>
  <c r="U827" i="1"/>
  <c r="R827" i="1"/>
  <c r="Q827" i="1"/>
  <c r="P827" i="1"/>
  <c r="O827" i="1"/>
  <c r="AC826" i="1"/>
  <c r="AB826" i="1"/>
  <c r="W826" i="1"/>
  <c r="V826" i="1"/>
  <c r="U826" i="1"/>
  <c r="R826" i="1"/>
  <c r="Q826" i="1"/>
  <c r="P826" i="1"/>
  <c r="O826" i="1"/>
  <c r="AC825" i="1"/>
  <c r="AB825" i="1"/>
  <c r="W825" i="1"/>
  <c r="V825" i="1"/>
  <c r="U825" i="1"/>
  <c r="R825" i="1"/>
  <c r="Q825" i="1"/>
  <c r="P825" i="1"/>
  <c r="O825" i="1"/>
  <c r="AC824" i="1"/>
  <c r="AB824" i="1"/>
  <c r="W824" i="1"/>
  <c r="V824" i="1"/>
  <c r="U824" i="1"/>
  <c r="R824" i="1"/>
  <c r="Q824" i="1"/>
  <c r="P824" i="1"/>
  <c r="O824" i="1"/>
  <c r="AC823" i="1"/>
  <c r="AB823" i="1"/>
  <c r="W823" i="1"/>
  <c r="V823" i="1"/>
  <c r="U823" i="1"/>
  <c r="R823" i="1"/>
  <c r="Q823" i="1"/>
  <c r="P823" i="1"/>
  <c r="O823" i="1"/>
  <c r="AC822" i="1"/>
  <c r="AB822" i="1"/>
  <c r="W822" i="1"/>
  <c r="V822" i="1"/>
  <c r="U822" i="1"/>
  <c r="R822" i="1"/>
  <c r="Q822" i="1"/>
  <c r="P822" i="1"/>
  <c r="O822" i="1"/>
  <c r="AC821" i="1"/>
  <c r="AB821" i="1"/>
  <c r="W821" i="1"/>
  <c r="V821" i="1"/>
  <c r="U821" i="1"/>
  <c r="R821" i="1"/>
  <c r="Q821" i="1"/>
  <c r="P821" i="1"/>
  <c r="O821" i="1"/>
  <c r="AC820" i="1"/>
  <c r="AB820" i="1"/>
  <c r="W820" i="1"/>
  <c r="V820" i="1"/>
  <c r="U820" i="1"/>
  <c r="R820" i="1"/>
  <c r="Q820" i="1"/>
  <c r="P820" i="1"/>
  <c r="O820" i="1"/>
  <c r="AC819" i="1"/>
  <c r="AB819" i="1"/>
  <c r="W819" i="1"/>
  <c r="V819" i="1"/>
  <c r="U819" i="1"/>
  <c r="R819" i="1"/>
  <c r="Q819" i="1"/>
  <c r="P819" i="1"/>
  <c r="O819" i="1"/>
  <c r="AC818" i="1"/>
  <c r="AB818" i="1"/>
  <c r="W818" i="1"/>
  <c r="V818" i="1"/>
  <c r="U818" i="1"/>
  <c r="R818" i="1"/>
  <c r="Q818" i="1"/>
  <c r="P818" i="1"/>
  <c r="O818" i="1"/>
  <c r="AC817" i="1"/>
  <c r="AB817" i="1"/>
  <c r="W817" i="1"/>
  <c r="V817" i="1"/>
  <c r="U817" i="1"/>
  <c r="R817" i="1"/>
  <c r="Q817" i="1"/>
  <c r="P817" i="1"/>
  <c r="O817" i="1"/>
  <c r="AC816" i="1"/>
  <c r="AB816" i="1"/>
  <c r="W816" i="1"/>
  <c r="V816" i="1"/>
  <c r="U816" i="1"/>
  <c r="R816" i="1"/>
  <c r="Q816" i="1"/>
  <c r="P816" i="1"/>
  <c r="O816" i="1"/>
  <c r="AC815" i="1"/>
  <c r="AB815" i="1"/>
  <c r="W815" i="1"/>
  <c r="V815" i="1"/>
  <c r="U815" i="1"/>
  <c r="R815" i="1"/>
  <c r="Q815" i="1"/>
  <c r="P815" i="1"/>
  <c r="O815" i="1"/>
  <c r="AC814" i="1"/>
  <c r="AB814" i="1"/>
  <c r="W814" i="1"/>
  <c r="V814" i="1"/>
  <c r="U814" i="1"/>
  <c r="R814" i="1"/>
  <c r="Q814" i="1"/>
  <c r="P814" i="1"/>
  <c r="O814" i="1"/>
  <c r="AC813" i="1"/>
  <c r="AB813" i="1"/>
  <c r="W813" i="1"/>
  <c r="V813" i="1"/>
  <c r="U813" i="1"/>
  <c r="R813" i="1"/>
  <c r="Q813" i="1"/>
  <c r="P813" i="1"/>
  <c r="O813" i="1"/>
  <c r="AC812" i="1"/>
  <c r="AB812" i="1"/>
  <c r="W812" i="1"/>
  <c r="V812" i="1"/>
  <c r="U812" i="1"/>
  <c r="R812" i="1"/>
  <c r="Q812" i="1"/>
  <c r="P812" i="1"/>
  <c r="O812" i="1"/>
  <c r="AC811" i="1"/>
  <c r="AB811" i="1"/>
  <c r="W811" i="1"/>
  <c r="V811" i="1"/>
  <c r="U811" i="1"/>
  <c r="R811" i="1"/>
  <c r="Q811" i="1"/>
  <c r="P811" i="1"/>
  <c r="O811" i="1"/>
  <c r="AC810" i="1"/>
  <c r="AB810" i="1"/>
  <c r="W810" i="1"/>
  <c r="V810" i="1"/>
  <c r="U810" i="1"/>
  <c r="R810" i="1"/>
  <c r="Q810" i="1"/>
  <c r="P810" i="1"/>
  <c r="O810" i="1"/>
  <c r="AC809" i="1"/>
  <c r="AB809" i="1"/>
  <c r="W809" i="1"/>
  <c r="V809" i="1"/>
  <c r="U809" i="1"/>
  <c r="R809" i="1"/>
  <c r="Q809" i="1"/>
  <c r="P809" i="1"/>
  <c r="O809" i="1"/>
  <c r="AC808" i="1"/>
  <c r="AB808" i="1"/>
  <c r="W808" i="1"/>
  <c r="V808" i="1"/>
  <c r="U808" i="1"/>
  <c r="R808" i="1"/>
  <c r="Q808" i="1"/>
  <c r="P808" i="1"/>
  <c r="O808" i="1"/>
  <c r="AC807" i="1"/>
  <c r="AB807" i="1"/>
  <c r="W807" i="1"/>
  <c r="V807" i="1"/>
  <c r="U807" i="1"/>
  <c r="R807" i="1"/>
  <c r="Q807" i="1"/>
  <c r="P807" i="1"/>
  <c r="O807" i="1"/>
  <c r="AC806" i="1"/>
  <c r="AB806" i="1"/>
  <c r="W806" i="1"/>
  <c r="V806" i="1"/>
  <c r="U806" i="1"/>
  <c r="R806" i="1"/>
  <c r="Q806" i="1"/>
  <c r="P806" i="1"/>
  <c r="O806" i="1"/>
  <c r="AC805" i="1"/>
  <c r="AB805" i="1"/>
  <c r="W805" i="1"/>
  <c r="V805" i="1"/>
  <c r="U805" i="1"/>
  <c r="R805" i="1"/>
  <c r="Q805" i="1"/>
  <c r="P805" i="1"/>
  <c r="O805" i="1"/>
  <c r="AC804" i="1"/>
  <c r="AB804" i="1"/>
  <c r="W804" i="1"/>
  <c r="V804" i="1"/>
  <c r="U804" i="1"/>
  <c r="R804" i="1"/>
  <c r="Q804" i="1"/>
  <c r="P804" i="1"/>
  <c r="O804" i="1"/>
  <c r="AC803" i="1"/>
  <c r="AB803" i="1"/>
  <c r="W803" i="1"/>
  <c r="V803" i="1"/>
  <c r="U803" i="1"/>
  <c r="R803" i="1"/>
  <c r="Q803" i="1"/>
  <c r="P803" i="1"/>
  <c r="O803" i="1"/>
  <c r="AC802" i="1"/>
  <c r="AB802" i="1"/>
  <c r="W802" i="1"/>
  <c r="V802" i="1"/>
  <c r="U802" i="1"/>
  <c r="R802" i="1"/>
  <c r="Q802" i="1"/>
  <c r="P802" i="1"/>
  <c r="O802" i="1"/>
  <c r="AC801" i="1"/>
  <c r="AB801" i="1"/>
  <c r="W801" i="1"/>
  <c r="V801" i="1"/>
  <c r="U801" i="1"/>
  <c r="R801" i="1"/>
  <c r="Q801" i="1"/>
  <c r="P801" i="1"/>
  <c r="O801" i="1"/>
  <c r="AC800" i="1"/>
  <c r="AB800" i="1"/>
  <c r="W800" i="1"/>
  <c r="V800" i="1"/>
  <c r="U800" i="1"/>
  <c r="R800" i="1"/>
  <c r="Q800" i="1"/>
  <c r="P800" i="1"/>
  <c r="O800" i="1"/>
  <c r="AC799" i="1"/>
  <c r="AB799" i="1"/>
  <c r="W799" i="1"/>
  <c r="V799" i="1"/>
  <c r="U799" i="1"/>
  <c r="R799" i="1"/>
  <c r="Q799" i="1"/>
  <c r="P799" i="1"/>
  <c r="O799" i="1"/>
  <c r="AC798" i="1"/>
  <c r="AB798" i="1"/>
  <c r="W798" i="1"/>
  <c r="V798" i="1"/>
  <c r="U798" i="1"/>
  <c r="R798" i="1"/>
  <c r="Q798" i="1"/>
  <c r="P798" i="1"/>
  <c r="O798" i="1"/>
  <c r="AC797" i="1"/>
  <c r="AB797" i="1"/>
  <c r="W797" i="1"/>
  <c r="V797" i="1"/>
  <c r="U797" i="1"/>
  <c r="R797" i="1"/>
  <c r="Q797" i="1"/>
  <c r="P797" i="1"/>
  <c r="O797" i="1"/>
  <c r="AC796" i="1"/>
  <c r="AB796" i="1"/>
  <c r="W796" i="1"/>
  <c r="V796" i="1"/>
  <c r="U796" i="1"/>
  <c r="R796" i="1"/>
  <c r="Q796" i="1"/>
  <c r="P796" i="1"/>
  <c r="O796" i="1"/>
  <c r="AC795" i="1"/>
  <c r="AB795" i="1"/>
  <c r="W795" i="1"/>
  <c r="V795" i="1"/>
  <c r="U795" i="1"/>
  <c r="R795" i="1"/>
  <c r="Q795" i="1"/>
  <c r="P795" i="1"/>
  <c r="O795" i="1"/>
  <c r="AC794" i="1"/>
  <c r="AB794" i="1"/>
  <c r="W794" i="1"/>
  <c r="V794" i="1"/>
  <c r="U794" i="1"/>
  <c r="R794" i="1"/>
  <c r="Q794" i="1"/>
  <c r="P794" i="1"/>
  <c r="O794" i="1"/>
  <c r="AC793" i="1"/>
  <c r="AB793" i="1"/>
  <c r="W793" i="1"/>
  <c r="V793" i="1"/>
  <c r="U793" i="1"/>
  <c r="R793" i="1"/>
  <c r="Q793" i="1"/>
  <c r="P793" i="1"/>
  <c r="O793" i="1"/>
  <c r="AC792" i="1"/>
  <c r="AB792" i="1"/>
  <c r="W792" i="1"/>
  <c r="V792" i="1"/>
  <c r="U792" i="1"/>
  <c r="R792" i="1"/>
  <c r="Q792" i="1"/>
  <c r="P792" i="1"/>
  <c r="O792" i="1"/>
  <c r="AC791" i="1"/>
  <c r="AB791" i="1"/>
  <c r="W791" i="1"/>
  <c r="V791" i="1"/>
  <c r="U791" i="1"/>
  <c r="R791" i="1"/>
  <c r="Q791" i="1"/>
  <c r="P791" i="1"/>
  <c r="O791" i="1"/>
  <c r="AC790" i="1"/>
  <c r="AB790" i="1"/>
  <c r="W790" i="1"/>
  <c r="V790" i="1"/>
  <c r="U790" i="1"/>
  <c r="R790" i="1"/>
  <c r="Q790" i="1"/>
  <c r="P790" i="1"/>
  <c r="O790" i="1"/>
  <c r="AC789" i="1"/>
  <c r="AB789" i="1"/>
  <c r="W789" i="1"/>
  <c r="V789" i="1"/>
  <c r="U789" i="1"/>
  <c r="R789" i="1"/>
  <c r="Q789" i="1"/>
  <c r="P789" i="1"/>
  <c r="O789" i="1"/>
  <c r="AC788" i="1"/>
  <c r="AB788" i="1"/>
  <c r="W788" i="1"/>
  <c r="V788" i="1"/>
  <c r="U788" i="1"/>
  <c r="R788" i="1"/>
  <c r="Q788" i="1"/>
  <c r="P788" i="1"/>
  <c r="O788" i="1"/>
  <c r="AC787" i="1"/>
  <c r="AB787" i="1"/>
  <c r="W787" i="1"/>
  <c r="V787" i="1"/>
  <c r="U787" i="1"/>
  <c r="R787" i="1"/>
  <c r="Q787" i="1"/>
  <c r="P787" i="1"/>
  <c r="O787" i="1"/>
  <c r="AC786" i="1"/>
  <c r="AB786" i="1"/>
  <c r="W786" i="1"/>
  <c r="V786" i="1"/>
  <c r="U786" i="1"/>
  <c r="R786" i="1"/>
  <c r="Q786" i="1"/>
  <c r="P786" i="1"/>
  <c r="O786" i="1"/>
  <c r="AC785" i="1"/>
  <c r="AB785" i="1"/>
  <c r="W785" i="1"/>
  <c r="V785" i="1"/>
  <c r="U785" i="1"/>
  <c r="R785" i="1"/>
  <c r="Q785" i="1"/>
  <c r="P785" i="1"/>
  <c r="O785" i="1"/>
  <c r="AC784" i="1"/>
  <c r="AB784" i="1"/>
  <c r="W784" i="1"/>
  <c r="V784" i="1"/>
  <c r="U784" i="1"/>
  <c r="R784" i="1"/>
  <c r="Q784" i="1"/>
  <c r="P784" i="1"/>
  <c r="O784" i="1"/>
  <c r="AC783" i="1"/>
  <c r="AB783" i="1"/>
  <c r="W783" i="1"/>
  <c r="V783" i="1"/>
  <c r="U783" i="1"/>
  <c r="R783" i="1"/>
  <c r="Q783" i="1"/>
  <c r="P783" i="1"/>
  <c r="O783" i="1"/>
  <c r="AC782" i="1"/>
  <c r="AB782" i="1"/>
  <c r="W782" i="1"/>
  <c r="V782" i="1"/>
  <c r="U782" i="1"/>
  <c r="R782" i="1"/>
  <c r="Q782" i="1"/>
  <c r="P782" i="1"/>
  <c r="O782" i="1"/>
  <c r="AC781" i="1"/>
  <c r="AB781" i="1"/>
  <c r="W781" i="1"/>
  <c r="V781" i="1"/>
  <c r="U781" i="1"/>
  <c r="R781" i="1"/>
  <c r="Q781" i="1"/>
  <c r="P781" i="1"/>
  <c r="O781" i="1"/>
  <c r="AC780" i="1"/>
  <c r="AB780" i="1"/>
  <c r="W780" i="1"/>
  <c r="V780" i="1"/>
  <c r="U780" i="1"/>
  <c r="R780" i="1"/>
  <c r="Q780" i="1"/>
  <c r="P780" i="1"/>
  <c r="O780" i="1"/>
  <c r="AC779" i="1"/>
  <c r="AB779" i="1"/>
  <c r="W779" i="1"/>
  <c r="V779" i="1"/>
  <c r="U779" i="1"/>
  <c r="R779" i="1"/>
  <c r="Q779" i="1"/>
  <c r="P779" i="1"/>
  <c r="O779" i="1"/>
  <c r="AC778" i="1"/>
  <c r="AB778" i="1"/>
  <c r="W778" i="1"/>
  <c r="V778" i="1"/>
  <c r="U778" i="1"/>
  <c r="R778" i="1"/>
  <c r="Q778" i="1"/>
  <c r="P778" i="1"/>
  <c r="O778" i="1"/>
  <c r="AC777" i="1"/>
  <c r="AB777" i="1"/>
  <c r="W777" i="1"/>
  <c r="V777" i="1"/>
  <c r="U777" i="1"/>
  <c r="R777" i="1"/>
  <c r="Q777" i="1"/>
  <c r="P777" i="1"/>
  <c r="O777" i="1"/>
  <c r="AC776" i="1"/>
  <c r="AB776" i="1"/>
  <c r="W776" i="1"/>
  <c r="V776" i="1"/>
  <c r="U776" i="1"/>
  <c r="R776" i="1"/>
  <c r="Q776" i="1"/>
  <c r="P776" i="1"/>
  <c r="O776" i="1"/>
  <c r="AC775" i="1"/>
  <c r="AB775" i="1"/>
  <c r="W775" i="1"/>
  <c r="V775" i="1"/>
  <c r="U775" i="1"/>
  <c r="R775" i="1"/>
  <c r="Q775" i="1"/>
  <c r="P775" i="1"/>
  <c r="O775" i="1"/>
  <c r="AC774" i="1"/>
  <c r="AB774" i="1"/>
  <c r="W774" i="1"/>
  <c r="V774" i="1"/>
  <c r="U774" i="1"/>
  <c r="R774" i="1"/>
  <c r="Q774" i="1"/>
  <c r="P774" i="1"/>
  <c r="O774" i="1"/>
  <c r="AC773" i="1"/>
  <c r="AB773" i="1"/>
  <c r="W773" i="1"/>
  <c r="V773" i="1"/>
  <c r="U773" i="1"/>
  <c r="R773" i="1"/>
  <c r="Q773" i="1"/>
  <c r="P773" i="1"/>
  <c r="O773" i="1"/>
  <c r="AC772" i="1"/>
  <c r="AB772" i="1"/>
  <c r="W772" i="1"/>
  <c r="V772" i="1"/>
  <c r="U772" i="1"/>
  <c r="R772" i="1"/>
  <c r="Q772" i="1"/>
  <c r="P772" i="1"/>
  <c r="O772" i="1"/>
  <c r="AC771" i="1"/>
  <c r="AB771" i="1"/>
  <c r="W771" i="1"/>
  <c r="V771" i="1"/>
  <c r="U771" i="1"/>
  <c r="R771" i="1"/>
  <c r="Q771" i="1"/>
  <c r="P771" i="1"/>
  <c r="O771" i="1"/>
  <c r="AC770" i="1"/>
  <c r="AB770" i="1"/>
  <c r="W770" i="1"/>
  <c r="V770" i="1"/>
  <c r="U770" i="1"/>
  <c r="R770" i="1"/>
  <c r="Q770" i="1"/>
  <c r="P770" i="1"/>
  <c r="O770" i="1"/>
  <c r="AC769" i="1"/>
  <c r="AB769" i="1"/>
  <c r="W769" i="1"/>
  <c r="V769" i="1"/>
  <c r="U769" i="1"/>
  <c r="R769" i="1"/>
  <c r="Q769" i="1"/>
  <c r="P769" i="1"/>
  <c r="O769" i="1"/>
  <c r="AC768" i="1"/>
  <c r="AB768" i="1"/>
  <c r="W768" i="1"/>
  <c r="V768" i="1"/>
  <c r="U768" i="1"/>
  <c r="R768" i="1"/>
  <c r="Q768" i="1"/>
  <c r="P768" i="1"/>
  <c r="O768" i="1"/>
  <c r="AC767" i="1"/>
  <c r="AB767" i="1"/>
  <c r="W767" i="1"/>
  <c r="V767" i="1"/>
  <c r="U767" i="1"/>
  <c r="R767" i="1"/>
  <c r="Q767" i="1"/>
  <c r="P767" i="1"/>
  <c r="O767" i="1"/>
  <c r="AC766" i="1"/>
  <c r="AB766" i="1"/>
  <c r="W766" i="1"/>
  <c r="V766" i="1"/>
  <c r="U766" i="1"/>
  <c r="R766" i="1"/>
  <c r="Q766" i="1"/>
  <c r="P766" i="1"/>
  <c r="O766" i="1"/>
  <c r="AC765" i="1"/>
  <c r="AB765" i="1"/>
  <c r="W765" i="1"/>
  <c r="V765" i="1"/>
  <c r="U765" i="1"/>
  <c r="R765" i="1"/>
  <c r="Q765" i="1"/>
  <c r="P765" i="1"/>
  <c r="O765" i="1"/>
  <c r="AC764" i="1"/>
  <c r="AB764" i="1"/>
  <c r="W764" i="1"/>
  <c r="V764" i="1"/>
  <c r="U764" i="1"/>
  <c r="R764" i="1"/>
  <c r="Q764" i="1"/>
  <c r="P764" i="1"/>
  <c r="O764" i="1"/>
  <c r="AC763" i="1"/>
  <c r="AB763" i="1"/>
  <c r="W763" i="1"/>
  <c r="V763" i="1"/>
  <c r="U763" i="1"/>
  <c r="R763" i="1"/>
  <c r="Q763" i="1"/>
  <c r="P763" i="1"/>
  <c r="O763" i="1"/>
  <c r="AC762" i="1"/>
  <c r="AB762" i="1"/>
  <c r="W762" i="1"/>
  <c r="V762" i="1"/>
  <c r="U762" i="1"/>
  <c r="R762" i="1"/>
  <c r="Q762" i="1"/>
  <c r="P762" i="1"/>
  <c r="O762" i="1"/>
  <c r="AC761" i="1"/>
  <c r="AB761" i="1"/>
  <c r="W761" i="1"/>
  <c r="V761" i="1"/>
  <c r="U761" i="1"/>
  <c r="R761" i="1"/>
  <c r="Q761" i="1"/>
  <c r="P761" i="1"/>
  <c r="O761" i="1"/>
  <c r="AC760" i="1"/>
  <c r="AB760" i="1"/>
  <c r="W760" i="1"/>
  <c r="V760" i="1"/>
  <c r="U760" i="1"/>
  <c r="R760" i="1"/>
  <c r="Q760" i="1"/>
  <c r="P760" i="1"/>
  <c r="O760" i="1"/>
  <c r="AC759" i="1"/>
  <c r="AB759" i="1"/>
  <c r="W759" i="1"/>
  <c r="V759" i="1"/>
  <c r="U759" i="1"/>
  <c r="R759" i="1"/>
  <c r="Q759" i="1"/>
  <c r="P759" i="1"/>
  <c r="O759" i="1"/>
  <c r="AC758" i="1"/>
  <c r="AB758" i="1"/>
  <c r="W758" i="1"/>
  <c r="V758" i="1"/>
  <c r="U758" i="1"/>
  <c r="R758" i="1"/>
  <c r="Q758" i="1"/>
  <c r="P758" i="1"/>
  <c r="O758" i="1"/>
  <c r="AC757" i="1"/>
  <c r="AB757" i="1"/>
  <c r="W757" i="1"/>
  <c r="V757" i="1"/>
  <c r="U757" i="1"/>
  <c r="R757" i="1"/>
  <c r="Q757" i="1"/>
  <c r="P757" i="1"/>
  <c r="O757" i="1"/>
  <c r="AC756" i="1"/>
  <c r="AB756" i="1"/>
  <c r="W756" i="1"/>
  <c r="V756" i="1"/>
  <c r="U756" i="1"/>
  <c r="R756" i="1"/>
  <c r="Q756" i="1"/>
  <c r="P756" i="1"/>
  <c r="O756" i="1"/>
  <c r="AC755" i="1"/>
  <c r="AB755" i="1"/>
  <c r="W755" i="1"/>
  <c r="V755" i="1"/>
  <c r="U755" i="1"/>
  <c r="R755" i="1"/>
  <c r="Q755" i="1"/>
  <c r="P755" i="1"/>
  <c r="O755" i="1"/>
  <c r="AC754" i="1"/>
  <c r="AB754" i="1"/>
  <c r="W754" i="1"/>
  <c r="V754" i="1"/>
  <c r="U754" i="1"/>
  <c r="R754" i="1"/>
  <c r="Q754" i="1"/>
  <c r="P754" i="1"/>
  <c r="O754" i="1"/>
  <c r="AC753" i="1"/>
  <c r="AB753" i="1"/>
  <c r="W753" i="1"/>
  <c r="V753" i="1"/>
  <c r="U753" i="1"/>
  <c r="R753" i="1"/>
  <c r="Q753" i="1"/>
  <c r="P753" i="1"/>
  <c r="O753" i="1"/>
  <c r="AC752" i="1"/>
  <c r="AB752" i="1"/>
  <c r="W752" i="1"/>
  <c r="V752" i="1"/>
  <c r="U752" i="1"/>
  <c r="R752" i="1"/>
  <c r="Q752" i="1"/>
  <c r="P752" i="1"/>
  <c r="O752" i="1"/>
  <c r="AC751" i="1"/>
  <c r="AB751" i="1"/>
  <c r="W751" i="1"/>
  <c r="V751" i="1"/>
  <c r="U751" i="1"/>
  <c r="R751" i="1"/>
  <c r="Q751" i="1"/>
  <c r="P751" i="1"/>
  <c r="O751" i="1"/>
  <c r="AC750" i="1"/>
  <c r="AB750" i="1"/>
  <c r="W750" i="1"/>
  <c r="V750" i="1"/>
  <c r="U750" i="1"/>
  <c r="R750" i="1"/>
  <c r="Q750" i="1"/>
  <c r="P750" i="1"/>
  <c r="O750" i="1"/>
  <c r="AC749" i="1"/>
  <c r="AB749" i="1"/>
  <c r="W749" i="1"/>
  <c r="V749" i="1"/>
  <c r="U749" i="1"/>
  <c r="R749" i="1"/>
  <c r="Q749" i="1"/>
  <c r="P749" i="1"/>
  <c r="O749" i="1"/>
  <c r="AC748" i="1"/>
  <c r="AB748" i="1"/>
  <c r="W748" i="1"/>
  <c r="V748" i="1"/>
  <c r="U748" i="1"/>
  <c r="R748" i="1"/>
  <c r="Q748" i="1"/>
  <c r="P748" i="1"/>
  <c r="O748" i="1"/>
  <c r="AC747" i="1"/>
  <c r="AB747" i="1"/>
  <c r="W747" i="1"/>
  <c r="V747" i="1"/>
  <c r="U747" i="1"/>
  <c r="R747" i="1"/>
  <c r="Q747" i="1"/>
  <c r="P747" i="1"/>
  <c r="O747" i="1"/>
  <c r="AC746" i="1"/>
  <c r="AB746" i="1"/>
  <c r="W746" i="1"/>
  <c r="V746" i="1"/>
  <c r="U746" i="1"/>
  <c r="R746" i="1"/>
  <c r="Q746" i="1"/>
  <c r="P746" i="1"/>
  <c r="O746" i="1"/>
  <c r="AC745" i="1"/>
  <c r="AB745" i="1"/>
  <c r="W745" i="1"/>
  <c r="V745" i="1"/>
  <c r="U745" i="1"/>
  <c r="R745" i="1"/>
  <c r="Q745" i="1"/>
  <c r="P745" i="1"/>
  <c r="O745" i="1"/>
  <c r="AC744" i="1"/>
  <c r="AB744" i="1"/>
  <c r="W744" i="1"/>
  <c r="V744" i="1"/>
  <c r="U744" i="1"/>
  <c r="R744" i="1"/>
  <c r="Q744" i="1"/>
  <c r="P744" i="1"/>
  <c r="O744" i="1"/>
  <c r="AC743" i="1"/>
  <c r="AB743" i="1"/>
  <c r="W743" i="1"/>
  <c r="V743" i="1"/>
  <c r="U743" i="1"/>
  <c r="R743" i="1"/>
  <c r="Q743" i="1"/>
  <c r="P743" i="1"/>
  <c r="O743" i="1"/>
  <c r="AC742" i="1"/>
  <c r="AB742" i="1"/>
  <c r="W742" i="1"/>
  <c r="V742" i="1"/>
  <c r="U742" i="1"/>
  <c r="R742" i="1"/>
  <c r="Q742" i="1"/>
  <c r="P742" i="1"/>
  <c r="O742" i="1"/>
  <c r="AC741" i="1"/>
  <c r="AB741" i="1"/>
  <c r="W741" i="1"/>
  <c r="V741" i="1"/>
  <c r="U741" i="1"/>
  <c r="R741" i="1"/>
  <c r="Q741" i="1"/>
  <c r="P741" i="1"/>
  <c r="O741" i="1"/>
  <c r="AC740" i="1"/>
  <c r="AB740" i="1"/>
  <c r="W740" i="1"/>
  <c r="V740" i="1"/>
  <c r="U740" i="1"/>
  <c r="R740" i="1"/>
  <c r="Q740" i="1"/>
  <c r="P740" i="1"/>
  <c r="O740" i="1"/>
  <c r="AC739" i="1"/>
  <c r="AB739" i="1"/>
  <c r="W739" i="1"/>
  <c r="V739" i="1"/>
  <c r="U739" i="1"/>
  <c r="R739" i="1"/>
  <c r="Q739" i="1"/>
  <c r="P739" i="1"/>
  <c r="O739" i="1"/>
  <c r="AC738" i="1"/>
  <c r="AB738" i="1"/>
  <c r="W738" i="1"/>
  <c r="V738" i="1"/>
  <c r="U738" i="1"/>
  <c r="R738" i="1"/>
  <c r="Q738" i="1"/>
  <c r="P738" i="1"/>
  <c r="O738" i="1"/>
  <c r="AC737" i="1"/>
  <c r="AB737" i="1"/>
  <c r="W737" i="1"/>
  <c r="V737" i="1"/>
  <c r="U737" i="1"/>
  <c r="R737" i="1"/>
  <c r="Q737" i="1"/>
  <c r="P737" i="1"/>
  <c r="O737" i="1"/>
  <c r="AC736" i="1"/>
  <c r="AB736" i="1"/>
  <c r="W736" i="1"/>
  <c r="V736" i="1"/>
  <c r="U736" i="1"/>
  <c r="R736" i="1"/>
  <c r="Q736" i="1"/>
  <c r="P736" i="1"/>
  <c r="O736" i="1"/>
  <c r="AC735" i="1"/>
  <c r="AB735" i="1"/>
  <c r="W735" i="1"/>
  <c r="V735" i="1"/>
  <c r="U735" i="1"/>
  <c r="R735" i="1"/>
  <c r="Q735" i="1"/>
  <c r="P735" i="1"/>
  <c r="O735" i="1"/>
  <c r="AC734" i="1"/>
  <c r="AB734" i="1"/>
  <c r="W734" i="1"/>
  <c r="V734" i="1"/>
  <c r="U734" i="1"/>
  <c r="R734" i="1"/>
  <c r="Q734" i="1"/>
  <c r="P734" i="1"/>
  <c r="O734" i="1"/>
  <c r="AC733" i="1"/>
  <c r="AB733" i="1"/>
  <c r="W733" i="1"/>
  <c r="V733" i="1"/>
  <c r="U733" i="1"/>
  <c r="R733" i="1"/>
  <c r="Q733" i="1"/>
  <c r="P733" i="1"/>
  <c r="O733" i="1"/>
  <c r="AC732" i="1"/>
  <c r="AB732" i="1"/>
  <c r="W732" i="1"/>
  <c r="V732" i="1"/>
  <c r="U732" i="1"/>
  <c r="R732" i="1"/>
  <c r="Q732" i="1"/>
  <c r="P732" i="1"/>
  <c r="O732" i="1"/>
  <c r="AC731" i="1"/>
  <c r="AB731" i="1"/>
  <c r="W731" i="1"/>
  <c r="V731" i="1"/>
  <c r="U731" i="1"/>
  <c r="R731" i="1"/>
  <c r="Q731" i="1"/>
  <c r="P731" i="1"/>
  <c r="O731" i="1"/>
  <c r="AC730" i="1"/>
  <c r="AB730" i="1"/>
  <c r="W730" i="1"/>
  <c r="V730" i="1"/>
  <c r="U730" i="1"/>
  <c r="R730" i="1"/>
  <c r="Q730" i="1"/>
  <c r="P730" i="1"/>
  <c r="O730" i="1"/>
  <c r="AC729" i="1"/>
  <c r="AB729" i="1"/>
  <c r="W729" i="1"/>
  <c r="V729" i="1"/>
  <c r="U729" i="1"/>
  <c r="R729" i="1"/>
  <c r="Q729" i="1"/>
  <c r="P729" i="1"/>
  <c r="O729" i="1"/>
  <c r="AC728" i="1"/>
  <c r="AB728" i="1"/>
  <c r="W728" i="1"/>
  <c r="V728" i="1"/>
  <c r="U728" i="1"/>
  <c r="R728" i="1"/>
  <c r="Q728" i="1"/>
  <c r="P728" i="1"/>
  <c r="O728" i="1"/>
  <c r="AC727" i="1"/>
  <c r="AB727" i="1"/>
  <c r="W727" i="1"/>
  <c r="V727" i="1"/>
  <c r="U727" i="1"/>
  <c r="R727" i="1"/>
  <c r="Q727" i="1"/>
  <c r="P727" i="1"/>
  <c r="O727" i="1"/>
  <c r="AC726" i="1"/>
  <c r="AB726" i="1"/>
  <c r="W726" i="1"/>
  <c r="V726" i="1"/>
  <c r="U726" i="1"/>
  <c r="R726" i="1"/>
  <c r="Q726" i="1"/>
  <c r="P726" i="1"/>
  <c r="O726" i="1"/>
  <c r="AC725" i="1"/>
  <c r="AB725" i="1"/>
  <c r="W725" i="1"/>
  <c r="V725" i="1"/>
  <c r="U725" i="1"/>
  <c r="R725" i="1"/>
  <c r="Q725" i="1"/>
  <c r="P725" i="1"/>
  <c r="O725" i="1"/>
  <c r="AC724" i="1"/>
  <c r="AB724" i="1"/>
  <c r="W724" i="1"/>
  <c r="V724" i="1"/>
  <c r="U724" i="1"/>
  <c r="R724" i="1"/>
  <c r="Q724" i="1"/>
  <c r="P724" i="1"/>
  <c r="O724" i="1"/>
  <c r="AC723" i="1"/>
  <c r="AB723" i="1"/>
  <c r="W723" i="1"/>
  <c r="V723" i="1"/>
  <c r="U723" i="1"/>
  <c r="R723" i="1"/>
  <c r="Q723" i="1"/>
  <c r="P723" i="1"/>
  <c r="O723" i="1"/>
  <c r="AC722" i="1"/>
  <c r="AB722" i="1"/>
  <c r="W722" i="1"/>
  <c r="V722" i="1"/>
  <c r="U722" i="1"/>
  <c r="R722" i="1"/>
  <c r="Q722" i="1"/>
  <c r="P722" i="1"/>
  <c r="O722" i="1"/>
  <c r="AC721" i="1"/>
  <c r="AB721" i="1"/>
  <c r="W721" i="1"/>
  <c r="V721" i="1"/>
  <c r="U721" i="1"/>
  <c r="R721" i="1"/>
  <c r="Q721" i="1"/>
  <c r="P721" i="1"/>
  <c r="O721" i="1"/>
  <c r="AC720" i="1"/>
  <c r="AB720" i="1"/>
  <c r="W720" i="1"/>
  <c r="V720" i="1"/>
  <c r="U720" i="1"/>
  <c r="R720" i="1"/>
  <c r="Q720" i="1"/>
  <c r="P720" i="1"/>
  <c r="O720" i="1"/>
  <c r="AC719" i="1"/>
  <c r="AB719" i="1"/>
  <c r="W719" i="1"/>
  <c r="V719" i="1"/>
  <c r="U719" i="1"/>
  <c r="R719" i="1"/>
  <c r="Q719" i="1"/>
  <c r="P719" i="1"/>
  <c r="O719" i="1"/>
  <c r="AC718" i="1"/>
  <c r="AB718" i="1"/>
  <c r="W718" i="1"/>
  <c r="V718" i="1"/>
  <c r="U718" i="1"/>
  <c r="R718" i="1"/>
  <c r="Q718" i="1"/>
  <c r="P718" i="1"/>
  <c r="O718" i="1"/>
  <c r="AC717" i="1"/>
  <c r="AB717" i="1"/>
  <c r="W717" i="1"/>
  <c r="V717" i="1"/>
  <c r="U717" i="1"/>
  <c r="R717" i="1"/>
  <c r="Q717" i="1"/>
  <c r="P717" i="1"/>
  <c r="O717" i="1"/>
  <c r="AC716" i="1"/>
  <c r="AB716" i="1"/>
  <c r="W716" i="1"/>
  <c r="V716" i="1"/>
  <c r="U716" i="1"/>
  <c r="R716" i="1"/>
  <c r="Q716" i="1"/>
  <c r="P716" i="1"/>
  <c r="O716" i="1"/>
  <c r="AC715" i="1"/>
  <c r="AB715" i="1"/>
  <c r="W715" i="1"/>
  <c r="V715" i="1"/>
  <c r="U715" i="1"/>
  <c r="R715" i="1"/>
  <c r="Q715" i="1"/>
  <c r="P715" i="1"/>
  <c r="O715" i="1"/>
  <c r="AC714" i="1"/>
  <c r="AB714" i="1"/>
  <c r="W714" i="1"/>
  <c r="V714" i="1"/>
  <c r="U714" i="1"/>
  <c r="R714" i="1"/>
  <c r="Q714" i="1"/>
  <c r="P714" i="1"/>
  <c r="O714" i="1"/>
  <c r="AC713" i="1"/>
  <c r="AB713" i="1"/>
  <c r="W713" i="1"/>
  <c r="V713" i="1"/>
  <c r="U713" i="1"/>
  <c r="R713" i="1"/>
  <c r="Q713" i="1"/>
  <c r="P713" i="1"/>
  <c r="O713" i="1"/>
  <c r="AC712" i="1"/>
  <c r="AB712" i="1"/>
  <c r="W712" i="1"/>
  <c r="V712" i="1"/>
  <c r="U712" i="1"/>
  <c r="R712" i="1"/>
  <c r="Q712" i="1"/>
  <c r="P712" i="1"/>
  <c r="O712" i="1"/>
  <c r="AC711" i="1"/>
  <c r="AB711" i="1"/>
  <c r="W711" i="1"/>
  <c r="V711" i="1"/>
  <c r="U711" i="1"/>
  <c r="R711" i="1"/>
  <c r="Q711" i="1"/>
  <c r="P711" i="1"/>
  <c r="O711" i="1"/>
  <c r="AC710" i="1"/>
  <c r="AB710" i="1"/>
  <c r="W710" i="1"/>
  <c r="V710" i="1"/>
  <c r="U710" i="1"/>
  <c r="R710" i="1"/>
  <c r="Q710" i="1"/>
  <c r="P710" i="1"/>
  <c r="O710" i="1"/>
  <c r="AC709" i="1"/>
  <c r="AB709" i="1"/>
  <c r="W709" i="1"/>
  <c r="V709" i="1"/>
  <c r="U709" i="1"/>
  <c r="R709" i="1"/>
  <c r="Q709" i="1"/>
  <c r="P709" i="1"/>
  <c r="O709" i="1"/>
  <c r="AC708" i="1"/>
  <c r="AB708" i="1"/>
  <c r="W708" i="1"/>
  <c r="V708" i="1"/>
  <c r="U708" i="1"/>
  <c r="R708" i="1"/>
  <c r="Q708" i="1"/>
  <c r="P708" i="1"/>
  <c r="O708" i="1"/>
  <c r="AC707" i="1"/>
  <c r="AB707" i="1"/>
  <c r="W707" i="1"/>
  <c r="V707" i="1"/>
  <c r="U707" i="1"/>
  <c r="R707" i="1"/>
  <c r="Q707" i="1"/>
  <c r="P707" i="1"/>
  <c r="O707" i="1"/>
  <c r="AC706" i="1"/>
  <c r="AB706" i="1"/>
  <c r="W706" i="1"/>
  <c r="V706" i="1"/>
  <c r="U706" i="1"/>
  <c r="R706" i="1"/>
  <c r="Q706" i="1"/>
  <c r="P706" i="1"/>
  <c r="O706" i="1"/>
  <c r="AC705" i="1"/>
  <c r="AB705" i="1"/>
  <c r="W705" i="1"/>
  <c r="V705" i="1"/>
  <c r="U705" i="1"/>
  <c r="R705" i="1"/>
  <c r="Q705" i="1"/>
  <c r="P705" i="1"/>
  <c r="O705" i="1"/>
  <c r="AC704" i="1"/>
  <c r="AB704" i="1"/>
  <c r="W704" i="1"/>
  <c r="V704" i="1"/>
  <c r="U704" i="1"/>
  <c r="R704" i="1"/>
  <c r="Q704" i="1"/>
  <c r="P704" i="1"/>
  <c r="O704" i="1"/>
  <c r="AC703" i="1"/>
  <c r="AB703" i="1"/>
  <c r="W703" i="1"/>
  <c r="V703" i="1"/>
  <c r="U703" i="1"/>
  <c r="R703" i="1"/>
  <c r="Q703" i="1"/>
  <c r="P703" i="1"/>
  <c r="O703" i="1"/>
  <c r="AC702" i="1"/>
  <c r="AB702" i="1"/>
  <c r="W702" i="1"/>
  <c r="V702" i="1"/>
  <c r="U702" i="1"/>
  <c r="R702" i="1"/>
  <c r="Q702" i="1"/>
  <c r="P702" i="1"/>
  <c r="O702" i="1"/>
  <c r="AC701" i="1"/>
  <c r="AB701" i="1"/>
  <c r="W701" i="1"/>
  <c r="V701" i="1"/>
  <c r="U701" i="1"/>
  <c r="R701" i="1"/>
  <c r="Q701" i="1"/>
  <c r="P701" i="1"/>
  <c r="O701" i="1"/>
  <c r="AC700" i="1"/>
  <c r="AB700" i="1"/>
  <c r="W700" i="1"/>
  <c r="V700" i="1"/>
  <c r="U700" i="1"/>
  <c r="R700" i="1"/>
  <c r="Q700" i="1"/>
  <c r="P700" i="1"/>
  <c r="O700" i="1"/>
  <c r="AC699" i="1"/>
  <c r="AB699" i="1"/>
  <c r="W699" i="1"/>
  <c r="V699" i="1"/>
  <c r="U699" i="1"/>
  <c r="R699" i="1"/>
  <c r="Q699" i="1"/>
  <c r="P699" i="1"/>
  <c r="O699" i="1"/>
  <c r="AC698" i="1"/>
  <c r="AB698" i="1"/>
  <c r="W698" i="1"/>
  <c r="V698" i="1"/>
  <c r="U698" i="1"/>
  <c r="R698" i="1"/>
  <c r="Q698" i="1"/>
  <c r="P698" i="1"/>
  <c r="O698" i="1"/>
  <c r="AC697" i="1"/>
  <c r="AB697" i="1"/>
  <c r="W697" i="1"/>
  <c r="V697" i="1"/>
  <c r="U697" i="1"/>
  <c r="R697" i="1"/>
  <c r="Q697" i="1"/>
  <c r="P697" i="1"/>
  <c r="O697" i="1"/>
  <c r="AC696" i="1"/>
  <c r="AB696" i="1"/>
  <c r="W696" i="1"/>
  <c r="V696" i="1"/>
  <c r="U696" i="1"/>
  <c r="R696" i="1"/>
  <c r="Q696" i="1"/>
  <c r="P696" i="1"/>
  <c r="O696" i="1"/>
  <c r="AC695" i="1"/>
  <c r="AB695" i="1"/>
  <c r="W695" i="1"/>
  <c r="V695" i="1"/>
  <c r="U695" i="1"/>
  <c r="R695" i="1"/>
  <c r="Q695" i="1"/>
  <c r="P695" i="1"/>
  <c r="O695" i="1"/>
  <c r="AC694" i="1"/>
  <c r="AB694" i="1"/>
  <c r="W694" i="1"/>
  <c r="V694" i="1"/>
  <c r="U694" i="1"/>
  <c r="R694" i="1"/>
  <c r="Q694" i="1"/>
  <c r="P694" i="1"/>
  <c r="O694" i="1"/>
  <c r="AC693" i="1"/>
  <c r="AB693" i="1"/>
  <c r="W693" i="1"/>
  <c r="V693" i="1"/>
  <c r="U693" i="1"/>
  <c r="R693" i="1"/>
  <c r="Q693" i="1"/>
  <c r="P693" i="1"/>
  <c r="O693" i="1"/>
  <c r="AC692" i="1"/>
  <c r="AB692" i="1"/>
  <c r="W692" i="1"/>
  <c r="V692" i="1"/>
  <c r="U692" i="1"/>
  <c r="R692" i="1"/>
  <c r="Q692" i="1"/>
  <c r="P692" i="1"/>
  <c r="O692" i="1"/>
  <c r="AC691" i="1"/>
  <c r="AB691" i="1"/>
  <c r="W691" i="1"/>
  <c r="V691" i="1"/>
  <c r="U691" i="1"/>
  <c r="R691" i="1"/>
  <c r="Q691" i="1"/>
  <c r="P691" i="1"/>
  <c r="O691" i="1"/>
  <c r="AC690" i="1"/>
  <c r="AB690" i="1"/>
  <c r="W690" i="1"/>
  <c r="V690" i="1"/>
  <c r="U690" i="1"/>
  <c r="R690" i="1"/>
  <c r="Q690" i="1"/>
  <c r="P690" i="1"/>
  <c r="O690" i="1"/>
  <c r="AC689" i="1"/>
  <c r="AB689" i="1"/>
  <c r="W689" i="1"/>
  <c r="V689" i="1"/>
  <c r="U689" i="1"/>
  <c r="R689" i="1"/>
  <c r="Q689" i="1"/>
  <c r="P689" i="1"/>
  <c r="O689" i="1"/>
  <c r="AC688" i="1"/>
  <c r="AB688" i="1"/>
  <c r="W688" i="1"/>
  <c r="V688" i="1"/>
  <c r="U688" i="1"/>
  <c r="R688" i="1"/>
  <c r="Q688" i="1"/>
  <c r="P688" i="1"/>
  <c r="O688" i="1"/>
  <c r="AC687" i="1"/>
  <c r="AB687" i="1"/>
  <c r="W687" i="1"/>
  <c r="V687" i="1"/>
  <c r="U687" i="1"/>
  <c r="R687" i="1"/>
  <c r="Q687" i="1"/>
  <c r="P687" i="1"/>
  <c r="O687" i="1"/>
  <c r="AC686" i="1"/>
  <c r="AB686" i="1"/>
  <c r="W686" i="1"/>
  <c r="V686" i="1"/>
  <c r="U686" i="1"/>
  <c r="R686" i="1"/>
  <c r="Q686" i="1"/>
  <c r="P686" i="1"/>
  <c r="O686" i="1"/>
  <c r="AC685" i="1"/>
  <c r="AB685" i="1"/>
  <c r="W685" i="1"/>
  <c r="V685" i="1"/>
  <c r="U685" i="1"/>
  <c r="R685" i="1"/>
  <c r="Q685" i="1"/>
  <c r="P685" i="1"/>
  <c r="O685" i="1"/>
  <c r="AC684" i="1"/>
  <c r="AB684" i="1"/>
  <c r="W684" i="1"/>
  <c r="V684" i="1"/>
  <c r="U684" i="1"/>
  <c r="R684" i="1"/>
  <c r="Q684" i="1"/>
  <c r="P684" i="1"/>
  <c r="O684" i="1"/>
  <c r="AC683" i="1"/>
  <c r="AB683" i="1"/>
  <c r="W683" i="1"/>
  <c r="V683" i="1"/>
  <c r="U683" i="1"/>
  <c r="R683" i="1"/>
  <c r="Q683" i="1"/>
  <c r="P683" i="1"/>
  <c r="O683" i="1"/>
  <c r="AC682" i="1"/>
  <c r="AB682" i="1"/>
  <c r="W682" i="1"/>
  <c r="V682" i="1"/>
  <c r="U682" i="1"/>
  <c r="R682" i="1"/>
  <c r="Q682" i="1"/>
  <c r="P682" i="1"/>
  <c r="O682" i="1"/>
  <c r="AC681" i="1"/>
  <c r="AB681" i="1"/>
  <c r="W681" i="1"/>
  <c r="V681" i="1"/>
  <c r="U681" i="1"/>
  <c r="R681" i="1"/>
  <c r="Q681" i="1"/>
  <c r="P681" i="1"/>
  <c r="O681" i="1"/>
  <c r="AC680" i="1"/>
  <c r="AB680" i="1"/>
  <c r="W680" i="1"/>
  <c r="V680" i="1"/>
  <c r="U680" i="1"/>
  <c r="R680" i="1"/>
  <c r="Q680" i="1"/>
  <c r="P680" i="1"/>
  <c r="O680" i="1"/>
  <c r="AC679" i="1"/>
  <c r="AB679" i="1"/>
  <c r="W679" i="1"/>
  <c r="V679" i="1"/>
  <c r="U679" i="1"/>
  <c r="R679" i="1"/>
  <c r="Q679" i="1"/>
  <c r="P679" i="1"/>
  <c r="O679" i="1"/>
  <c r="AC678" i="1"/>
  <c r="AB678" i="1"/>
  <c r="W678" i="1"/>
  <c r="V678" i="1"/>
  <c r="U678" i="1"/>
  <c r="R678" i="1"/>
  <c r="Q678" i="1"/>
  <c r="P678" i="1"/>
  <c r="O678" i="1"/>
  <c r="AC677" i="1"/>
  <c r="AB677" i="1"/>
  <c r="W677" i="1"/>
  <c r="V677" i="1"/>
  <c r="U677" i="1"/>
  <c r="R677" i="1"/>
  <c r="Q677" i="1"/>
  <c r="P677" i="1"/>
  <c r="O677" i="1"/>
  <c r="AC676" i="1"/>
  <c r="AB676" i="1"/>
  <c r="W676" i="1"/>
  <c r="V676" i="1"/>
  <c r="U676" i="1"/>
  <c r="R676" i="1"/>
  <c r="Q676" i="1"/>
  <c r="P676" i="1"/>
  <c r="O676" i="1"/>
  <c r="AC675" i="1"/>
  <c r="AB675" i="1"/>
  <c r="W675" i="1"/>
  <c r="V675" i="1"/>
  <c r="U675" i="1"/>
  <c r="R675" i="1"/>
  <c r="Q675" i="1"/>
  <c r="P675" i="1"/>
  <c r="O675" i="1"/>
  <c r="AC674" i="1"/>
  <c r="AB674" i="1"/>
  <c r="W674" i="1"/>
  <c r="V674" i="1"/>
  <c r="U674" i="1"/>
  <c r="R674" i="1"/>
  <c r="Q674" i="1"/>
  <c r="P674" i="1"/>
  <c r="O674" i="1"/>
  <c r="AC673" i="1"/>
  <c r="AB673" i="1"/>
  <c r="W673" i="1"/>
  <c r="V673" i="1"/>
  <c r="U673" i="1"/>
  <c r="R673" i="1"/>
  <c r="Q673" i="1"/>
  <c r="P673" i="1"/>
  <c r="O673" i="1"/>
  <c r="AC672" i="1"/>
  <c r="AB672" i="1"/>
  <c r="W672" i="1"/>
  <c r="V672" i="1"/>
  <c r="U672" i="1"/>
  <c r="R672" i="1"/>
  <c r="Q672" i="1"/>
  <c r="P672" i="1"/>
  <c r="O672" i="1"/>
  <c r="AC671" i="1"/>
  <c r="AB671" i="1"/>
  <c r="W671" i="1"/>
  <c r="V671" i="1"/>
  <c r="U671" i="1"/>
  <c r="R671" i="1"/>
  <c r="Q671" i="1"/>
  <c r="P671" i="1"/>
  <c r="O671" i="1"/>
  <c r="AC670" i="1"/>
  <c r="AB670" i="1"/>
  <c r="W670" i="1"/>
  <c r="V670" i="1"/>
  <c r="U670" i="1"/>
  <c r="R670" i="1"/>
  <c r="Q670" i="1"/>
  <c r="P670" i="1"/>
  <c r="O670" i="1"/>
  <c r="AC669" i="1"/>
  <c r="AB669" i="1"/>
  <c r="W669" i="1"/>
  <c r="V669" i="1"/>
  <c r="U669" i="1"/>
  <c r="R669" i="1"/>
  <c r="Q669" i="1"/>
  <c r="P669" i="1"/>
  <c r="O669" i="1"/>
  <c r="AC668" i="1"/>
  <c r="AB668" i="1"/>
  <c r="W668" i="1"/>
  <c r="V668" i="1"/>
  <c r="U668" i="1"/>
  <c r="R668" i="1"/>
  <c r="Q668" i="1"/>
  <c r="P668" i="1"/>
  <c r="O668" i="1"/>
  <c r="AC667" i="1"/>
  <c r="AB667" i="1"/>
  <c r="W667" i="1"/>
  <c r="V667" i="1"/>
  <c r="U667" i="1"/>
  <c r="R667" i="1"/>
  <c r="Q667" i="1"/>
  <c r="P667" i="1"/>
  <c r="O667" i="1"/>
  <c r="AC666" i="1"/>
  <c r="AB666" i="1"/>
  <c r="W666" i="1"/>
  <c r="V666" i="1"/>
  <c r="U666" i="1"/>
  <c r="R666" i="1"/>
  <c r="Q666" i="1"/>
  <c r="P666" i="1"/>
  <c r="O666" i="1"/>
  <c r="AC665" i="1"/>
  <c r="AB665" i="1"/>
  <c r="W665" i="1"/>
  <c r="V665" i="1"/>
  <c r="U665" i="1"/>
  <c r="R665" i="1"/>
  <c r="Q665" i="1"/>
  <c r="P665" i="1"/>
  <c r="O665" i="1"/>
  <c r="AC664" i="1"/>
  <c r="AB664" i="1"/>
  <c r="W664" i="1"/>
  <c r="V664" i="1"/>
  <c r="U664" i="1"/>
  <c r="R664" i="1"/>
  <c r="Q664" i="1"/>
  <c r="P664" i="1"/>
  <c r="O664" i="1"/>
  <c r="AC663" i="1"/>
  <c r="AB663" i="1"/>
  <c r="W663" i="1"/>
  <c r="V663" i="1"/>
  <c r="U663" i="1"/>
  <c r="R663" i="1"/>
  <c r="Q663" i="1"/>
  <c r="P663" i="1"/>
  <c r="O663" i="1"/>
  <c r="AC662" i="1"/>
  <c r="AB662" i="1"/>
  <c r="W662" i="1"/>
  <c r="V662" i="1"/>
  <c r="U662" i="1"/>
  <c r="R662" i="1"/>
  <c r="Q662" i="1"/>
  <c r="P662" i="1"/>
  <c r="O662" i="1"/>
  <c r="AC661" i="1"/>
  <c r="AB661" i="1"/>
  <c r="W661" i="1"/>
  <c r="V661" i="1"/>
  <c r="U661" i="1"/>
  <c r="R661" i="1"/>
  <c r="Q661" i="1"/>
  <c r="P661" i="1"/>
  <c r="O661" i="1"/>
  <c r="AC660" i="1"/>
  <c r="AB660" i="1"/>
  <c r="W660" i="1"/>
  <c r="V660" i="1"/>
  <c r="U660" i="1"/>
  <c r="R660" i="1"/>
  <c r="Q660" i="1"/>
  <c r="P660" i="1"/>
  <c r="O660" i="1"/>
  <c r="AC659" i="1"/>
  <c r="AB659" i="1"/>
  <c r="W659" i="1"/>
  <c r="V659" i="1"/>
  <c r="U659" i="1"/>
  <c r="R659" i="1"/>
  <c r="Q659" i="1"/>
  <c r="P659" i="1"/>
  <c r="O659" i="1"/>
  <c r="AC658" i="1"/>
  <c r="AB658" i="1"/>
  <c r="W658" i="1"/>
  <c r="V658" i="1"/>
  <c r="U658" i="1"/>
  <c r="R658" i="1"/>
  <c r="Q658" i="1"/>
  <c r="P658" i="1"/>
  <c r="O658" i="1"/>
  <c r="AC657" i="1"/>
  <c r="AB657" i="1"/>
  <c r="W657" i="1"/>
  <c r="V657" i="1"/>
  <c r="U657" i="1"/>
  <c r="R657" i="1"/>
  <c r="Q657" i="1"/>
  <c r="P657" i="1"/>
  <c r="O657" i="1"/>
  <c r="AC656" i="1"/>
  <c r="AB656" i="1"/>
  <c r="W656" i="1"/>
  <c r="V656" i="1"/>
  <c r="U656" i="1"/>
  <c r="R656" i="1"/>
  <c r="Q656" i="1"/>
  <c r="P656" i="1"/>
  <c r="O656" i="1"/>
  <c r="AC655" i="1"/>
  <c r="AB655" i="1"/>
  <c r="W655" i="1"/>
  <c r="V655" i="1"/>
  <c r="U655" i="1"/>
  <c r="R655" i="1"/>
  <c r="Q655" i="1"/>
  <c r="P655" i="1"/>
  <c r="O655" i="1"/>
  <c r="AC654" i="1"/>
  <c r="AB654" i="1"/>
  <c r="W654" i="1"/>
  <c r="V654" i="1"/>
  <c r="U654" i="1"/>
  <c r="R654" i="1"/>
  <c r="Q654" i="1"/>
  <c r="P654" i="1"/>
  <c r="O654" i="1"/>
  <c r="AC653" i="1"/>
  <c r="AB653" i="1"/>
  <c r="W653" i="1"/>
  <c r="V653" i="1"/>
  <c r="U653" i="1"/>
  <c r="R653" i="1"/>
  <c r="Q653" i="1"/>
  <c r="P653" i="1"/>
  <c r="O653" i="1"/>
  <c r="AC652" i="1"/>
  <c r="AB652" i="1"/>
  <c r="W652" i="1"/>
  <c r="V652" i="1"/>
  <c r="U652" i="1"/>
  <c r="R652" i="1"/>
  <c r="Q652" i="1"/>
  <c r="P652" i="1"/>
  <c r="O652" i="1"/>
  <c r="AC651" i="1"/>
  <c r="AB651" i="1"/>
  <c r="W651" i="1"/>
  <c r="V651" i="1"/>
  <c r="U651" i="1"/>
  <c r="R651" i="1"/>
  <c r="Q651" i="1"/>
  <c r="P651" i="1"/>
  <c r="O651" i="1"/>
  <c r="AC650" i="1"/>
  <c r="AB650" i="1"/>
  <c r="W650" i="1"/>
  <c r="V650" i="1"/>
  <c r="U650" i="1"/>
  <c r="R650" i="1"/>
  <c r="Q650" i="1"/>
  <c r="P650" i="1"/>
  <c r="O650" i="1"/>
  <c r="AC649" i="1"/>
  <c r="AB649" i="1"/>
  <c r="W649" i="1"/>
  <c r="V649" i="1"/>
  <c r="U649" i="1"/>
  <c r="R649" i="1"/>
  <c r="Q649" i="1"/>
  <c r="P649" i="1"/>
  <c r="O649" i="1"/>
  <c r="AC648" i="1"/>
  <c r="AB648" i="1"/>
  <c r="W648" i="1"/>
  <c r="V648" i="1"/>
  <c r="U648" i="1"/>
  <c r="R648" i="1"/>
  <c r="Q648" i="1"/>
  <c r="P648" i="1"/>
  <c r="O648" i="1"/>
  <c r="AC647" i="1"/>
  <c r="AB647" i="1"/>
  <c r="W647" i="1"/>
  <c r="V647" i="1"/>
  <c r="U647" i="1"/>
  <c r="R647" i="1"/>
  <c r="Q647" i="1"/>
  <c r="P647" i="1"/>
  <c r="O647" i="1"/>
  <c r="AC646" i="1"/>
  <c r="AB646" i="1"/>
  <c r="W646" i="1"/>
  <c r="V646" i="1"/>
  <c r="U646" i="1"/>
  <c r="R646" i="1"/>
  <c r="Q646" i="1"/>
  <c r="P646" i="1"/>
  <c r="O646" i="1"/>
  <c r="AC645" i="1"/>
  <c r="AB645" i="1"/>
  <c r="W645" i="1"/>
  <c r="V645" i="1"/>
  <c r="U645" i="1"/>
  <c r="R645" i="1"/>
  <c r="Q645" i="1"/>
  <c r="P645" i="1"/>
  <c r="O645" i="1"/>
  <c r="AC644" i="1"/>
  <c r="AB644" i="1"/>
  <c r="W644" i="1"/>
  <c r="V644" i="1"/>
  <c r="U644" i="1"/>
  <c r="R644" i="1"/>
  <c r="Q644" i="1"/>
  <c r="P644" i="1"/>
  <c r="O644" i="1"/>
  <c r="AC643" i="1"/>
  <c r="AB643" i="1"/>
  <c r="W643" i="1"/>
  <c r="V643" i="1"/>
  <c r="U643" i="1"/>
  <c r="R643" i="1"/>
  <c r="Q643" i="1"/>
  <c r="P643" i="1"/>
  <c r="O643" i="1"/>
  <c r="AC642" i="1"/>
  <c r="AB642" i="1"/>
  <c r="W642" i="1"/>
  <c r="V642" i="1"/>
  <c r="U642" i="1"/>
  <c r="R642" i="1"/>
  <c r="Q642" i="1"/>
  <c r="P642" i="1"/>
  <c r="O642" i="1"/>
  <c r="AC641" i="1"/>
  <c r="AB641" i="1"/>
  <c r="W641" i="1"/>
  <c r="V641" i="1"/>
  <c r="U641" i="1"/>
  <c r="R641" i="1"/>
  <c r="Q641" i="1"/>
  <c r="P641" i="1"/>
  <c r="O641" i="1"/>
  <c r="AC640" i="1"/>
  <c r="AB640" i="1"/>
  <c r="W640" i="1"/>
  <c r="V640" i="1"/>
  <c r="U640" i="1"/>
  <c r="R640" i="1"/>
  <c r="Q640" i="1"/>
  <c r="P640" i="1"/>
  <c r="O640" i="1"/>
  <c r="AC639" i="1"/>
  <c r="AB639" i="1"/>
  <c r="W639" i="1"/>
  <c r="V639" i="1"/>
  <c r="U639" i="1"/>
  <c r="R639" i="1"/>
  <c r="Q639" i="1"/>
  <c r="P639" i="1"/>
  <c r="O639" i="1"/>
  <c r="AC638" i="1"/>
  <c r="AB638" i="1"/>
  <c r="W638" i="1"/>
  <c r="V638" i="1"/>
  <c r="U638" i="1"/>
  <c r="R638" i="1"/>
  <c r="Q638" i="1"/>
  <c r="P638" i="1"/>
  <c r="O638" i="1"/>
  <c r="AC637" i="1"/>
  <c r="AB637" i="1"/>
  <c r="W637" i="1"/>
  <c r="V637" i="1"/>
  <c r="U637" i="1"/>
  <c r="R637" i="1"/>
  <c r="Q637" i="1"/>
  <c r="P637" i="1"/>
  <c r="O637" i="1"/>
  <c r="AC636" i="1"/>
  <c r="AB636" i="1"/>
  <c r="W636" i="1"/>
  <c r="V636" i="1"/>
  <c r="U636" i="1"/>
  <c r="R636" i="1"/>
  <c r="Q636" i="1"/>
  <c r="P636" i="1"/>
  <c r="O636" i="1"/>
  <c r="AC635" i="1"/>
  <c r="AB635" i="1"/>
  <c r="W635" i="1"/>
  <c r="V635" i="1"/>
  <c r="U635" i="1"/>
  <c r="R635" i="1"/>
  <c r="Q635" i="1"/>
  <c r="P635" i="1"/>
  <c r="O635" i="1"/>
  <c r="AC634" i="1"/>
  <c r="AB634" i="1"/>
  <c r="W634" i="1"/>
  <c r="V634" i="1"/>
  <c r="U634" i="1"/>
  <c r="R634" i="1"/>
  <c r="Q634" i="1"/>
  <c r="P634" i="1"/>
  <c r="O634" i="1"/>
  <c r="AC633" i="1"/>
  <c r="AB633" i="1"/>
  <c r="W633" i="1"/>
  <c r="V633" i="1"/>
  <c r="U633" i="1"/>
  <c r="R633" i="1"/>
  <c r="Q633" i="1"/>
  <c r="P633" i="1"/>
  <c r="O633" i="1"/>
  <c r="AC632" i="1"/>
  <c r="AB632" i="1"/>
  <c r="W632" i="1"/>
  <c r="V632" i="1"/>
  <c r="U632" i="1"/>
  <c r="R632" i="1"/>
  <c r="Q632" i="1"/>
  <c r="P632" i="1"/>
  <c r="O632" i="1"/>
  <c r="AC631" i="1"/>
  <c r="AB631" i="1"/>
  <c r="W631" i="1"/>
  <c r="V631" i="1"/>
  <c r="U631" i="1"/>
  <c r="R631" i="1"/>
  <c r="Q631" i="1"/>
  <c r="P631" i="1"/>
  <c r="O631" i="1"/>
  <c r="AC630" i="1"/>
  <c r="AB630" i="1"/>
  <c r="W630" i="1"/>
  <c r="V630" i="1"/>
  <c r="U630" i="1"/>
  <c r="R630" i="1"/>
  <c r="Q630" i="1"/>
  <c r="P630" i="1"/>
  <c r="O630" i="1"/>
  <c r="AC629" i="1"/>
  <c r="AB629" i="1"/>
  <c r="W629" i="1"/>
  <c r="V629" i="1"/>
  <c r="U629" i="1"/>
  <c r="R629" i="1"/>
  <c r="Q629" i="1"/>
  <c r="P629" i="1"/>
  <c r="O629" i="1"/>
  <c r="AC628" i="1"/>
  <c r="AB628" i="1"/>
  <c r="W628" i="1"/>
  <c r="V628" i="1"/>
  <c r="U628" i="1"/>
  <c r="R628" i="1"/>
  <c r="Q628" i="1"/>
  <c r="P628" i="1"/>
  <c r="O628" i="1"/>
  <c r="AC627" i="1"/>
  <c r="AB627" i="1"/>
  <c r="W627" i="1"/>
  <c r="V627" i="1"/>
  <c r="U627" i="1"/>
  <c r="R627" i="1"/>
  <c r="Q627" i="1"/>
  <c r="P627" i="1"/>
  <c r="O627" i="1"/>
  <c r="AC626" i="1"/>
  <c r="AB626" i="1"/>
  <c r="W626" i="1"/>
  <c r="V626" i="1"/>
  <c r="U626" i="1"/>
  <c r="R626" i="1"/>
  <c r="Q626" i="1"/>
  <c r="P626" i="1"/>
  <c r="O626" i="1"/>
  <c r="AC625" i="1"/>
  <c r="AB625" i="1"/>
  <c r="W625" i="1"/>
  <c r="V625" i="1"/>
  <c r="U625" i="1"/>
  <c r="R625" i="1"/>
  <c r="Q625" i="1"/>
  <c r="P625" i="1"/>
  <c r="O625" i="1"/>
  <c r="AC624" i="1"/>
  <c r="AB624" i="1"/>
  <c r="W624" i="1"/>
  <c r="V624" i="1"/>
  <c r="U624" i="1"/>
  <c r="R624" i="1"/>
  <c r="Q624" i="1"/>
  <c r="P624" i="1"/>
  <c r="O624" i="1"/>
  <c r="AC623" i="1"/>
  <c r="AB623" i="1"/>
  <c r="W623" i="1"/>
  <c r="V623" i="1"/>
  <c r="U623" i="1"/>
  <c r="R623" i="1"/>
  <c r="Q623" i="1"/>
  <c r="P623" i="1"/>
  <c r="O623" i="1"/>
  <c r="AC622" i="1"/>
  <c r="AB622" i="1"/>
  <c r="W622" i="1"/>
  <c r="V622" i="1"/>
  <c r="U622" i="1"/>
  <c r="R622" i="1"/>
  <c r="Q622" i="1"/>
  <c r="P622" i="1"/>
  <c r="O622" i="1"/>
  <c r="AC621" i="1"/>
  <c r="AB621" i="1"/>
  <c r="W621" i="1"/>
  <c r="V621" i="1"/>
  <c r="U621" i="1"/>
  <c r="R621" i="1"/>
  <c r="Q621" i="1"/>
  <c r="P621" i="1"/>
  <c r="O621" i="1"/>
  <c r="AC620" i="1"/>
  <c r="AB620" i="1"/>
  <c r="W620" i="1"/>
  <c r="V620" i="1"/>
  <c r="U620" i="1"/>
  <c r="R620" i="1"/>
  <c r="Q620" i="1"/>
  <c r="P620" i="1"/>
  <c r="O620" i="1"/>
  <c r="AC619" i="1"/>
  <c r="AB619" i="1"/>
  <c r="W619" i="1"/>
  <c r="V619" i="1"/>
  <c r="U619" i="1"/>
  <c r="R619" i="1"/>
  <c r="Q619" i="1"/>
  <c r="P619" i="1"/>
  <c r="O619" i="1"/>
  <c r="AC618" i="1"/>
  <c r="AB618" i="1"/>
  <c r="W618" i="1"/>
  <c r="V618" i="1"/>
  <c r="U618" i="1"/>
  <c r="R618" i="1"/>
  <c r="Q618" i="1"/>
  <c r="P618" i="1"/>
  <c r="O618" i="1"/>
  <c r="AC617" i="1"/>
  <c r="AB617" i="1"/>
  <c r="W617" i="1"/>
  <c r="V617" i="1"/>
  <c r="U617" i="1"/>
  <c r="R617" i="1"/>
  <c r="Q617" i="1"/>
  <c r="P617" i="1"/>
  <c r="O617" i="1"/>
  <c r="AC616" i="1"/>
  <c r="AB616" i="1"/>
  <c r="W616" i="1"/>
  <c r="V616" i="1"/>
  <c r="U616" i="1"/>
  <c r="R616" i="1"/>
  <c r="Q616" i="1"/>
  <c r="P616" i="1"/>
  <c r="O616" i="1"/>
  <c r="AC615" i="1"/>
  <c r="AB615" i="1"/>
  <c r="W615" i="1"/>
  <c r="V615" i="1"/>
  <c r="U615" i="1"/>
  <c r="R615" i="1"/>
  <c r="Q615" i="1"/>
  <c r="P615" i="1"/>
  <c r="O615" i="1"/>
  <c r="AC614" i="1"/>
  <c r="AB614" i="1"/>
  <c r="W614" i="1"/>
  <c r="V614" i="1"/>
  <c r="U614" i="1"/>
  <c r="R614" i="1"/>
  <c r="Q614" i="1"/>
  <c r="P614" i="1"/>
  <c r="O614" i="1"/>
  <c r="AC613" i="1"/>
  <c r="AB613" i="1"/>
  <c r="W613" i="1"/>
  <c r="V613" i="1"/>
  <c r="U613" i="1"/>
  <c r="R613" i="1"/>
  <c r="Q613" i="1"/>
  <c r="P613" i="1"/>
  <c r="O613" i="1"/>
  <c r="AC612" i="1"/>
  <c r="AB612" i="1"/>
  <c r="W612" i="1"/>
  <c r="V612" i="1"/>
  <c r="U612" i="1"/>
  <c r="R612" i="1"/>
  <c r="Q612" i="1"/>
  <c r="P612" i="1"/>
  <c r="O612" i="1"/>
  <c r="AC611" i="1"/>
  <c r="AB611" i="1"/>
  <c r="W611" i="1"/>
  <c r="V611" i="1"/>
  <c r="U611" i="1"/>
  <c r="R611" i="1"/>
  <c r="Q611" i="1"/>
  <c r="P611" i="1"/>
  <c r="O611" i="1"/>
  <c r="AC610" i="1"/>
  <c r="AB610" i="1"/>
  <c r="W610" i="1"/>
  <c r="V610" i="1"/>
  <c r="U610" i="1"/>
  <c r="R610" i="1"/>
  <c r="Q610" i="1"/>
  <c r="P610" i="1"/>
  <c r="O610" i="1"/>
  <c r="AC609" i="1"/>
  <c r="AB609" i="1"/>
  <c r="W609" i="1"/>
  <c r="V609" i="1"/>
  <c r="U609" i="1"/>
  <c r="R609" i="1"/>
  <c r="Q609" i="1"/>
  <c r="P609" i="1"/>
  <c r="O609" i="1"/>
  <c r="AC608" i="1"/>
  <c r="AB608" i="1"/>
  <c r="W608" i="1"/>
  <c r="V608" i="1"/>
  <c r="U608" i="1"/>
  <c r="R608" i="1"/>
  <c r="Q608" i="1"/>
  <c r="P608" i="1"/>
  <c r="O608" i="1"/>
  <c r="AC607" i="1"/>
  <c r="AB607" i="1"/>
  <c r="W607" i="1"/>
  <c r="V607" i="1"/>
  <c r="U607" i="1"/>
  <c r="R607" i="1"/>
  <c r="Q607" i="1"/>
  <c r="P607" i="1"/>
  <c r="O607" i="1"/>
  <c r="AC606" i="1"/>
  <c r="AB606" i="1"/>
  <c r="W606" i="1"/>
  <c r="V606" i="1"/>
  <c r="U606" i="1"/>
  <c r="R606" i="1"/>
  <c r="Q606" i="1"/>
  <c r="P606" i="1"/>
  <c r="O606" i="1"/>
  <c r="AC605" i="1"/>
  <c r="AB605" i="1"/>
  <c r="W605" i="1"/>
  <c r="V605" i="1"/>
  <c r="U605" i="1"/>
  <c r="R605" i="1"/>
  <c r="Q605" i="1"/>
  <c r="P605" i="1"/>
  <c r="O605" i="1"/>
  <c r="AC604" i="1"/>
  <c r="AB604" i="1"/>
  <c r="W604" i="1"/>
  <c r="V604" i="1"/>
  <c r="U604" i="1"/>
  <c r="R604" i="1"/>
  <c r="Q604" i="1"/>
  <c r="P604" i="1"/>
  <c r="O604" i="1"/>
  <c r="AC603" i="1"/>
  <c r="AB603" i="1"/>
  <c r="W603" i="1"/>
  <c r="V603" i="1"/>
  <c r="U603" i="1"/>
  <c r="R603" i="1"/>
  <c r="Q603" i="1"/>
  <c r="P603" i="1"/>
  <c r="O603" i="1"/>
  <c r="AC602" i="1"/>
  <c r="AB602" i="1"/>
  <c r="W602" i="1"/>
  <c r="V602" i="1"/>
  <c r="U602" i="1"/>
  <c r="R602" i="1"/>
  <c r="Q602" i="1"/>
  <c r="P602" i="1"/>
  <c r="O602" i="1"/>
  <c r="AC601" i="1"/>
  <c r="AB601" i="1"/>
  <c r="W601" i="1"/>
  <c r="V601" i="1"/>
  <c r="U601" i="1"/>
  <c r="R601" i="1"/>
  <c r="Q601" i="1"/>
  <c r="P601" i="1"/>
  <c r="O601" i="1"/>
  <c r="AC600" i="1"/>
  <c r="AB600" i="1"/>
  <c r="W600" i="1"/>
  <c r="V600" i="1"/>
  <c r="U600" i="1"/>
  <c r="R600" i="1"/>
  <c r="Q600" i="1"/>
  <c r="P600" i="1"/>
  <c r="O600" i="1"/>
  <c r="AC599" i="1"/>
  <c r="AB599" i="1"/>
  <c r="W599" i="1"/>
  <c r="V599" i="1"/>
  <c r="U599" i="1"/>
  <c r="R599" i="1"/>
  <c r="Q599" i="1"/>
  <c r="P599" i="1"/>
  <c r="O599" i="1"/>
  <c r="AC598" i="1"/>
  <c r="AB598" i="1"/>
  <c r="W598" i="1"/>
  <c r="V598" i="1"/>
  <c r="U598" i="1"/>
  <c r="R598" i="1"/>
  <c r="Q598" i="1"/>
  <c r="P598" i="1"/>
  <c r="O598" i="1"/>
  <c r="AC597" i="1"/>
  <c r="AB597" i="1"/>
  <c r="W597" i="1"/>
  <c r="V597" i="1"/>
  <c r="U597" i="1"/>
  <c r="R597" i="1"/>
  <c r="Q597" i="1"/>
  <c r="P597" i="1"/>
  <c r="O597" i="1"/>
  <c r="AC596" i="1"/>
  <c r="AB596" i="1"/>
  <c r="W596" i="1"/>
  <c r="V596" i="1"/>
  <c r="U596" i="1"/>
  <c r="R596" i="1"/>
  <c r="Q596" i="1"/>
  <c r="P596" i="1"/>
  <c r="O596" i="1"/>
  <c r="AC595" i="1"/>
  <c r="AB595" i="1"/>
  <c r="W595" i="1"/>
  <c r="V595" i="1"/>
  <c r="U595" i="1"/>
  <c r="R595" i="1"/>
  <c r="Q595" i="1"/>
  <c r="P595" i="1"/>
  <c r="O595" i="1"/>
  <c r="AC594" i="1"/>
  <c r="AB594" i="1"/>
  <c r="W594" i="1"/>
  <c r="V594" i="1"/>
  <c r="U594" i="1"/>
  <c r="R594" i="1"/>
  <c r="Q594" i="1"/>
  <c r="P594" i="1"/>
  <c r="O594" i="1"/>
  <c r="AC593" i="1"/>
  <c r="AB593" i="1"/>
  <c r="W593" i="1"/>
  <c r="V593" i="1"/>
  <c r="U593" i="1"/>
  <c r="R593" i="1"/>
  <c r="Q593" i="1"/>
  <c r="P593" i="1"/>
  <c r="O593" i="1"/>
  <c r="AC592" i="1"/>
  <c r="AB592" i="1"/>
  <c r="W592" i="1"/>
  <c r="V592" i="1"/>
  <c r="U592" i="1"/>
  <c r="R592" i="1"/>
  <c r="Q592" i="1"/>
  <c r="P592" i="1"/>
  <c r="O592" i="1"/>
  <c r="AC591" i="1"/>
  <c r="AB591" i="1"/>
  <c r="W591" i="1"/>
  <c r="V591" i="1"/>
  <c r="U591" i="1"/>
  <c r="R591" i="1"/>
  <c r="Q591" i="1"/>
  <c r="P591" i="1"/>
  <c r="O591" i="1"/>
  <c r="AC590" i="1"/>
  <c r="AB590" i="1"/>
  <c r="W590" i="1"/>
  <c r="V590" i="1"/>
  <c r="U590" i="1"/>
  <c r="R590" i="1"/>
  <c r="Q590" i="1"/>
  <c r="P590" i="1"/>
  <c r="O590" i="1"/>
  <c r="AC589" i="1"/>
  <c r="AB589" i="1"/>
  <c r="W589" i="1"/>
  <c r="V589" i="1"/>
  <c r="U589" i="1"/>
  <c r="R589" i="1"/>
  <c r="Q589" i="1"/>
  <c r="P589" i="1"/>
  <c r="O589" i="1"/>
  <c r="AC588" i="1"/>
  <c r="AB588" i="1"/>
  <c r="W588" i="1"/>
  <c r="V588" i="1"/>
  <c r="U588" i="1"/>
  <c r="R588" i="1"/>
  <c r="Q588" i="1"/>
  <c r="P588" i="1"/>
  <c r="O588" i="1"/>
  <c r="AC587" i="1"/>
  <c r="AB587" i="1"/>
  <c r="W587" i="1"/>
  <c r="V587" i="1"/>
  <c r="U587" i="1"/>
  <c r="R587" i="1"/>
  <c r="Q587" i="1"/>
  <c r="P587" i="1"/>
  <c r="O587" i="1"/>
  <c r="AC586" i="1"/>
  <c r="AB586" i="1"/>
  <c r="W586" i="1"/>
  <c r="V586" i="1"/>
  <c r="U586" i="1"/>
  <c r="R586" i="1"/>
  <c r="Q586" i="1"/>
  <c r="P586" i="1"/>
  <c r="O586" i="1"/>
  <c r="AC585" i="1"/>
  <c r="AB585" i="1"/>
  <c r="W585" i="1"/>
  <c r="V585" i="1"/>
  <c r="U585" i="1"/>
  <c r="R585" i="1"/>
  <c r="Q585" i="1"/>
  <c r="P585" i="1"/>
  <c r="O585" i="1"/>
  <c r="AC584" i="1"/>
  <c r="AB584" i="1"/>
  <c r="W584" i="1"/>
  <c r="V584" i="1"/>
  <c r="U584" i="1"/>
  <c r="R584" i="1"/>
  <c r="Q584" i="1"/>
  <c r="P584" i="1"/>
  <c r="O584" i="1"/>
  <c r="AC583" i="1"/>
  <c r="AB583" i="1"/>
  <c r="W583" i="1"/>
  <c r="V583" i="1"/>
  <c r="U583" i="1"/>
  <c r="R583" i="1"/>
  <c r="Q583" i="1"/>
  <c r="P583" i="1"/>
  <c r="O583" i="1"/>
  <c r="AC582" i="1"/>
  <c r="AB582" i="1"/>
  <c r="W582" i="1"/>
  <c r="V582" i="1"/>
  <c r="U582" i="1"/>
  <c r="R582" i="1"/>
  <c r="Q582" i="1"/>
  <c r="P582" i="1"/>
  <c r="O582" i="1"/>
  <c r="AC581" i="1"/>
  <c r="AB581" i="1"/>
  <c r="W581" i="1"/>
  <c r="V581" i="1"/>
  <c r="U581" i="1"/>
  <c r="R581" i="1"/>
  <c r="Q581" i="1"/>
  <c r="P581" i="1"/>
  <c r="O581" i="1"/>
  <c r="AC580" i="1"/>
  <c r="AB580" i="1"/>
  <c r="W580" i="1"/>
  <c r="V580" i="1"/>
  <c r="U580" i="1"/>
  <c r="R580" i="1"/>
  <c r="Q580" i="1"/>
  <c r="P580" i="1"/>
  <c r="O580" i="1"/>
  <c r="AC579" i="1"/>
  <c r="AB579" i="1"/>
  <c r="W579" i="1"/>
  <c r="V579" i="1"/>
  <c r="U579" i="1"/>
  <c r="R579" i="1"/>
  <c r="Q579" i="1"/>
  <c r="P579" i="1"/>
  <c r="O579" i="1"/>
  <c r="AC578" i="1"/>
  <c r="AB578" i="1"/>
  <c r="W578" i="1"/>
  <c r="V578" i="1"/>
  <c r="U578" i="1"/>
  <c r="R578" i="1"/>
  <c r="Q578" i="1"/>
  <c r="P578" i="1"/>
  <c r="O578" i="1"/>
  <c r="AC577" i="1"/>
  <c r="AB577" i="1"/>
  <c r="W577" i="1"/>
  <c r="V577" i="1"/>
  <c r="U577" i="1"/>
  <c r="R577" i="1"/>
  <c r="Q577" i="1"/>
  <c r="P577" i="1"/>
  <c r="O577" i="1"/>
  <c r="AC576" i="1"/>
  <c r="AB576" i="1"/>
  <c r="W576" i="1"/>
  <c r="V576" i="1"/>
  <c r="U576" i="1"/>
  <c r="R576" i="1"/>
  <c r="Q576" i="1"/>
  <c r="P576" i="1"/>
  <c r="O576" i="1"/>
  <c r="AC575" i="1"/>
  <c r="AB575" i="1"/>
  <c r="W575" i="1"/>
  <c r="V575" i="1"/>
  <c r="U575" i="1"/>
  <c r="R575" i="1"/>
  <c r="Q575" i="1"/>
  <c r="P575" i="1"/>
  <c r="O575" i="1"/>
  <c r="AC574" i="1"/>
  <c r="AB574" i="1"/>
  <c r="W574" i="1"/>
  <c r="V574" i="1"/>
  <c r="U574" i="1"/>
  <c r="R574" i="1"/>
  <c r="Q574" i="1"/>
  <c r="P574" i="1"/>
  <c r="O574" i="1"/>
  <c r="AC573" i="1"/>
  <c r="AB573" i="1"/>
  <c r="W573" i="1"/>
  <c r="V573" i="1"/>
  <c r="U573" i="1"/>
  <c r="R573" i="1"/>
  <c r="Q573" i="1"/>
  <c r="P573" i="1"/>
  <c r="O573" i="1"/>
  <c r="AC572" i="1"/>
  <c r="AB572" i="1"/>
  <c r="W572" i="1"/>
  <c r="V572" i="1"/>
  <c r="U572" i="1"/>
  <c r="R572" i="1"/>
  <c r="Q572" i="1"/>
  <c r="P572" i="1"/>
  <c r="O572" i="1"/>
  <c r="AC571" i="1"/>
  <c r="AB571" i="1"/>
  <c r="W571" i="1"/>
  <c r="V571" i="1"/>
  <c r="U571" i="1"/>
  <c r="R571" i="1"/>
  <c r="Q571" i="1"/>
  <c r="P571" i="1"/>
  <c r="O571" i="1"/>
  <c r="AC570" i="1"/>
  <c r="AB570" i="1"/>
  <c r="W570" i="1"/>
  <c r="V570" i="1"/>
  <c r="U570" i="1"/>
  <c r="R570" i="1"/>
  <c r="Q570" i="1"/>
  <c r="P570" i="1"/>
  <c r="O570" i="1"/>
  <c r="AC569" i="1"/>
  <c r="AB569" i="1"/>
  <c r="W569" i="1"/>
  <c r="V569" i="1"/>
  <c r="U569" i="1"/>
  <c r="R569" i="1"/>
  <c r="Q569" i="1"/>
  <c r="P569" i="1"/>
  <c r="O569" i="1"/>
  <c r="AC568" i="1"/>
  <c r="AB568" i="1"/>
  <c r="W568" i="1"/>
  <c r="V568" i="1"/>
  <c r="U568" i="1"/>
  <c r="R568" i="1"/>
  <c r="Q568" i="1"/>
  <c r="P568" i="1"/>
  <c r="O568" i="1"/>
  <c r="AC567" i="1"/>
  <c r="AB567" i="1"/>
  <c r="W567" i="1"/>
  <c r="V567" i="1"/>
  <c r="U567" i="1"/>
  <c r="R567" i="1"/>
  <c r="Q567" i="1"/>
  <c r="P567" i="1"/>
  <c r="O567" i="1"/>
  <c r="AC566" i="1"/>
  <c r="AB566" i="1"/>
  <c r="W566" i="1"/>
  <c r="V566" i="1"/>
  <c r="U566" i="1"/>
  <c r="R566" i="1"/>
  <c r="Q566" i="1"/>
  <c r="P566" i="1"/>
  <c r="O566" i="1"/>
  <c r="AC565" i="1"/>
  <c r="AB565" i="1"/>
  <c r="W565" i="1"/>
  <c r="V565" i="1"/>
  <c r="U565" i="1"/>
  <c r="R565" i="1"/>
  <c r="Q565" i="1"/>
  <c r="P565" i="1"/>
  <c r="O565" i="1"/>
  <c r="AC564" i="1"/>
  <c r="AB564" i="1"/>
  <c r="W564" i="1"/>
  <c r="V564" i="1"/>
  <c r="U564" i="1"/>
  <c r="R564" i="1"/>
  <c r="Q564" i="1"/>
  <c r="P564" i="1"/>
  <c r="O564" i="1"/>
  <c r="AC563" i="1"/>
  <c r="AB563" i="1"/>
  <c r="W563" i="1"/>
  <c r="V563" i="1"/>
  <c r="U563" i="1"/>
  <c r="R563" i="1"/>
  <c r="Q563" i="1"/>
  <c r="P563" i="1"/>
  <c r="O563" i="1"/>
  <c r="AC562" i="1"/>
  <c r="AB562" i="1"/>
  <c r="W562" i="1"/>
  <c r="V562" i="1"/>
  <c r="U562" i="1"/>
  <c r="R562" i="1"/>
  <c r="Q562" i="1"/>
  <c r="P562" i="1"/>
  <c r="O562" i="1"/>
  <c r="AC561" i="1"/>
  <c r="AB561" i="1"/>
  <c r="W561" i="1"/>
  <c r="V561" i="1"/>
  <c r="U561" i="1"/>
  <c r="R561" i="1"/>
  <c r="Q561" i="1"/>
  <c r="P561" i="1"/>
  <c r="O561" i="1"/>
  <c r="AC560" i="1"/>
  <c r="AB560" i="1"/>
  <c r="W560" i="1"/>
  <c r="V560" i="1"/>
  <c r="U560" i="1"/>
  <c r="R560" i="1"/>
  <c r="Q560" i="1"/>
  <c r="P560" i="1"/>
  <c r="O560" i="1"/>
  <c r="AC559" i="1"/>
  <c r="AB559" i="1"/>
  <c r="W559" i="1"/>
  <c r="V559" i="1"/>
  <c r="U559" i="1"/>
  <c r="R559" i="1"/>
  <c r="Q559" i="1"/>
  <c r="P559" i="1"/>
  <c r="O559" i="1"/>
  <c r="AC558" i="1"/>
  <c r="AB558" i="1"/>
  <c r="W558" i="1"/>
  <c r="V558" i="1"/>
  <c r="U558" i="1"/>
  <c r="R558" i="1"/>
  <c r="Q558" i="1"/>
  <c r="P558" i="1"/>
  <c r="O558" i="1"/>
  <c r="AC557" i="1"/>
  <c r="AB557" i="1"/>
  <c r="W557" i="1"/>
  <c r="V557" i="1"/>
  <c r="U557" i="1"/>
  <c r="R557" i="1"/>
  <c r="Q557" i="1"/>
  <c r="P557" i="1"/>
  <c r="O557" i="1"/>
  <c r="AC556" i="1"/>
  <c r="AB556" i="1"/>
  <c r="W556" i="1"/>
  <c r="V556" i="1"/>
  <c r="U556" i="1"/>
  <c r="R556" i="1"/>
  <c r="Q556" i="1"/>
  <c r="P556" i="1"/>
  <c r="O556" i="1"/>
  <c r="AC555" i="1"/>
  <c r="AB555" i="1"/>
  <c r="W555" i="1"/>
  <c r="V555" i="1"/>
  <c r="U555" i="1"/>
  <c r="R555" i="1"/>
  <c r="Q555" i="1"/>
  <c r="P555" i="1"/>
  <c r="O555" i="1"/>
  <c r="AC554" i="1"/>
  <c r="AB554" i="1"/>
  <c r="W554" i="1"/>
  <c r="V554" i="1"/>
  <c r="U554" i="1"/>
  <c r="R554" i="1"/>
  <c r="Q554" i="1"/>
  <c r="P554" i="1"/>
  <c r="O554" i="1"/>
  <c r="AC553" i="1"/>
  <c r="AB553" i="1"/>
  <c r="W553" i="1"/>
  <c r="V553" i="1"/>
  <c r="U553" i="1"/>
  <c r="R553" i="1"/>
  <c r="Q553" i="1"/>
  <c r="P553" i="1"/>
  <c r="O553" i="1"/>
  <c r="AC552" i="1"/>
  <c r="AB552" i="1"/>
  <c r="W552" i="1"/>
  <c r="V552" i="1"/>
  <c r="U552" i="1"/>
  <c r="R552" i="1"/>
  <c r="Q552" i="1"/>
  <c r="P552" i="1"/>
  <c r="O552" i="1"/>
  <c r="AC551" i="1"/>
  <c r="AB551" i="1"/>
  <c r="W551" i="1"/>
  <c r="V551" i="1"/>
  <c r="U551" i="1"/>
  <c r="R551" i="1"/>
  <c r="Q551" i="1"/>
  <c r="P551" i="1"/>
  <c r="O551" i="1"/>
  <c r="AC550" i="1"/>
  <c r="AB550" i="1"/>
  <c r="W550" i="1"/>
  <c r="V550" i="1"/>
  <c r="U550" i="1"/>
  <c r="R550" i="1"/>
  <c r="Q550" i="1"/>
  <c r="P550" i="1"/>
  <c r="O550" i="1"/>
  <c r="AC549" i="1"/>
  <c r="AB549" i="1"/>
  <c r="W549" i="1"/>
  <c r="V549" i="1"/>
  <c r="U549" i="1"/>
  <c r="R549" i="1"/>
  <c r="Q549" i="1"/>
  <c r="P549" i="1"/>
  <c r="O549" i="1"/>
  <c r="AC548" i="1"/>
  <c r="AB548" i="1"/>
  <c r="W548" i="1"/>
  <c r="V548" i="1"/>
  <c r="U548" i="1"/>
  <c r="R548" i="1"/>
  <c r="Q548" i="1"/>
  <c r="P548" i="1"/>
  <c r="O548" i="1"/>
  <c r="AC547" i="1"/>
  <c r="AB547" i="1"/>
  <c r="W547" i="1"/>
  <c r="V547" i="1"/>
  <c r="U547" i="1"/>
  <c r="R547" i="1"/>
  <c r="Q547" i="1"/>
  <c r="P547" i="1"/>
  <c r="O547" i="1"/>
  <c r="AC546" i="1"/>
  <c r="AB546" i="1"/>
  <c r="W546" i="1"/>
  <c r="V546" i="1"/>
  <c r="U546" i="1"/>
  <c r="R546" i="1"/>
  <c r="Q546" i="1"/>
  <c r="P546" i="1"/>
  <c r="O546" i="1"/>
  <c r="AC545" i="1"/>
  <c r="AB545" i="1"/>
  <c r="W545" i="1"/>
  <c r="V545" i="1"/>
  <c r="U545" i="1"/>
  <c r="R545" i="1"/>
  <c r="Q545" i="1"/>
  <c r="P545" i="1"/>
  <c r="O545" i="1"/>
  <c r="AC544" i="1"/>
  <c r="AB544" i="1"/>
  <c r="W544" i="1"/>
  <c r="V544" i="1"/>
  <c r="U544" i="1"/>
  <c r="R544" i="1"/>
  <c r="Q544" i="1"/>
  <c r="P544" i="1"/>
  <c r="O544" i="1"/>
  <c r="AC543" i="1"/>
  <c r="AB543" i="1"/>
  <c r="W543" i="1"/>
  <c r="V543" i="1"/>
  <c r="U543" i="1"/>
  <c r="R543" i="1"/>
  <c r="Q543" i="1"/>
  <c r="P543" i="1"/>
  <c r="O543" i="1"/>
  <c r="AC542" i="1"/>
  <c r="AB542" i="1"/>
  <c r="W542" i="1"/>
  <c r="V542" i="1"/>
  <c r="U542" i="1"/>
  <c r="R542" i="1"/>
  <c r="Q542" i="1"/>
  <c r="P542" i="1"/>
  <c r="O542" i="1"/>
  <c r="AC541" i="1"/>
  <c r="AB541" i="1"/>
  <c r="W541" i="1"/>
  <c r="V541" i="1"/>
  <c r="U541" i="1"/>
  <c r="R541" i="1"/>
  <c r="Q541" i="1"/>
  <c r="P541" i="1"/>
  <c r="O541" i="1"/>
  <c r="AC540" i="1"/>
  <c r="AB540" i="1"/>
  <c r="W540" i="1"/>
  <c r="V540" i="1"/>
  <c r="U540" i="1"/>
  <c r="R540" i="1"/>
  <c r="Q540" i="1"/>
  <c r="P540" i="1"/>
  <c r="O540" i="1"/>
  <c r="AC539" i="1"/>
  <c r="AB539" i="1"/>
  <c r="W539" i="1"/>
  <c r="V539" i="1"/>
  <c r="U539" i="1"/>
  <c r="R539" i="1"/>
  <c r="Q539" i="1"/>
  <c r="P539" i="1"/>
  <c r="O539" i="1"/>
  <c r="AC538" i="1"/>
  <c r="AB538" i="1"/>
  <c r="W538" i="1"/>
  <c r="V538" i="1"/>
  <c r="U538" i="1"/>
  <c r="R538" i="1"/>
  <c r="Q538" i="1"/>
  <c r="P538" i="1"/>
  <c r="O538" i="1"/>
  <c r="AC537" i="1"/>
  <c r="AB537" i="1"/>
  <c r="W537" i="1"/>
  <c r="V537" i="1"/>
  <c r="U537" i="1"/>
  <c r="R537" i="1"/>
  <c r="Q537" i="1"/>
  <c r="P537" i="1"/>
  <c r="O537" i="1"/>
  <c r="AC536" i="1"/>
  <c r="AB536" i="1"/>
  <c r="W536" i="1"/>
  <c r="V536" i="1"/>
  <c r="U536" i="1"/>
  <c r="R536" i="1"/>
  <c r="Q536" i="1"/>
  <c r="P536" i="1"/>
  <c r="O536" i="1"/>
  <c r="AC535" i="1"/>
  <c r="AB535" i="1"/>
  <c r="W535" i="1"/>
  <c r="V535" i="1"/>
  <c r="U535" i="1"/>
  <c r="R535" i="1"/>
  <c r="Q535" i="1"/>
  <c r="P535" i="1"/>
  <c r="O535" i="1"/>
  <c r="AC534" i="1"/>
  <c r="AB534" i="1"/>
  <c r="W534" i="1"/>
  <c r="V534" i="1"/>
  <c r="U534" i="1"/>
  <c r="R534" i="1"/>
  <c r="Q534" i="1"/>
  <c r="P534" i="1"/>
  <c r="O534" i="1"/>
  <c r="AC533" i="1"/>
  <c r="AB533" i="1"/>
  <c r="W533" i="1"/>
  <c r="V533" i="1"/>
  <c r="U533" i="1"/>
  <c r="R533" i="1"/>
  <c r="Q533" i="1"/>
  <c r="P533" i="1"/>
  <c r="O533" i="1"/>
  <c r="AC532" i="1"/>
  <c r="AB532" i="1"/>
  <c r="W532" i="1"/>
  <c r="V532" i="1"/>
  <c r="U532" i="1"/>
  <c r="R532" i="1"/>
  <c r="Q532" i="1"/>
  <c r="P532" i="1"/>
  <c r="O532" i="1"/>
  <c r="AC531" i="1"/>
  <c r="AB531" i="1"/>
  <c r="W531" i="1"/>
  <c r="V531" i="1"/>
  <c r="U531" i="1"/>
  <c r="R531" i="1"/>
  <c r="Q531" i="1"/>
  <c r="P531" i="1"/>
  <c r="O531" i="1"/>
  <c r="AC530" i="1"/>
  <c r="AB530" i="1"/>
  <c r="W530" i="1"/>
  <c r="V530" i="1"/>
  <c r="U530" i="1"/>
  <c r="R530" i="1"/>
  <c r="Q530" i="1"/>
  <c r="P530" i="1"/>
  <c r="O530" i="1"/>
  <c r="AC529" i="1"/>
  <c r="AB529" i="1"/>
  <c r="W529" i="1"/>
  <c r="V529" i="1"/>
  <c r="U529" i="1"/>
  <c r="R529" i="1"/>
  <c r="Q529" i="1"/>
  <c r="P529" i="1"/>
  <c r="O529" i="1"/>
  <c r="AC528" i="1"/>
  <c r="AB528" i="1"/>
  <c r="W528" i="1"/>
  <c r="V528" i="1"/>
  <c r="U528" i="1"/>
  <c r="R528" i="1"/>
  <c r="Q528" i="1"/>
  <c r="P528" i="1"/>
  <c r="O528" i="1"/>
  <c r="AC527" i="1"/>
  <c r="AB527" i="1"/>
  <c r="W527" i="1"/>
  <c r="V527" i="1"/>
  <c r="U527" i="1"/>
  <c r="R527" i="1"/>
  <c r="Q527" i="1"/>
  <c r="P527" i="1"/>
  <c r="O527" i="1"/>
  <c r="AC526" i="1"/>
  <c r="AB526" i="1"/>
  <c r="W526" i="1"/>
  <c r="V526" i="1"/>
  <c r="U526" i="1"/>
  <c r="R526" i="1"/>
  <c r="Q526" i="1"/>
  <c r="P526" i="1"/>
  <c r="O526" i="1"/>
  <c r="AC525" i="1"/>
  <c r="AB525" i="1"/>
  <c r="W525" i="1"/>
  <c r="V525" i="1"/>
  <c r="U525" i="1"/>
  <c r="R525" i="1"/>
  <c r="Q525" i="1"/>
  <c r="P525" i="1"/>
  <c r="O525" i="1"/>
  <c r="AC524" i="1"/>
  <c r="AB524" i="1"/>
  <c r="W524" i="1"/>
  <c r="V524" i="1"/>
  <c r="U524" i="1"/>
  <c r="R524" i="1"/>
  <c r="Q524" i="1"/>
  <c r="P524" i="1"/>
  <c r="O524" i="1"/>
  <c r="AC523" i="1"/>
  <c r="AB523" i="1"/>
  <c r="W523" i="1"/>
  <c r="V523" i="1"/>
  <c r="U523" i="1"/>
  <c r="R523" i="1"/>
  <c r="Q523" i="1"/>
  <c r="P523" i="1"/>
  <c r="O523" i="1"/>
  <c r="AC522" i="1"/>
  <c r="AB522" i="1"/>
  <c r="W522" i="1"/>
  <c r="V522" i="1"/>
  <c r="U522" i="1"/>
  <c r="R522" i="1"/>
  <c r="Q522" i="1"/>
  <c r="P522" i="1"/>
  <c r="O522" i="1"/>
  <c r="AC521" i="1"/>
  <c r="AB521" i="1"/>
  <c r="W521" i="1"/>
  <c r="V521" i="1"/>
  <c r="U521" i="1"/>
  <c r="R521" i="1"/>
  <c r="Q521" i="1"/>
  <c r="P521" i="1"/>
  <c r="O521" i="1"/>
  <c r="AC520" i="1"/>
  <c r="AB520" i="1"/>
  <c r="W520" i="1"/>
  <c r="V520" i="1"/>
  <c r="U520" i="1"/>
  <c r="R520" i="1"/>
  <c r="Q520" i="1"/>
  <c r="P520" i="1"/>
  <c r="O520" i="1"/>
  <c r="AC519" i="1"/>
  <c r="AB519" i="1"/>
  <c r="W519" i="1"/>
  <c r="V519" i="1"/>
  <c r="U519" i="1"/>
  <c r="R519" i="1"/>
  <c r="Q519" i="1"/>
  <c r="P519" i="1"/>
  <c r="O519" i="1"/>
  <c r="AC518" i="1"/>
  <c r="AB518" i="1"/>
  <c r="W518" i="1"/>
  <c r="V518" i="1"/>
  <c r="U518" i="1"/>
  <c r="R518" i="1"/>
  <c r="Q518" i="1"/>
  <c r="P518" i="1"/>
  <c r="O518" i="1"/>
  <c r="AC517" i="1"/>
  <c r="AB517" i="1"/>
  <c r="W517" i="1"/>
  <c r="V517" i="1"/>
  <c r="U517" i="1"/>
  <c r="R517" i="1"/>
  <c r="Q517" i="1"/>
  <c r="P517" i="1"/>
  <c r="O517" i="1"/>
  <c r="AC516" i="1"/>
  <c r="AB516" i="1"/>
  <c r="W516" i="1"/>
  <c r="V516" i="1"/>
  <c r="U516" i="1"/>
  <c r="R516" i="1"/>
  <c r="Q516" i="1"/>
  <c r="P516" i="1"/>
  <c r="O516" i="1"/>
  <c r="AC515" i="1"/>
  <c r="AB515" i="1"/>
  <c r="W515" i="1"/>
  <c r="V515" i="1"/>
  <c r="U515" i="1"/>
  <c r="R515" i="1"/>
  <c r="Q515" i="1"/>
  <c r="P515" i="1"/>
  <c r="O515" i="1"/>
  <c r="AC514" i="1"/>
  <c r="AB514" i="1"/>
  <c r="W514" i="1"/>
  <c r="V514" i="1"/>
  <c r="U514" i="1"/>
  <c r="R514" i="1"/>
  <c r="Q514" i="1"/>
  <c r="P514" i="1"/>
  <c r="O514" i="1"/>
  <c r="AC513" i="1"/>
  <c r="AB513" i="1"/>
  <c r="W513" i="1"/>
  <c r="V513" i="1"/>
  <c r="U513" i="1"/>
  <c r="R513" i="1"/>
  <c r="Q513" i="1"/>
  <c r="P513" i="1"/>
  <c r="O513" i="1"/>
  <c r="AC512" i="1"/>
  <c r="AB512" i="1"/>
  <c r="W512" i="1"/>
  <c r="V512" i="1"/>
  <c r="U512" i="1"/>
  <c r="R512" i="1"/>
  <c r="Q512" i="1"/>
  <c r="P512" i="1"/>
  <c r="O512" i="1"/>
  <c r="AC511" i="1"/>
  <c r="AB511" i="1"/>
  <c r="W511" i="1"/>
  <c r="V511" i="1"/>
  <c r="U511" i="1"/>
  <c r="R511" i="1"/>
  <c r="Q511" i="1"/>
  <c r="P511" i="1"/>
  <c r="O511" i="1"/>
  <c r="AC510" i="1"/>
  <c r="AB510" i="1"/>
  <c r="W510" i="1"/>
  <c r="V510" i="1"/>
  <c r="U510" i="1"/>
  <c r="R510" i="1"/>
  <c r="Q510" i="1"/>
  <c r="P510" i="1"/>
  <c r="O510" i="1"/>
  <c r="AC509" i="1"/>
  <c r="AB509" i="1"/>
  <c r="W509" i="1"/>
  <c r="V509" i="1"/>
  <c r="U509" i="1"/>
  <c r="R509" i="1"/>
  <c r="Q509" i="1"/>
  <c r="P509" i="1"/>
  <c r="O509" i="1"/>
  <c r="AC508" i="1"/>
  <c r="AB508" i="1"/>
  <c r="W508" i="1"/>
  <c r="V508" i="1"/>
  <c r="U508" i="1"/>
  <c r="R508" i="1"/>
  <c r="Q508" i="1"/>
  <c r="P508" i="1"/>
  <c r="O508" i="1"/>
  <c r="AC507" i="1"/>
  <c r="AB507" i="1"/>
  <c r="W507" i="1"/>
  <c r="V507" i="1"/>
  <c r="U507" i="1"/>
  <c r="R507" i="1"/>
  <c r="Q507" i="1"/>
  <c r="P507" i="1"/>
  <c r="O507" i="1"/>
  <c r="AC506" i="1"/>
  <c r="AB506" i="1"/>
  <c r="W506" i="1"/>
  <c r="V506" i="1"/>
  <c r="U506" i="1"/>
  <c r="R506" i="1"/>
  <c r="Q506" i="1"/>
  <c r="P506" i="1"/>
  <c r="O506" i="1"/>
  <c r="AC505" i="1"/>
  <c r="AB505" i="1"/>
  <c r="W505" i="1"/>
  <c r="V505" i="1"/>
  <c r="U505" i="1"/>
  <c r="R505" i="1"/>
  <c r="Q505" i="1"/>
  <c r="P505" i="1"/>
  <c r="O505" i="1"/>
  <c r="AC504" i="1"/>
  <c r="AB504" i="1"/>
  <c r="W504" i="1"/>
  <c r="V504" i="1"/>
  <c r="U504" i="1"/>
  <c r="R504" i="1"/>
  <c r="Q504" i="1"/>
  <c r="P504" i="1"/>
  <c r="O504" i="1"/>
  <c r="AC503" i="1"/>
  <c r="AB503" i="1"/>
  <c r="W503" i="1"/>
  <c r="V503" i="1"/>
  <c r="U503" i="1"/>
  <c r="R503" i="1"/>
  <c r="Q503" i="1"/>
  <c r="P503" i="1"/>
  <c r="O503" i="1"/>
  <c r="AC502" i="1"/>
  <c r="AB502" i="1"/>
  <c r="W502" i="1"/>
  <c r="V502" i="1"/>
  <c r="U502" i="1"/>
  <c r="R502" i="1"/>
  <c r="Q502" i="1"/>
  <c r="P502" i="1"/>
  <c r="O502" i="1"/>
  <c r="AC501" i="1"/>
  <c r="AB501" i="1"/>
  <c r="W501" i="1"/>
  <c r="V501" i="1"/>
  <c r="U501" i="1"/>
  <c r="R501" i="1"/>
  <c r="Q501" i="1"/>
  <c r="P501" i="1"/>
  <c r="O501" i="1"/>
  <c r="AC500" i="1"/>
  <c r="AB500" i="1"/>
  <c r="W500" i="1"/>
  <c r="V500" i="1"/>
  <c r="U500" i="1"/>
  <c r="R500" i="1"/>
  <c r="Q500" i="1"/>
  <c r="P500" i="1"/>
  <c r="O500" i="1"/>
  <c r="AC499" i="1"/>
  <c r="AB499" i="1"/>
  <c r="W499" i="1"/>
  <c r="V499" i="1"/>
  <c r="U499" i="1"/>
  <c r="R499" i="1"/>
  <c r="Q499" i="1"/>
  <c r="P499" i="1"/>
  <c r="O499" i="1"/>
  <c r="AC498" i="1"/>
  <c r="AB498" i="1"/>
  <c r="W498" i="1"/>
  <c r="V498" i="1"/>
  <c r="U498" i="1"/>
  <c r="R498" i="1"/>
  <c r="Q498" i="1"/>
  <c r="P498" i="1"/>
  <c r="O498" i="1"/>
  <c r="AC497" i="1"/>
  <c r="AB497" i="1"/>
  <c r="W497" i="1"/>
  <c r="V497" i="1"/>
  <c r="U497" i="1"/>
  <c r="R497" i="1"/>
  <c r="Q497" i="1"/>
  <c r="P497" i="1"/>
  <c r="O497" i="1"/>
  <c r="AC496" i="1"/>
  <c r="AB496" i="1"/>
  <c r="W496" i="1"/>
  <c r="V496" i="1"/>
  <c r="U496" i="1"/>
  <c r="R496" i="1"/>
  <c r="Q496" i="1"/>
  <c r="P496" i="1"/>
  <c r="O496" i="1"/>
  <c r="AC495" i="1"/>
  <c r="AB495" i="1"/>
  <c r="W495" i="1"/>
  <c r="V495" i="1"/>
  <c r="U495" i="1"/>
  <c r="R495" i="1"/>
  <c r="Q495" i="1"/>
  <c r="P495" i="1"/>
  <c r="O495" i="1"/>
  <c r="AC494" i="1"/>
  <c r="AB494" i="1"/>
  <c r="W494" i="1"/>
  <c r="V494" i="1"/>
  <c r="U494" i="1"/>
  <c r="R494" i="1"/>
  <c r="Q494" i="1"/>
  <c r="P494" i="1"/>
  <c r="O494" i="1"/>
  <c r="AC493" i="1"/>
  <c r="AB493" i="1"/>
  <c r="W493" i="1"/>
  <c r="V493" i="1"/>
  <c r="U493" i="1"/>
  <c r="R493" i="1"/>
  <c r="Q493" i="1"/>
  <c r="P493" i="1"/>
  <c r="O493" i="1"/>
  <c r="AC492" i="1"/>
  <c r="AB492" i="1"/>
  <c r="W492" i="1"/>
  <c r="V492" i="1"/>
  <c r="U492" i="1"/>
  <c r="R492" i="1"/>
  <c r="Q492" i="1"/>
  <c r="P492" i="1"/>
  <c r="O492" i="1"/>
  <c r="AC491" i="1"/>
  <c r="AB491" i="1"/>
  <c r="W491" i="1"/>
  <c r="V491" i="1"/>
  <c r="U491" i="1"/>
  <c r="R491" i="1"/>
  <c r="Q491" i="1"/>
  <c r="P491" i="1"/>
  <c r="O491" i="1"/>
  <c r="AC490" i="1"/>
  <c r="AB490" i="1"/>
  <c r="W490" i="1"/>
  <c r="V490" i="1"/>
  <c r="U490" i="1"/>
  <c r="R490" i="1"/>
  <c r="Q490" i="1"/>
  <c r="P490" i="1"/>
  <c r="O490" i="1"/>
  <c r="AC489" i="1"/>
  <c r="AB489" i="1"/>
  <c r="W489" i="1"/>
  <c r="V489" i="1"/>
  <c r="U489" i="1"/>
  <c r="R489" i="1"/>
  <c r="Q489" i="1"/>
  <c r="P489" i="1"/>
  <c r="O489" i="1"/>
  <c r="AC488" i="1"/>
  <c r="AB488" i="1"/>
  <c r="W488" i="1"/>
  <c r="V488" i="1"/>
  <c r="U488" i="1"/>
  <c r="R488" i="1"/>
  <c r="Q488" i="1"/>
  <c r="P488" i="1"/>
  <c r="O488" i="1"/>
  <c r="AC487" i="1"/>
  <c r="AB487" i="1"/>
  <c r="W487" i="1"/>
  <c r="V487" i="1"/>
  <c r="U487" i="1"/>
  <c r="R487" i="1"/>
  <c r="Q487" i="1"/>
  <c r="P487" i="1"/>
  <c r="O487" i="1"/>
  <c r="AC486" i="1"/>
  <c r="AB486" i="1"/>
  <c r="W486" i="1"/>
  <c r="V486" i="1"/>
  <c r="U486" i="1"/>
  <c r="R486" i="1"/>
  <c r="Q486" i="1"/>
  <c r="P486" i="1"/>
  <c r="O486" i="1"/>
  <c r="AC485" i="1"/>
  <c r="AB485" i="1"/>
  <c r="W485" i="1"/>
  <c r="V485" i="1"/>
  <c r="U485" i="1"/>
  <c r="R485" i="1"/>
  <c r="Q485" i="1"/>
  <c r="P485" i="1"/>
  <c r="O485" i="1"/>
  <c r="AC484" i="1"/>
  <c r="AB484" i="1"/>
  <c r="W484" i="1"/>
  <c r="V484" i="1"/>
  <c r="U484" i="1"/>
  <c r="R484" i="1"/>
  <c r="Q484" i="1"/>
  <c r="P484" i="1"/>
  <c r="O484" i="1"/>
  <c r="AC483" i="1"/>
  <c r="AB483" i="1"/>
  <c r="W483" i="1"/>
  <c r="V483" i="1"/>
  <c r="U483" i="1"/>
  <c r="R483" i="1"/>
  <c r="Q483" i="1"/>
  <c r="P483" i="1"/>
  <c r="O483" i="1"/>
  <c r="AC482" i="1"/>
  <c r="AB482" i="1"/>
  <c r="W482" i="1"/>
  <c r="V482" i="1"/>
  <c r="U482" i="1"/>
  <c r="R482" i="1"/>
  <c r="Q482" i="1"/>
  <c r="P482" i="1"/>
  <c r="O482" i="1"/>
  <c r="AC481" i="1"/>
  <c r="AB481" i="1"/>
  <c r="W481" i="1"/>
  <c r="V481" i="1"/>
  <c r="U481" i="1"/>
  <c r="R481" i="1"/>
  <c r="Q481" i="1"/>
  <c r="P481" i="1"/>
  <c r="O481" i="1"/>
  <c r="AC480" i="1"/>
  <c r="AB480" i="1"/>
  <c r="W480" i="1"/>
  <c r="V480" i="1"/>
  <c r="U480" i="1"/>
  <c r="R480" i="1"/>
  <c r="Q480" i="1"/>
  <c r="P480" i="1"/>
  <c r="O480" i="1"/>
  <c r="AC479" i="1"/>
  <c r="AB479" i="1"/>
  <c r="W479" i="1"/>
  <c r="V479" i="1"/>
  <c r="U479" i="1"/>
  <c r="R479" i="1"/>
  <c r="Q479" i="1"/>
  <c r="P479" i="1"/>
  <c r="O479" i="1"/>
  <c r="AC478" i="1"/>
  <c r="AB478" i="1"/>
  <c r="W478" i="1"/>
  <c r="V478" i="1"/>
  <c r="U478" i="1"/>
  <c r="R478" i="1"/>
  <c r="Q478" i="1"/>
  <c r="P478" i="1"/>
  <c r="O478" i="1"/>
  <c r="AC477" i="1"/>
  <c r="AB477" i="1"/>
  <c r="W477" i="1"/>
  <c r="V477" i="1"/>
  <c r="U477" i="1"/>
  <c r="R477" i="1"/>
  <c r="Q477" i="1"/>
  <c r="P477" i="1"/>
  <c r="O477" i="1"/>
  <c r="AC476" i="1"/>
  <c r="AB476" i="1"/>
  <c r="W476" i="1"/>
  <c r="V476" i="1"/>
  <c r="U476" i="1"/>
  <c r="R476" i="1"/>
  <c r="Q476" i="1"/>
  <c r="P476" i="1"/>
  <c r="O476" i="1"/>
  <c r="AC475" i="1"/>
  <c r="AB475" i="1"/>
  <c r="W475" i="1"/>
  <c r="V475" i="1"/>
  <c r="U475" i="1"/>
  <c r="R475" i="1"/>
  <c r="Q475" i="1"/>
  <c r="P475" i="1"/>
  <c r="O475" i="1"/>
  <c r="AC474" i="1"/>
  <c r="AB474" i="1"/>
  <c r="W474" i="1"/>
  <c r="V474" i="1"/>
  <c r="U474" i="1"/>
  <c r="R474" i="1"/>
  <c r="Q474" i="1"/>
  <c r="P474" i="1"/>
  <c r="O474" i="1"/>
  <c r="AC473" i="1"/>
  <c r="AB473" i="1"/>
  <c r="W473" i="1"/>
  <c r="V473" i="1"/>
  <c r="U473" i="1"/>
  <c r="R473" i="1"/>
  <c r="Q473" i="1"/>
  <c r="P473" i="1"/>
  <c r="O473" i="1"/>
  <c r="AC472" i="1"/>
  <c r="AB472" i="1"/>
  <c r="W472" i="1"/>
  <c r="V472" i="1"/>
  <c r="U472" i="1"/>
  <c r="R472" i="1"/>
  <c r="Q472" i="1"/>
  <c r="P472" i="1"/>
  <c r="O472" i="1"/>
  <c r="AC471" i="1"/>
  <c r="AB471" i="1"/>
  <c r="W471" i="1"/>
  <c r="V471" i="1"/>
  <c r="U471" i="1"/>
  <c r="R471" i="1"/>
  <c r="Q471" i="1"/>
  <c r="P471" i="1"/>
  <c r="O471" i="1"/>
  <c r="AC470" i="1"/>
  <c r="AB470" i="1"/>
  <c r="W470" i="1"/>
  <c r="V470" i="1"/>
  <c r="U470" i="1"/>
  <c r="R470" i="1"/>
  <c r="Q470" i="1"/>
  <c r="P470" i="1"/>
  <c r="O470" i="1"/>
  <c r="AC469" i="1"/>
  <c r="AB469" i="1"/>
  <c r="W469" i="1"/>
  <c r="V469" i="1"/>
  <c r="U469" i="1"/>
  <c r="R469" i="1"/>
  <c r="Q469" i="1"/>
  <c r="P469" i="1"/>
  <c r="O469" i="1"/>
  <c r="AC468" i="1"/>
  <c r="AB468" i="1"/>
  <c r="W468" i="1"/>
  <c r="V468" i="1"/>
  <c r="U468" i="1"/>
  <c r="R468" i="1"/>
  <c r="Q468" i="1"/>
  <c r="P468" i="1"/>
  <c r="O468" i="1"/>
  <c r="AC467" i="1"/>
  <c r="AB467" i="1"/>
  <c r="W467" i="1"/>
  <c r="V467" i="1"/>
  <c r="U467" i="1"/>
  <c r="R467" i="1"/>
  <c r="Q467" i="1"/>
  <c r="P467" i="1"/>
  <c r="O467" i="1"/>
  <c r="AC466" i="1"/>
  <c r="AB466" i="1"/>
  <c r="W466" i="1"/>
  <c r="V466" i="1"/>
  <c r="U466" i="1"/>
  <c r="R466" i="1"/>
  <c r="Q466" i="1"/>
  <c r="P466" i="1"/>
  <c r="O466" i="1"/>
  <c r="AC465" i="1"/>
  <c r="AB465" i="1"/>
  <c r="W465" i="1"/>
  <c r="V465" i="1"/>
  <c r="U465" i="1"/>
  <c r="R465" i="1"/>
  <c r="Q465" i="1"/>
  <c r="P465" i="1"/>
  <c r="O465" i="1"/>
  <c r="AC464" i="1"/>
  <c r="AB464" i="1"/>
  <c r="W464" i="1"/>
  <c r="V464" i="1"/>
  <c r="U464" i="1"/>
  <c r="R464" i="1"/>
  <c r="Q464" i="1"/>
  <c r="P464" i="1"/>
  <c r="O464" i="1"/>
  <c r="AC463" i="1"/>
  <c r="AB463" i="1"/>
  <c r="W463" i="1"/>
  <c r="V463" i="1"/>
  <c r="U463" i="1"/>
  <c r="R463" i="1"/>
  <c r="Q463" i="1"/>
  <c r="P463" i="1"/>
  <c r="O463" i="1"/>
  <c r="AC462" i="1"/>
  <c r="AB462" i="1"/>
  <c r="W462" i="1"/>
  <c r="V462" i="1"/>
  <c r="U462" i="1"/>
  <c r="R462" i="1"/>
  <c r="Q462" i="1"/>
  <c r="P462" i="1"/>
  <c r="O462" i="1"/>
  <c r="AC461" i="1"/>
  <c r="AB461" i="1"/>
  <c r="W461" i="1"/>
  <c r="V461" i="1"/>
  <c r="U461" i="1"/>
  <c r="R461" i="1"/>
  <c r="Q461" i="1"/>
  <c r="P461" i="1"/>
  <c r="O461" i="1"/>
  <c r="AC460" i="1"/>
  <c r="AB460" i="1"/>
  <c r="W460" i="1"/>
  <c r="V460" i="1"/>
  <c r="U460" i="1"/>
  <c r="R460" i="1"/>
  <c r="Q460" i="1"/>
  <c r="P460" i="1"/>
  <c r="O460" i="1"/>
  <c r="AC459" i="1"/>
  <c r="AB459" i="1"/>
  <c r="W459" i="1"/>
  <c r="V459" i="1"/>
  <c r="U459" i="1"/>
  <c r="R459" i="1"/>
  <c r="Q459" i="1"/>
  <c r="P459" i="1"/>
  <c r="O459" i="1"/>
  <c r="AC458" i="1"/>
  <c r="AB458" i="1"/>
  <c r="W458" i="1"/>
  <c r="V458" i="1"/>
  <c r="U458" i="1"/>
  <c r="R458" i="1"/>
  <c r="Q458" i="1"/>
  <c r="P458" i="1"/>
  <c r="O458" i="1"/>
  <c r="AC457" i="1"/>
  <c r="AB457" i="1"/>
  <c r="W457" i="1"/>
  <c r="V457" i="1"/>
  <c r="U457" i="1"/>
  <c r="R457" i="1"/>
  <c r="Q457" i="1"/>
  <c r="P457" i="1"/>
  <c r="O457" i="1"/>
  <c r="AC456" i="1"/>
  <c r="AB456" i="1"/>
  <c r="W456" i="1"/>
  <c r="V456" i="1"/>
  <c r="U456" i="1"/>
  <c r="R456" i="1"/>
  <c r="Q456" i="1"/>
  <c r="P456" i="1"/>
  <c r="O456" i="1"/>
  <c r="AC455" i="1"/>
  <c r="AB455" i="1"/>
  <c r="W455" i="1"/>
  <c r="V455" i="1"/>
  <c r="U455" i="1"/>
  <c r="R455" i="1"/>
  <c r="Q455" i="1"/>
  <c r="P455" i="1"/>
  <c r="O455" i="1"/>
  <c r="AC454" i="1"/>
  <c r="AB454" i="1"/>
  <c r="W454" i="1"/>
  <c r="V454" i="1"/>
  <c r="U454" i="1"/>
  <c r="R454" i="1"/>
  <c r="Q454" i="1"/>
  <c r="P454" i="1"/>
  <c r="O454" i="1"/>
  <c r="AC453" i="1"/>
  <c r="AB453" i="1"/>
  <c r="W453" i="1"/>
  <c r="V453" i="1"/>
  <c r="U453" i="1"/>
  <c r="R453" i="1"/>
  <c r="Q453" i="1"/>
  <c r="P453" i="1"/>
  <c r="O453" i="1"/>
  <c r="AC452" i="1"/>
  <c r="AB452" i="1"/>
  <c r="W452" i="1"/>
  <c r="V452" i="1"/>
  <c r="U452" i="1"/>
  <c r="R452" i="1"/>
  <c r="Q452" i="1"/>
  <c r="P452" i="1"/>
  <c r="O452" i="1"/>
  <c r="AC451" i="1"/>
  <c r="AB451" i="1"/>
  <c r="W451" i="1"/>
  <c r="V451" i="1"/>
  <c r="U451" i="1"/>
  <c r="R451" i="1"/>
  <c r="Q451" i="1"/>
  <c r="P451" i="1"/>
  <c r="O451" i="1"/>
  <c r="AC450" i="1"/>
  <c r="AB450" i="1"/>
  <c r="W450" i="1"/>
  <c r="V450" i="1"/>
  <c r="U450" i="1"/>
  <c r="R450" i="1"/>
  <c r="Q450" i="1"/>
  <c r="P450" i="1"/>
  <c r="O450" i="1"/>
  <c r="AC449" i="1"/>
  <c r="AB449" i="1"/>
  <c r="W449" i="1"/>
  <c r="V449" i="1"/>
  <c r="U449" i="1"/>
  <c r="R449" i="1"/>
  <c r="Q449" i="1"/>
  <c r="P449" i="1"/>
  <c r="O449" i="1"/>
  <c r="AC448" i="1"/>
  <c r="AB448" i="1"/>
  <c r="W448" i="1"/>
  <c r="V448" i="1"/>
  <c r="U448" i="1"/>
  <c r="R448" i="1"/>
  <c r="Q448" i="1"/>
  <c r="P448" i="1"/>
  <c r="O448" i="1"/>
  <c r="AC447" i="1"/>
  <c r="AB447" i="1"/>
  <c r="W447" i="1"/>
  <c r="V447" i="1"/>
  <c r="U447" i="1"/>
  <c r="R447" i="1"/>
  <c r="Q447" i="1"/>
  <c r="P447" i="1"/>
  <c r="O447" i="1"/>
  <c r="AC446" i="1"/>
  <c r="AB446" i="1"/>
  <c r="W446" i="1"/>
  <c r="V446" i="1"/>
  <c r="U446" i="1"/>
  <c r="R446" i="1"/>
  <c r="Q446" i="1"/>
  <c r="P446" i="1"/>
  <c r="O446" i="1"/>
  <c r="AC445" i="1"/>
  <c r="AB445" i="1"/>
  <c r="W445" i="1"/>
  <c r="V445" i="1"/>
  <c r="U445" i="1"/>
  <c r="R445" i="1"/>
  <c r="Q445" i="1"/>
  <c r="P445" i="1"/>
  <c r="O445" i="1"/>
  <c r="AC444" i="1"/>
  <c r="AB444" i="1"/>
  <c r="W444" i="1"/>
  <c r="V444" i="1"/>
  <c r="U444" i="1"/>
  <c r="R444" i="1"/>
  <c r="Q444" i="1"/>
  <c r="P444" i="1"/>
  <c r="O444" i="1"/>
  <c r="AC443" i="1"/>
  <c r="AB443" i="1"/>
  <c r="W443" i="1"/>
  <c r="V443" i="1"/>
  <c r="U443" i="1"/>
  <c r="R443" i="1"/>
  <c r="Q443" i="1"/>
  <c r="P443" i="1"/>
  <c r="O443" i="1"/>
  <c r="AC442" i="1"/>
  <c r="AB442" i="1"/>
  <c r="W442" i="1"/>
  <c r="V442" i="1"/>
  <c r="U442" i="1"/>
  <c r="R442" i="1"/>
  <c r="Q442" i="1"/>
  <c r="P442" i="1"/>
  <c r="O442" i="1"/>
  <c r="AC441" i="1"/>
  <c r="AB441" i="1"/>
  <c r="W441" i="1"/>
  <c r="V441" i="1"/>
  <c r="U441" i="1"/>
  <c r="R441" i="1"/>
  <c r="Q441" i="1"/>
  <c r="P441" i="1"/>
  <c r="O441" i="1"/>
  <c r="AC440" i="1"/>
  <c r="AB440" i="1"/>
  <c r="W440" i="1"/>
  <c r="V440" i="1"/>
  <c r="U440" i="1"/>
  <c r="R440" i="1"/>
  <c r="Q440" i="1"/>
  <c r="P440" i="1"/>
  <c r="O440" i="1"/>
  <c r="AC439" i="1"/>
  <c r="AB439" i="1"/>
  <c r="W439" i="1"/>
  <c r="V439" i="1"/>
  <c r="U439" i="1"/>
  <c r="R439" i="1"/>
  <c r="Q439" i="1"/>
  <c r="P439" i="1"/>
  <c r="O439" i="1"/>
  <c r="AC438" i="1"/>
  <c r="AB438" i="1"/>
  <c r="W438" i="1"/>
  <c r="V438" i="1"/>
  <c r="U438" i="1"/>
  <c r="R438" i="1"/>
  <c r="Q438" i="1"/>
  <c r="P438" i="1"/>
  <c r="O438" i="1"/>
  <c r="AC437" i="1"/>
  <c r="AB437" i="1"/>
  <c r="W437" i="1"/>
  <c r="V437" i="1"/>
  <c r="U437" i="1"/>
  <c r="R437" i="1"/>
  <c r="Q437" i="1"/>
  <c r="P437" i="1"/>
  <c r="O437" i="1"/>
  <c r="AC436" i="1"/>
  <c r="AB436" i="1"/>
  <c r="W436" i="1"/>
  <c r="V436" i="1"/>
  <c r="U436" i="1"/>
  <c r="R436" i="1"/>
  <c r="Q436" i="1"/>
  <c r="P436" i="1"/>
  <c r="O436" i="1"/>
  <c r="AC435" i="1"/>
  <c r="AB435" i="1"/>
  <c r="W435" i="1"/>
  <c r="V435" i="1"/>
  <c r="U435" i="1"/>
  <c r="R435" i="1"/>
  <c r="Q435" i="1"/>
  <c r="P435" i="1"/>
  <c r="O435" i="1"/>
  <c r="AC434" i="1"/>
  <c r="AB434" i="1"/>
  <c r="W434" i="1"/>
  <c r="V434" i="1"/>
  <c r="U434" i="1"/>
  <c r="R434" i="1"/>
  <c r="Q434" i="1"/>
  <c r="P434" i="1"/>
  <c r="O434" i="1"/>
  <c r="AC433" i="1"/>
  <c r="AB433" i="1"/>
  <c r="W433" i="1"/>
  <c r="V433" i="1"/>
  <c r="U433" i="1"/>
  <c r="R433" i="1"/>
  <c r="Q433" i="1"/>
  <c r="P433" i="1"/>
  <c r="O433" i="1"/>
  <c r="AC432" i="1"/>
  <c r="AB432" i="1"/>
  <c r="W432" i="1"/>
  <c r="V432" i="1"/>
  <c r="U432" i="1"/>
  <c r="R432" i="1"/>
  <c r="Q432" i="1"/>
  <c r="P432" i="1"/>
  <c r="O432" i="1"/>
  <c r="AC431" i="1"/>
  <c r="AB431" i="1"/>
  <c r="W431" i="1"/>
  <c r="V431" i="1"/>
  <c r="U431" i="1"/>
  <c r="R431" i="1"/>
  <c r="Q431" i="1"/>
  <c r="P431" i="1"/>
  <c r="O431" i="1"/>
  <c r="AC430" i="1"/>
  <c r="AB430" i="1"/>
  <c r="W430" i="1"/>
  <c r="V430" i="1"/>
  <c r="U430" i="1"/>
  <c r="R430" i="1"/>
  <c r="Q430" i="1"/>
  <c r="P430" i="1"/>
  <c r="O430" i="1"/>
  <c r="AC429" i="1"/>
  <c r="AB429" i="1"/>
  <c r="W429" i="1"/>
  <c r="V429" i="1"/>
  <c r="U429" i="1"/>
  <c r="R429" i="1"/>
  <c r="Q429" i="1"/>
  <c r="P429" i="1"/>
  <c r="O429" i="1"/>
  <c r="AC428" i="1"/>
  <c r="AB428" i="1"/>
  <c r="W428" i="1"/>
  <c r="V428" i="1"/>
  <c r="U428" i="1"/>
  <c r="R428" i="1"/>
  <c r="Q428" i="1"/>
  <c r="P428" i="1"/>
  <c r="O428" i="1"/>
  <c r="AC427" i="1"/>
  <c r="AB427" i="1"/>
  <c r="W427" i="1"/>
  <c r="V427" i="1"/>
  <c r="U427" i="1"/>
  <c r="R427" i="1"/>
  <c r="Q427" i="1"/>
  <c r="P427" i="1"/>
  <c r="O427" i="1"/>
  <c r="AC426" i="1"/>
  <c r="AB426" i="1"/>
  <c r="W426" i="1"/>
  <c r="V426" i="1"/>
  <c r="U426" i="1"/>
  <c r="R426" i="1"/>
  <c r="Q426" i="1"/>
  <c r="P426" i="1"/>
  <c r="O426" i="1"/>
  <c r="AC425" i="1"/>
  <c r="AB425" i="1"/>
  <c r="W425" i="1"/>
  <c r="V425" i="1"/>
  <c r="U425" i="1"/>
  <c r="R425" i="1"/>
  <c r="Q425" i="1"/>
  <c r="P425" i="1"/>
  <c r="O425" i="1"/>
  <c r="AC424" i="1"/>
  <c r="AB424" i="1"/>
  <c r="W424" i="1"/>
  <c r="V424" i="1"/>
  <c r="U424" i="1"/>
  <c r="R424" i="1"/>
  <c r="Q424" i="1"/>
  <c r="P424" i="1"/>
  <c r="O424" i="1"/>
  <c r="AC423" i="1"/>
  <c r="AB423" i="1"/>
  <c r="W423" i="1"/>
  <c r="V423" i="1"/>
  <c r="U423" i="1"/>
  <c r="R423" i="1"/>
  <c r="Q423" i="1"/>
  <c r="P423" i="1"/>
  <c r="O423" i="1"/>
  <c r="AC422" i="1"/>
  <c r="AB422" i="1"/>
  <c r="W422" i="1"/>
  <c r="V422" i="1"/>
  <c r="U422" i="1"/>
  <c r="R422" i="1"/>
  <c r="Q422" i="1"/>
  <c r="P422" i="1"/>
  <c r="O422" i="1"/>
  <c r="AC421" i="1"/>
  <c r="AB421" i="1"/>
  <c r="W421" i="1"/>
  <c r="V421" i="1"/>
  <c r="U421" i="1"/>
  <c r="R421" i="1"/>
  <c r="Q421" i="1"/>
  <c r="P421" i="1"/>
  <c r="O421" i="1"/>
  <c r="AC420" i="1"/>
  <c r="AB420" i="1"/>
  <c r="W420" i="1"/>
  <c r="V420" i="1"/>
  <c r="U420" i="1"/>
  <c r="R420" i="1"/>
  <c r="Q420" i="1"/>
  <c r="P420" i="1"/>
  <c r="O420" i="1"/>
  <c r="AC419" i="1"/>
  <c r="AB419" i="1"/>
  <c r="W419" i="1"/>
  <c r="V419" i="1"/>
  <c r="U419" i="1"/>
  <c r="R419" i="1"/>
  <c r="Q419" i="1"/>
  <c r="P419" i="1"/>
  <c r="O419" i="1"/>
  <c r="AC418" i="1"/>
  <c r="AB418" i="1"/>
  <c r="W418" i="1"/>
  <c r="V418" i="1"/>
  <c r="U418" i="1"/>
  <c r="R418" i="1"/>
  <c r="Q418" i="1"/>
  <c r="P418" i="1"/>
  <c r="O418" i="1"/>
  <c r="AC417" i="1"/>
  <c r="AB417" i="1"/>
  <c r="W417" i="1"/>
  <c r="V417" i="1"/>
  <c r="U417" i="1"/>
  <c r="R417" i="1"/>
  <c r="Q417" i="1"/>
  <c r="P417" i="1"/>
  <c r="O417" i="1"/>
  <c r="AC416" i="1"/>
  <c r="AB416" i="1"/>
  <c r="W416" i="1"/>
  <c r="V416" i="1"/>
  <c r="U416" i="1"/>
  <c r="R416" i="1"/>
  <c r="Q416" i="1"/>
  <c r="P416" i="1"/>
  <c r="O416" i="1"/>
  <c r="AC415" i="1"/>
  <c r="AB415" i="1"/>
  <c r="W415" i="1"/>
  <c r="V415" i="1"/>
  <c r="U415" i="1"/>
  <c r="R415" i="1"/>
  <c r="Q415" i="1"/>
  <c r="P415" i="1"/>
  <c r="O415" i="1"/>
  <c r="AC414" i="1"/>
  <c r="AB414" i="1"/>
  <c r="W414" i="1"/>
  <c r="V414" i="1"/>
  <c r="U414" i="1"/>
  <c r="R414" i="1"/>
  <c r="Q414" i="1"/>
  <c r="P414" i="1"/>
  <c r="O414" i="1"/>
  <c r="AC413" i="1"/>
  <c r="AB413" i="1"/>
  <c r="W413" i="1"/>
  <c r="V413" i="1"/>
  <c r="U413" i="1"/>
  <c r="R413" i="1"/>
  <c r="Q413" i="1"/>
  <c r="P413" i="1"/>
  <c r="O413" i="1"/>
  <c r="AC412" i="1"/>
  <c r="AB412" i="1"/>
  <c r="W412" i="1"/>
  <c r="V412" i="1"/>
  <c r="U412" i="1"/>
  <c r="R412" i="1"/>
  <c r="Q412" i="1"/>
  <c r="P412" i="1"/>
  <c r="O412" i="1"/>
  <c r="AC411" i="1"/>
  <c r="AB411" i="1"/>
  <c r="W411" i="1"/>
  <c r="V411" i="1"/>
  <c r="U411" i="1"/>
  <c r="R411" i="1"/>
  <c r="Q411" i="1"/>
  <c r="P411" i="1"/>
  <c r="O411" i="1"/>
  <c r="AC410" i="1"/>
  <c r="AB410" i="1"/>
  <c r="W410" i="1"/>
  <c r="V410" i="1"/>
  <c r="U410" i="1"/>
  <c r="R410" i="1"/>
  <c r="Q410" i="1"/>
  <c r="P410" i="1"/>
  <c r="O410" i="1"/>
  <c r="AC409" i="1"/>
  <c r="AB409" i="1"/>
  <c r="W409" i="1"/>
  <c r="V409" i="1"/>
  <c r="U409" i="1"/>
  <c r="R409" i="1"/>
  <c r="Q409" i="1"/>
  <c r="P409" i="1"/>
  <c r="O409" i="1"/>
  <c r="AC408" i="1"/>
  <c r="AB408" i="1"/>
  <c r="W408" i="1"/>
  <c r="V408" i="1"/>
  <c r="U408" i="1"/>
  <c r="R408" i="1"/>
  <c r="Q408" i="1"/>
  <c r="P408" i="1"/>
  <c r="O408" i="1"/>
  <c r="AC407" i="1"/>
  <c r="AB407" i="1"/>
  <c r="W407" i="1"/>
  <c r="V407" i="1"/>
  <c r="U407" i="1"/>
  <c r="R407" i="1"/>
  <c r="Q407" i="1"/>
  <c r="P407" i="1"/>
  <c r="O407" i="1"/>
  <c r="AC406" i="1"/>
  <c r="AB406" i="1"/>
  <c r="W406" i="1"/>
  <c r="V406" i="1"/>
  <c r="U406" i="1"/>
  <c r="R406" i="1"/>
  <c r="Q406" i="1"/>
  <c r="P406" i="1"/>
  <c r="O406" i="1"/>
  <c r="AC405" i="1"/>
  <c r="AB405" i="1"/>
  <c r="W405" i="1"/>
  <c r="V405" i="1"/>
  <c r="U405" i="1"/>
  <c r="R405" i="1"/>
  <c r="Q405" i="1"/>
  <c r="P405" i="1"/>
  <c r="O405" i="1"/>
  <c r="AC404" i="1"/>
  <c r="AB404" i="1"/>
  <c r="W404" i="1"/>
  <c r="V404" i="1"/>
  <c r="U404" i="1"/>
  <c r="R404" i="1"/>
  <c r="Q404" i="1"/>
  <c r="P404" i="1"/>
  <c r="O404" i="1"/>
  <c r="AC403" i="1"/>
  <c r="AB403" i="1"/>
  <c r="W403" i="1"/>
  <c r="V403" i="1"/>
  <c r="U403" i="1"/>
  <c r="R403" i="1"/>
  <c r="Q403" i="1"/>
  <c r="P403" i="1"/>
  <c r="O403" i="1"/>
  <c r="AC402" i="1"/>
  <c r="AB402" i="1"/>
  <c r="W402" i="1"/>
  <c r="V402" i="1"/>
  <c r="U402" i="1"/>
  <c r="R402" i="1"/>
  <c r="Q402" i="1"/>
  <c r="P402" i="1"/>
  <c r="O402" i="1"/>
  <c r="AC401" i="1"/>
  <c r="AB401" i="1"/>
  <c r="W401" i="1"/>
  <c r="V401" i="1"/>
  <c r="U401" i="1"/>
  <c r="R401" i="1"/>
  <c r="Q401" i="1"/>
  <c r="P401" i="1"/>
  <c r="O401" i="1"/>
  <c r="AC400" i="1"/>
  <c r="AB400" i="1"/>
  <c r="W400" i="1"/>
  <c r="V400" i="1"/>
  <c r="U400" i="1"/>
  <c r="R400" i="1"/>
  <c r="Q400" i="1"/>
  <c r="P400" i="1"/>
  <c r="O400" i="1"/>
  <c r="AC399" i="1"/>
  <c r="AB399" i="1"/>
  <c r="W399" i="1"/>
  <c r="V399" i="1"/>
  <c r="U399" i="1"/>
  <c r="R399" i="1"/>
  <c r="Q399" i="1"/>
  <c r="P399" i="1"/>
  <c r="O399" i="1"/>
  <c r="AC398" i="1"/>
  <c r="AB398" i="1"/>
  <c r="W398" i="1"/>
  <c r="V398" i="1"/>
  <c r="U398" i="1"/>
  <c r="R398" i="1"/>
  <c r="Q398" i="1"/>
  <c r="P398" i="1"/>
  <c r="O398" i="1"/>
  <c r="AC397" i="1"/>
  <c r="AB397" i="1"/>
  <c r="W397" i="1"/>
  <c r="V397" i="1"/>
  <c r="U397" i="1"/>
  <c r="R397" i="1"/>
  <c r="Q397" i="1"/>
  <c r="P397" i="1"/>
  <c r="O397" i="1"/>
  <c r="AC396" i="1"/>
  <c r="AB396" i="1"/>
  <c r="W396" i="1"/>
  <c r="V396" i="1"/>
  <c r="U396" i="1"/>
  <c r="R396" i="1"/>
  <c r="Q396" i="1"/>
  <c r="P396" i="1"/>
  <c r="O396" i="1"/>
  <c r="AC395" i="1"/>
  <c r="AB395" i="1"/>
  <c r="W395" i="1"/>
  <c r="V395" i="1"/>
  <c r="U395" i="1"/>
  <c r="R395" i="1"/>
  <c r="Q395" i="1"/>
  <c r="P395" i="1"/>
  <c r="O395" i="1"/>
  <c r="AC394" i="1"/>
  <c r="AB394" i="1"/>
  <c r="W394" i="1"/>
  <c r="V394" i="1"/>
  <c r="U394" i="1"/>
  <c r="R394" i="1"/>
  <c r="Q394" i="1"/>
  <c r="P394" i="1"/>
  <c r="O394" i="1"/>
  <c r="AC393" i="1"/>
  <c r="AB393" i="1"/>
  <c r="W393" i="1"/>
  <c r="V393" i="1"/>
  <c r="U393" i="1"/>
  <c r="R393" i="1"/>
  <c r="Q393" i="1"/>
  <c r="P393" i="1"/>
  <c r="O393" i="1"/>
  <c r="AC392" i="1"/>
  <c r="AB392" i="1"/>
  <c r="W392" i="1"/>
  <c r="V392" i="1"/>
  <c r="U392" i="1"/>
  <c r="R392" i="1"/>
  <c r="Q392" i="1"/>
  <c r="P392" i="1"/>
  <c r="O392" i="1"/>
  <c r="AC391" i="1"/>
  <c r="AB391" i="1"/>
  <c r="W391" i="1"/>
  <c r="V391" i="1"/>
  <c r="U391" i="1"/>
  <c r="R391" i="1"/>
  <c r="Q391" i="1"/>
  <c r="P391" i="1"/>
  <c r="O391" i="1"/>
  <c r="AC390" i="1"/>
  <c r="AB390" i="1"/>
  <c r="W390" i="1"/>
  <c r="V390" i="1"/>
  <c r="U390" i="1"/>
  <c r="R390" i="1"/>
  <c r="Q390" i="1"/>
  <c r="P390" i="1"/>
  <c r="O390" i="1"/>
  <c r="AC389" i="1"/>
  <c r="AB389" i="1"/>
  <c r="W389" i="1"/>
  <c r="V389" i="1"/>
  <c r="U389" i="1"/>
  <c r="R389" i="1"/>
  <c r="Q389" i="1"/>
  <c r="P389" i="1"/>
  <c r="O389" i="1"/>
  <c r="AC388" i="1"/>
  <c r="AB388" i="1"/>
  <c r="W388" i="1"/>
  <c r="V388" i="1"/>
  <c r="U388" i="1"/>
  <c r="R388" i="1"/>
  <c r="Q388" i="1"/>
  <c r="P388" i="1"/>
  <c r="O388" i="1"/>
  <c r="AC387" i="1"/>
  <c r="AB387" i="1"/>
  <c r="W387" i="1"/>
  <c r="V387" i="1"/>
  <c r="U387" i="1"/>
  <c r="R387" i="1"/>
  <c r="Q387" i="1"/>
  <c r="P387" i="1"/>
  <c r="O387" i="1"/>
  <c r="AC386" i="1"/>
  <c r="AB386" i="1"/>
  <c r="W386" i="1"/>
  <c r="V386" i="1"/>
  <c r="U386" i="1"/>
  <c r="R386" i="1"/>
  <c r="Q386" i="1"/>
  <c r="P386" i="1"/>
  <c r="O386" i="1"/>
  <c r="AC385" i="1"/>
  <c r="AB385" i="1"/>
  <c r="W385" i="1"/>
  <c r="V385" i="1"/>
  <c r="U385" i="1"/>
  <c r="R385" i="1"/>
  <c r="Q385" i="1"/>
  <c r="P385" i="1"/>
  <c r="O385" i="1"/>
  <c r="AC384" i="1"/>
  <c r="AB384" i="1"/>
  <c r="W384" i="1"/>
  <c r="V384" i="1"/>
  <c r="U384" i="1"/>
  <c r="R384" i="1"/>
  <c r="Q384" i="1"/>
  <c r="P384" i="1"/>
  <c r="O384" i="1"/>
  <c r="AC383" i="1"/>
  <c r="AB383" i="1"/>
  <c r="W383" i="1"/>
  <c r="V383" i="1"/>
  <c r="U383" i="1"/>
  <c r="R383" i="1"/>
  <c r="Q383" i="1"/>
  <c r="P383" i="1"/>
  <c r="O383" i="1"/>
  <c r="AC382" i="1"/>
  <c r="AB382" i="1"/>
  <c r="W382" i="1"/>
  <c r="V382" i="1"/>
  <c r="U382" i="1"/>
  <c r="R382" i="1"/>
  <c r="Q382" i="1"/>
  <c r="P382" i="1"/>
  <c r="O382" i="1"/>
  <c r="AC381" i="1"/>
  <c r="AB381" i="1"/>
  <c r="W381" i="1"/>
  <c r="V381" i="1"/>
  <c r="U381" i="1"/>
  <c r="R381" i="1"/>
  <c r="Q381" i="1"/>
  <c r="P381" i="1"/>
  <c r="O381" i="1"/>
  <c r="AC380" i="1"/>
  <c r="AB380" i="1"/>
  <c r="W380" i="1"/>
  <c r="V380" i="1"/>
  <c r="U380" i="1"/>
  <c r="R380" i="1"/>
  <c r="Q380" i="1"/>
  <c r="P380" i="1"/>
  <c r="O380" i="1"/>
  <c r="AC379" i="1"/>
  <c r="AB379" i="1"/>
  <c r="W379" i="1"/>
  <c r="V379" i="1"/>
  <c r="U379" i="1"/>
  <c r="R379" i="1"/>
  <c r="P379" i="1"/>
  <c r="O379" i="1"/>
  <c r="AC378" i="1"/>
  <c r="AB378" i="1"/>
  <c r="W378" i="1"/>
  <c r="V378" i="1"/>
  <c r="U378" i="1"/>
  <c r="R378" i="1"/>
  <c r="P378" i="1"/>
  <c r="O378" i="1"/>
  <c r="AC377" i="1"/>
  <c r="AB377" i="1"/>
  <c r="W377" i="1"/>
  <c r="V377" i="1"/>
  <c r="U377" i="1"/>
  <c r="R377" i="1"/>
  <c r="P377" i="1"/>
  <c r="O377" i="1"/>
  <c r="AC376" i="1"/>
  <c r="AB376" i="1"/>
  <c r="W376" i="1"/>
  <c r="V376" i="1"/>
  <c r="U376" i="1"/>
  <c r="R376" i="1"/>
  <c r="P376" i="1"/>
  <c r="O376" i="1"/>
  <c r="AC375" i="1"/>
  <c r="AB375" i="1"/>
  <c r="W375" i="1"/>
  <c r="V375" i="1"/>
  <c r="U375" i="1"/>
  <c r="R375" i="1"/>
  <c r="P375" i="1"/>
  <c r="O375" i="1"/>
  <c r="AC374" i="1"/>
  <c r="AB374" i="1"/>
  <c r="W374" i="1"/>
  <c r="V374" i="1"/>
  <c r="U374" i="1"/>
  <c r="R374" i="1"/>
  <c r="P374" i="1"/>
  <c r="O374" i="1"/>
  <c r="AC373" i="1"/>
  <c r="AB373" i="1"/>
  <c r="W373" i="1"/>
  <c r="V373" i="1"/>
  <c r="U373" i="1"/>
  <c r="R373" i="1"/>
  <c r="P373" i="1"/>
  <c r="O373" i="1"/>
  <c r="AC372" i="1"/>
  <c r="AB372" i="1"/>
  <c r="W372" i="1"/>
  <c r="V372" i="1"/>
  <c r="U372" i="1"/>
  <c r="R372" i="1"/>
  <c r="P372" i="1"/>
  <c r="O372" i="1"/>
  <c r="AC371" i="1"/>
  <c r="AB371" i="1"/>
  <c r="W371" i="1"/>
  <c r="V371" i="1"/>
  <c r="U371" i="1"/>
  <c r="R371" i="1"/>
  <c r="Q371" i="1"/>
  <c r="P371" i="1"/>
  <c r="O371" i="1"/>
  <c r="AC370" i="1"/>
  <c r="AB370" i="1"/>
  <c r="W370" i="1"/>
  <c r="V370" i="1"/>
  <c r="U370" i="1"/>
  <c r="R370" i="1"/>
  <c r="Q370" i="1"/>
  <c r="P370" i="1"/>
  <c r="O370" i="1"/>
  <c r="AC369" i="1"/>
  <c r="AB369" i="1"/>
  <c r="W369" i="1"/>
  <c r="V369" i="1"/>
  <c r="U369" i="1"/>
  <c r="R369" i="1"/>
  <c r="Q369" i="1"/>
  <c r="P369" i="1"/>
  <c r="O369" i="1"/>
  <c r="AC368" i="1"/>
  <c r="AB368" i="1"/>
  <c r="W368" i="1"/>
  <c r="V368" i="1"/>
  <c r="U368" i="1"/>
  <c r="R368" i="1"/>
  <c r="Q368" i="1"/>
  <c r="P368" i="1"/>
  <c r="O368" i="1"/>
  <c r="AC367" i="1"/>
  <c r="AB367" i="1"/>
  <c r="W367" i="1"/>
  <c r="V367" i="1"/>
  <c r="U367" i="1"/>
  <c r="R367" i="1"/>
  <c r="Q367" i="1"/>
  <c r="P367" i="1"/>
  <c r="O367" i="1"/>
  <c r="AC366" i="1"/>
  <c r="AB366" i="1"/>
  <c r="W366" i="1"/>
  <c r="V366" i="1"/>
  <c r="U366" i="1"/>
  <c r="R366" i="1"/>
  <c r="Q366" i="1"/>
  <c r="P366" i="1"/>
  <c r="O366" i="1"/>
  <c r="AC365" i="1"/>
  <c r="AB365" i="1"/>
  <c r="W365" i="1"/>
  <c r="V365" i="1"/>
  <c r="U365" i="1"/>
  <c r="R365" i="1"/>
  <c r="Q365" i="1"/>
  <c r="P365" i="1"/>
  <c r="O365" i="1"/>
  <c r="AC364" i="1"/>
  <c r="AB364" i="1"/>
  <c r="W364" i="1"/>
  <c r="V364" i="1"/>
  <c r="U364" i="1"/>
  <c r="R364" i="1"/>
  <c r="Q364" i="1"/>
  <c r="P364" i="1"/>
  <c r="O364" i="1"/>
  <c r="AC363" i="1"/>
  <c r="AB363" i="1"/>
  <c r="W363" i="1"/>
  <c r="V363" i="1"/>
  <c r="U363" i="1"/>
  <c r="R363" i="1"/>
  <c r="Q363" i="1"/>
  <c r="P363" i="1"/>
  <c r="O363" i="1"/>
  <c r="AC362" i="1"/>
  <c r="AB362" i="1"/>
  <c r="W362" i="1"/>
  <c r="V362" i="1"/>
  <c r="U362" i="1"/>
  <c r="R362" i="1"/>
  <c r="Q362" i="1"/>
  <c r="P362" i="1"/>
  <c r="O362" i="1"/>
  <c r="AC361" i="1"/>
  <c r="AB361" i="1"/>
  <c r="W361" i="1"/>
  <c r="V361" i="1"/>
  <c r="U361" i="1"/>
  <c r="R361" i="1"/>
  <c r="Q361" i="1"/>
  <c r="P361" i="1"/>
  <c r="O361" i="1"/>
  <c r="AC360" i="1"/>
  <c r="AB360" i="1"/>
  <c r="W360" i="1"/>
  <c r="V360" i="1"/>
  <c r="U360" i="1"/>
  <c r="R360" i="1"/>
  <c r="Q360" i="1"/>
  <c r="P360" i="1"/>
  <c r="O360" i="1"/>
  <c r="AC359" i="1"/>
  <c r="AB359" i="1"/>
  <c r="W359" i="1"/>
  <c r="V359" i="1"/>
  <c r="U359" i="1"/>
  <c r="R359" i="1"/>
  <c r="Q359" i="1"/>
  <c r="P359" i="1"/>
  <c r="O359" i="1"/>
  <c r="AC358" i="1"/>
  <c r="AB358" i="1"/>
  <c r="W358" i="1"/>
  <c r="V358" i="1"/>
  <c r="U358" i="1"/>
  <c r="R358" i="1"/>
  <c r="Q358" i="1"/>
  <c r="P358" i="1"/>
  <c r="O358" i="1"/>
  <c r="AC357" i="1"/>
  <c r="AB357" i="1"/>
  <c r="W357" i="1"/>
  <c r="V357" i="1"/>
  <c r="U357" i="1"/>
  <c r="R357" i="1"/>
  <c r="Q357" i="1"/>
  <c r="P357" i="1"/>
  <c r="O357" i="1"/>
  <c r="AC356" i="1"/>
  <c r="AB356" i="1"/>
  <c r="W356" i="1"/>
  <c r="V356" i="1"/>
  <c r="U356" i="1"/>
  <c r="R356" i="1"/>
  <c r="Q356" i="1"/>
  <c r="P356" i="1"/>
  <c r="O356" i="1"/>
  <c r="AC355" i="1"/>
  <c r="AB355" i="1"/>
  <c r="W355" i="1"/>
  <c r="V355" i="1"/>
  <c r="U355" i="1"/>
  <c r="R355" i="1"/>
  <c r="Q355" i="1"/>
  <c r="P355" i="1"/>
  <c r="O355" i="1"/>
  <c r="AC354" i="1"/>
  <c r="AB354" i="1"/>
  <c r="W354" i="1"/>
  <c r="V354" i="1"/>
  <c r="U354" i="1"/>
  <c r="R354" i="1"/>
  <c r="Q354" i="1"/>
  <c r="P354" i="1"/>
  <c r="O354" i="1"/>
  <c r="AC353" i="1"/>
  <c r="AB353" i="1"/>
  <c r="W353" i="1"/>
  <c r="V353" i="1"/>
  <c r="U353" i="1"/>
  <c r="R353" i="1"/>
  <c r="Q353" i="1"/>
  <c r="P353" i="1"/>
  <c r="O353" i="1"/>
  <c r="AC352" i="1"/>
  <c r="AB352" i="1"/>
  <c r="W352" i="1"/>
  <c r="V352" i="1"/>
  <c r="U352" i="1"/>
  <c r="R352" i="1"/>
  <c r="Q352" i="1"/>
  <c r="P352" i="1"/>
  <c r="O352" i="1"/>
  <c r="AC351" i="1"/>
  <c r="AB351" i="1"/>
  <c r="W351" i="1"/>
  <c r="V351" i="1"/>
  <c r="U351" i="1"/>
  <c r="R351" i="1"/>
  <c r="Q351" i="1"/>
  <c r="P351" i="1"/>
  <c r="O351" i="1"/>
  <c r="AC350" i="1"/>
  <c r="AB350" i="1"/>
  <c r="W350" i="1"/>
  <c r="V350" i="1"/>
  <c r="U350" i="1"/>
  <c r="R350" i="1"/>
  <c r="Q350" i="1"/>
  <c r="P350" i="1"/>
  <c r="O350" i="1"/>
  <c r="AC349" i="1"/>
  <c r="AB349" i="1"/>
  <c r="W349" i="1"/>
  <c r="V349" i="1"/>
  <c r="U349" i="1"/>
  <c r="R349" i="1"/>
  <c r="Q349" i="1"/>
  <c r="P349" i="1"/>
  <c r="O349" i="1"/>
  <c r="AC348" i="1"/>
  <c r="AB348" i="1"/>
  <c r="W348" i="1"/>
  <c r="V348" i="1"/>
  <c r="U348" i="1"/>
  <c r="R348" i="1"/>
  <c r="Q348" i="1"/>
  <c r="P348" i="1"/>
  <c r="O348" i="1"/>
  <c r="AC347" i="1"/>
  <c r="AB347" i="1"/>
  <c r="W347" i="1"/>
  <c r="V347" i="1"/>
  <c r="U347" i="1"/>
  <c r="R347" i="1"/>
  <c r="Q347" i="1"/>
  <c r="P347" i="1"/>
  <c r="O347" i="1"/>
  <c r="AC346" i="1"/>
  <c r="AB346" i="1"/>
  <c r="W346" i="1"/>
  <c r="V346" i="1"/>
  <c r="U346" i="1"/>
  <c r="R346" i="1"/>
  <c r="Q346" i="1"/>
  <c r="P346" i="1"/>
  <c r="O346" i="1"/>
  <c r="AC345" i="1"/>
  <c r="AB345" i="1"/>
  <c r="W345" i="1"/>
  <c r="V345" i="1"/>
  <c r="U345" i="1"/>
  <c r="R345" i="1"/>
  <c r="Q345" i="1"/>
  <c r="P345" i="1"/>
  <c r="O345" i="1"/>
  <c r="AC344" i="1"/>
  <c r="AB344" i="1"/>
  <c r="W344" i="1"/>
  <c r="V344" i="1"/>
  <c r="U344" i="1"/>
  <c r="R344" i="1"/>
  <c r="Q344" i="1"/>
  <c r="P344" i="1"/>
  <c r="O344" i="1"/>
  <c r="AC343" i="1"/>
  <c r="AB343" i="1"/>
  <c r="W343" i="1"/>
  <c r="V343" i="1"/>
  <c r="U343" i="1"/>
  <c r="R343" i="1"/>
  <c r="Q343" i="1"/>
  <c r="P343" i="1"/>
  <c r="O343" i="1"/>
  <c r="AC342" i="1"/>
  <c r="AB342" i="1"/>
  <c r="W342" i="1"/>
  <c r="V342" i="1"/>
  <c r="U342" i="1"/>
  <c r="R342" i="1"/>
  <c r="Q342" i="1"/>
  <c r="P342" i="1"/>
  <c r="O342" i="1"/>
  <c r="AC341" i="1"/>
  <c r="AB341" i="1"/>
  <c r="W341" i="1"/>
  <c r="V341" i="1"/>
  <c r="U341" i="1"/>
  <c r="R341" i="1"/>
  <c r="Q341" i="1"/>
  <c r="P341" i="1"/>
  <c r="O341" i="1"/>
  <c r="AC340" i="1"/>
  <c r="AB340" i="1"/>
  <c r="W340" i="1"/>
  <c r="V340" i="1"/>
  <c r="U340" i="1"/>
  <c r="R340" i="1"/>
  <c r="Q340" i="1"/>
  <c r="P340" i="1"/>
  <c r="O340" i="1"/>
  <c r="AC339" i="1"/>
  <c r="AB339" i="1"/>
  <c r="W339" i="1"/>
  <c r="V339" i="1"/>
  <c r="U339" i="1"/>
  <c r="R339" i="1"/>
  <c r="Q339" i="1"/>
  <c r="P339" i="1"/>
  <c r="O339" i="1"/>
  <c r="AC338" i="1"/>
  <c r="AB338" i="1"/>
  <c r="W338" i="1"/>
  <c r="V338" i="1"/>
  <c r="U338" i="1"/>
  <c r="R338" i="1"/>
  <c r="Q338" i="1"/>
  <c r="P338" i="1"/>
  <c r="O338" i="1"/>
  <c r="AC337" i="1"/>
  <c r="AB337" i="1"/>
  <c r="W337" i="1"/>
  <c r="V337" i="1"/>
  <c r="U337" i="1"/>
  <c r="R337" i="1"/>
  <c r="Q337" i="1"/>
  <c r="P337" i="1"/>
  <c r="O337" i="1"/>
  <c r="AC336" i="1"/>
  <c r="AB336" i="1"/>
  <c r="W336" i="1"/>
  <c r="V336" i="1"/>
  <c r="U336" i="1"/>
  <c r="R336" i="1"/>
  <c r="Q336" i="1"/>
  <c r="P336" i="1"/>
  <c r="O336" i="1"/>
  <c r="AC335" i="1"/>
  <c r="AB335" i="1"/>
  <c r="W335" i="1"/>
  <c r="V335" i="1"/>
  <c r="U335" i="1"/>
  <c r="R335" i="1"/>
  <c r="Q335" i="1"/>
  <c r="P335" i="1"/>
  <c r="O335" i="1"/>
  <c r="AC334" i="1"/>
  <c r="AB334" i="1"/>
  <c r="W334" i="1"/>
  <c r="V334" i="1"/>
  <c r="U334" i="1"/>
  <c r="R334" i="1"/>
  <c r="Q334" i="1"/>
  <c r="P334" i="1"/>
  <c r="O334" i="1"/>
  <c r="AC333" i="1"/>
  <c r="AB333" i="1"/>
  <c r="W333" i="1"/>
  <c r="V333" i="1"/>
  <c r="U333" i="1"/>
  <c r="R333" i="1"/>
  <c r="Q333" i="1"/>
  <c r="P333" i="1"/>
  <c r="O333" i="1"/>
  <c r="AC332" i="1"/>
  <c r="AB332" i="1"/>
  <c r="W332" i="1"/>
  <c r="V332" i="1"/>
  <c r="U332" i="1"/>
  <c r="R332" i="1"/>
  <c r="Q332" i="1"/>
  <c r="P332" i="1"/>
  <c r="O332" i="1"/>
  <c r="AC331" i="1"/>
  <c r="AB331" i="1"/>
  <c r="W331" i="1"/>
  <c r="V331" i="1"/>
  <c r="U331" i="1"/>
  <c r="R331" i="1"/>
  <c r="Q331" i="1"/>
  <c r="P331" i="1"/>
  <c r="O331" i="1"/>
  <c r="AC330" i="1"/>
  <c r="AB330" i="1"/>
  <c r="W330" i="1"/>
  <c r="V330" i="1"/>
  <c r="U330" i="1"/>
  <c r="R330" i="1"/>
  <c r="Q330" i="1"/>
  <c r="P330" i="1"/>
  <c r="O330" i="1"/>
  <c r="AC329" i="1"/>
  <c r="AB329" i="1"/>
  <c r="W329" i="1"/>
  <c r="V329" i="1"/>
  <c r="U329" i="1"/>
  <c r="R329" i="1"/>
  <c r="Q329" i="1"/>
  <c r="P329" i="1"/>
  <c r="O329" i="1"/>
  <c r="AC328" i="1"/>
  <c r="AB328" i="1"/>
  <c r="W328" i="1"/>
  <c r="V328" i="1"/>
  <c r="U328" i="1"/>
  <c r="R328" i="1"/>
  <c r="Q328" i="1"/>
  <c r="P328" i="1"/>
  <c r="O328" i="1"/>
  <c r="AC327" i="1"/>
  <c r="AB327" i="1"/>
  <c r="W327" i="1"/>
  <c r="V327" i="1"/>
  <c r="U327" i="1"/>
  <c r="R327" i="1"/>
  <c r="Q327" i="1"/>
  <c r="P327" i="1"/>
  <c r="O327" i="1"/>
  <c r="AC326" i="1"/>
  <c r="AB326" i="1"/>
  <c r="W326" i="1"/>
  <c r="V326" i="1"/>
  <c r="U326" i="1"/>
  <c r="R326" i="1"/>
  <c r="Q326" i="1"/>
  <c r="P326" i="1"/>
  <c r="O326" i="1"/>
  <c r="AC325" i="1"/>
  <c r="AB325" i="1"/>
  <c r="W325" i="1"/>
  <c r="V325" i="1"/>
  <c r="U325" i="1"/>
  <c r="R325" i="1"/>
  <c r="Q325" i="1"/>
  <c r="P325" i="1"/>
  <c r="O325" i="1"/>
  <c r="AC324" i="1"/>
  <c r="AB324" i="1"/>
  <c r="W324" i="1"/>
  <c r="V324" i="1"/>
  <c r="U324" i="1"/>
  <c r="R324" i="1"/>
  <c r="Q324" i="1"/>
  <c r="P324" i="1"/>
  <c r="O324" i="1"/>
  <c r="AC323" i="1"/>
  <c r="AB323" i="1"/>
  <c r="W323" i="1"/>
  <c r="V323" i="1"/>
  <c r="U323" i="1"/>
  <c r="R323" i="1"/>
  <c r="Q323" i="1"/>
  <c r="P323" i="1"/>
  <c r="O323" i="1"/>
  <c r="AC322" i="1"/>
  <c r="AB322" i="1"/>
  <c r="W322" i="1"/>
  <c r="V322" i="1"/>
  <c r="U322" i="1"/>
  <c r="R322" i="1"/>
  <c r="Q322" i="1"/>
  <c r="P322" i="1"/>
  <c r="O322" i="1"/>
  <c r="AC321" i="1"/>
  <c r="AB321" i="1"/>
  <c r="W321" i="1"/>
  <c r="V321" i="1"/>
  <c r="U321" i="1"/>
  <c r="R321" i="1"/>
  <c r="Q321" i="1"/>
  <c r="P321" i="1"/>
  <c r="O321" i="1"/>
  <c r="AC320" i="1"/>
  <c r="AB320" i="1"/>
  <c r="W320" i="1"/>
  <c r="V320" i="1"/>
  <c r="U320" i="1"/>
  <c r="R320" i="1"/>
  <c r="Q320" i="1"/>
  <c r="P320" i="1"/>
  <c r="O320" i="1"/>
  <c r="AC319" i="1"/>
  <c r="AB319" i="1"/>
  <c r="W319" i="1"/>
  <c r="V319" i="1"/>
  <c r="U319" i="1"/>
  <c r="R319" i="1"/>
  <c r="Q319" i="1"/>
  <c r="P319" i="1"/>
  <c r="O319" i="1"/>
  <c r="AC318" i="1"/>
  <c r="AB318" i="1"/>
  <c r="W318" i="1"/>
  <c r="V318" i="1"/>
  <c r="U318" i="1"/>
  <c r="R318" i="1"/>
  <c r="Q318" i="1"/>
  <c r="P318" i="1"/>
  <c r="O318" i="1"/>
  <c r="AC317" i="1"/>
  <c r="AB317" i="1"/>
  <c r="W317" i="1"/>
  <c r="V317" i="1"/>
  <c r="U317" i="1"/>
  <c r="R317" i="1"/>
  <c r="Q317" i="1"/>
  <c r="P317" i="1"/>
  <c r="O317" i="1"/>
  <c r="AC316" i="1"/>
  <c r="AB316" i="1"/>
  <c r="W316" i="1"/>
  <c r="V316" i="1"/>
  <c r="U316" i="1"/>
  <c r="R316" i="1"/>
  <c r="Q316" i="1"/>
  <c r="P316" i="1"/>
  <c r="O316" i="1"/>
  <c r="AC315" i="1"/>
  <c r="AB315" i="1"/>
  <c r="W315" i="1"/>
  <c r="V315" i="1"/>
  <c r="U315" i="1"/>
  <c r="R315" i="1"/>
  <c r="Q315" i="1"/>
  <c r="P315" i="1"/>
  <c r="O315" i="1"/>
  <c r="AC314" i="1"/>
  <c r="AB314" i="1"/>
  <c r="W314" i="1"/>
  <c r="V314" i="1"/>
  <c r="U314" i="1"/>
  <c r="R314" i="1"/>
  <c r="Q314" i="1"/>
  <c r="P314" i="1"/>
  <c r="O314" i="1"/>
  <c r="AC313" i="1"/>
  <c r="AB313" i="1"/>
  <c r="W313" i="1"/>
  <c r="V313" i="1"/>
  <c r="U313" i="1"/>
  <c r="R313" i="1"/>
  <c r="Q313" i="1"/>
  <c r="P313" i="1"/>
  <c r="O313" i="1"/>
  <c r="AC312" i="1"/>
  <c r="AB312" i="1"/>
  <c r="W312" i="1"/>
  <c r="V312" i="1"/>
  <c r="U312" i="1"/>
  <c r="R312" i="1"/>
  <c r="Q312" i="1"/>
  <c r="P312" i="1"/>
  <c r="O312" i="1"/>
  <c r="AC311" i="1"/>
  <c r="AB311" i="1"/>
  <c r="W311" i="1"/>
  <c r="V311" i="1"/>
  <c r="U311" i="1"/>
  <c r="R311" i="1"/>
  <c r="Q311" i="1"/>
  <c r="P311" i="1"/>
  <c r="O311" i="1"/>
  <c r="AC310" i="1"/>
  <c r="AB310" i="1"/>
  <c r="W310" i="1"/>
  <c r="V310" i="1"/>
  <c r="U310" i="1"/>
  <c r="R310" i="1"/>
  <c r="Q310" i="1"/>
  <c r="P310" i="1"/>
  <c r="O310" i="1"/>
  <c r="AC309" i="1"/>
  <c r="AB309" i="1"/>
  <c r="W309" i="1"/>
  <c r="V309" i="1"/>
  <c r="U309" i="1"/>
  <c r="R309" i="1"/>
  <c r="Q309" i="1"/>
  <c r="P309" i="1"/>
  <c r="O309" i="1"/>
  <c r="AC308" i="1"/>
  <c r="AB308" i="1"/>
  <c r="W308" i="1"/>
  <c r="V308" i="1"/>
  <c r="U308" i="1"/>
  <c r="R308" i="1"/>
  <c r="Q308" i="1"/>
  <c r="P308" i="1"/>
  <c r="O308" i="1"/>
  <c r="AC307" i="1"/>
  <c r="AB307" i="1"/>
  <c r="W307" i="1"/>
  <c r="V307" i="1"/>
  <c r="U307" i="1"/>
  <c r="R307" i="1"/>
  <c r="Q307" i="1"/>
  <c r="P307" i="1"/>
  <c r="O307" i="1"/>
  <c r="AC306" i="1"/>
  <c r="AB306" i="1"/>
  <c r="W306" i="1"/>
  <c r="V306" i="1"/>
  <c r="U306" i="1"/>
  <c r="R306" i="1"/>
  <c r="Q306" i="1"/>
  <c r="P306" i="1"/>
  <c r="O306" i="1"/>
  <c r="AC305" i="1"/>
  <c r="AB305" i="1"/>
  <c r="W305" i="1"/>
  <c r="V305" i="1"/>
  <c r="U305" i="1"/>
  <c r="R305" i="1"/>
  <c r="Q305" i="1"/>
  <c r="P305" i="1"/>
  <c r="O305" i="1"/>
  <c r="AC304" i="1"/>
  <c r="AB304" i="1"/>
  <c r="W304" i="1"/>
  <c r="V304" i="1"/>
  <c r="U304" i="1"/>
  <c r="R304" i="1"/>
  <c r="Q304" i="1"/>
  <c r="P304" i="1"/>
  <c r="O304" i="1"/>
  <c r="AC303" i="1"/>
  <c r="AB303" i="1"/>
  <c r="W303" i="1"/>
  <c r="V303" i="1"/>
  <c r="U303" i="1"/>
  <c r="R303" i="1"/>
  <c r="Q303" i="1"/>
  <c r="P303" i="1"/>
  <c r="O303" i="1"/>
  <c r="AC302" i="1"/>
  <c r="AB302" i="1"/>
  <c r="W302" i="1"/>
  <c r="V302" i="1"/>
  <c r="U302" i="1"/>
  <c r="R302" i="1"/>
  <c r="Q302" i="1"/>
  <c r="P302" i="1"/>
  <c r="O302" i="1"/>
  <c r="AC301" i="1"/>
  <c r="AB301" i="1"/>
  <c r="W301" i="1"/>
  <c r="V301" i="1"/>
  <c r="U301" i="1"/>
  <c r="R301" i="1"/>
  <c r="Q301" i="1"/>
  <c r="P301" i="1"/>
  <c r="O301" i="1"/>
  <c r="AC300" i="1"/>
  <c r="AB300" i="1"/>
  <c r="W300" i="1"/>
  <c r="V300" i="1"/>
  <c r="U300" i="1"/>
  <c r="R300" i="1"/>
  <c r="Q300" i="1"/>
  <c r="P300" i="1"/>
  <c r="O300" i="1"/>
  <c r="AC299" i="1"/>
  <c r="AB299" i="1"/>
  <c r="W299" i="1"/>
  <c r="V299" i="1"/>
  <c r="U299" i="1"/>
  <c r="R299" i="1"/>
  <c r="Q299" i="1"/>
  <c r="P299" i="1"/>
  <c r="O299" i="1"/>
  <c r="AC298" i="1"/>
  <c r="AB298" i="1"/>
  <c r="W298" i="1"/>
  <c r="V298" i="1"/>
  <c r="U298" i="1"/>
  <c r="R298" i="1"/>
  <c r="Q298" i="1"/>
  <c r="P298" i="1"/>
  <c r="O298" i="1"/>
  <c r="AC297" i="1"/>
  <c r="AB297" i="1"/>
  <c r="W297" i="1"/>
  <c r="V297" i="1"/>
  <c r="U297" i="1"/>
  <c r="R297" i="1"/>
  <c r="Q297" i="1"/>
  <c r="P297" i="1"/>
  <c r="O297" i="1"/>
  <c r="AC296" i="1"/>
  <c r="AB296" i="1"/>
  <c r="W296" i="1"/>
  <c r="V296" i="1"/>
  <c r="U296" i="1"/>
  <c r="R296" i="1"/>
  <c r="Q296" i="1"/>
  <c r="P296" i="1"/>
  <c r="O296" i="1"/>
  <c r="AC295" i="1"/>
  <c r="AB295" i="1"/>
  <c r="W295" i="1"/>
  <c r="V295" i="1"/>
  <c r="U295" i="1"/>
  <c r="R295" i="1"/>
  <c r="Q295" i="1"/>
  <c r="P295" i="1"/>
  <c r="O295" i="1"/>
  <c r="AC294" i="1"/>
  <c r="AB294" i="1"/>
  <c r="W294" i="1"/>
  <c r="V294" i="1"/>
  <c r="U294" i="1"/>
  <c r="R294" i="1"/>
  <c r="Q294" i="1"/>
  <c r="P294" i="1"/>
  <c r="O294" i="1"/>
  <c r="AC293" i="1"/>
  <c r="AB293" i="1"/>
  <c r="W293" i="1"/>
  <c r="V293" i="1"/>
  <c r="U293" i="1"/>
  <c r="R293" i="1"/>
  <c r="Q293" i="1"/>
  <c r="P293" i="1"/>
  <c r="O293" i="1"/>
  <c r="AC292" i="1"/>
  <c r="AB292" i="1"/>
  <c r="W292" i="1"/>
  <c r="V292" i="1"/>
  <c r="U292" i="1"/>
  <c r="R292" i="1"/>
  <c r="Q292" i="1"/>
  <c r="P292" i="1"/>
  <c r="O292" i="1"/>
  <c r="AC291" i="1"/>
  <c r="AB291" i="1"/>
  <c r="W291" i="1"/>
  <c r="V291" i="1"/>
  <c r="U291" i="1"/>
  <c r="R291" i="1"/>
  <c r="Q291" i="1"/>
  <c r="P291" i="1"/>
  <c r="O291" i="1"/>
  <c r="AC290" i="1"/>
  <c r="AB290" i="1"/>
  <c r="W290" i="1"/>
  <c r="V290" i="1"/>
  <c r="U290" i="1"/>
  <c r="R290" i="1"/>
  <c r="Q290" i="1"/>
  <c r="P290" i="1"/>
  <c r="O290" i="1"/>
  <c r="AC289" i="1"/>
  <c r="AB289" i="1"/>
  <c r="W289" i="1"/>
  <c r="V289" i="1"/>
  <c r="U289" i="1"/>
  <c r="R289" i="1"/>
  <c r="Q289" i="1"/>
  <c r="P289" i="1"/>
  <c r="O289" i="1"/>
  <c r="AC288" i="1"/>
  <c r="AB288" i="1"/>
  <c r="W288" i="1"/>
  <c r="V288" i="1"/>
  <c r="U288" i="1"/>
  <c r="R288" i="1"/>
  <c r="Q288" i="1"/>
  <c r="P288" i="1"/>
  <c r="O288" i="1"/>
  <c r="AC287" i="1"/>
  <c r="AB287" i="1"/>
  <c r="W287" i="1"/>
  <c r="V287" i="1"/>
  <c r="U287" i="1"/>
  <c r="R287" i="1"/>
  <c r="Q287" i="1"/>
  <c r="P287" i="1"/>
  <c r="O287" i="1"/>
  <c r="AC286" i="1"/>
  <c r="AB286" i="1"/>
  <c r="W286" i="1"/>
  <c r="V286" i="1"/>
  <c r="U286" i="1"/>
  <c r="R286" i="1"/>
  <c r="Q286" i="1"/>
  <c r="P286" i="1"/>
  <c r="O286" i="1"/>
  <c r="AC285" i="1"/>
  <c r="AB285" i="1"/>
  <c r="W285" i="1"/>
  <c r="V285" i="1"/>
  <c r="U285" i="1"/>
  <c r="R285" i="1"/>
  <c r="Q285" i="1"/>
  <c r="P285" i="1"/>
  <c r="O285" i="1"/>
  <c r="AC284" i="1"/>
  <c r="AB284" i="1"/>
  <c r="W284" i="1"/>
  <c r="V284" i="1"/>
  <c r="U284" i="1"/>
  <c r="R284" i="1"/>
  <c r="Q284" i="1"/>
  <c r="P284" i="1"/>
  <c r="O284" i="1"/>
  <c r="AC283" i="1"/>
  <c r="AB283" i="1"/>
  <c r="W283" i="1"/>
  <c r="V283" i="1"/>
  <c r="U283" i="1"/>
  <c r="R283" i="1"/>
  <c r="Q283" i="1"/>
  <c r="P283" i="1"/>
  <c r="O283" i="1"/>
  <c r="AC282" i="1"/>
  <c r="AB282" i="1"/>
  <c r="W282" i="1"/>
  <c r="V282" i="1"/>
  <c r="U282" i="1"/>
  <c r="R282" i="1"/>
  <c r="Q282" i="1"/>
  <c r="P282" i="1"/>
  <c r="O282" i="1"/>
  <c r="AC281" i="1"/>
  <c r="AB281" i="1"/>
  <c r="W281" i="1"/>
  <c r="V281" i="1"/>
  <c r="U281" i="1"/>
  <c r="R281" i="1"/>
  <c r="Q281" i="1"/>
  <c r="P281" i="1"/>
  <c r="O281" i="1"/>
  <c r="AC280" i="1"/>
  <c r="AB280" i="1"/>
  <c r="W280" i="1"/>
  <c r="V280" i="1"/>
  <c r="U280" i="1"/>
  <c r="R280" i="1"/>
  <c r="Q280" i="1"/>
  <c r="P280" i="1"/>
  <c r="O280" i="1"/>
  <c r="AC279" i="1"/>
  <c r="AB279" i="1"/>
  <c r="W279" i="1"/>
  <c r="V279" i="1"/>
  <c r="U279" i="1"/>
  <c r="R279" i="1"/>
  <c r="Q279" i="1"/>
  <c r="P279" i="1"/>
  <c r="O279" i="1"/>
  <c r="AC278" i="1"/>
  <c r="AB278" i="1"/>
  <c r="W278" i="1"/>
  <c r="V278" i="1"/>
  <c r="U278" i="1"/>
  <c r="R278" i="1"/>
  <c r="Q278" i="1"/>
  <c r="P278" i="1"/>
  <c r="O278" i="1"/>
  <c r="AC277" i="1"/>
  <c r="AB277" i="1"/>
  <c r="W277" i="1"/>
  <c r="V277" i="1"/>
  <c r="U277" i="1"/>
  <c r="R277" i="1"/>
  <c r="Q277" i="1"/>
  <c r="P277" i="1"/>
  <c r="O277" i="1"/>
  <c r="AC276" i="1"/>
  <c r="AB276" i="1"/>
  <c r="W276" i="1"/>
  <c r="V276" i="1"/>
  <c r="U276" i="1"/>
  <c r="R276" i="1"/>
  <c r="Q276" i="1"/>
  <c r="P276" i="1"/>
  <c r="O276" i="1"/>
  <c r="AC275" i="1"/>
  <c r="AB275" i="1"/>
  <c r="W275" i="1"/>
  <c r="V275" i="1"/>
  <c r="U275" i="1"/>
  <c r="R275" i="1"/>
  <c r="Q275" i="1"/>
  <c r="P275" i="1"/>
  <c r="O275" i="1"/>
  <c r="AC274" i="1"/>
  <c r="AB274" i="1"/>
  <c r="W274" i="1"/>
  <c r="V274" i="1"/>
  <c r="U274" i="1"/>
  <c r="R274" i="1"/>
  <c r="Q274" i="1"/>
  <c r="P274" i="1"/>
  <c r="O274" i="1"/>
  <c r="AC273" i="1"/>
  <c r="AB273" i="1"/>
  <c r="W273" i="1"/>
  <c r="V273" i="1"/>
  <c r="U273" i="1"/>
  <c r="R273" i="1"/>
  <c r="Q273" i="1"/>
  <c r="P273" i="1"/>
  <c r="O273" i="1"/>
  <c r="AC272" i="1"/>
  <c r="AB272" i="1"/>
  <c r="W272" i="1"/>
  <c r="V272" i="1"/>
  <c r="U272" i="1"/>
  <c r="R272" i="1"/>
  <c r="Q272" i="1"/>
  <c r="P272" i="1"/>
  <c r="O272" i="1"/>
  <c r="AC271" i="1"/>
  <c r="AB271" i="1"/>
  <c r="W271" i="1"/>
  <c r="V271" i="1"/>
  <c r="U271" i="1"/>
  <c r="R271" i="1"/>
  <c r="Q271" i="1"/>
  <c r="P271" i="1"/>
  <c r="O271" i="1"/>
  <c r="AC270" i="1"/>
  <c r="AB270" i="1"/>
  <c r="W270" i="1"/>
  <c r="V270" i="1"/>
  <c r="U270" i="1"/>
  <c r="R270" i="1"/>
  <c r="Q270" i="1"/>
  <c r="P270" i="1"/>
  <c r="O270" i="1"/>
  <c r="AC269" i="1"/>
  <c r="AB269" i="1"/>
  <c r="W269" i="1"/>
  <c r="V269" i="1"/>
  <c r="U269" i="1"/>
  <c r="R269" i="1"/>
  <c r="Q269" i="1"/>
  <c r="P269" i="1"/>
  <c r="O269" i="1"/>
  <c r="AC268" i="1"/>
  <c r="AB268" i="1"/>
  <c r="W268" i="1"/>
  <c r="V268" i="1"/>
  <c r="U268" i="1"/>
  <c r="R268" i="1"/>
  <c r="Q268" i="1"/>
  <c r="P268" i="1"/>
  <c r="O268" i="1"/>
  <c r="AC267" i="1"/>
  <c r="AB267" i="1"/>
  <c r="W267" i="1"/>
  <c r="V267" i="1"/>
  <c r="U267" i="1"/>
  <c r="R267" i="1"/>
  <c r="Q267" i="1"/>
  <c r="P267" i="1"/>
  <c r="O267" i="1"/>
  <c r="AC266" i="1"/>
  <c r="AB266" i="1"/>
  <c r="W266" i="1"/>
  <c r="V266" i="1"/>
  <c r="U266" i="1"/>
  <c r="R266" i="1"/>
  <c r="Q266" i="1"/>
  <c r="P266" i="1"/>
  <c r="O266" i="1"/>
  <c r="AC265" i="1"/>
  <c r="AB265" i="1"/>
  <c r="W265" i="1"/>
  <c r="V265" i="1"/>
  <c r="U265" i="1"/>
  <c r="R265" i="1"/>
  <c r="Q265" i="1"/>
  <c r="P265" i="1"/>
  <c r="O265" i="1"/>
  <c r="AC264" i="1"/>
  <c r="AB264" i="1"/>
  <c r="W264" i="1"/>
  <c r="V264" i="1"/>
  <c r="U264" i="1"/>
  <c r="R264" i="1"/>
  <c r="Q264" i="1"/>
  <c r="P264" i="1"/>
  <c r="O264" i="1"/>
  <c r="AC263" i="1"/>
  <c r="AB263" i="1"/>
  <c r="W263" i="1"/>
  <c r="V263" i="1"/>
  <c r="U263" i="1"/>
  <c r="R263" i="1"/>
  <c r="Q263" i="1"/>
  <c r="P263" i="1"/>
  <c r="O263" i="1"/>
  <c r="AC262" i="1"/>
  <c r="AB262" i="1"/>
  <c r="W262" i="1"/>
  <c r="V262" i="1"/>
  <c r="U262" i="1"/>
  <c r="R262" i="1"/>
  <c r="Q262" i="1"/>
  <c r="P262" i="1"/>
  <c r="O262" i="1"/>
  <c r="AC261" i="1"/>
  <c r="AB261" i="1"/>
  <c r="W261" i="1"/>
  <c r="V261" i="1"/>
  <c r="U261" i="1"/>
  <c r="R261" i="1"/>
  <c r="Q261" i="1"/>
  <c r="P261" i="1"/>
  <c r="O261" i="1"/>
  <c r="AC260" i="1"/>
  <c r="AB260" i="1"/>
  <c r="W260" i="1"/>
  <c r="V260" i="1"/>
  <c r="U260" i="1"/>
  <c r="R260" i="1"/>
  <c r="Q260" i="1"/>
  <c r="P260" i="1"/>
  <c r="O260" i="1"/>
  <c r="AC259" i="1"/>
  <c r="AB259" i="1"/>
  <c r="W259" i="1"/>
  <c r="V259" i="1"/>
  <c r="U259" i="1"/>
  <c r="R259" i="1"/>
  <c r="Q259" i="1"/>
  <c r="P259" i="1"/>
  <c r="O259" i="1"/>
  <c r="AC258" i="1"/>
  <c r="AB258" i="1"/>
  <c r="W258" i="1"/>
  <c r="V258" i="1"/>
  <c r="U258" i="1"/>
  <c r="R258" i="1"/>
  <c r="Q258" i="1"/>
  <c r="P258" i="1"/>
  <c r="O258" i="1"/>
  <c r="AC257" i="1"/>
  <c r="AB257" i="1"/>
  <c r="W257" i="1"/>
  <c r="V257" i="1"/>
  <c r="U257" i="1"/>
  <c r="R257" i="1"/>
  <c r="Q257" i="1"/>
  <c r="P257" i="1"/>
  <c r="O257" i="1"/>
  <c r="AC256" i="1"/>
  <c r="AB256" i="1"/>
  <c r="W256" i="1"/>
  <c r="V256" i="1"/>
  <c r="U256" i="1"/>
  <c r="R256" i="1"/>
  <c r="Q256" i="1"/>
  <c r="P256" i="1"/>
  <c r="O256" i="1"/>
  <c r="AC255" i="1"/>
  <c r="AB255" i="1"/>
  <c r="W255" i="1"/>
  <c r="V255" i="1"/>
  <c r="U255" i="1"/>
  <c r="R255" i="1"/>
  <c r="Q255" i="1"/>
  <c r="P255" i="1"/>
  <c r="O255" i="1"/>
  <c r="AC254" i="1"/>
  <c r="AB254" i="1"/>
  <c r="W254" i="1"/>
  <c r="V254" i="1"/>
  <c r="U254" i="1"/>
  <c r="R254" i="1"/>
  <c r="Q254" i="1"/>
  <c r="P254" i="1"/>
  <c r="O254" i="1"/>
  <c r="AC253" i="1"/>
  <c r="AB253" i="1"/>
  <c r="W253" i="1"/>
  <c r="V253" i="1"/>
  <c r="U253" i="1"/>
  <c r="R253" i="1"/>
  <c r="Q253" i="1"/>
  <c r="P253" i="1"/>
  <c r="O253" i="1"/>
  <c r="AC252" i="1"/>
  <c r="AB252" i="1"/>
  <c r="W252" i="1"/>
  <c r="V252" i="1"/>
  <c r="U252" i="1"/>
  <c r="R252" i="1"/>
  <c r="Q252" i="1"/>
  <c r="P252" i="1"/>
  <c r="O252" i="1"/>
  <c r="AC251" i="1"/>
  <c r="AB251" i="1"/>
  <c r="W251" i="1"/>
  <c r="V251" i="1"/>
  <c r="U251" i="1"/>
  <c r="R251" i="1"/>
  <c r="Q251" i="1"/>
  <c r="P251" i="1"/>
  <c r="O251" i="1"/>
  <c r="AC250" i="1"/>
  <c r="AB250" i="1"/>
  <c r="W250" i="1"/>
  <c r="V250" i="1"/>
  <c r="U250" i="1"/>
  <c r="R250" i="1"/>
  <c r="Q250" i="1"/>
  <c r="P250" i="1"/>
  <c r="O250" i="1"/>
  <c r="AC249" i="1"/>
  <c r="AB249" i="1"/>
  <c r="W249" i="1"/>
  <c r="V249" i="1"/>
  <c r="U249" i="1"/>
  <c r="R249" i="1"/>
  <c r="Q249" i="1"/>
  <c r="P249" i="1"/>
  <c r="O249" i="1"/>
  <c r="AC248" i="1"/>
  <c r="AB248" i="1"/>
  <c r="W248" i="1"/>
  <c r="V248" i="1"/>
  <c r="U248" i="1"/>
  <c r="R248" i="1"/>
  <c r="Q248" i="1"/>
  <c r="P248" i="1"/>
  <c r="O248" i="1"/>
  <c r="AC247" i="1"/>
  <c r="AB247" i="1"/>
  <c r="W247" i="1"/>
  <c r="V247" i="1"/>
  <c r="U247" i="1"/>
  <c r="R247" i="1"/>
  <c r="Q247" i="1"/>
  <c r="P247" i="1"/>
  <c r="O247" i="1"/>
  <c r="AC246" i="1"/>
  <c r="AB246" i="1"/>
  <c r="W246" i="1"/>
  <c r="V246" i="1"/>
  <c r="U246" i="1"/>
  <c r="R246" i="1"/>
  <c r="Q246" i="1"/>
  <c r="P246" i="1"/>
  <c r="O246" i="1"/>
  <c r="AC245" i="1"/>
  <c r="AB245" i="1"/>
  <c r="W245" i="1"/>
  <c r="V245" i="1"/>
  <c r="U245" i="1"/>
  <c r="R245" i="1"/>
  <c r="Q245" i="1"/>
  <c r="P245" i="1"/>
  <c r="O245" i="1"/>
  <c r="AC244" i="1"/>
  <c r="AB244" i="1"/>
  <c r="W244" i="1"/>
  <c r="V244" i="1"/>
  <c r="U244" i="1"/>
  <c r="R244" i="1"/>
  <c r="Q244" i="1"/>
  <c r="P244" i="1"/>
  <c r="O244" i="1"/>
  <c r="AC243" i="1"/>
  <c r="AB243" i="1"/>
  <c r="W243" i="1"/>
  <c r="V243" i="1"/>
  <c r="U243" i="1"/>
  <c r="R243" i="1"/>
  <c r="Q243" i="1"/>
  <c r="P243" i="1"/>
  <c r="O243" i="1"/>
  <c r="AC242" i="1"/>
  <c r="AB242" i="1"/>
  <c r="W242" i="1"/>
  <c r="V242" i="1"/>
  <c r="U242" i="1"/>
  <c r="R242" i="1"/>
  <c r="Q242" i="1"/>
  <c r="P242" i="1"/>
  <c r="O242" i="1"/>
  <c r="AC241" i="1"/>
  <c r="AB241" i="1"/>
  <c r="W241" i="1"/>
  <c r="V241" i="1"/>
  <c r="U241" i="1"/>
  <c r="R241" i="1"/>
  <c r="Q241" i="1"/>
  <c r="P241" i="1"/>
  <c r="O241" i="1"/>
  <c r="AC240" i="1"/>
  <c r="AB240" i="1"/>
  <c r="W240" i="1"/>
  <c r="V240" i="1"/>
  <c r="U240" i="1"/>
  <c r="R240" i="1"/>
  <c r="Q240" i="1"/>
  <c r="P240" i="1"/>
  <c r="O240" i="1"/>
  <c r="AC239" i="1"/>
  <c r="AB239" i="1"/>
  <c r="W239" i="1"/>
  <c r="V239" i="1"/>
  <c r="U239" i="1"/>
  <c r="R239" i="1"/>
  <c r="Q239" i="1"/>
  <c r="P239" i="1"/>
  <c r="O239" i="1"/>
  <c r="AC238" i="1"/>
  <c r="AB238" i="1"/>
  <c r="W238" i="1"/>
  <c r="V238" i="1"/>
  <c r="U238" i="1"/>
  <c r="R238" i="1"/>
  <c r="Q238" i="1"/>
  <c r="P238" i="1"/>
  <c r="O238" i="1"/>
  <c r="AC237" i="1"/>
  <c r="AB237" i="1"/>
  <c r="W237" i="1"/>
  <c r="V237" i="1"/>
  <c r="U237" i="1"/>
  <c r="R237" i="1"/>
  <c r="Q237" i="1"/>
  <c r="P237" i="1"/>
  <c r="O237" i="1"/>
  <c r="AC236" i="1"/>
  <c r="AB236" i="1"/>
  <c r="W236" i="1"/>
  <c r="V236" i="1"/>
  <c r="U236" i="1"/>
  <c r="R236" i="1"/>
  <c r="Q236" i="1"/>
  <c r="P236" i="1"/>
  <c r="O236" i="1"/>
  <c r="AC235" i="1"/>
  <c r="AB235" i="1"/>
  <c r="W235" i="1"/>
  <c r="V235" i="1"/>
  <c r="U235" i="1"/>
  <c r="R235" i="1"/>
  <c r="Q235" i="1"/>
  <c r="P235" i="1"/>
  <c r="O235" i="1"/>
  <c r="AC234" i="1"/>
  <c r="AB234" i="1"/>
  <c r="W234" i="1"/>
  <c r="V234" i="1"/>
  <c r="U234" i="1"/>
  <c r="R234" i="1"/>
  <c r="Q234" i="1"/>
  <c r="P234" i="1"/>
  <c r="O234" i="1"/>
  <c r="AC233" i="1"/>
  <c r="AB233" i="1"/>
  <c r="W233" i="1"/>
  <c r="V233" i="1"/>
  <c r="U233" i="1"/>
  <c r="R233" i="1"/>
  <c r="Q233" i="1"/>
  <c r="P233" i="1"/>
  <c r="O233" i="1"/>
  <c r="AC232" i="1"/>
  <c r="AB232" i="1"/>
  <c r="W232" i="1"/>
  <c r="V232" i="1"/>
  <c r="U232" i="1"/>
  <c r="R232" i="1"/>
  <c r="Q232" i="1"/>
  <c r="P232" i="1"/>
  <c r="O232" i="1"/>
  <c r="AC231" i="1"/>
  <c r="AB231" i="1"/>
  <c r="W231" i="1"/>
  <c r="V231" i="1"/>
  <c r="U231" i="1"/>
  <c r="R231" i="1"/>
  <c r="Q231" i="1"/>
  <c r="P231" i="1"/>
  <c r="O231" i="1"/>
  <c r="AC230" i="1"/>
  <c r="AB230" i="1"/>
  <c r="W230" i="1"/>
  <c r="V230" i="1"/>
  <c r="U230" i="1"/>
  <c r="R230" i="1"/>
  <c r="Q230" i="1"/>
  <c r="P230" i="1"/>
  <c r="O230" i="1"/>
  <c r="AC229" i="1"/>
  <c r="AB229" i="1"/>
  <c r="W229" i="1"/>
  <c r="V229" i="1"/>
  <c r="U229" i="1"/>
  <c r="R229" i="1"/>
  <c r="Q229" i="1"/>
  <c r="P229" i="1"/>
  <c r="O229" i="1"/>
  <c r="AC228" i="1"/>
  <c r="AB228" i="1"/>
  <c r="W228" i="1"/>
  <c r="V228" i="1"/>
  <c r="U228" i="1"/>
  <c r="R228" i="1"/>
  <c r="Q228" i="1"/>
  <c r="P228" i="1"/>
  <c r="O228" i="1"/>
  <c r="AC227" i="1"/>
  <c r="AB227" i="1"/>
  <c r="W227" i="1"/>
  <c r="V227" i="1"/>
  <c r="U227" i="1"/>
  <c r="R227" i="1"/>
  <c r="Q227" i="1"/>
  <c r="P227" i="1"/>
  <c r="O227" i="1"/>
  <c r="AC226" i="1"/>
  <c r="AB226" i="1"/>
  <c r="W226" i="1"/>
  <c r="V226" i="1"/>
  <c r="U226" i="1"/>
  <c r="R226" i="1"/>
  <c r="Q226" i="1"/>
  <c r="P226" i="1"/>
  <c r="O226" i="1"/>
  <c r="AC225" i="1"/>
  <c r="AB225" i="1"/>
  <c r="W225" i="1"/>
  <c r="V225" i="1"/>
  <c r="U225" i="1"/>
  <c r="R225" i="1"/>
  <c r="Q225" i="1"/>
  <c r="P225" i="1"/>
  <c r="O225" i="1"/>
  <c r="AC224" i="1"/>
  <c r="AB224" i="1"/>
  <c r="W224" i="1"/>
  <c r="V224" i="1"/>
  <c r="U224" i="1"/>
  <c r="R224" i="1"/>
  <c r="Q224" i="1"/>
  <c r="P224" i="1"/>
  <c r="O224" i="1"/>
  <c r="AC223" i="1"/>
  <c r="AB223" i="1"/>
  <c r="W223" i="1"/>
  <c r="V223" i="1"/>
  <c r="U223" i="1"/>
  <c r="R223" i="1"/>
  <c r="Q223" i="1"/>
  <c r="P223" i="1"/>
  <c r="O223" i="1"/>
  <c r="AC222" i="1"/>
  <c r="AB222" i="1"/>
  <c r="W222" i="1"/>
  <c r="V222" i="1"/>
  <c r="U222" i="1"/>
  <c r="R222" i="1"/>
  <c r="Q222" i="1"/>
  <c r="P222" i="1"/>
  <c r="O222" i="1"/>
  <c r="AC221" i="1"/>
  <c r="AB221" i="1"/>
  <c r="W221" i="1"/>
  <c r="V221" i="1"/>
  <c r="U221" i="1"/>
  <c r="R221" i="1"/>
  <c r="Q221" i="1"/>
  <c r="P221" i="1"/>
  <c r="O221" i="1"/>
  <c r="AC220" i="1"/>
  <c r="AB220" i="1"/>
  <c r="W220" i="1"/>
  <c r="V220" i="1"/>
  <c r="U220" i="1"/>
  <c r="R220" i="1"/>
  <c r="Q220" i="1"/>
  <c r="P220" i="1"/>
  <c r="O220" i="1"/>
  <c r="AC219" i="1"/>
  <c r="AB219" i="1"/>
  <c r="W219" i="1"/>
  <c r="V219" i="1"/>
  <c r="U219" i="1"/>
  <c r="R219" i="1"/>
  <c r="Q219" i="1"/>
  <c r="P219" i="1"/>
  <c r="O219" i="1"/>
  <c r="AC218" i="1"/>
  <c r="AB218" i="1"/>
  <c r="W218" i="1"/>
  <c r="V218" i="1"/>
  <c r="U218" i="1"/>
  <c r="R218" i="1"/>
  <c r="Q218" i="1"/>
  <c r="P218" i="1"/>
  <c r="O218" i="1"/>
  <c r="AC217" i="1"/>
  <c r="AB217" i="1"/>
  <c r="W217" i="1"/>
  <c r="V217" i="1"/>
  <c r="U217" i="1"/>
  <c r="R217" i="1"/>
  <c r="Q217" i="1"/>
  <c r="P217" i="1"/>
  <c r="O217" i="1"/>
  <c r="AC216" i="1"/>
  <c r="AB216" i="1"/>
  <c r="W216" i="1"/>
  <c r="V216" i="1"/>
  <c r="U216" i="1"/>
  <c r="R216" i="1"/>
  <c r="Q216" i="1"/>
  <c r="P216" i="1"/>
  <c r="O216" i="1"/>
  <c r="AC215" i="1"/>
  <c r="AB215" i="1"/>
  <c r="W215" i="1"/>
  <c r="V215" i="1"/>
  <c r="U215" i="1"/>
  <c r="R215" i="1"/>
  <c r="Q215" i="1"/>
  <c r="P215" i="1"/>
  <c r="O215" i="1"/>
  <c r="AC214" i="1"/>
  <c r="AB214" i="1"/>
  <c r="W214" i="1"/>
  <c r="V214" i="1"/>
  <c r="U214" i="1"/>
  <c r="R214" i="1"/>
  <c r="Q214" i="1"/>
  <c r="P214" i="1"/>
  <c r="O214" i="1"/>
  <c r="AC213" i="1"/>
  <c r="AB213" i="1"/>
  <c r="W213" i="1"/>
  <c r="V213" i="1"/>
  <c r="U213" i="1"/>
  <c r="R213" i="1"/>
  <c r="Q213" i="1"/>
  <c r="P213" i="1"/>
  <c r="O213" i="1"/>
  <c r="AC212" i="1"/>
  <c r="AB212" i="1"/>
  <c r="W212" i="1"/>
  <c r="V212" i="1"/>
  <c r="U212" i="1"/>
  <c r="R212" i="1"/>
  <c r="Q212" i="1"/>
  <c r="P212" i="1"/>
  <c r="O212" i="1"/>
  <c r="AC211" i="1"/>
  <c r="AB211" i="1"/>
  <c r="W211" i="1"/>
  <c r="V211" i="1"/>
  <c r="U211" i="1"/>
  <c r="R211" i="1"/>
  <c r="Q211" i="1"/>
  <c r="P211" i="1"/>
  <c r="O211" i="1"/>
  <c r="AC210" i="1"/>
  <c r="AB210" i="1"/>
  <c r="W210" i="1"/>
  <c r="V210" i="1"/>
  <c r="U210" i="1"/>
  <c r="R210" i="1"/>
  <c r="Q210" i="1"/>
  <c r="P210" i="1"/>
  <c r="O210" i="1"/>
  <c r="AC209" i="1"/>
  <c r="AB209" i="1"/>
  <c r="W209" i="1"/>
  <c r="V209" i="1"/>
  <c r="U209" i="1"/>
  <c r="R209" i="1"/>
  <c r="Q209" i="1"/>
  <c r="P209" i="1"/>
  <c r="O209" i="1"/>
  <c r="AC208" i="1"/>
  <c r="AB208" i="1"/>
  <c r="W208" i="1"/>
  <c r="V208" i="1"/>
  <c r="U208" i="1"/>
  <c r="R208" i="1"/>
  <c r="Q208" i="1"/>
  <c r="P208" i="1"/>
  <c r="O208" i="1"/>
  <c r="AC207" i="1"/>
  <c r="AB207" i="1"/>
  <c r="W207" i="1"/>
  <c r="V207" i="1"/>
  <c r="U207" i="1"/>
  <c r="R207" i="1"/>
  <c r="Q207" i="1"/>
  <c r="P207" i="1"/>
  <c r="O207" i="1"/>
  <c r="AC206" i="1"/>
  <c r="AB206" i="1"/>
  <c r="W206" i="1"/>
  <c r="V206" i="1"/>
  <c r="U206" i="1"/>
  <c r="R206" i="1"/>
  <c r="Q206" i="1"/>
  <c r="P206" i="1"/>
  <c r="O206" i="1"/>
  <c r="AC205" i="1"/>
  <c r="AB205" i="1"/>
  <c r="W205" i="1"/>
  <c r="V205" i="1"/>
  <c r="U205" i="1"/>
  <c r="R205" i="1"/>
  <c r="Q205" i="1"/>
  <c r="P205" i="1"/>
  <c r="O205" i="1"/>
  <c r="AC204" i="1"/>
  <c r="AB204" i="1"/>
  <c r="W204" i="1"/>
  <c r="V204" i="1"/>
  <c r="U204" i="1"/>
  <c r="R204" i="1"/>
  <c r="Q204" i="1"/>
  <c r="P204" i="1"/>
  <c r="O204" i="1"/>
  <c r="AC203" i="1"/>
  <c r="AB203" i="1"/>
  <c r="W203" i="1"/>
  <c r="V203" i="1"/>
  <c r="U203" i="1"/>
  <c r="R203" i="1"/>
  <c r="Q203" i="1"/>
  <c r="P203" i="1"/>
  <c r="O203" i="1"/>
  <c r="AC202" i="1"/>
  <c r="AB202" i="1"/>
  <c r="W202" i="1"/>
  <c r="V202" i="1"/>
  <c r="U202" i="1"/>
  <c r="R202" i="1"/>
  <c r="Q202" i="1"/>
  <c r="P202" i="1"/>
  <c r="O202" i="1"/>
  <c r="AC201" i="1"/>
  <c r="AB201" i="1"/>
  <c r="W201" i="1"/>
  <c r="V201" i="1"/>
  <c r="U201" i="1"/>
  <c r="R201" i="1"/>
  <c r="Q201" i="1"/>
  <c r="P201" i="1"/>
  <c r="O201" i="1"/>
  <c r="AC200" i="1"/>
  <c r="AB200" i="1"/>
  <c r="W200" i="1"/>
  <c r="V200" i="1"/>
  <c r="U200" i="1"/>
  <c r="R200" i="1"/>
  <c r="Q200" i="1"/>
  <c r="P200" i="1"/>
  <c r="O200" i="1"/>
  <c r="AC199" i="1"/>
  <c r="AB199" i="1"/>
  <c r="W199" i="1"/>
  <c r="V199" i="1"/>
  <c r="U199" i="1"/>
  <c r="R199" i="1"/>
  <c r="Q199" i="1"/>
  <c r="P199" i="1"/>
  <c r="O199" i="1"/>
  <c r="AC198" i="1"/>
  <c r="AB198" i="1"/>
  <c r="W198" i="1"/>
  <c r="V198" i="1"/>
  <c r="U198" i="1"/>
  <c r="R198" i="1"/>
  <c r="Q198" i="1"/>
  <c r="P198" i="1"/>
  <c r="O198" i="1"/>
  <c r="AC197" i="1"/>
  <c r="AB197" i="1"/>
  <c r="W197" i="1"/>
  <c r="V197" i="1"/>
  <c r="U197" i="1"/>
  <c r="R197" i="1"/>
  <c r="Q197" i="1"/>
  <c r="P197" i="1"/>
  <c r="O197" i="1"/>
  <c r="AC196" i="1"/>
  <c r="AB196" i="1"/>
  <c r="W196" i="1"/>
  <c r="V196" i="1"/>
  <c r="U196" i="1"/>
  <c r="R196" i="1"/>
  <c r="Q196" i="1"/>
  <c r="P196" i="1"/>
  <c r="O196" i="1"/>
  <c r="AC195" i="1"/>
  <c r="AB195" i="1"/>
  <c r="W195" i="1"/>
  <c r="V195" i="1"/>
  <c r="U195" i="1"/>
  <c r="R195" i="1"/>
  <c r="Q195" i="1"/>
  <c r="P195" i="1"/>
  <c r="O195" i="1"/>
  <c r="AC194" i="1"/>
  <c r="AB194" i="1"/>
  <c r="W194" i="1"/>
  <c r="V194" i="1"/>
  <c r="U194" i="1"/>
  <c r="R194" i="1"/>
  <c r="Q194" i="1"/>
  <c r="P194" i="1"/>
  <c r="O194" i="1"/>
  <c r="AC193" i="1"/>
  <c r="AB193" i="1"/>
  <c r="W193" i="1"/>
  <c r="V193" i="1"/>
  <c r="U193" i="1"/>
  <c r="R193" i="1"/>
  <c r="Q193" i="1"/>
  <c r="P193" i="1"/>
  <c r="O193" i="1"/>
  <c r="AC192" i="1"/>
  <c r="AB192" i="1"/>
  <c r="W192" i="1"/>
  <c r="V192" i="1"/>
  <c r="U192" i="1"/>
  <c r="R192" i="1"/>
  <c r="Q192" i="1"/>
  <c r="P192" i="1"/>
  <c r="O192" i="1"/>
  <c r="AC191" i="1"/>
  <c r="AB191" i="1"/>
  <c r="W191" i="1"/>
  <c r="V191" i="1"/>
  <c r="U191" i="1"/>
  <c r="R191" i="1"/>
  <c r="Q191" i="1"/>
  <c r="P191" i="1"/>
  <c r="O191" i="1"/>
  <c r="AC190" i="1"/>
  <c r="AB190" i="1"/>
  <c r="W190" i="1"/>
  <c r="V190" i="1"/>
  <c r="U190" i="1"/>
  <c r="R190" i="1"/>
  <c r="Q190" i="1"/>
  <c r="P190" i="1"/>
  <c r="O190" i="1"/>
  <c r="AC189" i="1"/>
  <c r="AB189" i="1"/>
  <c r="W189" i="1"/>
  <c r="V189" i="1"/>
  <c r="U189" i="1"/>
  <c r="R189" i="1"/>
  <c r="Q189" i="1"/>
  <c r="P189" i="1"/>
  <c r="O189" i="1"/>
  <c r="AC188" i="1"/>
  <c r="AB188" i="1"/>
  <c r="W188" i="1"/>
  <c r="V188" i="1"/>
  <c r="U188" i="1"/>
  <c r="R188" i="1"/>
  <c r="Q188" i="1"/>
  <c r="P188" i="1"/>
  <c r="O188" i="1"/>
  <c r="AC187" i="1"/>
  <c r="AB187" i="1"/>
  <c r="W187" i="1"/>
  <c r="V187" i="1"/>
  <c r="U187" i="1"/>
  <c r="R187" i="1"/>
  <c r="Q187" i="1"/>
  <c r="P187" i="1"/>
  <c r="O187" i="1"/>
  <c r="AC186" i="1"/>
  <c r="AB186" i="1"/>
  <c r="W186" i="1"/>
  <c r="V186" i="1"/>
  <c r="U186" i="1"/>
  <c r="R186" i="1"/>
  <c r="Q186" i="1"/>
  <c r="P186" i="1"/>
  <c r="O186" i="1"/>
  <c r="AC185" i="1"/>
  <c r="AB185" i="1"/>
  <c r="W185" i="1"/>
  <c r="V185" i="1"/>
  <c r="U185" i="1"/>
  <c r="R185" i="1"/>
  <c r="Q185" i="1"/>
  <c r="P185" i="1"/>
  <c r="O185" i="1"/>
  <c r="AC184" i="1"/>
  <c r="AB184" i="1"/>
  <c r="W184" i="1"/>
  <c r="V184" i="1"/>
  <c r="U184" i="1"/>
  <c r="R184" i="1"/>
  <c r="Q184" i="1"/>
  <c r="P184" i="1"/>
  <c r="O184" i="1"/>
  <c r="AC183" i="1"/>
  <c r="AB183" i="1"/>
  <c r="W183" i="1"/>
  <c r="V183" i="1"/>
  <c r="U183" i="1"/>
  <c r="R183" i="1"/>
  <c r="Q183" i="1"/>
  <c r="P183" i="1"/>
  <c r="O183" i="1"/>
  <c r="AC182" i="1"/>
  <c r="AB182" i="1"/>
  <c r="W182" i="1"/>
  <c r="V182" i="1"/>
  <c r="U182" i="1"/>
  <c r="R182" i="1"/>
  <c r="Q182" i="1"/>
  <c r="P182" i="1"/>
  <c r="O182" i="1"/>
  <c r="AC181" i="1"/>
  <c r="AB181" i="1"/>
  <c r="W181" i="1"/>
  <c r="V181" i="1"/>
  <c r="U181" i="1"/>
  <c r="R181" i="1"/>
  <c r="Q181" i="1"/>
  <c r="P181" i="1"/>
  <c r="O181" i="1"/>
  <c r="AC180" i="1"/>
  <c r="AB180" i="1"/>
  <c r="W180" i="1"/>
  <c r="V180" i="1"/>
  <c r="U180" i="1"/>
  <c r="R180" i="1"/>
  <c r="Q180" i="1"/>
  <c r="P180" i="1"/>
  <c r="O180" i="1"/>
  <c r="AC179" i="1"/>
  <c r="AB179" i="1"/>
  <c r="W179" i="1"/>
  <c r="V179" i="1"/>
  <c r="U179" i="1"/>
  <c r="R179" i="1"/>
  <c r="Q179" i="1"/>
  <c r="P179" i="1"/>
  <c r="O179" i="1"/>
  <c r="AC178" i="1"/>
  <c r="AB178" i="1"/>
  <c r="W178" i="1"/>
  <c r="V178" i="1"/>
  <c r="U178" i="1"/>
  <c r="R178" i="1"/>
  <c r="Q178" i="1"/>
  <c r="P178" i="1"/>
  <c r="O178" i="1"/>
  <c r="AC177" i="1"/>
  <c r="AB177" i="1"/>
  <c r="W177" i="1"/>
  <c r="V177" i="1"/>
  <c r="U177" i="1"/>
  <c r="R177" i="1"/>
  <c r="Q177" i="1"/>
  <c r="P177" i="1"/>
  <c r="O177" i="1"/>
  <c r="AC176" i="1"/>
  <c r="AB176" i="1"/>
  <c r="W176" i="1"/>
  <c r="V176" i="1"/>
  <c r="U176" i="1"/>
  <c r="R176" i="1"/>
  <c r="Q176" i="1"/>
  <c r="P176" i="1"/>
  <c r="O176" i="1"/>
  <c r="AC175" i="1"/>
  <c r="AB175" i="1"/>
  <c r="W175" i="1"/>
  <c r="V175" i="1"/>
  <c r="U175" i="1"/>
  <c r="R175" i="1"/>
  <c r="Q175" i="1"/>
  <c r="P175" i="1"/>
  <c r="O175" i="1"/>
  <c r="AC174" i="1"/>
  <c r="AB174" i="1"/>
  <c r="W174" i="1"/>
  <c r="V174" i="1"/>
  <c r="U174" i="1"/>
  <c r="R174" i="1"/>
  <c r="Q174" i="1"/>
  <c r="P174" i="1"/>
  <c r="O174" i="1"/>
  <c r="AC173" i="1"/>
  <c r="AB173" i="1"/>
  <c r="W173" i="1"/>
  <c r="V173" i="1"/>
  <c r="U173" i="1"/>
  <c r="R173" i="1"/>
  <c r="Q173" i="1"/>
  <c r="P173" i="1"/>
  <c r="O173" i="1"/>
  <c r="AC172" i="1"/>
  <c r="AB172" i="1"/>
  <c r="W172" i="1"/>
  <c r="V172" i="1"/>
  <c r="U172" i="1"/>
  <c r="R172" i="1"/>
  <c r="Q172" i="1"/>
  <c r="P172" i="1"/>
  <c r="O172" i="1"/>
  <c r="AC171" i="1"/>
  <c r="AB171" i="1"/>
  <c r="W171" i="1"/>
  <c r="V171" i="1"/>
  <c r="U171" i="1"/>
  <c r="R171" i="1"/>
  <c r="Q171" i="1"/>
  <c r="P171" i="1"/>
  <c r="O171" i="1"/>
  <c r="AC170" i="1"/>
  <c r="AB170" i="1"/>
  <c r="W170" i="1"/>
  <c r="V170" i="1"/>
  <c r="U170" i="1"/>
  <c r="R170" i="1"/>
  <c r="Q170" i="1"/>
  <c r="P170" i="1"/>
  <c r="O170" i="1"/>
  <c r="AC169" i="1"/>
  <c r="AB169" i="1"/>
  <c r="W169" i="1"/>
  <c r="V169" i="1"/>
  <c r="U169" i="1"/>
  <c r="R169" i="1"/>
  <c r="Q169" i="1"/>
  <c r="P169" i="1"/>
  <c r="O169" i="1"/>
  <c r="AC168" i="1"/>
  <c r="AB168" i="1"/>
  <c r="W168" i="1"/>
  <c r="V168" i="1"/>
  <c r="U168" i="1"/>
  <c r="R168" i="1"/>
  <c r="Q168" i="1"/>
  <c r="P168" i="1"/>
  <c r="O168" i="1"/>
  <c r="AC167" i="1"/>
  <c r="AB167" i="1"/>
  <c r="W167" i="1"/>
  <c r="V167" i="1"/>
  <c r="U167" i="1"/>
  <c r="R167" i="1"/>
  <c r="Q167" i="1"/>
  <c r="P167" i="1"/>
  <c r="O167" i="1"/>
  <c r="AC166" i="1"/>
  <c r="AB166" i="1"/>
  <c r="W166" i="1"/>
  <c r="V166" i="1"/>
  <c r="U166" i="1"/>
  <c r="R166" i="1"/>
  <c r="Q166" i="1"/>
  <c r="P166" i="1"/>
  <c r="O166" i="1"/>
  <c r="AC165" i="1"/>
  <c r="AB165" i="1"/>
  <c r="W165" i="1"/>
  <c r="V165" i="1"/>
  <c r="U165" i="1"/>
  <c r="R165" i="1"/>
  <c r="Q165" i="1"/>
  <c r="P165" i="1"/>
  <c r="O165" i="1"/>
  <c r="AC164" i="1"/>
  <c r="AB164" i="1"/>
  <c r="W164" i="1"/>
  <c r="V164" i="1"/>
  <c r="U164" i="1"/>
  <c r="R164" i="1"/>
  <c r="Q164" i="1"/>
  <c r="P164" i="1"/>
  <c r="O164" i="1"/>
  <c r="AC163" i="1"/>
  <c r="AB163" i="1"/>
  <c r="W163" i="1"/>
  <c r="V163" i="1"/>
  <c r="U163" i="1"/>
  <c r="R163" i="1"/>
  <c r="Q163" i="1"/>
  <c r="P163" i="1"/>
  <c r="O163" i="1"/>
  <c r="AC162" i="1"/>
  <c r="AB162" i="1"/>
  <c r="W162" i="1"/>
  <c r="V162" i="1"/>
  <c r="U162" i="1"/>
  <c r="R162" i="1"/>
  <c r="Q162" i="1"/>
  <c r="P162" i="1"/>
  <c r="O162" i="1"/>
  <c r="AC161" i="1"/>
  <c r="AB161" i="1"/>
  <c r="W161" i="1"/>
  <c r="V161" i="1"/>
  <c r="U161" i="1"/>
  <c r="R161" i="1"/>
  <c r="Q161" i="1"/>
  <c r="P161" i="1"/>
  <c r="O161" i="1"/>
  <c r="AC160" i="1"/>
  <c r="AB160" i="1"/>
  <c r="W160" i="1"/>
  <c r="V160" i="1"/>
  <c r="U160" i="1"/>
  <c r="R160" i="1"/>
  <c r="Q160" i="1"/>
  <c r="P160" i="1"/>
  <c r="O160" i="1"/>
  <c r="AC159" i="1"/>
  <c r="AB159" i="1"/>
  <c r="W159" i="1"/>
  <c r="V159" i="1"/>
  <c r="U159" i="1"/>
  <c r="R159" i="1"/>
  <c r="Q159" i="1"/>
  <c r="P159" i="1"/>
  <c r="O159" i="1"/>
  <c r="AC158" i="1"/>
  <c r="AB158" i="1"/>
  <c r="W158" i="1"/>
  <c r="V158" i="1"/>
  <c r="U158" i="1"/>
  <c r="R158" i="1"/>
  <c r="Q158" i="1"/>
  <c r="P158" i="1"/>
  <c r="O158" i="1"/>
  <c r="AC157" i="1"/>
  <c r="AB157" i="1"/>
  <c r="W157" i="1"/>
  <c r="V157" i="1"/>
  <c r="U157" i="1"/>
  <c r="R157" i="1"/>
  <c r="Q157" i="1"/>
  <c r="P157" i="1"/>
  <c r="O157" i="1"/>
  <c r="AC156" i="1"/>
  <c r="AB156" i="1"/>
  <c r="W156" i="1"/>
  <c r="V156" i="1"/>
  <c r="U156" i="1"/>
  <c r="R156" i="1"/>
  <c r="Q156" i="1"/>
  <c r="P156" i="1"/>
  <c r="O156" i="1"/>
  <c r="AC155" i="1"/>
  <c r="AB155" i="1"/>
  <c r="W155" i="1"/>
  <c r="V155" i="1"/>
  <c r="U155" i="1"/>
  <c r="R155" i="1"/>
  <c r="Q155" i="1"/>
  <c r="P155" i="1"/>
  <c r="O155" i="1"/>
  <c r="AC154" i="1"/>
  <c r="AB154" i="1"/>
  <c r="W154" i="1"/>
  <c r="V154" i="1"/>
  <c r="U154" i="1"/>
  <c r="R154" i="1"/>
  <c r="Q154" i="1"/>
  <c r="P154" i="1"/>
  <c r="O154" i="1"/>
  <c r="AC153" i="1"/>
  <c r="AB153" i="1"/>
  <c r="W153" i="1"/>
  <c r="V153" i="1"/>
  <c r="U153" i="1"/>
  <c r="R153" i="1"/>
  <c r="Q153" i="1"/>
  <c r="P153" i="1"/>
  <c r="O153" i="1"/>
  <c r="AC152" i="1"/>
  <c r="AB152" i="1"/>
  <c r="W152" i="1"/>
  <c r="V152" i="1"/>
  <c r="U152" i="1"/>
  <c r="R152" i="1"/>
  <c r="Q152" i="1"/>
  <c r="P152" i="1"/>
  <c r="O152" i="1"/>
  <c r="AC151" i="1"/>
  <c r="AB151" i="1"/>
  <c r="W151" i="1"/>
  <c r="V151" i="1"/>
  <c r="U151" i="1"/>
  <c r="R151" i="1"/>
  <c r="Q151" i="1"/>
  <c r="P151" i="1"/>
  <c r="O151" i="1"/>
  <c r="AC150" i="1"/>
  <c r="AB150" i="1"/>
  <c r="W150" i="1"/>
  <c r="V150" i="1"/>
  <c r="U150" i="1"/>
  <c r="R150" i="1"/>
  <c r="Q150" i="1"/>
  <c r="P150" i="1"/>
  <c r="O150" i="1"/>
  <c r="AC149" i="1"/>
  <c r="AB149" i="1"/>
  <c r="W149" i="1"/>
  <c r="V149" i="1"/>
  <c r="U149" i="1"/>
  <c r="R149" i="1"/>
  <c r="Q149" i="1"/>
  <c r="P149" i="1"/>
  <c r="O149" i="1"/>
  <c r="AC148" i="1"/>
  <c r="AB148" i="1"/>
  <c r="W148" i="1"/>
  <c r="V148" i="1"/>
  <c r="U148" i="1"/>
  <c r="R148" i="1"/>
  <c r="Q148" i="1"/>
  <c r="P148" i="1"/>
  <c r="O148" i="1"/>
  <c r="AC147" i="1"/>
  <c r="AB147" i="1"/>
  <c r="W147" i="1"/>
  <c r="V147" i="1"/>
  <c r="U147" i="1"/>
  <c r="R147" i="1"/>
  <c r="Q147" i="1"/>
  <c r="P147" i="1"/>
  <c r="O147" i="1"/>
  <c r="AC146" i="1"/>
  <c r="AB146" i="1"/>
  <c r="W146" i="1"/>
  <c r="V146" i="1"/>
  <c r="U146" i="1"/>
  <c r="R146" i="1"/>
  <c r="Q146" i="1"/>
  <c r="P146" i="1"/>
  <c r="O146" i="1"/>
  <c r="AC145" i="1"/>
  <c r="AB145" i="1"/>
  <c r="W145" i="1"/>
  <c r="V145" i="1"/>
  <c r="U145" i="1"/>
  <c r="R145" i="1"/>
  <c r="Q145" i="1"/>
  <c r="P145" i="1"/>
  <c r="O145" i="1"/>
  <c r="AC144" i="1"/>
  <c r="AB144" i="1"/>
  <c r="W144" i="1"/>
  <c r="V144" i="1"/>
  <c r="U144" i="1"/>
  <c r="R144" i="1"/>
  <c r="Q144" i="1"/>
  <c r="P144" i="1"/>
  <c r="O144" i="1"/>
  <c r="AC143" i="1"/>
  <c r="AB143" i="1"/>
  <c r="W143" i="1"/>
  <c r="V143" i="1"/>
  <c r="U143" i="1"/>
  <c r="R143" i="1"/>
  <c r="Q143" i="1"/>
  <c r="P143" i="1"/>
  <c r="O143" i="1"/>
  <c r="AC142" i="1"/>
  <c r="AB142" i="1"/>
  <c r="W142" i="1"/>
  <c r="V142" i="1"/>
  <c r="U142" i="1"/>
  <c r="R142" i="1"/>
  <c r="Q142" i="1"/>
  <c r="P142" i="1"/>
  <c r="O142" i="1"/>
  <c r="AC141" i="1"/>
  <c r="AB141" i="1"/>
  <c r="W141" i="1"/>
  <c r="V141" i="1"/>
  <c r="U141" i="1"/>
  <c r="R141" i="1"/>
  <c r="Q141" i="1"/>
  <c r="P141" i="1"/>
  <c r="O141" i="1"/>
  <c r="AC140" i="1"/>
  <c r="AB140" i="1"/>
  <c r="W140" i="1"/>
  <c r="V140" i="1"/>
  <c r="U140" i="1"/>
  <c r="R140" i="1"/>
  <c r="Q140" i="1"/>
  <c r="P140" i="1"/>
  <c r="O140" i="1"/>
  <c r="AC139" i="1"/>
  <c r="AB139" i="1"/>
  <c r="W139" i="1"/>
  <c r="V139" i="1"/>
  <c r="U139" i="1"/>
  <c r="R139" i="1"/>
  <c r="Q139" i="1"/>
  <c r="P139" i="1"/>
  <c r="O139" i="1"/>
  <c r="AC138" i="1"/>
  <c r="AB138" i="1"/>
  <c r="W138" i="1"/>
  <c r="V138" i="1"/>
  <c r="U138" i="1"/>
  <c r="R138" i="1"/>
  <c r="Q138" i="1"/>
  <c r="P138" i="1"/>
  <c r="O138" i="1"/>
  <c r="AC137" i="1"/>
  <c r="AB137" i="1"/>
  <c r="W137" i="1"/>
  <c r="V137" i="1"/>
  <c r="U137" i="1"/>
  <c r="R137" i="1"/>
  <c r="Q137" i="1"/>
  <c r="P137" i="1"/>
  <c r="O137" i="1"/>
  <c r="AC136" i="1"/>
  <c r="AB136" i="1"/>
  <c r="W136" i="1"/>
  <c r="V136" i="1"/>
  <c r="U136" i="1"/>
  <c r="R136" i="1"/>
  <c r="Q136" i="1"/>
  <c r="P136" i="1"/>
  <c r="O136" i="1"/>
  <c r="AC135" i="1"/>
  <c r="AB135" i="1"/>
  <c r="W135" i="1"/>
  <c r="V135" i="1"/>
  <c r="U135" i="1"/>
  <c r="R135" i="1"/>
  <c r="Q135" i="1"/>
  <c r="P135" i="1"/>
  <c r="O135" i="1"/>
  <c r="AC134" i="1"/>
  <c r="AB134" i="1"/>
  <c r="W134" i="1"/>
  <c r="V134" i="1"/>
  <c r="U134" i="1"/>
  <c r="R134" i="1"/>
  <c r="Q134" i="1"/>
  <c r="P134" i="1"/>
  <c r="O134" i="1"/>
  <c r="AC133" i="1"/>
  <c r="AB133" i="1"/>
  <c r="W133" i="1"/>
  <c r="V133" i="1"/>
  <c r="U133" i="1"/>
  <c r="R133" i="1"/>
  <c r="Q133" i="1"/>
  <c r="P133" i="1"/>
  <c r="O133" i="1"/>
  <c r="AC132" i="1"/>
  <c r="AB132" i="1"/>
  <c r="W132" i="1"/>
  <c r="V132" i="1"/>
  <c r="U132" i="1"/>
  <c r="R132" i="1"/>
  <c r="Q132" i="1"/>
  <c r="P132" i="1"/>
  <c r="O132" i="1"/>
  <c r="AC131" i="1"/>
  <c r="AB131" i="1"/>
  <c r="W131" i="1"/>
  <c r="V131" i="1"/>
  <c r="U131" i="1"/>
  <c r="R131" i="1"/>
  <c r="Q131" i="1"/>
  <c r="P131" i="1"/>
  <c r="O131" i="1"/>
  <c r="AC130" i="1"/>
  <c r="AB130" i="1"/>
  <c r="W130" i="1"/>
  <c r="V130" i="1"/>
  <c r="U130" i="1"/>
  <c r="R130" i="1"/>
  <c r="Q130" i="1"/>
  <c r="P130" i="1"/>
  <c r="O130" i="1"/>
  <c r="AC129" i="1"/>
  <c r="AB129" i="1"/>
  <c r="W129" i="1"/>
  <c r="V129" i="1"/>
  <c r="U129" i="1"/>
  <c r="R129" i="1"/>
  <c r="Q129" i="1"/>
  <c r="P129" i="1"/>
  <c r="O129" i="1"/>
  <c r="AC128" i="1"/>
  <c r="AB128" i="1"/>
  <c r="W128" i="1"/>
  <c r="V128" i="1"/>
  <c r="U128" i="1"/>
  <c r="R128" i="1"/>
  <c r="Q128" i="1"/>
  <c r="P128" i="1"/>
  <c r="O128" i="1"/>
  <c r="AC127" i="1"/>
  <c r="AB127" i="1"/>
  <c r="W127" i="1"/>
  <c r="V127" i="1"/>
  <c r="U127" i="1"/>
  <c r="R127" i="1"/>
  <c r="Q127" i="1"/>
  <c r="P127" i="1"/>
  <c r="O127" i="1"/>
  <c r="AC126" i="1"/>
  <c r="AB126" i="1"/>
  <c r="W126" i="1"/>
  <c r="V126" i="1"/>
  <c r="U126" i="1"/>
  <c r="R126" i="1"/>
  <c r="Q126" i="1"/>
  <c r="P126" i="1"/>
  <c r="O126" i="1"/>
  <c r="AC125" i="1"/>
  <c r="AB125" i="1"/>
  <c r="W125" i="1"/>
  <c r="V125" i="1"/>
  <c r="U125" i="1"/>
  <c r="R125" i="1"/>
  <c r="Q125" i="1"/>
  <c r="P125" i="1"/>
  <c r="O125" i="1"/>
  <c r="AC124" i="1"/>
  <c r="AB124" i="1"/>
  <c r="W124" i="1"/>
  <c r="V124" i="1"/>
  <c r="U124" i="1"/>
  <c r="R124" i="1"/>
  <c r="Q124" i="1"/>
  <c r="P124" i="1"/>
  <c r="O124" i="1"/>
  <c r="AC123" i="1"/>
  <c r="AB123" i="1"/>
  <c r="W123" i="1"/>
  <c r="V123" i="1"/>
  <c r="U123" i="1"/>
  <c r="R123" i="1"/>
  <c r="Q123" i="1"/>
  <c r="P123" i="1"/>
  <c r="O123" i="1"/>
  <c r="AC122" i="1"/>
  <c r="AB122" i="1"/>
  <c r="W122" i="1"/>
  <c r="V122" i="1"/>
  <c r="U122" i="1"/>
  <c r="R122" i="1"/>
  <c r="Q122" i="1"/>
  <c r="P122" i="1"/>
  <c r="O122" i="1"/>
  <c r="AC121" i="1"/>
  <c r="AB121" i="1"/>
  <c r="W121" i="1"/>
  <c r="V121" i="1"/>
  <c r="U121" i="1"/>
  <c r="R121" i="1"/>
  <c r="Q121" i="1"/>
  <c r="P121" i="1"/>
  <c r="O121" i="1"/>
  <c r="AC120" i="1"/>
  <c r="AB120" i="1"/>
  <c r="W120" i="1"/>
  <c r="V120" i="1"/>
  <c r="U120" i="1"/>
  <c r="R120" i="1"/>
  <c r="Q120" i="1"/>
  <c r="P120" i="1"/>
  <c r="O120" i="1"/>
  <c r="AC119" i="1"/>
  <c r="AB119" i="1"/>
  <c r="W119" i="1"/>
  <c r="V119" i="1"/>
  <c r="U119" i="1"/>
  <c r="R119" i="1"/>
  <c r="Q119" i="1"/>
  <c r="P119" i="1"/>
  <c r="O119" i="1"/>
  <c r="AC118" i="1"/>
  <c r="AB118" i="1"/>
  <c r="W118" i="1"/>
  <c r="V118" i="1"/>
  <c r="U118" i="1"/>
  <c r="R118" i="1"/>
  <c r="Q118" i="1"/>
  <c r="P118" i="1"/>
  <c r="O118" i="1"/>
  <c r="AC117" i="1"/>
  <c r="AB117" i="1"/>
  <c r="W117" i="1"/>
  <c r="V117" i="1"/>
  <c r="U117" i="1"/>
  <c r="R117" i="1"/>
  <c r="Q117" i="1"/>
  <c r="P117" i="1"/>
  <c r="O117" i="1"/>
  <c r="AC116" i="1"/>
  <c r="AB116" i="1"/>
  <c r="W116" i="1"/>
  <c r="V116" i="1"/>
  <c r="U116" i="1"/>
  <c r="R116" i="1"/>
  <c r="Q116" i="1"/>
  <c r="P116" i="1"/>
  <c r="O116" i="1"/>
  <c r="AC115" i="1"/>
  <c r="AB115" i="1"/>
  <c r="W115" i="1"/>
  <c r="V115" i="1"/>
  <c r="U115" i="1"/>
  <c r="R115" i="1"/>
  <c r="Q115" i="1"/>
  <c r="P115" i="1"/>
  <c r="O115" i="1"/>
  <c r="AC114" i="1"/>
  <c r="AB114" i="1"/>
  <c r="W114" i="1"/>
  <c r="V114" i="1"/>
  <c r="U114" i="1"/>
  <c r="R114" i="1"/>
  <c r="Q114" i="1"/>
  <c r="P114" i="1"/>
  <c r="O114" i="1"/>
  <c r="AC113" i="1"/>
  <c r="AB113" i="1"/>
  <c r="W113" i="1"/>
  <c r="V113" i="1"/>
  <c r="U113" i="1"/>
  <c r="R113" i="1"/>
  <c r="Q113" i="1"/>
  <c r="P113" i="1"/>
  <c r="O113" i="1"/>
  <c r="AC112" i="1"/>
  <c r="AB112" i="1"/>
  <c r="W112" i="1"/>
  <c r="V112" i="1"/>
  <c r="U112" i="1"/>
  <c r="R112" i="1"/>
  <c r="Q112" i="1"/>
  <c r="P112" i="1"/>
  <c r="O112" i="1"/>
  <c r="AC111" i="1"/>
  <c r="AB111" i="1"/>
  <c r="W111" i="1"/>
  <c r="V111" i="1"/>
  <c r="U111" i="1"/>
  <c r="R111" i="1"/>
  <c r="Q111" i="1"/>
  <c r="P111" i="1"/>
  <c r="O111" i="1"/>
  <c r="AC110" i="1"/>
  <c r="AB110" i="1"/>
  <c r="W110" i="1"/>
  <c r="V110" i="1"/>
  <c r="U110" i="1"/>
  <c r="R110" i="1"/>
  <c r="Q110" i="1"/>
  <c r="P110" i="1"/>
  <c r="O110" i="1"/>
  <c r="AC109" i="1"/>
  <c r="AB109" i="1"/>
  <c r="W109" i="1"/>
  <c r="V109" i="1"/>
  <c r="U109" i="1"/>
  <c r="R109" i="1"/>
  <c r="Q109" i="1"/>
  <c r="P109" i="1"/>
  <c r="O109" i="1"/>
  <c r="AC108" i="1"/>
  <c r="AB108" i="1"/>
  <c r="W108" i="1"/>
  <c r="V108" i="1"/>
  <c r="U108" i="1"/>
  <c r="R108" i="1"/>
  <c r="Q108" i="1"/>
  <c r="P108" i="1"/>
  <c r="O108" i="1"/>
  <c r="AC107" i="1"/>
  <c r="AB107" i="1"/>
  <c r="W107" i="1"/>
  <c r="V107" i="1"/>
  <c r="U107" i="1"/>
  <c r="R107" i="1"/>
  <c r="Q107" i="1"/>
  <c r="P107" i="1"/>
  <c r="O107" i="1"/>
  <c r="AC106" i="1"/>
  <c r="AB106" i="1"/>
  <c r="W106" i="1"/>
  <c r="V106" i="1"/>
  <c r="U106" i="1"/>
  <c r="R106" i="1"/>
  <c r="Q106" i="1"/>
  <c r="P106" i="1"/>
  <c r="O106" i="1"/>
  <c r="AC105" i="1"/>
  <c r="AB105" i="1"/>
  <c r="W105" i="1"/>
  <c r="V105" i="1"/>
  <c r="U105" i="1"/>
  <c r="R105" i="1"/>
  <c r="Q105" i="1"/>
  <c r="P105" i="1"/>
  <c r="O105" i="1"/>
  <c r="AC104" i="1"/>
  <c r="AB104" i="1"/>
  <c r="W104" i="1"/>
  <c r="V104" i="1"/>
  <c r="U104" i="1"/>
  <c r="R104" i="1"/>
  <c r="Q104" i="1"/>
  <c r="P104" i="1"/>
  <c r="O104" i="1"/>
  <c r="AC103" i="1"/>
  <c r="AB103" i="1"/>
  <c r="W103" i="1"/>
  <c r="V103" i="1"/>
  <c r="U103" i="1"/>
  <c r="R103" i="1"/>
  <c r="Q103" i="1"/>
  <c r="P103" i="1"/>
  <c r="O103" i="1"/>
  <c r="AC102" i="1"/>
  <c r="AB102" i="1"/>
  <c r="W102" i="1"/>
  <c r="V102" i="1"/>
  <c r="U102" i="1"/>
  <c r="R102" i="1"/>
  <c r="Q102" i="1"/>
  <c r="P102" i="1"/>
  <c r="O102" i="1"/>
  <c r="AC101" i="1"/>
  <c r="AB101" i="1"/>
  <c r="W101" i="1"/>
  <c r="V101" i="1"/>
  <c r="U101" i="1"/>
  <c r="R101" i="1"/>
  <c r="Q101" i="1"/>
  <c r="P101" i="1"/>
  <c r="O101" i="1"/>
  <c r="AC100" i="1"/>
  <c r="AB100" i="1"/>
  <c r="W100" i="1"/>
  <c r="V100" i="1"/>
  <c r="U100" i="1"/>
  <c r="R100" i="1"/>
  <c r="Q100" i="1"/>
  <c r="P100" i="1"/>
  <c r="O100" i="1"/>
  <c r="AC99" i="1"/>
  <c r="AB99" i="1"/>
  <c r="W99" i="1"/>
  <c r="V99" i="1"/>
  <c r="U99" i="1"/>
  <c r="R99" i="1"/>
  <c r="Q99" i="1"/>
  <c r="P99" i="1"/>
  <c r="O99" i="1"/>
  <c r="AC98" i="1"/>
  <c r="AB98" i="1"/>
  <c r="W98" i="1"/>
  <c r="V98" i="1"/>
  <c r="U98" i="1"/>
  <c r="R98" i="1"/>
  <c r="Q98" i="1"/>
  <c r="P98" i="1"/>
  <c r="O98" i="1"/>
  <c r="AC97" i="1"/>
  <c r="AB97" i="1"/>
  <c r="W97" i="1"/>
  <c r="V97" i="1"/>
  <c r="U97" i="1"/>
  <c r="R97" i="1"/>
  <c r="Q97" i="1"/>
  <c r="P97" i="1"/>
  <c r="O97" i="1"/>
  <c r="AC96" i="1"/>
  <c r="AB96" i="1"/>
  <c r="W96" i="1"/>
  <c r="V96" i="1"/>
  <c r="U96" i="1"/>
  <c r="R96" i="1"/>
  <c r="Q96" i="1"/>
  <c r="P96" i="1"/>
  <c r="O96" i="1"/>
  <c r="AC95" i="1"/>
  <c r="AB95" i="1"/>
  <c r="W95" i="1"/>
  <c r="V95" i="1"/>
  <c r="U95" i="1"/>
  <c r="R95" i="1"/>
  <c r="Q95" i="1"/>
  <c r="P95" i="1"/>
  <c r="O95" i="1"/>
  <c r="AC94" i="1"/>
  <c r="AB94" i="1"/>
  <c r="W94" i="1"/>
  <c r="V94" i="1"/>
  <c r="U94" i="1"/>
  <c r="R94" i="1"/>
  <c r="Q94" i="1"/>
  <c r="P94" i="1"/>
  <c r="O94" i="1"/>
  <c r="AC93" i="1"/>
  <c r="AB93" i="1"/>
  <c r="W93" i="1"/>
  <c r="V93" i="1"/>
  <c r="U93" i="1"/>
  <c r="R93" i="1"/>
  <c r="Q93" i="1"/>
  <c r="P93" i="1"/>
  <c r="O93" i="1"/>
  <c r="AC92" i="1"/>
  <c r="AB92" i="1"/>
  <c r="W92" i="1"/>
  <c r="V92" i="1"/>
  <c r="U92" i="1"/>
  <c r="R92" i="1"/>
  <c r="Q92" i="1"/>
  <c r="P92" i="1"/>
  <c r="O92" i="1"/>
  <c r="AC91" i="1"/>
  <c r="AB91" i="1"/>
  <c r="W91" i="1"/>
  <c r="V91" i="1"/>
  <c r="U91" i="1"/>
  <c r="R91" i="1"/>
  <c r="Q91" i="1"/>
  <c r="P91" i="1"/>
  <c r="O91" i="1"/>
  <c r="AC90" i="1"/>
  <c r="AB90" i="1"/>
  <c r="W90" i="1"/>
  <c r="V90" i="1"/>
  <c r="U90" i="1"/>
  <c r="R90" i="1"/>
  <c r="Q90" i="1"/>
  <c r="P90" i="1"/>
  <c r="O90" i="1"/>
  <c r="AC89" i="1"/>
  <c r="AB89" i="1"/>
  <c r="W89" i="1"/>
  <c r="V89" i="1"/>
  <c r="U89" i="1"/>
  <c r="R89" i="1"/>
  <c r="Q89" i="1"/>
  <c r="P89" i="1"/>
  <c r="O89" i="1"/>
  <c r="AC88" i="1"/>
  <c r="AB88" i="1"/>
  <c r="W88" i="1"/>
  <c r="V88" i="1"/>
  <c r="U88" i="1"/>
  <c r="R88" i="1"/>
  <c r="Q88" i="1"/>
  <c r="P88" i="1"/>
  <c r="O88" i="1"/>
  <c r="AC87" i="1"/>
  <c r="AB87" i="1"/>
  <c r="W87" i="1"/>
  <c r="V87" i="1"/>
  <c r="U87" i="1"/>
  <c r="R87" i="1"/>
  <c r="Q87" i="1"/>
  <c r="P87" i="1"/>
  <c r="O87" i="1"/>
  <c r="AC86" i="1"/>
  <c r="AB86" i="1"/>
  <c r="W86" i="1"/>
  <c r="V86" i="1"/>
  <c r="U86" i="1"/>
  <c r="R86" i="1"/>
  <c r="Q86" i="1"/>
  <c r="P86" i="1"/>
  <c r="O86" i="1"/>
  <c r="AC85" i="1"/>
  <c r="AB85" i="1"/>
  <c r="W85" i="1"/>
  <c r="V85" i="1"/>
  <c r="U85" i="1"/>
  <c r="R85" i="1"/>
  <c r="Q85" i="1"/>
  <c r="P85" i="1"/>
  <c r="O85" i="1"/>
  <c r="AC84" i="1"/>
  <c r="AB84" i="1"/>
  <c r="W84" i="1"/>
  <c r="V84" i="1"/>
  <c r="U84" i="1"/>
  <c r="R84" i="1"/>
  <c r="Q84" i="1"/>
  <c r="P84" i="1"/>
  <c r="O84" i="1"/>
  <c r="AC83" i="1"/>
  <c r="AB83" i="1"/>
  <c r="W83" i="1"/>
  <c r="V83" i="1"/>
  <c r="U83" i="1"/>
  <c r="R83" i="1"/>
  <c r="Q83" i="1"/>
  <c r="P83" i="1"/>
  <c r="O83" i="1"/>
  <c r="AC82" i="1"/>
  <c r="AB82" i="1"/>
  <c r="W82" i="1"/>
  <c r="V82" i="1"/>
  <c r="U82" i="1"/>
  <c r="R82" i="1"/>
  <c r="Q82" i="1"/>
  <c r="P82" i="1"/>
  <c r="O82" i="1"/>
  <c r="AC81" i="1"/>
  <c r="AB81" i="1"/>
  <c r="W81" i="1"/>
  <c r="V81" i="1"/>
  <c r="U81" i="1"/>
  <c r="R81" i="1"/>
  <c r="Q81" i="1"/>
  <c r="P81" i="1"/>
  <c r="O81" i="1"/>
  <c r="AC80" i="1"/>
  <c r="AB80" i="1"/>
  <c r="W80" i="1"/>
  <c r="V80" i="1"/>
  <c r="U80" i="1"/>
  <c r="R80" i="1"/>
  <c r="Q80" i="1"/>
  <c r="P80" i="1"/>
  <c r="O80" i="1"/>
  <c r="AC79" i="1"/>
  <c r="AB79" i="1"/>
  <c r="W79" i="1"/>
  <c r="V79" i="1"/>
  <c r="U79" i="1"/>
  <c r="R79" i="1"/>
  <c r="Q79" i="1"/>
  <c r="P79" i="1"/>
  <c r="O79" i="1"/>
  <c r="AC78" i="1"/>
  <c r="AB78" i="1"/>
  <c r="W78" i="1"/>
  <c r="V78" i="1"/>
  <c r="U78" i="1"/>
  <c r="R78" i="1"/>
  <c r="Q78" i="1"/>
  <c r="P78" i="1"/>
  <c r="O78" i="1"/>
  <c r="AC77" i="1"/>
  <c r="AB77" i="1"/>
  <c r="W77" i="1"/>
  <c r="V77" i="1"/>
  <c r="U77" i="1"/>
  <c r="R77" i="1"/>
  <c r="Q77" i="1"/>
  <c r="P77" i="1"/>
  <c r="O77" i="1"/>
  <c r="AC76" i="1"/>
  <c r="AB76" i="1"/>
  <c r="W76" i="1"/>
  <c r="V76" i="1"/>
  <c r="U76" i="1"/>
  <c r="R76" i="1"/>
  <c r="Q76" i="1"/>
  <c r="P76" i="1"/>
  <c r="O76" i="1"/>
  <c r="AC75" i="1"/>
  <c r="AB75" i="1"/>
  <c r="W75" i="1"/>
  <c r="V75" i="1"/>
  <c r="U75" i="1"/>
  <c r="R75" i="1"/>
  <c r="Q75" i="1"/>
  <c r="P75" i="1"/>
  <c r="O75" i="1"/>
  <c r="AC74" i="1"/>
  <c r="AB74" i="1"/>
  <c r="W74" i="1"/>
  <c r="V74" i="1"/>
  <c r="U74" i="1"/>
  <c r="R74" i="1"/>
  <c r="Q74" i="1"/>
  <c r="P74" i="1"/>
  <c r="O74" i="1"/>
  <c r="AC73" i="1"/>
  <c r="AB73" i="1"/>
  <c r="W73" i="1"/>
  <c r="V73" i="1"/>
  <c r="U73" i="1"/>
  <c r="R73" i="1"/>
  <c r="Q73" i="1"/>
  <c r="P73" i="1"/>
  <c r="O73" i="1"/>
  <c r="AC72" i="1"/>
  <c r="AB72" i="1"/>
  <c r="W72" i="1"/>
  <c r="V72" i="1"/>
  <c r="U72" i="1"/>
  <c r="R72" i="1"/>
  <c r="Q72" i="1"/>
  <c r="P72" i="1"/>
  <c r="O72" i="1"/>
  <c r="AC71" i="1"/>
  <c r="AB71" i="1"/>
  <c r="W71" i="1"/>
  <c r="V71" i="1"/>
  <c r="U71" i="1"/>
  <c r="R71" i="1"/>
  <c r="Q71" i="1"/>
  <c r="P71" i="1"/>
  <c r="O71" i="1"/>
  <c r="AC70" i="1"/>
  <c r="AB70" i="1"/>
  <c r="W70" i="1"/>
  <c r="V70" i="1"/>
  <c r="U70" i="1"/>
  <c r="R70" i="1"/>
  <c r="Q70" i="1"/>
  <c r="P70" i="1"/>
  <c r="O70" i="1"/>
  <c r="AC69" i="1"/>
  <c r="AB69" i="1"/>
  <c r="W69" i="1"/>
  <c r="V69" i="1"/>
  <c r="U69" i="1"/>
  <c r="R69" i="1"/>
  <c r="Q69" i="1"/>
  <c r="P69" i="1"/>
  <c r="O69" i="1"/>
  <c r="AC68" i="1"/>
  <c r="AB68" i="1"/>
  <c r="W68" i="1"/>
  <c r="V68" i="1"/>
  <c r="U68" i="1"/>
  <c r="R68" i="1"/>
  <c r="Q68" i="1"/>
  <c r="P68" i="1"/>
  <c r="O68" i="1"/>
  <c r="AC67" i="1"/>
  <c r="AB67" i="1"/>
  <c r="W67" i="1"/>
  <c r="V67" i="1"/>
  <c r="U67" i="1"/>
  <c r="R67" i="1"/>
  <c r="Q67" i="1"/>
  <c r="P67" i="1"/>
  <c r="O67" i="1"/>
  <c r="AC66" i="1"/>
  <c r="AB66" i="1"/>
  <c r="W66" i="1"/>
  <c r="V66" i="1"/>
  <c r="U66" i="1"/>
  <c r="R66" i="1"/>
  <c r="Q66" i="1"/>
  <c r="P66" i="1"/>
  <c r="O66" i="1"/>
  <c r="AC65" i="1"/>
  <c r="AB65" i="1"/>
  <c r="W65" i="1"/>
  <c r="V65" i="1"/>
  <c r="U65" i="1"/>
  <c r="R65" i="1"/>
  <c r="Q65" i="1"/>
  <c r="P65" i="1"/>
  <c r="O65" i="1"/>
  <c r="AC64" i="1"/>
  <c r="AB64" i="1"/>
  <c r="W64" i="1"/>
  <c r="V64" i="1"/>
  <c r="U64" i="1"/>
  <c r="R64" i="1"/>
  <c r="Q64" i="1"/>
  <c r="P64" i="1"/>
  <c r="O64" i="1"/>
  <c r="AC63" i="1"/>
  <c r="AB63" i="1"/>
  <c r="W63" i="1"/>
  <c r="V63" i="1"/>
  <c r="U63" i="1"/>
  <c r="R63" i="1"/>
  <c r="Q63" i="1"/>
  <c r="P63" i="1"/>
  <c r="O63" i="1"/>
  <c r="AC62" i="1"/>
  <c r="AB62" i="1"/>
  <c r="W62" i="1"/>
  <c r="V62" i="1"/>
  <c r="U62" i="1"/>
  <c r="R62" i="1"/>
  <c r="Q62" i="1"/>
  <c r="P62" i="1"/>
  <c r="O62" i="1"/>
  <c r="AC61" i="1"/>
  <c r="AB61" i="1"/>
  <c r="W61" i="1"/>
  <c r="V61" i="1"/>
  <c r="U61" i="1"/>
  <c r="R61" i="1"/>
  <c r="Q61" i="1"/>
  <c r="P61" i="1"/>
  <c r="O61" i="1"/>
  <c r="AC60" i="1"/>
  <c r="AB60" i="1"/>
  <c r="W60" i="1"/>
  <c r="V60" i="1"/>
  <c r="U60" i="1"/>
  <c r="R60" i="1"/>
  <c r="Q60" i="1"/>
  <c r="P60" i="1"/>
  <c r="O60" i="1"/>
  <c r="AC59" i="1"/>
  <c r="AB59" i="1"/>
  <c r="W59" i="1"/>
  <c r="V59" i="1"/>
  <c r="U59" i="1"/>
  <c r="R59" i="1"/>
  <c r="Q59" i="1"/>
  <c r="P59" i="1"/>
  <c r="O59" i="1"/>
  <c r="AC58" i="1"/>
  <c r="AB58" i="1"/>
  <c r="W58" i="1"/>
  <c r="V58" i="1"/>
  <c r="U58" i="1"/>
  <c r="R58" i="1"/>
  <c r="Q58" i="1"/>
  <c r="P58" i="1"/>
  <c r="O58" i="1"/>
  <c r="AC57" i="1"/>
  <c r="AB57" i="1"/>
  <c r="W57" i="1"/>
  <c r="V57" i="1"/>
  <c r="U57" i="1"/>
  <c r="R57" i="1"/>
  <c r="Q57" i="1"/>
  <c r="P57" i="1"/>
  <c r="O57" i="1"/>
  <c r="AC56" i="1"/>
  <c r="AB56" i="1"/>
  <c r="W56" i="1"/>
  <c r="V56" i="1"/>
  <c r="U56" i="1"/>
  <c r="R56" i="1"/>
  <c r="Q56" i="1"/>
  <c r="P56" i="1"/>
  <c r="O56" i="1"/>
  <c r="AC55" i="1"/>
  <c r="AB55" i="1"/>
  <c r="W55" i="1"/>
  <c r="V55" i="1"/>
  <c r="U55" i="1"/>
  <c r="R55" i="1"/>
  <c r="Q55" i="1"/>
  <c r="P55" i="1"/>
  <c r="O55" i="1"/>
  <c r="AC54" i="1"/>
  <c r="AB54" i="1"/>
  <c r="W54" i="1"/>
  <c r="V54" i="1"/>
  <c r="U54" i="1"/>
  <c r="R54" i="1"/>
  <c r="Q54" i="1"/>
  <c r="P54" i="1"/>
  <c r="O54" i="1"/>
  <c r="AC53" i="1"/>
  <c r="AB53" i="1"/>
  <c r="W53" i="1"/>
  <c r="V53" i="1"/>
  <c r="U53" i="1"/>
  <c r="R53" i="1"/>
  <c r="Q53" i="1"/>
  <c r="P53" i="1"/>
  <c r="O53" i="1"/>
  <c r="AC52" i="1"/>
  <c r="AB52" i="1"/>
  <c r="W52" i="1"/>
  <c r="V52" i="1"/>
  <c r="U52" i="1"/>
  <c r="R52" i="1"/>
  <c r="Q52" i="1"/>
  <c r="P52" i="1"/>
  <c r="O52" i="1"/>
  <c r="AC51" i="1"/>
  <c r="AB51" i="1"/>
  <c r="W51" i="1"/>
  <c r="V51" i="1"/>
  <c r="U51" i="1"/>
  <c r="R51" i="1"/>
  <c r="Q51" i="1"/>
  <c r="P51" i="1"/>
  <c r="O51" i="1"/>
  <c r="AC50" i="1"/>
  <c r="AB50" i="1"/>
  <c r="W50" i="1"/>
  <c r="V50" i="1"/>
  <c r="U50" i="1"/>
  <c r="R50" i="1"/>
  <c r="Q50" i="1"/>
  <c r="P50" i="1"/>
  <c r="O50" i="1"/>
  <c r="AC49" i="1"/>
  <c r="AB49" i="1"/>
  <c r="W49" i="1"/>
  <c r="V49" i="1"/>
  <c r="U49" i="1"/>
  <c r="R49" i="1"/>
  <c r="Q49" i="1"/>
  <c r="P49" i="1"/>
  <c r="O49" i="1"/>
  <c r="AC48" i="1"/>
  <c r="AB48" i="1"/>
  <c r="W48" i="1"/>
  <c r="V48" i="1"/>
  <c r="U48" i="1"/>
  <c r="R48" i="1"/>
  <c r="Q48" i="1"/>
  <c r="P48" i="1"/>
  <c r="O48" i="1"/>
  <c r="AC47" i="1"/>
  <c r="AB47" i="1"/>
  <c r="W47" i="1"/>
  <c r="V47" i="1"/>
  <c r="U47" i="1"/>
  <c r="R47" i="1"/>
  <c r="Q47" i="1"/>
  <c r="P47" i="1"/>
  <c r="O47" i="1"/>
  <c r="AC46" i="1"/>
  <c r="AB46" i="1"/>
  <c r="W46" i="1"/>
  <c r="V46" i="1"/>
  <c r="U46" i="1"/>
  <c r="R46" i="1"/>
  <c r="Q46" i="1"/>
  <c r="P46" i="1"/>
  <c r="O46" i="1"/>
  <c r="AC45" i="1"/>
  <c r="AB45" i="1"/>
  <c r="W45" i="1"/>
  <c r="V45" i="1"/>
  <c r="U45" i="1"/>
  <c r="R45" i="1"/>
  <c r="Q45" i="1"/>
  <c r="P45" i="1"/>
  <c r="O45" i="1"/>
  <c r="AC44" i="1"/>
  <c r="AB44" i="1"/>
  <c r="W44" i="1"/>
  <c r="V44" i="1"/>
  <c r="U44" i="1"/>
  <c r="R44" i="1"/>
  <c r="Q44" i="1"/>
  <c r="P44" i="1"/>
  <c r="O44" i="1"/>
  <c r="AC43" i="1"/>
  <c r="AB43" i="1"/>
  <c r="W43" i="1"/>
  <c r="V43" i="1"/>
  <c r="U43" i="1"/>
  <c r="R43" i="1"/>
  <c r="Q43" i="1"/>
  <c r="P43" i="1"/>
  <c r="O43" i="1"/>
  <c r="AC42" i="1"/>
  <c r="AB42" i="1"/>
  <c r="W42" i="1"/>
  <c r="V42" i="1"/>
  <c r="U42" i="1"/>
  <c r="R42" i="1"/>
  <c r="Q42" i="1"/>
  <c r="P42" i="1"/>
  <c r="O42" i="1"/>
  <c r="AC41" i="1"/>
  <c r="AB41" i="1"/>
  <c r="W41" i="1"/>
  <c r="V41" i="1"/>
  <c r="U41" i="1"/>
  <c r="R41" i="1"/>
  <c r="Q41" i="1"/>
  <c r="P41" i="1"/>
  <c r="O41" i="1"/>
  <c r="AC40" i="1"/>
  <c r="AB40" i="1"/>
  <c r="W40" i="1"/>
  <c r="V40" i="1"/>
  <c r="U40" i="1"/>
  <c r="R40" i="1"/>
  <c r="Q40" i="1"/>
  <c r="P40" i="1"/>
  <c r="O40" i="1"/>
  <c r="AC39" i="1"/>
  <c r="AB39" i="1"/>
  <c r="W39" i="1"/>
  <c r="V39" i="1"/>
  <c r="U39" i="1"/>
  <c r="R39" i="1"/>
  <c r="Q39" i="1"/>
  <c r="P39" i="1"/>
  <c r="O39" i="1"/>
  <c r="AC38" i="1"/>
  <c r="AB38" i="1"/>
  <c r="W38" i="1"/>
  <c r="V38" i="1"/>
  <c r="U38" i="1"/>
  <c r="R38" i="1"/>
  <c r="Q38" i="1"/>
  <c r="P38" i="1"/>
  <c r="O38" i="1"/>
  <c r="AC37" i="1"/>
  <c r="AB37" i="1"/>
  <c r="W37" i="1"/>
  <c r="V37" i="1"/>
  <c r="U37" i="1"/>
  <c r="R37" i="1"/>
  <c r="Q37" i="1"/>
  <c r="P37" i="1"/>
  <c r="O37" i="1"/>
  <c r="AC36" i="1"/>
  <c r="AB36" i="1"/>
  <c r="W36" i="1"/>
  <c r="V36" i="1"/>
  <c r="U36" i="1"/>
  <c r="R36" i="1"/>
  <c r="Q36" i="1"/>
  <c r="P36" i="1"/>
  <c r="O36" i="1"/>
  <c r="AC35" i="1"/>
  <c r="AB35" i="1"/>
  <c r="W35" i="1"/>
  <c r="V35" i="1"/>
  <c r="U35" i="1"/>
  <c r="R35" i="1"/>
  <c r="Q35" i="1"/>
  <c r="P35" i="1"/>
  <c r="O35" i="1"/>
  <c r="AC34" i="1"/>
  <c r="AB34" i="1"/>
  <c r="W34" i="1"/>
  <c r="V34" i="1"/>
  <c r="U34" i="1"/>
  <c r="R34" i="1"/>
  <c r="Q34" i="1"/>
  <c r="P34" i="1"/>
  <c r="O34" i="1"/>
  <c r="AC33" i="1"/>
  <c r="AB33" i="1"/>
  <c r="W33" i="1"/>
  <c r="V33" i="1"/>
  <c r="U33" i="1"/>
  <c r="R33" i="1"/>
  <c r="Q33" i="1"/>
  <c r="P33" i="1"/>
  <c r="O33" i="1"/>
  <c r="AC32" i="1"/>
  <c r="AB32" i="1"/>
  <c r="W32" i="1"/>
  <c r="V32" i="1"/>
  <c r="U32" i="1"/>
  <c r="R32" i="1"/>
  <c r="Q32" i="1"/>
  <c r="P32" i="1"/>
  <c r="O32" i="1"/>
  <c r="AC31" i="1"/>
  <c r="AB31" i="1"/>
  <c r="W31" i="1"/>
  <c r="V31" i="1"/>
  <c r="U31" i="1"/>
  <c r="R31" i="1"/>
  <c r="Q31" i="1"/>
  <c r="P31" i="1"/>
  <c r="O31" i="1"/>
  <c r="AC30" i="1"/>
  <c r="AB30" i="1"/>
  <c r="W30" i="1"/>
  <c r="V30" i="1"/>
  <c r="U30" i="1"/>
  <c r="R30" i="1"/>
  <c r="Q30" i="1"/>
  <c r="P30" i="1"/>
  <c r="O30" i="1"/>
  <c r="AC29" i="1"/>
  <c r="AB29" i="1"/>
  <c r="W29" i="1"/>
  <c r="V29" i="1"/>
  <c r="U29" i="1"/>
  <c r="R29" i="1"/>
  <c r="Q29" i="1"/>
  <c r="P29" i="1"/>
  <c r="O29" i="1"/>
  <c r="AC28" i="1"/>
  <c r="AB28" i="1"/>
  <c r="W28" i="1"/>
  <c r="V28" i="1"/>
  <c r="U28" i="1"/>
  <c r="R28" i="1"/>
  <c r="Q28" i="1"/>
  <c r="P28" i="1"/>
  <c r="O28" i="1"/>
  <c r="AC27" i="1"/>
  <c r="AB27" i="1"/>
  <c r="W27" i="1"/>
  <c r="V27" i="1"/>
  <c r="U27" i="1"/>
  <c r="R27" i="1"/>
  <c r="Q27" i="1"/>
  <c r="P27" i="1"/>
  <c r="O27" i="1"/>
  <c r="AC26" i="1"/>
  <c r="AB26" i="1"/>
  <c r="W26" i="1"/>
  <c r="V26" i="1"/>
  <c r="U26" i="1"/>
  <c r="R26" i="1"/>
  <c r="Q26" i="1"/>
  <c r="P26" i="1"/>
  <c r="O26" i="1"/>
  <c r="AC25" i="1"/>
  <c r="AB25" i="1"/>
  <c r="W25" i="1"/>
  <c r="V25" i="1"/>
  <c r="U25" i="1"/>
  <c r="R25" i="1"/>
  <c r="Q25" i="1"/>
  <c r="P25" i="1"/>
  <c r="O25" i="1"/>
  <c r="AC24" i="1"/>
  <c r="AB24" i="1"/>
  <c r="W24" i="1"/>
  <c r="V24" i="1"/>
  <c r="U24" i="1"/>
  <c r="R24" i="1"/>
  <c r="Q24" i="1"/>
  <c r="P24" i="1"/>
  <c r="O24" i="1"/>
  <c r="AC23" i="1"/>
  <c r="AB23" i="1"/>
  <c r="W23" i="1"/>
  <c r="V23" i="1"/>
  <c r="U23" i="1"/>
  <c r="R23" i="1"/>
  <c r="Q23" i="1"/>
  <c r="P23" i="1"/>
  <c r="O23" i="1"/>
  <c r="AC22" i="1"/>
  <c r="AB22" i="1"/>
  <c r="W22" i="1"/>
  <c r="V22" i="1"/>
  <c r="U22" i="1"/>
  <c r="R22" i="1"/>
  <c r="Q22" i="1"/>
  <c r="P22" i="1"/>
  <c r="O22" i="1"/>
  <c r="AC21" i="1"/>
  <c r="AB21" i="1"/>
  <c r="W21" i="1"/>
  <c r="V21" i="1"/>
  <c r="U21" i="1"/>
  <c r="R21" i="1"/>
  <c r="Q21" i="1"/>
  <c r="P21" i="1"/>
  <c r="O21" i="1"/>
  <c r="AC20" i="1"/>
  <c r="AB20" i="1"/>
  <c r="W20" i="1"/>
  <c r="V20" i="1"/>
  <c r="U20" i="1"/>
  <c r="R20" i="1"/>
  <c r="Q20" i="1"/>
  <c r="P20" i="1"/>
  <c r="O20" i="1"/>
  <c r="AC19" i="1"/>
  <c r="AB19" i="1"/>
  <c r="W19" i="1"/>
  <c r="V19" i="1"/>
  <c r="U19" i="1"/>
  <c r="R19" i="1"/>
  <c r="Q19" i="1"/>
  <c r="P19" i="1"/>
  <c r="O19" i="1"/>
  <c r="AC18" i="1"/>
  <c r="AB18" i="1"/>
  <c r="W18" i="1"/>
  <c r="V18" i="1"/>
  <c r="U18" i="1"/>
  <c r="R18" i="1"/>
  <c r="Q18" i="1"/>
  <c r="P18" i="1"/>
  <c r="O18" i="1"/>
  <c r="AC17" i="1"/>
  <c r="AB17" i="1"/>
  <c r="W17" i="1"/>
  <c r="V17" i="1"/>
  <c r="U17" i="1"/>
  <c r="R17" i="1"/>
  <c r="Q17" i="1"/>
  <c r="P17" i="1"/>
  <c r="O17" i="1"/>
  <c r="AC16" i="1"/>
  <c r="AB16" i="1"/>
  <c r="W16" i="1"/>
  <c r="V16" i="1"/>
  <c r="U16" i="1"/>
  <c r="R16" i="1"/>
  <c r="Q16" i="1"/>
  <c r="P16" i="1"/>
  <c r="O16" i="1"/>
  <c r="AC15" i="1"/>
  <c r="AB15" i="1"/>
  <c r="W15" i="1"/>
  <c r="V15" i="1"/>
  <c r="U15" i="1"/>
  <c r="R15" i="1"/>
  <c r="Q15" i="1"/>
  <c r="P15" i="1"/>
  <c r="O15" i="1"/>
  <c r="AC14" i="1"/>
  <c r="AB14" i="1"/>
  <c r="W14" i="1"/>
  <c r="V14" i="1"/>
  <c r="U14" i="1"/>
  <c r="R14" i="1"/>
  <c r="Q14" i="1"/>
  <c r="P14" i="1"/>
  <c r="O14" i="1"/>
  <c r="AC13" i="1"/>
  <c r="AB13" i="1"/>
  <c r="W13" i="1"/>
  <c r="V13" i="1"/>
  <c r="U13" i="1"/>
  <c r="R13" i="1"/>
  <c r="Q13" i="1"/>
  <c r="P13" i="1"/>
  <c r="O13" i="1"/>
  <c r="AC12" i="1"/>
  <c r="AB12" i="1"/>
  <c r="W12" i="1"/>
  <c r="V12" i="1"/>
  <c r="U12" i="1"/>
  <c r="R12" i="1"/>
  <c r="Q12" i="1"/>
  <c r="P12" i="1"/>
  <c r="O12" i="1"/>
  <c r="AC11" i="1"/>
  <c r="AB11" i="1"/>
  <c r="W11" i="1"/>
  <c r="V11" i="1"/>
  <c r="U11" i="1"/>
  <c r="R11" i="1"/>
  <c r="Q11" i="1"/>
  <c r="P11" i="1"/>
  <c r="O11" i="1"/>
  <c r="AC10" i="1"/>
  <c r="AB10" i="1"/>
  <c r="W10" i="1"/>
  <c r="V10" i="1"/>
  <c r="U10" i="1"/>
  <c r="R10" i="1"/>
  <c r="Q10" i="1"/>
  <c r="P10" i="1"/>
  <c r="O10" i="1"/>
  <c r="AC9" i="1"/>
  <c r="AB9" i="1"/>
  <c r="W9" i="1"/>
  <c r="V9" i="1"/>
  <c r="U9" i="1"/>
  <c r="R9" i="1"/>
  <c r="Q9" i="1"/>
  <c r="P9" i="1"/>
  <c r="O9" i="1"/>
  <c r="AC8" i="1"/>
  <c r="AB8" i="1"/>
  <c r="W8" i="1"/>
  <c r="V8" i="1"/>
  <c r="U8" i="1"/>
  <c r="R8" i="1"/>
  <c r="Q8" i="1"/>
  <c r="P8" i="1"/>
  <c r="O8" i="1"/>
  <c r="AC7" i="1"/>
  <c r="AB7" i="1"/>
  <c r="W7" i="1"/>
  <c r="V7" i="1"/>
  <c r="U7" i="1"/>
  <c r="R7" i="1"/>
  <c r="Q7" i="1"/>
  <c r="P7" i="1"/>
  <c r="O7" i="1"/>
  <c r="AC6" i="1"/>
  <c r="AB6" i="1"/>
  <c r="W6" i="1"/>
  <c r="V6" i="1"/>
  <c r="U6" i="1"/>
  <c r="R6" i="1"/>
  <c r="Q6" i="1"/>
  <c r="P6" i="1"/>
  <c r="O6" i="1"/>
  <c r="AC5" i="1"/>
  <c r="AB5" i="1"/>
  <c r="W5" i="1"/>
  <c r="V5" i="1"/>
  <c r="U5" i="1"/>
  <c r="R5" i="1"/>
  <c r="Q5" i="1"/>
  <c r="P5" i="1"/>
  <c r="O5" i="1"/>
  <c r="AC4" i="1"/>
  <c r="AB4" i="1"/>
  <c r="W4" i="1"/>
  <c r="V4" i="1"/>
  <c r="U4" i="1"/>
  <c r="R4" i="1"/>
  <c r="Q4" i="1"/>
  <c r="P4" i="1"/>
  <c r="O4" i="1"/>
  <c r="AC3" i="1"/>
  <c r="AB3" i="1"/>
  <c r="W3" i="1"/>
  <c r="V3" i="1"/>
  <c r="U3" i="1"/>
  <c r="R3" i="1"/>
  <c r="Q3" i="1"/>
  <c r="P3" i="1"/>
  <c r="O3" i="1"/>
  <c r="AC2" i="1"/>
  <c r="AB2" i="1"/>
  <c r="W2" i="1"/>
  <c r="V2" i="1"/>
  <c r="U2" i="1"/>
  <c r="R2" i="1"/>
  <c r="Q2" i="1"/>
  <c r="P2" i="1"/>
  <c r="O2" i="1"/>
  <c r="AA2" i="1" l="1"/>
  <c r="Z2" i="1"/>
  <c r="Y2" i="1"/>
  <c r="H2" i="1" s="1"/>
  <c r="AA3" i="1"/>
  <c r="Z3" i="1"/>
  <c r="Y3" i="1"/>
  <c r="H3" i="1" s="1"/>
  <c r="AA4" i="1"/>
  <c r="Z4" i="1"/>
  <c r="Y4" i="1"/>
  <c r="H4" i="1" s="1"/>
  <c r="AA5" i="1"/>
  <c r="Z5" i="1"/>
  <c r="Y5" i="1"/>
  <c r="H5" i="1" s="1"/>
  <c r="AA6" i="1"/>
  <c r="Z6" i="1"/>
  <c r="Y6" i="1"/>
  <c r="H6" i="1" s="1"/>
  <c r="AA7" i="1"/>
  <c r="Z7" i="1"/>
  <c r="Y7" i="1"/>
  <c r="H7" i="1" s="1"/>
  <c r="AA8" i="1"/>
  <c r="Z8" i="1"/>
  <c r="Y8" i="1"/>
  <c r="H8" i="1" s="1"/>
  <c r="AA9" i="1"/>
  <c r="Z9" i="1"/>
  <c r="Y9" i="1"/>
  <c r="H9" i="1" s="1"/>
  <c r="AA10" i="1"/>
  <c r="Z10" i="1"/>
  <c r="Y10" i="1"/>
  <c r="H10" i="1" s="1"/>
  <c r="AA11" i="1"/>
  <c r="Z11" i="1"/>
  <c r="Y11" i="1"/>
  <c r="H11" i="1" s="1"/>
  <c r="AA12" i="1"/>
  <c r="Z12" i="1"/>
  <c r="Y12" i="1"/>
  <c r="H12" i="1" s="1"/>
  <c r="AA13" i="1"/>
  <c r="Z13" i="1"/>
  <c r="Y13" i="1"/>
  <c r="H13" i="1" s="1"/>
  <c r="AA14" i="1"/>
  <c r="Z14" i="1"/>
  <c r="Y14" i="1"/>
  <c r="H14" i="1" s="1"/>
  <c r="AA15" i="1"/>
  <c r="Z15" i="1"/>
  <c r="Y15" i="1"/>
  <c r="H15" i="1" s="1"/>
  <c r="AA16" i="1"/>
  <c r="Z16" i="1"/>
  <c r="Y16" i="1"/>
  <c r="H16" i="1" s="1"/>
  <c r="AA17" i="1"/>
  <c r="Z17" i="1"/>
  <c r="Y17" i="1"/>
  <c r="H17" i="1" s="1"/>
  <c r="AA18" i="1"/>
  <c r="Z18" i="1"/>
  <c r="Y18" i="1"/>
  <c r="H18" i="1" s="1"/>
  <c r="AA19" i="1"/>
  <c r="Z19" i="1"/>
  <c r="Y19" i="1"/>
  <c r="H19" i="1" s="1"/>
  <c r="AA20" i="1"/>
  <c r="Z20" i="1"/>
  <c r="Y20" i="1"/>
  <c r="H20" i="1" s="1"/>
  <c r="AA21" i="1"/>
  <c r="Z21" i="1"/>
  <c r="Y21" i="1"/>
  <c r="H21" i="1" s="1"/>
  <c r="AA22" i="1"/>
  <c r="Z22" i="1"/>
  <c r="Y22" i="1"/>
  <c r="H22" i="1" s="1"/>
  <c r="AA23" i="1"/>
  <c r="Z23" i="1"/>
  <c r="Y23" i="1"/>
  <c r="H23" i="1" s="1"/>
  <c r="AA24" i="1"/>
  <c r="Z24" i="1"/>
  <c r="Y24" i="1"/>
  <c r="H24" i="1" s="1"/>
  <c r="AA25" i="1"/>
  <c r="Z25" i="1"/>
  <c r="Y25" i="1"/>
  <c r="H25" i="1" s="1"/>
  <c r="AA26" i="1"/>
  <c r="Z26" i="1"/>
  <c r="Y26" i="1"/>
  <c r="H26" i="1" s="1"/>
  <c r="AA27" i="1"/>
  <c r="Z27" i="1"/>
  <c r="Y27" i="1"/>
  <c r="H27" i="1" s="1"/>
  <c r="AA28" i="1"/>
  <c r="Z28" i="1"/>
  <c r="Y28" i="1"/>
  <c r="H28" i="1" s="1"/>
  <c r="AA29" i="1"/>
  <c r="Z29" i="1"/>
  <c r="Y29" i="1"/>
  <c r="H29" i="1" s="1"/>
  <c r="AA30" i="1"/>
  <c r="Z30" i="1"/>
  <c r="Y30" i="1"/>
  <c r="H30" i="1" s="1"/>
  <c r="AA31" i="1"/>
  <c r="Z31" i="1"/>
  <c r="Y31" i="1"/>
  <c r="H31" i="1" s="1"/>
  <c r="AA32" i="1"/>
  <c r="Z32" i="1"/>
  <c r="Y32" i="1"/>
  <c r="H32" i="1" s="1"/>
  <c r="AA33" i="1"/>
  <c r="Z33" i="1"/>
  <c r="Y33" i="1"/>
  <c r="H33" i="1" s="1"/>
  <c r="AA34" i="1"/>
  <c r="Z34" i="1"/>
  <c r="Y34" i="1"/>
  <c r="H34" i="1" s="1"/>
  <c r="AA35" i="1"/>
  <c r="Z35" i="1"/>
  <c r="Y35" i="1"/>
  <c r="H35" i="1" s="1"/>
  <c r="AA36" i="1"/>
  <c r="Z36" i="1"/>
  <c r="Y36" i="1"/>
  <c r="H36" i="1" s="1"/>
  <c r="AA37" i="1"/>
  <c r="Z37" i="1"/>
  <c r="Y37" i="1"/>
  <c r="H37" i="1" s="1"/>
  <c r="AA38" i="1"/>
  <c r="Z38" i="1"/>
  <c r="Y38" i="1"/>
  <c r="H38" i="1" s="1"/>
  <c r="AA39" i="1"/>
  <c r="Z39" i="1"/>
  <c r="Y39" i="1"/>
  <c r="H39" i="1" s="1"/>
  <c r="AA40" i="1"/>
  <c r="Z40" i="1"/>
  <c r="Y40" i="1"/>
  <c r="H40" i="1" s="1"/>
  <c r="AA41" i="1"/>
  <c r="Z41" i="1"/>
  <c r="Y41" i="1"/>
  <c r="H41" i="1" s="1"/>
  <c r="AA42" i="1"/>
  <c r="Z42" i="1"/>
  <c r="Y42" i="1"/>
  <c r="H42" i="1" s="1"/>
  <c r="AA43" i="1"/>
  <c r="Z43" i="1"/>
  <c r="Y43" i="1"/>
  <c r="H43" i="1" s="1"/>
  <c r="AA44" i="1"/>
  <c r="Z44" i="1"/>
  <c r="Y44" i="1"/>
  <c r="H44" i="1" s="1"/>
  <c r="AA45" i="1"/>
  <c r="Z45" i="1"/>
  <c r="Y45" i="1"/>
  <c r="H45" i="1" s="1"/>
  <c r="AA46" i="1"/>
  <c r="Z46" i="1"/>
  <c r="Y46" i="1"/>
  <c r="H46" i="1" s="1"/>
  <c r="AA47" i="1"/>
  <c r="Z47" i="1"/>
  <c r="Y47" i="1"/>
  <c r="H47" i="1" s="1"/>
  <c r="AA48" i="1"/>
  <c r="Z48" i="1"/>
  <c r="Y48" i="1"/>
  <c r="H48" i="1" s="1"/>
  <c r="AA49" i="1"/>
  <c r="Z49" i="1"/>
  <c r="Y49" i="1"/>
  <c r="H49" i="1" s="1"/>
  <c r="AA50" i="1"/>
  <c r="Z50" i="1"/>
  <c r="Y50" i="1"/>
  <c r="H50" i="1" s="1"/>
  <c r="AA51" i="1"/>
  <c r="Z51" i="1"/>
  <c r="Y51" i="1"/>
  <c r="H51" i="1" s="1"/>
  <c r="AA52" i="1"/>
  <c r="Z52" i="1"/>
  <c r="Y52" i="1"/>
  <c r="H52" i="1" s="1"/>
  <c r="AA53" i="1"/>
  <c r="Z53" i="1"/>
  <c r="Y53" i="1"/>
  <c r="H53" i="1" s="1"/>
  <c r="AA54" i="1"/>
  <c r="Z54" i="1"/>
  <c r="Y54" i="1"/>
  <c r="H54" i="1" s="1"/>
  <c r="AA55" i="1"/>
  <c r="Z55" i="1"/>
  <c r="Y55" i="1"/>
  <c r="H55" i="1" s="1"/>
  <c r="AA56" i="1"/>
  <c r="Z56" i="1"/>
  <c r="Y56" i="1"/>
  <c r="H56" i="1" s="1"/>
  <c r="AA57" i="1"/>
  <c r="Z57" i="1"/>
  <c r="Y57" i="1"/>
  <c r="H57" i="1" s="1"/>
  <c r="AA58" i="1"/>
  <c r="Z58" i="1"/>
  <c r="Y58" i="1"/>
  <c r="H58" i="1" s="1"/>
  <c r="AA59" i="1"/>
  <c r="Z59" i="1"/>
  <c r="Y59" i="1"/>
  <c r="H59" i="1" s="1"/>
  <c r="AA60" i="1"/>
  <c r="Z60" i="1"/>
  <c r="Y60" i="1"/>
  <c r="H60" i="1" s="1"/>
  <c r="AA61" i="1"/>
  <c r="Z61" i="1"/>
  <c r="Y61" i="1"/>
  <c r="H61" i="1" s="1"/>
  <c r="AA62" i="1"/>
  <c r="Z62" i="1"/>
  <c r="Y62" i="1"/>
  <c r="H62" i="1" s="1"/>
  <c r="AA63" i="1"/>
  <c r="Z63" i="1"/>
  <c r="Y63" i="1"/>
  <c r="H63" i="1" s="1"/>
  <c r="AA64" i="1"/>
  <c r="Z64" i="1"/>
  <c r="Y64" i="1"/>
  <c r="H64" i="1" s="1"/>
  <c r="AA65" i="1"/>
  <c r="Z65" i="1"/>
  <c r="Y65" i="1"/>
  <c r="H65" i="1" s="1"/>
  <c r="AA66" i="1"/>
  <c r="Z66" i="1"/>
  <c r="Y66" i="1"/>
  <c r="H66" i="1" s="1"/>
  <c r="AA67" i="1"/>
  <c r="Z67" i="1"/>
  <c r="Y67" i="1"/>
  <c r="H67" i="1" s="1"/>
  <c r="AA68" i="1"/>
  <c r="Z68" i="1"/>
  <c r="Y68" i="1"/>
  <c r="H68" i="1" s="1"/>
  <c r="AA69" i="1"/>
  <c r="Z69" i="1"/>
  <c r="Y69" i="1"/>
  <c r="H69" i="1" s="1"/>
  <c r="AA70" i="1"/>
  <c r="Z70" i="1"/>
  <c r="Y70" i="1"/>
  <c r="H70" i="1" s="1"/>
  <c r="AA71" i="1"/>
  <c r="Z71" i="1"/>
  <c r="Y71" i="1"/>
  <c r="H71" i="1" s="1"/>
  <c r="AA72" i="1"/>
  <c r="Z72" i="1"/>
  <c r="Y72" i="1"/>
  <c r="H72" i="1" s="1"/>
  <c r="AA73" i="1"/>
  <c r="Z73" i="1"/>
  <c r="Y73" i="1"/>
  <c r="H73" i="1" s="1"/>
  <c r="AA74" i="1"/>
  <c r="Z74" i="1"/>
  <c r="Y74" i="1"/>
  <c r="H74" i="1" s="1"/>
  <c r="AA75" i="1"/>
  <c r="Z75" i="1"/>
  <c r="Y75" i="1"/>
  <c r="H75" i="1" s="1"/>
  <c r="AA76" i="1"/>
  <c r="Z76" i="1"/>
  <c r="Y76" i="1"/>
  <c r="H76" i="1" s="1"/>
  <c r="AA77" i="1"/>
  <c r="Z77" i="1"/>
  <c r="Y77" i="1"/>
  <c r="H77" i="1" s="1"/>
  <c r="AA78" i="1"/>
  <c r="Z78" i="1"/>
  <c r="Y78" i="1"/>
  <c r="H78" i="1" s="1"/>
  <c r="AA79" i="1"/>
  <c r="Z79" i="1"/>
  <c r="Y79" i="1"/>
  <c r="H79" i="1" s="1"/>
  <c r="AA80" i="1"/>
  <c r="Z80" i="1"/>
  <c r="Y80" i="1"/>
  <c r="H80" i="1" s="1"/>
  <c r="AA81" i="1"/>
  <c r="Z81" i="1"/>
  <c r="Y81" i="1"/>
  <c r="H81" i="1" s="1"/>
  <c r="AA82" i="1"/>
  <c r="Z82" i="1"/>
  <c r="Y82" i="1"/>
  <c r="H82" i="1" s="1"/>
  <c r="AA83" i="1"/>
  <c r="Z83" i="1"/>
  <c r="Y83" i="1"/>
  <c r="H83" i="1" s="1"/>
  <c r="AA84" i="1"/>
  <c r="Z84" i="1"/>
  <c r="Y84" i="1"/>
  <c r="H84" i="1" s="1"/>
  <c r="AA85" i="1"/>
  <c r="Z85" i="1"/>
  <c r="Y85" i="1"/>
  <c r="H85" i="1" s="1"/>
  <c r="AA86" i="1"/>
  <c r="Z86" i="1"/>
  <c r="Y86" i="1"/>
  <c r="H86" i="1" s="1"/>
  <c r="AA87" i="1"/>
  <c r="Z87" i="1"/>
  <c r="Y87" i="1"/>
  <c r="H87" i="1" s="1"/>
  <c r="AA88" i="1"/>
  <c r="Z88" i="1"/>
  <c r="Y88" i="1"/>
  <c r="H88" i="1" s="1"/>
  <c r="AA89" i="1"/>
  <c r="Z89" i="1"/>
  <c r="Y89" i="1"/>
  <c r="H89" i="1" s="1"/>
  <c r="AA90" i="1"/>
  <c r="Z90" i="1"/>
  <c r="Y90" i="1"/>
  <c r="H90" i="1" s="1"/>
  <c r="AA91" i="1"/>
  <c r="Z91" i="1"/>
  <c r="Y91" i="1"/>
  <c r="H91" i="1" s="1"/>
  <c r="AA92" i="1"/>
  <c r="Z92" i="1"/>
  <c r="Y92" i="1"/>
  <c r="H92" i="1" s="1"/>
  <c r="AA93" i="1"/>
  <c r="Z93" i="1"/>
  <c r="Y93" i="1"/>
  <c r="H93" i="1" s="1"/>
  <c r="AA94" i="1"/>
  <c r="Z94" i="1"/>
  <c r="Y94" i="1"/>
  <c r="H94" i="1" s="1"/>
  <c r="AA95" i="1"/>
  <c r="Z95" i="1"/>
  <c r="Y95" i="1"/>
  <c r="H95" i="1" s="1"/>
  <c r="AA96" i="1"/>
  <c r="Z96" i="1"/>
  <c r="Y96" i="1"/>
  <c r="H96" i="1" s="1"/>
  <c r="AA97" i="1"/>
  <c r="Z97" i="1"/>
  <c r="Y97" i="1"/>
  <c r="H97" i="1" s="1"/>
  <c r="AA98" i="1"/>
  <c r="Z98" i="1"/>
  <c r="Y98" i="1"/>
  <c r="H98" i="1" s="1"/>
  <c r="AA99" i="1"/>
  <c r="Z99" i="1"/>
  <c r="Y99" i="1"/>
  <c r="H99" i="1" s="1"/>
  <c r="AA100" i="1"/>
  <c r="Z100" i="1"/>
  <c r="Y100" i="1"/>
  <c r="H100" i="1" s="1"/>
  <c r="AA101" i="1"/>
  <c r="Z101" i="1"/>
  <c r="Y101" i="1"/>
  <c r="H101" i="1" s="1"/>
  <c r="AA102" i="1"/>
  <c r="Z102" i="1"/>
  <c r="Y102" i="1"/>
  <c r="H102" i="1" s="1"/>
  <c r="AA103" i="1"/>
  <c r="Z103" i="1"/>
  <c r="Y103" i="1"/>
  <c r="H103" i="1" s="1"/>
  <c r="AA104" i="1"/>
  <c r="Z104" i="1"/>
  <c r="Y104" i="1"/>
  <c r="H104" i="1" s="1"/>
  <c r="AA105" i="1"/>
  <c r="Z105" i="1"/>
  <c r="Y105" i="1"/>
  <c r="H105" i="1" s="1"/>
  <c r="AA106" i="1"/>
  <c r="Z106" i="1"/>
  <c r="Y106" i="1"/>
  <c r="H106" i="1" s="1"/>
  <c r="AA107" i="1"/>
  <c r="Z107" i="1"/>
  <c r="Y107" i="1"/>
  <c r="H107" i="1" s="1"/>
  <c r="AA108" i="1"/>
  <c r="Z108" i="1"/>
  <c r="Y108" i="1"/>
  <c r="H108" i="1" s="1"/>
  <c r="AA109" i="1"/>
  <c r="Z109" i="1"/>
  <c r="Y109" i="1"/>
  <c r="H109" i="1" s="1"/>
  <c r="AA110" i="1"/>
  <c r="Z110" i="1"/>
  <c r="Y110" i="1"/>
  <c r="H110" i="1" s="1"/>
  <c r="AA111" i="1"/>
  <c r="Z111" i="1"/>
  <c r="Y111" i="1"/>
  <c r="H111" i="1" s="1"/>
  <c r="AA112" i="1"/>
  <c r="Z112" i="1"/>
  <c r="Y112" i="1"/>
  <c r="H112" i="1" s="1"/>
  <c r="AA113" i="1"/>
  <c r="Z113" i="1"/>
  <c r="Y113" i="1"/>
  <c r="H113" i="1" s="1"/>
  <c r="AA114" i="1"/>
  <c r="Z114" i="1"/>
  <c r="Y114" i="1"/>
  <c r="H114" i="1" s="1"/>
  <c r="AA115" i="1"/>
  <c r="Z115" i="1"/>
  <c r="Y115" i="1"/>
  <c r="H115" i="1" s="1"/>
  <c r="AA116" i="1"/>
  <c r="Z116" i="1"/>
  <c r="Y116" i="1"/>
  <c r="H116" i="1" s="1"/>
  <c r="AA117" i="1"/>
  <c r="Z117" i="1"/>
  <c r="Y117" i="1"/>
  <c r="H117" i="1" s="1"/>
  <c r="AA118" i="1"/>
  <c r="Z118" i="1"/>
  <c r="Y118" i="1"/>
  <c r="H118" i="1" s="1"/>
  <c r="AA119" i="1"/>
  <c r="Z119" i="1"/>
  <c r="Y119" i="1"/>
  <c r="H119" i="1" s="1"/>
  <c r="AA120" i="1"/>
  <c r="Z120" i="1"/>
  <c r="Y120" i="1"/>
  <c r="H120" i="1" s="1"/>
  <c r="AA121" i="1"/>
  <c r="Z121" i="1"/>
  <c r="Y121" i="1"/>
  <c r="H121" i="1" s="1"/>
  <c r="AA122" i="1"/>
  <c r="Z122" i="1"/>
  <c r="Y122" i="1"/>
  <c r="H122" i="1" s="1"/>
  <c r="AA123" i="1"/>
  <c r="Z123" i="1"/>
  <c r="Y123" i="1"/>
  <c r="H123" i="1" s="1"/>
  <c r="AA124" i="1"/>
  <c r="Z124" i="1"/>
  <c r="Y124" i="1"/>
  <c r="H124" i="1" s="1"/>
  <c r="AA125" i="1"/>
  <c r="Z125" i="1"/>
  <c r="Y125" i="1"/>
  <c r="H125" i="1" s="1"/>
  <c r="AA126" i="1"/>
  <c r="Z126" i="1"/>
  <c r="Y126" i="1"/>
  <c r="H126" i="1" s="1"/>
  <c r="AA127" i="1"/>
  <c r="Z127" i="1"/>
  <c r="Y127" i="1"/>
  <c r="H127" i="1" s="1"/>
  <c r="AA128" i="1"/>
  <c r="Z128" i="1"/>
  <c r="Y128" i="1"/>
  <c r="H128" i="1" s="1"/>
  <c r="AA129" i="1"/>
  <c r="Z129" i="1"/>
  <c r="Y129" i="1"/>
  <c r="H129" i="1" s="1"/>
  <c r="AA130" i="1"/>
  <c r="Z130" i="1"/>
  <c r="Y130" i="1"/>
  <c r="H130" i="1" s="1"/>
  <c r="AA131" i="1"/>
  <c r="Z131" i="1"/>
  <c r="Y131" i="1"/>
  <c r="H131" i="1" s="1"/>
  <c r="AA132" i="1"/>
  <c r="Z132" i="1"/>
  <c r="Y132" i="1"/>
  <c r="H132" i="1" s="1"/>
  <c r="AA133" i="1"/>
  <c r="Z133" i="1"/>
  <c r="Y133" i="1"/>
  <c r="H133" i="1" s="1"/>
  <c r="AA134" i="1"/>
  <c r="Z134" i="1"/>
  <c r="Y134" i="1"/>
  <c r="H134" i="1" s="1"/>
  <c r="AA135" i="1"/>
  <c r="Z135" i="1"/>
  <c r="Y135" i="1"/>
  <c r="H135" i="1" s="1"/>
  <c r="AA136" i="1"/>
  <c r="Z136" i="1"/>
  <c r="Y136" i="1"/>
  <c r="H136" i="1" s="1"/>
  <c r="AA137" i="1"/>
  <c r="Z137" i="1"/>
  <c r="Y137" i="1"/>
  <c r="H137" i="1" s="1"/>
  <c r="AA138" i="1"/>
  <c r="Z138" i="1"/>
  <c r="Y138" i="1"/>
  <c r="H138" i="1" s="1"/>
  <c r="AA139" i="1"/>
  <c r="Z139" i="1"/>
  <c r="Y139" i="1"/>
  <c r="H139" i="1" s="1"/>
  <c r="AA140" i="1"/>
  <c r="Z140" i="1"/>
  <c r="Y140" i="1"/>
  <c r="H140" i="1" s="1"/>
  <c r="AA141" i="1"/>
  <c r="Z141" i="1"/>
  <c r="Y141" i="1"/>
  <c r="H141" i="1" s="1"/>
  <c r="AA142" i="1"/>
  <c r="Z142" i="1"/>
  <c r="Y142" i="1"/>
  <c r="H142" i="1" s="1"/>
  <c r="AA143" i="1"/>
  <c r="Z143" i="1"/>
  <c r="Y143" i="1"/>
  <c r="H143" i="1" s="1"/>
  <c r="AA144" i="1"/>
  <c r="Z144" i="1"/>
  <c r="Y144" i="1"/>
  <c r="H144" i="1" s="1"/>
  <c r="AA145" i="1"/>
  <c r="Z145" i="1"/>
  <c r="Y145" i="1"/>
  <c r="H145" i="1" s="1"/>
  <c r="AA146" i="1"/>
  <c r="Z146" i="1"/>
  <c r="Y146" i="1"/>
  <c r="H146" i="1" s="1"/>
  <c r="AA147" i="1"/>
  <c r="Z147" i="1"/>
  <c r="Y147" i="1"/>
  <c r="H147" i="1" s="1"/>
  <c r="AA148" i="1"/>
  <c r="Z148" i="1"/>
  <c r="Y148" i="1"/>
  <c r="H148" i="1" s="1"/>
  <c r="AA149" i="1"/>
  <c r="Z149" i="1"/>
  <c r="Y149" i="1"/>
  <c r="H149" i="1" s="1"/>
  <c r="AA150" i="1"/>
  <c r="Z150" i="1"/>
  <c r="Y150" i="1"/>
  <c r="H150" i="1" s="1"/>
  <c r="AA151" i="1"/>
  <c r="Z151" i="1"/>
  <c r="Y151" i="1"/>
  <c r="H151" i="1" s="1"/>
  <c r="AA152" i="1"/>
  <c r="Z152" i="1"/>
  <c r="Y152" i="1"/>
  <c r="H152" i="1" s="1"/>
  <c r="AA153" i="1"/>
  <c r="Z153" i="1"/>
  <c r="Y153" i="1"/>
  <c r="H153" i="1" s="1"/>
  <c r="AA154" i="1"/>
  <c r="Z154" i="1"/>
  <c r="Y154" i="1"/>
  <c r="H154" i="1" s="1"/>
  <c r="AA155" i="1"/>
  <c r="Z155" i="1"/>
  <c r="Y155" i="1"/>
  <c r="H155" i="1" s="1"/>
  <c r="AA156" i="1"/>
  <c r="Z156" i="1"/>
  <c r="Y156" i="1"/>
  <c r="H156" i="1" s="1"/>
  <c r="AA157" i="1"/>
  <c r="Z157" i="1"/>
  <c r="Y157" i="1"/>
  <c r="H157" i="1" s="1"/>
  <c r="AA158" i="1"/>
  <c r="Z158" i="1"/>
  <c r="Y158" i="1"/>
  <c r="H158" i="1" s="1"/>
  <c r="AA159" i="1"/>
  <c r="Z159" i="1"/>
  <c r="Y159" i="1"/>
  <c r="H159" i="1" s="1"/>
  <c r="AA160" i="1"/>
  <c r="Z160" i="1"/>
  <c r="Y160" i="1"/>
  <c r="H160" i="1" s="1"/>
  <c r="AA161" i="1"/>
  <c r="Z161" i="1"/>
  <c r="Y161" i="1"/>
  <c r="H161" i="1" s="1"/>
  <c r="AA162" i="1"/>
  <c r="Z162" i="1"/>
  <c r="Y162" i="1"/>
  <c r="H162" i="1" s="1"/>
  <c r="AA163" i="1"/>
  <c r="Z163" i="1"/>
  <c r="Y163" i="1"/>
  <c r="H163" i="1" s="1"/>
  <c r="AA164" i="1"/>
  <c r="Z164" i="1"/>
  <c r="Y164" i="1"/>
  <c r="H164" i="1" s="1"/>
  <c r="AA165" i="1"/>
  <c r="Z165" i="1"/>
  <c r="Y165" i="1"/>
  <c r="H165" i="1" s="1"/>
  <c r="AA166" i="1"/>
  <c r="Z166" i="1"/>
  <c r="Y166" i="1"/>
  <c r="H166" i="1" s="1"/>
  <c r="AA167" i="1"/>
  <c r="Z167" i="1"/>
  <c r="Y167" i="1"/>
  <c r="H167" i="1" s="1"/>
  <c r="AA168" i="1"/>
  <c r="Z168" i="1"/>
  <c r="Y168" i="1"/>
  <c r="H168" i="1" s="1"/>
  <c r="AA169" i="1"/>
  <c r="Z169" i="1"/>
  <c r="Y169" i="1"/>
  <c r="H169" i="1" s="1"/>
  <c r="AA170" i="1"/>
  <c r="Z170" i="1"/>
  <c r="Y170" i="1"/>
  <c r="H170" i="1" s="1"/>
  <c r="AA171" i="1"/>
  <c r="Z171" i="1"/>
  <c r="Y171" i="1"/>
  <c r="H171" i="1" s="1"/>
  <c r="AA172" i="1"/>
  <c r="Z172" i="1"/>
  <c r="Y172" i="1"/>
  <c r="H172" i="1" s="1"/>
  <c r="AA173" i="1"/>
  <c r="Z173" i="1"/>
  <c r="Y173" i="1"/>
  <c r="H173" i="1" s="1"/>
  <c r="AA174" i="1"/>
  <c r="Z174" i="1"/>
  <c r="Y174" i="1"/>
  <c r="H174" i="1" s="1"/>
  <c r="AA175" i="1"/>
  <c r="Z175" i="1"/>
  <c r="Y175" i="1"/>
  <c r="H175" i="1" s="1"/>
  <c r="AA176" i="1"/>
  <c r="Z176" i="1"/>
  <c r="Y176" i="1"/>
  <c r="H176" i="1" s="1"/>
  <c r="AA177" i="1"/>
  <c r="Z177" i="1"/>
  <c r="Y177" i="1"/>
  <c r="H177" i="1" s="1"/>
  <c r="AA178" i="1"/>
  <c r="Z178" i="1"/>
  <c r="Y178" i="1"/>
  <c r="H178" i="1" s="1"/>
  <c r="AA179" i="1"/>
  <c r="Z179" i="1"/>
  <c r="Y179" i="1"/>
  <c r="H179" i="1" s="1"/>
  <c r="AA180" i="1"/>
  <c r="Z180" i="1"/>
  <c r="Y180" i="1"/>
  <c r="H180" i="1" s="1"/>
  <c r="AA181" i="1"/>
  <c r="Z181" i="1"/>
  <c r="Y181" i="1"/>
  <c r="H181" i="1" s="1"/>
  <c r="AA182" i="1"/>
  <c r="Z182" i="1"/>
  <c r="Y182" i="1"/>
  <c r="H182" i="1" s="1"/>
  <c r="AA183" i="1"/>
  <c r="Z183" i="1"/>
  <c r="Y183" i="1"/>
  <c r="H183" i="1" s="1"/>
  <c r="AA184" i="1"/>
  <c r="Z184" i="1"/>
  <c r="Y184" i="1"/>
  <c r="H184" i="1" s="1"/>
  <c r="AA185" i="1"/>
  <c r="Z185" i="1"/>
  <c r="Y185" i="1"/>
  <c r="H185" i="1" s="1"/>
  <c r="AA186" i="1"/>
  <c r="Z186" i="1"/>
  <c r="Y186" i="1"/>
  <c r="H186" i="1" s="1"/>
  <c r="AA187" i="1"/>
  <c r="Z187" i="1"/>
  <c r="Y187" i="1"/>
  <c r="H187" i="1" s="1"/>
  <c r="AA188" i="1"/>
  <c r="Z188" i="1"/>
  <c r="Y188" i="1"/>
  <c r="H188" i="1" s="1"/>
  <c r="AA189" i="1"/>
  <c r="Z189" i="1"/>
  <c r="Y189" i="1"/>
  <c r="H189" i="1" s="1"/>
  <c r="AA190" i="1"/>
  <c r="Z190" i="1"/>
  <c r="Y190" i="1"/>
  <c r="H190" i="1" s="1"/>
  <c r="AA191" i="1"/>
  <c r="Z191" i="1"/>
  <c r="Y191" i="1"/>
  <c r="H191" i="1" s="1"/>
  <c r="AA192" i="1"/>
  <c r="Z192" i="1"/>
  <c r="Y192" i="1"/>
  <c r="H192" i="1" s="1"/>
  <c r="AA193" i="1"/>
  <c r="Z193" i="1"/>
  <c r="Y193" i="1"/>
  <c r="H193" i="1" s="1"/>
  <c r="AA194" i="1"/>
  <c r="Z194" i="1"/>
  <c r="Y194" i="1"/>
  <c r="H194" i="1" s="1"/>
  <c r="AA195" i="1"/>
  <c r="Z195" i="1"/>
  <c r="Y195" i="1"/>
  <c r="H195" i="1" s="1"/>
  <c r="AA196" i="1"/>
  <c r="Z196" i="1"/>
  <c r="Y196" i="1"/>
  <c r="H196" i="1" s="1"/>
  <c r="AA197" i="1"/>
  <c r="Z197" i="1"/>
  <c r="Y197" i="1"/>
  <c r="H197" i="1" s="1"/>
  <c r="AA198" i="1"/>
  <c r="Z198" i="1"/>
  <c r="Y198" i="1"/>
  <c r="H198" i="1" s="1"/>
  <c r="AA199" i="1"/>
  <c r="Z199" i="1"/>
  <c r="Y199" i="1"/>
  <c r="H199" i="1" s="1"/>
  <c r="AA200" i="1"/>
  <c r="Z200" i="1"/>
  <c r="Y200" i="1"/>
  <c r="H200" i="1" s="1"/>
  <c r="AA201" i="1"/>
  <c r="Z201" i="1"/>
  <c r="Y201" i="1"/>
  <c r="H201" i="1" s="1"/>
  <c r="AA202" i="1"/>
  <c r="Z202" i="1"/>
  <c r="Y202" i="1"/>
  <c r="H202" i="1" s="1"/>
  <c r="AA203" i="1"/>
  <c r="Z203" i="1"/>
  <c r="Y203" i="1"/>
  <c r="H203" i="1" s="1"/>
  <c r="AA204" i="1"/>
  <c r="Z204" i="1"/>
  <c r="Y204" i="1"/>
  <c r="H204" i="1" s="1"/>
  <c r="AA205" i="1"/>
  <c r="Z205" i="1"/>
  <c r="Y205" i="1"/>
  <c r="H205" i="1" s="1"/>
  <c r="AA206" i="1"/>
  <c r="Z206" i="1"/>
  <c r="Y206" i="1"/>
  <c r="H206" i="1" s="1"/>
  <c r="AA207" i="1"/>
  <c r="Z207" i="1"/>
  <c r="Y207" i="1"/>
  <c r="H207" i="1" s="1"/>
  <c r="AA208" i="1"/>
  <c r="Z208" i="1"/>
  <c r="Y208" i="1"/>
  <c r="H208" i="1" s="1"/>
  <c r="AA209" i="1"/>
  <c r="Z209" i="1"/>
  <c r="Y209" i="1"/>
  <c r="H209" i="1" s="1"/>
  <c r="AA210" i="1"/>
  <c r="Z210" i="1"/>
  <c r="Y210" i="1"/>
  <c r="H210" i="1" s="1"/>
  <c r="AA211" i="1"/>
  <c r="Z211" i="1"/>
  <c r="Y211" i="1"/>
  <c r="H211" i="1" s="1"/>
  <c r="AA212" i="1"/>
  <c r="Z212" i="1"/>
  <c r="Y212" i="1"/>
  <c r="H212" i="1" s="1"/>
  <c r="AA213" i="1"/>
  <c r="Z213" i="1"/>
  <c r="Y213" i="1"/>
  <c r="H213" i="1" s="1"/>
  <c r="AA214" i="1"/>
  <c r="Z214" i="1"/>
  <c r="Y214" i="1"/>
  <c r="H214" i="1" s="1"/>
  <c r="AA215" i="1"/>
  <c r="Z215" i="1"/>
  <c r="Y215" i="1"/>
  <c r="H215" i="1" s="1"/>
  <c r="AA216" i="1"/>
  <c r="Z216" i="1"/>
  <c r="Y216" i="1"/>
  <c r="H216" i="1" s="1"/>
  <c r="AA217" i="1"/>
  <c r="Z217" i="1"/>
  <c r="Y217" i="1"/>
  <c r="H217" i="1" s="1"/>
  <c r="AA218" i="1"/>
  <c r="Z218" i="1"/>
  <c r="Y218" i="1"/>
  <c r="H218" i="1" s="1"/>
  <c r="AA219" i="1"/>
  <c r="Z219" i="1"/>
  <c r="Y219" i="1"/>
  <c r="H219" i="1" s="1"/>
  <c r="AA220" i="1"/>
  <c r="Z220" i="1"/>
  <c r="Y220" i="1"/>
  <c r="H220" i="1" s="1"/>
  <c r="AA221" i="1"/>
  <c r="Z221" i="1"/>
  <c r="Y221" i="1"/>
  <c r="H221" i="1" s="1"/>
  <c r="AA222" i="1"/>
  <c r="Z222" i="1"/>
  <c r="Y222" i="1"/>
  <c r="H222" i="1" s="1"/>
  <c r="AA223" i="1"/>
  <c r="Z223" i="1"/>
  <c r="Y223" i="1"/>
  <c r="H223" i="1" s="1"/>
  <c r="AA224" i="1"/>
  <c r="Z224" i="1"/>
  <c r="Y224" i="1"/>
  <c r="H224" i="1" s="1"/>
  <c r="AA225" i="1"/>
  <c r="Z225" i="1"/>
  <c r="Y225" i="1"/>
  <c r="H225" i="1" s="1"/>
  <c r="AA226" i="1"/>
  <c r="Z226" i="1"/>
  <c r="Y226" i="1"/>
  <c r="H226" i="1" s="1"/>
  <c r="AA227" i="1"/>
  <c r="Z227" i="1"/>
  <c r="Y227" i="1"/>
  <c r="H227" i="1" s="1"/>
  <c r="AA228" i="1"/>
  <c r="Z228" i="1"/>
  <c r="Y228" i="1"/>
  <c r="H228" i="1" s="1"/>
  <c r="AA229" i="1"/>
  <c r="Z229" i="1"/>
  <c r="Y229" i="1"/>
  <c r="H229" i="1" s="1"/>
  <c r="AA230" i="1"/>
  <c r="Z230" i="1"/>
  <c r="Y230" i="1"/>
  <c r="H230" i="1" s="1"/>
  <c r="AA231" i="1"/>
  <c r="Z231" i="1"/>
  <c r="Y231" i="1"/>
  <c r="H231" i="1" s="1"/>
  <c r="AA232" i="1"/>
  <c r="Z232" i="1"/>
  <c r="Y232" i="1"/>
  <c r="H232" i="1" s="1"/>
  <c r="AA233" i="1"/>
  <c r="Z233" i="1"/>
  <c r="Y233" i="1"/>
  <c r="H233" i="1" s="1"/>
  <c r="AA234" i="1"/>
  <c r="Z234" i="1"/>
  <c r="Y234" i="1"/>
  <c r="H234" i="1" s="1"/>
  <c r="AA235" i="1"/>
  <c r="Z235" i="1"/>
  <c r="Y235" i="1"/>
  <c r="H235" i="1" s="1"/>
  <c r="AA236" i="1"/>
  <c r="Z236" i="1"/>
  <c r="Y236" i="1"/>
  <c r="H236" i="1" s="1"/>
  <c r="AA237" i="1"/>
  <c r="Z237" i="1"/>
  <c r="Y237" i="1"/>
  <c r="H237" i="1" s="1"/>
  <c r="AA238" i="1"/>
  <c r="Z238" i="1"/>
  <c r="Y238" i="1"/>
  <c r="H238" i="1" s="1"/>
  <c r="AA239" i="1"/>
  <c r="Z239" i="1"/>
  <c r="Y239" i="1"/>
  <c r="H239" i="1" s="1"/>
  <c r="AA240" i="1"/>
  <c r="Z240" i="1"/>
  <c r="Y240" i="1"/>
  <c r="H240" i="1" s="1"/>
  <c r="AA241" i="1"/>
  <c r="Z241" i="1"/>
  <c r="Y241" i="1"/>
  <c r="H241" i="1" s="1"/>
  <c r="AA242" i="1"/>
  <c r="Z242" i="1"/>
  <c r="Y242" i="1"/>
  <c r="H242" i="1" s="1"/>
  <c r="AA243" i="1"/>
  <c r="Z243" i="1"/>
  <c r="Y243" i="1"/>
  <c r="H243" i="1" s="1"/>
  <c r="AA244" i="1"/>
  <c r="Z244" i="1"/>
  <c r="Y244" i="1"/>
  <c r="H244" i="1" s="1"/>
  <c r="AA245" i="1"/>
  <c r="Z245" i="1"/>
  <c r="Y245" i="1"/>
  <c r="H245" i="1" s="1"/>
  <c r="AA246" i="1"/>
  <c r="Z246" i="1"/>
  <c r="Y246" i="1"/>
  <c r="H246" i="1" s="1"/>
  <c r="AA247" i="1"/>
  <c r="Z247" i="1"/>
  <c r="Y247" i="1"/>
  <c r="H247" i="1" s="1"/>
  <c r="AA248" i="1"/>
  <c r="Z248" i="1"/>
  <c r="Y248" i="1"/>
  <c r="H248" i="1" s="1"/>
  <c r="AA249" i="1"/>
  <c r="Z249" i="1"/>
  <c r="Y249" i="1"/>
  <c r="H249" i="1" s="1"/>
  <c r="AA250" i="1"/>
  <c r="Z250" i="1"/>
  <c r="Y250" i="1"/>
  <c r="H250" i="1" s="1"/>
  <c r="AA251" i="1"/>
  <c r="Z251" i="1"/>
  <c r="Y251" i="1"/>
  <c r="H251" i="1" s="1"/>
  <c r="AA252" i="1"/>
  <c r="Z252" i="1"/>
  <c r="Y252" i="1"/>
  <c r="H252" i="1" s="1"/>
  <c r="AA253" i="1"/>
  <c r="Z253" i="1"/>
  <c r="Y253" i="1"/>
  <c r="H253" i="1" s="1"/>
  <c r="AA254" i="1"/>
  <c r="Z254" i="1"/>
  <c r="Y254" i="1"/>
  <c r="H254" i="1" s="1"/>
  <c r="AA255" i="1"/>
  <c r="Z255" i="1"/>
  <c r="Y255" i="1"/>
  <c r="H255" i="1" s="1"/>
  <c r="AA256" i="1"/>
  <c r="Z256" i="1"/>
  <c r="Y256" i="1"/>
  <c r="H256" i="1" s="1"/>
  <c r="AA257" i="1"/>
  <c r="Z257" i="1"/>
  <c r="Y257" i="1"/>
  <c r="H257" i="1" s="1"/>
  <c r="AA258" i="1"/>
  <c r="Z258" i="1"/>
  <c r="Y258" i="1"/>
  <c r="H258" i="1" s="1"/>
  <c r="AA259" i="1"/>
  <c r="Z259" i="1"/>
  <c r="Y259" i="1"/>
  <c r="H259" i="1" s="1"/>
  <c r="AA260" i="1"/>
  <c r="Z260" i="1"/>
  <c r="Y260" i="1"/>
  <c r="H260" i="1" s="1"/>
  <c r="AA261" i="1"/>
  <c r="Z261" i="1"/>
  <c r="Y261" i="1"/>
  <c r="H261" i="1" s="1"/>
  <c r="AA262" i="1"/>
  <c r="Z262" i="1"/>
  <c r="Y262" i="1"/>
  <c r="H262" i="1" s="1"/>
  <c r="AA263" i="1"/>
  <c r="Z263" i="1"/>
  <c r="Y263" i="1"/>
  <c r="H263" i="1" s="1"/>
  <c r="AA264" i="1"/>
  <c r="Z264" i="1"/>
  <c r="Y264" i="1"/>
  <c r="H264" i="1" s="1"/>
  <c r="AA265" i="1"/>
  <c r="Z265" i="1"/>
  <c r="Y265" i="1"/>
  <c r="H265" i="1" s="1"/>
  <c r="AA266" i="1"/>
  <c r="Z266" i="1"/>
  <c r="Y266" i="1"/>
  <c r="H266" i="1" s="1"/>
  <c r="AA267" i="1"/>
  <c r="Z267" i="1"/>
  <c r="Y267" i="1"/>
  <c r="H267" i="1" s="1"/>
  <c r="AA268" i="1"/>
  <c r="Z268" i="1"/>
  <c r="Y268" i="1"/>
  <c r="H268" i="1" s="1"/>
  <c r="AA269" i="1"/>
  <c r="Z269" i="1"/>
  <c r="Y269" i="1"/>
  <c r="H269" i="1" s="1"/>
  <c r="AA270" i="1"/>
  <c r="Z270" i="1"/>
  <c r="Y270" i="1"/>
  <c r="H270" i="1" s="1"/>
  <c r="AA271" i="1"/>
  <c r="Z271" i="1"/>
  <c r="Y271" i="1"/>
  <c r="H271" i="1" s="1"/>
  <c r="AA272" i="1"/>
  <c r="Z272" i="1"/>
  <c r="Y272" i="1"/>
  <c r="H272" i="1" s="1"/>
  <c r="AA273" i="1"/>
  <c r="Z273" i="1"/>
  <c r="Y273" i="1"/>
  <c r="H273" i="1" s="1"/>
  <c r="AA274" i="1"/>
  <c r="Z274" i="1"/>
  <c r="Y274" i="1"/>
  <c r="H274" i="1" s="1"/>
  <c r="AA275" i="1"/>
  <c r="Z275" i="1"/>
  <c r="Y275" i="1"/>
  <c r="H275" i="1" s="1"/>
  <c r="AA276" i="1"/>
  <c r="Z276" i="1"/>
  <c r="Y276" i="1"/>
  <c r="H276" i="1" s="1"/>
  <c r="AA277" i="1"/>
  <c r="Z277" i="1"/>
  <c r="Y277" i="1"/>
  <c r="H277" i="1" s="1"/>
  <c r="AA278" i="1"/>
  <c r="Z278" i="1"/>
  <c r="Y278" i="1"/>
  <c r="H278" i="1" s="1"/>
  <c r="AA279" i="1"/>
  <c r="Z279" i="1"/>
  <c r="Y279" i="1"/>
  <c r="H279" i="1" s="1"/>
  <c r="AA280" i="1"/>
  <c r="Z280" i="1"/>
  <c r="Y280" i="1"/>
  <c r="H280" i="1" s="1"/>
  <c r="AA281" i="1"/>
  <c r="Z281" i="1"/>
  <c r="Y281" i="1"/>
  <c r="H281" i="1" s="1"/>
  <c r="AA282" i="1"/>
  <c r="Z282" i="1"/>
  <c r="Y282" i="1"/>
  <c r="H282" i="1" s="1"/>
  <c r="AA283" i="1"/>
  <c r="Z283" i="1"/>
  <c r="Y283" i="1"/>
  <c r="H283" i="1" s="1"/>
  <c r="AA284" i="1"/>
  <c r="Z284" i="1"/>
  <c r="Y284" i="1"/>
  <c r="H284" i="1" s="1"/>
  <c r="AA285" i="1"/>
  <c r="Z285" i="1"/>
  <c r="Y285" i="1"/>
  <c r="H285" i="1" s="1"/>
  <c r="AA286" i="1"/>
  <c r="Z286" i="1"/>
  <c r="Y286" i="1"/>
  <c r="H286" i="1" s="1"/>
  <c r="AA287" i="1"/>
  <c r="Z287" i="1"/>
  <c r="Y287" i="1"/>
  <c r="H287" i="1" s="1"/>
  <c r="AA288" i="1"/>
  <c r="Z288" i="1"/>
  <c r="Y288" i="1"/>
  <c r="H288" i="1" s="1"/>
  <c r="AA289" i="1"/>
  <c r="Z289" i="1"/>
  <c r="Y289" i="1"/>
  <c r="H289" i="1" s="1"/>
  <c r="AA290" i="1"/>
  <c r="Z290" i="1"/>
  <c r="Y290" i="1"/>
  <c r="H290" i="1" s="1"/>
  <c r="AA291" i="1"/>
  <c r="Z291" i="1"/>
  <c r="Y291" i="1"/>
  <c r="H291" i="1" s="1"/>
  <c r="AA292" i="1"/>
  <c r="Z292" i="1"/>
  <c r="Y292" i="1"/>
  <c r="H292" i="1" s="1"/>
  <c r="AA293" i="1"/>
  <c r="Z293" i="1"/>
  <c r="Y293" i="1"/>
  <c r="H293" i="1" s="1"/>
  <c r="AA294" i="1"/>
  <c r="Z294" i="1"/>
  <c r="Y294" i="1"/>
  <c r="H294" i="1" s="1"/>
  <c r="AA295" i="1"/>
  <c r="Z295" i="1"/>
  <c r="Y295" i="1"/>
  <c r="H295" i="1" s="1"/>
  <c r="AA296" i="1"/>
  <c r="Z296" i="1"/>
  <c r="Y296" i="1"/>
  <c r="H296" i="1" s="1"/>
  <c r="AA297" i="1"/>
  <c r="Z297" i="1"/>
  <c r="Y297" i="1"/>
  <c r="H297" i="1" s="1"/>
  <c r="AA298" i="1"/>
  <c r="Z298" i="1"/>
  <c r="Y298" i="1"/>
  <c r="H298" i="1" s="1"/>
  <c r="AA299" i="1"/>
  <c r="Z299" i="1"/>
  <c r="Y299" i="1"/>
  <c r="H299" i="1" s="1"/>
  <c r="AA300" i="1"/>
  <c r="Z300" i="1"/>
  <c r="Y300" i="1"/>
  <c r="H300" i="1" s="1"/>
  <c r="AA301" i="1"/>
  <c r="Z301" i="1"/>
  <c r="Y301" i="1"/>
  <c r="H301" i="1" s="1"/>
  <c r="AA302" i="1"/>
  <c r="Z302" i="1"/>
  <c r="Y302" i="1"/>
  <c r="H302" i="1" s="1"/>
  <c r="AA303" i="1"/>
  <c r="Z303" i="1"/>
  <c r="Y303" i="1"/>
  <c r="H303" i="1" s="1"/>
  <c r="AA304" i="1"/>
  <c r="Z304" i="1"/>
  <c r="Y304" i="1"/>
  <c r="H304" i="1" s="1"/>
  <c r="AA305" i="1"/>
  <c r="Z305" i="1"/>
  <c r="Y305" i="1"/>
  <c r="H305" i="1" s="1"/>
  <c r="AA306" i="1"/>
  <c r="Z306" i="1"/>
  <c r="Y306" i="1"/>
  <c r="H306" i="1" s="1"/>
  <c r="AA307" i="1"/>
  <c r="Z307" i="1"/>
  <c r="Y307" i="1"/>
  <c r="H307" i="1" s="1"/>
  <c r="AA308" i="1"/>
  <c r="Z308" i="1"/>
  <c r="Y308" i="1"/>
  <c r="H308" i="1" s="1"/>
  <c r="AA309" i="1"/>
  <c r="Z309" i="1"/>
  <c r="Y309" i="1"/>
  <c r="H309" i="1" s="1"/>
  <c r="AA310" i="1"/>
  <c r="Z310" i="1"/>
  <c r="Y310" i="1"/>
  <c r="H310" i="1" s="1"/>
  <c r="AA311" i="1"/>
  <c r="Z311" i="1"/>
  <c r="Y311" i="1"/>
  <c r="H311" i="1" s="1"/>
  <c r="AA312" i="1"/>
  <c r="Z312" i="1"/>
  <c r="Y312" i="1"/>
  <c r="H312" i="1" s="1"/>
  <c r="AA313" i="1"/>
  <c r="Z313" i="1"/>
  <c r="Y313" i="1"/>
  <c r="H313" i="1" s="1"/>
  <c r="AA314" i="1"/>
  <c r="Z314" i="1"/>
  <c r="Y314" i="1"/>
  <c r="H314" i="1" s="1"/>
  <c r="AA315" i="1"/>
  <c r="Z315" i="1"/>
  <c r="Y315" i="1"/>
  <c r="H315" i="1" s="1"/>
  <c r="AA316" i="1"/>
  <c r="Z316" i="1"/>
  <c r="Y316" i="1"/>
  <c r="H316" i="1" s="1"/>
  <c r="AA317" i="1"/>
  <c r="Z317" i="1"/>
  <c r="Y317" i="1"/>
  <c r="H317" i="1" s="1"/>
  <c r="AA318" i="1"/>
  <c r="Z318" i="1"/>
  <c r="Y318" i="1"/>
  <c r="H318" i="1" s="1"/>
  <c r="AA319" i="1"/>
  <c r="Z319" i="1"/>
  <c r="Y319" i="1"/>
  <c r="H319" i="1" s="1"/>
  <c r="AA320" i="1"/>
  <c r="Z320" i="1"/>
  <c r="Y320" i="1"/>
  <c r="H320" i="1" s="1"/>
  <c r="AA321" i="1"/>
  <c r="Z321" i="1"/>
  <c r="Y321" i="1"/>
  <c r="H321" i="1" s="1"/>
  <c r="AA322" i="1"/>
  <c r="Z322" i="1"/>
  <c r="Y322" i="1"/>
  <c r="H322" i="1" s="1"/>
  <c r="AA323" i="1"/>
  <c r="Z323" i="1"/>
  <c r="Y323" i="1"/>
  <c r="H323" i="1" s="1"/>
  <c r="AA324" i="1"/>
  <c r="Z324" i="1"/>
  <c r="Y324" i="1"/>
  <c r="H324" i="1" s="1"/>
  <c r="AA325" i="1"/>
  <c r="Z325" i="1"/>
  <c r="Y325" i="1"/>
  <c r="H325" i="1" s="1"/>
  <c r="AA326" i="1"/>
  <c r="Z326" i="1"/>
  <c r="Y326" i="1"/>
  <c r="H326" i="1" s="1"/>
  <c r="AA327" i="1"/>
  <c r="Z327" i="1"/>
  <c r="Y327" i="1"/>
  <c r="H327" i="1" s="1"/>
  <c r="AA328" i="1"/>
  <c r="Z328" i="1"/>
  <c r="Y328" i="1"/>
  <c r="H328" i="1" s="1"/>
  <c r="AA329" i="1"/>
  <c r="Z329" i="1"/>
  <c r="Y329" i="1"/>
  <c r="H329" i="1" s="1"/>
  <c r="AA330" i="1"/>
  <c r="Z330" i="1"/>
  <c r="Y330" i="1"/>
  <c r="H330" i="1" s="1"/>
  <c r="AA331" i="1"/>
  <c r="Z331" i="1"/>
  <c r="Y331" i="1"/>
  <c r="H331" i="1" s="1"/>
  <c r="AA332" i="1"/>
  <c r="Z332" i="1"/>
  <c r="Y332" i="1"/>
  <c r="H332" i="1" s="1"/>
  <c r="AA333" i="1"/>
  <c r="Z333" i="1"/>
  <c r="Y333" i="1"/>
  <c r="H333" i="1" s="1"/>
  <c r="AA334" i="1"/>
  <c r="Z334" i="1"/>
  <c r="Y334" i="1"/>
  <c r="H334" i="1" s="1"/>
  <c r="AA335" i="1"/>
  <c r="Z335" i="1"/>
  <c r="Y335" i="1"/>
  <c r="H335" i="1" s="1"/>
  <c r="AA336" i="1"/>
  <c r="Z336" i="1"/>
  <c r="Y336" i="1"/>
  <c r="H336" i="1" s="1"/>
  <c r="AA337" i="1"/>
  <c r="Z337" i="1"/>
  <c r="Y337" i="1"/>
  <c r="H337" i="1" s="1"/>
  <c r="AA338" i="1"/>
  <c r="Z338" i="1"/>
  <c r="Y338" i="1"/>
  <c r="H338" i="1" s="1"/>
  <c r="AA339" i="1"/>
  <c r="Z339" i="1"/>
  <c r="Y339" i="1"/>
  <c r="H339" i="1" s="1"/>
  <c r="AA340" i="1"/>
  <c r="Z340" i="1"/>
  <c r="Y340" i="1"/>
  <c r="H340" i="1" s="1"/>
  <c r="AA341" i="1"/>
  <c r="Z341" i="1"/>
  <c r="Y341" i="1"/>
  <c r="H341" i="1" s="1"/>
  <c r="AA342" i="1"/>
  <c r="Z342" i="1"/>
  <c r="Y342" i="1"/>
  <c r="H342" i="1" s="1"/>
  <c r="AA343" i="1"/>
  <c r="Z343" i="1"/>
  <c r="Y343" i="1"/>
  <c r="H343" i="1" s="1"/>
  <c r="AA344" i="1"/>
  <c r="Z344" i="1"/>
  <c r="Y344" i="1"/>
  <c r="H344" i="1" s="1"/>
  <c r="AA345" i="1"/>
  <c r="Z345" i="1"/>
  <c r="Y345" i="1"/>
  <c r="H345" i="1" s="1"/>
  <c r="AA346" i="1"/>
  <c r="Z346" i="1"/>
  <c r="Y346" i="1"/>
  <c r="H346" i="1" s="1"/>
  <c r="AA347" i="1"/>
  <c r="Z347" i="1"/>
  <c r="Y347" i="1"/>
  <c r="H347" i="1" s="1"/>
  <c r="AA348" i="1"/>
  <c r="Z348" i="1"/>
  <c r="Y348" i="1"/>
  <c r="H348" i="1" s="1"/>
  <c r="AA349" i="1"/>
  <c r="Z349" i="1"/>
  <c r="Y349" i="1"/>
  <c r="H349" i="1" s="1"/>
  <c r="AA350" i="1"/>
  <c r="Z350" i="1"/>
  <c r="Y350" i="1"/>
  <c r="H350" i="1" s="1"/>
  <c r="AA351" i="1"/>
  <c r="Z351" i="1"/>
  <c r="Y351" i="1"/>
  <c r="H351" i="1" s="1"/>
  <c r="AA352" i="1"/>
  <c r="Z352" i="1"/>
  <c r="Y352" i="1"/>
  <c r="H352" i="1" s="1"/>
  <c r="AA353" i="1"/>
  <c r="Z353" i="1"/>
  <c r="Y353" i="1"/>
  <c r="H353" i="1" s="1"/>
  <c r="AA354" i="1"/>
  <c r="Z354" i="1"/>
  <c r="Y354" i="1"/>
  <c r="H354" i="1" s="1"/>
  <c r="AA355" i="1"/>
  <c r="Z355" i="1"/>
  <c r="Y355" i="1"/>
  <c r="H355" i="1" s="1"/>
  <c r="AA356" i="1"/>
  <c r="Z356" i="1"/>
  <c r="Y356" i="1"/>
  <c r="H356" i="1" s="1"/>
  <c r="AA357" i="1"/>
  <c r="Z357" i="1"/>
  <c r="Y357" i="1"/>
  <c r="H357" i="1" s="1"/>
  <c r="AA358" i="1"/>
  <c r="Z358" i="1"/>
  <c r="Y358" i="1"/>
  <c r="H358" i="1" s="1"/>
  <c r="AA359" i="1"/>
  <c r="Z359" i="1"/>
  <c r="Y359" i="1"/>
  <c r="H359" i="1" s="1"/>
  <c r="AA360" i="1"/>
  <c r="Z360" i="1"/>
  <c r="Y360" i="1"/>
  <c r="H360" i="1" s="1"/>
  <c r="AA361" i="1"/>
  <c r="Z361" i="1"/>
  <c r="Y361" i="1"/>
  <c r="H361" i="1" s="1"/>
  <c r="AA362" i="1"/>
  <c r="Z362" i="1"/>
  <c r="Y362" i="1"/>
  <c r="H362" i="1" s="1"/>
  <c r="AA363" i="1"/>
  <c r="Z363" i="1"/>
  <c r="Y363" i="1"/>
  <c r="H363" i="1" s="1"/>
  <c r="AA364" i="1"/>
  <c r="Z364" i="1"/>
  <c r="Y364" i="1"/>
  <c r="H364" i="1" s="1"/>
  <c r="AA365" i="1"/>
  <c r="Z365" i="1"/>
  <c r="Y365" i="1"/>
  <c r="H365" i="1" s="1"/>
  <c r="AA366" i="1"/>
  <c r="Z366" i="1"/>
  <c r="Y366" i="1"/>
  <c r="H366" i="1" s="1"/>
  <c r="AA367" i="1"/>
  <c r="Z367" i="1"/>
  <c r="Y367" i="1"/>
  <c r="H367" i="1" s="1"/>
  <c r="AA368" i="1"/>
  <c r="Z368" i="1"/>
  <c r="Y368" i="1"/>
  <c r="H368" i="1" s="1"/>
  <c r="AA369" i="1"/>
  <c r="Z369" i="1"/>
  <c r="Y369" i="1"/>
  <c r="H369" i="1" s="1"/>
  <c r="AA370" i="1"/>
  <c r="Z370" i="1"/>
  <c r="Y370" i="1"/>
  <c r="H370" i="1" s="1"/>
  <c r="AA371" i="1"/>
  <c r="Z371" i="1"/>
  <c r="Y371" i="1"/>
  <c r="H371" i="1" s="1"/>
  <c r="AA372" i="1"/>
  <c r="Z372" i="1"/>
  <c r="Y372" i="1"/>
  <c r="H372" i="1" s="1"/>
  <c r="AA373" i="1"/>
  <c r="Z373" i="1"/>
  <c r="Y373" i="1"/>
  <c r="H373" i="1" s="1"/>
  <c r="AA374" i="1"/>
  <c r="Z374" i="1"/>
  <c r="Y374" i="1"/>
  <c r="H374" i="1" s="1"/>
  <c r="AA375" i="1"/>
  <c r="Z375" i="1"/>
  <c r="Y375" i="1"/>
  <c r="H375" i="1" s="1"/>
  <c r="AA376" i="1"/>
  <c r="Z376" i="1"/>
  <c r="Y376" i="1"/>
  <c r="H376" i="1" s="1"/>
  <c r="AA377" i="1"/>
  <c r="Z377" i="1"/>
  <c r="Y377" i="1"/>
  <c r="H377" i="1" s="1"/>
  <c r="AA378" i="1"/>
  <c r="Z378" i="1"/>
  <c r="Y378" i="1"/>
  <c r="H378" i="1" s="1"/>
  <c r="AA379" i="1"/>
  <c r="Z379" i="1"/>
  <c r="Y379" i="1"/>
  <c r="H379" i="1" s="1"/>
  <c r="AA380" i="1"/>
  <c r="Z380" i="1"/>
  <c r="Y380" i="1"/>
  <c r="H380" i="1" s="1"/>
  <c r="AA381" i="1"/>
  <c r="Z381" i="1"/>
  <c r="Y381" i="1"/>
  <c r="H381" i="1" s="1"/>
  <c r="AA382" i="1"/>
  <c r="Z382" i="1"/>
  <c r="Y382" i="1"/>
  <c r="H382" i="1" s="1"/>
  <c r="AA383" i="1"/>
  <c r="Z383" i="1"/>
  <c r="Y383" i="1"/>
  <c r="H383" i="1" s="1"/>
  <c r="AA384" i="1"/>
  <c r="Z384" i="1"/>
  <c r="Y384" i="1"/>
  <c r="H384" i="1" s="1"/>
  <c r="AA385" i="1"/>
  <c r="Z385" i="1"/>
  <c r="Y385" i="1"/>
  <c r="H385" i="1" s="1"/>
  <c r="AA386" i="1"/>
  <c r="Z386" i="1"/>
  <c r="Y386" i="1"/>
  <c r="H386" i="1" s="1"/>
  <c r="AA387" i="1"/>
  <c r="Z387" i="1"/>
  <c r="Y387" i="1"/>
  <c r="H387" i="1" s="1"/>
  <c r="AA388" i="1"/>
  <c r="Z388" i="1"/>
  <c r="Y388" i="1"/>
  <c r="H388" i="1" s="1"/>
  <c r="AA389" i="1"/>
  <c r="Z389" i="1"/>
  <c r="Y389" i="1"/>
  <c r="H389" i="1" s="1"/>
  <c r="AA390" i="1"/>
  <c r="Z390" i="1"/>
  <c r="Y390" i="1"/>
  <c r="H390" i="1" s="1"/>
  <c r="AA391" i="1"/>
  <c r="Z391" i="1"/>
  <c r="Y391" i="1"/>
  <c r="H391" i="1" s="1"/>
  <c r="AA392" i="1"/>
  <c r="Z392" i="1"/>
  <c r="Y392" i="1"/>
  <c r="H392" i="1" s="1"/>
  <c r="AA393" i="1"/>
  <c r="Z393" i="1"/>
  <c r="Y393" i="1"/>
  <c r="H393" i="1" s="1"/>
  <c r="AA394" i="1"/>
  <c r="Z394" i="1"/>
  <c r="Y394" i="1"/>
  <c r="H394" i="1" s="1"/>
  <c r="AA395" i="1"/>
  <c r="Z395" i="1"/>
  <c r="Y395" i="1"/>
  <c r="H395" i="1" s="1"/>
  <c r="AA396" i="1"/>
  <c r="Z396" i="1"/>
  <c r="Y396" i="1"/>
  <c r="H396" i="1" s="1"/>
  <c r="AA397" i="1"/>
  <c r="Z397" i="1"/>
  <c r="Y397" i="1"/>
  <c r="H397" i="1" s="1"/>
  <c r="AA398" i="1"/>
  <c r="Z398" i="1"/>
  <c r="Y398" i="1"/>
  <c r="H398" i="1" s="1"/>
  <c r="AA399" i="1"/>
  <c r="Z399" i="1"/>
  <c r="Y399" i="1"/>
  <c r="H399" i="1" s="1"/>
  <c r="AA400" i="1"/>
  <c r="Z400" i="1"/>
  <c r="Y400" i="1"/>
  <c r="H400" i="1" s="1"/>
  <c r="AA401" i="1"/>
  <c r="Z401" i="1"/>
  <c r="Y401" i="1"/>
  <c r="H401" i="1" s="1"/>
  <c r="AA402" i="1"/>
  <c r="Z402" i="1"/>
  <c r="Y402" i="1"/>
  <c r="H402" i="1" s="1"/>
  <c r="AA403" i="1"/>
  <c r="Z403" i="1"/>
  <c r="Y403" i="1"/>
  <c r="H403" i="1" s="1"/>
  <c r="AA404" i="1"/>
  <c r="Z404" i="1"/>
  <c r="Y404" i="1"/>
  <c r="H404" i="1" s="1"/>
  <c r="AA405" i="1"/>
  <c r="Z405" i="1"/>
  <c r="Y405" i="1"/>
  <c r="H405" i="1" s="1"/>
  <c r="AA406" i="1"/>
  <c r="Z406" i="1"/>
  <c r="Y406" i="1"/>
  <c r="H406" i="1" s="1"/>
  <c r="AA407" i="1"/>
  <c r="Z407" i="1"/>
  <c r="Y407" i="1"/>
  <c r="H407" i="1" s="1"/>
  <c r="AA408" i="1"/>
  <c r="Z408" i="1"/>
  <c r="Y408" i="1"/>
  <c r="H408" i="1" s="1"/>
  <c r="AA409" i="1"/>
  <c r="Z409" i="1"/>
  <c r="Y409" i="1"/>
  <c r="H409" i="1" s="1"/>
  <c r="AA410" i="1"/>
  <c r="Z410" i="1"/>
  <c r="Y410" i="1"/>
  <c r="H410" i="1" s="1"/>
  <c r="AA411" i="1"/>
  <c r="Z411" i="1"/>
  <c r="Y411" i="1"/>
  <c r="H411" i="1" s="1"/>
  <c r="AA412" i="1"/>
  <c r="Z412" i="1"/>
  <c r="Y412" i="1"/>
  <c r="H412" i="1" s="1"/>
  <c r="AA413" i="1"/>
  <c r="Z413" i="1"/>
  <c r="Y413" i="1"/>
  <c r="H413" i="1" s="1"/>
  <c r="AA414" i="1"/>
  <c r="Z414" i="1"/>
  <c r="Y414" i="1"/>
  <c r="H414" i="1" s="1"/>
  <c r="AA415" i="1"/>
  <c r="Z415" i="1"/>
  <c r="Y415" i="1"/>
  <c r="H415" i="1" s="1"/>
  <c r="AA416" i="1"/>
  <c r="Z416" i="1"/>
  <c r="Y416" i="1"/>
  <c r="H416" i="1" s="1"/>
  <c r="AA417" i="1"/>
  <c r="Z417" i="1"/>
  <c r="Y417" i="1"/>
  <c r="H417" i="1" s="1"/>
  <c r="AA418" i="1"/>
  <c r="Z418" i="1"/>
  <c r="Y418" i="1"/>
  <c r="H418" i="1" s="1"/>
  <c r="AA419" i="1"/>
  <c r="Z419" i="1"/>
  <c r="Y419" i="1"/>
  <c r="H419" i="1" s="1"/>
  <c r="AA420" i="1"/>
  <c r="Z420" i="1"/>
  <c r="Y420" i="1"/>
  <c r="H420" i="1" s="1"/>
  <c r="AA421" i="1"/>
  <c r="Z421" i="1"/>
  <c r="Y421" i="1"/>
  <c r="H421" i="1" s="1"/>
  <c r="AA422" i="1"/>
  <c r="Z422" i="1"/>
  <c r="Y422" i="1"/>
  <c r="H422" i="1" s="1"/>
  <c r="AA423" i="1"/>
  <c r="Z423" i="1"/>
  <c r="Y423" i="1"/>
  <c r="H423" i="1" s="1"/>
  <c r="AA424" i="1"/>
  <c r="Z424" i="1"/>
  <c r="Y424" i="1"/>
  <c r="H424" i="1" s="1"/>
  <c r="AA425" i="1"/>
  <c r="Z425" i="1"/>
  <c r="Y425" i="1"/>
  <c r="H425" i="1" s="1"/>
  <c r="AA426" i="1"/>
  <c r="Z426" i="1"/>
  <c r="Y426" i="1"/>
  <c r="H426" i="1" s="1"/>
  <c r="AA427" i="1"/>
  <c r="Z427" i="1"/>
  <c r="Y427" i="1"/>
  <c r="H427" i="1" s="1"/>
  <c r="AA428" i="1"/>
  <c r="Z428" i="1"/>
  <c r="Y428" i="1"/>
  <c r="H428" i="1" s="1"/>
  <c r="AA429" i="1"/>
  <c r="Z429" i="1"/>
  <c r="Y429" i="1"/>
  <c r="H429" i="1" s="1"/>
  <c r="AA430" i="1"/>
  <c r="Z430" i="1"/>
  <c r="Y430" i="1"/>
  <c r="H430" i="1" s="1"/>
  <c r="AA431" i="1"/>
  <c r="Z431" i="1"/>
  <c r="Y431" i="1"/>
  <c r="H431" i="1" s="1"/>
  <c r="AA432" i="1"/>
  <c r="Z432" i="1"/>
  <c r="Y432" i="1"/>
  <c r="H432" i="1" s="1"/>
  <c r="AA433" i="1"/>
  <c r="Z433" i="1"/>
  <c r="Y433" i="1"/>
  <c r="H433" i="1" s="1"/>
  <c r="AA434" i="1"/>
  <c r="Z434" i="1"/>
  <c r="Y434" i="1"/>
  <c r="H434" i="1" s="1"/>
  <c r="AA435" i="1"/>
  <c r="Z435" i="1"/>
  <c r="Y435" i="1"/>
  <c r="H435" i="1" s="1"/>
  <c r="AA436" i="1"/>
  <c r="Z436" i="1"/>
  <c r="Y436" i="1"/>
  <c r="H436" i="1" s="1"/>
  <c r="AA437" i="1"/>
  <c r="Z437" i="1"/>
  <c r="Y437" i="1"/>
  <c r="H437" i="1" s="1"/>
  <c r="AA438" i="1"/>
  <c r="Z438" i="1"/>
  <c r="Y438" i="1"/>
  <c r="H438" i="1" s="1"/>
  <c r="AA439" i="1"/>
  <c r="Z439" i="1"/>
  <c r="Y439" i="1"/>
  <c r="H439" i="1" s="1"/>
  <c r="AA440" i="1"/>
  <c r="Z440" i="1"/>
  <c r="Y440" i="1"/>
  <c r="H440" i="1" s="1"/>
  <c r="AA441" i="1"/>
  <c r="Z441" i="1"/>
  <c r="Y441" i="1"/>
  <c r="H441" i="1" s="1"/>
  <c r="AA442" i="1"/>
  <c r="Z442" i="1"/>
  <c r="Y442" i="1"/>
  <c r="H442" i="1" s="1"/>
  <c r="AA443" i="1"/>
  <c r="Z443" i="1"/>
  <c r="Y443" i="1"/>
  <c r="H443" i="1" s="1"/>
  <c r="AA444" i="1"/>
  <c r="Z444" i="1"/>
  <c r="Y444" i="1"/>
  <c r="H444" i="1" s="1"/>
  <c r="AA445" i="1"/>
  <c r="Z445" i="1"/>
  <c r="Y445" i="1"/>
  <c r="H445" i="1" s="1"/>
  <c r="AA446" i="1"/>
  <c r="Z446" i="1"/>
  <c r="Y446" i="1"/>
  <c r="H446" i="1" s="1"/>
  <c r="AA447" i="1"/>
  <c r="Z447" i="1"/>
  <c r="Y447" i="1"/>
  <c r="H447" i="1" s="1"/>
  <c r="AA448" i="1"/>
  <c r="Z448" i="1"/>
  <c r="Y448" i="1"/>
  <c r="H448" i="1" s="1"/>
  <c r="AA449" i="1"/>
  <c r="Z449" i="1"/>
  <c r="Y449" i="1"/>
  <c r="H449" i="1" s="1"/>
  <c r="AA450" i="1"/>
  <c r="Z450" i="1"/>
  <c r="Y450" i="1"/>
  <c r="H450" i="1" s="1"/>
  <c r="AA451" i="1"/>
  <c r="Z451" i="1"/>
  <c r="Y451" i="1"/>
  <c r="H451" i="1" s="1"/>
  <c r="AA452" i="1"/>
  <c r="Z452" i="1"/>
  <c r="Y452" i="1"/>
  <c r="H452" i="1" s="1"/>
  <c r="AA453" i="1"/>
  <c r="Z453" i="1"/>
  <c r="Y453" i="1"/>
  <c r="H453" i="1" s="1"/>
  <c r="AA454" i="1"/>
  <c r="Z454" i="1"/>
  <c r="Y454" i="1"/>
  <c r="H454" i="1" s="1"/>
  <c r="AA455" i="1"/>
  <c r="Z455" i="1"/>
  <c r="Y455" i="1"/>
  <c r="H455" i="1" s="1"/>
  <c r="AA456" i="1"/>
  <c r="Z456" i="1"/>
  <c r="Y456" i="1"/>
  <c r="H456" i="1" s="1"/>
  <c r="AA457" i="1"/>
  <c r="Z457" i="1"/>
  <c r="Y457" i="1"/>
  <c r="H457" i="1" s="1"/>
  <c r="AA458" i="1"/>
  <c r="Z458" i="1"/>
  <c r="Y458" i="1"/>
  <c r="H458" i="1" s="1"/>
  <c r="AA459" i="1"/>
  <c r="Z459" i="1"/>
  <c r="Y459" i="1"/>
  <c r="H459" i="1" s="1"/>
  <c r="AA460" i="1"/>
  <c r="Z460" i="1"/>
  <c r="Y460" i="1"/>
  <c r="H460" i="1" s="1"/>
  <c r="AA461" i="1"/>
  <c r="Z461" i="1"/>
  <c r="Y461" i="1"/>
  <c r="H461" i="1" s="1"/>
  <c r="AA462" i="1"/>
  <c r="Z462" i="1"/>
  <c r="Y462" i="1"/>
  <c r="H462" i="1" s="1"/>
  <c r="AA463" i="1"/>
  <c r="Z463" i="1"/>
  <c r="Y463" i="1"/>
  <c r="H463" i="1" s="1"/>
  <c r="AA464" i="1"/>
  <c r="Z464" i="1"/>
  <c r="Y464" i="1"/>
  <c r="H464" i="1" s="1"/>
  <c r="AA465" i="1"/>
  <c r="Z465" i="1"/>
  <c r="Y465" i="1"/>
  <c r="H465" i="1" s="1"/>
  <c r="AA466" i="1"/>
  <c r="Z466" i="1"/>
  <c r="Y466" i="1"/>
  <c r="H466" i="1" s="1"/>
  <c r="AA467" i="1"/>
  <c r="Z467" i="1"/>
  <c r="Y467" i="1"/>
  <c r="H467" i="1" s="1"/>
  <c r="AA468" i="1"/>
  <c r="Z468" i="1"/>
  <c r="Y468" i="1"/>
  <c r="H468" i="1" s="1"/>
  <c r="AA469" i="1"/>
  <c r="Z469" i="1"/>
  <c r="Y469" i="1"/>
  <c r="H469" i="1" s="1"/>
  <c r="AA470" i="1"/>
  <c r="Z470" i="1"/>
  <c r="Y470" i="1"/>
  <c r="H470" i="1" s="1"/>
  <c r="AA471" i="1"/>
  <c r="Z471" i="1"/>
  <c r="Y471" i="1"/>
  <c r="H471" i="1" s="1"/>
  <c r="AA472" i="1"/>
  <c r="Z472" i="1"/>
  <c r="Y472" i="1"/>
  <c r="H472" i="1" s="1"/>
  <c r="AA473" i="1"/>
  <c r="Z473" i="1"/>
  <c r="Y473" i="1"/>
  <c r="H473" i="1" s="1"/>
  <c r="AA474" i="1"/>
  <c r="Z474" i="1"/>
  <c r="Y474" i="1"/>
  <c r="H474" i="1" s="1"/>
  <c r="AA475" i="1"/>
  <c r="Z475" i="1"/>
  <c r="Y475" i="1"/>
  <c r="H475" i="1" s="1"/>
  <c r="AA476" i="1"/>
  <c r="Z476" i="1"/>
  <c r="Y476" i="1"/>
  <c r="H476" i="1" s="1"/>
  <c r="AA477" i="1"/>
  <c r="Z477" i="1"/>
  <c r="Y477" i="1"/>
  <c r="H477" i="1" s="1"/>
  <c r="AA478" i="1"/>
  <c r="Z478" i="1"/>
  <c r="Y478" i="1"/>
  <c r="H478" i="1" s="1"/>
  <c r="AA479" i="1"/>
  <c r="Z479" i="1"/>
  <c r="Y479" i="1"/>
  <c r="H479" i="1" s="1"/>
  <c r="AA480" i="1"/>
  <c r="Z480" i="1"/>
  <c r="Y480" i="1"/>
  <c r="H480" i="1" s="1"/>
  <c r="AA481" i="1"/>
  <c r="Z481" i="1"/>
  <c r="Y481" i="1"/>
  <c r="H481" i="1" s="1"/>
  <c r="AA482" i="1"/>
  <c r="Z482" i="1"/>
  <c r="Y482" i="1"/>
  <c r="H482" i="1" s="1"/>
  <c r="AA483" i="1"/>
  <c r="Z483" i="1"/>
  <c r="Y483" i="1"/>
  <c r="H483" i="1" s="1"/>
  <c r="AA484" i="1"/>
  <c r="Z484" i="1"/>
  <c r="Y484" i="1"/>
  <c r="H484" i="1" s="1"/>
  <c r="AA485" i="1"/>
  <c r="Z485" i="1"/>
  <c r="Y485" i="1"/>
  <c r="H485" i="1" s="1"/>
  <c r="AA486" i="1"/>
  <c r="Z486" i="1"/>
  <c r="Y486" i="1"/>
  <c r="H486" i="1" s="1"/>
  <c r="AA487" i="1"/>
  <c r="Z487" i="1"/>
  <c r="Y487" i="1"/>
  <c r="H487" i="1" s="1"/>
  <c r="AA488" i="1"/>
  <c r="Z488" i="1"/>
  <c r="Y488" i="1"/>
  <c r="H488" i="1" s="1"/>
  <c r="AA489" i="1"/>
  <c r="Z489" i="1"/>
  <c r="Y489" i="1"/>
  <c r="H489" i="1" s="1"/>
  <c r="AA490" i="1"/>
  <c r="Z490" i="1"/>
  <c r="Y490" i="1"/>
  <c r="H490" i="1" s="1"/>
  <c r="AA491" i="1"/>
  <c r="Z491" i="1"/>
  <c r="Y491" i="1"/>
  <c r="H491" i="1" s="1"/>
  <c r="AA492" i="1"/>
  <c r="Z492" i="1"/>
  <c r="Y492" i="1"/>
  <c r="H492" i="1" s="1"/>
  <c r="AA493" i="1"/>
  <c r="Z493" i="1"/>
  <c r="Y493" i="1"/>
  <c r="H493" i="1" s="1"/>
  <c r="AA494" i="1"/>
  <c r="Z494" i="1"/>
  <c r="Y494" i="1"/>
  <c r="H494" i="1" s="1"/>
  <c r="AA495" i="1"/>
  <c r="Z495" i="1"/>
  <c r="Y495" i="1"/>
  <c r="H495" i="1" s="1"/>
  <c r="AA496" i="1"/>
  <c r="Z496" i="1"/>
  <c r="Y496" i="1"/>
  <c r="H496" i="1" s="1"/>
  <c r="AA497" i="1"/>
  <c r="Z497" i="1"/>
  <c r="Y497" i="1"/>
  <c r="H497" i="1" s="1"/>
  <c r="AA498" i="1"/>
  <c r="Z498" i="1"/>
  <c r="Y498" i="1"/>
  <c r="H498" i="1" s="1"/>
  <c r="AA499" i="1"/>
  <c r="Z499" i="1"/>
  <c r="Y499" i="1"/>
  <c r="H499" i="1" s="1"/>
  <c r="AA500" i="1"/>
  <c r="Z500" i="1"/>
  <c r="Y500" i="1"/>
  <c r="H500" i="1" s="1"/>
  <c r="AA501" i="1"/>
  <c r="Z501" i="1"/>
  <c r="Y501" i="1"/>
  <c r="H501" i="1" s="1"/>
  <c r="AA502" i="1"/>
  <c r="Z502" i="1"/>
  <c r="Y502" i="1"/>
  <c r="H502" i="1" s="1"/>
  <c r="AA503" i="1"/>
  <c r="Z503" i="1"/>
  <c r="Y503" i="1"/>
  <c r="H503" i="1" s="1"/>
  <c r="AA504" i="1"/>
  <c r="Z504" i="1"/>
  <c r="Y504" i="1"/>
  <c r="H504" i="1" s="1"/>
  <c r="AA505" i="1"/>
  <c r="Z505" i="1"/>
  <c r="Y505" i="1"/>
  <c r="H505" i="1" s="1"/>
  <c r="AA506" i="1"/>
  <c r="Z506" i="1"/>
  <c r="Y506" i="1"/>
  <c r="H506" i="1" s="1"/>
  <c r="AA507" i="1"/>
  <c r="Z507" i="1"/>
  <c r="Y507" i="1"/>
  <c r="H507" i="1" s="1"/>
  <c r="AA508" i="1"/>
  <c r="Z508" i="1"/>
  <c r="Y508" i="1"/>
  <c r="H508" i="1" s="1"/>
  <c r="AA509" i="1"/>
  <c r="Z509" i="1"/>
  <c r="Y509" i="1"/>
  <c r="H509" i="1" s="1"/>
  <c r="AA510" i="1"/>
  <c r="Z510" i="1"/>
  <c r="Y510" i="1"/>
  <c r="H510" i="1" s="1"/>
  <c r="AA511" i="1"/>
  <c r="Z511" i="1"/>
  <c r="Y511" i="1"/>
  <c r="H511" i="1" s="1"/>
  <c r="AA512" i="1"/>
  <c r="Z512" i="1"/>
  <c r="Y512" i="1"/>
  <c r="H512" i="1" s="1"/>
  <c r="AA513" i="1"/>
  <c r="Z513" i="1"/>
  <c r="Y513" i="1"/>
  <c r="H513" i="1" s="1"/>
  <c r="AA514" i="1"/>
  <c r="Z514" i="1"/>
  <c r="Y514" i="1"/>
  <c r="H514" i="1" s="1"/>
  <c r="AA515" i="1"/>
  <c r="Z515" i="1"/>
  <c r="Y515" i="1"/>
  <c r="H515" i="1" s="1"/>
  <c r="AA516" i="1"/>
  <c r="Z516" i="1"/>
  <c r="Y516" i="1"/>
  <c r="H516" i="1" s="1"/>
  <c r="AA517" i="1"/>
  <c r="Z517" i="1"/>
  <c r="Y517" i="1"/>
  <c r="H517" i="1" s="1"/>
  <c r="AA518" i="1"/>
  <c r="Z518" i="1"/>
  <c r="Y518" i="1"/>
  <c r="H518" i="1" s="1"/>
  <c r="AA519" i="1"/>
  <c r="Z519" i="1"/>
  <c r="Y519" i="1"/>
  <c r="H519" i="1" s="1"/>
  <c r="AA520" i="1"/>
  <c r="Z520" i="1"/>
  <c r="Y520" i="1"/>
  <c r="H520" i="1" s="1"/>
  <c r="AA521" i="1"/>
  <c r="Z521" i="1"/>
  <c r="Y521" i="1"/>
  <c r="H521" i="1" s="1"/>
  <c r="AA522" i="1"/>
  <c r="Z522" i="1"/>
  <c r="Y522" i="1"/>
  <c r="H522" i="1" s="1"/>
  <c r="AA523" i="1"/>
  <c r="Z523" i="1"/>
  <c r="Y523" i="1"/>
  <c r="H523" i="1" s="1"/>
  <c r="AA524" i="1"/>
  <c r="Z524" i="1"/>
  <c r="Y524" i="1"/>
  <c r="H524" i="1" s="1"/>
  <c r="AA525" i="1"/>
  <c r="Z525" i="1"/>
  <c r="Y525" i="1"/>
  <c r="H525" i="1" s="1"/>
  <c r="AA526" i="1"/>
  <c r="Z526" i="1"/>
  <c r="Y526" i="1"/>
  <c r="H526" i="1" s="1"/>
  <c r="AA527" i="1"/>
  <c r="Z527" i="1"/>
  <c r="Y527" i="1"/>
  <c r="H527" i="1" s="1"/>
  <c r="AA528" i="1"/>
  <c r="Z528" i="1"/>
  <c r="Y528" i="1"/>
  <c r="H528" i="1" s="1"/>
  <c r="AA529" i="1"/>
  <c r="Z529" i="1"/>
  <c r="Y529" i="1"/>
  <c r="H529" i="1" s="1"/>
  <c r="AA530" i="1"/>
  <c r="Z530" i="1"/>
  <c r="Y530" i="1"/>
  <c r="H530" i="1" s="1"/>
  <c r="AA531" i="1"/>
  <c r="Z531" i="1"/>
  <c r="Y531" i="1"/>
  <c r="H531" i="1" s="1"/>
  <c r="AA532" i="1"/>
  <c r="Z532" i="1"/>
  <c r="Y532" i="1"/>
  <c r="H532" i="1" s="1"/>
  <c r="AA533" i="1"/>
  <c r="Z533" i="1"/>
  <c r="Y533" i="1"/>
  <c r="H533" i="1" s="1"/>
  <c r="AA534" i="1"/>
  <c r="Z534" i="1"/>
  <c r="Y534" i="1"/>
  <c r="H534" i="1" s="1"/>
  <c r="AA535" i="1"/>
  <c r="Z535" i="1"/>
  <c r="Y535" i="1"/>
  <c r="H535" i="1" s="1"/>
  <c r="AA536" i="1"/>
  <c r="Z536" i="1"/>
  <c r="Y536" i="1"/>
  <c r="H536" i="1" s="1"/>
  <c r="AA537" i="1"/>
  <c r="Z537" i="1"/>
  <c r="Y537" i="1"/>
  <c r="H537" i="1" s="1"/>
  <c r="AA538" i="1"/>
  <c r="Z538" i="1"/>
  <c r="Y538" i="1"/>
  <c r="H538" i="1" s="1"/>
  <c r="AA539" i="1"/>
  <c r="Z539" i="1"/>
  <c r="Y539" i="1"/>
  <c r="H539" i="1" s="1"/>
  <c r="AA540" i="1"/>
  <c r="Z540" i="1"/>
  <c r="Y540" i="1"/>
  <c r="H540" i="1" s="1"/>
  <c r="AA541" i="1"/>
  <c r="Z541" i="1"/>
  <c r="Y541" i="1"/>
  <c r="H541" i="1" s="1"/>
  <c r="AA542" i="1"/>
  <c r="Z542" i="1"/>
  <c r="Y542" i="1"/>
  <c r="H542" i="1" s="1"/>
  <c r="AA543" i="1"/>
  <c r="Z543" i="1"/>
  <c r="Y543" i="1"/>
  <c r="H543" i="1" s="1"/>
  <c r="AA544" i="1"/>
  <c r="Z544" i="1"/>
  <c r="Y544" i="1"/>
  <c r="H544" i="1" s="1"/>
  <c r="AA545" i="1"/>
  <c r="Z545" i="1"/>
  <c r="Y545" i="1"/>
  <c r="H545" i="1" s="1"/>
  <c r="AA546" i="1"/>
  <c r="Z546" i="1"/>
  <c r="Y546" i="1"/>
  <c r="H546" i="1" s="1"/>
  <c r="AA547" i="1"/>
  <c r="Z547" i="1"/>
  <c r="Y547" i="1"/>
  <c r="H547" i="1" s="1"/>
  <c r="AA548" i="1"/>
  <c r="Z548" i="1"/>
  <c r="Y548" i="1"/>
  <c r="H548" i="1" s="1"/>
  <c r="AA549" i="1"/>
  <c r="Z549" i="1"/>
  <c r="Y549" i="1"/>
  <c r="H549" i="1" s="1"/>
  <c r="AA550" i="1"/>
  <c r="Z550" i="1"/>
  <c r="Y550" i="1"/>
  <c r="H550" i="1" s="1"/>
  <c r="AA551" i="1"/>
  <c r="Z551" i="1"/>
  <c r="Y551" i="1"/>
  <c r="H551" i="1" s="1"/>
  <c r="AA552" i="1"/>
  <c r="Z552" i="1"/>
  <c r="Y552" i="1"/>
  <c r="H552" i="1" s="1"/>
  <c r="AA553" i="1"/>
  <c r="Z553" i="1"/>
  <c r="Y553" i="1"/>
  <c r="H553" i="1" s="1"/>
  <c r="AA554" i="1"/>
  <c r="Z554" i="1"/>
  <c r="Y554" i="1"/>
  <c r="H554" i="1" s="1"/>
  <c r="AA555" i="1"/>
  <c r="Z555" i="1"/>
  <c r="Y555" i="1"/>
  <c r="H555" i="1" s="1"/>
  <c r="AA556" i="1"/>
  <c r="Z556" i="1"/>
  <c r="Y556" i="1"/>
  <c r="H556" i="1" s="1"/>
  <c r="AA557" i="1"/>
  <c r="Z557" i="1"/>
  <c r="Y557" i="1"/>
  <c r="H557" i="1" s="1"/>
  <c r="AA558" i="1"/>
  <c r="Z558" i="1"/>
  <c r="Y558" i="1"/>
  <c r="H558" i="1" s="1"/>
  <c r="AA559" i="1"/>
  <c r="Z559" i="1"/>
  <c r="Y559" i="1"/>
  <c r="H559" i="1" s="1"/>
  <c r="AA560" i="1"/>
  <c r="Z560" i="1"/>
  <c r="Y560" i="1"/>
  <c r="H560" i="1" s="1"/>
  <c r="AA561" i="1"/>
  <c r="Z561" i="1"/>
  <c r="Y561" i="1"/>
  <c r="H561" i="1" s="1"/>
  <c r="AA562" i="1"/>
  <c r="Z562" i="1"/>
  <c r="Y562" i="1"/>
  <c r="H562" i="1" s="1"/>
  <c r="AA563" i="1"/>
  <c r="Z563" i="1"/>
  <c r="Y563" i="1"/>
  <c r="H563" i="1" s="1"/>
  <c r="AA564" i="1"/>
  <c r="Z564" i="1"/>
  <c r="Y564" i="1"/>
  <c r="H564" i="1" s="1"/>
  <c r="AA565" i="1"/>
  <c r="Z565" i="1"/>
  <c r="Y565" i="1"/>
  <c r="H565" i="1" s="1"/>
  <c r="AA566" i="1"/>
  <c r="Z566" i="1"/>
  <c r="Y566" i="1"/>
  <c r="H566" i="1" s="1"/>
  <c r="AA567" i="1"/>
  <c r="Z567" i="1"/>
  <c r="Y567" i="1"/>
  <c r="H567" i="1" s="1"/>
  <c r="AA568" i="1"/>
  <c r="Z568" i="1"/>
  <c r="Y568" i="1"/>
  <c r="H568" i="1" s="1"/>
  <c r="AA569" i="1"/>
  <c r="Z569" i="1"/>
  <c r="Y569" i="1"/>
  <c r="H569" i="1" s="1"/>
  <c r="AA570" i="1"/>
  <c r="Z570" i="1"/>
  <c r="Y570" i="1"/>
  <c r="H570" i="1" s="1"/>
  <c r="AA571" i="1"/>
  <c r="Z571" i="1"/>
  <c r="Y571" i="1"/>
  <c r="H571" i="1" s="1"/>
  <c r="AA572" i="1"/>
  <c r="Z572" i="1"/>
  <c r="Y572" i="1"/>
  <c r="H572" i="1" s="1"/>
  <c r="AA573" i="1"/>
  <c r="Z573" i="1"/>
  <c r="Y573" i="1"/>
  <c r="H573" i="1" s="1"/>
  <c r="AA574" i="1"/>
  <c r="Z574" i="1"/>
  <c r="Y574" i="1"/>
  <c r="H574" i="1" s="1"/>
  <c r="AA575" i="1"/>
  <c r="Z575" i="1"/>
  <c r="Y575" i="1"/>
  <c r="H575" i="1" s="1"/>
  <c r="AA576" i="1"/>
  <c r="Z576" i="1"/>
  <c r="Y576" i="1"/>
  <c r="H576" i="1" s="1"/>
  <c r="AA577" i="1"/>
  <c r="Z577" i="1"/>
  <c r="Y577" i="1"/>
  <c r="H577" i="1" s="1"/>
  <c r="AA578" i="1"/>
  <c r="Z578" i="1"/>
  <c r="Y578" i="1"/>
  <c r="H578" i="1" s="1"/>
  <c r="AA579" i="1"/>
  <c r="Z579" i="1"/>
  <c r="Y579" i="1"/>
  <c r="H579" i="1" s="1"/>
  <c r="AA580" i="1"/>
  <c r="Z580" i="1"/>
  <c r="Y580" i="1"/>
  <c r="H580" i="1" s="1"/>
  <c r="AA581" i="1"/>
  <c r="Z581" i="1"/>
  <c r="Y581" i="1"/>
  <c r="H581" i="1" s="1"/>
  <c r="AA582" i="1"/>
  <c r="Z582" i="1"/>
  <c r="Y582" i="1"/>
  <c r="H582" i="1" s="1"/>
  <c r="AA583" i="1"/>
  <c r="Z583" i="1"/>
  <c r="Y583" i="1"/>
  <c r="H583" i="1" s="1"/>
  <c r="AA584" i="1"/>
  <c r="Z584" i="1"/>
  <c r="Y584" i="1"/>
  <c r="H584" i="1" s="1"/>
  <c r="AA585" i="1"/>
  <c r="Z585" i="1"/>
  <c r="Y585" i="1"/>
  <c r="H585" i="1" s="1"/>
  <c r="AA586" i="1"/>
  <c r="Z586" i="1"/>
  <c r="Y586" i="1"/>
  <c r="H586" i="1" s="1"/>
  <c r="AA587" i="1"/>
  <c r="Z587" i="1"/>
  <c r="Y587" i="1"/>
  <c r="H587" i="1" s="1"/>
  <c r="AA588" i="1"/>
  <c r="Z588" i="1"/>
  <c r="Y588" i="1"/>
  <c r="H588" i="1" s="1"/>
  <c r="AA589" i="1"/>
  <c r="Z589" i="1"/>
  <c r="Y589" i="1"/>
  <c r="H589" i="1" s="1"/>
  <c r="AA590" i="1"/>
  <c r="Z590" i="1"/>
  <c r="Y590" i="1"/>
  <c r="H590" i="1" s="1"/>
  <c r="AA591" i="1"/>
  <c r="Z591" i="1"/>
  <c r="Y591" i="1"/>
  <c r="H591" i="1" s="1"/>
  <c r="AA592" i="1"/>
  <c r="Z592" i="1"/>
  <c r="Y592" i="1"/>
  <c r="H592" i="1" s="1"/>
  <c r="AA593" i="1"/>
  <c r="Z593" i="1"/>
  <c r="Y593" i="1"/>
  <c r="H593" i="1" s="1"/>
  <c r="AA594" i="1"/>
  <c r="Z594" i="1"/>
  <c r="Y594" i="1"/>
  <c r="H594" i="1" s="1"/>
  <c r="AA595" i="1"/>
  <c r="Z595" i="1"/>
  <c r="Y595" i="1"/>
  <c r="H595" i="1" s="1"/>
  <c r="AA596" i="1"/>
  <c r="Z596" i="1"/>
  <c r="Y596" i="1"/>
  <c r="H596" i="1" s="1"/>
  <c r="AA597" i="1"/>
  <c r="Z597" i="1"/>
  <c r="Y597" i="1"/>
  <c r="H597" i="1" s="1"/>
  <c r="AA598" i="1"/>
  <c r="Z598" i="1"/>
  <c r="Y598" i="1"/>
  <c r="H598" i="1" s="1"/>
  <c r="AA599" i="1"/>
  <c r="Z599" i="1"/>
  <c r="Y599" i="1"/>
  <c r="H599" i="1" s="1"/>
  <c r="AA600" i="1"/>
  <c r="Z600" i="1"/>
  <c r="Y600" i="1"/>
  <c r="H600" i="1" s="1"/>
  <c r="AA601" i="1"/>
  <c r="Z601" i="1"/>
  <c r="Y601" i="1"/>
  <c r="H601" i="1" s="1"/>
  <c r="AA602" i="1"/>
  <c r="Z602" i="1"/>
  <c r="Y602" i="1"/>
  <c r="H602" i="1" s="1"/>
  <c r="AA603" i="1"/>
  <c r="Z603" i="1"/>
  <c r="Y603" i="1"/>
  <c r="H603" i="1" s="1"/>
  <c r="AA604" i="1"/>
  <c r="Z604" i="1"/>
  <c r="Y604" i="1"/>
  <c r="H604" i="1" s="1"/>
  <c r="AA605" i="1"/>
  <c r="Z605" i="1"/>
  <c r="Y605" i="1"/>
  <c r="H605" i="1" s="1"/>
  <c r="AA606" i="1"/>
  <c r="Z606" i="1"/>
  <c r="Y606" i="1"/>
  <c r="H606" i="1" s="1"/>
  <c r="AA607" i="1"/>
  <c r="Z607" i="1"/>
  <c r="Y607" i="1"/>
  <c r="H607" i="1" s="1"/>
  <c r="AA608" i="1"/>
  <c r="Z608" i="1"/>
  <c r="Y608" i="1"/>
  <c r="H608" i="1" s="1"/>
  <c r="AA609" i="1"/>
  <c r="Z609" i="1"/>
  <c r="Y609" i="1"/>
  <c r="H609" i="1" s="1"/>
  <c r="AA610" i="1"/>
  <c r="Z610" i="1"/>
  <c r="Y610" i="1"/>
  <c r="H610" i="1" s="1"/>
  <c r="AA611" i="1"/>
  <c r="Z611" i="1"/>
  <c r="Y611" i="1"/>
  <c r="H611" i="1" s="1"/>
  <c r="AA612" i="1"/>
  <c r="Z612" i="1"/>
  <c r="Y612" i="1"/>
  <c r="H612" i="1" s="1"/>
  <c r="AA613" i="1"/>
  <c r="Z613" i="1"/>
  <c r="Y613" i="1"/>
  <c r="H613" i="1" s="1"/>
  <c r="AA614" i="1"/>
  <c r="Z614" i="1"/>
  <c r="Y614" i="1"/>
  <c r="H614" i="1" s="1"/>
  <c r="AA615" i="1"/>
  <c r="Z615" i="1"/>
  <c r="Y615" i="1"/>
  <c r="H615" i="1" s="1"/>
  <c r="AA616" i="1"/>
  <c r="Z616" i="1"/>
  <c r="Y616" i="1"/>
  <c r="H616" i="1" s="1"/>
  <c r="AA617" i="1"/>
  <c r="Z617" i="1"/>
  <c r="Y617" i="1"/>
  <c r="H617" i="1" s="1"/>
  <c r="AA618" i="1"/>
  <c r="Z618" i="1"/>
  <c r="Y618" i="1"/>
  <c r="H618" i="1" s="1"/>
  <c r="AA619" i="1"/>
  <c r="Z619" i="1"/>
  <c r="Y619" i="1"/>
  <c r="H619" i="1" s="1"/>
  <c r="AA620" i="1"/>
  <c r="Z620" i="1"/>
  <c r="Y620" i="1"/>
  <c r="H620" i="1" s="1"/>
  <c r="AA621" i="1"/>
  <c r="Z621" i="1"/>
  <c r="Y621" i="1"/>
  <c r="H621" i="1" s="1"/>
  <c r="AA622" i="1"/>
  <c r="Z622" i="1"/>
  <c r="Y622" i="1"/>
  <c r="H622" i="1" s="1"/>
  <c r="AA623" i="1"/>
  <c r="Z623" i="1"/>
  <c r="Y623" i="1"/>
  <c r="H623" i="1" s="1"/>
  <c r="AA624" i="1"/>
  <c r="Z624" i="1"/>
  <c r="Y624" i="1"/>
  <c r="H624" i="1" s="1"/>
  <c r="AA625" i="1"/>
  <c r="Z625" i="1"/>
  <c r="Y625" i="1"/>
  <c r="H625" i="1" s="1"/>
  <c r="AA626" i="1"/>
  <c r="Z626" i="1"/>
  <c r="Y626" i="1"/>
  <c r="H626" i="1" s="1"/>
  <c r="AA627" i="1"/>
  <c r="Z627" i="1"/>
  <c r="Y627" i="1"/>
  <c r="H627" i="1" s="1"/>
  <c r="AA628" i="1"/>
  <c r="Z628" i="1"/>
  <c r="Y628" i="1"/>
  <c r="H628" i="1" s="1"/>
  <c r="AA629" i="1"/>
  <c r="Z629" i="1"/>
  <c r="Y629" i="1"/>
  <c r="H629" i="1" s="1"/>
  <c r="AA630" i="1"/>
  <c r="Z630" i="1"/>
  <c r="Y630" i="1"/>
  <c r="H630" i="1" s="1"/>
  <c r="AA631" i="1"/>
  <c r="Z631" i="1"/>
  <c r="Y631" i="1"/>
  <c r="H631" i="1" s="1"/>
  <c r="AA632" i="1"/>
  <c r="Z632" i="1"/>
  <c r="Y632" i="1"/>
  <c r="H632" i="1" s="1"/>
  <c r="AA633" i="1"/>
  <c r="Z633" i="1"/>
  <c r="Y633" i="1"/>
  <c r="H633" i="1" s="1"/>
  <c r="AA634" i="1"/>
  <c r="Z634" i="1"/>
  <c r="Y634" i="1"/>
  <c r="H634" i="1" s="1"/>
  <c r="AA635" i="1"/>
  <c r="Z635" i="1"/>
  <c r="Y635" i="1"/>
  <c r="H635" i="1" s="1"/>
  <c r="AA636" i="1"/>
  <c r="Z636" i="1"/>
  <c r="Y636" i="1"/>
  <c r="H636" i="1" s="1"/>
  <c r="AA637" i="1"/>
  <c r="Z637" i="1"/>
  <c r="Y637" i="1"/>
  <c r="H637" i="1" s="1"/>
  <c r="AA638" i="1"/>
  <c r="Z638" i="1"/>
  <c r="Y638" i="1"/>
  <c r="H638" i="1" s="1"/>
  <c r="AA639" i="1"/>
  <c r="Z639" i="1"/>
  <c r="Y639" i="1"/>
  <c r="H639" i="1" s="1"/>
  <c r="AA640" i="1"/>
  <c r="Z640" i="1"/>
  <c r="Y640" i="1"/>
  <c r="H640" i="1" s="1"/>
  <c r="AA641" i="1"/>
  <c r="Z641" i="1"/>
  <c r="Y641" i="1"/>
  <c r="H641" i="1" s="1"/>
  <c r="AA642" i="1"/>
  <c r="Z642" i="1"/>
  <c r="Y642" i="1"/>
  <c r="H642" i="1" s="1"/>
  <c r="AA643" i="1"/>
  <c r="Z643" i="1"/>
  <c r="Y643" i="1"/>
  <c r="H643" i="1" s="1"/>
  <c r="AA644" i="1"/>
  <c r="Z644" i="1"/>
  <c r="Y644" i="1"/>
  <c r="H644" i="1" s="1"/>
  <c r="AA645" i="1"/>
  <c r="Z645" i="1"/>
  <c r="Y645" i="1"/>
  <c r="H645" i="1" s="1"/>
  <c r="AA646" i="1"/>
  <c r="Z646" i="1"/>
  <c r="Y646" i="1"/>
  <c r="H646" i="1" s="1"/>
  <c r="AA647" i="1"/>
  <c r="Z647" i="1"/>
  <c r="Y647" i="1"/>
  <c r="H647" i="1" s="1"/>
  <c r="AA648" i="1"/>
  <c r="Z648" i="1"/>
  <c r="Y648" i="1"/>
  <c r="H648" i="1" s="1"/>
  <c r="AA649" i="1"/>
  <c r="Z649" i="1"/>
  <c r="Y649" i="1"/>
  <c r="H649" i="1" s="1"/>
  <c r="AA650" i="1"/>
  <c r="Z650" i="1"/>
  <c r="Y650" i="1"/>
  <c r="H650" i="1" s="1"/>
  <c r="AA651" i="1"/>
  <c r="Z651" i="1"/>
  <c r="Y651" i="1"/>
  <c r="H651" i="1" s="1"/>
  <c r="AA652" i="1"/>
  <c r="Z652" i="1"/>
  <c r="Y652" i="1"/>
  <c r="H652" i="1" s="1"/>
  <c r="AA653" i="1"/>
  <c r="Z653" i="1"/>
  <c r="Y653" i="1"/>
  <c r="H653" i="1" s="1"/>
  <c r="AA654" i="1"/>
  <c r="Z654" i="1"/>
  <c r="Y654" i="1"/>
  <c r="H654" i="1" s="1"/>
  <c r="AA655" i="1"/>
  <c r="Z655" i="1"/>
  <c r="Y655" i="1"/>
  <c r="H655" i="1" s="1"/>
  <c r="AA656" i="1"/>
  <c r="Z656" i="1"/>
  <c r="Y656" i="1"/>
  <c r="H656" i="1" s="1"/>
  <c r="AA657" i="1"/>
  <c r="Z657" i="1"/>
  <c r="Y657" i="1"/>
  <c r="H657" i="1" s="1"/>
  <c r="AA658" i="1"/>
  <c r="Z658" i="1"/>
  <c r="Y658" i="1"/>
  <c r="H658" i="1" s="1"/>
  <c r="AA659" i="1"/>
  <c r="Z659" i="1"/>
  <c r="Y659" i="1"/>
  <c r="H659" i="1" s="1"/>
  <c r="AA660" i="1"/>
  <c r="Z660" i="1"/>
  <c r="Y660" i="1"/>
  <c r="H660" i="1" s="1"/>
  <c r="AA661" i="1"/>
  <c r="Z661" i="1"/>
  <c r="Y661" i="1"/>
  <c r="H661" i="1" s="1"/>
  <c r="AA662" i="1"/>
  <c r="Z662" i="1"/>
  <c r="Y662" i="1"/>
  <c r="H662" i="1" s="1"/>
  <c r="AA663" i="1"/>
  <c r="Z663" i="1"/>
  <c r="Y663" i="1"/>
  <c r="H663" i="1" s="1"/>
  <c r="AA664" i="1"/>
  <c r="Z664" i="1"/>
  <c r="Y664" i="1"/>
  <c r="H664" i="1" s="1"/>
  <c r="AA665" i="1"/>
  <c r="Z665" i="1"/>
  <c r="Y665" i="1"/>
  <c r="H665" i="1" s="1"/>
  <c r="AA666" i="1"/>
  <c r="Z666" i="1"/>
  <c r="Y666" i="1"/>
  <c r="H666" i="1" s="1"/>
  <c r="AA667" i="1"/>
  <c r="Z667" i="1"/>
  <c r="Y667" i="1"/>
  <c r="H667" i="1" s="1"/>
  <c r="AA668" i="1"/>
  <c r="Z668" i="1"/>
  <c r="Y668" i="1"/>
  <c r="H668" i="1" s="1"/>
  <c r="AA669" i="1"/>
  <c r="Z669" i="1"/>
  <c r="Y669" i="1"/>
  <c r="H669" i="1" s="1"/>
  <c r="AA670" i="1"/>
  <c r="Z670" i="1"/>
  <c r="Y670" i="1"/>
  <c r="H670" i="1" s="1"/>
  <c r="AA671" i="1"/>
  <c r="Z671" i="1"/>
  <c r="Y671" i="1"/>
  <c r="H671" i="1" s="1"/>
  <c r="AA672" i="1"/>
  <c r="Z672" i="1"/>
  <c r="Y672" i="1"/>
  <c r="H672" i="1" s="1"/>
  <c r="AA673" i="1"/>
  <c r="Z673" i="1"/>
  <c r="Y673" i="1"/>
  <c r="H673" i="1" s="1"/>
  <c r="AA674" i="1"/>
  <c r="Z674" i="1"/>
  <c r="Y674" i="1"/>
  <c r="H674" i="1" s="1"/>
  <c r="AA675" i="1"/>
  <c r="Z675" i="1"/>
  <c r="Y675" i="1"/>
  <c r="H675" i="1" s="1"/>
  <c r="AA676" i="1"/>
  <c r="Z676" i="1"/>
  <c r="Y676" i="1"/>
  <c r="H676" i="1" s="1"/>
  <c r="AA677" i="1"/>
  <c r="Z677" i="1"/>
  <c r="Y677" i="1"/>
  <c r="H677" i="1" s="1"/>
  <c r="AA678" i="1"/>
  <c r="Z678" i="1"/>
  <c r="Y678" i="1"/>
  <c r="H678" i="1" s="1"/>
  <c r="AA679" i="1"/>
  <c r="Z679" i="1"/>
  <c r="Y679" i="1"/>
  <c r="H679" i="1" s="1"/>
  <c r="AA680" i="1"/>
  <c r="Z680" i="1"/>
  <c r="Y680" i="1"/>
  <c r="H680" i="1" s="1"/>
  <c r="AA681" i="1"/>
  <c r="Z681" i="1"/>
  <c r="Y681" i="1"/>
  <c r="H681" i="1" s="1"/>
  <c r="AA682" i="1"/>
  <c r="Z682" i="1"/>
  <c r="Y682" i="1"/>
  <c r="H682" i="1" s="1"/>
  <c r="AA683" i="1"/>
  <c r="Z683" i="1"/>
  <c r="Y683" i="1"/>
  <c r="H683" i="1" s="1"/>
  <c r="AA684" i="1"/>
  <c r="Z684" i="1"/>
  <c r="Y684" i="1"/>
  <c r="H684" i="1" s="1"/>
  <c r="AA685" i="1"/>
  <c r="Z685" i="1"/>
  <c r="Y685" i="1"/>
  <c r="H685" i="1" s="1"/>
  <c r="AA686" i="1"/>
  <c r="Z686" i="1"/>
  <c r="Y686" i="1"/>
  <c r="H686" i="1" s="1"/>
  <c r="AA687" i="1"/>
  <c r="Z687" i="1"/>
  <c r="Y687" i="1"/>
  <c r="H687" i="1" s="1"/>
  <c r="AA688" i="1"/>
  <c r="Z688" i="1"/>
  <c r="Y688" i="1"/>
  <c r="H688" i="1" s="1"/>
  <c r="AA689" i="1"/>
  <c r="Z689" i="1"/>
  <c r="Y689" i="1"/>
  <c r="H689" i="1" s="1"/>
  <c r="AA690" i="1"/>
  <c r="Z690" i="1"/>
  <c r="Y690" i="1"/>
  <c r="H690" i="1" s="1"/>
  <c r="AA691" i="1"/>
  <c r="Z691" i="1"/>
  <c r="Y691" i="1"/>
  <c r="H691" i="1" s="1"/>
  <c r="AA692" i="1"/>
  <c r="Z692" i="1"/>
  <c r="Y692" i="1"/>
  <c r="H692" i="1" s="1"/>
  <c r="AA693" i="1"/>
  <c r="Z693" i="1"/>
  <c r="Y693" i="1"/>
  <c r="H693" i="1" s="1"/>
  <c r="AA694" i="1"/>
  <c r="Z694" i="1"/>
  <c r="Y694" i="1"/>
  <c r="H694" i="1" s="1"/>
  <c r="AA695" i="1"/>
  <c r="Z695" i="1"/>
  <c r="Y695" i="1"/>
  <c r="H695" i="1" s="1"/>
  <c r="AA696" i="1"/>
  <c r="Z696" i="1"/>
  <c r="Y696" i="1"/>
  <c r="H696" i="1" s="1"/>
  <c r="AA697" i="1"/>
  <c r="Z697" i="1"/>
  <c r="Y697" i="1"/>
  <c r="H697" i="1" s="1"/>
  <c r="AA698" i="1"/>
  <c r="Z698" i="1"/>
  <c r="Y698" i="1"/>
  <c r="H698" i="1" s="1"/>
  <c r="AA699" i="1"/>
  <c r="Z699" i="1"/>
  <c r="Y699" i="1"/>
  <c r="H699" i="1" s="1"/>
  <c r="AA700" i="1"/>
  <c r="Z700" i="1"/>
  <c r="Y700" i="1"/>
  <c r="H700" i="1" s="1"/>
  <c r="AA701" i="1"/>
  <c r="Z701" i="1"/>
  <c r="Y701" i="1"/>
  <c r="H701" i="1" s="1"/>
  <c r="AA702" i="1"/>
  <c r="Z702" i="1"/>
  <c r="Y702" i="1"/>
  <c r="H702" i="1" s="1"/>
  <c r="AA703" i="1"/>
  <c r="Z703" i="1"/>
  <c r="Y703" i="1"/>
  <c r="H703" i="1" s="1"/>
  <c r="AA704" i="1"/>
  <c r="Z704" i="1"/>
  <c r="Y704" i="1"/>
  <c r="H704" i="1" s="1"/>
  <c r="AA705" i="1"/>
  <c r="Z705" i="1"/>
  <c r="Y705" i="1"/>
  <c r="H705" i="1" s="1"/>
  <c r="AA706" i="1"/>
  <c r="Z706" i="1"/>
  <c r="Y706" i="1"/>
  <c r="H706" i="1" s="1"/>
  <c r="AA707" i="1"/>
  <c r="Z707" i="1"/>
  <c r="Y707" i="1"/>
  <c r="H707" i="1" s="1"/>
  <c r="AA708" i="1"/>
  <c r="Z708" i="1"/>
  <c r="Y708" i="1"/>
  <c r="H708" i="1" s="1"/>
  <c r="AA709" i="1"/>
  <c r="Z709" i="1"/>
  <c r="Y709" i="1"/>
  <c r="H709" i="1" s="1"/>
  <c r="AA710" i="1"/>
  <c r="Z710" i="1"/>
  <c r="Y710" i="1"/>
  <c r="H710" i="1" s="1"/>
  <c r="AA711" i="1"/>
  <c r="Z711" i="1"/>
  <c r="Y711" i="1"/>
  <c r="H711" i="1" s="1"/>
  <c r="AA712" i="1"/>
  <c r="Z712" i="1"/>
  <c r="Y712" i="1"/>
  <c r="H712" i="1" s="1"/>
  <c r="AA713" i="1"/>
  <c r="Z713" i="1"/>
  <c r="Y713" i="1"/>
  <c r="H713" i="1" s="1"/>
  <c r="AA714" i="1"/>
  <c r="Z714" i="1"/>
  <c r="Y714" i="1"/>
  <c r="H714" i="1" s="1"/>
  <c r="AA715" i="1"/>
  <c r="Z715" i="1"/>
  <c r="Y715" i="1"/>
  <c r="H715" i="1" s="1"/>
  <c r="AA716" i="1"/>
  <c r="Z716" i="1"/>
  <c r="Y716" i="1"/>
  <c r="H716" i="1" s="1"/>
  <c r="AA717" i="1"/>
  <c r="Z717" i="1"/>
  <c r="Y717" i="1"/>
  <c r="H717" i="1" s="1"/>
  <c r="AA718" i="1"/>
  <c r="Z718" i="1"/>
  <c r="Y718" i="1"/>
  <c r="H718" i="1" s="1"/>
  <c r="AA719" i="1"/>
  <c r="Z719" i="1"/>
  <c r="Y719" i="1"/>
  <c r="H719" i="1" s="1"/>
  <c r="AA720" i="1"/>
  <c r="Z720" i="1"/>
  <c r="Y720" i="1"/>
  <c r="H720" i="1" s="1"/>
  <c r="AA721" i="1"/>
  <c r="Z721" i="1"/>
  <c r="Y721" i="1"/>
  <c r="H721" i="1" s="1"/>
  <c r="AA722" i="1"/>
  <c r="Z722" i="1"/>
  <c r="Y722" i="1"/>
  <c r="H722" i="1" s="1"/>
  <c r="AA723" i="1"/>
  <c r="Z723" i="1"/>
  <c r="Y723" i="1"/>
  <c r="H723" i="1" s="1"/>
  <c r="AA724" i="1"/>
  <c r="Z724" i="1"/>
  <c r="Y724" i="1"/>
  <c r="H724" i="1" s="1"/>
  <c r="AA725" i="1"/>
  <c r="Z725" i="1"/>
  <c r="Y725" i="1"/>
  <c r="H725" i="1" s="1"/>
  <c r="AA726" i="1"/>
  <c r="Z726" i="1"/>
  <c r="Y726" i="1"/>
  <c r="H726" i="1" s="1"/>
  <c r="AA727" i="1"/>
  <c r="Z727" i="1"/>
  <c r="Y727" i="1"/>
  <c r="H727" i="1" s="1"/>
  <c r="AA728" i="1"/>
  <c r="Z728" i="1"/>
  <c r="Y728" i="1"/>
  <c r="H728" i="1" s="1"/>
  <c r="AA729" i="1"/>
  <c r="Z729" i="1"/>
  <c r="Y729" i="1"/>
  <c r="H729" i="1" s="1"/>
  <c r="AA730" i="1"/>
  <c r="Z730" i="1"/>
  <c r="Y730" i="1"/>
  <c r="H730" i="1" s="1"/>
  <c r="AA731" i="1"/>
  <c r="Z731" i="1"/>
  <c r="Y731" i="1"/>
  <c r="H731" i="1" s="1"/>
  <c r="AA732" i="1"/>
  <c r="Z732" i="1"/>
  <c r="Y732" i="1"/>
  <c r="H732" i="1" s="1"/>
  <c r="AA733" i="1"/>
  <c r="Z733" i="1"/>
  <c r="Y733" i="1"/>
  <c r="H733" i="1" s="1"/>
  <c r="AA734" i="1"/>
  <c r="Z734" i="1"/>
  <c r="Y734" i="1"/>
  <c r="H734" i="1" s="1"/>
  <c r="AA735" i="1"/>
  <c r="Z735" i="1"/>
  <c r="Y735" i="1"/>
  <c r="H735" i="1" s="1"/>
  <c r="AA736" i="1"/>
  <c r="Z736" i="1"/>
  <c r="Y736" i="1"/>
  <c r="H736" i="1" s="1"/>
  <c r="AA737" i="1"/>
  <c r="Z737" i="1"/>
  <c r="Y737" i="1"/>
  <c r="H737" i="1" s="1"/>
  <c r="AA738" i="1"/>
  <c r="Z738" i="1"/>
  <c r="Y738" i="1"/>
  <c r="H738" i="1" s="1"/>
  <c r="AA739" i="1"/>
  <c r="Z739" i="1"/>
  <c r="Y739" i="1"/>
  <c r="H739" i="1" s="1"/>
  <c r="AA740" i="1"/>
  <c r="Z740" i="1"/>
  <c r="Y740" i="1"/>
  <c r="H740" i="1" s="1"/>
  <c r="AA741" i="1"/>
  <c r="Z741" i="1"/>
  <c r="Y741" i="1"/>
  <c r="H741" i="1" s="1"/>
  <c r="AA742" i="1"/>
  <c r="Z742" i="1"/>
  <c r="Y742" i="1"/>
  <c r="H742" i="1" s="1"/>
  <c r="AA743" i="1"/>
  <c r="Z743" i="1"/>
  <c r="Y743" i="1"/>
  <c r="H743" i="1" s="1"/>
  <c r="AA744" i="1"/>
  <c r="Z744" i="1"/>
  <c r="Y744" i="1"/>
  <c r="H744" i="1" s="1"/>
  <c r="AA745" i="1"/>
  <c r="Z745" i="1"/>
  <c r="Y745" i="1"/>
  <c r="H745" i="1" s="1"/>
  <c r="AA746" i="1"/>
  <c r="Z746" i="1"/>
  <c r="Y746" i="1"/>
  <c r="H746" i="1" s="1"/>
  <c r="AA747" i="1"/>
  <c r="Z747" i="1"/>
  <c r="Y747" i="1"/>
  <c r="H747" i="1" s="1"/>
  <c r="AA748" i="1"/>
  <c r="Z748" i="1"/>
  <c r="Y748" i="1"/>
  <c r="H748" i="1" s="1"/>
  <c r="AA749" i="1"/>
  <c r="Z749" i="1"/>
  <c r="Y749" i="1"/>
  <c r="H749" i="1" s="1"/>
  <c r="AA750" i="1"/>
  <c r="Z750" i="1"/>
  <c r="Y750" i="1"/>
  <c r="H750" i="1" s="1"/>
  <c r="AA751" i="1"/>
  <c r="Z751" i="1"/>
  <c r="Y751" i="1"/>
  <c r="H751" i="1" s="1"/>
  <c r="AA752" i="1"/>
  <c r="Z752" i="1"/>
  <c r="Y752" i="1"/>
  <c r="H752" i="1" s="1"/>
  <c r="AA753" i="1"/>
  <c r="Z753" i="1"/>
  <c r="Y753" i="1"/>
  <c r="H753" i="1" s="1"/>
  <c r="AA754" i="1"/>
  <c r="Z754" i="1"/>
  <c r="Y754" i="1"/>
  <c r="H754" i="1" s="1"/>
  <c r="AA755" i="1"/>
  <c r="Z755" i="1"/>
  <c r="Y755" i="1"/>
  <c r="H755" i="1" s="1"/>
  <c r="AA756" i="1"/>
  <c r="Z756" i="1"/>
  <c r="Y756" i="1"/>
  <c r="H756" i="1" s="1"/>
  <c r="AA757" i="1"/>
  <c r="Z757" i="1"/>
  <c r="Y757" i="1"/>
  <c r="H757" i="1" s="1"/>
  <c r="AA758" i="1"/>
  <c r="Z758" i="1"/>
  <c r="Y758" i="1"/>
  <c r="H758" i="1" s="1"/>
  <c r="AA759" i="1"/>
  <c r="Z759" i="1"/>
  <c r="Y759" i="1"/>
  <c r="H759" i="1" s="1"/>
  <c r="AA760" i="1"/>
  <c r="Z760" i="1"/>
  <c r="Y760" i="1"/>
  <c r="H760" i="1" s="1"/>
  <c r="AA761" i="1"/>
  <c r="Z761" i="1"/>
  <c r="Y761" i="1"/>
  <c r="H761" i="1" s="1"/>
  <c r="AA762" i="1"/>
  <c r="Z762" i="1"/>
  <c r="Y762" i="1"/>
  <c r="H762" i="1" s="1"/>
  <c r="AA763" i="1"/>
  <c r="Z763" i="1"/>
  <c r="Y763" i="1"/>
  <c r="H763" i="1" s="1"/>
  <c r="AA764" i="1"/>
  <c r="Z764" i="1"/>
  <c r="Y764" i="1"/>
  <c r="H764" i="1" s="1"/>
  <c r="AA765" i="1"/>
  <c r="Z765" i="1"/>
  <c r="Y765" i="1"/>
  <c r="H765" i="1" s="1"/>
  <c r="AA766" i="1"/>
  <c r="Z766" i="1"/>
  <c r="Y766" i="1"/>
  <c r="H766" i="1" s="1"/>
  <c r="AA767" i="1"/>
  <c r="Z767" i="1"/>
  <c r="Y767" i="1"/>
  <c r="H767" i="1" s="1"/>
  <c r="AA768" i="1"/>
  <c r="Z768" i="1"/>
  <c r="Y768" i="1"/>
  <c r="H768" i="1" s="1"/>
  <c r="AA769" i="1"/>
  <c r="Z769" i="1"/>
  <c r="Y769" i="1"/>
  <c r="H769" i="1" s="1"/>
  <c r="AA770" i="1"/>
  <c r="Z770" i="1"/>
  <c r="Y770" i="1"/>
  <c r="H770" i="1" s="1"/>
  <c r="AA771" i="1"/>
  <c r="Z771" i="1"/>
  <c r="Y771" i="1"/>
  <c r="H771" i="1" s="1"/>
  <c r="AA772" i="1"/>
  <c r="Z772" i="1"/>
  <c r="Y772" i="1"/>
  <c r="H772" i="1" s="1"/>
  <c r="AA773" i="1"/>
  <c r="Z773" i="1"/>
  <c r="Y773" i="1"/>
  <c r="H773" i="1" s="1"/>
  <c r="AA774" i="1"/>
  <c r="Z774" i="1"/>
  <c r="Y774" i="1"/>
  <c r="H774" i="1" s="1"/>
  <c r="AA775" i="1"/>
  <c r="Z775" i="1"/>
  <c r="Y775" i="1"/>
  <c r="H775" i="1" s="1"/>
  <c r="AA776" i="1"/>
  <c r="Z776" i="1"/>
  <c r="Y776" i="1"/>
  <c r="H776" i="1" s="1"/>
  <c r="AA777" i="1"/>
  <c r="Z777" i="1"/>
  <c r="Y777" i="1"/>
  <c r="H777" i="1" s="1"/>
  <c r="AA778" i="1"/>
  <c r="Z778" i="1"/>
  <c r="Y778" i="1"/>
  <c r="H778" i="1" s="1"/>
  <c r="AA779" i="1"/>
  <c r="Z779" i="1"/>
  <c r="Y779" i="1"/>
  <c r="H779" i="1" s="1"/>
  <c r="AA780" i="1"/>
  <c r="Z780" i="1"/>
  <c r="Y780" i="1"/>
  <c r="H780" i="1" s="1"/>
  <c r="AA781" i="1"/>
  <c r="Z781" i="1"/>
  <c r="Y781" i="1"/>
  <c r="H781" i="1" s="1"/>
  <c r="AA782" i="1"/>
  <c r="Z782" i="1"/>
  <c r="Y782" i="1"/>
  <c r="H782" i="1" s="1"/>
  <c r="AA783" i="1"/>
  <c r="Z783" i="1"/>
  <c r="Y783" i="1"/>
  <c r="H783" i="1" s="1"/>
  <c r="AA784" i="1"/>
  <c r="Z784" i="1"/>
  <c r="Y784" i="1"/>
  <c r="H784" i="1" s="1"/>
  <c r="AA785" i="1"/>
  <c r="Z785" i="1"/>
  <c r="Y785" i="1"/>
  <c r="H785" i="1" s="1"/>
  <c r="AA786" i="1"/>
  <c r="Z786" i="1"/>
  <c r="Y786" i="1"/>
  <c r="H786" i="1" s="1"/>
  <c r="AA787" i="1"/>
  <c r="Z787" i="1"/>
  <c r="Y787" i="1"/>
  <c r="H787" i="1" s="1"/>
  <c r="AA788" i="1"/>
  <c r="Z788" i="1"/>
  <c r="Y788" i="1"/>
  <c r="H788" i="1" s="1"/>
  <c r="AA789" i="1"/>
  <c r="Z789" i="1"/>
  <c r="Y789" i="1"/>
  <c r="H789" i="1" s="1"/>
  <c r="AA790" i="1"/>
  <c r="Z790" i="1"/>
  <c r="Y790" i="1"/>
  <c r="H790" i="1" s="1"/>
  <c r="AA791" i="1"/>
  <c r="Z791" i="1"/>
  <c r="Y791" i="1"/>
  <c r="H791" i="1" s="1"/>
  <c r="AA792" i="1"/>
  <c r="Z792" i="1"/>
  <c r="Y792" i="1"/>
  <c r="H792" i="1" s="1"/>
  <c r="AA793" i="1"/>
  <c r="Z793" i="1"/>
  <c r="Y793" i="1"/>
  <c r="H793" i="1" s="1"/>
  <c r="AA794" i="1"/>
  <c r="Z794" i="1"/>
  <c r="Y794" i="1"/>
  <c r="H794" i="1" s="1"/>
  <c r="AA795" i="1"/>
  <c r="Z795" i="1"/>
  <c r="Y795" i="1"/>
  <c r="H795" i="1" s="1"/>
  <c r="AA796" i="1"/>
  <c r="Z796" i="1"/>
  <c r="Y796" i="1"/>
  <c r="H796" i="1" s="1"/>
  <c r="AA797" i="1"/>
  <c r="Z797" i="1"/>
  <c r="Y797" i="1"/>
  <c r="H797" i="1" s="1"/>
  <c r="AA798" i="1"/>
  <c r="Z798" i="1"/>
  <c r="Y798" i="1"/>
  <c r="H798" i="1" s="1"/>
  <c r="AA799" i="1"/>
  <c r="Z799" i="1"/>
  <c r="Y799" i="1"/>
  <c r="H799" i="1" s="1"/>
  <c r="AA800" i="1"/>
  <c r="Z800" i="1"/>
  <c r="Y800" i="1"/>
  <c r="H800" i="1" s="1"/>
  <c r="AA801" i="1"/>
  <c r="Z801" i="1"/>
  <c r="Y801" i="1"/>
  <c r="H801" i="1" s="1"/>
  <c r="AA802" i="1"/>
  <c r="Z802" i="1"/>
  <c r="Y802" i="1"/>
  <c r="H802" i="1" s="1"/>
  <c r="AA803" i="1"/>
  <c r="Z803" i="1"/>
  <c r="Y803" i="1"/>
  <c r="H803" i="1" s="1"/>
  <c r="AA804" i="1"/>
  <c r="Z804" i="1"/>
  <c r="Y804" i="1"/>
  <c r="H804" i="1" s="1"/>
  <c r="AA805" i="1"/>
  <c r="Z805" i="1"/>
  <c r="Y805" i="1"/>
  <c r="H805" i="1" s="1"/>
  <c r="AA806" i="1"/>
  <c r="Z806" i="1"/>
  <c r="Y806" i="1"/>
  <c r="H806" i="1" s="1"/>
  <c r="AA807" i="1"/>
  <c r="Z807" i="1"/>
  <c r="Y807" i="1"/>
  <c r="H807" i="1" s="1"/>
  <c r="AA808" i="1"/>
  <c r="Z808" i="1"/>
  <c r="Y808" i="1"/>
  <c r="H808" i="1" s="1"/>
  <c r="AA809" i="1"/>
  <c r="Z809" i="1"/>
  <c r="Y809" i="1"/>
  <c r="H809" i="1" s="1"/>
  <c r="AA810" i="1"/>
  <c r="Z810" i="1"/>
  <c r="Y810" i="1"/>
  <c r="H810" i="1" s="1"/>
  <c r="AA811" i="1"/>
  <c r="Z811" i="1"/>
  <c r="Y811" i="1"/>
  <c r="H811" i="1" s="1"/>
  <c r="AA812" i="1"/>
  <c r="Z812" i="1"/>
  <c r="Y812" i="1"/>
  <c r="H812" i="1" s="1"/>
  <c r="AA813" i="1"/>
  <c r="Z813" i="1"/>
  <c r="Y813" i="1"/>
  <c r="H813" i="1" s="1"/>
  <c r="AA814" i="1"/>
  <c r="Z814" i="1"/>
  <c r="Y814" i="1"/>
  <c r="H814" i="1" s="1"/>
  <c r="AA815" i="1"/>
  <c r="Z815" i="1"/>
  <c r="Y815" i="1"/>
  <c r="H815" i="1" s="1"/>
  <c r="AA816" i="1"/>
  <c r="Z816" i="1"/>
  <c r="Y816" i="1"/>
  <c r="H816" i="1" s="1"/>
  <c r="AA817" i="1"/>
  <c r="Z817" i="1"/>
  <c r="Y817" i="1"/>
  <c r="H817" i="1" s="1"/>
  <c r="AA818" i="1"/>
  <c r="Z818" i="1"/>
  <c r="Y818" i="1"/>
  <c r="H818" i="1" s="1"/>
  <c r="AA819" i="1"/>
  <c r="Z819" i="1"/>
  <c r="Y819" i="1"/>
  <c r="H819" i="1" s="1"/>
  <c r="AA820" i="1"/>
  <c r="Z820" i="1"/>
  <c r="Y820" i="1"/>
  <c r="H820" i="1" s="1"/>
  <c r="AA821" i="1"/>
  <c r="Z821" i="1"/>
  <c r="Y821" i="1"/>
  <c r="H821" i="1" s="1"/>
  <c r="AA822" i="1"/>
  <c r="Z822" i="1"/>
  <c r="Y822" i="1"/>
  <c r="H822" i="1" s="1"/>
  <c r="AA823" i="1"/>
  <c r="Z823" i="1"/>
  <c r="Y823" i="1"/>
  <c r="H823" i="1" s="1"/>
  <c r="AA824" i="1"/>
  <c r="Z824" i="1"/>
  <c r="Y824" i="1"/>
  <c r="H824" i="1" s="1"/>
  <c r="AA825" i="1"/>
  <c r="Z825" i="1"/>
  <c r="Y825" i="1"/>
  <c r="H825" i="1" s="1"/>
  <c r="AA826" i="1"/>
  <c r="Z826" i="1"/>
  <c r="Y826" i="1"/>
  <c r="H826" i="1" s="1"/>
  <c r="AA827" i="1"/>
  <c r="Z827" i="1"/>
  <c r="Y827" i="1"/>
  <c r="H827" i="1" s="1"/>
  <c r="AA828" i="1"/>
  <c r="Z828" i="1"/>
  <c r="Y828" i="1"/>
  <c r="H828" i="1" s="1"/>
  <c r="AA829" i="1"/>
  <c r="Z829" i="1"/>
  <c r="Y829" i="1"/>
  <c r="H829" i="1" s="1"/>
  <c r="AA830" i="1"/>
  <c r="Z830" i="1"/>
  <c r="Y830" i="1"/>
  <c r="H830" i="1" s="1"/>
  <c r="AA831" i="1"/>
  <c r="Z831" i="1"/>
  <c r="Y831" i="1"/>
  <c r="H831" i="1" s="1"/>
  <c r="AA832" i="1"/>
  <c r="Z832" i="1"/>
  <c r="Y832" i="1"/>
  <c r="H832" i="1" s="1"/>
  <c r="AA833" i="1"/>
  <c r="Z833" i="1"/>
  <c r="Y833" i="1"/>
  <c r="H833" i="1" s="1"/>
  <c r="AA834" i="1"/>
  <c r="Z834" i="1"/>
  <c r="Y834" i="1"/>
  <c r="H834" i="1" s="1"/>
  <c r="AA835" i="1"/>
  <c r="Z835" i="1"/>
  <c r="Y835" i="1"/>
  <c r="H835" i="1" s="1"/>
  <c r="AA836" i="1"/>
  <c r="Z836" i="1"/>
  <c r="Y836" i="1"/>
  <c r="H836" i="1" s="1"/>
  <c r="AA837" i="1"/>
  <c r="Z837" i="1"/>
  <c r="Y837" i="1"/>
  <c r="H837" i="1" s="1"/>
  <c r="AA838" i="1"/>
  <c r="Z838" i="1"/>
  <c r="Y838" i="1"/>
  <c r="H838" i="1" s="1"/>
  <c r="AA839" i="1"/>
  <c r="Z839" i="1"/>
  <c r="Y839" i="1"/>
  <c r="H839" i="1" s="1"/>
  <c r="AA840" i="1"/>
  <c r="Z840" i="1"/>
  <c r="Y840" i="1"/>
  <c r="H840" i="1" s="1"/>
  <c r="AA841" i="1"/>
  <c r="Z841" i="1"/>
  <c r="Y841" i="1"/>
  <c r="H841" i="1" s="1"/>
  <c r="AA842" i="1"/>
  <c r="Z842" i="1"/>
  <c r="Y842" i="1"/>
  <c r="H842" i="1" s="1"/>
  <c r="AA843" i="1"/>
  <c r="Z843" i="1"/>
  <c r="Y843" i="1"/>
  <c r="H843" i="1" s="1"/>
  <c r="AA844" i="1"/>
  <c r="Z844" i="1"/>
  <c r="Y844" i="1"/>
  <c r="H844" i="1" s="1"/>
  <c r="AA845" i="1"/>
  <c r="Z845" i="1"/>
  <c r="Y845" i="1"/>
  <c r="H845" i="1" s="1"/>
  <c r="AA846" i="1"/>
  <c r="Z846" i="1"/>
  <c r="Y846" i="1"/>
  <c r="H846" i="1" s="1"/>
  <c r="AA847" i="1"/>
  <c r="Z847" i="1"/>
  <c r="Y847" i="1"/>
  <c r="H847" i="1" s="1"/>
  <c r="AA848" i="1"/>
  <c r="Z848" i="1"/>
  <c r="Y848" i="1"/>
  <c r="H848" i="1" s="1"/>
  <c r="AA849" i="1"/>
  <c r="Z849" i="1"/>
  <c r="Y849" i="1"/>
  <c r="H849" i="1" s="1"/>
  <c r="AA850" i="1"/>
  <c r="Z850" i="1"/>
  <c r="Y850" i="1"/>
  <c r="H850" i="1" s="1"/>
  <c r="AA851" i="1"/>
  <c r="Z851" i="1"/>
  <c r="Y851" i="1"/>
  <c r="H851" i="1" s="1"/>
  <c r="AA852" i="1"/>
  <c r="Z852" i="1"/>
  <c r="Y852" i="1"/>
  <c r="H852" i="1" s="1"/>
  <c r="AA853" i="1"/>
  <c r="Z853" i="1"/>
  <c r="Y853" i="1"/>
  <c r="H853" i="1" s="1"/>
  <c r="AA854" i="1"/>
  <c r="Z854" i="1"/>
  <c r="Y854" i="1"/>
  <c r="H854" i="1" s="1"/>
  <c r="AA855" i="1"/>
  <c r="Z855" i="1"/>
  <c r="Y855" i="1"/>
  <c r="H855" i="1" s="1"/>
  <c r="AA856" i="1"/>
  <c r="Z856" i="1"/>
  <c r="Y856" i="1"/>
  <c r="H856" i="1" s="1"/>
  <c r="AA857" i="1"/>
  <c r="Z857" i="1"/>
  <c r="Y857" i="1"/>
  <c r="H857" i="1" s="1"/>
  <c r="AA858" i="1"/>
  <c r="Z858" i="1"/>
  <c r="Y858" i="1"/>
  <c r="H858" i="1" s="1"/>
  <c r="AA859" i="1"/>
  <c r="Z859" i="1"/>
  <c r="Y859" i="1"/>
  <c r="H859" i="1" s="1"/>
  <c r="AA860" i="1"/>
  <c r="Z860" i="1"/>
  <c r="Y860" i="1"/>
  <c r="H860" i="1" s="1"/>
  <c r="AA861" i="1"/>
  <c r="Z861" i="1"/>
  <c r="Y861" i="1"/>
  <c r="H861" i="1" s="1"/>
  <c r="AA862" i="1"/>
  <c r="Z862" i="1"/>
  <c r="Y862" i="1"/>
  <c r="H862" i="1" s="1"/>
  <c r="AA863" i="1"/>
  <c r="Z863" i="1"/>
  <c r="Y863" i="1"/>
  <c r="H863" i="1" s="1"/>
  <c r="AA864" i="1"/>
  <c r="Z864" i="1"/>
  <c r="Y864" i="1"/>
  <c r="H864" i="1" s="1"/>
  <c r="AA865" i="1"/>
  <c r="Z865" i="1"/>
  <c r="Y865" i="1"/>
  <c r="H865" i="1" s="1"/>
  <c r="AA866" i="1"/>
  <c r="Z866" i="1"/>
  <c r="Y866" i="1"/>
  <c r="H866" i="1" s="1"/>
  <c r="AA867" i="1"/>
  <c r="Z867" i="1"/>
  <c r="Y867" i="1"/>
  <c r="H867" i="1" s="1"/>
  <c r="AA868" i="1"/>
  <c r="Z868" i="1"/>
  <c r="Y868" i="1"/>
  <c r="H868" i="1" s="1"/>
  <c r="AA869" i="1"/>
  <c r="Z869" i="1"/>
  <c r="Y869" i="1"/>
  <c r="H869" i="1" s="1"/>
  <c r="AA870" i="1"/>
  <c r="Z870" i="1"/>
  <c r="Y870" i="1"/>
  <c r="H870" i="1" s="1"/>
  <c r="AA871" i="1"/>
  <c r="Z871" i="1"/>
  <c r="Y871" i="1"/>
  <c r="H871" i="1" s="1"/>
  <c r="AA872" i="1"/>
  <c r="Z872" i="1"/>
  <c r="Y872" i="1"/>
  <c r="H872" i="1" s="1"/>
  <c r="AA873" i="1"/>
  <c r="Z873" i="1"/>
  <c r="Y873" i="1"/>
  <c r="H873" i="1" s="1"/>
  <c r="AA874" i="1"/>
  <c r="Z874" i="1"/>
  <c r="Y874" i="1"/>
  <c r="H874" i="1" s="1"/>
  <c r="AA875" i="1"/>
  <c r="Z875" i="1"/>
  <c r="Y875" i="1"/>
  <c r="H875" i="1" s="1"/>
  <c r="AA876" i="1"/>
  <c r="Z876" i="1"/>
  <c r="Y876" i="1"/>
  <c r="H876" i="1" s="1"/>
  <c r="AA877" i="1"/>
  <c r="Z877" i="1"/>
  <c r="Y877" i="1"/>
  <c r="H877" i="1" s="1"/>
  <c r="AA878" i="1"/>
  <c r="Z878" i="1"/>
  <c r="Y878" i="1"/>
  <c r="H878" i="1" s="1"/>
  <c r="AA879" i="1"/>
  <c r="Z879" i="1"/>
  <c r="Y879" i="1"/>
  <c r="H879" i="1" s="1"/>
  <c r="AA880" i="1"/>
  <c r="Z880" i="1"/>
  <c r="Y880" i="1"/>
  <c r="H880" i="1" s="1"/>
  <c r="AA881" i="1"/>
  <c r="Z881" i="1"/>
  <c r="Y881" i="1"/>
  <c r="H881" i="1" s="1"/>
  <c r="AA882" i="1"/>
  <c r="Z882" i="1"/>
  <c r="Y882" i="1"/>
  <c r="H882" i="1" s="1"/>
  <c r="AA883" i="1"/>
  <c r="Z883" i="1"/>
  <c r="Y883" i="1"/>
  <c r="H883" i="1" s="1"/>
  <c r="AA884" i="1"/>
  <c r="Z884" i="1"/>
  <c r="Y884" i="1"/>
  <c r="H884" i="1" s="1"/>
  <c r="AA885" i="1"/>
  <c r="Z885" i="1"/>
  <c r="Y885" i="1"/>
  <c r="H885" i="1" s="1"/>
  <c r="AA886" i="1"/>
  <c r="Z886" i="1"/>
  <c r="Y886" i="1"/>
  <c r="H886" i="1" s="1"/>
  <c r="AA887" i="1"/>
  <c r="Z887" i="1"/>
  <c r="Y887" i="1"/>
  <c r="H887" i="1" s="1"/>
  <c r="AA888" i="1"/>
  <c r="Z888" i="1"/>
  <c r="Y888" i="1"/>
  <c r="H888" i="1" s="1"/>
  <c r="AA889" i="1"/>
  <c r="Z889" i="1"/>
  <c r="Y889" i="1"/>
  <c r="H889" i="1" s="1"/>
  <c r="AA890" i="1"/>
  <c r="Z890" i="1"/>
  <c r="Y890" i="1"/>
  <c r="H890" i="1" s="1"/>
  <c r="AA891" i="1"/>
  <c r="Z891" i="1"/>
  <c r="Y891" i="1"/>
  <c r="H891" i="1" s="1"/>
  <c r="AA892" i="1"/>
  <c r="Z892" i="1"/>
  <c r="Y892" i="1"/>
  <c r="H892" i="1" s="1"/>
  <c r="AA893" i="1"/>
  <c r="Z893" i="1"/>
  <c r="Y893" i="1"/>
  <c r="H893" i="1" s="1"/>
  <c r="AA894" i="1"/>
  <c r="Z894" i="1"/>
  <c r="Y894" i="1"/>
  <c r="H894" i="1" s="1"/>
  <c r="AA895" i="1"/>
  <c r="Z895" i="1"/>
  <c r="Y895" i="1"/>
  <c r="H895" i="1" s="1"/>
  <c r="AA896" i="1"/>
  <c r="Z896" i="1"/>
  <c r="Y896" i="1"/>
  <c r="H896" i="1" s="1"/>
  <c r="AA897" i="1"/>
  <c r="Z897" i="1"/>
  <c r="Y897" i="1"/>
  <c r="H897" i="1" s="1"/>
  <c r="AA898" i="1"/>
  <c r="Z898" i="1"/>
  <c r="Y898" i="1"/>
  <c r="H898" i="1" s="1"/>
  <c r="AA899" i="1"/>
  <c r="Z899" i="1"/>
  <c r="Y899" i="1"/>
  <c r="H899" i="1" s="1"/>
  <c r="AA900" i="1"/>
  <c r="Z900" i="1"/>
  <c r="Y900" i="1"/>
  <c r="H900" i="1" s="1"/>
  <c r="AA901" i="1"/>
  <c r="Z901" i="1"/>
  <c r="Y901" i="1"/>
  <c r="H901" i="1" s="1"/>
  <c r="AA902" i="1"/>
  <c r="Z902" i="1"/>
  <c r="Y902" i="1"/>
  <c r="H902" i="1" s="1"/>
  <c r="AA903" i="1"/>
  <c r="Z903" i="1"/>
  <c r="Y903" i="1"/>
  <c r="H903" i="1" s="1"/>
  <c r="AA904" i="1"/>
  <c r="Z904" i="1"/>
  <c r="Y904" i="1"/>
  <c r="H904" i="1" s="1"/>
  <c r="AA905" i="1"/>
  <c r="Z905" i="1"/>
  <c r="Y905" i="1"/>
  <c r="H905" i="1" s="1"/>
  <c r="AA906" i="1"/>
  <c r="Z906" i="1"/>
  <c r="Y906" i="1"/>
  <c r="H906" i="1" s="1"/>
  <c r="AA907" i="1"/>
  <c r="Z907" i="1"/>
  <c r="Y907" i="1"/>
  <c r="H907" i="1" s="1"/>
  <c r="AA908" i="1"/>
  <c r="Z908" i="1"/>
  <c r="Y908" i="1"/>
  <c r="H908" i="1" s="1"/>
  <c r="AA909" i="1"/>
  <c r="Z909" i="1"/>
  <c r="Y909" i="1"/>
  <c r="H909" i="1" s="1"/>
  <c r="AA910" i="1"/>
  <c r="Z910" i="1"/>
  <c r="Y910" i="1"/>
  <c r="H910" i="1" s="1"/>
  <c r="AA911" i="1"/>
  <c r="Z911" i="1"/>
  <c r="Y911" i="1"/>
  <c r="H911" i="1" s="1"/>
  <c r="AA912" i="1"/>
  <c r="Z912" i="1"/>
  <c r="Y912" i="1"/>
  <c r="H912" i="1" s="1"/>
  <c r="AA913" i="1"/>
  <c r="Z913" i="1"/>
  <c r="Y913" i="1"/>
  <c r="H913" i="1" s="1"/>
  <c r="AA914" i="1"/>
  <c r="Z914" i="1"/>
  <c r="Y914" i="1"/>
  <c r="H914" i="1" s="1"/>
  <c r="AA915" i="1"/>
  <c r="Z915" i="1"/>
  <c r="Y915" i="1"/>
  <c r="H915" i="1" s="1"/>
  <c r="AA916" i="1"/>
  <c r="Z916" i="1"/>
  <c r="Y916" i="1"/>
  <c r="H916" i="1" s="1"/>
  <c r="AA917" i="1"/>
  <c r="Z917" i="1"/>
  <c r="Y917" i="1"/>
  <c r="H917" i="1" s="1"/>
  <c r="AA918" i="1"/>
  <c r="Z918" i="1"/>
  <c r="Y918" i="1"/>
  <c r="H918" i="1" s="1"/>
  <c r="AA919" i="1"/>
  <c r="Z919" i="1"/>
  <c r="Y919" i="1"/>
  <c r="H919" i="1" s="1"/>
  <c r="AA920" i="1"/>
  <c r="Z920" i="1"/>
  <c r="Y920" i="1"/>
  <c r="H920" i="1" s="1"/>
  <c r="AA921" i="1"/>
  <c r="Z921" i="1"/>
  <c r="Y921" i="1"/>
  <c r="H921" i="1" s="1"/>
  <c r="AA922" i="1"/>
  <c r="Z922" i="1"/>
  <c r="Y922" i="1"/>
  <c r="H922" i="1" s="1"/>
  <c r="AA923" i="1"/>
  <c r="Z923" i="1"/>
  <c r="Y923" i="1"/>
  <c r="H923" i="1" s="1"/>
  <c r="AA924" i="1"/>
  <c r="Z924" i="1"/>
  <c r="Y924" i="1"/>
  <c r="H924" i="1" s="1"/>
  <c r="AA925" i="1"/>
  <c r="Z925" i="1"/>
  <c r="Y925" i="1"/>
  <c r="H925" i="1" s="1"/>
  <c r="AA926" i="1"/>
  <c r="Z926" i="1"/>
  <c r="Y926" i="1"/>
  <c r="H926" i="1" s="1"/>
  <c r="AA927" i="1"/>
  <c r="Z927" i="1"/>
  <c r="Y927" i="1"/>
  <c r="H927" i="1" s="1"/>
  <c r="AA928" i="1"/>
  <c r="Z928" i="1"/>
  <c r="Y928" i="1"/>
  <c r="H928" i="1" s="1"/>
  <c r="AA929" i="1"/>
  <c r="Z929" i="1"/>
  <c r="Y929" i="1"/>
  <c r="H929" i="1" s="1"/>
  <c r="AA930" i="1"/>
  <c r="Z930" i="1"/>
  <c r="Y930" i="1"/>
  <c r="H930" i="1" s="1"/>
  <c r="AA931" i="1"/>
  <c r="Z931" i="1"/>
  <c r="Y931" i="1"/>
  <c r="H931" i="1" s="1"/>
  <c r="AA932" i="1"/>
  <c r="Z932" i="1"/>
  <c r="Y932" i="1"/>
  <c r="H932" i="1" s="1"/>
  <c r="AA933" i="1"/>
  <c r="Z933" i="1"/>
  <c r="Y933" i="1"/>
  <c r="H933" i="1" s="1"/>
  <c r="AA934" i="1"/>
  <c r="Z934" i="1"/>
  <c r="Y934" i="1"/>
  <c r="H934" i="1" s="1"/>
  <c r="AA935" i="1"/>
  <c r="Z935" i="1"/>
  <c r="Y935" i="1"/>
  <c r="H935" i="1" s="1"/>
  <c r="AA936" i="1"/>
  <c r="Z936" i="1"/>
  <c r="Y936" i="1"/>
  <c r="H936" i="1" s="1"/>
  <c r="AA937" i="1"/>
  <c r="Z937" i="1"/>
  <c r="Y937" i="1"/>
  <c r="H937" i="1" s="1"/>
  <c r="AA938" i="1"/>
  <c r="Z938" i="1"/>
  <c r="Y938" i="1"/>
  <c r="H938" i="1" s="1"/>
  <c r="AA939" i="1"/>
  <c r="Z939" i="1"/>
  <c r="Y939" i="1"/>
  <c r="H939" i="1" s="1"/>
  <c r="AA940" i="1"/>
  <c r="Z940" i="1"/>
  <c r="Y940" i="1"/>
  <c r="H940" i="1" s="1"/>
  <c r="AA941" i="1"/>
  <c r="Z941" i="1"/>
  <c r="Y941" i="1"/>
  <c r="H941" i="1" s="1"/>
  <c r="AA942" i="1"/>
  <c r="Z942" i="1"/>
  <c r="Y942" i="1"/>
  <c r="H942" i="1" s="1"/>
  <c r="AA943" i="1"/>
  <c r="Z943" i="1"/>
  <c r="Y943" i="1"/>
  <c r="H943" i="1" s="1"/>
  <c r="AA944" i="1"/>
  <c r="Z944" i="1"/>
  <c r="Y944" i="1"/>
  <c r="H944" i="1" s="1"/>
  <c r="AA945" i="1"/>
  <c r="Z945" i="1"/>
  <c r="Y945" i="1"/>
  <c r="H945" i="1" s="1"/>
  <c r="AA946" i="1"/>
  <c r="Z946" i="1"/>
  <c r="Y946" i="1"/>
  <c r="H946" i="1" s="1"/>
  <c r="AA947" i="1"/>
  <c r="Z947" i="1"/>
  <c r="Y947" i="1"/>
  <c r="H947" i="1" s="1"/>
  <c r="AA948" i="1"/>
  <c r="Z948" i="1"/>
  <c r="Y948" i="1"/>
  <c r="H948" i="1" s="1"/>
  <c r="AA949" i="1"/>
  <c r="Z949" i="1"/>
  <c r="Y949" i="1"/>
  <c r="H949" i="1" s="1"/>
  <c r="AA950" i="1"/>
  <c r="Z950" i="1"/>
  <c r="Y950" i="1"/>
  <c r="H950" i="1" s="1"/>
  <c r="AA951" i="1"/>
  <c r="Z951" i="1"/>
  <c r="Y951" i="1"/>
  <c r="H951" i="1" s="1"/>
  <c r="AA952" i="1"/>
  <c r="Z952" i="1"/>
  <c r="Y952" i="1"/>
  <c r="H952" i="1" s="1"/>
  <c r="AA953" i="1"/>
  <c r="Z953" i="1"/>
  <c r="Y953" i="1"/>
  <c r="H953" i="1" s="1"/>
  <c r="AA954" i="1"/>
  <c r="Z954" i="1"/>
  <c r="Y954" i="1"/>
  <c r="H954" i="1" s="1"/>
  <c r="AA955" i="1"/>
  <c r="Z955" i="1"/>
  <c r="Y955" i="1"/>
  <c r="H955" i="1" s="1"/>
  <c r="AA956" i="1"/>
  <c r="Z956" i="1"/>
  <c r="Y956" i="1"/>
  <c r="H956" i="1" s="1"/>
  <c r="AA957" i="1"/>
  <c r="Z957" i="1"/>
  <c r="Y957" i="1"/>
  <c r="H957" i="1" s="1"/>
  <c r="AA958" i="1"/>
  <c r="Z958" i="1"/>
  <c r="Y958" i="1"/>
  <c r="H958" i="1" s="1"/>
  <c r="AA959" i="1"/>
  <c r="Z959" i="1"/>
  <c r="Y959" i="1"/>
  <c r="H959" i="1" s="1"/>
  <c r="AA960" i="1"/>
  <c r="Z960" i="1"/>
  <c r="Y960" i="1"/>
  <c r="H960" i="1" s="1"/>
  <c r="AA961" i="1"/>
  <c r="Z961" i="1"/>
  <c r="Y961" i="1"/>
  <c r="H961" i="1" s="1"/>
  <c r="AA962" i="1"/>
  <c r="Z962" i="1"/>
  <c r="Y962" i="1"/>
  <c r="H962" i="1" s="1"/>
  <c r="AA963" i="1"/>
  <c r="Z963" i="1"/>
  <c r="Y963" i="1"/>
  <c r="H963" i="1" s="1"/>
  <c r="AA964" i="1"/>
  <c r="Z964" i="1"/>
  <c r="Y964" i="1"/>
  <c r="H964" i="1" s="1"/>
  <c r="AA965" i="1"/>
  <c r="Z965" i="1"/>
  <c r="Y965" i="1"/>
  <c r="H965" i="1" s="1"/>
  <c r="AA966" i="1"/>
  <c r="Z966" i="1"/>
  <c r="Y966" i="1"/>
  <c r="H966" i="1" s="1"/>
  <c r="AA967" i="1"/>
  <c r="Z967" i="1"/>
  <c r="Y967" i="1"/>
  <c r="H967" i="1" s="1"/>
  <c r="AA968" i="1"/>
  <c r="Z968" i="1"/>
  <c r="Y968" i="1"/>
  <c r="H968" i="1" s="1"/>
  <c r="AA969" i="1"/>
  <c r="Z969" i="1"/>
  <c r="Y969" i="1"/>
  <c r="H969" i="1" s="1"/>
  <c r="AA970" i="1"/>
  <c r="Z970" i="1"/>
  <c r="Y970" i="1"/>
  <c r="H970" i="1" s="1"/>
  <c r="AA971" i="1"/>
  <c r="Z971" i="1"/>
  <c r="Y971" i="1"/>
  <c r="H971" i="1" s="1"/>
  <c r="AA972" i="1"/>
  <c r="Z972" i="1"/>
  <c r="Y972" i="1"/>
  <c r="H972" i="1" s="1"/>
  <c r="AA973" i="1"/>
  <c r="Z973" i="1"/>
  <c r="Y973" i="1"/>
  <c r="H973" i="1" s="1"/>
  <c r="AA974" i="1"/>
  <c r="Z974" i="1"/>
  <c r="Y974" i="1"/>
  <c r="H974" i="1" s="1"/>
  <c r="AA975" i="1"/>
  <c r="Z975" i="1"/>
  <c r="Y975" i="1"/>
  <c r="H975" i="1" s="1"/>
  <c r="AA976" i="1"/>
  <c r="Z976" i="1"/>
  <c r="Y976" i="1"/>
  <c r="H976" i="1" s="1"/>
  <c r="AA977" i="1"/>
  <c r="Z977" i="1"/>
  <c r="Y977" i="1"/>
  <c r="H977" i="1" s="1"/>
  <c r="AA978" i="1"/>
  <c r="Z978" i="1"/>
  <c r="Y978" i="1"/>
  <c r="H978" i="1" s="1"/>
  <c r="AA979" i="1"/>
  <c r="Z979" i="1"/>
  <c r="Y979" i="1"/>
  <c r="H979" i="1" s="1"/>
  <c r="AA980" i="1"/>
  <c r="Z980" i="1"/>
  <c r="Y980" i="1"/>
  <c r="H980" i="1" s="1"/>
  <c r="AA981" i="1"/>
  <c r="Z981" i="1"/>
  <c r="Y981" i="1"/>
  <c r="H981" i="1" s="1"/>
  <c r="AA982" i="1"/>
  <c r="Z982" i="1"/>
  <c r="Y982" i="1"/>
  <c r="H982" i="1" s="1"/>
  <c r="AA983" i="1"/>
  <c r="Z983" i="1"/>
  <c r="Y983" i="1"/>
  <c r="H983" i="1" s="1"/>
  <c r="AA984" i="1"/>
  <c r="Z984" i="1"/>
  <c r="Y984" i="1"/>
  <c r="H984" i="1" s="1"/>
  <c r="AA985" i="1"/>
  <c r="Z985" i="1"/>
  <c r="Y985" i="1"/>
  <c r="H985" i="1" s="1"/>
  <c r="AA986" i="1"/>
  <c r="Z986" i="1"/>
  <c r="Y986" i="1"/>
  <c r="H986" i="1" s="1"/>
  <c r="AA987" i="1"/>
  <c r="Z987" i="1"/>
  <c r="Y987" i="1"/>
  <c r="H987" i="1" s="1"/>
  <c r="AA988" i="1"/>
  <c r="Z988" i="1"/>
  <c r="Y988" i="1"/>
  <c r="H988" i="1" s="1"/>
  <c r="AA989" i="1"/>
  <c r="Z989" i="1"/>
  <c r="Y989" i="1"/>
  <c r="H989" i="1" s="1"/>
  <c r="AA990" i="1"/>
  <c r="Z990" i="1"/>
  <c r="Y990" i="1"/>
  <c r="H990" i="1" s="1"/>
  <c r="AA991" i="1"/>
  <c r="Z991" i="1"/>
  <c r="Y991" i="1"/>
  <c r="H991" i="1" s="1"/>
  <c r="AA992" i="1"/>
  <c r="Z992" i="1"/>
  <c r="Y992" i="1"/>
  <c r="H992" i="1" s="1"/>
  <c r="AA993" i="1"/>
  <c r="Z993" i="1"/>
  <c r="Y993" i="1"/>
  <c r="H993" i="1" s="1"/>
  <c r="AA994" i="1"/>
  <c r="Z994" i="1"/>
  <c r="Y994" i="1"/>
  <c r="H994" i="1" s="1"/>
  <c r="AA995" i="1"/>
  <c r="Z995" i="1"/>
  <c r="Y995" i="1"/>
  <c r="H995" i="1" s="1"/>
  <c r="AA996" i="1"/>
  <c r="Z996" i="1"/>
  <c r="Y996" i="1"/>
  <c r="H996" i="1" s="1"/>
  <c r="AA997" i="1"/>
  <c r="Z997" i="1"/>
  <c r="Y997" i="1"/>
  <c r="H997" i="1" s="1"/>
  <c r="AA998" i="1"/>
  <c r="Z998" i="1"/>
  <c r="Y998" i="1"/>
  <c r="H998" i="1" s="1"/>
  <c r="AA999" i="1"/>
  <c r="Z999" i="1"/>
  <c r="Y999" i="1"/>
  <c r="H999" i="1" s="1"/>
  <c r="AA1000" i="1"/>
  <c r="Z1000" i="1"/>
  <c r="Y1000" i="1"/>
  <c r="H1000" i="1" s="1"/>
  <c r="AA1001" i="1"/>
  <c r="Z1001" i="1"/>
  <c r="Y1001" i="1"/>
  <c r="H1001" i="1" s="1"/>
  <c r="AA1002" i="1"/>
  <c r="Z1002" i="1"/>
  <c r="Y1002" i="1"/>
  <c r="H1002" i="1" s="1"/>
  <c r="AA1003" i="1"/>
  <c r="Z1003" i="1"/>
  <c r="Y1003" i="1"/>
  <c r="H1003" i="1" s="1"/>
  <c r="AA1004" i="1"/>
  <c r="Z1004" i="1"/>
  <c r="Y1004" i="1"/>
  <c r="H1004" i="1" s="1"/>
  <c r="AA1005" i="1"/>
  <c r="Z1005" i="1"/>
  <c r="Y1005" i="1"/>
  <c r="H1005" i="1" s="1"/>
  <c r="AA1006" i="1"/>
  <c r="Z1006" i="1"/>
  <c r="Y1006" i="1"/>
  <c r="H1006" i="1" s="1"/>
  <c r="AA1007" i="1"/>
  <c r="Z1007" i="1"/>
  <c r="Y1007" i="1"/>
  <c r="H1007" i="1" s="1"/>
  <c r="AA1008" i="1"/>
  <c r="Z1008" i="1"/>
  <c r="Y1008" i="1"/>
  <c r="H1008" i="1" s="1"/>
  <c r="AA1009" i="1"/>
  <c r="Z1009" i="1"/>
  <c r="Y1009" i="1"/>
  <c r="H1009" i="1" s="1"/>
  <c r="AA1010" i="1"/>
  <c r="Z1010" i="1"/>
  <c r="Y1010" i="1"/>
  <c r="H1010" i="1" s="1"/>
  <c r="AA1011" i="1"/>
  <c r="Z1011" i="1"/>
  <c r="Y1011" i="1"/>
  <c r="H1011" i="1" s="1"/>
  <c r="AA1012" i="1"/>
  <c r="Z1012" i="1"/>
  <c r="Y1012" i="1"/>
  <c r="H1012" i="1" s="1"/>
  <c r="AA1013" i="1"/>
  <c r="Z1013" i="1"/>
  <c r="Y1013" i="1"/>
  <c r="H1013" i="1" s="1"/>
  <c r="AA1014" i="1"/>
  <c r="Z1014" i="1"/>
  <c r="Y1014" i="1"/>
  <c r="H1014" i="1" s="1"/>
  <c r="AA1015" i="1"/>
  <c r="Z1015" i="1"/>
  <c r="Y1015" i="1"/>
  <c r="H1015" i="1" s="1"/>
  <c r="AA1016" i="1"/>
  <c r="Z1016" i="1"/>
  <c r="Y1016" i="1"/>
  <c r="H1016" i="1" s="1"/>
  <c r="AA1017" i="1"/>
  <c r="Z1017" i="1"/>
  <c r="Y1017" i="1"/>
  <c r="H1017" i="1" s="1"/>
  <c r="AA1018" i="1"/>
  <c r="Z1018" i="1"/>
  <c r="Y1018" i="1"/>
  <c r="H1018" i="1" s="1"/>
  <c r="AA1019" i="1"/>
  <c r="Z1019" i="1"/>
  <c r="Y1019" i="1"/>
  <c r="H1019" i="1" s="1"/>
  <c r="AA1020" i="1"/>
  <c r="Z1020" i="1"/>
  <c r="Y1020" i="1"/>
  <c r="H1020" i="1" s="1"/>
  <c r="AA1021" i="1"/>
  <c r="Z1021" i="1"/>
  <c r="Y1021" i="1"/>
  <c r="H1021" i="1" s="1"/>
  <c r="AA1022" i="1"/>
  <c r="Z1022" i="1"/>
  <c r="Y1022" i="1"/>
  <c r="H1022" i="1" s="1"/>
  <c r="AA1023" i="1"/>
  <c r="Z1023" i="1"/>
  <c r="Y1023" i="1"/>
  <c r="H1023" i="1" s="1"/>
  <c r="AA1024" i="1"/>
  <c r="Z1024" i="1"/>
  <c r="Y1024" i="1"/>
  <c r="H1024" i="1" s="1"/>
  <c r="AA1025" i="1"/>
  <c r="Z1025" i="1"/>
  <c r="Y1025" i="1"/>
  <c r="H1025" i="1" s="1"/>
  <c r="AA1026" i="1"/>
  <c r="Z1026" i="1"/>
  <c r="Y1026" i="1"/>
  <c r="H1026" i="1" s="1"/>
  <c r="AA1027" i="1"/>
  <c r="Z1027" i="1"/>
  <c r="Y1027" i="1"/>
  <c r="H1027" i="1" s="1"/>
  <c r="AA1028" i="1"/>
  <c r="Z1028" i="1"/>
  <c r="Y1028" i="1"/>
  <c r="H1028" i="1" s="1"/>
  <c r="AA1029" i="1"/>
  <c r="Z1029" i="1"/>
  <c r="Y1029" i="1"/>
  <c r="H1029" i="1" s="1"/>
  <c r="AA1030" i="1"/>
  <c r="Z1030" i="1"/>
  <c r="Y1030" i="1"/>
  <c r="H1030" i="1" s="1"/>
  <c r="AA1031" i="1"/>
  <c r="Z1031" i="1"/>
  <c r="Y1031" i="1"/>
  <c r="H1031" i="1" s="1"/>
  <c r="AA1032" i="1"/>
  <c r="Z1032" i="1"/>
  <c r="Y1032" i="1"/>
  <c r="H1032" i="1" s="1"/>
  <c r="AA1033" i="1"/>
  <c r="Z1033" i="1"/>
  <c r="Y1033" i="1"/>
  <c r="H1033" i="1" s="1"/>
  <c r="AA1034" i="1"/>
  <c r="Z1034" i="1"/>
  <c r="Y1034" i="1"/>
  <c r="H1034" i="1" s="1"/>
  <c r="AA1035" i="1"/>
  <c r="Z1035" i="1"/>
  <c r="Y1035" i="1"/>
  <c r="H1035" i="1" s="1"/>
  <c r="AA1036" i="1"/>
  <c r="Z1036" i="1"/>
  <c r="Y1036" i="1"/>
  <c r="H1036" i="1" s="1"/>
  <c r="AA1037" i="1"/>
  <c r="Z1037" i="1"/>
  <c r="Y1037" i="1"/>
  <c r="H1037" i="1" s="1"/>
  <c r="AA1038" i="1"/>
  <c r="Z1038" i="1"/>
  <c r="Y1038" i="1"/>
  <c r="H1038" i="1" s="1"/>
  <c r="AA1039" i="1"/>
  <c r="Z1039" i="1"/>
  <c r="Y1039" i="1"/>
  <c r="H1039" i="1" s="1"/>
  <c r="AA1040" i="1"/>
  <c r="Z1040" i="1"/>
  <c r="Y1040" i="1"/>
  <c r="H1040" i="1" s="1"/>
  <c r="AA1041" i="1"/>
  <c r="Z1041" i="1"/>
  <c r="Y1041" i="1"/>
  <c r="H1041" i="1" s="1"/>
  <c r="AA1042" i="1"/>
  <c r="Z1042" i="1"/>
  <c r="Y1042" i="1"/>
  <c r="H1042" i="1" s="1"/>
  <c r="AA1043" i="1"/>
  <c r="Z1043" i="1"/>
  <c r="Y1043" i="1"/>
  <c r="H1043" i="1" s="1"/>
  <c r="AA1044" i="1"/>
  <c r="Z1044" i="1"/>
  <c r="Y1044" i="1"/>
  <c r="H1044" i="1" s="1"/>
  <c r="AA1045" i="1"/>
  <c r="Z1045" i="1"/>
  <c r="Y1045" i="1"/>
  <c r="H1045" i="1" s="1"/>
  <c r="AA1046" i="1"/>
  <c r="Z1046" i="1"/>
  <c r="Y1046" i="1"/>
  <c r="H1046" i="1" s="1"/>
  <c r="AA1047" i="1"/>
  <c r="Z1047" i="1"/>
  <c r="Y1047" i="1"/>
  <c r="H1047" i="1" s="1"/>
  <c r="AA1048" i="1"/>
  <c r="Z1048" i="1"/>
  <c r="Y1048" i="1"/>
  <c r="H1048" i="1" s="1"/>
  <c r="AA1049" i="1"/>
  <c r="Z1049" i="1"/>
  <c r="Y1049" i="1"/>
  <c r="H1049" i="1" s="1"/>
  <c r="AA1050" i="1"/>
  <c r="Z1050" i="1"/>
  <c r="Y1050" i="1"/>
  <c r="H1050" i="1" s="1"/>
  <c r="AA1051" i="1"/>
  <c r="Z1051" i="1"/>
  <c r="Y1051" i="1"/>
  <c r="H1051" i="1" s="1"/>
  <c r="AA1052" i="1"/>
  <c r="Z1052" i="1"/>
  <c r="Y1052" i="1"/>
  <c r="H1052" i="1" s="1"/>
  <c r="AA1053" i="1"/>
  <c r="Z1053" i="1"/>
  <c r="Y1053" i="1"/>
  <c r="H1053" i="1" s="1"/>
  <c r="AA1054" i="1"/>
  <c r="Z1054" i="1"/>
  <c r="Y1054" i="1"/>
  <c r="H1054" i="1" s="1"/>
  <c r="AA1055" i="1"/>
  <c r="Z1055" i="1"/>
  <c r="Y1055" i="1"/>
  <c r="H1055" i="1" s="1"/>
  <c r="AA1056" i="1"/>
  <c r="Z1056" i="1"/>
  <c r="Y1056" i="1"/>
  <c r="H1056" i="1" s="1"/>
  <c r="AA1057" i="1"/>
  <c r="Z1057" i="1"/>
  <c r="Y1057" i="1"/>
  <c r="H1057" i="1" s="1"/>
  <c r="AA1058" i="1"/>
  <c r="Z1058" i="1"/>
  <c r="Y1058" i="1"/>
  <c r="H1058" i="1" s="1"/>
  <c r="AA1059" i="1"/>
  <c r="Z1059" i="1"/>
  <c r="Y1059" i="1"/>
  <c r="H1059" i="1" s="1"/>
  <c r="AA1060" i="1"/>
  <c r="Z1060" i="1"/>
  <c r="Y1060" i="1"/>
  <c r="H1060" i="1" s="1"/>
  <c r="AA1061" i="1"/>
  <c r="Z1061" i="1"/>
  <c r="Y1061" i="1"/>
  <c r="H1061" i="1" s="1"/>
  <c r="AA1062" i="1"/>
  <c r="Z1062" i="1"/>
  <c r="Y1062" i="1"/>
  <c r="H1062" i="1" s="1"/>
  <c r="AA1063" i="1"/>
  <c r="Z1063" i="1"/>
  <c r="Y1063" i="1"/>
  <c r="H1063" i="1" s="1"/>
  <c r="AA1064" i="1"/>
  <c r="Z1064" i="1"/>
  <c r="Y1064" i="1"/>
  <c r="H1064" i="1" s="1"/>
  <c r="AA1065" i="1"/>
  <c r="Z1065" i="1"/>
  <c r="Y1065" i="1"/>
  <c r="H1065" i="1" s="1"/>
  <c r="AA1066" i="1"/>
  <c r="Z1066" i="1"/>
  <c r="Y1066" i="1"/>
  <c r="H1066" i="1" s="1"/>
  <c r="AA1067" i="1"/>
  <c r="Z1067" i="1"/>
  <c r="Y1067" i="1"/>
  <c r="H1067" i="1" s="1"/>
  <c r="AA1068" i="1"/>
  <c r="Z1068" i="1"/>
  <c r="Y1068" i="1"/>
  <c r="H1068" i="1" s="1"/>
  <c r="AA1069" i="1"/>
  <c r="Z1069" i="1"/>
  <c r="Y1069" i="1"/>
  <c r="H1069" i="1" s="1"/>
  <c r="AA1070" i="1"/>
  <c r="Z1070" i="1"/>
  <c r="Y1070" i="1"/>
  <c r="H1070" i="1" s="1"/>
  <c r="AA1071" i="1"/>
  <c r="Z1071" i="1"/>
  <c r="Y1071" i="1"/>
  <c r="H1071" i="1" s="1"/>
  <c r="AA1072" i="1"/>
  <c r="Z1072" i="1"/>
  <c r="Y1072" i="1"/>
  <c r="H1072" i="1" s="1"/>
  <c r="AA1073" i="1"/>
  <c r="Z1073" i="1"/>
  <c r="Y1073" i="1"/>
  <c r="H1073" i="1" s="1"/>
  <c r="AA1074" i="1"/>
  <c r="Z1074" i="1"/>
  <c r="Y1074" i="1"/>
  <c r="H1074" i="1" s="1"/>
  <c r="AA1075" i="1"/>
  <c r="Z1075" i="1"/>
  <c r="Y1075" i="1"/>
  <c r="H1075" i="1" s="1"/>
  <c r="AA1076" i="1"/>
  <c r="Z1076" i="1"/>
  <c r="Y1076" i="1"/>
  <c r="H1076" i="1" s="1"/>
  <c r="AA1077" i="1"/>
  <c r="Z1077" i="1"/>
  <c r="Y1077" i="1"/>
  <c r="H1077" i="1" s="1"/>
  <c r="AA1078" i="1"/>
  <c r="Z1078" i="1"/>
  <c r="Y1078" i="1"/>
  <c r="H1078" i="1" s="1"/>
  <c r="AA1079" i="1"/>
  <c r="Z1079" i="1"/>
  <c r="Y1079" i="1"/>
  <c r="H1079" i="1" s="1"/>
  <c r="AA1080" i="1"/>
  <c r="Z1080" i="1"/>
  <c r="Y1080" i="1"/>
  <c r="H1080" i="1" s="1"/>
  <c r="AA1081" i="1"/>
  <c r="Z1081" i="1"/>
  <c r="Y1081" i="1"/>
  <c r="H1081" i="1" s="1"/>
  <c r="AA1082" i="1"/>
  <c r="Z1082" i="1"/>
  <c r="Y1082" i="1"/>
  <c r="H1082" i="1" s="1"/>
  <c r="AA1083" i="1"/>
  <c r="Z1083" i="1"/>
  <c r="Y1083" i="1"/>
  <c r="H1083" i="1" s="1"/>
  <c r="AA1084" i="1"/>
  <c r="Z1084" i="1"/>
  <c r="Y1084" i="1"/>
  <c r="H1084" i="1" s="1"/>
  <c r="AA1085" i="1"/>
  <c r="Z1085" i="1"/>
  <c r="Y1085" i="1"/>
  <c r="H1085" i="1" s="1"/>
  <c r="AA1086" i="1"/>
  <c r="Z1086" i="1"/>
  <c r="Y1086" i="1"/>
  <c r="H1086" i="1" s="1"/>
  <c r="AA1087" i="1"/>
  <c r="Z1087" i="1"/>
  <c r="Y1087" i="1"/>
  <c r="H1087" i="1" s="1"/>
  <c r="AA1088" i="1"/>
  <c r="Z1088" i="1"/>
  <c r="Y1088" i="1"/>
  <c r="H1088" i="1" s="1"/>
  <c r="AA1089" i="1"/>
  <c r="Z1089" i="1"/>
  <c r="Y1089" i="1"/>
  <c r="H1089" i="1" s="1"/>
  <c r="AA1090" i="1"/>
  <c r="Z1090" i="1"/>
  <c r="Y1090" i="1"/>
  <c r="H1090" i="1" s="1"/>
  <c r="AA1091" i="1"/>
  <c r="Z1091" i="1"/>
  <c r="Y1091" i="1"/>
  <c r="H1091" i="1" s="1"/>
  <c r="AA1092" i="1"/>
  <c r="Z1092" i="1"/>
  <c r="Y1092" i="1"/>
  <c r="H1092" i="1" s="1"/>
  <c r="AA1093" i="1"/>
  <c r="Z1093" i="1"/>
  <c r="Y1093" i="1"/>
  <c r="H1093" i="1" s="1"/>
  <c r="AA1094" i="1"/>
  <c r="Z1094" i="1"/>
  <c r="Y1094" i="1"/>
  <c r="H1094" i="1" s="1"/>
  <c r="AA1095" i="1"/>
  <c r="Z1095" i="1"/>
  <c r="Y1095" i="1"/>
  <c r="H1095" i="1" s="1"/>
  <c r="AA1096" i="1"/>
  <c r="Z1096" i="1"/>
  <c r="Y1096" i="1"/>
  <c r="H1096" i="1" s="1"/>
  <c r="AA1097" i="1"/>
  <c r="Z1097" i="1"/>
  <c r="Y1097" i="1"/>
  <c r="H1097" i="1" s="1"/>
  <c r="AA1098" i="1"/>
  <c r="Z1098" i="1"/>
  <c r="Y1098" i="1"/>
  <c r="H1098" i="1" s="1"/>
  <c r="AA1099" i="1"/>
  <c r="Z1099" i="1"/>
  <c r="Y1099" i="1"/>
  <c r="H1099" i="1" s="1"/>
  <c r="AA1100" i="1"/>
  <c r="Z1100" i="1"/>
  <c r="Y1100" i="1"/>
  <c r="H1100" i="1" s="1"/>
  <c r="AA1101" i="1"/>
  <c r="Z1101" i="1"/>
  <c r="Y1101" i="1"/>
  <c r="H1101" i="1" s="1"/>
  <c r="AA1102" i="1"/>
  <c r="Z1102" i="1"/>
  <c r="Y1102" i="1"/>
  <c r="H1102" i="1" s="1"/>
  <c r="AA1103" i="1"/>
  <c r="Z1103" i="1"/>
  <c r="Y1103" i="1"/>
  <c r="H1103" i="1" s="1"/>
  <c r="AA1104" i="1"/>
  <c r="Z1104" i="1"/>
  <c r="Y1104" i="1"/>
  <c r="H1104" i="1" s="1"/>
  <c r="AA1105" i="1"/>
  <c r="Z1105" i="1"/>
  <c r="Y1105" i="1"/>
  <c r="H1105" i="1" s="1"/>
  <c r="AA1106" i="1"/>
  <c r="Z1106" i="1"/>
  <c r="Y1106" i="1"/>
  <c r="H1106" i="1" s="1"/>
  <c r="AA1107" i="1"/>
  <c r="Z1107" i="1"/>
  <c r="Y1107" i="1"/>
  <c r="H1107" i="1" s="1"/>
  <c r="AA1108" i="1"/>
  <c r="Z1108" i="1"/>
  <c r="Y1108" i="1"/>
  <c r="H1108" i="1" s="1"/>
  <c r="AA1109" i="1"/>
  <c r="Z1109" i="1"/>
  <c r="Y1109" i="1"/>
  <c r="H1109" i="1" s="1"/>
  <c r="AA1110" i="1"/>
  <c r="Z1110" i="1"/>
  <c r="Y1110" i="1"/>
  <c r="H1110" i="1" s="1"/>
  <c r="AA1111" i="1"/>
  <c r="Z1111" i="1"/>
  <c r="Y1111" i="1"/>
  <c r="H1111" i="1" s="1"/>
  <c r="AA1112" i="1"/>
  <c r="Z1112" i="1"/>
  <c r="Y1112" i="1"/>
  <c r="H1112" i="1" s="1"/>
  <c r="AA1113" i="1"/>
  <c r="Z1113" i="1"/>
  <c r="Y1113" i="1"/>
  <c r="H1113" i="1" s="1"/>
  <c r="AA1114" i="1"/>
  <c r="Z1114" i="1"/>
  <c r="Y1114" i="1"/>
  <c r="H1114" i="1" s="1"/>
  <c r="AA1115" i="1"/>
  <c r="Z1115" i="1"/>
  <c r="Y1115" i="1"/>
  <c r="H1115" i="1" s="1"/>
  <c r="AA1116" i="1"/>
  <c r="Z1116" i="1"/>
  <c r="Y1116" i="1"/>
  <c r="H1116" i="1" s="1"/>
  <c r="AA1117" i="1"/>
  <c r="Z1117" i="1"/>
  <c r="Y1117" i="1"/>
  <c r="H1117" i="1" s="1"/>
  <c r="AA1118" i="1"/>
  <c r="Z1118" i="1"/>
  <c r="Y1118" i="1"/>
  <c r="H1118" i="1" s="1"/>
  <c r="AA1119" i="1"/>
  <c r="Z1119" i="1"/>
  <c r="Y1119" i="1"/>
  <c r="H1119" i="1" s="1"/>
  <c r="AA1120" i="1"/>
  <c r="Z1120" i="1"/>
  <c r="Y1120" i="1"/>
  <c r="H1120" i="1" s="1"/>
  <c r="AA1121" i="1"/>
  <c r="Z1121" i="1"/>
  <c r="Y1121" i="1"/>
  <c r="H1121" i="1" s="1"/>
  <c r="AA1122" i="1"/>
  <c r="Z1122" i="1"/>
  <c r="Y1122" i="1"/>
  <c r="H1122" i="1" s="1"/>
  <c r="AA1123" i="1"/>
  <c r="Z1123" i="1"/>
  <c r="Y1123" i="1"/>
  <c r="H1123" i="1" s="1"/>
  <c r="AA1124" i="1"/>
  <c r="Z1124" i="1"/>
  <c r="Y1124" i="1"/>
  <c r="H1124" i="1" s="1"/>
  <c r="AA1125" i="1"/>
  <c r="Z1125" i="1"/>
  <c r="Y1125" i="1"/>
  <c r="H1125" i="1" s="1"/>
  <c r="AA1126" i="1"/>
  <c r="Z1126" i="1"/>
  <c r="Y1126" i="1"/>
  <c r="H1126" i="1" s="1"/>
  <c r="AA1127" i="1"/>
  <c r="Z1127" i="1"/>
  <c r="Y1127" i="1"/>
  <c r="H1127" i="1" s="1"/>
  <c r="AA1128" i="1"/>
  <c r="Z1128" i="1"/>
  <c r="Y1128" i="1"/>
  <c r="H1128" i="1" s="1"/>
  <c r="AA1129" i="1"/>
  <c r="Z1129" i="1"/>
  <c r="Y1129" i="1"/>
  <c r="H1129" i="1" s="1"/>
  <c r="AA1130" i="1"/>
  <c r="Z1130" i="1"/>
  <c r="Y1130" i="1"/>
  <c r="H1130" i="1" s="1"/>
  <c r="AA1131" i="1"/>
  <c r="Z1131" i="1"/>
  <c r="Y1131" i="1"/>
  <c r="H1131" i="1" s="1"/>
  <c r="AA1132" i="1"/>
  <c r="Z1132" i="1"/>
  <c r="Y1132" i="1"/>
  <c r="H1132" i="1" s="1"/>
  <c r="AA1133" i="1"/>
  <c r="Z1133" i="1"/>
  <c r="Y1133" i="1"/>
  <c r="H1133" i="1" s="1"/>
  <c r="AA1134" i="1"/>
  <c r="Z1134" i="1"/>
  <c r="Y1134" i="1"/>
  <c r="H1134" i="1" s="1"/>
  <c r="AA1135" i="1"/>
  <c r="Z1135" i="1"/>
  <c r="Y1135" i="1"/>
  <c r="H1135" i="1" s="1"/>
  <c r="AA1136" i="1"/>
  <c r="Z1136" i="1"/>
  <c r="Y1136" i="1"/>
  <c r="H1136" i="1" s="1"/>
  <c r="AA1137" i="1"/>
  <c r="Z1137" i="1"/>
  <c r="Y1137" i="1"/>
  <c r="H1137" i="1" s="1"/>
  <c r="AA1138" i="1"/>
  <c r="Z1138" i="1"/>
  <c r="Y1138" i="1"/>
  <c r="H1138" i="1" s="1"/>
  <c r="AA1139" i="1"/>
  <c r="Z1139" i="1"/>
  <c r="Y1139" i="1"/>
  <c r="H1139" i="1" s="1"/>
  <c r="AA1140" i="1"/>
  <c r="Z1140" i="1"/>
  <c r="Y1140" i="1"/>
  <c r="H1140" i="1" s="1"/>
  <c r="AA1141" i="1"/>
  <c r="Z1141" i="1"/>
  <c r="Y1141" i="1"/>
  <c r="H1141" i="1" s="1"/>
  <c r="AA1142" i="1"/>
  <c r="Z1142" i="1"/>
  <c r="Y1142" i="1"/>
  <c r="H1142" i="1" s="1"/>
  <c r="AA1143" i="1"/>
  <c r="Z1143" i="1"/>
  <c r="Y1143" i="1"/>
  <c r="H1143" i="1" s="1"/>
  <c r="AA1144" i="1"/>
  <c r="Z1144" i="1"/>
  <c r="Y1144" i="1"/>
  <c r="H1144" i="1" s="1"/>
  <c r="AA1145" i="1"/>
  <c r="Z1145" i="1"/>
  <c r="Y1145" i="1"/>
  <c r="H1145" i="1" s="1"/>
  <c r="AA1146" i="1"/>
  <c r="Z1146" i="1"/>
  <c r="Y1146" i="1"/>
  <c r="H1146" i="1" s="1"/>
  <c r="AA1147" i="1"/>
  <c r="Z1147" i="1"/>
  <c r="Y1147" i="1"/>
  <c r="H1147" i="1" s="1"/>
  <c r="AA1148" i="1"/>
  <c r="Z1148" i="1"/>
  <c r="Y1148" i="1"/>
  <c r="H1148" i="1" s="1"/>
  <c r="AA1149" i="1"/>
  <c r="Z1149" i="1"/>
  <c r="Y1149" i="1"/>
  <c r="H1149" i="1" s="1"/>
  <c r="AA1150" i="1"/>
  <c r="Z1150" i="1"/>
  <c r="Y1150" i="1"/>
  <c r="H1150" i="1" s="1"/>
  <c r="AA1151" i="1"/>
  <c r="Z1151" i="1"/>
  <c r="Y1151" i="1"/>
  <c r="H1151" i="1" s="1"/>
  <c r="AA1152" i="1"/>
  <c r="Z1152" i="1"/>
  <c r="Y1152" i="1"/>
  <c r="H1152" i="1" s="1"/>
  <c r="AA1153" i="1"/>
  <c r="Z1153" i="1"/>
  <c r="Y1153" i="1"/>
  <c r="H1153" i="1" s="1"/>
  <c r="AA1154" i="1"/>
  <c r="Z1154" i="1"/>
  <c r="Y1154" i="1"/>
  <c r="H1154" i="1" s="1"/>
  <c r="AA1155" i="1"/>
  <c r="Z1155" i="1"/>
  <c r="Y1155" i="1"/>
  <c r="H1155" i="1" s="1"/>
  <c r="AA1156" i="1"/>
  <c r="Z1156" i="1"/>
  <c r="Y1156" i="1"/>
  <c r="H1156" i="1" s="1"/>
  <c r="AA1157" i="1"/>
  <c r="Z1157" i="1"/>
  <c r="Y1157" i="1"/>
  <c r="H1157" i="1" s="1"/>
  <c r="AA1158" i="1"/>
  <c r="Z1158" i="1"/>
  <c r="Y1158" i="1"/>
  <c r="H1158" i="1" s="1"/>
  <c r="AA1159" i="1"/>
  <c r="Z1159" i="1"/>
  <c r="Y1159" i="1"/>
  <c r="H1159" i="1" s="1"/>
  <c r="AA1160" i="1"/>
  <c r="Z1160" i="1"/>
  <c r="Y1160" i="1"/>
  <c r="H1160" i="1" s="1"/>
  <c r="AA1161" i="1"/>
  <c r="Z1161" i="1"/>
  <c r="Y1161" i="1"/>
  <c r="H1161" i="1" s="1"/>
  <c r="AA1162" i="1"/>
  <c r="Z1162" i="1"/>
  <c r="Y1162" i="1"/>
  <c r="H1162" i="1" s="1"/>
  <c r="AA1163" i="1"/>
  <c r="Z1163" i="1"/>
  <c r="Y1163" i="1"/>
  <c r="H1163" i="1" s="1"/>
  <c r="AA1164" i="1"/>
  <c r="Z1164" i="1"/>
  <c r="Y1164" i="1"/>
  <c r="H1164" i="1" s="1"/>
  <c r="AA1165" i="1"/>
  <c r="Z1165" i="1"/>
  <c r="Y1165" i="1"/>
  <c r="H1165" i="1" s="1"/>
  <c r="AA1166" i="1"/>
  <c r="Z1166" i="1"/>
  <c r="Y1166" i="1"/>
  <c r="H1166" i="1" s="1"/>
  <c r="AA1167" i="1"/>
  <c r="Z1167" i="1"/>
  <c r="Y1167" i="1"/>
  <c r="H1167" i="1" s="1"/>
  <c r="AA1168" i="1"/>
  <c r="Z1168" i="1"/>
  <c r="Y1168" i="1"/>
  <c r="H1168" i="1" s="1"/>
  <c r="AA1169" i="1"/>
  <c r="Z1169" i="1"/>
  <c r="Y1169" i="1"/>
  <c r="H1169" i="1" s="1"/>
  <c r="AA1170" i="1"/>
  <c r="Z1170" i="1"/>
  <c r="Y1170" i="1"/>
  <c r="H1170" i="1" s="1"/>
  <c r="AA1171" i="1"/>
  <c r="Z1171" i="1"/>
  <c r="Y1171" i="1"/>
  <c r="H1171" i="1" s="1"/>
  <c r="AA1172" i="1"/>
  <c r="Z1172" i="1"/>
  <c r="Y1172" i="1"/>
  <c r="H1172" i="1" s="1"/>
  <c r="AA1173" i="1"/>
  <c r="Z1173" i="1"/>
  <c r="Y1173" i="1"/>
  <c r="H1173" i="1" s="1"/>
  <c r="AA1174" i="1"/>
  <c r="Z1174" i="1"/>
  <c r="Y1174" i="1"/>
  <c r="H1174" i="1" s="1"/>
  <c r="AA1175" i="1"/>
  <c r="Z1175" i="1"/>
  <c r="Y1175" i="1"/>
  <c r="H1175" i="1" s="1"/>
  <c r="AA1176" i="1"/>
  <c r="Z1176" i="1"/>
  <c r="Y1176" i="1"/>
  <c r="H1176" i="1" s="1"/>
  <c r="AA1177" i="1"/>
  <c r="Z1177" i="1"/>
  <c r="Y1177" i="1"/>
  <c r="H1177" i="1" s="1"/>
  <c r="AA1178" i="1"/>
  <c r="Z1178" i="1"/>
  <c r="Y1178" i="1"/>
  <c r="H1178" i="1" s="1"/>
  <c r="AA1179" i="1"/>
  <c r="Z1179" i="1"/>
  <c r="Y1179" i="1"/>
  <c r="H1179" i="1" s="1"/>
  <c r="AA1180" i="1"/>
  <c r="Z1180" i="1"/>
  <c r="Y1180" i="1"/>
  <c r="H1180" i="1" s="1"/>
  <c r="AA1181" i="1"/>
  <c r="Z1181" i="1"/>
  <c r="Y1181" i="1"/>
  <c r="H1181" i="1" s="1"/>
  <c r="AA1182" i="1"/>
  <c r="Z1182" i="1"/>
  <c r="Y1182" i="1"/>
  <c r="H1182" i="1" s="1"/>
  <c r="AA1183" i="1"/>
  <c r="Z1183" i="1"/>
  <c r="Y1183" i="1"/>
  <c r="H1183" i="1" s="1"/>
  <c r="AA1184" i="1"/>
  <c r="Z1184" i="1"/>
  <c r="Y1184" i="1"/>
  <c r="H1184" i="1" s="1"/>
  <c r="AA1185" i="1"/>
  <c r="Z1185" i="1"/>
  <c r="Y1185" i="1"/>
  <c r="H1185" i="1" s="1"/>
  <c r="AA1186" i="1"/>
  <c r="Z1186" i="1"/>
  <c r="Y1186" i="1"/>
  <c r="H1186" i="1" s="1"/>
  <c r="AA1187" i="1"/>
  <c r="Z1187" i="1"/>
  <c r="Y1187" i="1"/>
  <c r="H1187" i="1" s="1"/>
  <c r="AA1188" i="1"/>
  <c r="Z1188" i="1"/>
  <c r="Y1188" i="1"/>
  <c r="H1188" i="1" s="1"/>
  <c r="AA1189" i="1"/>
  <c r="Z1189" i="1"/>
  <c r="Y1189" i="1"/>
  <c r="H1189" i="1" s="1"/>
  <c r="AA1190" i="1"/>
  <c r="Z1190" i="1"/>
  <c r="Y1190" i="1"/>
  <c r="H1190" i="1" s="1"/>
  <c r="AA1191" i="1"/>
  <c r="Z1191" i="1"/>
  <c r="Y1191" i="1"/>
  <c r="H1191" i="1" s="1"/>
  <c r="AA1192" i="1"/>
  <c r="Z1192" i="1"/>
  <c r="Y1192" i="1"/>
  <c r="H1192" i="1" s="1"/>
  <c r="AA1193" i="1"/>
  <c r="Z1193" i="1"/>
  <c r="Y1193" i="1"/>
  <c r="H1193" i="1" s="1"/>
  <c r="AA1194" i="1"/>
  <c r="Z1194" i="1"/>
  <c r="Y1194" i="1"/>
  <c r="H1194" i="1" s="1"/>
  <c r="AA1195" i="1"/>
  <c r="Z1195" i="1"/>
  <c r="Y1195" i="1"/>
  <c r="H1195" i="1" s="1"/>
  <c r="AA1196" i="1"/>
  <c r="Z1196" i="1"/>
  <c r="Y1196" i="1"/>
  <c r="H1196" i="1" s="1"/>
  <c r="AA1197" i="1"/>
  <c r="Z1197" i="1"/>
  <c r="Y1197" i="1"/>
  <c r="H1197" i="1" s="1"/>
  <c r="AA1198" i="1"/>
  <c r="Z1198" i="1"/>
  <c r="Y1198" i="1"/>
  <c r="H1198" i="1" s="1"/>
  <c r="AA1199" i="1"/>
  <c r="Z1199" i="1"/>
  <c r="Y1199" i="1"/>
  <c r="H1199" i="1" s="1"/>
  <c r="AA1200" i="1"/>
  <c r="Z1200" i="1"/>
  <c r="Y1200" i="1"/>
  <c r="H1200" i="1" s="1"/>
  <c r="AA1201" i="1"/>
  <c r="Z1201" i="1"/>
  <c r="Y1201" i="1"/>
  <c r="H1201" i="1" s="1"/>
  <c r="AA1202" i="1"/>
  <c r="Z1202" i="1"/>
  <c r="Y1202" i="1"/>
  <c r="H1202" i="1" s="1"/>
  <c r="AA1203" i="1"/>
  <c r="Z1203" i="1"/>
  <c r="Y1203" i="1"/>
  <c r="H1203" i="1" s="1"/>
  <c r="AA1204" i="1"/>
  <c r="Z1204" i="1"/>
  <c r="Y1204" i="1"/>
  <c r="H1204" i="1" s="1"/>
  <c r="AA1205" i="1"/>
  <c r="Z1205" i="1"/>
  <c r="Y1205" i="1"/>
  <c r="H1205" i="1" s="1"/>
  <c r="AA1206" i="1"/>
  <c r="Z1206" i="1"/>
  <c r="Y1206" i="1"/>
  <c r="H1206" i="1" s="1"/>
  <c r="AA1207" i="1"/>
  <c r="Z1207" i="1"/>
  <c r="Y1207" i="1"/>
  <c r="H1207" i="1" s="1"/>
  <c r="AA1208" i="1"/>
  <c r="Z1208" i="1"/>
  <c r="Y1208" i="1"/>
  <c r="H1208" i="1" s="1"/>
  <c r="AA1209" i="1"/>
  <c r="Z1209" i="1"/>
  <c r="Y1209" i="1"/>
  <c r="H1209" i="1" s="1"/>
  <c r="AA1210" i="1"/>
  <c r="Z1210" i="1"/>
  <c r="Y1210" i="1"/>
  <c r="H1210" i="1" s="1"/>
  <c r="AA1211" i="1"/>
  <c r="Z1211" i="1"/>
  <c r="Y1211" i="1"/>
  <c r="H1211" i="1" s="1"/>
  <c r="AA1212" i="1"/>
  <c r="Z1212" i="1"/>
  <c r="Y1212" i="1"/>
  <c r="H1212" i="1" s="1"/>
  <c r="AA1213" i="1"/>
  <c r="Z1213" i="1"/>
  <c r="Y1213" i="1"/>
  <c r="H1213" i="1" s="1"/>
  <c r="AA1214" i="1"/>
  <c r="Z1214" i="1"/>
  <c r="Y1214" i="1"/>
  <c r="H1214" i="1" s="1"/>
  <c r="AA1215" i="1"/>
  <c r="Z1215" i="1"/>
  <c r="Y1215" i="1"/>
  <c r="H1215" i="1" s="1"/>
  <c r="AA1216" i="1"/>
  <c r="Z1216" i="1"/>
  <c r="Y1216" i="1"/>
  <c r="H1216" i="1" s="1"/>
  <c r="AA1217" i="1"/>
  <c r="Z1217" i="1"/>
  <c r="Y1217" i="1"/>
  <c r="H1217" i="1" s="1"/>
  <c r="AA1218" i="1"/>
  <c r="Z1218" i="1"/>
  <c r="Y1218" i="1"/>
  <c r="H1218" i="1" s="1"/>
  <c r="AA1219" i="1"/>
  <c r="Z1219" i="1"/>
  <c r="Y1219" i="1"/>
  <c r="H1219" i="1" s="1"/>
  <c r="AA1220" i="1"/>
  <c r="Z1220" i="1"/>
  <c r="Y1220" i="1"/>
  <c r="H1220" i="1" s="1"/>
  <c r="AA1221" i="1"/>
  <c r="Z1221" i="1"/>
  <c r="Y1221" i="1"/>
  <c r="H1221" i="1" s="1"/>
  <c r="AA1222" i="1"/>
  <c r="Z1222" i="1"/>
  <c r="Y1222" i="1"/>
  <c r="H1222" i="1" s="1"/>
  <c r="AA1223" i="1"/>
  <c r="Z1223" i="1"/>
  <c r="Y1223" i="1"/>
  <c r="H1223" i="1" s="1"/>
  <c r="AA1224" i="1"/>
  <c r="Z1224" i="1"/>
  <c r="Y1224" i="1"/>
  <c r="H1224" i="1" s="1"/>
  <c r="AA1225" i="1"/>
  <c r="Z1225" i="1"/>
  <c r="Y1225" i="1"/>
  <c r="H1225" i="1" s="1"/>
  <c r="AA1226" i="1"/>
  <c r="Z1226" i="1"/>
  <c r="Y1226" i="1"/>
  <c r="H1226" i="1" s="1"/>
  <c r="AA1227" i="1"/>
  <c r="Z1227" i="1"/>
  <c r="Y1227" i="1"/>
  <c r="H1227" i="1" s="1"/>
  <c r="AA1228" i="1"/>
  <c r="Z1228" i="1"/>
  <c r="Y1228" i="1"/>
  <c r="H1228" i="1" s="1"/>
  <c r="AA1229" i="1"/>
  <c r="Z1229" i="1"/>
  <c r="Y1229" i="1"/>
  <c r="H1229" i="1" s="1"/>
  <c r="AA1230" i="1"/>
  <c r="Z1230" i="1"/>
  <c r="Y1230" i="1"/>
  <c r="H1230" i="1" s="1"/>
  <c r="AA1231" i="1"/>
  <c r="Z1231" i="1"/>
  <c r="Y1231" i="1"/>
  <c r="H1231" i="1" s="1"/>
  <c r="AA1232" i="1"/>
  <c r="Z1232" i="1"/>
  <c r="Y1232" i="1"/>
  <c r="H1232" i="1" s="1"/>
  <c r="AA1233" i="1"/>
  <c r="Z1233" i="1"/>
  <c r="Y1233" i="1"/>
  <c r="H1233" i="1" s="1"/>
  <c r="AA1234" i="1"/>
  <c r="Z1234" i="1"/>
  <c r="Y1234" i="1"/>
  <c r="H1234" i="1" s="1"/>
  <c r="AA1235" i="1"/>
  <c r="Z1235" i="1"/>
  <c r="Y1235" i="1"/>
  <c r="H1235" i="1" s="1"/>
  <c r="AA1236" i="1"/>
  <c r="Z1236" i="1"/>
  <c r="Y1236" i="1"/>
  <c r="H1236" i="1" s="1"/>
  <c r="AA1237" i="1"/>
  <c r="Z1237" i="1"/>
  <c r="Y1237" i="1"/>
  <c r="H1237" i="1" s="1"/>
  <c r="AA1238" i="1"/>
  <c r="Z1238" i="1"/>
  <c r="Y1238" i="1"/>
  <c r="H1238" i="1" s="1"/>
  <c r="AA1239" i="1"/>
  <c r="Z1239" i="1"/>
  <c r="Y1239" i="1"/>
  <c r="H1239" i="1" s="1"/>
  <c r="AA1240" i="1"/>
  <c r="Z1240" i="1"/>
  <c r="Y1240" i="1"/>
  <c r="H1240" i="1" s="1"/>
  <c r="AA1241" i="1"/>
  <c r="Z1241" i="1"/>
  <c r="Y1241" i="1"/>
  <c r="H1241" i="1" s="1"/>
  <c r="AA1242" i="1"/>
  <c r="Z1242" i="1"/>
  <c r="Y1242" i="1"/>
  <c r="H1242" i="1" s="1"/>
  <c r="AA1243" i="1"/>
  <c r="Z1243" i="1"/>
  <c r="Y1243" i="1"/>
  <c r="H1243" i="1" s="1"/>
  <c r="AA1244" i="1"/>
  <c r="Z1244" i="1"/>
  <c r="Y1244" i="1"/>
  <c r="H1244" i="1" s="1"/>
  <c r="AA1245" i="1"/>
  <c r="Z1245" i="1"/>
  <c r="Y1245" i="1"/>
  <c r="H1245" i="1" s="1"/>
  <c r="AA1246" i="1"/>
  <c r="Z1246" i="1"/>
  <c r="Y1246" i="1"/>
  <c r="H1246" i="1" s="1"/>
  <c r="AA1247" i="1"/>
  <c r="Z1247" i="1"/>
  <c r="Y1247" i="1"/>
  <c r="H1247" i="1" s="1"/>
  <c r="AA1248" i="1"/>
  <c r="Z1248" i="1"/>
  <c r="Y1248" i="1"/>
  <c r="H1248" i="1" s="1"/>
  <c r="AA1249" i="1"/>
  <c r="Z1249" i="1"/>
  <c r="Y1249" i="1"/>
  <c r="H1249" i="1" s="1"/>
  <c r="AA1250" i="1"/>
  <c r="Z1250" i="1"/>
  <c r="Y1250" i="1"/>
  <c r="H1250" i="1" s="1"/>
  <c r="AA1251" i="1"/>
  <c r="Z1251" i="1"/>
  <c r="Y1251" i="1"/>
  <c r="H1251" i="1" s="1"/>
  <c r="AA1252" i="1"/>
  <c r="Z1252" i="1"/>
  <c r="Y1252" i="1"/>
  <c r="H1252" i="1" s="1"/>
  <c r="AA1253" i="1"/>
  <c r="Z1253" i="1"/>
  <c r="Y1253" i="1"/>
  <c r="H1253" i="1" s="1"/>
  <c r="AA1254" i="1"/>
  <c r="Z1254" i="1"/>
  <c r="Y1254" i="1"/>
  <c r="H1254" i="1" s="1"/>
  <c r="AA1255" i="1"/>
  <c r="Z1255" i="1"/>
  <c r="Y1255" i="1"/>
  <c r="H1255" i="1" s="1"/>
  <c r="AA1256" i="1"/>
  <c r="Z1256" i="1"/>
  <c r="Y1256" i="1"/>
  <c r="H1256" i="1" s="1"/>
  <c r="AA1257" i="1"/>
  <c r="Z1257" i="1"/>
  <c r="Y1257" i="1"/>
  <c r="H1257" i="1" s="1"/>
  <c r="AA1258" i="1"/>
  <c r="Z1258" i="1"/>
  <c r="Y1258" i="1"/>
  <c r="H1258" i="1" s="1"/>
  <c r="AA1259" i="1"/>
  <c r="Z1259" i="1"/>
  <c r="Y1259" i="1"/>
  <c r="H1259" i="1" s="1"/>
  <c r="AA1260" i="1"/>
  <c r="Z1260" i="1"/>
  <c r="Y1260" i="1"/>
  <c r="H1260" i="1" s="1"/>
  <c r="AA1261" i="1"/>
  <c r="Z1261" i="1"/>
  <c r="Y1261" i="1"/>
  <c r="H1261" i="1" s="1"/>
  <c r="AA1262" i="1"/>
  <c r="Z1262" i="1"/>
  <c r="Y1262" i="1"/>
  <c r="H1262" i="1" s="1"/>
  <c r="AA1263" i="1"/>
  <c r="Z1263" i="1"/>
  <c r="Y1263" i="1"/>
  <c r="H1263" i="1" s="1"/>
  <c r="AA1264" i="1"/>
  <c r="Z1264" i="1"/>
  <c r="Y1264" i="1"/>
  <c r="H1264" i="1" s="1"/>
  <c r="AA1265" i="1"/>
  <c r="Z1265" i="1"/>
  <c r="Y1265" i="1"/>
  <c r="H1265" i="1" s="1"/>
  <c r="AA1266" i="1"/>
  <c r="Z1266" i="1"/>
  <c r="Y1266" i="1"/>
  <c r="H1266" i="1" s="1"/>
  <c r="AA1267" i="1"/>
  <c r="Z1267" i="1"/>
  <c r="Y1267" i="1"/>
  <c r="H1267" i="1" s="1"/>
  <c r="AA1268" i="1"/>
  <c r="Z1268" i="1"/>
  <c r="Y1268" i="1"/>
  <c r="H1268" i="1" s="1"/>
  <c r="AA1269" i="1"/>
  <c r="Z1269" i="1"/>
  <c r="Y1269" i="1"/>
  <c r="H1269" i="1" s="1"/>
  <c r="AA1270" i="1"/>
  <c r="Z1270" i="1"/>
  <c r="Y1270" i="1"/>
  <c r="H1270" i="1" s="1"/>
  <c r="AA1271" i="1"/>
  <c r="Z1271" i="1"/>
  <c r="Y1271" i="1"/>
  <c r="H1271" i="1" s="1"/>
  <c r="AA1272" i="1"/>
  <c r="Z1272" i="1"/>
  <c r="Y1272" i="1"/>
  <c r="H1272" i="1" s="1"/>
  <c r="AA1273" i="1"/>
  <c r="Z1273" i="1"/>
  <c r="Y1273" i="1"/>
  <c r="H1273" i="1" s="1"/>
  <c r="AA1274" i="1"/>
  <c r="Z1274" i="1"/>
  <c r="Y1274" i="1"/>
  <c r="H1274" i="1" s="1"/>
  <c r="AA1275" i="1"/>
  <c r="Z1275" i="1"/>
  <c r="Y1275" i="1"/>
  <c r="H1275" i="1" s="1"/>
  <c r="AA1276" i="1"/>
  <c r="Z1276" i="1"/>
  <c r="Y1276" i="1"/>
  <c r="H1276" i="1" s="1"/>
  <c r="AA1277" i="1"/>
  <c r="Z1277" i="1"/>
  <c r="Y1277" i="1"/>
  <c r="H1277" i="1" s="1"/>
  <c r="AA1278" i="1"/>
  <c r="Z1278" i="1"/>
  <c r="Y1278" i="1"/>
  <c r="H1278" i="1" s="1"/>
  <c r="AA1279" i="1"/>
  <c r="Z1279" i="1"/>
  <c r="Y1279" i="1"/>
  <c r="H1279" i="1" s="1"/>
  <c r="AA1280" i="1"/>
  <c r="Z1280" i="1"/>
  <c r="Y1280" i="1"/>
  <c r="H1280" i="1" s="1"/>
  <c r="AA1281" i="1"/>
  <c r="Z1281" i="1"/>
  <c r="Y1281" i="1"/>
  <c r="H1281" i="1" s="1"/>
  <c r="AA1282" i="1"/>
  <c r="Z1282" i="1"/>
  <c r="Y1282" i="1"/>
  <c r="H1282" i="1" s="1"/>
  <c r="AA1283" i="1"/>
  <c r="Z1283" i="1"/>
  <c r="Y1283" i="1"/>
  <c r="H1283" i="1" s="1"/>
  <c r="AA1284" i="1"/>
  <c r="Z1284" i="1"/>
  <c r="Y1284" i="1"/>
  <c r="H1284" i="1" s="1"/>
  <c r="AA1285" i="1"/>
  <c r="Z1285" i="1"/>
  <c r="Y1285" i="1"/>
  <c r="H1285" i="1" s="1"/>
  <c r="AA1286" i="1"/>
  <c r="Z1286" i="1"/>
  <c r="Y1286" i="1"/>
  <c r="H1286" i="1" s="1"/>
  <c r="AA1287" i="1"/>
  <c r="Z1287" i="1"/>
  <c r="Y1287" i="1"/>
  <c r="H1287" i="1" s="1"/>
  <c r="AA1288" i="1"/>
  <c r="Z1288" i="1"/>
  <c r="Y1288" i="1"/>
  <c r="H1288" i="1" s="1"/>
  <c r="AA1289" i="1"/>
  <c r="Z1289" i="1"/>
  <c r="Y1289" i="1"/>
  <c r="H1289" i="1" s="1"/>
  <c r="AA1290" i="1"/>
  <c r="Z1290" i="1"/>
  <c r="Y1290" i="1"/>
  <c r="H1290" i="1" s="1"/>
  <c r="AA1291" i="1"/>
  <c r="Z1291" i="1"/>
  <c r="Y1291" i="1"/>
  <c r="H1291" i="1" s="1"/>
  <c r="AA1292" i="1"/>
  <c r="Z1292" i="1"/>
  <c r="Y1292" i="1"/>
  <c r="H1292" i="1" s="1"/>
  <c r="AA1293" i="1"/>
  <c r="Z1293" i="1"/>
  <c r="Y1293" i="1"/>
  <c r="H1293" i="1" s="1"/>
  <c r="AA1294" i="1"/>
  <c r="Z1294" i="1"/>
  <c r="Y1294" i="1"/>
  <c r="H1294" i="1" s="1"/>
  <c r="AA1295" i="1"/>
  <c r="Z1295" i="1"/>
  <c r="Y1295" i="1"/>
  <c r="H1295" i="1" s="1"/>
  <c r="AA1296" i="1"/>
  <c r="Z1296" i="1"/>
  <c r="Y1296" i="1"/>
  <c r="H1296" i="1" s="1"/>
  <c r="AA1297" i="1"/>
  <c r="Z1297" i="1"/>
  <c r="Y1297" i="1"/>
  <c r="H1297" i="1" s="1"/>
  <c r="AA1298" i="1"/>
  <c r="Z1298" i="1"/>
  <c r="Y1298" i="1"/>
  <c r="H1298" i="1" s="1"/>
  <c r="AA1299" i="1"/>
  <c r="Z1299" i="1"/>
  <c r="Y1299" i="1"/>
  <c r="H1299" i="1" s="1"/>
  <c r="AA1300" i="1"/>
  <c r="Z1300" i="1"/>
  <c r="Y1300" i="1"/>
  <c r="H1300" i="1" s="1"/>
  <c r="AA1301" i="1"/>
  <c r="Z1301" i="1"/>
  <c r="Y1301" i="1"/>
  <c r="H1301" i="1" s="1"/>
  <c r="AA1302" i="1"/>
  <c r="Z1302" i="1"/>
  <c r="Y1302" i="1"/>
  <c r="H1302" i="1" s="1"/>
  <c r="AA1303" i="1"/>
  <c r="Z1303" i="1"/>
  <c r="Y1303" i="1"/>
  <c r="H1303" i="1" s="1"/>
  <c r="AA1304" i="1"/>
  <c r="Z1304" i="1"/>
  <c r="Y1304" i="1"/>
  <c r="H1304" i="1" s="1"/>
  <c r="AA1305" i="1"/>
  <c r="Z1305" i="1"/>
  <c r="Y1305" i="1"/>
  <c r="H1305" i="1" s="1"/>
  <c r="AA1306" i="1"/>
  <c r="Z1306" i="1"/>
  <c r="Y1306" i="1"/>
  <c r="H1306" i="1" s="1"/>
  <c r="AA1307" i="1"/>
  <c r="Z1307" i="1"/>
  <c r="Y1307" i="1"/>
  <c r="H1307" i="1" s="1"/>
  <c r="AA1308" i="1"/>
  <c r="Z1308" i="1"/>
  <c r="Y1308" i="1"/>
  <c r="H1308" i="1" s="1"/>
  <c r="AA1309" i="1"/>
  <c r="Z1309" i="1"/>
  <c r="Y1309" i="1"/>
  <c r="H1309" i="1" s="1"/>
  <c r="AA1310" i="1"/>
  <c r="Z1310" i="1"/>
  <c r="Y1310" i="1"/>
  <c r="H1310" i="1" s="1"/>
  <c r="AA1311" i="1"/>
  <c r="Z1311" i="1"/>
  <c r="Y1311" i="1"/>
  <c r="H1311" i="1" s="1"/>
  <c r="AA1312" i="1"/>
  <c r="Z1312" i="1"/>
  <c r="Y1312" i="1"/>
  <c r="H1312" i="1" s="1"/>
  <c r="AA1313" i="1"/>
  <c r="Z1313" i="1"/>
  <c r="Y1313" i="1"/>
  <c r="H1313" i="1" s="1"/>
  <c r="AA1314" i="1"/>
  <c r="Z1314" i="1"/>
  <c r="Y1314" i="1"/>
  <c r="H1314" i="1" s="1"/>
  <c r="AA1315" i="1"/>
  <c r="Z1315" i="1"/>
  <c r="Y1315" i="1"/>
  <c r="H1315" i="1" s="1"/>
  <c r="AA1316" i="1"/>
  <c r="Z1316" i="1"/>
  <c r="Y1316" i="1"/>
  <c r="H1316" i="1" s="1"/>
  <c r="AA1317" i="1"/>
  <c r="Z1317" i="1"/>
  <c r="Y1317" i="1"/>
  <c r="H1317" i="1" s="1"/>
  <c r="AA1318" i="1"/>
  <c r="Z1318" i="1"/>
  <c r="Y1318" i="1"/>
  <c r="H1318" i="1" s="1"/>
  <c r="AA1319" i="1"/>
  <c r="Z1319" i="1"/>
  <c r="Y1319" i="1"/>
  <c r="H1319" i="1" s="1"/>
  <c r="AA1320" i="1"/>
  <c r="Z1320" i="1"/>
  <c r="Y1320" i="1"/>
  <c r="H1320" i="1" s="1"/>
  <c r="AA1321" i="1"/>
  <c r="Z1321" i="1"/>
  <c r="Y1321" i="1"/>
  <c r="H1321" i="1" s="1"/>
  <c r="AA1322" i="1"/>
  <c r="Z1322" i="1"/>
  <c r="Y1322" i="1"/>
  <c r="H1322" i="1" s="1"/>
  <c r="AA1323" i="1"/>
  <c r="Z1323" i="1"/>
  <c r="Y1323" i="1"/>
  <c r="H1323" i="1" s="1"/>
  <c r="AA1324" i="1"/>
  <c r="Z1324" i="1"/>
  <c r="Y1324" i="1"/>
  <c r="H1324" i="1" s="1"/>
  <c r="AA1325" i="1"/>
  <c r="Z1325" i="1"/>
  <c r="Y1325" i="1"/>
  <c r="H1325" i="1" s="1"/>
  <c r="AA1326" i="1"/>
  <c r="Z1326" i="1"/>
  <c r="Y1326" i="1"/>
  <c r="H1326" i="1" s="1"/>
  <c r="AA1327" i="1"/>
  <c r="Z1327" i="1"/>
  <c r="Y1327" i="1"/>
  <c r="H1327" i="1" s="1"/>
  <c r="AA1328" i="1"/>
  <c r="Z1328" i="1"/>
  <c r="Y1328" i="1"/>
  <c r="H1328" i="1" s="1"/>
  <c r="AA1329" i="1"/>
  <c r="Z1329" i="1"/>
  <c r="Y1329" i="1"/>
  <c r="H1329" i="1" s="1"/>
  <c r="AA1330" i="1"/>
  <c r="Z1330" i="1"/>
  <c r="Y1330" i="1"/>
  <c r="H1330" i="1" s="1"/>
  <c r="AA1331" i="1"/>
  <c r="Z1331" i="1"/>
  <c r="Y1331" i="1"/>
  <c r="H1331" i="1" s="1"/>
  <c r="AA1332" i="1"/>
  <c r="Z1332" i="1"/>
  <c r="Y1332" i="1"/>
  <c r="H1332" i="1" s="1"/>
  <c r="AA1333" i="1"/>
  <c r="Z1333" i="1"/>
  <c r="Y1333" i="1"/>
  <c r="H1333" i="1" s="1"/>
  <c r="AA1334" i="1"/>
  <c r="Z1334" i="1"/>
  <c r="Y1334" i="1"/>
  <c r="H1334" i="1" s="1"/>
  <c r="AA1335" i="1"/>
  <c r="Z1335" i="1"/>
  <c r="Y1335" i="1"/>
  <c r="H1335" i="1" s="1"/>
  <c r="AA1336" i="1"/>
  <c r="Z1336" i="1"/>
  <c r="Y1336" i="1"/>
  <c r="H1336" i="1" s="1"/>
  <c r="AA1337" i="1"/>
  <c r="Z1337" i="1"/>
  <c r="Y1337" i="1"/>
  <c r="H1337" i="1" s="1"/>
  <c r="AA1338" i="1"/>
  <c r="Z1338" i="1"/>
  <c r="Y1338" i="1"/>
  <c r="H1338" i="1" s="1"/>
  <c r="AA1339" i="1"/>
  <c r="Z1339" i="1"/>
  <c r="Y1339" i="1"/>
  <c r="H1339" i="1" s="1"/>
  <c r="AA1340" i="1"/>
  <c r="Z1340" i="1"/>
  <c r="Y1340" i="1"/>
  <c r="H1340" i="1" s="1"/>
  <c r="AA1341" i="1"/>
  <c r="Z1341" i="1"/>
  <c r="Y1341" i="1"/>
  <c r="H1341" i="1" s="1"/>
  <c r="AA1342" i="1"/>
  <c r="Z1342" i="1"/>
  <c r="Y1342" i="1"/>
  <c r="H1342" i="1" s="1"/>
  <c r="AA1343" i="1"/>
  <c r="Z1343" i="1"/>
  <c r="Y1343" i="1"/>
  <c r="H1343" i="1" s="1"/>
  <c r="AA1344" i="1"/>
  <c r="Z1344" i="1"/>
  <c r="Y1344" i="1"/>
  <c r="H1344" i="1" s="1"/>
  <c r="AA1345" i="1"/>
  <c r="Z1345" i="1"/>
  <c r="Y1345" i="1"/>
  <c r="H1345" i="1" s="1"/>
  <c r="AA1346" i="1"/>
  <c r="Z1346" i="1"/>
  <c r="Y1346" i="1"/>
  <c r="H1346" i="1" s="1"/>
  <c r="AA1347" i="1"/>
  <c r="Z1347" i="1"/>
  <c r="Y1347" i="1"/>
  <c r="H1347" i="1" s="1"/>
  <c r="AA1348" i="1"/>
  <c r="Z1348" i="1"/>
  <c r="Y1348" i="1"/>
  <c r="H1348" i="1" s="1"/>
  <c r="AA1349" i="1"/>
  <c r="Z1349" i="1"/>
  <c r="Y1349" i="1"/>
  <c r="H1349" i="1" s="1"/>
  <c r="AA1350" i="1"/>
  <c r="Z1350" i="1"/>
  <c r="Y1350" i="1"/>
  <c r="H1350" i="1" s="1"/>
  <c r="AA1351" i="1"/>
  <c r="Z1351" i="1"/>
  <c r="Y1351" i="1"/>
  <c r="H1351" i="1" s="1"/>
  <c r="AA1352" i="1"/>
  <c r="Z1352" i="1"/>
  <c r="Y1352" i="1"/>
  <c r="H1352" i="1" s="1"/>
  <c r="AA1353" i="1"/>
  <c r="Z1353" i="1"/>
  <c r="Y1353" i="1"/>
  <c r="H1353" i="1" s="1"/>
  <c r="AA1354" i="1"/>
  <c r="Z1354" i="1"/>
  <c r="Y1354" i="1"/>
  <c r="H1354" i="1" s="1"/>
  <c r="AA1355" i="1"/>
  <c r="Z1355" i="1"/>
  <c r="Y1355" i="1"/>
  <c r="H1355" i="1" s="1"/>
  <c r="AA1356" i="1"/>
  <c r="Z1356" i="1"/>
  <c r="Y1356" i="1"/>
  <c r="H1356" i="1" s="1"/>
  <c r="AA1357" i="1"/>
  <c r="Z1357" i="1"/>
  <c r="Y1357" i="1"/>
  <c r="H1357" i="1" s="1"/>
  <c r="AA1358" i="1"/>
  <c r="Z1358" i="1"/>
  <c r="Y1358" i="1"/>
  <c r="H1358" i="1" s="1"/>
  <c r="AA1359" i="1"/>
  <c r="Z1359" i="1"/>
  <c r="Y1359" i="1"/>
  <c r="H1359" i="1" s="1"/>
  <c r="AA1360" i="1"/>
  <c r="Z1360" i="1"/>
  <c r="Y1360" i="1"/>
  <c r="H1360" i="1" s="1"/>
  <c r="AA1361" i="1"/>
  <c r="Z1361" i="1"/>
  <c r="Y1361" i="1"/>
  <c r="H1361" i="1" s="1"/>
  <c r="AA1362" i="1"/>
  <c r="Z1362" i="1"/>
  <c r="Y1362" i="1"/>
  <c r="H1362" i="1" s="1"/>
  <c r="AA1363" i="1"/>
  <c r="Z1363" i="1"/>
  <c r="Y1363" i="1"/>
  <c r="H1363" i="1" s="1"/>
  <c r="AA1364" i="1"/>
  <c r="Z1364" i="1"/>
  <c r="Y1364" i="1"/>
  <c r="H1364" i="1" s="1"/>
  <c r="AA1365" i="1"/>
  <c r="Z1365" i="1"/>
  <c r="Y1365" i="1"/>
  <c r="H1365" i="1" s="1"/>
  <c r="AA1366" i="1"/>
  <c r="Z1366" i="1"/>
  <c r="Y1366" i="1"/>
  <c r="H1366" i="1" s="1"/>
  <c r="AA1367" i="1"/>
  <c r="Z1367" i="1"/>
  <c r="Y1367" i="1"/>
  <c r="H1367" i="1" s="1"/>
  <c r="AA1368" i="1"/>
  <c r="Z1368" i="1"/>
  <c r="Y1368" i="1"/>
  <c r="H1368" i="1" s="1"/>
  <c r="AA1369" i="1"/>
  <c r="Z1369" i="1"/>
  <c r="Y1369" i="1"/>
  <c r="H1369" i="1" s="1"/>
  <c r="AA1370" i="1"/>
  <c r="Z1370" i="1"/>
  <c r="Y1370" i="1"/>
  <c r="H1370" i="1" s="1"/>
  <c r="AA1371" i="1"/>
  <c r="Z1371" i="1"/>
  <c r="Y1371" i="1"/>
  <c r="H1371" i="1" s="1"/>
  <c r="AA1372" i="1"/>
  <c r="Z1372" i="1"/>
  <c r="Y1372" i="1"/>
  <c r="H1372" i="1" s="1"/>
  <c r="AA1373" i="1"/>
  <c r="Z1373" i="1"/>
  <c r="Y1373" i="1"/>
  <c r="H1373" i="1" s="1"/>
  <c r="AA1374" i="1"/>
  <c r="Z1374" i="1"/>
  <c r="Y1374" i="1"/>
  <c r="H1374" i="1" s="1"/>
  <c r="AA1375" i="1"/>
  <c r="Z1375" i="1"/>
  <c r="Y1375" i="1"/>
  <c r="H1375" i="1" s="1"/>
  <c r="AA1376" i="1"/>
  <c r="Z1376" i="1"/>
  <c r="Y1376" i="1"/>
  <c r="H1376" i="1" s="1"/>
  <c r="AA1377" i="1"/>
  <c r="Z1377" i="1"/>
  <c r="Y1377" i="1"/>
  <c r="H1377" i="1" s="1"/>
  <c r="AA1378" i="1"/>
  <c r="Z1378" i="1"/>
  <c r="Y1378" i="1"/>
  <c r="H1378" i="1" s="1"/>
  <c r="AA1379" i="1"/>
  <c r="Z1379" i="1"/>
  <c r="Y1379" i="1"/>
  <c r="H1379" i="1" s="1"/>
  <c r="AA1380" i="1"/>
  <c r="Z1380" i="1"/>
  <c r="Y1380" i="1"/>
  <c r="H1380" i="1" s="1"/>
  <c r="AA1381" i="1"/>
  <c r="Z1381" i="1"/>
  <c r="Y1381" i="1"/>
  <c r="H1381" i="1" s="1"/>
  <c r="AA1382" i="1"/>
  <c r="Z1382" i="1"/>
  <c r="Y1382" i="1"/>
  <c r="H1382" i="1" s="1"/>
  <c r="AA1383" i="1"/>
  <c r="Z1383" i="1"/>
  <c r="Y1383" i="1"/>
  <c r="H1383" i="1" s="1"/>
  <c r="AA1384" i="1"/>
  <c r="Z1384" i="1"/>
  <c r="Y1384" i="1"/>
  <c r="H1384" i="1" s="1"/>
  <c r="AA1385" i="1"/>
  <c r="Z1385" i="1"/>
  <c r="Y1385" i="1"/>
  <c r="H1385" i="1" s="1"/>
  <c r="AA1386" i="1"/>
  <c r="Z1386" i="1"/>
  <c r="Y1386" i="1"/>
  <c r="H1386" i="1" s="1"/>
  <c r="AA1387" i="1"/>
  <c r="Z1387" i="1"/>
  <c r="Y1387" i="1"/>
  <c r="H1387" i="1" s="1"/>
  <c r="AA1388" i="1"/>
  <c r="Z1388" i="1"/>
  <c r="Y1388" i="1"/>
  <c r="H1388" i="1" s="1"/>
  <c r="AA1389" i="1"/>
  <c r="Z1389" i="1"/>
  <c r="Y1389" i="1"/>
  <c r="H1389" i="1" s="1"/>
  <c r="AA1390" i="1"/>
  <c r="Z1390" i="1"/>
  <c r="Y1390" i="1"/>
  <c r="H1390" i="1" s="1"/>
  <c r="AA1391" i="1"/>
  <c r="Z1391" i="1"/>
  <c r="Y1391" i="1"/>
  <c r="H1391" i="1" s="1"/>
  <c r="AA1392" i="1"/>
  <c r="Z1392" i="1"/>
  <c r="Y1392" i="1"/>
  <c r="H1392" i="1" s="1"/>
  <c r="AA1393" i="1"/>
  <c r="Z1393" i="1"/>
  <c r="Y1393" i="1"/>
  <c r="H1393" i="1" s="1"/>
  <c r="AA1394" i="1"/>
  <c r="Z1394" i="1"/>
  <c r="Y1394" i="1"/>
  <c r="H1394" i="1" s="1"/>
  <c r="AA1395" i="1"/>
  <c r="Z1395" i="1"/>
  <c r="Y1395" i="1"/>
  <c r="H1395" i="1" s="1"/>
  <c r="AA1396" i="1"/>
  <c r="Z1396" i="1"/>
  <c r="Y1396" i="1"/>
  <c r="H1396" i="1" s="1"/>
  <c r="AA1397" i="1"/>
  <c r="Z1397" i="1"/>
  <c r="Y1397" i="1"/>
  <c r="H1397" i="1" s="1"/>
  <c r="AA1398" i="1"/>
  <c r="Z1398" i="1"/>
  <c r="Y1398" i="1"/>
  <c r="H1398" i="1" s="1"/>
  <c r="AA1399" i="1"/>
  <c r="Z1399" i="1"/>
  <c r="Y1399" i="1"/>
  <c r="H1399" i="1" s="1"/>
  <c r="AA1400" i="1"/>
  <c r="Z1400" i="1"/>
  <c r="Y1400" i="1"/>
  <c r="H1400" i="1" s="1"/>
  <c r="AA1401" i="1"/>
  <c r="Z1401" i="1"/>
  <c r="Y1401" i="1"/>
  <c r="H1401" i="1" s="1"/>
  <c r="AA1402" i="1"/>
  <c r="Z1402" i="1"/>
  <c r="Y1402" i="1"/>
  <c r="H1402" i="1" s="1"/>
  <c r="AA1403" i="1"/>
  <c r="Z1403" i="1"/>
  <c r="Y1403" i="1"/>
  <c r="H1403" i="1" s="1"/>
  <c r="AA1404" i="1"/>
  <c r="Z1404" i="1"/>
  <c r="Y1404" i="1"/>
  <c r="H1404" i="1" s="1"/>
  <c r="AA1405" i="1"/>
  <c r="Z1405" i="1"/>
  <c r="Y1405" i="1"/>
  <c r="H1405" i="1" s="1"/>
  <c r="AA1406" i="1"/>
  <c r="Z1406" i="1"/>
  <c r="Y1406" i="1"/>
  <c r="H1406" i="1" s="1"/>
  <c r="AA1407" i="1"/>
  <c r="Z1407" i="1"/>
  <c r="Y1407" i="1"/>
  <c r="H1407" i="1" s="1"/>
  <c r="AA1408" i="1"/>
  <c r="Z1408" i="1"/>
  <c r="Y1408" i="1"/>
  <c r="H1408" i="1" s="1"/>
  <c r="AA1409" i="1"/>
  <c r="Z1409" i="1"/>
  <c r="Y1409" i="1"/>
  <c r="H1409" i="1" s="1"/>
  <c r="AA1410" i="1"/>
  <c r="Z1410" i="1"/>
  <c r="Y1410" i="1"/>
  <c r="H1410" i="1" s="1"/>
  <c r="AA1411" i="1"/>
  <c r="Z1411" i="1"/>
  <c r="Y1411" i="1"/>
  <c r="H1411" i="1" s="1"/>
  <c r="AA1412" i="1"/>
  <c r="Z1412" i="1"/>
  <c r="Y1412" i="1"/>
  <c r="H1412" i="1" s="1"/>
  <c r="AA1413" i="1"/>
  <c r="Z1413" i="1"/>
  <c r="Y1413" i="1"/>
  <c r="H1413" i="1" s="1"/>
  <c r="AA1414" i="1"/>
  <c r="Z1414" i="1"/>
  <c r="Y1414" i="1"/>
  <c r="H1414" i="1" s="1"/>
  <c r="AA1415" i="1"/>
  <c r="Z1415" i="1"/>
  <c r="Y1415" i="1"/>
  <c r="H1415" i="1" s="1"/>
  <c r="AA1416" i="1"/>
  <c r="Z1416" i="1"/>
  <c r="Y1416" i="1"/>
  <c r="H1416" i="1" s="1"/>
  <c r="AA1417" i="1"/>
  <c r="Z1417" i="1"/>
  <c r="Y1417" i="1"/>
  <c r="H1417" i="1" s="1"/>
  <c r="AA1418" i="1"/>
  <c r="Z1418" i="1"/>
  <c r="Y1418" i="1"/>
  <c r="H1418" i="1" s="1"/>
  <c r="AA1419" i="1"/>
  <c r="Z1419" i="1"/>
  <c r="Y1419" i="1"/>
  <c r="H1419" i="1" s="1"/>
  <c r="AA1420" i="1"/>
  <c r="Z1420" i="1"/>
  <c r="Y1420" i="1"/>
  <c r="H1420" i="1" s="1"/>
  <c r="AA1421" i="1"/>
  <c r="Z1421" i="1"/>
  <c r="Y1421" i="1"/>
  <c r="H1421" i="1" s="1"/>
  <c r="AA1422" i="1"/>
  <c r="Z1422" i="1"/>
  <c r="Y1422" i="1"/>
  <c r="H1422" i="1" s="1"/>
  <c r="AA1423" i="1"/>
  <c r="Z1423" i="1"/>
  <c r="Y1423" i="1"/>
  <c r="H1423" i="1" s="1"/>
  <c r="AA1424" i="1"/>
  <c r="Z1424" i="1"/>
  <c r="Y1424" i="1"/>
  <c r="H1424" i="1" s="1"/>
  <c r="AA1425" i="1"/>
  <c r="Z1425" i="1"/>
  <c r="Y1425" i="1"/>
  <c r="H1425" i="1" s="1"/>
  <c r="AA1426" i="1"/>
  <c r="Z1426" i="1"/>
  <c r="Y1426" i="1"/>
  <c r="H1426" i="1" s="1"/>
  <c r="AA1427" i="1"/>
  <c r="Z1427" i="1"/>
  <c r="Y1427" i="1"/>
  <c r="H1427" i="1" s="1"/>
  <c r="AA1428" i="1"/>
  <c r="Z1428" i="1"/>
  <c r="Y1428" i="1"/>
  <c r="H1428" i="1" s="1"/>
  <c r="AA1429" i="1"/>
  <c r="Z1429" i="1"/>
  <c r="Y1429" i="1"/>
  <c r="H1429" i="1" s="1"/>
  <c r="AA1430" i="1"/>
  <c r="Z1430" i="1"/>
  <c r="Y1430" i="1"/>
  <c r="H1430" i="1" s="1"/>
  <c r="AA1431" i="1"/>
  <c r="Z1431" i="1"/>
  <c r="Y1431" i="1"/>
  <c r="H1431" i="1" s="1"/>
  <c r="AA1432" i="1"/>
  <c r="Z1432" i="1"/>
  <c r="Y1432" i="1"/>
  <c r="H1432" i="1" s="1"/>
  <c r="AA1433" i="1"/>
  <c r="Z1433" i="1"/>
  <c r="Y1433" i="1"/>
  <c r="H1433" i="1" s="1"/>
  <c r="AA1434" i="1"/>
  <c r="Z1434" i="1"/>
  <c r="Y1434" i="1"/>
  <c r="H1434" i="1" s="1"/>
  <c r="AA1435" i="1"/>
  <c r="Z1435" i="1"/>
  <c r="Y1435" i="1"/>
  <c r="H1435" i="1" s="1"/>
  <c r="AA1436" i="1"/>
  <c r="Z1436" i="1"/>
  <c r="Y1436" i="1"/>
  <c r="H1436" i="1" s="1"/>
  <c r="AA1437" i="1"/>
  <c r="Z1437" i="1"/>
  <c r="Y1437" i="1"/>
  <c r="H1437" i="1" s="1"/>
  <c r="AA1438" i="1"/>
  <c r="Z1438" i="1"/>
  <c r="Y1438" i="1"/>
  <c r="H1438" i="1" s="1"/>
  <c r="AA1439" i="1"/>
  <c r="Z1439" i="1"/>
  <c r="Y1439" i="1"/>
  <c r="H1439" i="1" s="1"/>
  <c r="AA1440" i="1"/>
  <c r="Z1440" i="1"/>
  <c r="Y1440" i="1"/>
  <c r="H1440" i="1" s="1"/>
  <c r="AA1441" i="1"/>
  <c r="Z1441" i="1"/>
  <c r="Y1441" i="1"/>
  <c r="H1441" i="1" s="1"/>
  <c r="AA1442" i="1"/>
  <c r="Z1442" i="1"/>
  <c r="Y1442" i="1"/>
  <c r="H1442" i="1" s="1"/>
  <c r="AA1443" i="1"/>
  <c r="Z1443" i="1"/>
  <c r="Y1443" i="1"/>
  <c r="H1443" i="1" s="1"/>
  <c r="AA1444" i="1"/>
  <c r="Z1444" i="1"/>
  <c r="Y1444" i="1"/>
  <c r="H1444" i="1" s="1"/>
  <c r="AA1445" i="1"/>
  <c r="Z1445" i="1"/>
  <c r="Y1445" i="1"/>
  <c r="H1445" i="1" s="1"/>
  <c r="AA1446" i="1"/>
  <c r="Z1446" i="1"/>
  <c r="Y1446" i="1"/>
  <c r="H1446" i="1" s="1"/>
  <c r="AA1447" i="1"/>
  <c r="Z1447" i="1"/>
  <c r="Y1447" i="1"/>
  <c r="H1447" i="1" s="1"/>
  <c r="AA1448" i="1"/>
  <c r="Z1448" i="1"/>
  <c r="Y1448" i="1"/>
  <c r="H1448" i="1" s="1"/>
  <c r="AA1449" i="1"/>
  <c r="Z1449" i="1"/>
  <c r="Y1449" i="1"/>
  <c r="H1449" i="1" s="1"/>
  <c r="AA1450" i="1"/>
  <c r="Z1450" i="1"/>
  <c r="Y1450" i="1"/>
  <c r="H1450" i="1" s="1"/>
  <c r="AA1451" i="1"/>
  <c r="Z1451" i="1"/>
  <c r="Y1451" i="1"/>
  <c r="H1451" i="1" s="1"/>
  <c r="AA1452" i="1"/>
  <c r="Z1452" i="1"/>
  <c r="Y1452" i="1"/>
  <c r="H1452" i="1" s="1"/>
  <c r="AA1453" i="1"/>
  <c r="Z1453" i="1"/>
  <c r="Y1453" i="1"/>
  <c r="H1453" i="1" s="1"/>
  <c r="AA1454" i="1"/>
  <c r="Z1454" i="1"/>
  <c r="Y1454" i="1"/>
  <c r="H1454" i="1" s="1"/>
  <c r="AA1455" i="1"/>
  <c r="Z1455" i="1"/>
  <c r="Y1455" i="1"/>
  <c r="H1455" i="1" s="1"/>
  <c r="AA1456" i="1"/>
  <c r="Z1456" i="1"/>
  <c r="Y1456" i="1"/>
  <c r="H1456" i="1" s="1"/>
  <c r="AA1457" i="1"/>
  <c r="Z1457" i="1"/>
  <c r="Y1457" i="1"/>
  <c r="H1457" i="1" s="1"/>
  <c r="AA1458" i="1"/>
  <c r="Z1458" i="1"/>
  <c r="Y1458" i="1"/>
  <c r="H1458" i="1" s="1"/>
  <c r="AA1459" i="1"/>
  <c r="Z1459" i="1"/>
  <c r="Y1459" i="1"/>
  <c r="H1459" i="1" s="1"/>
  <c r="AA1460" i="1"/>
  <c r="Z1460" i="1"/>
  <c r="Y1460" i="1"/>
  <c r="H1460" i="1" s="1"/>
  <c r="AA1461" i="1"/>
  <c r="Z1461" i="1"/>
  <c r="Y1461" i="1"/>
  <c r="H1461" i="1" s="1"/>
  <c r="AA1462" i="1"/>
  <c r="Z1462" i="1"/>
  <c r="Y1462" i="1"/>
  <c r="H1462" i="1" s="1"/>
  <c r="AA1463" i="1"/>
  <c r="Z1463" i="1"/>
  <c r="Y1463" i="1"/>
  <c r="H1463" i="1" s="1"/>
  <c r="AA1464" i="1"/>
  <c r="Z1464" i="1"/>
  <c r="Y1464" i="1"/>
  <c r="H1464" i="1" s="1"/>
  <c r="AA1465" i="1"/>
  <c r="Z1465" i="1"/>
  <c r="Y1465" i="1"/>
  <c r="H1465" i="1" s="1"/>
  <c r="AA1466" i="1"/>
  <c r="Z1466" i="1"/>
  <c r="Y1466" i="1"/>
  <c r="H1466" i="1" s="1"/>
  <c r="AA1467" i="1"/>
  <c r="Z1467" i="1"/>
  <c r="Y1467" i="1"/>
  <c r="H1467" i="1" s="1"/>
  <c r="AA1468" i="1"/>
  <c r="Z1468" i="1"/>
  <c r="Y1468" i="1"/>
  <c r="H1468" i="1" s="1"/>
  <c r="AA1469" i="1"/>
  <c r="Z1469" i="1"/>
  <c r="Y1469" i="1"/>
  <c r="H1469" i="1" s="1"/>
  <c r="AA1470" i="1"/>
  <c r="Z1470" i="1"/>
  <c r="Y1470" i="1"/>
  <c r="H1470" i="1" s="1"/>
  <c r="AA1471" i="1"/>
  <c r="Z1471" i="1"/>
  <c r="Y1471" i="1"/>
  <c r="H1471" i="1" s="1"/>
  <c r="AA1472" i="1"/>
  <c r="Z1472" i="1"/>
  <c r="Y1472" i="1"/>
  <c r="H1472" i="1" s="1"/>
  <c r="AA1473" i="1"/>
  <c r="Z1473" i="1"/>
  <c r="Y1473" i="1"/>
  <c r="H1473" i="1" s="1"/>
  <c r="AA1474" i="1"/>
  <c r="Z1474" i="1"/>
  <c r="Y1474" i="1"/>
  <c r="H1474" i="1" s="1"/>
  <c r="AA1475" i="1"/>
  <c r="Z1475" i="1"/>
  <c r="Y1475" i="1"/>
  <c r="H1475" i="1" s="1"/>
  <c r="AA1476" i="1"/>
  <c r="Z1476" i="1"/>
  <c r="Y1476" i="1"/>
  <c r="H1476" i="1" s="1"/>
  <c r="AA1477" i="1"/>
  <c r="Z1477" i="1"/>
  <c r="Y1477" i="1"/>
  <c r="H1477" i="1" s="1"/>
  <c r="AA1478" i="1"/>
  <c r="Z1478" i="1"/>
  <c r="Y1478" i="1"/>
  <c r="H1478" i="1" s="1"/>
  <c r="AA1479" i="1"/>
  <c r="Z1479" i="1"/>
  <c r="Y1479" i="1"/>
  <c r="H1479" i="1" s="1"/>
  <c r="AA1480" i="1"/>
  <c r="Z1480" i="1"/>
  <c r="Y1480" i="1"/>
  <c r="H1480" i="1" s="1"/>
  <c r="AA1481" i="1"/>
  <c r="Z1481" i="1"/>
  <c r="Y1481" i="1"/>
  <c r="H1481" i="1" s="1"/>
  <c r="AA1482" i="1"/>
  <c r="Z1482" i="1"/>
  <c r="Y1482" i="1"/>
  <c r="H1482" i="1" s="1"/>
  <c r="AA1483" i="1"/>
  <c r="Z1483" i="1"/>
  <c r="Y1483" i="1"/>
  <c r="H1483" i="1" s="1"/>
  <c r="AA1484" i="1"/>
  <c r="Z1484" i="1"/>
  <c r="Y1484" i="1"/>
  <c r="H1484" i="1" s="1"/>
  <c r="AA1485" i="1"/>
  <c r="Z1485" i="1"/>
  <c r="Y1485" i="1"/>
  <c r="H1485" i="1" s="1"/>
  <c r="AA1486" i="1"/>
  <c r="Z1486" i="1"/>
  <c r="Y1486" i="1"/>
  <c r="H1486" i="1" s="1"/>
  <c r="AA1487" i="1"/>
  <c r="Z1487" i="1"/>
  <c r="Y1487" i="1"/>
  <c r="H1487" i="1" s="1"/>
  <c r="AA1488" i="1"/>
  <c r="Z1488" i="1"/>
  <c r="Y1488" i="1"/>
  <c r="H1488" i="1" s="1"/>
  <c r="AA1489" i="1"/>
  <c r="Z1489" i="1"/>
  <c r="Y1489" i="1"/>
  <c r="H1489" i="1" s="1"/>
  <c r="AA1490" i="1"/>
  <c r="Z1490" i="1"/>
  <c r="Y1490" i="1"/>
  <c r="H1490" i="1" s="1"/>
  <c r="AA1491" i="1"/>
  <c r="Z1491" i="1"/>
  <c r="Y1491" i="1"/>
  <c r="H1491" i="1" s="1"/>
  <c r="AA1492" i="1"/>
  <c r="Z1492" i="1"/>
  <c r="Y1492" i="1"/>
  <c r="H1492" i="1" s="1"/>
  <c r="AA1493" i="1"/>
  <c r="Z1493" i="1"/>
  <c r="Y1493" i="1"/>
  <c r="H1493" i="1" s="1"/>
  <c r="AA1494" i="1"/>
  <c r="Z1494" i="1"/>
  <c r="Y1494" i="1"/>
  <c r="H1494" i="1" s="1"/>
  <c r="AA1495" i="1"/>
  <c r="Z1495" i="1"/>
  <c r="Y1495" i="1"/>
  <c r="H1495" i="1" s="1"/>
  <c r="AA1496" i="1"/>
  <c r="Z1496" i="1"/>
  <c r="Y1496" i="1"/>
  <c r="H1496" i="1" s="1"/>
  <c r="AA1497" i="1"/>
  <c r="Z1497" i="1"/>
  <c r="Y1497" i="1"/>
  <c r="H1497" i="1" s="1"/>
  <c r="AA1498" i="1"/>
  <c r="Z1498" i="1"/>
  <c r="Y1498" i="1"/>
  <c r="H1498" i="1" s="1"/>
  <c r="AA1499" i="1"/>
  <c r="Z1499" i="1"/>
  <c r="Y1499" i="1"/>
  <c r="H1499" i="1" s="1"/>
  <c r="AA1500" i="1"/>
  <c r="Z1500" i="1"/>
  <c r="Y1500" i="1"/>
  <c r="H1500" i="1" s="1"/>
  <c r="AA1501" i="1"/>
  <c r="Z1501" i="1"/>
  <c r="Y1501" i="1"/>
  <c r="H1501" i="1" s="1"/>
  <c r="AA1502" i="1"/>
  <c r="Z1502" i="1"/>
  <c r="Y1502" i="1"/>
  <c r="H1502" i="1" s="1"/>
  <c r="AA1503" i="1"/>
  <c r="Z1503" i="1"/>
  <c r="Y1503" i="1"/>
  <c r="H1503" i="1" s="1"/>
  <c r="AA1504" i="1"/>
  <c r="Z1504" i="1"/>
  <c r="Y1504" i="1"/>
  <c r="H1504" i="1" s="1"/>
  <c r="AA1505" i="1"/>
  <c r="Z1505" i="1"/>
  <c r="Y1505" i="1"/>
  <c r="H1505" i="1" s="1"/>
  <c r="AA1506" i="1"/>
  <c r="Z1506" i="1"/>
  <c r="Y1506" i="1"/>
  <c r="H1506" i="1" s="1"/>
  <c r="AA1507" i="1"/>
  <c r="Z1507" i="1"/>
  <c r="Y1507" i="1"/>
  <c r="H1507" i="1" s="1"/>
  <c r="AA1508" i="1"/>
  <c r="Z1508" i="1"/>
  <c r="Y1508" i="1"/>
  <c r="H1508" i="1" s="1"/>
  <c r="AA1509" i="1"/>
  <c r="Z1509" i="1"/>
  <c r="Y1509" i="1"/>
  <c r="H1509" i="1" s="1"/>
  <c r="AA1510" i="1"/>
  <c r="Z1510" i="1"/>
  <c r="Y1510" i="1"/>
  <c r="H1510" i="1" s="1"/>
  <c r="AA1511" i="1"/>
  <c r="Z1511" i="1"/>
  <c r="Y1511" i="1"/>
  <c r="H1511" i="1" s="1"/>
  <c r="AA1512" i="1"/>
  <c r="Z1512" i="1"/>
  <c r="Y1512" i="1"/>
  <c r="H1512" i="1" s="1"/>
  <c r="AA1513" i="1"/>
  <c r="Z1513" i="1"/>
  <c r="Y1513" i="1"/>
  <c r="H1513" i="1" s="1"/>
  <c r="AA1514" i="1"/>
  <c r="Z1514" i="1"/>
  <c r="Y1514" i="1"/>
  <c r="H1514" i="1" s="1"/>
  <c r="AA1515" i="1"/>
  <c r="Z1515" i="1"/>
  <c r="Y1515" i="1"/>
  <c r="H1515" i="1" s="1"/>
  <c r="AA1516" i="1"/>
  <c r="Z1516" i="1"/>
  <c r="Y1516" i="1"/>
  <c r="H1516" i="1" s="1"/>
  <c r="AA1517" i="1"/>
  <c r="Z1517" i="1"/>
  <c r="Y1517" i="1"/>
  <c r="H1517" i="1" s="1"/>
  <c r="AA1518" i="1"/>
  <c r="Z1518" i="1"/>
  <c r="Y1518" i="1"/>
  <c r="H1518" i="1" s="1"/>
  <c r="AA1519" i="1"/>
  <c r="Z1519" i="1"/>
  <c r="Y1519" i="1"/>
  <c r="H1519" i="1" s="1"/>
  <c r="AA1520" i="1"/>
  <c r="Z1520" i="1"/>
  <c r="Y1520" i="1"/>
  <c r="H1520" i="1" s="1"/>
  <c r="AA1521" i="1"/>
  <c r="Z1521" i="1"/>
  <c r="Y1521" i="1"/>
  <c r="H1521" i="1" s="1"/>
  <c r="AA1522" i="1"/>
  <c r="Z1522" i="1"/>
  <c r="Y1522" i="1"/>
  <c r="H1522" i="1" s="1"/>
  <c r="AA1523" i="1"/>
  <c r="Z1523" i="1"/>
  <c r="Y1523" i="1"/>
  <c r="H1523" i="1" s="1"/>
  <c r="AA1524" i="1"/>
  <c r="Z1524" i="1"/>
  <c r="Y1524" i="1"/>
  <c r="H1524" i="1" s="1"/>
  <c r="AA1525" i="1"/>
  <c r="Z1525" i="1"/>
  <c r="Y1525" i="1"/>
  <c r="H1525" i="1" s="1"/>
  <c r="AA1526" i="1"/>
  <c r="Z1526" i="1"/>
  <c r="Y1526" i="1"/>
  <c r="H1526" i="1" s="1"/>
  <c r="AA1527" i="1"/>
  <c r="Z1527" i="1"/>
  <c r="Y1527" i="1"/>
  <c r="H1527" i="1" s="1"/>
  <c r="AA1528" i="1"/>
  <c r="Z1528" i="1"/>
  <c r="Y1528" i="1"/>
  <c r="H1528" i="1" s="1"/>
  <c r="AA1529" i="1"/>
  <c r="Z1529" i="1"/>
  <c r="Y1529" i="1"/>
  <c r="H1529" i="1" s="1"/>
  <c r="AA1530" i="1"/>
  <c r="Z1530" i="1"/>
  <c r="Y1530" i="1"/>
  <c r="H1530" i="1" s="1"/>
  <c r="AA1531" i="1"/>
  <c r="Z1531" i="1"/>
  <c r="Y1531" i="1"/>
  <c r="H1531" i="1" s="1"/>
  <c r="AA1532" i="1"/>
  <c r="Z1532" i="1"/>
  <c r="Y1532" i="1"/>
  <c r="H1532" i="1" s="1"/>
  <c r="AA1533" i="1"/>
  <c r="Z1533" i="1"/>
  <c r="Y1533" i="1"/>
  <c r="H1533" i="1" s="1"/>
  <c r="AA1534" i="1"/>
  <c r="Z1534" i="1"/>
  <c r="Y1534" i="1"/>
  <c r="H1534" i="1" s="1"/>
  <c r="AA1535" i="1"/>
  <c r="Z1535" i="1"/>
  <c r="Y1535" i="1"/>
  <c r="H1535" i="1" s="1"/>
  <c r="AA1536" i="1"/>
  <c r="Z1536" i="1"/>
  <c r="Y1536" i="1"/>
  <c r="H1536" i="1" s="1"/>
  <c r="AA1537" i="1"/>
  <c r="Z1537" i="1"/>
  <c r="Y1537" i="1"/>
  <c r="H1537" i="1" s="1"/>
  <c r="AA1538" i="1"/>
  <c r="Z1538" i="1"/>
  <c r="Y1538" i="1"/>
  <c r="H1538" i="1" s="1"/>
  <c r="AA1539" i="1"/>
  <c r="Z1539" i="1"/>
  <c r="Y1539" i="1"/>
  <c r="H1539" i="1" s="1"/>
  <c r="AA1540" i="1"/>
  <c r="Z1540" i="1"/>
  <c r="Y1540" i="1"/>
  <c r="H1540" i="1" s="1"/>
  <c r="AA1541" i="1"/>
  <c r="Z1541" i="1"/>
  <c r="Y1541" i="1"/>
  <c r="H1541" i="1" s="1"/>
  <c r="AA1542" i="1"/>
  <c r="Z1542" i="1"/>
  <c r="Y1542" i="1"/>
  <c r="H1542" i="1" s="1"/>
  <c r="AA1543" i="1"/>
  <c r="Z1543" i="1"/>
  <c r="Y1543" i="1"/>
  <c r="H1543" i="1" s="1"/>
  <c r="AA1544" i="1"/>
  <c r="Z1544" i="1"/>
  <c r="Y1544" i="1"/>
  <c r="H1544" i="1" s="1"/>
  <c r="AA1545" i="1"/>
  <c r="Z1545" i="1"/>
  <c r="Y1545" i="1"/>
  <c r="H1545" i="1" s="1"/>
  <c r="AA1546" i="1"/>
  <c r="Z1546" i="1"/>
  <c r="Y1546" i="1"/>
  <c r="H1546" i="1" s="1"/>
  <c r="AA1547" i="1"/>
  <c r="Z1547" i="1"/>
  <c r="Y1547" i="1"/>
  <c r="H1547" i="1" s="1"/>
  <c r="AA1548" i="1"/>
  <c r="Z1548" i="1"/>
  <c r="Y1548" i="1"/>
  <c r="H1548" i="1" s="1"/>
  <c r="AA1549" i="1"/>
  <c r="Z1549" i="1"/>
  <c r="Y1549" i="1"/>
  <c r="H1549" i="1" s="1"/>
  <c r="AA1550" i="1"/>
  <c r="Z1550" i="1"/>
  <c r="Y1550" i="1"/>
  <c r="H1550" i="1" s="1"/>
  <c r="AA1551" i="1"/>
  <c r="Z1551" i="1"/>
  <c r="Y1551" i="1"/>
  <c r="H1551" i="1" s="1"/>
  <c r="AA1552" i="1"/>
  <c r="Z1552" i="1"/>
  <c r="Y1552" i="1"/>
  <c r="H1552" i="1" s="1"/>
  <c r="AA1553" i="1"/>
  <c r="Z1553" i="1"/>
  <c r="Y1553" i="1"/>
  <c r="H1553" i="1" s="1"/>
  <c r="AA1554" i="1"/>
  <c r="Z1554" i="1"/>
  <c r="Y1554" i="1"/>
  <c r="H1554" i="1" s="1"/>
  <c r="AA1555" i="1"/>
  <c r="Z1555" i="1"/>
  <c r="Y1555" i="1"/>
  <c r="H1555" i="1" s="1"/>
  <c r="AA1556" i="1"/>
  <c r="Z1556" i="1"/>
  <c r="Y1556" i="1"/>
  <c r="H1556" i="1" s="1"/>
  <c r="AA1557" i="1"/>
  <c r="Z1557" i="1"/>
  <c r="Y1557" i="1"/>
  <c r="H1557" i="1" s="1"/>
  <c r="AA1558" i="1"/>
  <c r="Z1558" i="1"/>
  <c r="Y1558" i="1"/>
  <c r="H1558" i="1" s="1"/>
  <c r="AA1559" i="1"/>
  <c r="Z1559" i="1"/>
  <c r="Y1559" i="1"/>
  <c r="H1559" i="1" s="1"/>
  <c r="AA1560" i="1"/>
  <c r="Z1560" i="1"/>
  <c r="Y1560" i="1"/>
  <c r="H1560" i="1" s="1"/>
  <c r="AA1561" i="1"/>
  <c r="Z1561" i="1"/>
  <c r="Y1561" i="1"/>
  <c r="H1561" i="1" s="1"/>
  <c r="AA1562" i="1"/>
  <c r="Z1562" i="1"/>
  <c r="Y1562" i="1"/>
  <c r="H1562" i="1" s="1"/>
  <c r="AA1563" i="1"/>
  <c r="Z1563" i="1"/>
  <c r="Y1563" i="1"/>
  <c r="H1563" i="1" s="1"/>
  <c r="AA1564" i="1"/>
  <c r="Z1564" i="1"/>
  <c r="Y1564" i="1"/>
  <c r="H1564" i="1" s="1"/>
  <c r="AA1565" i="1"/>
  <c r="Z1565" i="1"/>
  <c r="Y1565" i="1"/>
  <c r="H1565" i="1" s="1"/>
  <c r="AA1566" i="1"/>
  <c r="Z1566" i="1"/>
  <c r="Y1566" i="1"/>
  <c r="H1566" i="1" s="1"/>
  <c r="AA1567" i="1"/>
  <c r="Z1567" i="1"/>
  <c r="Y1567" i="1"/>
  <c r="H1567" i="1" s="1"/>
  <c r="AA1568" i="1"/>
  <c r="Z1568" i="1"/>
  <c r="Y1568" i="1"/>
  <c r="H1568" i="1" s="1"/>
  <c r="AA1569" i="1"/>
  <c r="Z1569" i="1"/>
  <c r="Y1569" i="1"/>
  <c r="H1569" i="1" s="1"/>
  <c r="AA1570" i="1"/>
  <c r="Z1570" i="1"/>
  <c r="Y1570" i="1"/>
  <c r="H1570" i="1" s="1"/>
  <c r="AA1571" i="1"/>
  <c r="Z1571" i="1"/>
  <c r="Y1571" i="1"/>
  <c r="H1571" i="1" s="1"/>
  <c r="AA1572" i="1"/>
  <c r="Z1572" i="1"/>
  <c r="Y1572" i="1"/>
  <c r="H1572" i="1" s="1"/>
  <c r="AA1573" i="1"/>
  <c r="Z1573" i="1"/>
  <c r="Y1573" i="1"/>
  <c r="H1573" i="1" s="1"/>
  <c r="AA1574" i="1"/>
  <c r="Z1574" i="1"/>
  <c r="Y1574" i="1"/>
  <c r="H1574" i="1" s="1"/>
  <c r="AA1575" i="1"/>
  <c r="Z1575" i="1"/>
  <c r="Y1575" i="1"/>
  <c r="H1575" i="1" s="1"/>
  <c r="AA1576" i="1"/>
  <c r="Z1576" i="1"/>
  <c r="Y1576" i="1"/>
  <c r="H1576" i="1" s="1"/>
  <c r="AA1577" i="1"/>
  <c r="Z1577" i="1"/>
  <c r="Y1577" i="1"/>
  <c r="H1577" i="1" s="1"/>
  <c r="AA1578" i="1"/>
  <c r="Z1578" i="1"/>
  <c r="Y1578" i="1"/>
  <c r="H1578" i="1" s="1"/>
  <c r="AA1579" i="1"/>
  <c r="Z1579" i="1"/>
  <c r="Y1579" i="1"/>
  <c r="H1579" i="1" s="1"/>
  <c r="AA1580" i="1"/>
  <c r="Z1580" i="1"/>
  <c r="Y1580" i="1"/>
  <c r="H1580" i="1" s="1"/>
  <c r="AA1581" i="1"/>
  <c r="Z1581" i="1"/>
  <c r="Y1581" i="1"/>
  <c r="H1581" i="1" s="1"/>
  <c r="AA1582" i="1"/>
  <c r="Z1582" i="1"/>
  <c r="Y1582" i="1"/>
  <c r="H1582" i="1" s="1"/>
  <c r="AA1583" i="1"/>
  <c r="Z1583" i="1"/>
  <c r="Y1583" i="1"/>
  <c r="H1583" i="1" s="1"/>
  <c r="AA1584" i="1"/>
  <c r="Z1584" i="1"/>
  <c r="Y1584" i="1"/>
  <c r="H1584" i="1" s="1"/>
  <c r="AA1585" i="1"/>
  <c r="Z1585" i="1"/>
  <c r="Y1585" i="1"/>
  <c r="H1585" i="1" s="1"/>
  <c r="AA1586" i="1"/>
  <c r="Z1586" i="1"/>
  <c r="Y1586" i="1"/>
  <c r="H1586" i="1" s="1"/>
  <c r="AA1587" i="1"/>
  <c r="Z1587" i="1"/>
  <c r="Y1587" i="1"/>
  <c r="H1587" i="1" s="1"/>
  <c r="AA1588" i="1"/>
  <c r="Z1588" i="1"/>
  <c r="Y1588" i="1"/>
  <c r="H1588" i="1" s="1"/>
  <c r="AA1589" i="1"/>
  <c r="Z1589" i="1"/>
  <c r="Y1589" i="1"/>
  <c r="H1589" i="1" s="1"/>
  <c r="AA1590" i="1"/>
  <c r="Z1590" i="1"/>
  <c r="Y1590" i="1"/>
  <c r="H1590" i="1" s="1"/>
  <c r="AA1591" i="1"/>
  <c r="Z1591" i="1"/>
  <c r="Y1591" i="1"/>
  <c r="H1591" i="1" s="1"/>
  <c r="AA1592" i="1"/>
  <c r="Z1592" i="1"/>
  <c r="Y1592" i="1"/>
  <c r="H1592" i="1" s="1"/>
  <c r="AA1593" i="1"/>
  <c r="Z1593" i="1"/>
  <c r="Y1593" i="1"/>
  <c r="H1593" i="1" s="1"/>
  <c r="AA1594" i="1"/>
  <c r="Z1594" i="1"/>
  <c r="Y1594" i="1"/>
  <c r="H1594" i="1" s="1"/>
  <c r="AA1595" i="1"/>
  <c r="Z1595" i="1"/>
  <c r="Y1595" i="1"/>
  <c r="H1595" i="1" s="1"/>
  <c r="AA1596" i="1"/>
  <c r="Z1596" i="1"/>
  <c r="Y1596" i="1"/>
  <c r="H1596" i="1" s="1"/>
  <c r="AA1597" i="1"/>
  <c r="Z1597" i="1"/>
  <c r="Y1597" i="1"/>
  <c r="H1597" i="1" s="1"/>
  <c r="AA1598" i="1"/>
  <c r="Z1598" i="1"/>
  <c r="Y1598" i="1"/>
  <c r="H1598" i="1" s="1"/>
  <c r="AA1599" i="1"/>
  <c r="Z1599" i="1"/>
  <c r="Y1599" i="1"/>
  <c r="H1599" i="1" s="1"/>
  <c r="AA1600" i="1"/>
  <c r="Z1600" i="1"/>
  <c r="Y1600" i="1"/>
  <c r="H1600" i="1" s="1"/>
  <c r="AA1601" i="1"/>
  <c r="Z1601" i="1"/>
  <c r="Y1601" i="1"/>
  <c r="H1601" i="1" s="1"/>
  <c r="AA1602" i="1"/>
  <c r="Z1602" i="1"/>
  <c r="Y1602" i="1"/>
  <c r="H1602" i="1" s="1"/>
  <c r="AA1603" i="1"/>
  <c r="Z1603" i="1"/>
  <c r="Y1603" i="1"/>
  <c r="H1603" i="1" s="1"/>
  <c r="AA1604" i="1"/>
  <c r="Z1604" i="1"/>
  <c r="Y1604" i="1"/>
  <c r="H1604" i="1" s="1"/>
  <c r="AA1605" i="1"/>
  <c r="Z1605" i="1"/>
  <c r="Y1605" i="1"/>
  <c r="H1605" i="1" s="1"/>
  <c r="AA1606" i="1"/>
  <c r="Z1606" i="1"/>
  <c r="Y1606" i="1"/>
  <c r="H1606" i="1" s="1"/>
  <c r="AA1607" i="1"/>
  <c r="Z1607" i="1"/>
  <c r="Y1607" i="1"/>
  <c r="H1607" i="1" s="1"/>
  <c r="AA1608" i="1"/>
  <c r="Z1608" i="1"/>
  <c r="Y1608" i="1"/>
  <c r="H1608" i="1" s="1"/>
  <c r="AA1609" i="1"/>
  <c r="Z1609" i="1"/>
  <c r="Y1609" i="1"/>
  <c r="H1609" i="1" s="1"/>
  <c r="AA1610" i="1"/>
  <c r="Z1610" i="1"/>
  <c r="Y1610" i="1"/>
  <c r="H1610" i="1" s="1"/>
  <c r="AA1611" i="1"/>
  <c r="Z1611" i="1"/>
  <c r="Y1611" i="1"/>
  <c r="H1611" i="1" s="1"/>
  <c r="AA1612" i="1"/>
  <c r="Z1612" i="1"/>
  <c r="Y1612" i="1"/>
  <c r="H1612" i="1" s="1"/>
  <c r="AA1613" i="1"/>
  <c r="Z1613" i="1"/>
  <c r="Y1613" i="1"/>
  <c r="H1613" i="1" s="1"/>
  <c r="AA1614" i="1"/>
  <c r="Z1614" i="1"/>
  <c r="Y1614" i="1"/>
  <c r="H1614" i="1" s="1"/>
  <c r="AA1615" i="1"/>
  <c r="Z1615" i="1"/>
  <c r="Y1615" i="1"/>
  <c r="H1615" i="1" s="1"/>
  <c r="AA1616" i="1"/>
  <c r="Z1616" i="1"/>
  <c r="Y1616" i="1"/>
  <c r="H1616" i="1" s="1"/>
  <c r="AA1617" i="1"/>
  <c r="Z1617" i="1"/>
  <c r="Y1617" i="1"/>
  <c r="H1617" i="1" s="1"/>
  <c r="AA1618" i="1"/>
  <c r="Z1618" i="1"/>
  <c r="Y1618" i="1"/>
  <c r="H1618" i="1" s="1"/>
  <c r="AA1619" i="1"/>
  <c r="Z1619" i="1"/>
  <c r="Y1619" i="1"/>
  <c r="H1619" i="1" s="1"/>
  <c r="AA1620" i="1"/>
  <c r="Z1620" i="1"/>
  <c r="Y1620" i="1"/>
  <c r="H1620" i="1" s="1"/>
  <c r="AA1621" i="1"/>
  <c r="Z1621" i="1"/>
  <c r="Y1621" i="1"/>
  <c r="H1621" i="1" s="1"/>
  <c r="AA1622" i="1"/>
  <c r="Z1622" i="1"/>
  <c r="Y1622" i="1"/>
  <c r="H1622" i="1" s="1"/>
  <c r="AA1623" i="1"/>
  <c r="Z1623" i="1"/>
  <c r="Y1623" i="1"/>
  <c r="H1623" i="1" s="1"/>
  <c r="AA1624" i="1"/>
  <c r="Z1624" i="1"/>
  <c r="Y1624" i="1"/>
  <c r="H1624" i="1" s="1"/>
  <c r="AA1625" i="1"/>
  <c r="Z1625" i="1"/>
  <c r="Y1625" i="1"/>
  <c r="H1625" i="1" s="1"/>
  <c r="AA1626" i="1"/>
  <c r="Z1626" i="1"/>
  <c r="Y1626" i="1"/>
  <c r="H1626" i="1" s="1"/>
  <c r="AA1627" i="1"/>
  <c r="Z1627" i="1"/>
  <c r="Y1627" i="1"/>
  <c r="H1627" i="1" s="1"/>
  <c r="AA1628" i="1"/>
  <c r="Z1628" i="1"/>
  <c r="Y1628" i="1"/>
  <c r="H1628" i="1" s="1"/>
  <c r="AA1629" i="1"/>
  <c r="Z1629" i="1"/>
  <c r="Y1629" i="1"/>
  <c r="H1629" i="1" s="1"/>
  <c r="AA1630" i="1"/>
  <c r="Z1630" i="1"/>
  <c r="Y1630" i="1"/>
  <c r="H1630" i="1" s="1"/>
  <c r="AA1631" i="1"/>
  <c r="Z1631" i="1"/>
  <c r="Y1631" i="1"/>
  <c r="H1631" i="1" s="1"/>
  <c r="AA1632" i="1"/>
  <c r="Z1632" i="1"/>
  <c r="Y1632" i="1"/>
  <c r="H1632" i="1" s="1"/>
  <c r="AA1633" i="1"/>
  <c r="Z1633" i="1"/>
  <c r="Y1633" i="1"/>
  <c r="H1633" i="1" s="1"/>
  <c r="AA1634" i="1"/>
  <c r="Z1634" i="1"/>
  <c r="Y1634" i="1"/>
  <c r="H1634" i="1" s="1"/>
  <c r="AA1635" i="1"/>
  <c r="Z1635" i="1"/>
  <c r="Y1635" i="1"/>
  <c r="H1635" i="1" s="1"/>
  <c r="AA1636" i="1"/>
  <c r="Z1636" i="1"/>
  <c r="Y1636" i="1"/>
  <c r="H1636" i="1" s="1"/>
  <c r="AA1637" i="1"/>
  <c r="Z1637" i="1"/>
  <c r="Y1637" i="1"/>
  <c r="H1637" i="1" s="1"/>
  <c r="AA1638" i="1"/>
  <c r="Z1638" i="1"/>
  <c r="Y1638" i="1"/>
  <c r="H1638" i="1" s="1"/>
  <c r="AA1639" i="1"/>
  <c r="Z1639" i="1"/>
  <c r="Y1639" i="1"/>
  <c r="H1639" i="1" s="1"/>
  <c r="AA1640" i="1"/>
  <c r="Z1640" i="1"/>
  <c r="Y1640" i="1"/>
  <c r="H1640" i="1" s="1"/>
  <c r="AA1641" i="1"/>
  <c r="Z1641" i="1"/>
  <c r="Y1641" i="1"/>
  <c r="H1641" i="1" s="1"/>
  <c r="AA1642" i="1"/>
  <c r="Z1642" i="1"/>
  <c r="Y1642" i="1"/>
  <c r="H1642" i="1" s="1"/>
  <c r="AA1643" i="1"/>
  <c r="Z1643" i="1"/>
  <c r="Y1643" i="1"/>
  <c r="H1643" i="1" s="1"/>
  <c r="AA1644" i="1"/>
  <c r="Z1644" i="1"/>
  <c r="Y1644" i="1"/>
  <c r="H1644" i="1" s="1"/>
  <c r="AA1645" i="1"/>
  <c r="Z1645" i="1"/>
  <c r="Y1645" i="1"/>
  <c r="H1645" i="1" s="1"/>
  <c r="AA1646" i="1"/>
  <c r="Z1646" i="1"/>
  <c r="Y1646" i="1"/>
  <c r="H1646" i="1" s="1"/>
  <c r="AA1647" i="1"/>
  <c r="Z1647" i="1"/>
  <c r="Y1647" i="1"/>
  <c r="H1647" i="1" s="1"/>
  <c r="AA1648" i="1"/>
  <c r="Z1648" i="1"/>
  <c r="Y1648" i="1"/>
  <c r="H1648" i="1" s="1"/>
  <c r="AA1649" i="1"/>
  <c r="Z1649" i="1"/>
  <c r="Y1649" i="1"/>
  <c r="H1649" i="1" s="1"/>
  <c r="AA1650" i="1"/>
  <c r="Z1650" i="1"/>
  <c r="Y1650" i="1"/>
  <c r="H1650" i="1" s="1"/>
  <c r="AA1651" i="1"/>
  <c r="Z1651" i="1"/>
  <c r="Y1651" i="1"/>
  <c r="H1651" i="1" s="1"/>
  <c r="AA1652" i="1"/>
  <c r="Z1652" i="1"/>
  <c r="Y1652" i="1"/>
  <c r="H1652" i="1" s="1"/>
  <c r="AA1653" i="1"/>
  <c r="Z1653" i="1"/>
  <c r="Y1653" i="1"/>
  <c r="H1653" i="1" s="1"/>
  <c r="AA1654" i="1"/>
  <c r="Z1654" i="1"/>
  <c r="Y1654" i="1"/>
  <c r="H1654" i="1" s="1"/>
  <c r="AA1655" i="1"/>
  <c r="Z1655" i="1"/>
  <c r="Y1655" i="1"/>
  <c r="H1655" i="1" s="1"/>
  <c r="AA1656" i="1"/>
  <c r="Z1656" i="1"/>
  <c r="Y1656" i="1"/>
  <c r="H1656" i="1" s="1"/>
  <c r="AA1657" i="1"/>
  <c r="Z1657" i="1"/>
  <c r="Y1657" i="1"/>
  <c r="H1657" i="1" s="1"/>
  <c r="AA1658" i="1"/>
  <c r="Z1658" i="1"/>
  <c r="Y1658" i="1"/>
  <c r="H1658" i="1" s="1"/>
  <c r="AA1659" i="1"/>
  <c r="Z1659" i="1"/>
  <c r="Y1659" i="1"/>
  <c r="H1659" i="1" s="1"/>
  <c r="AA1660" i="1"/>
  <c r="Z1660" i="1"/>
  <c r="Y1660" i="1"/>
  <c r="H1660" i="1" s="1"/>
  <c r="AA1661" i="1"/>
  <c r="Z1661" i="1"/>
  <c r="Y1661" i="1"/>
  <c r="H1661" i="1" s="1"/>
  <c r="AA1662" i="1"/>
  <c r="Z1662" i="1"/>
  <c r="Y1662" i="1"/>
  <c r="H1662" i="1" s="1"/>
  <c r="AA1663" i="1"/>
  <c r="Z1663" i="1"/>
  <c r="Y1663" i="1"/>
  <c r="H1663" i="1" s="1"/>
  <c r="AA1664" i="1"/>
  <c r="Z1664" i="1"/>
  <c r="Y1664" i="1"/>
  <c r="H1664" i="1" s="1"/>
  <c r="AA1665" i="1"/>
  <c r="Z1665" i="1"/>
  <c r="Y1665" i="1"/>
  <c r="H1665" i="1" s="1"/>
  <c r="AA1666" i="1"/>
  <c r="Z1666" i="1"/>
  <c r="Y1666" i="1"/>
  <c r="H1666" i="1" s="1"/>
  <c r="AA1667" i="1"/>
  <c r="Z1667" i="1"/>
  <c r="Y1667" i="1"/>
  <c r="H1667" i="1" s="1"/>
  <c r="AA1668" i="1"/>
  <c r="Z1668" i="1"/>
  <c r="Y1668" i="1"/>
  <c r="H1668" i="1" s="1"/>
  <c r="AA1669" i="1"/>
  <c r="Z1669" i="1"/>
  <c r="Y1669" i="1"/>
  <c r="H1669" i="1" s="1"/>
  <c r="AA1670" i="1"/>
  <c r="Z1670" i="1"/>
  <c r="Y1670" i="1"/>
  <c r="H1670" i="1" s="1"/>
  <c r="AA1671" i="1"/>
  <c r="Z1671" i="1"/>
  <c r="Y1671" i="1"/>
  <c r="H1671" i="1" s="1"/>
  <c r="AA1672" i="1"/>
  <c r="Z1672" i="1"/>
  <c r="Y1672" i="1"/>
  <c r="H1672" i="1" s="1"/>
  <c r="AA1673" i="1"/>
  <c r="Z1673" i="1"/>
  <c r="Y1673" i="1"/>
  <c r="H1673" i="1" s="1"/>
  <c r="AA1674" i="1"/>
  <c r="Z1674" i="1"/>
  <c r="Y1674" i="1"/>
  <c r="H1674" i="1" s="1"/>
  <c r="AA1675" i="1"/>
  <c r="Z1675" i="1"/>
  <c r="Y1675" i="1"/>
  <c r="H1675" i="1" s="1"/>
  <c r="AA1676" i="1"/>
  <c r="Z1676" i="1"/>
  <c r="Y1676" i="1"/>
  <c r="H1676" i="1" s="1"/>
  <c r="AA1677" i="1"/>
  <c r="Z1677" i="1"/>
  <c r="Y1677" i="1"/>
  <c r="H1677" i="1" s="1"/>
  <c r="AA1678" i="1"/>
  <c r="Z1678" i="1"/>
  <c r="Y1678" i="1"/>
  <c r="H1678" i="1" s="1"/>
  <c r="AA1679" i="1"/>
  <c r="Z1679" i="1"/>
  <c r="Y1679" i="1"/>
  <c r="H1679" i="1" s="1"/>
  <c r="AA1680" i="1"/>
  <c r="Z1680" i="1"/>
  <c r="Y1680" i="1"/>
  <c r="H1680" i="1" s="1"/>
  <c r="AA1681" i="1"/>
  <c r="Z1681" i="1"/>
  <c r="Y1681" i="1"/>
  <c r="H1681" i="1" s="1"/>
  <c r="AA1682" i="1"/>
  <c r="Z1682" i="1"/>
  <c r="Y1682" i="1"/>
  <c r="H1682" i="1" s="1"/>
  <c r="AA1683" i="1"/>
  <c r="Z1683" i="1"/>
  <c r="Y1683" i="1"/>
  <c r="H1683" i="1" s="1"/>
  <c r="AA1684" i="1"/>
  <c r="Z1684" i="1"/>
  <c r="Y1684" i="1"/>
  <c r="H1684" i="1" s="1"/>
  <c r="AA1685" i="1"/>
  <c r="Z1685" i="1"/>
  <c r="Y1685" i="1"/>
  <c r="H1685" i="1" s="1"/>
  <c r="AA1686" i="1"/>
  <c r="Z1686" i="1"/>
  <c r="Y1686" i="1"/>
  <c r="H1686" i="1" s="1"/>
  <c r="AA1687" i="1"/>
  <c r="Z1687" i="1"/>
  <c r="Y1687" i="1"/>
  <c r="H1687" i="1" s="1"/>
  <c r="AA1688" i="1"/>
  <c r="Z1688" i="1"/>
  <c r="Y1688" i="1"/>
  <c r="H1688" i="1" s="1"/>
  <c r="AA1689" i="1"/>
  <c r="Z1689" i="1"/>
  <c r="Y1689" i="1"/>
  <c r="H1689" i="1" s="1"/>
  <c r="AA1690" i="1"/>
  <c r="Z1690" i="1"/>
  <c r="Y1690" i="1"/>
  <c r="H1690" i="1" s="1"/>
  <c r="AA1691" i="1"/>
  <c r="Z1691" i="1"/>
  <c r="Y1691" i="1"/>
  <c r="H1691" i="1" s="1"/>
  <c r="AA1692" i="1"/>
  <c r="Z1692" i="1"/>
  <c r="Y1692" i="1"/>
  <c r="H1692" i="1" s="1"/>
  <c r="AA1693" i="1"/>
  <c r="Z1693" i="1"/>
  <c r="Y1693" i="1"/>
  <c r="H1693" i="1" s="1"/>
  <c r="AA1694" i="1"/>
  <c r="Z1694" i="1"/>
  <c r="Y1694" i="1"/>
  <c r="H1694" i="1" s="1"/>
  <c r="AA1695" i="1"/>
  <c r="Z1695" i="1"/>
  <c r="Y1695" i="1"/>
  <c r="H1695" i="1" s="1"/>
  <c r="AA1696" i="1"/>
  <c r="Z1696" i="1"/>
  <c r="Y1696" i="1"/>
  <c r="H1696" i="1" s="1"/>
  <c r="AA1697" i="1"/>
  <c r="Z1697" i="1"/>
  <c r="Y1697" i="1"/>
  <c r="H1697" i="1" s="1"/>
  <c r="AA1698" i="1"/>
  <c r="Z1698" i="1"/>
  <c r="Y1698" i="1"/>
  <c r="H1698" i="1" s="1"/>
  <c r="AA1699" i="1"/>
  <c r="Z1699" i="1"/>
  <c r="Y1699" i="1"/>
  <c r="H1699" i="1" s="1"/>
  <c r="AA1700" i="1"/>
  <c r="Z1700" i="1"/>
  <c r="Y1700" i="1"/>
  <c r="H1700" i="1" s="1"/>
  <c r="AA1701" i="1"/>
  <c r="Z1701" i="1"/>
  <c r="Y1701" i="1"/>
  <c r="H1701" i="1" s="1"/>
  <c r="AA1702" i="1"/>
  <c r="Z1702" i="1"/>
  <c r="Y1702" i="1"/>
  <c r="H1702" i="1" s="1"/>
  <c r="AA1703" i="1"/>
  <c r="Z1703" i="1"/>
  <c r="Y1703" i="1"/>
  <c r="H1703" i="1" s="1"/>
  <c r="AA1704" i="1"/>
  <c r="Z1704" i="1"/>
  <c r="Y1704" i="1"/>
  <c r="H1704" i="1" s="1"/>
  <c r="AA1705" i="1"/>
  <c r="Z1705" i="1"/>
  <c r="Y1705" i="1"/>
  <c r="H1705" i="1" s="1"/>
  <c r="AA1706" i="1"/>
  <c r="Z1706" i="1"/>
  <c r="Y1706" i="1"/>
  <c r="H1706" i="1" s="1"/>
  <c r="AA1707" i="1"/>
  <c r="Z1707" i="1"/>
  <c r="Y1707" i="1"/>
  <c r="H1707" i="1" s="1"/>
  <c r="AA1708" i="1"/>
  <c r="Z1708" i="1"/>
  <c r="Y1708" i="1"/>
  <c r="H1708" i="1" s="1"/>
  <c r="AA1709" i="1"/>
  <c r="Z1709" i="1"/>
  <c r="Y1709" i="1"/>
  <c r="H1709" i="1" s="1"/>
  <c r="AA1710" i="1"/>
  <c r="Z1710" i="1"/>
  <c r="Y1710" i="1"/>
  <c r="H1710" i="1" s="1"/>
  <c r="AA1711" i="1"/>
  <c r="Z1711" i="1"/>
  <c r="Y1711" i="1"/>
  <c r="H1711" i="1" s="1"/>
  <c r="AA1712" i="1"/>
  <c r="Z1712" i="1"/>
  <c r="Y1712" i="1"/>
  <c r="H1712" i="1" s="1"/>
  <c r="AA1713" i="1"/>
  <c r="Z1713" i="1"/>
  <c r="Y1713" i="1"/>
  <c r="H1713" i="1" s="1"/>
  <c r="AA1714" i="1"/>
  <c r="Z1714" i="1"/>
  <c r="Y1714" i="1"/>
  <c r="H1714" i="1" s="1"/>
  <c r="AA1715" i="1"/>
  <c r="Z1715" i="1"/>
  <c r="Y1715" i="1"/>
  <c r="H1715" i="1" s="1"/>
  <c r="AA1716" i="1"/>
  <c r="Z1716" i="1"/>
  <c r="Y1716" i="1"/>
  <c r="H1716" i="1" s="1"/>
  <c r="AA1717" i="1"/>
  <c r="Z1717" i="1"/>
  <c r="Y1717" i="1"/>
  <c r="H1717" i="1" s="1"/>
  <c r="AA1718" i="1"/>
  <c r="Z1718" i="1"/>
  <c r="Y1718" i="1"/>
  <c r="H1718" i="1" s="1"/>
  <c r="AA1719" i="1"/>
  <c r="Z1719" i="1"/>
  <c r="Y1719" i="1"/>
  <c r="H1719" i="1" s="1"/>
  <c r="AA1720" i="1"/>
  <c r="Z1720" i="1"/>
  <c r="Y1720" i="1"/>
  <c r="H1720" i="1" s="1"/>
  <c r="AA1721" i="1"/>
  <c r="Z1721" i="1"/>
  <c r="Y1721" i="1"/>
  <c r="H1721" i="1" s="1"/>
  <c r="AA1722" i="1"/>
  <c r="Z1722" i="1"/>
  <c r="Y1722" i="1"/>
  <c r="H1722" i="1" s="1"/>
  <c r="AA1723" i="1"/>
  <c r="Z1723" i="1"/>
  <c r="Y1723" i="1"/>
  <c r="H1723" i="1" s="1"/>
  <c r="AA1724" i="1"/>
  <c r="Z1724" i="1"/>
  <c r="Y1724" i="1"/>
  <c r="H1724" i="1" s="1"/>
  <c r="AA1725" i="1"/>
  <c r="Z1725" i="1"/>
  <c r="Y1725" i="1"/>
  <c r="H1725" i="1" s="1"/>
  <c r="AA1726" i="1"/>
  <c r="Z1726" i="1"/>
  <c r="Y1726" i="1"/>
  <c r="H1726" i="1" s="1"/>
  <c r="AA1727" i="1"/>
  <c r="Z1727" i="1"/>
  <c r="Y1727" i="1"/>
  <c r="H1727" i="1" s="1"/>
  <c r="AA1728" i="1"/>
  <c r="Z1728" i="1"/>
  <c r="Y1728" i="1"/>
  <c r="H1728" i="1" s="1"/>
  <c r="AA1729" i="1"/>
  <c r="Z1729" i="1"/>
  <c r="Y1729" i="1"/>
  <c r="H1729" i="1" s="1"/>
  <c r="AA1730" i="1"/>
  <c r="Z1730" i="1"/>
  <c r="Y1730" i="1"/>
  <c r="H1730" i="1" s="1"/>
  <c r="AA1731" i="1"/>
  <c r="Z1731" i="1"/>
  <c r="Y1731" i="1"/>
  <c r="H1731" i="1" s="1"/>
  <c r="AA1732" i="1"/>
  <c r="Z1732" i="1"/>
  <c r="Y1732" i="1"/>
  <c r="H1732" i="1" s="1"/>
  <c r="AA1733" i="1"/>
  <c r="Z1733" i="1"/>
  <c r="Y1733" i="1"/>
  <c r="H1733" i="1" s="1"/>
  <c r="AA1734" i="1"/>
  <c r="Z1734" i="1"/>
  <c r="Y1734" i="1"/>
  <c r="H1734" i="1" s="1"/>
  <c r="AA1735" i="1"/>
  <c r="Z1735" i="1"/>
  <c r="Y1735" i="1"/>
  <c r="H1735" i="1" s="1"/>
  <c r="AA1736" i="1"/>
  <c r="Z1736" i="1"/>
  <c r="Y1736" i="1"/>
  <c r="H1736" i="1" s="1"/>
  <c r="AA1737" i="1"/>
  <c r="Z1737" i="1"/>
  <c r="Y1737" i="1"/>
  <c r="H1737" i="1" s="1"/>
  <c r="AA1738" i="1"/>
  <c r="Z1738" i="1"/>
  <c r="Y1738" i="1"/>
  <c r="H1738" i="1" s="1"/>
  <c r="AA1739" i="1"/>
  <c r="Z1739" i="1"/>
  <c r="Y1739" i="1"/>
  <c r="H1739" i="1" s="1"/>
  <c r="AA1740" i="1"/>
  <c r="Z1740" i="1"/>
  <c r="Y1740" i="1"/>
  <c r="H1740" i="1" s="1"/>
  <c r="AA1741" i="1"/>
  <c r="Z1741" i="1"/>
  <c r="Y1741" i="1"/>
  <c r="H1741" i="1" s="1"/>
  <c r="AA1742" i="1"/>
  <c r="Z1742" i="1"/>
  <c r="Y1742" i="1"/>
  <c r="H1742" i="1" s="1"/>
  <c r="AA1743" i="1"/>
  <c r="Z1743" i="1"/>
  <c r="Y1743" i="1"/>
  <c r="H1743" i="1" s="1"/>
  <c r="AA1744" i="1"/>
  <c r="Z1744" i="1"/>
  <c r="Y1744" i="1"/>
  <c r="H1744" i="1" s="1"/>
  <c r="AA1745" i="1"/>
  <c r="Z1745" i="1"/>
  <c r="Y1745" i="1"/>
  <c r="H1745" i="1" s="1"/>
  <c r="AA1746" i="1"/>
  <c r="Z1746" i="1"/>
  <c r="Y1746" i="1"/>
  <c r="H1746" i="1" s="1"/>
  <c r="AA1747" i="1"/>
  <c r="Z1747" i="1"/>
  <c r="Y1747" i="1"/>
  <c r="H1747" i="1" s="1"/>
  <c r="AA1748" i="1"/>
  <c r="Z1748" i="1"/>
  <c r="Y1748" i="1"/>
  <c r="H1748" i="1" s="1"/>
  <c r="AA1749" i="1"/>
  <c r="Z1749" i="1"/>
  <c r="Y1749" i="1"/>
  <c r="H1749" i="1" s="1"/>
  <c r="AA1750" i="1"/>
  <c r="Z1750" i="1"/>
  <c r="Y1750" i="1"/>
  <c r="H1750" i="1" s="1"/>
  <c r="AA1751" i="1"/>
  <c r="Z1751" i="1"/>
  <c r="Y1751" i="1"/>
  <c r="H1751" i="1" s="1"/>
  <c r="AA1752" i="1"/>
  <c r="Z1752" i="1"/>
  <c r="Y1752" i="1"/>
  <c r="H1752" i="1" s="1"/>
  <c r="AA1753" i="1"/>
  <c r="Z1753" i="1"/>
  <c r="Y1753" i="1"/>
  <c r="H1753" i="1" s="1"/>
  <c r="AA1754" i="1"/>
  <c r="Z1754" i="1"/>
  <c r="Y1754" i="1"/>
  <c r="H1754" i="1" s="1"/>
  <c r="AA1755" i="1"/>
  <c r="Z1755" i="1"/>
  <c r="Y1755" i="1"/>
  <c r="H1755" i="1" s="1"/>
  <c r="AA1756" i="1"/>
  <c r="Z1756" i="1"/>
  <c r="Y1756" i="1"/>
  <c r="H1756" i="1" s="1"/>
  <c r="AA1757" i="1"/>
  <c r="Z1757" i="1"/>
  <c r="Y1757" i="1"/>
  <c r="H1757" i="1" s="1"/>
  <c r="AA1758" i="1"/>
  <c r="Z1758" i="1"/>
  <c r="Y1758" i="1"/>
  <c r="H1758" i="1" s="1"/>
  <c r="AA1759" i="1"/>
  <c r="Z1759" i="1"/>
  <c r="Y1759" i="1"/>
  <c r="H1759" i="1" s="1"/>
  <c r="AA1760" i="1"/>
  <c r="Z1760" i="1"/>
  <c r="Y1760" i="1"/>
  <c r="H1760" i="1" s="1"/>
  <c r="AA1761" i="1"/>
  <c r="Z1761" i="1"/>
  <c r="Y1761" i="1"/>
  <c r="H1761" i="1" s="1"/>
  <c r="AA1762" i="1"/>
  <c r="Z1762" i="1"/>
  <c r="Y1762" i="1"/>
  <c r="H1762" i="1" s="1"/>
  <c r="AA1763" i="1"/>
  <c r="Z1763" i="1"/>
  <c r="Y1763" i="1"/>
  <c r="H1763" i="1" s="1"/>
  <c r="AA1764" i="1"/>
  <c r="Z1764" i="1"/>
  <c r="Y1764" i="1"/>
  <c r="H1764" i="1" s="1"/>
  <c r="AA1765" i="1"/>
  <c r="Z1765" i="1"/>
  <c r="Y1765" i="1"/>
  <c r="H1765" i="1" s="1"/>
  <c r="AA1766" i="1"/>
  <c r="Z1766" i="1"/>
  <c r="Y1766" i="1"/>
  <c r="H1766" i="1" s="1"/>
  <c r="AA1767" i="1"/>
  <c r="Z1767" i="1"/>
  <c r="Y1767" i="1"/>
  <c r="H1767" i="1" s="1"/>
  <c r="AA1768" i="1"/>
  <c r="Z1768" i="1"/>
  <c r="Y1768" i="1"/>
  <c r="H1768" i="1" s="1"/>
  <c r="AA1769" i="1"/>
  <c r="Z1769" i="1"/>
  <c r="Y1769" i="1"/>
  <c r="H1769" i="1" s="1"/>
  <c r="AA1770" i="1"/>
  <c r="Z1770" i="1"/>
  <c r="Y1770" i="1"/>
  <c r="H1770" i="1" s="1"/>
  <c r="AA1771" i="1"/>
  <c r="Z1771" i="1"/>
  <c r="Y1771" i="1"/>
  <c r="H1771" i="1" s="1"/>
  <c r="AA1772" i="1"/>
  <c r="Z1772" i="1"/>
  <c r="Y1772" i="1"/>
  <c r="H1772" i="1" s="1"/>
  <c r="AA1773" i="1"/>
  <c r="Z1773" i="1"/>
  <c r="Y1773" i="1"/>
  <c r="H1773" i="1" s="1"/>
  <c r="AA1774" i="1"/>
  <c r="Z1774" i="1"/>
  <c r="Y1774" i="1"/>
  <c r="H1774" i="1" s="1"/>
  <c r="AA1775" i="1"/>
  <c r="Z1775" i="1"/>
  <c r="Y1775" i="1"/>
  <c r="H1775" i="1" s="1"/>
  <c r="AA1776" i="1"/>
  <c r="Z1776" i="1"/>
  <c r="Y1776" i="1"/>
  <c r="H1776" i="1" s="1"/>
  <c r="AA1777" i="1"/>
  <c r="Z1777" i="1"/>
  <c r="Y1777" i="1"/>
  <c r="H1777" i="1" s="1"/>
  <c r="AA1778" i="1"/>
  <c r="Z1778" i="1"/>
  <c r="Y1778" i="1"/>
  <c r="H1778" i="1" s="1"/>
  <c r="AA1779" i="1"/>
  <c r="Z1779" i="1"/>
  <c r="Y1779" i="1"/>
  <c r="H1779" i="1" s="1"/>
  <c r="AA1780" i="1"/>
  <c r="Z1780" i="1"/>
  <c r="Y1780" i="1"/>
  <c r="H1780" i="1" s="1"/>
  <c r="AA1781" i="1"/>
  <c r="Z1781" i="1"/>
  <c r="Y1781" i="1"/>
  <c r="H1781" i="1" s="1"/>
  <c r="AA1782" i="1"/>
  <c r="Z1782" i="1"/>
  <c r="Y1782" i="1"/>
  <c r="H1782" i="1" s="1"/>
  <c r="AA1783" i="1"/>
  <c r="Z1783" i="1"/>
  <c r="Y1783" i="1"/>
  <c r="H1783" i="1" s="1"/>
  <c r="AA1784" i="1"/>
  <c r="Z1784" i="1"/>
  <c r="Y1784" i="1"/>
  <c r="H1784" i="1" s="1"/>
  <c r="AA1785" i="1"/>
  <c r="Z1785" i="1"/>
  <c r="Y1785" i="1"/>
  <c r="H1785" i="1" s="1"/>
  <c r="AA1786" i="1"/>
  <c r="Z1786" i="1"/>
  <c r="Y1786" i="1"/>
  <c r="H1786" i="1" s="1"/>
  <c r="AA1787" i="1"/>
  <c r="Z1787" i="1"/>
  <c r="Y1787" i="1"/>
  <c r="H1787" i="1" s="1"/>
  <c r="AA1788" i="1"/>
  <c r="Z1788" i="1"/>
  <c r="Y1788" i="1"/>
  <c r="H1788" i="1" s="1"/>
  <c r="AA1789" i="1"/>
  <c r="Z1789" i="1"/>
  <c r="Y1789" i="1"/>
  <c r="H1789" i="1" s="1"/>
  <c r="AA1790" i="1"/>
  <c r="Z1790" i="1"/>
  <c r="Y1790" i="1"/>
  <c r="H1790" i="1" s="1"/>
  <c r="AA1791" i="1"/>
  <c r="Z1791" i="1"/>
  <c r="Y1791" i="1"/>
  <c r="H1791" i="1" s="1"/>
  <c r="AA1792" i="1"/>
  <c r="Z1792" i="1"/>
  <c r="Y1792" i="1"/>
  <c r="H1792" i="1" s="1"/>
  <c r="AA1793" i="1"/>
  <c r="Z1793" i="1"/>
  <c r="Y1793" i="1"/>
  <c r="H1793" i="1" s="1"/>
  <c r="AA1794" i="1"/>
  <c r="Z1794" i="1"/>
  <c r="Y1794" i="1"/>
  <c r="H1794" i="1" s="1"/>
  <c r="AA1795" i="1"/>
  <c r="Z1795" i="1"/>
  <c r="Y1795" i="1"/>
  <c r="H1795" i="1" s="1"/>
  <c r="AA1796" i="1"/>
  <c r="Z1796" i="1"/>
  <c r="Y1796" i="1"/>
  <c r="H1796" i="1" s="1"/>
  <c r="AA1797" i="1"/>
  <c r="Z1797" i="1"/>
  <c r="Y1797" i="1"/>
  <c r="H1797" i="1" s="1"/>
  <c r="AA1798" i="1"/>
  <c r="Z1798" i="1"/>
  <c r="Y1798" i="1"/>
  <c r="H1798" i="1" s="1"/>
  <c r="AA1799" i="1"/>
  <c r="Z1799" i="1"/>
  <c r="Y1799" i="1"/>
  <c r="H1799" i="1" s="1"/>
  <c r="AA1800" i="1"/>
  <c r="Z1800" i="1"/>
  <c r="Y1800" i="1"/>
  <c r="H1800" i="1" s="1"/>
  <c r="AA1801" i="1"/>
  <c r="Z1801" i="1"/>
  <c r="Y1801" i="1"/>
  <c r="H1801" i="1" s="1"/>
  <c r="AA1802" i="1"/>
  <c r="Z1802" i="1"/>
  <c r="Y1802" i="1"/>
  <c r="H1802" i="1" s="1"/>
  <c r="AA1803" i="1"/>
  <c r="Z1803" i="1"/>
  <c r="Y1803" i="1"/>
  <c r="H1803" i="1" s="1"/>
  <c r="AA1804" i="1"/>
  <c r="Z1804" i="1"/>
  <c r="Y1804" i="1"/>
  <c r="H1804" i="1" s="1"/>
  <c r="AA1805" i="1"/>
  <c r="Z1805" i="1"/>
  <c r="Y1805" i="1"/>
  <c r="H1805" i="1" s="1"/>
  <c r="AA1806" i="1"/>
  <c r="Z1806" i="1"/>
  <c r="Y1806" i="1"/>
  <c r="H1806" i="1" s="1"/>
  <c r="AA1807" i="1"/>
  <c r="Z1807" i="1"/>
  <c r="Y1807" i="1"/>
  <c r="H1807" i="1" s="1"/>
  <c r="AA1808" i="1"/>
  <c r="Z1808" i="1"/>
  <c r="Y1808" i="1"/>
  <c r="H1808" i="1" s="1"/>
  <c r="AA1809" i="1"/>
  <c r="Z1809" i="1"/>
  <c r="Y1809" i="1"/>
  <c r="H1809" i="1" s="1"/>
  <c r="AA1810" i="1"/>
  <c r="Z1810" i="1"/>
  <c r="Y1810" i="1"/>
  <c r="H1810" i="1" s="1"/>
  <c r="AA1811" i="1"/>
  <c r="Z1811" i="1"/>
  <c r="Y1811" i="1"/>
  <c r="H1811" i="1" s="1"/>
  <c r="AA1812" i="1"/>
  <c r="Z1812" i="1"/>
  <c r="Y1812" i="1"/>
  <c r="H1812" i="1" s="1"/>
  <c r="AA1813" i="1"/>
  <c r="Z1813" i="1"/>
  <c r="Y1813" i="1"/>
  <c r="H1813" i="1" s="1"/>
  <c r="AA1814" i="1"/>
  <c r="Z1814" i="1"/>
  <c r="Y1814" i="1"/>
  <c r="H1814" i="1" s="1"/>
  <c r="AA1815" i="1"/>
  <c r="Z1815" i="1"/>
  <c r="Y1815" i="1"/>
  <c r="H1815" i="1" s="1"/>
  <c r="AA1816" i="1"/>
  <c r="Z1816" i="1"/>
  <c r="Y1816" i="1"/>
  <c r="H1816" i="1" s="1"/>
  <c r="AA1817" i="1"/>
  <c r="Z1817" i="1"/>
  <c r="Y1817" i="1"/>
  <c r="H1817" i="1" s="1"/>
  <c r="AA1818" i="1"/>
  <c r="Z1818" i="1"/>
  <c r="Y1818" i="1"/>
  <c r="H1818" i="1" s="1"/>
  <c r="AA1819" i="1"/>
  <c r="Z1819" i="1"/>
  <c r="Y1819" i="1"/>
  <c r="H1819" i="1" s="1"/>
  <c r="AA1820" i="1"/>
  <c r="Z1820" i="1"/>
  <c r="Y1820" i="1"/>
  <c r="H1820" i="1" s="1"/>
  <c r="AA1821" i="1"/>
  <c r="Z1821" i="1"/>
  <c r="Y1821" i="1"/>
  <c r="H1821" i="1" s="1"/>
  <c r="AA1822" i="1"/>
  <c r="Z1822" i="1"/>
  <c r="Y1822" i="1"/>
  <c r="H1822" i="1" s="1"/>
  <c r="AA1823" i="1"/>
  <c r="Z1823" i="1"/>
  <c r="Y1823" i="1"/>
  <c r="H1823" i="1" s="1"/>
  <c r="AA1824" i="1"/>
  <c r="Z1824" i="1"/>
  <c r="Y1824" i="1"/>
  <c r="H1824" i="1" s="1"/>
  <c r="AA1825" i="1"/>
  <c r="Z1825" i="1"/>
  <c r="Y1825" i="1"/>
  <c r="H1825" i="1" s="1"/>
  <c r="AA1826" i="1"/>
  <c r="Z1826" i="1"/>
  <c r="Y1826" i="1"/>
  <c r="H1826" i="1" s="1"/>
  <c r="AA1827" i="1"/>
  <c r="Z1827" i="1"/>
  <c r="Y1827" i="1"/>
  <c r="H1827" i="1" s="1"/>
  <c r="AA1828" i="1"/>
  <c r="Z1828" i="1"/>
  <c r="Y1828" i="1"/>
  <c r="H1828" i="1" s="1"/>
  <c r="AA1829" i="1"/>
  <c r="Z1829" i="1"/>
  <c r="Y1829" i="1"/>
  <c r="H1829" i="1" s="1"/>
  <c r="AA1830" i="1"/>
  <c r="Z1830" i="1"/>
  <c r="Y1830" i="1"/>
  <c r="H1830" i="1" s="1"/>
  <c r="AA1831" i="1"/>
  <c r="Z1831" i="1"/>
  <c r="Y1831" i="1"/>
  <c r="H1831" i="1" s="1"/>
  <c r="AA1832" i="1"/>
  <c r="Z1832" i="1"/>
  <c r="Y1832" i="1"/>
  <c r="H1832" i="1" s="1"/>
  <c r="AA1833" i="1"/>
  <c r="Z1833" i="1"/>
  <c r="Y1833" i="1"/>
  <c r="H1833" i="1" s="1"/>
  <c r="AA1834" i="1"/>
  <c r="Z1834" i="1"/>
  <c r="Y1834" i="1"/>
  <c r="H1834" i="1" s="1"/>
  <c r="AA1835" i="1"/>
  <c r="Z1835" i="1"/>
  <c r="Y1835" i="1"/>
  <c r="H1835" i="1" s="1"/>
  <c r="AA1836" i="1"/>
  <c r="Z1836" i="1"/>
  <c r="Y1836" i="1"/>
  <c r="H1836" i="1" s="1"/>
  <c r="AA1837" i="1"/>
  <c r="Z1837" i="1"/>
  <c r="Y1837" i="1"/>
  <c r="H1837" i="1" s="1"/>
  <c r="AA1838" i="1"/>
  <c r="Z1838" i="1"/>
  <c r="Y1838" i="1"/>
  <c r="H1838" i="1" s="1"/>
  <c r="AA1839" i="1"/>
  <c r="Z1839" i="1"/>
  <c r="Y1839" i="1"/>
  <c r="H1839" i="1" s="1"/>
  <c r="AA1840" i="1"/>
  <c r="Z1840" i="1"/>
  <c r="Y1840" i="1"/>
  <c r="H1840" i="1" s="1"/>
  <c r="AA1841" i="1"/>
  <c r="Z1841" i="1"/>
  <c r="Y1841" i="1"/>
  <c r="H1841" i="1" s="1"/>
  <c r="AA1842" i="1"/>
  <c r="Z1842" i="1"/>
  <c r="Y1842" i="1"/>
  <c r="H1842" i="1" s="1"/>
  <c r="AA1843" i="1"/>
  <c r="Z1843" i="1"/>
  <c r="Y1843" i="1"/>
  <c r="H1843" i="1" s="1"/>
  <c r="AA1844" i="1"/>
  <c r="Z1844" i="1"/>
  <c r="Y1844" i="1"/>
  <c r="H1844" i="1" s="1"/>
  <c r="AA1845" i="1"/>
  <c r="Z1845" i="1"/>
  <c r="Y1845" i="1"/>
  <c r="H1845" i="1" s="1"/>
  <c r="AA1846" i="1"/>
  <c r="Z1846" i="1"/>
  <c r="Y1846" i="1"/>
  <c r="H1846" i="1" s="1"/>
  <c r="AA1847" i="1"/>
  <c r="Z1847" i="1"/>
  <c r="Y1847" i="1"/>
  <c r="H1847" i="1" s="1"/>
  <c r="AA1848" i="1"/>
  <c r="Z1848" i="1"/>
  <c r="Y1848" i="1"/>
  <c r="H1848" i="1" s="1"/>
  <c r="AA1849" i="1"/>
  <c r="Z1849" i="1"/>
  <c r="Y1849" i="1"/>
  <c r="H1849" i="1" s="1"/>
  <c r="AA1850" i="1"/>
  <c r="Z1850" i="1"/>
  <c r="Y1850" i="1"/>
  <c r="H1850" i="1" s="1"/>
  <c r="AA1851" i="1"/>
  <c r="Z1851" i="1"/>
  <c r="Y1851" i="1"/>
  <c r="H1851" i="1" s="1"/>
  <c r="AA1852" i="1"/>
  <c r="Z1852" i="1"/>
  <c r="Y1852" i="1"/>
  <c r="H1852" i="1" s="1"/>
  <c r="AA1853" i="1"/>
  <c r="Z1853" i="1"/>
  <c r="Y1853" i="1"/>
  <c r="H1853" i="1" s="1"/>
  <c r="AA1854" i="1"/>
  <c r="Z1854" i="1"/>
  <c r="Y1854" i="1"/>
  <c r="H1854" i="1" s="1"/>
  <c r="AA1855" i="1"/>
  <c r="Z1855" i="1"/>
  <c r="Y1855" i="1"/>
  <c r="H1855" i="1" s="1"/>
  <c r="AA1856" i="1"/>
  <c r="Z1856" i="1"/>
  <c r="Y1856" i="1"/>
  <c r="H1856" i="1" s="1"/>
  <c r="AA1857" i="1"/>
  <c r="Z1857" i="1"/>
  <c r="Y1857" i="1"/>
  <c r="H1857" i="1" s="1"/>
  <c r="AA1858" i="1"/>
  <c r="Z1858" i="1"/>
  <c r="Y1858" i="1"/>
  <c r="H1858" i="1" s="1"/>
  <c r="AA1859" i="1"/>
  <c r="Z1859" i="1"/>
  <c r="Y1859" i="1"/>
  <c r="H1859" i="1" s="1"/>
  <c r="AA1860" i="1"/>
  <c r="Z1860" i="1"/>
  <c r="Y1860" i="1"/>
  <c r="H1860" i="1" s="1"/>
  <c r="AA1861" i="1"/>
  <c r="Z1861" i="1"/>
  <c r="Y1861" i="1"/>
  <c r="H1861" i="1" s="1"/>
  <c r="AA1862" i="1"/>
  <c r="Z1862" i="1"/>
  <c r="Y1862" i="1"/>
  <c r="H1862" i="1" s="1"/>
  <c r="AA1863" i="1"/>
  <c r="Z1863" i="1"/>
  <c r="Y1863" i="1"/>
  <c r="H1863" i="1" s="1"/>
  <c r="AA1864" i="1"/>
  <c r="Z1864" i="1"/>
  <c r="Y1864" i="1"/>
  <c r="H1864" i="1" s="1"/>
  <c r="AA1865" i="1"/>
  <c r="Z1865" i="1"/>
  <c r="Y1865" i="1"/>
  <c r="H1865" i="1" s="1"/>
  <c r="AA1866" i="1"/>
  <c r="Z1866" i="1"/>
  <c r="Y1866" i="1"/>
  <c r="H1866" i="1" s="1"/>
  <c r="AA1867" i="1"/>
  <c r="Z1867" i="1"/>
  <c r="Y1867" i="1"/>
  <c r="H1867" i="1" s="1"/>
  <c r="AA1868" i="1"/>
  <c r="Z1868" i="1"/>
  <c r="Y1868" i="1"/>
  <c r="H1868" i="1" s="1"/>
  <c r="AA1869" i="1"/>
  <c r="Z1869" i="1"/>
  <c r="Y1869" i="1"/>
  <c r="H1869" i="1" s="1"/>
  <c r="AA1870" i="1"/>
  <c r="Z1870" i="1"/>
  <c r="Y1870" i="1"/>
  <c r="H1870" i="1" s="1"/>
  <c r="AA1871" i="1"/>
  <c r="Z1871" i="1"/>
  <c r="Y1871" i="1"/>
  <c r="H1871" i="1" s="1"/>
  <c r="AA1872" i="1"/>
  <c r="Z1872" i="1"/>
  <c r="Y1872" i="1"/>
  <c r="H1872" i="1" s="1"/>
  <c r="AA1873" i="1"/>
  <c r="Z1873" i="1"/>
  <c r="Y1873" i="1"/>
  <c r="H1873" i="1" s="1"/>
  <c r="AA1874" i="1"/>
  <c r="Z1874" i="1"/>
  <c r="Y1874" i="1"/>
  <c r="H1874" i="1" s="1"/>
  <c r="AA1875" i="1"/>
  <c r="Z1875" i="1"/>
  <c r="Y1875" i="1"/>
  <c r="H1875" i="1" s="1"/>
  <c r="AA1876" i="1"/>
  <c r="Z1876" i="1"/>
  <c r="Y1876" i="1"/>
  <c r="H1876" i="1" s="1"/>
  <c r="AA1877" i="1"/>
  <c r="Z1877" i="1"/>
  <c r="Y1877" i="1"/>
  <c r="H1877" i="1" s="1"/>
  <c r="AA1878" i="1"/>
  <c r="Z1878" i="1"/>
  <c r="Y1878" i="1"/>
  <c r="H1878" i="1" s="1"/>
  <c r="AA1879" i="1"/>
  <c r="Z1879" i="1"/>
  <c r="Y1879" i="1"/>
  <c r="H1879" i="1" s="1"/>
  <c r="AA1880" i="1"/>
  <c r="Z1880" i="1"/>
  <c r="Y1880" i="1"/>
  <c r="H1880" i="1" s="1"/>
  <c r="AA1881" i="1"/>
  <c r="Z1881" i="1"/>
  <c r="Y1881" i="1"/>
  <c r="H1881" i="1" s="1"/>
  <c r="AA1882" i="1"/>
  <c r="Z1882" i="1"/>
  <c r="Y1882" i="1"/>
  <c r="H1882" i="1" s="1"/>
  <c r="AA1883" i="1"/>
  <c r="Z1883" i="1"/>
  <c r="Y1883" i="1"/>
  <c r="H1883" i="1" s="1"/>
  <c r="AA1884" i="1"/>
  <c r="Z1884" i="1"/>
  <c r="Y1884" i="1"/>
  <c r="H1884" i="1" s="1"/>
  <c r="AA1885" i="1"/>
  <c r="Z1885" i="1"/>
  <c r="Y1885" i="1"/>
  <c r="H1885" i="1" s="1"/>
  <c r="AA1886" i="1"/>
  <c r="Z1886" i="1"/>
  <c r="Y1886" i="1"/>
  <c r="H1886" i="1" s="1"/>
  <c r="AA1887" i="1"/>
  <c r="Z1887" i="1"/>
  <c r="Y1887" i="1"/>
  <c r="H1887" i="1" s="1"/>
  <c r="AA1888" i="1"/>
  <c r="Z1888" i="1"/>
  <c r="Y1888" i="1"/>
  <c r="H1888" i="1" s="1"/>
  <c r="AA1889" i="1"/>
  <c r="Z1889" i="1"/>
  <c r="Y1889" i="1"/>
  <c r="H1889" i="1" s="1"/>
  <c r="AA1890" i="1"/>
  <c r="Z1890" i="1"/>
  <c r="Y1890" i="1"/>
  <c r="H1890" i="1" s="1"/>
  <c r="AA1891" i="1"/>
  <c r="Z1891" i="1"/>
  <c r="Y1891" i="1"/>
  <c r="H1891" i="1" s="1"/>
  <c r="AA1892" i="1"/>
  <c r="Z1892" i="1"/>
  <c r="Y1892" i="1"/>
  <c r="H1892" i="1" s="1"/>
  <c r="AA1893" i="1"/>
  <c r="Z1893" i="1"/>
  <c r="Y1893" i="1"/>
  <c r="H1893" i="1" s="1"/>
  <c r="AA1894" i="1"/>
  <c r="Z1894" i="1"/>
  <c r="Y1894" i="1"/>
  <c r="H1894" i="1" s="1"/>
  <c r="AA1895" i="1"/>
  <c r="Z1895" i="1"/>
  <c r="Y1895" i="1"/>
  <c r="H1895" i="1" s="1"/>
  <c r="AA1896" i="1"/>
  <c r="Z1896" i="1"/>
  <c r="Y1896" i="1"/>
  <c r="H1896" i="1" s="1"/>
  <c r="AA1897" i="1"/>
  <c r="Z1897" i="1"/>
  <c r="Y1897" i="1"/>
  <c r="H1897" i="1" s="1"/>
  <c r="AA1898" i="1"/>
  <c r="Z1898" i="1"/>
  <c r="Y1898" i="1"/>
  <c r="H1898" i="1" s="1"/>
  <c r="AA1899" i="1"/>
  <c r="Z1899" i="1"/>
  <c r="Y1899" i="1"/>
  <c r="H1899" i="1" s="1"/>
  <c r="AA1900" i="1"/>
  <c r="Z1900" i="1"/>
  <c r="Y1900" i="1"/>
  <c r="H1900" i="1" s="1"/>
  <c r="AA1901" i="1"/>
  <c r="Z1901" i="1"/>
  <c r="Y1901" i="1"/>
  <c r="H1901" i="1" s="1"/>
  <c r="AA1902" i="1"/>
  <c r="Z1902" i="1"/>
  <c r="Y1902" i="1"/>
  <c r="H1902" i="1" s="1"/>
  <c r="AA1903" i="1"/>
  <c r="Z1903" i="1"/>
  <c r="Y1903" i="1"/>
  <c r="H1903" i="1" s="1"/>
  <c r="AA1904" i="1"/>
  <c r="Z1904" i="1"/>
  <c r="Y1904" i="1"/>
  <c r="H1904" i="1" s="1"/>
  <c r="AA1905" i="1"/>
  <c r="Z1905" i="1"/>
  <c r="Y1905" i="1"/>
  <c r="H1905" i="1" s="1"/>
  <c r="AA1906" i="1"/>
  <c r="Z1906" i="1"/>
  <c r="Y1906" i="1"/>
  <c r="H1906" i="1" s="1"/>
  <c r="AA1907" i="1"/>
  <c r="Z1907" i="1"/>
  <c r="Y1907" i="1"/>
  <c r="H1907" i="1" s="1"/>
  <c r="AA1908" i="1"/>
  <c r="Z1908" i="1"/>
  <c r="Y1908" i="1"/>
  <c r="H1908" i="1" s="1"/>
  <c r="AA1909" i="1"/>
  <c r="Z1909" i="1"/>
  <c r="Y1909" i="1"/>
  <c r="H1909" i="1" s="1"/>
  <c r="AA1910" i="1"/>
  <c r="Z1910" i="1"/>
  <c r="Y1910" i="1"/>
  <c r="H1910" i="1" s="1"/>
  <c r="AA1911" i="1"/>
  <c r="Z1911" i="1"/>
  <c r="Y1911" i="1"/>
  <c r="H1911" i="1" s="1"/>
  <c r="AA1912" i="1"/>
  <c r="Z1912" i="1"/>
  <c r="Y1912" i="1"/>
  <c r="H1912" i="1" s="1"/>
  <c r="AA1913" i="1"/>
  <c r="Z1913" i="1"/>
  <c r="Y1913" i="1"/>
  <c r="H1913" i="1" s="1"/>
  <c r="AA1914" i="1"/>
  <c r="Z1914" i="1"/>
  <c r="Y1914" i="1"/>
  <c r="H1914" i="1" s="1"/>
  <c r="AA1915" i="1"/>
  <c r="Z1915" i="1"/>
  <c r="Y1915" i="1"/>
  <c r="H1915" i="1" s="1"/>
  <c r="AA1916" i="1"/>
  <c r="Z1916" i="1"/>
  <c r="Y1916" i="1"/>
  <c r="H1916" i="1" s="1"/>
  <c r="AA1917" i="1"/>
  <c r="Z1917" i="1"/>
  <c r="Y1917" i="1"/>
  <c r="H1917" i="1" s="1"/>
  <c r="AA1918" i="1"/>
  <c r="Z1918" i="1"/>
  <c r="Y1918" i="1"/>
  <c r="H1918" i="1" s="1"/>
  <c r="AA1919" i="1"/>
  <c r="Z1919" i="1"/>
  <c r="Y1919" i="1"/>
  <c r="H1919" i="1" s="1"/>
  <c r="AA1920" i="1"/>
  <c r="Z1920" i="1"/>
  <c r="Y1920" i="1"/>
  <c r="H1920" i="1" s="1"/>
  <c r="AA1921" i="1"/>
  <c r="Z1921" i="1"/>
  <c r="Y1921" i="1"/>
  <c r="H1921" i="1" s="1"/>
  <c r="AA1922" i="1"/>
  <c r="Z1922" i="1"/>
  <c r="Y1922" i="1"/>
  <c r="H1922" i="1" s="1"/>
  <c r="AA1923" i="1"/>
  <c r="Z1923" i="1"/>
  <c r="Y1923" i="1"/>
  <c r="H1923" i="1" s="1"/>
  <c r="AA1924" i="1"/>
  <c r="Z1924" i="1"/>
  <c r="Y1924" i="1"/>
  <c r="H1924" i="1" s="1"/>
  <c r="AA1925" i="1"/>
  <c r="Z1925" i="1"/>
  <c r="Y1925" i="1"/>
  <c r="H1925" i="1" s="1"/>
  <c r="AA1926" i="1"/>
  <c r="Z1926" i="1"/>
  <c r="Y1926" i="1"/>
  <c r="H1926" i="1" s="1"/>
  <c r="AA1927" i="1"/>
  <c r="Z1927" i="1"/>
  <c r="Y1927" i="1"/>
  <c r="H1927" i="1" s="1"/>
  <c r="AA1928" i="1"/>
  <c r="Z1928" i="1"/>
  <c r="Y1928" i="1"/>
  <c r="H1928" i="1" s="1"/>
  <c r="AA1929" i="1"/>
  <c r="Z1929" i="1"/>
  <c r="Y1929" i="1"/>
  <c r="H1929" i="1" s="1"/>
  <c r="AA1930" i="1"/>
  <c r="Z1930" i="1"/>
  <c r="Y1930" i="1"/>
  <c r="H1930" i="1" s="1"/>
  <c r="AA1931" i="1"/>
  <c r="Z1931" i="1"/>
  <c r="Y1931" i="1"/>
  <c r="H1931" i="1" s="1"/>
  <c r="AA1932" i="1"/>
  <c r="Z1932" i="1"/>
  <c r="Y1932" i="1"/>
  <c r="H1932" i="1" s="1"/>
  <c r="AA1933" i="1"/>
  <c r="Z1933" i="1"/>
  <c r="Y1933" i="1"/>
  <c r="H1933" i="1" s="1"/>
  <c r="AA1934" i="1"/>
  <c r="Z1934" i="1"/>
  <c r="Y1934" i="1"/>
  <c r="H1934" i="1" s="1"/>
  <c r="AA1935" i="1"/>
  <c r="Z1935" i="1"/>
  <c r="Y1935" i="1"/>
  <c r="H1935" i="1" s="1"/>
  <c r="AA1936" i="1"/>
  <c r="Z1936" i="1"/>
  <c r="Y1936" i="1"/>
  <c r="H1936" i="1" s="1"/>
  <c r="AA1937" i="1"/>
  <c r="Z1937" i="1"/>
  <c r="Y1937" i="1"/>
  <c r="H1937" i="1" s="1"/>
  <c r="AA1938" i="1"/>
  <c r="Z1938" i="1"/>
  <c r="Y1938" i="1"/>
  <c r="H1938" i="1" s="1"/>
  <c r="AA1939" i="1"/>
  <c r="Z1939" i="1"/>
  <c r="Y1939" i="1"/>
  <c r="H1939" i="1" s="1"/>
  <c r="AA1940" i="1"/>
  <c r="Z1940" i="1"/>
  <c r="Y1940" i="1"/>
  <c r="H1940" i="1" s="1"/>
  <c r="AA1941" i="1"/>
  <c r="Z1941" i="1"/>
  <c r="Y1941" i="1"/>
  <c r="H1941" i="1" s="1"/>
  <c r="AA1942" i="1"/>
  <c r="Z1942" i="1"/>
  <c r="Y1942" i="1"/>
  <c r="H1942" i="1" s="1"/>
  <c r="AA1943" i="1"/>
  <c r="Z1943" i="1"/>
  <c r="Y1943" i="1"/>
  <c r="H1943" i="1" s="1"/>
  <c r="AA1944" i="1"/>
  <c r="Z1944" i="1"/>
  <c r="Y1944" i="1"/>
  <c r="H1944" i="1" s="1"/>
  <c r="AA1945" i="1"/>
  <c r="Z1945" i="1"/>
  <c r="Y1945" i="1"/>
  <c r="H1945" i="1" s="1"/>
  <c r="AA1946" i="1"/>
  <c r="Z1946" i="1"/>
  <c r="Y1946" i="1"/>
  <c r="H1946" i="1" s="1"/>
  <c r="AA1947" i="1"/>
  <c r="Z1947" i="1"/>
  <c r="Y1947" i="1"/>
  <c r="H1947" i="1" s="1"/>
  <c r="AA1948" i="1"/>
  <c r="Z1948" i="1"/>
  <c r="Y1948" i="1"/>
  <c r="H1948" i="1" s="1"/>
  <c r="AA1949" i="1"/>
  <c r="Z1949" i="1"/>
  <c r="Y1949" i="1"/>
  <c r="H1949" i="1" s="1"/>
  <c r="AA1950" i="1"/>
  <c r="Z1950" i="1"/>
  <c r="Y1950" i="1"/>
  <c r="H1950" i="1" s="1"/>
  <c r="AA1951" i="1"/>
  <c r="Z1951" i="1"/>
  <c r="Y1951" i="1"/>
  <c r="H1951" i="1" s="1"/>
  <c r="AA1952" i="1"/>
  <c r="Z1952" i="1"/>
  <c r="Y1952" i="1"/>
  <c r="H1952" i="1" s="1"/>
  <c r="AA1953" i="1"/>
  <c r="Z1953" i="1"/>
  <c r="Y1953" i="1"/>
  <c r="H1953" i="1" s="1"/>
  <c r="AA1954" i="1"/>
  <c r="Z1954" i="1"/>
  <c r="Y1954" i="1"/>
  <c r="H1954" i="1" s="1"/>
  <c r="AA1955" i="1"/>
  <c r="Z1955" i="1"/>
  <c r="Y1955" i="1"/>
  <c r="H1955" i="1" s="1"/>
  <c r="AA1956" i="1"/>
  <c r="Z1956" i="1"/>
  <c r="Y1956" i="1"/>
  <c r="H1956" i="1" s="1"/>
  <c r="AA1957" i="1"/>
  <c r="Z1957" i="1"/>
  <c r="Y1957" i="1"/>
  <c r="H1957" i="1" s="1"/>
  <c r="AA1958" i="1"/>
  <c r="Z1958" i="1"/>
  <c r="Y1958" i="1"/>
  <c r="H1958" i="1" s="1"/>
  <c r="AA1959" i="1"/>
  <c r="Z1959" i="1"/>
  <c r="Y1959" i="1"/>
  <c r="H1959" i="1" s="1"/>
  <c r="AA1960" i="1"/>
  <c r="Z1960" i="1"/>
  <c r="Y1960" i="1"/>
  <c r="H1960" i="1" s="1"/>
  <c r="AA1961" i="1"/>
  <c r="Z1961" i="1"/>
  <c r="Y1961" i="1"/>
  <c r="H1961" i="1" s="1"/>
  <c r="AA1962" i="1"/>
  <c r="Z1962" i="1"/>
  <c r="Y1962" i="1"/>
  <c r="H1962" i="1" s="1"/>
  <c r="AA1963" i="1"/>
  <c r="Z1963" i="1"/>
  <c r="Y1963" i="1"/>
  <c r="H1963" i="1" s="1"/>
  <c r="AA1964" i="1"/>
  <c r="Z1964" i="1"/>
  <c r="Y1964" i="1"/>
  <c r="H1964" i="1" s="1"/>
  <c r="AA1965" i="1"/>
  <c r="Z1965" i="1"/>
  <c r="Y1965" i="1"/>
  <c r="H1965" i="1" s="1"/>
  <c r="AA1966" i="1"/>
  <c r="Z1966" i="1"/>
  <c r="Y1966" i="1"/>
  <c r="H1966" i="1" s="1"/>
  <c r="AA1967" i="1"/>
  <c r="Z1967" i="1"/>
  <c r="Y1967" i="1"/>
  <c r="H1967" i="1" s="1"/>
  <c r="AA1968" i="1"/>
  <c r="Z1968" i="1"/>
  <c r="Y1968" i="1"/>
  <c r="H1968" i="1" s="1"/>
  <c r="AA1969" i="1"/>
  <c r="Z1969" i="1"/>
  <c r="Y1969" i="1"/>
  <c r="H1969" i="1" s="1"/>
  <c r="AA1970" i="1"/>
  <c r="Z1970" i="1"/>
  <c r="Y1970" i="1"/>
  <c r="H1970" i="1" s="1"/>
  <c r="AA1971" i="1"/>
  <c r="Z1971" i="1"/>
  <c r="Y1971" i="1"/>
  <c r="H1971" i="1" s="1"/>
  <c r="AA1972" i="1"/>
  <c r="Z1972" i="1"/>
  <c r="Y1972" i="1"/>
  <c r="H1972" i="1" s="1"/>
  <c r="AA1973" i="1"/>
  <c r="Z1973" i="1"/>
  <c r="Y1973" i="1"/>
  <c r="H1973" i="1" s="1"/>
  <c r="AA1974" i="1"/>
  <c r="Z1974" i="1"/>
  <c r="Y1974" i="1"/>
  <c r="H1974" i="1" s="1"/>
  <c r="AA1975" i="1"/>
  <c r="Z1975" i="1"/>
  <c r="Y1975" i="1"/>
  <c r="H1975" i="1" s="1"/>
  <c r="AA1976" i="1"/>
  <c r="Z1976" i="1"/>
  <c r="Y1976" i="1"/>
  <c r="H1976" i="1" s="1"/>
  <c r="AA1977" i="1"/>
  <c r="Z1977" i="1"/>
  <c r="Y1977" i="1"/>
  <c r="H1977" i="1" s="1"/>
  <c r="AA1978" i="1"/>
  <c r="Z1978" i="1"/>
  <c r="Y1978" i="1"/>
  <c r="H1978" i="1" s="1"/>
  <c r="AA1979" i="1"/>
  <c r="Z1979" i="1"/>
  <c r="Y1979" i="1"/>
  <c r="H1979" i="1" s="1"/>
  <c r="AA1980" i="1"/>
  <c r="Z1980" i="1"/>
  <c r="Y1980" i="1"/>
  <c r="H1980" i="1" s="1"/>
  <c r="AA1981" i="1"/>
  <c r="Z1981" i="1"/>
  <c r="Y1981" i="1"/>
  <c r="H1981" i="1" s="1"/>
  <c r="AA1982" i="1"/>
  <c r="Z1982" i="1"/>
  <c r="Y1982" i="1"/>
  <c r="H1982" i="1" s="1"/>
  <c r="AA1983" i="1"/>
  <c r="Z1983" i="1"/>
  <c r="Y1983" i="1"/>
  <c r="H1983" i="1" s="1"/>
  <c r="AA1984" i="1"/>
  <c r="Z1984" i="1"/>
  <c r="Y1984" i="1"/>
  <c r="H1984" i="1" s="1"/>
  <c r="AA1985" i="1"/>
  <c r="Z1985" i="1"/>
  <c r="Y1985" i="1"/>
  <c r="H1985" i="1" s="1"/>
  <c r="AA1986" i="1"/>
  <c r="Z1986" i="1"/>
  <c r="Y1986" i="1"/>
  <c r="H1986" i="1" s="1"/>
  <c r="AA1987" i="1"/>
  <c r="Z1987" i="1"/>
  <c r="Y1987" i="1"/>
  <c r="H1987" i="1" s="1"/>
  <c r="AA1988" i="1"/>
  <c r="Z1988" i="1"/>
  <c r="Y1988" i="1"/>
  <c r="H1988" i="1" s="1"/>
  <c r="AA1989" i="1"/>
  <c r="Z1989" i="1"/>
  <c r="Y1989" i="1"/>
  <c r="H1989" i="1" s="1"/>
  <c r="AA1990" i="1"/>
  <c r="Z1990" i="1"/>
  <c r="Y1990" i="1"/>
  <c r="H1990" i="1" s="1"/>
  <c r="AA1991" i="1"/>
  <c r="Z1991" i="1"/>
  <c r="Y1991" i="1"/>
  <c r="H1991" i="1" s="1"/>
  <c r="AA1992" i="1"/>
  <c r="Z1992" i="1"/>
  <c r="Y1992" i="1"/>
  <c r="H1992" i="1" s="1"/>
  <c r="AA1993" i="1"/>
  <c r="Z1993" i="1"/>
  <c r="Y1993" i="1"/>
  <c r="H1993" i="1" s="1"/>
  <c r="AA1994" i="1"/>
  <c r="Z1994" i="1"/>
  <c r="Y1994" i="1"/>
  <c r="H1994" i="1" s="1"/>
  <c r="AA1995" i="1"/>
  <c r="Z1995" i="1"/>
  <c r="Y1995" i="1"/>
  <c r="H1995" i="1" s="1"/>
  <c r="AA1996" i="1"/>
  <c r="Z1996" i="1"/>
  <c r="Y1996" i="1"/>
  <c r="H1996" i="1" s="1"/>
  <c r="AA1997" i="1"/>
  <c r="Z1997" i="1"/>
  <c r="Y1997" i="1"/>
  <c r="H1997" i="1" s="1"/>
  <c r="AA1998" i="1"/>
  <c r="Z1998" i="1"/>
  <c r="Y1998" i="1"/>
  <c r="H1998" i="1" s="1"/>
  <c r="AA1999" i="1"/>
  <c r="Z1999" i="1"/>
  <c r="Y1999" i="1"/>
  <c r="H1999" i="1" s="1"/>
  <c r="AA2000" i="1"/>
  <c r="Z2000" i="1"/>
  <c r="Y2000" i="1"/>
  <c r="H2000" i="1" s="1"/>
  <c r="AA2001" i="1"/>
  <c r="Z2001" i="1"/>
  <c r="Y2001" i="1"/>
  <c r="H2001" i="1" s="1"/>
  <c r="AA2002" i="1"/>
  <c r="Z2002" i="1"/>
  <c r="Y2002" i="1"/>
  <c r="H2002" i="1" s="1"/>
  <c r="AA2003" i="1"/>
  <c r="Z2003" i="1"/>
  <c r="Y2003" i="1"/>
  <c r="H2003" i="1" s="1"/>
  <c r="AA2004" i="1"/>
  <c r="Z2004" i="1"/>
  <c r="Y2004" i="1"/>
  <c r="H2004" i="1" s="1"/>
  <c r="AA2005" i="1"/>
  <c r="Z2005" i="1"/>
  <c r="Y2005" i="1"/>
  <c r="H2005" i="1" s="1"/>
  <c r="AA2006" i="1"/>
  <c r="Z2006" i="1"/>
  <c r="Y2006" i="1"/>
  <c r="H2006" i="1" s="1"/>
  <c r="AA2007" i="1"/>
  <c r="Z2007" i="1"/>
  <c r="Y2007" i="1"/>
  <c r="H2007" i="1" s="1"/>
  <c r="AA2008" i="1"/>
  <c r="Z2008" i="1"/>
  <c r="Y2008" i="1"/>
  <c r="H2008" i="1" s="1"/>
  <c r="AA2009" i="1"/>
  <c r="Z2009" i="1"/>
  <c r="Y2009" i="1"/>
  <c r="H2009" i="1" s="1"/>
  <c r="AA2010" i="1"/>
  <c r="Z2010" i="1"/>
  <c r="Y2010" i="1"/>
  <c r="H2010" i="1" s="1"/>
  <c r="AA2011" i="1"/>
  <c r="Z2011" i="1"/>
  <c r="Y2011" i="1"/>
  <c r="H2011" i="1" s="1"/>
  <c r="AA2012" i="1"/>
  <c r="Z2012" i="1"/>
  <c r="Y2012" i="1"/>
  <c r="H2012" i="1" s="1"/>
  <c r="AA2013" i="1"/>
  <c r="Z2013" i="1"/>
  <c r="Y2013" i="1"/>
  <c r="H2013" i="1" s="1"/>
  <c r="AA2014" i="1"/>
  <c r="Z2014" i="1"/>
  <c r="Y2014" i="1"/>
  <c r="H2014" i="1" s="1"/>
  <c r="AA2015" i="1"/>
  <c r="Z2015" i="1"/>
  <c r="Y2015" i="1"/>
  <c r="H2015" i="1" s="1"/>
  <c r="AA2016" i="1"/>
  <c r="Z2016" i="1"/>
  <c r="Y2016" i="1"/>
  <c r="H2016" i="1" s="1"/>
  <c r="AA2017" i="1"/>
  <c r="Z2017" i="1"/>
  <c r="Y2017" i="1"/>
  <c r="H2017" i="1" s="1"/>
  <c r="AA2018" i="1"/>
  <c r="Z2018" i="1"/>
  <c r="Y2018" i="1"/>
  <c r="H2018" i="1" s="1"/>
  <c r="AA2019" i="1"/>
  <c r="Z2019" i="1"/>
  <c r="Y2019" i="1"/>
  <c r="H2019" i="1" s="1"/>
  <c r="AA2020" i="1"/>
  <c r="Z2020" i="1"/>
  <c r="Y2020" i="1"/>
  <c r="H2020" i="1" s="1"/>
  <c r="AA2021" i="1"/>
  <c r="Z2021" i="1"/>
  <c r="Y2021" i="1"/>
  <c r="H2021" i="1" s="1"/>
  <c r="AA2022" i="1"/>
  <c r="Z2022" i="1"/>
  <c r="Y2022" i="1"/>
  <c r="H2022" i="1" s="1"/>
  <c r="AA2023" i="1"/>
  <c r="Z2023" i="1"/>
  <c r="Y2023" i="1"/>
  <c r="H2023" i="1" s="1"/>
  <c r="AA2024" i="1"/>
  <c r="Z2024" i="1"/>
  <c r="Y2024" i="1"/>
  <c r="H2024" i="1" s="1"/>
  <c r="AA2025" i="1"/>
  <c r="Z2025" i="1"/>
  <c r="Y2025" i="1"/>
  <c r="H2025" i="1" s="1"/>
  <c r="AA2026" i="1"/>
  <c r="Z2026" i="1"/>
  <c r="Y2026" i="1"/>
  <c r="H2026" i="1" s="1"/>
  <c r="AA2027" i="1"/>
  <c r="Z2027" i="1"/>
  <c r="Y2027" i="1"/>
  <c r="H2027" i="1" s="1"/>
  <c r="AA2028" i="1"/>
  <c r="Z2028" i="1"/>
  <c r="Y2028" i="1"/>
  <c r="H2028" i="1" s="1"/>
  <c r="AA2029" i="1"/>
  <c r="Z2029" i="1"/>
  <c r="Y2029" i="1"/>
  <c r="H2029" i="1" s="1"/>
  <c r="AA2030" i="1"/>
  <c r="Z2030" i="1"/>
  <c r="Y2030" i="1"/>
  <c r="H2030" i="1" s="1"/>
  <c r="AA2031" i="1"/>
  <c r="Z2031" i="1"/>
  <c r="Y2031" i="1"/>
  <c r="H2031" i="1" s="1"/>
  <c r="AA2032" i="1"/>
  <c r="Z2032" i="1"/>
  <c r="Y2032" i="1"/>
  <c r="H2032" i="1" s="1"/>
  <c r="AA2033" i="1"/>
  <c r="Z2033" i="1"/>
  <c r="Y2033" i="1"/>
  <c r="H2033" i="1" s="1"/>
  <c r="AA2034" i="1"/>
  <c r="Z2034" i="1"/>
  <c r="Y2034" i="1"/>
  <c r="H2034" i="1" s="1"/>
  <c r="AA2035" i="1"/>
  <c r="Z2035" i="1"/>
  <c r="Y2035" i="1"/>
  <c r="H2035" i="1" s="1"/>
  <c r="AA2036" i="1"/>
  <c r="Z2036" i="1"/>
  <c r="Y2036" i="1"/>
  <c r="H2036" i="1" s="1"/>
  <c r="AA2037" i="1"/>
  <c r="Z2037" i="1"/>
  <c r="Y2037" i="1"/>
  <c r="H2037" i="1" s="1"/>
  <c r="AA2038" i="1"/>
  <c r="Z2038" i="1"/>
  <c r="Y2038" i="1"/>
  <c r="H2038" i="1" s="1"/>
  <c r="AA2039" i="1"/>
  <c r="Z2039" i="1"/>
  <c r="Y2039" i="1"/>
  <c r="H2039" i="1" s="1"/>
  <c r="AA2040" i="1"/>
  <c r="Z2040" i="1"/>
  <c r="Y2040" i="1"/>
  <c r="H2040" i="1" s="1"/>
  <c r="AA2041" i="1"/>
  <c r="Z2041" i="1"/>
  <c r="Y2041" i="1"/>
  <c r="H2041" i="1" s="1"/>
  <c r="AA2042" i="1"/>
  <c r="Z2042" i="1"/>
  <c r="Y2042" i="1"/>
  <c r="H2042" i="1" s="1"/>
  <c r="AA2043" i="1"/>
  <c r="Z2043" i="1"/>
  <c r="Y2043" i="1"/>
  <c r="H2043" i="1" s="1"/>
  <c r="AA2044" i="1"/>
  <c r="Z2044" i="1"/>
  <c r="Y2044" i="1"/>
  <c r="H2044" i="1" s="1"/>
  <c r="AA2045" i="1"/>
  <c r="Z2045" i="1"/>
  <c r="Y2045" i="1"/>
  <c r="H2045" i="1" s="1"/>
  <c r="AA2046" i="1"/>
  <c r="Z2046" i="1"/>
  <c r="Y2046" i="1"/>
  <c r="H2046" i="1" s="1"/>
  <c r="AA2047" i="1"/>
  <c r="Z2047" i="1"/>
  <c r="Y2047" i="1"/>
  <c r="H2047" i="1" s="1"/>
  <c r="AA2048" i="1"/>
  <c r="Z2048" i="1"/>
  <c r="Y2048" i="1"/>
  <c r="H2048" i="1" s="1"/>
  <c r="AA2049" i="1"/>
  <c r="Z2049" i="1"/>
  <c r="Y2049" i="1"/>
  <c r="H2049" i="1" s="1"/>
  <c r="AA2050" i="1"/>
  <c r="Z2050" i="1"/>
  <c r="Y2050" i="1"/>
  <c r="H2050" i="1" s="1"/>
  <c r="AA2051" i="1"/>
  <c r="Z2051" i="1"/>
  <c r="Y2051" i="1"/>
  <c r="H2051" i="1" s="1"/>
  <c r="AA2052" i="1"/>
  <c r="Z2052" i="1"/>
  <c r="Y2052" i="1"/>
  <c r="H2052" i="1" s="1"/>
  <c r="AA2053" i="1"/>
  <c r="Z2053" i="1"/>
  <c r="Y2053" i="1"/>
  <c r="H2053" i="1" s="1"/>
  <c r="AA2054" i="1"/>
  <c r="Z2054" i="1"/>
  <c r="Y2054" i="1"/>
  <c r="H2054" i="1" s="1"/>
  <c r="AA2055" i="1"/>
  <c r="Z2055" i="1"/>
  <c r="Y2055" i="1"/>
  <c r="H2055" i="1" s="1"/>
  <c r="AA2056" i="1"/>
  <c r="Z2056" i="1"/>
  <c r="Y2056" i="1"/>
  <c r="H2056" i="1" s="1"/>
  <c r="AA2057" i="1"/>
  <c r="Z2057" i="1"/>
  <c r="Y2057" i="1"/>
  <c r="H2057" i="1" s="1"/>
  <c r="AA2058" i="1"/>
  <c r="Z2058" i="1"/>
  <c r="Y2058" i="1"/>
  <c r="H2058" i="1" s="1"/>
  <c r="AA2059" i="1"/>
  <c r="Z2059" i="1"/>
  <c r="Y2059" i="1"/>
  <c r="H2059" i="1" s="1"/>
  <c r="AA2060" i="1"/>
  <c r="Z2060" i="1"/>
  <c r="Y2060" i="1"/>
  <c r="H2060" i="1" s="1"/>
  <c r="AA2061" i="1"/>
  <c r="Z2061" i="1"/>
  <c r="Y2061" i="1"/>
  <c r="H2061" i="1" s="1"/>
  <c r="AA2062" i="1"/>
  <c r="Z2062" i="1"/>
  <c r="Y2062" i="1"/>
  <c r="H2062" i="1" s="1"/>
  <c r="AA2063" i="1"/>
  <c r="Z2063" i="1"/>
  <c r="Y2063" i="1"/>
  <c r="H2063" i="1" s="1"/>
  <c r="AA2064" i="1"/>
  <c r="Z2064" i="1"/>
  <c r="Y2064" i="1"/>
  <c r="H2064" i="1" s="1"/>
  <c r="AA2065" i="1"/>
  <c r="Z2065" i="1"/>
  <c r="Y2065" i="1"/>
  <c r="H2065" i="1" s="1"/>
  <c r="AA2066" i="1"/>
  <c r="Z2066" i="1"/>
  <c r="Y2066" i="1"/>
  <c r="H2066" i="1" s="1"/>
  <c r="AA2067" i="1"/>
  <c r="Z2067" i="1"/>
  <c r="Y2067" i="1"/>
  <c r="H2067" i="1" s="1"/>
  <c r="AA2068" i="1"/>
  <c r="Z2068" i="1"/>
  <c r="Y2068" i="1"/>
  <c r="H2068" i="1" s="1"/>
  <c r="AA2069" i="1"/>
  <c r="Z2069" i="1"/>
  <c r="Y2069" i="1"/>
  <c r="H2069" i="1" s="1"/>
  <c r="AA2070" i="1"/>
  <c r="Z2070" i="1"/>
  <c r="Y2070" i="1"/>
  <c r="H2070" i="1" s="1"/>
  <c r="AA2071" i="1"/>
  <c r="Z2071" i="1"/>
  <c r="Y2071" i="1"/>
  <c r="H2071" i="1" s="1"/>
  <c r="AA2072" i="1"/>
  <c r="Z2072" i="1"/>
  <c r="Y2072" i="1"/>
  <c r="H2072" i="1" s="1"/>
  <c r="AA2073" i="1"/>
  <c r="Z2073" i="1"/>
  <c r="Y2073" i="1"/>
  <c r="H2073" i="1" s="1"/>
  <c r="AA2074" i="1"/>
  <c r="Z2074" i="1"/>
  <c r="Y2074" i="1"/>
  <c r="H2074" i="1" s="1"/>
  <c r="AA2075" i="1"/>
  <c r="Z2075" i="1"/>
  <c r="Y2075" i="1"/>
  <c r="H2075" i="1" s="1"/>
  <c r="AA2076" i="1"/>
  <c r="Z2076" i="1"/>
  <c r="Y2076" i="1"/>
  <c r="H2076" i="1" s="1"/>
  <c r="AA2077" i="1"/>
  <c r="Z2077" i="1"/>
  <c r="Y2077" i="1"/>
  <c r="H2077" i="1" s="1"/>
  <c r="AA2078" i="1"/>
  <c r="Z2078" i="1"/>
  <c r="Y2078" i="1"/>
  <c r="H2078" i="1" s="1"/>
  <c r="AA2079" i="1"/>
  <c r="Z2079" i="1"/>
  <c r="Y2079" i="1"/>
  <c r="H2079" i="1" s="1"/>
  <c r="AA2080" i="1"/>
  <c r="Z2080" i="1"/>
  <c r="Y2080" i="1"/>
  <c r="H2080" i="1" s="1"/>
  <c r="AA2081" i="1"/>
  <c r="Z2081" i="1"/>
  <c r="Y2081" i="1"/>
  <c r="H2081" i="1" s="1"/>
  <c r="AA2082" i="1"/>
  <c r="Z2082" i="1"/>
  <c r="Y2082" i="1"/>
  <c r="H2082" i="1" s="1"/>
  <c r="AA2083" i="1"/>
  <c r="Z2083" i="1"/>
  <c r="Y2083" i="1"/>
  <c r="H2083" i="1" s="1"/>
  <c r="AA2084" i="1"/>
  <c r="Z2084" i="1"/>
  <c r="Y2084" i="1"/>
  <c r="H2084" i="1" s="1"/>
  <c r="AA2085" i="1"/>
  <c r="Z2085" i="1"/>
  <c r="Y2085" i="1"/>
  <c r="H2085" i="1" s="1"/>
  <c r="AA2086" i="1"/>
  <c r="Z2086" i="1"/>
  <c r="Y2086" i="1"/>
  <c r="H2086" i="1" s="1"/>
  <c r="AA2087" i="1"/>
  <c r="Z2087" i="1"/>
  <c r="Y2087" i="1"/>
  <c r="H2087" i="1" s="1"/>
  <c r="AA2088" i="1"/>
  <c r="Z2088" i="1"/>
  <c r="Y2088" i="1"/>
  <c r="H2088" i="1" s="1"/>
  <c r="AA2089" i="1"/>
  <c r="Z2089" i="1"/>
  <c r="Y2089" i="1"/>
  <c r="H2089" i="1" s="1"/>
  <c r="AA2090" i="1"/>
  <c r="Z2090" i="1"/>
  <c r="Y2090" i="1"/>
  <c r="H2090" i="1" s="1"/>
  <c r="AA2091" i="1"/>
  <c r="Z2091" i="1"/>
  <c r="Y2091" i="1"/>
  <c r="H2091" i="1" s="1"/>
  <c r="AA2092" i="1"/>
  <c r="Z2092" i="1"/>
  <c r="Y2092" i="1"/>
  <c r="H2092" i="1" s="1"/>
  <c r="AA2093" i="1"/>
  <c r="Z2093" i="1"/>
  <c r="Y2093" i="1"/>
  <c r="H2093" i="1" s="1"/>
  <c r="AA2094" i="1"/>
  <c r="Z2094" i="1"/>
  <c r="Y2094" i="1"/>
  <c r="H2094" i="1" s="1"/>
  <c r="AA2095" i="1"/>
  <c r="Z2095" i="1"/>
  <c r="Y2095" i="1"/>
  <c r="H2095" i="1" s="1"/>
  <c r="AA2096" i="1"/>
  <c r="Z2096" i="1"/>
  <c r="Y2096" i="1"/>
  <c r="H2096" i="1" s="1"/>
  <c r="AA2097" i="1"/>
  <c r="Z2097" i="1"/>
  <c r="Y2097" i="1"/>
  <c r="H2097" i="1" s="1"/>
  <c r="AA2098" i="1"/>
  <c r="Z2098" i="1"/>
  <c r="Y2098" i="1"/>
  <c r="H2098" i="1" s="1"/>
  <c r="AA2099" i="1"/>
  <c r="Z2099" i="1"/>
  <c r="Y2099" i="1"/>
  <c r="H2099" i="1" s="1"/>
  <c r="AA2100" i="1"/>
  <c r="Z2100" i="1"/>
  <c r="Y2100" i="1"/>
  <c r="H2100" i="1" s="1"/>
  <c r="AA2101" i="1"/>
  <c r="Z2101" i="1"/>
  <c r="Y2101" i="1"/>
  <c r="H2101" i="1" s="1"/>
  <c r="AA2102" i="1"/>
  <c r="Z2102" i="1"/>
  <c r="Y2102" i="1"/>
  <c r="H2102" i="1" s="1"/>
  <c r="AA2103" i="1"/>
  <c r="Z2103" i="1"/>
  <c r="Y2103" i="1"/>
  <c r="H2103" i="1" s="1"/>
  <c r="AA2104" i="1"/>
  <c r="Z2104" i="1"/>
  <c r="Y2104" i="1"/>
  <c r="H2104" i="1" s="1"/>
  <c r="AA2105" i="1"/>
  <c r="Z2105" i="1"/>
  <c r="Y2105" i="1"/>
  <c r="H2105" i="1" s="1"/>
  <c r="AA2106" i="1"/>
  <c r="Z2106" i="1"/>
  <c r="Y2106" i="1"/>
  <c r="H2106" i="1" s="1"/>
  <c r="AA2107" i="1"/>
  <c r="Z2107" i="1"/>
  <c r="Y2107" i="1"/>
  <c r="H2107" i="1" s="1"/>
  <c r="AA2108" i="1"/>
  <c r="Z2108" i="1"/>
  <c r="Y2108" i="1"/>
  <c r="H2108" i="1" s="1"/>
  <c r="AA2109" i="1"/>
  <c r="Z2109" i="1"/>
  <c r="Y2109" i="1"/>
  <c r="H2109" i="1" s="1"/>
  <c r="AA2110" i="1"/>
  <c r="Z2110" i="1"/>
  <c r="Y2110" i="1"/>
  <c r="H2110" i="1" s="1"/>
  <c r="AA2111" i="1"/>
  <c r="Z2111" i="1"/>
  <c r="Y2111" i="1"/>
  <c r="H2111" i="1" s="1"/>
  <c r="AA2112" i="1"/>
  <c r="Z2112" i="1"/>
  <c r="Y2112" i="1"/>
  <c r="H2112" i="1" s="1"/>
  <c r="AA2113" i="1"/>
  <c r="Z2113" i="1"/>
  <c r="Y2113" i="1"/>
  <c r="H2113" i="1" s="1"/>
  <c r="AA2114" i="1"/>
  <c r="Z2114" i="1"/>
  <c r="Y2114" i="1"/>
  <c r="H2114" i="1" s="1"/>
  <c r="AA2115" i="1"/>
  <c r="Z2115" i="1"/>
  <c r="Y2115" i="1"/>
  <c r="H2115" i="1" s="1"/>
  <c r="AA2116" i="1"/>
  <c r="Z2116" i="1"/>
  <c r="Y2116" i="1"/>
  <c r="H2116" i="1" s="1"/>
  <c r="AA2117" i="1"/>
  <c r="Z2117" i="1"/>
  <c r="Y2117" i="1"/>
  <c r="H2117" i="1" s="1"/>
  <c r="AA2118" i="1"/>
  <c r="Z2118" i="1"/>
  <c r="Y2118" i="1"/>
  <c r="H2118" i="1" s="1"/>
  <c r="AA2119" i="1"/>
  <c r="Z2119" i="1"/>
  <c r="Y2119" i="1"/>
  <c r="H2119" i="1" s="1"/>
  <c r="AA2120" i="1"/>
  <c r="Z2120" i="1"/>
  <c r="Y2120" i="1"/>
  <c r="H2120" i="1" s="1"/>
  <c r="AA2121" i="1"/>
  <c r="Z2121" i="1"/>
  <c r="Y2121" i="1"/>
  <c r="H2121" i="1" s="1"/>
  <c r="AA2122" i="1"/>
  <c r="Z2122" i="1"/>
  <c r="Y2122" i="1"/>
  <c r="H2122" i="1" s="1"/>
  <c r="AA2123" i="1"/>
  <c r="Z2123" i="1"/>
  <c r="Y2123" i="1"/>
  <c r="H2123" i="1" s="1"/>
  <c r="AA2124" i="1"/>
  <c r="Z2124" i="1"/>
  <c r="Y2124" i="1"/>
  <c r="H2124" i="1" s="1"/>
  <c r="AA2125" i="1"/>
  <c r="Z2125" i="1"/>
  <c r="Y2125" i="1"/>
  <c r="H2125" i="1" s="1"/>
  <c r="AA2126" i="1"/>
  <c r="Z2126" i="1"/>
  <c r="Y2126" i="1"/>
  <c r="H2126" i="1" s="1"/>
  <c r="AA2127" i="1"/>
  <c r="Z2127" i="1"/>
  <c r="Y2127" i="1"/>
  <c r="H2127" i="1" s="1"/>
  <c r="AA2128" i="1"/>
  <c r="Z2128" i="1"/>
  <c r="Y2128" i="1"/>
  <c r="H2128" i="1" s="1"/>
  <c r="AA2129" i="1"/>
  <c r="Z2129" i="1"/>
  <c r="Y2129" i="1"/>
  <c r="H2129" i="1" s="1"/>
  <c r="AA2130" i="1"/>
  <c r="Z2130" i="1"/>
  <c r="Y2130" i="1"/>
  <c r="H2130" i="1" s="1"/>
  <c r="AA2131" i="1"/>
  <c r="Z2131" i="1"/>
  <c r="Y2131" i="1"/>
  <c r="H2131" i="1" s="1"/>
  <c r="AA2132" i="1"/>
  <c r="Z2132" i="1"/>
  <c r="Y2132" i="1"/>
  <c r="H2132" i="1" s="1"/>
  <c r="AA2133" i="1"/>
  <c r="Z2133" i="1"/>
  <c r="Y2133" i="1"/>
  <c r="H2133" i="1" s="1"/>
  <c r="AA2134" i="1"/>
  <c r="Z2134" i="1"/>
  <c r="Y2134" i="1"/>
  <c r="H2134" i="1" s="1"/>
  <c r="AA2135" i="1"/>
  <c r="Z2135" i="1"/>
  <c r="Y2135" i="1"/>
  <c r="H2135" i="1" s="1"/>
  <c r="AA2136" i="1"/>
  <c r="Z2136" i="1"/>
  <c r="Y2136" i="1"/>
  <c r="H2136" i="1" s="1"/>
  <c r="AA2137" i="1"/>
  <c r="Z2137" i="1"/>
  <c r="Y2137" i="1"/>
  <c r="H2137" i="1" s="1"/>
  <c r="AA2138" i="1"/>
  <c r="Z2138" i="1"/>
  <c r="Y2138" i="1"/>
  <c r="H2138" i="1" s="1"/>
  <c r="AA2139" i="1"/>
  <c r="Z2139" i="1"/>
  <c r="Y2139" i="1"/>
  <c r="H2139" i="1" s="1"/>
  <c r="AA2140" i="1"/>
  <c r="Z2140" i="1"/>
  <c r="Y2140" i="1"/>
  <c r="H2140" i="1" s="1"/>
  <c r="AA2141" i="1"/>
  <c r="Z2141" i="1"/>
  <c r="Y2141" i="1"/>
  <c r="H2141" i="1" s="1"/>
  <c r="AA2142" i="1"/>
  <c r="Z2142" i="1"/>
  <c r="Y2142" i="1"/>
  <c r="H2142" i="1" s="1"/>
  <c r="AA2143" i="1"/>
  <c r="Z2143" i="1"/>
  <c r="Y2143" i="1"/>
  <c r="H2143" i="1" s="1"/>
  <c r="AA2144" i="1"/>
  <c r="Z2144" i="1"/>
  <c r="Y2144" i="1"/>
  <c r="H2144" i="1" s="1"/>
  <c r="AA2145" i="1"/>
  <c r="Z2145" i="1"/>
  <c r="Y2145" i="1"/>
  <c r="H2145" i="1" s="1"/>
  <c r="AA2146" i="1"/>
  <c r="Z2146" i="1"/>
  <c r="Y2146" i="1"/>
  <c r="H2146" i="1" s="1"/>
  <c r="AA2147" i="1"/>
  <c r="Z2147" i="1"/>
  <c r="Y2147" i="1"/>
  <c r="H2147" i="1" s="1"/>
  <c r="AA2148" i="1"/>
  <c r="Z2148" i="1"/>
  <c r="Y2148" i="1"/>
  <c r="H2148" i="1" s="1"/>
  <c r="AA2149" i="1"/>
  <c r="Z2149" i="1"/>
  <c r="Y2149" i="1"/>
  <c r="H2149" i="1" s="1"/>
  <c r="AA2150" i="1"/>
  <c r="Z2150" i="1"/>
  <c r="Y2150" i="1"/>
  <c r="H2150" i="1" s="1"/>
  <c r="AA2151" i="1"/>
  <c r="Z2151" i="1"/>
  <c r="Y2151" i="1"/>
  <c r="H2151" i="1" s="1"/>
  <c r="AA2152" i="1"/>
  <c r="Z2152" i="1"/>
  <c r="Y2152" i="1"/>
  <c r="H2152" i="1" s="1"/>
  <c r="AA2153" i="1"/>
  <c r="Z2153" i="1"/>
  <c r="Y2153" i="1"/>
  <c r="H2153" i="1" s="1"/>
  <c r="AA2154" i="1"/>
  <c r="Z2154" i="1"/>
  <c r="Y2154" i="1"/>
  <c r="H2154" i="1" s="1"/>
  <c r="AA2155" i="1"/>
  <c r="Z2155" i="1"/>
  <c r="Y2155" i="1"/>
  <c r="H2155" i="1" s="1"/>
  <c r="AA2156" i="1"/>
  <c r="Z2156" i="1"/>
  <c r="Y2156" i="1"/>
  <c r="H2156" i="1" s="1"/>
  <c r="AA2157" i="1"/>
  <c r="Z2157" i="1"/>
  <c r="Y2157" i="1"/>
  <c r="H2157" i="1" s="1"/>
  <c r="AA2158" i="1"/>
  <c r="Z2158" i="1"/>
  <c r="Y2158" i="1"/>
  <c r="H2158" i="1" s="1"/>
  <c r="AA2159" i="1"/>
  <c r="Z2159" i="1"/>
  <c r="Y2159" i="1"/>
  <c r="H2159" i="1" s="1"/>
  <c r="AA2160" i="1"/>
  <c r="Z2160" i="1"/>
  <c r="Y2160" i="1"/>
  <c r="H2160" i="1" s="1"/>
  <c r="AA2161" i="1"/>
  <c r="Z2161" i="1"/>
  <c r="Y2161" i="1"/>
  <c r="H2161" i="1" s="1"/>
  <c r="AA2162" i="1"/>
  <c r="Z2162" i="1"/>
  <c r="Y2162" i="1"/>
  <c r="H2162" i="1" s="1"/>
  <c r="AA2163" i="1"/>
  <c r="Z2163" i="1"/>
  <c r="Y2163" i="1"/>
  <c r="H2163" i="1" s="1"/>
  <c r="AA2164" i="1"/>
  <c r="Z2164" i="1"/>
  <c r="Y2164" i="1"/>
  <c r="H2164" i="1" s="1"/>
  <c r="AA2165" i="1"/>
  <c r="Z2165" i="1"/>
  <c r="Y2165" i="1"/>
  <c r="H2165" i="1" s="1"/>
  <c r="AA2166" i="1"/>
  <c r="Z2166" i="1"/>
  <c r="Y2166" i="1"/>
  <c r="H2166" i="1" s="1"/>
  <c r="AA2167" i="1"/>
  <c r="Z2167" i="1"/>
  <c r="Y2167" i="1"/>
  <c r="H2167" i="1" s="1"/>
  <c r="AA2168" i="1"/>
  <c r="Z2168" i="1"/>
  <c r="Y2168" i="1"/>
  <c r="H2168" i="1" s="1"/>
  <c r="AA2169" i="1"/>
  <c r="Z2169" i="1"/>
  <c r="Y2169" i="1"/>
  <c r="H2169" i="1" s="1"/>
  <c r="AA2170" i="1"/>
  <c r="Z2170" i="1"/>
  <c r="Y2170" i="1"/>
  <c r="H2170" i="1" s="1"/>
  <c r="AA2171" i="1"/>
  <c r="Z2171" i="1"/>
  <c r="Y2171" i="1"/>
  <c r="H2171" i="1" s="1"/>
  <c r="AA2172" i="1"/>
  <c r="Z2172" i="1"/>
  <c r="Y2172" i="1"/>
  <c r="H2172" i="1" s="1"/>
  <c r="AA2173" i="1"/>
  <c r="Z2173" i="1"/>
  <c r="Y2173" i="1"/>
  <c r="H2173" i="1" s="1"/>
  <c r="AA2174" i="1"/>
  <c r="Z2174" i="1"/>
  <c r="Y2174" i="1"/>
  <c r="H2174" i="1" s="1"/>
  <c r="AA2175" i="1"/>
  <c r="Z2175" i="1"/>
  <c r="Y2175" i="1"/>
  <c r="H2175" i="1" s="1"/>
  <c r="AA2176" i="1"/>
  <c r="Z2176" i="1"/>
  <c r="Y2176" i="1"/>
  <c r="H2176" i="1" s="1"/>
  <c r="AA2177" i="1"/>
  <c r="Z2177" i="1"/>
  <c r="Y2177" i="1"/>
  <c r="H2177" i="1" s="1"/>
  <c r="AA2178" i="1"/>
  <c r="Z2178" i="1"/>
  <c r="Y2178" i="1"/>
  <c r="H2178" i="1" s="1"/>
  <c r="AA2179" i="1"/>
  <c r="Z2179" i="1"/>
  <c r="Y2179" i="1"/>
  <c r="H2179" i="1" s="1"/>
  <c r="AA2180" i="1"/>
  <c r="Z2180" i="1"/>
  <c r="Y2180" i="1"/>
  <c r="H2180" i="1" s="1"/>
  <c r="AA2181" i="1"/>
  <c r="Z2181" i="1"/>
  <c r="Y2181" i="1"/>
  <c r="H2181" i="1" s="1"/>
  <c r="AA2182" i="1"/>
  <c r="Z2182" i="1"/>
  <c r="Y2182" i="1"/>
  <c r="H2182" i="1" s="1"/>
  <c r="AA2183" i="1"/>
  <c r="Z2183" i="1"/>
  <c r="Y2183" i="1"/>
  <c r="H2183" i="1" s="1"/>
  <c r="AA2184" i="1"/>
  <c r="Z2184" i="1"/>
  <c r="Y2184" i="1"/>
  <c r="H2184" i="1" s="1"/>
  <c r="AA2185" i="1"/>
  <c r="Z2185" i="1"/>
  <c r="Y2185" i="1"/>
  <c r="H2185" i="1" s="1"/>
  <c r="AA2186" i="1"/>
  <c r="Z2186" i="1"/>
  <c r="Y2186" i="1"/>
  <c r="H2186" i="1" s="1"/>
  <c r="AA2187" i="1"/>
  <c r="Z2187" i="1"/>
  <c r="Y2187" i="1"/>
  <c r="H2187" i="1" s="1"/>
  <c r="AA2188" i="1"/>
  <c r="Z2188" i="1"/>
  <c r="Y2188" i="1"/>
  <c r="H2188" i="1" s="1"/>
  <c r="AA2189" i="1"/>
  <c r="Z2189" i="1"/>
  <c r="Y2189" i="1"/>
  <c r="H2189" i="1" s="1"/>
  <c r="AA2190" i="1"/>
  <c r="Z2190" i="1"/>
  <c r="Y2190" i="1"/>
  <c r="H2190" i="1" s="1"/>
  <c r="AA2191" i="1"/>
  <c r="Z2191" i="1"/>
  <c r="Y2191" i="1"/>
  <c r="H2191" i="1" s="1"/>
  <c r="AA2192" i="1"/>
  <c r="Z2192" i="1"/>
  <c r="Y2192" i="1"/>
  <c r="H2192" i="1" s="1"/>
  <c r="AA2193" i="1"/>
  <c r="Z2193" i="1"/>
  <c r="Y2193" i="1"/>
  <c r="H2193" i="1" s="1"/>
  <c r="AA2194" i="1"/>
  <c r="Z2194" i="1"/>
  <c r="Y2194" i="1"/>
  <c r="H2194" i="1" s="1"/>
  <c r="AA2195" i="1"/>
  <c r="Z2195" i="1"/>
  <c r="Y2195" i="1"/>
  <c r="H2195" i="1" s="1"/>
  <c r="AA2196" i="1"/>
  <c r="Z2196" i="1"/>
  <c r="Y2196" i="1"/>
  <c r="H2196" i="1" s="1"/>
  <c r="AA2197" i="1"/>
  <c r="Z2197" i="1"/>
  <c r="Y2197" i="1"/>
  <c r="H2197" i="1" s="1"/>
  <c r="AA2198" i="1"/>
  <c r="Z2198" i="1"/>
  <c r="Y2198" i="1"/>
  <c r="H2198" i="1" s="1"/>
  <c r="AA2199" i="1"/>
  <c r="Z2199" i="1"/>
  <c r="Y2199" i="1"/>
  <c r="H2199" i="1" s="1"/>
  <c r="AA2200" i="1"/>
  <c r="Z2200" i="1"/>
  <c r="Y2200" i="1"/>
  <c r="H2200" i="1" s="1"/>
  <c r="AA2201" i="1"/>
  <c r="Z2201" i="1"/>
  <c r="Y2201" i="1"/>
  <c r="H2201" i="1" s="1"/>
  <c r="AA2202" i="1"/>
  <c r="Z2202" i="1"/>
  <c r="Y2202" i="1"/>
  <c r="H2202" i="1" s="1"/>
  <c r="AA2203" i="1"/>
  <c r="Z2203" i="1"/>
  <c r="Y2203" i="1"/>
  <c r="H2203" i="1" s="1"/>
  <c r="AA2204" i="1"/>
  <c r="Z2204" i="1"/>
  <c r="Y2204" i="1"/>
  <c r="H2204" i="1" s="1"/>
  <c r="AA2205" i="1"/>
  <c r="Z2205" i="1"/>
  <c r="Y2205" i="1"/>
  <c r="H2205" i="1" s="1"/>
  <c r="AA2206" i="1"/>
  <c r="Z2206" i="1"/>
  <c r="Y2206" i="1"/>
  <c r="H2206" i="1" s="1"/>
  <c r="AA2207" i="1"/>
  <c r="Z2207" i="1"/>
  <c r="Y2207" i="1"/>
  <c r="H2207" i="1" s="1"/>
  <c r="AA2208" i="1"/>
  <c r="Z2208" i="1"/>
  <c r="Y2208" i="1"/>
  <c r="H2208" i="1" s="1"/>
  <c r="AA2209" i="1"/>
  <c r="Z2209" i="1"/>
  <c r="Y2209" i="1"/>
  <c r="H2209" i="1" s="1"/>
  <c r="AA2210" i="1"/>
  <c r="Z2210" i="1"/>
  <c r="Y2210" i="1"/>
  <c r="H2210" i="1" s="1"/>
  <c r="AA2211" i="1"/>
  <c r="Z2211" i="1"/>
  <c r="Y2211" i="1"/>
  <c r="H2211" i="1" s="1"/>
  <c r="AA2212" i="1"/>
  <c r="Z2212" i="1"/>
  <c r="Y2212" i="1"/>
  <c r="H2212" i="1" s="1"/>
  <c r="AA2213" i="1"/>
  <c r="Z2213" i="1"/>
  <c r="Y2213" i="1"/>
  <c r="H2213" i="1" s="1"/>
  <c r="AA2214" i="1"/>
  <c r="Z2214" i="1"/>
  <c r="Y2214" i="1"/>
  <c r="H2214" i="1" s="1"/>
  <c r="AA2215" i="1"/>
  <c r="Z2215" i="1"/>
  <c r="Y2215" i="1"/>
  <c r="H2215" i="1" s="1"/>
  <c r="AA2216" i="1"/>
  <c r="Z2216" i="1"/>
  <c r="Y2216" i="1"/>
  <c r="H2216" i="1" s="1"/>
  <c r="AA2217" i="1"/>
  <c r="Z2217" i="1"/>
  <c r="Y2217" i="1"/>
  <c r="H2217" i="1" s="1"/>
  <c r="AA2218" i="1"/>
  <c r="Z2218" i="1"/>
  <c r="Y2218" i="1"/>
  <c r="H2218" i="1" s="1"/>
  <c r="AA2219" i="1"/>
  <c r="Z2219" i="1"/>
  <c r="Y2219" i="1"/>
  <c r="H2219" i="1" s="1"/>
  <c r="AA2220" i="1"/>
  <c r="Z2220" i="1"/>
  <c r="Y2220" i="1"/>
  <c r="H2220" i="1" s="1"/>
  <c r="AA2221" i="1"/>
  <c r="Z2221" i="1"/>
  <c r="Y2221" i="1"/>
  <c r="H2221" i="1" s="1"/>
  <c r="AA2222" i="1"/>
  <c r="Z2222" i="1"/>
  <c r="Y2222" i="1"/>
  <c r="H2222" i="1" s="1"/>
  <c r="AA2223" i="1"/>
  <c r="Z2223" i="1"/>
  <c r="Y2223" i="1"/>
  <c r="H2223" i="1" s="1"/>
  <c r="AA2224" i="1"/>
  <c r="Z2224" i="1"/>
  <c r="Y2224" i="1"/>
  <c r="H2224" i="1" s="1"/>
  <c r="AA2225" i="1"/>
  <c r="Z2225" i="1"/>
  <c r="Y2225" i="1"/>
  <c r="H2225" i="1" s="1"/>
  <c r="AA2226" i="1"/>
  <c r="Z2226" i="1"/>
  <c r="Y2226" i="1"/>
  <c r="H2226" i="1" s="1"/>
  <c r="AA2227" i="1"/>
  <c r="Z2227" i="1"/>
  <c r="Y2227" i="1"/>
  <c r="H2227" i="1" s="1"/>
  <c r="AA2228" i="1"/>
  <c r="Z2228" i="1"/>
  <c r="Y2228" i="1"/>
  <c r="H2228" i="1" s="1"/>
  <c r="AA2229" i="1"/>
  <c r="Z2229" i="1"/>
  <c r="Y2229" i="1"/>
  <c r="H2229" i="1" s="1"/>
  <c r="AA2230" i="1"/>
  <c r="Z2230" i="1"/>
  <c r="Y2230" i="1"/>
  <c r="H2230" i="1" s="1"/>
  <c r="AA2231" i="1"/>
  <c r="Z2231" i="1"/>
  <c r="Y2231" i="1"/>
  <c r="H2231" i="1" s="1"/>
  <c r="AA2232" i="1"/>
  <c r="Z2232" i="1"/>
  <c r="Y2232" i="1"/>
  <c r="H2232" i="1" s="1"/>
  <c r="AA2233" i="1"/>
  <c r="Z2233" i="1"/>
  <c r="Y2233" i="1"/>
  <c r="H2233" i="1" s="1"/>
  <c r="AA2234" i="1"/>
  <c r="Z2234" i="1"/>
  <c r="Y2234" i="1"/>
  <c r="H2234" i="1" s="1"/>
  <c r="AA2235" i="1"/>
  <c r="Z2235" i="1"/>
  <c r="Y2235" i="1"/>
  <c r="H2235" i="1" s="1"/>
  <c r="AA2236" i="1"/>
  <c r="Z2236" i="1"/>
  <c r="Y2236" i="1"/>
  <c r="H2236" i="1" s="1"/>
  <c r="AA2237" i="1"/>
  <c r="Z2237" i="1"/>
  <c r="Y2237" i="1"/>
  <c r="H2237" i="1" s="1"/>
  <c r="AA2238" i="1"/>
  <c r="Z2238" i="1"/>
  <c r="Y2238" i="1"/>
  <c r="H2238" i="1" s="1"/>
  <c r="AA2239" i="1"/>
  <c r="Z2239" i="1"/>
  <c r="Y2239" i="1"/>
  <c r="H2239" i="1" s="1"/>
  <c r="AA2240" i="1"/>
  <c r="Z2240" i="1"/>
  <c r="Y2240" i="1"/>
  <c r="H2240" i="1" s="1"/>
  <c r="AA2241" i="1"/>
  <c r="Z2241" i="1"/>
  <c r="Y2241" i="1"/>
  <c r="H2241" i="1" s="1"/>
  <c r="AA2242" i="1"/>
  <c r="Z2242" i="1"/>
  <c r="Y2242" i="1"/>
  <c r="H2242" i="1" s="1"/>
  <c r="AA2243" i="1"/>
  <c r="Z2243" i="1"/>
  <c r="Y2243" i="1"/>
  <c r="H2243" i="1" s="1"/>
  <c r="AA2244" i="1"/>
  <c r="Z2244" i="1"/>
  <c r="Y2244" i="1"/>
  <c r="H2244" i="1" s="1"/>
  <c r="AA2245" i="1"/>
  <c r="Z2245" i="1"/>
  <c r="Y2245" i="1"/>
  <c r="H2245" i="1" s="1"/>
  <c r="AA2246" i="1"/>
  <c r="Z2246" i="1"/>
  <c r="Y2246" i="1"/>
  <c r="H2246" i="1" s="1"/>
  <c r="AA2247" i="1"/>
  <c r="Z2247" i="1"/>
  <c r="Y2247" i="1"/>
  <c r="H2247" i="1" s="1"/>
  <c r="AA2248" i="1"/>
  <c r="Z2248" i="1"/>
  <c r="Y2248" i="1"/>
  <c r="H2248" i="1" s="1"/>
  <c r="AA2249" i="1"/>
  <c r="Z2249" i="1"/>
  <c r="Y2249" i="1"/>
  <c r="H2249" i="1" s="1"/>
  <c r="AA2250" i="1"/>
  <c r="Z2250" i="1"/>
  <c r="Y2250" i="1"/>
  <c r="H2250" i="1" s="1"/>
  <c r="AA2251" i="1"/>
  <c r="Z2251" i="1"/>
  <c r="Y2251" i="1"/>
  <c r="H2251" i="1" s="1"/>
  <c r="AA2252" i="1"/>
  <c r="Z2252" i="1"/>
  <c r="Y2252" i="1"/>
  <c r="H2252" i="1" s="1"/>
  <c r="AA2253" i="1"/>
  <c r="Z2253" i="1"/>
  <c r="Y2253" i="1"/>
  <c r="H2253" i="1" s="1"/>
  <c r="AA2254" i="1"/>
  <c r="Z2254" i="1"/>
  <c r="Y2254" i="1"/>
  <c r="H2254" i="1" s="1"/>
  <c r="AA2255" i="1"/>
  <c r="Z2255" i="1"/>
  <c r="Y2255" i="1"/>
  <c r="H2255" i="1" s="1"/>
  <c r="AA2256" i="1"/>
  <c r="Z2256" i="1"/>
  <c r="Y2256" i="1"/>
  <c r="H2256" i="1" s="1"/>
  <c r="AA2257" i="1"/>
  <c r="Z2257" i="1"/>
  <c r="Y2257" i="1"/>
  <c r="H2257" i="1" s="1"/>
  <c r="AA2258" i="1"/>
  <c r="Z2258" i="1"/>
  <c r="Y2258" i="1"/>
  <c r="H2258" i="1" s="1"/>
  <c r="AA2259" i="1"/>
  <c r="Z2259" i="1"/>
  <c r="Y2259" i="1"/>
  <c r="H2259" i="1" s="1"/>
  <c r="AA2260" i="1"/>
  <c r="Z2260" i="1"/>
  <c r="Y2260" i="1"/>
  <c r="H2260" i="1" s="1"/>
  <c r="AA2261" i="1"/>
  <c r="Z2261" i="1"/>
  <c r="Y2261" i="1"/>
  <c r="H2261" i="1" s="1"/>
  <c r="AA2262" i="1"/>
  <c r="Z2262" i="1"/>
  <c r="Y2262" i="1"/>
  <c r="H2262" i="1" s="1"/>
  <c r="AA2263" i="1"/>
  <c r="Z2263" i="1"/>
  <c r="Y2263" i="1"/>
  <c r="H2263" i="1" s="1"/>
  <c r="AA2264" i="1"/>
  <c r="Z2264" i="1"/>
  <c r="Y2264" i="1"/>
  <c r="H2264" i="1" s="1"/>
  <c r="AA2265" i="1"/>
  <c r="Z2265" i="1"/>
  <c r="Y2265" i="1"/>
  <c r="H2265" i="1" s="1"/>
  <c r="AA2266" i="1"/>
  <c r="Z2266" i="1"/>
  <c r="Y2266" i="1"/>
  <c r="H2266" i="1" s="1"/>
  <c r="AA2267" i="1"/>
  <c r="Z2267" i="1"/>
  <c r="Y2267" i="1"/>
  <c r="H2267" i="1" s="1"/>
  <c r="AA2268" i="1"/>
  <c r="Z2268" i="1"/>
  <c r="Y2268" i="1"/>
  <c r="H2268" i="1" s="1"/>
  <c r="AA2269" i="1"/>
  <c r="Z2269" i="1"/>
  <c r="Y2269" i="1"/>
  <c r="H2269" i="1" s="1"/>
  <c r="AA2270" i="1"/>
  <c r="Z2270" i="1"/>
  <c r="Y2270" i="1"/>
  <c r="H2270" i="1" s="1"/>
  <c r="AA2271" i="1"/>
  <c r="Z2271" i="1"/>
  <c r="Y2271" i="1"/>
  <c r="H2271" i="1" s="1"/>
  <c r="AA2272" i="1"/>
  <c r="Z2272" i="1"/>
  <c r="Y2272" i="1"/>
  <c r="H2272" i="1" s="1"/>
  <c r="AA2273" i="1"/>
  <c r="Z2273" i="1"/>
  <c r="Y2273" i="1"/>
  <c r="H2273" i="1" s="1"/>
  <c r="AA2274" i="1"/>
  <c r="Z2274" i="1"/>
  <c r="Y2274" i="1"/>
  <c r="H2274" i="1" s="1"/>
  <c r="AA2275" i="1"/>
  <c r="Z2275" i="1"/>
  <c r="Y2275" i="1"/>
  <c r="H2275" i="1" s="1"/>
  <c r="AA2276" i="1"/>
  <c r="Z2276" i="1"/>
  <c r="Y2276" i="1"/>
  <c r="H2276" i="1" s="1"/>
  <c r="AA2277" i="1"/>
  <c r="Z2277" i="1"/>
  <c r="Y2277" i="1"/>
  <c r="H2277" i="1" s="1"/>
  <c r="AA2278" i="1"/>
  <c r="Z2278" i="1"/>
  <c r="Y2278" i="1"/>
  <c r="H2278" i="1" s="1"/>
  <c r="AA2279" i="1"/>
  <c r="Z2279" i="1"/>
  <c r="Y2279" i="1"/>
  <c r="H2279" i="1" s="1"/>
  <c r="AA2280" i="1"/>
  <c r="Z2280" i="1"/>
  <c r="Y2280" i="1"/>
  <c r="H2280" i="1" s="1"/>
  <c r="AA2281" i="1"/>
  <c r="Z2281" i="1"/>
  <c r="Y2281" i="1"/>
  <c r="H2281" i="1" s="1"/>
  <c r="AA2282" i="1"/>
  <c r="Z2282" i="1"/>
  <c r="Y2282" i="1"/>
  <c r="H2282" i="1" s="1"/>
  <c r="AA2283" i="1"/>
  <c r="Z2283" i="1"/>
  <c r="Y2283" i="1"/>
  <c r="H2283" i="1" s="1"/>
  <c r="AA2284" i="1"/>
  <c r="Z2284" i="1"/>
  <c r="Y2284" i="1"/>
  <c r="H2284" i="1" s="1"/>
  <c r="AA2285" i="1"/>
  <c r="Z2285" i="1"/>
  <c r="Y2285" i="1"/>
  <c r="H2285" i="1" s="1"/>
  <c r="AA2286" i="1"/>
  <c r="Z2286" i="1"/>
  <c r="Y2286" i="1"/>
  <c r="H2286" i="1" s="1"/>
  <c r="AA2287" i="1"/>
  <c r="Z2287" i="1"/>
  <c r="Y2287" i="1"/>
  <c r="H2287" i="1" s="1"/>
  <c r="AA2288" i="1"/>
  <c r="Z2288" i="1"/>
  <c r="Y2288" i="1"/>
  <c r="H2288" i="1" s="1"/>
  <c r="AA2289" i="1"/>
  <c r="Z2289" i="1"/>
  <c r="Y2289" i="1"/>
  <c r="H2289" i="1" s="1"/>
  <c r="AA2290" i="1"/>
  <c r="Z2290" i="1"/>
  <c r="Y2290" i="1"/>
  <c r="H2290" i="1" s="1"/>
  <c r="AA2291" i="1"/>
  <c r="Z2291" i="1"/>
  <c r="Y2291" i="1"/>
  <c r="H2291" i="1" s="1"/>
  <c r="AA2292" i="1"/>
  <c r="Z2292" i="1"/>
  <c r="Y2292" i="1"/>
  <c r="H2292" i="1" s="1"/>
  <c r="AA2293" i="1"/>
  <c r="Z2293" i="1"/>
  <c r="Y2293" i="1"/>
  <c r="H2293" i="1" s="1"/>
  <c r="AA2294" i="1"/>
  <c r="Z2294" i="1"/>
  <c r="Y2294" i="1"/>
  <c r="H2294" i="1" s="1"/>
  <c r="AA2295" i="1"/>
  <c r="Z2295" i="1"/>
  <c r="Y2295" i="1"/>
  <c r="H2295" i="1" s="1"/>
  <c r="AA2296" i="1"/>
  <c r="Z2296" i="1"/>
  <c r="Y2296" i="1"/>
  <c r="H2296" i="1" s="1"/>
  <c r="AA2297" i="1"/>
  <c r="Z2297" i="1"/>
  <c r="Y2297" i="1"/>
  <c r="H2297" i="1" s="1"/>
  <c r="AA2298" i="1"/>
  <c r="Z2298" i="1"/>
  <c r="Y2298" i="1"/>
  <c r="H2298" i="1" s="1"/>
  <c r="AA2299" i="1"/>
  <c r="Z2299" i="1"/>
  <c r="Y2299" i="1"/>
  <c r="H2299" i="1" s="1"/>
  <c r="AA2300" i="1"/>
  <c r="Z2300" i="1"/>
  <c r="Y2300" i="1"/>
  <c r="H2300" i="1" s="1"/>
  <c r="AA2301" i="1"/>
  <c r="Z2301" i="1"/>
  <c r="Y2301" i="1"/>
  <c r="H2301" i="1" s="1"/>
  <c r="AA2302" i="1"/>
  <c r="Z2302" i="1"/>
  <c r="Y2302" i="1"/>
  <c r="H2302" i="1" s="1"/>
  <c r="AA2303" i="1"/>
  <c r="Z2303" i="1"/>
  <c r="Y2303" i="1"/>
  <c r="H2303" i="1" s="1"/>
  <c r="AA2304" i="1"/>
  <c r="Z2304" i="1"/>
  <c r="Y2304" i="1"/>
  <c r="H2304" i="1" s="1"/>
  <c r="AA2305" i="1"/>
  <c r="Z2305" i="1"/>
  <c r="Y2305" i="1"/>
  <c r="H2305" i="1" s="1"/>
  <c r="AA2306" i="1"/>
  <c r="Z2306" i="1"/>
  <c r="Y2306" i="1"/>
  <c r="H2306" i="1" s="1"/>
  <c r="AA2307" i="1"/>
  <c r="Z2307" i="1"/>
  <c r="Y2307" i="1"/>
  <c r="H2307" i="1" s="1"/>
  <c r="AA2308" i="1"/>
  <c r="Z2308" i="1"/>
  <c r="Y2308" i="1"/>
  <c r="H2308" i="1" s="1"/>
  <c r="AA2309" i="1"/>
  <c r="Z2309" i="1"/>
  <c r="Y2309" i="1"/>
  <c r="H2309" i="1" s="1"/>
  <c r="AA2310" i="1"/>
  <c r="Z2310" i="1"/>
  <c r="Y2310" i="1"/>
  <c r="H2310" i="1" s="1"/>
  <c r="AA2311" i="1"/>
  <c r="Z2311" i="1"/>
  <c r="Y2311" i="1"/>
  <c r="H2311" i="1" s="1"/>
  <c r="AA2312" i="1"/>
  <c r="Z2312" i="1"/>
  <c r="Y2312" i="1"/>
  <c r="H2312" i="1" s="1"/>
  <c r="AA2313" i="1"/>
  <c r="Z2313" i="1"/>
  <c r="Y2313" i="1"/>
  <c r="H2313" i="1" s="1"/>
  <c r="AA2314" i="1"/>
  <c r="Z2314" i="1"/>
  <c r="Y2314" i="1"/>
  <c r="H2314" i="1" s="1"/>
  <c r="AA2315" i="1"/>
  <c r="Z2315" i="1"/>
  <c r="Y2315" i="1"/>
  <c r="H2315" i="1" s="1"/>
  <c r="AA2316" i="1"/>
  <c r="Z2316" i="1"/>
  <c r="Y2316" i="1"/>
  <c r="H2316" i="1" s="1"/>
  <c r="AA2317" i="1"/>
  <c r="Z2317" i="1"/>
  <c r="Y2317" i="1"/>
  <c r="H2317" i="1" s="1"/>
  <c r="AA2318" i="1"/>
  <c r="Z2318" i="1"/>
  <c r="Y2318" i="1"/>
  <c r="H2318" i="1" s="1"/>
  <c r="AA2319" i="1"/>
  <c r="Z2319" i="1"/>
  <c r="Y2319" i="1"/>
  <c r="H2319" i="1" s="1"/>
  <c r="AA2320" i="1"/>
  <c r="Z2320" i="1"/>
  <c r="Y2320" i="1"/>
  <c r="H2320" i="1" s="1"/>
  <c r="AA2321" i="1"/>
  <c r="Z2321" i="1"/>
  <c r="Y2321" i="1"/>
  <c r="H2321" i="1" s="1"/>
  <c r="AA2322" i="1"/>
  <c r="Z2322" i="1"/>
  <c r="Y2322" i="1"/>
  <c r="H2322" i="1" s="1"/>
  <c r="AA2323" i="1"/>
  <c r="Z2323" i="1"/>
  <c r="Y2323" i="1"/>
  <c r="H2323" i="1" s="1"/>
  <c r="AA2324" i="1"/>
  <c r="Z2324" i="1"/>
  <c r="Y2324" i="1"/>
  <c r="H2324" i="1" s="1"/>
  <c r="AA2325" i="1"/>
  <c r="Z2325" i="1"/>
  <c r="Y2325" i="1"/>
  <c r="H2325" i="1" s="1"/>
  <c r="AA2326" i="1"/>
  <c r="Z2326" i="1"/>
  <c r="Y2326" i="1"/>
  <c r="H2326" i="1" s="1"/>
  <c r="AA2327" i="1"/>
  <c r="Z2327" i="1"/>
  <c r="Y2327" i="1"/>
  <c r="H2327" i="1" s="1"/>
  <c r="AA2328" i="1"/>
  <c r="Z2328" i="1"/>
  <c r="Y2328" i="1"/>
  <c r="H2328" i="1" s="1"/>
  <c r="AA2329" i="1"/>
  <c r="Z2329" i="1"/>
  <c r="Y2329" i="1"/>
  <c r="H2329" i="1" s="1"/>
  <c r="AA2330" i="1"/>
  <c r="Z2330" i="1"/>
  <c r="Y2330" i="1"/>
  <c r="H2330" i="1" s="1"/>
  <c r="AA2331" i="1"/>
  <c r="Z2331" i="1"/>
  <c r="Y2331" i="1"/>
  <c r="H2331" i="1" s="1"/>
  <c r="AA2332" i="1"/>
  <c r="Z2332" i="1"/>
  <c r="Y2332" i="1"/>
  <c r="H2332" i="1" s="1"/>
  <c r="AA2333" i="1"/>
  <c r="Z2333" i="1"/>
  <c r="Y2333" i="1"/>
  <c r="H2333" i="1" s="1"/>
  <c r="AA2334" i="1"/>
  <c r="Z2334" i="1"/>
  <c r="Y2334" i="1"/>
  <c r="H2334" i="1" s="1"/>
  <c r="AA2335" i="1"/>
  <c r="Z2335" i="1"/>
  <c r="Y2335" i="1"/>
  <c r="H2335" i="1" s="1"/>
  <c r="AA2336" i="1"/>
  <c r="Z2336" i="1"/>
  <c r="Y2336" i="1"/>
  <c r="H2336" i="1" s="1"/>
  <c r="AA2337" i="1"/>
  <c r="Z2337" i="1"/>
  <c r="Y2337" i="1"/>
  <c r="H2337" i="1" s="1"/>
  <c r="AA2338" i="1"/>
  <c r="Z2338" i="1"/>
  <c r="Y2338" i="1"/>
  <c r="H2338" i="1" s="1"/>
  <c r="AA2339" i="1"/>
  <c r="Z2339" i="1"/>
  <c r="Y2339" i="1"/>
  <c r="H2339" i="1" s="1"/>
  <c r="AA2340" i="1"/>
  <c r="Z2340" i="1"/>
  <c r="Y2340" i="1"/>
  <c r="H2340" i="1" s="1"/>
  <c r="AA2341" i="1"/>
  <c r="Z2341" i="1"/>
  <c r="Y2341" i="1"/>
  <c r="H2341" i="1" s="1"/>
  <c r="AA2342" i="1"/>
  <c r="Z2342" i="1"/>
  <c r="Y2342" i="1"/>
  <c r="H2342" i="1" s="1"/>
  <c r="AA2343" i="1"/>
  <c r="Z2343" i="1"/>
  <c r="Y2343" i="1"/>
  <c r="H2343" i="1" s="1"/>
  <c r="AA2344" i="1"/>
  <c r="Z2344" i="1"/>
  <c r="Y2344" i="1"/>
  <c r="H2344" i="1" s="1"/>
  <c r="AA2345" i="1"/>
  <c r="Z2345" i="1"/>
  <c r="Y2345" i="1"/>
  <c r="H2345" i="1" s="1"/>
  <c r="AA2346" i="1"/>
  <c r="Z2346" i="1"/>
  <c r="Y2346" i="1"/>
  <c r="H2346" i="1" s="1"/>
  <c r="AA2347" i="1"/>
  <c r="Z2347" i="1"/>
  <c r="Y2347" i="1"/>
  <c r="H2347" i="1" s="1"/>
  <c r="AA2348" i="1"/>
  <c r="Z2348" i="1"/>
  <c r="Y2348" i="1"/>
  <c r="H2348" i="1" s="1"/>
  <c r="AA2349" i="1"/>
  <c r="Z2349" i="1"/>
  <c r="Y2349" i="1"/>
  <c r="H2349" i="1" s="1"/>
  <c r="AA2350" i="1"/>
  <c r="Z2350" i="1"/>
  <c r="Y2350" i="1"/>
  <c r="H2350" i="1" s="1"/>
  <c r="AA2351" i="1"/>
  <c r="Z2351" i="1"/>
  <c r="Y2351" i="1"/>
  <c r="H2351" i="1" s="1"/>
  <c r="AA2352" i="1"/>
  <c r="Z2352" i="1"/>
  <c r="Y2352" i="1"/>
  <c r="H2352" i="1" s="1"/>
  <c r="AA2353" i="1"/>
  <c r="Z2353" i="1"/>
  <c r="Y2353" i="1"/>
  <c r="H2353" i="1" s="1"/>
  <c r="AA2354" i="1"/>
  <c r="Z2354" i="1"/>
  <c r="Y2354" i="1"/>
  <c r="H2354" i="1" s="1"/>
  <c r="AA2355" i="1"/>
  <c r="Z2355" i="1"/>
  <c r="Y2355" i="1"/>
  <c r="H2355" i="1" s="1"/>
  <c r="AA2356" i="1"/>
  <c r="Z2356" i="1"/>
  <c r="Y2356" i="1"/>
  <c r="H2356" i="1" s="1"/>
  <c r="AA2357" i="1"/>
  <c r="Z2357" i="1"/>
  <c r="Y2357" i="1"/>
  <c r="H2357" i="1" s="1"/>
  <c r="AA2358" i="1"/>
  <c r="Z2358" i="1"/>
  <c r="Y2358" i="1"/>
  <c r="H2358" i="1" s="1"/>
  <c r="AA2359" i="1"/>
  <c r="Z2359" i="1"/>
  <c r="Y2359" i="1"/>
  <c r="H2359" i="1" s="1"/>
  <c r="AA2360" i="1"/>
  <c r="Z2360" i="1"/>
  <c r="Y2360" i="1"/>
  <c r="H2360" i="1" s="1"/>
  <c r="AA2361" i="1"/>
  <c r="Z2361" i="1"/>
  <c r="Y2361" i="1"/>
  <c r="H2361" i="1" s="1"/>
  <c r="AA2362" i="1"/>
  <c r="Z2362" i="1"/>
  <c r="Y2362" i="1"/>
  <c r="H2362" i="1" s="1"/>
  <c r="AA2363" i="1"/>
  <c r="Z2363" i="1"/>
  <c r="Y2363" i="1"/>
  <c r="H2363" i="1" s="1"/>
  <c r="AA2364" i="1"/>
  <c r="Z2364" i="1"/>
  <c r="Y2364" i="1"/>
  <c r="H2364" i="1" s="1"/>
  <c r="AA2365" i="1"/>
  <c r="Z2365" i="1"/>
  <c r="Y2365" i="1"/>
  <c r="H2365" i="1" s="1"/>
  <c r="AA2366" i="1"/>
  <c r="Z2366" i="1"/>
  <c r="Y2366" i="1"/>
  <c r="H2366" i="1" s="1"/>
  <c r="AA2367" i="1"/>
  <c r="Z2367" i="1"/>
  <c r="Y2367" i="1"/>
  <c r="H2367" i="1" s="1"/>
  <c r="AA2368" i="1"/>
  <c r="Z2368" i="1"/>
  <c r="Y2368" i="1"/>
  <c r="H2368" i="1" s="1"/>
  <c r="AA2369" i="1"/>
  <c r="Z2369" i="1"/>
  <c r="Y2369" i="1"/>
  <c r="H2369" i="1" s="1"/>
  <c r="AA2370" i="1"/>
  <c r="Z2370" i="1"/>
  <c r="Y2370" i="1"/>
  <c r="H2370" i="1" s="1"/>
  <c r="AA2371" i="1"/>
  <c r="Z2371" i="1"/>
  <c r="Y2371" i="1"/>
  <c r="H2371" i="1" s="1"/>
  <c r="AA2372" i="1"/>
  <c r="Z2372" i="1"/>
  <c r="Y2372" i="1"/>
  <c r="H2372" i="1" s="1"/>
  <c r="AA2373" i="1"/>
  <c r="Z2373" i="1"/>
  <c r="Y2373" i="1"/>
  <c r="H2373" i="1" s="1"/>
  <c r="AA2374" i="1"/>
  <c r="Z2374" i="1"/>
  <c r="Y2374" i="1"/>
  <c r="H2374" i="1" s="1"/>
  <c r="AA2375" i="1"/>
  <c r="Z2375" i="1"/>
  <c r="Y2375" i="1"/>
  <c r="H2375" i="1" s="1"/>
  <c r="AA2376" i="1"/>
  <c r="Z2376" i="1"/>
  <c r="Y2376" i="1"/>
  <c r="H2376" i="1" s="1"/>
  <c r="AA2377" i="1"/>
  <c r="Z2377" i="1"/>
  <c r="Y2377" i="1"/>
  <c r="H2377" i="1" s="1"/>
  <c r="AA2378" i="1"/>
  <c r="Z2378" i="1"/>
  <c r="Y2378" i="1"/>
  <c r="H2378" i="1" s="1"/>
  <c r="AA2379" i="1"/>
  <c r="Z2379" i="1"/>
  <c r="Y2379" i="1"/>
  <c r="H2379" i="1" s="1"/>
  <c r="AA2380" i="1"/>
  <c r="Z2380" i="1"/>
  <c r="Y2380" i="1"/>
  <c r="H2380" i="1" s="1"/>
  <c r="AA2381" i="1"/>
  <c r="Z2381" i="1"/>
  <c r="Y2381" i="1"/>
  <c r="H2381" i="1" s="1"/>
  <c r="AA2382" i="1"/>
  <c r="Z2382" i="1"/>
  <c r="Y2382" i="1"/>
  <c r="H2382" i="1" s="1"/>
  <c r="AA2383" i="1"/>
  <c r="Z2383" i="1"/>
  <c r="Y2383" i="1"/>
  <c r="H2383" i="1" s="1"/>
  <c r="AA2384" i="1"/>
  <c r="Z2384" i="1"/>
  <c r="Y2384" i="1"/>
  <c r="H2384" i="1" s="1"/>
  <c r="AA2385" i="1"/>
  <c r="Z2385" i="1"/>
  <c r="Y2385" i="1"/>
  <c r="H2385" i="1" s="1"/>
  <c r="AA2386" i="1"/>
  <c r="Z2386" i="1"/>
  <c r="Y2386" i="1"/>
  <c r="H2386" i="1" s="1"/>
  <c r="AA2387" i="1"/>
  <c r="Z2387" i="1"/>
  <c r="Y2387" i="1"/>
  <c r="H2387" i="1" s="1"/>
  <c r="AA2388" i="1"/>
  <c r="Z2388" i="1"/>
  <c r="Y2388" i="1"/>
  <c r="H2388" i="1" s="1"/>
  <c r="AA2389" i="1"/>
  <c r="Z2389" i="1"/>
  <c r="Y2389" i="1"/>
  <c r="H2389" i="1" s="1"/>
  <c r="AA2390" i="1"/>
  <c r="Z2390" i="1"/>
  <c r="Y2390" i="1"/>
  <c r="H2390" i="1" s="1"/>
  <c r="AA2391" i="1"/>
  <c r="Z2391" i="1"/>
  <c r="Y2391" i="1"/>
  <c r="H2391" i="1" s="1"/>
  <c r="AA2392" i="1"/>
  <c r="Z2392" i="1"/>
  <c r="Y2392" i="1"/>
  <c r="H2392" i="1" s="1"/>
  <c r="AA2393" i="1"/>
  <c r="Z2393" i="1"/>
  <c r="Y2393" i="1"/>
  <c r="H2393" i="1" s="1"/>
  <c r="AA2394" i="1"/>
  <c r="Z2394" i="1"/>
  <c r="Y2394" i="1"/>
  <c r="H2394" i="1" s="1"/>
  <c r="AA2395" i="1"/>
  <c r="Z2395" i="1"/>
  <c r="Y2395" i="1"/>
  <c r="H2395" i="1" s="1"/>
  <c r="AA2396" i="1"/>
  <c r="Z2396" i="1"/>
  <c r="Y2396" i="1"/>
  <c r="H2396" i="1" s="1"/>
  <c r="AA2397" i="1"/>
  <c r="Z2397" i="1"/>
  <c r="Y2397" i="1"/>
  <c r="H2397" i="1" s="1"/>
  <c r="AA2398" i="1"/>
  <c r="Z2398" i="1"/>
  <c r="Y2398" i="1"/>
  <c r="H2398" i="1" s="1"/>
  <c r="AA2399" i="1"/>
  <c r="Z2399" i="1"/>
  <c r="Y2399" i="1"/>
  <c r="H2399" i="1" s="1"/>
  <c r="AA2400" i="1"/>
  <c r="Z2400" i="1"/>
  <c r="Y2400" i="1"/>
  <c r="H2400" i="1" s="1"/>
  <c r="AA2401" i="1"/>
  <c r="Z2401" i="1"/>
  <c r="Y2401" i="1"/>
  <c r="H2401" i="1" s="1"/>
  <c r="AA2402" i="1"/>
  <c r="Z2402" i="1"/>
  <c r="Y2402" i="1"/>
  <c r="H2402" i="1" s="1"/>
  <c r="AA2403" i="1"/>
  <c r="Z2403" i="1"/>
  <c r="Y2403" i="1"/>
  <c r="H2403" i="1" s="1"/>
  <c r="AA2404" i="1"/>
  <c r="Z2404" i="1"/>
  <c r="Y2404" i="1"/>
  <c r="H2404" i="1" s="1"/>
  <c r="AA2405" i="1"/>
  <c r="Z2405" i="1"/>
  <c r="Y2405" i="1"/>
  <c r="H2405" i="1" s="1"/>
  <c r="AA2406" i="1"/>
  <c r="Z2406" i="1"/>
  <c r="Y2406" i="1"/>
  <c r="H2406" i="1" s="1"/>
  <c r="AA2407" i="1"/>
  <c r="Z2407" i="1"/>
  <c r="Y2407" i="1"/>
  <c r="H2407" i="1" s="1"/>
  <c r="AA2408" i="1"/>
  <c r="Z2408" i="1"/>
  <c r="Y2408" i="1"/>
  <c r="H2408" i="1" s="1"/>
  <c r="AA2409" i="1"/>
  <c r="Z2409" i="1"/>
  <c r="Y2409" i="1"/>
  <c r="H2409" i="1" s="1"/>
  <c r="AA2410" i="1"/>
  <c r="Z2410" i="1"/>
  <c r="Y2410" i="1"/>
  <c r="H2410" i="1" s="1"/>
  <c r="AA2411" i="1"/>
  <c r="Z2411" i="1"/>
  <c r="Y2411" i="1"/>
  <c r="H2411" i="1" s="1"/>
  <c r="AA2412" i="1"/>
  <c r="Z2412" i="1"/>
  <c r="Y2412" i="1"/>
  <c r="H2412" i="1" s="1"/>
  <c r="AA2413" i="1"/>
  <c r="Z2413" i="1"/>
  <c r="Y2413" i="1"/>
  <c r="H2413" i="1" s="1"/>
  <c r="AA2414" i="1"/>
  <c r="Z2414" i="1"/>
  <c r="Y2414" i="1"/>
  <c r="H2414" i="1" s="1"/>
  <c r="AA2415" i="1"/>
  <c r="Z2415" i="1"/>
  <c r="Y2415" i="1"/>
  <c r="H2415" i="1" s="1"/>
  <c r="AA2416" i="1"/>
  <c r="Z2416" i="1"/>
  <c r="Y2416" i="1"/>
  <c r="H2416" i="1" s="1"/>
  <c r="AA2417" i="1"/>
  <c r="Z2417" i="1"/>
  <c r="Y2417" i="1"/>
  <c r="H2417" i="1" s="1"/>
  <c r="AA2418" i="1"/>
  <c r="Z2418" i="1"/>
  <c r="Y2418" i="1"/>
  <c r="H2418" i="1" s="1"/>
  <c r="AA2419" i="1"/>
  <c r="Z2419" i="1"/>
  <c r="Y2419" i="1"/>
  <c r="H2419" i="1" s="1"/>
  <c r="AA2420" i="1"/>
  <c r="Z2420" i="1"/>
  <c r="Y2420" i="1"/>
  <c r="H2420" i="1" s="1"/>
  <c r="AA2421" i="1"/>
  <c r="Z2421" i="1"/>
  <c r="Y2421" i="1"/>
  <c r="H2421" i="1" s="1"/>
  <c r="AA2422" i="1"/>
  <c r="Z2422" i="1"/>
  <c r="Y2422" i="1"/>
  <c r="H2422" i="1" s="1"/>
  <c r="AA2423" i="1"/>
  <c r="Z2423" i="1"/>
  <c r="Y2423" i="1"/>
  <c r="H2423" i="1" s="1"/>
  <c r="AA2424" i="1"/>
  <c r="Z2424" i="1"/>
  <c r="Y2424" i="1"/>
  <c r="H2424" i="1" s="1"/>
  <c r="AA2425" i="1"/>
  <c r="Z2425" i="1"/>
  <c r="Y2425" i="1"/>
  <c r="H2425" i="1" s="1"/>
  <c r="AA2426" i="1"/>
  <c r="Z2426" i="1"/>
  <c r="Y2426" i="1"/>
  <c r="H2426" i="1" s="1"/>
  <c r="AA2427" i="1"/>
  <c r="Z2427" i="1"/>
  <c r="Y2427" i="1"/>
  <c r="H2427" i="1" s="1"/>
  <c r="AA2428" i="1"/>
  <c r="Z2428" i="1"/>
  <c r="Y2428" i="1"/>
  <c r="H2428" i="1" s="1"/>
  <c r="AA2429" i="1"/>
  <c r="Z2429" i="1"/>
  <c r="Y2429" i="1"/>
  <c r="H2429" i="1" s="1"/>
  <c r="AA2430" i="1"/>
  <c r="Z2430" i="1"/>
  <c r="Y2430" i="1"/>
  <c r="H2430" i="1" s="1"/>
  <c r="AA2431" i="1"/>
  <c r="Z2431" i="1"/>
  <c r="Y2431" i="1"/>
  <c r="H2431" i="1" s="1"/>
  <c r="AA2432" i="1"/>
  <c r="Z2432" i="1"/>
  <c r="Y2432" i="1"/>
  <c r="H2432" i="1" s="1"/>
  <c r="AA2433" i="1"/>
  <c r="Z2433" i="1"/>
  <c r="Y2433" i="1"/>
  <c r="H2433" i="1" s="1"/>
  <c r="AA2434" i="1"/>
  <c r="Z2434" i="1"/>
  <c r="Y2434" i="1"/>
  <c r="H2434" i="1" s="1"/>
  <c r="AA2435" i="1"/>
  <c r="Z2435" i="1"/>
  <c r="Y2435" i="1"/>
  <c r="H2435" i="1" s="1"/>
  <c r="AA2436" i="1"/>
  <c r="Z2436" i="1"/>
  <c r="Y2436" i="1"/>
  <c r="H2436" i="1" s="1"/>
  <c r="AA2437" i="1"/>
  <c r="Z2437" i="1"/>
  <c r="Y2437" i="1"/>
  <c r="H2437" i="1" s="1"/>
  <c r="AA2438" i="1"/>
  <c r="Z2438" i="1"/>
  <c r="Y2438" i="1"/>
  <c r="H2438" i="1" s="1"/>
  <c r="AA2439" i="1"/>
  <c r="Z2439" i="1"/>
  <c r="Y2439" i="1"/>
  <c r="H2439" i="1" s="1"/>
  <c r="AA2440" i="1"/>
  <c r="Z2440" i="1"/>
  <c r="Y2440" i="1"/>
  <c r="H2440" i="1" s="1"/>
  <c r="AA2441" i="1"/>
  <c r="Z2441" i="1"/>
  <c r="Y2441" i="1"/>
  <c r="H2441" i="1" s="1"/>
  <c r="AA2442" i="1"/>
  <c r="Z2442" i="1"/>
  <c r="Y2442" i="1"/>
  <c r="H2442" i="1" s="1"/>
  <c r="AA2443" i="1"/>
  <c r="Z2443" i="1"/>
  <c r="Y2443" i="1"/>
  <c r="H2443" i="1" s="1"/>
  <c r="AA2444" i="1"/>
  <c r="Z2444" i="1"/>
  <c r="Y2444" i="1"/>
  <c r="H2444" i="1" s="1"/>
  <c r="AA2445" i="1"/>
  <c r="Z2445" i="1"/>
  <c r="Y2445" i="1"/>
  <c r="H2445" i="1" s="1"/>
  <c r="AA2446" i="1"/>
  <c r="Z2446" i="1"/>
  <c r="Y2446" i="1"/>
  <c r="H2446" i="1" s="1"/>
  <c r="AA2447" i="1"/>
  <c r="Z2447" i="1"/>
  <c r="Y2447" i="1"/>
  <c r="H2447" i="1" s="1"/>
  <c r="AA2448" i="1"/>
  <c r="Z2448" i="1"/>
  <c r="Y2448" i="1"/>
  <c r="H2448" i="1" s="1"/>
  <c r="AA2449" i="1"/>
  <c r="Z2449" i="1"/>
  <c r="Y2449" i="1"/>
  <c r="H2449" i="1" s="1"/>
  <c r="AA2450" i="1"/>
  <c r="Z2450" i="1"/>
  <c r="Y2450" i="1"/>
  <c r="H2450" i="1" s="1"/>
  <c r="AA2451" i="1"/>
  <c r="Z2451" i="1"/>
  <c r="Y2451" i="1"/>
  <c r="H2451" i="1" s="1"/>
  <c r="AA2452" i="1"/>
  <c r="Z2452" i="1"/>
  <c r="Y2452" i="1"/>
  <c r="H2452" i="1" s="1"/>
  <c r="AA2453" i="1"/>
  <c r="Z2453" i="1"/>
  <c r="Y2453" i="1"/>
  <c r="H2453" i="1" s="1"/>
  <c r="AA2454" i="1"/>
  <c r="Z2454" i="1"/>
  <c r="Y2454" i="1"/>
  <c r="H2454" i="1" s="1"/>
  <c r="AA2455" i="1"/>
  <c r="Z2455" i="1"/>
  <c r="Y2455" i="1"/>
  <c r="H2455" i="1" s="1"/>
  <c r="AA2456" i="1"/>
  <c r="Z2456" i="1"/>
  <c r="Y2456" i="1"/>
  <c r="H2456" i="1" s="1"/>
  <c r="AA2457" i="1"/>
  <c r="Z2457" i="1"/>
  <c r="Y2457" i="1"/>
  <c r="H2457" i="1" s="1"/>
  <c r="AA2458" i="1"/>
  <c r="Z2458" i="1"/>
  <c r="Y2458" i="1"/>
  <c r="H2458" i="1" s="1"/>
  <c r="AA2459" i="1"/>
  <c r="Z2459" i="1"/>
  <c r="Y2459" i="1"/>
  <c r="H2459" i="1" s="1"/>
  <c r="AA2460" i="1"/>
  <c r="Z2460" i="1"/>
  <c r="Y2460" i="1"/>
  <c r="H2460" i="1" s="1"/>
  <c r="AA2461" i="1"/>
  <c r="Z2461" i="1"/>
  <c r="Y2461" i="1"/>
  <c r="H2461" i="1" s="1"/>
  <c r="AA2462" i="1"/>
  <c r="Z2462" i="1"/>
  <c r="Y2462" i="1"/>
  <c r="H2462" i="1" s="1"/>
  <c r="AA2463" i="1"/>
  <c r="Z2463" i="1"/>
  <c r="Y2463" i="1"/>
  <c r="H2463" i="1" s="1"/>
  <c r="AA2464" i="1"/>
  <c r="Z2464" i="1"/>
  <c r="Y2464" i="1"/>
  <c r="H2464" i="1" s="1"/>
  <c r="AA2465" i="1"/>
  <c r="Z2465" i="1"/>
  <c r="Y2465" i="1"/>
  <c r="H2465" i="1" s="1"/>
  <c r="AA2466" i="1"/>
  <c r="Z2466" i="1"/>
  <c r="Y2466" i="1"/>
  <c r="H2466" i="1" s="1"/>
  <c r="AA2467" i="1"/>
  <c r="Z2467" i="1"/>
  <c r="Y2467" i="1"/>
  <c r="H2467" i="1" s="1"/>
  <c r="AA2468" i="1"/>
  <c r="Z2468" i="1"/>
  <c r="Y2468" i="1"/>
  <c r="H2468" i="1" s="1"/>
  <c r="AA2469" i="1"/>
  <c r="Z2469" i="1"/>
  <c r="Y2469" i="1"/>
  <c r="H2469" i="1" s="1"/>
  <c r="AA2470" i="1"/>
  <c r="Z2470" i="1"/>
  <c r="Y2470" i="1"/>
  <c r="H2470" i="1" s="1"/>
  <c r="AA2471" i="1"/>
  <c r="Z2471" i="1"/>
  <c r="Y2471" i="1"/>
  <c r="H2471" i="1" s="1"/>
  <c r="AA2472" i="1"/>
  <c r="Z2472" i="1"/>
  <c r="Y2472" i="1"/>
  <c r="H2472" i="1" s="1"/>
  <c r="AA2473" i="1"/>
  <c r="Z2473" i="1"/>
  <c r="Y2473" i="1"/>
  <c r="H2473" i="1" s="1"/>
  <c r="AA2474" i="1"/>
  <c r="Z2474" i="1"/>
  <c r="Y2474" i="1"/>
  <c r="H2474" i="1" s="1"/>
  <c r="AA2475" i="1"/>
  <c r="Z2475" i="1"/>
  <c r="Y2475" i="1"/>
  <c r="H2475" i="1" s="1"/>
  <c r="AA2476" i="1"/>
  <c r="Z2476" i="1"/>
  <c r="Y2476" i="1"/>
  <c r="H2476" i="1" s="1"/>
  <c r="AA2477" i="1"/>
  <c r="Z2477" i="1"/>
  <c r="Y2477" i="1"/>
  <c r="H2477" i="1" s="1"/>
  <c r="AA2478" i="1"/>
  <c r="Z2478" i="1"/>
  <c r="Y2478" i="1"/>
  <c r="H2478" i="1" s="1"/>
  <c r="AA2479" i="1"/>
  <c r="Z2479" i="1"/>
  <c r="Y2479" i="1"/>
  <c r="H2479" i="1" s="1"/>
  <c r="AA2480" i="1"/>
  <c r="Z2480" i="1"/>
  <c r="Y2480" i="1"/>
  <c r="H2480" i="1" s="1"/>
  <c r="AA2481" i="1"/>
  <c r="Z2481" i="1"/>
  <c r="Y2481" i="1"/>
  <c r="H2481" i="1" s="1"/>
  <c r="AA2482" i="1"/>
  <c r="Z2482" i="1"/>
  <c r="Y2482" i="1"/>
  <c r="H2482" i="1" s="1"/>
  <c r="AA2483" i="1"/>
  <c r="Z2483" i="1"/>
  <c r="Y2483" i="1"/>
  <c r="H2483" i="1" s="1"/>
  <c r="AA2484" i="1"/>
  <c r="Z2484" i="1"/>
  <c r="Y2484" i="1"/>
  <c r="H2484" i="1" s="1"/>
  <c r="AA2485" i="1"/>
  <c r="Z2485" i="1"/>
  <c r="Y2485" i="1"/>
  <c r="H2485" i="1" s="1"/>
  <c r="AA2486" i="1"/>
  <c r="Z2486" i="1"/>
  <c r="Y2486" i="1"/>
  <c r="H2486" i="1" s="1"/>
  <c r="AA2487" i="1"/>
  <c r="Z2487" i="1"/>
  <c r="Y2487" i="1"/>
  <c r="H2487" i="1" s="1"/>
  <c r="AA2488" i="1"/>
  <c r="Z2488" i="1"/>
  <c r="Y2488" i="1"/>
  <c r="H2488" i="1" s="1"/>
  <c r="AA2489" i="1"/>
  <c r="Z2489" i="1"/>
  <c r="Y2489" i="1"/>
  <c r="H2489" i="1" s="1"/>
  <c r="AA2490" i="1"/>
  <c r="Z2490" i="1"/>
  <c r="Y2490" i="1"/>
  <c r="H2490" i="1" s="1"/>
  <c r="AA2491" i="1"/>
  <c r="Z2491" i="1"/>
  <c r="Y2491" i="1"/>
  <c r="H2491" i="1" s="1"/>
  <c r="AA2492" i="1"/>
  <c r="Z2492" i="1"/>
  <c r="Y2492" i="1"/>
  <c r="H2492" i="1" s="1"/>
  <c r="AA2493" i="1"/>
  <c r="Z2493" i="1"/>
  <c r="Y2493" i="1"/>
  <c r="H2493" i="1" s="1"/>
  <c r="AA2494" i="1"/>
  <c r="Z2494" i="1"/>
  <c r="Y2494" i="1"/>
  <c r="H2494" i="1" s="1"/>
  <c r="AA2495" i="1"/>
  <c r="Z2495" i="1"/>
  <c r="Y2495" i="1"/>
  <c r="H2495" i="1" s="1"/>
  <c r="AA2496" i="1"/>
  <c r="Z2496" i="1"/>
  <c r="Y2496" i="1"/>
  <c r="H2496" i="1" s="1"/>
  <c r="AA2497" i="1"/>
  <c r="Z2497" i="1"/>
  <c r="Y2497" i="1"/>
  <c r="H2497" i="1" s="1"/>
  <c r="AA2498" i="1"/>
  <c r="Z2498" i="1"/>
  <c r="Y2498" i="1"/>
  <c r="H2498" i="1" s="1"/>
  <c r="AA2499" i="1"/>
  <c r="Z2499" i="1"/>
  <c r="Y2499" i="1"/>
  <c r="H2499" i="1" s="1"/>
  <c r="AA2500" i="1"/>
  <c r="Z2500" i="1"/>
  <c r="Y2500" i="1"/>
  <c r="H2500" i="1" s="1"/>
  <c r="AA2501" i="1"/>
  <c r="Z2501" i="1"/>
  <c r="Y2501" i="1"/>
  <c r="H2501" i="1" s="1"/>
  <c r="AA2502" i="1"/>
  <c r="Z2502" i="1"/>
  <c r="Y2502" i="1"/>
  <c r="H2502" i="1" s="1"/>
  <c r="AA2503" i="1"/>
  <c r="Z2503" i="1"/>
  <c r="Y2503" i="1"/>
  <c r="H2503" i="1" s="1"/>
  <c r="AA2504" i="1"/>
  <c r="Z2504" i="1"/>
  <c r="Y2504" i="1"/>
  <c r="H2504" i="1" s="1"/>
  <c r="AA2505" i="1"/>
  <c r="Z2505" i="1"/>
  <c r="Y2505" i="1"/>
  <c r="H2505" i="1" s="1"/>
  <c r="AA2506" i="1"/>
  <c r="Z2506" i="1"/>
  <c r="Y2506" i="1"/>
  <c r="H2506" i="1" s="1"/>
  <c r="AA2507" i="1"/>
  <c r="Z2507" i="1"/>
  <c r="Y2507" i="1"/>
  <c r="H2507" i="1" s="1"/>
  <c r="AA2508" i="1"/>
  <c r="Z2508" i="1"/>
  <c r="Y2508" i="1"/>
  <c r="H2508" i="1" s="1"/>
  <c r="AA2509" i="1"/>
  <c r="Z2509" i="1"/>
  <c r="Y2509" i="1"/>
  <c r="H2509" i="1" s="1"/>
  <c r="AA2510" i="1"/>
  <c r="Z2510" i="1"/>
  <c r="Y2510" i="1"/>
  <c r="H2510" i="1" s="1"/>
  <c r="AA2511" i="1"/>
  <c r="Z2511" i="1"/>
  <c r="Y2511" i="1"/>
  <c r="H2511" i="1" s="1"/>
  <c r="AA2512" i="1"/>
  <c r="Z2512" i="1"/>
  <c r="Y2512" i="1"/>
  <c r="H2512" i="1" s="1"/>
  <c r="AA2513" i="1"/>
  <c r="Z2513" i="1"/>
  <c r="Y2513" i="1"/>
  <c r="H2513" i="1" s="1"/>
  <c r="AA2514" i="1"/>
  <c r="Z2514" i="1"/>
  <c r="Y2514" i="1"/>
  <c r="H2514" i="1" s="1"/>
  <c r="AA2515" i="1"/>
  <c r="Z2515" i="1"/>
  <c r="Y2515" i="1"/>
  <c r="H2515" i="1" s="1"/>
  <c r="AA2516" i="1"/>
  <c r="Z2516" i="1"/>
  <c r="Y2516" i="1"/>
  <c r="H2516" i="1" s="1"/>
  <c r="AA2517" i="1"/>
  <c r="Z2517" i="1"/>
  <c r="Y2517" i="1"/>
  <c r="H2517" i="1" s="1"/>
  <c r="AA2518" i="1"/>
  <c r="Z2518" i="1"/>
  <c r="Y2518" i="1"/>
  <c r="H2518" i="1" s="1"/>
  <c r="AA2519" i="1"/>
  <c r="Z2519" i="1"/>
  <c r="Y2519" i="1"/>
  <c r="H2519" i="1" s="1"/>
  <c r="AA2520" i="1"/>
  <c r="Z2520" i="1"/>
  <c r="Y2520" i="1"/>
  <c r="H2520" i="1" s="1"/>
  <c r="AA2521" i="1"/>
  <c r="Z2521" i="1"/>
  <c r="Y2521" i="1"/>
  <c r="H2521" i="1" s="1"/>
  <c r="AA2522" i="1"/>
  <c r="Z2522" i="1"/>
  <c r="Y2522" i="1"/>
  <c r="H2522" i="1" s="1"/>
  <c r="AA2523" i="1"/>
  <c r="Z2523" i="1"/>
  <c r="Y2523" i="1"/>
  <c r="H2523" i="1" s="1"/>
  <c r="AA2524" i="1"/>
  <c r="Z2524" i="1"/>
  <c r="Y2524" i="1"/>
  <c r="H2524" i="1" s="1"/>
  <c r="AA2525" i="1"/>
  <c r="Z2525" i="1"/>
  <c r="Y2525" i="1"/>
  <c r="H2525" i="1" s="1"/>
  <c r="AA2526" i="1"/>
  <c r="Z2526" i="1"/>
  <c r="Y2526" i="1"/>
  <c r="H2526" i="1" s="1"/>
  <c r="AA2527" i="1"/>
  <c r="Z2527" i="1"/>
  <c r="Y2527" i="1"/>
  <c r="H2527" i="1" s="1"/>
  <c r="AA2528" i="1"/>
  <c r="Z2528" i="1"/>
  <c r="Y2528" i="1"/>
  <c r="H2528" i="1" s="1"/>
  <c r="AA2529" i="1"/>
  <c r="Z2529" i="1"/>
  <c r="Y2529" i="1"/>
  <c r="H2529" i="1" s="1"/>
  <c r="AA2530" i="1"/>
  <c r="Z2530" i="1"/>
  <c r="Y2530" i="1"/>
  <c r="H2530" i="1" s="1"/>
  <c r="AA2531" i="1"/>
  <c r="Z2531" i="1"/>
  <c r="Y2531" i="1"/>
  <c r="H2531" i="1" s="1"/>
  <c r="AA2532" i="1"/>
  <c r="Z2532" i="1"/>
  <c r="Y2532" i="1"/>
  <c r="H2532" i="1" s="1"/>
  <c r="AA2533" i="1"/>
  <c r="Z2533" i="1"/>
  <c r="Y2533" i="1"/>
  <c r="H2533" i="1" s="1"/>
  <c r="AA2534" i="1"/>
  <c r="Z2534" i="1"/>
  <c r="Y2534" i="1"/>
  <c r="H2534" i="1" s="1"/>
  <c r="AA2535" i="1"/>
  <c r="Z2535" i="1"/>
  <c r="Y2535" i="1"/>
  <c r="H2535" i="1" s="1"/>
  <c r="AA2536" i="1"/>
  <c r="Z2536" i="1"/>
  <c r="Y2536" i="1"/>
  <c r="H2536" i="1" s="1"/>
  <c r="AA2537" i="1"/>
  <c r="Z2537" i="1"/>
  <c r="Y2537" i="1"/>
  <c r="H2537" i="1" s="1"/>
  <c r="AA2538" i="1"/>
  <c r="Z2538" i="1"/>
  <c r="Y2538" i="1"/>
  <c r="H2538" i="1" s="1"/>
  <c r="AA2539" i="1"/>
  <c r="Z2539" i="1"/>
  <c r="Y2539" i="1"/>
  <c r="H2539" i="1" s="1"/>
  <c r="AA2540" i="1"/>
  <c r="Z2540" i="1"/>
  <c r="Y2540" i="1"/>
  <c r="H2540" i="1" s="1"/>
  <c r="AA2541" i="1"/>
  <c r="Z2541" i="1"/>
  <c r="Y2541" i="1"/>
  <c r="H2541" i="1" s="1"/>
  <c r="AA2542" i="1"/>
  <c r="Z2542" i="1"/>
  <c r="Y2542" i="1"/>
  <c r="H2542" i="1" s="1"/>
  <c r="AA2543" i="1"/>
  <c r="Z2543" i="1"/>
  <c r="Y2543" i="1"/>
  <c r="H2543" i="1" s="1"/>
  <c r="AA2544" i="1"/>
  <c r="Z2544" i="1"/>
  <c r="Y2544" i="1"/>
  <c r="H2544" i="1" s="1"/>
  <c r="AA2545" i="1"/>
  <c r="Z2545" i="1"/>
  <c r="Y2545" i="1"/>
  <c r="H2545" i="1" s="1"/>
  <c r="AA2546" i="1"/>
  <c r="Z2546" i="1"/>
  <c r="Y2546" i="1"/>
  <c r="H2546" i="1" s="1"/>
  <c r="AA2547" i="1"/>
  <c r="Z2547" i="1"/>
  <c r="Y2547" i="1"/>
  <c r="H2547" i="1" s="1"/>
  <c r="AA2548" i="1"/>
  <c r="Z2548" i="1"/>
  <c r="Y2548" i="1"/>
  <c r="H2548" i="1" s="1"/>
  <c r="AA2549" i="1"/>
  <c r="Z2549" i="1"/>
  <c r="Y2549" i="1"/>
  <c r="H2549" i="1" s="1"/>
  <c r="AA2550" i="1"/>
  <c r="Z2550" i="1"/>
  <c r="Y2550" i="1"/>
  <c r="H2550" i="1" s="1"/>
  <c r="AA2551" i="1"/>
  <c r="Z2551" i="1"/>
  <c r="Y2551" i="1"/>
  <c r="H2551" i="1" s="1"/>
  <c r="AA2552" i="1"/>
  <c r="Z2552" i="1"/>
  <c r="Y2552" i="1"/>
  <c r="H2552" i="1" s="1"/>
  <c r="AA2553" i="1"/>
  <c r="Z2553" i="1"/>
  <c r="Y2553" i="1"/>
  <c r="H2553" i="1" s="1"/>
  <c r="AA2554" i="1"/>
  <c r="Z2554" i="1"/>
  <c r="Y2554" i="1"/>
  <c r="H2554" i="1" s="1"/>
  <c r="AA2555" i="1"/>
  <c r="Z2555" i="1"/>
  <c r="Y2555" i="1"/>
  <c r="H2555" i="1" s="1"/>
  <c r="AA2556" i="1"/>
  <c r="Z2556" i="1"/>
  <c r="Y2556" i="1"/>
  <c r="H2556" i="1" s="1"/>
  <c r="AA2557" i="1"/>
  <c r="Z2557" i="1"/>
  <c r="Y2557" i="1"/>
  <c r="H2557" i="1" s="1"/>
  <c r="AA2558" i="1"/>
  <c r="Z2558" i="1"/>
  <c r="Y2558" i="1"/>
  <c r="H2558" i="1" s="1"/>
  <c r="AA2559" i="1"/>
  <c r="Z2559" i="1"/>
  <c r="Y2559" i="1"/>
  <c r="H2559" i="1" s="1"/>
  <c r="AA2560" i="1"/>
  <c r="Z2560" i="1"/>
  <c r="Y2560" i="1"/>
  <c r="H2560" i="1" s="1"/>
  <c r="AA2561" i="1"/>
  <c r="Z2561" i="1"/>
  <c r="Y2561" i="1"/>
  <c r="H2561" i="1" s="1"/>
  <c r="AA2562" i="1"/>
  <c r="Z2562" i="1"/>
  <c r="Y2562" i="1"/>
  <c r="H2562" i="1" s="1"/>
  <c r="AA2563" i="1"/>
  <c r="Z2563" i="1"/>
  <c r="Y2563" i="1"/>
  <c r="H2563" i="1" s="1"/>
  <c r="AA2564" i="1"/>
  <c r="Z2564" i="1"/>
  <c r="Y2564" i="1"/>
  <c r="H2564" i="1" s="1"/>
  <c r="AA2565" i="1"/>
  <c r="Z2565" i="1"/>
  <c r="Y2565" i="1"/>
  <c r="H2565" i="1" s="1"/>
  <c r="AA2566" i="1"/>
  <c r="Z2566" i="1"/>
  <c r="Y2566" i="1"/>
  <c r="H2566" i="1" s="1"/>
  <c r="AA2567" i="1"/>
  <c r="Z2567" i="1"/>
  <c r="Y2567" i="1"/>
  <c r="H2567" i="1" s="1"/>
  <c r="AA2568" i="1"/>
  <c r="Z2568" i="1"/>
  <c r="Y2568" i="1"/>
  <c r="H2568" i="1" s="1"/>
  <c r="AA2569" i="1"/>
  <c r="Z2569" i="1"/>
  <c r="Y2569" i="1"/>
  <c r="H2569" i="1" s="1"/>
  <c r="AA2570" i="1"/>
  <c r="Z2570" i="1"/>
  <c r="Y2570" i="1"/>
  <c r="H2570" i="1" s="1"/>
  <c r="AA2571" i="1"/>
  <c r="Z2571" i="1"/>
  <c r="Y2571" i="1"/>
  <c r="H2571" i="1" s="1"/>
  <c r="AA2572" i="1"/>
  <c r="Z2572" i="1"/>
  <c r="Y2572" i="1"/>
  <c r="H2572" i="1" s="1"/>
  <c r="AA2573" i="1"/>
  <c r="Z2573" i="1"/>
  <c r="Y2573" i="1"/>
  <c r="H2573" i="1" s="1"/>
  <c r="AA2574" i="1"/>
  <c r="Z2574" i="1"/>
  <c r="Y2574" i="1"/>
  <c r="H2574" i="1" s="1"/>
  <c r="AA2575" i="1"/>
  <c r="Z2575" i="1"/>
  <c r="Y2575" i="1"/>
  <c r="H2575" i="1" s="1"/>
  <c r="AA2576" i="1"/>
  <c r="Z2576" i="1"/>
  <c r="Y2576" i="1"/>
  <c r="H2576" i="1" s="1"/>
  <c r="AA2577" i="1"/>
  <c r="Z2577" i="1"/>
  <c r="Y2577" i="1"/>
  <c r="H2577" i="1" s="1"/>
  <c r="AA2578" i="1"/>
  <c r="Z2578" i="1"/>
  <c r="Y2578" i="1"/>
  <c r="H2578" i="1" s="1"/>
  <c r="AA2579" i="1"/>
  <c r="Z2579" i="1"/>
  <c r="Y2579" i="1"/>
  <c r="H2579" i="1" s="1"/>
  <c r="AA2580" i="1"/>
  <c r="Z2580" i="1"/>
  <c r="Y2580" i="1"/>
  <c r="H2580" i="1" s="1"/>
  <c r="AA2581" i="1"/>
  <c r="Z2581" i="1"/>
  <c r="Y2581" i="1"/>
  <c r="H2581" i="1" s="1"/>
  <c r="AA2582" i="1"/>
  <c r="Z2582" i="1"/>
  <c r="Y2582" i="1"/>
  <c r="H2582" i="1" s="1"/>
  <c r="AA2583" i="1"/>
  <c r="Z2583" i="1"/>
  <c r="Y2583" i="1"/>
  <c r="H2583" i="1" s="1"/>
  <c r="AA2584" i="1"/>
  <c r="Z2584" i="1"/>
  <c r="Y2584" i="1"/>
  <c r="H2584" i="1" s="1"/>
  <c r="AA2585" i="1"/>
  <c r="Z2585" i="1"/>
  <c r="Y2585" i="1"/>
  <c r="H2585" i="1" s="1"/>
  <c r="AA2586" i="1"/>
  <c r="Z2586" i="1"/>
  <c r="Y2586" i="1"/>
  <c r="H2586" i="1" s="1"/>
  <c r="AA2587" i="1"/>
  <c r="Z2587" i="1"/>
  <c r="Y2587" i="1"/>
  <c r="H2587" i="1" s="1"/>
  <c r="AA2588" i="1"/>
  <c r="Z2588" i="1"/>
  <c r="Y2588" i="1"/>
  <c r="H2588" i="1" s="1"/>
  <c r="AA2589" i="1"/>
  <c r="Z2589" i="1"/>
  <c r="Y2589" i="1"/>
  <c r="H2589" i="1" s="1"/>
  <c r="AA2590" i="1"/>
  <c r="Z2590" i="1"/>
  <c r="Y2590" i="1"/>
  <c r="H2590" i="1" s="1"/>
  <c r="AA2591" i="1"/>
  <c r="Z2591" i="1"/>
  <c r="Y2591" i="1"/>
  <c r="H2591" i="1" s="1"/>
  <c r="AA2592" i="1"/>
  <c r="Z2592" i="1"/>
  <c r="Y2592" i="1"/>
  <c r="H2592" i="1" s="1"/>
  <c r="AA2593" i="1"/>
  <c r="Z2593" i="1"/>
  <c r="Y2593" i="1"/>
  <c r="H2593" i="1" s="1"/>
  <c r="AA2594" i="1"/>
  <c r="Z2594" i="1"/>
  <c r="Y2594" i="1"/>
  <c r="H2594" i="1" s="1"/>
  <c r="AA2595" i="1"/>
  <c r="Z2595" i="1"/>
  <c r="Y2595" i="1"/>
  <c r="H2595" i="1" s="1"/>
  <c r="AA2596" i="1"/>
  <c r="Z2596" i="1"/>
  <c r="Y2596" i="1"/>
  <c r="H2596" i="1" s="1"/>
  <c r="AA2597" i="1"/>
  <c r="Z2597" i="1"/>
  <c r="Y2597" i="1"/>
  <c r="H2597" i="1" s="1"/>
  <c r="AA2598" i="1"/>
  <c r="Z2598" i="1"/>
  <c r="Y2598" i="1"/>
  <c r="H2598" i="1" s="1"/>
  <c r="AA2599" i="1"/>
  <c r="Z2599" i="1"/>
  <c r="Y2599" i="1"/>
  <c r="H2599" i="1" s="1"/>
  <c r="AA2600" i="1"/>
  <c r="Z2600" i="1"/>
  <c r="Y2600" i="1"/>
  <c r="H2600" i="1" s="1"/>
  <c r="AA2601" i="1"/>
  <c r="Z2601" i="1"/>
  <c r="Y2601" i="1"/>
  <c r="H2601" i="1" s="1"/>
  <c r="AA2602" i="1"/>
  <c r="Z2602" i="1"/>
  <c r="Y2602" i="1"/>
  <c r="H2602" i="1" s="1"/>
  <c r="AA2603" i="1"/>
  <c r="Z2603" i="1"/>
  <c r="Y2603" i="1"/>
  <c r="H2603" i="1" s="1"/>
  <c r="AA2604" i="1"/>
  <c r="Z2604" i="1"/>
  <c r="Y2604" i="1"/>
  <c r="H2604" i="1" s="1"/>
  <c r="AA2605" i="1"/>
  <c r="Z2605" i="1"/>
  <c r="Y2605" i="1"/>
  <c r="H2605" i="1" s="1"/>
  <c r="AA2606" i="1"/>
  <c r="Z2606" i="1"/>
  <c r="Y2606" i="1"/>
  <c r="H2606" i="1" s="1"/>
  <c r="AA2607" i="1"/>
  <c r="Z2607" i="1"/>
  <c r="Y2607" i="1"/>
  <c r="H2607" i="1" s="1"/>
  <c r="AA2608" i="1"/>
  <c r="Z2608" i="1"/>
  <c r="Y2608" i="1"/>
  <c r="H2608" i="1" s="1"/>
  <c r="AA2609" i="1"/>
  <c r="Z2609" i="1"/>
  <c r="Y2609" i="1"/>
  <c r="H2609" i="1" s="1"/>
  <c r="AA2610" i="1"/>
  <c r="Z2610" i="1"/>
  <c r="Y2610" i="1"/>
  <c r="H2610" i="1" s="1"/>
  <c r="AA2611" i="1"/>
  <c r="Z2611" i="1"/>
  <c r="Y2611" i="1"/>
  <c r="H2611" i="1" s="1"/>
  <c r="AA2612" i="1"/>
  <c r="Z2612" i="1"/>
  <c r="Y2612" i="1"/>
  <c r="H2612" i="1" s="1"/>
  <c r="AA2613" i="1"/>
  <c r="Z2613" i="1"/>
  <c r="Y2613" i="1"/>
  <c r="H2613" i="1" s="1"/>
  <c r="AA2614" i="1"/>
  <c r="Z2614" i="1"/>
  <c r="Y2614" i="1"/>
  <c r="H2614" i="1" s="1"/>
  <c r="AA2615" i="1"/>
  <c r="Z2615" i="1"/>
  <c r="Y2615" i="1"/>
  <c r="H2615" i="1" s="1"/>
  <c r="AA2616" i="1"/>
  <c r="Z2616" i="1"/>
  <c r="Y2616" i="1"/>
  <c r="H2616" i="1" s="1"/>
  <c r="AA2617" i="1"/>
  <c r="Z2617" i="1"/>
  <c r="Y2617" i="1"/>
  <c r="H2617" i="1" s="1"/>
  <c r="AA2618" i="1"/>
  <c r="Z2618" i="1"/>
  <c r="Y2618" i="1"/>
  <c r="H2618" i="1" s="1"/>
  <c r="AA2619" i="1"/>
  <c r="Z2619" i="1"/>
  <c r="Y2619" i="1"/>
  <c r="H2619" i="1" s="1"/>
  <c r="AA2620" i="1"/>
  <c r="Z2620" i="1"/>
  <c r="Y2620" i="1"/>
  <c r="H2620" i="1" s="1"/>
  <c r="AA2621" i="1"/>
  <c r="Z2621" i="1"/>
  <c r="Y2621" i="1"/>
  <c r="H2621" i="1" s="1"/>
  <c r="AA2622" i="1"/>
  <c r="Z2622" i="1"/>
  <c r="Y2622" i="1"/>
  <c r="H2622" i="1" s="1"/>
  <c r="AA2623" i="1"/>
  <c r="Z2623" i="1"/>
  <c r="Y2623" i="1"/>
  <c r="H2623" i="1" s="1"/>
  <c r="AA2624" i="1"/>
  <c r="Z2624" i="1"/>
  <c r="Y2624" i="1"/>
  <c r="H2624" i="1" s="1"/>
  <c r="AA2625" i="1"/>
  <c r="Z2625" i="1"/>
  <c r="Y2625" i="1"/>
  <c r="H2625" i="1" s="1"/>
  <c r="AA2626" i="1"/>
  <c r="Z2626" i="1"/>
  <c r="Y2626" i="1"/>
  <c r="H2626" i="1" s="1"/>
  <c r="AA2627" i="1"/>
  <c r="Z2627" i="1"/>
  <c r="Y2627" i="1"/>
  <c r="H2627" i="1" s="1"/>
  <c r="AA2628" i="1"/>
  <c r="Z2628" i="1"/>
  <c r="Y2628" i="1"/>
  <c r="H2628" i="1" s="1"/>
  <c r="AA2629" i="1"/>
  <c r="Z2629" i="1"/>
  <c r="Y2629" i="1"/>
  <c r="H2629" i="1" s="1"/>
  <c r="AA2630" i="1"/>
  <c r="Z2630" i="1"/>
  <c r="Y2630" i="1"/>
  <c r="H2630" i="1" s="1"/>
  <c r="AA2631" i="1"/>
  <c r="Z2631" i="1"/>
  <c r="Y2631" i="1"/>
  <c r="H2631" i="1" s="1"/>
  <c r="AA2632" i="1"/>
  <c r="Z2632" i="1"/>
  <c r="Y2632" i="1"/>
  <c r="H2632" i="1" s="1"/>
  <c r="AA2633" i="1"/>
  <c r="Z2633" i="1"/>
  <c r="Y2633" i="1"/>
  <c r="H2633" i="1" s="1"/>
  <c r="AA2634" i="1"/>
  <c r="Z2634" i="1"/>
  <c r="Y2634" i="1"/>
  <c r="H2634" i="1" s="1"/>
  <c r="AA2635" i="1"/>
  <c r="Z2635" i="1"/>
  <c r="Y2635" i="1"/>
  <c r="H2635" i="1" s="1"/>
  <c r="AA2636" i="1"/>
  <c r="Z2636" i="1"/>
  <c r="Y2636" i="1"/>
  <c r="H2636" i="1" s="1"/>
  <c r="AA2637" i="1"/>
  <c r="Z2637" i="1"/>
  <c r="Y2637" i="1"/>
  <c r="H2637" i="1" s="1"/>
  <c r="AA2638" i="1"/>
  <c r="Z2638" i="1"/>
  <c r="Y2638" i="1"/>
  <c r="H2638" i="1" s="1"/>
  <c r="AA2639" i="1"/>
  <c r="Z2639" i="1"/>
  <c r="Y2639" i="1"/>
  <c r="H2639" i="1" s="1"/>
  <c r="AA2640" i="1"/>
  <c r="Z2640" i="1"/>
  <c r="Y2640" i="1"/>
  <c r="H2640" i="1" s="1"/>
  <c r="AA2641" i="1"/>
  <c r="Z2641" i="1"/>
  <c r="Y2641" i="1"/>
  <c r="H2641" i="1" s="1"/>
  <c r="AA2642" i="1"/>
  <c r="Z2642" i="1"/>
  <c r="Y2642" i="1"/>
  <c r="H2642" i="1" s="1"/>
  <c r="AA2643" i="1"/>
  <c r="Z2643" i="1"/>
  <c r="Y2643" i="1"/>
  <c r="H2643" i="1" s="1"/>
  <c r="AA2644" i="1"/>
  <c r="Z2644" i="1"/>
  <c r="Y2644" i="1"/>
  <c r="H2644" i="1" s="1"/>
  <c r="AA2645" i="1"/>
  <c r="Z2645" i="1"/>
  <c r="Y2645" i="1"/>
  <c r="H2645" i="1" s="1"/>
  <c r="AA2646" i="1"/>
  <c r="Z2646" i="1"/>
  <c r="Y2646" i="1"/>
  <c r="H2646" i="1" s="1"/>
  <c r="AA2647" i="1"/>
  <c r="Z2647" i="1"/>
  <c r="Y2647" i="1"/>
  <c r="H2647" i="1" s="1"/>
  <c r="AA2648" i="1"/>
  <c r="Z2648" i="1"/>
  <c r="Y2648" i="1"/>
  <c r="H2648" i="1" s="1"/>
  <c r="AA2649" i="1"/>
  <c r="Z2649" i="1"/>
  <c r="Y2649" i="1"/>
  <c r="H2649" i="1" s="1"/>
  <c r="AA2650" i="1"/>
  <c r="Z2650" i="1"/>
  <c r="Y2650" i="1"/>
  <c r="H2650" i="1" s="1"/>
  <c r="AA2651" i="1"/>
  <c r="Z2651" i="1"/>
  <c r="Y2651" i="1"/>
  <c r="H2651" i="1" s="1"/>
  <c r="AA2652" i="1"/>
  <c r="Z2652" i="1"/>
  <c r="Y2652" i="1"/>
  <c r="H2652" i="1" s="1"/>
  <c r="AA2653" i="1"/>
  <c r="Z2653" i="1"/>
  <c r="Y2653" i="1"/>
  <c r="H2653" i="1" s="1"/>
  <c r="AA2654" i="1"/>
  <c r="Z2654" i="1"/>
  <c r="Y2654" i="1"/>
  <c r="H2654" i="1" s="1"/>
  <c r="AA2655" i="1"/>
  <c r="Z2655" i="1"/>
  <c r="Y2655" i="1"/>
  <c r="H2655" i="1" s="1"/>
  <c r="AA2656" i="1"/>
  <c r="Z2656" i="1"/>
  <c r="Y2656" i="1"/>
  <c r="H2656" i="1" s="1"/>
  <c r="AA2657" i="1"/>
  <c r="Z2657" i="1"/>
  <c r="Y2657" i="1"/>
  <c r="H2657" i="1" s="1"/>
  <c r="AA2658" i="1"/>
  <c r="Z2658" i="1"/>
  <c r="Y2658" i="1"/>
  <c r="H2658" i="1" s="1"/>
  <c r="AA2659" i="1"/>
  <c r="Z2659" i="1"/>
  <c r="Y2659" i="1"/>
  <c r="H2659" i="1" s="1"/>
  <c r="AA2660" i="1"/>
  <c r="Z2660" i="1"/>
  <c r="Y2660" i="1"/>
  <c r="H2660" i="1" s="1"/>
  <c r="AA2661" i="1"/>
  <c r="Z2661" i="1"/>
  <c r="Y2661" i="1"/>
  <c r="H2661" i="1" s="1"/>
  <c r="AA2662" i="1"/>
  <c r="Z2662" i="1"/>
  <c r="Y2662" i="1"/>
  <c r="H2662" i="1" s="1"/>
  <c r="AA2663" i="1"/>
  <c r="Z2663" i="1"/>
  <c r="Y2663" i="1"/>
  <c r="H2663" i="1" s="1"/>
  <c r="AA2664" i="1"/>
  <c r="Z2664" i="1"/>
  <c r="Y2664" i="1"/>
  <c r="H2664" i="1" s="1"/>
  <c r="AA2665" i="1"/>
  <c r="Z2665" i="1"/>
  <c r="Y2665" i="1"/>
  <c r="H2665" i="1" s="1"/>
  <c r="AA2666" i="1"/>
  <c r="Z2666" i="1"/>
  <c r="Y2666" i="1"/>
  <c r="H2666" i="1" s="1"/>
  <c r="AA2667" i="1"/>
  <c r="Z2667" i="1"/>
  <c r="Y2667" i="1"/>
  <c r="H2667" i="1" s="1"/>
  <c r="AA2668" i="1"/>
  <c r="Z2668" i="1"/>
  <c r="Y2668" i="1"/>
  <c r="H2668" i="1" s="1"/>
  <c r="AA2669" i="1"/>
  <c r="Z2669" i="1"/>
  <c r="Y2669" i="1"/>
  <c r="H2669" i="1" s="1"/>
  <c r="AA2670" i="1"/>
  <c r="Z2670" i="1"/>
  <c r="Y2670" i="1"/>
  <c r="H2670" i="1" s="1"/>
  <c r="AA2671" i="1"/>
  <c r="Z2671" i="1"/>
  <c r="Y2671" i="1"/>
  <c r="H2671" i="1" s="1"/>
  <c r="AA2672" i="1"/>
  <c r="Z2672" i="1"/>
  <c r="Y2672" i="1"/>
  <c r="H2672" i="1" s="1"/>
  <c r="AA2673" i="1"/>
  <c r="Z2673" i="1"/>
  <c r="Y2673" i="1"/>
  <c r="H2673" i="1" s="1"/>
  <c r="AA2674" i="1"/>
  <c r="Z2674" i="1"/>
  <c r="Y2674" i="1"/>
  <c r="H2674" i="1" s="1"/>
  <c r="AA2675" i="1"/>
  <c r="Z2675" i="1"/>
  <c r="Y2675" i="1"/>
  <c r="H2675" i="1" s="1"/>
  <c r="AA2676" i="1"/>
  <c r="Z2676" i="1"/>
  <c r="Y2676" i="1"/>
  <c r="H2676" i="1" s="1"/>
  <c r="AA2677" i="1"/>
  <c r="Z2677" i="1"/>
  <c r="Y2677" i="1"/>
  <c r="H2677" i="1" s="1"/>
  <c r="AA2678" i="1"/>
  <c r="Z2678" i="1"/>
  <c r="Y2678" i="1"/>
  <c r="H2678" i="1" s="1"/>
  <c r="AA2679" i="1"/>
  <c r="Z2679" i="1"/>
  <c r="Y2679" i="1"/>
  <c r="H2679" i="1" s="1"/>
  <c r="AA2680" i="1"/>
  <c r="Z2680" i="1"/>
  <c r="Y2680" i="1"/>
  <c r="H2680" i="1" s="1"/>
  <c r="AA2681" i="1"/>
  <c r="Z2681" i="1"/>
  <c r="Y2681" i="1"/>
  <c r="H2681" i="1" s="1"/>
  <c r="AA2682" i="1"/>
  <c r="Z2682" i="1"/>
  <c r="Y2682" i="1"/>
  <c r="H2682" i="1" s="1"/>
  <c r="AA2683" i="1"/>
  <c r="Z2683" i="1"/>
  <c r="Y2683" i="1"/>
  <c r="H2683" i="1" s="1"/>
  <c r="AA2684" i="1"/>
  <c r="Z2684" i="1"/>
  <c r="Y2684" i="1"/>
  <c r="H2684" i="1" s="1"/>
  <c r="AA2685" i="1"/>
  <c r="Z2685" i="1"/>
  <c r="Y2685" i="1"/>
  <c r="H2685" i="1" s="1"/>
  <c r="AA2686" i="1"/>
  <c r="Z2686" i="1"/>
  <c r="Y2686" i="1"/>
  <c r="H2686" i="1" s="1"/>
  <c r="AA2687" i="1"/>
  <c r="Z2687" i="1"/>
  <c r="Y2687" i="1"/>
  <c r="H2687" i="1" s="1"/>
  <c r="AA2688" i="1"/>
  <c r="Z2688" i="1"/>
  <c r="Y2688" i="1"/>
  <c r="H2688" i="1" s="1"/>
  <c r="AA2689" i="1"/>
  <c r="Z2689" i="1"/>
  <c r="Y2689" i="1"/>
  <c r="H2689" i="1" s="1"/>
  <c r="AA2690" i="1"/>
  <c r="Z2690" i="1"/>
  <c r="Y2690" i="1"/>
  <c r="H2690" i="1" s="1"/>
  <c r="AA2691" i="1"/>
  <c r="Z2691" i="1"/>
  <c r="Y2691" i="1"/>
  <c r="H2691" i="1" s="1"/>
  <c r="AA2692" i="1"/>
  <c r="Z2692" i="1"/>
  <c r="Y2692" i="1"/>
  <c r="H2692" i="1" s="1"/>
  <c r="AA2693" i="1"/>
  <c r="Z2693" i="1"/>
  <c r="Y2693" i="1"/>
  <c r="H2693" i="1" s="1"/>
  <c r="AA2694" i="1"/>
  <c r="Z2694" i="1"/>
  <c r="Y2694" i="1"/>
  <c r="H2694" i="1" s="1"/>
  <c r="AA2695" i="1"/>
  <c r="Z2695" i="1"/>
  <c r="Y2695" i="1"/>
  <c r="H2695" i="1" s="1"/>
  <c r="AA2696" i="1"/>
  <c r="Z2696" i="1"/>
  <c r="Y2696" i="1"/>
  <c r="H2696" i="1" s="1"/>
  <c r="AA2697" i="1"/>
  <c r="Z2697" i="1"/>
  <c r="Y2697" i="1"/>
  <c r="H2697" i="1" s="1"/>
  <c r="AA2698" i="1"/>
  <c r="Z2698" i="1"/>
  <c r="Y2698" i="1"/>
  <c r="H2698" i="1" s="1"/>
  <c r="AA2699" i="1"/>
  <c r="Z2699" i="1"/>
  <c r="Y2699" i="1"/>
  <c r="H2699" i="1" s="1"/>
  <c r="AA2700" i="1"/>
  <c r="Z2700" i="1"/>
  <c r="Y2700" i="1"/>
  <c r="H2700" i="1" s="1"/>
  <c r="AA2701" i="1"/>
  <c r="Z2701" i="1"/>
  <c r="Y2701" i="1"/>
  <c r="H2701" i="1" s="1"/>
  <c r="AA2702" i="1"/>
  <c r="Z2702" i="1"/>
  <c r="Y2702" i="1"/>
  <c r="H2702" i="1" s="1"/>
  <c r="AA2703" i="1"/>
  <c r="Z2703" i="1"/>
  <c r="Y2703" i="1"/>
  <c r="H2703" i="1" s="1"/>
  <c r="AA2704" i="1"/>
  <c r="Z2704" i="1"/>
  <c r="Y2704" i="1"/>
  <c r="H2704" i="1" s="1"/>
  <c r="AA2705" i="1"/>
  <c r="Z2705" i="1"/>
  <c r="Y2705" i="1"/>
  <c r="H2705" i="1" s="1"/>
  <c r="AA2706" i="1"/>
  <c r="Z2706" i="1"/>
  <c r="Y2706" i="1"/>
  <c r="H2706" i="1" s="1"/>
  <c r="AA2707" i="1"/>
  <c r="Z2707" i="1"/>
  <c r="Y2707" i="1"/>
  <c r="H2707" i="1" s="1"/>
  <c r="AA2708" i="1"/>
  <c r="Z2708" i="1"/>
  <c r="Y2708" i="1"/>
  <c r="H2708" i="1" s="1"/>
  <c r="AA2709" i="1"/>
  <c r="Z2709" i="1"/>
  <c r="Y2709" i="1"/>
  <c r="H2709" i="1" s="1"/>
  <c r="AA2710" i="1"/>
  <c r="Z2710" i="1"/>
  <c r="Y2710" i="1"/>
  <c r="H2710" i="1" s="1"/>
  <c r="AA2711" i="1"/>
  <c r="Z2711" i="1"/>
  <c r="Y2711" i="1"/>
  <c r="H2711" i="1" s="1"/>
  <c r="AA2712" i="1"/>
  <c r="Z2712" i="1"/>
  <c r="Y2712" i="1"/>
  <c r="H2712" i="1" s="1"/>
  <c r="AA2713" i="1"/>
  <c r="Z2713" i="1"/>
  <c r="Y2713" i="1"/>
  <c r="H2713" i="1" s="1"/>
  <c r="AA2714" i="1"/>
  <c r="Z2714" i="1"/>
  <c r="Y2714" i="1"/>
  <c r="H2714" i="1" s="1"/>
  <c r="AA2715" i="1"/>
  <c r="Z2715" i="1"/>
  <c r="Y2715" i="1"/>
  <c r="H2715" i="1" s="1"/>
  <c r="AA2716" i="1"/>
  <c r="Z2716" i="1"/>
  <c r="Y2716" i="1"/>
  <c r="H2716" i="1" s="1"/>
  <c r="AA2717" i="1"/>
  <c r="Z2717" i="1"/>
  <c r="Y2717" i="1"/>
  <c r="H2717" i="1" s="1"/>
  <c r="AA2718" i="1"/>
  <c r="Z2718" i="1"/>
  <c r="Y2718" i="1"/>
  <c r="H2718" i="1" s="1"/>
  <c r="AA2719" i="1"/>
  <c r="Z2719" i="1"/>
  <c r="Y2719" i="1"/>
  <c r="H2719" i="1" s="1"/>
  <c r="AA2720" i="1"/>
  <c r="Z2720" i="1"/>
  <c r="Y2720" i="1"/>
  <c r="H2720" i="1" s="1"/>
  <c r="AA2721" i="1"/>
  <c r="Z2721" i="1"/>
  <c r="Y2721" i="1"/>
  <c r="H2721" i="1" s="1"/>
  <c r="AA2722" i="1"/>
  <c r="Z2722" i="1"/>
  <c r="Y2722" i="1"/>
  <c r="H2722" i="1" s="1"/>
  <c r="AA2723" i="1"/>
  <c r="Z2723" i="1"/>
  <c r="Y2723" i="1"/>
  <c r="H2723" i="1" s="1"/>
  <c r="AA2724" i="1"/>
  <c r="Z2724" i="1"/>
  <c r="Y2724" i="1"/>
  <c r="H2724" i="1" s="1"/>
  <c r="AA2725" i="1"/>
  <c r="Z2725" i="1"/>
  <c r="Y2725" i="1"/>
  <c r="H2725" i="1" s="1"/>
  <c r="AA2726" i="1"/>
  <c r="Z2726" i="1"/>
  <c r="Y2726" i="1"/>
  <c r="H2726" i="1" s="1"/>
  <c r="AA2727" i="1"/>
  <c r="Z2727" i="1"/>
  <c r="Y2727" i="1"/>
  <c r="H2727" i="1" s="1"/>
  <c r="AA2728" i="1"/>
  <c r="Z2728" i="1"/>
  <c r="Y2728" i="1"/>
  <c r="H2728" i="1" s="1"/>
  <c r="AA2729" i="1"/>
  <c r="Z2729" i="1"/>
  <c r="Y2729" i="1"/>
  <c r="H2729" i="1" s="1"/>
  <c r="AA2730" i="1"/>
  <c r="Z2730" i="1"/>
  <c r="Y2730" i="1"/>
  <c r="H2730" i="1" s="1"/>
  <c r="AA2731" i="1"/>
  <c r="Z2731" i="1"/>
  <c r="Y2731" i="1"/>
  <c r="H2731" i="1" s="1"/>
  <c r="AA2732" i="1"/>
  <c r="Z2732" i="1"/>
  <c r="Y2732" i="1"/>
  <c r="H2732" i="1" s="1"/>
  <c r="AA2733" i="1"/>
  <c r="Z2733" i="1"/>
  <c r="Y2733" i="1"/>
  <c r="H2733" i="1" s="1"/>
  <c r="AA2734" i="1"/>
  <c r="Z2734" i="1"/>
  <c r="Y2734" i="1"/>
  <c r="H2734" i="1" s="1"/>
  <c r="AA2735" i="1"/>
  <c r="Z2735" i="1"/>
  <c r="Y2735" i="1"/>
  <c r="H2735" i="1" s="1"/>
  <c r="AA2736" i="1"/>
  <c r="Z2736" i="1"/>
  <c r="Y2736" i="1"/>
  <c r="H2736" i="1" s="1"/>
  <c r="AA2737" i="1"/>
  <c r="Z2737" i="1"/>
  <c r="Y2737" i="1"/>
  <c r="H2737" i="1" s="1"/>
  <c r="AA2738" i="1"/>
  <c r="Z2738" i="1"/>
  <c r="Y2738" i="1"/>
  <c r="H2738" i="1" s="1"/>
  <c r="AA2739" i="1"/>
  <c r="Z2739" i="1"/>
  <c r="Y2739" i="1"/>
  <c r="H2739" i="1" s="1"/>
  <c r="AA2740" i="1"/>
  <c r="Z2740" i="1"/>
  <c r="Y2740" i="1"/>
  <c r="H2740" i="1" s="1"/>
  <c r="AA2741" i="1"/>
  <c r="Z2741" i="1"/>
  <c r="Y2741" i="1"/>
  <c r="H2741" i="1" s="1"/>
  <c r="AA2742" i="1"/>
  <c r="Z2742" i="1"/>
  <c r="Y2742" i="1"/>
  <c r="H2742" i="1" s="1"/>
  <c r="AA2743" i="1"/>
  <c r="Z2743" i="1"/>
  <c r="Y2743" i="1"/>
  <c r="H2743" i="1" s="1"/>
  <c r="AA2744" i="1"/>
  <c r="Z2744" i="1"/>
  <c r="Y2744" i="1"/>
  <c r="H2744" i="1" s="1"/>
  <c r="AA2745" i="1"/>
  <c r="Z2745" i="1"/>
  <c r="Y2745" i="1"/>
  <c r="H2745" i="1" s="1"/>
  <c r="AA2746" i="1"/>
  <c r="Z2746" i="1"/>
  <c r="Y2746" i="1"/>
  <c r="H2746" i="1" s="1"/>
  <c r="AA2747" i="1"/>
  <c r="Z2747" i="1"/>
  <c r="Y2747" i="1"/>
  <c r="H2747" i="1" s="1"/>
  <c r="AA2748" i="1"/>
  <c r="Z2748" i="1"/>
  <c r="Y2748" i="1"/>
  <c r="H2748" i="1" s="1"/>
  <c r="AA2749" i="1"/>
  <c r="Z2749" i="1"/>
  <c r="Y2749" i="1"/>
  <c r="H2749" i="1" s="1"/>
  <c r="AA2750" i="1"/>
  <c r="Z2750" i="1"/>
  <c r="Y2750" i="1"/>
  <c r="H2750" i="1" s="1"/>
  <c r="AA2751" i="1"/>
  <c r="Z2751" i="1"/>
  <c r="Y2751" i="1"/>
  <c r="H2751" i="1" s="1"/>
  <c r="AA2752" i="1"/>
  <c r="Z2752" i="1"/>
  <c r="Y2752" i="1"/>
  <c r="H2752" i="1" s="1"/>
  <c r="AA2753" i="1"/>
  <c r="Z2753" i="1"/>
  <c r="Y2753" i="1"/>
  <c r="H2753" i="1" s="1"/>
  <c r="AA2754" i="1"/>
  <c r="Z2754" i="1"/>
  <c r="Y2754" i="1"/>
  <c r="H2754" i="1" s="1"/>
  <c r="AA2755" i="1"/>
  <c r="Z2755" i="1"/>
  <c r="Y2755" i="1"/>
  <c r="H2755" i="1" s="1"/>
  <c r="AA2756" i="1"/>
  <c r="Z2756" i="1"/>
  <c r="Y2756" i="1"/>
  <c r="H2756" i="1" s="1"/>
  <c r="AA2757" i="1"/>
  <c r="Z2757" i="1"/>
  <c r="Y2757" i="1"/>
  <c r="H2757" i="1" s="1"/>
  <c r="AA2758" i="1"/>
  <c r="Z2758" i="1"/>
  <c r="Y2758" i="1"/>
  <c r="H2758" i="1" s="1"/>
  <c r="AA2759" i="1"/>
  <c r="Z2759" i="1"/>
  <c r="Y2759" i="1"/>
  <c r="H2759" i="1" s="1"/>
  <c r="AA2760" i="1"/>
  <c r="Z2760" i="1"/>
  <c r="Y2760" i="1"/>
  <c r="H2760" i="1" s="1"/>
  <c r="AA2761" i="1"/>
  <c r="Z2761" i="1"/>
  <c r="Y2761" i="1"/>
  <c r="H2761" i="1" s="1"/>
  <c r="AA2762" i="1"/>
  <c r="Z2762" i="1"/>
  <c r="Y2762" i="1"/>
  <c r="H2762" i="1" s="1"/>
  <c r="AA2763" i="1"/>
  <c r="Z2763" i="1"/>
  <c r="Y2763" i="1"/>
  <c r="H2763" i="1" s="1"/>
  <c r="AA2764" i="1"/>
  <c r="Z2764" i="1"/>
  <c r="Y2764" i="1"/>
  <c r="H2764" i="1" s="1"/>
  <c r="AA2765" i="1"/>
  <c r="Z2765" i="1"/>
  <c r="Y2765" i="1"/>
  <c r="H2765" i="1" s="1"/>
  <c r="AA2766" i="1"/>
  <c r="Z2766" i="1"/>
  <c r="Y2766" i="1"/>
  <c r="H2766" i="1" s="1"/>
  <c r="AA2767" i="1"/>
  <c r="Z2767" i="1"/>
  <c r="Y2767" i="1"/>
  <c r="H2767" i="1" s="1"/>
  <c r="AA2768" i="1"/>
  <c r="Z2768" i="1"/>
  <c r="Y2768" i="1"/>
  <c r="H2768" i="1" s="1"/>
  <c r="AA2769" i="1"/>
  <c r="Z2769" i="1"/>
  <c r="Y2769" i="1"/>
  <c r="H2769" i="1" s="1"/>
  <c r="AA2770" i="1"/>
  <c r="Z2770" i="1"/>
  <c r="Y2770" i="1"/>
  <c r="H2770" i="1" s="1"/>
  <c r="AA2771" i="1"/>
  <c r="Z2771" i="1"/>
  <c r="Y2771" i="1"/>
  <c r="H2771" i="1" s="1"/>
  <c r="AA2772" i="1"/>
  <c r="Z2772" i="1"/>
  <c r="Y2772" i="1"/>
  <c r="H2772" i="1" s="1"/>
  <c r="AA2773" i="1"/>
  <c r="Z2773" i="1"/>
  <c r="Y2773" i="1"/>
  <c r="H2773" i="1" s="1"/>
  <c r="AA2774" i="1"/>
  <c r="Z2774" i="1"/>
  <c r="Y2774" i="1"/>
  <c r="H2774" i="1" s="1"/>
  <c r="AA2775" i="1"/>
  <c r="Z2775" i="1"/>
  <c r="Y2775" i="1"/>
  <c r="H2775" i="1" s="1"/>
  <c r="AA2776" i="1"/>
  <c r="Z2776" i="1"/>
  <c r="Y2776" i="1"/>
  <c r="H2776" i="1" s="1"/>
  <c r="AA2777" i="1"/>
  <c r="Z2777" i="1"/>
  <c r="Y2777" i="1"/>
  <c r="H2777" i="1" s="1"/>
  <c r="AA2778" i="1"/>
  <c r="Z2778" i="1"/>
  <c r="Y2778" i="1"/>
  <c r="H2778" i="1" s="1"/>
  <c r="AA2779" i="1"/>
  <c r="Z2779" i="1"/>
  <c r="Y2779" i="1"/>
  <c r="H2779" i="1" s="1"/>
  <c r="AA2780" i="1"/>
  <c r="Z2780" i="1"/>
  <c r="Y2780" i="1"/>
  <c r="H2780" i="1" s="1"/>
  <c r="AA2781" i="1"/>
  <c r="Z2781" i="1"/>
  <c r="Y2781" i="1"/>
  <c r="H2781" i="1" s="1"/>
  <c r="AA2782" i="1"/>
  <c r="Z2782" i="1"/>
  <c r="Y2782" i="1"/>
  <c r="H2782" i="1" s="1"/>
  <c r="AA2783" i="1"/>
  <c r="Z2783" i="1"/>
  <c r="Y2783" i="1"/>
  <c r="H2783" i="1" s="1"/>
  <c r="AA2784" i="1"/>
  <c r="Z2784" i="1"/>
  <c r="Y2784" i="1"/>
  <c r="H2784" i="1" s="1"/>
  <c r="AA2785" i="1"/>
  <c r="Z2785" i="1"/>
  <c r="Y2785" i="1"/>
  <c r="H2785" i="1" s="1"/>
  <c r="AA2786" i="1"/>
  <c r="Z2786" i="1"/>
  <c r="Y2786" i="1"/>
  <c r="H2786" i="1" s="1"/>
  <c r="AA2787" i="1"/>
  <c r="Z2787" i="1"/>
  <c r="Y2787" i="1"/>
  <c r="H2787" i="1" s="1"/>
  <c r="AA2788" i="1"/>
  <c r="Z2788" i="1"/>
  <c r="Y2788" i="1"/>
  <c r="H2788" i="1" s="1"/>
  <c r="AA2789" i="1"/>
  <c r="Z2789" i="1"/>
  <c r="Y2789" i="1"/>
  <c r="H2789" i="1" s="1"/>
  <c r="AA2790" i="1"/>
  <c r="Z2790" i="1"/>
  <c r="Y2790" i="1"/>
  <c r="H2790" i="1" s="1"/>
  <c r="AA2791" i="1"/>
  <c r="Z2791" i="1"/>
  <c r="Y2791" i="1"/>
  <c r="H2791" i="1" s="1"/>
  <c r="AA2792" i="1"/>
  <c r="Z2792" i="1"/>
  <c r="Y2792" i="1"/>
  <c r="H2792" i="1" s="1"/>
  <c r="AA2793" i="1"/>
  <c r="Z2793" i="1"/>
  <c r="Y2793" i="1"/>
  <c r="H2793" i="1" s="1"/>
  <c r="AA2794" i="1"/>
  <c r="Z2794" i="1"/>
  <c r="Y2794" i="1"/>
  <c r="H2794" i="1" s="1"/>
  <c r="AA2795" i="1"/>
  <c r="Z2795" i="1"/>
  <c r="Y2795" i="1"/>
  <c r="H2795" i="1" s="1"/>
  <c r="AA2796" i="1"/>
  <c r="Z2796" i="1"/>
  <c r="Y2796" i="1"/>
  <c r="H2796" i="1" s="1"/>
  <c r="AA2797" i="1"/>
  <c r="Z2797" i="1"/>
  <c r="Y2797" i="1"/>
  <c r="H2797" i="1" s="1"/>
  <c r="AA2798" i="1"/>
  <c r="Z2798" i="1"/>
  <c r="Y2798" i="1"/>
  <c r="H2798" i="1" s="1"/>
  <c r="AA2799" i="1"/>
  <c r="Z2799" i="1"/>
  <c r="Y2799" i="1"/>
  <c r="H2799" i="1" s="1"/>
  <c r="AA2800" i="1"/>
  <c r="Z2800" i="1"/>
  <c r="Y2800" i="1"/>
  <c r="H2800" i="1" s="1"/>
  <c r="AA2801" i="1"/>
  <c r="Z2801" i="1"/>
  <c r="Y2801" i="1"/>
  <c r="H2801" i="1" s="1"/>
  <c r="AA2802" i="1"/>
  <c r="Z2802" i="1"/>
  <c r="Y2802" i="1"/>
  <c r="H2802" i="1" s="1"/>
  <c r="AA2803" i="1"/>
  <c r="Z2803" i="1"/>
  <c r="Y2803" i="1"/>
  <c r="H2803" i="1" s="1"/>
  <c r="AA2804" i="1"/>
  <c r="Z2804" i="1"/>
  <c r="Y2804" i="1"/>
  <c r="H2804" i="1" s="1"/>
  <c r="AA2805" i="1"/>
  <c r="Z2805" i="1"/>
  <c r="Y2805" i="1"/>
  <c r="H2805" i="1" s="1"/>
  <c r="AA2806" i="1"/>
  <c r="Z2806" i="1"/>
  <c r="Y2806" i="1"/>
  <c r="H2806" i="1" s="1"/>
  <c r="AA2807" i="1"/>
  <c r="Z2807" i="1"/>
  <c r="Y2807" i="1"/>
  <c r="H2807" i="1" s="1"/>
  <c r="AA2808" i="1"/>
  <c r="Z2808" i="1"/>
  <c r="Y2808" i="1"/>
  <c r="H2808" i="1" s="1"/>
  <c r="AA2809" i="1"/>
  <c r="Z2809" i="1"/>
  <c r="Y2809" i="1"/>
  <c r="H2809" i="1" s="1"/>
  <c r="AA2810" i="1"/>
  <c r="Z2810" i="1"/>
  <c r="Y2810" i="1"/>
  <c r="H2810" i="1" s="1"/>
  <c r="AA2811" i="1"/>
  <c r="Z2811" i="1"/>
  <c r="Y2811" i="1"/>
  <c r="H2811" i="1" s="1"/>
  <c r="AA2812" i="1"/>
  <c r="Z2812" i="1"/>
  <c r="Y2812" i="1"/>
  <c r="H2812" i="1" s="1"/>
  <c r="AA2813" i="1"/>
  <c r="Z2813" i="1"/>
  <c r="Y2813" i="1"/>
  <c r="H2813" i="1" s="1"/>
  <c r="AA2814" i="1"/>
  <c r="Z2814" i="1"/>
  <c r="Y2814" i="1"/>
  <c r="H2814" i="1" s="1"/>
  <c r="AA2815" i="1"/>
  <c r="Z2815" i="1"/>
  <c r="Y2815" i="1"/>
  <c r="H2815" i="1" s="1"/>
  <c r="AA2816" i="1"/>
  <c r="Z2816" i="1"/>
  <c r="Y2816" i="1"/>
  <c r="H2816" i="1" s="1"/>
  <c r="AA2817" i="1"/>
  <c r="Z2817" i="1"/>
  <c r="Y2817" i="1"/>
  <c r="H2817" i="1" s="1"/>
  <c r="AA2818" i="1"/>
  <c r="Z2818" i="1"/>
  <c r="Y2818" i="1"/>
  <c r="H2818" i="1" s="1"/>
  <c r="AA2819" i="1"/>
  <c r="Z2819" i="1"/>
  <c r="Y2819" i="1"/>
  <c r="H2819" i="1" s="1"/>
  <c r="AA2820" i="1"/>
  <c r="Z2820" i="1"/>
  <c r="Y2820" i="1"/>
  <c r="H2820" i="1" s="1"/>
  <c r="AA2821" i="1"/>
  <c r="Z2821" i="1"/>
  <c r="Y2821" i="1"/>
  <c r="H2821" i="1" s="1"/>
  <c r="AA2822" i="1"/>
  <c r="Z2822" i="1"/>
  <c r="Y2822" i="1"/>
  <c r="H2822" i="1" s="1"/>
  <c r="AA2823" i="1"/>
  <c r="Z2823" i="1"/>
  <c r="Y2823" i="1"/>
  <c r="H2823" i="1" s="1"/>
  <c r="AA2824" i="1"/>
  <c r="Z2824" i="1"/>
  <c r="Y2824" i="1"/>
  <c r="H2824" i="1" s="1"/>
  <c r="AA2825" i="1"/>
  <c r="Z2825" i="1"/>
  <c r="Y2825" i="1"/>
  <c r="H2825" i="1" s="1"/>
  <c r="AA2826" i="1"/>
  <c r="Z2826" i="1"/>
  <c r="Y2826" i="1"/>
  <c r="H2826" i="1" s="1"/>
  <c r="AA2827" i="1"/>
  <c r="Z2827" i="1"/>
  <c r="Y2827" i="1"/>
  <c r="H2827" i="1" s="1"/>
  <c r="AA2828" i="1"/>
  <c r="Z2828" i="1"/>
  <c r="Y2828" i="1"/>
  <c r="H2828" i="1" s="1"/>
  <c r="AA2829" i="1"/>
  <c r="Z2829" i="1"/>
  <c r="Y2829" i="1"/>
  <c r="H2829" i="1" s="1"/>
  <c r="AA2830" i="1"/>
  <c r="Z2830" i="1"/>
  <c r="Y2830" i="1"/>
  <c r="H2830" i="1" s="1"/>
  <c r="AA2831" i="1"/>
  <c r="Z2831" i="1"/>
  <c r="Y2831" i="1"/>
  <c r="H2831" i="1" s="1"/>
  <c r="AA2832" i="1"/>
  <c r="Z2832" i="1"/>
  <c r="Y2832" i="1"/>
  <c r="H2832" i="1" s="1"/>
  <c r="AA2833" i="1"/>
  <c r="Z2833" i="1"/>
  <c r="Y2833" i="1"/>
  <c r="H2833" i="1" s="1"/>
  <c r="AA2834" i="1"/>
  <c r="Z2834" i="1"/>
  <c r="Y2834" i="1"/>
  <c r="H2834" i="1" s="1"/>
  <c r="AA2835" i="1"/>
  <c r="Z2835" i="1"/>
  <c r="Y2835" i="1"/>
  <c r="H2835" i="1" s="1"/>
  <c r="AA2836" i="1"/>
  <c r="Z2836" i="1"/>
  <c r="Y2836" i="1"/>
  <c r="H2836" i="1" s="1"/>
  <c r="AA2837" i="1"/>
  <c r="Z2837" i="1"/>
  <c r="Y2837" i="1"/>
  <c r="H2837" i="1" s="1"/>
  <c r="AA2838" i="1"/>
  <c r="Z2838" i="1"/>
  <c r="Y2838" i="1"/>
  <c r="H2838" i="1" s="1"/>
  <c r="AA2839" i="1"/>
  <c r="Z2839" i="1"/>
  <c r="Y2839" i="1"/>
  <c r="H2839" i="1" s="1"/>
  <c r="AA2840" i="1"/>
  <c r="Z2840" i="1"/>
  <c r="Y2840" i="1"/>
  <c r="H2840" i="1" s="1"/>
  <c r="AA2841" i="1"/>
  <c r="Z2841" i="1"/>
  <c r="Y2841" i="1"/>
  <c r="H2841" i="1" s="1"/>
  <c r="AA2842" i="1"/>
  <c r="Z2842" i="1"/>
  <c r="Y2842" i="1"/>
  <c r="H2842" i="1" s="1"/>
  <c r="AA2843" i="1"/>
  <c r="Z2843" i="1"/>
  <c r="Y2843" i="1"/>
  <c r="H2843" i="1" s="1"/>
  <c r="AA2844" i="1"/>
  <c r="Z2844" i="1"/>
  <c r="Y2844" i="1"/>
  <c r="H2844" i="1" s="1"/>
  <c r="AA2845" i="1"/>
  <c r="Z2845" i="1"/>
  <c r="Y2845" i="1"/>
  <c r="H2845" i="1" s="1"/>
  <c r="AA2846" i="1"/>
  <c r="Z2846" i="1"/>
  <c r="Y2846" i="1"/>
  <c r="H2846" i="1" s="1"/>
  <c r="AA2847" i="1"/>
  <c r="Z2847" i="1"/>
  <c r="Y2847" i="1"/>
  <c r="H2847" i="1" s="1"/>
  <c r="AA2848" i="1"/>
  <c r="Z2848" i="1"/>
  <c r="Y2848" i="1"/>
  <c r="H2848" i="1" s="1"/>
  <c r="AA2849" i="1"/>
  <c r="Z2849" i="1"/>
  <c r="Y2849" i="1"/>
  <c r="H2849" i="1" s="1"/>
  <c r="AA2850" i="1"/>
  <c r="Z2850" i="1"/>
  <c r="Y2850" i="1"/>
  <c r="H2850" i="1" s="1"/>
  <c r="AA2851" i="1"/>
  <c r="Z2851" i="1"/>
  <c r="Y2851" i="1"/>
  <c r="H2851" i="1" s="1"/>
  <c r="AA2852" i="1"/>
  <c r="Z2852" i="1"/>
  <c r="Y2852" i="1"/>
  <c r="H2852" i="1" s="1"/>
  <c r="AA2853" i="1"/>
  <c r="Z2853" i="1"/>
  <c r="Y2853" i="1"/>
  <c r="H2853" i="1" s="1"/>
  <c r="AA2854" i="1"/>
  <c r="Z2854" i="1"/>
  <c r="Y2854" i="1"/>
  <c r="H2854" i="1" s="1"/>
  <c r="AA2855" i="1"/>
  <c r="Z2855" i="1"/>
  <c r="Y2855" i="1"/>
  <c r="H2855" i="1" s="1"/>
  <c r="AA2856" i="1"/>
  <c r="Z2856" i="1"/>
  <c r="Y2856" i="1"/>
  <c r="H2856" i="1" s="1"/>
  <c r="AA2857" i="1"/>
  <c r="Z2857" i="1"/>
  <c r="Y2857" i="1"/>
  <c r="H2857" i="1" s="1"/>
  <c r="AA2858" i="1"/>
  <c r="Z2858" i="1"/>
  <c r="Y2858" i="1"/>
  <c r="H2858" i="1" s="1"/>
  <c r="AA2859" i="1"/>
  <c r="Z2859" i="1"/>
  <c r="Y2859" i="1"/>
  <c r="H2859" i="1" s="1"/>
  <c r="AA2860" i="1"/>
  <c r="Z2860" i="1"/>
  <c r="Y2860" i="1"/>
  <c r="H2860" i="1" s="1"/>
  <c r="AA2861" i="1"/>
  <c r="Z2861" i="1"/>
  <c r="Y2861" i="1"/>
  <c r="H2861" i="1" s="1"/>
  <c r="AA2862" i="1"/>
  <c r="Z2862" i="1"/>
  <c r="Y2862" i="1"/>
  <c r="H2862" i="1" s="1"/>
  <c r="AA2863" i="1"/>
  <c r="Z2863" i="1"/>
  <c r="Y2863" i="1"/>
  <c r="H2863" i="1" s="1"/>
  <c r="AA2864" i="1"/>
  <c r="Z2864" i="1"/>
  <c r="Y2864" i="1"/>
  <c r="H2864" i="1" s="1"/>
  <c r="AA2865" i="1"/>
  <c r="Z2865" i="1"/>
  <c r="Y2865" i="1"/>
  <c r="H2865" i="1" s="1"/>
  <c r="AA2866" i="1"/>
  <c r="Z2866" i="1"/>
  <c r="Y2866" i="1"/>
  <c r="H2866" i="1" s="1"/>
  <c r="AA2867" i="1"/>
  <c r="Z2867" i="1"/>
  <c r="Y2867" i="1"/>
  <c r="H2867" i="1" s="1"/>
  <c r="AA2868" i="1"/>
  <c r="Z2868" i="1"/>
  <c r="Y2868" i="1"/>
  <c r="H2868" i="1" s="1"/>
  <c r="AA2869" i="1"/>
  <c r="Z2869" i="1"/>
  <c r="Y2869" i="1"/>
  <c r="H2869" i="1" s="1"/>
  <c r="AA2870" i="1"/>
  <c r="Z2870" i="1"/>
  <c r="Y2870" i="1"/>
  <c r="H2870" i="1" s="1"/>
  <c r="AA2871" i="1"/>
  <c r="Z2871" i="1"/>
  <c r="Y2871" i="1"/>
  <c r="H2871" i="1" s="1"/>
  <c r="AA2872" i="1"/>
  <c r="Z2872" i="1"/>
  <c r="Y2872" i="1"/>
  <c r="H2872" i="1" s="1"/>
  <c r="AA2873" i="1"/>
  <c r="Z2873" i="1"/>
  <c r="Y2873" i="1"/>
  <c r="H2873" i="1" s="1"/>
  <c r="AA2874" i="1"/>
  <c r="Z2874" i="1"/>
  <c r="Y2874" i="1"/>
  <c r="H2874" i="1" s="1"/>
  <c r="AA2875" i="1"/>
  <c r="Z2875" i="1"/>
  <c r="Y2875" i="1"/>
  <c r="H2875" i="1" s="1"/>
  <c r="AA2876" i="1"/>
  <c r="Z2876" i="1"/>
  <c r="Y2876" i="1"/>
  <c r="H2876" i="1" s="1"/>
  <c r="AA2877" i="1"/>
  <c r="Z2877" i="1"/>
  <c r="Y2877" i="1"/>
  <c r="H2877" i="1" s="1"/>
  <c r="AA2878" i="1"/>
  <c r="Z2878" i="1"/>
  <c r="Y2878" i="1"/>
  <c r="H2878" i="1" s="1"/>
  <c r="AA2879" i="1"/>
  <c r="Z2879" i="1"/>
  <c r="Y2879" i="1"/>
  <c r="H2879" i="1" s="1"/>
  <c r="AA2880" i="1"/>
  <c r="Z2880" i="1"/>
  <c r="Y2880" i="1"/>
  <c r="H2880" i="1" s="1"/>
  <c r="AA2881" i="1"/>
  <c r="Z2881" i="1"/>
  <c r="Y2881" i="1"/>
  <c r="H2881" i="1" s="1"/>
  <c r="AA2882" i="1"/>
  <c r="Z2882" i="1"/>
  <c r="Y2882" i="1"/>
  <c r="H2882" i="1" s="1"/>
  <c r="AA2883" i="1"/>
  <c r="Z2883" i="1"/>
  <c r="Y2883" i="1"/>
  <c r="H2883" i="1" s="1"/>
  <c r="AA2884" i="1"/>
  <c r="Z2884" i="1"/>
  <c r="Y2884" i="1"/>
  <c r="H2884" i="1" s="1"/>
  <c r="AA2885" i="1"/>
  <c r="Z2885" i="1"/>
  <c r="Y2885" i="1"/>
  <c r="H2885" i="1" s="1"/>
  <c r="AA2886" i="1"/>
  <c r="Z2886" i="1"/>
  <c r="Y2886" i="1"/>
  <c r="H2886" i="1" s="1"/>
  <c r="AA2887" i="1"/>
  <c r="Z2887" i="1"/>
  <c r="Y2887" i="1"/>
  <c r="H2887" i="1" s="1"/>
  <c r="AA2888" i="1"/>
  <c r="Z2888" i="1"/>
  <c r="Y2888" i="1"/>
  <c r="H2888" i="1" s="1"/>
  <c r="AA2889" i="1"/>
  <c r="Z2889" i="1"/>
  <c r="Y2889" i="1"/>
  <c r="H2889" i="1" s="1"/>
  <c r="AA2890" i="1"/>
  <c r="Z2890" i="1"/>
  <c r="Y2890" i="1"/>
  <c r="H2890" i="1" s="1"/>
  <c r="AA2891" i="1"/>
  <c r="Z2891" i="1"/>
  <c r="Y2891" i="1"/>
  <c r="H2891" i="1" s="1"/>
  <c r="AA2892" i="1"/>
  <c r="Z2892" i="1"/>
  <c r="Y2892" i="1"/>
  <c r="H2892" i="1" s="1"/>
  <c r="F320" i="6"/>
  <c r="C320" i="6"/>
  <c r="B320" i="6"/>
  <c r="F319" i="6"/>
  <c r="C319" i="6"/>
  <c r="B319" i="6"/>
  <c r="F318" i="6"/>
  <c r="C318" i="6"/>
  <c r="B318" i="6"/>
  <c r="F317" i="6"/>
  <c r="C317" i="6"/>
  <c r="B317" i="6"/>
  <c r="F316" i="6"/>
  <c r="C316" i="6"/>
  <c r="B316" i="6"/>
  <c r="F315" i="6"/>
  <c r="C315" i="6"/>
  <c r="B315" i="6"/>
  <c r="F304" i="6"/>
  <c r="C304" i="6"/>
  <c r="B304" i="6"/>
  <c r="F303" i="6"/>
  <c r="C303" i="6"/>
  <c r="B303" i="6"/>
  <c r="F302" i="6"/>
  <c r="C302" i="6"/>
  <c r="B302" i="6"/>
  <c r="F301" i="6"/>
  <c r="C301" i="6"/>
  <c r="B301" i="6"/>
  <c r="F300" i="6"/>
  <c r="C300" i="6"/>
  <c r="B300" i="6"/>
  <c r="F299" i="6"/>
  <c r="C299" i="6"/>
  <c r="B299" i="6"/>
  <c r="F288" i="6"/>
  <c r="C288" i="6"/>
  <c r="B288" i="6"/>
  <c r="F287" i="6"/>
  <c r="C287" i="6"/>
  <c r="B287" i="6"/>
  <c r="F286" i="6"/>
  <c r="C286" i="6"/>
  <c r="B286" i="6"/>
  <c r="F285" i="6"/>
  <c r="C285" i="6"/>
  <c r="B285" i="6"/>
  <c r="F284" i="6"/>
  <c r="C284" i="6"/>
  <c r="B284" i="6"/>
  <c r="F283" i="6"/>
  <c r="C283" i="6"/>
  <c r="B283" i="6"/>
  <c r="F272" i="6"/>
  <c r="C272" i="6"/>
  <c r="B272" i="6"/>
  <c r="F271" i="6"/>
  <c r="C271" i="6"/>
  <c r="B271" i="6"/>
  <c r="F270" i="6"/>
  <c r="C270" i="6"/>
  <c r="B270" i="6"/>
  <c r="F269" i="6"/>
  <c r="C269" i="6"/>
  <c r="B269" i="6"/>
  <c r="F268" i="6"/>
  <c r="C268" i="6"/>
  <c r="B268" i="6"/>
  <c r="F267" i="6"/>
  <c r="C267" i="6"/>
  <c r="B267" i="6"/>
  <c r="F256" i="6"/>
  <c r="C256" i="6"/>
  <c r="B256" i="6"/>
  <c r="F255" i="6"/>
  <c r="C255" i="6"/>
  <c r="B255" i="6"/>
  <c r="F254" i="6"/>
  <c r="C254" i="6"/>
  <c r="B254" i="6"/>
  <c r="F253" i="6"/>
  <c r="C253" i="6"/>
  <c r="B253" i="6"/>
  <c r="F252" i="6"/>
  <c r="C252" i="6"/>
  <c r="B252" i="6"/>
  <c r="F251" i="6"/>
  <c r="C251" i="6"/>
  <c r="B251" i="6"/>
  <c r="F240" i="6"/>
  <c r="C240" i="6"/>
  <c r="B240" i="6"/>
  <c r="F239" i="6"/>
  <c r="C239" i="6"/>
  <c r="B239" i="6"/>
  <c r="F238" i="6"/>
  <c r="C238" i="6"/>
  <c r="B238" i="6"/>
  <c r="F237" i="6"/>
  <c r="C237" i="6"/>
  <c r="B237" i="6"/>
  <c r="F236" i="6"/>
  <c r="C236" i="6"/>
  <c r="B236" i="6"/>
  <c r="F235" i="6"/>
  <c r="C235" i="6"/>
  <c r="B235" i="6"/>
  <c r="F224" i="6"/>
  <c r="C224" i="6"/>
  <c r="B224" i="6"/>
  <c r="F223" i="6"/>
  <c r="C223" i="6"/>
  <c r="B223" i="6"/>
  <c r="F222" i="6"/>
  <c r="C222" i="6"/>
  <c r="B222" i="6"/>
  <c r="F221" i="6"/>
  <c r="C221" i="6"/>
  <c r="B221" i="6"/>
  <c r="F220" i="6"/>
  <c r="C220" i="6"/>
  <c r="B220" i="6"/>
  <c r="F219" i="6"/>
  <c r="C219" i="6"/>
  <c r="B219" i="6"/>
  <c r="F208" i="6"/>
  <c r="C208" i="6"/>
  <c r="B208" i="6"/>
  <c r="F207" i="6"/>
  <c r="C207" i="6"/>
  <c r="B207" i="6"/>
  <c r="F206" i="6"/>
  <c r="C206" i="6"/>
  <c r="B206" i="6"/>
  <c r="F205" i="6"/>
  <c r="C205" i="6"/>
  <c r="B205" i="6"/>
  <c r="F204" i="6"/>
  <c r="C204" i="6"/>
  <c r="B204" i="6"/>
  <c r="F203" i="6"/>
  <c r="C203" i="6"/>
  <c r="B203" i="6"/>
  <c r="F192" i="6"/>
  <c r="C192" i="6"/>
  <c r="B192" i="6"/>
  <c r="F191" i="6"/>
  <c r="C191" i="6"/>
  <c r="B191" i="6"/>
  <c r="F190" i="6"/>
  <c r="C190" i="6"/>
  <c r="B190" i="6"/>
  <c r="F189" i="6"/>
  <c r="C189" i="6"/>
  <c r="B189" i="6"/>
  <c r="F188" i="6"/>
  <c r="C188" i="6"/>
  <c r="B188" i="6"/>
  <c r="F187" i="6"/>
  <c r="C187" i="6"/>
  <c r="B187" i="6"/>
  <c r="F176" i="6"/>
  <c r="C176" i="6"/>
  <c r="B176" i="6"/>
  <c r="F175" i="6"/>
  <c r="C175" i="6"/>
  <c r="B175" i="6"/>
  <c r="F174" i="6"/>
  <c r="C174" i="6"/>
  <c r="B174" i="6"/>
  <c r="F173" i="6"/>
  <c r="C173" i="6"/>
  <c r="B173" i="6"/>
  <c r="F172" i="6"/>
  <c r="C172" i="6"/>
  <c r="B172" i="6"/>
  <c r="F171" i="6"/>
  <c r="C171" i="6"/>
  <c r="B171" i="6"/>
  <c r="F160" i="6"/>
  <c r="C160" i="6"/>
  <c r="B160" i="6"/>
  <c r="F159" i="6"/>
  <c r="C159" i="6"/>
  <c r="B159" i="6"/>
  <c r="F158" i="6"/>
  <c r="C158" i="6"/>
  <c r="B158" i="6"/>
  <c r="F157" i="6"/>
  <c r="C157" i="6"/>
  <c r="B157" i="6"/>
  <c r="F156" i="6"/>
  <c r="C156" i="6"/>
  <c r="B156" i="6"/>
  <c r="F155" i="6"/>
  <c r="C155" i="6"/>
  <c r="B155" i="6"/>
  <c r="F144" i="6"/>
  <c r="C144" i="6"/>
  <c r="B144" i="6"/>
  <c r="F143" i="6"/>
  <c r="C143" i="6"/>
  <c r="B143" i="6"/>
  <c r="F142" i="6"/>
  <c r="C142" i="6"/>
  <c r="B142" i="6"/>
  <c r="F141" i="6"/>
  <c r="C141" i="6"/>
  <c r="B141" i="6"/>
  <c r="F140" i="6"/>
  <c r="C140" i="6"/>
  <c r="B140" i="6"/>
  <c r="F139" i="6"/>
  <c r="C139" i="6"/>
  <c r="B139" i="6"/>
  <c r="F128" i="6"/>
  <c r="C128" i="6"/>
  <c r="B128" i="6"/>
  <c r="F127" i="6"/>
  <c r="C127" i="6"/>
  <c r="B127" i="6"/>
  <c r="F126" i="6"/>
  <c r="C126" i="6"/>
  <c r="B126" i="6"/>
  <c r="F125" i="6"/>
  <c r="C125" i="6"/>
  <c r="B125" i="6"/>
  <c r="F124" i="6"/>
  <c r="C124" i="6"/>
  <c r="B124" i="6"/>
  <c r="F123" i="6"/>
  <c r="C123" i="6"/>
  <c r="B123" i="6"/>
  <c r="F112" i="6"/>
  <c r="C112" i="6"/>
  <c r="B112" i="6"/>
  <c r="F111" i="6"/>
  <c r="C111" i="6"/>
  <c r="B111" i="6"/>
  <c r="F110" i="6"/>
  <c r="C110" i="6"/>
  <c r="B110" i="6"/>
  <c r="F109" i="6"/>
  <c r="C109" i="6"/>
  <c r="B109" i="6"/>
  <c r="F108" i="6"/>
  <c r="C108" i="6"/>
  <c r="B108" i="6"/>
  <c r="F107" i="6"/>
  <c r="C107" i="6"/>
  <c r="B107" i="6"/>
  <c r="F96" i="6"/>
  <c r="C96" i="6"/>
  <c r="B96" i="6"/>
  <c r="F95" i="6"/>
  <c r="C95" i="6"/>
  <c r="B95" i="6"/>
  <c r="F94" i="6"/>
  <c r="C94" i="6"/>
  <c r="B94" i="6"/>
  <c r="F93" i="6"/>
  <c r="C93" i="6"/>
  <c r="B93" i="6"/>
  <c r="F92" i="6"/>
  <c r="C92" i="6"/>
  <c r="B92" i="6"/>
  <c r="F91" i="6"/>
  <c r="C91" i="6"/>
  <c r="B91" i="6"/>
  <c r="F80" i="6"/>
  <c r="C80" i="6"/>
  <c r="B80" i="6"/>
  <c r="F79" i="6"/>
  <c r="C79" i="6"/>
  <c r="B79" i="6"/>
  <c r="F78" i="6"/>
  <c r="C78" i="6"/>
  <c r="B78" i="6"/>
  <c r="F77" i="6"/>
  <c r="C77" i="6"/>
  <c r="B77" i="6"/>
  <c r="F76" i="6"/>
  <c r="C76" i="6"/>
  <c r="B76" i="6"/>
  <c r="F75" i="6"/>
  <c r="C75" i="6"/>
  <c r="B75" i="6"/>
  <c r="F64" i="6"/>
  <c r="C64" i="6"/>
  <c r="B64" i="6"/>
  <c r="F63" i="6"/>
  <c r="C63" i="6"/>
  <c r="B63" i="6"/>
  <c r="F62" i="6"/>
  <c r="C62" i="6"/>
  <c r="B62" i="6"/>
  <c r="F61" i="6"/>
  <c r="C61" i="6"/>
  <c r="B61" i="6"/>
  <c r="F60" i="6"/>
  <c r="C60" i="6"/>
  <c r="B60" i="6"/>
  <c r="F59" i="6"/>
  <c r="C59" i="6"/>
  <c r="B59" i="6"/>
  <c r="F48" i="6"/>
  <c r="C48" i="6"/>
  <c r="B48" i="6"/>
  <c r="F47" i="6"/>
  <c r="C47" i="6"/>
  <c r="B47" i="6"/>
  <c r="F46" i="6"/>
  <c r="C46" i="6"/>
  <c r="B46" i="6"/>
  <c r="F45" i="6"/>
  <c r="C45" i="6"/>
  <c r="B45" i="6"/>
  <c r="F44" i="6"/>
  <c r="C44" i="6"/>
  <c r="B44" i="6"/>
  <c r="F43" i="6"/>
  <c r="C43" i="6"/>
  <c r="B43" i="6"/>
  <c r="F32" i="6"/>
  <c r="C32" i="6"/>
  <c r="B32" i="6"/>
  <c r="F31" i="6"/>
  <c r="C31" i="6"/>
  <c r="B31" i="6"/>
  <c r="F30" i="6"/>
  <c r="C30" i="6"/>
  <c r="B30" i="6"/>
  <c r="F29" i="6"/>
  <c r="C29" i="6"/>
  <c r="B29" i="6"/>
  <c r="F28" i="6"/>
  <c r="C28" i="6"/>
  <c r="B28" i="6"/>
  <c r="F27" i="6"/>
  <c r="C27" i="6"/>
  <c r="B27" i="6"/>
  <c r="F16" i="6"/>
  <c r="C16" i="6"/>
  <c r="B16" i="6"/>
  <c r="F15" i="6"/>
  <c r="C15" i="6"/>
  <c r="B15" i="6"/>
  <c r="F14" i="6"/>
  <c r="C14" i="6"/>
  <c r="B14" i="6"/>
  <c r="F13" i="6"/>
  <c r="C13" i="6"/>
  <c r="B13" i="6"/>
  <c r="F12" i="6"/>
  <c r="C12" i="6"/>
  <c r="B12" i="6"/>
  <c r="F11" i="6"/>
  <c r="C11" i="6"/>
  <c r="B11" i="6"/>
  <c r="F352" i="5"/>
  <c r="C352" i="5"/>
  <c r="B352" i="5"/>
  <c r="F351" i="5"/>
  <c r="C351" i="5"/>
  <c r="B351" i="5"/>
  <c r="F350" i="5"/>
  <c r="C350" i="5"/>
  <c r="B350" i="5"/>
  <c r="F349" i="5"/>
  <c r="C349" i="5"/>
  <c r="B349" i="5"/>
  <c r="F348" i="5"/>
  <c r="C348" i="5"/>
  <c r="B348" i="5"/>
  <c r="F347" i="5"/>
  <c r="C347" i="5"/>
  <c r="B347" i="5"/>
  <c r="F336" i="5"/>
  <c r="C336" i="5"/>
  <c r="B336" i="5"/>
  <c r="F335" i="5"/>
  <c r="C335" i="5"/>
  <c r="B335" i="5"/>
  <c r="F334" i="5"/>
  <c r="C334" i="5"/>
  <c r="B334" i="5"/>
  <c r="F333" i="5"/>
  <c r="C333" i="5"/>
  <c r="B333" i="5"/>
  <c r="F332" i="5"/>
  <c r="C332" i="5"/>
  <c r="B332" i="5"/>
  <c r="F331" i="5"/>
  <c r="C331" i="5"/>
  <c r="B331" i="5"/>
  <c r="F320" i="5"/>
  <c r="C320" i="5"/>
  <c r="B320" i="5"/>
  <c r="F319" i="5"/>
  <c r="C319" i="5"/>
  <c r="B319" i="5"/>
  <c r="F318" i="5"/>
  <c r="C318" i="5"/>
  <c r="B318" i="5"/>
  <c r="F317" i="5"/>
  <c r="C317" i="5"/>
  <c r="B317" i="5"/>
  <c r="F316" i="5"/>
  <c r="C316" i="5"/>
  <c r="B316" i="5"/>
  <c r="F315" i="5"/>
  <c r="C315" i="5"/>
  <c r="B315" i="5"/>
  <c r="F304" i="5"/>
  <c r="C304" i="5"/>
  <c r="B304" i="5"/>
  <c r="F303" i="5"/>
  <c r="C303" i="5"/>
  <c r="B303" i="5"/>
  <c r="F302" i="5"/>
  <c r="C302" i="5"/>
  <c r="B302" i="5"/>
  <c r="F301" i="5"/>
  <c r="C301" i="5"/>
  <c r="B301" i="5"/>
  <c r="F300" i="5"/>
  <c r="C300" i="5"/>
  <c r="B300" i="5"/>
  <c r="F299" i="5"/>
  <c r="C299" i="5"/>
  <c r="B299" i="5"/>
  <c r="F288" i="5"/>
  <c r="C288" i="5"/>
  <c r="B288" i="5"/>
  <c r="F287" i="5"/>
  <c r="C287" i="5"/>
  <c r="B287" i="5"/>
  <c r="F286" i="5"/>
  <c r="C286" i="5"/>
  <c r="B286" i="5"/>
  <c r="F285" i="5"/>
  <c r="C285" i="5"/>
  <c r="B285" i="5"/>
  <c r="F284" i="5"/>
  <c r="C284" i="5"/>
  <c r="B284" i="5"/>
  <c r="F283" i="5"/>
  <c r="C283" i="5"/>
  <c r="B283" i="5"/>
  <c r="F272" i="5"/>
  <c r="C272" i="5"/>
  <c r="B272" i="5"/>
  <c r="F271" i="5"/>
  <c r="C271" i="5"/>
  <c r="B271" i="5"/>
  <c r="F270" i="5"/>
  <c r="C270" i="5"/>
  <c r="B270" i="5"/>
  <c r="F269" i="5"/>
  <c r="C269" i="5"/>
  <c r="B269" i="5"/>
  <c r="F268" i="5"/>
  <c r="C268" i="5"/>
  <c r="B268" i="5"/>
  <c r="F267" i="5"/>
  <c r="C267" i="5"/>
  <c r="B267" i="5"/>
  <c r="F256" i="5"/>
  <c r="C256" i="5"/>
  <c r="B256" i="5"/>
  <c r="F255" i="5"/>
  <c r="C255" i="5"/>
  <c r="B255" i="5"/>
  <c r="F254" i="5"/>
  <c r="C254" i="5"/>
  <c r="B254" i="5"/>
  <c r="F253" i="5"/>
  <c r="C253" i="5"/>
  <c r="B253" i="5"/>
  <c r="F252" i="5"/>
  <c r="C252" i="5"/>
  <c r="B252" i="5"/>
  <c r="F251" i="5"/>
  <c r="C251" i="5"/>
  <c r="B251" i="5"/>
  <c r="F240" i="5"/>
  <c r="C240" i="5"/>
  <c r="B240" i="5"/>
  <c r="F239" i="5"/>
  <c r="C239" i="5"/>
  <c r="B239" i="5"/>
  <c r="F238" i="5"/>
  <c r="C238" i="5"/>
  <c r="B238" i="5"/>
  <c r="F237" i="5"/>
  <c r="C237" i="5"/>
  <c r="B237" i="5"/>
  <c r="F236" i="5"/>
  <c r="C236" i="5"/>
  <c r="B236" i="5"/>
  <c r="F235" i="5"/>
  <c r="C235" i="5"/>
  <c r="B235" i="5"/>
  <c r="F224" i="5"/>
  <c r="C224" i="5"/>
  <c r="B224" i="5"/>
  <c r="F223" i="5"/>
  <c r="C223" i="5"/>
  <c r="B223" i="5"/>
  <c r="F222" i="5"/>
  <c r="C222" i="5"/>
  <c r="B222" i="5"/>
  <c r="F221" i="5"/>
  <c r="C221" i="5"/>
  <c r="B221" i="5"/>
  <c r="F220" i="5"/>
  <c r="C220" i="5"/>
  <c r="B220" i="5"/>
  <c r="F219" i="5"/>
  <c r="C219" i="5"/>
  <c r="B219" i="5"/>
  <c r="F208" i="5"/>
  <c r="C208" i="5"/>
  <c r="B208" i="5"/>
  <c r="F207" i="5"/>
  <c r="C207" i="5"/>
  <c r="B207" i="5"/>
  <c r="F206" i="5"/>
  <c r="C206" i="5"/>
  <c r="B206" i="5"/>
  <c r="F205" i="5"/>
  <c r="C205" i="5"/>
  <c r="B205" i="5"/>
  <c r="F204" i="5"/>
  <c r="C204" i="5"/>
  <c r="B204" i="5"/>
  <c r="F203" i="5"/>
  <c r="C203" i="5"/>
  <c r="B203" i="5"/>
  <c r="F192" i="5"/>
  <c r="C192" i="5"/>
  <c r="B192" i="5"/>
  <c r="F191" i="5"/>
  <c r="C191" i="5"/>
  <c r="B191" i="5"/>
  <c r="F190" i="5"/>
  <c r="C190" i="5"/>
  <c r="B190" i="5"/>
  <c r="F189" i="5"/>
  <c r="C189" i="5"/>
  <c r="B189" i="5"/>
  <c r="F188" i="5"/>
  <c r="C188" i="5"/>
  <c r="B188" i="5"/>
  <c r="F187" i="5"/>
  <c r="C187" i="5"/>
  <c r="B187" i="5"/>
  <c r="F176" i="5"/>
  <c r="C176" i="5"/>
  <c r="B176" i="5"/>
  <c r="F175" i="5"/>
  <c r="C175" i="5"/>
  <c r="B175" i="5"/>
  <c r="F174" i="5"/>
  <c r="C174" i="5"/>
  <c r="B174" i="5"/>
  <c r="F173" i="5"/>
  <c r="C173" i="5"/>
  <c r="B173" i="5"/>
  <c r="F172" i="5"/>
  <c r="C172" i="5"/>
  <c r="B172" i="5"/>
  <c r="F171" i="5"/>
  <c r="C171" i="5"/>
  <c r="B171" i="5"/>
  <c r="F160" i="5"/>
  <c r="C160" i="5"/>
  <c r="B160" i="5"/>
  <c r="F159" i="5"/>
  <c r="C159" i="5"/>
  <c r="B159" i="5"/>
  <c r="F158" i="5"/>
  <c r="C158" i="5"/>
  <c r="B158" i="5"/>
  <c r="F157" i="5"/>
  <c r="C157" i="5"/>
  <c r="B157" i="5"/>
  <c r="F156" i="5"/>
  <c r="C156" i="5"/>
  <c r="B156" i="5"/>
  <c r="F155" i="5"/>
  <c r="C155" i="5"/>
  <c r="B155" i="5"/>
  <c r="F144" i="5"/>
  <c r="C144" i="5"/>
  <c r="B144" i="5"/>
  <c r="F143" i="5"/>
  <c r="C143" i="5"/>
  <c r="B143" i="5"/>
  <c r="F142" i="5"/>
  <c r="C142" i="5"/>
  <c r="B142" i="5"/>
  <c r="F141" i="5"/>
  <c r="C141" i="5"/>
  <c r="B141" i="5"/>
  <c r="F140" i="5"/>
  <c r="C140" i="5"/>
  <c r="B140" i="5"/>
  <c r="F139" i="5"/>
  <c r="C139" i="5"/>
  <c r="B139" i="5"/>
  <c r="F128" i="5"/>
  <c r="C128" i="5"/>
  <c r="B128" i="5"/>
  <c r="F127" i="5"/>
  <c r="C127" i="5"/>
  <c r="B127" i="5"/>
  <c r="F126" i="5"/>
  <c r="C126" i="5"/>
  <c r="B126" i="5"/>
  <c r="F125" i="5"/>
  <c r="C125" i="5"/>
  <c r="B125" i="5"/>
  <c r="F124" i="5"/>
  <c r="C124" i="5"/>
  <c r="B124" i="5"/>
  <c r="F123" i="5"/>
  <c r="C123" i="5"/>
  <c r="B123" i="5"/>
  <c r="F112" i="5"/>
  <c r="C112" i="5"/>
  <c r="B112" i="5"/>
  <c r="F111" i="5"/>
  <c r="C111" i="5"/>
  <c r="B111" i="5"/>
  <c r="F110" i="5"/>
  <c r="C110" i="5"/>
  <c r="B110" i="5"/>
  <c r="F109" i="5"/>
  <c r="C109" i="5"/>
  <c r="B109" i="5"/>
  <c r="F108" i="5"/>
  <c r="C108" i="5"/>
  <c r="B108" i="5"/>
  <c r="F107" i="5"/>
  <c r="C107" i="5"/>
  <c r="B107" i="5"/>
  <c r="F96" i="5"/>
  <c r="C96" i="5"/>
  <c r="B96" i="5"/>
  <c r="F95" i="5"/>
  <c r="C95" i="5"/>
  <c r="B95" i="5"/>
  <c r="F94" i="5"/>
  <c r="C94" i="5"/>
  <c r="B94" i="5"/>
  <c r="F93" i="5"/>
  <c r="C93" i="5"/>
  <c r="B93" i="5"/>
  <c r="F92" i="5"/>
  <c r="C92" i="5"/>
  <c r="B92" i="5"/>
  <c r="F91" i="5"/>
  <c r="C91" i="5"/>
  <c r="B91" i="5"/>
  <c r="F80" i="5"/>
  <c r="C80" i="5"/>
  <c r="B80" i="5"/>
  <c r="F79" i="5"/>
  <c r="C79" i="5"/>
  <c r="B79" i="5"/>
  <c r="F78" i="5"/>
  <c r="C78" i="5"/>
  <c r="B78" i="5"/>
  <c r="F77" i="5"/>
  <c r="C77" i="5"/>
  <c r="B77" i="5"/>
  <c r="F76" i="5"/>
  <c r="C76" i="5"/>
  <c r="B76" i="5"/>
  <c r="F75" i="5"/>
  <c r="C75" i="5"/>
  <c r="B75" i="5"/>
  <c r="F64" i="5"/>
  <c r="C64" i="5"/>
  <c r="B64" i="5"/>
  <c r="F63" i="5"/>
  <c r="C63" i="5"/>
  <c r="B63" i="5"/>
  <c r="F62" i="5"/>
  <c r="C62" i="5"/>
  <c r="B62" i="5"/>
  <c r="F61" i="5"/>
  <c r="C61" i="5"/>
  <c r="B61" i="5"/>
  <c r="F60" i="5"/>
  <c r="C60" i="5"/>
  <c r="B60" i="5"/>
  <c r="F59" i="5"/>
  <c r="C59" i="5"/>
  <c r="B59" i="5"/>
  <c r="F48" i="5"/>
  <c r="C48" i="5"/>
  <c r="B48" i="5"/>
  <c r="F47" i="5"/>
  <c r="C47" i="5"/>
  <c r="B47" i="5"/>
  <c r="F46" i="5"/>
  <c r="C46" i="5"/>
  <c r="B46" i="5"/>
  <c r="F45" i="5"/>
  <c r="C45" i="5"/>
  <c r="B45" i="5"/>
  <c r="F44" i="5"/>
  <c r="C44" i="5"/>
  <c r="B44" i="5"/>
  <c r="F43" i="5"/>
  <c r="C43" i="5"/>
  <c r="B43" i="5"/>
  <c r="F32" i="5"/>
  <c r="C32" i="5"/>
  <c r="B32" i="5"/>
  <c r="F31" i="5"/>
  <c r="C31" i="5"/>
  <c r="B31" i="5"/>
  <c r="F30" i="5"/>
  <c r="C30" i="5"/>
  <c r="B30" i="5"/>
  <c r="F29" i="5"/>
  <c r="C29" i="5"/>
  <c r="B29" i="5"/>
  <c r="F28" i="5"/>
  <c r="C28" i="5"/>
  <c r="B28" i="5"/>
  <c r="F27" i="5"/>
  <c r="C27" i="5"/>
  <c r="B27" i="5"/>
  <c r="F16" i="5"/>
  <c r="C16" i="5"/>
  <c r="B16" i="5"/>
  <c r="F15" i="5"/>
  <c r="C15" i="5"/>
  <c r="B15" i="5"/>
  <c r="F14" i="5"/>
  <c r="C14" i="5"/>
  <c r="B14" i="5"/>
  <c r="F13" i="5"/>
  <c r="C13" i="5"/>
  <c r="B13" i="5"/>
  <c r="F12" i="5"/>
  <c r="C12" i="5"/>
  <c r="B12" i="5"/>
  <c r="F11" i="5"/>
  <c r="C11" i="5"/>
  <c r="B11" i="5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K2892" i="1" l="1"/>
  <c r="L2892" i="1"/>
  <c r="K2891" i="1"/>
  <c r="L2891" i="1"/>
  <c r="K2890" i="1"/>
  <c r="L2890" i="1"/>
  <c r="K2889" i="1"/>
  <c r="L2889" i="1"/>
  <c r="K2888" i="1"/>
  <c r="L2888" i="1"/>
  <c r="K2887" i="1"/>
  <c r="L2887" i="1"/>
  <c r="K2886" i="1"/>
  <c r="L2886" i="1"/>
  <c r="K2885" i="1"/>
  <c r="L2885" i="1"/>
  <c r="K2884" i="1"/>
  <c r="L2884" i="1"/>
  <c r="K2883" i="1"/>
  <c r="L2883" i="1"/>
  <c r="K2882" i="1"/>
  <c r="L2882" i="1"/>
  <c r="K2881" i="1"/>
  <c r="L2881" i="1"/>
  <c r="K2880" i="1"/>
  <c r="L2880" i="1"/>
  <c r="K2879" i="1"/>
  <c r="L2879" i="1"/>
  <c r="K2878" i="1"/>
  <c r="L2878" i="1"/>
  <c r="K2877" i="1"/>
  <c r="L2877" i="1"/>
  <c r="K2876" i="1"/>
  <c r="L2876" i="1"/>
  <c r="K2875" i="1"/>
  <c r="L2875" i="1"/>
  <c r="K2874" i="1"/>
  <c r="L2874" i="1"/>
  <c r="K2873" i="1"/>
  <c r="L2873" i="1"/>
  <c r="K2872" i="1"/>
  <c r="L2872" i="1"/>
  <c r="K2871" i="1"/>
  <c r="L2871" i="1"/>
  <c r="K2870" i="1"/>
  <c r="L2870" i="1"/>
  <c r="K2869" i="1"/>
  <c r="L2869" i="1"/>
  <c r="K2868" i="1"/>
  <c r="L2868" i="1"/>
  <c r="K2867" i="1"/>
  <c r="L2867" i="1"/>
  <c r="K2866" i="1"/>
  <c r="L2866" i="1"/>
  <c r="K2865" i="1"/>
  <c r="L2865" i="1"/>
  <c r="K2864" i="1"/>
  <c r="L2864" i="1"/>
  <c r="K2863" i="1"/>
  <c r="L2863" i="1"/>
  <c r="K2862" i="1"/>
  <c r="L2862" i="1"/>
  <c r="K2861" i="1"/>
  <c r="L2861" i="1"/>
  <c r="K2860" i="1"/>
  <c r="L2860" i="1"/>
  <c r="K2859" i="1"/>
  <c r="L2859" i="1"/>
  <c r="K2858" i="1"/>
  <c r="L2858" i="1"/>
  <c r="K2857" i="1"/>
  <c r="L2857" i="1"/>
  <c r="K2856" i="1"/>
  <c r="L2856" i="1"/>
  <c r="K2855" i="1"/>
  <c r="L2855" i="1"/>
  <c r="K2854" i="1"/>
  <c r="L2854" i="1"/>
  <c r="K2853" i="1"/>
  <c r="L2853" i="1"/>
  <c r="K2852" i="1"/>
  <c r="L2852" i="1"/>
  <c r="K2851" i="1"/>
  <c r="L2851" i="1"/>
  <c r="K2850" i="1"/>
  <c r="L2850" i="1"/>
  <c r="K2849" i="1"/>
  <c r="L2849" i="1"/>
  <c r="K2848" i="1"/>
  <c r="L2848" i="1"/>
  <c r="K2847" i="1"/>
  <c r="L2847" i="1"/>
  <c r="K2846" i="1"/>
  <c r="L2846" i="1"/>
  <c r="K2845" i="1"/>
  <c r="L2845" i="1"/>
  <c r="K2844" i="1"/>
  <c r="L2844" i="1"/>
  <c r="K2843" i="1"/>
  <c r="L2843" i="1"/>
  <c r="K2842" i="1"/>
  <c r="L2842" i="1"/>
  <c r="K2841" i="1"/>
  <c r="L2841" i="1"/>
  <c r="K2840" i="1"/>
  <c r="L2840" i="1"/>
  <c r="K2839" i="1"/>
  <c r="L2839" i="1"/>
  <c r="K2838" i="1"/>
  <c r="L2838" i="1"/>
  <c r="K2837" i="1"/>
  <c r="L2837" i="1"/>
  <c r="K2836" i="1"/>
  <c r="L2836" i="1"/>
  <c r="K2835" i="1"/>
  <c r="L2835" i="1"/>
  <c r="K2834" i="1"/>
  <c r="L2834" i="1"/>
  <c r="K2833" i="1"/>
  <c r="L2833" i="1"/>
  <c r="K2832" i="1"/>
  <c r="L2832" i="1"/>
  <c r="K2831" i="1"/>
  <c r="L2831" i="1"/>
  <c r="K2830" i="1"/>
  <c r="L2830" i="1"/>
  <c r="K2829" i="1"/>
  <c r="L2829" i="1"/>
  <c r="K2828" i="1"/>
  <c r="L2828" i="1"/>
  <c r="K2827" i="1"/>
  <c r="L2827" i="1"/>
  <c r="K2826" i="1"/>
  <c r="L2826" i="1"/>
  <c r="K2825" i="1"/>
  <c r="L2825" i="1"/>
  <c r="K2824" i="1"/>
  <c r="L2824" i="1"/>
  <c r="K2823" i="1"/>
  <c r="L2823" i="1"/>
  <c r="K2822" i="1"/>
  <c r="L2822" i="1"/>
  <c r="K2821" i="1"/>
  <c r="L2821" i="1"/>
  <c r="K2820" i="1"/>
  <c r="L2820" i="1"/>
  <c r="K2819" i="1"/>
  <c r="L2819" i="1"/>
  <c r="K2818" i="1"/>
  <c r="L2818" i="1"/>
  <c r="K2817" i="1"/>
  <c r="L2817" i="1"/>
  <c r="K2816" i="1"/>
  <c r="L2816" i="1"/>
  <c r="K2815" i="1"/>
  <c r="L2815" i="1"/>
  <c r="K2814" i="1"/>
  <c r="L2814" i="1"/>
  <c r="K2813" i="1"/>
  <c r="L2813" i="1"/>
  <c r="K2812" i="1"/>
  <c r="L2812" i="1"/>
  <c r="K2811" i="1"/>
  <c r="L2811" i="1"/>
  <c r="K2810" i="1"/>
  <c r="L2810" i="1"/>
  <c r="K2809" i="1"/>
  <c r="L2809" i="1"/>
  <c r="K2808" i="1"/>
  <c r="L2808" i="1"/>
  <c r="K2807" i="1"/>
  <c r="L2807" i="1"/>
  <c r="K2806" i="1"/>
  <c r="L2806" i="1"/>
  <c r="K2805" i="1"/>
  <c r="L2805" i="1"/>
  <c r="K2804" i="1"/>
  <c r="L2804" i="1"/>
  <c r="K2803" i="1"/>
  <c r="L2803" i="1"/>
  <c r="K2802" i="1"/>
  <c r="L2802" i="1"/>
  <c r="K2801" i="1"/>
  <c r="L2801" i="1"/>
  <c r="K2800" i="1"/>
  <c r="L2800" i="1"/>
  <c r="K2799" i="1"/>
  <c r="L2799" i="1"/>
  <c r="K2798" i="1"/>
  <c r="L2798" i="1"/>
  <c r="K2797" i="1"/>
  <c r="L2797" i="1"/>
  <c r="K2796" i="1"/>
  <c r="L2796" i="1"/>
  <c r="K2795" i="1"/>
  <c r="L2795" i="1"/>
  <c r="K2794" i="1"/>
  <c r="L2794" i="1"/>
  <c r="K2793" i="1"/>
  <c r="L2793" i="1"/>
  <c r="K2792" i="1"/>
  <c r="L2792" i="1"/>
  <c r="K2791" i="1"/>
  <c r="L2791" i="1"/>
  <c r="K2790" i="1"/>
  <c r="L2790" i="1"/>
  <c r="K2789" i="1"/>
  <c r="L2789" i="1"/>
  <c r="K2788" i="1"/>
  <c r="L2788" i="1"/>
  <c r="K2787" i="1"/>
  <c r="L2787" i="1"/>
  <c r="K2786" i="1"/>
  <c r="L2786" i="1"/>
  <c r="K2785" i="1"/>
  <c r="L2785" i="1"/>
  <c r="K2784" i="1"/>
  <c r="L2784" i="1"/>
  <c r="K2783" i="1"/>
  <c r="L2783" i="1"/>
  <c r="K2782" i="1"/>
  <c r="L2782" i="1"/>
  <c r="K2781" i="1"/>
  <c r="L2781" i="1"/>
  <c r="K2780" i="1"/>
  <c r="L2780" i="1"/>
  <c r="K2779" i="1"/>
  <c r="L2779" i="1"/>
  <c r="K2778" i="1"/>
  <c r="L2778" i="1"/>
  <c r="K2777" i="1"/>
  <c r="L2777" i="1"/>
  <c r="K2776" i="1"/>
  <c r="L2776" i="1"/>
  <c r="K2775" i="1"/>
  <c r="L2775" i="1"/>
  <c r="K2774" i="1"/>
  <c r="L2774" i="1"/>
  <c r="K2773" i="1"/>
  <c r="L2773" i="1"/>
  <c r="K2772" i="1"/>
  <c r="L2772" i="1"/>
  <c r="K2771" i="1"/>
  <c r="L2771" i="1"/>
  <c r="K2770" i="1"/>
  <c r="L2770" i="1"/>
  <c r="K2769" i="1"/>
  <c r="L2769" i="1"/>
  <c r="K2768" i="1"/>
  <c r="L2768" i="1"/>
  <c r="K2767" i="1"/>
  <c r="L2767" i="1"/>
  <c r="K2766" i="1"/>
  <c r="L2766" i="1"/>
  <c r="K2765" i="1"/>
  <c r="L2765" i="1"/>
  <c r="K2764" i="1"/>
  <c r="L2764" i="1"/>
  <c r="K2763" i="1"/>
  <c r="L2763" i="1"/>
  <c r="K2762" i="1"/>
  <c r="L2762" i="1"/>
  <c r="K2761" i="1"/>
  <c r="L2761" i="1"/>
  <c r="K2760" i="1"/>
  <c r="L2760" i="1"/>
  <c r="K2759" i="1"/>
  <c r="L2759" i="1"/>
  <c r="K2758" i="1"/>
  <c r="L2758" i="1"/>
  <c r="K2757" i="1"/>
  <c r="L2757" i="1"/>
  <c r="K2756" i="1"/>
  <c r="L2756" i="1"/>
  <c r="K2755" i="1"/>
  <c r="L2755" i="1"/>
  <c r="K2754" i="1"/>
  <c r="L2754" i="1"/>
  <c r="K2753" i="1"/>
  <c r="L2753" i="1"/>
  <c r="K2752" i="1"/>
  <c r="L2752" i="1"/>
  <c r="K2751" i="1"/>
  <c r="L2751" i="1"/>
  <c r="K2750" i="1"/>
  <c r="L2750" i="1"/>
  <c r="K2749" i="1"/>
  <c r="L2749" i="1"/>
  <c r="K2748" i="1"/>
  <c r="L2748" i="1"/>
  <c r="K2747" i="1"/>
  <c r="L2747" i="1"/>
  <c r="K2746" i="1"/>
  <c r="L2746" i="1"/>
  <c r="K2745" i="1"/>
  <c r="L2745" i="1"/>
  <c r="K2744" i="1"/>
  <c r="L2744" i="1"/>
  <c r="K2743" i="1"/>
  <c r="L2743" i="1"/>
  <c r="K2742" i="1"/>
  <c r="L2742" i="1"/>
  <c r="K2741" i="1"/>
  <c r="L2741" i="1"/>
  <c r="K2740" i="1"/>
  <c r="L2740" i="1"/>
  <c r="K2739" i="1"/>
  <c r="L2739" i="1"/>
  <c r="K2738" i="1"/>
  <c r="L2738" i="1"/>
  <c r="K2737" i="1"/>
  <c r="L2737" i="1"/>
  <c r="K2736" i="1"/>
  <c r="L2736" i="1"/>
  <c r="K2735" i="1"/>
  <c r="L2735" i="1"/>
  <c r="K2734" i="1"/>
  <c r="L2734" i="1"/>
  <c r="K2733" i="1"/>
  <c r="L2733" i="1"/>
  <c r="K2732" i="1"/>
  <c r="L2732" i="1"/>
  <c r="K2731" i="1"/>
  <c r="L2731" i="1"/>
  <c r="K2730" i="1"/>
  <c r="L2730" i="1"/>
  <c r="K2729" i="1"/>
  <c r="L2729" i="1"/>
  <c r="K2728" i="1"/>
  <c r="L2728" i="1"/>
  <c r="K2727" i="1"/>
  <c r="L2727" i="1"/>
  <c r="K2726" i="1"/>
  <c r="L2726" i="1"/>
  <c r="K2725" i="1"/>
  <c r="L2725" i="1"/>
  <c r="K2724" i="1"/>
  <c r="L2724" i="1"/>
  <c r="K2723" i="1"/>
  <c r="L2723" i="1"/>
  <c r="K2722" i="1"/>
  <c r="L2722" i="1"/>
  <c r="K2721" i="1"/>
  <c r="L2721" i="1"/>
  <c r="K2720" i="1"/>
  <c r="L2720" i="1"/>
  <c r="K2719" i="1"/>
  <c r="L2719" i="1"/>
  <c r="K2718" i="1"/>
  <c r="L2718" i="1"/>
  <c r="K2717" i="1"/>
  <c r="L2717" i="1"/>
  <c r="K2716" i="1"/>
  <c r="L2716" i="1"/>
  <c r="K2715" i="1"/>
  <c r="L2715" i="1"/>
  <c r="K2714" i="1"/>
  <c r="L2714" i="1"/>
  <c r="K2713" i="1"/>
  <c r="L2713" i="1"/>
  <c r="K2712" i="1"/>
  <c r="L2712" i="1"/>
  <c r="K2711" i="1"/>
  <c r="L2711" i="1"/>
  <c r="K2710" i="1"/>
  <c r="L2710" i="1"/>
  <c r="K2709" i="1"/>
  <c r="L2709" i="1"/>
  <c r="K2708" i="1"/>
  <c r="L2708" i="1"/>
  <c r="K2707" i="1"/>
  <c r="L2707" i="1"/>
  <c r="K2706" i="1"/>
  <c r="L2706" i="1"/>
  <c r="K2705" i="1"/>
  <c r="L2705" i="1"/>
  <c r="K2704" i="1"/>
  <c r="L2704" i="1"/>
  <c r="K2703" i="1"/>
  <c r="L2703" i="1"/>
  <c r="K2702" i="1"/>
  <c r="L2702" i="1"/>
  <c r="K2701" i="1"/>
  <c r="L2701" i="1"/>
  <c r="K2700" i="1"/>
  <c r="L2700" i="1"/>
  <c r="K2699" i="1"/>
  <c r="L2699" i="1"/>
  <c r="K2698" i="1"/>
  <c r="L2698" i="1"/>
  <c r="K2697" i="1"/>
  <c r="L2697" i="1"/>
  <c r="K2696" i="1"/>
  <c r="L2696" i="1"/>
  <c r="K2695" i="1"/>
  <c r="L2695" i="1"/>
  <c r="K2694" i="1"/>
  <c r="L2694" i="1"/>
  <c r="K2693" i="1"/>
  <c r="L2693" i="1"/>
  <c r="K2692" i="1"/>
  <c r="L2692" i="1"/>
  <c r="K2691" i="1"/>
  <c r="L2691" i="1"/>
  <c r="K2690" i="1"/>
  <c r="L2690" i="1"/>
  <c r="K2689" i="1"/>
  <c r="L2689" i="1"/>
  <c r="K2688" i="1"/>
  <c r="L2688" i="1"/>
  <c r="K2687" i="1"/>
  <c r="L2687" i="1"/>
  <c r="K2686" i="1"/>
  <c r="L2686" i="1"/>
  <c r="K2685" i="1"/>
  <c r="L2685" i="1"/>
  <c r="K2684" i="1"/>
  <c r="L2684" i="1"/>
  <c r="K2683" i="1"/>
  <c r="L2683" i="1"/>
  <c r="K2682" i="1"/>
  <c r="L2682" i="1"/>
  <c r="K2681" i="1"/>
  <c r="L2681" i="1"/>
  <c r="K2680" i="1"/>
  <c r="L2680" i="1"/>
  <c r="K2679" i="1"/>
  <c r="L2679" i="1"/>
  <c r="K2678" i="1"/>
  <c r="L2678" i="1"/>
  <c r="K2677" i="1"/>
  <c r="L2677" i="1"/>
  <c r="K2676" i="1"/>
  <c r="L2676" i="1"/>
  <c r="K2675" i="1"/>
  <c r="L2675" i="1"/>
  <c r="K2674" i="1"/>
  <c r="L2674" i="1"/>
  <c r="K2673" i="1"/>
  <c r="L2673" i="1"/>
  <c r="K2672" i="1"/>
  <c r="L2672" i="1"/>
  <c r="K2671" i="1"/>
  <c r="L2671" i="1"/>
  <c r="K2670" i="1"/>
  <c r="L2670" i="1"/>
  <c r="K2669" i="1"/>
  <c r="L2669" i="1"/>
  <c r="K2668" i="1"/>
  <c r="L2668" i="1"/>
  <c r="K2667" i="1"/>
  <c r="L2667" i="1"/>
  <c r="K2666" i="1"/>
  <c r="L2666" i="1"/>
  <c r="K2665" i="1"/>
  <c r="L2665" i="1"/>
  <c r="K2664" i="1"/>
  <c r="L2664" i="1"/>
  <c r="K2663" i="1"/>
  <c r="L2663" i="1"/>
  <c r="K2662" i="1"/>
  <c r="L2662" i="1"/>
  <c r="K2661" i="1"/>
  <c r="L2661" i="1"/>
  <c r="K2660" i="1"/>
  <c r="L2660" i="1"/>
  <c r="K2659" i="1"/>
  <c r="L2659" i="1"/>
  <c r="K2658" i="1"/>
  <c r="L2658" i="1"/>
  <c r="K2657" i="1"/>
  <c r="L2657" i="1"/>
  <c r="K2656" i="1"/>
  <c r="L2656" i="1"/>
  <c r="K2655" i="1"/>
  <c r="L2655" i="1"/>
  <c r="K2654" i="1"/>
  <c r="L2654" i="1"/>
  <c r="K2653" i="1"/>
  <c r="L2653" i="1"/>
  <c r="K2652" i="1"/>
  <c r="L2652" i="1"/>
  <c r="K2651" i="1"/>
  <c r="L2651" i="1"/>
  <c r="K2650" i="1"/>
  <c r="L2650" i="1"/>
  <c r="K2649" i="1"/>
  <c r="L2649" i="1"/>
  <c r="K2648" i="1"/>
  <c r="L2648" i="1"/>
  <c r="K2647" i="1"/>
  <c r="L2647" i="1"/>
  <c r="K2646" i="1"/>
  <c r="L2646" i="1"/>
  <c r="K2645" i="1"/>
  <c r="L2645" i="1"/>
  <c r="K2644" i="1"/>
  <c r="L2644" i="1"/>
  <c r="K2643" i="1"/>
  <c r="L2643" i="1"/>
  <c r="K2642" i="1"/>
  <c r="L2642" i="1"/>
  <c r="K2641" i="1"/>
  <c r="L2641" i="1"/>
  <c r="K2640" i="1"/>
  <c r="L2640" i="1"/>
  <c r="K2639" i="1"/>
  <c r="L2639" i="1"/>
  <c r="K2638" i="1"/>
  <c r="L2638" i="1"/>
  <c r="K2637" i="1"/>
  <c r="L2637" i="1"/>
  <c r="K2636" i="1"/>
  <c r="L2636" i="1"/>
  <c r="K2635" i="1"/>
  <c r="L2635" i="1"/>
  <c r="K2634" i="1"/>
  <c r="L2634" i="1"/>
  <c r="K2633" i="1"/>
  <c r="L2633" i="1"/>
  <c r="K2632" i="1"/>
  <c r="L2632" i="1"/>
  <c r="K2631" i="1"/>
  <c r="L2631" i="1"/>
  <c r="K2630" i="1"/>
  <c r="L2630" i="1"/>
  <c r="K2629" i="1"/>
  <c r="L2629" i="1"/>
  <c r="K2628" i="1"/>
  <c r="L2628" i="1"/>
  <c r="K2627" i="1"/>
  <c r="L2627" i="1"/>
  <c r="K2626" i="1"/>
  <c r="L2626" i="1"/>
  <c r="K2625" i="1"/>
  <c r="L2625" i="1"/>
  <c r="K2624" i="1"/>
  <c r="L2624" i="1"/>
  <c r="K2623" i="1"/>
  <c r="L2623" i="1"/>
  <c r="K2622" i="1"/>
  <c r="L2622" i="1"/>
  <c r="K2621" i="1"/>
  <c r="L2621" i="1"/>
  <c r="K2620" i="1"/>
  <c r="L2620" i="1"/>
  <c r="K2619" i="1"/>
  <c r="L2619" i="1"/>
  <c r="K2618" i="1"/>
  <c r="L2618" i="1"/>
  <c r="K2617" i="1"/>
  <c r="L2617" i="1"/>
  <c r="K2616" i="1"/>
  <c r="L2616" i="1"/>
  <c r="K2615" i="1"/>
  <c r="L2615" i="1"/>
  <c r="K2614" i="1"/>
  <c r="L2614" i="1"/>
  <c r="K2613" i="1"/>
  <c r="L2613" i="1"/>
  <c r="K2612" i="1"/>
  <c r="L2612" i="1"/>
  <c r="K2611" i="1"/>
  <c r="L2611" i="1"/>
  <c r="K2610" i="1"/>
  <c r="L2610" i="1"/>
  <c r="K2609" i="1"/>
  <c r="L2609" i="1"/>
  <c r="K2608" i="1"/>
  <c r="L2608" i="1"/>
  <c r="K2607" i="1"/>
  <c r="L2607" i="1"/>
  <c r="K2606" i="1"/>
  <c r="L2606" i="1"/>
  <c r="K2605" i="1"/>
  <c r="L2605" i="1"/>
  <c r="K2604" i="1"/>
  <c r="L2604" i="1"/>
  <c r="K2603" i="1"/>
  <c r="L2603" i="1"/>
  <c r="K2602" i="1"/>
  <c r="L2602" i="1"/>
  <c r="K2601" i="1"/>
  <c r="L2601" i="1"/>
  <c r="K2600" i="1"/>
  <c r="L2600" i="1"/>
  <c r="K2599" i="1"/>
  <c r="L2599" i="1"/>
  <c r="K2598" i="1"/>
  <c r="L2598" i="1"/>
  <c r="K2597" i="1"/>
  <c r="L2597" i="1"/>
  <c r="K2596" i="1"/>
  <c r="L2596" i="1"/>
  <c r="K2595" i="1"/>
  <c r="L2595" i="1"/>
  <c r="K2594" i="1"/>
  <c r="L2594" i="1"/>
  <c r="K2593" i="1"/>
  <c r="L2593" i="1"/>
  <c r="K2592" i="1"/>
  <c r="L2592" i="1"/>
  <c r="K2591" i="1"/>
  <c r="L2591" i="1"/>
  <c r="K2590" i="1"/>
  <c r="L2590" i="1"/>
  <c r="K2589" i="1"/>
  <c r="L2589" i="1"/>
  <c r="K2588" i="1"/>
  <c r="L2588" i="1"/>
  <c r="K2587" i="1"/>
  <c r="L2587" i="1"/>
  <c r="K2586" i="1"/>
  <c r="L2586" i="1"/>
  <c r="K2585" i="1"/>
  <c r="L2585" i="1"/>
  <c r="K2584" i="1"/>
  <c r="L2584" i="1"/>
  <c r="K2583" i="1"/>
  <c r="L2583" i="1"/>
  <c r="K2582" i="1"/>
  <c r="L2582" i="1"/>
  <c r="K2581" i="1"/>
  <c r="L2581" i="1"/>
  <c r="K2580" i="1"/>
  <c r="L2580" i="1"/>
  <c r="K2579" i="1"/>
  <c r="L2579" i="1"/>
  <c r="K2578" i="1"/>
  <c r="L2578" i="1"/>
  <c r="K2577" i="1"/>
  <c r="L2577" i="1"/>
  <c r="K2576" i="1"/>
  <c r="L2576" i="1"/>
  <c r="K2575" i="1"/>
  <c r="L2575" i="1"/>
  <c r="K2574" i="1"/>
  <c r="L2574" i="1"/>
  <c r="K2573" i="1"/>
  <c r="L2573" i="1"/>
  <c r="K2572" i="1"/>
  <c r="L2572" i="1"/>
  <c r="K2571" i="1"/>
  <c r="L2571" i="1"/>
  <c r="K2570" i="1"/>
  <c r="L2570" i="1"/>
  <c r="K2569" i="1"/>
  <c r="L2569" i="1"/>
  <c r="K2568" i="1"/>
  <c r="L2568" i="1"/>
  <c r="K2567" i="1"/>
  <c r="L2567" i="1"/>
  <c r="K2566" i="1"/>
  <c r="L2566" i="1"/>
  <c r="K2565" i="1"/>
  <c r="L2565" i="1"/>
  <c r="K2564" i="1"/>
  <c r="L2564" i="1"/>
  <c r="K2563" i="1"/>
  <c r="L2563" i="1"/>
  <c r="K2562" i="1"/>
  <c r="L2562" i="1"/>
  <c r="K2561" i="1"/>
  <c r="L2561" i="1"/>
  <c r="K2560" i="1"/>
  <c r="L2560" i="1"/>
  <c r="K2559" i="1"/>
  <c r="L2559" i="1"/>
  <c r="K2558" i="1"/>
  <c r="L2558" i="1"/>
  <c r="K2557" i="1"/>
  <c r="L2557" i="1"/>
  <c r="K2556" i="1"/>
  <c r="L2556" i="1"/>
  <c r="K2555" i="1"/>
  <c r="L2555" i="1"/>
  <c r="K2554" i="1"/>
  <c r="L2554" i="1"/>
  <c r="K2553" i="1"/>
  <c r="L2553" i="1"/>
  <c r="K2552" i="1"/>
  <c r="L2552" i="1"/>
  <c r="K2551" i="1"/>
  <c r="L2551" i="1"/>
  <c r="K2550" i="1"/>
  <c r="L2550" i="1"/>
  <c r="K2549" i="1"/>
  <c r="L2549" i="1"/>
  <c r="K2548" i="1"/>
  <c r="L2548" i="1"/>
  <c r="K2547" i="1"/>
  <c r="L2547" i="1"/>
  <c r="K2546" i="1"/>
  <c r="L2546" i="1"/>
  <c r="K2545" i="1"/>
  <c r="L2545" i="1"/>
  <c r="K2544" i="1"/>
  <c r="L2544" i="1"/>
  <c r="K2543" i="1"/>
  <c r="L2543" i="1"/>
  <c r="K2542" i="1"/>
  <c r="L2542" i="1"/>
  <c r="K2541" i="1"/>
  <c r="L2541" i="1"/>
  <c r="K2540" i="1"/>
  <c r="L2540" i="1"/>
  <c r="K2539" i="1"/>
  <c r="L2539" i="1"/>
  <c r="K2538" i="1"/>
  <c r="L2538" i="1"/>
  <c r="K2537" i="1"/>
  <c r="L2537" i="1"/>
  <c r="K2536" i="1"/>
  <c r="L2536" i="1"/>
  <c r="K2535" i="1"/>
  <c r="L2535" i="1"/>
  <c r="K2534" i="1"/>
  <c r="L2534" i="1"/>
  <c r="K2533" i="1"/>
  <c r="L2533" i="1"/>
  <c r="K2532" i="1"/>
  <c r="L2532" i="1"/>
  <c r="K2531" i="1"/>
  <c r="L2531" i="1"/>
  <c r="K2530" i="1"/>
  <c r="L2530" i="1"/>
  <c r="K2529" i="1"/>
  <c r="L2529" i="1"/>
  <c r="K2528" i="1"/>
  <c r="L2528" i="1"/>
  <c r="K2527" i="1"/>
  <c r="L2527" i="1"/>
  <c r="K2526" i="1"/>
  <c r="L2526" i="1"/>
  <c r="K2525" i="1"/>
  <c r="L2525" i="1"/>
  <c r="K2524" i="1"/>
  <c r="L2524" i="1"/>
  <c r="K2523" i="1"/>
  <c r="L2523" i="1"/>
  <c r="K2522" i="1"/>
  <c r="L2522" i="1"/>
  <c r="K2521" i="1"/>
  <c r="L2521" i="1"/>
  <c r="K2520" i="1"/>
  <c r="L2520" i="1"/>
  <c r="K2519" i="1"/>
  <c r="L2519" i="1"/>
  <c r="K2518" i="1"/>
  <c r="L2518" i="1"/>
  <c r="K2517" i="1"/>
  <c r="L2517" i="1"/>
  <c r="K2516" i="1"/>
  <c r="L2516" i="1"/>
  <c r="K2515" i="1"/>
  <c r="L2515" i="1"/>
  <c r="K2514" i="1"/>
  <c r="L2514" i="1"/>
  <c r="K2513" i="1"/>
  <c r="L2513" i="1"/>
  <c r="K2512" i="1"/>
  <c r="L2512" i="1"/>
  <c r="K2511" i="1"/>
  <c r="L2511" i="1"/>
  <c r="K2510" i="1"/>
  <c r="L2510" i="1"/>
  <c r="K2509" i="1"/>
  <c r="L2509" i="1"/>
  <c r="K2508" i="1"/>
  <c r="L2508" i="1"/>
  <c r="K2507" i="1"/>
  <c r="L2507" i="1"/>
  <c r="K2506" i="1"/>
  <c r="L2506" i="1"/>
  <c r="K2505" i="1"/>
  <c r="L2505" i="1"/>
  <c r="K2504" i="1"/>
  <c r="L2504" i="1"/>
  <c r="K2503" i="1"/>
  <c r="L2503" i="1"/>
  <c r="K2502" i="1"/>
  <c r="L2502" i="1"/>
  <c r="K2501" i="1"/>
  <c r="L2501" i="1"/>
  <c r="K2500" i="1"/>
  <c r="L2500" i="1"/>
  <c r="K2499" i="1"/>
  <c r="L2499" i="1"/>
  <c r="K2498" i="1"/>
  <c r="L2498" i="1"/>
  <c r="K2497" i="1"/>
  <c r="L2497" i="1"/>
  <c r="K2496" i="1"/>
  <c r="L2496" i="1"/>
  <c r="K2495" i="1"/>
  <c r="L2495" i="1"/>
  <c r="K2494" i="1"/>
  <c r="L2494" i="1"/>
  <c r="K2493" i="1"/>
  <c r="L2493" i="1"/>
  <c r="K2492" i="1"/>
  <c r="L2492" i="1"/>
  <c r="K2491" i="1"/>
  <c r="L2491" i="1"/>
  <c r="K2490" i="1"/>
  <c r="L2490" i="1"/>
  <c r="K2489" i="1"/>
  <c r="L2489" i="1"/>
  <c r="K2488" i="1"/>
  <c r="L2488" i="1"/>
  <c r="K2487" i="1"/>
  <c r="L2487" i="1"/>
  <c r="K2486" i="1"/>
  <c r="L2486" i="1"/>
  <c r="K2485" i="1"/>
  <c r="L2485" i="1"/>
  <c r="K2484" i="1"/>
  <c r="L2484" i="1"/>
  <c r="K2483" i="1"/>
  <c r="L2483" i="1"/>
  <c r="K2482" i="1"/>
  <c r="L2482" i="1"/>
  <c r="K2481" i="1"/>
  <c r="L2481" i="1"/>
  <c r="K2480" i="1"/>
  <c r="L2480" i="1"/>
  <c r="K2479" i="1"/>
  <c r="L2479" i="1"/>
  <c r="K2478" i="1"/>
  <c r="L2478" i="1"/>
  <c r="K2477" i="1"/>
  <c r="L2477" i="1"/>
  <c r="K2476" i="1"/>
  <c r="L2476" i="1"/>
  <c r="K2475" i="1"/>
  <c r="L2475" i="1"/>
  <c r="K2474" i="1"/>
  <c r="L2474" i="1"/>
  <c r="K2473" i="1"/>
  <c r="L2473" i="1"/>
  <c r="K2472" i="1"/>
  <c r="L2472" i="1"/>
  <c r="K2471" i="1"/>
  <c r="L2471" i="1"/>
  <c r="K2470" i="1"/>
  <c r="L2470" i="1"/>
  <c r="K2469" i="1"/>
  <c r="L2469" i="1"/>
  <c r="K2468" i="1"/>
  <c r="L2468" i="1"/>
  <c r="K2467" i="1"/>
  <c r="L2467" i="1"/>
  <c r="K2466" i="1"/>
  <c r="L2466" i="1"/>
  <c r="K2465" i="1"/>
  <c r="L2465" i="1"/>
  <c r="K2464" i="1"/>
  <c r="L2464" i="1"/>
  <c r="K2463" i="1"/>
  <c r="L2463" i="1"/>
  <c r="K2462" i="1"/>
  <c r="L2462" i="1"/>
  <c r="K2461" i="1"/>
  <c r="L2461" i="1"/>
  <c r="K2460" i="1"/>
  <c r="L2460" i="1"/>
  <c r="K2459" i="1"/>
  <c r="L2459" i="1"/>
  <c r="K2458" i="1"/>
  <c r="L2458" i="1"/>
  <c r="K2457" i="1"/>
  <c r="L2457" i="1"/>
  <c r="K2456" i="1"/>
  <c r="L2456" i="1"/>
  <c r="K2455" i="1"/>
  <c r="L2455" i="1"/>
  <c r="K2454" i="1"/>
  <c r="L2454" i="1"/>
  <c r="K2453" i="1"/>
  <c r="L2453" i="1"/>
  <c r="K2452" i="1"/>
  <c r="L2452" i="1"/>
  <c r="K2451" i="1"/>
  <c r="L2451" i="1"/>
  <c r="K2450" i="1"/>
  <c r="L2450" i="1"/>
  <c r="K2449" i="1"/>
  <c r="L2449" i="1"/>
  <c r="K2448" i="1"/>
  <c r="L2448" i="1"/>
  <c r="K2447" i="1"/>
  <c r="L2447" i="1"/>
  <c r="K2446" i="1"/>
  <c r="L2446" i="1"/>
  <c r="K2445" i="1"/>
  <c r="L2445" i="1"/>
  <c r="K2444" i="1"/>
  <c r="L2444" i="1"/>
  <c r="K2443" i="1"/>
  <c r="L2443" i="1"/>
  <c r="K2442" i="1"/>
  <c r="L2442" i="1"/>
  <c r="K2441" i="1"/>
  <c r="L2441" i="1"/>
  <c r="K2440" i="1"/>
  <c r="L2440" i="1"/>
  <c r="K2439" i="1"/>
  <c r="L2439" i="1"/>
  <c r="K2438" i="1"/>
  <c r="L2438" i="1"/>
  <c r="K2437" i="1"/>
  <c r="L2437" i="1"/>
  <c r="K2436" i="1"/>
  <c r="L2436" i="1"/>
  <c r="K2435" i="1"/>
  <c r="L2435" i="1"/>
  <c r="K2434" i="1"/>
  <c r="L2434" i="1"/>
  <c r="K2433" i="1"/>
  <c r="L2433" i="1"/>
  <c r="K2432" i="1"/>
  <c r="L2432" i="1"/>
  <c r="K2431" i="1"/>
  <c r="L2431" i="1"/>
  <c r="K2430" i="1"/>
  <c r="L2430" i="1"/>
  <c r="K2429" i="1"/>
  <c r="L2429" i="1"/>
  <c r="K2428" i="1"/>
  <c r="L2428" i="1"/>
  <c r="K2427" i="1"/>
  <c r="L2427" i="1"/>
  <c r="K2426" i="1"/>
  <c r="L2426" i="1"/>
  <c r="K2425" i="1"/>
  <c r="L2425" i="1"/>
  <c r="K2424" i="1"/>
  <c r="L2424" i="1"/>
  <c r="K2423" i="1"/>
  <c r="L2423" i="1"/>
  <c r="K2422" i="1"/>
  <c r="L2422" i="1"/>
  <c r="K2421" i="1"/>
  <c r="L2421" i="1"/>
  <c r="K2420" i="1"/>
  <c r="L2420" i="1"/>
  <c r="K2419" i="1"/>
  <c r="L2419" i="1"/>
  <c r="K2418" i="1"/>
  <c r="L2418" i="1"/>
  <c r="K2417" i="1"/>
  <c r="L2417" i="1"/>
  <c r="K2416" i="1"/>
  <c r="L2416" i="1"/>
  <c r="K2415" i="1"/>
  <c r="L2415" i="1"/>
  <c r="K2414" i="1"/>
  <c r="L2414" i="1"/>
  <c r="K2413" i="1"/>
  <c r="L2413" i="1"/>
  <c r="K2412" i="1"/>
  <c r="L2412" i="1"/>
  <c r="K2411" i="1"/>
  <c r="L2411" i="1"/>
  <c r="K2410" i="1"/>
  <c r="L2410" i="1"/>
  <c r="K2409" i="1"/>
  <c r="L2409" i="1"/>
  <c r="K2408" i="1"/>
  <c r="L2408" i="1"/>
  <c r="K2407" i="1"/>
  <c r="L2407" i="1"/>
  <c r="K2406" i="1"/>
  <c r="L2406" i="1"/>
  <c r="K2405" i="1"/>
  <c r="L2405" i="1"/>
  <c r="K2404" i="1"/>
  <c r="L2404" i="1"/>
  <c r="K2403" i="1"/>
  <c r="L2403" i="1"/>
  <c r="K2402" i="1"/>
  <c r="L2402" i="1"/>
  <c r="K2401" i="1"/>
  <c r="L2401" i="1"/>
  <c r="K2400" i="1"/>
  <c r="L2400" i="1"/>
  <c r="K2399" i="1"/>
  <c r="L2399" i="1"/>
  <c r="K2398" i="1"/>
  <c r="L2398" i="1"/>
  <c r="K2397" i="1"/>
  <c r="L2397" i="1"/>
  <c r="K2396" i="1"/>
  <c r="L2396" i="1"/>
  <c r="K2395" i="1"/>
  <c r="L2395" i="1"/>
  <c r="K2394" i="1"/>
  <c r="L2394" i="1"/>
  <c r="K2393" i="1"/>
  <c r="L2393" i="1"/>
  <c r="K2392" i="1"/>
  <c r="L2392" i="1"/>
  <c r="K2391" i="1"/>
  <c r="L2391" i="1"/>
  <c r="K2390" i="1"/>
  <c r="L2390" i="1"/>
  <c r="K2389" i="1"/>
  <c r="L2389" i="1"/>
  <c r="K2388" i="1"/>
  <c r="L2388" i="1"/>
  <c r="K2387" i="1"/>
  <c r="L2387" i="1"/>
  <c r="K2386" i="1"/>
  <c r="L2386" i="1"/>
  <c r="K2385" i="1"/>
  <c r="L2385" i="1"/>
  <c r="K2384" i="1"/>
  <c r="L2384" i="1"/>
  <c r="K2383" i="1"/>
  <c r="L2383" i="1"/>
  <c r="K2382" i="1"/>
  <c r="L2382" i="1"/>
  <c r="K2381" i="1"/>
  <c r="L2381" i="1"/>
  <c r="K2380" i="1"/>
  <c r="L2380" i="1"/>
  <c r="K2379" i="1"/>
  <c r="L2379" i="1"/>
  <c r="K2378" i="1"/>
  <c r="L2378" i="1"/>
  <c r="K2377" i="1"/>
  <c r="L2377" i="1"/>
  <c r="K2376" i="1"/>
  <c r="L2376" i="1"/>
  <c r="K2375" i="1"/>
  <c r="L2375" i="1"/>
  <c r="K2374" i="1"/>
  <c r="L2374" i="1"/>
  <c r="K2373" i="1"/>
  <c r="L2373" i="1"/>
  <c r="K2372" i="1"/>
  <c r="L2372" i="1"/>
  <c r="K2371" i="1"/>
  <c r="L2371" i="1"/>
  <c r="K2370" i="1"/>
  <c r="L2370" i="1"/>
  <c r="K2369" i="1"/>
  <c r="L2369" i="1"/>
  <c r="K2368" i="1"/>
  <c r="L2368" i="1"/>
  <c r="K2367" i="1"/>
  <c r="L2367" i="1"/>
  <c r="K2366" i="1"/>
  <c r="L2366" i="1"/>
  <c r="K2365" i="1"/>
  <c r="L2365" i="1"/>
  <c r="K2364" i="1"/>
  <c r="L2364" i="1"/>
  <c r="K2363" i="1"/>
  <c r="L2363" i="1"/>
  <c r="K2362" i="1"/>
  <c r="L2362" i="1"/>
  <c r="K2361" i="1"/>
  <c r="L2361" i="1"/>
  <c r="K2360" i="1"/>
  <c r="L2360" i="1"/>
  <c r="K2359" i="1"/>
  <c r="L2359" i="1"/>
  <c r="K2358" i="1"/>
  <c r="L2358" i="1"/>
  <c r="K2357" i="1"/>
  <c r="L2357" i="1"/>
  <c r="K2356" i="1"/>
  <c r="L2356" i="1"/>
  <c r="K2355" i="1"/>
  <c r="L2355" i="1"/>
  <c r="K2354" i="1"/>
  <c r="L2354" i="1"/>
  <c r="K2353" i="1"/>
  <c r="L2353" i="1"/>
  <c r="K2352" i="1"/>
  <c r="L2352" i="1"/>
  <c r="K2351" i="1"/>
  <c r="L2351" i="1"/>
  <c r="K2350" i="1"/>
  <c r="L2350" i="1"/>
  <c r="K2349" i="1"/>
  <c r="L2349" i="1"/>
  <c r="K2348" i="1"/>
  <c r="L2348" i="1"/>
  <c r="K2347" i="1"/>
  <c r="L2347" i="1"/>
  <c r="K2346" i="1"/>
  <c r="L2346" i="1"/>
  <c r="K2345" i="1"/>
  <c r="L2345" i="1"/>
  <c r="K2344" i="1"/>
  <c r="L2344" i="1"/>
  <c r="K2343" i="1"/>
  <c r="L2343" i="1"/>
  <c r="K2342" i="1"/>
  <c r="L2342" i="1"/>
  <c r="K2341" i="1"/>
  <c r="L2341" i="1"/>
  <c r="K2340" i="1"/>
  <c r="L2340" i="1"/>
  <c r="K2339" i="1"/>
  <c r="L2339" i="1"/>
  <c r="K2338" i="1"/>
  <c r="L2338" i="1"/>
  <c r="K2337" i="1"/>
  <c r="L2337" i="1"/>
  <c r="K2336" i="1"/>
  <c r="L2336" i="1"/>
  <c r="K2335" i="1"/>
  <c r="L2335" i="1"/>
  <c r="K2334" i="1"/>
  <c r="L2334" i="1"/>
  <c r="K2333" i="1"/>
  <c r="L2333" i="1"/>
  <c r="K2332" i="1"/>
  <c r="L2332" i="1"/>
  <c r="K2331" i="1"/>
  <c r="L2331" i="1"/>
  <c r="K2330" i="1"/>
  <c r="L2330" i="1"/>
  <c r="K2329" i="1"/>
  <c r="L2329" i="1"/>
  <c r="K2328" i="1"/>
  <c r="L2328" i="1"/>
  <c r="K2327" i="1"/>
  <c r="L2327" i="1"/>
  <c r="K2326" i="1"/>
  <c r="L2326" i="1"/>
  <c r="K2325" i="1"/>
  <c r="L2325" i="1"/>
  <c r="K2324" i="1"/>
  <c r="L2324" i="1"/>
  <c r="K2323" i="1"/>
  <c r="L2323" i="1"/>
  <c r="K2322" i="1"/>
  <c r="L2322" i="1"/>
  <c r="K2321" i="1"/>
  <c r="L2321" i="1"/>
  <c r="K2320" i="1"/>
  <c r="L2320" i="1"/>
  <c r="K2319" i="1"/>
  <c r="L2319" i="1"/>
  <c r="K2318" i="1"/>
  <c r="L2318" i="1"/>
  <c r="K2317" i="1"/>
  <c r="L2317" i="1"/>
  <c r="K2316" i="1"/>
  <c r="L2316" i="1"/>
  <c r="K2315" i="1"/>
  <c r="L2315" i="1"/>
  <c r="K2314" i="1"/>
  <c r="L2314" i="1"/>
  <c r="K2313" i="1"/>
  <c r="L2313" i="1"/>
  <c r="K2312" i="1"/>
  <c r="L2312" i="1"/>
  <c r="K2311" i="1"/>
  <c r="L2311" i="1"/>
  <c r="K2310" i="1"/>
  <c r="L2310" i="1"/>
  <c r="K2309" i="1"/>
  <c r="L2309" i="1"/>
  <c r="K2308" i="1"/>
  <c r="L2308" i="1"/>
  <c r="K2307" i="1"/>
  <c r="L2307" i="1"/>
  <c r="K2306" i="1"/>
  <c r="L2306" i="1"/>
  <c r="K2305" i="1"/>
  <c r="L2305" i="1"/>
  <c r="K2304" i="1"/>
  <c r="L2304" i="1"/>
  <c r="K2303" i="1"/>
  <c r="L2303" i="1"/>
  <c r="K2302" i="1"/>
  <c r="L2302" i="1"/>
  <c r="K2301" i="1"/>
  <c r="L2301" i="1"/>
  <c r="K2300" i="1"/>
  <c r="L2300" i="1"/>
  <c r="K2299" i="1"/>
  <c r="L2299" i="1"/>
  <c r="K2298" i="1"/>
  <c r="L2298" i="1"/>
  <c r="K2297" i="1"/>
  <c r="L2297" i="1"/>
  <c r="K2296" i="1"/>
  <c r="L2296" i="1"/>
  <c r="K2295" i="1"/>
  <c r="L2295" i="1"/>
  <c r="K2294" i="1"/>
  <c r="L2294" i="1"/>
  <c r="K2293" i="1"/>
  <c r="L2293" i="1"/>
  <c r="K2292" i="1"/>
  <c r="L2292" i="1"/>
  <c r="K2291" i="1"/>
  <c r="L2291" i="1"/>
  <c r="K2290" i="1"/>
  <c r="L2290" i="1"/>
  <c r="K2289" i="1"/>
  <c r="L2289" i="1"/>
  <c r="K2288" i="1"/>
  <c r="L2288" i="1"/>
  <c r="K2287" i="1"/>
  <c r="L2287" i="1"/>
  <c r="K2286" i="1"/>
  <c r="L2286" i="1"/>
  <c r="K2285" i="1"/>
  <c r="L2285" i="1"/>
  <c r="K2284" i="1"/>
  <c r="L2284" i="1"/>
  <c r="K2283" i="1"/>
  <c r="L2283" i="1"/>
  <c r="K2282" i="1"/>
  <c r="L2282" i="1"/>
  <c r="K2281" i="1"/>
  <c r="L2281" i="1"/>
  <c r="K2280" i="1"/>
  <c r="L2280" i="1"/>
  <c r="K2279" i="1"/>
  <c r="L2279" i="1"/>
  <c r="K2278" i="1"/>
  <c r="L2278" i="1"/>
  <c r="K2277" i="1"/>
  <c r="L2277" i="1"/>
  <c r="K2276" i="1"/>
  <c r="L2276" i="1"/>
  <c r="K2275" i="1"/>
  <c r="L2275" i="1"/>
  <c r="K2274" i="1"/>
  <c r="L2274" i="1"/>
  <c r="K2273" i="1"/>
  <c r="L2273" i="1"/>
  <c r="K2272" i="1"/>
  <c r="L2272" i="1"/>
  <c r="K2271" i="1"/>
  <c r="L2271" i="1"/>
  <c r="K2270" i="1"/>
  <c r="L2270" i="1"/>
  <c r="K2269" i="1"/>
  <c r="L2269" i="1"/>
  <c r="K2268" i="1"/>
  <c r="L2268" i="1"/>
  <c r="K2267" i="1"/>
  <c r="L2267" i="1"/>
  <c r="K2266" i="1"/>
  <c r="L2266" i="1"/>
  <c r="K2265" i="1"/>
  <c r="L2265" i="1"/>
  <c r="K2264" i="1"/>
  <c r="L2264" i="1"/>
  <c r="K2263" i="1"/>
  <c r="L2263" i="1"/>
  <c r="K2262" i="1"/>
  <c r="L2262" i="1"/>
  <c r="K2261" i="1"/>
  <c r="L2261" i="1"/>
  <c r="K2260" i="1"/>
  <c r="L2260" i="1"/>
  <c r="K2259" i="1"/>
  <c r="L2259" i="1"/>
  <c r="K2258" i="1"/>
  <c r="L2258" i="1"/>
  <c r="K2257" i="1"/>
  <c r="L2257" i="1"/>
  <c r="K2256" i="1"/>
  <c r="L2256" i="1"/>
  <c r="K2255" i="1"/>
  <c r="L2255" i="1"/>
  <c r="K2254" i="1"/>
  <c r="L2254" i="1"/>
  <c r="K2253" i="1"/>
  <c r="L2253" i="1"/>
  <c r="K2252" i="1"/>
  <c r="L2252" i="1"/>
  <c r="K2251" i="1"/>
  <c r="L2251" i="1"/>
  <c r="K2250" i="1"/>
  <c r="L2250" i="1"/>
  <c r="K2249" i="1"/>
  <c r="L2249" i="1"/>
  <c r="K2248" i="1"/>
  <c r="L2248" i="1"/>
  <c r="K2247" i="1"/>
  <c r="L2247" i="1"/>
  <c r="K2246" i="1"/>
  <c r="L2246" i="1"/>
  <c r="K2245" i="1"/>
  <c r="L2245" i="1"/>
  <c r="K2244" i="1"/>
  <c r="L2244" i="1"/>
  <c r="K2243" i="1"/>
  <c r="L2243" i="1"/>
  <c r="K2242" i="1"/>
  <c r="L2242" i="1"/>
  <c r="K2241" i="1"/>
  <c r="L2241" i="1"/>
  <c r="K2240" i="1"/>
  <c r="L2240" i="1"/>
  <c r="K2239" i="1"/>
  <c r="L2239" i="1"/>
  <c r="K2238" i="1"/>
  <c r="L2238" i="1"/>
  <c r="K2237" i="1"/>
  <c r="L2237" i="1"/>
  <c r="K2236" i="1"/>
  <c r="L2236" i="1"/>
  <c r="K2235" i="1"/>
  <c r="L2235" i="1"/>
  <c r="K2234" i="1"/>
  <c r="L2234" i="1"/>
  <c r="K2233" i="1"/>
  <c r="L2233" i="1"/>
  <c r="K2232" i="1"/>
  <c r="L2232" i="1"/>
  <c r="K2231" i="1"/>
  <c r="L2231" i="1"/>
  <c r="K2230" i="1"/>
  <c r="L2230" i="1"/>
  <c r="K2229" i="1"/>
  <c r="L2229" i="1"/>
  <c r="K2228" i="1"/>
  <c r="L2228" i="1"/>
  <c r="K2227" i="1"/>
  <c r="L2227" i="1"/>
  <c r="K2226" i="1"/>
  <c r="L2226" i="1"/>
  <c r="K2225" i="1"/>
  <c r="L2225" i="1"/>
  <c r="K2224" i="1"/>
  <c r="L2224" i="1"/>
  <c r="K2223" i="1"/>
  <c r="L2223" i="1"/>
  <c r="K2222" i="1"/>
  <c r="L2222" i="1"/>
  <c r="K2221" i="1"/>
  <c r="L2221" i="1"/>
  <c r="K2220" i="1"/>
  <c r="L2220" i="1"/>
  <c r="K2219" i="1"/>
  <c r="L2219" i="1"/>
  <c r="K2218" i="1"/>
  <c r="L2218" i="1"/>
  <c r="K2217" i="1"/>
  <c r="L2217" i="1"/>
  <c r="K2216" i="1"/>
  <c r="L2216" i="1"/>
  <c r="K2215" i="1"/>
  <c r="L2215" i="1"/>
  <c r="K2214" i="1"/>
  <c r="L2214" i="1"/>
  <c r="K2213" i="1"/>
  <c r="L2213" i="1"/>
  <c r="K2212" i="1"/>
  <c r="L2212" i="1"/>
  <c r="K2211" i="1"/>
  <c r="L2211" i="1"/>
  <c r="K2210" i="1"/>
  <c r="L2210" i="1"/>
  <c r="K2209" i="1"/>
  <c r="L2209" i="1"/>
  <c r="K2208" i="1"/>
  <c r="L2208" i="1"/>
  <c r="K2207" i="1"/>
  <c r="L2207" i="1"/>
  <c r="K2206" i="1"/>
  <c r="L2206" i="1"/>
  <c r="K2205" i="1"/>
  <c r="L2205" i="1"/>
  <c r="K2204" i="1"/>
  <c r="L2204" i="1"/>
  <c r="K2203" i="1"/>
  <c r="L2203" i="1"/>
  <c r="K2202" i="1"/>
  <c r="L2202" i="1"/>
  <c r="K2201" i="1"/>
  <c r="L2201" i="1"/>
  <c r="K2200" i="1"/>
  <c r="L2200" i="1"/>
  <c r="K2199" i="1"/>
  <c r="L2199" i="1"/>
  <c r="K2198" i="1"/>
  <c r="L2198" i="1"/>
  <c r="K2197" i="1"/>
  <c r="L2197" i="1"/>
  <c r="K2196" i="1"/>
  <c r="L2196" i="1"/>
  <c r="K2195" i="1"/>
  <c r="L2195" i="1"/>
  <c r="K2194" i="1"/>
  <c r="L2194" i="1"/>
  <c r="K2193" i="1"/>
  <c r="L2193" i="1"/>
  <c r="K2192" i="1"/>
  <c r="L2192" i="1"/>
  <c r="K2191" i="1"/>
  <c r="L2191" i="1"/>
  <c r="K2190" i="1"/>
  <c r="L2190" i="1"/>
  <c r="K2189" i="1"/>
  <c r="L2189" i="1"/>
  <c r="K2188" i="1"/>
  <c r="L2188" i="1"/>
  <c r="K2187" i="1"/>
  <c r="L2187" i="1"/>
  <c r="K2186" i="1"/>
  <c r="L2186" i="1"/>
  <c r="K2185" i="1"/>
  <c r="L2185" i="1"/>
  <c r="K2184" i="1"/>
  <c r="L2184" i="1"/>
  <c r="K2183" i="1"/>
  <c r="L2183" i="1"/>
  <c r="K2182" i="1"/>
  <c r="L2182" i="1"/>
  <c r="K2181" i="1"/>
  <c r="L2181" i="1"/>
  <c r="K2180" i="1"/>
  <c r="L2180" i="1"/>
  <c r="K2179" i="1"/>
  <c r="L2179" i="1"/>
  <c r="K2178" i="1"/>
  <c r="L2178" i="1"/>
  <c r="K2177" i="1"/>
  <c r="L2177" i="1"/>
  <c r="K2176" i="1"/>
  <c r="L2176" i="1"/>
  <c r="K2175" i="1"/>
  <c r="L2175" i="1"/>
  <c r="K2174" i="1"/>
  <c r="L2174" i="1"/>
  <c r="K2173" i="1"/>
  <c r="L2173" i="1"/>
  <c r="K2172" i="1"/>
  <c r="L2172" i="1"/>
  <c r="K2171" i="1"/>
  <c r="L2171" i="1"/>
  <c r="K2170" i="1"/>
  <c r="L2170" i="1"/>
  <c r="K2169" i="1"/>
  <c r="L2169" i="1"/>
  <c r="K2168" i="1"/>
  <c r="L2168" i="1"/>
  <c r="K2167" i="1"/>
  <c r="L2167" i="1"/>
  <c r="K2166" i="1"/>
  <c r="L2166" i="1"/>
  <c r="K2165" i="1"/>
  <c r="L2165" i="1"/>
  <c r="K2164" i="1"/>
  <c r="L2164" i="1"/>
  <c r="K2163" i="1"/>
  <c r="L2163" i="1"/>
  <c r="K2162" i="1"/>
  <c r="L2162" i="1"/>
  <c r="K2161" i="1"/>
  <c r="L2161" i="1"/>
  <c r="K2160" i="1"/>
  <c r="L2160" i="1"/>
  <c r="K2159" i="1"/>
  <c r="L2159" i="1"/>
  <c r="K2158" i="1"/>
  <c r="L2158" i="1"/>
  <c r="K2157" i="1"/>
  <c r="L2157" i="1"/>
  <c r="K2156" i="1"/>
  <c r="L2156" i="1"/>
  <c r="K2155" i="1"/>
  <c r="L2155" i="1"/>
  <c r="K2154" i="1"/>
  <c r="L2154" i="1"/>
  <c r="K2153" i="1"/>
  <c r="L2153" i="1"/>
  <c r="K2152" i="1"/>
  <c r="L2152" i="1"/>
  <c r="K2151" i="1"/>
  <c r="L2151" i="1"/>
  <c r="K2150" i="1"/>
  <c r="L2150" i="1"/>
  <c r="K2149" i="1"/>
  <c r="L2149" i="1"/>
  <c r="K2148" i="1"/>
  <c r="L2148" i="1"/>
  <c r="K2147" i="1"/>
  <c r="L2147" i="1"/>
  <c r="K2146" i="1"/>
  <c r="L2146" i="1"/>
  <c r="K2145" i="1"/>
  <c r="L2145" i="1"/>
  <c r="K2144" i="1"/>
  <c r="L2144" i="1"/>
  <c r="K2143" i="1"/>
  <c r="L2143" i="1"/>
  <c r="K2142" i="1"/>
  <c r="L2142" i="1"/>
  <c r="K2141" i="1"/>
  <c r="L2141" i="1"/>
  <c r="K2140" i="1"/>
  <c r="L2140" i="1"/>
  <c r="K2139" i="1"/>
  <c r="L2139" i="1"/>
  <c r="K2138" i="1"/>
  <c r="L2138" i="1"/>
  <c r="K2137" i="1"/>
  <c r="L2137" i="1"/>
  <c r="K2136" i="1"/>
  <c r="L2136" i="1"/>
  <c r="K2135" i="1"/>
  <c r="L2135" i="1"/>
  <c r="K2134" i="1"/>
  <c r="L2134" i="1"/>
  <c r="K2133" i="1"/>
  <c r="L2133" i="1"/>
  <c r="K2132" i="1"/>
  <c r="L2132" i="1"/>
  <c r="K2131" i="1"/>
  <c r="L2131" i="1"/>
  <c r="K2130" i="1"/>
  <c r="L2130" i="1"/>
  <c r="K2129" i="1"/>
  <c r="L2129" i="1"/>
  <c r="K2128" i="1"/>
  <c r="L2128" i="1"/>
  <c r="K2127" i="1"/>
  <c r="L2127" i="1"/>
  <c r="K2126" i="1"/>
  <c r="L2126" i="1"/>
  <c r="K2125" i="1"/>
  <c r="L2125" i="1"/>
  <c r="K2124" i="1"/>
  <c r="L2124" i="1"/>
  <c r="K2123" i="1"/>
  <c r="L2123" i="1"/>
  <c r="K2122" i="1"/>
  <c r="L2122" i="1"/>
  <c r="K2121" i="1"/>
  <c r="L2121" i="1"/>
  <c r="K2120" i="1"/>
  <c r="L2120" i="1"/>
  <c r="K2119" i="1"/>
  <c r="L2119" i="1"/>
  <c r="K2118" i="1"/>
  <c r="L2118" i="1"/>
  <c r="K2117" i="1"/>
  <c r="L2117" i="1"/>
  <c r="K2116" i="1"/>
  <c r="L2116" i="1"/>
  <c r="K2115" i="1"/>
  <c r="L2115" i="1"/>
  <c r="K2114" i="1"/>
  <c r="L2114" i="1"/>
  <c r="K2113" i="1"/>
  <c r="L2113" i="1"/>
  <c r="K2112" i="1"/>
  <c r="L2112" i="1"/>
  <c r="K2111" i="1"/>
  <c r="L2111" i="1"/>
  <c r="K2110" i="1"/>
  <c r="L2110" i="1"/>
  <c r="K2109" i="1"/>
  <c r="L2109" i="1"/>
  <c r="K2108" i="1"/>
  <c r="L2108" i="1"/>
  <c r="K2107" i="1"/>
  <c r="L2107" i="1"/>
  <c r="K2106" i="1"/>
  <c r="L2106" i="1"/>
  <c r="K2105" i="1"/>
  <c r="L2105" i="1"/>
  <c r="K2104" i="1"/>
  <c r="L2104" i="1"/>
  <c r="K2103" i="1"/>
  <c r="L2103" i="1"/>
  <c r="K2102" i="1"/>
  <c r="L2102" i="1"/>
  <c r="K2101" i="1"/>
  <c r="L2101" i="1"/>
  <c r="K2100" i="1"/>
  <c r="L2100" i="1"/>
  <c r="K2099" i="1"/>
  <c r="L2099" i="1"/>
  <c r="K2098" i="1"/>
  <c r="L2098" i="1"/>
  <c r="K2097" i="1"/>
  <c r="L2097" i="1"/>
  <c r="K2096" i="1"/>
  <c r="L2096" i="1"/>
  <c r="K2095" i="1"/>
  <c r="L2095" i="1"/>
  <c r="K2094" i="1"/>
  <c r="L2094" i="1"/>
  <c r="K2093" i="1"/>
  <c r="L2093" i="1"/>
  <c r="K2092" i="1"/>
  <c r="L2092" i="1"/>
  <c r="K2091" i="1"/>
  <c r="L2091" i="1"/>
  <c r="K2090" i="1"/>
  <c r="L2090" i="1"/>
  <c r="K2089" i="1"/>
  <c r="L2089" i="1"/>
  <c r="K2088" i="1"/>
  <c r="L2088" i="1"/>
  <c r="K2087" i="1"/>
  <c r="L2087" i="1"/>
  <c r="K2086" i="1"/>
  <c r="L2086" i="1"/>
  <c r="K2085" i="1"/>
  <c r="L2085" i="1"/>
  <c r="K2084" i="1"/>
  <c r="L2084" i="1"/>
  <c r="K2083" i="1"/>
  <c r="L2083" i="1"/>
  <c r="K2082" i="1"/>
  <c r="L2082" i="1"/>
  <c r="K2081" i="1"/>
  <c r="L2081" i="1"/>
  <c r="K2080" i="1"/>
  <c r="L2080" i="1"/>
  <c r="K2079" i="1"/>
  <c r="L2079" i="1"/>
  <c r="K2078" i="1"/>
  <c r="L2078" i="1"/>
  <c r="K2077" i="1"/>
  <c r="L2077" i="1"/>
  <c r="K2076" i="1"/>
  <c r="L2076" i="1"/>
  <c r="K2075" i="1"/>
  <c r="L2075" i="1"/>
  <c r="K2074" i="1"/>
  <c r="L2074" i="1"/>
  <c r="K2073" i="1"/>
  <c r="L2073" i="1"/>
  <c r="K2072" i="1"/>
  <c r="L2072" i="1"/>
  <c r="K2071" i="1"/>
  <c r="L2071" i="1"/>
  <c r="K2070" i="1"/>
  <c r="L2070" i="1"/>
  <c r="K2069" i="1"/>
  <c r="L2069" i="1"/>
  <c r="K2068" i="1"/>
  <c r="L2068" i="1"/>
  <c r="K2067" i="1"/>
  <c r="L2067" i="1"/>
  <c r="K2066" i="1"/>
  <c r="L2066" i="1"/>
  <c r="K2065" i="1"/>
  <c r="L2065" i="1"/>
  <c r="K2064" i="1"/>
  <c r="L2064" i="1"/>
  <c r="K2063" i="1"/>
  <c r="L2063" i="1"/>
  <c r="K2062" i="1"/>
  <c r="L2062" i="1"/>
  <c r="K2061" i="1"/>
  <c r="L2061" i="1"/>
  <c r="K2060" i="1"/>
  <c r="L2060" i="1"/>
  <c r="K2059" i="1"/>
  <c r="L2059" i="1"/>
  <c r="K2058" i="1"/>
  <c r="L2058" i="1"/>
  <c r="K2057" i="1"/>
  <c r="L2057" i="1"/>
  <c r="K2056" i="1"/>
  <c r="L2056" i="1"/>
  <c r="K2055" i="1"/>
  <c r="L2055" i="1"/>
  <c r="K2054" i="1"/>
  <c r="L2054" i="1"/>
  <c r="K2053" i="1"/>
  <c r="L2053" i="1"/>
  <c r="K2052" i="1"/>
  <c r="L2052" i="1"/>
  <c r="K2051" i="1"/>
  <c r="L2051" i="1"/>
  <c r="K2050" i="1"/>
  <c r="L2050" i="1"/>
  <c r="K2049" i="1"/>
  <c r="L2049" i="1"/>
  <c r="K2048" i="1"/>
  <c r="L2048" i="1"/>
  <c r="K2047" i="1"/>
  <c r="L2047" i="1"/>
  <c r="K2046" i="1"/>
  <c r="L2046" i="1"/>
  <c r="K2045" i="1"/>
  <c r="L2045" i="1"/>
  <c r="K2044" i="1"/>
  <c r="L2044" i="1"/>
  <c r="K2043" i="1"/>
  <c r="L2043" i="1"/>
  <c r="K2042" i="1"/>
  <c r="L2042" i="1"/>
  <c r="K2041" i="1"/>
  <c r="L2041" i="1"/>
  <c r="K2040" i="1"/>
  <c r="L2040" i="1"/>
  <c r="K2039" i="1"/>
  <c r="L2039" i="1"/>
  <c r="K2038" i="1"/>
  <c r="L2038" i="1"/>
  <c r="K2037" i="1"/>
  <c r="L2037" i="1"/>
  <c r="K2036" i="1"/>
  <c r="L2036" i="1"/>
  <c r="K2035" i="1"/>
  <c r="L2035" i="1"/>
  <c r="K2034" i="1"/>
  <c r="L2034" i="1"/>
  <c r="K2033" i="1"/>
  <c r="L2033" i="1"/>
  <c r="K2032" i="1"/>
  <c r="L2032" i="1"/>
  <c r="K2031" i="1"/>
  <c r="L2031" i="1"/>
  <c r="K2030" i="1"/>
  <c r="L2030" i="1"/>
  <c r="K2029" i="1"/>
  <c r="L2029" i="1"/>
  <c r="K2028" i="1"/>
  <c r="L2028" i="1"/>
  <c r="K2027" i="1"/>
  <c r="L2027" i="1"/>
  <c r="K2026" i="1"/>
  <c r="L2026" i="1"/>
  <c r="K2025" i="1"/>
  <c r="L2025" i="1"/>
  <c r="K2024" i="1"/>
  <c r="L2024" i="1"/>
  <c r="K2023" i="1"/>
  <c r="L2023" i="1"/>
  <c r="K2022" i="1"/>
  <c r="L2022" i="1"/>
  <c r="K2021" i="1"/>
  <c r="L2021" i="1"/>
  <c r="K2020" i="1"/>
  <c r="L2020" i="1"/>
  <c r="K2019" i="1"/>
  <c r="L2019" i="1"/>
  <c r="K2018" i="1"/>
  <c r="L2018" i="1"/>
  <c r="K2017" i="1"/>
  <c r="L2017" i="1"/>
  <c r="K2016" i="1"/>
  <c r="L2016" i="1"/>
  <c r="K2015" i="1"/>
  <c r="L2015" i="1"/>
  <c r="K2014" i="1"/>
  <c r="L2014" i="1"/>
  <c r="K2013" i="1"/>
  <c r="L2013" i="1"/>
  <c r="K2012" i="1"/>
  <c r="L2012" i="1"/>
  <c r="K2011" i="1"/>
  <c r="L2011" i="1"/>
  <c r="K2010" i="1"/>
  <c r="L2010" i="1"/>
  <c r="K2009" i="1"/>
  <c r="L2009" i="1"/>
  <c r="K2008" i="1"/>
  <c r="L2008" i="1"/>
  <c r="K2007" i="1"/>
  <c r="L2007" i="1"/>
  <c r="K2006" i="1"/>
  <c r="L2006" i="1"/>
  <c r="K2005" i="1"/>
  <c r="L2005" i="1"/>
  <c r="K2004" i="1"/>
  <c r="L2004" i="1"/>
  <c r="K2003" i="1"/>
  <c r="L2003" i="1"/>
  <c r="K2002" i="1"/>
  <c r="L2002" i="1"/>
  <c r="K2001" i="1"/>
  <c r="L2001" i="1"/>
  <c r="K2000" i="1"/>
  <c r="L2000" i="1"/>
  <c r="K1999" i="1"/>
  <c r="L1999" i="1"/>
  <c r="K1998" i="1"/>
  <c r="L1998" i="1"/>
  <c r="K1997" i="1"/>
  <c r="L1997" i="1"/>
  <c r="K1996" i="1"/>
  <c r="L1996" i="1"/>
  <c r="K1995" i="1"/>
  <c r="L1995" i="1"/>
  <c r="K1994" i="1"/>
  <c r="L1994" i="1"/>
  <c r="K1993" i="1"/>
  <c r="L1993" i="1"/>
  <c r="K1992" i="1"/>
  <c r="L1992" i="1"/>
  <c r="K1991" i="1"/>
  <c r="L1991" i="1"/>
  <c r="K1990" i="1"/>
  <c r="L1990" i="1"/>
  <c r="K1989" i="1"/>
  <c r="L1989" i="1"/>
  <c r="K1988" i="1"/>
  <c r="L1988" i="1"/>
  <c r="K1987" i="1"/>
  <c r="L1987" i="1"/>
  <c r="K1986" i="1"/>
  <c r="L1986" i="1"/>
  <c r="K1985" i="1"/>
  <c r="L1985" i="1"/>
  <c r="K1984" i="1"/>
  <c r="L1984" i="1"/>
  <c r="K1983" i="1"/>
  <c r="L1983" i="1"/>
  <c r="K1982" i="1"/>
  <c r="L1982" i="1"/>
  <c r="K1981" i="1"/>
  <c r="L1981" i="1"/>
  <c r="K1980" i="1"/>
  <c r="L1980" i="1"/>
  <c r="K1979" i="1"/>
  <c r="L1979" i="1"/>
  <c r="K1978" i="1"/>
  <c r="L1978" i="1"/>
  <c r="K1977" i="1"/>
  <c r="L1977" i="1"/>
  <c r="K1976" i="1"/>
  <c r="L1976" i="1"/>
  <c r="K1975" i="1"/>
  <c r="L1975" i="1"/>
  <c r="K1974" i="1"/>
  <c r="L1974" i="1"/>
  <c r="K1973" i="1"/>
  <c r="L1973" i="1"/>
  <c r="K1972" i="1"/>
  <c r="L1972" i="1"/>
  <c r="K1971" i="1"/>
  <c r="L1971" i="1"/>
  <c r="K1970" i="1"/>
  <c r="L1970" i="1"/>
  <c r="K1969" i="1"/>
  <c r="L1969" i="1"/>
  <c r="K1968" i="1"/>
  <c r="L1968" i="1"/>
  <c r="K1967" i="1"/>
  <c r="L1967" i="1"/>
  <c r="K1966" i="1"/>
  <c r="L1966" i="1"/>
  <c r="K1965" i="1"/>
  <c r="L1965" i="1"/>
  <c r="K1964" i="1"/>
  <c r="L1964" i="1"/>
  <c r="K1963" i="1"/>
  <c r="L1963" i="1"/>
  <c r="K1962" i="1"/>
  <c r="L1962" i="1"/>
  <c r="K1961" i="1"/>
  <c r="L1961" i="1"/>
  <c r="K1960" i="1"/>
  <c r="L1960" i="1"/>
  <c r="K1959" i="1"/>
  <c r="L1959" i="1"/>
  <c r="K1958" i="1"/>
  <c r="L1958" i="1"/>
  <c r="K1957" i="1"/>
  <c r="L1957" i="1"/>
  <c r="K1956" i="1"/>
  <c r="L1956" i="1"/>
  <c r="K1955" i="1"/>
  <c r="L1955" i="1"/>
  <c r="K1954" i="1"/>
  <c r="L1954" i="1"/>
  <c r="K1953" i="1"/>
  <c r="L1953" i="1"/>
  <c r="K1952" i="1"/>
  <c r="L1952" i="1"/>
  <c r="K1951" i="1"/>
  <c r="L1951" i="1"/>
  <c r="K1950" i="1"/>
  <c r="L1950" i="1"/>
  <c r="K1949" i="1"/>
  <c r="L1949" i="1"/>
  <c r="K1948" i="1"/>
  <c r="L1948" i="1"/>
  <c r="K1947" i="1"/>
  <c r="L1947" i="1"/>
  <c r="K1946" i="1"/>
  <c r="L1946" i="1"/>
  <c r="K1945" i="1"/>
  <c r="L1945" i="1"/>
  <c r="K1944" i="1"/>
  <c r="L1944" i="1"/>
  <c r="K1943" i="1"/>
  <c r="L1943" i="1"/>
  <c r="K1942" i="1"/>
  <c r="L1942" i="1"/>
  <c r="K1941" i="1"/>
  <c r="L1941" i="1"/>
  <c r="K1940" i="1"/>
  <c r="L1940" i="1"/>
  <c r="K1939" i="1"/>
  <c r="L1939" i="1"/>
  <c r="K1938" i="1"/>
  <c r="L1938" i="1"/>
  <c r="K1937" i="1"/>
  <c r="L1937" i="1"/>
  <c r="K1936" i="1"/>
  <c r="L1936" i="1"/>
  <c r="K1935" i="1"/>
  <c r="L1935" i="1"/>
  <c r="K1934" i="1"/>
  <c r="L1934" i="1"/>
  <c r="K1933" i="1"/>
  <c r="L1933" i="1"/>
  <c r="K1932" i="1"/>
  <c r="L1932" i="1"/>
  <c r="K1931" i="1"/>
  <c r="L1931" i="1"/>
  <c r="K1930" i="1"/>
  <c r="L1930" i="1"/>
  <c r="K1929" i="1"/>
  <c r="L1929" i="1"/>
  <c r="K1928" i="1"/>
  <c r="L1928" i="1"/>
  <c r="K1927" i="1"/>
  <c r="L1927" i="1"/>
  <c r="K1926" i="1"/>
  <c r="L1926" i="1"/>
  <c r="K1925" i="1"/>
  <c r="L1925" i="1"/>
  <c r="K1924" i="1"/>
  <c r="L1924" i="1"/>
  <c r="K1923" i="1"/>
  <c r="L1923" i="1"/>
  <c r="K1922" i="1"/>
  <c r="L1922" i="1"/>
  <c r="K1921" i="1"/>
  <c r="L1921" i="1"/>
  <c r="K1920" i="1"/>
  <c r="L1920" i="1"/>
  <c r="K1919" i="1"/>
  <c r="L1919" i="1"/>
  <c r="K1918" i="1"/>
  <c r="L1918" i="1"/>
  <c r="K1917" i="1"/>
  <c r="L1917" i="1"/>
  <c r="K1916" i="1"/>
  <c r="L1916" i="1"/>
  <c r="K1915" i="1"/>
  <c r="L1915" i="1"/>
  <c r="K1914" i="1"/>
  <c r="L1914" i="1"/>
  <c r="K1913" i="1"/>
  <c r="L1913" i="1"/>
  <c r="K1912" i="1"/>
  <c r="L1912" i="1"/>
  <c r="K1911" i="1"/>
  <c r="L1911" i="1"/>
  <c r="K1910" i="1"/>
  <c r="L1910" i="1"/>
  <c r="K1909" i="1"/>
  <c r="L1909" i="1"/>
  <c r="K1908" i="1"/>
  <c r="L1908" i="1"/>
  <c r="K1907" i="1"/>
  <c r="L1907" i="1"/>
  <c r="K1906" i="1"/>
  <c r="L1906" i="1"/>
  <c r="K1905" i="1"/>
  <c r="L1905" i="1"/>
  <c r="K1904" i="1"/>
  <c r="L1904" i="1"/>
  <c r="K1903" i="1"/>
  <c r="L1903" i="1"/>
  <c r="K1902" i="1"/>
  <c r="L1902" i="1"/>
  <c r="K1901" i="1"/>
  <c r="L1901" i="1"/>
  <c r="K1900" i="1"/>
  <c r="L1900" i="1"/>
  <c r="K1899" i="1"/>
  <c r="L1899" i="1"/>
  <c r="K1898" i="1"/>
  <c r="L1898" i="1"/>
  <c r="K1897" i="1"/>
  <c r="L1897" i="1"/>
  <c r="K1896" i="1"/>
  <c r="L1896" i="1"/>
  <c r="K1895" i="1"/>
  <c r="L1895" i="1"/>
  <c r="K1894" i="1"/>
  <c r="L1894" i="1"/>
  <c r="K1893" i="1"/>
  <c r="L1893" i="1"/>
  <c r="K1892" i="1"/>
  <c r="L1892" i="1"/>
  <c r="K1891" i="1"/>
  <c r="L1891" i="1"/>
  <c r="K1890" i="1"/>
  <c r="L1890" i="1"/>
  <c r="K1889" i="1"/>
  <c r="L1889" i="1"/>
  <c r="K1888" i="1"/>
  <c r="L1888" i="1"/>
  <c r="K1887" i="1"/>
  <c r="L1887" i="1"/>
  <c r="K1886" i="1"/>
  <c r="L1886" i="1"/>
  <c r="K1885" i="1"/>
  <c r="L1885" i="1"/>
  <c r="K1884" i="1"/>
  <c r="L1884" i="1"/>
  <c r="K1883" i="1"/>
  <c r="L1883" i="1"/>
  <c r="K1882" i="1"/>
  <c r="L1882" i="1"/>
  <c r="K1881" i="1"/>
  <c r="L1881" i="1"/>
  <c r="K1880" i="1"/>
  <c r="L1880" i="1"/>
  <c r="K1879" i="1"/>
  <c r="L1879" i="1"/>
  <c r="K1878" i="1"/>
  <c r="L1878" i="1"/>
  <c r="K1877" i="1"/>
  <c r="L1877" i="1"/>
  <c r="K1876" i="1"/>
  <c r="L1876" i="1"/>
  <c r="K1875" i="1"/>
  <c r="L1875" i="1"/>
  <c r="K1874" i="1"/>
  <c r="L1874" i="1"/>
  <c r="K1873" i="1"/>
  <c r="L1873" i="1"/>
  <c r="K1872" i="1"/>
  <c r="L1872" i="1"/>
  <c r="K1871" i="1"/>
  <c r="L1871" i="1"/>
  <c r="K1870" i="1"/>
  <c r="L1870" i="1"/>
  <c r="K1869" i="1"/>
  <c r="L1869" i="1"/>
  <c r="K1868" i="1"/>
  <c r="L1868" i="1"/>
  <c r="K1867" i="1"/>
  <c r="L1867" i="1"/>
  <c r="K1866" i="1"/>
  <c r="L1866" i="1"/>
  <c r="K1865" i="1"/>
  <c r="L1865" i="1"/>
  <c r="K1864" i="1"/>
  <c r="L1864" i="1"/>
  <c r="K1863" i="1"/>
  <c r="L1863" i="1"/>
  <c r="K1862" i="1"/>
  <c r="L1862" i="1"/>
  <c r="K1861" i="1"/>
  <c r="L1861" i="1"/>
  <c r="K1860" i="1"/>
  <c r="L1860" i="1"/>
  <c r="K1859" i="1"/>
  <c r="L1859" i="1"/>
  <c r="K1858" i="1"/>
  <c r="L1858" i="1"/>
  <c r="K1857" i="1"/>
  <c r="L1857" i="1"/>
  <c r="K1856" i="1"/>
  <c r="L1856" i="1"/>
  <c r="K1855" i="1"/>
  <c r="L1855" i="1"/>
  <c r="K1854" i="1"/>
  <c r="L1854" i="1"/>
  <c r="K1853" i="1"/>
  <c r="L1853" i="1"/>
  <c r="K1852" i="1"/>
  <c r="L1852" i="1"/>
  <c r="K1851" i="1"/>
  <c r="L1851" i="1"/>
  <c r="K1850" i="1"/>
  <c r="L1850" i="1"/>
  <c r="K1849" i="1"/>
  <c r="L1849" i="1"/>
  <c r="K1848" i="1"/>
  <c r="L1848" i="1"/>
  <c r="K1847" i="1"/>
  <c r="L1847" i="1"/>
  <c r="K1846" i="1"/>
  <c r="L1846" i="1"/>
  <c r="K1845" i="1"/>
  <c r="L1845" i="1"/>
  <c r="K1844" i="1"/>
  <c r="L1844" i="1"/>
  <c r="K1843" i="1"/>
  <c r="L1843" i="1"/>
  <c r="K1842" i="1"/>
  <c r="L1842" i="1"/>
  <c r="K1841" i="1"/>
  <c r="L1841" i="1"/>
  <c r="K1840" i="1"/>
  <c r="L1840" i="1"/>
  <c r="K1839" i="1"/>
  <c r="L1839" i="1"/>
  <c r="K1838" i="1"/>
  <c r="L1838" i="1"/>
  <c r="K1837" i="1"/>
  <c r="L1837" i="1"/>
  <c r="K1836" i="1"/>
  <c r="L1836" i="1"/>
  <c r="K1835" i="1"/>
  <c r="L1835" i="1"/>
  <c r="K1834" i="1"/>
  <c r="L1834" i="1"/>
  <c r="K1833" i="1"/>
  <c r="L1833" i="1"/>
  <c r="K1832" i="1"/>
  <c r="L1832" i="1"/>
  <c r="K1831" i="1"/>
  <c r="L1831" i="1"/>
  <c r="K1830" i="1"/>
  <c r="L1830" i="1"/>
  <c r="K1829" i="1"/>
  <c r="L1829" i="1"/>
  <c r="K1828" i="1"/>
  <c r="L1828" i="1"/>
  <c r="K1827" i="1"/>
  <c r="L1827" i="1"/>
  <c r="K1826" i="1"/>
  <c r="L1826" i="1"/>
  <c r="K1825" i="1"/>
  <c r="L1825" i="1"/>
  <c r="K1824" i="1"/>
  <c r="L1824" i="1"/>
  <c r="K1823" i="1"/>
  <c r="L1823" i="1"/>
  <c r="K1822" i="1"/>
  <c r="L1822" i="1"/>
  <c r="K1821" i="1"/>
  <c r="L1821" i="1"/>
  <c r="K1820" i="1"/>
  <c r="L1820" i="1"/>
  <c r="K1819" i="1"/>
  <c r="L1819" i="1"/>
  <c r="K1818" i="1"/>
  <c r="L1818" i="1"/>
  <c r="K1817" i="1"/>
  <c r="L1817" i="1"/>
  <c r="K1816" i="1"/>
  <c r="L1816" i="1"/>
  <c r="K1815" i="1"/>
  <c r="L1815" i="1"/>
  <c r="K1814" i="1"/>
  <c r="L1814" i="1"/>
  <c r="K1813" i="1"/>
  <c r="L1813" i="1"/>
  <c r="K1812" i="1"/>
  <c r="L1812" i="1"/>
  <c r="K1811" i="1"/>
  <c r="L1811" i="1"/>
  <c r="K1810" i="1"/>
  <c r="L1810" i="1"/>
  <c r="K1809" i="1"/>
  <c r="L1809" i="1"/>
  <c r="K1808" i="1"/>
  <c r="L1808" i="1"/>
  <c r="K1807" i="1"/>
  <c r="L1807" i="1"/>
  <c r="K1806" i="1"/>
  <c r="L1806" i="1"/>
  <c r="K1805" i="1"/>
  <c r="L1805" i="1"/>
  <c r="K1804" i="1"/>
  <c r="L1804" i="1"/>
  <c r="K1803" i="1"/>
  <c r="L1803" i="1"/>
  <c r="K1802" i="1"/>
  <c r="L1802" i="1"/>
  <c r="K1801" i="1"/>
  <c r="L1801" i="1"/>
  <c r="K1800" i="1"/>
  <c r="L1800" i="1"/>
  <c r="K1799" i="1"/>
  <c r="L1799" i="1"/>
  <c r="K1798" i="1"/>
  <c r="L1798" i="1"/>
  <c r="K1797" i="1"/>
  <c r="L1797" i="1"/>
  <c r="K1796" i="1"/>
  <c r="L1796" i="1"/>
  <c r="K1795" i="1"/>
  <c r="L1795" i="1"/>
  <c r="K1794" i="1"/>
  <c r="L1794" i="1"/>
  <c r="K1793" i="1"/>
  <c r="L1793" i="1"/>
  <c r="K1792" i="1"/>
  <c r="L1792" i="1"/>
  <c r="K1791" i="1"/>
  <c r="L1791" i="1"/>
  <c r="K1790" i="1"/>
  <c r="L1790" i="1"/>
  <c r="K1789" i="1"/>
  <c r="L1789" i="1"/>
  <c r="K1788" i="1"/>
  <c r="L1788" i="1"/>
  <c r="K1787" i="1"/>
  <c r="L1787" i="1"/>
  <c r="K1786" i="1"/>
  <c r="L1786" i="1"/>
  <c r="K1785" i="1"/>
  <c r="L1785" i="1"/>
  <c r="K1784" i="1"/>
  <c r="L1784" i="1"/>
  <c r="K1783" i="1"/>
  <c r="L1783" i="1"/>
  <c r="K1782" i="1"/>
  <c r="L1782" i="1"/>
  <c r="K1781" i="1"/>
  <c r="L1781" i="1"/>
  <c r="K1780" i="1"/>
  <c r="L1780" i="1"/>
  <c r="K1779" i="1"/>
  <c r="L1779" i="1"/>
  <c r="K1778" i="1"/>
  <c r="L1778" i="1"/>
  <c r="K1777" i="1"/>
  <c r="L1777" i="1"/>
  <c r="K1776" i="1"/>
  <c r="L1776" i="1"/>
  <c r="K1775" i="1"/>
  <c r="L1775" i="1"/>
  <c r="K1774" i="1"/>
  <c r="L1774" i="1"/>
  <c r="K1773" i="1"/>
  <c r="L1773" i="1"/>
  <c r="K1772" i="1"/>
  <c r="L1772" i="1"/>
  <c r="K1771" i="1"/>
  <c r="L1771" i="1"/>
  <c r="K1770" i="1"/>
  <c r="L1770" i="1"/>
  <c r="K1769" i="1"/>
  <c r="L1769" i="1"/>
  <c r="K1768" i="1"/>
  <c r="L1768" i="1"/>
  <c r="K1767" i="1"/>
  <c r="L1767" i="1"/>
  <c r="K1766" i="1"/>
  <c r="L1766" i="1"/>
  <c r="K1765" i="1"/>
  <c r="L1765" i="1"/>
  <c r="K1764" i="1"/>
  <c r="L1764" i="1"/>
  <c r="K1763" i="1"/>
  <c r="L1763" i="1"/>
  <c r="K1762" i="1"/>
  <c r="L1762" i="1"/>
  <c r="K1761" i="1"/>
  <c r="L1761" i="1"/>
  <c r="K1760" i="1"/>
  <c r="L1760" i="1"/>
  <c r="K1759" i="1"/>
  <c r="L1759" i="1"/>
  <c r="K1758" i="1"/>
  <c r="L1758" i="1"/>
  <c r="K1757" i="1"/>
  <c r="L1757" i="1"/>
  <c r="K1756" i="1"/>
  <c r="L1756" i="1"/>
  <c r="K1755" i="1"/>
  <c r="L1755" i="1"/>
  <c r="K1754" i="1"/>
  <c r="L1754" i="1"/>
  <c r="K1753" i="1"/>
  <c r="L1753" i="1"/>
  <c r="K1752" i="1"/>
  <c r="L1752" i="1"/>
  <c r="K1751" i="1"/>
  <c r="L1751" i="1"/>
  <c r="K1750" i="1"/>
  <c r="L1750" i="1"/>
  <c r="K1749" i="1"/>
  <c r="L1749" i="1"/>
  <c r="K1748" i="1"/>
  <c r="L1748" i="1"/>
  <c r="K1747" i="1"/>
  <c r="L1747" i="1"/>
  <c r="K1746" i="1"/>
  <c r="L1746" i="1"/>
  <c r="K1745" i="1"/>
  <c r="L1745" i="1"/>
  <c r="K1744" i="1"/>
  <c r="L1744" i="1"/>
  <c r="K1743" i="1"/>
  <c r="L1743" i="1"/>
  <c r="K1742" i="1"/>
  <c r="L1742" i="1"/>
  <c r="K1741" i="1"/>
  <c r="L1741" i="1"/>
  <c r="K1740" i="1"/>
  <c r="L1740" i="1"/>
  <c r="K1739" i="1"/>
  <c r="L1739" i="1"/>
  <c r="K1738" i="1"/>
  <c r="L1738" i="1"/>
  <c r="K1737" i="1"/>
  <c r="L1737" i="1"/>
  <c r="K1736" i="1"/>
  <c r="L1736" i="1"/>
  <c r="K1735" i="1"/>
  <c r="L1735" i="1"/>
  <c r="K1734" i="1"/>
  <c r="L1734" i="1"/>
  <c r="K1733" i="1"/>
  <c r="L1733" i="1"/>
  <c r="K1732" i="1"/>
  <c r="L1732" i="1"/>
  <c r="K1731" i="1"/>
  <c r="L1731" i="1"/>
  <c r="K1730" i="1"/>
  <c r="L1730" i="1"/>
  <c r="K1729" i="1"/>
  <c r="L1729" i="1"/>
  <c r="K1728" i="1"/>
  <c r="L1728" i="1"/>
  <c r="K1727" i="1"/>
  <c r="L1727" i="1"/>
  <c r="K1726" i="1"/>
  <c r="L1726" i="1"/>
  <c r="K1725" i="1"/>
  <c r="L1725" i="1"/>
  <c r="K1724" i="1"/>
  <c r="L1724" i="1"/>
  <c r="K1723" i="1"/>
  <c r="L1723" i="1"/>
  <c r="K1722" i="1"/>
  <c r="L1722" i="1"/>
  <c r="K1721" i="1"/>
  <c r="L1721" i="1"/>
  <c r="K1720" i="1"/>
  <c r="L1720" i="1"/>
  <c r="K1719" i="1"/>
  <c r="L1719" i="1"/>
  <c r="K1718" i="1"/>
  <c r="L1718" i="1"/>
  <c r="K1717" i="1"/>
  <c r="L1717" i="1"/>
  <c r="K1716" i="1"/>
  <c r="L1716" i="1"/>
  <c r="K1715" i="1"/>
  <c r="L1715" i="1"/>
  <c r="K1714" i="1"/>
  <c r="L1714" i="1"/>
  <c r="K1713" i="1"/>
  <c r="L1713" i="1"/>
  <c r="K1712" i="1"/>
  <c r="L1712" i="1"/>
  <c r="K1711" i="1"/>
  <c r="L1711" i="1"/>
  <c r="K1710" i="1"/>
  <c r="L1710" i="1"/>
  <c r="K1709" i="1"/>
  <c r="L1709" i="1"/>
  <c r="K1708" i="1"/>
  <c r="L1708" i="1"/>
  <c r="K1707" i="1"/>
  <c r="L1707" i="1"/>
  <c r="K1706" i="1"/>
  <c r="L1706" i="1"/>
  <c r="K1705" i="1"/>
  <c r="L1705" i="1"/>
  <c r="K1704" i="1"/>
  <c r="L1704" i="1"/>
  <c r="K1703" i="1"/>
  <c r="L1703" i="1"/>
  <c r="K1702" i="1"/>
  <c r="L1702" i="1"/>
  <c r="K1701" i="1"/>
  <c r="L1701" i="1"/>
  <c r="K1700" i="1"/>
  <c r="L1700" i="1"/>
  <c r="K1699" i="1"/>
  <c r="L1699" i="1"/>
  <c r="K1698" i="1"/>
  <c r="L1698" i="1"/>
  <c r="K1697" i="1"/>
  <c r="L1697" i="1"/>
  <c r="K1696" i="1"/>
  <c r="L1696" i="1"/>
  <c r="K1695" i="1"/>
  <c r="L1695" i="1"/>
  <c r="K1694" i="1"/>
  <c r="L1694" i="1"/>
  <c r="K1693" i="1"/>
  <c r="L1693" i="1"/>
  <c r="K1692" i="1"/>
  <c r="L1692" i="1"/>
  <c r="K1691" i="1"/>
  <c r="L1691" i="1"/>
  <c r="K1690" i="1"/>
  <c r="L1690" i="1"/>
  <c r="K1689" i="1"/>
  <c r="L1689" i="1"/>
  <c r="K1688" i="1"/>
  <c r="L1688" i="1"/>
  <c r="K1687" i="1"/>
  <c r="L1687" i="1"/>
  <c r="K1686" i="1"/>
  <c r="L1686" i="1"/>
  <c r="K1685" i="1"/>
  <c r="L1685" i="1"/>
  <c r="K1684" i="1"/>
  <c r="L1684" i="1"/>
  <c r="K1683" i="1"/>
  <c r="L1683" i="1"/>
  <c r="K1682" i="1"/>
  <c r="L1682" i="1"/>
  <c r="K1681" i="1"/>
  <c r="L1681" i="1"/>
  <c r="K1680" i="1"/>
  <c r="L1680" i="1"/>
  <c r="K1679" i="1"/>
  <c r="L1679" i="1"/>
  <c r="K1678" i="1"/>
  <c r="L1678" i="1"/>
  <c r="K1677" i="1"/>
  <c r="L1677" i="1"/>
  <c r="K1676" i="1"/>
  <c r="L1676" i="1"/>
  <c r="K1675" i="1"/>
  <c r="L1675" i="1"/>
  <c r="K1674" i="1"/>
  <c r="L1674" i="1"/>
  <c r="K1673" i="1"/>
  <c r="L1673" i="1"/>
  <c r="K1672" i="1"/>
  <c r="L1672" i="1"/>
  <c r="K1671" i="1"/>
  <c r="L1671" i="1"/>
  <c r="K1670" i="1"/>
  <c r="L1670" i="1"/>
  <c r="K1669" i="1"/>
  <c r="L1669" i="1"/>
  <c r="K1668" i="1"/>
  <c r="L1668" i="1"/>
  <c r="K1667" i="1"/>
  <c r="L1667" i="1"/>
  <c r="K1666" i="1"/>
  <c r="L1666" i="1"/>
  <c r="K1665" i="1"/>
  <c r="L1665" i="1"/>
  <c r="K1664" i="1"/>
  <c r="L1664" i="1"/>
  <c r="K1663" i="1"/>
  <c r="L1663" i="1"/>
  <c r="K1662" i="1"/>
  <c r="L1662" i="1"/>
  <c r="K1661" i="1"/>
  <c r="L1661" i="1"/>
  <c r="K1660" i="1"/>
  <c r="L1660" i="1"/>
  <c r="K1659" i="1"/>
  <c r="L1659" i="1"/>
  <c r="K1658" i="1"/>
  <c r="L1658" i="1"/>
  <c r="K1657" i="1"/>
  <c r="L1657" i="1"/>
  <c r="K1656" i="1"/>
  <c r="L1656" i="1"/>
  <c r="K1655" i="1"/>
  <c r="L1655" i="1"/>
  <c r="K1654" i="1"/>
  <c r="L1654" i="1"/>
  <c r="K1653" i="1"/>
  <c r="L1653" i="1"/>
  <c r="K1652" i="1"/>
  <c r="L1652" i="1"/>
  <c r="K1651" i="1"/>
  <c r="L1651" i="1"/>
  <c r="K1650" i="1"/>
  <c r="L1650" i="1"/>
  <c r="K1649" i="1"/>
  <c r="L1649" i="1"/>
  <c r="K1648" i="1"/>
  <c r="L1648" i="1"/>
  <c r="K1647" i="1"/>
  <c r="L1647" i="1"/>
  <c r="K1646" i="1"/>
  <c r="L1646" i="1"/>
  <c r="K1645" i="1"/>
  <c r="L1645" i="1"/>
  <c r="K1644" i="1"/>
  <c r="L1644" i="1"/>
  <c r="K1643" i="1"/>
  <c r="L1643" i="1"/>
  <c r="K1642" i="1"/>
  <c r="L1642" i="1"/>
  <c r="K1641" i="1"/>
  <c r="L1641" i="1"/>
  <c r="K1640" i="1"/>
  <c r="L1640" i="1"/>
  <c r="K1639" i="1"/>
  <c r="L1639" i="1"/>
  <c r="K1638" i="1"/>
  <c r="L1638" i="1"/>
  <c r="K1637" i="1"/>
  <c r="L1637" i="1"/>
  <c r="K1636" i="1"/>
  <c r="L1636" i="1"/>
  <c r="K1635" i="1"/>
  <c r="L1635" i="1"/>
  <c r="K1634" i="1"/>
  <c r="L1634" i="1"/>
  <c r="K1633" i="1"/>
  <c r="L1633" i="1"/>
  <c r="K1632" i="1"/>
  <c r="L1632" i="1"/>
  <c r="K1631" i="1"/>
  <c r="L1631" i="1"/>
  <c r="K1630" i="1"/>
  <c r="L1630" i="1"/>
  <c r="K1629" i="1"/>
  <c r="L1629" i="1"/>
  <c r="K1628" i="1"/>
  <c r="L1628" i="1"/>
  <c r="K1627" i="1"/>
  <c r="L1627" i="1"/>
  <c r="K1626" i="1"/>
  <c r="L1626" i="1"/>
  <c r="K1625" i="1"/>
  <c r="L1625" i="1"/>
  <c r="K1624" i="1"/>
  <c r="L1624" i="1"/>
  <c r="K1623" i="1"/>
  <c r="L1623" i="1"/>
  <c r="K1622" i="1"/>
  <c r="L1622" i="1"/>
  <c r="K1621" i="1"/>
  <c r="L1621" i="1"/>
  <c r="K1620" i="1"/>
  <c r="L1620" i="1"/>
  <c r="K1619" i="1"/>
  <c r="L1619" i="1"/>
  <c r="K1618" i="1"/>
  <c r="L1618" i="1"/>
  <c r="K1617" i="1"/>
  <c r="L1617" i="1"/>
  <c r="K1616" i="1"/>
  <c r="L1616" i="1"/>
  <c r="K1615" i="1"/>
  <c r="L1615" i="1"/>
  <c r="K1614" i="1"/>
  <c r="L1614" i="1"/>
  <c r="K1613" i="1"/>
  <c r="L1613" i="1"/>
  <c r="K1612" i="1"/>
  <c r="L1612" i="1"/>
  <c r="K1611" i="1"/>
  <c r="L1611" i="1"/>
  <c r="K1610" i="1"/>
  <c r="L1610" i="1"/>
  <c r="K1609" i="1"/>
  <c r="L1609" i="1"/>
  <c r="K1608" i="1"/>
  <c r="L1608" i="1"/>
  <c r="K1607" i="1"/>
  <c r="L1607" i="1"/>
  <c r="K1606" i="1"/>
  <c r="L1606" i="1"/>
  <c r="K1605" i="1"/>
  <c r="L1605" i="1"/>
  <c r="K1604" i="1"/>
  <c r="L1604" i="1"/>
  <c r="K1603" i="1"/>
  <c r="L1603" i="1"/>
  <c r="K1602" i="1"/>
  <c r="L1602" i="1"/>
  <c r="K1601" i="1"/>
  <c r="L1601" i="1"/>
  <c r="K1600" i="1"/>
  <c r="L1600" i="1"/>
  <c r="K1599" i="1"/>
  <c r="L1599" i="1"/>
  <c r="K1598" i="1"/>
  <c r="L1598" i="1"/>
  <c r="K1597" i="1"/>
  <c r="L1597" i="1"/>
  <c r="K1596" i="1"/>
  <c r="L1596" i="1"/>
  <c r="K1595" i="1"/>
  <c r="L1595" i="1"/>
  <c r="K1594" i="1"/>
  <c r="L1594" i="1"/>
  <c r="K1593" i="1"/>
  <c r="L1593" i="1"/>
  <c r="K1592" i="1"/>
  <c r="L1592" i="1"/>
  <c r="K1591" i="1"/>
  <c r="L1591" i="1"/>
  <c r="K1590" i="1"/>
  <c r="L1590" i="1"/>
  <c r="K1589" i="1"/>
  <c r="L1589" i="1"/>
  <c r="K1588" i="1"/>
  <c r="L1588" i="1"/>
  <c r="K1587" i="1"/>
  <c r="L1587" i="1"/>
  <c r="K1586" i="1"/>
  <c r="L1586" i="1"/>
  <c r="K1585" i="1"/>
  <c r="L1585" i="1"/>
  <c r="K1584" i="1"/>
  <c r="L1584" i="1"/>
  <c r="K1583" i="1"/>
  <c r="L1583" i="1"/>
  <c r="K1582" i="1"/>
  <c r="L1582" i="1"/>
  <c r="K1581" i="1"/>
  <c r="L1581" i="1"/>
  <c r="K1580" i="1"/>
  <c r="L1580" i="1"/>
  <c r="K1579" i="1"/>
  <c r="L1579" i="1"/>
  <c r="K1578" i="1"/>
  <c r="L1578" i="1"/>
  <c r="K1577" i="1"/>
  <c r="L1577" i="1"/>
  <c r="K1576" i="1"/>
  <c r="L1576" i="1"/>
  <c r="K1575" i="1"/>
  <c r="L1575" i="1"/>
  <c r="K1574" i="1"/>
  <c r="L1574" i="1"/>
  <c r="K1573" i="1"/>
  <c r="L1573" i="1"/>
  <c r="K1572" i="1"/>
  <c r="L1572" i="1"/>
  <c r="K1571" i="1"/>
  <c r="L1571" i="1"/>
  <c r="K1570" i="1"/>
  <c r="L1570" i="1"/>
  <c r="K1569" i="1"/>
  <c r="L1569" i="1"/>
  <c r="K1568" i="1"/>
  <c r="L1568" i="1"/>
  <c r="K1567" i="1"/>
  <c r="L1567" i="1"/>
  <c r="K1566" i="1"/>
  <c r="L1566" i="1"/>
  <c r="K1565" i="1"/>
  <c r="L1565" i="1"/>
  <c r="K1564" i="1"/>
  <c r="L1564" i="1"/>
  <c r="K1563" i="1"/>
  <c r="L1563" i="1"/>
  <c r="K1562" i="1"/>
  <c r="L1562" i="1"/>
  <c r="K1561" i="1"/>
  <c r="L1561" i="1"/>
  <c r="K1560" i="1"/>
  <c r="L1560" i="1"/>
  <c r="K1559" i="1"/>
  <c r="L1559" i="1"/>
  <c r="K1558" i="1"/>
  <c r="L1558" i="1"/>
  <c r="K1557" i="1"/>
  <c r="L1557" i="1"/>
  <c r="K1556" i="1"/>
  <c r="L1556" i="1"/>
  <c r="K1555" i="1"/>
  <c r="L1555" i="1"/>
  <c r="K1554" i="1"/>
  <c r="L1554" i="1"/>
  <c r="K1553" i="1"/>
  <c r="L1553" i="1"/>
  <c r="K1552" i="1"/>
  <c r="L1552" i="1"/>
  <c r="K1551" i="1"/>
  <c r="L1551" i="1"/>
  <c r="K1550" i="1"/>
  <c r="L1550" i="1"/>
  <c r="K1549" i="1"/>
  <c r="L1549" i="1"/>
  <c r="K1548" i="1"/>
  <c r="L1548" i="1"/>
  <c r="K1547" i="1"/>
  <c r="L1547" i="1"/>
  <c r="K1546" i="1"/>
  <c r="L1546" i="1"/>
  <c r="K1545" i="1"/>
  <c r="L1545" i="1"/>
  <c r="K1544" i="1"/>
  <c r="L1544" i="1"/>
  <c r="K1543" i="1"/>
  <c r="L1543" i="1"/>
  <c r="K1542" i="1"/>
  <c r="L1542" i="1"/>
  <c r="K1541" i="1"/>
  <c r="L1541" i="1"/>
  <c r="K1540" i="1"/>
  <c r="L1540" i="1"/>
  <c r="K1539" i="1"/>
  <c r="L1539" i="1"/>
  <c r="K1538" i="1"/>
  <c r="L1538" i="1"/>
  <c r="K1537" i="1"/>
  <c r="L1537" i="1"/>
  <c r="K1536" i="1"/>
  <c r="L1536" i="1"/>
  <c r="K1535" i="1"/>
  <c r="L1535" i="1"/>
  <c r="K1534" i="1"/>
  <c r="L1534" i="1"/>
  <c r="K1533" i="1"/>
  <c r="L1533" i="1"/>
  <c r="K1532" i="1"/>
  <c r="L1532" i="1"/>
  <c r="K1531" i="1"/>
  <c r="L1531" i="1"/>
  <c r="K1530" i="1"/>
  <c r="L1530" i="1"/>
  <c r="K1529" i="1"/>
  <c r="L1529" i="1"/>
  <c r="K1528" i="1"/>
  <c r="L1528" i="1"/>
  <c r="K1527" i="1"/>
  <c r="L1527" i="1"/>
  <c r="K1526" i="1"/>
  <c r="L1526" i="1"/>
  <c r="K1525" i="1"/>
  <c r="L1525" i="1"/>
  <c r="K1524" i="1"/>
  <c r="L1524" i="1"/>
  <c r="K1523" i="1"/>
  <c r="L1523" i="1"/>
  <c r="K1522" i="1"/>
  <c r="L1522" i="1"/>
  <c r="K1521" i="1"/>
  <c r="L1521" i="1"/>
  <c r="K1520" i="1"/>
  <c r="L1520" i="1"/>
  <c r="K1519" i="1"/>
  <c r="L1519" i="1"/>
  <c r="K1518" i="1"/>
  <c r="L1518" i="1"/>
  <c r="K1517" i="1"/>
  <c r="L1517" i="1"/>
  <c r="K1516" i="1"/>
  <c r="L1516" i="1"/>
  <c r="K1515" i="1"/>
  <c r="L1515" i="1"/>
  <c r="K1514" i="1"/>
  <c r="L1514" i="1"/>
  <c r="K1513" i="1"/>
  <c r="L1513" i="1"/>
  <c r="K1512" i="1"/>
  <c r="L1512" i="1"/>
  <c r="K1511" i="1"/>
  <c r="L1511" i="1"/>
  <c r="K1510" i="1"/>
  <c r="L1510" i="1"/>
  <c r="K1509" i="1"/>
  <c r="L1509" i="1"/>
  <c r="K1508" i="1"/>
  <c r="L1508" i="1"/>
  <c r="K1507" i="1"/>
  <c r="L1507" i="1"/>
  <c r="K1506" i="1"/>
  <c r="L1506" i="1"/>
  <c r="K1505" i="1"/>
  <c r="L1505" i="1"/>
  <c r="K1504" i="1"/>
  <c r="L1504" i="1"/>
  <c r="K1503" i="1"/>
  <c r="L1503" i="1"/>
  <c r="K1502" i="1"/>
  <c r="L1502" i="1"/>
  <c r="K1501" i="1"/>
  <c r="L1501" i="1"/>
  <c r="K1500" i="1"/>
  <c r="L1500" i="1"/>
  <c r="K1499" i="1"/>
  <c r="L1499" i="1"/>
  <c r="K1498" i="1"/>
  <c r="L1498" i="1"/>
  <c r="K1497" i="1"/>
  <c r="L1497" i="1"/>
  <c r="K1496" i="1"/>
  <c r="L1496" i="1"/>
  <c r="K1495" i="1"/>
  <c r="L1495" i="1"/>
  <c r="K1494" i="1"/>
  <c r="L1494" i="1"/>
  <c r="K1493" i="1"/>
  <c r="L1493" i="1"/>
  <c r="K1492" i="1"/>
  <c r="L1492" i="1"/>
  <c r="K1491" i="1"/>
  <c r="L1491" i="1"/>
  <c r="K1490" i="1"/>
  <c r="L1490" i="1"/>
  <c r="K1489" i="1"/>
  <c r="L1489" i="1"/>
  <c r="K1488" i="1"/>
  <c r="L1488" i="1"/>
  <c r="K1487" i="1"/>
  <c r="L1487" i="1"/>
  <c r="K1486" i="1"/>
  <c r="L1486" i="1"/>
  <c r="K1485" i="1"/>
  <c r="L1485" i="1"/>
  <c r="K1484" i="1"/>
  <c r="L1484" i="1"/>
  <c r="K1483" i="1"/>
  <c r="L1483" i="1"/>
  <c r="K1482" i="1"/>
  <c r="L1482" i="1"/>
  <c r="K1481" i="1"/>
  <c r="L1481" i="1"/>
  <c r="K1480" i="1"/>
  <c r="L1480" i="1"/>
  <c r="K1479" i="1"/>
  <c r="L1479" i="1"/>
  <c r="K1478" i="1"/>
  <c r="L1478" i="1"/>
  <c r="K1477" i="1"/>
  <c r="L1477" i="1"/>
  <c r="K1476" i="1"/>
  <c r="L1476" i="1"/>
  <c r="K1475" i="1"/>
  <c r="L1475" i="1"/>
  <c r="K1474" i="1"/>
  <c r="L1474" i="1"/>
  <c r="K1473" i="1"/>
  <c r="L1473" i="1"/>
  <c r="K1472" i="1"/>
  <c r="L1472" i="1"/>
  <c r="K1471" i="1"/>
  <c r="L1471" i="1"/>
  <c r="K1470" i="1"/>
  <c r="L1470" i="1"/>
  <c r="K1469" i="1"/>
  <c r="L1469" i="1"/>
  <c r="K1468" i="1"/>
  <c r="L1468" i="1"/>
  <c r="K1467" i="1"/>
  <c r="L1467" i="1"/>
  <c r="K1466" i="1"/>
  <c r="L1466" i="1"/>
  <c r="K1465" i="1"/>
  <c r="L1465" i="1"/>
  <c r="K1464" i="1"/>
  <c r="L1464" i="1"/>
  <c r="K1463" i="1"/>
  <c r="L1463" i="1"/>
  <c r="K1462" i="1"/>
  <c r="L1462" i="1"/>
  <c r="K1461" i="1"/>
  <c r="L1461" i="1"/>
  <c r="K1460" i="1"/>
  <c r="L1460" i="1"/>
  <c r="K1459" i="1"/>
  <c r="L1459" i="1"/>
  <c r="K1458" i="1"/>
  <c r="L1458" i="1"/>
  <c r="K1457" i="1"/>
  <c r="L1457" i="1"/>
  <c r="K1456" i="1"/>
  <c r="L1456" i="1"/>
  <c r="K1455" i="1"/>
  <c r="L1455" i="1"/>
  <c r="K1454" i="1"/>
  <c r="L1454" i="1"/>
  <c r="K1453" i="1"/>
  <c r="L1453" i="1"/>
  <c r="K1452" i="1"/>
  <c r="L1452" i="1"/>
  <c r="K1451" i="1"/>
  <c r="L1451" i="1"/>
  <c r="K1450" i="1"/>
  <c r="L1450" i="1"/>
  <c r="K1449" i="1"/>
  <c r="L1449" i="1"/>
  <c r="K1448" i="1"/>
  <c r="L1448" i="1"/>
  <c r="K1447" i="1"/>
  <c r="L1447" i="1"/>
  <c r="K1446" i="1"/>
  <c r="L1446" i="1"/>
  <c r="K1445" i="1"/>
  <c r="L1445" i="1"/>
  <c r="K1444" i="1"/>
  <c r="L1444" i="1"/>
  <c r="K1443" i="1"/>
  <c r="L1443" i="1"/>
  <c r="K1442" i="1"/>
  <c r="L1442" i="1"/>
  <c r="K1441" i="1"/>
  <c r="L1441" i="1"/>
  <c r="K1440" i="1"/>
  <c r="L1440" i="1"/>
  <c r="K1439" i="1"/>
  <c r="L1439" i="1"/>
  <c r="K1438" i="1"/>
  <c r="L1438" i="1"/>
  <c r="K1437" i="1"/>
  <c r="L1437" i="1"/>
  <c r="K1436" i="1"/>
  <c r="L1436" i="1"/>
  <c r="K1435" i="1"/>
  <c r="L1435" i="1"/>
  <c r="K1434" i="1"/>
  <c r="L1434" i="1"/>
  <c r="K1433" i="1"/>
  <c r="L1433" i="1"/>
  <c r="K1432" i="1"/>
  <c r="L1432" i="1"/>
  <c r="K1431" i="1"/>
  <c r="L1431" i="1"/>
  <c r="K1430" i="1"/>
  <c r="L1430" i="1"/>
  <c r="K1429" i="1"/>
  <c r="L1429" i="1"/>
  <c r="K1428" i="1"/>
  <c r="L1428" i="1"/>
  <c r="K1427" i="1"/>
  <c r="L1427" i="1"/>
  <c r="K1426" i="1"/>
  <c r="L1426" i="1"/>
  <c r="K1425" i="1"/>
  <c r="L1425" i="1"/>
  <c r="K1424" i="1"/>
  <c r="L1424" i="1"/>
  <c r="K1423" i="1"/>
  <c r="L1423" i="1"/>
  <c r="K1422" i="1"/>
  <c r="L1422" i="1"/>
  <c r="K1421" i="1"/>
  <c r="L1421" i="1"/>
  <c r="K1420" i="1"/>
  <c r="L1420" i="1"/>
  <c r="K1419" i="1"/>
  <c r="L1419" i="1"/>
  <c r="K1418" i="1"/>
  <c r="L1418" i="1"/>
  <c r="K1417" i="1"/>
  <c r="L1417" i="1"/>
  <c r="K1416" i="1"/>
  <c r="L1416" i="1"/>
  <c r="K1415" i="1"/>
  <c r="L1415" i="1"/>
  <c r="K1414" i="1"/>
  <c r="L1414" i="1"/>
  <c r="K1413" i="1"/>
  <c r="L1413" i="1"/>
  <c r="K1412" i="1"/>
  <c r="L1412" i="1"/>
  <c r="K1411" i="1"/>
  <c r="L1411" i="1"/>
  <c r="K1410" i="1"/>
  <c r="L1410" i="1"/>
  <c r="K1409" i="1"/>
  <c r="L1409" i="1"/>
  <c r="K1408" i="1"/>
  <c r="L1408" i="1"/>
  <c r="K1407" i="1"/>
  <c r="L1407" i="1"/>
  <c r="K1406" i="1"/>
  <c r="L1406" i="1"/>
  <c r="K1405" i="1"/>
  <c r="L1405" i="1"/>
  <c r="K1404" i="1"/>
  <c r="L1404" i="1"/>
  <c r="K1403" i="1"/>
  <c r="L1403" i="1"/>
  <c r="K1402" i="1"/>
  <c r="L1402" i="1"/>
  <c r="K1401" i="1"/>
  <c r="L1401" i="1"/>
  <c r="K1400" i="1"/>
  <c r="L1400" i="1"/>
  <c r="K1399" i="1"/>
  <c r="L1399" i="1"/>
  <c r="K1398" i="1"/>
  <c r="L1398" i="1"/>
  <c r="K1397" i="1"/>
  <c r="L1397" i="1"/>
  <c r="K1396" i="1"/>
  <c r="L1396" i="1"/>
  <c r="K1395" i="1"/>
  <c r="L1395" i="1"/>
  <c r="K1394" i="1"/>
  <c r="L1394" i="1"/>
  <c r="K1393" i="1"/>
  <c r="L1393" i="1"/>
  <c r="K1392" i="1"/>
  <c r="L1392" i="1"/>
  <c r="K1391" i="1"/>
  <c r="L1391" i="1"/>
  <c r="K1390" i="1"/>
  <c r="L1390" i="1"/>
  <c r="K1389" i="1"/>
  <c r="L1389" i="1"/>
  <c r="K1388" i="1"/>
  <c r="L1388" i="1"/>
  <c r="K1387" i="1"/>
  <c r="L1387" i="1"/>
  <c r="K1386" i="1"/>
  <c r="L1386" i="1"/>
  <c r="K1385" i="1"/>
  <c r="L1385" i="1"/>
  <c r="K1384" i="1"/>
  <c r="L1384" i="1"/>
  <c r="K1383" i="1"/>
  <c r="L1383" i="1"/>
  <c r="K1382" i="1"/>
  <c r="L1382" i="1"/>
  <c r="K1381" i="1"/>
  <c r="L1381" i="1"/>
  <c r="K1380" i="1"/>
  <c r="L1380" i="1"/>
  <c r="K1379" i="1"/>
  <c r="L1379" i="1"/>
  <c r="K1378" i="1"/>
  <c r="L1378" i="1"/>
  <c r="K1377" i="1"/>
  <c r="L1377" i="1"/>
  <c r="K1376" i="1"/>
  <c r="L1376" i="1"/>
  <c r="K1375" i="1"/>
  <c r="L1375" i="1"/>
  <c r="K1374" i="1"/>
  <c r="L1374" i="1"/>
  <c r="K1373" i="1"/>
  <c r="L1373" i="1"/>
  <c r="K1372" i="1"/>
  <c r="L1372" i="1"/>
  <c r="K1371" i="1"/>
  <c r="L1371" i="1"/>
  <c r="K1370" i="1"/>
  <c r="L1370" i="1"/>
  <c r="K1369" i="1"/>
  <c r="L1369" i="1"/>
  <c r="K1368" i="1"/>
  <c r="L1368" i="1"/>
  <c r="K1367" i="1"/>
  <c r="L1367" i="1"/>
  <c r="K1366" i="1"/>
  <c r="L1366" i="1"/>
  <c r="K1365" i="1"/>
  <c r="L1365" i="1"/>
  <c r="K1364" i="1"/>
  <c r="L1364" i="1"/>
  <c r="K1363" i="1"/>
  <c r="L1363" i="1"/>
  <c r="K1362" i="1"/>
  <c r="L1362" i="1"/>
  <c r="K1361" i="1"/>
  <c r="L1361" i="1"/>
  <c r="K1360" i="1"/>
  <c r="L1360" i="1"/>
  <c r="K1359" i="1"/>
  <c r="L1359" i="1"/>
  <c r="K1358" i="1"/>
  <c r="L1358" i="1"/>
  <c r="K1357" i="1"/>
  <c r="L1357" i="1"/>
  <c r="K1356" i="1"/>
  <c r="L1356" i="1"/>
  <c r="K1355" i="1"/>
  <c r="L1355" i="1"/>
  <c r="K1354" i="1"/>
  <c r="L1354" i="1"/>
  <c r="K1353" i="1"/>
  <c r="L1353" i="1"/>
  <c r="K1352" i="1"/>
  <c r="L1352" i="1"/>
  <c r="K1351" i="1"/>
  <c r="L1351" i="1"/>
  <c r="K1350" i="1"/>
  <c r="L1350" i="1"/>
  <c r="K1349" i="1"/>
  <c r="L1349" i="1"/>
  <c r="K1348" i="1"/>
  <c r="L1348" i="1"/>
  <c r="K1347" i="1"/>
  <c r="L1347" i="1"/>
  <c r="K1346" i="1"/>
  <c r="L1346" i="1"/>
  <c r="K1345" i="1"/>
  <c r="L1345" i="1"/>
  <c r="K1344" i="1"/>
  <c r="L1344" i="1"/>
  <c r="K1343" i="1"/>
  <c r="L1343" i="1"/>
  <c r="K1342" i="1"/>
  <c r="L1342" i="1"/>
  <c r="K1341" i="1"/>
  <c r="L1341" i="1"/>
  <c r="K1340" i="1"/>
  <c r="L1340" i="1"/>
  <c r="K1339" i="1"/>
  <c r="L1339" i="1"/>
  <c r="K1338" i="1"/>
  <c r="L1338" i="1"/>
  <c r="K1337" i="1"/>
  <c r="L1337" i="1"/>
  <c r="K1336" i="1"/>
  <c r="L1336" i="1"/>
  <c r="K1335" i="1"/>
  <c r="L1335" i="1"/>
  <c r="K1334" i="1"/>
  <c r="L1334" i="1"/>
  <c r="K1333" i="1"/>
  <c r="L1333" i="1"/>
  <c r="K1332" i="1"/>
  <c r="L1332" i="1"/>
  <c r="K1331" i="1"/>
  <c r="L1331" i="1"/>
  <c r="K1330" i="1"/>
  <c r="L1330" i="1"/>
  <c r="K1329" i="1"/>
  <c r="L1329" i="1"/>
  <c r="K1328" i="1"/>
  <c r="L1328" i="1"/>
  <c r="K1327" i="1"/>
  <c r="L1327" i="1"/>
  <c r="K1326" i="1"/>
  <c r="L1326" i="1"/>
  <c r="K1325" i="1"/>
  <c r="L1325" i="1"/>
  <c r="K1324" i="1"/>
  <c r="L1324" i="1"/>
  <c r="K1323" i="1"/>
  <c r="L1323" i="1"/>
  <c r="K1322" i="1"/>
  <c r="L1322" i="1"/>
  <c r="K1321" i="1"/>
  <c r="L1321" i="1"/>
  <c r="K1320" i="1"/>
  <c r="L1320" i="1"/>
  <c r="K1319" i="1"/>
  <c r="L1319" i="1"/>
  <c r="K1318" i="1"/>
  <c r="L1318" i="1"/>
  <c r="K1317" i="1"/>
  <c r="L1317" i="1"/>
  <c r="K1316" i="1"/>
  <c r="L1316" i="1"/>
  <c r="K1315" i="1"/>
  <c r="L1315" i="1"/>
  <c r="K1314" i="1"/>
  <c r="L1314" i="1"/>
  <c r="K1313" i="1"/>
  <c r="L1313" i="1"/>
  <c r="K1312" i="1"/>
  <c r="L1312" i="1"/>
  <c r="K1311" i="1"/>
  <c r="L1311" i="1"/>
  <c r="K1310" i="1"/>
  <c r="L1310" i="1"/>
  <c r="K1309" i="1"/>
  <c r="L1309" i="1"/>
  <c r="K1308" i="1"/>
  <c r="L1308" i="1"/>
  <c r="K1307" i="1"/>
  <c r="L1307" i="1"/>
  <c r="K1306" i="1"/>
  <c r="L1306" i="1"/>
  <c r="K1305" i="1"/>
  <c r="L1305" i="1"/>
  <c r="K1304" i="1"/>
  <c r="L1304" i="1"/>
  <c r="K1303" i="1"/>
  <c r="L1303" i="1"/>
  <c r="K1302" i="1"/>
  <c r="L1302" i="1"/>
  <c r="K1301" i="1"/>
  <c r="L1301" i="1"/>
  <c r="K1300" i="1"/>
  <c r="L1300" i="1"/>
  <c r="K1299" i="1"/>
  <c r="L1299" i="1"/>
  <c r="K1298" i="1"/>
  <c r="L1298" i="1"/>
  <c r="K1297" i="1"/>
  <c r="L1297" i="1"/>
  <c r="K1296" i="1"/>
  <c r="L1296" i="1"/>
  <c r="K1295" i="1"/>
  <c r="L1295" i="1"/>
  <c r="K1294" i="1"/>
  <c r="L1294" i="1"/>
  <c r="K1293" i="1"/>
  <c r="L1293" i="1"/>
  <c r="K1292" i="1"/>
  <c r="L1292" i="1"/>
  <c r="K1291" i="1"/>
  <c r="L1291" i="1"/>
  <c r="K1290" i="1"/>
  <c r="L1290" i="1"/>
  <c r="K1289" i="1"/>
  <c r="L1289" i="1"/>
  <c r="K1288" i="1"/>
  <c r="L1288" i="1"/>
  <c r="K1287" i="1"/>
  <c r="L1287" i="1"/>
  <c r="K1286" i="1"/>
  <c r="L1286" i="1"/>
  <c r="K1285" i="1"/>
  <c r="L1285" i="1"/>
  <c r="K1284" i="1"/>
  <c r="L1284" i="1"/>
  <c r="K1283" i="1"/>
  <c r="L1283" i="1"/>
  <c r="K1282" i="1"/>
  <c r="L1282" i="1"/>
  <c r="K1281" i="1"/>
  <c r="L1281" i="1"/>
  <c r="K1280" i="1"/>
  <c r="L1280" i="1"/>
  <c r="K1279" i="1"/>
  <c r="L1279" i="1"/>
  <c r="K1278" i="1"/>
  <c r="L1278" i="1"/>
  <c r="K1277" i="1"/>
  <c r="L1277" i="1"/>
  <c r="K1276" i="1"/>
  <c r="L1276" i="1"/>
  <c r="K1275" i="1"/>
  <c r="L1275" i="1"/>
  <c r="K1274" i="1"/>
  <c r="L1274" i="1"/>
  <c r="K1273" i="1"/>
  <c r="L1273" i="1"/>
  <c r="K1272" i="1"/>
  <c r="L1272" i="1"/>
  <c r="K1271" i="1"/>
  <c r="L1271" i="1"/>
  <c r="K1270" i="1"/>
  <c r="L1270" i="1"/>
  <c r="K1269" i="1"/>
  <c r="L1269" i="1"/>
  <c r="K1268" i="1"/>
  <c r="L1268" i="1"/>
  <c r="K1267" i="1"/>
  <c r="L1267" i="1"/>
  <c r="K1266" i="1"/>
  <c r="L1266" i="1"/>
  <c r="K1265" i="1"/>
  <c r="L1265" i="1"/>
  <c r="K1264" i="1"/>
  <c r="L1264" i="1"/>
  <c r="K1263" i="1"/>
  <c r="L1263" i="1"/>
  <c r="K1262" i="1"/>
  <c r="L1262" i="1"/>
  <c r="K1261" i="1"/>
  <c r="L1261" i="1"/>
  <c r="K1260" i="1"/>
  <c r="L1260" i="1"/>
  <c r="K1259" i="1"/>
  <c r="L1259" i="1"/>
  <c r="K1258" i="1"/>
  <c r="L1258" i="1"/>
  <c r="K1257" i="1"/>
  <c r="L1257" i="1"/>
  <c r="K1256" i="1"/>
  <c r="L1256" i="1"/>
  <c r="K1255" i="1"/>
  <c r="L1255" i="1"/>
  <c r="K1254" i="1"/>
  <c r="L1254" i="1"/>
  <c r="K1253" i="1"/>
  <c r="L1253" i="1"/>
  <c r="K1252" i="1"/>
  <c r="L1252" i="1"/>
  <c r="K1251" i="1"/>
  <c r="L1251" i="1"/>
  <c r="K1250" i="1"/>
  <c r="L1250" i="1"/>
  <c r="K1249" i="1"/>
  <c r="L1249" i="1"/>
  <c r="K1248" i="1"/>
  <c r="L1248" i="1"/>
  <c r="K1247" i="1"/>
  <c r="L1247" i="1"/>
  <c r="K1246" i="1"/>
  <c r="L1246" i="1"/>
  <c r="K1245" i="1"/>
  <c r="L1245" i="1"/>
  <c r="K1244" i="1"/>
  <c r="L1244" i="1"/>
  <c r="K1243" i="1"/>
  <c r="L1243" i="1"/>
  <c r="K1242" i="1"/>
  <c r="L1242" i="1"/>
  <c r="K1241" i="1"/>
  <c r="L1241" i="1"/>
  <c r="K1240" i="1"/>
  <c r="L1240" i="1"/>
  <c r="K1239" i="1"/>
  <c r="L1239" i="1"/>
  <c r="K1238" i="1"/>
  <c r="L1238" i="1"/>
  <c r="K1237" i="1"/>
  <c r="L1237" i="1"/>
  <c r="K1236" i="1"/>
  <c r="L1236" i="1"/>
  <c r="K1235" i="1"/>
  <c r="L1235" i="1"/>
  <c r="K1234" i="1"/>
  <c r="L1234" i="1"/>
  <c r="K1233" i="1"/>
  <c r="L1233" i="1"/>
  <c r="K1232" i="1"/>
  <c r="L1232" i="1"/>
  <c r="K1231" i="1"/>
  <c r="L1231" i="1"/>
  <c r="K1230" i="1"/>
  <c r="L1230" i="1"/>
  <c r="K1229" i="1"/>
  <c r="L1229" i="1"/>
  <c r="K1228" i="1"/>
  <c r="L1228" i="1"/>
  <c r="K1227" i="1"/>
  <c r="L1227" i="1"/>
  <c r="K1226" i="1"/>
  <c r="L1226" i="1"/>
  <c r="K1225" i="1"/>
  <c r="L1225" i="1"/>
  <c r="K1224" i="1"/>
  <c r="L1224" i="1"/>
  <c r="K1223" i="1"/>
  <c r="L1223" i="1"/>
  <c r="K1222" i="1"/>
  <c r="L1222" i="1"/>
  <c r="K1221" i="1"/>
  <c r="L1221" i="1"/>
  <c r="K1220" i="1"/>
  <c r="L1220" i="1"/>
  <c r="K1219" i="1"/>
  <c r="L1219" i="1"/>
  <c r="K1218" i="1"/>
  <c r="L1218" i="1"/>
  <c r="K1217" i="1"/>
  <c r="L1217" i="1"/>
  <c r="K1216" i="1"/>
  <c r="L1216" i="1"/>
  <c r="K1215" i="1"/>
  <c r="L1215" i="1"/>
  <c r="K1214" i="1"/>
  <c r="L1214" i="1"/>
  <c r="K1213" i="1"/>
  <c r="L1213" i="1"/>
  <c r="K1212" i="1"/>
  <c r="L1212" i="1"/>
  <c r="K1211" i="1"/>
  <c r="L1211" i="1"/>
  <c r="K1210" i="1"/>
  <c r="L1210" i="1"/>
  <c r="K1209" i="1"/>
  <c r="L1209" i="1"/>
  <c r="K1208" i="1"/>
  <c r="L1208" i="1"/>
  <c r="K1207" i="1"/>
  <c r="L1207" i="1"/>
  <c r="K1206" i="1"/>
  <c r="L1206" i="1"/>
  <c r="K1205" i="1"/>
  <c r="L1205" i="1"/>
  <c r="K1204" i="1"/>
  <c r="L1204" i="1"/>
  <c r="K1203" i="1"/>
  <c r="L1203" i="1"/>
  <c r="K1202" i="1"/>
  <c r="L1202" i="1"/>
  <c r="K1201" i="1"/>
  <c r="L1201" i="1"/>
  <c r="K1200" i="1"/>
  <c r="L1200" i="1"/>
  <c r="K1199" i="1"/>
  <c r="L1199" i="1"/>
  <c r="K1198" i="1"/>
  <c r="L1198" i="1"/>
  <c r="K1197" i="1"/>
  <c r="L1197" i="1"/>
  <c r="K1196" i="1"/>
  <c r="L1196" i="1"/>
  <c r="K1195" i="1"/>
  <c r="L1195" i="1"/>
  <c r="K1194" i="1"/>
  <c r="L1194" i="1"/>
  <c r="K1193" i="1"/>
  <c r="L1193" i="1"/>
  <c r="K1192" i="1"/>
  <c r="L1192" i="1"/>
  <c r="K1191" i="1"/>
  <c r="L1191" i="1"/>
  <c r="K1190" i="1"/>
  <c r="L1190" i="1"/>
  <c r="K1189" i="1"/>
  <c r="L1189" i="1"/>
  <c r="K1188" i="1"/>
  <c r="L1188" i="1"/>
  <c r="K1187" i="1"/>
  <c r="L1187" i="1"/>
  <c r="K1186" i="1"/>
  <c r="L1186" i="1"/>
  <c r="K1185" i="1"/>
  <c r="L1185" i="1"/>
  <c r="K1184" i="1"/>
  <c r="L1184" i="1"/>
  <c r="K1183" i="1"/>
  <c r="L1183" i="1"/>
  <c r="K1182" i="1"/>
  <c r="L1182" i="1"/>
  <c r="K1181" i="1"/>
  <c r="L1181" i="1"/>
  <c r="K1180" i="1"/>
  <c r="L1180" i="1"/>
  <c r="K1179" i="1"/>
  <c r="L1179" i="1"/>
  <c r="K1178" i="1"/>
  <c r="L1178" i="1"/>
  <c r="K1177" i="1"/>
  <c r="L1177" i="1"/>
  <c r="K1176" i="1"/>
  <c r="L1176" i="1"/>
  <c r="K1175" i="1"/>
  <c r="L1175" i="1"/>
  <c r="K1174" i="1"/>
  <c r="L1174" i="1"/>
  <c r="K1173" i="1"/>
  <c r="L1173" i="1"/>
  <c r="K1172" i="1"/>
  <c r="L1172" i="1"/>
  <c r="K1171" i="1"/>
  <c r="L1171" i="1"/>
  <c r="K1170" i="1"/>
  <c r="L1170" i="1"/>
  <c r="K1169" i="1"/>
  <c r="L1169" i="1"/>
  <c r="K1168" i="1"/>
  <c r="L1168" i="1"/>
  <c r="K1167" i="1"/>
  <c r="L1167" i="1"/>
  <c r="K1166" i="1"/>
  <c r="L1166" i="1"/>
  <c r="K1165" i="1"/>
  <c r="L1165" i="1"/>
  <c r="K1164" i="1"/>
  <c r="L1164" i="1"/>
  <c r="K1163" i="1"/>
  <c r="L1163" i="1"/>
  <c r="K1162" i="1"/>
  <c r="L1162" i="1"/>
  <c r="K1161" i="1"/>
  <c r="L1161" i="1"/>
  <c r="K1160" i="1"/>
  <c r="L1160" i="1"/>
  <c r="K1159" i="1"/>
  <c r="L1159" i="1"/>
  <c r="K1158" i="1"/>
  <c r="L1158" i="1"/>
  <c r="K1157" i="1"/>
  <c r="L1157" i="1"/>
  <c r="K1156" i="1"/>
  <c r="L1156" i="1"/>
  <c r="K1155" i="1"/>
  <c r="L1155" i="1"/>
  <c r="K1154" i="1"/>
  <c r="L1154" i="1"/>
  <c r="K1153" i="1"/>
  <c r="L1153" i="1"/>
  <c r="K1152" i="1"/>
  <c r="L1152" i="1"/>
  <c r="K1151" i="1"/>
  <c r="L1151" i="1"/>
  <c r="K1150" i="1"/>
  <c r="L1150" i="1"/>
  <c r="K1149" i="1"/>
  <c r="L1149" i="1"/>
  <c r="K1148" i="1"/>
  <c r="L1148" i="1"/>
  <c r="K1147" i="1"/>
  <c r="L1147" i="1"/>
  <c r="K1146" i="1"/>
  <c r="L1146" i="1"/>
  <c r="K1145" i="1"/>
  <c r="L1145" i="1"/>
  <c r="K1144" i="1"/>
  <c r="L1144" i="1"/>
  <c r="K1143" i="1"/>
  <c r="L1143" i="1"/>
  <c r="K1142" i="1"/>
  <c r="L1142" i="1"/>
  <c r="K1141" i="1"/>
  <c r="L1141" i="1"/>
  <c r="K1140" i="1"/>
  <c r="L1140" i="1"/>
  <c r="K1139" i="1"/>
  <c r="L1139" i="1"/>
  <c r="K1138" i="1"/>
  <c r="L1138" i="1"/>
  <c r="K1137" i="1"/>
  <c r="L1137" i="1"/>
  <c r="K1136" i="1"/>
  <c r="L1136" i="1"/>
  <c r="K1135" i="1"/>
  <c r="L1135" i="1"/>
  <c r="K1134" i="1"/>
  <c r="L1134" i="1"/>
  <c r="K1133" i="1"/>
  <c r="L1133" i="1"/>
  <c r="K1132" i="1"/>
  <c r="L1132" i="1"/>
  <c r="K1131" i="1"/>
  <c r="L1131" i="1"/>
  <c r="K1130" i="1"/>
  <c r="L1130" i="1"/>
  <c r="K1129" i="1"/>
  <c r="L1129" i="1"/>
  <c r="K1128" i="1"/>
  <c r="L1128" i="1"/>
  <c r="K1127" i="1"/>
  <c r="L1127" i="1"/>
  <c r="K1126" i="1"/>
  <c r="L1126" i="1"/>
  <c r="K1125" i="1"/>
  <c r="L1125" i="1"/>
  <c r="K1124" i="1"/>
  <c r="L1124" i="1"/>
  <c r="K1123" i="1"/>
  <c r="L1123" i="1"/>
  <c r="K1122" i="1"/>
  <c r="L1122" i="1"/>
  <c r="K1121" i="1"/>
  <c r="L1121" i="1"/>
  <c r="K1120" i="1"/>
  <c r="L1120" i="1"/>
  <c r="K1119" i="1"/>
  <c r="L1119" i="1"/>
  <c r="K1118" i="1"/>
  <c r="L1118" i="1"/>
  <c r="K1117" i="1"/>
  <c r="L1117" i="1"/>
  <c r="K1116" i="1"/>
  <c r="L1116" i="1"/>
  <c r="K1115" i="1"/>
  <c r="L1115" i="1"/>
  <c r="K1114" i="1"/>
  <c r="L1114" i="1"/>
  <c r="K1113" i="1"/>
  <c r="L1113" i="1"/>
  <c r="K1112" i="1"/>
  <c r="L1112" i="1"/>
  <c r="K1111" i="1"/>
  <c r="L1111" i="1"/>
  <c r="K1110" i="1"/>
  <c r="L1110" i="1"/>
  <c r="K1109" i="1"/>
  <c r="L1109" i="1"/>
  <c r="K1108" i="1"/>
  <c r="L1108" i="1"/>
  <c r="K1107" i="1"/>
  <c r="L1107" i="1"/>
  <c r="K1106" i="1"/>
  <c r="L1106" i="1"/>
  <c r="K1105" i="1"/>
  <c r="L1105" i="1"/>
  <c r="K1104" i="1"/>
  <c r="L1104" i="1"/>
  <c r="K1103" i="1"/>
  <c r="L1103" i="1"/>
  <c r="K1102" i="1"/>
  <c r="L1102" i="1"/>
  <c r="K1101" i="1"/>
  <c r="L1101" i="1"/>
  <c r="K1100" i="1"/>
  <c r="L1100" i="1"/>
  <c r="K1099" i="1"/>
  <c r="L1099" i="1"/>
  <c r="K1098" i="1"/>
  <c r="L1098" i="1"/>
  <c r="K1097" i="1"/>
  <c r="L1097" i="1"/>
  <c r="K1096" i="1"/>
  <c r="L1096" i="1"/>
  <c r="K1095" i="1"/>
  <c r="L1095" i="1"/>
  <c r="K1094" i="1"/>
  <c r="L1094" i="1"/>
  <c r="K1093" i="1"/>
  <c r="L1093" i="1"/>
  <c r="K1092" i="1"/>
  <c r="L1092" i="1"/>
  <c r="K1091" i="1"/>
  <c r="L1091" i="1"/>
  <c r="K1090" i="1"/>
  <c r="L1090" i="1"/>
  <c r="K1089" i="1"/>
  <c r="L1089" i="1"/>
  <c r="K1088" i="1"/>
  <c r="L1088" i="1"/>
  <c r="K1087" i="1"/>
  <c r="L1087" i="1"/>
  <c r="K1086" i="1"/>
  <c r="L1086" i="1"/>
  <c r="K1085" i="1"/>
  <c r="L1085" i="1"/>
  <c r="K1084" i="1"/>
  <c r="L1084" i="1"/>
  <c r="K1083" i="1"/>
  <c r="L1083" i="1"/>
  <c r="K1082" i="1"/>
  <c r="L1082" i="1"/>
  <c r="K1081" i="1"/>
  <c r="L1081" i="1"/>
  <c r="K1080" i="1"/>
  <c r="L1080" i="1"/>
  <c r="K1079" i="1"/>
  <c r="L1079" i="1"/>
  <c r="K1078" i="1"/>
  <c r="L1078" i="1"/>
  <c r="K1077" i="1"/>
  <c r="L1077" i="1"/>
  <c r="K1076" i="1"/>
  <c r="L1076" i="1"/>
  <c r="K1075" i="1"/>
  <c r="L1075" i="1"/>
  <c r="K1074" i="1"/>
  <c r="L1074" i="1"/>
  <c r="K1073" i="1"/>
  <c r="L1073" i="1"/>
  <c r="K1072" i="1"/>
  <c r="L1072" i="1"/>
  <c r="K1071" i="1"/>
  <c r="L1071" i="1"/>
  <c r="K1070" i="1"/>
  <c r="L1070" i="1"/>
  <c r="K1069" i="1"/>
  <c r="L1069" i="1"/>
  <c r="K1068" i="1"/>
  <c r="L1068" i="1"/>
  <c r="K1067" i="1"/>
  <c r="L1067" i="1"/>
  <c r="K1066" i="1"/>
  <c r="L1066" i="1"/>
  <c r="K1065" i="1"/>
  <c r="L1065" i="1"/>
  <c r="K1064" i="1"/>
  <c r="L1064" i="1"/>
  <c r="K1063" i="1"/>
  <c r="L1063" i="1"/>
  <c r="K1062" i="1"/>
  <c r="L1062" i="1"/>
  <c r="K1061" i="1"/>
  <c r="L1061" i="1"/>
  <c r="K1060" i="1"/>
  <c r="L1060" i="1"/>
  <c r="K1059" i="1"/>
  <c r="L1059" i="1"/>
  <c r="K1058" i="1"/>
  <c r="L1058" i="1"/>
  <c r="K1057" i="1"/>
  <c r="L1057" i="1"/>
  <c r="K1056" i="1"/>
  <c r="L1056" i="1"/>
  <c r="K1055" i="1"/>
  <c r="L1055" i="1"/>
  <c r="K1054" i="1"/>
  <c r="L1054" i="1"/>
  <c r="K1053" i="1"/>
  <c r="L1053" i="1"/>
  <c r="K1052" i="1"/>
  <c r="L1052" i="1"/>
  <c r="K1051" i="1"/>
  <c r="L1051" i="1"/>
  <c r="K1050" i="1"/>
  <c r="L1050" i="1"/>
  <c r="K1049" i="1"/>
  <c r="L1049" i="1"/>
  <c r="K1048" i="1"/>
  <c r="L1048" i="1"/>
  <c r="K1047" i="1"/>
  <c r="L1047" i="1"/>
  <c r="K1046" i="1"/>
  <c r="L1046" i="1"/>
  <c r="K1045" i="1"/>
  <c r="L1045" i="1"/>
  <c r="K1044" i="1"/>
  <c r="L1044" i="1"/>
  <c r="K1043" i="1"/>
  <c r="L1043" i="1"/>
  <c r="K1042" i="1"/>
  <c r="L1042" i="1"/>
  <c r="K1041" i="1"/>
  <c r="L1041" i="1"/>
  <c r="K1040" i="1"/>
  <c r="L1040" i="1"/>
  <c r="K1039" i="1"/>
  <c r="L1039" i="1"/>
  <c r="K1038" i="1"/>
  <c r="L1038" i="1"/>
  <c r="K1037" i="1"/>
  <c r="L1037" i="1"/>
  <c r="K1036" i="1"/>
  <c r="L1036" i="1"/>
  <c r="K1035" i="1"/>
  <c r="L1035" i="1"/>
  <c r="K1034" i="1"/>
  <c r="L1034" i="1"/>
  <c r="K1033" i="1"/>
  <c r="L1033" i="1"/>
  <c r="K1032" i="1"/>
  <c r="L1032" i="1"/>
  <c r="K1031" i="1"/>
  <c r="L1031" i="1"/>
  <c r="K1030" i="1"/>
  <c r="L1030" i="1"/>
  <c r="K1029" i="1"/>
  <c r="L1029" i="1"/>
  <c r="K1028" i="1"/>
  <c r="L1028" i="1"/>
  <c r="K1027" i="1"/>
  <c r="L1027" i="1"/>
  <c r="K1026" i="1"/>
  <c r="L1026" i="1"/>
  <c r="K1025" i="1"/>
  <c r="L1025" i="1"/>
  <c r="K1024" i="1"/>
  <c r="L1024" i="1"/>
  <c r="K1023" i="1"/>
  <c r="L1023" i="1"/>
  <c r="K1022" i="1"/>
  <c r="L1022" i="1"/>
  <c r="K1021" i="1"/>
  <c r="L1021" i="1"/>
  <c r="K1020" i="1"/>
  <c r="L1020" i="1"/>
  <c r="K1019" i="1"/>
  <c r="L1019" i="1"/>
  <c r="K1018" i="1"/>
  <c r="L1018" i="1"/>
  <c r="K1017" i="1"/>
  <c r="L1017" i="1"/>
  <c r="K1016" i="1"/>
  <c r="L1016" i="1"/>
  <c r="K1015" i="1"/>
  <c r="L1015" i="1"/>
  <c r="K1014" i="1"/>
  <c r="L1014" i="1"/>
  <c r="K1013" i="1"/>
  <c r="L1013" i="1"/>
  <c r="K1012" i="1"/>
  <c r="L1012" i="1"/>
  <c r="K1011" i="1"/>
  <c r="L1011" i="1"/>
  <c r="K1010" i="1"/>
  <c r="L1010" i="1"/>
  <c r="K1009" i="1"/>
  <c r="L1009" i="1"/>
  <c r="K1008" i="1"/>
  <c r="L1008" i="1"/>
  <c r="K1007" i="1"/>
  <c r="L1007" i="1"/>
  <c r="K1006" i="1"/>
  <c r="L1006" i="1"/>
  <c r="K1005" i="1"/>
  <c r="L1005" i="1"/>
  <c r="K1004" i="1"/>
  <c r="L1004" i="1"/>
  <c r="K1003" i="1"/>
  <c r="L1003" i="1"/>
  <c r="K1002" i="1"/>
  <c r="L1002" i="1"/>
  <c r="K1001" i="1"/>
  <c r="L1001" i="1"/>
  <c r="K1000" i="1"/>
  <c r="L1000" i="1"/>
  <c r="K999" i="1"/>
  <c r="L999" i="1"/>
  <c r="K998" i="1"/>
  <c r="L998" i="1"/>
  <c r="K997" i="1"/>
  <c r="L997" i="1"/>
  <c r="K996" i="1"/>
  <c r="L996" i="1"/>
  <c r="K995" i="1"/>
  <c r="L995" i="1"/>
  <c r="K994" i="1"/>
  <c r="L994" i="1"/>
  <c r="K993" i="1"/>
  <c r="L993" i="1"/>
  <c r="K992" i="1"/>
  <c r="L992" i="1"/>
  <c r="K991" i="1"/>
  <c r="L991" i="1"/>
  <c r="K990" i="1"/>
  <c r="L990" i="1"/>
  <c r="K989" i="1"/>
  <c r="L989" i="1"/>
  <c r="K988" i="1"/>
  <c r="L988" i="1"/>
  <c r="K987" i="1"/>
  <c r="L987" i="1"/>
  <c r="K986" i="1"/>
  <c r="L986" i="1"/>
  <c r="K985" i="1"/>
  <c r="L985" i="1"/>
  <c r="K984" i="1"/>
  <c r="L984" i="1"/>
  <c r="K983" i="1"/>
  <c r="L983" i="1"/>
  <c r="K982" i="1"/>
  <c r="L982" i="1"/>
  <c r="K981" i="1"/>
  <c r="L981" i="1"/>
  <c r="K980" i="1"/>
  <c r="L980" i="1"/>
  <c r="K979" i="1"/>
  <c r="L979" i="1"/>
  <c r="K978" i="1"/>
  <c r="L978" i="1"/>
  <c r="K977" i="1"/>
  <c r="L977" i="1"/>
  <c r="K976" i="1"/>
  <c r="L976" i="1"/>
  <c r="K975" i="1"/>
  <c r="L975" i="1"/>
  <c r="K974" i="1"/>
  <c r="L974" i="1"/>
  <c r="K973" i="1"/>
  <c r="L973" i="1"/>
  <c r="K972" i="1"/>
  <c r="L972" i="1"/>
  <c r="K971" i="1"/>
  <c r="L971" i="1"/>
  <c r="K970" i="1"/>
  <c r="L970" i="1"/>
  <c r="K969" i="1"/>
  <c r="L969" i="1"/>
  <c r="K968" i="1"/>
  <c r="L968" i="1"/>
  <c r="K967" i="1"/>
  <c r="L967" i="1"/>
  <c r="K966" i="1"/>
  <c r="L966" i="1"/>
  <c r="K965" i="1"/>
  <c r="L965" i="1"/>
  <c r="K964" i="1"/>
  <c r="L964" i="1"/>
  <c r="K963" i="1"/>
  <c r="L963" i="1"/>
  <c r="K962" i="1"/>
  <c r="L962" i="1"/>
  <c r="K961" i="1"/>
  <c r="L961" i="1"/>
  <c r="K960" i="1"/>
  <c r="L960" i="1"/>
  <c r="K959" i="1"/>
  <c r="L959" i="1"/>
  <c r="K958" i="1"/>
  <c r="L958" i="1"/>
  <c r="K957" i="1"/>
  <c r="L957" i="1"/>
  <c r="K956" i="1"/>
  <c r="L956" i="1"/>
  <c r="K955" i="1"/>
  <c r="L955" i="1"/>
  <c r="K954" i="1"/>
  <c r="L954" i="1"/>
  <c r="K953" i="1"/>
  <c r="L953" i="1"/>
  <c r="K952" i="1"/>
  <c r="L952" i="1"/>
  <c r="K951" i="1"/>
  <c r="L951" i="1"/>
  <c r="K950" i="1"/>
  <c r="L950" i="1"/>
  <c r="K949" i="1"/>
  <c r="L949" i="1"/>
  <c r="K948" i="1"/>
  <c r="L948" i="1"/>
  <c r="K947" i="1"/>
  <c r="L947" i="1"/>
  <c r="K946" i="1"/>
  <c r="L946" i="1"/>
  <c r="K945" i="1"/>
  <c r="L945" i="1"/>
  <c r="K944" i="1"/>
  <c r="L944" i="1"/>
  <c r="K943" i="1"/>
  <c r="L943" i="1"/>
  <c r="K942" i="1"/>
  <c r="L942" i="1"/>
  <c r="K941" i="1"/>
  <c r="L941" i="1"/>
  <c r="K940" i="1"/>
  <c r="L940" i="1"/>
  <c r="K939" i="1"/>
  <c r="L939" i="1"/>
  <c r="K938" i="1"/>
  <c r="L938" i="1"/>
  <c r="K937" i="1"/>
  <c r="L937" i="1"/>
  <c r="K936" i="1"/>
  <c r="L936" i="1"/>
  <c r="K935" i="1"/>
  <c r="L935" i="1"/>
  <c r="K934" i="1"/>
  <c r="L934" i="1"/>
  <c r="K933" i="1"/>
  <c r="L933" i="1"/>
  <c r="K932" i="1"/>
  <c r="L932" i="1"/>
  <c r="K931" i="1"/>
  <c r="L931" i="1"/>
  <c r="K930" i="1"/>
  <c r="L930" i="1"/>
  <c r="K929" i="1"/>
  <c r="L929" i="1"/>
  <c r="K928" i="1"/>
  <c r="L928" i="1"/>
  <c r="K927" i="1"/>
  <c r="L927" i="1"/>
  <c r="K926" i="1"/>
  <c r="L926" i="1"/>
  <c r="K925" i="1"/>
  <c r="L925" i="1"/>
  <c r="K924" i="1"/>
  <c r="L924" i="1"/>
  <c r="K923" i="1"/>
  <c r="L923" i="1"/>
  <c r="K922" i="1"/>
  <c r="L922" i="1"/>
  <c r="K921" i="1"/>
  <c r="L921" i="1"/>
  <c r="K920" i="1"/>
  <c r="L920" i="1"/>
  <c r="K919" i="1"/>
  <c r="L919" i="1"/>
  <c r="K918" i="1"/>
  <c r="L918" i="1"/>
  <c r="K917" i="1"/>
  <c r="L917" i="1"/>
  <c r="K916" i="1"/>
  <c r="L916" i="1"/>
  <c r="K915" i="1"/>
  <c r="L915" i="1"/>
  <c r="K914" i="1"/>
  <c r="L914" i="1"/>
  <c r="K913" i="1"/>
  <c r="L913" i="1"/>
  <c r="K912" i="1"/>
  <c r="L912" i="1"/>
  <c r="K911" i="1"/>
  <c r="L911" i="1"/>
  <c r="K910" i="1"/>
  <c r="L910" i="1"/>
  <c r="K909" i="1"/>
  <c r="L909" i="1"/>
  <c r="K908" i="1"/>
  <c r="L908" i="1"/>
  <c r="K907" i="1"/>
  <c r="L907" i="1"/>
  <c r="K906" i="1"/>
  <c r="L906" i="1"/>
  <c r="K905" i="1"/>
  <c r="L905" i="1"/>
  <c r="K904" i="1"/>
  <c r="L904" i="1"/>
  <c r="K903" i="1"/>
  <c r="L903" i="1"/>
  <c r="K902" i="1"/>
  <c r="L902" i="1"/>
  <c r="K901" i="1"/>
  <c r="L901" i="1"/>
  <c r="K900" i="1"/>
  <c r="L900" i="1"/>
  <c r="K899" i="1"/>
  <c r="L899" i="1"/>
  <c r="K898" i="1"/>
  <c r="L898" i="1"/>
  <c r="K897" i="1"/>
  <c r="L897" i="1"/>
  <c r="K896" i="1"/>
  <c r="L896" i="1"/>
  <c r="K895" i="1"/>
  <c r="L895" i="1"/>
  <c r="K894" i="1"/>
  <c r="L894" i="1"/>
  <c r="K893" i="1"/>
  <c r="L893" i="1"/>
  <c r="K892" i="1"/>
  <c r="L892" i="1"/>
  <c r="K891" i="1"/>
  <c r="L891" i="1"/>
  <c r="K890" i="1"/>
  <c r="L890" i="1"/>
  <c r="K889" i="1"/>
  <c r="L889" i="1"/>
  <c r="K888" i="1"/>
  <c r="L888" i="1"/>
  <c r="K887" i="1"/>
  <c r="L887" i="1"/>
  <c r="K886" i="1"/>
  <c r="L886" i="1"/>
  <c r="K885" i="1"/>
  <c r="L885" i="1"/>
  <c r="K884" i="1"/>
  <c r="L884" i="1"/>
  <c r="K883" i="1"/>
  <c r="L883" i="1"/>
  <c r="K882" i="1"/>
  <c r="L882" i="1"/>
  <c r="K881" i="1"/>
  <c r="L881" i="1"/>
  <c r="K880" i="1"/>
  <c r="L880" i="1"/>
  <c r="K879" i="1"/>
  <c r="L879" i="1"/>
  <c r="K878" i="1"/>
  <c r="L878" i="1"/>
  <c r="K877" i="1"/>
  <c r="L877" i="1"/>
  <c r="K876" i="1"/>
  <c r="L876" i="1"/>
  <c r="K875" i="1"/>
  <c r="L875" i="1"/>
  <c r="K874" i="1"/>
  <c r="L874" i="1"/>
  <c r="K873" i="1"/>
  <c r="L873" i="1"/>
  <c r="K872" i="1"/>
  <c r="L872" i="1"/>
  <c r="K871" i="1"/>
  <c r="L871" i="1"/>
  <c r="K870" i="1"/>
  <c r="L870" i="1"/>
  <c r="K869" i="1"/>
  <c r="L869" i="1"/>
  <c r="K868" i="1"/>
  <c r="L868" i="1"/>
  <c r="K867" i="1"/>
  <c r="L867" i="1"/>
  <c r="K866" i="1"/>
  <c r="L866" i="1"/>
  <c r="K865" i="1"/>
  <c r="L865" i="1"/>
  <c r="K864" i="1"/>
  <c r="L864" i="1"/>
  <c r="K863" i="1"/>
  <c r="L863" i="1"/>
  <c r="K862" i="1"/>
  <c r="L862" i="1"/>
  <c r="K861" i="1"/>
  <c r="L861" i="1"/>
  <c r="K860" i="1"/>
  <c r="L860" i="1"/>
  <c r="K859" i="1"/>
  <c r="L859" i="1"/>
  <c r="K858" i="1"/>
  <c r="L858" i="1"/>
  <c r="K857" i="1"/>
  <c r="L857" i="1"/>
  <c r="K856" i="1"/>
  <c r="L856" i="1"/>
  <c r="K855" i="1"/>
  <c r="L855" i="1"/>
  <c r="K854" i="1"/>
  <c r="L854" i="1"/>
  <c r="K853" i="1"/>
  <c r="L853" i="1"/>
  <c r="K852" i="1"/>
  <c r="L852" i="1"/>
  <c r="K851" i="1"/>
  <c r="L851" i="1"/>
  <c r="K850" i="1"/>
  <c r="L850" i="1"/>
  <c r="K849" i="1"/>
  <c r="L849" i="1"/>
  <c r="K848" i="1"/>
  <c r="L848" i="1"/>
  <c r="K847" i="1"/>
  <c r="L847" i="1"/>
  <c r="K846" i="1"/>
  <c r="L846" i="1"/>
  <c r="K845" i="1"/>
  <c r="L845" i="1"/>
  <c r="K844" i="1"/>
  <c r="L844" i="1"/>
  <c r="K843" i="1"/>
  <c r="L843" i="1"/>
  <c r="K842" i="1"/>
  <c r="L842" i="1"/>
  <c r="K841" i="1"/>
  <c r="L841" i="1"/>
  <c r="K840" i="1"/>
  <c r="L840" i="1"/>
  <c r="K839" i="1"/>
  <c r="L839" i="1"/>
  <c r="K838" i="1"/>
  <c r="L838" i="1"/>
  <c r="K837" i="1"/>
  <c r="L837" i="1"/>
  <c r="K836" i="1"/>
  <c r="L836" i="1"/>
  <c r="K835" i="1"/>
  <c r="L835" i="1"/>
  <c r="K834" i="1"/>
  <c r="L834" i="1"/>
  <c r="K833" i="1"/>
  <c r="L833" i="1"/>
  <c r="K832" i="1"/>
  <c r="L832" i="1"/>
  <c r="K831" i="1"/>
  <c r="L831" i="1"/>
  <c r="K830" i="1"/>
  <c r="L830" i="1"/>
  <c r="K829" i="1"/>
  <c r="L829" i="1"/>
  <c r="K828" i="1"/>
  <c r="L828" i="1"/>
  <c r="K827" i="1"/>
  <c r="L827" i="1"/>
  <c r="K826" i="1"/>
  <c r="L826" i="1"/>
  <c r="K825" i="1"/>
  <c r="L825" i="1"/>
  <c r="K824" i="1"/>
  <c r="L824" i="1"/>
  <c r="K823" i="1"/>
  <c r="L823" i="1"/>
  <c r="K822" i="1"/>
  <c r="L822" i="1"/>
  <c r="K821" i="1"/>
  <c r="L821" i="1"/>
  <c r="K820" i="1"/>
  <c r="L820" i="1"/>
  <c r="K819" i="1"/>
  <c r="L819" i="1"/>
  <c r="K818" i="1"/>
  <c r="L818" i="1"/>
  <c r="K817" i="1"/>
  <c r="L817" i="1"/>
  <c r="K816" i="1"/>
  <c r="L816" i="1"/>
  <c r="K815" i="1"/>
  <c r="L815" i="1"/>
  <c r="K814" i="1"/>
  <c r="L814" i="1"/>
  <c r="K813" i="1"/>
  <c r="L813" i="1"/>
  <c r="K812" i="1"/>
  <c r="L812" i="1"/>
  <c r="K811" i="1"/>
  <c r="L811" i="1"/>
  <c r="K810" i="1"/>
  <c r="L810" i="1"/>
  <c r="K809" i="1"/>
  <c r="L809" i="1"/>
  <c r="K808" i="1"/>
  <c r="L808" i="1"/>
  <c r="K807" i="1"/>
  <c r="L807" i="1"/>
  <c r="K806" i="1"/>
  <c r="L806" i="1"/>
  <c r="K805" i="1"/>
  <c r="L805" i="1"/>
  <c r="K804" i="1"/>
  <c r="L804" i="1"/>
  <c r="K803" i="1"/>
  <c r="L803" i="1"/>
  <c r="K802" i="1"/>
  <c r="L802" i="1"/>
  <c r="K801" i="1"/>
  <c r="L801" i="1"/>
  <c r="K800" i="1"/>
  <c r="L800" i="1"/>
  <c r="K799" i="1"/>
  <c r="L799" i="1"/>
  <c r="K798" i="1"/>
  <c r="L798" i="1"/>
  <c r="K797" i="1"/>
  <c r="L797" i="1"/>
  <c r="K796" i="1"/>
  <c r="L796" i="1"/>
  <c r="K795" i="1"/>
  <c r="L795" i="1"/>
  <c r="K794" i="1"/>
  <c r="L794" i="1"/>
  <c r="K793" i="1"/>
  <c r="L793" i="1"/>
  <c r="K792" i="1"/>
  <c r="L792" i="1"/>
  <c r="K791" i="1"/>
  <c r="L791" i="1"/>
  <c r="K790" i="1"/>
  <c r="L790" i="1"/>
  <c r="K789" i="1"/>
  <c r="L789" i="1"/>
  <c r="K788" i="1"/>
  <c r="L788" i="1"/>
  <c r="K787" i="1"/>
  <c r="L787" i="1"/>
  <c r="K786" i="1"/>
  <c r="L786" i="1"/>
  <c r="K785" i="1"/>
  <c r="L785" i="1"/>
  <c r="K784" i="1"/>
  <c r="L784" i="1"/>
  <c r="K783" i="1"/>
  <c r="L783" i="1"/>
  <c r="K782" i="1"/>
  <c r="L782" i="1"/>
  <c r="K781" i="1"/>
  <c r="L781" i="1"/>
  <c r="K780" i="1"/>
  <c r="L780" i="1"/>
  <c r="K779" i="1"/>
  <c r="L779" i="1"/>
  <c r="K778" i="1"/>
  <c r="L778" i="1"/>
  <c r="K777" i="1"/>
  <c r="L777" i="1"/>
  <c r="K776" i="1"/>
  <c r="L776" i="1"/>
  <c r="K775" i="1"/>
  <c r="L775" i="1"/>
  <c r="K774" i="1"/>
  <c r="L774" i="1"/>
  <c r="K773" i="1"/>
  <c r="L773" i="1"/>
  <c r="K772" i="1"/>
  <c r="L772" i="1"/>
  <c r="K771" i="1"/>
  <c r="L771" i="1"/>
  <c r="K770" i="1"/>
  <c r="L770" i="1"/>
  <c r="K769" i="1"/>
  <c r="L769" i="1"/>
  <c r="K768" i="1"/>
  <c r="L768" i="1"/>
  <c r="K767" i="1"/>
  <c r="L767" i="1"/>
  <c r="K766" i="1"/>
  <c r="L766" i="1"/>
  <c r="K765" i="1"/>
  <c r="L765" i="1"/>
  <c r="K764" i="1"/>
  <c r="L764" i="1"/>
  <c r="K763" i="1"/>
  <c r="L763" i="1"/>
  <c r="K762" i="1"/>
  <c r="L762" i="1"/>
  <c r="K761" i="1"/>
  <c r="L761" i="1"/>
  <c r="K760" i="1"/>
  <c r="L760" i="1"/>
  <c r="K759" i="1"/>
  <c r="L759" i="1"/>
  <c r="K758" i="1"/>
  <c r="L758" i="1"/>
  <c r="K757" i="1"/>
  <c r="L757" i="1"/>
  <c r="K756" i="1"/>
  <c r="L756" i="1"/>
  <c r="K755" i="1"/>
  <c r="L755" i="1"/>
  <c r="K754" i="1"/>
  <c r="L754" i="1"/>
  <c r="K753" i="1"/>
  <c r="L753" i="1"/>
  <c r="K752" i="1"/>
  <c r="L752" i="1"/>
  <c r="K751" i="1"/>
  <c r="L751" i="1"/>
  <c r="K750" i="1"/>
  <c r="L750" i="1"/>
  <c r="K749" i="1"/>
  <c r="L749" i="1"/>
  <c r="K748" i="1"/>
  <c r="L748" i="1"/>
  <c r="K747" i="1"/>
  <c r="L747" i="1"/>
  <c r="K746" i="1"/>
  <c r="L746" i="1"/>
  <c r="K745" i="1"/>
  <c r="L745" i="1"/>
  <c r="K744" i="1"/>
  <c r="L744" i="1"/>
  <c r="K743" i="1"/>
  <c r="L743" i="1"/>
  <c r="K742" i="1"/>
  <c r="L742" i="1"/>
  <c r="K741" i="1"/>
  <c r="L741" i="1"/>
  <c r="K740" i="1"/>
  <c r="L740" i="1"/>
  <c r="K739" i="1"/>
  <c r="L739" i="1"/>
  <c r="K738" i="1"/>
  <c r="L738" i="1"/>
  <c r="K737" i="1"/>
  <c r="L737" i="1"/>
  <c r="K736" i="1"/>
  <c r="L736" i="1"/>
  <c r="K735" i="1"/>
  <c r="L735" i="1"/>
  <c r="K734" i="1"/>
  <c r="L734" i="1"/>
  <c r="K733" i="1"/>
  <c r="L733" i="1"/>
  <c r="K732" i="1"/>
  <c r="L732" i="1"/>
  <c r="K731" i="1"/>
  <c r="L731" i="1"/>
  <c r="K730" i="1"/>
  <c r="L730" i="1"/>
  <c r="K729" i="1"/>
  <c r="L729" i="1"/>
  <c r="K728" i="1"/>
  <c r="L728" i="1"/>
  <c r="K727" i="1"/>
  <c r="L727" i="1"/>
  <c r="K726" i="1"/>
  <c r="L726" i="1"/>
  <c r="K725" i="1"/>
  <c r="L725" i="1"/>
  <c r="K724" i="1"/>
  <c r="L724" i="1"/>
  <c r="K723" i="1"/>
  <c r="L723" i="1"/>
  <c r="K722" i="1"/>
  <c r="L722" i="1"/>
  <c r="K721" i="1"/>
  <c r="L721" i="1"/>
  <c r="K720" i="1"/>
  <c r="L720" i="1"/>
  <c r="K719" i="1"/>
  <c r="L719" i="1"/>
  <c r="K718" i="1"/>
  <c r="L718" i="1"/>
  <c r="K717" i="1"/>
  <c r="L717" i="1"/>
  <c r="K716" i="1"/>
  <c r="L716" i="1"/>
  <c r="K715" i="1"/>
  <c r="L715" i="1"/>
  <c r="K714" i="1"/>
  <c r="L714" i="1"/>
  <c r="K713" i="1"/>
  <c r="L713" i="1"/>
  <c r="K712" i="1"/>
  <c r="L712" i="1"/>
  <c r="K711" i="1"/>
  <c r="L711" i="1"/>
  <c r="K710" i="1"/>
  <c r="L710" i="1"/>
  <c r="K709" i="1"/>
  <c r="L709" i="1"/>
  <c r="K708" i="1"/>
  <c r="L708" i="1"/>
  <c r="K707" i="1"/>
  <c r="L707" i="1"/>
  <c r="K706" i="1"/>
  <c r="L706" i="1"/>
  <c r="K705" i="1"/>
  <c r="L705" i="1"/>
  <c r="K704" i="1"/>
  <c r="L704" i="1"/>
  <c r="K703" i="1"/>
  <c r="L703" i="1"/>
  <c r="K702" i="1"/>
  <c r="L702" i="1"/>
  <c r="K701" i="1"/>
  <c r="L701" i="1"/>
  <c r="K700" i="1"/>
  <c r="L700" i="1"/>
  <c r="K699" i="1"/>
  <c r="L699" i="1"/>
  <c r="K698" i="1"/>
  <c r="L698" i="1"/>
  <c r="K697" i="1"/>
  <c r="L697" i="1"/>
  <c r="K696" i="1"/>
  <c r="L696" i="1"/>
  <c r="K695" i="1"/>
  <c r="L695" i="1"/>
  <c r="K694" i="1"/>
  <c r="L694" i="1"/>
  <c r="K693" i="1"/>
  <c r="L693" i="1"/>
  <c r="K692" i="1"/>
  <c r="L692" i="1"/>
  <c r="K691" i="1"/>
  <c r="L691" i="1"/>
  <c r="K690" i="1"/>
  <c r="L690" i="1"/>
  <c r="K689" i="1"/>
  <c r="L689" i="1"/>
  <c r="K688" i="1"/>
  <c r="L688" i="1"/>
  <c r="K687" i="1"/>
  <c r="L687" i="1"/>
  <c r="K686" i="1"/>
  <c r="L686" i="1"/>
  <c r="K685" i="1"/>
  <c r="L685" i="1"/>
  <c r="K684" i="1"/>
  <c r="L684" i="1"/>
  <c r="K683" i="1"/>
  <c r="L683" i="1"/>
  <c r="K682" i="1"/>
  <c r="L682" i="1"/>
  <c r="K681" i="1"/>
  <c r="L681" i="1"/>
  <c r="K680" i="1"/>
  <c r="L680" i="1"/>
  <c r="K679" i="1"/>
  <c r="L679" i="1"/>
  <c r="K678" i="1"/>
  <c r="L678" i="1"/>
  <c r="K677" i="1"/>
  <c r="L677" i="1"/>
  <c r="K676" i="1"/>
  <c r="L676" i="1"/>
  <c r="K675" i="1"/>
  <c r="L675" i="1"/>
  <c r="K674" i="1"/>
  <c r="L674" i="1"/>
  <c r="K673" i="1"/>
  <c r="L673" i="1"/>
  <c r="K672" i="1"/>
  <c r="L672" i="1"/>
  <c r="K671" i="1"/>
  <c r="L671" i="1"/>
  <c r="K670" i="1"/>
  <c r="L670" i="1"/>
  <c r="K669" i="1"/>
  <c r="L669" i="1"/>
  <c r="K668" i="1"/>
  <c r="L668" i="1"/>
  <c r="K667" i="1"/>
  <c r="L667" i="1"/>
  <c r="K666" i="1"/>
  <c r="L666" i="1"/>
  <c r="K665" i="1"/>
  <c r="L665" i="1"/>
  <c r="K664" i="1"/>
  <c r="L664" i="1"/>
  <c r="K663" i="1"/>
  <c r="L663" i="1"/>
  <c r="K662" i="1"/>
  <c r="L662" i="1"/>
  <c r="K661" i="1"/>
  <c r="L661" i="1"/>
  <c r="K660" i="1"/>
  <c r="L660" i="1"/>
  <c r="K659" i="1"/>
  <c r="L659" i="1"/>
  <c r="K658" i="1"/>
  <c r="L658" i="1"/>
  <c r="K657" i="1"/>
  <c r="L657" i="1"/>
  <c r="K656" i="1"/>
  <c r="L656" i="1"/>
  <c r="K655" i="1"/>
  <c r="L655" i="1"/>
  <c r="K654" i="1"/>
  <c r="L654" i="1"/>
  <c r="K653" i="1"/>
  <c r="L653" i="1"/>
  <c r="K652" i="1"/>
  <c r="L652" i="1"/>
  <c r="K651" i="1"/>
  <c r="L651" i="1"/>
  <c r="K650" i="1"/>
  <c r="L650" i="1"/>
  <c r="K649" i="1"/>
  <c r="L649" i="1"/>
  <c r="K648" i="1"/>
  <c r="L648" i="1"/>
  <c r="K647" i="1"/>
  <c r="L647" i="1"/>
  <c r="K646" i="1"/>
  <c r="L646" i="1"/>
  <c r="K645" i="1"/>
  <c r="L645" i="1"/>
  <c r="K644" i="1"/>
  <c r="L644" i="1"/>
  <c r="K643" i="1"/>
  <c r="L643" i="1"/>
  <c r="K642" i="1"/>
  <c r="L642" i="1"/>
  <c r="K641" i="1"/>
  <c r="L641" i="1"/>
  <c r="K640" i="1"/>
  <c r="L640" i="1"/>
  <c r="K639" i="1"/>
  <c r="L639" i="1"/>
  <c r="K638" i="1"/>
  <c r="L638" i="1"/>
  <c r="K637" i="1"/>
  <c r="L637" i="1"/>
  <c r="K636" i="1"/>
  <c r="L636" i="1"/>
  <c r="K635" i="1"/>
  <c r="L635" i="1"/>
  <c r="K634" i="1"/>
  <c r="L634" i="1"/>
  <c r="K633" i="1"/>
  <c r="L633" i="1"/>
  <c r="K632" i="1"/>
  <c r="L632" i="1"/>
  <c r="K631" i="1"/>
  <c r="L631" i="1"/>
  <c r="K630" i="1"/>
  <c r="L630" i="1"/>
  <c r="K629" i="1"/>
  <c r="L629" i="1"/>
  <c r="K628" i="1"/>
  <c r="L628" i="1"/>
  <c r="K627" i="1"/>
  <c r="L627" i="1"/>
  <c r="K626" i="1"/>
  <c r="L626" i="1"/>
  <c r="K625" i="1"/>
  <c r="L625" i="1"/>
  <c r="K624" i="1"/>
  <c r="L624" i="1"/>
  <c r="K623" i="1"/>
  <c r="L623" i="1"/>
  <c r="K622" i="1"/>
  <c r="L622" i="1"/>
  <c r="K621" i="1"/>
  <c r="L621" i="1"/>
  <c r="K620" i="1"/>
  <c r="L620" i="1"/>
  <c r="K619" i="1"/>
  <c r="L619" i="1"/>
  <c r="K618" i="1"/>
  <c r="L618" i="1"/>
  <c r="K617" i="1"/>
  <c r="L617" i="1"/>
  <c r="K616" i="1"/>
  <c r="L616" i="1"/>
  <c r="K615" i="1"/>
  <c r="L615" i="1"/>
  <c r="K614" i="1"/>
  <c r="L614" i="1"/>
  <c r="K613" i="1"/>
  <c r="L613" i="1"/>
  <c r="K612" i="1"/>
  <c r="L612" i="1"/>
  <c r="K611" i="1"/>
  <c r="L611" i="1"/>
  <c r="K610" i="1"/>
  <c r="L610" i="1"/>
  <c r="K609" i="1"/>
  <c r="L609" i="1"/>
  <c r="K608" i="1"/>
  <c r="L608" i="1"/>
  <c r="K607" i="1"/>
  <c r="L607" i="1"/>
  <c r="K606" i="1"/>
  <c r="L606" i="1"/>
  <c r="K605" i="1"/>
  <c r="L605" i="1"/>
  <c r="K604" i="1"/>
  <c r="L604" i="1"/>
  <c r="K603" i="1"/>
  <c r="L603" i="1"/>
  <c r="K602" i="1"/>
  <c r="L602" i="1"/>
  <c r="K601" i="1"/>
  <c r="L601" i="1"/>
  <c r="K600" i="1"/>
  <c r="L600" i="1"/>
  <c r="K599" i="1"/>
  <c r="L599" i="1"/>
  <c r="K598" i="1"/>
  <c r="L598" i="1"/>
  <c r="K597" i="1"/>
  <c r="L597" i="1"/>
  <c r="K596" i="1"/>
  <c r="L596" i="1"/>
  <c r="K595" i="1"/>
  <c r="L595" i="1"/>
  <c r="K594" i="1"/>
  <c r="L594" i="1"/>
  <c r="K593" i="1"/>
  <c r="L593" i="1"/>
  <c r="K592" i="1"/>
  <c r="L592" i="1"/>
  <c r="K591" i="1"/>
  <c r="L591" i="1"/>
  <c r="K590" i="1"/>
  <c r="L590" i="1"/>
  <c r="K589" i="1"/>
  <c r="L589" i="1"/>
  <c r="K588" i="1"/>
  <c r="L588" i="1"/>
  <c r="K587" i="1"/>
  <c r="L587" i="1"/>
  <c r="K586" i="1"/>
  <c r="L586" i="1"/>
  <c r="K585" i="1"/>
  <c r="L585" i="1"/>
  <c r="K584" i="1"/>
  <c r="L584" i="1"/>
  <c r="K583" i="1"/>
  <c r="L583" i="1"/>
  <c r="K582" i="1"/>
  <c r="L582" i="1"/>
  <c r="K581" i="1"/>
  <c r="L581" i="1"/>
  <c r="K580" i="1"/>
  <c r="L580" i="1"/>
  <c r="K579" i="1"/>
  <c r="L579" i="1"/>
  <c r="K578" i="1"/>
  <c r="L578" i="1"/>
  <c r="K577" i="1"/>
  <c r="L577" i="1"/>
  <c r="K576" i="1"/>
  <c r="L576" i="1"/>
  <c r="K575" i="1"/>
  <c r="L575" i="1"/>
  <c r="K574" i="1"/>
  <c r="L574" i="1"/>
  <c r="K573" i="1"/>
  <c r="L573" i="1"/>
  <c r="K572" i="1"/>
  <c r="L572" i="1"/>
  <c r="K571" i="1"/>
  <c r="L571" i="1"/>
  <c r="K570" i="1"/>
  <c r="L570" i="1"/>
  <c r="K569" i="1"/>
  <c r="L569" i="1"/>
  <c r="K568" i="1"/>
  <c r="L568" i="1"/>
  <c r="K567" i="1"/>
  <c r="L567" i="1"/>
  <c r="K566" i="1"/>
  <c r="L566" i="1"/>
  <c r="K565" i="1"/>
  <c r="L565" i="1"/>
  <c r="K564" i="1"/>
  <c r="L564" i="1"/>
  <c r="K563" i="1"/>
  <c r="L563" i="1"/>
  <c r="K562" i="1"/>
  <c r="L562" i="1"/>
  <c r="K561" i="1"/>
  <c r="L561" i="1"/>
  <c r="K560" i="1"/>
  <c r="L560" i="1"/>
  <c r="K559" i="1"/>
  <c r="L559" i="1"/>
  <c r="K558" i="1"/>
  <c r="L558" i="1"/>
  <c r="K557" i="1"/>
  <c r="L557" i="1"/>
  <c r="K556" i="1"/>
  <c r="L556" i="1"/>
  <c r="K555" i="1"/>
  <c r="L555" i="1"/>
  <c r="K554" i="1"/>
  <c r="L554" i="1"/>
  <c r="K553" i="1"/>
  <c r="L553" i="1"/>
  <c r="K552" i="1"/>
  <c r="L552" i="1"/>
  <c r="K551" i="1"/>
  <c r="L551" i="1"/>
  <c r="K550" i="1"/>
  <c r="L550" i="1"/>
  <c r="K549" i="1"/>
  <c r="L549" i="1"/>
  <c r="K548" i="1"/>
  <c r="L548" i="1"/>
  <c r="K547" i="1"/>
  <c r="L547" i="1"/>
  <c r="K546" i="1"/>
  <c r="L546" i="1"/>
  <c r="K545" i="1"/>
  <c r="L545" i="1"/>
  <c r="K544" i="1"/>
  <c r="L544" i="1"/>
  <c r="K543" i="1"/>
  <c r="L543" i="1"/>
  <c r="K542" i="1"/>
  <c r="L542" i="1"/>
  <c r="K541" i="1"/>
  <c r="L541" i="1"/>
  <c r="K540" i="1"/>
  <c r="L540" i="1"/>
  <c r="K539" i="1"/>
  <c r="L539" i="1"/>
  <c r="K538" i="1"/>
  <c r="L538" i="1"/>
  <c r="K537" i="1"/>
  <c r="L537" i="1"/>
  <c r="K536" i="1"/>
  <c r="L536" i="1"/>
  <c r="K535" i="1"/>
  <c r="L535" i="1"/>
  <c r="K534" i="1"/>
  <c r="L534" i="1"/>
  <c r="K533" i="1"/>
  <c r="L533" i="1"/>
  <c r="K532" i="1"/>
  <c r="L532" i="1"/>
  <c r="K531" i="1"/>
  <c r="L531" i="1"/>
  <c r="K530" i="1"/>
  <c r="L530" i="1"/>
  <c r="K529" i="1"/>
  <c r="L529" i="1"/>
  <c r="K528" i="1"/>
  <c r="L528" i="1"/>
  <c r="K527" i="1"/>
  <c r="L527" i="1"/>
  <c r="K526" i="1"/>
  <c r="L526" i="1"/>
  <c r="K525" i="1"/>
  <c r="L525" i="1"/>
  <c r="K524" i="1"/>
  <c r="L524" i="1"/>
  <c r="K523" i="1"/>
  <c r="L523" i="1"/>
  <c r="K522" i="1"/>
  <c r="L522" i="1"/>
  <c r="K521" i="1"/>
  <c r="L521" i="1"/>
  <c r="K520" i="1"/>
  <c r="L520" i="1"/>
  <c r="K519" i="1"/>
  <c r="L519" i="1"/>
  <c r="K518" i="1"/>
  <c r="L518" i="1"/>
  <c r="K517" i="1"/>
  <c r="L517" i="1"/>
  <c r="K516" i="1"/>
  <c r="L516" i="1"/>
  <c r="K515" i="1"/>
  <c r="L515" i="1"/>
  <c r="K514" i="1"/>
  <c r="L514" i="1"/>
  <c r="K513" i="1"/>
  <c r="L513" i="1"/>
  <c r="K512" i="1"/>
  <c r="L512" i="1"/>
  <c r="K511" i="1"/>
  <c r="L511" i="1"/>
  <c r="K510" i="1"/>
  <c r="L510" i="1"/>
  <c r="K509" i="1"/>
  <c r="L509" i="1"/>
  <c r="K508" i="1"/>
  <c r="L508" i="1"/>
  <c r="K507" i="1"/>
  <c r="L507" i="1"/>
  <c r="K506" i="1"/>
  <c r="L506" i="1"/>
  <c r="K505" i="1"/>
  <c r="L505" i="1"/>
  <c r="K504" i="1"/>
  <c r="L504" i="1"/>
  <c r="K503" i="1"/>
  <c r="L503" i="1"/>
  <c r="K502" i="1"/>
  <c r="L502" i="1"/>
  <c r="K501" i="1"/>
  <c r="L501" i="1"/>
  <c r="K500" i="1"/>
  <c r="L500" i="1"/>
  <c r="K499" i="1"/>
  <c r="L499" i="1"/>
  <c r="K498" i="1"/>
  <c r="L498" i="1"/>
  <c r="K497" i="1"/>
  <c r="L497" i="1"/>
  <c r="K496" i="1"/>
  <c r="L496" i="1"/>
  <c r="K495" i="1"/>
  <c r="L495" i="1"/>
  <c r="K494" i="1"/>
  <c r="L494" i="1"/>
  <c r="K493" i="1"/>
  <c r="L493" i="1"/>
  <c r="K492" i="1"/>
  <c r="L492" i="1"/>
  <c r="K491" i="1"/>
  <c r="L491" i="1"/>
  <c r="K490" i="1"/>
  <c r="L490" i="1"/>
  <c r="K489" i="1"/>
  <c r="L489" i="1"/>
  <c r="K488" i="1"/>
  <c r="L488" i="1"/>
  <c r="K487" i="1"/>
  <c r="L487" i="1"/>
  <c r="K486" i="1"/>
  <c r="L486" i="1"/>
  <c r="K485" i="1"/>
  <c r="L485" i="1"/>
  <c r="K484" i="1"/>
  <c r="L484" i="1"/>
  <c r="K483" i="1"/>
  <c r="L483" i="1"/>
  <c r="K482" i="1"/>
  <c r="L482" i="1"/>
  <c r="K481" i="1"/>
  <c r="L481" i="1"/>
  <c r="K480" i="1"/>
  <c r="L480" i="1"/>
  <c r="K479" i="1"/>
  <c r="L479" i="1"/>
  <c r="K478" i="1"/>
  <c r="L478" i="1"/>
  <c r="K477" i="1"/>
  <c r="L477" i="1"/>
  <c r="K476" i="1"/>
  <c r="L476" i="1"/>
  <c r="K475" i="1"/>
  <c r="L475" i="1"/>
  <c r="K474" i="1"/>
  <c r="L474" i="1"/>
  <c r="K473" i="1"/>
  <c r="L473" i="1"/>
  <c r="K472" i="1"/>
  <c r="L472" i="1"/>
  <c r="K471" i="1"/>
  <c r="L471" i="1"/>
  <c r="K470" i="1"/>
  <c r="L470" i="1"/>
  <c r="K469" i="1"/>
  <c r="L469" i="1"/>
  <c r="K468" i="1"/>
  <c r="L468" i="1"/>
  <c r="K467" i="1"/>
  <c r="L467" i="1"/>
  <c r="K466" i="1"/>
  <c r="L466" i="1"/>
  <c r="K465" i="1"/>
  <c r="L465" i="1"/>
  <c r="K464" i="1"/>
  <c r="L464" i="1"/>
  <c r="K463" i="1"/>
  <c r="L463" i="1"/>
  <c r="K462" i="1"/>
  <c r="L462" i="1"/>
  <c r="K461" i="1"/>
  <c r="L461" i="1"/>
  <c r="K460" i="1"/>
  <c r="L460" i="1"/>
  <c r="K459" i="1"/>
  <c r="L459" i="1"/>
  <c r="K458" i="1"/>
  <c r="L458" i="1"/>
  <c r="K457" i="1"/>
  <c r="L457" i="1"/>
  <c r="K456" i="1"/>
  <c r="L456" i="1"/>
  <c r="K455" i="1"/>
  <c r="L455" i="1"/>
  <c r="K454" i="1"/>
  <c r="L454" i="1"/>
  <c r="K453" i="1"/>
  <c r="L453" i="1"/>
  <c r="K452" i="1"/>
  <c r="L452" i="1"/>
  <c r="K451" i="1"/>
  <c r="L451" i="1"/>
  <c r="K450" i="1"/>
  <c r="L450" i="1"/>
  <c r="K449" i="1"/>
  <c r="L449" i="1"/>
  <c r="K448" i="1"/>
  <c r="L448" i="1"/>
  <c r="K447" i="1"/>
  <c r="L447" i="1"/>
  <c r="K446" i="1"/>
  <c r="L446" i="1"/>
  <c r="K445" i="1"/>
  <c r="L445" i="1"/>
  <c r="K444" i="1"/>
  <c r="L444" i="1"/>
  <c r="K443" i="1"/>
  <c r="L443" i="1"/>
  <c r="K442" i="1"/>
  <c r="L442" i="1"/>
  <c r="K441" i="1"/>
  <c r="L441" i="1"/>
  <c r="K440" i="1"/>
  <c r="L440" i="1"/>
  <c r="K439" i="1"/>
  <c r="L439" i="1"/>
  <c r="K438" i="1"/>
  <c r="L438" i="1"/>
  <c r="K437" i="1"/>
  <c r="L437" i="1"/>
  <c r="K436" i="1"/>
  <c r="L436" i="1"/>
  <c r="K435" i="1"/>
  <c r="L435" i="1"/>
  <c r="K434" i="1"/>
  <c r="L434" i="1"/>
  <c r="K433" i="1"/>
  <c r="L433" i="1"/>
  <c r="K432" i="1"/>
  <c r="L432" i="1"/>
  <c r="K431" i="1"/>
  <c r="L431" i="1"/>
  <c r="K430" i="1"/>
  <c r="L430" i="1"/>
  <c r="K429" i="1"/>
  <c r="L429" i="1"/>
  <c r="K428" i="1"/>
  <c r="L428" i="1"/>
  <c r="K427" i="1"/>
  <c r="L427" i="1"/>
  <c r="K426" i="1"/>
  <c r="L426" i="1"/>
  <c r="K425" i="1"/>
  <c r="L425" i="1"/>
  <c r="K424" i="1"/>
  <c r="L424" i="1"/>
  <c r="K423" i="1"/>
  <c r="L423" i="1"/>
  <c r="K422" i="1"/>
  <c r="L422" i="1"/>
  <c r="K421" i="1"/>
  <c r="L421" i="1"/>
  <c r="K420" i="1"/>
  <c r="L420" i="1"/>
  <c r="K419" i="1"/>
  <c r="L419" i="1"/>
  <c r="K418" i="1"/>
  <c r="L418" i="1"/>
  <c r="K417" i="1"/>
  <c r="L417" i="1"/>
  <c r="K416" i="1"/>
  <c r="L416" i="1"/>
  <c r="K415" i="1"/>
  <c r="L415" i="1"/>
  <c r="K414" i="1"/>
  <c r="L414" i="1"/>
  <c r="K413" i="1"/>
  <c r="L413" i="1"/>
  <c r="K412" i="1"/>
  <c r="L412" i="1"/>
  <c r="K411" i="1"/>
  <c r="L411" i="1"/>
  <c r="K410" i="1"/>
  <c r="L410" i="1"/>
  <c r="K409" i="1"/>
  <c r="L409" i="1"/>
  <c r="K408" i="1"/>
  <c r="L408" i="1"/>
  <c r="K407" i="1"/>
  <c r="L407" i="1"/>
  <c r="K406" i="1"/>
  <c r="L406" i="1"/>
  <c r="K405" i="1"/>
  <c r="L405" i="1"/>
  <c r="K404" i="1"/>
  <c r="L404" i="1"/>
  <c r="K403" i="1"/>
  <c r="L403" i="1"/>
  <c r="K402" i="1"/>
  <c r="L402" i="1"/>
  <c r="K401" i="1"/>
  <c r="L401" i="1"/>
  <c r="K400" i="1"/>
  <c r="L400" i="1"/>
  <c r="K399" i="1"/>
  <c r="L399" i="1"/>
  <c r="K398" i="1"/>
  <c r="L398" i="1"/>
  <c r="K397" i="1"/>
  <c r="L397" i="1"/>
  <c r="K396" i="1"/>
  <c r="L396" i="1"/>
  <c r="K395" i="1"/>
  <c r="L395" i="1"/>
  <c r="K394" i="1"/>
  <c r="L394" i="1"/>
  <c r="K393" i="1"/>
  <c r="L393" i="1"/>
  <c r="K392" i="1"/>
  <c r="L392" i="1"/>
  <c r="K391" i="1"/>
  <c r="L391" i="1"/>
  <c r="K390" i="1"/>
  <c r="L390" i="1"/>
  <c r="K389" i="1"/>
  <c r="L389" i="1"/>
  <c r="K388" i="1"/>
  <c r="L388" i="1"/>
  <c r="K387" i="1"/>
  <c r="L387" i="1"/>
  <c r="K386" i="1"/>
  <c r="L386" i="1"/>
  <c r="K385" i="1"/>
  <c r="L385" i="1"/>
  <c r="K384" i="1"/>
  <c r="L384" i="1"/>
  <c r="K383" i="1"/>
  <c r="L383" i="1"/>
  <c r="K382" i="1"/>
  <c r="L382" i="1"/>
  <c r="K381" i="1"/>
  <c r="L381" i="1"/>
  <c r="K380" i="1"/>
  <c r="L380" i="1"/>
  <c r="K379" i="1"/>
  <c r="L379" i="1"/>
  <c r="K378" i="1"/>
  <c r="L378" i="1"/>
  <c r="K377" i="1"/>
  <c r="L377" i="1"/>
  <c r="K376" i="1"/>
  <c r="L376" i="1"/>
  <c r="K375" i="1"/>
  <c r="L375" i="1"/>
  <c r="K374" i="1"/>
  <c r="L374" i="1"/>
  <c r="K373" i="1"/>
  <c r="L373" i="1"/>
  <c r="K372" i="1"/>
  <c r="L372" i="1"/>
  <c r="K371" i="1"/>
  <c r="L371" i="1"/>
  <c r="K370" i="1"/>
  <c r="L370" i="1"/>
  <c r="K369" i="1"/>
  <c r="L369" i="1"/>
  <c r="K368" i="1"/>
  <c r="L368" i="1"/>
  <c r="K367" i="1"/>
  <c r="L367" i="1"/>
  <c r="K366" i="1"/>
  <c r="L366" i="1"/>
  <c r="K365" i="1"/>
  <c r="L365" i="1"/>
  <c r="K364" i="1"/>
  <c r="L364" i="1"/>
  <c r="K363" i="1"/>
  <c r="L363" i="1"/>
  <c r="K362" i="1"/>
  <c r="L362" i="1"/>
  <c r="K361" i="1"/>
  <c r="L361" i="1"/>
  <c r="K360" i="1"/>
  <c r="L360" i="1"/>
  <c r="K359" i="1"/>
  <c r="L359" i="1"/>
  <c r="K358" i="1"/>
  <c r="L358" i="1"/>
  <c r="K357" i="1"/>
  <c r="L357" i="1"/>
  <c r="K356" i="1"/>
  <c r="L356" i="1"/>
  <c r="K355" i="1"/>
  <c r="L355" i="1"/>
  <c r="K354" i="1"/>
  <c r="L354" i="1"/>
  <c r="K353" i="1"/>
  <c r="L353" i="1"/>
  <c r="K352" i="1"/>
  <c r="L352" i="1"/>
  <c r="K351" i="1"/>
  <c r="L351" i="1"/>
  <c r="K350" i="1"/>
  <c r="L350" i="1"/>
  <c r="K349" i="1"/>
  <c r="L349" i="1"/>
  <c r="K348" i="1"/>
  <c r="L348" i="1"/>
  <c r="K347" i="1"/>
  <c r="L347" i="1"/>
  <c r="K346" i="1"/>
  <c r="L346" i="1"/>
  <c r="K345" i="1"/>
  <c r="L345" i="1"/>
  <c r="K344" i="1"/>
  <c r="L344" i="1"/>
  <c r="K343" i="1"/>
  <c r="L343" i="1"/>
  <c r="K342" i="1"/>
  <c r="L342" i="1"/>
  <c r="K341" i="1"/>
  <c r="L341" i="1"/>
  <c r="K340" i="1"/>
  <c r="L340" i="1"/>
  <c r="K339" i="1"/>
  <c r="L339" i="1"/>
  <c r="K338" i="1"/>
  <c r="L338" i="1"/>
  <c r="K337" i="1"/>
  <c r="L337" i="1"/>
  <c r="K336" i="1"/>
  <c r="L336" i="1"/>
  <c r="K335" i="1"/>
  <c r="L335" i="1"/>
  <c r="K334" i="1"/>
  <c r="L334" i="1"/>
  <c r="K333" i="1"/>
  <c r="L333" i="1"/>
  <c r="K332" i="1"/>
  <c r="L332" i="1"/>
  <c r="K331" i="1"/>
  <c r="L331" i="1"/>
  <c r="K330" i="1"/>
  <c r="L330" i="1"/>
  <c r="K329" i="1"/>
  <c r="L329" i="1"/>
  <c r="K328" i="1"/>
  <c r="L328" i="1"/>
  <c r="K327" i="1"/>
  <c r="L327" i="1"/>
  <c r="K326" i="1"/>
  <c r="L326" i="1"/>
  <c r="K325" i="1"/>
  <c r="L325" i="1"/>
  <c r="K324" i="1"/>
  <c r="L324" i="1"/>
  <c r="K323" i="1"/>
  <c r="L323" i="1"/>
  <c r="K322" i="1"/>
  <c r="L322" i="1"/>
  <c r="K321" i="1"/>
  <c r="L321" i="1"/>
  <c r="K320" i="1"/>
  <c r="L320" i="1"/>
  <c r="K319" i="1"/>
  <c r="L319" i="1"/>
  <c r="K318" i="1"/>
  <c r="L318" i="1"/>
  <c r="K317" i="1"/>
  <c r="L317" i="1"/>
  <c r="K316" i="1"/>
  <c r="L316" i="1"/>
  <c r="K315" i="1"/>
  <c r="L315" i="1"/>
  <c r="K314" i="1"/>
  <c r="L314" i="1"/>
  <c r="K313" i="1"/>
  <c r="L313" i="1"/>
  <c r="K312" i="1"/>
  <c r="L312" i="1"/>
  <c r="K311" i="1"/>
  <c r="L311" i="1"/>
  <c r="K310" i="1"/>
  <c r="L310" i="1"/>
  <c r="K309" i="1"/>
  <c r="L309" i="1"/>
  <c r="K308" i="1"/>
  <c r="L308" i="1"/>
  <c r="K307" i="1"/>
  <c r="L307" i="1"/>
  <c r="K306" i="1"/>
  <c r="L306" i="1"/>
  <c r="K305" i="1"/>
  <c r="L305" i="1"/>
  <c r="K304" i="1"/>
  <c r="L304" i="1"/>
  <c r="K303" i="1"/>
  <c r="L303" i="1"/>
  <c r="K302" i="1"/>
  <c r="L302" i="1"/>
  <c r="K301" i="1"/>
  <c r="L301" i="1"/>
  <c r="K300" i="1"/>
  <c r="L300" i="1"/>
  <c r="K299" i="1"/>
  <c r="L299" i="1"/>
  <c r="K298" i="1"/>
  <c r="L298" i="1"/>
  <c r="K297" i="1"/>
  <c r="L297" i="1"/>
  <c r="K296" i="1"/>
  <c r="L296" i="1"/>
  <c r="K295" i="1"/>
  <c r="L295" i="1"/>
  <c r="K294" i="1"/>
  <c r="L294" i="1"/>
  <c r="K293" i="1"/>
  <c r="L293" i="1"/>
  <c r="K292" i="1"/>
  <c r="L292" i="1"/>
  <c r="K291" i="1"/>
  <c r="L291" i="1"/>
  <c r="K290" i="1"/>
  <c r="L290" i="1"/>
  <c r="K289" i="1"/>
  <c r="L289" i="1"/>
  <c r="K288" i="1"/>
  <c r="L288" i="1"/>
  <c r="K287" i="1"/>
  <c r="L287" i="1"/>
  <c r="K286" i="1"/>
  <c r="L286" i="1"/>
  <c r="K285" i="1"/>
  <c r="L285" i="1"/>
  <c r="K284" i="1"/>
  <c r="L284" i="1"/>
  <c r="K283" i="1"/>
  <c r="L283" i="1"/>
  <c r="K282" i="1"/>
  <c r="L282" i="1"/>
  <c r="K281" i="1"/>
  <c r="L281" i="1"/>
  <c r="K280" i="1"/>
  <c r="L280" i="1"/>
  <c r="K279" i="1"/>
  <c r="L279" i="1"/>
  <c r="K278" i="1"/>
  <c r="L278" i="1"/>
  <c r="K277" i="1"/>
  <c r="L277" i="1"/>
  <c r="K276" i="1"/>
  <c r="L276" i="1"/>
  <c r="K275" i="1"/>
  <c r="L275" i="1"/>
  <c r="K274" i="1"/>
  <c r="L274" i="1"/>
  <c r="K273" i="1"/>
  <c r="L273" i="1"/>
  <c r="K272" i="1"/>
  <c r="L272" i="1"/>
  <c r="K271" i="1"/>
  <c r="L271" i="1"/>
  <c r="K270" i="1"/>
  <c r="L270" i="1"/>
  <c r="K269" i="1"/>
  <c r="L269" i="1"/>
  <c r="K268" i="1"/>
  <c r="L268" i="1"/>
  <c r="K267" i="1"/>
  <c r="L267" i="1"/>
  <c r="K266" i="1"/>
  <c r="L266" i="1"/>
  <c r="K265" i="1"/>
  <c r="L265" i="1"/>
  <c r="K264" i="1"/>
  <c r="L264" i="1"/>
  <c r="K263" i="1"/>
  <c r="L263" i="1"/>
  <c r="K262" i="1"/>
  <c r="L262" i="1"/>
  <c r="K261" i="1"/>
  <c r="L261" i="1"/>
  <c r="K260" i="1"/>
  <c r="L260" i="1"/>
  <c r="K259" i="1"/>
  <c r="L259" i="1"/>
  <c r="K258" i="1"/>
  <c r="L258" i="1"/>
  <c r="K257" i="1"/>
  <c r="L257" i="1"/>
  <c r="K256" i="1"/>
  <c r="L256" i="1"/>
  <c r="K255" i="1"/>
  <c r="L255" i="1"/>
  <c r="K254" i="1"/>
  <c r="L254" i="1"/>
  <c r="K253" i="1"/>
  <c r="L253" i="1"/>
  <c r="K252" i="1"/>
  <c r="L252" i="1"/>
  <c r="K251" i="1"/>
  <c r="L251" i="1"/>
  <c r="K250" i="1"/>
  <c r="L250" i="1"/>
  <c r="K249" i="1"/>
  <c r="L249" i="1"/>
  <c r="K248" i="1"/>
  <c r="L248" i="1"/>
  <c r="K247" i="1"/>
  <c r="L247" i="1"/>
  <c r="K246" i="1"/>
  <c r="L246" i="1"/>
  <c r="K245" i="1"/>
  <c r="L245" i="1"/>
  <c r="K244" i="1"/>
  <c r="L244" i="1"/>
  <c r="K243" i="1"/>
  <c r="L243" i="1"/>
  <c r="K242" i="1"/>
  <c r="L242" i="1"/>
  <c r="K241" i="1"/>
  <c r="L241" i="1"/>
  <c r="K240" i="1"/>
  <c r="L240" i="1"/>
  <c r="K239" i="1"/>
  <c r="L239" i="1"/>
  <c r="K238" i="1"/>
  <c r="L238" i="1"/>
  <c r="K237" i="1"/>
  <c r="L237" i="1"/>
  <c r="K236" i="1"/>
  <c r="L236" i="1"/>
  <c r="K235" i="1"/>
  <c r="L235" i="1"/>
  <c r="K234" i="1"/>
  <c r="L234" i="1"/>
  <c r="K233" i="1"/>
  <c r="L233" i="1"/>
  <c r="K232" i="1"/>
  <c r="L232" i="1"/>
  <c r="K231" i="1"/>
  <c r="L231" i="1"/>
  <c r="K230" i="1"/>
  <c r="L230" i="1"/>
  <c r="K229" i="1"/>
  <c r="L229" i="1"/>
  <c r="K228" i="1"/>
  <c r="L228" i="1"/>
  <c r="K227" i="1"/>
  <c r="L227" i="1"/>
  <c r="K226" i="1"/>
  <c r="L226" i="1"/>
  <c r="K225" i="1"/>
  <c r="L225" i="1"/>
  <c r="K224" i="1"/>
  <c r="L224" i="1"/>
  <c r="K223" i="1"/>
  <c r="L223" i="1"/>
  <c r="K222" i="1"/>
  <c r="L222" i="1"/>
  <c r="K221" i="1"/>
  <c r="L221" i="1"/>
  <c r="K220" i="1"/>
  <c r="L220" i="1"/>
  <c r="K219" i="1"/>
  <c r="L219" i="1"/>
  <c r="K218" i="1"/>
  <c r="L218" i="1"/>
  <c r="K217" i="1"/>
  <c r="L217" i="1"/>
  <c r="K216" i="1"/>
  <c r="L216" i="1"/>
  <c r="K215" i="1"/>
  <c r="L215" i="1"/>
  <c r="K214" i="1"/>
  <c r="L214" i="1"/>
  <c r="K213" i="1"/>
  <c r="L213" i="1"/>
  <c r="K212" i="1"/>
  <c r="L212" i="1"/>
  <c r="K211" i="1"/>
  <c r="L211" i="1"/>
  <c r="K210" i="1"/>
  <c r="L210" i="1"/>
  <c r="K209" i="1"/>
  <c r="L209" i="1"/>
  <c r="K208" i="1"/>
  <c r="L208" i="1"/>
  <c r="K207" i="1"/>
  <c r="L207" i="1"/>
  <c r="K206" i="1"/>
  <c r="L206" i="1"/>
  <c r="K205" i="1"/>
  <c r="L205" i="1"/>
  <c r="K204" i="1"/>
  <c r="L204" i="1"/>
  <c r="K203" i="1"/>
  <c r="L203" i="1"/>
  <c r="K202" i="1"/>
  <c r="L202" i="1"/>
  <c r="K201" i="1"/>
  <c r="L201" i="1"/>
  <c r="K200" i="1"/>
  <c r="L200" i="1"/>
  <c r="K199" i="1"/>
  <c r="L199" i="1"/>
  <c r="K198" i="1"/>
  <c r="L198" i="1"/>
  <c r="K197" i="1"/>
  <c r="L197" i="1"/>
  <c r="K196" i="1"/>
  <c r="L196" i="1"/>
  <c r="K195" i="1"/>
  <c r="L195" i="1"/>
  <c r="K194" i="1"/>
  <c r="L194" i="1"/>
  <c r="K193" i="1"/>
  <c r="L193" i="1"/>
  <c r="K192" i="1"/>
  <c r="L192" i="1"/>
  <c r="K191" i="1"/>
  <c r="L191" i="1"/>
  <c r="K190" i="1"/>
  <c r="L190" i="1"/>
  <c r="K189" i="1"/>
  <c r="L189" i="1"/>
  <c r="K188" i="1"/>
  <c r="L188" i="1"/>
  <c r="K187" i="1"/>
  <c r="L187" i="1"/>
  <c r="K186" i="1"/>
  <c r="L186" i="1"/>
  <c r="K185" i="1"/>
  <c r="L185" i="1"/>
  <c r="K184" i="1"/>
  <c r="L184" i="1"/>
  <c r="K183" i="1"/>
  <c r="L183" i="1"/>
  <c r="K182" i="1"/>
  <c r="L182" i="1"/>
  <c r="K181" i="1"/>
  <c r="L181" i="1"/>
  <c r="K180" i="1"/>
  <c r="L180" i="1"/>
  <c r="K179" i="1"/>
  <c r="L179" i="1"/>
  <c r="K178" i="1"/>
  <c r="L178" i="1"/>
  <c r="K177" i="1"/>
  <c r="L177" i="1"/>
  <c r="K176" i="1"/>
  <c r="L176" i="1"/>
  <c r="K175" i="1"/>
  <c r="L175" i="1"/>
  <c r="K174" i="1"/>
  <c r="L174" i="1"/>
  <c r="K173" i="1"/>
  <c r="L173" i="1"/>
  <c r="K172" i="1"/>
  <c r="L172" i="1"/>
  <c r="K171" i="1"/>
  <c r="L171" i="1"/>
  <c r="K170" i="1"/>
  <c r="L170" i="1"/>
  <c r="K169" i="1"/>
  <c r="L169" i="1"/>
  <c r="K168" i="1"/>
  <c r="L168" i="1"/>
  <c r="K167" i="1"/>
  <c r="L167" i="1"/>
  <c r="K166" i="1"/>
  <c r="L166" i="1"/>
  <c r="K165" i="1"/>
  <c r="L165" i="1"/>
  <c r="K164" i="1"/>
  <c r="L164" i="1"/>
  <c r="K163" i="1"/>
  <c r="L163" i="1"/>
  <c r="K162" i="1"/>
  <c r="L162" i="1"/>
  <c r="K161" i="1"/>
  <c r="L161" i="1"/>
  <c r="K160" i="1"/>
  <c r="L160" i="1"/>
  <c r="K159" i="1"/>
  <c r="L159" i="1"/>
  <c r="K158" i="1"/>
  <c r="L158" i="1"/>
  <c r="K157" i="1"/>
  <c r="L157" i="1"/>
  <c r="K156" i="1"/>
  <c r="L156" i="1"/>
  <c r="K155" i="1"/>
  <c r="L155" i="1"/>
  <c r="K154" i="1"/>
  <c r="L154" i="1"/>
  <c r="K153" i="1"/>
  <c r="L153" i="1"/>
  <c r="K152" i="1"/>
  <c r="L152" i="1"/>
  <c r="K151" i="1"/>
  <c r="L151" i="1"/>
  <c r="K150" i="1"/>
  <c r="L150" i="1"/>
  <c r="K149" i="1"/>
  <c r="L149" i="1"/>
  <c r="K148" i="1"/>
  <c r="L148" i="1"/>
  <c r="K147" i="1"/>
  <c r="L147" i="1"/>
  <c r="K146" i="1"/>
  <c r="L146" i="1"/>
  <c r="K145" i="1"/>
  <c r="L145" i="1"/>
  <c r="K144" i="1"/>
  <c r="L144" i="1"/>
  <c r="K143" i="1"/>
  <c r="L143" i="1"/>
  <c r="K142" i="1"/>
  <c r="L142" i="1"/>
  <c r="K141" i="1"/>
  <c r="L141" i="1"/>
  <c r="K140" i="1"/>
  <c r="L140" i="1"/>
  <c r="K139" i="1"/>
  <c r="L139" i="1"/>
  <c r="K138" i="1"/>
  <c r="L138" i="1"/>
  <c r="K137" i="1"/>
  <c r="L137" i="1"/>
  <c r="K136" i="1"/>
  <c r="L136" i="1"/>
  <c r="K135" i="1"/>
  <c r="L135" i="1"/>
  <c r="K134" i="1"/>
  <c r="L134" i="1"/>
  <c r="K133" i="1"/>
  <c r="L133" i="1"/>
  <c r="K132" i="1"/>
  <c r="L132" i="1"/>
  <c r="K131" i="1"/>
  <c r="L131" i="1"/>
  <c r="K130" i="1"/>
  <c r="L130" i="1"/>
  <c r="K129" i="1"/>
  <c r="L129" i="1"/>
  <c r="K128" i="1"/>
  <c r="L128" i="1"/>
  <c r="K127" i="1"/>
  <c r="L127" i="1"/>
  <c r="K126" i="1"/>
  <c r="L126" i="1"/>
  <c r="K125" i="1"/>
  <c r="L125" i="1"/>
  <c r="K124" i="1"/>
  <c r="L124" i="1"/>
  <c r="K123" i="1"/>
  <c r="L123" i="1"/>
  <c r="K122" i="1"/>
  <c r="L122" i="1"/>
  <c r="K121" i="1"/>
  <c r="L121" i="1"/>
  <c r="K120" i="1"/>
  <c r="L120" i="1"/>
  <c r="K119" i="1"/>
  <c r="L119" i="1"/>
  <c r="K118" i="1"/>
  <c r="L118" i="1"/>
  <c r="K117" i="1"/>
  <c r="L117" i="1"/>
  <c r="K116" i="1"/>
  <c r="L116" i="1"/>
  <c r="K115" i="1"/>
  <c r="L115" i="1"/>
  <c r="K114" i="1"/>
  <c r="L114" i="1"/>
  <c r="K113" i="1"/>
  <c r="L113" i="1"/>
  <c r="K112" i="1"/>
  <c r="L112" i="1"/>
  <c r="K111" i="1"/>
  <c r="L111" i="1"/>
  <c r="K110" i="1"/>
  <c r="L110" i="1"/>
  <c r="K109" i="1"/>
  <c r="L109" i="1"/>
  <c r="K108" i="1"/>
  <c r="L108" i="1"/>
  <c r="K107" i="1"/>
  <c r="L107" i="1"/>
  <c r="K106" i="1"/>
  <c r="L106" i="1"/>
  <c r="K105" i="1"/>
  <c r="L105" i="1"/>
  <c r="K104" i="1"/>
  <c r="L104" i="1"/>
  <c r="K103" i="1"/>
  <c r="L103" i="1"/>
  <c r="K102" i="1"/>
  <c r="L102" i="1"/>
  <c r="K101" i="1"/>
  <c r="L101" i="1"/>
  <c r="K100" i="1"/>
  <c r="L100" i="1"/>
  <c r="K99" i="1"/>
  <c r="L99" i="1"/>
  <c r="K98" i="1"/>
  <c r="L98" i="1"/>
  <c r="K97" i="1"/>
  <c r="L97" i="1"/>
  <c r="K96" i="1"/>
  <c r="L96" i="1"/>
  <c r="K95" i="1"/>
  <c r="L95" i="1"/>
  <c r="K94" i="1"/>
  <c r="L94" i="1"/>
  <c r="K93" i="1"/>
  <c r="L93" i="1"/>
  <c r="K92" i="1"/>
  <c r="L92" i="1"/>
  <c r="K91" i="1"/>
  <c r="L91" i="1"/>
  <c r="K90" i="1"/>
  <c r="L90" i="1"/>
  <c r="K89" i="1"/>
  <c r="L89" i="1"/>
  <c r="K88" i="1"/>
  <c r="L88" i="1"/>
  <c r="K87" i="1"/>
  <c r="L87" i="1"/>
  <c r="K86" i="1"/>
  <c r="L86" i="1"/>
  <c r="K85" i="1"/>
  <c r="L85" i="1"/>
  <c r="K84" i="1"/>
  <c r="L84" i="1"/>
  <c r="K83" i="1"/>
  <c r="L83" i="1"/>
  <c r="K82" i="1"/>
  <c r="L82" i="1"/>
  <c r="K81" i="1"/>
  <c r="L81" i="1"/>
  <c r="K80" i="1"/>
  <c r="L80" i="1"/>
  <c r="K79" i="1"/>
  <c r="L79" i="1"/>
  <c r="K78" i="1"/>
  <c r="L78" i="1"/>
  <c r="K77" i="1"/>
  <c r="L77" i="1"/>
  <c r="K76" i="1"/>
  <c r="L76" i="1"/>
  <c r="K75" i="1"/>
  <c r="L75" i="1"/>
  <c r="K74" i="1"/>
  <c r="L74" i="1"/>
  <c r="K73" i="1"/>
  <c r="L73" i="1"/>
  <c r="K72" i="1"/>
  <c r="L72" i="1"/>
  <c r="K71" i="1"/>
  <c r="L71" i="1"/>
  <c r="K70" i="1"/>
  <c r="L70" i="1"/>
  <c r="K69" i="1"/>
  <c r="L69" i="1"/>
  <c r="K68" i="1"/>
  <c r="L68" i="1"/>
  <c r="K67" i="1"/>
  <c r="L67" i="1"/>
  <c r="K66" i="1"/>
  <c r="L66" i="1"/>
  <c r="K65" i="1"/>
  <c r="L65" i="1"/>
  <c r="K64" i="1"/>
  <c r="L64" i="1"/>
  <c r="K63" i="1"/>
  <c r="L63" i="1"/>
  <c r="K62" i="1"/>
  <c r="L62" i="1"/>
  <c r="K61" i="1"/>
  <c r="L61" i="1"/>
  <c r="K60" i="1"/>
  <c r="L60" i="1"/>
  <c r="K59" i="1"/>
  <c r="L59" i="1"/>
  <c r="K58" i="1"/>
  <c r="L58" i="1"/>
  <c r="K57" i="1"/>
  <c r="L57" i="1"/>
  <c r="K56" i="1"/>
  <c r="L56" i="1"/>
  <c r="K55" i="1"/>
  <c r="L55" i="1"/>
  <c r="K54" i="1"/>
  <c r="L54" i="1"/>
  <c r="K53" i="1"/>
  <c r="L53" i="1"/>
  <c r="K52" i="1"/>
  <c r="L52" i="1"/>
  <c r="K51" i="1"/>
  <c r="L51" i="1"/>
  <c r="K50" i="1"/>
  <c r="L50" i="1"/>
  <c r="K49" i="1"/>
  <c r="L49" i="1"/>
  <c r="K48" i="1"/>
  <c r="L48" i="1"/>
  <c r="K47" i="1"/>
  <c r="L47" i="1"/>
  <c r="K46" i="1"/>
  <c r="L46" i="1"/>
  <c r="K45" i="1"/>
  <c r="L45" i="1"/>
  <c r="K44" i="1"/>
  <c r="L44" i="1"/>
  <c r="K43" i="1"/>
  <c r="L43" i="1"/>
  <c r="K42" i="1"/>
  <c r="L42" i="1"/>
  <c r="K41" i="1"/>
  <c r="L41" i="1"/>
  <c r="K40" i="1"/>
  <c r="L40" i="1"/>
  <c r="K39" i="1"/>
  <c r="L39" i="1"/>
  <c r="K38" i="1"/>
  <c r="L38" i="1"/>
  <c r="K37" i="1"/>
  <c r="L37" i="1"/>
  <c r="K36" i="1"/>
  <c r="L36" i="1"/>
  <c r="K35" i="1"/>
  <c r="L35" i="1"/>
  <c r="K34" i="1"/>
  <c r="L34" i="1"/>
  <c r="K33" i="1"/>
  <c r="L33" i="1"/>
  <c r="K32" i="1"/>
  <c r="L32" i="1"/>
  <c r="K31" i="1"/>
  <c r="L31" i="1"/>
  <c r="K30" i="1"/>
  <c r="L30" i="1"/>
  <c r="K29" i="1"/>
  <c r="L29" i="1"/>
  <c r="K28" i="1"/>
  <c r="L28" i="1"/>
  <c r="K27" i="1"/>
  <c r="L27" i="1"/>
  <c r="K26" i="1"/>
  <c r="L26" i="1"/>
  <c r="K25" i="1"/>
  <c r="L25" i="1"/>
  <c r="K24" i="1"/>
  <c r="L24" i="1"/>
  <c r="K23" i="1"/>
  <c r="L23" i="1"/>
  <c r="K22" i="1"/>
  <c r="L22" i="1"/>
  <c r="K21" i="1"/>
  <c r="L21" i="1"/>
  <c r="K20" i="1"/>
  <c r="L20" i="1"/>
  <c r="K19" i="1"/>
  <c r="L19" i="1"/>
  <c r="K18" i="1"/>
  <c r="L18" i="1"/>
  <c r="K17" i="1"/>
  <c r="L17" i="1"/>
  <c r="K16" i="1"/>
  <c r="L16" i="1"/>
  <c r="K15" i="1"/>
  <c r="L15" i="1"/>
  <c r="K14" i="1"/>
  <c r="L14" i="1"/>
  <c r="K13" i="1"/>
  <c r="L13" i="1"/>
  <c r="K12" i="1"/>
  <c r="L12" i="1"/>
  <c r="K11" i="1"/>
  <c r="L11" i="1"/>
  <c r="K10" i="1"/>
  <c r="L10" i="1"/>
  <c r="K9" i="1"/>
  <c r="L9" i="1"/>
  <c r="K8" i="1"/>
  <c r="L8" i="1"/>
  <c r="K7" i="1"/>
  <c r="L7" i="1"/>
  <c r="K6" i="1"/>
  <c r="L6" i="1"/>
  <c r="K5" i="1"/>
  <c r="L5" i="1"/>
  <c r="K4" i="1"/>
  <c r="L4" i="1"/>
  <c r="K3" i="1"/>
  <c r="L3" i="1"/>
  <c r="E33" i="10"/>
  <c r="A33" i="10"/>
  <c r="E32" i="10"/>
  <c r="A32" i="10"/>
  <c r="E31" i="10"/>
  <c r="A31" i="10"/>
  <c r="E30" i="10"/>
  <c r="A30" i="10"/>
  <c r="E29" i="10"/>
  <c r="A29" i="10"/>
  <c r="E28" i="10"/>
  <c r="A28" i="10"/>
  <c r="E27" i="10"/>
  <c r="A27" i="10"/>
  <c r="E26" i="10"/>
  <c r="A26" i="10"/>
  <c r="K2" i="1"/>
  <c r="L2" i="1"/>
  <c r="G312" i="6" l="1"/>
  <c r="F312" i="6"/>
  <c r="E312" i="6"/>
  <c r="D312" i="6"/>
  <c r="C312" i="6"/>
  <c r="G311" i="6"/>
  <c r="F311" i="6"/>
  <c r="E311" i="6"/>
  <c r="D311" i="6"/>
  <c r="C311" i="6"/>
  <c r="G310" i="6"/>
  <c r="F310" i="6"/>
  <c r="E310" i="6"/>
  <c r="D310" i="6"/>
  <c r="C310" i="6"/>
  <c r="G309" i="6"/>
  <c r="F309" i="6"/>
  <c r="E309" i="6"/>
  <c r="D309" i="6"/>
  <c r="C309" i="6"/>
  <c r="G308" i="6"/>
  <c r="F308" i="6"/>
  <c r="E308" i="6"/>
  <c r="D308" i="6"/>
  <c r="C308" i="6"/>
  <c r="G307" i="6"/>
  <c r="F307" i="6"/>
  <c r="E307" i="6"/>
  <c r="D307" i="6"/>
  <c r="C307" i="6"/>
  <c r="G296" i="6"/>
  <c r="F296" i="6"/>
  <c r="E296" i="6"/>
  <c r="D296" i="6"/>
  <c r="C296" i="6"/>
  <c r="G295" i="6"/>
  <c r="F295" i="6"/>
  <c r="E295" i="6"/>
  <c r="D295" i="6"/>
  <c r="C295" i="6"/>
  <c r="G294" i="6"/>
  <c r="F294" i="6"/>
  <c r="E294" i="6"/>
  <c r="D294" i="6"/>
  <c r="C294" i="6"/>
  <c r="G293" i="6"/>
  <c r="F293" i="6"/>
  <c r="E293" i="6"/>
  <c r="D293" i="6"/>
  <c r="C293" i="6"/>
  <c r="G292" i="6"/>
  <c r="F292" i="6"/>
  <c r="E292" i="6"/>
  <c r="D292" i="6"/>
  <c r="C292" i="6"/>
  <c r="G291" i="6"/>
  <c r="F291" i="6"/>
  <c r="E291" i="6"/>
  <c r="D291" i="6"/>
  <c r="C291" i="6"/>
  <c r="G280" i="6"/>
  <c r="F280" i="6"/>
  <c r="E280" i="6"/>
  <c r="D280" i="6"/>
  <c r="C280" i="6"/>
  <c r="G279" i="6"/>
  <c r="F279" i="6"/>
  <c r="E279" i="6"/>
  <c r="D279" i="6"/>
  <c r="C279" i="6"/>
  <c r="G278" i="6"/>
  <c r="F278" i="6"/>
  <c r="E278" i="6"/>
  <c r="D278" i="6"/>
  <c r="C278" i="6"/>
  <c r="G277" i="6"/>
  <c r="F277" i="6"/>
  <c r="E277" i="6"/>
  <c r="D277" i="6"/>
  <c r="C277" i="6"/>
  <c r="G276" i="6"/>
  <c r="F276" i="6"/>
  <c r="E276" i="6"/>
  <c r="D276" i="6"/>
  <c r="C276" i="6"/>
  <c r="G275" i="6"/>
  <c r="F275" i="6"/>
  <c r="E275" i="6"/>
  <c r="D275" i="6"/>
  <c r="C275" i="6"/>
  <c r="G264" i="6"/>
  <c r="F264" i="6"/>
  <c r="E264" i="6"/>
  <c r="D264" i="6"/>
  <c r="C264" i="6"/>
  <c r="G263" i="6"/>
  <c r="F263" i="6"/>
  <c r="E263" i="6"/>
  <c r="D263" i="6"/>
  <c r="C263" i="6"/>
  <c r="G262" i="6"/>
  <c r="F262" i="6"/>
  <c r="E262" i="6"/>
  <c r="D262" i="6"/>
  <c r="C262" i="6"/>
  <c r="G261" i="6"/>
  <c r="F261" i="6"/>
  <c r="E261" i="6"/>
  <c r="D261" i="6"/>
  <c r="C261" i="6"/>
  <c r="G260" i="6"/>
  <c r="F260" i="6"/>
  <c r="E260" i="6"/>
  <c r="D260" i="6"/>
  <c r="C260" i="6"/>
  <c r="G259" i="6"/>
  <c r="F259" i="6"/>
  <c r="E259" i="6"/>
  <c r="D259" i="6"/>
  <c r="C259" i="6"/>
  <c r="G248" i="6"/>
  <c r="F248" i="6"/>
  <c r="E248" i="6"/>
  <c r="D248" i="6"/>
  <c r="C248" i="6"/>
  <c r="G247" i="6"/>
  <c r="F247" i="6"/>
  <c r="E247" i="6"/>
  <c r="D247" i="6"/>
  <c r="C247" i="6"/>
  <c r="G246" i="6"/>
  <c r="F246" i="6"/>
  <c r="E246" i="6"/>
  <c r="D246" i="6"/>
  <c r="C246" i="6"/>
  <c r="G245" i="6"/>
  <c r="F245" i="6"/>
  <c r="E245" i="6"/>
  <c r="D245" i="6"/>
  <c r="C245" i="6"/>
  <c r="G244" i="6"/>
  <c r="F244" i="6"/>
  <c r="E244" i="6"/>
  <c r="D244" i="6"/>
  <c r="C244" i="6"/>
  <c r="G243" i="6"/>
  <c r="F243" i="6"/>
  <c r="E243" i="6"/>
  <c r="D243" i="6"/>
  <c r="C243" i="6"/>
  <c r="O232" i="6"/>
  <c r="N232" i="6"/>
  <c r="M232" i="6"/>
  <c r="L232" i="6"/>
  <c r="K232" i="6"/>
  <c r="G232" i="6"/>
  <c r="F232" i="6"/>
  <c r="E232" i="6"/>
  <c r="D232" i="6"/>
  <c r="C232" i="6"/>
  <c r="N231" i="6"/>
  <c r="M231" i="6"/>
  <c r="K231" i="6"/>
  <c r="G231" i="6"/>
  <c r="F231" i="6"/>
  <c r="E231" i="6"/>
  <c r="D231" i="6"/>
  <c r="C231" i="6"/>
  <c r="N230" i="6"/>
  <c r="M230" i="6"/>
  <c r="K230" i="6"/>
  <c r="G230" i="6"/>
  <c r="F230" i="6"/>
  <c r="E230" i="6"/>
  <c r="D230" i="6"/>
  <c r="C230" i="6"/>
  <c r="N229" i="6"/>
  <c r="M229" i="6"/>
  <c r="K229" i="6"/>
  <c r="G229" i="6"/>
  <c r="F229" i="6"/>
  <c r="E229" i="6"/>
  <c r="D229" i="6"/>
  <c r="C229" i="6"/>
  <c r="N228" i="6"/>
  <c r="M228" i="6"/>
  <c r="K228" i="6"/>
  <c r="G228" i="6"/>
  <c r="F228" i="6"/>
  <c r="E228" i="6"/>
  <c r="D228" i="6"/>
  <c r="C228" i="6"/>
  <c r="O227" i="6"/>
  <c r="N227" i="6"/>
  <c r="M227" i="6"/>
  <c r="L227" i="6"/>
  <c r="K227" i="6"/>
  <c r="G227" i="6"/>
  <c r="F227" i="6"/>
  <c r="E227" i="6"/>
  <c r="D227" i="6"/>
  <c r="C227" i="6"/>
  <c r="G216" i="6"/>
  <c r="F216" i="6"/>
  <c r="E216" i="6"/>
  <c r="D216" i="6"/>
  <c r="C216" i="6"/>
  <c r="G215" i="6"/>
  <c r="F215" i="6"/>
  <c r="E215" i="6"/>
  <c r="D215" i="6"/>
  <c r="C215" i="6"/>
  <c r="G214" i="6"/>
  <c r="F214" i="6"/>
  <c r="E214" i="6"/>
  <c r="D214" i="6"/>
  <c r="C214" i="6"/>
  <c r="G213" i="6"/>
  <c r="F213" i="6"/>
  <c r="E213" i="6"/>
  <c r="D213" i="6"/>
  <c r="C213" i="6"/>
  <c r="G212" i="6"/>
  <c r="F212" i="6"/>
  <c r="E212" i="6"/>
  <c r="D212" i="6"/>
  <c r="C212" i="6"/>
  <c r="G211" i="6"/>
  <c r="F211" i="6"/>
  <c r="E211" i="6"/>
  <c r="D211" i="6"/>
  <c r="C211" i="6"/>
  <c r="G200" i="6"/>
  <c r="F200" i="6"/>
  <c r="E200" i="6"/>
  <c r="D200" i="6"/>
  <c r="C200" i="6"/>
  <c r="G199" i="6"/>
  <c r="F199" i="6"/>
  <c r="E199" i="6"/>
  <c r="D199" i="6"/>
  <c r="C199" i="6"/>
  <c r="G198" i="6"/>
  <c r="F198" i="6"/>
  <c r="E198" i="6"/>
  <c r="D198" i="6"/>
  <c r="C198" i="6"/>
  <c r="G197" i="6"/>
  <c r="F197" i="6"/>
  <c r="E197" i="6"/>
  <c r="D197" i="6"/>
  <c r="C197" i="6"/>
  <c r="G196" i="6"/>
  <c r="F196" i="6"/>
  <c r="E196" i="6"/>
  <c r="D196" i="6"/>
  <c r="C196" i="6"/>
  <c r="G195" i="6"/>
  <c r="F195" i="6"/>
  <c r="E195" i="6"/>
  <c r="D195" i="6"/>
  <c r="C195" i="6"/>
  <c r="G184" i="6"/>
  <c r="F184" i="6"/>
  <c r="E184" i="6"/>
  <c r="D184" i="6"/>
  <c r="C184" i="6"/>
  <c r="G183" i="6"/>
  <c r="F183" i="6"/>
  <c r="E183" i="6"/>
  <c r="D183" i="6"/>
  <c r="C183" i="6"/>
  <c r="G182" i="6"/>
  <c r="F182" i="6"/>
  <c r="E182" i="6"/>
  <c r="D182" i="6"/>
  <c r="C182" i="6"/>
  <c r="G181" i="6"/>
  <c r="F181" i="6"/>
  <c r="E181" i="6"/>
  <c r="D181" i="6"/>
  <c r="C181" i="6"/>
  <c r="G180" i="6"/>
  <c r="F180" i="6"/>
  <c r="E180" i="6"/>
  <c r="D180" i="6"/>
  <c r="C180" i="6"/>
  <c r="G179" i="6"/>
  <c r="F179" i="6"/>
  <c r="E179" i="6"/>
  <c r="D179" i="6"/>
  <c r="C179" i="6"/>
  <c r="G168" i="6"/>
  <c r="F168" i="6"/>
  <c r="E168" i="6"/>
  <c r="D168" i="6"/>
  <c r="C168" i="6"/>
  <c r="G167" i="6"/>
  <c r="F167" i="6"/>
  <c r="E167" i="6"/>
  <c r="D167" i="6"/>
  <c r="C167" i="6"/>
  <c r="G166" i="6"/>
  <c r="F166" i="6"/>
  <c r="E166" i="6"/>
  <c r="D166" i="6"/>
  <c r="C166" i="6"/>
  <c r="G165" i="6"/>
  <c r="F165" i="6"/>
  <c r="E165" i="6"/>
  <c r="D165" i="6"/>
  <c r="C165" i="6"/>
  <c r="G164" i="6"/>
  <c r="F164" i="6"/>
  <c r="E164" i="6"/>
  <c r="D164" i="6"/>
  <c r="C164" i="6"/>
  <c r="G163" i="6"/>
  <c r="F163" i="6"/>
  <c r="E163" i="6"/>
  <c r="D163" i="6"/>
  <c r="C163" i="6"/>
  <c r="G152" i="6"/>
  <c r="F152" i="6"/>
  <c r="E152" i="6"/>
  <c r="D152" i="6"/>
  <c r="C152" i="6"/>
  <c r="G151" i="6"/>
  <c r="F151" i="6"/>
  <c r="E151" i="6"/>
  <c r="D151" i="6"/>
  <c r="C151" i="6"/>
  <c r="G150" i="6"/>
  <c r="F150" i="6"/>
  <c r="E150" i="6"/>
  <c r="D150" i="6"/>
  <c r="C150" i="6"/>
  <c r="G149" i="6"/>
  <c r="F149" i="6"/>
  <c r="E149" i="6"/>
  <c r="D149" i="6"/>
  <c r="C149" i="6"/>
  <c r="G148" i="6"/>
  <c r="F148" i="6"/>
  <c r="E148" i="6"/>
  <c r="D148" i="6"/>
  <c r="C148" i="6"/>
  <c r="G147" i="6"/>
  <c r="F147" i="6"/>
  <c r="E147" i="6"/>
  <c r="D147" i="6"/>
  <c r="C147" i="6"/>
  <c r="G136" i="6"/>
  <c r="F136" i="6"/>
  <c r="E136" i="6"/>
  <c r="D136" i="6"/>
  <c r="C136" i="6"/>
  <c r="G135" i="6"/>
  <c r="F135" i="6"/>
  <c r="E135" i="6"/>
  <c r="D135" i="6"/>
  <c r="C135" i="6"/>
  <c r="G134" i="6"/>
  <c r="F134" i="6"/>
  <c r="E134" i="6"/>
  <c r="D134" i="6"/>
  <c r="C134" i="6"/>
  <c r="G133" i="6"/>
  <c r="F133" i="6"/>
  <c r="E133" i="6"/>
  <c r="D133" i="6"/>
  <c r="C133" i="6"/>
  <c r="G132" i="6"/>
  <c r="F132" i="6"/>
  <c r="E132" i="6"/>
  <c r="D132" i="6"/>
  <c r="C132" i="6"/>
  <c r="G131" i="6"/>
  <c r="F131" i="6"/>
  <c r="E131" i="6"/>
  <c r="D131" i="6"/>
  <c r="C131" i="6"/>
  <c r="G120" i="6"/>
  <c r="F120" i="6"/>
  <c r="E120" i="6"/>
  <c r="D120" i="6"/>
  <c r="C120" i="6"/>
  <c r="G119" i="6"/>
  <c r="F119" i="6"/>
  <c r="E119" i="6"/>
  <c r="D119" i="6"/>
  <c r="C119" i="6"/>
  <c r="G118" i="6"/>
  <c r="F118" i="6"/>
  <c r="E118" i="6"/>
  <c r="D118" i="6"/>
  <c r="C118" i="6"/>
  <c r="G117" i="6"/>
  <c r="F117" i="6"/>
  <c r="E117" i="6"/>
  <c r="D117" i="6"/>
  <c r="C117" i="6"/>
  <c r="G116" i="6"/>
  <c r="F116" i="6"/>
  <c r="E116" i="6"/>
  <c r="D116" i="6"/>
  <c r="C116" i="6"/>
  <c r="G115" i="6"/>
  <c r="F115" i="6"/>
  <c r="E115" i="6"/>
  <c r="D115" i="6"/>
  <c r="C115" i="6"/>
  <c r="G104" i="6"/>
  <c r="F104" i="6"/>
  <c r="E104" i="6"/>
  <c r="D104" i="6"/>
  <c r="C104" i="6"/>
  <c r="G103" i="6"/>
  <c r="F103" i="6"/>
  <c r="E103" i="6"/>
  <c r="D103" i="6"/>
  <c r="C103" i="6"/>
  <c r="G102" i="6"/>
  <c r="F102" i="6"/>
  <c r="E102" i="6"/>
  <c r="D102" i="6"/>
  <c r="C102" i="6"/>
  <c r="G101" i="6"/>
  <c r="F101" i="6"/>
  <c r="E101" i="6"/>
  <c r="D101" i="6"/>
  <c r="C101" i="6"/>
  <c r="G100" i="6"/>
  <c r="F100" i="6"/>
  <c r="E100" i="6"/>
  <c r="D100" i="6"/>
  <c r="C100" i="6"/>
  <c r="G99" i="6"/>
  <c r="F99" i="6"/>
  <c r="E99" i="6"/>
  <c r="D99" i="6"/>
  <c r="C99" i="6"/>
  <c r="G88" i="6"/>
  <c r="F88" i="6"/>
  <c r="E88" i="6"/>
  <c r="D88" i="6"/>
  <c r="C88" i="6"/>
  <c r="G87" i="6"/>
  <c r="F87" i="6"/>
  <c r="E87" i="6"/>
  <c r="D87" i="6"/>
  <c r="C87" i="6"/>
  <c r="G86" i="6"/>
  <c r="F86" i="6"/>
  <c r="E86" i="6"/>
  <c r="D86" i="6"/>
  <c r="C86" i="6"/>
  <c r="G85" i="6"/>
  <c r="F85" i="6"/>
  <c r="E85" i="6"/>
  <c r="D85" i="6"/>
  <c r="C85" i="6"/>
  <c r="G84" i="6"/>
  <c r="F84" i="6"/>
  <c r="E84" i="6"/>
  <c r="D84" i="6"/>
  <c r="C84" i="6"/>
  <c r="G83" i="6"/>
  <c r="F83" i="6"/>
  <c r="E83" i="6"/>
  <c r="D83" i="6"/>
  <c r="C83" i="6"/>
  <c r="G72" i="6"/>
  <c r="F72" i="6"/>
  <c r="E72" i="6"/>
  <c r="D72" i="6"/>
  <c r="C72" i="6"/>
  <c r="G71" i="6"/>
  <c r="F71" i="6"/>
  <c r="E71" i="6"/>
  <c r="D71" i="6"/>
  <c r="C71" i="6"/>
  <c r="G70" i="6"/>
  <c r="F70" i="6"/>
  <c r="E70" i="6"/>
  <c r="D70" i="6"/>
  <c r="C70" i="6"/>
  <c r="G69" i="6"/>
  <c r="F69" i="6"/>
  <c r="E69" i="6"/>
  <c r="D69" i="6"/>
  <c r="C69" i="6"/>
  <c r="G68" i="6"/>
  <c r="F68" i="6"/>
  <c r="E68" i="6"/>
  <c r="D68" i="6"/>
  <c r="C68" i="6"/>
  <c r="G67" i="6"/>
  <c r="F67" i="6"/>
  <c r="E67" i="6"/>
  <c r="D67" i="6"/>
  <c r="C67" i="6"/>
  <c r="G56" i="6"/>
  <c r="F56" i="6"/>
  <c r="E56" i="6"/>
  <c r="D56" i="6"/>
  <c r="C56" i="6"/>
  <c r="G55" i="6"/>
  <c r="F55" i="6"/>
  <c r="E55" i="6"/>
  <c r="D55" i="6"/>
  <c r="C55" i="6"/>
  <c r="G54" i="6"/>
  <c r="F54" i="6"/>
  <c r="E54" i="6"/>
  <c r="D54" i="6"/>
  <c r="C54" i="6"/>
  <c r="G53" i="6"/>
  <c r="F53" i="6"/>
  <c r="E53" i="6"/>
  <c r="D53" i="6"/>
  <c r="C53" i="6"/>
  <c r="G52" i="6"/>
  <c r="F52" i="6"/>
  <c r="E52" i="6"/>
  <c r="D52" i="6"/>
  <c r="C52" i="6"/>
  <c r="G51" i="6"/>
  <c r="F51" i="6"/>
  <c r="E51" i="6"/>
  <c r="D51" i="6"/>
  <c r="C51" i="6"/>
  <c r="G40" i="6"/>
  <c r="F40" i="6"/>
  <c r="E40" i="6"/>
  <c r="D40" i="6"/>
  <c r="C40" i="6"/>
  <c r="G39" i="6"/>
  <c r="F39" i="6"/>
  <c r="E39" i="6"/>
  <c r="D39" i="6"/>
  <c r="C39" i="6"/>
  <c r="G38" i="6"/>
  <c r="F38" i="6"/>
  <c r="E38" i="6"/>
  <c r="D38" i="6"/>
  <c r="C38" i="6"/>
  <c r="G37" i="6"/>
  <c r="F37" i="6"/>
  <c r="E37" i="6"/>
  <c r="D37" i="6"/>
  <c r="C37" i="6"/>
  <c r="G36" i="6"/>
  <c r="F36" i="6"/>
  <c r="E36" i="6"/>
  <c r="D36" i="6"/>
  <c r="C36" i="6"/>
  <c r="G35" i="6"/>
  <c r="F35" i="6"/>
  <c r="E35" i="6"/>
  <c r="D35" i="6"/>
  <c r="C35" i="6"/>
  <c r="G24" i="6"/>
  <c r="F24" i="6"/>
  <c r="E24" i="6"/>
  <c r="D24" i="6"/>
  <c r="C24" i="6"/>
  <c r="G23" i="6"/>
  <c r="F23" i="6"/>
  <c r="E23" i="6"/>
  <c r="D23" i="6"/>
  <c r="C23" i="6"/>
  <c r="G22" i="6"/>
  <c r="F22" i="6"/>
  <c r="E22" i="6"/>
  <c r="D22" i="6"/>
  <c r="C22" i="6"/>
  <c r="G21" i="6"/>
  <c r="F21" i="6"/>
  <c r="E21" i="6"/>
  <c r="D21" i="6"/>
  <c r="C21" i="6"/>
  <c r="G20" i="6"/>
  <c r="F20" i="6"/>
  <c r="E20" i="6"/>
  <c r="D20" i="6"/>
  <c r="C20" i="6"/>
  <c r="G19" i="6"/>
  <c r="F19" i="6"/>
  <c r="E19" i="6"/>
  <c r="D19" i="6"/>
  <c r="C19" i="6"/>
  <c r="G8" i="6"/>
  <c r="F8" i="6"/>
  <c r="E8" i="6"/>
  <c r="D8" i="6"/>
  <c r="C8" i="6"/>
  <c r="G7" i="6"/>
  <c r="F7" i="6"/>
  <c r="E7" i="6"/>
  <c r="D7" i="6"/>
  <c r="C7" i="6"/>
  <c r="G6" i="6"/>
  <c r="F6" i="6"/>
  <c r="E6" i="6"/>
  <c r="D6" i="6"/>
  <c r="C6" i="6"/>
  <c r="G5" i="6"/>
  <c r="F5" i="6"/>
  <c r="E5" i="6"/>
  <c r="D5" i="6"/>
  <c r="C5" i="6"/>
  <c r="G4" i="6"/>
  <c r="F4" i="6"/>
  <c r="E4" i="6"/>
  <c r="D4" i="6"/>
  <c r="C4" i="6"/>
  <c r="G3" i="6"/>
  <c r="F3" i="6"/>
  <c r="E3" i="6"/>
  <c r="D3" i="6"/>
  <c r="C3" i="6"/>
  <c r="G344" i="5"/>
  <c r="G343" i="5"/>
  <c r="G342" i="5"/>
  <c r="F342" i="5"/>
  <c r="E342" i="5"/>
  <c r="D342" i="5"/>
  <c r="C342" i="5"/>
  <c r="B342" i="5"/>
  <c r="G341" i="5"/>
  <c r="F341" i="5"/>
  <c r="E341" i="5"/>
  <c r="D341" i="5"/>
  <c r="C341" i="5"/>
  <c r="B341" i="5"/>
  <c r="G340" i="5"/>
  <c r="F340" i="5"/>
  <c r="E340" i="5"/>
  <c r="D340" i="5"/>
  <c r="C340" i="5"/>
  <c r="B340" i="5"/>
  <c r="G339" i="5"/>
  <c r="F339" i="5"/>
  <c r="E339" i="5"/>
  <c r="D339" i="5"/>
  <c r="C339" i="5"/>
  <c r="B339" i="5"/>
  <c r="G328" i="5"/>
  <c r="G327" i="5"/>
  <c r="G326" i="5"/>
  <c r="F326" i="5"/>
  <c r="E326" i="5"/>
  <c r="D326" i="5"/>
  <c r="C326" i="5"/>
  <c r="B326" i="5"/>
  <c r="G325" i="5"/>
  <c r="F325" i="5"/>
  <c r="E325" i="5"/>
  <c r="D325" i="5"/>
  <c r="C325" i="5"/>
  <c r="B325" i="5"/>
  <c r="G324" i="5"/>
  <c r="F324" i="5"/>
  <c r="E324" i="5"/>
  <c r="D324" i="5"/>
  <c r="C324" i="5"/>
  <c r="B324" i="5"/>
  <c r="G323" i="5"/>
  <c r="F323" i="5"/>
  <c r="E323" i="5"/>
  <c r="D323" i="5"/>
  <c r="C323" i="5"/>
  <c r="B323" i="5"/>
  <c r="G312" i="5"/>
  <c r="G311" i="5"/>
  <c r="G310" i="5"/>
  <c r="F310" i="5"/>
  <c r="E310" i="5"/>
  <c r="D310" i="5"/>
  <c r="C310" i="5"/>
  <c r="B310" i="5"/>
  <c r="G309" i="5"/>
  <c r="F309" i="5"/>
  <c r="E309" i="5"/>
  <c r="D309" i="5"/>
  <c r="C309" i="5"/>
  <c r="B309" i="5"/>
  <c r="G308" i="5"/>
  <c r="F308" i="5"/>
  <c r="E308" i="5"/>
  <c r="D308" i="5"/>
  <c r="C308" i="5"/>
  <c r="B308" i="5"/>
  <c r="G307" i="5"/>
  <c r="F307" i="5"/>
  <c r="E307" i="5"/>
  <c r="D307" i="5"/>
  <c r="C307" i="5"/>
  <c r="B307" i="5"/>
  <c r="G296" i="5"/>
  <c r="G295" i="5"/>
  <c r="G294" i="5"/>
  <c r="F294" i="5"/>
  <c r="E294" i="5"/>
  <c r="D294" i="5"/>
  <c r="C294" i="5"/>
  <c r="B294" i="5"/>
  <c r="G293" i="5"/>
  <c r="F293" i="5"/>
  <c r="E293" i="5"/>
  <c r="D293" i="5"/>
  <c r="C293" i="5"/>
  <c r="B293" i="5"/>
  <c r="G292" i="5"/>
  <c r="F292" i="5"/>
  <c r="E292" i="5"/>
  <c r="D292" i="5"/>
  <c r="C292" i="5"/>
  <c r="B292" i="5"/>
  <c r="G291" i="5"/>
  <c r="F291" i="5"/>
  <c r="E291" i="5"/>
  <c r="D291" i="5"/>
  <c r="C291" i="5"/>
  <c r="B291" i="5"/>
  <c r="G280" i="5"/>
  <c r="G279" i="5"/>
  <c r="G278" i="5"/>
  <c r="F278" i="5"/>
  <c r="E278" i="5"/>
  <c r="D278" i="5"/>
  <c r="C278" i="5"/>
  <c r="B278" i="5"/>
  <c r="G277" i="5"/>
  <c r="F277" i="5"/>
  <c r="E277" i="5"/>
  <c r="D277" i="5"/>
  <c r="C277" i="5"/>
  <c r="B277" i="5"/>
  <c r="G276" i="5"/>
  <c r="F276" i="5"/>
  <c r="E276" i="5"/>
  <c r="D276" i="5"/>
  <c r="C276" i="5"/>
  <c r="B276" i="5"/>
  <c r="G275" i="5"/>
  <c r="F275" i="5"/>
  <c r="E275" i="5"/>
  <c r="D275" i="5"/>
  <c r="C275" i="5"/>
  <c r="B275" i="5"/>
  <c r="G264" i="5"/>
  <c r="G263" i="5"/>
  <c r="G262" i="5"/>
  <c r="F262" i="5"/>
  <c r="E262" i="5"/>
  <c r="D262" i="5"/>
  <c r="C262" i="5"/>
  <c r="B262" i="5"/>
  <c r="G261" i="5"/>
  <c r="F261" i="5"/>
  <c r="E261" i="5"/>
  <c r="D261" i="5"/>
  <c r="C261" i="5"/>
  <c r="B261" i="5"/>
  <c r="G260" i="5"/>
  <c r="F260" i="5"/>
  <c r="E260" i="5"/>
  <c r="D260" i="5"/>
  <c r="C260" i="5"/>
  <c r="B260" i="5"/>
  <c r="G259" i="5"/>
  <c r="F259" i="5"/>
  <c r="E259" i="5"/>
  <c r="D259" i="5"/>
  <c r="C259" i="5"/>
  <c r="B259" i="5"/>
  <c r="G248" i="5"/>
  <c r="G247" i="5"/>
  <c r="G246" i="5"/>
  <c r="F246" i="5"/>
  <c r="E246" i="5"/>
  <c r="D246" i="5"/>
  <c r="C246" i="5"/>
  <c r="B246" i="5"/>
  <c r="G245" i="5"/>
  <c r="F245" i="5"/>
  <c r="E245" i="5"/>
  <c r="D245" i="5"/>
  <c r="C245" i="5"/>
  <c r="B245" i="5"/>
  <c r="G244" i="5"/>
  <c r="F244" i="5"/>
  <c r="E244" i="5"/>
  <c r="D244" i="5"/>
  <c r="C244" i="5"/>
  <c r="B244" i="5"/>
  <c r="G243" i="5"/>
  <c r="F243" i="5"/>
  <c r="E243" i="5"/>
  <c r="D243" i="5"/>
  <c r="C243" i="5"/>
  <c r="B243" i="5"/>
  <c r="G232" i="5"/>
  <c r="G231" i="5"/>
  <c r="G230" i="5"/>
  <c r="F230" i="5"/>
  <c r="E230" i="5"/>
  <c r="D230" i="5"/>
  <c r="C230" i="5"/>
  <c r="B230" i="5"/>
  <c r="G229" i="5"/>
  <c r="F229" i="5"/>
  <c r="E229" i="5"/>
  <c r="D229" i="5"/>
  <c r="C229" i="5"/>
  <c r="B229" i="5"/>
  <c r="G228" i="5"/>
  <c r="F228" i="5"/>
  <c r="E228" i="5"/>
  <c r="D228" i="5"/>
  <c r="C228" i="5"/>
  <c r="B228" i="5"/>
  <c r="G227" i="5"/>
  <c r="F227" i="5"/>
  <c r="E227" i="5"/>
  <c r="D227" i="5"/>
  <c r="C227" i="5"/>
  <c r="B227" i="5"/>
  <c r="G216" i="5"/>
  <c r="G215" i="5"/>
  <c r="G214" i="5"/>
  <c r="F214" i="5"/>
  <c r="E214" i="5"/>
  <c r="D214" i="5"/>
  <c r="C214" i="5"/>
  <c r="B214" i="5"/>
  <c r="G213" i="5"/>
  <c r="F213" i="5"/>
  <c r="E213" i="5"/>
  <c r="D213" i="5"/>
  <c r="C213" i="5"/>
  <c r="B213" i="5"/>
  <c r="G212" i="5"/>
  <c r="F212" i="5"/>
  <c r="E212" i="5"/>
  <c r="D212" i="5"/>
  <c r="C212" i="5"/>
  <c r="B212" i="5"/>
  <c r="G211" i="5"/>
  <c r="F211" i="5"/>
  <c r="E211" i="5"/>
  <c r="D211" i="5"/>
  <c r="C211" i="5"/>
  <c r="B211" i="5"/>
  <c r="G200" i="5"/>
  <c r="G199" i="5"/>
  <c r="G198" i="5"/>
  <c r="F198" i="5"/>
  <c r="E198" i="5"/>
  <c r="D198" i="5"/>
  <c r="C198" i="5"/>
  <c r="B198" i="5"/>
  <c r="G197" i="5"/>
  <c r="F197" i="5"/>
  <c r="E197" i="5"/>
  <c r="D197" i="5"/>
  <c r="C197" i="5"/>
  <c r="B197" i="5"/>
  <c r="G196" i="5"/>
  <c r="F196" i="5"/>
  <c r="E196" i="5"/>
  <c r="D196" i="5"/>
  <c r="C196" i="5"/>
  <c r="B196" i="5"/>
  <c r="G195" i="5"/>
  <c r="F195" i="5"/>
  <c r="E195" i="5"/>
  <c r="D195" i="5"/>
  <c r="C195" i="5"/>
  <c r="B195" i="5"/>
  <c r="G184" i="5"/>
  <c r="G183" i="5"/>
  <c r="G182" i="5"/>
  <c r="F182" i="5"/>
  <c r="E182" i="5"/>
  <c r="D182" i="5"/>
  <c r="C182" i="5"/>
  <c r="B182" i="5"/>
  <c r="G181" i="5"/>
  <c r="F181" i="5"/>
  <c r="E181" i="5"/>
  <c r="D181" i="5"/>
  <c r="C181" i="5"/>
  <c r="B181" i="5"/>
  <c r="G180" i="5"/>
  <c r="F180" i="5"/>
  <c r="E180" i="5"/>
  <c r="D180" i="5"/>
  <c r="C180" i="5"/>
  <c r="B180" i="5"/>
  <c r="G179" i="5"/>
  <c r="F179" i="5"/>
  <c r="E179" i="5"/>
  <c r="D179" i="5"/>
  <c r="C179" i="5"/>
  <c r="B179" i="5"/>
  <c r="G168" i="5"/>
  <c r="G167" i="5"/>
  <c r="G166" i="5"/>
  <c r="F166" i="5"/>
  <c r="E166" i="5"/>
  <c r="D166" i="5"/>
  <c r="C166" i="5"/>
  <c r="B166" i="5"/>
  <c r="G165" i="5"/>
  <c r="F165" i="5"/>
  <c r="E165" i="5"/>
  <c r="D165" i="5"/>
  <c r="C165" i="5"/>
  <c r="B165" i="5"/>
  <c r="G164" i="5"/>
  <c r="F164" i="5"/>
  <c r="E164" i="5"/>
  <c r="D164" i="5"/>
  <c r="C164" i="5"/>
  <c r="B164" i="5"/>
  <c r="G163" i="5"/>
  <c r="F163" i="5"/>
  <c r="E163" i="5"/>
  <c r="D163" i="5"/>
  <c r="C163" i="5"/>
  <c r="B163" i="5"/>
  <c r="G152" i="5"/>
  <c r="G151" i="5"/>
  <c r="G150" i="5"/>
  <c r="F150" i="5"/>
  <c r="E150" i="5"/>
  <c r="D150" i="5"/>
  <c r="C150" i="5"/>
  <c r="B150" i="5"/>
  <c r="G149" i="5"/>
  <c r="F149" i="5"/>
  <c r="E149" i="5"/>
  <c r="D149" i="5"/>
  <c r="C149" i="5"/>
  <c r="B149" i="5"/>
  <c r="G148" i="5"/>
  <c r="F148" i="5"/>
  <c r="E148" i="5"/>
  <c r="D148" i="5"/>
  <c r="C148" i="5"/>
  <c r="B148" i="5"/>
  <c r="G147" i="5"/>
  <c r="F147" i="5"/>
  <c r="E147" i="5"/>
  <c r="D147" i="5"/>
  <c r="C147" i="5"/>
  <c r="B147" i="5"/>
  <c r="G136" i="5"/>
  <c r="G135" i="5"/>
  <c r="G134" i="5"/>
  <c r="F134" i="5"/>
  <c r="E134" i="5"/>
  <c r="D134" i="5"/>
  <c r="C134" i="5"/>
  <c r="B134" i="5"/>
  <c r="G133" i="5"/>
  <c r="F133" i="5"/>
  <c r="E133" i="5"/>
  <c r="D133" i="5"/>
  <c r="C133" i="5"/>
  <c r="B133" i="5"/>
  <c r="G132" i="5"/>
  <c r="F132" i="5"/>
  <c r="E132" i="5"/>
  <c r="D132" i="5"/>
  <c r="C132" i="5"/>
  <c r="B132" i="5"/>
  <c r="G131" i="5"/>
  <c r="F131" i="5"/>
  <c r="E131" i="5"/>
  <c r="D131" i="5"/>
  <c r="C131" i="5"/>
  <c r="B131" i="5"/>
  <c r="G120" i="5"/>
  <c r="G119" i="5"/>
  <c r="G118" i="5"/>
  <c r="F118" i="5"/>
  <c r="E118" i="5"/>
  <c r="D118" i="5"/>
  <c r="C118" i="5"/>
  <c r="B118" i="5"/>
  <c r="G117" i="5"/>
  <c r="F117" i="5"/>
  <c r="E117" i="5"/>
  <c r="D117" i="5"/>
  <c r="C117" i="5"/>
  <c r="B117" i="5"/>
  <c r="G116" i="5"/>
  <c r="F116" i="5"/>
  <c r="E116" i="5"/>
  <c r="D116" i="5"/>
  <c r="C116" i="5"/>
  <c r="B116" i="5"/>
  <c r="G115" i="5"/>
  <c r="F115" i="5"/>
  <c r="E115" i="5"/>
  <c r="D115" i="5"/>
  <c r="C115" i="5"/>
  <c r="B115" i="5"/>
  <c r="G104" i="5"/>
  <c r="G103" i="5"/>
  <c r="G102" i="5"/>
  <c r="F102" i="5"/>
  <c r="E102" i="5"/>
  <c r="D102" i="5"/>
  <c r="C102" i="5"/>
  <c r="B102" i="5"/>
  <c r="G101" i="5"/>
  <c r="F101" i="5"/>
  <c r="E101" i="5"/>
  <c r="D101" i="5"/>
  <c r="C101" i="5"/>
  <c r="B101" i="5"/>
  <c r="G100" i="5"/>
  <c r="F100" i="5"/>
  <c r="E100" i="5"/>
  <c r="D100" i="5"/>
  <c r="C100" i="5"/>
  <c r="B100" i="5"/>
  <c r="G99" i="5"/>
  <c r="F99" i="5"/>
  <c r="E99" i="5"/>
  <c r="D99" i="5"/>
  <c r="C99" i="5"/>
  <c r="B99" i="5"/>
  <c r="G88" i="5"/>
  <c r="G87" i="5"/>
  <c r="G86" i="5"/>
  <c r="F86" i="5"/>
  <c r="E86" i="5"/>
  <c r="D86" i="5"/>
  <c r="C86" i="5"/>
  <c r="B86" i="5"/>
  <c r="G85" i="5"/>
  <c r="F85" i="5"/>
  <c r="E85" i="5"/>
  <c r="D85" i="5"/>
  <c r="C85" i="5"/>
  <c r="B85" i="5"/>
  <c r="G84" i="5"/>
  <c r="F84" i="5"/>
  <c r="E84" i="5"/>
  <c r="D84" i="5"/>
  <c r="C84" i="5"/>
  <c r="B84" i="5"/>
  <c r="G83" i="5"/>
  <c r="F83" i="5"/>
  <c r="E83" i="5"/>
  <c r="D83" i="5"/>
  <c r="C83" i="5"/>
  <c r="B83" i="5"/>
  <c r="G72" i="5"/>
  <c r="G71" i="5"/>
  <c r="G70" i="5"/>
  <c r="F70" i="5"/>
  <c r="E70" i="5"/>
  <c r="D70" i="5"/>
  <c r="C70" i="5"/>
  <c r="B70" i="5"/>
  <c r="G69" i="5"/>
  <c r="F69" i="5"/>
  <c r="E69" i="5"/>
  <c r="D69" i="5"/>
  <c r="C69" i="5"/>
  <c r="B69" i="5"/>
  <c r="G68" i="5"/>
  <c r="F68" i="5"/>
  <c r="E68" i="5"/>
  <c r="D68" i="5"/>
  <c r="C68" i="5"/>
  <c r="B68" i="5"/>
  <c r="G67" i="5"/>
  <c r="F67" i="5"/>
  <c r="E67" i="5"/>
  <c r="D67" i="5"/>
  <c r="C67" i="5"/>
  <c r="B67" i="5"/>
  <c r="G56" i="5"/>
  <c r="G55" i="5"/>
  <c r="G54" i="5"/>
  <c r="F54" i="5"/>
  <c r="E54" i="5"/>
  <c r="D54" i="5"/>
  <c r="C54" i="5"/>
  <c r="B54" i="5"/>
  <c r="G53" i="5"/>
  <c r="F53" i="5"/>
  <c r="E53" i="5"/>
  <c r="D53" i="5"/>
  <c r="C53" i="5"/>
  <c r="B53" i="5"/>
  <c r="G52" i="5"/>
  <c r="F52" i="5"/>
  <c r="E52" i="5"/>
  <c r="D52" i="5"/>
  <c r="C52" i="5"/>
  <c r="B52" i="5"/>
  <c r="G51" i="5"/>
  <c r="F51" i="5"/>
  <c r="E51" i="5"/>
  <c r="D51" i="5"/>
  <c r="C51" i="5"/>
  <c r="B51" i="5"/>
  <c r="G40" i="5"/>
  <c r="G39" i="5"/>
  <c r="G38" i="5"/>
  <c r="F38" i="5"/>
  <c r="E38" i="5"/>
  <c r="D38" i="5"/>
  <c r="C38" i="5"/>
  <c r="B38" i="5"/>
  <c r="G37" i="5"/>
  <c r="F37" i="5"/>
  <c r="E37" i="5"/>
  <c r="D37" i="5"/>
  <c r="C37" i="5"/>
  <c r="B37" i="5"/>
  <c r="G36" i="5"/>
  <c r="F36" i="5"/>
  <c r="E36" i="5"/>
  <c r="D36" i="5"/>
  <c r="C36" i="5"/>
  <c r="B36" i="5"/>
  <c r="G35" i="5"/>
  <c r="F35" i="5"/>
  <c r="E35" i="5"/>
  <c r="D35" i="5"/>
  <c r="C35" i="5"/>
  <c r="B35" i="5"/>
  <c r="G24" i="5"/>
  <c r="G23" i="5"/>
  <c r="G22" i="5"/>
  <c r="F22" i="5"/>
  <c r="E22" i="5"/>
  <c r="D22" i="5"/>
  <c r="C22" i="5"/>
  <c r="B22" i="5"/>
  <c r="G21" i="5"/>
  <c r="F21" i="5"/>
  <c r="E21" i="5"/>
  <c r="D21" i="5"/>
  <c r="C21" i="5"/>
  <c r="B21" i="5"/>
  <c r="G20" i="5"/>
  <c r="F20" i="5"/>
  <c r="E20" i="5"/>
  <c r="D20" i="5"/>
  <c r="C20" i="5"/>
  <c r="B20" i="5"/>
  <c r="G19" i="5"/>
  <c r="F19" i="5"/>
  <c r="E19" i="5"/>
  <c r="D19" i="5"/>
  <c r="C19" i="5"/>
  <c r="B19" i="5"/>
  <c r="G8" i="5"/>
  <c r="G7" i="5"/>
  <c r="G6" i="5"/>
  <c r="F6" i="5"/>
  <c r="E6" i="5"/>
  <c r="D6" i="5"/>
  <c r="C6" i="5"/>
  <c r="B6" i="5"/>
  <c r="G5" i="5"/>
  <c r="F5" i="5"/>
  <c r="E5" i="5"/>
  <c r="D5" i="5"/>
  <c r="C5" i="5"/>
  <c r="B5" i="5"/>
  <c r="G4" i="5"/>
  <c r="F4" i="5"/>
  <c r="E4" i="5"/>
  <c r="D4" i="5"/>
  <c r="C4" i="5"/>
  <c r="B4" i="5"/>
  <c r="G3" i="5"/>
  <c r="F3" i="5"/>
  <c r="E3" i="5"/>
  <c r="D3" i="5"/>
  <c r="C3" i="5"/>
  <c r="B3" i="5"/>
  <c r="G13" i="8"/>
  <c r="F13" i="8"/>
  <c r="E13" i="8"/>
  <c r="D13" i="8"/>
  <c r="C13" i="8"/>
  <c r="B13" i="8"/>
  <c r="G12" i="8"/>
  <c r="F12" i="8"/>
  <c r="E12" i="8"/>
  <c r="D12" i="8"/>
  <c r="C12" i="8"/>
  <c r="B12" i="8"/>
  <c r="G11" i="8"/>
  <c r="F11" i="8"/>
  <c r="E11" i="8"/>
  <c r="D11" i="8"/>
  <c r="C11" i="8"/>
  <c r="B11" i="8"/>
  <c r="G10" i="8"/>
  <c r="F10" i="8"/>
  <c r="E10" i="8"/>
  <c r="D10" i="8"/>
  <c r="C10" i="8"/>
  <c r="B10" i="8"/>
  <c r="G8" i="8"/>
  <c r="F8" i="8"/>
  <c r="E8" i="8"/>
  <c r="D8" i="8"/>
  <c r="C8" i="8"/>
  <c r="B8" i="8"/>
  <c r="G7" i="8"/>
  <c r="F7" i="8"/>
  <c r="E7" i="8"/>
  <c r="D7" i="8"/>
  <c r="C7" i="8"/>
  <c r="B7" i="8"/>
  <c r="G6" i="8"/>
  <c r="F6" i="8"/>
  <c r="E6" i="8"/>
  <c r="D6" i="8"/>
  <c r="C6" i="8"/>
  <c r="B6" i="8"/>
  <c r="G5" i="8"/>
  <c r="F5" i="8"/>
  <c r="E5" i="8"/>
  <c r="D5" i="8"/>
  <c r="C5" i="8"/>
  <c r="B5" i="8"/>
  <c r="G4" i="8"/>
  <c r="F4" i="8"/>
  <c r="E4" i="8"/>
  <c r="D4" i="8"/>
  <c r="C4" i="8"/>
  <c r="B4" i="8"/>
  <c r="G3" i="8"/>
  <c r="F3" i="8"/>
  <c r="E3" i="8"/>
  <c r="D3" i="8"/>
  <c r="C3" i="8"/>
  <c r="B3" i="8"/>
  <c r="H26" i="10"/>
  <c r="G26" i="10"/>
  <c r="H27" i="10"/>
  <c r="G27" i="10"/>
  <c r="H28" i="10"/>
  <c r="G28" i="10"/>
  <c r="H29" i="10"/>
  <c r="G29" i="10"/>
  <c r="H30" i="10"/>
  <c r="G30" i="10"/>
  <c r="H31" i="10"/>
  <c r="G31" i="10"/>
  <c r="H32" i="10"/>
  <c r="G32" i="10"/>
  <c r="H33" i="10"/>
  <c r="G33" i="10"/>
  <c r="I2892" i="1" l="1"/>
  <c r="J2892" i="1" s="1"/>
  <c r="I2891" i="1"/>
  <c r="J2891" i="1" s="1"/>
  <c r="I2890" i="1"/>
  <c r="J2890" i="1" s="1"/>
  <c r="I2889" i="1"/>
  <c r="J2889" i="1" s="1"/>
  <c r="I2888" i="1"/>
  <c r="J2888" i="1" s="1"/>
  <c r="I2887" i="1"/>
  <c r="J2887" i="1" s="1"/>
  <c r="I2886" i="1"/>
  <c r="J2886" i="1" s="1"/>
  <c r="I2885" i="1"/>
  <c r="J2885" i="1" s="1"/>
  <c r="I2884" i="1"/>
  <c r="J2884" i="1" s="1"/>
  <c r="I2883" i="1"/>
  <c r="J2883" i="1" s="1"/>
  <c r="I2882" i="1"/>
  <c r="J2882" i="1" s="1"/>
  <c r="I2881" i="1"/>
  <c r="J2881" i="1" s="1"/>
  <c r="I2880" i="1"/>
  <c r="J2880" i="1" s="1"/>
  <c r="I2879" i="1"/>
  <c r="J2879" i="1" s="1"/>
  <c r="I2878" i="1"/>
  <c r="J2878" i="1" s="1"/>
  <c r="I2877" i="1"/>
  <c r="J2877" i="1" s="1"/>
  <c r="I2876" i="1"/>
  <c r="J2876" i="1" s="1"/>
  <c r="I2875" i="1"/>
  <c r="J2875" i="1" s="1"/>
  <c r="I2874" i="1"/>
  <c r="J2874" i="1" s="1"/>
  <c r="I2873" i="1"/>
  <c r="J2873" i="1" s="1"/>
  <c r="I2872" i="1"/>
  <c r="J2872" i="1" s="1"/>
  <c r="I2871" i="1"/>
  <c r="J2871" i="1" s="1"/>
  <c r="I2870" i="1"/>
  <c r="J2870" i="1" s="1"/>
  <c r="I2869" i="1"/>
  <c r="J2869" i="1" s="1"/>
  <c r="I2868" i="1"/>
  <c r="J2868" i="1" s="1"/>
  <c r="I2867" i="1"/>
  <c r="J2867" i="1" s="1"/>
  <c r="I2866" i="1"/>
  <c r="J2866" i="1" s="1"/>
  <c r="I2865" i="1"/>
  <c r="J2865" i="1" s="1"/>
  <c r="I2864" i="1"/>
  <c r="J2864" i="1" s="1"/>
  <c r="I2863" i="1"/>
  <c r="J2863" i="1" s="1"/>
  <c r="I2862" i="1"/>
  <c r="J2862" i="1" s="1"/>
  <c r="I2861" i="1"/>
  <c r="J2861" i="1" s="1"/>
  <c r="I2860" i="1"/>
  <c r="J2860" i="1" s="1"/>
  <c r="I2859" i="1"/>
  <c r="J2859" i="1" s="1"/>
  <c r="I2858" i="1"/>
  <c r="J2858" i="1" s="1"/>
  <c r="I2857" i="1"/>
  <c r="J2857" i="1" s="1"/>
  <c r="I2856" i="1"/>
  <c r="J2856" i="1" s="1"/>
  <c r="I2855" i="1"/>
  <c r="J2855" i="1" s="1"/>
  <c r="I2854" i="1"/>
  <c r="J2854" i="1" s="1"/>
  <c r="I2853" i="1"/>
  <c r="J2853" i="1" s="1"/>
  <c r="I2852" i="1"/>
  <c r="J2852" i="1" s="1"/>
  <c r="I2851" i="1"/>
  <c r="J2851" i="1" s="1"/>
  <c r="I2850" i="1"/>
  <c r="J2850" i="1" s="1"/>
  <c r="I2849" i="1"/>
  <c r="J2849" i="1" s="1"/>
  <c r="I2848" i="1"/>
  <c r="J2848" i="1" s="1"/>
  <c r="I2847" i="1"/>
  <c r="J2847" i="1" s="1"/>
  <c r="I2846" i="1"/>
  <c r="J2846" i="1" s="1"/>
  <c r="I2845" i="1"/>
  <c r="J2845" i="1" s="1"/>
  <c r="I2844" i="1"/>
  <c r="J2844" i="1" s="1"/>
  <c r="I2843" i="1"/>
  <c r="J2843" i="1" s="1"/>
  <c r="I2842" i="1"/>
  <c r="J2842" i="1" s="1"/>
  <c r="I2841" i="1"/>
  <c r="J2841" i="1" s="1"/>
  <c r="I2840" i="1"/>
  <c r="J2840" i="1" s="1"/>
  <c r="I2839" i="1"/>
  <c r="J2839" i="1" s="1"/>
  <c r="I2838" i="1"/>
  <c r="J2838" i="1" s="1"/>
  <c r="I2837" i="1"/>
  <c r="J2837" i="1" s="1"/>
  <c r="I2836" i="1"/>
  <c r="J2836" i="1" s="1"/>
  <c r="I2835" i="1"/>
  <c r="J2835" i="1" s="1"/>
  <c r="I2834" i="1"/>
  <c r="J2834" i="1" s="1"/>
  <c r="I2833" i="1"/>
  <c r="J2833" i="1" s="1"/>
  <c r="I2832" i="1"/>
  <c r="J2832" i="1" s="1"/>
  <c r="I2831" i="1"/>
  <c r="J2831" i="1" s="1"/>
  <c r="I2830" i="1"/>
  <c r="J2830" i="1" s="1"/>
  <c r="I2829" i="1"/>
  <c r="J2829" i="1" s="1"/>
  <c r="I2828" i="1"/>
  <c r="J2828" i="1" s="1"/>
  <c r="I2827" i="1"/>
  <c r="J2827" i="1" s="1"/>
  <c r="I2826" i="1"/>
  <c r="J2826" i="1" s="1"/>
  <c r="I2825" i="1"/>
  <c r="J2825" i="1" s="1"/>
  <c r="I2824" i="1"/>
  <c r="J2824" i="1" s="1"/>
  <c r="I2823" i="1"/>
  <c r="J2823" i="1" s="1"/>
  <c r="I2822" i="1"/>
  <c r="J2822" i="1" s="1"/>
  <c r="I2821" i="1"/>
  <c r="J2821" i="1" s="1"/>
  <c r="I2820" i="1"/>
  <c r="J2820" i="1" s="1"/>
  <c r="I2819" i="1"/>
  <c r="J2819" i="1" s="1"/>
  <c r="I2818" i="1"/>
  <c r="J2818" i="1" s="1"/>
  <c r="I2817" i="1"/>
  <c r="J2817" i="1" s="1"/>
  <c r="I2816" i="1"/>
  <c r="J2816" i="1" s="1"/>
  <c r="I2815" i="1"/>
  <c r="J2815" i="1" s="1"/>
  <c r="I2814" i="1"/>
  <c r="J2814" i="1" s="1"/>
  <c r="I2813" i="1"/>
  <c r="J2813" i="1" s="1"/>
  <c r="I2812" i="1"/>
  <c r="J2812" i="1" s="1"/>
  <c r="I2811" i="1"/>
  <c r="J2811" i="1" s="1"/>
  <c r="I2810" i="1"/>
  <c r="J2810" i="1" s="1"/>
  <c r="I2809" i="1"/>
  <c r="J2809" i="1" s="1"/>
  <c r="I2808" i="1"/>
  <c r="J2808" i="1" s="1"/>
  <c r="I2807" i="1"/>
  <c r="J2807" i="1" s="1"/>
  <c r="I2806" i="1"/>
  <c r="J2806" i="1" s="1"/>
  <c r="I2805" i="1"/>
  <c r="J2805" i="1" s="1"/>
  <c r="I2804" i="1"/>
  <c r="J2804" i="1" s="1"/>
  <c r="I2803" i="1"/>
  <c r="J2803" i="1" s="1"/>
  <c r="I2802" i="1"/>
  <c r="J2802" i="1" s="1"/>
  <c r="I2801" i="1"/>
  <c r="J2801" i="1" s="1"/>
  <c r="I2800" i="1"/>
  <c r="J2800" i="1" s="1"/>
  <c r="I2799" i="1"/>
  <c r="J2799" i="1" s="1"/>
  <c r="I2798" i="1"/>
  <c r="J2798" i="1" s="1"/>
  <c r="I2797" i="1"/>
  <c r="J2797" i="1" s="1"/>
  <c r="I2796" i="1"/>
  <c r="J2796" i="1" s="1"/>
  <c r="I2795" i="1"/>
  <c r="J2795" i="1" s="1"/>
  <c r="I2794" i="1"/>
  <c r="J2794" i="1" s="1"/>
  <c r="I2793" i="1"/>
  <c r="J2793" i="1" s="1"/>
  <c r="I2792" i="1"/>
  <c r="J2792" i="1" s="1"/>
  <c r="I2791" i="1"/>
  <c r="J2791" i="1" s="1"/>
  <c r="I2790" i="1"/>
  <c r="J2790" i="1" s="1"/>
  <c r="I2789" i="1"/>
  <c r="J2789" i="1" s="1"/>
  <c r="I2788" i="1"/>
  <c r="J2788" i="1" s="1"/>
  <c r="I2787" i="1"/>
  <c r="J2787" i="1" s="1"/>
  <c r="I2786" i="1"/>
  <c r="J2786" i="1" s="1"/>
  <c r="I2785" i="1"/>
  <c r="J2785" i="1" s="1"/>
  <c r="I2784" i="1"/>
  <c r="J2784" i="1" s="1"/>
  <c r="I2783" i="1"/>
  <c r="J2783" i="1" s="1"/>
  <c r="I2782" i="1"/>
  <c r="J2782" i="1" s="1"/>
  <c r="I2781" i="1"/>
  <c r="J2781" i="1" s="1"/>
  <c r="I2780" i="1"/>
  <c r="J2780" i="1" s="1"/>
  <c r="I2779" i="1"/>
  <c r="J2779" i="1" s="1"/>
  <c r="I2778" i="1"/>
  <c r="J2778" i="1" s="1"/>
  <c r="I2777" i="1"/>
  <c r="J2777" i="1" s="1"/>
  <c r="I2776" i="1"/>
  <c r="J2776" i="1" s="1"/>
  <c r="I2775" i="1"/>
  <c r="J2775" i="1" s="1"/>
  <c r="I2774" i="1"/>
  <c r="J2774" i="1" s="1"/>
  <c r="I2773" i="1"/>
  <c r="J2773" i="1" s="1"/>
  <c r="I2772" i="1"/>
  <c r="J2772" i="1" s="1"/>
  <c r="I2771" i="1"/>
  <c r="J2771" i="1" s="1"/>
  <c r="I2770" i="1"/>
  <c r="J2770" i="1" s="1"/>
  <c r="I2769" i="1"/>
  <c r="J2769" i="1" s="1"/>
  <c r="I2768" i="1"/>
  <c r="J2768" i="1" s="1"/>
  <c r="I2767" i="1"/>
  <c r="J2767" i="1" s="1"/>
  <c r="I2766" i="1"/>
  <c r="J2766" i="1" s="1"/>
  <c r="I2765" i="1"/>
  <c r="J2765" i="1" s="1"/>
  <c r="I2764" i="1"/>
  <c r="J2764" i="1" s="1"/>
  <c r="I2763" i="1"/>
  <c r="J2763" i="1" s="1"/>
  <c r="I2762" i="1"/>
  <c r="J2762" i="1" s="1"/>
  <c r="I2761" i="1"/>
  <c r="J2761" i="1" s="1"/>
  <c r="I2760" i="1"/>
  <c r="J2760" i="1" s="1"/>
  <c r="I2759" i="1"/>
  <c r="J2759" i="1" s="1"/>
  <c r="I2758" i="1"/>
  <c r="J2758" i="1" s="1"/>
  <c r="I2757" i="1"/>
  <c r="J2757" i="1" s="1"/>
  <c r="I2756" i="1"/>
  <c r="J2756" i="1" s="1"/>
  <c r="I2755" i="1"/>
  <c r="J2755" i="1" s="1"/>
  <c r="I2754" i="1"/>
  <c r="J2754" i="1" s="1"/>
  <c r="I2753" i="1"/>
  <c r="J2753" i="1" s="1"/>
  <c r="I2752" i="1"/>
  <c r="J2752" i="1" s="1"/>
  <c r="I2751" i="1"/>
  <c r="J2751" i="1" s="1"/>
  <c r="I2750" i="1"/>
  <c r="J2750" i="1" s="1"/>
  <c r="I2749" i="1"/>
  <c r="J2749" i="1" s="1"/>
  <c r="I2748" i="1"/>
  <c r="J2748" i="1" s="1"/>
  <c r="I2747" i="1"/>
  <c r="J2747" i="1" s="1"/>
  <c r="I2746" i="1"/>
  <c r="J2746" i="1" s="1"/>
  <c r="I2745" i="1"/>
  <c r="J2745" i="1" s="1"/>
  <c r="I2744" i="1"/>
  <c r="J2744" i="1" s="1"/>
  <c r="I2743" i="1"/>
  <c r="J2743" i="1" s="1"/>
  <c r="I2742" i="1"/>
  <c r="J2742" i="1" s="1"/>
  <c r="I2741" i="1"/>
  <c r="J2741" i="1" s="1"/>
  <c r="I2740" i="1"/>
  <c r="J2740" i="1" s="1"/>
  <c r="I2739" i="1"/>
  <c r="J2739" i="1" s="1"/>
  <c r="I2738" i="1"/>
  <c r="J2738" i="1" s="1"/>
  <c r="I2737" i="1"/>
  <c r="J2737" i="1" s="1"/>
  <c r="I2736" i="1"/>
  <c r="J2736" i="1" s="1"/>
  <c r="I2735" i="1"/>
  <c r="J2735" i="1" s="1"/>
  <c r="I2734" i="1"/>
  <c r="J2734" i="1" s="1"/>
  <c r="I2733" i="1"/>
  <c r="J2733" i="1" s="1"/>
  <c r="I2732" i="1"/>
  <c r="J2732" i="1" s="1"/>
  <c r="I2731" i="1"/>
  <c r="J2731" i="1" s="1"/>
  <c r="I2730" i="1"/>
  <c r="J2730" i="1" s="1"/>
  <c r="I2729" i="1"/>
  <c r="J2729" i="1" s="1"/>
  <c r="I2728" i="1"/>
  <c r="J2728" i="1" s="1"/>
  <c r="I2727" i="1"/>
  <c r="J2727" i="1" s="1"/>
  <c r="I2726" i="1"/>
  <c r="J2726" i="1" s="1"/>
  <c r="I2725" i="1"/>
  <c r="J2725" i="1" s="1"/>
  <c r="I2724" i="1"/>
  <c r="J2724" i="1" s="1"/>
  <c r="I2723" i="1"/>
  <c r="J2723" i="1" s="1"/>
  <c r="I2722" i="1"/>
  <c r="J2722" i="1" s="1"/>
  <c r="I2721" i="1"/>
  <c r="J2721" i="1" s="1"/>
  <c r="I2720" i="1"/>
  <c r="J2720" i="1" s="1"/>
  <c r="I2719" i="1"/>
  <c r="J2719" i="1" s="1"/>
  <c r="I2718" i="1"/>
  <c r="J2718" i="1" s="1"/>
  <c r="I2717" i="1"/>
  <c r="J2717" i="1" s="1"/>
  <c r="I2716" i="1"/>
  <c r="J2716" i="1" s="1"/>
  <c r="I2715" i="1"/>
  <c r="J2715" i="1" s="1"/>
  <c r="I2714" i="1"/>
  <c r="J2714" i="1" s="1"/>
  <c r="I2713" i="1"/>
  <c r="J2713" i="1" s="1"/>
  <c r="I2712" i="1"/>
  <c r="J2712" i="1" s="1"/>
  <c r="I2711" i="1"/>
  <c r="J2711" i="1" s="1"/>
  <c r="I2710" i="1"/>
  <c r="J2710" i="1" s="1"/>
  <c r="I2709" i="1"/>
  <c r="J2709" i="1" s="1"/>
  <c r="I2708" i="1"/>
  <c r="J2708" i="1" s="1"/>
  <c r="I2707" i="1"/>
  <c r="J2707" i="1" s="1"/>
  <c r="I2706" i="1"/>
  <c r="J2706" i="1" s="1"/>
  <c r="I2705" i="1"/>
  <c r="J2705" i="1" s="1"/>
  <c r="I2704" i="1"/>
  <c r="J2704" i="1" s="1"/>
  <c r="I2703" i="1"/>
  <c r="J2703" i="1" s="1"/>
  <c r="I2702" i="1"/>
  <c r="J2702" i="1" s="1"/>
  <c r="I2701" i="1"/>
  <c r="J2701" i="1" s="1"/>
  <c r="I2700" i="1"/>
  <c r="J2700" i="1" s="1"/>
  <c r="I2699" i="1"/>
  <c r="J2699" i="1" s="1"/>
  <c r="I2698" i="1"/>
  <c r="J2698" i="1" s="1"/>
  <c r="I2697" i="1"/>
  <c r="J2697" i="1" s="1"/>
  <c r="I2696" i="1"/>
  <c r="J2696" i="1" s="1"/>
  <c r="I2695" i="1"/>
  <c r="J2695" i="1" s="1"/>
  <c r="I2694" i="1"/>
  <c r="J2694" i="1" s="1"/>
  <c r="I2693" i="1"/>
  <c r="J2693" i="1" s="1"/>
  <c r="I2692" i="1"/>
  <c r="J2692" i="1" s="1"/>
  <c r="I2691" i="1"/>
  <c r="J2691" i="1" s="1"/>
  <c r="I2690" i="1"/>
  <c r="J2690" i="1" s="1"/>
  <c r="I2689" i="1"/>
  <c r="J2689" i="1" s="1"/>
  <c r="I2688" i="1"/>
  <c r="J2688" i="1" s="1"/>
  <c r="I2687" i="1"/>
  <c r="J2687" i="1" s="1"/>
  <c r="I2686" i="1"/>
  <c r="J2686" i="1" s="1"/>
  <c r="I2685" i="1"/>
  <c r="J2685" i="1" s="1"/>
  <c r="I2684" i="1"/>
  <c r="J2684" i="1" s="1"/>
  <c r="I2683" i="1"/>
  <c r="J2683" i="1" s="1"/>
  <c r="I2682" i="1"/>
  <c r="J2682" i="1" s="1"/>
  <c r="I2681" i="1"/>
  <c r="J2681" i="1" s="1"/>
  <c r="I2680" i="1"/>
  <c r="J2680" i="1" s="1"/>
  <c r="I2679" i="1"/>
  <c r="J2679" i="1" s="1"/>
  <c r="I2678" i="1"/>
  <c r="J2678" i="1" s="1"/>
  <c r="I2677" i="1"/>
  <c r="J2677" i="1" s="1"/>
  <c r="I2676" i="1"/>
  <c r="J2676" i="1" s="1"/>
  <c r="I2675" i="1"/>
  <c r="J2675" i="1" s="1"/>
  <c r="I2674" i="1"/>
  <c r="J2674" i="1" s="1"/>
  <c r="I2673" i="1"/>
  <c r="J2673" i="1" s="1"/>
  <c r="I2672" i="1"/>
  <c r="J2672" i="1" s="1"/>
  <c r="I2671" i="1"/>
  <c r="J2671" i="1" s="1"/>
  <c r="I2670" i="1"/>
  <c r="J2670" i="1" s="1"/>
  <c r="I2669" i="1"/>
  <c r="J2669" i="1" s="1"/>
  <c r="I2668" i="1"/>
  <c r="J2668" i="1" s="1"/>
  <c r="I2667" i="1"/>
  <c r="J2667" i="1" s="1"/>
  <c r="I2666" i="1"/>
  <c r="J2666" i="1" s="1"/>
  <c r="I2665" i="1"/>
  <c r="J2665" i="1" s="1"/>
  <c r="I2664" i="1"/>
  <c r="J2664" i="1" s="1"/>
  <c r="I2663" i="1"/>
  <c r="J2663" i="1" s="1"/>
  <c r="I2662" i="1"/>
  <c r="J2662" i="1" s="1"/>
  <c r="I2661" i="1"/>
  <c r="J2661" i="1" s="1"/>
  <c r="I2660" i="1"/>
  <c r="J2660" i="1" s="1"/>
  <c r="I2659" i="1"/>
  <c r="J2659" i="1" s="1"/>
  <c r="I2658" i="1"/>
  <c r="J2658" i="1" s="1"/>
  <c r="I2657" i="1"/>
  <c r="J2657" i="1" s="1"/>
  <c r="I2656" i="1"/>
  <c r="J2656" i="1" s="1"/>
  <c r="I2655" i="1"/>
  <c r="J2655" i="1" s="1"/>
  <c r="I2654" i="1"/>
  <c r="J2654" i="1" s="1"/>
  <c r="I2653" i="1"/>
  <c r="J2653" i="1" s="1"/>
  <c r="I2652" i="1"/>
  <c r="J2652" i="1" s="1"/>
  <c r="I2651" i="1"/>
  <c r="J2651" i="1" s="1"/>
  <c r="I2650" i="1"/>
  <c r="J2650" i="1" s="1"/>
  <c r="I2649" i="1"/>
  <c r="J2649" i="1" s="1"/>
  <c r="I2648" i="1"/>
  <c r="J2648" i="1" s="1"/>
  <c r="I2647" i="1"/>
  <c r="J2647" i="1" s="1"/>
  <c r="I2646" i="1"/>
  <c r="J2646" i="1" s="1"/>
  <c r="I2645" i="1"/>
  <c r="J2645" i="1" s="1"/>
  <c r="I2644" i="1"/>
  <c r="J2644" i="1" s="1"/>
  <c r="I2643" i="1"/>
  <c r="J2643" i="1" s="1"/>
  <c r="I2642" i="1"/>
  <c r="J2642" i="1" s="1"/>
  <c r="I2641" i="1"/>
  <c r="J2641" i="1" s="1"/>
  <c r="I2640" i="1"/>
  <c r="J2640" i="1" s="1"/>
  <c r="I2639" i="1"/>
  <c r="J2639" i="1" s="1"/>
  <c r="I2638" i="1"/>
  <c r="J2638" i="1" s="1"/>
  <c r="I2637" i="1"/>
  <c r="J2637" i="1" s="1"/>
  <c r="I2636" i="1"/>
  <c r="J2636" i="1" s="1"/>
  <c r="I2635" i="1"/>
  <c r="J2635" i="1" s="1"/>
  <c r="I2634" i="1"/>
  <c r="J2634" i="1" s="1"/>
  <c r="I2633" i="1"/>
  <c r="J2633" i="1" s="1"/>
  <c r="I2632" i="1"/>
  <c r="J2632" i="1" s="1"/>
  <c r="I2631" i="1"/>
  <c r="J2631" i="1" s="1"/>
  <c r="I2630" i="1"/>
  <c r="J2630" i="1" s="1"/>
  <c r="I2629" i="1"/>
  <c r="J2629" i="1" s="1"/>
  <c r="I2628" i="1"/>
  <c r="J2628" i="1" s="1"/>
  <c r="I2627" i="1"/>
  <c r="J2627" i="1" s="1"/>
  <c r="I2626" i="1"/>
  <c r="J2626" i="1" s="1"/>
  <c r="I2625" i="1"/>
  <c r="J2625" i="1" s="1"/>
  <c r="I2624" i="1"/>
  <c r="J2624" i="1" s="1"/>
  <c r="I2623" i="1"/>
  <c r="J2623" i="1" s="1"/>
  <c r="I2622" i="1"/>
  <c r="J2622" i="1" s="1"/>
  <c r="I2621" i="1"/>
  <c r="J2621" i="1" s="1"/>
  <c r="I2620" i="1"/>
  <c r="J2620" i="1" s="1"/>
  <c r="I2619" i="1"/>
  <c r="J2619" i="1" s="1"/>
  <c r="I2618" i="1"/>
  <c r="J2618" i="1" s="1"/>
  <c r="I2617" i="1"/>
  <c r="J2617" i="1" s="1"/>
  <c r="I2616" i="1"/>
  <c r="J2616" i="1" s="1"/>
  <c r="I2615" i="1"/>
  <c r="J2615" i="1" s="1"/>
  <c r="I2614" i="1"/>
  <c r="J2614" i="1" s="1"/>
  <c r="I2613" i="1"/>
  <c r="J2613" i="1" s="1"/>
  <c r="I2612" i="1"/>
  <c r="J2612" i="1" s="1"/>
  <c r="I2611" i="1"/>
  <c r="J2611" i="1" s="1"/>
  <c r="I2610" i="1"/>
  <c r="J2610" i="1" s="1"/>
  <c r="I2609" i="1"/>
  <c r="J2609" i="1" s="1"/>
  <c r="I2608" i="1"/>
  <c r="J2608" i="1" s="1"/>
  <c r="I2607" i="1"/>
  <c r="J2607" i="1" s="1"/>
  <c r="I2606" i="1"/>
  <c r="J2606" i="1" s="1"/>
  <c r="I2605" i="1"/>
  <c r="J2605" i="1" s="1"/>
  <c r="I2604" i="1"/>
  <c r="J2604" i="1" s="1"/>
  <c r="I2603" i="1"/>
  <c r="J2603" i="1" s="1"/>
  <c r="I2602" i="1"/>
  <c r="J2602" i="1" s="1"/>
  <c r="I2601" i="1"/>
  <c r="J2601" i="1" s="1"/>
  <c r="I2600" i="1"/>
  <c r="J2600" i="1" s="1"/>
  <c r="I2599" i="1"/>
  <c r="J2599" i="1" s="1"/>
  <c r="I2598" i="1"/>
  <c r="J2598" i="1" s="1"/>
  <c r="I2597" i="1"/>
  <c r="J2597" i="1" s="1"/>
  <c r="I2596" i="1"/>
  <c r="J2596" i="1" s="1"/>
  <c r="I2595" i="1"/>
  <c r="J2595" i="1" s="1"/>
  <c r="I2594" i="1"/>
  <c r="J2594" i="1" s="1"/>
  <c r="I2593" i="1"/>
  <c r="J2593" i="1" s="1"/>
  <c r="I2592" i="1"/>
  <c r="J2592" i="1" s="1"/>
  <c r="I2591" i="1"/>
  <c r="J2591" i="1" s="1"/>
  <c r="I2590" i="1"/>
  <c r="J2590" i="1" s="1"/>
  <c r="I2589" i="1"/>
  <c r="J2589" i="1" s="1"/>
  <c r="I2588" i="1"/>
  <c r="J2588" i="1" s="1"/>
  <c r="I2587" i="1"/>
  <c r="J2587" i="1" s="1"/>
  <c r="I2586" i="1"/>
  <c r="J2586" i="1" s="1"/>
  <c r="I2585" i="1"/>
  <c r="J2585" i="1" s="1"/>
  <c r="I2584" i="1"/>
  <c r="J2584" i="1" s="1"/>
  <c r="I2583" i="1"/>
  <c r="J2583" i="1" s="1"/>
  <c r="I2582" i="1"/>
  <c r="J2582" i="1" s="1"/>
  <c r="I2581" i="1"/>
  <c r="J2581" i="1" s="1"/>
  <c r="I2580" i="1"/>
  <c r="J2580" i="1" s="1"/>
  <c r="I2579" i="1"/>
  <c r="J2579" i="1" s="1"/>
  <c r="I2578" i="1"/>
  <c r="J2578" i="1" s="1"/>
  <c r="I2577" i="1"/>
  <c r="J2577" i="1" s="1"/>
  <c r="I2576" i="1"/>
  <c r="J2576" i="1" s="1"/>
  <c r="I2575" i="1"/>
  <c r="J2575" i="1" s="1"/>
  <c r="I2574" i="1"/>
  <c r="J2574" i="1" s="1"/>
  <c r="I2573" i="1"/>
  <c r="J2573" i="1" s="1"/>
  <c r="I2572" i="1"/>
  <c r="J2572" i="1" s="1"/>
  <c r="I2571" i="1"/>
  <c r="J2571" i="1" s="1"/>
  <c r="I2570" i="1"/>
  <c r="J2570" i="1" s="1"/>
  <c r="I2569" i="1"/>
  <c r="J2569" i="1" s="1"/>
  <c r="I2568" i="1"/>
  <c r="J2568" i="1" s="1"/>
  <c r="I2567" i="1"/>
  <c r="J2567" i="1" s="1"/>
  <c r="I2566" i="1"/>
  <c r="J2566" i="1" s="1"/>
  <c r="I2565" i="1"/>
  <c r="J2565" i="1" s="1"/>
  <c r="I2564" i="1"/>
  <c r="J2564" i="1" s="1"/>
  <c r="I2563" i="1"/>
  <c r="J2563" i="1" s="1"/>
  <c r="I2562" i="1"/>
  <c r="J2562" i="1" s="1"/>
  <c r="I2561" i="1"/>
  <c r="J2561" i="1" s="1"/>
  <c r="I2560" i="1"/>
  <c r="J2560" i="1" s="1"/>
  <c r="I2559" i="1"/>
  <c r="J2559" i="1" s="1"/>
  <c r="I2558" i="1"/>
  <c r="J2558" i="1" s="1"/>
  <c r="I2557" i="1"/>
  <c r="J2557" i="1" s="1"/>
  <c r="I2556" i="1"/>
  <c r="J2556" i="1" s="1"/>
  <c r="I2555" i="1"/>
  <c r="J2555" i="1" s="1"/>
  <c r="I2554" i="1"/>
  <c r="J2554" i="1" s="1"/>
  <c r="I2553" i="1"/>
  <c r="J2553" i="1" s="1"/>
  <c r="I2552" i="1"/>
  <c r="J2552" i="1" s="1"/>
  <c r="I2551" i="1"/>
  <c r="J2551" i="1" s="1"/>
  <c r="I2550" i="1"/>
  <c r="J2550" i="1" s="1"/>
  <c r="I2549" i="1"/>
  <c r="J2549" i="1" s="1"/>
  <c r="I2548" i="1"/>
  <c r="J2548" i="1" s="1"/>
  <c r="I2547" i="1"/>
  <c r="J2547" i="1" s="1"/>
  <c r="I2546" i="1"/>
  <c r="J2546" i="1" s="1"/>
  <c r="I2545" i="1"/>
  <c r="J2545" i="1" s="1"/>
  <c r="I2544" i="1"/>
  <c r="J2544" i="1" s="1"/>
  <c r="I2543" i="1"/>
  <c r="J2543" i="1" s="1"/>
  <c r="I2542" i="1"/>
  <c r="J2542" i="1" s="1"/>
  <c r="I2541" i="1"/>
  <c r="J2541" i="1" s="1"/>
  <c r="I2540" i="1"/>
  <c r="J2540" i="1" s="1"/>
  <c r="I2539" i="1"/>
  <c r="J2539" i="1" s="1"/>
  <c r="I2538" i="1"/>
  <c r="J2538" i="1" s="1"/>
  <c r="I2537" i="1"/>
  <c r="J2537" i="1" s="1"/>
  <c r="I2536" i="1"/>
  <c r="J2536" i="1" s="1"/>
  <c r="I2535" i="1"/>
  <c r="J2535" i="1" s="1"/>
  <c r="I2534" i="1"/>
  <c r="J2534" i="1" s="1"/>
  <c r="I2533" i="1"/>
  <c r="J2533" i="1" s="1"/>
  <c r="I2532" i="1"/>
  <c r="J2532" i="1" s="1"/>
  <c r="I2531" i="1"/>
  <c r="J2531" i="1" s="1"/>
  <c r="I2530" i="1"/>
  <c r="J2530" i="1" s="1"/>
  <c r="I2529" i="1"/>
  <c r="J2529" i="1" s="1"/>
  <c r="I2528" i="1"/>
  <c r="J2528" i="1" s="1"/>
  <c r="I2527" i="1"/>
  <c r="J2527" i="1" s="1"/>
  <c r="I2526" i="1"/>
  <c r="J2526" i="1" s="1"/>
  <c r="I2525" i="1"/>
  <c r="J2525" i="1" s="1"/>
  <c r="I2524" i="1"/>
  <c r="J2524" i="1" s="1"/>
  <c r="I2523" i="1"/>
  <c r="J2523" i="1" s="1"/>
  <c r="I2522" i="1"/>
  <c r="J2522" i="1" s="1"/>
  <c r="I2521" i="1"/>
  <c r="J2521" i="1" s="1"/>
  <c r="I2520" i="1"/>
  <c r="J2520" i="1" s="1"/>
  <c r="I2519" i="1"/>
  <c r="J2519" i="1" s="1"/>
  <c r="I2518" i="1"/>
  <c r="J2518" i="1" s="1"/>
  <c r="I2517" i="1"/>
  <c r="J2517" i="1" s="1"/>
  <c r="I2516" i="1"/>
  <c r="J2516" i="1" s="1"/>
  <c r="I2515" i="1"/>
  <c r="J2515" i="1" s="1"/>
  <c r="I2514" i="1"/>
  <c r="J2514" i="1" s="1"/>
  <c r="I2513" i="1"/>
  <c r="J2513" i="1" s="1"/>
  <c r="I2512" i="1"/>
  <c r="J2512" i="1" s="1"/>
  <c r="I2511" i="1"/>
  <c r="J2511" i="1" s="1"/>
  <c r="I2510" i="1"/>
  <c r="J2510" i="1" s="1"/>
  <c r="I2509" i="1"/>
  <c r="J2509" i="1" s="1"/>
  <c r="I2508" i="1"/>
  <c r="J2508" i="1" s="1"/>
  <c r="I2507" i="1"/>
  <c r="J2507" i="1" s="1"/>
  <c r="I2506" i="1"/>
  <c r="J2506" i="1" s="1"/>
  <c r="I2505" i="1"/>
  <c r="J2505" i="1" s="1"/>
  <c r="I2504" i="1"/>
  <c r="J2504" i="1" s="1"/>
  <c r="I2503" i="1"/>
  <c r="J2503" i="1" s="1"/>
  <c r="I2502" i="1"/>
  <c r="J2502" i="1" s="1"/>
  <c r="I2501" i="1"/>
  <c r="J2501" i="1" s="1"/>
  <c r="I2500" i="1"/>
  <c r="J2500" i="1" s="1"/>
  <c r="I2499" i="1"/>
  <c r="J2499" i="1" s="1"/>
  <c r="I2498" i="1"/>
  <c r="J2498" i="1" s="1"/>
  <c r="I2497" i="1"/>
  <c r="J2497" i="1" s="1"/>
  <c r="I2496" i="1"/>
  <c r="J2496" i="1" s="1"/>
  <c r="I2495" i="1"/>
  <c r="J2495" i="1" s="1"/>
  <c r="I2494" i="1"/>
  <c r="J2494" i="1" s="1"/>
  <c r="I2493" i="1"/>
  <c r="J2493" i="1" s="1"/>
  <c r="I2492" i="1"/>
  <c r="J2492" i="1" s="1"/>
  <c r="I2491" i="1"/>
  <c r="J2491" i="1" s="1"/>
  <c r="I2490" i="1"/>
  <c r="J2490" i="1" s="1"/>
  <c r="I2489" i="1"/>
  <c r="J2489" i="1" s="1"/>
  <c r="I2488" i="1"/>
  <c r="J2488" i="1" s="1"/>
  <c r="I2487" i="1"/>
  <c r="J2487" i="1" s="1"/>
  <c r="I2486" i="1"/>
  <c r="J2486" i="1" s="1"/>
  <c r="I2485" i="1"/>
  <c r="J2485" i="1" s="1"/>
  <c r="I2484" i="1"/>
  <c r="J2484" i="1" s="1"/>
  <c r="I2483" i="1"/>
  <c r="J2483" i="1" s="1"/>
  <c r="I2482" i="1"/>
  <c r="J2482" i="1" s="1"/>
  <c r="I2481" i="1"/>
  <c r="J2481" i="1" s="1"/>
  <c r="I2480" i="1"/>
  <c r="J2480" i="1" s="1"/>
  <c r="I2479" i="1"/>
  <c r="J2479" i="1" s="1"/>
  <c r="I2478" i="1"/>
  <c r="J2478" i="1" s="1"/>
  <c r="I2477" i="1"/>
  <c r="J2477" i="1" s="1"/>
  <c r="I2476" i="1"/>
  <c r="J2476" i="1" s="1"/>
  <c r="I2475" i="1"/>
  <c r="J2475" i="1" s="1"/>
  <c r="I2474" i="1"/>
  <c r="J2474" i="1" s="1"/>
  <c r="I2473" i="1"/>
  <c r="J2473" i="1" s="1"/>
  <c r="I2472" i="1"/>
  <c r="J2472" i="1" s="1"/>
  <c r="I2471" i="1"/>
  <c r="J2471" i="1" s="1"/>
  <c r="I2470" i="1"/>
  <c r="J2470" i="1" s="1"/>
  <c r="I2469" i="1"/>
  <c r="J2469" i="1" s="1"/>
  <c r="I2468" i="1"/>
  <c r="J2468" i="1" s="1"/>
  <c r="I2467" i="1"/>
  <c r="J2467" i="1" s="1"/>
  <c r="I2466" i="1"/>
  <c r="J2466" i="1" s="1"/>
  <c r="I2465" i="1"/>
  <c r="J2465" i="1" s="1"/>
  <c r="I2464" i="1"/>
  <c r="J2464" i="1" s="1"/>
  <c r="I2463" i="1"/>
  <c r="J2463" i="1" s="1"/>
  <c r="I2462" i="1"/>
  <c r="J2462" i="1" s="1"/>
  <c r="I2461" i="1"/>
  <c r="J2461" i="1" s="1"/>
  <c r="I2460" i="1"/>
  <c r="J2460" i="1" s="1"/>
  <c r="I2459" i="1"/>
  <c r="J2459" i="1" s="1"/>
  <c r="I2458" i="1"/>
  <c r="J2458" i="1" s="1"/>
  <c r="I2457" i="1"/>
  <c r="J2457" i="1" s="1"/>
  <c r="I2456" i="1"/>
  <c r="J2456" i="1" s="1"/>
  <c r="I2455" i="1"/>
  <c r="J2455" i="1" s="1"/>
  <c r="I2454" i="1"/>
  <c r="J2454" i="1" s="1"/>
  <c r="I2453" i="1"/>
  <c r="J2453" i="1" s="1"/>
  <c r="I2452" i="1"/>
  <c r="J2452" i="1" s="1"/>
  <c r="I2451" i="1"/>
  <c r="J2451" i="1" s="1"/>
  <c r="I2450" i="1"/>
  <c r="J2450" i="1" s="1"/>
  <c r="I2449" i="1"/>
  <c r="J2449" i="1" s="1"/>
  <c r="I2448" i="1"/>
  <c r="J2448" i="1" s="1"/>
  <c r="I2447" i="1"/>
  <c r="J2447" i="1" s="1"/>
  <c r="I2446" i="1"/>
  <c r="J2446" i="1" s="1"/>
  <c r="I2445" i="1"/>
  <c r="J2445" i="1" s="1"/>
  <c r="I2444" i="1"/>
  <c r="J2444" i="1" s="1"/>
  <c r="I2443" i="1"/>
  <c r="J2443" i="1" s="1"/>
  <c r="I2442" i="1"/>
  <c r="J2442" i="1" s="1"/>
  <c r="I2441" i="1"/>
  <c r="J2441" i="1" s="1"/>
  <c r="I2440" i="1"/>
  <c r="J2440" i="1" s="1"/>
  <c r="I2439" i="1"/>
  <c r="J2439" i="1" s="1"/>
  <c r="I2438" i="1"/>
  <c r="J2438" i="1" s="1"/>
  <c r="I2437" i="1"/>
  <c r="J2437" i="1" s="1"/>
  <c r="I2436" i="1"/>
  <c r="J2436" i="1" s="1"/>
  <c r="I2435" i="1"/>
  <c r="J2435" i="1" s="1"/>
  <c r="I2434" i="1"/>
  <c r="J2434" i="1" s="1"/>
  <c r="I2433" i="1"/>
  <c r="J2433" i="1" s="1"/>
  <c r="I2432" i="1"/>
  <c r="J2432" i="1" s="1"/>
  <c r="I2431" i="1"/>
  <c r="J2431" i="1" s="1"/>
  <c r="I2430" i="1"/>
  <c r="J2430" i="1" s="1"/>
  <c r="I2429" i="1"/>
  <c r="J2429" i="1" s="1"/>
  <c r="I2428" i="1"/>
  <c r="J2428" i="1" s="1"/>
  <c r="I2427" i="1"/>
  <c r="J2427" i="1" s="1"/>
  <c r="I2426" i="1"/>
  <c r="J2426" i="1" s="1"/>
  <c r="I2425" i="1"/>
  <c r="J2425" i="1" s="1"/>
  <c r="I2424" i="1"/>
  <c r="J2424" i="1" s="1"/>
  <c r="I2423" i="1"/>
  <c r="J2423" i="1" s="1"/>
  <c r="I2422" i="1"/>
  <c r="J2422" i="1" s="1"/>
  <c r="I2421" i="1"/>
  <c r="J2421" i="1" s="1"/>
  <c r="I2420" i="1"/>
  <c r="J2420" i="1" s="1"/>
  <c r="I2419" i="1"/>
  <c r="J2419" i="1" s="1"/>
  <c r="I2418" i="1"/>
  <c r="J2418" i="1" s="1"/>
  <c r="I2417" i="1"/>
  <c r="J2417" i="1" s="1"/>
  <c r="I2416" i="1"/>
  <c r="J2416" i="1" s="1"/>
  <c r="I2415" i="1"/>
  <c r="J2415" i="1" s="1"/>
  <c r="I2414" i="1"/>
  <c r="J2414" i="1" s="1"/>
  <c r="I2413" i="1"/>
  <c r="J2413" i="1" s="1"/>
  <c r="I2412" i="1"/>
  <c r="J2412" i="1" s="1"/>
  <c r="I2411" i="1"/>
  <c r="J2411" i="1" s="1"/>
  <c r="I2410" i="1"/>
  <c r="J2410" i="1" s="1"/>
  <c r="I2409" i="1"/>
  <c r="J2409" i="1" s="1"/>
  <c r="I2408" i="1"/>
  <c r="J2408" i="1" s="1"/>
  <c r="I2407" i="1"/>
  <c r="J2407" i="1" s="1"/>
  <c r="I2406" i="1"/>
  <c r="J2406" i="1" s="1"/>
  <c r="I2405" i="1"/>
  <c r="J2405" i="1" s="1"/>
  <c r="I2404" i="1"/>
  <c r="J2404" i="1" s="1"/>
  <c r="I2403" i="1"/>
  <c r="J2403" i="1" s="1"/>
  <c r="I2402" i="1"/>
  <c r="J2402" i="1" s="1"/>
  <c r="I2401" i="1"/>
  <c r="J2401" i="1" s="1"/>
  <c r="I2400" i="1"/>
  <c r="J2400" i="1" s="1"/>
  <c r="I2399" i="1"/>
  <c r="J2399" i="1" s="1"/>
  <c r="I2398" i="1"/>
  <c r="J2398" i="1" s="1"/>
  <c r="I2397" i="1"/>
  <c r="J2397" i="1" s="1"/>
  <c r="I2396" i="1"/>
  <c r="J2396" i="1" s="1"/>
  <c r="I2395" i="1"/>
  <c r="J2395" i="1" s="1"/>
  <c r="I2394" i="1"/>
  <c r="J2394" i="1" s="1"/>
  <c r="I2393" i="1"/>
  <c r="J2393" i="1" s="1"/>
  <c r="I2392" i="1"/>
  <c r="J2392" i="1" s="1"/>
  <c r="I2391" i="1"/>
  <c r="J2391" i="1" s="1"/>
  <c r="I2390" i="1"/>
  <c r="J2390" i="1" s="1"/>
  <c r="I2389" i="1"/>
  <c r="J2389" i="1" s="1"/>
  <c r="I2388" i="1"/>
  <c r="J2388" i="1" s="1"/>
  <c r="I2387" i="1"/>
  <c r="J2387" i="1" s="1"/>
  <c r="I2386" i="1"/>
  <c r="J2386" i="1" s="1"/>
  <c r="I2385" i="1"/>
  <c r="J2385" i="1" s="1"/>
  <c r="I2384" i="1"/>
  <c r="J2384" i="1" s="1"/>
  <c r="I2383" i="1"/>
  <c r="J2383" i="1" s="1"/>
  <c r="I2382" i="1"/>
  <c r="J2382" i="1" s="1"/>
  <c r="I2381" i="1"/>
  <c r="J2381" i="1" s="1"/>
  <c r="I2380" i="1"/>
  <c r="J2380" i="1" s="1"/>
  <c r="I2379" i="1"/>
  <c r="J2379" i="1" s="1"/>
  <c r="I2378" i="1"/>
  <c r="J2378" i="1" s="1"/>
  <c r="I2377" i="1"/>
  <c r="J2377" i="1" s="1"/>
  <c r="I2376" i="1"/>
  <c r="J2376" i="1" s="1"/>
  <c r="I2375" i="1"/>
  <c r="J2375" i="1" s="1"/>
  <c r="I2374" i="1"/>
  <c r="J2374" i="1" s="1"/>
  <c r="I2373" i="1"/>
  <c r="J2373" i="1" s="1"/>
  <c r="I2372" i="1"/>
  <c r="J2372" i="1" s="1"/>
  <c r="I2371" i="1"/>
  <c r="J2371" i="1" s="1"/>
  <c r="I2370" i="1"/>
  <c r="J2370" i="1" s="1"/>
  <c r="I2369" i="1"/>
  <c r="J2369" i="1" s="1"/>
  <c r="I2368" i="1"/>
  <c r="J2368" i="1" s="1"/>
  <c r="I2367" i="1"/>
  <c r="J2367" i="1" s="1"/>
  <c r="I2366" i="1"/>
  <c r="J2366" i="1" s="1"/>
  <c r="I2365" i="1"/>
  <c r="J2365" i="1" s="1"/>
  <c r="I2364" i="1"/>
  <c r="J2364" i="1" s="1"/>
  <c r="I2363" i="1"/>
  <c r="J2363" i="1" s="1"/>
  <c r="I2362" i="1"/>
  <c r="J2362" i="1" s="1"/>
  <c r="I2361" i="1"/>
  <c r="J2361" i="1" s="1"/>
  <c r="I2360" i="1"/>
  <c r="J2360" i="1" s="1"/>
  <c r="I2359" i="1"/>
  <c r="J2359" i="1" s="1"/>
  <c r="I2358" i="1"/>
  <c r="J2358" i="1" s="1"/>
  <c r="I2357" i="1"/>
  <c r="J2357" i="1" s="1"/>
  <c r="I2356" i="1"/>
  <c r="J2356" i="1" s="1"/>
  <c r="I2355" i="1"/>
  <c r="J2355" i="1" s="1"/>
  <c r="I2354" i="1"/>
  <c r="J2354" i="1" s="1"/>
  <c r="I2353" i="1"/>
  <c r="J2353" i="1" s="1"/>
  <c r="I2352" i="1"/>
  <c r="J2352" i="1" s="1"/>
  <c r="I2351" i="1"/>
  <c r="J2351" i="1" s="1"/>
  <c r="I2350" i="1"/>
  <c r="J2350" i="1" s="1"/>
  <c r="I2349" i="1"/>
  <c r="J2349" i="1" s="1"/>
  <c r="I2348" i="1"/>
  <c r="J2348" i="1" s="1"/>
  <c r="I2347" i="1"/>
  <c r="J2347" i="1" s="1"/>
  <c r="I2346" i="1"/>
  <c r="J2346" i="1" s="1"/>
  <c r="I2345" i="1"/>
  <c r="J2345" i="1" s="1"/>
  <c r="I2344" i="1"/>
  <c r="J2344" i="1" s="1"/>
  <c r="I2343" i="1"/>
  <c r="J2343" i="1" s="1"/>
  <c r="I2342" i="1"/>
  <c r="J2342" i="1" s="1"/>
  <c r="I2341" i="1"/>
  <c r="J2341" i="1" s="1"/>
  <c r="I2340" i="1"/>
  <c r="J2340" i="1" s="1"/>
  <c r="I2339" i="1"/>
  <c r="J2339" i="1" s="1"/>
  <c r="I2338" i="1"/>
  <c r="J2338" i="1" s="1"/>
  <c r="I2337" i="1"/>
  <c r="J2337" i="1" s="1"/>
  <c r="I2336" i="1"/>
  <c r="J2336" i="1" s="1"/>
  <c r="I2335" i="1"/>
  <c r="J2335" i="1" s="1"/>
  <c r="I2334" i="1"/>
  <c r="J2334" i="1" s="1"/>
  <c r="I2333" i="1"/>
  <c r="J2333" i="1" s="1"/>
  <c r="I2332" i="1"/>
  <c r="J2332" i="1" s="1"/>
  <c r="I2331" i="1"/>
  <c r="J2331" i="1" s="1"/>
  <c r="I2330" i="1"/>
  <c r="J2330" i="1" s="1"/>
  <c r="I2329" i="1"/>
  <c r="J2329" i="1" s="1"/>
  <c r="I2328" i="1"/>
  <c r="J2328" i="1" s="1"/>
  <c r="I2327" i="1"/>
  <c r="J2327" i="1" s="1"/>
  <c r="I2326" i="1"/>
  <c r="J2326" i="1" s="1"/>
  <c r="I2325" i="1"/>
  <c r="J2325" i="1" s="1"/>
  <c r="I2324" i="1"/>
  <c r="J2324" i="1" s="1"/>
  <c r="I2323" i="1"/>
  <c r="J2323" i="1" s="1"/>
  <c r="I2322" i="1"/>
  <c r="J2322" i="1" s="1"/>
  <c r="I2321" i="1"/>
  <c r="J2321" i="1" s="1"/>
  <c r="I2320" i="1"/>
  <c r="J2320" i="1" s="1"/>
  <c r="I2319" i="1"/>
  <c r="J2319" i="1" s="1"/>
  <c r="I2318" i="1"/>
  <c r="J2318" i="1" s="1"/>
  <c r="I2317" i="1"/>
  <c r="J2317" i="1" s="1"/>
  <c r="I2316" i="1"/>
  <c r="J2316" i="1" s="1"/>
  <c r="I2315" i="1"/>
  <c r="J2315" i="1" s="1"/>
  <c r="I2314" i="1"/>
  <c r="J2314" i="1" s="1"/>
  <c r="I2313" i="1"/>
  <c r="J2313" i="1" s="1"/>
  <c r="I2312" i="1"/>
  <c r="J2312" i="1" s="1"/>
  <c r="I2311" i="1"/>
  <c r="J2311" i="1" s="1"/>
  <c r="I2310" i="1"/>
  <c r="J2310" i="1" s="1"/>
  <c r="I2309" i="1"/>
  <c r="J2309" i="1" s="1"/>
  <c r="I2308" i="1"/>
  <c r="J2308" i="1" s="1"/>
  <c r="I2307" i="1"/>
  <c r="J2307" i="1" s="1"/>
  <c r="I2306" i="1"/>
  <c r="J2306" i="1" s="1"/>
  <c r="I2305" i="1"/>
  <c r="J2305" i="1" s="1"/>
  <c r="I2304" i="1"/>
  <c r="J2304" i="1" s="1"/>
  <c r="I2303" i="1"/>
  <c r="J2303" i="1" s="1"/>
  <c r="I2302" i="1"/>
  <c r="J2302" i="1" s="1"/>
  <c r="I2301" i="1"/>
  <c r="J2301" i="1" s="1"/>
  <c r="I2300" i="1"/>
  <c r="J2300" i="1" s="1"/>
  <c r="I2299" i="1"/>
  <c r="J2299" i="1" s="1"/>
  <c r="I2298" i="1"/>
  <c r="J2298" i="1" s="1"/>
  <c r="I2297" i="1"/>
  <c r="J2297" i="1" s="1"/>
  <c r="I2296" i="1"/>
  <c r="J2296" i="1" s="1"/>
  <c r="I2295" i="1"/>
  <c r="J2295" i="1" s="1"/>
  <c r="I2294" i="1"/>
  <c r="J2294" i="1" s="1"/>
  <c r="I2293" i="1"/>
  <c r="J2293" i="1" s="1"/>
  <c r="I2292" i="1"/>
  <c r="J2292" i="1" s="1"/>
  <c r="I2291" i="1"/>
  <c r="J2291" i="1" s="1"/>
  <c r="I2290" i="1"/>
  <c r="J2290" i="1" s="1"/>
  <c r="I2289" i="1"/>
  <c r="J2289" i="1" s="1"/>
  <c r="I2288" i="1"/>
  <c r="J2288" i="1" s="1"/>
  <c r="I2287" i="1"/>
  <c r="J2287" i="1" s="1"/>
  <c r="I2286" i="1"/>
  <c r="J2286" i="1" s="1"/>
  <c r="I2285" i="1"/>
  <c r="J2285" i="1" s="1"/>
  <c r="I2284" i="1"/>
  <c r="J2284" i="1" s="1"/>
  <c r="I2283" i="1"/>
  <c r="J2283" i="1" s="1"/>
  <c r="I2282" i="1"/>
  <c r="J2282" i="1" s="1"/>
  <c r="I2281" i="1"/>
  <c r="J2281" i="1" s="1"/>
  <c r="I2280" i="1"/>
  <c r="J2280" i="1" s="1"/>
  <c r="I2279" i="1"/>
  <c r="J2279" i="1" s="1"/>
  <c r="I2278" i="1"/>
  <c r="J2278" i="1" s="1"/>
  <c r="I2277" i="1"/>
  <c r="J2277" i="1" s="1"/>
  <c r="I2276" i="1"/>
  <c r="J2276" i="1" s="1"/>
  <c r="I2275" i="1"/>
  <c r="J2275" i="1" s="1"/>
  <c r="I2274" i="1"/>
  <c r="J2274" i="1" s="1"/>
  <c r="I2273" i="1"/>
  <c r="J2273" i="1" s="1"/>
  <c r="I2272" i="1"/>
  <c r="J2272" i="1" s="1"/>
  <c r="I2271" i="1"/>
  <c r="J2271" i="1" s="1"/>
  <c r="I2270" i="1"/>
  <c r="J2270" i="1" s="1"/>
  <c r="I2269" i="1"/>
  <c r="J2269" i="1" s="1"/>
  <c r="I2268" i="1"/>
  <c r="J2268" i="1" s="1"/>
  <c r="I2267" i="1"/>
  <c r="J2267" i="1" s="1"/>
  <c r="I2266" i="1"/>
  <c r="J2266" i="1" s="1"/>
  <c r="I2265" i="1"/>
  <c r="J2265" i="1" s="1"/>
  <c r="I2264" i="1"/>
  <c r="J2264" i="1" s="1"/>
  <c r="I2263" i="1"/>
  <c r="J2263" i="1" s="1"/>
  <c r="I2262" i="1"/>
  <c r="J2262" i="1" s="1"/>
  <c r="I2261" i="1"/>
  <c r="J2261" i="1" s="1"/>
  <c r="I2260" i="1"/>
  <c r="J2260" i="1" s="1"/>
  <c r="I2259" i="1"/>
  <c r="J2259" i="1" s="1"/>
  <c r="I2258" i="1"/>
  <c r="J2258" i="1" s="1"/>
  <c r="I2257" i="1"/>
  <c r="J2257" i="1" s="1"/>
  <c r="I2256" i="1"/>
  <c r="J2256" i="1" s="1"/>
  <c r="I2255" i="1"/>
  <c r="J2255" i="1" s="1"/>
  <c r="I2254" i="1"/>
  <c r="J2254" i="1" s="1"/>
  <c r="I2253" i="1"/>
  <c r="J2253" i="1" s="1"/>
  <c r="I2252" i="1"/>
  <c r="J2252" i="1" s="1"/>
  <c r="I2251" i="1"/>
  <c r="J2251" i="1" s="1"/>
  <c r="I2250" i="1"/>
  <c r="J2250" i="1" s="1"/>
  <c r="I2249" i="1"/>
  <c r="J2249" i="1" s="1"/>
  <c r="I2248" i="1"/>
  <c r="J2248" i="1" s="1"/>
  <c r="I2247" i="1"/>
  <c r="J2247" i="1" s="1"/>
  <c r="I2246" i="1"/>
  <c r="J2246" i="1" s="1"/>
  <c r="I2245" i="1"/>
  <c r="J2245" i="1" s="1"/>
  <c r="I2244" i="1"/>
  <c r="J2244" i="1" s="1"/>
  <c r="I2243" i="1"/>
  <c r="J2243" i="1" s="1"/>
  <c r="I2242" i="1"/>
  <c r="J2242" i="1" s="1"/>
  <c r="I2241" i="1"/>
  <c r="J2241" i="1" s="1"/>
  <c r="I2240" i="1"/>
  <c r="J2240" i="1" s="1"/>
  <c r="I2239" i="1"/>
  <c r="J2239" i="1" s="1"/>
  <c r="I2238" i="1"/>
  <c r="J2238" i="1" s="1"/>
  <c r="I2237" i="1"/>
  <c r="J2237" i="1" s="1"/>
  <c r="I2236" i="1"/>
  <c r="J2236" i="1" s="1"/>
  <c r="I2235" i="1"/>
  <c r="J2235" i="1" s="1"/>
  <c r="I2234" i="1"/>
  <c r="J2234" i="1" s="1"/>
  <c r="I2233" i="1"/>
  <c r="J2233" i="1" s="1"/>
  <c r="I2232" i="1"/>
  <c r="J2232" i="1" s="1"/>
  <c r="I2231" i="1"/>
  <c r="J2231" i="1" s="1"/>
  <c r="I2230" i="1"/>
  <c r="J2230" i="1" s="1"/>
  <c r="I2229" i="1"/>
  <c r="J2229" i="1" s="1"/>
  <c r="I2228" i="1"/>
  <c r="J2228" i="1" s="1"/>
  <c r="I2227" i="1"/>
  <c r="J2227" i="1" s="1"/>
  <c r="I2226" i="1"/>
  <c r="J2226" i="1" s="1"/>
  <c r="I2225" i="1"/>
  <c r="J2225" i="1" s="1"/>
  <c r="I2224" i="1"/>
  <c r="J2224" i="1" s="1"/>
  <c r="I2223" i="1"/>
  <c r="J2223" i="1" s="1"/>
  <c r="I2222" i="1"/>
  <c r="J2222" i="1" s="1"/>
  <c r="I2221" i="1"/>
  <c r="J2221" i="1" s="1"/>
  <c r="I2220" i="1"/>
  <c r="J2220" i="1" s="1"/>
  <c r="I2219" i="1"/>
  <c r="J2219" i="1" s="1"/>
  <c r="I2218" i="1"/>
  <c r="J2218" i="1" s="1"/>
  <c r="I2217" i="1"/>
  <c r="J2217" i="1" s="1"/>
  <c r="I2216" i="1"/>
  <c r="J2216" i="1" s="1"/>
  <c r="I2215" i="1"/>
  <c r="J2215" i="1" s="1"/>
  <c r="I2214" i="1"/>
  <c r="J2214" i="1" s="1"/>
  <c r="I2213" i="1"/>
  <c r="J2213" i="1" s="1"/>
  <c r="I2212" i="1"/>
  <c r="J2212" i="1" s="1"/>
  <c r="I2211" i="1"/>
  <c r="J2211" i="1" s="1"/>
  <c r="I2210" i="1"/>
  <c r="J2210" i="1" s="1"/>
  <c r="I2209" i="1"/>
  <c r="J2209" i="1" s="1"/>
  <c r="I2208" i="1"/>
  <c r="J2208" i="1" s="1"/>
  <c r="I2207" i="1"/>
  <c r="J2207" i="1" s="1"/>
  <c r="I2206" i="1"/>
  <c r="J2206" i="1" s="1"/>
  <c r="I2205" i="1"/>
  <c r="J2205" i="1" s="1"/>
  <c r="I2204" i="1"/>
  <c r="J2204" i="1" s="1"/>
  <c r="I2203" i="1"/>
  <c r="J2203" i="1" s="1"/>
  <c r="I2202" i="1"/>
  <c r="J2202" i="1" s="1"/>
  <c r="I2201" i="1"/>
  <c r="J2201" i="1" s="1"/>
  <c r="I2200" i="1"/>
  <c r="J2200" i="1" s="1"/>
  <c r="I2199" i="1"/>
  <c r="J2199" i="1" s="1"/>
  <c r="I2198" i="1"/>
  <c r="J2198" i="1" s="1"/>
  <c r="I2197" i="1"/>
  <c r="J2197" i="1" s="1"/>
  <c r="I2196" i="1"/>
  <c r="J2196" i="1" s="1"/>
  <c r="I2195" i="1"/>
  <c r="J2195" i="1" s="1"/>
  <c r="I2194" i="1"/>
  <c r="J2194" i="1" s="1"/>
  <c r="I2193" i="1"/>
  <c r="J2193" i="1" s="1"/>
  <c r="I2192" i="1"/>
  <c r="J2192" i="1" s="1"/>
  <c r="I2191" i="1"/>
  <c r="J2191" i="1" s="1"/>
  <c r="I2190" i="1"/>
  <c r="J2190" i="1" s="1"/>
  <c r="I2189" i="1"/>
  <c r="J2189" i="1" s="1"/>
  <c r="I2188" i="1"/>
  <c r="J2188" i="1" s="1"/>
  <c r="I2187" i="1"/>
  <c r="J2187" i="1" s="1"/>
  <c r="I2186" i="1"/>
  <c r="J2186" i="1" s="1"/>
  <c r="I2185" i="1"/>
  <c r="J2185" i="1" s="1"/>
  <c r="I2184" i="1"/>
  <c r="J2184" i="1" s="1"/>
  <c r="I2183" i="1"/>
  <c r="J2183" i="1" s="1"/>
  <c r="I2182" i="1"/>
  <c r="J2182" i="1" s="1"/>
  <c r="I2181" i="1"/>
  <c r="J2181" i="1" s="1"/>
  <c r="I2180" i="1"/>
  <c r="J2180" i="1" s="1"/>
  <c r="I2179" i="1"/>
  <c r="J2179" i="1" s="1"/>
  <c r="I2178" i="1"/>
  <c r="J2178" i="1" s="1"/>
  <c r="I2177" i="1"/>
  <c r="J2177" i="1" s="1"/>
  <c r="I2176" i="1"/>
  <c r="J2176" i="1" s="1"/>
  <c r="I2175" i="1"/>
  <c r="J2175" i="1" s="1"/>
  <c r="I2174" i="1"/>
  <c r="J2174" i="1" s="1"/>
  <c r="I2173" i="1"/>
  <c r="J2173" i="1" s="1"/>
  <c r="I2172" i="1"/>
  <c r="J2172" i="1" s="1"/>
  <c r="I2171" i="1"/>
  <c r="J2171" i="1" s="1"/>
  <c r="I2170" i="1"/>
  <c r="J2170" i="1" s="1"/>
  <c r="I2169" i="1"/>
  <c r="J2169" i="1" s="1"/>
  <c r="I2168" i="1"/>
  <c r="J2168" i="1" s="1"/>
  <c r="I2167" i="1"/>
  <c r="J2167" i="1" s="1"/>
  <c r="I2166" i="1"/>
  <c r="J2166" i="1" s="1"/>
  <c r="I2165" i="1"/>
  <c r="J2165" i="1" s="1"/>
  <c r="I2164" i="1"/>
  <c r="J2164" i="1" s="1"/>
  <c r="I2163" i="1"/>
  <c r="J2163" i="1" s="1"/>
  <c r="I2162" i="1"/>
  <c r="J2162" i="1" s="1"/>
  <c r="I2161" i="1"/>
  <c r="J2161" i="1" s="1"/>
  <c r="I2160" i="1"/>
  <c r="J2160" i="1" s="1"/>
  <c r="I2159" i="1"/>
  <c r="J2159" i="1" s="1"/>
  <c r="I2158" i="1"/>
  <c r="J2158" i="1" s="1"/>
  <c r="I2157" i="1"/>
  <c r="J2157" i="1" s="1"/>
  <c r="I2156" i="1"/>
  <c r="J2156" i="1" s="1"/>
  <c r="I2155" i="1"/>
  <c r="J2155" i="1" s="1"/>
  <c r="I2154" i="1"/>
  <c r="J2154" i="1" s="1"/>
  <c r="I2153" i="1"/>
  <c r="J2153" i="1" s="1"/>
  <c r="I2152" i="1"/>
  <c r="J2152" i="1" s="1"/>
  <c r="I2151" i="1"/>
  <c r="J2151" i="1" s="1"/>
  <c r="I2150" i="1"/>
  <c r="J2150" i="1" s="1"/>
  <c r="I2149" i="1"/>
  <c r="J2149" i="1" s="1"/>
  <c r="I2148" i="1"/>
  <c r="J2148" i="1" s="1"/>
  <c r="I2147" i="1"/>
  <c r="J2147" i="1" s="1"/>
  <c r="I2146" i="1"/>
  <c r="J2146" i="1" s="1"/>
  <c r="I2145" i="1"/>
  <c r="J2145" i="1" s="1"/>
  <c r="I2144" i="1"/>
  <c r="J2144" i="1" s="1"/>
  <c r="I2143" i="1"/>
  <c r="J2143" i="1" s="1"/>
  <c r="I2142" i="1"/>
  <c r="J2142" i="1" s="1"/>
  <c r="I2141" i="1"/>
  <c r="J2141" i="1" s="1"/>
  <c r="I2140" i="1"/>
  <c r="J2140" i="1" s="1"/>
  <c r="I2139" i="1"/>
  <c r="J2139" i="1" s="1"/>
  <c r="I2138" i="1"/>
  <c r="J2138" i="1" s="1"/>
  <c r="I2137" i="1"/>
  <c r="J2137" i="1" s="1"/>
  <c r="I2136" i="1"/>
  <c r="J2136" i="1" s="1"/>
  <c r="I2135" i="1"/>
  <c r="J2135" i="1" s="1"/>
  <c r="I2134" i="1"/>
  <c r="J2134" i="1" s="1"/>
  <c r="I2133" i="1"/>
  <c r="J2133" i="1" s="1"/>
  <c r="I2132" i="1"/>
  <c r="J2132" i="1" s="1"/>
  <c r="I2131" i="1"/>
  <c r="J2131" i="1" s="1"/>
  <c r="I2130" i="1"/>
  <c r="J2130" i="1" s="1"/>
  <c r="I2129" i="1"/>
  <c r="J2129" i="1" s="1"/>
  <c r="I2128" i="1"/>
  <c r="J2128" i="1" s="1"/>
  <c r="I2127" i="1"/>
  <c r="J2127" i="1" s="1"/>
  <c r="I2126" i="1"/>
  <c r="J2126" i="1" s="1"/>
  <c r="I2125" i="1"/>
  <c r="J2125" i="1" s="1"/>
  <c r="I2124" i="1"/>
  <c r="J2124" i="1" s="1"/>
  <c r="I2123" i="1"/>
  <c r="J2123" i="1" s="1"/>
  <c r="I2122" i="1"/>
  <c r="J2122" i="1" s="1"/>
  <c r="I2121" i="1"/>
  <c r="J2121" i="1" s="1"/>
  <c r="I2120" i="1"/>
  <c r="J2120" i="1" s="1"/>
  <c r="I2119" i="1"/>
  <c r="J2119" i="1" s="1"/>
  <c r="I2118" i="1"/>
  <c r="J2118" i="1" s="1"/>
  <c r="I2117" i="1"/>
  <c r="J2117" i="1" s="1"/>
  <c r="I2116" i="1"/>
  <c r="J2116" i="1" s="1"/>
  <c r="I2115" i="1"/>
  <c r="J2115" i="1" s="1"/>
  <c r="I2114" i="1"/>
  <c r="J2114" i="1" s="1"/>
  <c r="I2113" i="1"/>
  <c r="J2113" i="1" s="1"/>
  <c r="I2112" i="1"/>
  <c r="J2112" i="1" s="1"/>
  <c r="I2111" i="1"/>
  <c r="J2111" i="1" s="1"/>
  <c r="I2110" i="1"/>
  <c r="J2110" i="1" s="1"/>
  <c r="I2109" i="1"/>
  <c r="J2109" i="1" s="1"/>
  <c r="I2108" i="1"/>
  <c r="J2108" i="1" s="1"/>
  <c r="I2107" i="1"/>
  <c r="J2107" i="1" s="1"/>
  <c r="I2106" i="1"/>
  <c r="J2106" i="1" s="1"/>
  <c r="I2105" i="1"/>
  <c r="J2105" i="1" s="1"/>
  <c r="I2104" i="1"/>
  <c r="J2104" i="1" s="1"/>
  <c r="I2103" i="1"/>
  <c r="J2103" i="1" s="1"/>
  <c r="I2102" i="1"/>
  <c r="J2102" i="1" s="1"/>
  <c r="I2101" i="1"/>
  <c r="J2101" i="1" s="1"/>
  <c r="I2100" i="1"/>
  <c r="J2100" i="1" s="1"/>
  <c r="I2099" i="1"/>
  <c r="J2099" i="1" s="1"/>
  <c r="I2098" i="1"/>
  <c r="J2098" i="1" s="1"/>
  <c r="I2097" i="1"/>
  <c r="J2097" i="1" s="1"/>
  <c r="I2096" i="1"/>
  <c r="J2096" i="1" s="1"/>
  <c r="I2095" i="1"/>
  <c r="J2095" i="1" s="1"/>
  <c r="I2094" i="1"/>
  <c r="J2094" i="1" s="1"/>
  <c r="I2093" i="1"/>
  <c r="J2093" i="1" s="1"/>
  <c r="I2092" i="1"/>
  <c r="J2092" i="1" s="1"/>
  <c r="I2091" i="1"/>
  <c r="J2091" i="1" s="1"/>
  <c r="I2090" i="1"/>
  <c r="J2090" i="1" s="1"/>
  <c r="I2089" i="1"/>
  <c r="J2089" i="1" s="1"/>
  <c r="I2088" i="1"/>
  <c r="J2088" i="1" s="1"/>
  <c r="I2087" i="1"/>
  <c r="J2087" i="1" s="1"/>
  <c r="I2086" i="1"/>
  <c r="J2086" i="1" s="1"/>
  <c r="I2085" i="1"/>
  <c r="J2085" i="1" s="1"/>
  <c r="I2084" i="1"/>
  <c r="J2084" i="1" s="1"/>
  <c r="I2083" i="1"/>
  <c r="J2083" i="1" s="1"/>
  <c r="I2082" i="1"/>
  <c r="J2082" i="1" s="1"/>
  <c r="I2081" i="1"/>
  <c r="J2081" i="1" s="1"/>
  <c r="I2080" i="1"/>
  <c r="J2080" i="1" s="1"/>
  <c r="I2079" i="1"/>
  <c r="J2079" i="1" s="1"/>
  <c r="I2078" i="1"/>
  <c r="J2078" i="1" s="1"/>
  <c r="I2077" i="1"/>
  <c r="J2077" i="1" s="1"/>
  <c r="I2076" i="1"/>
  <c r="J2076" i="1" s="1"/>
  <c r="I2075" i="1"/>
  <c r="J2075" i="1" s="1"/>
  <c r="I2074" i="1"/>
  <c r="J2074" i="1" s="1"/>
  <c r="I2073" i="1"/>
  <c r="J2073" i="1" s="1"/>
  <c r="I2072" i="1"/>
  <c r="J2072" i="1" s="1"/>
  <c r="I2071" i="1"/>
  <c r="J2071" i="1" s="1"/>
  <c r="I2070" i="1"/>
  <c r="J2070" i="1" s="1"/>
  <c r="I2069" i="1"/>
  <c r="J2069" i="1" s="1"/>
  <c r="I2068" i="1"/>
  <c r="J2068" i="1" s="1"/>
  <c r="I2067" i="1"/>
  <c r="J2067" i="1" s="1"/>
  <c r="I2066" i="1"/>
  <c r="J2066" i="1" s="1"/>
  <c r="I2065" i="1"/>
  <c r="J2065" i="1" s="1"/>
  <c r="I2064" i="1"/>
  <c r="J2064" i="1" s="1"/>
  <c r="I2063" i="1"/>
  <c r="J2063" i="1" s="1"/>
  <c r="I2062" i="1"/>
  <c r="J2062" i="1" s="1"/>
  <c r="I2061" i="1"/>
  <c r="J2061" i="1" s="1"/>
  <c r="I2060" i="1"/>
  <c r="J2060" i="1" s="1"/>
  <c r="I2059" i="1"/>
  <c r="J2059" i="1" s="1"/>
  <c r="I2058" i="1"/>
  <c r="J2058" i="1" s="1"/>
  <c r="I2057" i="1"/>
  <c r="J2057" i="1" s="1"/>
  <c r="I2056" i="1"/>
  <c r="J2056" i="1" s="1"/>
  <c r="I2055" i="1"/>
  <c r="J2055" i="1" s="1"/>
  <c r="I2054" i="1"/>
  <c r="J2054" i="1" s="1"/>
  <c r="I2053" i="1"/>
  <c r="J2053" i="1" s="1"/>
  <c r="I2052" i="1"/>
  <c r="J2052" i="1" s="1"/>
  <c r="I2051" i="1"/>
  <c r="J2051" i="1" s="1"/>
  <c r="I2050" i="1"/>
  <c r="J2050" i="1" s="1"/>
  <c r="I2049" i="1"/>
  <c r="J2049" i="1" s="1"/>
  <c r="I2048" i="1"/>
  <c r="J2048" i="1" s="1"/>
  <c r="I2047" i="1"/>
  <c r="J2047" i="1" s="1"/>
  <c r="I2046" i="1"/>
  <c r="J2046" i="1" s="1"/>
  <c r="I2045" i="1"/>
  <c r="J2045" i="1" s="1"/>
  <c r="I2044" i="1"/>
  <c r="J2044" i="1" s="1"/>
  <c r="I2043" i="1"/>
  <c r="J2043" i="1" s="1"/>
  <c r="I2042" i="1"/>
  <c r="J2042" i="1" s="1"/>
  <c r="I2041" i="1"/>
  <c r="J2041" i="1" s="1"/>
  <c r="I2040" i="1"/>
  <c r="J2040" i="1" s="1"/>
  <c r="I2039" i="1"/>
  <c r="J2039" i="1" s="1"/>
  <c r="I2038" i="1"/>
  <c r="J2038" i="1" s="1"/>
  <c r="I2037" i="1"/>
  <c r="J2037" i="1" s="1"/>
  <c r="I2036" i="1"/>
  <c r="J2036" i="1" s="1"/>
  <c r="I2035" i="1"/>
  <c r="J2035" i="1" s="1"/>
  <c r="I2034" i="1"/>
  <c r="J2034" i="1" s="1"/>
  <c r="I2033" i="1"/>
  <c r="J2033" i="1" s="1"/>
  <c r="I2032" i="1"/>
  <c r="J2032" i="1" s="1"/>
  <c r="I2031" i="1"/>
  <c r="J2031" i="1" s="1"/>
  <c r="I2030" i="1"/>
  <c r="J2030" i="1" s="1"/>
  <c r="I2029" i="1"/>
  <c r="J2029" i="1" s="1"/>
  <c r="I2028" i="1"/>
  <c r="J2028" i="1" s="1"/>
  <c r="I2027" i="1"/>
  <c r="J2027" i="1" s="1"/>
  <c r="I2026" i="1"/>
  <c r="J2026" i="1" s="1"/>
  <c r="I2025" i="1"/>
  <c r="J2025" i="1" s="1"/>
  <c r="I2024" i="1"/>
  <c r="J2024" i="1" s="1"/>
  <c r="I2023" i="1"/>
  <c r="J2023" i="1" s="1"/>
  <c r="I2022" i="1"/>
  <c r="J2022" i="1" s="1"/>
  <c r="I2021" i="1"/>
  <c r="J2021" i="1" s="1"/>
  <c r="I2020" i="1"/>
  <c r="J2020" i="1" s="1"/>
  <c r="I2019" i="1"/>
  <c r="J2019" i="1" s="1"/>
  <c r="I2018" i="1"/>
  <c r="J2018" i="1" s="1"/>
  <c r="I2017" i="1"/>
  <c r="J2017" i="1" s="1"/>
  <c r="I2016" i="1"/>
  <c r="J2016" i="1" s="1"/>
  <c r="I2015" i="1"/>
  <c r="J2015" i="1" s="1"/>
  <c r="I2014" i="1"/>
  <c r="J2014" i="1" s="1"/>
  <c r="I2013" i="1"/>
  <c r="J2013" i="1" s="1"/>
  <c r="I2012" i="1"/>
  <c r="J2012" i="1" s="1"/>
  <c r="I2011" i="1"/>
  <c r="J2011" i="1" s="1"/>
  <c r="I2010" i="1"/>
  <c r="J2010" i="1" s="1"/>
  <c r="I2009" i="1"/>
  <c r="J2009" i="1" s="1"/>
  <c r="I2008" i="1"/>
  <c r="J2008" i="1" s="1"/>
  <c r="I2007" i="1"/>
  <c r="J2007" i="1" s="1"/>
  <c r="I2006" i="1"/>
  <c r="J2006" i="1" s="1"/>
  <c r="I2005" i="1"/>
  <c r="J2005" i="1" s="1"/>
  <c r="I2004" i="1"/>
  <c r="J2004" i="1" s="1"/>
  <c r="I2003" i="1"/>
  <c r="J2003" i="1" s="1"/>
  <c r="I2002" i="1"/>
  <c r="J2002" i="1" s="1"/>
  <c r="I2001" i="1"/>
  <c r="J2001" i="1" s="1"/>
  <c r="I2000" i="1"/>
  <c r="J2000" i="1" s="1"/>
  <c r="I1999" i="1"/>
  <c r="J1999" i="1" s="1"/>
  <c r="I1998" i="1"/>
  <c r="J1998" i="1" s="1"/>
  <c r="I1997" i="1"/>
  <c r="J1997" i="1" s="1"/>
  <c r="I1996" i="1"/>
  <c r="J1996" i="1" s="1"/>
  <c r="I1995" i="1"/>
  <c r="J1995" i="1" s="1"/>
  <c r="I1994" i="1"/>
  <c r="J1994" i="1" s="1"/>
  <c r="I1993" i="1"/>
  <c r="J1993" i="1" s="1"/>
  <c r="I1992" i="1"/>
  <c r="J1992" i="1" s="1"/>
  <c r="I1991" i="1"/>
  <c r="J1991" i="1" s="1"/>
  <c r="I1990" i="1"/>
  <c r="J1990" i="1" s="1"/>
  <c r="I1989" i="1"/>
  <c r="J1989" i="1" s="1"/>
  <c r="I1988" i="1"/>
  <c r="J1988" i="1" s="1"/>
  <c r="I1987" i="1"/>
  <c r="J1987" i="1" s="1"/>
  <c r="I1986" i="1"/>
  <c r="J1986" i="1" s="1"/>
  <c r="I1985" i="1"/>
  <c r="J1985" i="1" s="1"/>
  <c r="I1984" i="1"/>
  <c r="J1984" i="1" s="1"/>
  <c r="I1983" i="1"/>
  <c r="J1983" i="1" s="1"/>
  <c r="I1982" i="1"/>
  <c r="J1982" i="1" s="1"/>
  <c r="I1981" i="1"/>
  <c r="J1981" i="1" s="1"/>
  <c r="I1980" i="1"/>
  <c r="J1980" i="1" s="1"/>
  <c r="I1979" i="1"/>
  <c r="J1979" i="1" s="1"/>
  <c r="I1978" i="1"/>
  <c r="J1978" i="1" s="1"/>
  <c r="I1977" i="1"/>
  <c r="J1977" i="1" s="1"/>
  <c r="I1976" i="1"/>
  <c r="J1976" i="1" s="1"/>
  <c r="I1975" i="1"/>
  <c r="J1975" i="1" s="1"/>
  <c r="I1974" i="1"/>
  <c r="J1974" i="1" s="1"/>
  <c r="I1973" i="1"/>
  <c r="J1973" i="1" s="1"/>
  <c r="I1972" i="1"/>
  <c r="J1972" i="1" s="1"/>
  <c r="I1971" i="1"/>
  <c r="J1971" i="1" s="1"/>
  <c r="I1970" i="1"/>
  <c r="J1970" i="1" s="1"/>
  <c r="I1969" i="1"/>
  <c r="J1969" i="1" s="1"/>
  <c r="I1968" i="1"/>
  <c r="J1968" i="1" s="1"/>
  <c r="I1967" i="1"/>
  <c r="J1967" i="1" s="1"/>
  <c r="I1966" i="1"/>
  <c r="J1966" i="1" s="1"/>
  <c r="I1965" i="1"/>
  <c r="J1965" i="1" s="1"/>
  <c r="I1964" i="1"/>
  <c r="J1964" i="1" s="1"/>
  <c r="I1963" i="1"/>
  <c r="J1963" i="1" s="1"/>
  <c r="I1962" i="1"/>
  <c r="J1962" i="1" s="1"/>
  <c r="I1961" i="1"/>
  <c r="J1961" i="1" s="1"/>
  <c r="I1960" i="1"/>
  <c r="J1960" i="1" s="1"/>
  <c r="I1959" i="1"/>
  <c r="J1959" i="1" s="1"/>
  <c r="I1958" i="1"/>
  <c r="J1958" i="1" s="1"/>
  <c r="I1957" i="1"/>
  <c r="J1957" i="1" s="1"/>
  <c r="I1956" i="1"/>
  <c r="J1956" i="1" s="1"/>
  <c r="I1955" i="1"/>
  <c r="J1955" i="1" s="1"/>
  <c r="I1954" i="1"/>
  <c r="J1954" i="1" s="1"/>
  <c r="I1953" i="1"/>
  <c r="J1953" i="1" s="1"/>
  <c r="I1952" i="1"/>
  <c r="J1952" i="1" s="1"/>
  <c r="I1951" i="1"/>
  <c r="J1951" i="1" s="1"/>
  <c r="I1950" i="1"/>
  <c r="J1950" i="1" s="1"/>
  <c r="I1949" i="1"/>
  <c r="J1949" i="1" s="1"/>
  <c r="I1948" i="1"/>
  <c r="J1948" i="1" s="1"/>
  <c r="I1947" i="1"/>
  <c r="J1947" i="1" s="1"/>
  <c r="I1946" i="1"/>
  <c r="J1946" i="1" s="1"/>
  <c r="I1945" i="1"/>
  <c r="J1945" i="1" s="1"/>
  <c r="I1944" i="1"/>
  <c r="J1944" i="1" s="1"/>
  <c r="I1943" i="1"/>
  <c r="J1943" i="1" s="1"/>
  <c r="I1942" i="1"/>
  <c r="J1942" i="1" s="1"/>
  <c r="I1941" i="1"/>
  <c r="J1941" i="1" s="1"/>
  <c r="I1940" i="1"/>
  <c r="J1940" i="1" s="1"/>
  <c r="I1939" i="1"/>
  <c r="J1939" i="1" s="1"/>
  <c r="I1938" i="1"/>
  <c r="J1938" i="1" s="1"/>
  <c r="I1937" i="1"/>
  <c r="J1937" i="1" s="1"/>
  <c r="I1936" i="1"/>
  <c r="J1936" i="1" s="1"/>
  <c r="I1935" i="1"/>
  <c r="J1935" i="1" s="1"/>
  <c r="I1934" i="1"/>
  <c r="J1934" i="1" s="1"/>
  <c r="I1933" i="1"/>
  <c r="J1933" i="1" s="1"/>
  <c r="I1932" i="1"/>
  <c r="J1932" i="1" s="1"/>
  <c r="I1931" i="1"/>
  <c r="J1931" i="1" s="1"/>
  <c r="I1930" i="1"/>
  <c r="J1930" i="1" s="1"/>
  <c r="I1929" i="1"/>
  <c r="J1929" i="1" s="1"/>
  <c r="I1928" i="1"/>
  <c r="J1928" i="1" s="1"/>
  <c r="I1927" i="1"/>
  <c r="J1927" i="1" s="1"/>
  <c r="I1926" i="1"/>
  <c r="J1926" i="1" s="1"/>
  <c r="I1925" i="1"/>
  <c r="J1925" i="1" s="1"/>
  <c r="I1924" i="1"/>
  <c r="J1924" i="1" s="1"/>
  <c r="I1923" i="1"/>
  <c r="J1923" i="1" s="1"/>
  <c r="I1922" i="1"/>
  <c r="J1922" i="1" s="1"/>
  <c r="I1921" i="1"/>
  <c r="J1921" i="1" s="1"/>
  <c r="I1920" i="1"/>
  <c r="J1920" i="1" s="1"/>
  <c r="I1919" i="1"/>
  <c r="J1919" i="1" s="1"/>
  <c r="I1918" i="1"/>
  <c r="J1918" i="1" s="1"/>
  <c r="I1917" i="1"/>
  <c r="J1917" i="1" s="1"/>
  <c r="I1916" i="1"/>
  <c r="J1916" i="1" s="1"/>
  <c r="I1915" i="1"/>
  <c r="J1915" i="1" s="1"/>
  <c r="I1914" i="1"/>
  <c r="J1914" i="1" s="1"/>
  <c r="I1913" i="1"/>
  <c r="J1913" i="1" s="1"/>
  <c r="I1912" i="1"/>
  <c r="J1912" i="1" s="1"/>
  <c r="I1911" i="1"/>
  <c r="J1911" i="1" s="1"/>
  <c r="I1910" i="1"/>
  <c r="J1910" i="1" s="1"/>
  <c r="I1909" i="1"/>
  <c r="J1909" i="1" s="1"/>
  <c r="I1908" i="1"/>
  <c r="J1908" i="1" s="1"/>
  <c r="I1907" i="1"/>
  <c r="J1907" i="1" s="1"/>
  <c r="I1906" i="1"/>
  <c r="J1906" i="1" s="1"/>
  <c r="I1905" i="1"/>
  <c r="J1905" i="1" s="1"/>
  <c r="I1904" i="1"/>
  <c r="J1904" i="1" s="1"/>
  <c r="I1903" i="1"/>
  <c r="J1903" i="1" s="1"/>
  <c r="I1902" i="1"/>
  <c r="J1902" i="1" s="1"/>
  <c r="I1901" i="1"/>
  <c r="J1901" i="1" s="1"/>
  <c r="I1900" i="1"/>
  <c r="J1900" i="1" s="1"/>
  <c r="I1899" i="1"/>
  <c r="J1899" i="1" s="1"/>
  <c r="I1898" i="1"/>
  <c r="J1898" i="1" s="1"/>
  <c r="I1897" i="1"/>
  <c r="J1897" i="1" s="1"/>
  <c r="I1896" i="1"/>
  <c r="J1896" i="1" s="1"/>
  <c r="I1895" i="1"/>
  <c r="J1895" i="1" s="1"/>
  <c r="I1894" i="1"/>
  <c r="J1894" i="1" s="1"/>
  <c r="I1893" i="1"/>
  <c r="J1893" i="1" s="1"/>
  <c r="I1892" i="1"/>
  <c r="J1892" i="1" s="1"/>
  <c r="I1891" i="1"/>
  <c r="J1891" i="1" s="1"/>
  <c r="I1890" i="1"/>
  <c r="J1890" i="1" s="1"/>
  <c r="I1889" i="1"/>
  <c r="J1889" i="1" s="1"/>
  <c r="I1888" i="1"/>
  <c r="J1888" i="1" s="1"/>
  <c r="I1887" i="1"/>
  <c r="J1887" i="1" s="1"/>
  <c r="I1886" i="1"/>
  <c r="J1886" i="1" s="1"/>
  <c r="I1885" i="1"/>
  <c r="J1885" i="1" s="1"/>
  <c r="I1884" i="1"/>
  <c r="J1884" i="1" s="1"/>
  <c r="I1883" i="1"/>
  <c r="J1883" i="1" s="1"/>
  <c r="I1882" i="1"/>
  <c r="J1882" i="1" s="1"/>
  <c r="I1881" i="1"/>
  <c r="J1881" i="1" s="1"/>
  <c r="I1880" i="1"/>
  <c r="J1880" i="1" s="1"/>
  <c r="I1879" i="1"/>
  <c r="J1879" i="1" s="1"/>
  <c r="I1878" i="1"/>
  <c r="J1878" i="1" s="1"/>
  <c r="I1877" i="1"/>
  <c r="J1877" i="1" s="1"/>
  <c r="I1876" i="1"/>
  <c r="J1876" i="1" s="1"/>
  <c r="I1875" i="1"/>
  <c r="J1875" i="1" s="1"/>
  <c r="I1874" i="1"/>
  <c r="J1874" i="1" s="1"/>
  <c r="I1873" i="1"/>
  <c r="J1873" i="1" s="1"/>
  <c r="I1872" i="1"/>
  <c r="J1872" i="1" s="1"/>
  <c r="I1871" i="1"/>
  <c r="J1871" i="1" s="1"/>
  <c r="I1870" i="1"/>
  <c r="J1870" i="1" s="1"/>
  <c r="I1869" i="1"/>
  <c r="J1869" i="1" s="1"/>
  <c r="I1868" i="1"/>
  <c r="J1868" i="1" s="1"/>
  <c r="I1867" i="1"/>
  <c r="J1867" i="1" s="1"/>
  <c r="I1866" i="1"/>
  <c r="J1866" i="1" s="1"/>
  <c r="I1865" i="1"/>
  <c r="J1865" i="1" s="1"/>
  <c r="I1864" i="1"/>
  <c r="J1864" i="1" s="1"/>
  <c r="I1863" i="1"/>
  <c r="J1863" i="1" s="1"/>
  <c r="I1862" i="1"/>
  <c r="J1862" i="1" s="1"/>
  <c r="I1861" i="1"/>
  <c r="J1861" i="1" s="1"/>
  <c r="I1860" i="1"/>
  <c r="J1860" i="1" s="1"/>
  <c r="I1859" i="1"/>
  <c r="J1859" i="1" s="1"/>
  <c r="I1858" i="1"/>
  <c r="J1858" i="1" s="1"/>
  <c r="I1857" i="1"/>
  <c r="J1857" i="1" s="1"/>
  <c r="I1856" i="1"/>
  <c r="J1856" i="1" s="1"/>
  <c r="I1855" i="1"/>
  <c r="J1855" i="1" s="1"/>
  <c r="I1854" i="1"/>
  <c r="J1854" i="1" s="1"/>
  <c r="I1853" i="1"/>
  <c r="J1853" i="1" s="1"/>
  <c r="I1852" i="1"/>
  <c r="J1852" i="1" s="1"/>
  <c r="I1851" i="1"/>
  <c r="J1851" i="1" s="1"/>
  <c r="I1850" i="1"/>
  <c r="J1850" i="1" s="1"/>
  <c r="I1849" i="1"/>
  <c r="J1849" i="1" s="1"/>
  <c r="I1848" i="1"/>
  <c r="J1848" i="1" s="1"/>
  <c r="I1847" i="1"/>
  <c r="J1847" i="1" s="1"/>
  <c r="I1846" i="1"/>
  <c r="J1846" i="1" s="1"/>
  <c r="I1845" i="1"/>
  <c r="J1845" i="1" s="1"/>
  <c r="I1844" i="1"/>
  <c r="J1844" i="1" s="1"/>
  <c r="I1843" i="1"/>
  <c r="J1843" i="1" s="1"/>
  <c r="I1842" i="1"/>
  <c r="J1842" i="1" s="1"/>
  <c r="I1841" i="1"/>
  <c r="J1841" i="1" s="1"/>
  <c r="I1840" i="1"/>
  <c r="J1840" i="1" s="1"/>
  <c r="I1839" i="1"/>
  <c r="J1839" i="1" s="1"/>
  <c r="I1838" i="1"/>
  <c r="J1838" i="1" s="1"/>
  <c r="I1837" i="1"/>
  <c r="J1837" i="1" s="1"/>
  <c r="I1836" i="1"/>
  <c r="J1836" i="1" s="1"/>
  <c r="I1835" i="1"/>
  <c r="J1835" i="1" s="1"/>
  <c r="I1834" i="1"/>
  <c r="J1834" i="1" s="1"/>
  <c r="I1833" i="1"/>
  <c r="J1833" i="1" s="1"/>
  <c r="I1832" i="1"/>
  <c r="J1832" i="1" s="1"/>
  <c r="I1831" i="1"/>
  <c r="J1831" i="1" s="1"/>
  <c r="I1830" i="1"/>
  <c r="J1830" i="1" s="1"/>
  <c r="I1829" i="1"/>
  <c r="J1829" i="1" s="1"/>
  <c r="I1828" i="1"/>
  <c r="J1828" i="1" s="1"/>
  <c r="I1827" i="1"/>
  <c r="J1827" i="1" s="1"/>
  <c r="I1826" i="1"/>
  <c r="J1826" i="1" s="1"/>
  <c r="I1825" i="1"/>
  <c r="J1825" i="1" s="1"/>
  <c r="I1824" i="1"/>
  <c r="J1824" i="1" s="1"/>
  <c r="I1823" i="1"/>
  <c r="J1823" i="1" s="1"/>
  <c r="I1822" i="1"/>
  <c r="J1822" i="1" s="1"/>
  <c r="I1821" i="1"/>
  <c r="J1821" i="1" s="1"/>
  <c r="I1820" i="1"/>
  <c r="J1820" i="1" s="1"/>
  <c r="I1819" i="1"/>
  <c r="J1819" i="1" s="1"/>
  <c r="I1818" i="1"/>
  <c r="J1818" i="1" s="1"/>
  <c r="I1817" i="1"/>
  <c r="J1817" i="1" s="1"/>
  <c r="I1816" i="1"/>
  <c r="J1816" i="1" s="1"/>
  <c r="I1815" i="1"/>
  <c r="J1815" i="1" s="1"/>
  <c r="I1814" i="1"/>
  <c r="J1814" i="1" s="1"/>
  <c r="I1813" i="1"/>
  <c r="J1813" i="1" s="1"/>
  <c r="I1812" i="1"/>
  <c r="J1812" i="1" s="1"/>
  <c r="I1811" i="1"/>
  <c r="J1811" i="1" s="1"/>
  <c r="I1810" i="1"/>
  <c r="J1810" i="1" s="1"/>
  <c r="I1809" i="1"/>
  <c r="J1809" i="1" s="1"/>
  <c r="I1808" i="1"/>
  <c r="J1808" i="1" s="1"/>
  <c r="I1807" i="1"/>
  <c r="J1807" i="1" s="1"/>
  <c r="I1806" i="1"/>
  <c r="J1806" i="1" s="1"/>
  <c r="I1805" i="1"/>
  <c r="J1805" i="1" s="1"/>
  <c r="I1804" i="1"/>
  <c r="J1804" i="1" s="1"/>
  <c r="I1803" i="1"/>
  <c r="J1803" i="1" s="1"/>
  <c r="I1802" i="1"/>
  <c r="J1802" i="1" s="1"/>
  <c r="I1801" i="1"/>
  <c r="J1801" i="1" s="1"/>
  <c r="I1800" i="1"/>
  <c r="J1800" i="1" s="1"/>
  <c r="I1799" i="1"/>
  <c r="J1799" i="1" s="1"/>
  <c r="I1798" i="1"/>
  <c r="J1798" i="1" s="1"/>
  <c r="I1797" i="1"/>
  <c r="J1797" i="1" s="1"/>
  <c r="I1796" i="1"/>
  <c r="J1796" i="1" s="1"/>
  <c r="I1795" i="1"/>
  <c r="J1795" i="1" s="1"/>
  <c r="I1794" i="1"/>
  <c r="J1794" i="1" s="1"/>
  <c r="I1793" i="1"/>
  <c r="J1793" i="1" s="1"/>
  <c r="I1792" i="1"/>
  <c r="J1792" i="1" s="1"/>
  <c r="I1791" i="1"/>
  <c r="J1791" i="1" s="1"/>
  <c r="I1790" i="1"/>
  <c r="J1790" i="1" s="1"/>
  <c r="I1789" i="1"/>
  <c r="J1789" i="1" s="1"/>
  <c r="I1788" i="1"/>
  <c r="J1788" i="1" s="1"/>
  <c r="I1787" i="1"/>
  <c r="J1787" i="1" s="1"/>
  <c r="I1786" i="1"/>
  <c r="J1786" i="1" s="1"/>
  <c r="I1785" i="1"/>
  <c r="J1785" i="1" s="1"/>
  <c r="I1784" i="1"/>
  <c r="J1784" i="1" s="1"/>
  <c r="I1783" i="1"/>
  <c r="J1783" i="1" s="1"/>
  <c r="I1782" i="1"/>
  <c r="J1782" i="1" s="1"/>
  <c r="I1781" i="1"/>
  <c r="J1781" i="1" s="1"/>
  <c r="I1780" i="1"/>
  <c r="J1780" i="1" s="1"/>
  <c r="I1779" i="1"/>
  <c r="J1779" i="1" s="1"/>
  <c r="I1778" i="1"/>
  <c r="J1778" i="1" s="1"/>
  <c r="I1777" i="1"/>
  <c r="J1777" i="1" s="1"/>
  <c r="I1776" i="1"/>
  <c r="J1776" i="1" s="1"/>
  <c r="I1775" i="1"/>
  <c r="J1775" i="1" s="1"/>
  <c r="I1774" i="1"/>
  <c r="J1774" i="1" s="1"/>
  <c r="I1773" i="1"/>
  <c r="J1773" i="1" s="1"/>
  <c r="I1772" i="1"/>
  <c r="J1772" i="1" s="1"/>
  <c r="I1771" i="1"/>
  <c r="J1771" i="1" s="1"/>
  <c r="I1770" i="1"/>
  <c r="J1770" i="1" s="1"/>
  <c r="I1769" i="1"/>
  <c r="J1769" i="1" s="1"/>
  <c r="I1768" i="1"/>
  <c r="J1768" i="1" s="1"/>
  <c r="I1767" i="1"/>
  <c r="J1767" i="1" s="1"/>
  <c r="I1766" i="1"/>
  <c r="J1766" i="1" s="1"/>
  <c r="I1765" i="1"/>
  <c r="J1765" i="1" s="1"/>
  <c r="I1764" i="1"/>
  <c r="J1764" i="1" s="1"/>
  <c r="I1763" i="1"/>
  <c r="J1763" i="1" s="1"/>
  <c r="I1762" i="1"/>
  <c r="J1762" i="1" s="1"/>
  <c r="I1761" i="1"/>
  <c r="J1761" i="1" s="1"/>
  <c r="I1760" i="1"/>
  <c r="J1760" i="1" s="1"/>
  <c r="I1759" i="1"/>
  <c r="J1759" i="1" s="1"/>
  <c r="I1758" i="1"/>
  <c r="J1758" i="1" s="1"/>
  <c r="I1757" i="1"/>
  <c r="J1757" i="1" s="1"/>
  <c r="I1756" i="1"/>
  <c r="J1756" i="1" s="1"/>
  <c r="I1755" i="1"/>
  <c r="J1755" i="1" s="1"/>
  <c r="I1754" i="1"/>
  <c r="J1754" i="1" s="1"/>
  <c r="I1753" i="1"/>
  <c r="J1753" i="1" s="1"/>
  <c r="I1752" i="1"/>
  <c r="J1752" i="1" s="1"/>
  <c r="I1751" i="1"/>
  <c r="J1751" i="1" s="1"/>
  <c r="I1750" i="1"/>
  <c r="J1750" i="1" s="1"/>
  <c r="I1749" i="1"/>
  <c r="J1749" i="1" s="1"/>
  <c r="I1748" i="1"/>
  <c r="J1748" i="1" s="1"/>
  <c r="I1747" i="1"/>
  <c r="J1747" i="1" s="1"/>
  <c r="I1746" i="1"/>
  <c r="J1746" i="1" s="1"/>
  <c r="I1745" i="1"/>
  <c r="J1745" i="1" s="1"/>
  <c r="I1744" i="1"/>
  <c r="J1744" i="1" s="1"/>
  <c r="I1743" i="1"/>
  <c r="J1743" i="1" s="1"/>
  <c r="I1742" i="1"/>
  <c r="J1742" i="1" s="1"/>
  <c r="I1741" i="1"/>
  <c r="J1741" i="1" s="1"/>
  <c r="I1740" i="1"/>
  <c r="J1740" i="1" s="1"/>
  <c r="I1739" i="1"/>
  <c r="J1739" i="1" s="1"/>
  <c r="I1738" i="1"/>
  <c r="J1738" i="1" s="1"/>
  <c r="I1737" i="1"/>
  <c r="J1737" i="1" s="1"/>
  <c r="I1736" i="1"/>
  <c r="J1736" i="1" s="1"/>
  <c r="I1735" i="1"/>
  <c r="J1735" i="1" s="1"/>
  <c r="I1734" i="1"/>
  <c r="J1734" i="1" s="1"/>
  <c r="I1733" i="1"/>
  <c r="J1733" i="1" s="1"/>
  <c r="I1732" i="1"/>
  <c r="J1732" i="1" s="1"/>
  <c r="I1731" i="1"/>
  <c r="J1731" i="1" s="1"/>
  <c r="I1730" i="1"/>
  <c r="J1730" i="1" s="1"/>
  <c r="I1729" i="1"/>
  <c r="J1729" i="1" s="1"/>
  <c r="I1728" i="1"/>
  <c r="J1728" i="1" s="1"/>
  <c r="I1727" i="1"/>
  <c r="J1727" i="1" s="1"/>
  <c r="I1726" i="1"/>
  <c r="J1726" i="1" s="1"/>
  <c r="I1725" i="1"/>
  <c r="J1725" i="1" s="1"/>
  <c r="I1724" i="1"/>
  <c r="J1724" i="1" s="1"/>
  <c r="I1723" i="1"/>
  <c r="J1723" i="1" s="1"/>
  <c r="I1722" i="1"/>
  <c r="J1722" i="1" s="1"/>
  <c r="I1721" i="1"/>
  <c r="J1721" i="1" s="1"/>
  <c r="I1720" i="1"/>
  <c r="J1720" i="1" s="1"/>
  <c r="I1719" i="1"/>
  <c r="J1719" i="1" s="1"/>
  <c r="I1718" i="1"/>
  <c r="J1718" i="1" s="1"/>
  <c r="I1717" i="1"/>
  <c r="J1717" i="1" s="1"/>
  <c r="I1716" i="1"/>
  <c r="J1716" i="1" s="1"/>
  <c r="I1715" i="1"/>
  <c r="J1715" i="1" s="1"/>
  <c r="I1714" i="1"/>
  <c r="J1714" i="1" s="1"/>
  <c r="I1713" i="1"/>
  <c r="J1713" i="1" s="1"/>
  <c r="I1712" i="1"/>
  <c r="J1712" i="1" s="1"/>
  <c r="I1711" i="1"/>
  <c r="J1711" i="1" s="1"/>
  <c r="I1710" i="1"/>
  <c r="J1710" i="1" s="1"/>
  <c r="I1709" i="1"/>
  <c r="J1709" i="1" s="1"/>
  <c r="I1708" i="1"/>
  <c r="J1708" i="1" s="1"/>
  <c r="I1707" i="1"/>
  <c r="J1707" i="1" s="1"/>
  <c r="I1706" i="1"/>
  <c r="J1706" i="1" s="1"/>
  <c r="I1705" i="1"/>
  <c r="J1705" i="1" s="1"/>
  <c r="I1704" i="1"/>
  <c r="J1704" i="1" s="1"/>
  <c r="I1703" i="1"/>
  <c r="J1703" i="1" s="1"/>
  <c r="I1702" i="1"/>
  <c r="J1702" i="1" s="1"/>
  <c r="I1701" i="1"/>
  <c r="J1701" i="1" s="1"/>
  <c r="I1700" i="1"/>
  <c r="J1700" i="1" s="1"/>
  <c r="I1699" i="1"/>
  <c r="J1699" i="1" s="1"/>
  <c r="I1698" i="1"/>
  <c r="J1698" i="1" s="1"/>
  <c r="I1697" i="1"/>
  <c r="J1697" i="1" s="1"/>
  <c r="I1696" i="1"/>
  <c r="J1696" i="1" s="1"/>
  <c r="I1695" i="1"/>
  <c r="J1695" i="1" s="1"/>
  <c r="I1694" i="1"/>
  <c r="J1694" i="1" s="1"/>
  <c r="I1693" i="1"/>
  <c r="J1693" i="1" s="1"/>
  <c r="I1692" i="1"/>
  <c r="J1692" i="1" s="1"/>
  <c r="I1691" i="1"/>
  <c r="J1691" i="1" s="1"/>
  <c r="I1690" i="1"/>
  <c r="J1690" i="1" s="1"/>
  <c r="I1689" i="1"/>
  <c r="J1689" i="1" s="1"/>
  <c r="I1688" i="1"/>
  <c r="J1688" i="1" s="1"/>
  <c r="I1687" i="1"/>
  <c r="J1687" i="1" s="1"/>
  <c r="I1686" i="1"/>
  <c r="J1686" i="1" s="1"/>
  <c r="I1685" i="1"/>
  <c r="J1685" i="1" s="1"/>
  <c r="I1684" i="1"/>
  <c r="J1684" i="1" s="1"/>
  <c r="I1683" i="1"/>
  <c r="J1683" i="1" s="1"/>
  <c r="I1682" i="1"/>
  <c r="J1682" i="1" s="1"/>
  <c r="I1681" i="1"/>
  <c r="J1681" i="1" s="1"/>
  <c r="I1680" i="1"/>
  <c r="J1680" i="1" s="1"/>
  <c r="I1679" i="1"/>
  <c r="J1679" i="1" s="1"/>
  <c r="I1678" i="1"/>
  <c r="J1678" i="1" s="1"/>
  <c r="I1677" i="1"/>
  <c r="J1677" i="1" s="1"/>
  <c r="I1676" i="1"/>
  <c r="J1676" i="1" s="1"/>
  <c r="I1675" i="1"/>
  <c r="J1675" i="1" s="1"/>
  <c r="I1674" i="1"/>
  <c r="J1674" i="1" s="1"/>
  <c r="I1673" i="1"/>
  <c r="J1673" i="1" s="1"/>
  <c r="I1672" i="1"/>
  <c r="J1672" i="1" s="1"/>
  <c r="I1671" i="1"/>
  <c r="J1671" i="1" s="1"/>
  <c r="I1670" i="1"/>
  <c r="J1670" i="1" s="1"/>
  <c r="I1669" i="1"/>
  <c r="J1669" i="1" s="1"/>
  <c r="I1668" i="1"/>
  <c r="J1668" i="1" s="1"/>
  <c r="I1667" i="1"/>
  <c r="J1667" i="1" s="1"/>
  <c r="I1666" i="1"/>
  <c r="J1666" i="1" s="1"/>
  <c r="I1665" i="1"/>
  <c r="J1665" i="1" s="1"/>
  <c r="I1664" i="1"/>
  <c r="J1664" i="1" s="1"/>
  <c r="I1663" i="1"/>
  <c r="J1663" i="1" s="1"/>
  <c r="I1662" i="1"/>
  <c r="J1662" i="1" s="1"/>
  <c r="I1661" i="1"/>
  <c r="J1661" i="1" s="1"/>
  <c r="I1660" i="1"/>
  <c r="J1660" i="1" s="1"/>
  <c r="I1659" i="1"/>
  <c r="J1659" i="1" s="1"/>
  <c r="I1658" i="1"/>
  <c r="J1658" i="1" s="1"/>
  <c r="I1657" i="1"/>
  <c r="J1657" i="1" s="1"/>
  <c r="I1656" i="1"/>
  <c r="J1656" i="1" s="1"/>
  <c r="I1655" i="1"/>
  <c r="J1655" i="1" s="1"/>
  <c r="I1654" i="1"/>
  <c r="J1654" i="1" s="1"/>
  <c r="I1653" i="1"/>
  <c r="J1653" i="1" s="1"/>
  <c r="I1652" i="1"/>
  <c r="J1652" i="1" s="1"/>
  <c r="I1651" i="1"/>
  <c r="J1651" i="1" s="1"/>
  <c r="I1650" i="1"/>
  <c r="J1650" i="1" s="1"/>
  <c r="I1649" i="1"/>
  <c r="J1649" i="1" s="1"/>
  <c r="I1648" i="1"/>
  <c r="J1648" i="1" s="1"/>
  <c r="I1647" i="1"/>
  <c r="J1647" i="1" s="1"/>
  <c r="I1646" i="1"/>
  <c r="J1646" i="1" s="1"/>
  <c r="I1645" i="1"/>
  <c r="J1645" i="1" s="1"/>
  <c r="I1644" i="1"/>
  <c r="J1644" i="1" s="1"/>
  <c r="I1643" i="1"/>
  <c r="J1643" i="1" s="1"/>
  <c r="I1642" i="1"/>
  <c r="J1642" i="1" s="1"/>
  <c r="I1641" i="1"/>
  <c r="J1641" i="1" s="1"/>
  <c r="I1640" i="1"/>
  <c r="J1640" i="1" s="1"/>
  <c r="I1639" i="1"/>
  <c r="J1639" i="1" s="1"/>
  <c r="I1638" i="1"/>
  <c r="J1638" i="1" s="1"/>
  <c r="I1637" i="1"/>
  <c r="J1637" i="1" s="1"/>
  <c r="I1636" i="1"/>
  <c r="J1636" i="1" s="1"/>
  <c r="I1635" i="1"/>
  <c r="J1635" i="1" s="1"/>
  <c r="I1634" i="1"/>
  <c r="J1634" i="1" s="1"/>
  <c r="I1633" i="1"/>
  <c r="J1633" i="1" s="1"/>
  <c r="I1632" i="1"/>
  <c r="J1632" i="1" s="1"/>
  <c r="I1631" i="1"/>
  <c r="J1631" i="1" s="1"/>
  <c r="I1630" i="1"/>
  <c r="J1630" i="1" s="1"/>
  <c r="I1629" i="1"/>
  <c r="J1629" i="1" s="1"/>
  <c r="I1628" i="1"/>
  <c r="J1628" i="1" s="1"/>
  <c r="I1627" i="1"/>
  <c r="J1627" i="1" s="1"/>
  <c r="I1626" i="1"/>
  <c r="J1626" i="1" s="1"/>
  <c r="I1625" i="1"/>
  <c r="J1625" i="1" s="1"/>
  <c r="I1624" i="1"/>
  <c r="J1624" i="1" s="1"/>
  <c r="I1623" i="1"/>
  <c r="J1623" i="1" s="1"/>
  <c r="I1622" i="1"/>
  <c r="J1622" i="1" s="1"/>
  <c r="I1621" i="1"/>
  <c r="J1621" i="1" s="1"/>
  <c r="I1620" i="1"/>
  <c r="J1620" i="1" s="1"/>
  <c r="I1619" i="1"/>
  <c r="J1619" i="1" s="1"/>
  <c r="I1618" i="1"/>
  <c r="J1618" i="1" s="1"/>
  <c r="I1617" i="1"/>
  <c r="J1617" i="1" s="1"/>
  <c r="I1616" i="1"/>
  <c r="J1616" i="1" s="1"/>
  <c r="I1615" i="1"/>
  <c r="J1615" i="1" s="1"/>
  <c r="I1614" i="1"/>
  <c r="J1614" i="1" s="1"/>
  <c r="I1613" i="1"/>
  <c r="J1613" i="1" s="1"/>
  <c r="I1612" i="1"/>
  <c r="J1612" i="1" s="1"/>
  <c r="I1611" i="1"/>
  <c r="J1611" i="1" s="1"/>
  <c r="I1610" i="1"/>
  <c r="J1610" i="1" s="1"/>
  <c r="I1609" i="1"/>
  <c r="J1609" i="1" s="1"/>
  <c r="I1608" i="1"/>
  <c r="J1608" i="1" s="1"/>
  <c r="I1607" i="1"/>
  <c r="J1607" i="1" s="1"/>
  <c r="I1606" i="1"/>
  <c r="J1606" i="1" s="1"/>
  <c r="I1605" i="1"/>
  <c r="J1605" i="1" s="1"/>
  <c r="I1604" i="1"/>
  <c r="J1604" i="1" s="1"/>
  <c r="I1603" i="1"/>
  <c r="J1603" i="1" s="1"/>
  <c r="I1602" i="1"/>
  <c r="J1602" i="1" s="1"/>
  <c r="I1601" i="1"/>
  <c r="J1601" i="1" s="1"/>
  <c r="I1600" i="1"/>
  <c r="J1600" i="1" s="1"/>
  <c r="I1599" i="1"/>
  <c r="J1599" i="1" s="1"/>
  <c r="I1598" i="1"/>
  <c r="J1598" i="1" s="1"/>
  <c r="I1597" i="1"/>
  <c r="J1597" i="1" s="1"/>
  <c r="I1596" i="1"/>
  <c r="J1596" i="1" s="1"/>
  <c r="I1595" i="1"/>
  <c r="J1595" i="1" s="1"/>
  <c r="I1594" i="1"/>
  <c r="J1594" i="1" s="1"/>
  <c r="I1593" i="1"/>
  <c r="J1593" i="1" s="1"/>
  <c r="I1592" i="1"/>
  <c r="J1592" i="1" s="1"/>
  <c r="I1591" i="1"/>
  <c r="J1591" i="1" s="1"/>
  <c r="I1590" i="1"/>
  <c r="J1590" i="1" s="1"/>
  <c r="I1589" i="1"/>
  <c r="J1589" i="1" s="1"/>
  <c r="I1588" i="1"/>
  <c r="J1588" i="1" s="1"/>
  <c r="I1587" i="1"/>
  <c r="J1587" i="1" s="1"/>
  <c r="I1586" i="1"/>
  <c r="J1586" i="1" s="1"/>
  <c r="I1585" i="1"/>
  <c r="J1585" i="1" s="1"/>
  <c r="I1584" i="1"/>
  <c r="J1584" i="1" s="1"/>
  <c r="I1583" i="1"/>
  <c r="J1583" i="1" s="1"/>
  <c r="I1582" i="1"/>
  <c r="J1582" i="1" s="1"/>
  <c r="I1581" i="1"/>
  <c r="J1581" i="1" s="1"/>
  <c r="I1580" i="1"/>
  <c r="J1580" i="1" s="1"/>
  <c r="I1579" i="1"/>
  <c r="J1579" i="1" s="1"/>
  <c r="I1578" i="1"/>
  <c r="J1578" i="1" s="1"/>
  <c r="I1577" i="1"/>
  <c r="J1577" i="1" s="1"/>
  <c r="I1576" i="1"/>
  <c r="J1576" i="1" s="1"/>
  <c r="I1575" i="1"/>
  <c r="J1575" i="1" s="1"/>
  <c r="I1574" i="1"/>
  <c r="J1574" i="1" s="1"/>
  <c r="I1573" i="1"/>
  <c r="J1573" i="1" s="1"/>
  <c r="I1572" i="1"/>
  <c r="J1572" i="1" s="1"/>
  <c r="I1571" i="1"/>
  <c r="J1571" i="1" s="1"/>
  <c r="I1570" i="1"/>
  <c r="J1570" i="1" s="1"/>
  <c r="I1569" i="1"/>
  <c r="J1569" i="1" s="1"/>
  <c r="I1568" i="1"/>
  <c r="J1568" i="1" s="1"/>
  <c r="I1567" i="1"/>
  <c r="J1567" i="1" s="1"/>
  <c r="I1566" i="1"/>
  <c r="J1566" i="1" s="1"/>
  <c r="I1565" i="1"/>
  <c r="J1565" i="1" s="1"/>
  <c r="I1564" i="1"/>
  <c r="J1564" i="1" s="1"/>
  <c r="I1563" i="1"/>
  <c r="J1563" i="1" s="1"/>
  <c r="I1562" i="1"/>
  <c r="J1562" i="1" s="1"/>
  <c r="I1561" i="1"/>
  <c r="J1561" i="1" s="1"/>
  <c r="I1560" i="1"/>
  <c r="J1560" i="1" s="1"/>
  <c r="I1559" i="1"/>
  <c r="J1559" i="1" s="1"/>
  <c r="I1558" i="1"/>
  <c r="J1558" i="1" s="1"/>
  <c r="I1557" i="1"/>
  <c r="J1557" i="1" s="1"/>
  <c r="I1556" i="1"/>
  <c r="J1556" i="1" s="1"/>
  <c r="I1555" i="1"/>
  <c r="J1555" i="1" s="1"/>
  <c r="I1554" i="1"/>
  <c r="J1554" i="1" s="1"/>
  <c r="I1553" i="1"/>
  <c r="J1553" i="1" s="1"/>
  <c r="I1552" i="1"/>
  <c r="J1552" i="1" s="1"/>
  <c r="I1551" i="1"/>
  <c r="J1551" i="1" s="1"/>
  <c r="I1550" i="1"/>
  <c r="J1550" i="1" s="1"/>
  <c r="I1549" i="1"/>
  <c r="J1549" i="1" s="1"/>
  <c r="I1548" i="1"/>
  <c r="J1548" i="1" s="1"/>
  <c r="I1547" i="1"/>
  <c r="J1547" i="1" s="1"/>
  <c r="I1546" i="1"/>
  <c r="J1546" i="1" s="1"/>
  <c r="I1545" i="1"/>
  <c r="J1545" i="1" s="1"/>
  <c r="I1544" i="1"/>
  <c r="J1544" i="1" s="1"/>
  <c r="I1543" i="1"/>
  <c r="J1543" i="1" s="1"/>
  <c r="I1542" i="1"/>
  <c r="J1542" i="1" s="1"/>
  <c r="I1541" i="1"/>
  <c r="J1541" i="1" s="1"/>
  <c r="I1540" i="1"/>
  <c r="J1540" i="1" s="1"/>
  <c r="I1539" i="1"/>
  <c r="J1539" i="1" s="1"/>
  <c r="I1538" i="1"/>
  <c r="J1538" i="1" s="1"/>
  <c r="I1537" i="1"/>
  <c r="J1537" i="1" s="1"/>
  <c r="I1536" i="1"/>
  <c r="J1536" i="1" s="1"/>
  <c r="I1535" i="1"/>
  <c r="J1535" i="1" s="1"/>
  <c r="I1534" i="1"/>
  <c r="J1534" i="1" s="1"/>
  <c r="I1533" i="1"/>
  <c r="J1533" i="1" s="1"/>
  <c r="I1532" i="1"/>
  <c r="J1532" i="1" s="1"/>
  <c r="I1531" i="1"/>
  <c r="J1531" i="1" s="1"/>
  <c r="I1530" i="1"/>
  <c r="J1530" i="1" s="1"/>
  <c r="I1529" i="1"/>
  <c r="J1529" i="1" s="1"/>
  <c r="I1528" i="1"/>
  <c r="J1528" i="1" s="1"/>
  <c r="I1527" i="1"/>
  <c r="J1527" i="1" s="1"/>
  <c r="I1526" i="1"/>
  <c r="J1526" i="1" s="1"/>
  <c r="I1525" i="1"/>
  <c r="J1525" i="1" s="1"/>
  <c r="I1524" i="1"/>
  <c r="J1524" i="1" s="1"/>
  <c r="I1523" i="1"/>
  <c r="J1523" i="1" s="1"/>
  <c r="I1522" i="1"/>
  <c r="J1522" i="1" s="1"/>
  <c r="I1521" i="1"/>
  <c r="J1521" i="1" s="1"/>
  <c r="I1520" i="1"/>
  <c r="J1520" i="1" s="1"/>
  <c r="I1519" i="1"/>
  <c r="J1519" i="1" s="1"/>
  <c r="I1518" i="1"/>
  <c r="J1518" i="1" s="1"/>
  <c r="I1517" i="1"/>
  <c r="J1517" i="1" s="1"/>
  <c r="I1516" i="1"/>
  <c r="J1516" i="1" s="1"/>
  <c r="I1515" i="1"/>
  <c r="J1515" i="1" s="1"/>
  <c r="I1514" i="1"/>
  <c r="J1514" i="1" s="1"/>
  <c r="I1513" i="1"/>
  <c r="J1513" i="1" s="1"/>
  <c r="I1512" i="1"/>
  <c r="J1512" i="1" s="1"/>
  <c r="I1511" i="1"/>
  <c r="J1511" i="1" s="1"/>
  <c r="I1510" i="1"/>
  <c r="J1510" i="1" s="1"/>
  <c r="I1509" i="1"/>
  <c r="J1509" i="1" s="1"/>
  <c r="I1508" i="1"/>
  <c r="J1508" i="1" s="1"/>
  <c r="I1507" i="1"/>
  <c r="J1507" i="1" s="1"/>
  <c r="I1506" i="1"/>
  <c r="J1506" i="1" s="1"/>
  <c r="I1505" i="1"/>
  <c r="J1505" i="1" s="1"/>
  <c r="I1504" i="1"/>
  <c r="J1504" i="1" s="1"/>
  <c r="I1503" i="1"/>
  <c r="J1503" i="1" s="1"/>
  <c r="I1502" i="1"/>
  <c r="J1502" i="1" s="1"/>
  <c r="I1501" i="1"/>
  <c r="J1501" i="1" s="1"/>
  <c r="I1500" i="1"/>
  <c r="J1500" i="1" s="1"/>
  <c r="I1499" i="1"/>
  <c r="J1499" i="1" s="1"/>
  <c r="I1498" i="1"/>
  <c r="J1498" i="1" s="1"/>
  <c r="I1497" i="1"/>
  <c r="J1497" i="1" s="1"/>
  <c r="I1496" i="1"/>
  <c r="J1496" i="1" s="1"/>
  <c r="I1495" i="1"/>
  <c r="J1495" i="1" s="1"/>
  <c r="I1494" i="1"/>
  <c r="J1494" i="1" s="1"/>
  <c r="I1493" i="1"/>
  <c r="J1493" i="1" s="1"/>
  <c r="I1492" i="1"/>
  <c r="J1492" i="1" s="1"/>
  <c r="I1491" i="1"/>
  <c r="J1491" i="1" s="1"/>
  <c r="I1490" i="1"/>
  <c r="J1490" i="1" s="1"/>
  <c r="I1489" i="1"/>
  <c r="J1489" i="1" s="1"/>
  <c r="I1488" i="1"/>
  <c r="J1488" i="1" s="1"/>
  <c r="I1487" i="1"/>
  <c r="J1487" i="1" s="1"/>
  <c r="I1486" i="1"/>
  <c r="J1486" i="1" s="1"/>
  <c r="I1485" i="1"/>
  <c r="J1485" i="1" s="1"/>
  <c r="I1484" i="1"/>
  <c r="J1484" i="1" s="1"/>
  <c r="I1483" i="1"/>
  <c r="J1483" i="1" s="1"/>
  <c r="I1482" i="1"/>
  <c r="J1482" i="1" s="1"/>
  <c r="I1481" i="1"/>
  <c r="J1481" i="1" s="1"/>
  <c r="I1480" i="1"/>
  <c r="J1480" i="1" s="1"/>
  <c r="I1479" i="1"/>
  <c r="J1479" i="1" s="1"/>
  <c r="I1478" i="1"/>
  <c r="J1478" i="1" s="1"/>
  <c r="I1477" i="1"/>
  <c r="J1477" i="1" s="1"/>
  <c r="I1476" i="1"/>
  <c r="J1476" i="1" s="1"/>
  <c r="I1475" i="1"/>
  <c r="J1475" i="1" s="1"/>
  <c r="I1474" i="1"/>
  <c r="J1474" i="1" s="1"/>
  <c r="I1473" i="1"/>
  <c r="J1473" i="1" s="1"/>
  <c r="I1472" i="1"/>
  <c r="J1472" i="1" s="1"/>
  <c r="I1471" i="1"/>
  <c r="J1471" i="1" s="1"/>
  <c r="I1470" i="1"/>
  <c r="J1470" i="1" s="1"/>
  <c r="I1469" i="1"/>
  <c r="J1469" i="1" s="1"/>
  <c r="I1468" i="1"/>
  <c r="J1468" i="1" s="1"/>
  <c r="I1467" i="1"/>
  <c r="J1467" i="1" s="1"/>
  <c r="I1466" i="1"/>
  <c r="J1466" i="1" s="1"/>
  <c r="I1465" i="1"/>
  <c r="J1465" i="1" s="1"/>
  <c r="I1464" i="1"/>
  <c r="J1464" i="1" s="1"/>
  <c r="I1463" i="1"/>
  <c r="J1463" i="1" s="1"/>
  <c r="I1462" i="1"/>
  <c r="J1462" i="1" s="1"/>
  <c r="I1461" i="1"/>
  <c r="J1461" i="1" s="1"/>
  <c r="I1460" i="1"/>
  <c r="J1460" i="1" s="1"/>
  <c r="I1459" i="1"/>
  <c r="J1459" i="1" s="1"/>
  <c r="I1458" i="1"/>
  <c r="J1458" i="1" s="1"/>
  <c r="I1457" i="1"/>
  <c r="J1457" i="1" s="1"/>
  <c r="I1456" i="1"/>
  <c r="J1456" i="1" s="1"/>
  <c r="I1455" i="1"/>
  <c r="J1455" i="1" s="1"/>
  <c r="I1454" i="1"/>
  <c r="J1454" i="1" s="1"/>
  <c r="I1453" i="1"/>
  <c r="J1453" i="1" s="1"/>
  <c r="I1452" i="1"/>
  <c r="J1452" i="1" s="1"/>
  <c r="I1451" i="1"/>
  <c r="J1451" i="1" s="1"/>
  <c r="I1450" i="1"/>
  <c r="J1450" i="1" s="1"/>
  <c r="I1449" i="1"/>
  <c r="J1449" i="1" s="1"/>
  <c r="I1448" i="1"/>
  <c r="J1448" i="1" s="1"/>
  <c r="I1447" i="1"/>
  <c r="J1447" i="1" s="1"/>
  <c r="I1446" i="1"/>
  <c r="J1446" i="1" s="1"/>
  <c r="I1445" i="1"/>
  <c r="J1445" i="1" s="1"/>
  <c r="I1444" i="1"/>
  <c r="J1444" i="1" s="1"/>
  <c r="I1443" i="1"/>
  <c r="J1443" i="1" s="1"/>
  <c r="I1442" i="1"/>
  <c r="J1442" i="1" s="1"/>
  <c r="I1441" i="1"/>
  <c r="J1441" i="1" s="1"/>
  <c r="I1440" i="1"/>
  <c r="J1440" i="1" s="1"/>
  <c r="I1439" i="1"/>
  <c r="J1439" i="1" s="1"/>
  <c r="I1438" i="1"/>
  <c r="J1438" i="1" s="1"/>
  <c r="I1437" i="1"/>
  <c r="J1437" i="1" s="1"/>
  <c r="I1436" i="1"/>
  <c r="J1436" i="1" s="1"/>
  <c r="I1435" i="1"/>
  <c r="J1435" i="1" s="1"/>
  <c r="I1434" i="1"/>
  <c r="J1434" i="1" s="1"/>
  <c r="I1433" i="1"/>
  <c r="J1433" i="1" s="1"/>
  <c r="I1432" i="1"/>
  <c r="J1432" i="1" s="1"/>
  <c r="I1431" i="1"/>
  <c r="J1431" i="1" s="1"/>
  <c r="I1430" i="1"/>
  <c r="J1430" i="1" s="1"/>
  <c r="I1429" i="1"/>
  <c r="J1429" i="1" s="1"/>
  <c r="I1428" i="1"/>
  <c r="J1428" i="1" s="1"/>
  <c r="I1427" i="1"/>
  <c r="J1427" i="1" s="1"/>
  <c r="I1426" i="1"/>
  <c r="J1426" i="1" s="1"/>
  <c r="I1425" i="1"/>
  <c r="J1425" i="1" s="1"/>
  <c r="I1424" i="1"/>
  <c r="J1424" i="1" s="1"/>
  <c r="I1423" i="1"/>
  <c r="J1423" i="1" s="1"/>
  <c r="I1422" i="1"/>
  <c r="J1422" i="1" s="1"/>
  <c r="I1421" i="1"/>
  <c r="J1421" i="1" s="1"/>
  <c r="I1420" i="1"/>
  <c r="J1420" i="1" s="1"/>
  <c r="I1419" i="1"/>
  <c r="J1419" i="1" s="1"/>
  <c r="I1418" i="1"/>
  <c r="J1418" i="1" s="1"/>
  <c r="I1417" i="1"/>
  <c r="J1417" i="1" s="1"/>
  <c r="I1416" i="1"/>
  <c r="J1416" i="1" s="1"/>
  <c r="I1415" i="1"/>
  <c r="J1415" i="1" s="1"/>
  <c r="I1414" i="1"/>
  <c r="J1414" i="1" s="1"/>
  <c r="I1413" i="1"/>
  <c r="J1413" i="1" s="1"/>
  <c r="I1412" i="1"/>
  <c r="J1412" i="1" s="1"/>
  <c r="I1411" i="1"/>
  <c r="J1411" i="1" s="1"/>
  <c r="I1410" i="1"/>
  <c r="J1410" i="1" s="1"/>
  <c r="I1409" i="1"/>
  <c r="J1409" i="1" s="1"/>
  <c r="I1408" i="1"/>
  <c r="J1408" i="1" s="1"/>
  <c r="I1407" i="1"/>
  <c r="J1407" i="1" s="1"/>
  <c r="I1406" i="1"/>
  <c r="J1406" i="1" s="1"/>
  <c r="I1405" i="1"/>
  <c r="J1405" i="1" s="1"/>
  <c r="I1404" i="1"/>
  <c r="J1404" i="1" s="1"/>
  <c r="I1403" i="1"/>
  <c r="J1403" i="1" s="1"/>
  <c r="I1402" i="1"/>
  <c r="J1402" i="1" s="1"/>
  <c r="I1401" i="1"/>
  <c r="J1401" i="1" s="1"/>
  <c r="I1400" i="1"/>
  <c r="J1400" i="1" s="1"/>
  <c r="I1399" i="1"/>
  <c r="J1399" i="1" s="1"/>
  <c r="I1398" i="1"/>
  <c r="J1398" i="1" s="1"/>
  <c r="I1397" i="1"/>
  <c r="J1397" i="1" s="1"/>
  <c r="I1396" i="1"/>
  <c r="J1396" i="1" s="1"/>
  <c r="I1395" i="1"/>
  <c r="J1395" i="1" s="1"/>
  <c r="I1394" i="1"/>
  <c r="J1394" i="1" s="1"/>
  <c r="I1393" i="1"/>
  <c r="J1393" i="1" s="1"/>
  <c r="I1392" i="1"/>
  <c r="J1392" i="1" s="1"/>
  <c r="I1391" i="1"/>
  <c r="J1391" i="1" s="1"/>
  <c r="I1390" i="1"/>
  <c r="J1390" i="1" s="1"/>
  <c r="I1389" i="1"/>
  <c r="J1389" i="1" s="1"/>
  <c r="I1388" i="1"/>
  <c r="J1388" i="1" s="1"/>
  <c r="I1387" i="1"/>
  <c r="J1387" i="1" s="1"/>
  <c r="I1386" i="1"/>
  <c r="J1386" i="1" s="1"/>
  <c r="I1385" i="1"/>
  <c r="J1385" i="1" s="1"/>
  <c r="I1384" i="1"/>
  <c r="J1384" i="1" s="1"/>
  <c r="I1383" i="1"/>
  <c r="J1383" i="1" s="1"/>
  <c r="I1382" i="1"/>
  <c r="J1382" i="1" s="1"/>
  <c r="I1381" i="1"/>
  <c r="J1381" i="1" s="1"/>
  <c r="I1380" i="1"/>
  <c r="J1380" i="1" s="1"/>
  <c r="I1379" i="1"/>
  <c r="J1379" i="1" s="1"/>
  <c r="I1378" i="1"/>
  <c r="J1378" i="1" s="1"/>
  <c r="I1377" i="1"/>
  <c r="J1377" i="1" s="1"/>
  <c r="I1376" i="1"/>
  <c r="J1376" i="1" s="1"/>
  <c r="I1375" i="1"/>
  <c r="J1375" i="1" s="1"/>
  <c r="I1374" i="1"/>
  <c r="J1374" i="1" s="1"/>
  <c r="I1373" i="1"/>
  <c r="J1373" i="1" s="1"/>
  <c r="I1372" i="1"/>
  <c r="J1372" i="1" s="1"/>
  <c r="I1371" i="1"/>
  <c r="J1371" i="1" s="1"/>
  <c r="I1370" i="1"/>
  <c r="J1370" i="1" s="1"/>
  <c r="I1369" i="1"/>
  <c r="J1369" i="1" s="1"/>
  <c r="I1368" i="1"/>
  <c r="J1368" i="1" s="1"/>
  <c r="I1367" i="1"/>
  <c r="J1367" i="1" s="1"/>
  <c r="I1366" i="1"/>
  <c r="J1366" i="1" s="1"/>
  <c r="I1365" i="1"/>
  <c r="J1365" i="1" s="1"/>
  <c r="I1364" i="1"/>
  <c r="J1364" i="1" s="1"/>
  <c r="I1363" i="1"/>
  <c r="J1363" i="1" s="1"/>
  <c r="I1362" i="1"/>
  <c r="J1362" i="1" s="1"/>
  <c r="I1361" i="1"/>
  <c r="J1361" i="1" s="1"/>
  <c r="I1360" i="1"/>
  <c r="J1360" i="1" s="1"/>
  <c r="I1359" i="1"/>
  <c r="J1359" i="1" s="1"/>
  <c r="I1358" i="1"/>
  <c r="J1358" i="1" s="1"/>
  <c r="I1357" i="1"/>
  <c r="J1357" i="1" s="1"/>
  <c r="I1356" i="1"/>
  <c r="J1356" i="1" s="1"/>
  <c r="I1355" i="1"/>
  <c r="J1355" i="1" s="1"/>
  <c r="I1354" i="1"/>
  <c r="J1354" i="1" s="1"/>
  <c r="I1353" i="1"/>
  <c r="J1353" i="1" s="1"/>
  <c r="I1352" i="1"/>
  <c r="J1352" i="1" s="1"/>
  <c r="I1351" i="1"/>
  <c r="J1351" i="1" s="1"/>
  <c r="I1350" i="1"/>
  <c r="J1350" i="1" s="1"/>
  <c r="I1349" i="1"/>
  <c r="J1349" i="1" s="1"/>
  <c r="I1348" i="1"/>
  <c r="J1348" i="1" s="1"/>
  <c r="I1347" i="1"/>
  <c r="J1347" i="1" s="1"/>
  <c r="I1346" i="1"/>
  <c r="J1346" i="1" s="1"/>
  <c r="I1345" i="1"/>
  <c r="J1345" i="1" s="1"/>
  <c r="I1344" i="1"/>
  <c r="J1344" i="1" s="1"/>
  <c r="I1343" i="1"/>
  <c r="J1343" i="1" s="1"/>
  <c r="I1342" i="1"/>
  <c r="J1342" i="1" s="1"/>
  <c r="I1341" i="1"/>
  <c r="J1341" i="1" s="1"/>
  <c r="I1340" i="1"/>
  <c r="J1340" i="1" s="1"/>
  <c r="I1339" i="1"/>
  <c r="J1339" i="1" s="1"/>
  <c r="I1338" i="1"/>
  <c r="J1338" i="1" s="1"/>
  <c r="I1337" i="1"/>
  <c r="J1337" i="1" s="1"/>
  <c r="I1336" i="1"/>
  <c r="J1336" i="1" s="1"/>
  <c r="I1335" i="1"/>
  <c r="J1335" i="1" s="1"/>
  <c r="I1334" i="1"/>
  <c r="J1334" i="1" s="1"/>
  <c r="I1333" i="1"/>
  <c r="J1333" i="1" s="1"/>
  <c r="I1332" i="1"/>
  <c r="J1332" i="1" s="1"/>
  <c r="I1331" i="1"/>
  <c r="J1331" i="1" s="1"/>
  <c r="I1330" i="1"/>
  <c r="J1330" i="1" s="1"/>
  <c r="I1329" i="1"/>
  <c r="J1329" i="1" s="1"/>
  <c r="I1328" i="1"/>
  <c r="J1328" i="1" s="1"/>
  <c r="I1327" i="1"/>
  <c r="J1327" i="1" s="1"/>
  <c r="I1326" i="1"/>
  <c r="J1326" i="1" s="1"/>
  <c r="I1325" i="1"/>
  <c r="J1325" i="1" s="1"/>
  <c r="I1324" i="1"/>
  <c r="J1324" i="1" s="1"/>
  <c r="I1323" i="1"/>
  <c r="J1323" i="1" s="1"/>
  <c r="I1322" i="1"/>
  <c r="J1322" i="1" s="1"/>
  <c r="I1321" i="1"/>
  <c r="J1321" i="1" s="1"/>
  <c r="I1320" i="1"/>
  <c r="J1320" i="1" s="1"/>
  <c r="I1319" i="1"/>
  <c r="J1319" i="1" s="1"/>
  <c r="I1318" i="1"/>
  <c r="J1318" i="1" s="1"/>
  <c r="I1317" i="1"/>
  <c r="J1317" i="1" s="1"/>
  <c r="I1316" i="1"/>
  <c r="J1316" i="1" s="1"/>
  <c r="I1315" i="1"/>
  <c r="J1315" i="1" s="1"/>
  <c r="I1314" i="1"/>
  <c r="J1314" i="1" s="1"/>
  <c r="I1313" i="1"/>
  <c r="J1313" i="1" s="1"/>
  <c r="I1312" i="1"/>
  <c r="J1312" i="1" s="1"/>
  <c r="I1311" i="1"/>
  <c r="J1311" i="1" s="1"/>
  <c r="I1310" i="1"/>
  <c r="J1310" i="1" s="1"/>
  <c r="I1309" i="1"/>
  <c r="J1309" i="1" s="1"/>
  <c r="I1308" i="1"/>
  <c r="J1308" i="1" s="1"/>
  <c r="I1307" i="1"/>
  <c r="J1307" i="1" s="1"/>
  <c r="I1306" i="1"/>
  <c r="J1306" i="1" s="1"/>
  <c r="I1305" i="1"/>
  <c r="J1305" i="1" s="1"/>
  <c r="I1304" i="1"/>
  <c r="J1304" i="1" s="1"/>
  <c r="I1303" i="1"/>
  <c r="J1303" i="1" s="1"/>
  <c r="I1302" i="1"/>
  <c r="J1302" i="1" s="1"/>
  <c r="I1301" i="1"/>
  <c r="J1301" i="1" s="1"/>
  <c r="I1300" i="1"/>
  <c r="J1300" i="1" s="1"/>
  <c r="I1299" i="1"/>
  <c r="J1299" i="1" s="1"/>
  <c r="I1298" i="1"/>
  <c r="J1298" i="1" s="1"/>
  <c r="I1297" i="1"/>
  <c r="J1297" i="1" s="1"/>
  <c r="I1296" i="1"/>
  <c r="J1296" i="1" s="1"/>
  <c r="I1295" i="1"/>
  <c r="J1295" i="1" s="1"/>
  <c r="I1294" i="1"/>
  <c r="J1294" i="1" s="1"/>
  <c r="I1293" i="1"/>
  <c r="J1293" i="1" s="1"/>
  <c r="I1292" i="1"/>
  <c r="J1292" i="1" s="1"/>
  <c r="I1291" i="1"/>
  <c r="J1291" i="1" s="1"/>
  <c r="I1290" i="1"/>
  <c r="J1290" i="1" s="1"/>
  <c r="I1289" i="1"/>
  <c r="J1289" i="1" s="1"/>
  <c r="I1288" i="1"/>
  <c r="J1288" i="1" s="1"/>
  <c r="I1287" i="1"/>
  <c r="J1287" i="1" s="1"/>
  <c r="I1286" i="1"/>
  <c r="J1286" i="1" s="1"/>
  <c r="I1285" i="1"/>
  <c r="J1285" i="1" s="1"/>
  <c r="I1284" i="1"/>
  <c r="J1284" i="1" s="1"/>
  <c r="I1283" i="1"/>
  <c r="J1283" i="1" s="1"/>
  <c r="I1282" i="1"/>
  <c r="J1282" i="1" s="1"/>
  <c r="I1281" i="1"/>
  <c r="J1281" i="1" s="1"/>
  <c r="I1280" i="1"/>
  <c r="J1280" i="1" s="1"/>
  <c r="I1279" i="1"/>
  <c r="J1279" i="1" s="1"/>
  <c r="I1278" i="1"/>
  <c r="J1278" i="1" s="1"/>
  <c r="I1277" i="1"/>
  <c r="J1277" i="1" s="1"/>
  <c r="I1276" i="1"/>
  <c r="J1276" i="1" s="1"/>
  <c r="I1275" i="1"/>
  <c r="J1275" i="1" s="1"/>
  <c r="I1274" i="1"/>
  <c r="J1274" i="1" s="1"/>
  <c r="I1273" i="1"/>
  <c r="J1273" i="1" s="1"/>
  <c r="I1272" i="1"/>
  <c r="J1272" i="1" s="1"/>
  <c r="I1271" i="1"/>
  <c r="J1271" i="1" s="1"/>
  <c r="I1270" i="1"/>
  <c r="J1270" i="1" s="1"/>
  <c r="I1269" i="1"/>
  <c r="J1269" i="1" s="1"/>
  <c r="I1268" i="1"/>
  <c r="J1268" i="1" s="1"/>
  <c r="I1267" i="1"/>
  <c r="J1267" i="1" s="1"/>
  <c r="I1266" i="1"/>
  <c r="J1266" i="1" s="1"/>
  <c r="I1265" i="1"/>
  <c r="J1265" i="1" s="1"/>
  <c r="I1264" i="1"/>
  <c r="J1264" i="1" s="1"/>
  <c r="I1263" i="1"/>
  <c r="J1263" i="1" s="1"/>
  <c r="I1262" i="1"/>
  <c r="J1262" i="1" s="1"/>
  <c r="I1261" i="1"/>
  <c r="J1261" i="1" s="1"/>
  <c r="I1260" i="1"/>
  <c r="J1260" i="1" s="1"/>
  <c r="I1259" i="1"/>
  <c r="J1259" i="1" s="1"/>
  <c r="I1258" i="1"/>
  <c r="J1258" i="1" s="1"/>
  <c r="I1257" i="1"/>
  <c r="J1257" i="1" s="1"/>
  <c r="I1256" i="1"/>
  <c r="J1256" i="1" s="1"/>
  <c r="I1255" i="1"/>
  <c r="J1255" i="1" s="1"/>
  <c r="I1254" i="1"/>
  <c r="J1254" i="1" s="1"/>
  <c r="I1253" i="1"/>
  <c r="J1253" i="1" s="1"/>
  <c r="I1252" i="1"/>
  <c r="J1252" i="1" s="1"/>
  <c r="I1251" i="1"/>
  <c r="J1251" i="1" s="1"/>
  <c r="I1250" i="1"/>
  <c r="J1250" i="1" s="1"/>
  <c r="I1249" i="1"/>
  <c r="J1249" i="1" s="1"/>
  <c r="I1248" i="1"/>
  <c r="J1248" i="1" s="1"/>
  <c r="I1247" i="1"/>
  <c r="J1247" i="1" s="1"/>
  <c r="I1246" i="1"/>
  <c r="J1246" i="1" s="1"/>
  <c r="I1245" i="1"/>
  <c r="J1245" i="1" s="1"/>
  <c r="I1244" i="1"/>
  <c r="J1244" i="1" s="1"/>
  <c r="I1243" i="1"/>
  <c r="J1243" i="1" s="1"/>
  <c r="I1242" i="1"/>
  <c r="J1242" i="1" s="1"/>
  <c r="I1241" i="1"/>
  <c r="J1241" i="1" s="1"/>
  <c r="I1240" i="1"/>
  <c r="J1240" i="1" s="1"/>
  <c r="I1239" i="1"/>
  <c r="J1239" i="1" s="1"/>
  <c r="I1238" i="1"/>
  <c r="J1238" i="1" s="1"/>
  <c r="I1237" i="1"/>
  <c r="J1237" i="1" s="1"/>
  <c r="I1236" i="1"/>
  <c r="J1236" i="1" s="1"/>
  <c r="I1235" i="1"/>
  <c r="J1235" i="1" s="1"/>
  <c r="I1234" i="1"/>
  <c r="J1234" i="1" s="1"/>
  <c r="I1233" i="1"/>
  <c r="J1233" i="1" s="1"/>
  <c r="I1232" i="1"/>
  <c r="J1232" i="1" s="1"/>
  <c r="I1231" i="1"/>
  <c r="J1231" i="1" s="1"/>
  <c r="I1230" i="1"/>
  <c r="J1230" i="1" s="1"/>
  <c r="I1229" i="1"/>
  <c r="J1229" i="1" s="1"/>
  <c r="I1228" i="1"/>
  <c r="J1228" i="1" s="1"/>
  <c r="I1227" i="1"/>
  <c r="J1227" i="1" s="1"/>
  <c r="I1226" i="1"/>
  <c r="J1226" i="1" s="1"/>
  <c r="I1225" i="1"/>
  <c r="J1225" i="1" s="1"/>
  <c r="I1224" i="1"/>
  <c r="J1224" i="1" s="1"/>
  <c r="I1223" i="1"/>
  <c r="J1223" i="1" s="1"/>
  <c r="I1222" i="1"/>
  <c r="J1222" i="1" s="1"/>
  <c r="I1221" i="1"/>
  <c r="J1221" i="1" s="1"/>
  <c r="I1220" i="1"/>
  <c r="J1220" i="1" s="1"/>
  <c r="I1219" i="1"/>
  <c r="J1219" i="1" s="1"/>
  <c r="I1218" i="1"/>
  <c r="J1218" i="1" s="1"/>
  <c r="I1217" i="1"/>
  <c r="J1217" i="1" s="1"/>
  <c r="I1216" i="1"/>
  <c r="J1216" i="1" s="1"/>
  <c r="I1215" i="1"/>
  <c r="J1215" i="1" s="1"/>
  <c r="I1214" i="1"/>
  <c r="J1214" i="1" s="1"/>
  <c r="I1213" i="1"/>
  <c r="J1213" i="1" s="1"/>
  <c r="I1212" i="1"/>
  <c r="J1212" i="1" s="1"/>
  <c r="I1211" i="1"/>
  <c r="J1211" i="1" s="1"/>
  <c r="I1210" i="1"/>
  <c r="J1210" i="1" s="1"/>
  <c r="I1209" i="1"/>
  <c r="J1209" i="1" s="1"/>
  <c r="I1208" i="1"/>
  <c r="J1208" i="1" s="1"/>
  <c r="I1207" i="1"/>
  <c r="J1207" i="1" s="1"/>
  <c r="I1206" i="1"/>
  <c r="J1206" i="1" s="1"/>
  <c r="I1205" i="1"/>
  <c r="J1205" i="1" s="1"/>
  <c r="I1204" i="1"/>
  <c r="J1204" i="1" s="1"/>
  <c r="I1203" i="1"/>
  <c r="J1203" i="1" s="1"/>
  <c r="I1202" i="1"/>
  <c r="J1202" i="1" s="1"/>
  <c r="I1201" i="1"/>
  <c r="J1201" i="1" s="1"/>
  <c r="I1200" i="1"/>
  <c r="J1200" i="1" s="1"/>
  <c r="I1199" i="1"/>
  <c r="J1199" i="1" s="1"/>
  <c r="I1198" i="1"/>
  <c r="J1198" i="1" s="1"/>
  <c r="I1197" i="1"/>
  <c r="J1197" i="1" s="1"/>
  <c r="I1196" i="1"/>
  <c r="J1196" i="1" s="1"/>
  <c r="I1195" i="1"/>
  <c r="J1195" i="1" s="1"/>
  <c r="I1194" i="1"/>
  <c r="J1194" i="1" s="1"/>
  <c r="I1193" i="1"/>
  <c r="J1193" i="1" s="1"/>
  <c r="I1192" i="1"/>
  <c r="J1192" i="1" s="1"/>
  <c r="I1191" i="1"/>
  <c r="J1191" i="1" s="1"/>
  <c r="I1190" i="1"/>
  <c r="J1190" i="1" s="1"/>
  <c r="I1189" i="1"/>
  <c r="J1189" i="1" s="1"/>
  <c r="I1188" i="1"/>
  <c r="J1188" i="1" s="1"/>
  <c r="I1187" i="1"/>
  <c r="J1187" i="1" s="1"/>
  <c r="I1186" i="1"/>
  <c r="J1186" i="1" s="1"/>
  <c r="I1185" i="1"/>
  <c r="J1185" i="1" s="1"/>
  <c r="I1184" i="1"/>
  <c r="J1184" i="1" s="1"/>
  <c r="I1183" i="1"/>
  <c r="J1183" i="1" s="1"/>
  <c r="I1182" i="1"/>
  <c r="J1182" i="1" s="1"/>
  <c r="I1181" i="1"/>
  <c r="J1181" i="1" s="1"/>
  <c r="I1180" i="1"/>
  <c r="J1180" i="1" s="1"/>
  <c r="I1179" i="1"/>
  <c r="J1179" i="1" s="1"/>
  <c r="I1178" i="1"/>
  <c r="J1178" i="1" s="1"/>
  <c r="I1177" i="1"/>
  <c r="J1177" i="1" s="1"/>
  <c r="I1176" i="1"/>
  <c r="J1176" i="1" s="1"/>
  <c r="I1175" i="1"/>
  <c r="J1175" i="1" s="1"/>
  <c r="I1174" i="1"/>
  <c r="J1174" i="1" s="1"/>
  <c r="I1173" i="1"/>
  <c r="J1173" i="1" s="1"/>
  <c r="I1172" i="1"/>
  <c r="J1172" i="1" s="1"/>
  <c r="I1171" i="1"/>
  <c r="J1171" i="1" s="1"/>
  <c r="I1170" i="1"/>
  <c r="J1170" i="1" s="1"/>
  <c r="I1169" i="1"/>
  <c r="J1169" i="1" s="1"/>
  <c r="I1168" i="1"/>
  <c r="J1168" i="1" s="1"/>
  <c r="I1167" i="1"/>
  <c r="J1167" i="1" s="1"/>
  <c r="I1166" i="1"/>
  <c r="J1166" i="1" s="1"/>
  <c r="I1165" i="1"/>
  <c r="J1165" i="1" s="1"/>
  <c r="I1164" i="1"/>
  <c r="J1164" i="1" s="1"/>
  <c r="I1163" i="1"/>
  <c r="J1163" i="1" s="1"/>
  <c r="I1162" i="1"/>
  <c r="J1162" i="1" s="1"/>
  <c r="I1161" i="1"/>
  <c r="J1161" i="1" s="1"/>
  <c r="I1160" i="1"/>
  <c r="J1160" i="1" s="1"/>
  <c r="I1159" i="1"/>
  <c r="J1159" i="1" s="1"/>
  <c r="I1158" i="1"/>
  <c r="J1158" i="1" s="1"/>
  <c r="I1157" i="1"/>
  <c r="J1157" i="1" s="1"/>
  <c r="I1156" i="1"/>
  <c r="J1156" i="1" s="1"/>
  <c r="I1155" i="1"/>
  <c r="J1155" i="1" s="1"/>
  <c r="I1154" i="1"/>
  <c r="J1154" i="1" s="1"/>
  <c r="I1153" i="1"/>
  <c r="J1153" i="1" s="1"/>
  <c r="I1152" i="1"/>
  <c r="J1152" i="1" s="1"/>
  <c r="I1151" i="1"/>
  <c r="J1151" i="1" s="1"/>
  <c r="I1150" i="1"/>
  <c r="J1150" i="1" s="1"/>
  <c r="I1149" i="1"/>
  <c r="J1149" i="1" s="1"/>
  <c r="I1148" i="1"/>
  <c r="J1148" i="1" s="1"/>
  <c r="I1147" i="1"/>
  <c r="J1147" i="1" s="1"/>
  <c r="I1146" i="1"/>
  <c r="J1146" i="1" s="1"/>
  <c r="I1145" i="1"/>
  <c r="J1145" i="1" s="1"/>
  <c r="I1144" i="1"/>
  <c r="J1144" i="1" s="1"/>
  <c r="I1143" i="1"/>
  <c r="J1143" i="1" s="1"/>
  <c r="I1142" i="1"/>
  <c r="J1142" i="1" s="1"/>
  <c r="I1141" i="1"/>
  <c r="J1141" i="1" s="1"/>
  <c r="I1140" i="1"/>
  <c r="J1140" i="1" s="1"/>
  <c r="I1139" i="1"/>
  <c r="J1139" i="1" s="1"/>
  <c r="I1138" i="1"/>
  <c r="J1138" i="1" s="1"/>
  <c r="I1137" i="1"/>
  <c r="J1137" i="1" s="1"/>
  <c r="I1136" i="1"/>
  <c r="J1136" i="1" s="1"/>
  <c r="I1135" i="1"/>
  <c r="J1135" i="1" s="1"/>
  <c r="I1134" i="1"/>
  <c r="J1134" i="1" s="1"/>
  <c r="I1133" i="1"/>
  <c r="J1133" i="1" s="1"/>
  <c r="I1132" i="1"/>
  <c r="J1132" i="1" s="1"/>
  <c r="I1131" i="1"/>
  <c r="J1131" i="1" s="1"/>
  <c r="I1130" i="1"/>
  <c r="J1130" i="1" s="1"/>
  <c r="I1129" i="1"/>
  <c r="J1129" i="1" s="1"/>
  <c r="I1128" i="1"/>
  <c r="J1128" i="1" s="1"/>
  <c r="I1127" i="1"/>
  <c r="J1127" i="1" s="1"/>
  <c r="I1126" i="1"/>
  <c r="J1126" i="1" s="1"/>
  <c r="I1125" i="1"/>
  <c r="J1125" i="1" s="1"/>
  <c r="I1124" i="1"/>
  <c r="J1124" i="1" s="1"/>
  <c r="I1123" i="1"/>
  <c r="J1123" i="1" s="1"/>
  <c r="I1122" i="1"/>
  <c r="J1122" i="1" s="1"/>
  <c r="I1121" i="1"/>
  <c r="J1121" i="1" s="1"/>
  <c r="I1120" i="1"/>
  <c r="J1120" i="1" s="1"/>
  <c r="I1119" i="1"/>
  <c r="J1119" i="1" s="1"/>
  <c r="I1118" i="1"/>
  <c r="J1118" i="1" s="1"/>
  <c r="I1117" i="1"/>
  <c r="J1117" i="1" s="1"/>
  <c r="I1116" i="1"/>
  <c r="J1116" i="1" s="1"/>
  <c r="I1115" i="1"/>
  <c r="J1115" i="1" s="1"/>
  <c r="I1114" i="1"/>
  <c r="J1114" i="1" s="1"/>
  <c r="I1113" i="1"/>
  <c r="J1113" i="1" s="1"/>
  <c r="I1112" i="1"/>
  <c r="J1112" i="1" s="1"/>
  <c r="I1111" i="1"/>
  <c r="J1111" i="1" s="1"/>
  <c r="I1110" i="1"/>
  <c r="J1110" i="1" s="1"/>
  <c r="I1109" i="1"/>
  <c r="J1109" i="1" s="1"/>
  <c r="I1108" i="1"/>
  <c r="J1108" i="1" s="1"/>
  <c r="I1107" i="1"/>
  <c r="J1107" i="1" s="1"/>
  <c r="I1106" i="1"/>
  <c r="J1106" i="1" s="1"/>
  <c r="I1105" i="1"/>
  <c r="J1105" i="1" s="1"/>
  <c r="I1104" i="1"/>
  <c r="J1104" i="1" s="1"/>
  <c r="I1103" i="1"/>
  <c r="J1103" i="1" s="1"/>
  <c r="I1102" i="1"/>
  <c r="J1102" i="1" s="1"/>
  <c r="I1101" i="1"/>
  <c r="J1101" i="1" s="1"/>
  <c r="I1100" i="1"/>
  <c r="J1100" i="1" s="1"/>
  <c r="I1099" i="1"/>
  <c r="J1099" i="1" s="1"/>
  <c r="I1098" i="1"/>
  <c r="J1098" i="1" s="1"/>
  <c r="I1097" i="1"/>
  <c r="J1097" i="1" s="1"/>
  <c r="I1096" i="1"/>
  <c r="J1096" i="1" s="1"/>
  <c r="I1095" i="1"/>
  <c r="J1095" i="1" s="1"/>
  <c r="I1094" i="1"/>
  <c r="J1094" i="1" s="1"/>
  <c r="I1093" i="1"/>
  <c r="J1093" i="1" s="1"/>
  <c r="I1092" i="1"/>
  <c r="J1092" i="1" s="1"/>
  <c r="I1091" i="1"/>
  <c r="J1091" i="1" s="1"/>
  <c r="I1090" i="1"/>
  <c r="J1090" i="1" s="1"/>
  <c r="I1089" i="1"/>
  <c r="J1089" i="1" s="1"/>
  <c r="I1088" i="1"/>
  <c r="J1088" i="1" s="1"/>
  <c r="I1087" i="1"/>
  <c r="J1087" i="1" s="1"/>
  <c r="I1086" i="1"/>
  <c r="J1086" i="1" s="1"/>
  <c r="I1085" i="1"/>
  <c r="J1085" i="1" s="1"/>
  <c r="I1084" i="1"/>
  <c r="J1084" i="1" s="1"/>
  <c r="I1083" i="1"/>
  <c r="J1083" i="1" s="1"/>
  <c r="I1082" i="1"/>
  <c r="J1082" i="1" s="1"/>
  <c r="I1081" i="1"/>
  <c r="J1081" i="1" s="1"/>
  <c r="I1080" i="1"/>
  <c r="J1080" i="1" s="1"/>
  <c r="I1079" i="1"/>
  <c r="J1079" i="1" s="1"/>
  <c r="I1078" i="1"/>
  <c r="J1078" i="1" s="1"/>
  <c r="I1077" i="1"/>
  <c r="J1077" i="1" s="1"/>
  <c r="I1076" i="1"/>
  <c r="J1076" i="1" s="1"/>
  <c r="I1075" i="1"/>
  <c r="J1075" i="1" s="1"/>
  <c r="I1074" i="1"/>
  <c r="J1074" i="1" s="1"/>
  <c r="I1073" i="1"/>
  <c r="J1073" i="1" s="1"/>
  <c r="I1072" i="1"/>
  <c r="J1072" i="1" s="1"/>
  <c r="I1071" i="1"/>
  <c r="J1071" i="1" s="1"/>
  <c r="I1070" i="1"/>
  <c r="J1070" i="1" s="1"/>
  <c r="I1069" i="1"/>
  <c r="J1069" i="1" s="1"/>
  <c r="I1068" i="1"/>
  <c r="J1068" i="1" s="1"/>
  <c r="I1067" i="1"/>
  <c r="J1067" i="1" s="1"/>
  <c r="I1066" i="1"/>
  <c r="J1066" i="1" s="1"/>
  <c r="I1065" i="1"/>
  <c r="J1065" i="1" s="1"/>
  <c r="I1064" i="1"/>
  <c r="J1064" i="1" s="1"/>
  <c r="I1063" i="1"/>
  <c r="J1063" i="1" s="1"/>
  <c r="I1062" i="1"/>
  <c r="J1062" i="1" s="1"/>
  <c r="I1061" i="1"/>
  <c r="J1061" i="1" s="1"/>
  <c r="I1060" i="1"/>
  <c r="J1060" i="1" s="1"/>
  <c r="I1059" i="1"/>
  <c r="J1059" i="1" s="1"/>
  <c r="I1058" i="1"/>
  <c r="J1058" i="1" s="1"/>
  <c r="I1057" i="1"/>
  <c r="J1057" i="1" s="1"/>
  <c r="I1056" i="1"/>
  <c r="J1056" i="1" s="1"/>
  <c r="I1055" i="1"/>
  <c r="J1055" i="1" s="1"/>
  <c r="I1054" i="1"/>
  <c r="J1054" i="1" s="1"/>
  <c r="I1053" i="1"/>
  <c r="J1053" i="1" s="1"/>
  <c r="I1052" i="1"/>
  <c r="J1052" i="1" s="1"/>
  <c r="I1051" i="1"/>
  <c r="J1051" i="1" s="1"/>
  <c r="I1050" i="1"/>
  <c r="J1050" i="1" s="1"/>
  <c r="I1049" i="1"/>
  <c r="J1049" i="1" s="1"/>
  <c r="I1048" i="1"/>
  <c r="J1048" i="1" s="1"/>
  <c r="I1047" i="1"/>
  <c r="J1047" i="1" s="1"/>
  <c r="I1046" i="1"/>
  <c r="J1046" i="1" s="1"/>
  <c r="I1045" i="1"/>
  <c r="J1045" i="1" s="1"/>
  <c r="I1044" i="1"/>
  <c r="J1044" i="1" s="1"/>
  <c r="I1043" i="1"/>
  <c r="J1043" i="1" s="1"/>
  <c r="I1042" i="1"/>
  <c r="J1042" i="1" s="1"/>
  <c r="I1041" i="1"/>
  <c r="J1041" i="1" s="1"/>
  <c r="I1040" i="1"/>
  <c r="J1040" i="1" s="1"/>
  <c r="I1039" i="1"/>
  <c r="J1039" i="1" s="1"/>
  <c r="I1038" i="1"/>
  <c r="J1038" i="1" s="1"/>
  <c r="I1037" i="1"/>
  <c r="J1037" i="1" s="1"/>
  <c r="I1036" i="1"/>
  <c r="J1036" i="1" s="1"/>
  <c r="I1035" i="1"/>
  <c r="J1035" i="1" s="1"/>
  <c r="I1034" i="1"/>
  <c r="J1034" i="1" s="1"/>
  <c r="I1033" i="1"/>
  <c r="J1033" i="1" s="1"/>
  <c r="I1032" i="1"/>
  <c r="J1032" i="1" s="1"/>
  <c r="I1031" i="1"/>
  <c r="J1031" i="1" s="1"/>
  <c r="I1030" i="1"/>
  <c r="J1030" i="1" s="1"/>
  <c r="I1029" i="1"/>
  <c r="J1029" i="1" s="1"/>
  <c r="I1028" i="1"/>
  <c r="J1028" i="1" s="1"/>
  <c r="I1027" i="1"/>
  <c r="J1027" i="1" s="1"/>
  <c r="I1026" i="1"/>
  <c r="J1026" i="1" s="1"/>
  <c r="I1025" i="1"/>
  <c r="J1025" i="1" s="1"/>
  <c r="I1024" i="1"/>
  <c r="J1024" i="1" s="1"/>
  <c r="I1023" i="1"/>
  <c r="J1023" i="1" s="1"/>
  <c r="I1022" i="1"/>
  <c r="J1022" i="1" s="1"/>
  <c r="I1021" i="1"/>
  <c r="J1021" i="1" s="1"/>
  <c r="I1020" i="1"/>
  <c r="J1020" i="1" s="1"/>
  <c r="I1019" i="1"/>
  <c r="J1019" i="1" s="1"/>
  <c r="I1018" i="1"/>
  <c r="J1018" i="1" s="1"/>
  <c r="I1017" i="1"/>
  <c r="J1017" i="1" s="1"/>
  <c r="I1016" i="1"/>
  <c r="J1016" i="1" s="1"/>
  <c r="I1015" i="1"/>
  <c r="J1015" i="1" s="1"/>
  <c r="I1014" i="1"/>
  <c r="J1014" i="1" s="1"/>
  <c r="I1013" i="1"/>
  <c r="J1013" i="1" s="1"/>
  <c r="I1012" i="1"/>
  <c r="J1012" i="1" s="1"/>
  <c r="I1011" i="1"/>
  <c r="J1011" i="1" s="1"/>
  <c r="I1010" i="1"/>
  <c r="J1010" i="1" s="1"/>
  <c r="I1009" i="1"/>
  <c r="J1009" i="1" s="1"/>
  <c r="I1008" i="1"/>
  <c r="J1008" i="1" s="1"/>
  <c r="I1007" i="1"/>
  <c r="J1007" i="1" s="1"/>
  <c r="I1006" i="1"/>
  <c r="J1006" i="1" s="1"/>
  <c r="I1005" i="1"/>
  <c r="J1005" i="1" s="1"/>
  <c r="I1004" i="1"/>
  <c r="J1004" i="1" s="1"/>
  <c r="I1003" i="1"/>
  <c r="J1003" i="1" s="1"/>
  <c r="I1002" i="1"/>
  <c r="J1002" i="1" s="1"/>
  <c r="I1001" i="1"/>
  <c r="J1001" i="1" s="1"/>
  <c r="I1000" i="1"/>
  <c r="J1000" i="1" s="1"/>
  <c r="I999" i="1"/>
  <c r="J999" i="1" s="1"/>
  <c r="I998" i="1"/>
  <c r="J998" i="1" s="1"/>
  <c r="I997" i="1"/>
  <c r="J997" i="1" s="1"/>
  <c r="I996" i="1"/>
  <c r="J996" i="1" s="1"/>
  <c r="I995" i="1"/>
  <c r="J995" i="1" s="1"/>
  <c r="I994" i="1"/>
  <c r="J994" i="1" s="1"/>
  <c r="I993" i="1"/>
  <c r="J993" i="1" s="1"/>
  <c r="I992" i="1"/>
  <c r="J992" i="1" s="1"/>
  <c r="I991" i="1"/>
  <c r="J991" i="1" s="1"/>
  <c r="I990" i="1"/>
  <c r="J990" i="1" s="1"/>
  <c r="I989" i="1"/>
  <c r="J989" i="1" s="1"/>
  <c r="I988" i="1"/>
  <c r="J988" i="1" s="1"/>
  <c r="I987" i="1"/>
  <c r="J987" i="1" s="1"/>
  <c r="I986" i="1"/>
  <c r="J986" i="1" s="1"/>
  <c r="I985" i="1"/>
  <c r="J985" i="1" s="1"/>
  <c r="I984" i="1"/>
  <c r="J984" i="1" s="1"/>
  <c r="I983" i="1"/>
  <c r="J983" i="1" s="1"/>
  <c r="I982" i="1"/>
  <c r="J982" i="1" s="1"/>
  <c r="I981" i="1"/>
  <c r="J981" i="1" s="1"/>
  <c r="I980" i="1"/>
  <c r="J980" i="1" s="1"/>
  <c r="I979" i="1"/>
  <c r="J979" i="1" s="1"/>
  <c r="I978" i="1"/>
  <c r="J978" i="1" s="1"/>
  <c r="I977" i="1"/>
  <c r="J977" i="1" s="1"/>
  <c r="I976" i="1"/>
  <c r="J976" i="1" s="1"/>
  <c r="I975" i="1"/>
  <c r="J975" i="1" s="1"/>
  <c r="I974" i="1"/>
  <c r="J974" i="1" s="1"/>
  <c r="I973" i="1"/>
  <c r="J973" i="1" s="1"/>
  <c r="I972" i="1"/>
  <c r="J972" i="1" s="1"/>
  <c r="I971" i="1"/>
  <c r="J971" i="1" s="1"/>
  <c r="I970" i="1"/>
  <c r="J970" i="1" s="1"/>
  <c r="I969" i="1"/>
  <c r="J969" i="1" s="1"/>
  <c r="I968" i="1"/>
  <c r="J968" i="1" s="1"/>
  <c r="I967" i="1"/>
  <c r="J967" i="1" s="1"/>
  <c r="I966" i="1"/>
  <c r="J966" i="1" s="1"/>
  <c r="I965" i="1"/>
  <c r="J965" i="1" s="1"/>
  <c r="I964" i="1"/>
  <c r="J964" i="1" s="1"/>
  <c r="I963" i="1"/>
  <c r="J963" i="1" s="1"/>
  <c r="I962" i="1"/>
  <c r="J962" i="1" s="1"/>
  <c r="I961" i="1"/>
  <c r="J961" i="1" s="1"/>
  <c r="I960" i="1"/>
  <c r="J960" i="1" s="1"/>
  <c r="I959" i="1"/>
  <c r="J959" i="1" s="1"/>
  <c r="I958" i="1"/>
  <c r="J958" i="1" s="1"/>
  <c r="I957" i="1"/>
  <c r="J957" i="1" s="1"/>
  <c r="I956" i="1"/>
  <c r="J956" i="1" s="1"/>
  <c r="I955" i="1"/>
  <c r="J955" i="1" s="1"/>
  <c r="I954" i="1"/>
  <c r="J954" i="1" s="1"/>
  <c r="I953" i="1"/>
  <c r="J953" i="1" s="1"/>
  <c r="I952" i="1"/>
  <c r="J952" i="1" s="1"/>
  <c r="I951" i="1"/>
  <c r="J951" i="1" s="1"/>
  <c r="I950" i="1"/>
  <c r="J950" i="1" s="1"/>
  <c r="I949" i="1"/>
  <c r="J949" i="1" s="1"/>
  <c r="I948" i="1"/>
  <c r="J948" i="1" s="1"/>
  <c r="I947" i="1"/>
  <c r="J947" i="1" s="1"/>
  <c r="I946" i="1"/>
  <c r="J946" i="1" s="1"/>
  <c r="I945" i="1"/>
  <c r="J945" i="1" s="1"/>
  <c r="I944" i="1"/>
  <c r="J944" i="1" s="1"/>
  <c r="I943" i="1"/>
  <c r="J943" i="1" s="1"/>
  <c r="I942" i="1"/>
  <c r="J942" i="1" s="1"/>
  <c r="I941" i="1"/>
  <c r="J941" i="1" s="1"/>
  <c r="I940" i="1"/>
  <c r="J940" i="1" s="1"/>
  <c r="I939" i="1"/>
  <c r="J939" i="1" s="1"/>
  <c r="I938" i="1"/>
  <c r="J938" i="1" s="1"/>
  <c r="I937" i="1"/>
  <c r="J937" i="1" s="1"/>
  <c r="I936" i="1"/>
  <c r="J936" i="1" s="1"/>
  <c r="I935" i="1"/>
  <c r="J935" i="1" s="1"/>
  <c r="I934" i="1"/>
  <c r="J934" i="1" s="1"/>
  <c r="I933" i="1"/>
  <c r="J933" i="1" s="1"/>
  <c r="I932" i="1"/>
  <c r="J932" i="1" s="1"/>
  <c r="I931" i="1"/>
  <c r="J931" i="1" s="1"/>
  <c r="I930" i="1"/>
  <c r="J930" i="1" s="1"/>
  <c r="I929" i="1"/>
  <c r="J929" i="1" s="1"/>
  <c r="I928" i="1"/>
  <c r="J928" i="1" s="1"/>
  <c r="I927" i="1"/>
  <c r="J927" i="1" s="1"/>
  <c r="I926" i="1"/>
  <c r="J926" i="1" s="1"/>
  <c r="I925" i="1"/>
  <c r="J925" i="1" s="1"/>
  <c r="I924" i="1"/>
  <c r="J924" i="1" s="1"/>
  <c r="I923" i="1"/>
  <c r="J923" i="1" s="1"/>
  <c r="I922" i="1"/>
  <c r="J922" i="1" s="1"/>
  <c r="I921" i="1"/>
  <c r="J921" i="1" s="1"/>
  <c r="I920" i="1"/>
  <c r="J920" i="1" s="1"/>
  <c r="I919" i="1"/>
  <c r="J919" i="1" s="1"/>
  <c r="I918" i="1"/>
  <c r="J918" i="1" s="1"/>
  <c r="I917" i="1"/>
  <c r="J917" i="1" s="1"/>
  <c r="I916" i="1"/>
  <c r="J916" i="1" s="1"/>
  <c r="I915" i="1"/>
  <c r="J915" i="1" s="1"/>
  <c r="I914" i="1"/>
  <c r="J914" i="1" s="1"/>
  <c r="I913" i="1"/>
  <c r="J913" i="1" s="1"/>
  <c r="I912" i="1"/>
  <c r="J912" i="1" s="1"/>
  <c r="I911" i="1"/>
  <c r="J911" i="1" s="1"/>
  <c r="I910" i="1"/>
  <c r="J910" i="1" s="1"/>
  <c r="I909" i="1"/>
  <c r="J909" i="1" s="1"/>
  <c r="I908" i="1"/>
  <c r="J908" i="1" s="1"/>
  <c r="I907" i="1"/>
  <c r="J907" i="1" s="1"/>
  <c r="I906" i="1"/>
  <c r="J906" i="1" s="1"/>
  <c r="I905" i="1"/>
  <c r="J905" i="1" s="1"/>
  <c r="I904" i="1"/>
  <c r="J904" i="1" s="1"/>
  <c r="I903" i="1"/>
  <c r="J903" i="1" s="1"/>
  <c r="I902" i="1"/>
  <c r="J902" i="1" s="1"/>
  <c r="I901" i="1"/>
  <c r="J901" i="1" s="1"/>
  <c r="I900" i="1"/>
  <c r="J900" i="1" s="1"/>
  <c r="I899" i="1"/>
  <c r="J899" i="1" s="1"/>
  <c r="I898" i="1"/>
  <c r="J898" i="1" s="1"/>
  <c r="I897" i="1"/>
  <c r="J897" i="1" s="1"/>
  <c r="I896" i="1"/>
  <c r="J896" i="1" s="1"/>
  <c r="I895" i="1"/>
  <c r="J895" i="1" s="1"/>
  <c r="I894" i="1"/>
  <c r="J894" i="1" s="1"/>
  <c r="I893" i="1"/>
  <c r="J893" i="1" s="1"/>
  <c r="I892" i="1"/>
  <c r="J892" i="1" s="1"/>
  <c r="I891" i="1"/>
  <c r="J891" i="1" s="1"/>
  <c r="I890" i="1"/>
  <c r="J890" i="1" s="1"/>
  <c r="I889" i="1"/>
  <c r="J889" i="1" s="1"/>
  <c r="I888" i="1"/>
  <c r="J888" i="1" s="1"/>
  <c r="I887" i="1"/>
  <c r="J887" i="1" s="1"/>
  <c r="I886" i="1"/>
  <c r="J886" i="1" s="1"/>
  <c r="I885" i="1"/>
  <c r="J885" i="1" s="1"/>
  <c r="I884" i="1"/>
  <c r="J884" i="1" s="1"/>
  <c r="I883" i="1"/>
  <c r="J883" i="1" s="1"/>
  <c r="I882" i="1"/>
  <c r="J882" i="1" s="1"/>
  <c r="I881" i="1"/>
  <c r="J881" i="1" s="1"/>
  <c r="I880" i="1"/>
  <c r="J880" i="1" s="1"/>
  <c r="I879" i="1"/>
  <c r="J879" i="1" s="1"/>
  <c r="I878" i="1"/>
  <c r="J878" i="1" s="1"/>
  <c r="I877" i="1"/>
  <c r="J877" i="1" s="1"/>
  <c r="I876" i="1"/>
  <c r="J876" i="1" s="1"/>
  <c r="I875" i="1"/>
  <c r="J875" i="1" s="1"/>
  <c r="I874" i="1"/>
  <c r="J874" i="1" s="1"/>
  <c r="I873" i="1"/>
  <c r="J873" i="1" s="1"/>
  <c r="I872" i="1"/>
  <c r="J872" i="1" s="1"/>
  <c r="I871" i="1"/>
  <c r="J871" i="1" s="1"/>
  <c r="I870" i="1"/>
  <c r="J870" i="1" s="1"/>
  <c r="I869" i="1"/>
  <c r="J869" i="1" s="1"/>
  <c r="I868" i="1"/>
  <c r="J868" i="1" s="1"/>
  <c r="I867" i="1"/>
  <c r="J867" i="1" s="1"/>
  <c r="I866" i="1"/>
  <c r="J866" i="1" s="1"/>
  <c r="I865" i="1"/>
  <c r="J865" i="1" s="1"/>
  <c r="I864" i="1"/>
  <c r="J864" i="1" s="1"/>
  <c r="I863" i="1"/>
  <c r="J863" i="1" s="1"/>
  <c r="I862" i="1"/>
  <c r="J862" i="1" s="1"/>
  <c r="I861" i="1"/>
  <c r="J861" i="1" s="1"/>
  <c r="I860" i="1"/>
  <c r="J860" i="1" s="1"/>
  <c r="I859" i="1"/>
  <c r="J859" i="1" s="1"/>
  <c r="I858" i="1"/>
  <c r="J858" i="1" s="1"/>
  <c r="I857" i="1"/>
  <c r="J857" i="1" s="1"/>
  <c r="I856" i="1"/>
  <c r="J856" i="1" s="1"/>
  <c r="I855" i="1"/>
  <c r="J855" i="1" s="1"/>
  <c r="I854" i="1"/>
  <c r="J854" i="1" s="1"/>
  <c r="I853" i="1"/>
  <c r="J853" i="1" s="1"/>
  <c r="I852" i="1"/>
  <c r="J852" i="1" s="1"/>
  <c r="I851" i="1"/>
  <c r="J851" i="1" s="1"/>
  <c r="I850" i="1"/>
  <c r="J850" i="1" s="1"/>
  <c r="I849" i="1"/>
  <c r="J849" i="1" s="1"/>
  <c r="I848" i="1"/>
  <c r="J848" i="1" s="1"/>
  <c r="I847" i="1"/>
  <c r="J847" i="1" s="1"/>
  <c r="I846" i="1"/>
  <c r="J846" i="1" s="1"/>
  <c r="I845" i="1"/>
  <c r="J845" i="1" s="1"/>
  <c r="I844" i="1"/>
  <c r="J844" i="1" s="1"/>
  <c r="I843" i="1"/>
  <c r="J843" i="1" s="1"/>
  <c r="I842" i="1"/>
  <c r="J842" i="1" s="1"/>
  <c r="I841" i="1"/>
  <c r="J841" i="1" s="1"/>
  <c r="I840" i="1"/>
  <c r="J840" i="1" s="1"/>
  <c r="I839" i="1"/>
  <c r="J839" i="1" s="1"/>
  <c r="I838" i="1"/>
  <c r="J838" i="1" s="1"/>
  <c r="I837" i="1"/>
  <c r="J837" i="1" s="1"/>
  <c r="I836" i="1"/>
  <c r="J836" i="1" s="1"/>
  <c r="I835" i="1"/>
  <c r="J835" i="1" s="1"/>
  <c r="I834" i="1"/>
  <c r="J834" i="1" s="1"/>
  <c r="I833" i="1"/>
  <c r="J833" i="1" s="1"/>
  <c r="I832" i="1"/>
  <c r="J832" i="1" s="1"/>
  <c r="I831" i="1"/>
  <c r="J831" i="1" s="1"/>
  <c r="I830" i="1"/>
  <c r="J830" i="1" s="1"/>
  <c r="I829" i="1"/>
  <c r="J829" i="1" s="1"/>
  <c r="I828" i="1"/>
  <c r="J828" i="1" s="1"/>
  <c r="I827" i="1"/>
  <c r="J827" i="1" s="1"/>
  <c r="I826" i="1"/>
  <c r="J826" i="1" s="1"/>
  <c r="I825" i="1"/>
  <c r="J825" i="1" s="1"/>
  <c r="I824" i="1"/>
  <c r="J824" i="1" s="1"/>
  <c r="I823" i="1"/>
  <c r="J823" i="1" s="1"/>
  <c r="I822" i="1"/>
  <c r="J822" i="1" s="1"/>
  <c r="I821" i="1"/>
  <c r="J821" i="1" s="1"/>
  <c r="I820" i="1"/>
  <c r="J820" i="1" s="1"/>
  <c r="I819" i="1"/>
  <c r="J819" i="1" s="1"/>
  <c r="I818" i="1"/>
  <c r="J818" i="1" s="1"/>
  <c r="I817" i="1"/>
  <c r="J817" i="1" s="1"/>
  <c r="I816" i="1"/>
  <c r="J816" i="1" s="1"/>
  <c r="I815" i="1"/>
  <c r="J815" i="1" s="1"/>
  <c r="I814" i="1"/>
  <c r="J814" i="1" s="1"/>
  <c r="I813" i="1"/>
  <c r="J813" i="1" s="1"/>
  <c r="I812" i="1"/>
  <c r="J812" i="1" s="1"/>
  <c r="I811" i="1"/>
  <c r="J811" i="1" s="1"/>
  <c r="I810" i="1"/>
  <c r="J810" i="1" s="1"/>
  <c r="I809" i="1"/>
  <c r="J809" i="1" s="1"/>
  <c r="I808" i="1"/>
  <c r="J808" i="1" s="1"/>
  <c r="I807" i="1"/>
  <c r="J807" i="1" s="1"/>
  <c r="I806" i="1"/>
  <c r="J806" i="1" s="1"/>
  <c r="I805" i="1"/>
  <c r="J805" i="1" s="1"/>
  <c r="I804" i="1"/>
  <c r="J804" i="1" s="1"/>
  <c r="I803" i="1"/>
  <c r="J803" i="1" s="1"/>
  <c r="I802" i="1"/>
  <c r="J802" i="1" s="1"/>
  <c r="I801" i="1"/>
  <c r="J801" i="1" s="1"/>
  <c r="I800" i="1"/>
  <c r="J800" i="1" s="1"/>
  <c r="I799" i="1"/>
  <c r="J799" i="1" s="1"/>
  <c r="I798" i="1"/>
  <c r="J798" i="1" s="1"/>
  <c r="I797" i="1"/>
  <c r="J797" i="1" s="1"/>
  <c r="I796" i="1"/>
  <c r="J796" i="1" s="1"/>
  <c r="I795" i="1"/>
  <c r="J795" i="1" s="1"/>
  <c r="I794" i="1"/>
  <c r="J794" i="1" s="1"/>
  <c r="I793" i="1"/>
  <c r="J793" i="1" s="1"/>
  <c r="I792" i="1"/>
  <c r="J792" i="1" s="1"/>
  <c r="I791" i="1"/>
  <c r="J791" i="1" s="1"/>
  <c r="I790" i="1"/>
  <c r="J790" i="1" s="1"/>
  <c r="I789" i="1"/>
  <c r="J789" i="1" s="1"/>
  <c r="I788" i="1"/>
  <c r="J788" i="1" s="1"/>
  <c r="I787" i="1"/>
  <c r="J787" i="1" s="1"/>
  <c r="I786" i="1"/>
  <c r="J786" i="1" s="1"/>
  <c r="I785" i="1"/>
  <c r="J785" i="1" s="1"/>
  <c r="I784" i="1"/>
  <c r="J784" i="1" s="1"/>
  <c r="I783" i="1"/>
  <c r="J783" i="1" s="1"/>
  <c r="I782" i="1"/>
  <c r="J782" i="1" s="1"/>
  <c r="I781" i="1"/>
  <c r="J781" i="1" s="1"/>
  <c r="I780" i="1"/>
  <c r="J780" i="1" s="1"/>
  <c r="I779" i="1"/>
  <c r="J779" i="1" s="1"/>
  <c r="I778" i="1"/>
  <c r="J778" i="1" s="1"/>
  <c r="I777" i="1"/>
  <c r="J777" i="1" s="1"/>
  <c r="I776" i="1"/>
  <c r="J776" i="1" s="1"/>
  <c r="I775" i="1"/>
  <c r="J775" i="1" s="1"/>
  <c r="I774" i="1"/>
  <c r="J774" i="1" s="1"/>
  <c r="I773" i="1"/>
  <c r="J773" i="1" s="1"/>
  <c r="I772" i="1"/>
  <c r="J772" i="1" s="1"/>
  <c r="I771" i="1"/>
  <c r="J771" i="1" s="1"/>
  <c r="I770" i="1"/>
  <c r="J770" i="1" s="1"/>
  <c r="I769" i="1"/>
  <c r="J769" i="1" s="1"/>
  <c r="I768" i="1"/>
  <c r="J768" i="1" s="1"/>
  <c r="I767" i="1"/>
  <c r="J767" i="1" s="1"/>
  <c r="I766" i="1"/>
  <c r="J766" i="1" s="1"/>
  <c r="I765" i="1"/>
  <c r="J765" i="1" s="1"/>
  <c r="I764" i="1"/>
  <c r="J764" i="1" s="1"/>
  <c r="I763" i="1"/>
  <c r="J763" i="1" s="1"/>
  <c r="I762" i="1"/>
  <c r="J762" i="1" s="1"/>
  <c r="I761" i="1"/>
  <c r="J761" i="1" s="1"/>
  <c r="I760" i="1"/>
  <c r="J760" i="1" s="1"/>
  <c r="I759" i="1"/>
  <c r="J759" i="1" s="1"/>
  <c r="I758" i="1"/>
  <c r="J758" i="1" s="1"/>
  <c r="I757" i="1"/>
  <c r="J757" i="1" s="1"/>
  <c r="I756" i="1"/>
  <c r="J756" i="1" s="1"/>
  <c r="I755" i="1"/>
  <c r="J755" i="1" s="1"/>
  <c r="I754" i="1"/>
  <c r="J754" i="1" s="1"/>
  <c r="I753" i="1"/>
  <c r="J753" i="1" s="1"/>
  <c r="I752" i="1"/>
  <c r="J752" i="1" s="1"/>
  <c r="I751" i="1"/>
  <c r="J751" i="1" s="1"/>
  <c r="I750" i="1"/>
  <c r="J750" i="1" s="1"/>
  <c r="I749" i="1"/>
  <c r="J749" i="1" s="1"/>
  <c r="I748" i="1"/>
  <c r="J748" i="1" s="1"/>
  <c r="I747" i="1"/>
  <c r="J747" i="1" s="1"/>
  <c r="I746" i="1"/>
  <c r="J746" i="1" s="1"/>
  <c r="I745" i="1"/>
  <c r="J745" i="1" s="1"/>
  <c r="I744" i="1"/>
  <c r="J744" i="1" s="1"/>
  <c r="I743" i="1"/>
  <c r="J743" i="1" s="1"/>
  <c r="I742" i="1"/>
  <c r="J742" i="1" s="1"/>
  <c r="I741" i="1"/>
  <c r="J741" i="1" s="1"/>
  <c r="I740" i="1"/>
  <c r="J740" i="1" s="1"/>
  <c r="I739" i="1"/>
  <c r="J739" i="1" s="1"/>
  <c r="I738" i="1"/>
  <c r="J738" i="1" s="1"/>
  <c r="I737" i="1"/>
  <c r="J737" i="1" s="1"/>
  <c r="I736" i="1"/>
  <c r="J736" i="1" s="1"/>
  <c r="I735" i="1"/>
  <c r="J735" i="1" s="1"/>
  <c r="I734" i="1"/>
  <c r="J734" i="1" s="1"/>
  <c r="I733" i="1"/>
  <c r="J733" i="1" s="1"/>
  <c r="I732" i="1"/>
  <c r="J732" i="1" s="1"/>
  <c r="I731" i="1"/>
  <c r="J731" i="1" s="1"/>
  <c r="I730" i="1"/>
  <c r="J730" i="1" s="1"/>
  <c r="I729" i="1"/>
  <c r="J729" i="1" s="1"/>
  <c r="I728" i="1"/>
  <c r="J728" i="1" s="1"/>
  <c r="I727" i="1"/>
  <c r="J727" i="1" s="1"/>
  <c r="I726" i="1"/>
  <c r="J726" i="1" s="1"/>
  <c r="I725" i="1"/>
  <c r="J725" i="1" s="1"/>
  <c r="I724" i="1"/>
  <c r="J724" i="1" s="1"/>
  <c r="I723" i="1"/>
  <c r="J723" i="1" s="1"/>
  <c r="I722" i="1"/>
  <c r="J722" i="1" s="1"/>
  <c r="I721" i="1"/>
  <c r="J721" i="1" s="1"/>
  <c r="I720" i="1"/>
  <c r="J720" i="1" s="1"/>
  <c r="I719" i="1"/>
  <c r="J719" i="1" s="1"/>
  <c r="I718" i="1"/>
  <c r="J718" i="1" s="1"/>
  <c r="I717" i="1"/>
  <c r="J717" i="1" s="1"/>
  <c r="I716" i="1"/>
  <c r="J716" i="1" s="1"/>
  <c r="I715" i="1"/>
  <c r="J715" i="1" s="1"/>
  <c r="I714" i="1"/>
  <c r="J714" i="1" s="1"/>
  <c r="I713" i="1"/>
  <c r="J713" i="1" s="1"/>
  <c r="I712" i="1"/>
  <c r="J712" i="1" s="1"/>
  <c r="I711" i="1"/>
  <c r="J711" i="1" s="1"/>
  <c r="I710" i="1"/>
  <c r="J710" i="1" s="1"/>
  <c r="I709" i="1"/>
  <c r="J709" i="1" s="1"/>
  <c r="I708" i="1"/>
  <c r="J708" i="1" s="1"/>
  <c r="I707" i="1"/>
  <c r="J707" i="1" s="1"/>
  <c r="I706" i="1"/>
  <c r="J706" i="1" s="1"/>
  <c r="I705" i="1"/>
  <c r="J705" i="1" s="1"/>
  <c r="I704" i="1"/>
  <c r="J704" i="1" s="1"/>
  <c r="I703" i="1"/>
  <c r="J703" i="1" s="1"/>
  <c r="I702" i="1"/>
  <c r="J702" i="1" s="1"/>
  <c r="I701" i="1"/>
  <c r="J701" i="1" s="1"/>
  <c r="I700" i="1"/>
  <c r="J700" i="1" s="1"/>
  <c r="I699" i="1"/>
  <c r="J699" i="1" s="1"/>
  <c r="I698" i="1"/>
  <c r="J698" i="1" s="1"/>
  <c r="I697" i="1"/>
  <c r="J697" i="1" s="1"/>
  <c r="I696" i="1"/>
  <c r="J696" i="1" s="1"/>
  <c r="I695" i="1"/>
  <c r="J695" i="1" s="1"/>
  <c r="I694" i="1"/>
  <c r="J694" i="1" s="1"/>
  <c r="I693" i="1"/>
  <c r="J693" i="1" s="1"/>
  <c r="I692" i="1"/>
  <c r="J692" i="1" s="1"/>
  <c r="I691" i="1"/>
  <c r="J691" i="1" s="1"/>
  <c r="I690" i="1"/>
  <c r="J690" i="1" s="1"/>
  <c r="I689" i="1"/>
  <c r="J689" i="1" s="1"/>
  <c r="I688" i="1"/>
  <c r="J688" i="1" s="1"/>
  <c r="I687" i="1"/>
  <c r="J687" i="1" s="1"/>
  <c r="I686" i="1"/>
  <c r="J686" i="1" s="1"/>
  <c r="I685" i="1"/>
  <c r="J685" i="1" s="1"/>
  <c r="I684" i="1"/>
  <c r="J684" i="1" s="1"/>
  <c r="I683" i="1"/>
  <c r="J683" i="1" s="1"/>
  <c r="I682" i="1"/>
  <c r="J682" i="1" s="1"/>
  <c r="I681" i="1"/>
  <c r="J681" i="1" s="1"/>
  <c r="I680" i="1"/>
  <c r="J680" i="1" s="1"/>
  <c r="I679" i="1"/>
  <c r="J679" i="1" s="1"/>
  <c r="I678" i="1"/>
  <c r="J678" i="1" s="1"/>
  <c r="I677" i="1"/>
  <c r="J677" i="1" s="1"/>
  <c r="I676" i="1"/>
  <c r="J676" i="1" s="1"/>
  <c r="I675" i="1"/>
  <c r="J675" i="1" s="1"/>
  <c r="I674" i="1"/>
  <c r="J674" i="1" s="1"/>
  <c r="I673" i="1"/>
  <c r="J673" i="1" s="1"/>
  <c r="I672" i="1"/>
  <c r="J672" i="1" s="1"/>
  <c r="I671" i="1"/>
  <c r="J671" i="1" s="1"/>
  <c r="I670" i="1"/>
  <c r="J670" i="1" s="1"/>
  <c r="I669" i="1"/>
  <c r="J669" i="1" s="1"/>
  <c r="I668" i="1"/>
  <c r="J668" i="1" s="1"/>
  <c r="I667" i="1"/>
  <c r="J667" i="1" s="1"/>
  <c r="I666" i="1"/>
  <c r="J666" i="1" s="1"/>
  <c r="I665" i="1"/>
  <c r="J665" i="1" s="1"/>
  <c r="I664" i="1"/>
  <c r="J664" i="1" s="1"/>
  <c r="I663" i="1"/>
  <c r="J663" i="1" s="1"/>
  <c r="I662" i="1"/>
  <c r="J662" i="1" s="1"/>
  <c r="I661" i="1"/>
  <c r="J661" i="1" s="1"/>
  <c r="I660" i="1"/>
  <c r="J660" i="1" s="1"/>
  <c r="I659" i="1"/>
  <c r="J659" i="1" s="1"/>
  <c r="I658" i="1"/>
  <c r="J658" i="1" s="1"/>
  <c r="I657" i="1"/>
  <c r="J657" i="1" s="1"/>
  <c r="I656" i="1"/>
  <c r="J656" i="1" s="1"/>
  <c r="I655" i="1"/>
  <c r="J655" i="1" s="1"/>
  <c r="I654" i="1"/>
  <c r="J654" i="1" s="1"/>
  <c r="I653" i="1"/>
  <c r="J653" i="1" s="1"/>
  <c r="I652" i="1"/>
  <c r="J652" i="1" s="1"/>
  <c r="I651" i="1"/>
  <c r="J651" i="1" s="1"/>
  <c r="I650" i="1"/>
  <c r="J650" i="1" s="1"/>
  <c r="I649" i="1"/>
  <c r="J649" i="1" s="1"/>
  <c r="I648" i="1"/>
  <c r="J648" i="1" s="1"/>
  <c r="I647" i="1"/>
  <c r="J647" i="1" s="1"/>
  <c r="I646" i="1"/>
  <c r="J646" i="1" s="1"/>
  <c r="I645" i="1"/>
  <c r="J645" i="1" s="1"/>
  <c r="I644" i="1"/>
  <c r="J644" i="1" s="1"/>
  <c r="I643" i="1"/>
  <c r="J643" i="1" s="1"/>
  <c r="I642" i="1"/>
  <c r="J642" i="1" s="1"/>
  <c r="I641" i="1"/>
  <c r="J641" i="1" s="1"/>
  <c r="I640" i="1"/>
  <c r="J640" i="1" s="1"/>
  <c r="I639" i="1"/>
  <c r="J639" i="1" s="1"/>
  <c r="I638" i="1"/>
  <c r="J638" i="1" s="1"/>
  <c r="I637" i="1"/>
  <c r="J637" i="1" s="1"/>
  <c r="I636" i="1"/>
  <c r="J636" i="1" s="1"/>
  <c r="I635" i="1"/>
  <c r="J635" i="1" s="1"/>
  <c r="I634" i="1"/>
  <c r="J634" i="1" s="1"/>
  <c r="I633" i="1"/>
  <c r="J633" i="1" s="1"/>
  <c r="I632" i="1"/>
  <c r="J632" i="1" s="1"/>
  <c r="I631" i="1"/>
  <c r="J631" i="1" s="1"/>
  <c r="I630" i="1"/>
  <c r="J630" i="1" s="1"/>
  <c r="I629" i="1"/>
  <c r="J629" i="1" s="1"/>
  <c r="I628" i="1"/>
  <c r="J628" i="1" s="1"/>
  <c r="I627" i="1"/>
  <c r="J627" i="1" s="1"/>
  <c r="I626" i="1"/>
  <c r="J626" i="1" s="1"/>
  <c r="I625" i="1"/>
  <c r="J625" i="1" s="1"/>
  <c r="I624" i="1"/>
  <c r="J624" i="1" s="1"/>
  <c r="I623" i="1"/>
  <c r="J623" i="1" s="1"/>
  <c r="I622" i="1"/>
  <c r="J622" i="1" s="1"/>
  <c r="I621" i="1"/>
  <c r="J621" i="1" s="1"/>
  <c r="I620" i="1"/>
  <c r="J620" i="1" s="1"/>
  <c r="I619" i="1"/>
  <c r="J619" i="1" s="1"/>
  <c r="I618" i="1"/>
  <c r="J618" i="1" s="1"/>
  <c r="I617" i="1"/>
  <c r="J617" i="1" s="1"/>
  <c r="I616" i="1"/>
  <c r="J616" i="1" s="1"/>
  <c r="I615" i="1"/>
  <c r="J615" i="1" s="1"/>
  <c r="I614" i="1"/>
  <c r="J614" i="1" s="1"/>
  <c r="I613" i="1"/>
  <c r="J613" i="1" s="1"/>
  <c r="I612" i="1"/>
  <c r="J612" i="1" s="1"/>
  <c r="I611" i="1"/>
  <c r="J611" i="1" s="1"/>
  <c r="I610" i="1"/>
  <c r="J610" i="1" s="1"/>
  <c r="I609" i="1"/>
  <c r="J609" i="1" s="1"/>
  <c r="I608" i="1"/>
  <c r="J608" i="1" s="1"/>
  <c r="I607" i="1"/>
  <c r="J607" i="1" s="1"/>
  <c r="I606" i="1"/>
  <c r="J606" i="1" s="1"/>
  <c r="I605" i="1"/>
  <c r="J605" i="1" s="1"/>
  <c r="I604" i="1"/>
  <c r="J604" i="1" s="1"/>
  <c r="I603" i="1"/>
  <c r="J603" i="1" s="1"/>
  <c r="I602" i="1"/>
  <c r="J602" i="1" s="1"/>
  <c r="I601" i="1"/>
  <c r="J601" i="1" s="1"/>
  <c r="I600" i="1"/>
  <c r="J600" i="1" s="1"/>
  <c r="I599" i="1"/>
  <c r="J599" i="1" s="1"/>
  <c r="I598" i="1"/>
  <c r="J598" i="1" s="1"/>
  <c r="I597" i="1"/>
  <c r="J597" i="1" s="1"/>
  <c r="I596" i="1"/>
  <c r="J596" i="1" s="1"/>
  <c r="I595" i="1"/>
  <c r="J595" i="1" s="1"/>
  <c r="I594" i="1"/>
  <c r="J594" i="1" s="1"/>
  <c r="I593" i="1"/>
  <c r="J593" i="1" s="1"/>
  <c r="I592" i="1"/>
  <c r="J592" i="1" s="1"/>
  <c r="I591" i="1"/>
  <c r="J591" i="1" s="1"/>
  <c r="I590" i="1"/>
  <c r="J590" i="1" s="1"/>
  <c r="I589" i="1"/>
  <c r="J589" i="1" s="1"/>
  <c r="I588" i="1"/>
  <c r="J588" i="1" s="1"/>
  <c r="I587" i="1"/>
  <c r="J587" i="1" s="1"/>
  <c r="I586" i="1"/>
  <c r="J586" i="1" s="1"/>
  <c r="I585" i="1"/>
  <c r="J585" i="1" s="1"/>
  <c r="I584" i="1"/>
  <c r="J584" i="1" s="1"/>
  <c r="I583" i="1"/>
  <c r="J583" i="1" s="1"/>
  <c r="I582" i="1"/>
  <c r="J582" i="1" s="1"/>
  <c r="I581" i="1"/>
  <c r="J581" i="1" s="1"/>
  <c r="I580" i="1"/>
  <c r="J580" i="1" s="1"/>
  <c r="I579" i="1"/>
  <c r="J579" i="1" s="1"/>
  <c r="I578" i="1"/>
  <c r="J578" i="1" s="1"/>
  <c r="I577" i="1"/>
  <c r="J577" i="1" s="1"/>
  <c r="I576" i="1"/>
  <c r="J576" i="1" s="1"/>
  <c r="I575" i="1"/>
  <c r="J575" i="1" s="1"/>
  <c r="I574" i="1"/>
  <c r="J574" i="1" s="1"/>
  <c r="I573" i="1"/>
  <c r="J573" i="1" s="1"/>
  <c r="I572" i="1"/>
  <c r="J572" i="1" s="1"/>
  <c r="I571" i="1"/>
  <c r="J571" i="1" s="1"/>
  <c r="I570" i="1"/>
  <c r="J570" i="1" s="1"/>
  <c r="I569" i="1"/>
  <c r="J569" i="1" s="1"/>
  <c r="I568" i="1"/>
  <c r="J568" i="1" s="1"/>
  <c r="I567" i="1"/>
  <c r="J567" i="1" s="1"/>
  <c r="I566" i="1"/>
  <c r="J566" i="1" s="1"/>
  <c r="I565" i="1"/>
  <c r="J565" i="1" s="1"/>
  <c r="I564" i="1"/>
  <c r="J564" i="1" s="1"/>
  <c r="I563" i="1"/>
  <c r="J563" i="1" s="1"/>
  <c r="I562" i="1"/>
  <c r="J562" i="1" s="1"/>
  <c r="I561" i="1"/>
  <c r="J561" i="1" s="1"/>
  <c r="I560" i="1"/>
  <c r="J560" i="1" s="1"/>
  <c r="I559" i="1"/>
  <c r="J559" i="1" s="1"/>
  <c r="I558" i="1"/>
  <c r="J558" i="1" s="1"/>
  <c r="I557" i="1"/>
  <c r="J557" i="1" s="1"/>
  <c r="I556" i="1"/>
  <c r="J556" i="1" s="1"/>
  <c r="I555" i="1"/>
  <c r="J555" i="1" s="1"/>
  <c r="I554" i="1"/>
  <c r="J554" i="1" s="1"/>
  <c r="I553" i="1"/>
  <c r="J553" i="1" s="1"/>
  <c r="I552" i="1"/>
  <c r="J552" i="1" s="1"/>
  <c r="I551" i="1"/>
  <c r="J551" i="1" s="1"/>
  <c r="I550" i="1"/>
  <c r="J550" i="1" s="1"/>
  <c r="I549" i="1"/>
  <c r="J549" i="1" s="1"/>
  <c r="I548" i="1"/>
  <c r="J548" i="1" s="1"/>
  <c r="I547" i="1"/>
  <c r="J547" i="1" s="1"/>
  <c r="I546" i="1"/>
  <c r="J546" i="1" s="1"/>
  <c r="I545" i="1"/>
  <c r="J545" i="1" s="1"/>
  <c r="I544" i="1"/>
  <c r="J544" i="1" s="1"/>
  <c r="I543" i="1"/>
  <c r="J543" i="1" s="1"/>
  <c r="I542" i="1"/>
  <c r="J542" i="1" s="1"/>
  <c r="I541" i="1"/>
  <c r="J541" i="1" s="1"/>
  <c r="I540" i="1"/>
  <c r="J540" i="1" s="1"/>
  <c r="I539" i="1"/>
  <c r="J539" i="1" s="1"/>
  <c r="I538" i="1"/>
  <c r="J538" i="1" s="1"/>
  <c r="I537" i="1"/>
  <c r="J537" i="1" s="1"/>
  <c r="I536" i="1"/>
  <c r="J536" i="1" s="1"/>
  <c r="I535" i="1"/>
  <c r="J535" i="1" s="1"/>
  <c r="I534" i="1"/>
  <c r="J534" i="1" s="1"/>
  <c r="I533" i="1"/>
  <c r="J533" i="1" s="1"/>
  <c r="I532" i="1"/>
  <c r="J532" i="1" s="1"/>
  <c r="I531" i="1"/>
  <c r="J531" i="1" s="1"/>
  <c r="I530" i="1"/>
  <c r="J530" i="1" s="1"/>
  <c r="I529" i="1"/>
  <c r="J529" i="1" s="1"/>
  <c r="I528" i="1"/>
  <c r="J528" i="1" s="1"/>
  <c r="I527" i="1"/>
  <c r="J527" i="1" s="1"/>
  <c r="I526" i="1"/>
  <c r="J526" i="1" s="1"/>
  <c r="I525" i="1"/>
  <c r="J525" i="1" s="1"/>
  <c r="I524" i="1"/>
  <c r="J524" i="1" s="1"/>
  <c r="I523" i="1"/>
  <c r="J523" i="1" s="1"/>
  <c r="I522" i="1"/>
  <c r="J522" i="1" s="1"/>
  <c r="I521" i="1"/>
  <c r="J521" i="1" s="1"/>
  <c r="I520" i="1"/>
  <c r="J520" i="1" s="1"/>
  <c r="I519" i="1"/>
  <c r="J519" i="1" s="1"/>
  <c r="I518" i="1"/>
  <c r="J518" i="1" s="1"/>
  <c r="I517" i="1"/>
  <c r="J517" i="1" s="1"/>
  <c r="I516" i="1"/>
  <c r="J516" i="1" s="1"/>
  <c r="I515" i="1"/>
  <c r="J515" i="1" s="1"/>
  <c r="I514" i="1"/>
  <c r="J514" i="1" s="1"/>
  <c r="I513" i="1"/>
  <c r="J513" i="1" s="1"/>
  <c r="I512" i="1"/>
  <c r="J512" i="1" s="1"/>
  <c r="I511" i="1"/>
  <c r="J511" i="1" s="1"/>
  <c r="I510" i="1"/>
  <c r="J510" i="1" s="1"/>
  <c r="I509" i="1"/>
  <c r="J509" i="1" s="1"/>
  <c r="I508" i="1"/>
  <c r="J508" i="1" s="1"/>
  <c r="I507" i="1"/>
  <c r="J507" i="1" s="1"/>
  <c r="I506" i="1"/>
  <c r="J506" i="1" s="1"/>
  <c r="I505" i="1"/>
  <c r="J505" i="1" s="1"/>
  <c r="I504" i="1"/>
  <c r="J504" i="1" s="1"/>
  <c r="I503" i="1"/>
  <c r="J503" i="1" s="1"/>
  <c r="I502" i="1"/>
  <c r="J502" i="1" s="1"/>
  <c r="I501" i="1"/>
  <c r="J501" i="1" s="1"/>
  <c r="I500" i="1"/>
  <c r="J500" i="1" s="1"/>
  <c r="I499" i="1"/>
  <c r="J499" i="1" s="1"/>
  <c r="I498" i="1"/>
  <c r="J498" i="1" s="1"/>
  <c r="I497" i="1"/>
  <c r="J497" i="1" s="1"/>
  <c r="I496" i="1"/>
  <c r="J496" i="1" s="1"/>
  <c r="I495" i="1"/>
  <c r="J495" i="1" s="1"/>
  <c r="I494" i="1"/>
  <c r="J494" i="1" s="1"/>
  <c r="I493" i="1"/>
  <c r="J493" i="1" s="1"/>
  <c r="I492" i="1"/>
  <c r="J492" i="1" s="1"/>
  <c r="I491" i="1"/>
  <c r="J491" i="1" s="1"/>
  <c r="I490" i="1"/>
  <c r="J490" i="1" s="1"/>
  <c r="I489" i="1"/>
  <c r="J489" i="1" s="1"/>
  <c r="I488" i="1"/>
  <c r="J488" i="1" s="1"/>
  <c r="I487" i="1"/>
  <c r="J487" i="1" s="1"/>
  <c r="I486" i="1"/>
  <c r="J486" i="1" s="1"/>
  <c r="I485" i="1"/>
  <c r="J485" i="1" s="1"/>
  <c r="I484" i="1"/>
  <c r="J484" i="1" s="1"/>
  <c r="I483" i="1"/>
  <c r="J483" i="1" s="1"/>
  <c r="I482" i="1"/>
  <c r="J482" i="1" s="1"/>
  <c r="I481" i="1"/>
  <c r="J481" i="1" s="1"/>
  <c r="I480" i="1"/>
  <c r="J480" i="1" s="1"/>
  <c r="I479" i="1"/>
  <c r="J479" i="1" s="1"/>
  <c r="I478" i="1"/>
  <c r="J478" i="1" s="1"/>
  <c r="I477" i="1"/>
  <c r="J477" i="1" s="1"/>
  <c r="I476" i="1"/>
  <c r="J476" i="1" s="1"/>
  <c r="I475" i="1"/>
  <c r="J475" i="1" s="1"/>
  <c r="I474" i="1"/>
  <c r="J474" i="1" s="1"/>
  <c r="I473" i="1"/>
  <c r="J473" i="1" s="1"/>
  <c r="I472" i="1"/>
  <c r="J472" i="1" s="1"/>
  <c r="I471" i="1"/>
  <c r="J471" i="1" s="1"/>
  <c r="I470" i="1"/>
  <c r="J470" i="1" s="1"/>
  <c r="I469" i="1"/>
  <c r="J469" i="1" s="1"/>
  <c r="I468" i="1"/>
  <c r="J468" i="1" s="1"/>
  <c r="I467" i="1"/>
  <c r="J467" i="1" s="1"/>
  <c r="I466" i="1"/>
  <c r="J466" i="1" s="1"/>
  <c r="I465" i="1"/>
  <c r="J465" i="1" s="1"/>
  <c r="I464" i="1"/>
  <c r="J464" i="1" s="1"/>
  <c r="I463" i="1"/>
  <c r="J463" i="1" s="1"/>
  <c r="I462" i="1"/>
  <c r="J462" i="1" s="1"/>
  <c r="I461" i="1"/>
  <c r="J461" i="1" s="1"/>
  <c r="I460" i="1"/>
  <c r="J460" i="1" s="1"/>
  <c r="I459" i="1"/>
  <c r="J459" i="1" s="1"/>
  <c r="I458" i="1"/>
  <c r="J458" i="1" s="1"/>
  <c r="I457" i="1"/>
  <c r="J457" i="1" s="1"/>
  <c r="I456" i="1"/>
  <c r="J456" i="1" s="1"/>
  <c r="I455" i="1"/>
  <c r="J455" i="1" s="1"/>
  <c r="I454" i="1"/>
  <c r="J454" i="1" s="1"/>
  <c r="I453" i="1"/>
  <c r="J453" i="1" s="1"/>
  <c r="I452" i="1"/>
  <c r="J452" i="1" s="1"/>
  <c r="I451" i="1"/>
  <c r="J451" i="1" s="1"/>
  <c r="I450" i="1"/>
  <c r="J450" i="1" s="1"/>
  <c r="I449" i="1"/>
  <c r="J449" i="1" s="1"/>
  <c r="I448" i="1"/>
  <c r="J448" i="1" s="1"/>
  <c r="I447" i="1"/>
  <c r="J447" i="1" s="1"/>
  <c r="I446" i="1"/>
  <c r="J446" i="1" s="1"/>
  <c r="I445" i="1"/>
  <c r="J445" i="1" s="1"/>
  <c r="I444" i="1"/>
  <c r="J444" i="1" s="1"/>
  <c r="I443" i="1"/>
  <c r="J443" i="1" s="1"/>
  <c r="I442" i="1"/>
  <c r="J442" i="1" s="1"/>
  <c r="I441" i="1"/>
  <c r="J441" i="1" s="1"/>
  <c r="I440" i="1"/>
  <c r="J440" i="1" s="1"/>
  <c r="I439" i="1"/>
  <c r="J439" i="1" s="1"/>
  <c r="I438" i="1"/>
  <c r="J438" i="1" s="1"/>
  <c r="I437" i="1"/>
  <c r="J437" i="1" s="1"/>
  <c r="I436" i="1"/>
  <c r="J436" i="1" s="1"/>
  <c r="I435" i="1"/>
  <c r="J435" i="1" s="1"/>
  <c r="I434" i="1"/>
  <c r="J434" i="1" s="1"/>
  <c r="I433" i="1"/>
  <c r="J433" i="1" s="1"/>
  <c r="I432" i="1"/>
  <c r="J432" i="1" s="1"/>
  <c r="I431" i="1"/>
  <c r="J431" i="1" s="1"/>
  <c r="I430" i="1"/>
  <c r="J430" i="1" s="1"/>
  <c r="I429" i="1"/>
  <c r="J429" i="1" s="1"/>
  <c r="I428" i="1"/>
  <c r="J428" i="1" s="1"/>
  <c r="I427" i="1"/>
  <c r="J427" i="1" s="1"/>
  <c r="I426" i="1"/>
  <c r="J426" i="1" s="1"/>
  <c r="I425" i="1"/>
  <c r="J425" i="1" s="1"/>
  <c r="I424" i="1"/>
  <c r="J424" i="1" s="1"/>
  <c r="I423" i="1"/>
  <c r="J423" i="1" s="1"/>
  <c r="I422" i="1"/>
  <c r="J422" i="1" s="1"/>
  <c r="I421" i="1"/>
  <c r="J421" i="1" s="1"/>
  <c r="I420" i="1"/>
  <c r="J420" i="1" s="1"/>
  <c r="I419" i="1"/>
  <c r="J419" i="1" s="1"/>
  <c r="I418" i="1"/>
  <c r="J418" i="1" s="1"/>
  <c r="I417" i="1"/>
  <c r="J417" i="1" s="1"/>
  <c r="I416" i="1"/>
  <c r="J416" i="1" s="1"/>
  <c r="I415" i="1"/>
  <c r="J415" i="1" s="1"/>
  <c r="I414" i="1"/>
  <c r="J414" i="1" s="1"/>
  <c r="I413" i="1"/>
  <c r="J413" i="1" s="1"/>
  <c r="I412" i="1"/>
  <c r="J412" i="1" s="1"/>
  <c r="I411" i="1"/>
  <c r="J411" i="1" s="1"/>
  <c r="I410" i="1"/>
  <c r="J410" i="1" s="1"/>
  <c r="I409" i="1"/>
  <c r="J409" i="1" s="1"/>
  <c r="I408" i="1"/>
  <c r="J408" i="1" s="1"/>
  <c r="I407" i="1"/>
  <c r="J407" i="1" s="1"/>
  <c r="I406" i="1"/>
  <c r="J406" i="1" s="1"/>
  <c r="I405" i="1"/>
  <c r="J405" i="1" s="1"/>
  <c r="I404" i="1"/>
  <c r="J404" i="1" s="1"/>
  <c r="I403" i="1"/>
  <c r="J403" i="1" s="1"/>
  <c r="I402" i="1"/>
  <c r="J402" i="1" s="1"/>
  <c r="I401" i="1"/>
  <c r="J401" i="1" s="1"/>
  <c r="I400" i="1"/>
  <c r="J400" i="1" s="1"/>
  <c r="I399" i="1"/>
  <c r="J399" i="1" s="1"/>
  <c r="I398" i="1"/>
  <c r="J398" i="1" s="1"/>
  <c r="I397" i="1"/>
  <c r="J397" i="1" s="1"/>
  <c r="I396" i="1"/>
  <c r="J396" i="1" s="1"/>
  <c r="I395" i="1"/>
  <c r="J395" i="1" s="1"/>
  <c r="I394" i="1"/>
  <c r="J394" i="1" s="1"/>
  <c r="I393" i="1"/>
  <c r="J393" i="1" s="1"/>
  <c r="I392" i="1"/>
  <c r="J392" i="1" s="1"/>
  <c r="I391" i="1"/>
  <c r="J391" i="1" s="1"/>
  <c r="I390" i="1"/>
  <c r="J390" i="1" s="1"/>
  <c r="I389" i="1"/>
  <c r="J389" i="1" s="1"/>
  <c r="I388" i="1"/>
  <c r="J388" i="1" s="1"/>
  <c r="I387" i="1"/>
  <c r="J387" i="1" s="1"/>
  <c r="I386" i="1"/>
  <c r="J386" i="1" s="1"/>
  <c r="I385" i="1"/>
  <c r="J385" i="1" s="1"/>
  <c r="I384" i="1"/>
  <c r="J384" i="1" s="1"/>
  <c r="I383" i="1"/>
  <c r="J383" i="1" s="1"/>
  <c r="I382" i="1"/>
  <c r="J382" i="1" s="1"/>
  <c r="I381" i="1"/>
  <c r="J381" i="1" s="1"/>
  <c r="I380" i="1"/>
  <c r="J380" i="1" s="1"/>
  <c r="I379" i="1"/>
  <c r="J379" i="1" s="1"/>
  <c r="I378" i="1"/>
  <c r="J378" i="1" s="1"/>
  <c r="I377" i="1"/>
  <c r="J377" i="1" s="1"/>
  <c r="I376" i="1"/>
  <c r="J376" i="1" s="1"/>
  <c r="I375" i="1"/>
  <c r="J375" i="1" s="1"/>
  <c r="I374" i="1"/>
  <c r="J374" i="1" s="1"/>
  <c r="I373" i="1"/>
  <c r="J373" i="1" s="1"/>
  <c r="I372" i="1"/>
  <c r="J372" i="1" s="1"/>
  <c r="I371" i="1"/>
  <c r="J371" i="1" s="1"/>
  <c r="I370" i="1"/>
  <c r="J370" i="1" s="1"/>
  <c r="I369" i="1"/>
  <c r="J369" i="1" s="1"/>
  <c r="I368" i="1"/>
  <c r="J368" i="1" s="1"/>
  <c r="I367" i="1"/>
  <c r="J367" i="1" s="1"/>
  <c r="I366" i="1"/>
  <c r="J366" i="1" s="1"/>
  <c r="I365" i="1"/>
  <c r="J365" i="1" s="1"/>
  <c r="I364" i="1"/>
  <c r="J364" i="1" s="1"/>
  <c r="I363" i="1"/>
  <c r="J363" i="1" s="1"/>
  <c r="I362" i="1"/>
  <c r="J362" i="1" s="1"/>
  <c r="I361" i="1"/>
  <c r="J361" i="1" s="1"/>
  <c r="I360" i="1"/>
  <c r="J360" i="1" s="1"/>
  <c r="I359" i="1"/>
  <c r="J359" i="1" s="1"/>
  <c r="I358" i="1"/>
  <c r="J358" i="1" s="1"/>
  <c r="I357" i="1"/>
  <c r="J357" i="1" s="1"/>
  <c r="I356" i="1"/>
  <c r="J356" i="1" s="1"/>
  <c r="I355" i="1"/>
  <c r="J355" i="1" s="1"/>
  <c r="I354" i="1"/>
  <c r="J354" i="1" s="1"/>
  <c r="I353" i="1"/>
  <c r="J353" i="1" s="1"/>
  <c r="I352" i="1"/>
  <c r="J352" i="1" s="1"/>
  <c r="I351" i="1"/>
  <c r="J351" i="1" s="1"/>
  <c r="I350" i="1"/>
  <c r="J350" i="1" s="1"/>
  <c r="I349" i="1"/>
  <c r="J349" i="1" s="1"/>
  <c r="I348" i="1"/>
  <c r="J348" i="1" s="1"/>
  <c r="I347" i="1"/>
  <c r="J347" i="1" s="1"/>
  <c r="I346" i="1"/>
  <c r="J346" i="1" s="1"/>
  <c r="I345" i="1"/>
  <c r="J345" i="1" s="1"/>
  <c r="I344" i="1"/>
  <c r="J344" i="1" s="1"/>
  <c r="I343" i="1"/>
  <c r="J343" i="1" s="1"/>
  <c r="I342" i="1"/>
  <c r="J342" i="1" s="1"/>
  <c r="I341" i="1"/>
  <c r="J341" i="1" s="1"/>
  <c r="I340" i="1"/>
  <c r="J340" i="1" s="1"/>
  <c r="I339" i="1"/>
  <c r="J339" i="1" s="1"/>
  <c r="I338" i="1"/>
  <c r="J338" i="1" s="1"/>
  <c r="I337" i="1"/>
  <c r="J337" i="1" s="1"/>
  <c r="I336" i="1"/>
  <c r="J336" i="1" s="1"/>
  <c r="I335" i="1"/>
  <c r="J335" i="1" s="1"/>
  <c r="I334" i="1"/>
  <c r="J334" i="1" s="1"/>
  <c r="I333" i="1"/>
  <c r="J333" i="1" s="1"/>
  <c r="I332" i="1"/>
  <c r="J332" i="1" s="1"/>
  <c r="I331" i="1"/>
  <c r="J331" i="1" s="1"/>
  <c r="I330" i="1"/>
  <c r="J330" i="1" s="1"/>
  <c r="I329" i="1"/>
  <c r="J329" i="1" s="1"/>
  <c r="I328" i="1"/>
  <c r="J328" i="1" s="1"/>
  <c r="I327" i="1"/>
  <c r="J327" i="1" s="1"/>
  <c r="I326" i="1"/>
  <c r="J326" i="1" s="1"/>
  <c r="I325" i="1"/>
  <c r="J325" i="1" s="1"/>
  <c r="I324" i="1"/>
  <c r="J324" i="1" s="1"/>
  <c r="I323" i="1"/>
  <c r="J323" i="1" s="1"/>
  <c r="I322" i="1"/>
  <c r="J322" i="1" s="1"/>
  <c r="I321" i="1"/>
  <c r="J321" i="1" s="1"/>
  <c r="I320" i="1"/>
  <c r="J320" i="1" s="1"/>
  <c r="I319" i="1"/>
  <c r="J319" i="1" s="1"/>
  <c r="I318" i="1"/>
  <c r="J318" i="1" s="1"/>
  <c r="I317" i="1"/>
  <c r="J317" i="1" s="1"/>
  <c r="I316" i="1"/>
  <c r="J316" i="1" s="1"/>
  <c r="I315" i="1"/>
  <c r="J315" i="1" s="1"/>
  <c r="I314" i="1"/>
  <c r="J314" i="1" s="1"/>
  <c r="I313" i="1"/>
  <c r="J313" i="1" s="1"/>
  <c r="I312" i="1"/>
  <c r="J312" i="1" s="1"/>
  <c r="I311" i="1"/>
  <c r="J311" i="1" s="1"/>
  <c r="I310" i="1"/>
  <c r="J310" i="1" s="1"/>
  <c r="I309" i="1"/>
  <c r="J309" i="1" s="1"/>
  <c r="I308" i="1"/>
  <c r="J308" i="1" s="1"/>
  <c r="I307" i="1"/>
  <c r="J307" i="1" s="1"/>
  <c r="I306" i="1"/>
  <c r="J306" i="1" s="1"/>
  <c r="I305" i="1"/>
  <c r="J305" i="1" s="1"/>
  <c r="I304" i="1"/>
  <c r="J304" i="1" s="1"/>
  <c r="I303" i="1"/>
  <c r="J303" i="1" s="1"/>
  <c r="I302" i="1"/>
  <c r="J302" i="1" s="1"/>
  <c r="I301" i="1"/>
  <c r="J301" i="1" s="1"/>
  <c r="I300" i="1"/>
  <c r="J300" i="1" s="1"/>
  <c r="I299" i="1"/>
  <c r="J299" i="1" s="1"/>
  <c r="I298" i="1"/>
  <c r="J298" i="1" s="1"/>
  <c r="I297" i="1"/>
  <c r="J297" i="1" s="1"/>
  <c r="I296" i="1"/>
  <c r="J296" i="1" s="1"/>
  <c r="I295" i="1"/>
  <c r="J295" i="1" s="1"/>
  <c r="I294" i="1"/>
  <c r="J294" i="1" s="1"/>
  <c r="I293" i="1"/>
  <c r="J293" i="1" s="1"/>
  <c r="I292" i="1"/>
  <c r="J292" i="1" s="1"/>
  <c r="I291" i="1"/>
  <c r="J291" i="1" s="1"/>
  <c r="I290" i="1"/>
  <c r="J290" i="1" s="1"/>
  <c r="I289" i="1"/>
  <c r="J289" i="1" s="1"/>
  <c r="I288" i="1"/>
  <c r="J288" i="1" s="1"/>
  <c r="I287" i="1"/>
  <c r="J287" i="1" s="1"/>
  <c r="I286" i="1"/>
  <c r="J286" i="1" s="1"/>
  <c r="I285" i="1"/>
  <c r="J285" i="1" s="1"/>
  <c r="I284" i="1"/>
  <c r="J284" i="1" s="1"/>
  <c r="I283" i="1"/>
  <c r="J283" i="1" s="1"/>
  <c r="I282" i="1"/>
  <c r="J282" i="1" s="1"/>
  <c r="I281" i="1"/>
  <c r="J281" i="1" s="1"/>
  <c r="I280" i="1"/>
  <c r="J280" i="1" s="1"/>
  <c r="I279" i="1"/>
  <c r="J279" i="1" s="1"/>
  <c r="I278" i="1"/>
  <c r="J278" i="1" s="1"/>
  <c r="I277" i="1"/>
  <c r="J277" i="1" s="1"/>
  <c r="I276" i="1"/>
  <c r="J276" i="1" s="1"/>
  <c r="I275" i="1"/>
  <c r="J275" i="1" s="1"/>
  <c r="I274" i="1"/>
  <c r="J274" i="1" s="1"/>
  <c r="I273" i="1"/>
  <c r="J273" i="1" s="1"/>
  <c r="I272" i="1"/>
  <c r="J272" i="1" s="1"/>
  <c r="I271" i="1"/>
  <c r="J271" i="1" s="1"/>
  <c r="I270" i="1"/>
  <c r="J270" i="1" s="1"/>
  <c r="I269" i="1"/>
  <c r="J269" i="1" s="1"/>
  <c r="I268" i="1"/>
  <c r="J268" i="1" s="1"/>
  <c r="I267" i="1"/>
  <c r="J267" i="1" s="1"/>
  <c r="I266" i="1"/>
  <c r="J266" i="1" s="1"/>
  <c r="I265" i="1"/>
  <c r="J265" i="1" s="1"/>
  <c r="I264" i="1"/>
  <c r="J264" i="1" s="1"/>
  <c r="I263" i="1"/>
  <c r="J263" i="1" s="1"/>
  <c r="I262" i="1"/>
  <c r="J262" i="1" s="1"/>
  <c r="I261" i="1"/>
  <c r="J261" i="1" s="1"/>
  <c r="I260" i="1"/>
  <c r="J260" i="1" s="1"/>
  <c r="I259" i="1"/>
  <c r="J259" i="1" s="1"/>
  <c r="I258" i="1"/>
  <c r="J258" i="1" s="1"/>
  <c r="I257" i="1"/>
  <c r="J257" i="1" s="1"/>
  <c r="I256" i="1"/>
  <c r="J256" i="1" s="1"/>
  <c r="I255" i="1"/>
  <c r="J255" i="1" s="1"/>
  <c r="I254" i="1"/>
  <c r="J254" i="1" s="1"/>
  <c r="I253" i="1"/>
  <c r="J253" i="1" s="1"/>
  <c r="I252" i="1"/>
  <c r="J252" i="1" s="1"/>
  <c r="I251" i="1"/>
  <c r="J251" i="1" s="1"/>
  <c r="I250" i="1"/>
  <c r="J250" i="1" s="1"/>
  <c r="I249" i="1"/>
  <c r="J249" i="1" s="1"/>
  <c r="I248" i="1"/>
  <c r="J248" i="1" s="1"/>
  <c r="I247" i="1"/>
  <c r="J247" i="1" s="1"/>
  <c r="I246" i="1"/>
  <c r="J246" i="1" s="1"/>
  <c r="I245" i="1"/>
  <c r="J245" i="1" s="1"/>
  <c r="I244" i="1"/>
  <c r="J244" i="1" s="1"/>
  <c r="I243" i="1"/>
  <c r="J243" i="1" s="1"/>
  <c r="I242" i="1"/>
  <c r="J242" i="1" s="1"/>
  <c r="I241" i="1"/>
  <c r="J241" i="1" s="1"/>
  <c r="I240" i="1"/>
  <c r="J240" i="1" s="1"/>
  <c r="I239" i="1"/>
  <c r="J239" i="1" s="1"/>
  <c r="I238" i="1"/>
  <c r="J238" i="1" s="1"/>
  <c r="I237" i="1"/>
  <c r="J237" i="1" s="1"/>
  <c r="I236" i="1"/>
  <c r="J236" i="1" s="1"/>
  <c r="I235" i="1"/>
  <c r="J235" i="1" s="1"/>
  <c r="I234" i="1"/>
  <c r="J234" i="1" s="1"/>
  <c r="I233" i="1"/>
  <c r="J233" i="1" s="1"/>
  <c r="I232" i="1"/>
  <c r="J232" i="1" s="1"/>
  <c r="I231" i="1"/>
  <c r="J231" i="1" s="1"/>
  <c r="I230" i="1"/>
  <c r="J230" i="1" s="1"/>
  <c r="I229" i="1"/>
  <c r="J229" i="1" s="1"/>
  <c r="I228" i="1"/>
  <c r="J228" i="1" s="1"/>
  <c r="I227" i="1"/>
  <c r="J227" i="1" s="1"/>
  <c r="I226" i="1"/>
  <c r="J226" i="1" s="1"/>
  <c r="I225" i="1"/>
  <c r="J225" i="1" s="1"/>
  <c r="I224" i="1"/>
  <c r="J224" i="1" s="1"/>
  <c r="I223" i="1"/>
  <c r="J223" i="1" s="1"/>
  <c r="I222" i="1"/>
  <c r="J222" i="1" s="1"/>
  <c r="I221" i="1"/>
  <c r="J221" i="1" s="1"/>
  <c r="I220" i="1"/>
  <c r="J220" i="1" s="1"/>
  <c r="I219" i="1"/>
  <c r="J219" i="1" s="1"/>
  <c r="I218" i="1"/>
  <c r="J218" i="1" s="1"/>
  <c r="I217" i="1"/>
  <c r="J217" i="1" s="1"/>
  <c r="I216" i="1"/>
  <c r="J216" i="1" s="1"/>
  <c r="I215" i="1"/>
  <c r="J215" i="1" s="1"/>
  <c r="I214" i="1"/>
  <c r="J214" i="1" s="1"/>
  <c r="I213" i="1"/>
  <c r="J213" i="1" s="1"/>
  <c r="I212" i="1"/>
  <c r="J212" i="1" s="1"/>
  <c r="I211" i="1"/>
  <c r="J211" i="1" s="1"/>
  <c r="I210" i="1"/>
  <c r="J210" i="1" s="1"/>
  <c r="I209" i="1"/>
  <c r="J209" i="1" s="1"/>
  <c r="I208" i="1"/>
  <c r="J208" i="1" s="1"/>
  <c r="I207" i="1"/>
  <c r="J207" i="1" s="1"/>
  <c r="I206" i="1"/>
  <c r="J206" i="1" s="1"/>
  <c r="I205" i="1"/>
  <c r="J205" i="1" s="1"/>
  <c r="I204" i="1"/>
  <c r="J204" i="1" s="1"/>
  <c r="I203" i="1"/>
  <c r="J203" i="1" s="1"/>
  <c r="I202" i="1"/>
  <c r="J202" i="1" s="1"/>
  <c r="I201" i="1"/>
  <c r="J201" i="1" s="1"/>
  <c r="I200" i="1"/>
  <c r="J200" i="1" s="1"/>
  <c r="I199" i="1"/>
  <c r="J199" i="1" s="1"/>
  <c r="I198" i="1"/>
  <c r="J198" i="1" s="1"/>
  <c r="I197" i="1"/>
  <c r="J197" i="1" s="1"/>
  <c r="I196" i="1"/>
  <c r="J196" i="1" s="1"/>
  <c r="I195" i="1"/>
  <c r="J195" i="1" s="1"/>
  <c r="I194" i="1"/>
  <c r="J194" i="1" s="1"/>
  <c r="I193" i="1"/>
  <c r="J193" i="1" s="1"/>
  <c r="I192" i="1"/>
  <c r="J192" i="1" s="1"/>
  <c r="I191" i="1"/>
  <c r="J191" i="1" s="1"/>
  <c r="I190" i="1"/>
  <c r="J190" i="1" s="1"/>
  <c r="I189" i="1"/>
  <c r="J189" i="1" s="1"/>
  <c r="I188" i="1"/>
  <c r="J188" i="1" s="1"/>
  <c r="I187" i="1"/>
  <c r="J187" i="1" s="1"/>
  <c r="I186" i="1"/>
  <c r="J186" i="1" s="1"/>
  <c r="I185" i="1"/>
  <c r="J185" i="1" s="1"/>
  <c r="I184" i="1"/>
  <c r="J184" i="1" s="1"/>
  <c r="I183" i="1"/>
  <c r="J183" i="1" s="1"/>
  <c r="I182" i="1"/>
  <c r="J182" i="1" s="1"/>
  <c r="I181" i="1"/>
  <c r="J181" i="1" s="1"/>
  <c r="I180" i="1"/>
  <c r="J180" i="1" s="1"/>
  <c r="I179" i="1"/>
  <c r="J179" i="1" s="1"/>
  <c r="I178" i="1"/>
  <c r="J178" i="1" s="1"/>
  <c r="I177" i="1"/>
  <c r="J177" i="1" s="1"/>
  <c r="I176" i="1"/>
  <c r="J176" i="1" s="1"/>
  <c r="I175" i="1"/>
  <c r="J175" i="1" s="1"/>
  <c r="I174" i="1"/>
  <c r="J174" i="1" s="1"/>
  <c r="I173" i="1"/>
  <c r="J173" i="1" s="1"/>
  <c r="I172" i="1"/>
  <c r="J172" i="1" s="1"/>
  <c r="I171" i="1"/>
  <c r="J171" i="1" s="1"/>
  <c r="I170" i="1"/>
  <c r="J170" i="1" s="1"/>
  <c r="I169" i="1"/>
  <c r="J169" i="1" s="1"/>
  <c r="I168" i="1"/>
  <c r="J168" i="1" s="1"/>
  <c r="I167" i="1"/>
  <c r="J167" i="1" s="1"/>
  <c r="I166" i="1"/>
  <c r="J166" i="1" s="1"/>
  <c r="I165" i="1"/>
  <c r="J165" i="1" s="1"/>
  <c r="I164" i="1"/>
  <c r="J164" i="1" s="1"/>
  <c r="I163" i="1"/>
  <c r="J163" i="1" s="1"/>
  <c r="I162" i="1"/>
  <c r="J162" i="1" s="1"/>
  <c r="I161" i="1"/>
  <c r="J161" i="1" s="1"/>
  <c r="I160" i="1"/>
  <c r="J160" i="1" s="1"/>
  <c r="I159" i="1"/>
  <c r="J159" i="1" s="1"/>
  <c r="I158" i="1"/>
  <c r="J158" i="1" s="1"/>
  <c r="I157" i="1"/>
  <c r="J157" i="1" s="1"/>
  <c r="I156" i="1"/>
  <c r="J156" i="1" s="1"/>
  <c r="I155" i="1"/>
  <c r="J155" i="1" s="1"/>
  <c r="I154" i="1"/>
  <c r="J154" i="1" s="1"/>
  <c r="I153" i="1"/>
  <c r="J153" i="1" s="1"/>
  <c r="I152" i="1"/>
  <c r="J152" i="1" s="1"/>
  <c r="I151" i="1"/>
  <c r="J151" i="1" s="1"/>
  <c r="I150" i="1"/>
  <c r="J150" i="1" s="1"/>
  <c r="I149" i="1"/>
  <c r="J149" i="1" s="1"/>
  <c r="I148" i="1"/>
  <c r="J148" i="1" s="1"/>
  <c r="I147" i="1"/>
  <c r="J147" i="1" s="1"/>
  <c r="I146" i="1"/>
  <c r="J146" i="1" s="1"/>
  <c r="I145" i="1"/>
  <c r="J145" i="1" s="1"/>
  <c r="I144" i="1"/>
  <c r="J144" i="1" s="1"/>
  <c r="I143" i="1"/>
  <c r="J143" i="1" s="1"/>
  <c r="I142" i="1"/>
  <c r="J142" i="1" s="1"/>
  <c r="I141" i="1"/>
  <c r="J141" i="1" s="1"/>
  <c r="I140" i="1"/>
  <c r="J140" i="1" s="1"/>
  <c r="I139" i="1"/>
  <c r="J139" i="1" s="1"/>
  <c r="I138" i="1"/>
  <c r="J138" i="1" s="1"/>
  <c r="I137" i="1"/>
  <c r="J137" i="1" s="1"/>
  <c r="I136" i="1"/>
  <c r="J136" i="1" s="1"/>
  <c r="I135" i="1"/>
  <c r="J135" i="1" s="1"/>
  <c r="I134" i="1"/>
  <c r="J134" i="1" s="1"/>
  <c r="I133" i="1"/>
  <c r="J133" i="1" s="1"/>
  <c r="I132" i="1"/>
  <c r="J132" i="1" s="1"/>
  <c r="I131" i="1"/>
  <c r="J131" i="1" s="1"/>
  <c r="I130" i="1"/>
  <c r="J130" i="1" s="1"/>
  <c r="I129" i="1"/>
  <c r="J129" i="1" s="1"/>
  <c r="I128" i="1"/>
  <c r="J128" i="1" s="1"/>
  <c r="I127" i="1"/>
  <c r="J127" i="1" s="1"/>
  <c r="I126" i="1"/>
  <c r="J126" i="1" s="1"/>
  <c r="I125" i="1"/>
  <c r="J125" i="1" s="1"/>
  <c r="I124" i="1"/>
  <c r="J124" i="1" s="1"/>
  <c r="I123" i="1"/>
  <c r="J123" i="1" s="1"/>
  <c r="I122" i="1"/>
  <c r="J122" i="1" s="1"/>
  <c r="I121" i="1"/>
  <c r="J121" i="1" s="1"/>
  <c r="I120" i="1"/>
  <c r="J120" i="1" s="1"/>
  <c r="I119" i="1"/>
  <c r="J119" i="1" s="1"/>
  <c r="I118" i="1"/>
  <c r="J118" i="1" s="1"/>
  <c r="I117" i="1"/>
  <c r="J117" i="1" s="1"/>
  <c r="I116" i="1"/>
  <c r="J116" i="1" s="1"/>
  <c r="I115" i="1"/>
  <c r="J115" i="1" s="1"/>
  <c r="I114" i="1"/>
  <c r="J114" i="1" s="1"/>
  <c r="I113" i="1"/>
  <c r="J113" i="1" s="1"/>
  <c r="I112" i="1"/>
  <c r="J112" i="1" s="1"/>
  <c r="I111" i="1"/>
  <c r="J111" i="1" s="1"/>
  <c r="I110" i="1"/>
  <c r="J110" i="1" s="1"/>
  <c r="I109" i="1"/>
  <c r="J109" i="1" s="1"/>
  <c r="I108" i="1"/>
  <c r="J108" i="1" s="1"/>
  <c r="I107" i="1"/>
  <c r="J107" i="1" s="1"/>
  <c r="I106" i="1"/>
  <c r="J106" i="1" s="1"/>
  <c r="I105" i="1"/>
  <c r="J105" i="1" s="1"/>
  <c r="I104" i="1"/>
  <c r="J104" i="1" s="1"/>
  <c r="I103" i="1"/>
  <c r="J103" i="1" s="1"/>
  <c r="I102" i="1"/>
  <c r="J102" i="1" s="1"/>
  <c r="I101" i="1"/>
  <c r="J101" i="1" s="1"/>
  <c r="I100" i="1"/>
  <c r="J100" i="1" s="1"/>
  <c r="I99" i="1"/>
  <c r="J99" i="1" s="1"/>
  <c r="I98" i="1"/>
  <c r="J98" i="1" s="1"/>
  <c r="I97" i="1"/>
  <c r="J97" i="1" s="1"/>
  <c r="I96" i="1"/>
  <c r="J96" i="1" s="1"/>
  <c r="I95" i="1"/>
  <c r="J95" i="1" s="1"/>
  <c r="I94" i="1"/>
  <c r="J94" i="1" s="1"/>
  <c r="I93" i="1"/>
  <c r="J93" i="1" s="1"/>
  <c r="I92" i="1"/>
  <c r="J92" i="1" s="1"/>
  <c r="I91" i="1"/>
  <c r="J91" i="1" s="1"/>
  <c r="I90" i="1"/>
  <c r="J90" i="1" s="1"/>
  <c r="I89" i="1"/>
  <c r="J89" i="1" s="1"/>
  <c r="I88" i="1"/>
  <c r="J88" i="1" s="1"/>
  <c r="I87" i="1"/>
  <c r="J87" i="1" s="1"/>
  <c r="I86" i="1"/>
  <c r="J86" i="1" s="1"/>
  <c r="I85" i="1"/>
  <c r="J85" i="1" s="1"/>
  <c r="I84" i="1"/>
  <c r="J84" i="1" s="1"/>
  <c r="I83" i="1"/>
  <c r="J83" i="1" s="1"/>
  <c r="I82" i="1"/>
  <c r="J82" i="1" s="1"/>
  <c r="I81" i="1"/>
  <c r="J81" i="1" s="1"/>
  <c r="I80" i="1"/>
  <c r="J80" i="1" s="1"/>
  <c r="I79" i="1"/>
  <c r="J79" i="1" s="1"/>
  <c r="I78" i="1"/>
  <c r="J78" i="1" s="1"/>
  <c r="I77" i="1"/>
  <c r="J77" i="1" s="1"/>
  <c r="I76" i="1"/>
  <c r="J76" i="1" s="1"/>
  <c r="I75" i="1"/>
  <c r="J75" i="1" s="1"/>
  <c r="I74" i="1"/>
  <c r="J74" i="1" s="1"/>
  <c r="I73" i="1"/>
  <c r="J73" i="1" s="1"/>
  <c r="I72" i="1"/>
  <c r="J72" i="1" s="1"/>
  <c r="I71" i="1"/>
  <c r="J71" i="1" s="1"/>
  <c r="I70" i="1"/>
  <c r="J70" i="1" s="1"/>
  <c r="I69" i="1"/>
  <c r="J69" i="1" s="1"/>
  <c r="I68" i="1"/>
  <c r="J68" i="1" s="1"/>
  <c r="I67" i="1"/>
  <c r="J67" i="1" s="1"/>
  <c r="I66" i="1"/>
  <c r="J66" i="1" s="1"/>
  <c r="I65" i="1"/>
  <c r="J65" i="1" s="1"/>
  <c r="I64" i="1"/>
  <c r="J64" i="1" s="1"/>
  <c r="I63" i="1"/>
  <c r="J63" i="1" s="1"/>
  <c r="I62" i="1"/>
  <c r="J62" i="1" s="1"/>
  <c r="I61" i="1"/>
  <c r="J61" i="1" s="1"/>
  <c r="I60" i="1"/>
  <c r="J60" i="1" s="1"/>
  <c r="I59" i="1"/>
  <c r="J59" i="1" s="1"/>
  <c r="I58" i="1"/>
  <c r="J58" i="1" s="1"/>
  <c r="I57" i="1"/>
  <c r="J57" i="1" s="1"/>
  <c r="I56" i="1"/>
  <c r="J56" i="1" s="1"/>
  <c r="I55" i="1"/>
  <c r="J55" i="1" s="1"/>
  <c r="I54" i="1"/>
  <c r="J54" i="1" s="1"/>
  <c r="I53" i="1"/>
  <c r="J53" i="1" s="1"/>
  <c r="I52" i="1"/>
  <c r="J52" i="1" s="1"/>
  <c r="I51" i="1"/>
  <c r="J51" i="1" s="1"/>
  <c r="I50" i="1"/>
  <c r="J50" i="1" s="1"/>
  <c r="I49" i="1"/>
  <c r="J49" i="1" s="1"/>
  <c r="I48" i="1"/>
  <c r="J48" i="1" s="1"/>
  <c r="I47" i="1"/>
  <c r="J47" i="1" s="1"/>
  <c r="I46" i="1"/>
  <c r="J46" i="1" s="1"/>
  <c r="I45" i="1"/>
  <c r="J45" i="1" s="1"/>
  <c r="I44" i="1"/>
  <c r="J44" i="1" s="1"/>
  <c r="I43" i="1"/>
  <c r="J43" i="1" s="1"/>
  <c r="I42" i="1"/>
  <c r="J42" i="1" s="1"/>
  <c r="I41" i="1"/>
  <c r="J41" i="1" s="1"/>
  <c r="I40" i="1"/>
  <c r="J40" i="1" s="1"/>
  <c r="I39" i="1"/>
  <c r="J39" i="1" s="1"/>
  <c r="I38" i="1"/>
  <c r="J38" i="1" s="1"/>
  <c r="I37" i="1"/>
  <c r="J37" i="1" s="1"/>
  <c r="I36" i="1"/>
  <c r="J36" i="1" s="1"/>
  <c r="I35" i="1"/>
  <c r="J35" i="1" s="1"/>
  <c r="I34" i="1"/>
  <c r="J34" i="1" s="1"/>
  <c r="I33" i="1"/>
  <c r="J33" i="1" s="1"/>
  <c r="I32" i="1"/>
  <c r="J32" i="1" s="1"/>
  <c r="I31" i="1"/>
  <c r="J31" i="1" s="1"/>
  <c r="I30" i="1"/>
  <c r="J30" i="1" s="1"/>
  <c r="I29" i="1"/>
  <c r="J29" i="1" s="1"/>
  <c r="I28" i="1"/>
  <c r="J28" i="1" s="1"/>
  <c r="I27" i="1"/>
  <c r="J27" i="1" s="1"/>
  <c r="I26" i="1"/>
  <c r="J26" i="1" s="1"/>
  <c r="I25" i="1"/>
  <c r="J25" i="1" s="1"/>
  <c r="I24" i="1"/>
  <c r="J24" i="1" s="1"/>
  <c r="I23" i="1"/>
  <c r="J23" i="1" s="1"/>
  <c r="I22" i="1"/>
  <c r="J22" i="1" s="1"/>
  <c r="I21" i="1"/>
  <c r="J21" i="1" s="1"/>
  <c r="I20" i="1"/>
  <c r="J20" i="1" s="1"/>
  <c r="I19" i="1"/>
  <c r="J19" i="1" s="1"/>
  <c r="I18" i="1"/>
  <c r="J18" i="1" s="1"/>
  <c r="I17" i="1"/>
  <c r="J17" i="1" s="1"/>
  <c r="I16" i="1"/>
  <c r="J16" i="1" s="1"/>
  <c r="I15" i="1"/>
  <c r="J15" i="1" s="1"/>
  <c r="I14" i="1"/>
  <c r="J14" i="1" s="1"/>
  <c r="I13" i="1"/>
  <c r="J13" i="1" s="1"/>
  <c r="I12" i="1"/>
  <c r="J12" i="1" s="1"/>
  <c r="I11" i="1"/>
  <c r="J11" i="1" s="1"/>
  <c r="I10" i="1"/>
  <c r="J10" i="1" s="1"/>
  <c r="I9" i="1"/>
  <c r="J9" i="1" s="1"/>
  <c r="I8" i="1"/>
  <c r="J8" i="1" s="1"/>
  <c r="I7" i="1"/>
  <c r="J7" i="1" s="1"/>
  <c r="I6" i="1"/>
  <c r="J6" i="1" s="1"/>
  <c r="I5" i="1"/>
  <c r="J5" i="1" s="1"/>
  <c r="I4" i="1"/>
  <c r="J4" i="1" s="1"/>
  <c r="I3" i="1"/>
  <c r="J3" i="1" s="1"/>
  <c r="I2" i="1"/>
  <c r="J2" i="1" s="1"/>
  <c r="G23" i="10" l="1"/>
  <c r="F23" i="10"/>
  <c r="E23" i="10"/>
  <c r="D23" i="10"/>
  <c r="C23" i="10"/>
  <c r="B23" i="10"/>
  <c r="G22" i="10"/>
  <c r="F22" i="10"/>
  <c r="E22" i="10"/>
  <c r="D22" i="10"/>
  <c r="C22" i="10"/>
  <c r="B22" i="10"/>
  <c r="G21" i="10"/>
  <c r="F21" i="10"/>
  <c r="E21" i="10"/>
  <c r="D21" i="10"/>
  <c r="C21" i="10"/>
  <c r="B21" i="10"/>
  <c r="G20" i="10"/>
  <c r="F20" i="10"/>
  <c r="E20" i="10"/>
  <c r="D20" i="10"/>
  <c r="C20" i="10"/>
  <c r="B20" i="10"/>
  <c r="G18" i="10"/>
  <c r="F18" i="10"/>
  <c r="E18" i="10"/>
  <c r="D18" i="10"/>
  <c r="C18" i="10"/>
  <c r="B18" i="10"/>
  <c r="G17" i="10"/>
  <c r="F17" i="10"/>
  <c r="E17" i="10"/>
  <c r="D17" i="10"/>
  <c r="C17" i="10"/>
  <c r="B17" i="10"/>
  <c r="G16" i="10"/>
  <c r="F16" i="10"/>
  <c r="E16" i="10"/>
  <c r="D16" i="10"/>
  <c r="C16" i="10"/>
  <c r="B16" i="10"/>
  <c r="G15" i="10"/>
  <c r="F15" i="10"/>
  <c r="E15" i="10"/>
  <c r="D15" i="10"/>
  <c r="C15" i="10"/>
  <c r="B15" i="10"/>
  <c r="G14" i="10"/>
  <c r="F14" i="10"/>
  <c r="E14" i="10"/>
  <c r="D14" i="10"/>
  <c r="C14" i="10"/>
  <c r="B14" i="10"/>
  <c r="G13" i="10"/>
  <c r="F13" i="10"/>
  <c r="E13" i="10"/>
  <c r="D13" i="10"/>
  <c r="C13" i="10"/>
  <c r="B13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2" authorId="0" shapeId="0" xr:uid="{00000000-0006-0000-0200-00000A000000}">
      <text>
        <r>
          <rPr>
            <sz val="11"/>
            <color theme="1"/>
            <rFont val="Calibri"/>
            <scheme val="minor"/>
          </rPr>
          <t>======
ID#AAAAwUCAylA
tc={84079B20-0663-4803-8924-A1D52CEC89D8}    (2023-05-03 23:59:07)
[Comentário encadeado]
Sua versão do Excel permite que você leia este comentário encadeado, no entanto, as edições serão removidas se o arquivo for aberto em uma versão mais recente do Excel. Saiba mais: https://go.microsoft.com/fwlink/?linkid=870924
Comentário:
    PENSO QUE DEVE ALOCAR OU NO SÁBADO OU NUM DIA PELA TARDE, COM AULAS SEGUIDAS</t>
        </r>
      </text>
    </comment>
    <comment ref="L47" authorId="0" shapeId="0" xr:uid="{00000000-0006-0000-0200-000004000000}">
      <text>
        <r>
          <rPr>
            <sz val="11"/>
            <color theme="1"/>
            <rFont val="Calibri"/>
            <scheme val="minor"/>
          </rPr>
          <t>======
ID#AAAAwUCAyl0
tc={983E7830-11EC-4675-8D12-AE763F84E2DB}    (2023-05-03 23:59:07)
[Comentário encadeado]
Sua versão do Excel permite que você leia este comentário encadeado, no entanto, as edições serão removidas se o arquivo for aberto em uma versão mais recente do Excel. Saiba mais: https://go.microsoft.com/fwlink/?linkid=870924
Comentário:
    PROPOSTA CONSIDERANDO QUE OS DISCENTES DO 3º NOTURNO DE 2023.1 QUE PEGARAM A CONTABILIDADE SOCIAL EXTRA NÃO PUDERAM CURSAR BRASILEIRA I</t>
        </r>
      </text>
    </comment>
    <comment ref="O59" authorId="0" shapeId="0" xr:uid="{00000000-0006-0000-0200-000009000000}">
      <text>
        <r>
          <rPr>
            <sz val="11"/>
            <color theme="1"/>
            <rFont val="Calibri"/>
            <scheme val="minor"/>
          </rPr>
          <t>======
ID#AAAAwUCAylU
tc={0540FE9B-E034-46D7-BE0D-9CB727425986}    (2023-05-03 23:59:07)
[Comentário encadeado]
Sua versão do Excel permite que você leia este comentário encadeado, no entanto, as edições serão removidas se o arquivo for aberto em uma versão mais recente do Excel. Saiba mais: https://go.microsoft.com/fwlink/?linkid=870924
Comentário:
    SÉRGIO/NATÂNIA</t>
        </r>
      </text>
    </comment>
    <comment ref="L73" authorId="0" shapeId="0" xr:uid="{00000000-0006-0000-0200-00000C000000}">
      <text>
        <r>
          <rPr>
            <sz val="11"/>
            <color theme="1"/>
            <rFont val="Calibri"/>
            <scheme val="minor"/>
          </rPr>
          <t>======
ID#AAAAvSqbw-0
Omar Santos Costa    (2023-04-18 16:59:36)
Omar Santos Costa
Cadastra horário. NÃO cadastra docente e sala</t>
        </r>
      </text>
    </comment>
    <comment ref="L77" authorId="0" shapeId="0" xr:uid="{00000000-0006-0000-0200-00000D000000}">
      <text>
        <r>
          <rPr>
            <sz val="11"/>
            <color theme="1"/>
            <rFont val="Calibri"/>
            <scheme val="minor"/>
          </rPr>
          <t>======
ID#AAAAvSqbw-w
Omar Santos Costa    (2023-04-18 16:59:36)
Omar Santos Costa
Cadastra horário. NÃO cadastra docente e sala</t>
        </r>
      </text>
    </comment>
    <comment ref="L78" authorId="0" shapeId="0" xr:uid="{00000000-0006-0000-0200-000010000000}">
      <text>
        <r>
          <rPr>
            <sz val="11"/>
            <color theme="1"/>
            <rFont val="Calibri"/>
            <scheme val="minor"/>
          </rPr>
          <t>======
ID#AAAAvSqbw-k
Omar Santos Costa    (2023-04-18 16:59:36)
Omar Santos Costa
Cadastra horário. NÃO cadastra docente e sala</t>
        </r>
      </text>
    </comment>
    <comment ref="L79" authorId="0" shapeId="0" xr:uid="{00000000-0006-0000-0200-00000E000000}">
      <text>
        <r>
          <rPr>
            <sz val="11"/>
            <color theme="1"/>
            <rFont val="Calibri"/>
            <scheme val="minor"/>
          </rPr>
          <t>======
ID#AAAAvSqbw-s
Omar Santos Costa    (2023-04-18 16:59:36)
Omar Santos Costa
Cadastra horário. NÃO cadastra docente e sala</t>
        </r>
      </text>
    </comment>
    <comment ref="L87" authorId="0" shapeId="0" xr:uid="{00000000-0006-0000-0200-00000F000000}">
      <text>
        <r>
          <rPr>
            <sz val="11"/>
            <color theme="1"/>
            <rFont val="Calibri"/>
            <scheme val="minor"/>
          </rPr>
          <t>======
ID#AAAAvSqbw-o
Omar Santos Costa    (2023-04-18 16:59:36)
Omar Santos Costa
Cadastra horário. NÃO cadastra docente e sala</t>
        </r>
      </text>
    </comment>
    <comment ref="G98" authorId="0" shapeId="0" xr:uid="{00000000-0006-0000-0200-000003000000}">
      <text>
        <r>
          <rPr>
            <sz val="11"/>
            <color theme="1"/>
            <rFont val="Calibri"/>
            <scheme val="minor"/>
          </rPr>
          <t>======
ID#AAAAwUCAyl8
tc={7EB98B1E-0671-4D5A-A487-6BD76379DDD9}    (2023-05-03 23:59:07)
[Comentário encadeado]
Sua versão do Excel permite que você leia este comentário encadeado, no entanto, as edições serão removidas se o arquivo for aberto em uma versão mais recente do Excel. Saiba mais: https://go.microsoft.com/fwlink/?linkid=870924
Comentário:
    ALTERADO POR CONTA DA OFERTA</t>
        </r>
      </text>
    </comment>
    <comment ref="G121" authorId="0" shapeId="0" xr:uid="{00000000-0006-0000-0200-000007000000}">
      <text>
        <r>
          <rPr>
            <sz val="11"/>
            <color theme="1"/>
            <rFont val="Calibri"/>
            <scheme val="minor"/>
          </rPr>
          <t>======
ID#AAAAwUCAylg
tc={E30897FD-ADBE-4280-AABA-8E76655D684D}    (2023-05-03 23:59:07)
[Comentário encadeado]
Sua versão do Excel permite que você leia este comentário encadeado, no entanto, as edições serão removidas se o arquivo for aberto em uma versão mais recente do Excel. Saiba mais: https://go.microsoft.com/fwlink/?linkid=870924
Comentário:
    ALTERADO POR CONTA DA OFERTA</t>
        </r>
      </text>
    </comment>
    <comment ref="Q121" authorId="0" shapeId="0" xr:uid="{00000000-0006-0000-0200-000001000000}">
      <text>
        <r>
          <rPr>
            <sz val="11"/>
            <color theme="1"/>
            <rFont val="Calibri"/>
            <scheme val="minor"/>
          </rPr>
          <t>======
ID#AAAAzqIa8d0
Colegiado Economia    (2023-06-21 18:30:17)
Foi necessário alterar para 1113, pois a 1112 reservada para aulas do mestrado pela manhã</t>
        </r>
      </text>
    </comment>
    <comment ref="M221" authorId="0" shapeId="0" xr:uid="{00000000-0006-0000-0200-000002000000}">
      <text>
        <r>
          <rPr>
            <sz val="11"/>
            <color theme="1"/>
            <rFont val="Calibri"/>
            <scheme val="minor"/>
          </rPr>
          <t>======
ID#AAAAyKCsIEk
Comentário    (2023-05-30 11:11:52)
VERIFICAR PARA TENTAR ENCAIXAR EM HORÁRIO À TARDE</t>
        </r>
      </text>
    </comment>
    <comment ref="G248" authorId="0" shapeId="0" xr:uid="{00000000-0006-0000-0200-000005000000}">
      <text>
        <r>
          <rPr>
            <sz val="11"/>
            <color theme="1"/>
            <rFont val="Calibri"/>
            <scheme val="minor"/>
          </rPr>
          <t>======
ID#AAAAwUCAyls
tc={2B86D636-B759-4359-9970-F5F9B960BDDE}    (2023-05-03 23:59:07)
[Comentário encadeado]
Sua versão do Excel permite que você leia este comentário encadeado, no entanto, as edições serão removidas se o arquivo for aberto em uma versão mais recente do Excel. Saiba mais: https://go.microsoft.com/fwlink/?linkid=870924
Comentário:
    ALTERADO P/ 6º POR CONTA DA OFERTA</t>
        </r>
      </text>
    </comment>
    <comment ref="G249" authorId="0" shapeId="0" xr:uid="{00000000-0006-0000-0200-000008000000}">
      <text>
        <r>
          <rPr>
            <sz val="11"/>
            <color theme="1"/>
            <rFont val="Calibri"/>
            <scheme val="minor"/>
          </rPr>
          <t>======
ID#AAAAwUCAylY
tc={B4A548BD-64F1-4DAF-B5BA-8571E021595F}    (2023-05-03 23:59:07)
[Comentário encadeado]
Sua versão do Excel permite que você leia este comentário encadeado, no entanto, as edições serão removidas se o arquivo for aberto em uma versão mais recente do Excel. Saiba mais: https://go.microsoft.com/fwlink/?linkid=870924
Comentário:
    ALTERADO P/ 6º POR CONTA DA OFERTA</t>
        </r>
      </text>
    </comment>
    <comment ref="G250" authorId="0" shapeId="0" xr:uid="{00000000-0006-0000-0200-000006000000}">
      <text>
        <r>
          <rPr>
            <sz val="11"/>
            <color theme="1"/>
            <rFont val="Calibri"/>
            <scheme val="minor"/>
          </rPr>
          <t>======
ID#AAAAwUCAylk
tc={9FA4B12A-09C7-4462-AAFD-FFE28BEA8FA3}    (2023-05-03 23:59:07)
[Comentário encadeado]
Sua versão do Excel permite que você leia este comentário encadeado, no entanto, as edições serão removidas se o arquivo for aberto em uma versão mais recente do Excel. Saiba mais: https://go.microsoft.com/fwlink/?linkid=870924
Comentário:
    ALTERADO P/ 6º POR CONTA DA OFERTA</t>
        </r>
      </text>
    </comment>
    <comment ref="G251" authorId="0" shapeId="0" xr:uid="{00000000-0006-0000-0200-00000B000000}">
      <text>
        <r>
          <rPr>
            <sz val="11"/>
            <color theme="1"/>
            <rFont val="Calibri"/>
            <scheme val="minor"/>
          </rPr>
          <t>======
ID#AAAAwUCAyks
tc={F0B33199-EF5D-45EF-B12A-AFD53D1F81D8}    (2023-05-03 23:59:07)
[Comentário encadeado]
Sua versão do Excel permite que você leia este comentário encadeado, no entanto, as edições serão removidas se o arquivo for aberto em uma versão mais recente do Excel. Saiba mais: https://go.microsoft.com/fwlink/?linkid=870924
Comentário:
    ALTERADO P/ 6º POR CONTA DA OFERTA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ZALwbnQaHlPPxkBrlXU3WblYM+A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15" authorId="0" shapeId="0" xr:uid="{00000000-0006-0000-0300-000008000000}">
      <text>
        <r>
          <rPr>
            <sz val="11"/>
            <color theme="1"/>
            <rFont val="Calibri"/>
            <scheme val="minor"/>
          </rPr>
          <t>======
ID#AAAAxovAezw
tc={69C778CA-13D6-4B0C-A968-BE56FB3253FA}    (2023-05-23 21:28:41)
[Comentário encadeado]
Sua versão do Excel permite que você leia este comentário encadeado, no entanto, as edições serão removidas se o arquivo for aberto em uma versão mais recente do Excel. Saiba mais: https://go.microsoft.com/fwlink/?linkid=870924
Comentário:
    PENSO QUE DEVE ALOCAR OU NO SÁBADO OU NUM DIA PELA TARDE, COM AULAS SEGUIDAS</t>
        </r>
      </text>
    </comment>
    <comment ref="G42" authorId="0" shapeId="0" xr:uid="{00000000-0006-0000-0300-000005000000}">
      <text>
        <r>
          <rPr>
            <sz val="11"/>
            <color theme="1"/>
            <rFont val="Calibri"/>
            <scheme val="minor"/>
          </rPr>
          <t>======
ID#AAAAxovAez8
tc={77123A8A-53D2-4D2D-A583-EEB98A142E16}    (2023-05-23 21:28:41)
[Comentário encadeado]
Sua versão do Excel permite que você leia este comentário encadeado, no entanto, as edições serão removidas se o arquivo for aberto em uma versão mais recente do Excel. Saiba mais: https://go.microsoft.com/fwlink/?linkid=870924
Comentário:
    ALTERADO POR CONTA DA OFERTA</t>
        </r>
      </text>
    </comment>
    <comment ref="O44" authorId="0" shapeId="0" xr:uid="{00000000-0006-0000-0300-000004000000}">
      <text>
        <r>
          <rPr>
            <sz val="11"/>
            <color theme="1"/>
            <rFont val="Calibri"/>
            <scheme val="minor"/>
          </rPr>
          <t>======
ID#AAAAxovAe0A
tc={F1CA1F54-FB08-4034-98B3-26F9A8DCDA2E}    (2023-05-23 21:28:41)
[Comentário encadeado]
Sua versão do Excel permite que você leia este comentário encadeado, no entanto, as edições serão removidas se o arquivo for aberto em uma versão mais recente do Excel. Saiba mais: https://go.microsoft.com/fwlink/?linkid=870924
Comentário:
    SE ZILNEY SEPOSENTAR, BETH OU DRUMOND ASSUME</t>
        </r>
      </text>
    </comment>
    <comment ref="L45" authorId="0" shapeId="0" xr:uid="{00000000-0006-0000-0300-00000B000000}">
      <text>
        <r>
          <rPr>
            <sz val="11"/>
            <color theme="1"/>
            <rFont val="Calibri"/>
            <scheme val="minor"/>
          </rPr>
          <t>======
ID#AAAAxovAezk
tc={72FB7E9F-BA2C-48B3-B3E1-F39AF3E1CF98}    (2023-05-23 21:28:41)
[Comentário encadeado]
Sua versão do Excel permite que você leia este comentário encadeado, no entanto, as edições serão removidas se o arquivo for aberto em uma versão mais recente do Excel. Saiba mais: https://go.microsoft.com/fwlink/?linkid=870924
Comentário:
    PROPOSTA CONSIDERANDO QUE OS DISCENTES DO 3º NOTURNO DE 2023.1 QUE PEGARAM A CONTABILIDADE SOCIAL EXTRA NÃO PUDERAM CURSAR BRASILEIRA I</t>
        </r>
      </text>
    </comment>
    <comment ref="G90" authorId="0" shapeId="0" xr:uid="{00000000-0006-0000-0300-00000C000000}">
      <text>
        <r>
          <rPr>
            <sz val="11"/>
            <color theme="1"/>
            <rFont val="Calibri"/>
            <scheme val="minor"/>
          </rPr>
          <t>======
ID#AAAAxovAezg
tc={D824266C-3732-4092-B886-2E5343011E66}    (2023-05-23 21:28:41)
[Comentário encadeado]
Sua versão do Excel permite que você leia este comentário encadeado, no entanto, as edições serão removidas se o arquivo for aberto em uma versão mais recente do Excel. Saiba mais: https://go.microsoft.com/fwlink/?linkid=870924
Comentário:
    ALTERADO POR CONTA DA OFERTA</t>
        </r>
      </text>
    </comment>
    <comment ref="L93" authorId="0" shapeId="0" xr:uid="{00000000-0006-0000-0300-00000D000000}">
      <text>
        <r>
          <rPr>
            <sz val="11"/>
            <color theme="1"/>
            <rFont val="Calibri"/>
            <scheme val="minor"/>
          </rPr>
          <t>======
ID#AAAAwUCAyl4
Omar Santos Costa    (2023-04-18 16:59:36)
Omar Santos Costa
Cadastra horário. NÃO cadastra docente e sala</t>
        </r>
      </text>
    </comment>
    <comment ref="L96" authorId="0" shapeId="0" xr:uid="{00000000-0006-0000-0300-000010000000}">
      <text>
        <r>
          <rPr>
            <sz val="11"/>
            <color theme="1"/>
            <rFont val="Calibri"/>
            <scheme val="minor"/>
          </rPr>
          <t>======
ID#AAAAwUCAylI
Omar Santos Costa    (2023-04-18 16:59:36)
Omar Santos Costa
Cadastra horário. NÃO cadastra docente e sala</t>
        </r>
      </text>
    </comment>
    <comment ref="L103" authorId="0" shapeId="0" xr:uid="{00000000-0006-0000-0300-00000E000000}">
      <text>
        <r>
          <rPr>
            <sz val="11"/>
            <color theme="1"/>
            <rFont val="Calibri"/>
            <scheme val="minor"/>
          </rPr>
          <t>======
ID#AAAAwUCAykc
Omar Santos Costa    (2023-04-18 16:59:36)
Omar Santos Costa
Cadastra horário. NÃO cadastra docente e sala</t>
        </r>
      </text>
    </comment>
    <comment ref="O106" authorId="0" shapeId="0" xr:uid="{00000000-0006-0000-0300-000007000000}">
      <text>
        <r>
          <rPr>
            <sz val="11"/>
            <color theme="1"/>
            <rFont val="Calibri"/>
            <scheme val="minor"/>
          </rPr>
          <t>======
ID#AAAAxovAez0
tc={F23ACA1B-D940-40A0-8839-EC6E27658D63}    (2023-05-23 21:28:41)
[Comentário encadeado]
Sua versão do Excel permite que você leia este comentário encadeado, no entanto, as edições serão removidas se o arquivo for aberto em uma versão mais recente do Excel. Saiba mais: https://go.microsoft.com/fwlink/?linkid=870924
Comentário:
    SÉRGIO/NATÂNIA</t>
        </r>
      </text>
    </comment>
    <comment ref="L109" authorId="0" shapeId="0" xr:uid="{00000000-0006-0000-0300-00000F000000}">
      <text>
        <r>
          <rPr>
            <sz val="11"/>
            <color theme="1"/>
            <rFont val="Calibri"/>
            <scheme val="minor"/>
          </rPr>
          <t>======
ID#AAAAwUCAykk
Omar Santos Costa    (2023-04-18 16:59:36)
Omar Santos Costa
Cadastra horário. NÃO cadastra docente e sala</t>
        </r>
      </text>
    </comment>
    <comment ref="O170" authorId="0" shapeId="0" xr:uid="{00000000-0006-0000-0300-000009000000}">
      <text>
        <r>
          <rPr>
            <sz val="11"/>
            <color theme="1"/>
            <rFont val="Calibri"/>
            <scheme val="minor"/>
          </rPr>
          <t>======
ID#AAAAxovAezs
tc={838AC99D-826B-494D-9BF2-405212090B33}    (2023-05-23 21:28:41)
[Comentário encadeado]
Sua versão do Excel permite que você leia este comentário encadeado, no entanto, as edições serão removidas se o arquivo for aberto em uma versão mais recente do Excel. Saiba mais: https://go.microsoft.com/fwlink/?linkid=870924
Comentário:
    SE ZILNEY SEPOSENTAR, NATÂNIA ASSUME</t>
        </r>
      </text>
    </comment>
    <comment ref="M209" authorId="0" shapeId="0" xr:uid="{00000000-0006-0000-0300-000001000000}">
      <text>
        <r>
          <rPr>
            <sz val="11"/>
            <color theme="1"/>
            <rFont val="Calibri"/>
            <scheme val="minor"/>
          </rPr>
          <t>======
ID#AAAAxovAe0M
tc={944E1D05-14DC-40FE-8B0F-1A8284A6BAA4}    (2023-05-23 21:28:41)
[Comentário encadeado]
Sua versão do Excel permite que você leia este comentário encadeado, no entanto, as edições serão removidas se o arquivo for aberto em uma versão mais recente do Excel. Saiba mais: https://go.microsoft.com/fwlink/?linkid=870924
Comentário:
    VERIFICAR PARA TENTAR ENCAIXAR EM HORÁRIO À TARDE</t>
        </r>
      </text>
    </comment>
    <comment ref="G269" authorId="0" shapeId="0" xr:uid="{00000000-0006-0000-0300-000006000000}">
      <text>
        <r>
          <rPr>
            <sz val="11"/>
            <color theme="1"/>
            <rFont val="Calibri"/>
            <scheme val="minor"/>
          </rPr>
          <t>======
ID#AAAAxovAez4
tc={567E707F-8B30-489D-8EC8-175EE3F318C9}    (2023-05-23 21:28:41)
[Comentário encadeado]
Sua versão do Excel permite que você leia este comentário encadeado, no entanto, as edições serão removidas se o arquivo for aberto em uma versão mais recente do Excel. Saiba mais: https://go.microsoft.com/fwlink/?linkid=870924
Comentário:
    ALTERADO P/ 6º POR CONTA DA OFERTA</t>
        </r>
      </text>
    </comment>
    <comment ref="G270" authorId="0" shapeId="0" xr:uid="{00000000-0006-0000-0300-00000A000000}">
      <text>
        <r>
          <rPr>
            <sz val="11"/>
            <color theme="1"/>
            <rFont val="Calibri"/>
            <scheme val="minor"/>
          </rPr>
          <t>======
ID#AAAAxovAezo
tc={2E7657FC-A4D2-4555-A953-08F003E73473}    (2023-05-23 21:28:41)
[Comentário encadeado]
Sua versão do Excel permite que você leia este comentário encadeado, no entanto, as edições serão removidas se o arquivo for aberto em uma versão mais recente do Excel. Saiba mais: https://go.microsoft.com/fwlink/?linkid=870924
Comentário:
    ALTERADO P/ 6º POR CONTA DA OFERTA</t>
        </r>
      </text>
    </comment>
    <comment ref="G271" authorId="0" shapeId="0" xr:uid="{00000000-0006-0000-0300-000002000000}">
      <text>
        <r>
          <rPr>
            <sz val="11"/>
            <color theme="1"/>
            <rFont val="Calibri"/>
            <scheme val="minor"/>
          </rPr>
          <t>======
ID#AAAAxovAe0I
tc={80E3A3B9-983A-4D91-BBD0-A7CEE3ED7E75}    (2023-05-23 21:28:41)
[Comentário encadeado]
Sua versão do Excel permite que você leia este comentário encadeado, no entanto, as edições serão removidas se o arquivo for aberto em uma versão mais recente do Excel. Saiba mais: https://go.microsoft.com/fwlink/?linkid=870924
Comentário:
    ALTERADO P/ 6º POR CONTA DA OFERTA</t>
        </r>
      </text>
    </comment>
    <comment ref="G272" authorId="0" shapeId="0" xr:uid="{00000000-0006-0000-0300-000003000000}">
      <text>
        <r>
          <rPr>
            <sz val="11"/>
            <color theme="1"/>
            <rFont val="Calibri"/>
            <scheme val="minor"/>
          </rPr>
          <t>======
ID#AAAAxovAe0E
tc={096F8C45-0C93-4AD3-B853-FAE61409D543}    (2023-05-23 21:28:41)
[Comentário encadeado]
Sua versão do Excel permite que você leia este comentário encadeado, no entanto, as edições serão removidas se o arquivo for aberto em uma versão mais recente do Excel. Saiba mais: https://go.microsoft.com/fwlink/?linkid=870924
Comentário:
    ALTERADO P/ 6º POR CONTA DA OFERTA</t>
        </r>
      </text>
    </comment>
    <comment ref="L287" authorId="0" shapeId="0" xr:uid="{00000000-0006-0000-0300-000011000000}">
      <text>
        <r>
          <rPr>
            <sz val="11"/>
            <color theme="1"/>
            <rFont val="Calibri"/>
            <scheme val="minor"/>
          </rPr>
          <t>======
ID#AAAAwUCAyko
Omar Santos Costa    (2023-04-18 16:59:36)
Omar Santos Costa
Cadastra horário. NÃO cadastra docente e sala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CQna3Rzy7PnwWaOx+T59hn9TDrA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1" authorId="0" shapeId="0" xr:uid="{00000000-0006-0000-0900-000002000000}">
      <text>
        <r>
          <rPr>
            <sz val="11"/>
            <color theme="1"/>
            <rFont val="Calibri"/>
            <scheme val="minor"/>
          </rPr>
          <t>======
ID#AAAAjnDe-3Y
Omar Santos Costa    (2022-11-10 11:48:58)
Insira seu Nome</t>
        </r>
      </text>
    </comment>
    <comment ref="A25" authorId="0" shapeId="0" xr:uid="{00000000-0006-0000-0900-000001000000}">
      <text>
        <r>
          <rPr>
            <sz val="11"/>
            <color theme="1"/>
            <rFont val="Calibri"/>
            <scheme val="minor"/>
          </rPr>
          <t>======
ID#AAAAjnDe-3U
Omar Santos Costa    (2022-11-10 11:48:58)
Código da Disciplina
Ex: XXX999</t>
        </r>
      </text>
    </comment>
    <comment ref="B25" authorId="0" shapeId="0" xr:uid="{00000000-0006-0000-0900-000003000000}">
      <text>
        <r>
          <rPr>
            <sz val="11"/>
            <color theme="1"/>
            <rFont val="Calibri"/>
            <scheme val="minor"/>
          </rPr>
          <t>======
ID#AAAAjnDe-3Q
Omar Santos Costa    (2022-11-10 11:48:58)
Código da Turma
Ex: X99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lJ/qF3PyfkvvoRK9gdI89pSXxQg=="/>
    </ext>
  </extLst>
</comments>
</file>

<file path=xl/sharedStrings.xml><?xml version="1.0" encoding="utf-8"?>
<sst xmlns="http://schemas.openxmlformats.org/spreadsheetml/2006/main" count="43810" uniqueCount="851">
  <si>
    <t>Turma/Disciplina</t>
  </si>
  <si>
    <t>Cod/Turma</t>
  </si>
  <si>
    <t>Simulador</t>
  </si>
  <si>
    <t>Horário Docente</t>
  </si>
  <si>
    <t>Horário por semestre/TURNO</t>
  </si>
  <si>
    <t>Curriculo</t>
  </si>
  <si>
    <t>Cod</t>
  </si>
  <si>
    <t>Disciplina</t>
  </si>
  <si>
    <t>Nat</t>
  </si>
  <si>
    <t>Tipo</t>
  </si>
  <si>
    <t>CH</t>
  </si>
  <si>
    <t>Nat/Hor</t>
  </si>
  <si>
    <t>Turma</t>
  </si>
  <si>
    <t>Deptº</t>
  </si>
  <si>
    <t>Sem</t>
  </si>
  <si>
    <t>Classe</t>
  </si>
  <si>
    <t>Código Horário/Dia</t>
  </si>
  <si>
    <t>Horários</t>
  </si>
  <si>
    <t>Dia</t>
  </si>
  <si>
    <t>Turno</t>
  </si>
  <si>
    <t>Sala</t>
  </si>
  <si>
    <t>Professor</t>
  </si>
  <si>
    <t>Curr2023N</t>
  </si>
  <si>
    <t>CET423</t>
  </si>
  <si>
    <t>T01</t>
  </si>
  <si>
    <t>Curr2023M</t>
  </si>
  <si>
    <t>CEC111</t>
  </si>
  <si>
    <t>T04</t>
  </si>
  <si>
    <t>FCH005</t>
  </si>
  <si>
    <t>T02</t>
  </si>
  <si>
    <t>FCH611</t>
  </si>
  <si>
    <t>Curr2018</t>
  </si>
  <si>
    <t>CEC051</t>
  </si>
  <si>
    <t>T</t>
  </si>
  <si>
    <t>CEC085</t>
  </si>
  <si>
    <t>CEC116</t>
  </si>
  <si>
    <t>CEC091</t>
  </si>
  <si>
    <t>CEC109</t>
  </si>
  <si>
    <t>FCH537</t>
  </si>
  <si>
    <t>CET1293</t>
  </si>
  <si>
    <t>T03</t>
  </si>
  <si>
    <t>CEC034</t>
  </si>
  <si>
    <t>CET1294</t>
  </si>
  <si>
    <t>CEC040</t>
  </si>
  <si>
    <t>CEC118</t>
  </si>
  <si>
    <t>P</t>
  </si>
  <si>
    <t>CET1295</t>
  </si>
  <si>
    <t>CEC092</t>
  </si>
  <si>
    <t>CEC086</t>
  </si>
  <si>
    <t>CEC045</t>
  </si>
  <si>
    <t>CEC053</t>
  </si>
  <si>
    <t>CEC056</t>
  </si>
  <si>
    <t>T08</t>
  </si>
  <si>
    <t>CEC036</t>
  </si>
  <si>
    <t>CEC105</t>
  </si>
  <si>
    <t>CEC090</t>
  </si>
  <si>
    <t>CEC121</t>
  </si>
  <si>
    <t>T06</t>
  </si>
  <si>
    <t>CEC039</t>
  </si>
  <si>
    <t>CEC043</t>
  </si>
  <si>
    <t>CEC065</t>
  </si>
  <si>
    <t>CIJ085</t>
  </si>
  <si>
    <t>CEC049</t>
  </si>
  <si>
    <t>CEC046</t>
  </si>
  <si>
    <t>CEC055</t>
  </si>
  <si>
    <t>CEC047</t>
  </si>
  <si>
    <t>CEC048</t>
  </si>
  <si>
    <t>CEC103</t>
  </si>
  <si>
    <t>CEC044</t>
  </si>
  <si>
    <t>CET1296</t>
  </si>
  <si>
    <t>CEC006</t>
  </si>
  <si>
    <t>CAC096</t>
  </si>
  <si>
    <t>CEC087</t>
  </si>
  <si>
    <t>CEC052</t>
  </si>
  <si>
    <t>CEC031</t>
  </si>
  <si>
    <t>CEC037</t>
  </si>
  <si>
    <t>CEC057</t>
  </si>
  <si>
    <t>CEC050</t>
  </si>
  <si>
    <t>CEC117</t>
  </si>
  <si>
    <t>CEC089</t>
  </si>
  <si>
    <t>CEC019</t>
  </si>
  <si>
    <t>CEC029</t>
  </si>
  <si>
    <t>CAC140</t>
  </si>
  <si>
    <t>CEC032</t>
  </si>
  <si>
    <t>CEC088</t>
  </si>
  <si>
    <t>CEC115</t>
  </si>
  <si>
    <t>CEC093</t>
  </si>
  <si>
    <t>LTA175</t>
  </si>
  <si>
    <t>CEC038</t>
  </si>
  <si>
    <t>CEC054</t>
  </si>
  <si>
    <t>CEC106</t>
  </si>
  <si>
    <t>CEC110</t>
  </si>
  <si>
    <t>CEC077</t>
  </si>
  <si>
    <t>FCH692</t>
  </si>
  <si>
    <t>CAC146</t>
  </si>
  <si>
    <t>CEC035</t>
  </si>
  <si>
    <t>CEC095</t>
  </si>
  <si>
    <t>CIJ107</t>
  </si>
  <si>
    <t>CIJ091</t>
  </si>
  <si>
    <t>CEC041</t>
  </si>
  <si>
    <t>CEC079</t>
  </si>
  <si>
    <t>CEC015</t>
  </si>
  <si>
    <t>CEC016</t>
  </si>
  <si>
    <t>CEC059</t>
  </si>
  <si>
    <t>CEC058</t>
  </si>
  <si>
    <t>CEC060</t>
  </si>
  <si>
    <t>CEC063</t>
  </si>
  <si>
    <t>CEC042</t>
  </si>
  <si>
    <t>CEC061</t>
  </si>
  <si>
    <t>CEC017</t>
  </si>
  <si>
    <t>CEC062</t>
  </si>
  <si>
    <t>CEC064</t>
  </si>
  <si>
    <t>CEC123</t>
  </si>
  <si>
    <t>CEC083</t>
  </si>
  <si>
    <t>CEC119</t>
  </si>
  <si>
    <t>CEC120</t>
  </si>
  <si>
    <t>CEC122</t>
  </si>
  <si>
    <t>CEC124</t>
  </si>
  <si>
    <t>CEC125</t>
  </si>
  <si>
    <t>CEC126</t>
  </si>
  <si>
    <t>CEC096</t>
  </si>
  <si>
    <t>CEC084</t>
  </si>
  <si>
    <t>CEC066</t>
  </si>
  <si>
    <t>CEC067</t>
  </si>
  <si>
    <t>CEC033</t>
  </si>
  <si>
    <t>FCH649</t>
  </si>
  <si>
    <t>LTA003</t>
  </si>
  <si>
    <t>CEC030</t>
  </si>
  <si>
    <t>CEC068</t>
  </si>
  <si>
    <t>CEC069</t>
  </si>
  <si>
    <t>CEC070</t>
  </si>
  <si>
    <t>CEC071</t>
  </si>
  <si>
    <t>CEC099</t>
  </si>
  <si>
    <t>CEC100</t>
  </si>
  <si>
    <t>CEC101</t>
  </si>
  <si>
    <t>CEC102</t>
  </si>
  <si>
    <t>CEC104</t>
  </si>
  <si>
    <t>CEC074</t>
  </si>
  <si>
    <t>LTA354</t>
  </si>
  <si>
    <t>LTA092</t>
  </si>
  <si>
    <t>CEC072</t>
  </si>
  <si>
    <t>CEC097</t>
  </si>
  <si>
    <t>CEC098</t>
  </si>
  <si>
    <t>CAC204</t>
  </si>
  <si>
    <t>CEC014</t>
  </si>
  <si>
    <t>CEC073</t>
  </si>
  <si>
    <t>CEC112</t>
  </si>
  <si>
    <t>CEC113</t>
  </si>
  <si>
    <t>CEC114</t>
  </si>
  <si>
    <t>CEC094</t>
  </si>
  <si>
    <t>CEC075</t>
  </si>
  <si>
    <t>CEC076</t>
  </si>
  <si>
    <t>CEC107</t>
  </si>
  <si>
    <t>CEC108</t>
  </si>
  <si>
    <t>CEC082</t>
  </si>
  <si>
    <t>CEC080</t>
  </si>
  <si>
    <t>CEC081</t>
  </si>
  <si>
    <t>FUNDAMENTOS MATEMÁTICOS</t>
  </si>
  <si>
    <t>OB</t>
  </si>
  <si>
    <t>DCET</t>
  </si>
  <si>
    <t>CN</t>
  </si>
  <si>
    <t>Terça</t>
  </si>
  <si>
    <t>Noturno</t>
  </si>
  <si>
    <t>#N/A</t>
  </si>
  <si>
    <t>Quarta</t>
  </si>
  <si>
    <t>EVOLUÇÃO DO CAPITALISMO</t>
  </si>
  <si>
    <t>DCEC</t>
  </si>
  <si>
    <t>AM</t>
  </si>
  <si>
    <t>Matutino</t>
  </si>
  <si>
    <t>Natânia Silva Ferreira</t>
  </si>
  <si>
    <t>FUNDAMENTOS FILOSÓFICOS</t>
  </si>
  <si>
    <t>DFCH</t>
  </si>
  <si>
    <t>EM</t>
  </si>
  <si>
    <t>Quinta</t>
  </si>
  <si>
    <t>Sexta</t>
  </si>
  <si>
    <t>CM</t>
  </si>
  <si>
    <t>Segunda</t>
  </si>
  <si>
    <t>INTRODUÇÃO ÀS CIÊNCIAS SOCIAIS</t>
  </si>
  <si>
    <t>EN</t>
  </si>
  <si>
    <t>Pedro Lopes Marinho</t>
  </si>
  <si>
    <t>INTRODUÇÃO À ECONOMIA</t>
  </si>
  <si>
    <t>METODOLOGIA DO TRABALHO CIENTÍFICO</t>
  </si>
  <si>
    <t>DM</t>
  </si>
  <si>
    <t>CONTABILIDADE SOCIAL</t>
  </si>
  <si>
    <t>Andreia Andrade dos Santos</t>
  </si>
  <si>
    <t>FORMAÇÃO ECONÔMICA DO BRASIL</t>
  </si>
  <si>
    <t>Maria Bernadete P. Bezerra</t>
  </si>
  <si>
    <t>HISTÓRIA DO PENSAMENTO ECONÔMICO I</t>
  </si>
  <si>
    <t>BN</t>
  </si>
  <si>
    <t>Sérgio Ricardo Ribeiro</t>
  </si>
  <si>
    <t>MATEMÁTICA APLICADA I</t>
  </si>
  <si>
    <t>AN</t>
  </si>
  <si>
    <t>Elenildes Santana de Pereira</t>
  </si>
  <si>
    <t>ECONOMIA BRASILEIRA E CONTEMPORÂNEA I</t>
  </si>
  <si>
    <t>ESTATÍSTICA APLICADA I</t>
  </si>
  <si>
    <t>DN</t>
  </si>
  <si>
    <t>Marcelo Inácio Ferreira Ferraz</t>
  </si>
  <si>
    <t>MATEMÁTICA APLICADA II</t>
  </si>
  <si>
    <t>TEORIA MICROECONÔMICA I</t>
  </si>
  <si>
    <t>Carla Regina</t>
  </si>
  <si>
    <t>Zilney Matos de Almeida</t>
  </si>
  <si>
    <t>HISTÓRIA DO PENSAMENTO ECONÔMICO II</t>
  </si>
  <si>
    <t>FM</t>
  </si>
  <si>
    <t>BM</t>
  </si>
  <si>
    <t>Mônica de M. Pires</t>
  </si>
  <si>
    <t>ECONOMIA BRASILEIRA E CONTEMPORÂNEA II</t>
  </si>
  <si>
    <t>ECONOMIA POLÍTICA</t>
  </si>
  <si>
    <t>ESTATÍSTICA APLICADA II</t>
  </si>
  <si>
    <t>TEORIA MACROECONÔMICA I</t>
  </si>
  <si>
    <t>TEORIA MICROECONÔMICA II</t>
  </si>
  <si>
    <t>Andréa da Silva Gomes</t>
  </si>
  <si>
    <t>ANÁLISE ECONÔMICO FINANCEIRA</t>
  </si>
  <si>
    <t>Marcelo Santos Silva</t>
  </si>
  <si>
    <t>TEORIA MACROECONÔMICA II</t>
  </si>
  <si>
    <t>ECONOMETRIA I</t>
  </si>
  <si>
    <t>ECONOMIA DO SETOR PÚBLICO</t>
  </si>
  <si>
    <t>Omar Santos Costa</t>
  </si>
  <si>
    <t>ECONOMIA INDUSTRIAL</t>
  </si>
  <si>
    <t>Elson Cedro Mira</t>
  </si>
  <si>
    <t>PRÁTICA EXTENSIONISTA I</t>
  </si>
  <si>
    <t>Aline Conceição Souza</t>
  </si>
  <si>
    <t>Carlos Henrique L. Borges</t>
  </si>
  <si>
    <t>Aniran Lins Calvalcante</t>
  </si>
  <si>
    <t>ECONOMIA I (Técnica I)</t>
  </si>
  <si>
    <t>OP</t>
  </si>
  <si>
    <t>Sábado</t>
  </si>
  <si>
    <t>ECONOMIA II (Economia Monetária)</t>
  </si>
  <si>
    <t>Ana Elísia de F. Merelles</t>
  </si>
  <si>
    <t>ECONOMIA III (Internacional I)</t>
  </si>
  <si>
    <t>Naisy Silva Soares</t>
  </si>
  <si>
    <t>ECONOMIA INTERNACIONAL I</t>
  </si>
  <si>
    <t>ECONOMIA IV (Economia Regional)</t>
  </si>
  <si>
    <t>ECONOMIA MONETÁRIA</t>
  </si>
  <si>
    <t>ECONOMIA REGIONAL E URBANA</t>
  </si>
  <si>
    <t>TÉCNICAS DE PESQUISA EM ECONOMIA I</t>
  </si>
  <si>
    <t>TEORIA MACROECONÔMICA III</t>
  </si>
  <si>
    <t>Marianne Costa Oliveira</t>
  </si>
  <si>
    <t>CONTABILIDADE I</t>
  </si>
  <si>
    <t>DCAC</t>
  </si>
  <si>
    <t>FN</t>
  </si>
  <si>
    <t>DESENVOLVIMENTO SOCIOECONÔMICO</t>
  </si>
  <si>
    <t>ECONOMIA INTERNACIONAL II</t>
  </si>
  <si>
    <t>Carlos Eduardo Ribeiro</t>
  </si>
  <si>
    <t>ECONOMIA VII (Internacional II)</t>
  </si>
  <si>
    <t>INSTITUIÇÕES DO DIREITO PÚBLICO E PRIVADO</t>
  </si>
  <si>
    <t>DCJUR</t>
  </si>
  <si>
    <t>Guilhardes de Jesus Júnior</t>
  </si>
  <si>
    <t>TÉCNICAS DE PESQUISA EM ECONOMIA II</t>
  </si>
  <si>
    <t>Helga Dulce Passos</t>
  </si>
  <si>
    <t>ELABORAÇÃO E ANÁLISE DE PROJETOS</t>
  </si>
  <si>
    <t>João Carlos de Pádua</t>
  </si>
  <si>
    <t>LABORATÓRIO DE PRÁTICA V</t>
  </si>
  <si>
    <t>LABORATÓRIO DE PRÁTICA VII</t>
  </si>
  <si>
    <t>MERCADO DE CAPITAIS</t>
  </si>
  <si>
    <t>PESQUISA APLICADA À ECONOMIA I</t>
  </si>
  <si>
    <t>Angye Cássia Noia</t>
  </si>
  <si>
    <t>TEORIA GERAL DA ADMINISTRAÇÃO I</t>
  </si>
  <si>
    <t>TÓPICOS ESPECIAIS EM ECONOMIA III</t>
  </si>
  <si>
    <t>ECONOMIA BAIANA</t>
  </si>
  <si>
    <t>ECONOMIA INSTITUCIONAL</t>
  </si>
  <si>
    <t>LEITURA E PRODUÇÃO DE TEXTOS</t>
  </si>
  <si>
    <t>DLA</t>
  </si>
  <si>
    <t>PESQUISA APLICADA À ECONOMIA II</t>
  </si>
  <si>
    <t>CONDUTA PROFISSIONAL DO ECONOMISTA</t>
  </si>
  <si>
    <t>Sócrates Guzman</t>
  </si>
  <si>
    <t>TÓPICOS ESPECIAIS EM ECONOMIA BRASILEIRA</t>
  </si>
  <si>
    <t>TÓPICOS ESPECIAIS EM ECONOMIA IV</t>
  </si>
  <si>
    <t>TÓPICOS ESPECIAIS EM HISTÓRIA DO PENSAMENTO ECONÔMICO</t>
  </si>
  <si>
    <t>ANTROPOLOGIA DOS GRUPOS AFRO-BRASILEIROS</t>
  </si>
  <si>
    <t>CONTABILIDADE DE CUSTOS</t>
  </si>
  <si>
    <t>DIREITO ECONÔMICO</t>
  </si>
  <si>
    <t>DIREITO TRIBUTÁRIO</t>
  </si>
  <si>
    <t>ECONOMETRIA II</t>
  </si>
  <si>
    <t>ECONOMIA AGRÍCOLA E AGRONEGÓCIO</t>
  </si>
  <si>
    <t>ECONOMIA DA REGIÃO CACAUEIRA</t>
  </si>
  <si>
    <t>ECONOMIA DA REGULAÇÃO</t>
  </si>
  <si>
    <t>ECONOMIA DA TECNOLOGIA</t>
  </si>
  <si>
    <t>ECONOMIA DE SERVIÇOS</t>
  </si>
  <si>
    <t>ECONOMIA DO MEIO AMBIENTE</t>
  </si>
  <si>
    <t>ECONOMIA DO TRABALHO</t>
  </si>
  <si>
    <t>ECONOMIA DO TURISMO</t>
  </si>
  <si>
    <t>ECONOMIA E COOPERATIVISMO</t>
  </si>
  <si>
    <t>ECONOMIA EMPRESARIAL</t>
  </si>
  <si>
    <t>ECONOMIA IX (Desenvolvimento)</t>
  </si>
  <si>
    <t>ECONOMIA RURAL</t>
  </si>
  <si>
    <t>ECONOMIA V (Economia do Setor Público)</t>
  </si>
  <si>
    <t>ECONOMIA VI - (Econometria I)</t>
  </si>
  <si>
    <t>ECONOMIA VIII (Técnica II)</t>
  </si>
  <si>
    <t>ECONOMIA X (Elaboração)</t>
  </si>
  <si>
    <t>ECONOMIA XI (PAE I)</t>
  </si>
  <si>
    <t>ECONOMIA XII (PAE II)</t>
  </si>
  <si>
    <t>ENGENHARIA ECONÔMICA</t>
  </si>
  <si>
    <t>FINANÇAS PÚBLICAS</t>
  </si>
  <si>
    <t>FUNDAMENTOS FILOSOFICOS</t>
  </si>
  <si>
    <t>GEOGRAFIA ECONÔMICA</t>
  </si>
  <si>
    <t>HISTÓRIA INDÍGENA</t>
  </si>
  <si>
    <t>INGLÊS INSTRUMENTAL</t>
  </si>
  <si>
    <t>Gustavo Joaquim Lisboa</t>
  </si>
  <si>
    <t>LABORATÓRIO DE PRÁTICA EM ANÁLISE E AVALIAÇÃO ECONÔMICO-FINANCEIRA</t>
  </si>
  <si>
    <t>LABORATÓRIO DE PRÁTICA EM CONSULTORIA ECONÔMICA</t>
  </si>
  <si>
    <t>LABORATÓRIO DE PRÁTICA EM PLANEJAMENTO ECONÔMICO</t>
  </si>
  <si>
    <t>LABORATÓRIO DE PRÁTICA EM POLÍTICAS PÚBLICAS</t>
  </si>
  <si>
    <t>LABORATÓRIO DE PRÁTICA I</t>
  </si>
  <si>
    <t>LABORATÓRIO DE PRÁTICA II</t>
  </si>
  <si>
    <t>LABORATÓRIO DE PRÁTICA III</t>
  </si>
  <si>
    <t>LABORATÓRIO DE PRÁTICA IV</t>
  </si>
  <si>
    <t>LABORATÓRIO DE PRÁTICA VI</t>
  </si>
  <si>
    <t>LABORATÓRIO DE PRÁTICA VIII</t>
  </si>
  <si>
    <t>ZM</t>
  </si>
  <si>
    <t>LÍNGUA BRASILEIRA DE SINAIS - Libras</t>
  </si>
  <si>
    <t>LÍNGUA BRASILEIRA DE SINAIS - LIBRAS</t>
  </si>
  <si>
    <t>LÍNGUA PORTUGUESA</t>
  </si>
  <si>
    <t>MERCADO E COMERCIALIZAÇÃO</t>
  </si>
  <si>
    <t>PLANEJAMENTO ESTRATÉGICO</t>
  </si>
  <si>
    <t>POLÍTICA E PLANEJAMENTO ECONÔMICO</t>
  </si>
  <si>
    <t>POLÍTICAS PÚBLICAS E DESENVOLVIMENTO SOCIOECONÔMICO</t>
  </si>
  <si>
    <t>PRÁTICA EXTENSIONISTA II</t>
  </si>
  <si>
    <t>PRÁTICA EXTENSIONISTA III</t>
  </si>
  <si>
    <t>PRÁTICA EXTENSIONISTA IV</t>
  </si>
  <si>
    <t>TÓPICOS ESPECIAIS EM ECONOMIA DO MEIO AMBIENTE</t>
  </si>
  <si>
    <t>TÓPICOS ESPECIAIS EM ECONOMIA DO SETOR PÚBLICO</t>
  </si>
  <si>
    <t>TÓPICOS ESPECIAIS EM ECONOMIA I</t>
  </si>
  <si>
    <t>TÓPICOS ESPECIAIS EM ECONOMIA II</t>
  </si>
  <si>
    <t>TÓPICOS ESPECIAIS EM ECONOMIA INTERNACIONAL</t>
  </si>
  <si>
    <t>TÓPICOS ESPECIAIS EM MACROECONOMIA</t>
  </si>
  <si>
    <t>TÓPICOS ESPECIAIS EM MICROECONOMIA</t>
  </si>
  <si>
    <t>Semestre A</t>
  </si>
  <si>
    <t>Código</t>
  </si>
  <si>
    <t>CR</t>
  </si>
  <si>
    <t>OBS</t>
  </si>
  <si>
    <t>Nome Completo</t>
  </si>
  <si>
    <t>Semestre</t>
  </si>
  <si>
    <t>CH_Docente</t>
  </si>
  <si>
    <t>CHECADA C/ SAGRES</t>
  </si>
  <si>
    <t>Passivo</t>
  </si>
  <si>
    <t>A definir</t>
  </si>
  <si>
    <t>OK</t>
  </si>
  <si>
    <t>Marcelo</t>
  </si>
  <si>
    <t>Ingresso 2021</t>
  </si>
  <si>
    <t>Natânia</t>
  </si>
  <si>
    <t>Pedro</t>
  </si>
  <si>
    <t>Beth</t>
  </si>
  <si>
    <t>Zilney</t>
  </si>
  <si>
    <t>Extra</t>
  </si>
  <si>
    <t>Mônica</t>
  </si>
  <si>
    <t>Estava ofertada p/ o curso 15 - ECONOMIA. Corrigido</t>
  </si>
  <si>
    <t>Extra PPC</t>
  </si>
  <si>
    <t>Carla</t>
  </si>
  <si>
    <t>Sérgio</t>
  </si>
  <si>
    <t>Incluído Sócrates e rateado a ch</t>
  </si>
  <si>
    <t>Elenildes</t>
  </si>
  <si>
    <t>Andréa</t>
  </si>
  <si>
    <t>COMBO C/ 6º</t>
  </si>
  <si>
    <t>Elson</t>
  </si>
  <si>
    <t>ESPELHO</t>
  </si>
  <si>
    <t>Não havia sido ofertada. Corrigido, s/ lançar docente e sala</t>
  </si>
  <si>
    <t>Andreia</t>
  </si>
  <si>
    <t>Helga</t>
  </si>
  <si>
    <t>Marianne</t>
  </si>
  <si>
    <t>Aline</t>
  </si>
  <si>
    <t>Angye</t>
  </si>
  <si>
    <t>Faltou o horário do sábado. Corrigido</t>
  </si>
  <si>
    <t>AGENDAR A SALA NO DCEC</t>
  </si>
  <si>
    <t>Sócrates</t>
  </si>
  <si>
    <t>Registro do docente errado. Corrigido. AGENDAR A SALA NO DCEC</t>
  </si>
  <si>
    <t>Drumond</t>
  </si>
  <si>
    <t>Horário da sexta errado. Corrigido. AGENDAR A SALA NO DCEC</t>
  </si>
  <si>
    <t>Gustavo</t>
  </si>
  <si>
    <t>Ana</t>
  </si>
  <si>
    <t>Omar</t>
  </si>
  <si>
    <t>COMBO C/ 5º</t>
  </si>
  <si>
    <t>Naisy</t>
  </si>
  <si>
    <t>Ribeiro</t>
  </si>
  <si>
    <t>João</t>
  </si>
  <si>
    <t>Não havia sido ofertada. Corrigido. AGENDAR A SALA NO DCEC</t>
  </si>
  <si>
    <t>P/ 6º</t>
  </si>
  <si>
    <t>Aniram</t>
  </si>
  <si>
    <t>Um dos horários foi colocado na sala 1208. Corrigido</t>
  </si>
  <si>
    <t>Henrique</t>
  </si>
  <si>
    <t>Horário da quinta errado e indicação de sala tb. Corrigido</t>
  </si>
  <si>
    <t>Vera Lúcia</t>
  </si>
  <si>
    <t>SOLICITAR À SECREGE A INCLUSÃO DO NOME DA DOCENTE NA DISCIPLINA</t>
  </si>
  <si>
    <t>Sem indicação</t>
  </si>
  <si>
    <t>Larissa</t>
  </si>
  <si>
    <t>NÃO ENCONTRADA NO RELATÓRIO</t>
  </si>
  <si>
    <t>Marcelo Inácio</t>
  </si>
  <si>
    <t>A SALA NÃO CONFERE COM A CADASTRADA. FOI CADASTRADA NA 1108</t>
  </si>
  <si>
    <t>Sérgio José</t>
  </si>
  <si>
    <t>Chagas</t>
  </si>
  <si>
    <t>Diná</t>
  </si>
  <si>
    <t>Adriano Salume</t>
  </si>
  <si>
    <t>Marcos Alberto</t>
  </si>
  <si>
    <t>Niella</t>
  </si>
  <si>
    <t>Marialda</t>
  </si>
  <si>
    <t>Guilhardes</t>
  </si>
  <si>
    <t>1º Semestre - T01</t>
  </si>
  <si>
    <t>DIURNO</t>
  </si>
  <si>
    <t>Docente</t>
  </si>
  <si>
    <t>1º Semestre - T03</t>
  </si>
  <si>
    <t>2º Semestre - T01</t>
  </si>
  <si>
    <t>2º Semestre - T03</t>
  </si>
  <si>
    <t>3º Semestre - T01</t>
  </si>
  <si>
    <t>3º Semestre - T03</t>
  </si>
  <si>
    <t>4º Semestre - T01</t>
  </si>
  <si>
    <t>4º Semestre - T03</t>
  </si>
  <si>
    <t>5º Semestre - T01</t>
  </si>
  <si>
    <t>5º Semestre - T03</t>
  </si>
  <si>
    <t>6º Semestre - T01</t>
  </si>
  <si>
    <t>6º Semestre - T03</t>
  </si>
  <si>
    <t>7º Semestre - T01</t>
  </si>
  <si>
    <t>7º Semestre - T03</t>
  </si>
  <si>
    <t>8º Semestre - T01</t>
  </si>
  <si>
    <t>8º Semestre - T03</t>
  </si>
  <si>
    <t>9º Semestre - T01</t>
  </si>
  <si>
    <t>9º Semestre - T03</t>
  </si>
  <si>
    <t>10º Semestre - T01</t>
  </si>
  <si>
    <t>10º Semestre - T03</t>
  </si>
  <si>
    <t>Extra - T01</t>
  </si>
  <si>
    <t>Extra - T03</t>
  </si>
  <si>
    <t>1º Semestre - T02</t>
  </si>
  <si>
    <t>1º Semestre - T04</t>
  </si>
  <si>
    <t>2º Semestre - T02</t>
  </si>
  <si>
    <t>2º Semestre - T04</t>
  </si>
  <si>
    <t>3º Semestre - T02</t>
  </si>
  <si>
    <t>3º Semestre - T04</t>
  </si>
  <si>
    <t>4º Semestre - T02</t>
  </si>
  <si>
    <t>4º Semestre - T04</t>
  </si>
  <si>
    <t>5º Semestre - T02</t>
  </si>
  <si>
    <t>5º Semestre - T04</t>
  </si>
  <si>
    <t>6º Semestre - T02</t>
  </si>
  <si>
    <t>6º Semestre - GERAL</t>
  </si>
  <si>
    <t>6º Semestre - T04</t>
  </si>
  <si>
    <t>7º Semestre - T02</t>
  </si>
  <si>
    <t>7º Semestre - T04</t>
  </si>
  <si>
    <t>8º Semestre - T02</t>
  </si>
  <si>
    <t>8º Semestre - T04</t>
  </si>
  <si>
    <t>9º Semestre - T02</t>
  </si>
  <si>
    <t>9º Semestre - T04</t>
  </si>
  <si>
    <t>Extra - T02</t>
  </si>
  <si>
    <t>Extra - T04</t>
  </si>
  <si>
    <t xml:space="preserve">  </t>
  </si>
  <si>
    <t>MANHÃ</t>
  </si>
  <si>
    <t xml:space="preserve">       </t>
  </si>
  <si>
    <t>BM1</t>
  </si>
  <si>
    <t>CM1</t>
  </si>
  <si>
    <t>AM1</t>
  </si>
  <si>
    <t>DM1</t>
  </si>
  <si>
    <t>EM1</t>
  </si>
  <si>
    <t>BM2</t>
  </si>
  <si>
    <t>CM2</t>
  </si>
  <si>
    <t>AM2</t>
  </si>
  <si>
    <t>DM2</t>
  </si>
  <si>
    <t>EM2</t>
  </si>
  <si>
    <t>CM3</t>
  </si>
  <si>
    <t>AM3</t>
  </si>
  <si>
    <t>FM3</t>
  </si>
  <si>
    <t>DM3</t>
  </si>
  <si>
    <t>CM4</t>
  </si>
  <si>
    <t>AM4</t>
  </si>
  <si>
    <t>BM3</t>
  </si>
  <si>
    <t>FM4</t>
  </si>
  <si>
    <t>DM4</t>
  </si>
  <si>
    <t>CM5</t>
  </si>
  <si>
    <t>AM5</t>
  </si>
  <si>
    <t>FM5</t>
  </si>
  <si>
    <t>EM5</t>
  </si>
  <si>
    <t>DM5</t>
  </si>
  <si>
    <t>CM6</t>
  </si>
  <si>
    <t>AM6</t>
  </si>
  <si>
    <t>FM6</t>
  </si>
  <si>
    <t>EM6</t>
  </si>
  <si>
    <t>DM6</t>
  </si>
  <si>
    <t>NOITE</t>
  </si>
  <si>
    <t>AN5</t>
  </si>
  <si>
    <t>FN1</t>
  </si>
  <si>
    <t>AN6</t>
  </si>
  <si>
    <t>FN2</t>
  </si>
  <si>
    <t>BN5</t>
  </si>
  <si>
    <t>FN3</t>
  </si>
  <si>
    <t>BN6</t>
  </si>
  <si>
    <t>FN4</t>
  </si>
  <si>
    <t>CN5</t>
  </si>
  <si>
    <t>CN6</t>
  </si>
  <si>
    <t>AN1</t>
  </si>
  <si>
    <t>CN1</t>
  </si>
  <si>
    <t>BN1</t>
  </si>
  <si>
    <t>EN1</t>
  </si>
  <si>
    <t>DN1</t>
  </si>
  <si>
    <t>AN2</t>
  </si>
  <si>
    <t>CN2</t>
  </si>
  <si>
    <t>BN2</t>
  </si>
  <si>
    <t>EN2</t>
  </si>
  <si>
    <t>DN2</t>
  </si>
  <si>
    <t>BN3</t>
  </si>
  <si>
    <t>AN3</t>
  </si>
  <si>
    <t>CN3</t>
  </si>
  <si>
    <t>DN3</t>
  </si>
  <si>
    <t>EN3</t>
  </si>
  <si>
    <t>BN4</t>
  </si>
  <si>
    <t>AN4</t>
  </si>
  <si>
    <t>CN4</t>
  </si>
  <si>
    <t>DN4</t>
  </si>
  <si>
    <t>EN4</t>
  </si>
  <si>
    <t>SÓCRATES</t>
  </si>
  <si>
    <t xml:space="preserve">   </t>
  </si>
  <si>
    <t>Soma de CH_Docente</t>
  </si>
  <si>
    <t>UNIVERSIDADE ESTADUAL DE SANTA CRUZ</t>
  </si>
  <si>
    <t>COLEGIADO DE CIÊNCIAS ECONÔMICAS</t>
  </si>
  <si>
    <t xml:space="preserve">                                            </t>
  </si>
  <si>
    <t>Ferramenta de simulação. Para efetivar a matrícula WEB ou mesmo o ajuste de matrícula o discente deverá acessar o Portal Acadêmico (http://www.prograd.uesc.br/PortalSagres/Acesso.aspx) e fazer a solicitação no período conforme calendário acadêmico:</t>
  </si>
  <si>
    <t>NOME:</t>
  </si>
  <si>
    <t>Professor (a)</t>
  </si>
  <si>
    <t>Currículos</t>
  </si>
  <si>
    <t>Curr2022N</t>
  </si>
  <si>
    <t>Curr2022M</t>
  </si>
  <si>
    <t>TP</t>
  </si>
  <si>
    <t>Horário</t>
  </si>
  <si>
    <t>Cod/Hor</t>
  </si>
  <si>
    <t>Completo</t>
  </si>
  <si>
    <t>Turno_Ext</t>
  </si>
  <si>
    <t>Salas</t>
  </si>
  <si>
    <t>Capac.</t>
  </si>
  <si>
    <t>A</t>
  </si>
  <si>
    <t>M</t>
  </si>
  <si>
    <t>M1</t>
  </si>
  <si>
    <t>M2</t>
  </si>
  <si>
    <t>N</t>
  </si>
  <si>
    <t>M3</t>
  </si>
  <si>
    <t>M4</t>
  </si>
  <si>
    <t>M5</t>
  </si>
  <si>
    <t>M6</t>
  </si>
  <si>
    <t>B</t>
  </si>
  <si>
    <t>N1</t>
  </si>
  <si>
    <t>N2</t>
  </si>
  <si>
    <t>N3</t>
  </si>
  <si>
    <t>Sala de estudos</t>
  </si>
  <si>
    <t>N4</t>
  </si>
  <si>
    <t>C</t>
  </si>
  <si>
    <t>D</t>
  </si>
  <si>
    <t>E</t>
  </si>
  <si>
    <t>F</t>
  </si>
  <si>
    <t>Evolução do Capitalismo</t>
  </si>
  <si>
    <t>Introdução à Economia</t>
  </si>
  <si>
    <t>Fundamentos Matemáticos</t>
  </si>
  <si>
    <t>Fundamentos Filosóficos</t>
  </si>
  <si>
    <t>Metodologia do Trabalho Científico</t>
  </si>
  <si>
    <t>Formação Econômica do Brasil</t>
  </si>
  <si>
    <t>História do Pensamento Econômico I</t>
  </si>
  <si>
    <t>Contabilidade Social</t>
  </si>
  <si>
    <t>Matemática Aplicada I</t>
  </si>
  <si>
    <t>Introdução às Ciências Sociais</t>
  </si>
  <si>
    <t>História do Pensamento Econômico II</t>
  </si>
  <si>
    <t>Economia Brasileira e Contemporânea I</t>
  </si>
  <si>
    <t>Teoria Microeconômica I</t>
  </si>
  <si>
    <t>Matemática Aplicada II</t>
  </si>
  <si>
    <t>Estatística Aplicada I</t>
  </si>
  <si>
    <t>Economia Brasileira e Contemporânea Ii</t>
  </si>
  <si>
    <t>Economia Política</t>
  </si>
  <si>
    <t>Teoria Macroeconômica I</t>
  </si>
  <si>
    <t>Teoria Microeconômica II</t>
  </si>
  <si>
    <t>Estatística Aplicada II</t>
  </si>
  <si>
    <t>Análise Econômico Financeira</t>
  </si>
  <si>
    <t>Econometria I</t>
  </si>
  <si>
    <t>Economia do Setor Público</t>
  </si>
  <si>
    <t>Economia Industrial</t>
  </si>
  <si>
    <t>Teoria Macroeconômica II</t>
  </si>
  <si>
    <t>Técnicas De Pesquisa em Economia I</t>
  </si>
  <si>
    <t>Economia Internacional I</t>
  </si>
  <si>
    <t>Economia Monetária</t>
  </si>
  <si>
    <t>Economia Regional e Urbana</t>
  </si>
  <si>
    <t>Teoria Macroeconômica III</t>
  </si>
  <si>
    <t>Contabilidade I</t>
  </si>
  <si>
    <t>Técnicas De Pesquisa em Economia II</t>
  </si>
  <si>
    <t>Desenvolvimento Socioeconômico</t>
  </si>
  <si>
    <t>Economia Internacional II</t>
  </si>
  <si>
    <t>Instituições do Direito Público e Privado</t>
  </si>
  <si>
    <t>Teoria Geral da Administração I</t>
  </si>
  <si>
    <t>Pesquisa Aplicada à Economia I</t>
  </si>
  <si>
    <t>Elaboração e Análise de Projetos</t>
  </si>
  <si>
    <t>Planejamento Estratégico</t>
  </si>
  <si>
    <t>Política e Planejamento Econômico</t>
  </si>
  <si>
    <t>Economia Agrícola e Agronegócio</t>
  </si>
  <si>
    <t>Economia da Região Cacaueira</t>
  </si>
  <si>
    <t>Economia do Turismo</t>
  </si>
  <si>
    <t>Mercado de Capitais</t>
  </si>
  <si>
    <t>Economia Baiana</t>
  </si>
  <si>
    <t>Economia da Tecnologia</t>
  </si>
  <si>
    <t>Economia da Regulação</t>
  </si>
  <si>
    <t>Economia de Serviços</t>
  </si>
  <si>
    <t>Economia e Cooperativismo</t>
  </si>
  <si>
    <t>Economia do Meio Ambiente</t>
  </si>
  <si>
    <t>Economia Empresarial</t>
  </si>
  <si>
    <t>Economia Institucional</t>
  </si>
  <si>
    <t>Finanças Públicas</t>
  </si>
  <si>
    <t>Geografia Econômica</t>
  </si>
  <si>
    <t>Laboratório de Prática em Análise e Avaliação Econômico-Financeira</t>
  </si>
  <si>
    <t>Laboratório de Prática em Consultoria Econômica</t>
  </si>
  <si>
    <t>Laboratório de Prática em Planejamento Econômico</t>
  </si>
  <si>
    <t>Laboratório de Prática em Políticas Públicas</t>
  </si>
  <si>
    <t>Mercado e comercialização</t>
  </si>
  <si>
    <t>Políticas Públicas e Desenvolvimento Socioeconômico</t>
  </si>
  <si>
    <t>Conduta Profissional do Economista</t>
  </si>
  <si>
    <t>Pesquisa Aplicada à economia II</t>
  </si>
  <si>
    <t>Contabilidade de Custos</t>
  </si>
  <si>
    <t>Economia do Trabalho</t>
  </si>
  <si>
    <t>Tópicos Especiais em Economia Brasileira</t>
  </si>
  <si>
    <t>Tópicos Especiais em Economia do Meio Ambiente</t>
  </si>
  <si>
    <t>Tópicos Especiais em Economia do Setor Público</t>
  </si>
  <si>
    <t>Tópicos Especiais em História do Pensamento Econômico</t>
  </si>
  <si>
    <t>Econometria II</t>
  </si>
  <si>
    <t>Tópicos Especiais em Macroeconomia</t>
  </si>
  <si>
    <t>Tópicos Especiais em Microeconomia</t>
  </si>
  <si>
    <t>Tópicos Especiais em Economia Internacional</t>
  </si>
  <si>
    <t>Economia Rural</t>
  </si>
  <si>
    <t>Engenharia Econômica</t>
  </si>
  <si>
    <t>Direito Tributário</t>
  </si>
  <si>
    <t>Direito Econômico</t>
  </si>
  <si>
    <t>História Indígena</t>
  </si>
  <si>
    <t>Antropologia dos Grupos Afro-Brasileiros</t>
  </si>
  <si>
    <t>Inglês Instrumental</t>
  </si>
  <si>
    <t>Língua Portuguesa</t>
  </si>
  <si>
    <t>Leitura E Produção de Textos</t>
  </si>
  <si>
    <t>Língua Brasileira de Sinais - LIBRAS</t>
  </si>
  <si>
    <t>Nome</t>
  </si>
  <si>
    <t>Turmas</t>
  </si>
  <si>
    <t>Adriano</t>
  </si>
  <si>
    <t>Adriano Alves de Rezende</t>
  </si>
  <si>
    <t>Aida</t>
  </si>
  <si>
    <t>Aida Carvalho Vita</t>
  </si>
  <si>
    <t>Aldenor</t>
  </si>
  <si>
    <t>Aldenor Pereira</t>
  </si>
  <si>
    <t>Alessandro</t>
  </si>
  <si>
    <t>Alessandro F. de Santana</t>
  </si>
  <si>
    <t>Aline Setenta</t>
  </si>
  <si>
    <t>Aline Marom Setenta</t>
  </si>
  <si>
    <t>Almir</t>
  </si>
  <si>
    <t>Almir Martins</t>
  </si>
  <si>
    <t>Ângela</t>
  </si>
  <si>
    <t>Angela Van Erven Cabala</t>
  </si>
  <si>
    <t>Zugaib</t>
  </si>
  <si>
    <t>Antônio Cezar C. Zugaib</t>
  </si>
  <si>
    <t>Calhau</t>
  </si>
  <si>
    <t>Antônio José Brandão Calhau</t>
  </si>
  <si>
    <t>Aurélio</t>
  </si>
  <si>
    <t>Aurélio Farias de Macedo</t>
  </si>
  <si>
    <t>Calixto</t>
  </si>
  <si>
    <t>Calixto John Silva Viana</t>
  </si>
  <si>
    <t>Carina</t>
  </si>
  <si>
    <t>Carina de Farias Gonçalves</t>
  </si>
  <si>
    <t>Diná da Silva Correia</t>
  </si>
  <si>
    <t>Armando</t>
  </si>
  <si>
    <t>Carlos Armando</t>
  </si>
  <si>
    <t>Carlos Eduardo Drumond</t>
  </si>
  <si>
    <t>Pereira</t>
  </si>
  <si>
    <t>Carlos Pereira</t>
  </si>
  <si>
    <t>Claúdio Soriano</t>
  </si>
  <si>
    <t>Claudio Soriano Souza Brandão</t>
  </si>
  <si>
    <t>Clemilda</t>
  </si>
  <si>
    <t>Clemilda Gonzaga Santos</t>
  </si>
  <si>
    <t>José Carlos Chagas</t>
  </si>
  <si>
    <t>Cristiane</t>
  </si>
  <si>
    <t>Cristiane Cerqueira</t>
  </si>
  <si>
    <t>Danilo</t>
  </si>
  <si>
    <t xml:space="preserve">Danilo Moreira Jabur </t>
  </si>
  <si>
    <t>Edelson</t>
  </si>
  <si>
    <t>Edelson Reis</t>
  </si>
  <si>
    <t>Elias</t>
  </si>
  <si>
    <t>Elias Lins Guimarães</t>
  </si>
  <si>
    <t>Elvis</t>
  </si>
  <si>
    <t>Elvis Barbosa</t>
  </si>
  <si>
    <t>Espelhamento</t>
  </si>
  <si>
    <t>Espelhamento para ajuste posterior</t>
  </si>
  <si>
    <t>Estélio</t>
  </si>
  <si>
    <t>Estélio Gomberg</t>
  </si>
  <si>
    <t>Fernanda</t>
  </si>
  <si>
    <t>Fernanda Viana Lima</t>
  </si>
  <si>
    <t>Flaviana</t>
  </si>
  <si>
    <t>Flaviana dos Santos Silva</t>
  </si>
  <si>
    <t>Francisco</t>
  </si>
  <si>
    <t>Francisco Mendes Costa</t>
  </si>
  <si>
    <t>Geizane</t>
  </si>
  <si>
    <t>Geizane Lima da Silva</t>
  </si>
  <si>
    <t>Givaldo Niella</t>
  </si>
  <si>
    <t>Guilherme</t>
  </si>
  <si>
    <t>Guilherme Albagli de Almeida</t>
  </si>
  <si>
    <t>Harrison</t>
  </si>
  <si>
    <t>Harrison Ferreira Leite</t>
  </si>
  <si>
    <t>Helena</t>
  </si>
  <si>
    <t>Helena Tarjino</t>
  </si>
  <si>
    <t>Iracildo</t>
  </si>
  <si>
    <t>Iracildo Silva Santos</t>
  </si>
  <si>
    <t>João Vargas</t>
  </si>
  <si>
    <t>João Vargas Leal Junior</t>
  </si>
  <si>
    <t>José Cairo</t>
  </si>
  <si>
    <t>José Cairo Júnior</t>
  </si>
  <si>
    <t>José Ribeiro</t>
  </si>
  <si>
    <t>José Ribeiro de Queiroz</t>
  </si>
  <si>
    <t>José Valter</t>
  </si>
  <si>
    <t>José Valter A. da Silva</t>
  </si>
  <si>
    <t>Larissa Brito de Oliveira</t>
  </si>
  <si>
    <t>Ligia</t>
  </si>
  <si>
    <t>Ligia Lins Souza</t>
  </si>
  <si>
    <t>Luana</t>
  </si>
  <si>
    <t>Luana Castro Marinho</t>
  </si>
  <si>
    <t>Luiz</t>
  </si>
  <si>
    <t>Luiz Roberto Martins</t>
  </si>
  <si>
    <t>Marcos Alberto de Oliveira</t>
  </si>
  <si>
    <t>Marcos Vinicius</t>
  </si>
  <si>
    <t>Marcos Vinicius Santos dos Anjos</t>
  </si>
  <si>
    <t>Maria Célia</t>
  </si>
  <si>
    <t>Maria Célia Ferreira Neves</t>
  </si>
  <si>
    <t>Maria Luiza</t>
  </si>
  <si>
    <t>Maria Luiza Nora de Andrade</t>
  </si>
  <si>
    <t>Marialda Jovita Silveira</t>
  </si>
  <si>
    <t>Midiane</t>
  </si>
  <si>
    <t>Midiane Mércia</t>
  </si>
  <si>
    <t>Miguel</t>
  </si>
  <si>
    <t>Miguel Antônio Quinteiro Ribeiro</t>
  </si>
  <si>
    <t>Murilo</t>
  </si>
  <si>
    <t>Murilo Barreto Santana</t>
  </si>
  <si>
    <t>Natália</t>
  </si>
  <si>
    <t>Natália Maria Reis de Oliveira Furtado</t>
  </si>
  <si>
    <t>Otávio</t>
  </si>
  <si>
    <t>Otávio Augustos</t>
  </si>
  <si>
    <t>Pablo</t>
  </si>
  <si>
    <t>Pablo Roberto de Assis</t>
  </si>
  <si>
    <t>Patricia</t>
  </si>
  <si>
    <t>Patricia Leal Lisboa</t>
  </si>
  <si>
    <t>Marrocos</t>
  </si>
  <si>
    <t>Paulo César Lima Marrocos</t>
  </si>
  <si>
    <t>Paulo</t>
  </si>
  <si>
    <t>Paulo Roberto</t>
  </si>
  <si>
    <t>Pedro Germano</t>
  </si>
  <si>
    <t>Bonfim</t>
  </si>
  <si>
    <t>Raimundo Bonfim</t>
  </si>
  <si>
    <t>Zumaêta</t>
  </si>
  <si>
    <t>Raimundo Zumaêta</t>
  </si>
  <si>
    <t>Ricardo</t>
  </si>
  <si>
    <t>Ricardo Sá Barreto</t>
  </si>
  <si>
    <t>Romenique</t>
  </si>
  <si>
    <t>Romenique da Rocha Silva</t>
  </si>
  <si>
    <t>Rosani</t>
  </si>
  <si>
    <t>Rosani Portela</t>
  </si>
  <si>
    <t>Rosane</t>
  </si>
  <si>
    <t>Ruy</t>
  </si>
  <si>
    <t>Ruy Lordão Neto</t>
  </si>
  <si>
    <t>Sérgio José Ribeiro de Oliveira</t>
  </si>
  <si>
    <t>Valter</t>
  </si>
  <si>
    <t>Valter Alves Nascimento</t>
  </si>
  <si>
    <t>Vamírian</t>
  </si>
  <si>
    <t>Vamírian Alves</t>
  </si>
  <si>
    <t>Vera Lúcia Merlini</t>
  </si>
  <si>
    <t>Wagner</t>
  </si>
  <si>
    <t>Wagner de Oliveira Rodrigues</t>
  </si>
  <si>
    <t>Zina</t>
  </si>
  <si>
    <t>Zina Angélica C. Benavides</t>
  </si>
  <si>
    <t>EM3</t>
  </si>
  <si>
    <t>EM4</t>
  </si>
  <si>
    <t>FM1</t>
  </si>
  <si>
    <t>BM4</t>
  </si>
  <si>
    <t>FM2</t>
  </si>
  <si>
    <t>Economia Brasileira e Contemporânea II</t>
  </si>
  <si>
    <t>Mercado e Comercialização</t>
  </si>
  <si>
    <t>Técnicas de Pesquisa em Economia I</t>
  </si>
  <si>
    <t>Técnicas de Pesquisa em Economia II</t>
  </si>
  <si>
    <t>Pesquisa Aplicada à Economia II</t>
  </si>
  <si>
    <t>Laboratório de Prática I</t>
  </si>
  <si>
    <t>Laboratório de Prática II</t>
  </si>
  <si>
    <t>Laboratório de Prática III</t>
  </si>
  <si>
    <t>Laboratório de Prática IV</t>
  </si>
  <si>
    <t>Laboratório de Prática V</t>
  </si>
  <si>
    <t>Laboratório de Prática VI</t>
  </si>
  <si>
    <t>Laboratório de Prática VII</t>
  </si>
  <si>
    <t>Laboratório de Prática VIII</t>
  </si>
  <si>
    <t>Tópicos Especiais em Economia I</t>
  </si>
  <si>
    <t>Tópicos Especiais em Economia II</t>
  </si>
  <si>
    <t>Tópicos Especiais em Economia III</t>
  </si>
  <si>
    <t>Tópicos Especiais em Economia IV</t>
  </si>
  <si>
    <t>Prática Extensionista I</t>
  </si>
  <si>
    <t>Prática Extensionista II</t>
  </si>
  <si>
    <t>Prática Extensionista III</t>
  </si>
  <si>
    <t>Prática Extensionista IV</t>
  </si>
  <si>
    <t>Leitura e Produção de Textos</t>
  </si>
  <si>
    <t>Per Nor</t>
  </si>
  <si>
    <t>Per Mat</t>
  </si>
  <si>
    <t>Unidade Curricular</t>
  </si>
  <si>
    <t>Carga Horária</t>
  </si>
  <si>
    <t>Créditos</t>
  </si>
  <si>
    <t>Pré-Requisito</t>
  </si>
  <si>
    <t>Área de Formação do Curso</t>
  </si>
  <si>
    <t>Total</t>
  </si>
  <si>
    <t>CEC-029</t>
  </si>
  <si>
    <t>NH</t>
  </si>
  <si>
    <t>FH</t>
  </si>
  <si>
    <t>FCH-005</t>
  </si>
  <si>
    <t>FG</t>
  </si>
  <si>
    <t>CET-423</t>
  </si>
  <si>
    <t>FCH-611</t>
  </si>
  <si>
    <t>TCC</t>
  </si>
  <si>
    <t>FTQ</t>
  </si>
  <si>
    <t>CEC-031</t>
  </si>
  <si>
    <t>CEC-032</t>
  </si>
  <si>
    <t>FCH-537</t>
  </si>
  <si>
    <t>CET-1293</t>
  </si>
  <si>
    <t>CEC-034</t>
  </si>
  <si>
    <t>CET-1295</t>
  </si>
  <si>
    <t>CEC-033</t>
  </si>
  <si>
    <t>CET-1294</t>
  </si>
  <si>
    <t>CEC-036</t>
  </si>
  <si>
    <t>Introdução à Economia; Matemática Aplicada I</t>
  </si>
  <si>
    <t>CEC-037</t>
  </si>
  <si>
    <t>CEC-038</t>
  </si>
  <si>
    <t>CET-1296</t>
  </si>
  <si>
    <t>CEC-039</t>
  </si>
  <si>
    <t>CEC-040</t>
  </si>
  <si>
    <t>CEC-006</t>
  </si>
  <si>
    <t>NT</t>
  </si>
  <si>
    <t>Introdução à Economia; Estatística Aplicada II</t>
  </si>
  <si>
    <t>Ter mais de 900 horas  integralizadas</t>
  </si>
  <si>
    <t>CEC-043</t>
  </si>
  <si>
    <t>CEC-045</t>
  </si>
  <si>
    <t>CEC-046</t>
  </si>
  <si>
    <t>CEC-047</t>
  </si>
  <si>
    <t>CEC-048</t>
  </si>
  <si>
    <t>Ter mais que 1300 horas  integralizadas</t>
  </si>
  <si>
    <t>Ter mais de 1300 horas  integralizadas</t>
  </si>
  <si>
    <t>CEC-050</t>
  </si>
  <si>
    <t>CAC-096</t>
  </si>
  <si>
    <t>CEC-051</t>
  </si>
  <si>
    <t>CEC-052</t>
  </si>
  <si>
    <t>Ter mais de 1200 horas  integralizadas</t>
  </si>
  <si>
    <t>FTP</t>
  </si>
  <si>
    <t>CEC-049</t>
  </si>
  <si>
    <t>CEC-055</t>
  </si>
  <si>
    <t>Ter mais de 1800 horas  integralizadas</t>
  </si>
  <si>
    <t>CIJ-085</t>
  </si>
  <si>
    <t>Instituição do Direito Público e Privado</t>
  </si>
  <si>
    <t>CEC-053</t>
  </si>
  <si>
    <t>CAC-140</t>
  </si>
  <si>
    <t>CEC-054</t>
  </si>
  <si>
    <t>Ter mais de 2100 horas  integralizadas</t>
  </si>
  <si>
    <t>Optativa I</t>
  </si>
  <si>
    <t>A depender da disciplina escolhida</t>
  </si>
  <si>
    <t>Optativa II</t>
  </si>
  <si>
    <t>CEC-056</t>
  </si>
  <si>
    <t>Optativa III</t>
  </si>
  <si>
    <t>Optativa IV</t>
  </si>
  <si>
    <t>Optativa V</t>
  </si>
  <si>
    <t>Optativa VI</t>
  </si>
  <si>
    <t>(vazio)</t>
  </si>
  <si>
    <t>Total Geral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</si>
</sst>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>
    <font>
      <sz val="11"/>
      <color theme="1"/>
      <name val="Calibri"/>
      <scheme val="minor"/>
    </font>
    <font>
      <b/>
      <sz val="11"/>
      <color theme="1"/>
      <name val="Calibri"/>
    </font>
    <font>
      <sz val="11"/>
      <color theme="1"/>
      <name val="Calibri"/>
    </font>
    <font>
      <b/>
      <u/>
      <sz val="11"/>
      <color theme="1"/>
      <name val="Calibri"/>
    </font>
    <font>
      <b/>
      <u/>
      <sz val="11"/>
      <color theme="1"/>
      <name val="Calibri"/>
    </font>
    <font>
      <b/>
      <u/>
      <sz val="11"/>
      <color theme="1"/>
      <name val="Calibri"/>
    </font>
    <font>
      <b/>
      <u/>
      <sz val="11"/>
      <color theme="1"/>
      <name val="Calibri"/>
    </font>
    <font>
      <b/>
      <u/>
      <sz val="11"/>
      <color theme="1"/>
      <name val="Calibri"/>
    </font>
    <font>
      <sz val="13"/>
      <color theme="1"/>
      <name val="Calibri"/>
    </font>
    <font>
      <sz val="11"/>
      <color rgb="FF000000"/>
      <name val="Calibri"/>
    </font>
    <font>
      <sz val="11"/>
      <color rgb="FFFF0000"/>
      <name val="Calibri"/>
    </font>
    <font>
      <b/>
      <sz val="20"/>
      <color theme="1"/>
      <name val="Calibri"/>
    </font>
    <font>
      <sz val="20"/>
      <color theme="1"/>
      <name val="Calibri"/>
    </font>
    <font>
      <b/>
      <sz val="16"/>
      <color theme="0"/>
      <name val="Calibri"/>
    </font>
    <font>
      <b/>
      <sz val="12"/>
      <color theme="1"/>
      <name val="Calibri"/>
    </font>
    <font>
      <b/>
      <sz val="16"/>
      <color theme="1"/>
      <name val="Calibri"/>
    </font>
    <font>
      <b/>
      <sz val="13"/>
      <color theme="1"/>
      <name val="Calibri"/>
    </font>
    <font>
      <sz val="10"/>
      <color theme="1"/>
      <name val="Calibri"/>
    </font>
    <font>
      <b/>
      <u/>
      <sz val="14"/>
      <color theme="0"/>
      <name val="Calibri"/>
    </font>
    <font>
      <b/>
      <u/>
      <sz val="14"/>
      <color theme="1"/>
      <name val="Calibri"/>
    </font>
    <font>
      <b/>
      <u/>
      <sz val="14"/>
      <color theme="1"/>
      <name val="Calibri"/>
    </font>
    <font>
      <sz val="11"/>
      <name val="Calibri"/>
    </font>
    <font>
      <sz val="14"/>
      <color theme="1"/>
      <name val="Calibri"/>
    </font>
    <font>
      <sz val="12"/>
      <color theme="0"/>
      <name val="Calibri"/>
    </font>
    <font>
      <sz val="12"/>
      <color theme="1"/>
      <name val="Calibri"/>
    </font>
    <font>
      <b/>
      <u/>
      <sz val="14"/>
      <color theme="1"/>
      <name val="Calibri"/>
    </font>
    <font>
      <b/>
      <sz val="14"/>
      <color theme="1"/>
      <name val="Calibri"/>
    </font>
    <font>
      <b/>
      <u/>
      <sz val="14"/>
      <color theme="1"/>
      <name val="Calibri"/>
    </font>
    <font>
      <b/>
      <u/>
      <sz val="14"/>
      <color theme="1"/>
      <name val="Calibri"/>
    </font>
    <font>
      <b/>
      <u/>
      <sz val="14"/>
      <color theme="1"/>
      <name val="Calibri"/>
    </font>
    <font>
      <b/>
      <u/>
      <sz val="14"/>
      <color theme="1"/>
      <name val="Calibri"/>
    </font>
    <font>
      <b/>
      <sz val="11"/>
      <color theme="1"/>
      <name val="Times New Roman"/>
    </font>
    <font>
      <b/>
      <sz val="12"/>
      <color theme="1"/>
      <name val="Times New Roman"/>
    </font>
    <font>
      <sz val="12"/>
      <color theme="1"/>
      <name val="Times New Roman"/>
    </font>
    <font>
      <sz val="11"/>
      <color theme="1"/>
      <name val="Times New Roman"/>
    </font>
  </fonts>
  <fills count="1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D9EAD3"/>
        <bgColor rgb="FFD9EAD3"/>
      </patternFill>
    </fill>
    <fill>
      <patternFill patternType="solid">
        <fgColor rgb="FFC2D69B"/>
        <bgColor rgb="FFC2D69B"/>
      </patternFill>
    </fill>
    <fill>
      <patternFill patternType="solid">
        <fgColor rgb="FFD8D8D8"/>
        <bgColor rgb="FFD8D8D8"/>
      </patternFill>
    </fill>
    <fill>
      <patternFill patternType="solid">
        <fgColor rgb="FFE36C09"/>
        <bgColor rgb="FFE36C09"/>
      </patternFill>
    </fill>
    <fill>
      <patternFill patternType="solid">
        <fgColor rgb="FF92D050"/>
        <bgColor rgb="FF92D050"/>
      </patternFill>
    </fill>
    <fill>
      <patternFill patternType="solid">
        <fgColor rgb="FF8DB3E2"/>
        <bgColor rgb="FF8DB3E2"/>
      </patternFill>
    </fill>
    <fill>
      <patternFill patternType="solid">
        <fgColor rgb="FFFF99CC"/>
        <bgColor rgb="FFFF99CC"/>
      </patternFill>
    </fill>
    <fill>
      <patternFill patternType="solid">
        <fgColor rgb="FFFFC000"/>
        <bgColor rgb="FFFFC000"/>
      </patternFill>
    </fill>
    <fill>
      <patternFill patternType="solid">
        <fgColor rgb="FFF2F2F2"/>
        <bgColor rgb="FFF2F2F2"/>
      </patternFill>
    </fill>
    <fill>
      <patternFill patternType="solid">
        <fgColor rgb="FFFFFFCC"/>
        <bgColor rgb="FFFFFFCC"/>
      </patternFill>
    </fill>
    <fill>
      <patternFill patternType="solid">
        <fgColor rgb="FFE5B8B7"/>
        <bgColor rgb="FFE5B8B7"/>
      </patternFill>
    </fill>
    <fill>
      <patternFill patternType="solid">
        <fgColor rgb="FFFF0000"/>
        <bgColor rgb="FFFF0000"/>
      </patternFill>
    </fill>
    <fill>
      <patternFill patternType="solid">
        <fgColor rgb="FFD6E3BC"/>
        <bgColor rgb="FFD6E3BC"/>
      </patternFill>
    </fill>
    <fill>
      <patternFill patternType="solid">
        <fgColor rgb="FF95B3D7"/>
        <bgColor rgb="FF95B3D7"/>
      </patternFill>
    </fill>
    <fill>
      <patternFill patternType="solid">
        <fgColor rgb="FFBFBFBF"/>
        <bgColor rgb="FFBFBFBF"/>
      </patternFill>
    </fill>
  </fills>
  <borders count="33"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191">
    <xf numFmtId="0" fontId="0" fillId="0" borderId="0" xfId="0"/>
    <xf numFmtId="0" fontId="1" fillId="0" borderId="0" xfId="0" applyFont="1"/>
    <xf numFmtId="0" fontId="1" fillId="2" borderId="1" xfId="0" applyFont="1" applyFill="1" applyBorder="1"/>
    <xf numFmtId="0" fontId="2" fillId="2" borderId="1" xfId="0" applyFont="1" applyFill="1" applyBorder="1" applyAlignment="1">
      <alignment horizontal="center" vertical="top" wrapText="1"/>
    </xf>
    <xf numFmtId="20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20" fontId="3" fillId="0" borderId="0" xfId="0" applyNumberFormat="1" applyFont="1" applyAlignment="1">
      <alignment horizontal="center" vertical="center"/>
    </xf>
    <xf numFmtId="20" fontId="4" fillId="2" borderId="1" xfId="0" applyNumberFormat="1" applyFont="1" applyFill="1" applyBorder="1" applyAlignment="1">
      <alignment horizontal="center" vertical="center"/>
    </xf>
    <xf numFmtId="20" fontId="5" fillId="0" borderId="0" xfId="0" applyNumberFormat="1" applyFont="1" applyAlignment="1">
      <alignment vertical="center"/>
    </xf>
    <xf numFmtId="20" fontId="6" fillId="0" borderId="0" xfId="0" applyNumberFormat="1" applyFont="1" applyAlignment="1">
      <alignment horizontal="left" vertical="center"/>
    </xf>
    <xf numFmtId="0" fontId="7" fillId="0" borderId="0" xfId="0" applyFont="1" applyAlignment="1">
      <alignment vertical="center"/>
    </xf>
    <xf numFmtId="20" fontId="1" fillId="0" borderId="0" xfId="0" applyNumberFormat="1" applyFont="1" applyAlignment="1">
      <alignment horizontal="left"/>
    </xf>
    <xf numFmtId="0" fontId="2" fillId="0" borderId="0" xfId="0" applyFont="1"/>
    <xf numFmtId="0" fontId="8" fillId="0" borderId="0" xfId="0" applyFont="1"/>
    <xf numFmtId="0" fontId="2" fillId="2" borderId="1" xfId="0" applyFont="1" applyFill="1" applyBorder="1"/>
    <xf numFmtId="0" fontId="2" fillId="3" borderId="1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/>
    </xf>
    <xf numFmtId="20" fontId="2" fillId="3" borderId="1" xfId="0" applyNumberFormat="1" applyFont="1" applyFill="1" applyBorder="1" applyAlignment="1">
      <alignment horizontal="center"/>
    </xf>
    <xf numFmtId="20" fontId="2" fillId="3" borderId="1" xfId="0" applyNumberFormat="1" applyFont="1" applyFill="1" applyBorder="1"/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center" vertical="top" wrapText="1"/>
    </xf>
    <xf numFmtId="0" fontId="2" fillId="2" borderId="1" xfId="0" applyFont="1" applyFill="1" applyBorder="1" applyAlignment="1">
      <alignment horizontal="center"/>
    </xf>
    <xf numFmtId="20" fontId="2" fillId="0" borderId="0" xfId="0" applyNumberFormat="1" applyFont="1" applyAlignment="1">
      <alignment horizontal="center"/>
    </xf>
    <xf numFmtId="20" fontId="2" fillId="0" borderId="0" xfId="0" applyNumberFormat="1" applyFont="1"/>
    <xf numFmtId="0" fontId="2" fillId="4" borderId="1" xfId="0" applyFont="1" applyFill="1" applyBorder="1"/>
    <xf numFmtId="0" fontId="8" fillId="4" borderId="1" xfId="0" applyFont="1" applyFill="1" applyBorder="1"/>
    <xf numFmtId="0" fontId="2" fillId="4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center"/>
    </xf>
    <xf numFmtId="20" fontId="2" fillId="4" borderId="1" xfId="0" applyNumberFormat="1" applyFont="1" applyFill="1" applyBorder="1" applyAlignment="1">
      <alignment horizontal="center"/>
    </xf>
    <xf numFmtId="20" fontId="2" fillId="4" borderId="1" xfId="0" applyNumberFormat="1" applyFont="1" applyFill="1" applyBorder="1"/>
    <xf numFmtId="0" fontId="9" fillId="2" borderId="1" xfId="0" applyFont="1" applyFill="1" applyBorder="1" applyAlignment="1">
      <alignment horizontal="center" vertical="top" wrapText="1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/>
    </xf>
    <xf numFmtId="0" fontId="9" fillId="2" borderId="1" xfId="0" applyFont="1" applyFill="1" applyBorder="1" applyAlignment="1">
      <alignment horizontal="center"/>
    </xf>
    <xf numFmtId="20" fontId="9" fillId="0" borderId="0" xfId="0" applyNumberFormat="1" applyFont="1" applyAlignment="1">
      <alignment horizontal="center"/>
    </xf>
    <xf numFmtId="20" fontId="9" fillId="0" borderId="0" xfId="0" applyNumberFormat="1" applyFont="1"/>
    <xf numFmtId="0" fontId="2" fillId="0" borderId="2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0" borderId="3" xfId="0" applyFont="1" applyBorder="1" applyAlignment="1">
      <alignment horizontal="left" vertical="top" wrapText="1"/>
    </xf>
    <xf numFmtId="20" fontId="2" fillId="0" borderId="3" xfId="0" applyNumberFormat="1" applyFont="1" applyBorder="1" applyAlignment="1">
      <alignment horizontal="center"/>
    </xf>
    <xf numFmtId="20" fontId="2" fillId="0" borderId="3" xfId="0" applyNumberFormat="1" applyFont="1" applyBorder="1"/>
    <xf numFmtId="0" fontId="2" fillId="0" borderId="5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0" borderId="7" xfId="0" applyFont="1" applyBorder="1" applyAlignment="1">
      <alignment horizontal="left" vertical="top" wrapText="1"/>
    </xf>
    <xf numFmtId="20" fontId="2" fillId="0" borderId="7" xfId="0" applyNumberFormat="1" applyFont="1" applyBorder="1" applyAlignment="1">
      <alignment horizontal="center"/>
    </xf>
    <xf numFmtId="20" fontId="2" fillId="0" borderId="7" xfId="0" applyNumberFormat="1" applyFont="1" applyBorder="1"/>
    <xf numFmtId="0" fontId="2" fillId="0" borderId="8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" fillId="0" borderId="10" xfId="0" applyFont="1" applyBorder="1" applyAlignment="1">
      <alignment horizontal="left" vertical="top" wrapText="1"/>
    </xf>
    <xf numFmtId="20" fontId="2" fillId="0" borderId="10" xfId="0" applyNumberFormat="1" applyFont="1" applyBorder="1" applyAlignment="1">
      <alignment horizontal="center"/>
    </xf>
    <xf numFmtId="20" fontId="2" fillId="0" borderId="10" xfId="0" applyNumberFormat="1" applyFont="1" applyBorder="1"/>
    <xf numFmtId="0" fontId="2" fillId="0" borderId="12" xfId="0" applyFont="1" applyBorder="1" applyAlignment="1">
      <alignment horizontal="left" vertical="top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2" fillId="5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" fillId="5" borderId="1" xfId="0" applyFont="1" applyFill="1" applyBorder="1"/>
    <xf numFmtId="0" fontId="10" fillId="5" borderId="1" xfId="0" applyFont="1" applyFill="1" applyBorder="1" applyAlignment="1">
      <alignment horizontal="left"/>
    </xf>
    <xf numFmtId="0" fontId="10" fillId="5" borderId="1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2" fillId="2" borderId="1" xfId="0" applyFont="1" applyFill="1" applyBorder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left"/>
    </xf>
    <xf numFmtId="0" fontId="1" fillId="0" borderId="7" xfId="0" applyFont="1" applyBorder="1"/>
    <xf numFmtId="0" fontId="1" fillId="0" borderId="7" xfId="0" applyFont="1" applyBorder="1" applyAlignment="1">
      <alignment horizontal="center"/>
    </xf>
    <xf numFmtId="0" fontId="12" fillId="0" borderId="0" xfId="0" applyFont="1"/>
    <xf numFmtId="0" fontId="13" fillId="0" borderId="0" xfId="0" applyFont="1" applyAlignment="1">
      <alignment horizontal="center"/>
    </xf>
    <xf numFmtId="0" fontId="14" fillId="0" borderId="7" xfId="0" applyFont="1" applyBorder="1" applyAlignment="1">
      <alignment horizontal="center"/>
    </xf>
    <xf numFmtId="0" fontId="15" fillId="0" borderId="0" xfId="0" applyFont="1" applyAlignment="1">
      <alignment horizontal="center"/>
    </xf>
    <xf numFmtId="20" fontId="16" fillId="0" borderId="7" xfId="0" applyNumberFormat="1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 wrapText="1"/>
    </xf>
    <xf numFmtId="0" fontId="17" fillId="0" borderId="0" xfId="0" applyFont="1"/>
    <xf numFmtId="0" fontId="18" fillId="0" borderId="0" xfId="0" applyFont="1"/>
    <xf numFmtId="20" fontId="19" fillId="0" borderId="7" xfId="0" applyNumberFormat="1" applyFont="1" applyBorder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7" xfId="0" applyFont="1" applyBorder="1" applyAlignment="1">
      <alignment horizontal="center" vertical="top" wrapText="1"/>
    </xf>
    <xf numFmtId="0" fontId="24" fillId="0" borderId="0" xfId="0" applyFont="1"/>
    <xf numFmtId="0" fontId="14" fillId="0" borderId="10" xfId="0" applyFont="1" applyBorder="1" applyAlignment="1">
      <alignment horizontal="center"/>
    </xf>
    <xf numFmtId="20" fontId="16" fillId="0" borderId="8" xfId="0" applyNumberFormat="1" applyFont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 wrapText="1"/>
    </xf>
    <xf numFmtId="0" fontId="17" fillId="6" borderId="7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20" fontId="16" fillId="0" borderId="6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25" fillId="0" borderId="0" xfId="0" applyFont="1"/>
    <xf numFmtId="0" fontId="17" fillId="10" borderId="7" xfId="0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/>
    </xf>
    <xf numFmtId="0" fontId="2" fillId="10" borderId="1" xfId="0" applyFont="1" applyFill="1" applyBorder="1"/>
    <xf numFmtId="0" fontId="12" fillId="7" borderId="7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9" borderId="7" xfId="0" applyFont="1" applyFill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5" borderId="7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vertical="top"/>
    </xf>
    <xf numFmtId="0" fontId="1" fillId="0" borderId="0" xfId="0" applyFont="1" applyAlignment="1">
      <alignment horizontal="left" vertical="top" wrapText="1"/>
    </xf>
    <xf numFmtId="0" fontId="15" fillId="11" borderId="1" xfId="0" applyFont="1" applyFill="1" applyBorder="1" applyAlignment="1">
      <alignment horizontal="center"/>
    </xf>
    <xf numFmtId="0" fontId="15" fillId="0" borderId="7" xfId="0" applyFont="1" applyBorder="1" applyAlignment="1">
      <alignment horizontal="center"/>
    </xf>
    <xf numFmtId="20" fontId="15" fillId="0" borderId="7" xfId="0" applyNumberFormat="1" applyFont="1" applyBorder="1" applyAlignment="1">
      <alignment horizontal="center" vertical="center"/>
    </xf>
    <xf numFmtId="20" fontId="15" fillId="5" borderId="1" xfId="0" applyNumberFormat="1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 wrapText="1"/>
    </xf>
    <xf numFmtId="0" fontId="27" fillId="0" borderId="8" xfId="0" applyFont="1" applyBorder="1"/>
    <xf numFmtId="0" fontId="28" fillId="0" borderId="6" xfId="0" applyFont="1" applyBorder="1"/>
    <xf numFmtId="0" fontId="30" fillId="0" borderId="7" xfId="0" applyFont="1" applyBorder="1" applyAlignment="1">
      <alignment horizontal="center"/>
    </xf>
    <xf numFmtId="0" fontId="26" fillId="0" borderId="7" xfId="0" applyFont="1" applyBorder="1" applyAlignment="1">
      <alignment horizontal="center" vertical="top" wrapText="1"/>
    </xf>
    <xf numFmtId="0" fontId="26" fillId="12" borderId="7" xfId="0" applyFont="1" applyFill="1" applyBorder="1" applyAlignment="1">
      <alignment horizontal="center" vertical="top" wrapText="1"/>
    </xf>
    <xf numFmtId="0" fontId="22" fillId="0" borderId="7" xfId="0" applyFont="1" applyBorder="1" applyAlignment="1">
      <alignment horizontal="center" vertical="top"/>
    </xf>
    <xf numFmtId="0" fontId="9" fillId="0" borderId="0" xfId="0" applyFont="1"/>
    <xf numFmtId="0" fontId="9" fillId="0" borderId="0" xfId="0" applyFont="1" applyAlignment="1">
      <alignment horizontal="center" vertical="center"/>
    </xf>
    <xf numFmtId="0" fontId="2" fillId="13" borderId="1" xfId="0" applyFont="1" applyFill="1" applyBorder="1"/>
    <xf numFmtId="0" fontId="9" fillId="2" borderId="1" xfId="0" applyFont="1" applyFill="1" applyBorder="1"/>
    <xf numFmtId="0" fontId="9" fillId="14" borderId="1" xfId="0" applyFont="1" applyFill="1" applyBorder="1"/>
    <xf numFmtId="0" fontId="2" fillId="15" borderId="1" xfId="0" applyFont="1" applyFill="1" applyBorder="1" applyAlignment="1">
      <alignment horizontal="left"/>
    </xf>
    <xf numFmtId="0" fontId="2" fillId="16" borderId="1" xfId="0" applyFont="1" applyFill="1" applyBorder="1" applyAlignment="1">
      <alignment horizontal="left"/>
    </xf>
    <xf numFmtId="0" fontId="12" fillId="17" borderId="7" xfId="0" applyFont="1" applyFill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3" fillId="0" borderId="0" xfId="0" applyFont="1"/>
    <xf numFmtId="0" fontId="32" fillId="0" borderId="7" xfId="0" applyFont="1" applyBorder="1" applyAlignment="1">
      <alignment horizontal="center" vertical="center" textRotation="90" wrapText="1"/>
    </xf>
    <xf numFmtId="0" fontId="34" fillId="0" borderId="0" xfId="0" applyFont="1" applyAlignment="1">
      <alignment vertical="top" wrapText="1"/>
    </xf>
    <xf numFmtId="0" fontId="33" fillId="0" borderId="31" xfId="0" applyFont="1" applyBorder="1" applyAlignment="1">
      <alignment horizontal="center" vertical="top" wrapText="1"/>
    </xf>
    <xf numFmtId="0" fontId="33" fillId="0" borderId="31" xfId="0" applyFont="1" applyBorder="1" applyAlignment="1">
      <alignment horizontal="left" vertical="top" wrapText="1"/>
    </xf>
    <xf numFmtId="0" fontId="33" fillId="0" borderId="31" xfId="0" applyFont="1" applyBorder="1" applyAlignment="1">
      <alignment vertical="top" wrapText="1"/>
    </xf>
    <xf numFmtId="1" fontId="33" fillId="0" borderId="31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center"/>
    </xf>
    <xf numFmtId="0" fontId="33" fillId="5" borderId="32" xfId="0" applyFont="1" applyFill="1" applyBorder="1" applyAlignment="1">
      <alignment horizontal="center" vertical="top" wrapText="1"/>
    </xf>
    <xf numFmtId="0" fontId="33" fillId="5" borderId="32" xfId="0" applyFont="1" applyFill="1" applyBorder="1" applyAlignment="1">
      <alignment horizontal="left" vertical="top" wrapText="1"/>
    </xf>
    <xf numFmtId="0" fontId="33" fillId="5" borderId="32" xfId="0" applyFont="1" applyFill="1" applyBorder="1" applyAlignment="1">
      <alignment vertical="top" wrapText="1"/>
    </xf>
    <xf numFmtId="1" fontId="33" fillId="5" borderId="32" xfId="0" applyNumberFormat="1" applyFont="1" applyFill="1" applyBorder="1" applyAlignment="1">
      <alignment horizontal="center" vertical="top" wrapText="1"/>
    </xf>
    <xf numFmtId="0" fontId="33" fillId="5" borderId="4" xfId="0" applyFont="1" applyFill="1" applyBorder="1" applyAlignment="1">
      <alignment horizontal="center" vertical="top" wrapText="1"/>
    </xf>
    <xf numFmtId="0" fontId="33" fillId="5" borderId="4" xfId="0" applyFont="1" applyFill="1" applyBorder="1" applyAlignment="1">
      <alignment horizontal="left" vertical="top" wrapText="1"/>
    </xf>
    <xf numFmtId="0" fontId="33" fillId="5" borderId="4" xfId="0" applyFont="1" applyFill="1" applyBorder="1" applyAlignment="1">
      <alignment vertical="top" wrapText="1"/>
    </xf>
    <xf numFmtId="1" fontId="33" fillId="5" borderId="4" xfId="0" applyNumberFormat="1" applyFont="1" applyFill="1" applyBorder="1" applyAlignment="1">
      <alignment horizontal="center" vertical="top" wrapText="1"/>
    </xf>
    <xf numFmtId="0" fontId="34" fillId="0" borderId="0" xfId="0" applyFont="1" applyAlignment="1">
      <alignment vertical="top"/>
    </xf>
    <xf numFmtId="0" fontId="33" fillId="0" borderId="0" xfId="0" applyFont="1" applyAlignment="1">
      <alignment horizontal="center" vertical="top"/>
    </xf>
    <xf numFmtId="0" fontId="33" fillId="0" borderId="0" xfId="0" applyFont="1" applyAlignment="1">
      <alignment horizontal="left" vertical="top" wrapText="1"/>
    </xf>
    <xf numFmtId="0" fontId="33" fillId="0" borderId="0" xfId="0" applyFont="1" applyAlignment="1">
      <alignment vertical="top"/>
    </xf>
    <xf numFmtId="0" fontId="34" fillId="0" borderId="0" xfId="0" applyFont="1"/>
    <xf numFmtId="0" fontId="22" fillId="0" borderId="8" xfId="0" applyFont="1" applyBorder="1" applyAlignment="1">
      <alignment horizontal="left" vertical="top" wrapText="1"/>
    </xf>
    <xf numFmtId="0" fontId="21" fillId="0" borderId="13" xfId="0" applyFont="1" applyBorder="1"/>
    <xf numFmtId="0" fontId="21" fillId="0" borderId="6" xfId="0" applyFont="1" applyBorder="1"/>
    <xf numFmtId="0" fontId="11" fillId="0" borderId="0" xfId="0" applyFont="1" applyAlignment="1">
      <alignment horizontal="center"/>
    </xf>
    <xf numFmtId="0" fontId="0" fillId="0" borderId="0" xfId="0"/>
    <xf numFmtId="20" fontId="20" fillId="0" borderId="8" xfId="0" applyNumberFormat="1" applyFont="1" applyBorder="1" applyAlignment="1">
      <alignment horizontal="left"/>
    </xf>
    <xf numFmtId="0" fontId="15" fillId="2" borderId="14" xfId="0" applyFont="1" applyFill="1" applyBorder="1" applyAlignment="1">
      <alignment horizontal="center"/>
    </xf>
    <xf numFmtId="0" fontId="21" fillId="0" borderId="15" xfId="0" applyFont="1" applyBorder="1"/>
    <xf numFmtId="0" fontId="21" fillId="0" borderId="16" xfId="0" applyFont="1" applyBorder="1"/>
    <xf numFmtId="0" fontId="1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4" fillId="0" borderId="0" xfId="0" applyFont="1"/>
    <xf numFmtId="0" fontId="14" fillId="2" borderId="23" xfId="0" applyFont="1" applyFill="1" applyBorder="1" applyAlignment="1">
      <alignment horizontal="left" vertical="top" wrapText="1"/>
    </xf>
    <xf numFmtId="0" fontId="21" fillId="0" borderId="24" xfId="0" applyFont="1" applyBorder="1"/>
    <xf numFmtId="0" fontId="21" fillId="0" borderId="25" xfId="0" applyFont="1" applyBorder="1"/>
    <xf numFmtId="0" fontId="21" fillId="0" borderId="26" xfId="0" applyFont="1" applyBorder="1"/>
    <xf numFmtId="0" fontId="21" fillId="0" borderId="27" xfId="0" applyFont="1" applyBorder="1"/>
    <xf numFmtId="0" fontId="21" fillId="0" borderId="28" xfId="0" applyFont="1" applyBorder="1"/>
    <xf numFmtId="0" fontId="21" fillId="0" borderId="29" xfId="0" applyFont="1" applyBorder="1"/>
    <xf numFmtId="0" fontId="21" fillId="0" borderId="30" xfId="0" applyFont="1" applyBorder="1"/>
    <xf numFmtId="0" fontId="15" fillId="11" borderId="14" xfId="0" applyFont="1" applyFill="1" applyBorder="1" applyAlignment="1">
      <alignment horizontal="center"/>
    </xf>
    <xf numFmtId="0" fontId="29" fillId="0" borderId="8" xfId="0" applyFont="1" applyBorder="1" applyAlignment="1">
      <alignment horizontal="left"/>
    </xf>
    <xf numFmtId="0" fontId="2" fillId="0" borderId="8" xfId="0" applyFont="1" applyBorder="1" applyAlignment="1">
      <alignment horizontal="left" vertical="top"/>
    </xf>
    <xf numFmtId="0" fontId="2" fillId="12" borderId="8" xfId="0" applyFont="1" applyFill="1" applyBorder="1" applyAlignment="1">
      <alignment horizontal="left" vertical="top"/>
    </xf>
    <xf numFmtId="0" fontId="32" fillId="0" borderId="8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0" fillId="0" borderId="17" xfId="0" pivotButton="1" applyBorder="1"/>
    <xf numFmtId="0" fontId="0" fillId="0" borderId="18" xfId="0" applyBorder="1"/>
    <xf numFmtId="0" fontId="0" fillId="0" borderId="17" xfId="0" applyBorder="1"/>
    <xf numFmtId="0" fontId="0" fillId="0" borderId="18" xfId="0" applyNumberFormat="1" applyBorder="1"/>
    <xf numFmtId="0" fontId="0" fillId="0" borderId="19" xfId="0" applyBorder="1"/>
    <xf numFmtId="0" fontId="0" fillId="0" borderId="20" xfId="0" applyNumberFormat="1" applyBorder="1"/>
    <xf numFmtId="0" fontId="0" fillId="0" borderId="21" xfId="0" applyBorder="1"/>
    <xf numFmtId="0" fontId="0" fillId="0" borderId="22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180975</xdr:colOff>
      <xdr:row>34</xdr:row>
      <xdr:rowOff>0</xdr:rowOff>
    </xdr:from>
    <xdr:ext cx="3086100" cy="13525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3812475" y="3113250"/>
          <a:ext cx="3067050" cy="1333500"/>
        </a:xfrm>
        <a:prstGeom prst="wedgeRectCallout">
          <a:avLst>
            <a:gd name="adj1" fmla="val -20833"/>
            <a:gd name="adj2" fmla="val -71875"/>
          </a:avLst>
        </a:prstGeom>
        <a:solidFill>
          <a:srgbClr val="FFFF00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/>
            <a:buNone/>
          </a:pPr>
          <a:r>
            <a:rPr lang="en-US" sz="14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Se o resultado for </a:t>
          </a:r>
          <a:r>
            <a:rPr lang="en-US" sz="1600" b="1" u="sng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#N/D  </a:t>
          </a:r>
          <a:r>
            <a:rPr lang="en-US" sz="14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é porque  não foi ofertada a disciplina e/ou para o turno requerido. Tente outra turma.</a:t>
          </a:r>
          <a:endParaRPr sz="14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0</xdr:col>
      <xdr:colOff>447675</xdr:colOff>
      <xdr:row>34</xdr:row>
      <xdr:rowOff>-9525</xdr:rowOff>
    </xdr:from>
    <xdr:ext cx="1152525" cy="115252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779263" y="3213263"/>
          <a:ext cx="1133475" cy="1133475"/>
        </a:xfrm>
        <a:prstGeom prst="wedgeRectCallout">
          <a:avLst>
            <a:gd name="adj1" fmla="val 18315"/>
            <a:gd name="adj2" fmla="val -80586"/>
          </a:avLst>
        </a:prstGeom>
        <a:solidFill>
          <a:srgbClr val="FFFF00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/>
            <a:buNone/>
          </a:pPr>
          <a:r>
            <a:rPr lang="en-US" sz="14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Clique e selecione aqui a turma</a:t>
          </a:r>
          <a:endParaRPr sz="14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2</xdr:col>
      <xdr:colOff>19050</xdr:colOff>
      <xdr:row>35</xdr:row>
      <xdr:rowOff>-95250</xdr:rowOff>
    </xdr:from>
    <xdr:ext cx="2162175" cy="90487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4274438" y="3337088"/>
          <a:ext cx="2143125" cy="885825"/>
        </a:xfrm>
        <a:prstGeom prst="wedgeRectCallout">
          <a:avLst>
            <a:gd name="adj1" fmla="val -19321"/>
            <a:gd name="adj2" fmla="val -88437"/>
          </a:avLst>
        </a:prstGeom>
        <a:solidFill>
          <a:srgbClr val="FFFF00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/>
            <a:buNone/>
          </a:pPr>
          <a:r>
            <a:rPr lang="en-US" sz="14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Clique e selecione aqui a disciplina</a:t>
          </a:r>
          <a:endParaRPr sz="14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10</xdr:col>
      <xdr:colOff>-85725</xdr:colOff>
      <xdr:row>23</xdr:row>
      <xdr:rowOff>-76200</xdr:rowOff>
    </xdr:from>
    <xdr:ext cx="3000375" cy="232410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3855338" y="2627475"/>
          <a:ext cx="2981325" cy="2305050"/>
        </a:xfrm>
        <a:prstGeom prst="wedgeRectCallout">
          <a:avLst>
            <a:gd name="adj1" fmla="val -66162"/>
            <a:gd name="adj2" fmla="val 17611"/>
          </a:avLst>
        </a:prstGeom>
        <a:solidFill>
          <a:srgbClr val="FFFF00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4000"/>
            <a:buFont typeface="Calibri"/>
            <a:buNone/>
          </a:pPr>
          <a:r>
            <a:rPr lang="en-US" sz="40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FAÇA AQUI SUAS ESCOLHAS</a:t>
          </a:r>
          <a:endParaRPr sz="4000" b="1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10</xdr:col>
      <xdr:colOff>-47625</xdr:colOff>
      <xdr:row>2</xdr:row>
      <xdr:rowOff>-76200</xdr:rowOff>
    </xdr:from>
    <xdr:ext cx="3000375" cy="2733675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3855338" y="2422688"/>
          <a:ext cx="2981325" cy="2714625"/>
        </a:xfrm>
        <a:prstGeom prst="wedgeRectCallout">
          <a:avLst>
            <a:gd name="adj1" fmla="val -19043"/>
            <a:gd name="adj2" fmla="val 93611"/>
          </a:avLst>
        </a:prstGeom>
        <a:solidFill>
          <a:srgbClr val="FFFF00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4000"/>
            <a:buFont typeface="Calibri"/>
            <a:buNone/>
          </a:pPr>
          <a:r>
            <a:rPr lang="en-US" sz="40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FAÇA SUAS ESCOLHAS LOGO ABAIXO</a:t>
          </a:r>
          <a:endParaRPr sz="4000" b="1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0</xdr:col>
      <xdr:colOff>209550</xdr:colOff>
      <xdr:row>0</xdr:row>
      <xdr:rowOff>142875</xdr:rowOff>
    </xdr:from>
    <xdr:ext cx="638175" cy="657225"/>
    <xdr:pic>
      <xdr:nvPicPr>
        <xdr:cNvPr id="2" name="image2.jpg" descr="Brasa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228600</xdr:colOff>
      <xdr:row>0</xdr:row>
      <xdr:rowOff>142875</xdr:rowOff>
    </xdr:from>
    <xdr:ext cx="647700" cy="657225"/>
    <xdr:pic>
      <xdr:nvPicPr>
        <xdr:cNvPr id="8" name="image1.png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Jessica Alves Souza" refreshedDate="45138.853149537033" refreshedVersion="8" recordCount="351" xr:uid="{00000000-000A-0000-FFFF-FFFF00000000}">
  <cacheSource type="worksheet">
    <worksheetSource ref="A1:S352" sheet="Oferta"/>
  </cacheSource>
  <cacheFields count="19">
    <cacheField name="Semestre A" numFmtId="0">
      <sharedItems/>
    </cacheField>
    <cacheField name="Cod/Turma" numFmtId="0">
      <sharedItems/>
    </cacheField>
    <cacheField name="Curriculo" numFmtId="0">
      <sharedItems/>
    </cacheField>
    <cacheField name="Código" numFmtId="0">
      <sharedItems/>
    </cacheField>
    <cacheField name="Disciplina" numFmtId="0">
      <sharedItems/>
    </cacheField>
    <cacheField name="Nat" numFmtId="0">
      <sharedItems/>
    </cacheField>
    <cacheField name="Sem" numFmtId="0">
      <sharedItems containsSemiMixedTypes="0" containsString="0" containsNumber="1" containsInteger="1" minValue="1" maxValue="10"/>
    </cacheField>
    <cacheField name="Tipo" numFmtId="0">
      <sharedItems/>
    </cacheField>
    <cacheField name="CH" numFmtId="0">
      <sharedItems containsSemiMixedTypes="0" containsString="0" containsNumber="1" containsInteger="1" minValue="30" maxValue="120"/>
    </cacheField>
    <cacheField name="CR" numFmtId="0">
      <sharedItems containsSemiMixedTypes="0" containsString="0" containsNumber="1" containsInteger="1" minValue="1" maxValue="6"/>
    </cacheField>
    <cacheField name="Turma" numFmtId="0">
      <sharedItems containsBlank="1"/>
    </cacheField>
    <cacheField name="OBS" numFmtId="0">
      <sharedItems containsBlank="1"/>
    </cacheField>
    <cacheField name="Classe" numFmtId="0">
      <sharedItems containsBlank="1"/>
    </cacheField>
    <cacheField name="Deptº" numFmtId="0">
      <sharedItems/>
    </cacheField>
    <cacheField name="Professor" numFmtId="0">
      <sharedItems containsBlank="1" count="39">
        <s v="A definir"/>
        <m/>
        <s v="Marcelo"/>
        <s v="Natânia"/>
        <s v="Pedro"/>
        <s v="Beth"/>
        <s v="Zilney"/>
        <s v="Mônica"/>
        <s v="Carla"/>
        <s v="Sérgio"/>
        <s v="Elenildes"/>
        <s v="Andréa"/>
        <s v="Elson"/>
        <s v="Andreia"/>
        <s v="Helga"/>
        <s v="Marianne"/>
        <s v="Aline"/>
        <s v="Angye"/>
        <s v="Sócrates"/>
        <s v="Drumond"/>
        <s v="Gustavo"/>
        <s v="Ana"/>
        <s v="Omar"/>
        <s v="Naisy"/>
        <s v="Ribeiro"/>
        <s v="João"/>
        <s v="Aniram"/>
        <s v="Henrique"/>
        <s v="Vera Lúcia"/>
        <s v="Sem indicação"/>
        <s v="Larissa"/>
        <s v="Marcelo Inácio"/>
        <s v="Sérgio José"/>
        <s v="Chagas"/>
        <s v="Diná"/>
        <s v="Adriano Salume"/>
        <s v="Marcos Alberto"/>
        <s v="Niella"/>
        <s v="Marialda"/>
      </sharedItems>
    </cacheField>
    <cacheField name="Nome Completo" numFmtId="0">
      <sharedItems/>
    </cacheField>
    <cacheField name="Sala" numFmtId="0">
      <sharedItems containsString="0" containsBlank="1" containsNumber="1" containsInteger="1" minValue="1102" maxValue="1113"/>
    </cacheField>
    <cacheField name="Semestre" numFmtId="0">
      <sharedItems/>
    </cacheField>
    <cacheField name="CH_Docente" numFmtId="0">
      <sharedItems containsString="0" containsBlank="1" containsNumber="1" containsInteger="1" minValue="2" maxValue="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1">
  <r>
    <s v="FN7º Semestre - T01"/>
    <s v="Curr2023NCAC096T01"/>
    <s v="Curr2023N"/>
    <s v="CAC096"/>
    <s v="CONTABILIDADE I"/>
    <s v="OB"/>
    <n v="7"/>
    <s v="T"/>
    <n v="60"/>
    <n v="4"/>
    <s v="T01"/>
    <s v="Passivo"/>
    <s v="FN"/>
    <s v="DCAC"/>
    <x v="0"/>
    <s v="A definir"/>
    <n v="1103"/>
    <s v="7º Semestre - T01"/>
    <n v="4"/>
  </r>
  <r>
    <s v="EM7º Semestre - T02"/>
    <s v="Curr2018CAC096T02"/>
    <s v="Curr2018"/>
    <s v="CAC096"/>
    <s v="CONTABILIDADE I"/>
    <s v="OB"/>
    <n v="7"/>
    <s v="T"/>
    <n v="60"/>
    <n v="4"/>
    <s v="T02"/>
    <m/>
    <s v="EM"/>
    <s v="DCAC"/>
    <x v="0"/>
    <s v="A definir"/>
    <n v="1103"/>
    <s v="7º Semestre - T02"/>
    <n v="4"/>
  </r>
  <r>
    <s v="7º Semestre - "/>
    <s v="Curr2023MCAC096"/>
    <s v="Curr2023M"/>
    <s v="CAC096"/>
    <s v="CONTABILIDADE I"/>
    <s v="OB"/>
    <n v="7"/>
    <s v="T"/>
    <n v="60"/>
    <n v="4"/>
    <m/>
    <m/>
    <m/>
    <s v="DCAC"/>
    <x v="1"/>
    <e v="#N/A"/>
    <m/>
    <s v="7º Semestre - "/>
    <m/>
  </r>
  <r>
    <s v="2º Semestre - "/>
    <s v="Curr2023MCAC140"/>
    <s v="Curr2023M"/>
    <s v="CAC140"/>
    <s v="TEORIA GERAL DA ADMINISTRAÇÃO I"/>
    <s v="OB"/>
    <n v="2"/>
    <s v="T"/>
    <n v="60"/>
    <n v="4"/>
    <m/>
    <m/>
    <m/>
    <s v="DCAC"/>
    <x v="1"/>
    <e v="#N/A"/>
    <m/>
    <s v="2º Semestre - "/>
    <m/>
  </r>
  <r>
    <s v="EN8º Semestre - T01"/>
    <s v="Curr2018CAC140T01"/>
    <s v="Curr2018"/>
    <s v="CAC140"/>
    <s v="TEORIA GERAL DA ADMINISTRAÇÃO I"/>
    <s v="OB"/>
    <n v="8"/>
    <s v="T"/>
    <n v="60"/>
    <n v="4"/>
    <s v="T01"/>
    <m/>
    <s v="EN"/>
    <s v="DCAC"/>
    <x v="0"/>
    <s v="A definir"/>
    <n v="1105"/>
    <s v="8º Semestre - T01"/>
    <n v="4"/>
  </r>
  <r>
    <s v="8º Semestre - "/>
    <s v="Curr2023NCAC140"/>
    <s v="Curr2023N"/>
    <s v="CAC140"/>
    <s v="TEORIA GERAL DA ADMINISTRAÇÃO I"/>
    <s v="OB"/>
    <n v="8"/>
    <s v="T"/>
    <n v="60"/>
    <n v="4"/>
    <m/>
    <m/>
    <m/>
    <s v="DCAC"/>
    <x v="1"/>
    <e v="#N/A"/>
    <m/>
    <s v="8º Semestre - "/>
    <m/>
  </r>
  <r>
    <s v="7º Semestre - "/>
    <s v="Curr2023MCAC146"/>
    <s v="Curr2023M"/>
    <s v="CAC146"/>
    <s v="CONTABILIDADE DE CUSTOS"/>
    <s v="OP"/>
    <n v="7"/>
    <s v="T"/>
    <n v="60"/>
    <n v="4"/>
    <m/>
    <m/>
    <m/>
    <s v="DCAC"/>
    <x v="1"/>
    <e v="#N/A"/>
    <m/>
    <s v="7º Semestre - "/>
    <m/>
  </r>
  <r>
    <s v="9º Semestre - "/>
    <s v="Curr2018CAC146"/>
    <s v="Curr2018"/>
    <s v="CAC146"/>
    <s v="CONTABILIDADE DE CUSTOS"/>
    <s v="OP"/>
    <n v="9"/>
    <s v="TP"/>
    <n v="60"/>
    <n v="4"/>
    <m/>
    <m/>
    <m/>
    <s v="DCAC"/>
    <x v="1"/>
    <e v="#N/A"/>
    <m/>
    <s v="9º Semestre - "/>
    <m/>
  </r>
  <r>
    <s v="9º Semestre - "/>
    <s v="Curr2023NCAC146"/>
    <s v="Curr2023N"/>
    <s v="CAC146"/>
    <s v="CONTABILIDADE DE CUSTOS"/>
    <s v="OP"/>
    <n v="9"/>
    <s v="T"/>
    <n v="60"/>
    <n v="4"/>
    <m/>
    <m/>
    <m/>
    <s v="DCAC"/>
    <x v="1"/>
    <e v="#N/A"/>
    <m/>
    <s v="9º Semestre - "/>
    <m/>
  </r>
  <r>
    <s v="8º Semestre - "/>
    <s v="Curr2018CAC204"/>
    <s v="Curr2018"/>
    <s v="CAC204"/>
    <s v="PLANEJAMENTO ESTRATÉGICO"/>
    <s v="OP"/>
    <n v="8"/>
    <s v="T"/>
    <n v="60"/>
    <n v="4"/>
    <m/>
    <m/>
    <m/>
    <s v="DCAC"/>
    <x v="1"/>
    <e v="#N/A"/>
    <m/>
    <s v="8º Semestre - "/>
    <m/>
  </r>
  <r>
    <s v="8º Semestre - "/>
    <s v="Curr2023MCAC204"/>
    <s v="Curr2023M"/>
    <s v="CAC204"/>
    <s v="PLANEJAMENTO ESTRATÉGICO"/>
    <s v="OP"/>
    <n v="8"/>
    <s v="T"/>
    <n v="60"/>
    <n v="4"/>
    <m/>
    <m/>
    <m/>
    <s v="DCAC"/>
    <x v="1"/>
    <e v="#N/A"/>
    <m/>
    <s v="8º Semestre - "/>
    <m/>
  </r>
  <r>
    <s v="10º Semestre - "/>
    <s v="Curr2023NCAC204"/>
    <s v="Curr2023N"/>
    <s v="CAC204"/>
    <s v="PLANEJAMENTO ESTRATÉGICO"/>
    <s v="OP"/>
    <n v="10"/>
    <s v="T"/>
    <n v="60"/>
    <n v="4"/>
    <m/>
    <m/>
    <m/>
    <s v="DCAC"/>
    <x v="1"/>
    <e v="#N/A"/>
    <m/>
    <s v="10º Semestre - "/>
    <m/>
  </r>
  <r>
    <s v="DM5º Semestre - T02"/>
    <s v="Curr2023MCEC006T02"/>
    <s v="Curr2023M"/>
    <s v="CEC006"/>
    <s v="ANÁLISE ECONÔMICO FINANCEIRA"/>
    <s v="OB"/>
    <n v="5"/>
    <s v="T"/>
    <n v="60"/>
    <n v="4"/>
    <s v="T02"/>
    <m/>
    <s v="DM"/>
    <s v="DCEC"/>
    <x v="2"/>
    <s v="Marcelo Santos Silva"/>
    <n v="1104"/>
    <s v="5º Semestre - T02"/>
    <n v="4"/>
  </r>
  <r>
    <s v="5º Semestre - "/>
    <s v="Curr2018CEC006"/>
    <s v="Curr2018"/>
    <s v="CEC006"/>
    <s v="ANÁLISE ECONÔMICO FINANCEIRA"/>
    <s v="OB"/>
    <n v="5"/>
    <s v="TP"/>
    <n v="60"/>
    <n v="4"/>
    <m/>
    <m/>
    <m/>
    <s v="DCEC"/>
    <x v="1"/>
    <e v="#N/A"/>
    <m/>
    <s v="5º Semestre - "/>
    <m/>
  </r>
  <r>
    <s v="DN5º Semestre - T01"/>
    <s v="Curr2023NCEC006T01"/>
    <s v="Curr2023N"/>
    <s v="CEC006"/>
    <s v="ANÁLISE ECONÔMICO FINANCEIRA"/>
    <s v="OB"/>
    <n v="5"/>
    <s v="T"/>
    <n v="60"/>
    <n v="4"/>
    <s v="T01"/>
    <s v="Ingresso 2021"/>
    <s v="DN"/>
    <s v="DCEC"/>
    <x v="2"/>
    <s v="Marcelo Santos Silva"/>
    <n v="1106"/>
    <s v="5º Semestre - T01"/>
    <n v="4"/>
  </r>
  <r>
    <s v="8º Semestre - "/>
    <s v="Curr2018CEC014"/>
    <s v="Curr2018"/>
    <s v="CEC014"/>
    <s v="POLÍTICA E PLANEJAMENTO ECONÔMICO"/>
    <s v="OP"/>
    <n v="8"/>
    <s v="T"/>
    <n v="60"/>
    <n v="4"/>
    <m/>
    <m/>
    <m/>
    <s v="DCEC"/>
    <x v="1"/>
    <e v="#N/A"/>
    <m/>
    <s v="8º Semestre - "/>
    <m/>
  </r>
  <r>
    <s v="8º Semestre - "/>
    <s v="Curr2023MCEC014"/>
    <s v="Curr2023M"/>
    <s v="CEC014"/>
    <s v="POLÍTICA E PLANEJAMENTO ECONÔMICO"/>
    <s v="OP"/>
    <n v="8"/>
    <s v="T"/>
    <n v="60"/>
    <n v="4"/>
    <m/>
    <m/>
    <m/>
    <s v="DCEC"/>
    <x v="1"/>
    <e v="#N/A"/>
    <m/>
    <s v="8º Semestre - "/>
    <m/>
  </r>
  <r>
    <s v="10º Semestre - "/>
    <s v="Curr2023NCEC014"/>
    <s v="Curr2023N"/>
    <s v="CEC014"/>
    <s v="POLÍTICA E PLANEJAMENTO ECONÔMICO"/>
    <s v="OP"/>
    <n v="10"/>
    <s v="T"/>
    <n v="60"/>
    <n v="4"/>
    <m/>
    <m/>
    <m/>
    <s v="DCEC"/>
    <x v="1"/>
    <e v="#N/A"/>
    <m/>
    <s v="10º Semestre - "/>
    <m/>
  </r>
  <r>
    <s v="7º Semestre - "/>
    <s v="Curr2023MCEC015"/>
    <s v="Curr2023M"/>
    <s v="CEC015"/>
    <s v="ECONOMIA AGRÍCOLA E AGRONEGÓCIO"/>
    <s v="OP"/>
    <n v="7"/>
    <s v="T"/>
    <n v="60"/>
    <n v="4"/>
    <m/>
    <m/>
    <m/>
    <s v="DCEC"/>
    <x v="1"/>
    <e v="#N/A"/>
    <m/>
    <s v="7º Semestre - "/>
    <m/>
  </r>
  <r>
    <s v="8º Semestre - "/>
    <s v="Curr2018CEC015"/>
    <s v="Curr2018"/>
    <s v="CEC015"/>
    <s v="ECONOMIA AGRÍCOLA E AGRONEGÓCIO"/>
    <s v="OP"/>
    <n v="8"/>
    <s v="T"/>
    <n v="60"/>
    <n v="4"/>
    <m/>
    <m/>
    <m/>
    <s v="DCEC"/>
    <x v="1"/>
    <e v="#N/A"/>
    <m/>
    <s v="8º Semestre - "/>
    <m/>
  </r>
  <r>
    <s v="9º Semestre - "/>
    <s v="Curr2023NCEC015"/>
    <s v="Curr2023N"/>
    <s v="CEC015"/>
    <s v="ECONOMIA AGRÍCOLA E AGRONEGÓCIO"/>
    <s v="OP"/>
    <n v="9"/>
    <s v="T"/>
    <n v="60"/>
    <n v="4"/>
    <m/>
    <m/>
    <m/>
    <s v="DCEC"/>
    <x v="1"/>
    <e v="#N/A"/>
    <m/>
    <s v="9º Semestre - "/>
    <m/>
  </r>
  <r>
    <s v="7º Semestre - "/>
    <s v="Curr2023MCEC016"/>
    <s v="Curr2023M"/>
    <s v="CEC016"/>
    <s v="ECONOMIA DA REGIÃO CACAUEIRA"/>
    <s v="OP"/>
    <n v="7"/>
    <s v="T"/>
    <n v="60"/>
    <n v="4"/>
    <m/>
    <m/>
    <m/>
    <s v="DCEC"/>
    <x v="1"/>
    <e v="#N/A"/>
    <m/>
    <s v="7º Semestre - "/>
    <m/>
  </r>
  <r>
    <s v="8º Semestre - "/>
    <s v="Curr2018CEC016"/>
    <s v="Curr2018"/>
    <s v="CEC016"/>
    <s v="ECONOMIA DA REGIÃO CACAUEIRA"/>
    <s v="OP"/>
    <n v="8"/>
    <s v="T"/>
    <n v="60"/>
    <n v="4"/>
    <m/>
    <m/>
    <m/>
    <s v="DCEC"/>
    <x v="1"/>
    <e v="#N/A"/>
    <m/>
    <s v="8º Semestre - "/>
    <m/>
  </r>
  <r>
    <s v="9º Semestre - "/>
    <s v="Curr2023NCEC016"/>
    <s v="Curr2023N"/>
    <s v="CEC016"/>
    <s v="ECONOMIA DA REGIÃO CACAUEIRA"/>
    <s v="OP"/>
    <n v="9"/>
    <s v="T"/>
    <n v="60"/>
    <n v="4"/>
    <m/>
    <m/>
    <m/>
    <s v="DCEC"/>
    <x v="1"/>
    <e v="#N/A"/>
    <m/>
    <s v="9º Semestre - "/>
    <m/>
  </r>
  <r>
    <s v="8º Semestre - "/>
    <s v="Curr2018CEC017"/>
    <s v="Curr2018"/>
    <s v="CEC017"/>
    <s v="ECONOMIA DO TURISMO"/>
    <s v="OP"/>
    <n v="8"/>
    <s v="T"/>
    <n v="60"/>
    <n v="4"/>
    <m/>
    <m/>
    <m/>
    <s v="DCEC"/>
    <x v="1"/>
    <e v="#N/A"/>
    <m/>
    <s v="8º Semestre - "/>
    <n v="4"/>
  </r>
  <r>
    <s v="8º Semestre - "/>
    <s v="Curr2023MCEC017"/>
    <s v="Curr2023M"/>
    <s v="CEC017"/>
    <s v="ECONOMIA DO TURISMO"/>
    <s v="OP"/>
    <n v="8"/>
    <s v="T"/>
    <n v="60"/>
    <n v="4"/>
    <m/>
    <m/>
    <m/>
    <s v="DCEC"/>
    <x v="1"/>
    <e v="#N/A"/>
    <m/>
    <s v="8º Semestre - "/>
    <m/>
  </r>
  <r>
    <s v="10º Semestre - "/>
    <s v="Curr2023NCEC017"/>
    <s v="Curr2023N"/>
    <s v="CEC017"/>
    <s v="ECONOMIA DO TURISMO"/>
    <s v="OP"/>
    <n v="10"/>
    <s v="T"/>
    <n v="60"/>
    <n v="4"/>
    <m/>
    <m/>
    <m/>
    <s v="DCEC"/>
    <x v="1"/>
    <e v="#N/A"/>
    <m/>
    <s v="10º Semestre - "/>
    <m/>
  </r>
  <r>
    <s v="8º Semestre - "/>
    <s v="Curr2018CEC019"/>
    <s v="Curr2018"/>
    <s v="CEC019"/>
    <s v="MERCADO DE CAPITAIS"/>
    <s v="OP"/>
    <n v="8"/>
    <s v="T"/>
    <n v="60"/>
    <n v="4"/>
    <m/>
    <m/>
    <m/>
    <s v="DCEC"/>
    <x v="1"/>
    <e v="#N/A"/>
    <m/>
    <s v="8º Semestre - "/>
    <n v="4"/>
  </r>
  <r>
    <s v="8º Semestre - "/>
    <s v="Curr2023MCEC019"/>
    <s v="Curr2023M"/>
    <s v="CEC019"/>
    <s v="MERCADO DE CAPITAIS"/>
    <s v="OP"/>
    <n v="8"/>
    <s v="T"/>
    <n v="60"/>
    <n v="4"/>
    <m/>
    <m/>
    <m/>
    <s v="DCEC"/>
    <x v="1"/>
    <e v="#N/A"/>
    <m/>
    <s v="8º Semestre - "/>
    <m/>
  </r>
  <r>
    <s v="10º Semestre - "/>
    <s v="Curr2023NCEC019"/>
    <s v="Curr2023N"/>
    <s v="CEC019"/>
    <s v="MERCADO DE CAPITAIS"/>
    <s v="OP"/>
    <n v="10"/>
    <s v="T"/>
    <n v="60"/>
    <n v="4"/>
    <m/>
    <m/>
    <m/>
    <s v="DCEC"/>
    <x v="1"/>
    <e v="#N/A"/>
    <m/>
    <s v="10º Semestre - "/>
    <m/>
  </r>
  <r>
    <s v="CM1º Semestre - T02"/>
    <s v="Curr2023MCEC029T02"/>
    <s v="Curr2023M"/>
    <s v="CEC029"/>
    <s v="EVOLUÇÃO DO CAPITALISMO"/>
    <s v="OB"/>
    <n v="1"/>
    <s v="T"/>
    <n v="60"/>
    <n v="4"/>
    <s v="T02"/>
    <m/>
    <s v="CM"/>
    <s v="DCEC"/>
    <x v="3"/>
    <s v="Natânia Silva Ferreira"/>
    <n v="1102"/>
    <s v="1º Semestre - T02"/>
    <n v="4"/>
  </r>
  <r>
    <s v="1º Semestre - "/>
    <s v="Curr2018CEC029"/>
    <s v="Curr2018"/>
    <s v="CEC029"/>
    <s v="EVOLUÇÃO DO CAPITALISMO"/>
    <s v="OB"/>
    <n v="1"/>
    <s v="T"/>
    <n v="60"/>
    <n v="4"/>
    <m/>
    <m/>
    <m/>
    <s v="DCEC"/>
    <x v="1"/>
    <e v="#N/A"/>
    <m/>
    <s v="1º Semestre - "/>
    <m/>
  </r>
  <r>
    <s v="1º Semestre - "/>
    <s v="Curr2023NCEC029"/>
    <s v="Curr2023N"/>
    <s v="CEC029"/>
    <s v="EVOLUÇÃO DO CAPITALISMO"/>
    <s v="OB"/>
    <n v="1"/>
    <s v="T"/>
    <n v="60"/>
    <n v="4"/>
    <m/>
    <m/>
    <m/>
    <s v="DCEC"/>
    <x v="1"/>
    <e v="#N/A"/>
    <m/>
    <s v="1º Semestre - "/>
    <m/>
  </r>
  <r>
    <s v="1º Semestre - "/>
    <s v="Curr2023NCEC029"/>
    <s v="Curr2023N"/>
    <s v="CEC029"/>
    <s v="EVOLUÇÃO DO CAPITALISMO"/>
    <s v="OB"/>
    <n v="1"/>
    <s v="T"/>
    <n v="60"/>
    <n v="4"/>
    <m/>
    <m/>
    <m/>
    <s v="DCEC"/>
    <x v="1"/>
    <e v="#N/A"/>
    <m/>
    <s v="1º Semestre - "/>
    <m/>
  </r>
  <r>
    <s v="CM1º Semestre - T04"/>
    <s v="Curr2023MCEC029T04"/>
    <s v="Curr2023M"/>
    <s v="CEC029"/>
    <s v="EVOLUÇÃO DO CAPITALISMO"/>
    <s v="OB"/>
    <n v="1"/>
    <s v="T"/>
    <n v="60"/>
    <n v="4"/>
    <s v="T04"/>
    <m/>
    <s v="CM"/>
    <s v="DCEC"/>
    <x v="4"/>
    <s v="Pedro Lopes Marinho"/>
    <n v="1106"/>
    <s v="1º Semestre - T04"/>
    <n v="4"/>
  </r>
  <r>
    <s v="1º Semestre - "/>
    <s v="Curr2018CEC030"/>
    <s v="Curr2018"/>
    <s v="CEC030"/>
    <s v="INTRODUÇÃO À ECONOMIA"/>
    <s v="OB"/>
    <n v="1"/>
    <s v="T"/>
    <n v="90"/>
    <n v="6"/>
    <m/>
    <m/>
    <m/>
    <s v="DCEC"/>
    <x v="1"/>
    <e v="#N/A"/>
    <m/>
    <s v="1º Semestre - "/>
    <m/>
  </r>
  <r>
    <s v="2º Semestre - "/>
    <s v="Curr2018CEC031"/>
    <s v="Curr2018"/>
    <s v="CEC031"/>
    <s v="FORMAÇÃO ECONÔMICA DO BRASIL"/>
    <s v="OB"/>
    <n v="2"/>
    <s v="TP"/>
    <n v="60"/>
    <n v="4"/>
    <m/>
    <m/>
    <m/>
    <s v="DCEC"/>
    <x v="1"/>
    <e v="#N/A"/>
    <m/>
    <s v="2º Semestre - "/>
    <m/>
  </r>
  <r>
    <s v="2º Semestre - "/>
    <s v="Curr2023MCEC031"/>
    <s v="Curr2023M"/>
    <s v="CEC031"/>
    <s v="FORMAÇÃO ECONÔMICA DO BRASIL"/>
    <s v="OB"/>
    <n v="2"/>
    <s v="T"/>
    <n v="60"/>
    <n v="4"/>
    <m/>
    <m/>
    <m/>
    <s v="DCEC"/>
    <x v="1"/>
    <e v="#N/A"/>
    <m/>
    <s v="2º Semestre - "/>
    <m/>
  </r>
  <r>
    <s v="AN2º Semestre - T01"/>
    <s v="Curr2023NCEC031T01"/>
    <s v="Curr2023N"/>
    <s v="CEC031"/>
    <s v="FORMAÇÃO ECONÔMICA DO BRASIL"/>
    <s v="OB"/>
    <n v="2"/>
    <s v="T"/>
    <n v="60"/>
    <n v="4"/>
    <s v="T01"/>
    <m/>
    <s v="AN"/>
    <s v="DCEC"/>
    <x v="5"/>
    <s v="Maria Bernadete P. Bezerra"/>
    <n v="1102"/>
    <s v="2º Semestre - T01"/>
    <n v="4"/>
  </r>
  <r>
    <s v="2º Semestre - "/>
    <s v="Curr2018CEC032"/>
    <s v="Curr2018"/>
    <s v="CEC032"/>
    <s v="HISTÓRIA DO PENSAMENTO ECONÔMICO I"/>
    <s v="OB"/>
    <n v="2"/>
    <s v="TP"/>
    <n v="60"/>
    <n v="4"/>
    <m/>
    <m/>
    <m/>
    <s v="DCEC"/>
    <x v="1"/>
    <e v="#N/A"/>
    <m/>
    <s v="2º Semestre - "/>
    <m/>
  </r>
  <r>
    <s v="2º Semestre - "/>
    <s v="Curr2023MCEC032"/>
    <s v="Curr2023M"/>
    <s v="CEC032"/>
    <s v="HISTÓRIA DO PENSAMENTO ECONÔMICO I"/>
    <s v="OB"/>
    <n v="2"/>
    <s v="T"/>
    <n v="60"/>
    <n v="4"/>
    <m/>
    <m/>
    <m/>
    <s v="DCEC"/>
    <x v="1"/>
    <e v="#N/A"/>
    <m/>
    <s v="2º Semestre - "/>
    <m/>
  </r>
  <r>
    <s v="CN2º Semestre - T01"/>
    <s v="Curr2023NCEC032T01"/>
    <s v="Curr2023N"/>
    <s v="CEC032"/>
    <s v="HISTÓRIA DO PENSAMENTO ECONÔMICO I"/>
    <s v="OB"/>
    <n v="2"/>
    <s v="T"/>
    <n v="60"/>
    <n v="4"/>
    <s v="T01"/>
    <m/>
    <s v="CN"/>
    <s v="DCEC"/>
    <x v="3"/>
    <s v="Natânia Silva Ferreira"/>
    <n v="1102"/>
    <s v="2º Semestre - T01"/>
    <n v="4"/>
  </r>
  <r>
    <s v="3º Semestre - "/>
    <s v="Curr2018CEC033"/>
    <s v="Curr2018"/>
    <s v="CEC033"/>
    <s v="HISTÓRIA DO PENSAMENTO ECONÔMICO II"/>
    <s v="OB"/>
    <n v="3"/>
    <s v="T"/>
    <n v="60"/>
    <n v="4"/>
    <m/>
    <m/>
    <m/>
    <s v="DCEC"/>
    <x v="1"/>
    <e v="#N/A"/>
    <m/>
    <s v="3º Semestre - "/>
    <m/>
  </r>
  <r>
    <s v="3º Semestre - "/>
    <s v="Curr2023NCEC033"/>
    <s v="Curr2023N"/>
    <s v="CEC033"/>
    <s v="HISTÓRIA DO PENSAMENTO ECONÔMICO II"/>
    <s v="OB"/>
    <n v="3"/>
    <s v="T"/>
    <n v="60"/>
    <n v="4"/>
    <m/>
    <m/>
    <m/>
    <s v="DCEC"/>
    <x v="1"/>
    <e v="#N/A"/>
    <m/>
    <s v="3º Semestre - "/>
    <m/>
  </r>
  <r>
    <s v="FM3º Semestre - T02"/>
    <s v="Curr2023MCEC033T02"/>
    <s v="Curr2023M"/>
    <s v="CEC033"/>
    <s v="HISTÓRIA DO PENSAMENTO ECONÔMICO II"/>
    <s v="OB"/>
    <n v="3"/>
    <s v="T"/>
    <n v="60"/>
    <n v="4"/>
    <s v="T02"/>
    <m/>
    <s v="FM"/>
    <s v="DCEC"/>
    <x v="6"/>
    <s v="Zilney Matos de Almeida"/>
    <n v="1103"/>
    <s v="3º Semestre - T02"/>
    <n v="4"/>
  </r>
  <r>
    <s v="3º Semestre - "/>
    <s v="Curr2023NCEC034"/>
    <s v="Curr2023N"/>
    <s v="CEC034"/>
    <s v="ECONOMIA BRASILEIRA E CONTEMPORÂNEA I"/>
    <s v="OB"/>
    <n v="3"/>
    <s v="T"/>
    <n v="60"/>
    <n v="4"/>
    <m/>
    <s v="Extra"/>
    <m/>
    <s v="DCEC"/>
    <x v="1"/>
    <e v="#N/A"/>
    <n v="1113"/>
    <s v="3º Semestre - "/>
    <n v="4"/>
  </r>
  <r>
    <s v="3º Semestre - "/>
    <s v="Curr2018CEC034"/>
    <s v="Curr2018"/>
    <s v="CEC034"/>
    <s v="ECONOMIA BRASILEIRA E CONTEMPORÂNEA I"/>
    <s v="OB"/>
    <n v="3"/>
    <s v="T"/>
    <n v="60"/>
    <n v="4"/>
    <m/>
    <m/>
    <m/>
    <s v="DCEC"/>
    <x v="1"/>
    <e v="#N/A"/>
    <m/>
    <s v="3º Semestre - "/>
    <m/>
  </r>
  <r>
    <s v="AM3º Semestre - T02"/>
    <s v="Curr2023MCEC034T02"/>
    <s v="Curr2023M"/>
    <s v="CEC034"/>
    <s v="ECONOMIA BRASILEIRA E CONTEMPORÂNEA I"/>
    <s v="OB"/>
    <n v="3"/>
    <s v="T"/>
    <n v="60"/>
    <n v="4"/>
    <s v="T02"/>
    <m/>
    <s v="AM"/>
    <s v="DCEC"/>
    <x v="6"/>
    <s v="Zilney Matos de Almeida"/>
    <n v="1103"/>
    <s v="3º Semestre - T02"/>
    <n v="4"/>
  </r>
  <r>
    <s v="2º Semestre - "/>
    <s v="Curr2018CEC035"/>
    <s v="Curr2018"/>
    <s v="CEC035"/>
    <s v="CONTABILIDADE SOCIAL"/>
    <s v="OB"/>
    <n v="2"/>
    <s v="T"/>
    <n v="90"/>
    <n v="4"/>
    <m/>
    <m/>
    <m/>
    <s v="DCEC"/>
    <x v="1"/>
    <e v="#N/A"/>
    <m/>
    <s v="2º Semestre - "/>
    <m/>
  </r>
  <r>
    <s v="BM3º Semestre - T02"/>
    <s v="Curr2023MCEC036T02"/>
    <s v="Curr2023M"/>
    <s v="CEC036"/>
    <s v="TEORIA MICROECONÔMICA I"/>
    <s v="OB"/>
    <n v="3"/>
    <s v="T"/>
    <n v="60"/>
    <n v="4"/>
    <s v="T02"/>
    <m/>
    <s v="BM"/>
    <s v="DCEC"/>
    <x v="7"/>
    <s v="Mônica de M. Pires"/>
    <n v="1103"/>
    <s v="3º Semestre - T02"/>
    <n v="4"/>
  </r>
  <r>
    <s v="3º Semestre - "/>
    <s v="Curr2018CEC036"/>
    <s v="Curr2018"/>
    <s v="CEC036"/>
    <s v="TEORIA MICROECONÔMICA I"/>
    <s v="OB"/>
    <n v="3"/>
    <s v="T"/>
    <n v="60"/>
    <n v="4"/>
    <m/>
    <m/>
    <m/>
    <s v="DCEC"/>
    <x v="1"/>
    <e v="#N/A"/>
    <m/>
    <s v="3º Semestre - "/>
    <m/>
  </r>
  <r>
    <s v="3º Semestre - "/>
    <s v="Curr2023MCEC036"/>
    <s v="Curr2023M"/>
    <s v="CEC036"/>
    <s v="TEORIA MICROECONÔMICA I"/>
    <s v="OB"/>
    <n v="3"/>
    <s v="T"/>
    <n v="60"/>
    <n v="4"/>
    <m/>
    <m/>
    <m/>
    <s v="DCEC"/>
    <x v="1"/>
    <e v="#N/A"/>
    <m/>
    <s v="3º Semestre - "/>
    <m/>
  </r>
  <r>
    <s v="3º Semestre - "/>
    <s v="Curr2023NCEC036"/>
    <s v="Curr2023N"/>
    <s v="CEC036"/>
    <s v="TEORIA MICROECONÔMICA I"/>
    <s v="OB"/>
    <n v="3"/>
    <s v="T"/>
    <n v="60"/>
    <n v="4"/>
    <m/>
    <m/>
    <m/>
    <s v="DCEC"/>
    <x v="1"/>
    <e v="#N/A"/>
    <m/>
    <s v="3º Semestre - "/>
    <m/>
  </r>
  <r>
    <s v="EN3º Semestre - T01"/>
    <s v="Curr2023NCEC036T01"/>
    <s v="Curr2023N"/>
    <s v="CEC036"/>
    <s v="TEORIA MICROECONÔMICA I"/>
    <s v="OB"/>
    <n v="3"/>
    <s v="T"/>
    <n v="60"/>
    <n v="4"/>
    <s v="T01"/>
    <s v="Extra PPC"/>
    <s v="EN"/>
    <s v="DCEC"/>
    <x v="8"/>
    <s v="Carla Regina"/>
    <n v="1106"/>
    <s v="3º Semestre - T01"/>
    <n v="4"/>
  </r>
  <r>
    <s v="BN4º Semestre - T01"/>
    <s v="Curr2023NCEC037T01"/>
    <s v="Curr2023N"/>
    <s v="CEC037"/>
    <s v="ECONOMIA BRASILEIRA E CONTEMPORÂNEA II"/>
    <s v="OB"/>
    <n v="4"/>
    <s v="T"/>
    <n v="60"/>
    <n v="4"/>
    <s v="T01"/>
    <m/>
    <s v="BN"/>
    <s v="DCEC"/>
    <x v="5"/>
    <s v="Maria Bernadete P. Bezerra"/>
    <n v="1103"/>
    <s v="4º Semestre - T01"/>
    <n v="4"/>
  </r>
  <r>
    <s v="4º Semestre - "/>
    <s v="Curr2018CEC037"/>
    <s v="Curr2018"/>
    <s v="CEC037"/>
    <s v="ECONOMIA BRASILEIRA E CONTEMPORÂNEA II"/>
    <s v="OB"/>
    <n v="4"/>
    <s v="T"/>
    <n v="60"/>
    <n v="4"/>
    <m/>
    <m/>
    <m/>
    <s v="DCEC"/>
    <x v="1"/>
    <e v="#N/A"/>
    <m/>
    <s v="4º Semestre - "/>
    <m/>
  </r>
  <r>
    <s v="4º Semestre - "/>
    <s v="Curr2023MCEC037"/>
    <s v="Curr2023M"/>
    <s v="CEC037"/>
    <s v="ECONOMIA BRASILEIRA E CONTEMPORÂNEA II"/>
    <s v="OB"/>
    <n v="4"/>
    <s v="T"/>
    <n v="60"/>
    <n v="4"/>
    <m/>
    <m/>
    <m/>
    <s v="DCEC"/>
    <x v="1"/>
    <e v="#N/A"/>
    <m/>
    <s v="4º Semestre - "/>
    <m/>
  </r>
  <r>
    <s v="CN4º Semestre - T01"/>
    <s v="Curr2023NCEC038T01"/>
    <s v="Curr2023N"/>
    <s v="CEC038"/>
    <s v="ECONOMIA POLÍTICA"/>
    <s v="OB"/>
    <n v="4"/>
    <s v="T"/>
    <n v="60"/>
    <n v="4"/>
    <s v="T01"/>
    <m/>
    <s v="CN"/>
    <s v="DCEC"/>
    <x v="9"/>
    <s v="Sérgio Ricardo Ribeiro"/>
    <n v="1103"/>
    <s v="4º Semestre - T01"/>
    <n v="4"/>
  </r>
  <r>
    <s v="4º Semestre - "/>
    <s v="Curr2018CEC038"/>
    <s v="Curr2018"/>
    <s v="CEC038"/>
    <s v="ECONOMIA POLÍTICA"/>
    <s v="OB"/>
    <n v="4"/>
    <s v="T"/>
    <n v="60"/>
    <n v="4"/>
    <m/>
    <m/>
    <m/>
    <s v="DCEC"/>
    <x v="1"/>
    <e v="#N/A"/>
    <m/>
    <s v="4º Semestre - "/>
    <m/>
  </r>
  <r>
    <s v="4º Semestre - "/>
    <s v="Curr2023MCEC038"/>
    <s v="Curr2023M"/>
    <s v="CEC038"/>
    <s v="ECONOMIA POLÍTICA"/>
    <s v="OB"/>
    <n v="4"/>
    <s v="T"/>
    <n v="60"/>
    <n v="4"/>
    <m/>
    <m/>
    <m/>
    <s v="DCEC"/>
    <x v="1"/>
    <e v="#N/A"/>
    <m/>
    <s v="4º Semestre - "/>
    <m/>
  </r>
  <r>
    <s v="4º Semestre - "/>
    <s v="Curr2018CEC039"/>
    <s v="Curr2018"/>
    <s v="CEC039"/>
    <s v="TEORIA MACROECONÔMICA I"/>
    <s v="OB"/>
    <n v="4"/>
    <s v="T"/>
    <n v="60"/>
    <n v="4"/>
    <m/>
    <m/>
    <m/>
    <s v="DCEC"/>
    <x v="1"/>
    <e v="#N/A"/>
    <m/>
    <s v="4º Semestre - "/>
    <m/>
  </r>
  <r>
    <s v="4º Semestre - "/>
    <s v="Curr2023MCEC039"/>
    <s v="Curr2023M"/>
    <s v="CEC039"/>
    <s v="TEORIA MACROECONÔMICA I"/>
    <s v="OB"/>
    <n v="4"/>
    <s v="T"/>
    <n v="60"/>
    <n v="4"/>
    <m/>
    <m/>
    <m/>
    <s v="DCEC"/>
    <x v="1"/>
    <e v="#N/A"/>
    <m/>
    <s v="4º Semestre - "/>
    <m/>
  </r>
  <r>
    <s v="DN4º Semestre - T01"/>
    <s v="Curr2023NCEC039T01"/>
    <s v="Curr2023N"/>
    <s v="CEC039"/>
    <s v="TEORIA MACROECONÔMICA I"/>
    <s v="OB"/>
    <n v="4"/>
    <s v="T"/>
    <n v="60"/>
    <n v="4"/>
    <s v="T01"/>
    <m/>
    <s v="DN"/>
    <s v="DCEC"/>
    <x v="10"/>
    <s v="Elenildes Santana de Pereira"/>
    <n v="1103"/>
    <s v="4º Semestre - T01"/>
    <n v="4"/>
  </r>
  <r>
    <s v="4º Semestre - "/>
    <s v="Curr2018CEC040"/>
    <s v="Curr2018"/>
    <s v="CEC040"/>
    <s v="TEORIA MICROECONÔMICA II"/>
    <s v="OB"/>
    <n v="4"/>
    <s v="T"/>
    <n v="60"/>
    <n v="4"/>
    <m/>
    <m/>
    <m/>
    <s v="DCEC"/>
    <x v="1"/>
    <e v="#N/A"/>
    <m/>
    <s v="4º Semestre - "/>
    <m/>
  </r>
  <r>
    <s v="4º Semestre - "/>
    <s v="Curr2023MCEC040"/>
    <s v="Curr2023M"/>
    <s v="CEC040"/>
    <s v="TEORIA MICROECONÔMICA II"/>
    <s v="OB"/>
    <n v="4"/>
    <s v="T"/>
    <n v="60"/>
    <n v="4"/>
    <m/>
    <m/>
    <m/>
    <s v="DCEC"/>
    <x v="1"/>
    <e v="#N/A"/>
    <m/>
    <s v="4º Semestre - "/>
    <m/>
  </r>
  <r>
    <s v="AN4º Semestre - T01"/>
    <s v="Curr2023NCEC040T01"/>
    <s v="Curr2023N"/>
    <s v="CEC040"/>
    <s v="TEORIA MICROECONÔMICA II"/>
    <s v="OB"/>
    <n v="4"/>
    <s v="T"/>
    <n v="60"/>
    <n v="4"/>
    <s v="T01"/>
    <m/>
    <s v="AN"/>
    <s v="DCEC"/>
    <x v="11"/>
    <s v="Andréa da Silva Gomes"/>
    <n v="1103"/>
    <s v="4º Semestre - T01"/>
    <n v="4"/>
  </r>
  <r>
    <s v="5º Semestre - "/>
    <s v="Curr2018CEC041"/>
    <s v="Curr2018"/>
    <s v="CEC041"/>
    <s v="ECONOMETRIA I"/>
    <s v="OB"/>
    <n v="5"/>
    <s v="T"/>
    <n v="90"/>
    <n v="5"/>
    <m/>
    <m/>
    <m/>
    <s v="DCEC"/>
    <x v="1"/>
    <e v="#N/A"/>
    <m/>
    <s v="5º Semestre - "/>
    <m/>
  </r>
  <r>
    <s v="5º Semestre - "/>
    <s v="Curr2018CEC042"/>
    <s v="Curr2018"/>
    <s v="CEC042"/>
    <s v="ECONOMIA DO SETOR PÚBLICO"/>
    <s v="OB"/>
    <n v="5"/>
    <s v="T"/>
    <n v="90"/>
    <n v="5"/>
    <m/>
    <m/>
    <m/>
    <s v="DCEC"/>
    <x v="1"/>
    <e v="#N/A"/>
    <m/>
    <s v="5º Semestre - "/>
    <m/>
  </r>
  <r>
    <s v="5º Semestre - "/>
    <s v="Curr2018CEC043"/>
    <s v="Curr2018"/>
    <s v="CEC043"/>
    <s v="ECONOMIA INDUSTRIAL"/>
    <s v="OB"/>
    <n v="5"/>
    <s v="T"/>
    <n v="60"/>
    <n v="4"/>
    <m/>
    <m/>
    <m/>
    <s v="DCEC"/>
    <x v="1"/>
    <e v="#N/A"/>
    <m/>
    <s v="5º Semestre - "/>
    <m/>
  </r>
  <r>
    <s v="5º Semestre - "/>
    <s v="Curr2023NCEC043"/>
    <s v="Curr2023N"/>
    <s v="CEC043"/>
    <s v="ECONOMIA INDUSTRIAL"/>
    <s v="OB"/>
    <n v="5"/>
    <s v="T"/>
    <n v="60"/>
    <n v="4"/>
    <m/>
    <m/>
    <m/>
    <s v="DCEC"/>
    <x v="1"/>
    <e v="#N/A"/>
    <m/>
    <s v="5º Semestre - "/>
    <m/>
  </r>
  <r>
    <s v="BM5º Semestre - T02"/>
    <s v="Curr2023MCEC043T02"/>
    <s v="Curr2023M"/>
    <s v="CEC043"/>
    <s v="ECONOMIA INDUSTRIAL"/>
    <s v="OB"/>
    <n v="5"/>
    <s v="T"/>
    <n v="60"/>
    <n v="4"/>
    <s v="T02"/>
    <s v="COMBO C/ 6º"/>
    <s v="BM"/>
    <s v="DCEC"/>
    <x v="12"/>
    <s v="Elson Cedro Mira"/>
    <n v="1104"/>
    <s v="5º Semestre - T02"/>
    <n v="4"/>
  </r>
  <r>
    <s v="AN6º Semestre - T01"/>
    <s v="Curr2018CEC044T01"/>
    <s v="Curr2018"/>
    <s v="CEC044"/>
    <s v="TÉCNICAS DE PESQUISA EM ECONOMIA I"/>
    <s v="OB"/>
    <n v="6"/>
    <s v="T"/>
    <n v="90"/>
    <n v="5"/>
    <s v="T01"/>
    <s v="ESPELHO"/>
    <s v="AN"/>
    <s v="DCEC"/>
    <x v="1"/>
    <e v="#N/A"/>
    <m/>
    <s v="6º Semestre - T01"/>
    <n v="6"/>
  </r>
  <r>
    <s v="AM5º Semestre - T02"/>
    <s v="Curr2023MCEC045T02"/>
    <s v="Curr2023M"/>
    <s v="CEC045"/>
    <s v="TEORIA MACROECONÔMICA II"/>
    <s v="OB"/>
    <n v="5"/>
    <s v="T"/>
    <n v="60"/>
    <n v="4"/>
    <s v="T02"/>
    <m/>
    <s v="AM"/>
    <s v="DCEC"/>
    <x v="12"/>
    <s v="Elson Cedro Mira"/>
    <n v="1104"/>
    <s v="5º Semestre - T02"/>
    <n v="4"/>
  </r>
  <r>
    <s v="5º Semestre - "/>
    <s v="Curr2018CEC045"/>
    <s v="Curr2018"/>
    <s v="CEC045"/>
    <s v="TEORIA MACROECONÔMICA II"/>
    <s v="OB"/>
    <n v="5"/>
    <s v="T"/>
    <n v="60"/>
    <n v="4"/>
    <m/>
    <m/>
    <m/>
    <s v="DCEC"/>
    <x v="1"/>
    <e v="#N/A"/>
    <m/>
    <s v="5º Semestre - "/>
    <m/>
  </r>
  <r>
    <s v="AN5º Semestre - T01"/>
    <s v="Curr2023NCEC045T01"/>
    <s v="Curr2023N"/>
    <s v="CEC045"/>
    <s v="TEORIA MACROECONÔMICA II"/>
    <s v="OB"/>
    <n v="5"/>
    <s v="T"/>
    <n v="60"/>
    <n v="4"/>
    <s v="T01"/>
    <s v="Ingresso 2021"/>
    <s v="AN"/>
    <s v="DCEC"/>
    <x v="13"/>
    <s v="Andreia Andrade dos Santos"/>
    <n v="1106"/>
    <s v="5º Semestre - T01"/>
    <n v="4"/>
  </r>
  <r>
    <s v="EN6º Semestre - T01"/>
    <s v="Curr2018CEC046T01"/>
    <s v="Curr2018"/>
    <s v="CEC046"/>
    <s v="ECONOMIA INTERNACIONAL I"/>
    <s v="OB"/>
    <n v="6"/>
    <s v="T"/>
    <n v="90"/>
    <n v="5"/>
    <s v="T01"/>
    <s v="ESPELHO"/>
    <s v="EN"/>
    <s v="DCEC"/>
    <x v="1"/>
    <e v="#N/A"/>
    <m/>
    <s v="6º Semestre - T01"/>
    <n v="6"/>
  </r>
  <r>
    <s v="BN6º Semestre - T01"/>
    <s v="Curr2018CEC047T01"/>
    <s v="Curr2018"/>
    <s v="CEC047"/>
    <s v="ECONOMIA MONETÁRIA"/>
    <s v="OB"/>
    <n v="6"/>
    <s v="TP"/>
    <n v="90"/>
    <n v="5"/>
    <s v="T01"/>
    <s v="ESPELHO"/>
    <s v="BN"/>
    <s v="DCEC"/>
    <x v="1"/>
    <e v="#N/A"/>
    <m/>
    <s v="6º Semestre - T01"/>
    <n v="6"/>
  </r>
  <r>
    <s v="CN6º Semestre - T01"/>
    <s v="Curr2018CEC048T01"/>
    <s v="Curr2018"/>
    <s v="CEC048"/>
    <s v="ECONOMIA REGIONAL E URBANA"/>
    <s v="OB"/>
    <n v="6"/>
    <s v="TP"/>
    <n v="90"/>
    <n v="5"/>
    <s v="T01"/>
    <s v="ESPELHO"/>
    <s v="CN"/>
    <s v="DCEC"/>
    <x v="1"/>
    <e v="#N/A"/>
    <m/>
    <s v="6º Semestre - T01"/>
    <n v="6"/>
  </r>
  <r>
    <s v="DM7º Semestre - T02"/>
    <s v="Curr2018CEC049T02"/>
    <s v="Curr2018"/>
    <s v="CEC049"/>
    <s v="TÉCNICAS DE PESQUISA EM ECONOMIA II"/>
    <s v="OB"/>
    <n v="7"/>
    <s v="TP"/>
    <n v="90"/>
    <n v="4"/>
    <s v="T02"/>
    <m/>
    <s v="DM"/>
    <s v="DCEC"/>
    <x v="14"/>
    <s v="Helga Dulce Passos"/>
    <n v="1106"/>
    <s v="7º Semestre - T02"/>
    <n v="6"/>
  </r>
  <r>
    <s v="7º Semestre - "/>
    <s v="Curr2018CEC049"/>
    <s v="Curr2018"/>
    <s v="CEC049"/>
    <s v="TÉCNICAS DE PESQUISA EM ECONOMIA II"/>
    <s v="OB"/>
    <n v="7"/>
    <s v="TP"/>
    <n v="90"/>
    <n v="4"/>
    <m/>
    <m/>
    <m/>
    <s v="DCEC"/>
    <x v="1"/>
    <e v="#N/A"/>
    <m/>
    <s v="7º Semestre - "/>
    <m/>
  </r>
  <r>
    <s v="7º Semestre - "/>
    <s v="Curr2018CEC049"/>
    <s v="Curr2018"/>
    <s v="CEC049"/>
    <s v="TÉCNICAS DE PESQUISA EM ECONOMIA II"/>
    <s v="OB"/>
    <n v="7"/>
    <s v="TP"/>
    <n v="90"/>
    <n v="4"/>
    <m/>
    <m/>
    <m/>
    <s v="DCEC"/>
    <x v="1"/>
    <e v="#N/A"/>
    <m/>
    <s v="7º Semestre - "/>
    <n v="6"/>
  </r>
  <r>
    <s v="6º Semestre - "/>
    <s v="Curr2018CEC050"/>
    <s v="Curr2018"/>
    <s v="CEC050"/>
    <s v="TEORIA MACROECONÔMICA III"/>
    <s v="OB"/>
    <n v="6"/>
    <s v="TP"/>
    <n v="60"/>
    <n v="4"/>
    <m/>
    <m/>
    <m/>
    <s v="DCEC"/>
    <x v="1"/>
    <e v="#N/A"/>
    <m/>
    <s v="6º Semestre - "/>
    <m/>
  </r>
  <r>
    <s v="AM6º Semestre - T02"/>
    <s v="Curr2023MCEC050T02"/>
    <s v="Curr2023M"/>
    <s v="CEC050"/>
    <s v="TEORIA MACROECONÔMICA III"/>
    <s v="OB"/>
    <n v="6"/>
    <s v="T"/>
    <n v="60"/>
    <n v="4"/>
    <s v="T02"/>
    <s v="Ingresso 2021"/>
    <s v="AM"/>
    <s v="DCEC"/>
    <x v="15"/>
    <s v="Marianne Costa Oliveira"/>
    <n v="1108"/>
    <s v="6º Semestre - T02"/>
    <n v="4"/>
  </r>
  <r>
    <s v="DN6º Semestre - T01"/>
    <s v="Curr2023NCEC050T01"/>
    <s v="Curr2023N"/>
    <s v="CEC050"/>
    <s v="TEORIA MACROECONÔMICA III"/>
    <s v="OB"/>
    <n v="6"/>
    <s v="T"/>
    <n v="60"/>
    <n v="4"/>
    <s v="T01"/>
    <m/>
    <s v="DN"/>
    <s v="DCEC"/>
    <x v="15"/>
    <s v="Marianne Costa Oliveira"/>
    <n v="1104"/>
    <s v="6º Semestre - T01"/>
    <n v="4"/>
  </r>
  <r>
    <s v="AM7º Semestre - T02"/>
    <s v="Curr2018CEC051T02"/>
    <s v="Curr2018"/>
    <s v="CEC051"/>
    <s v="DESENVOLVIMENTO SOCIOECONÔMICO"/>
    <s v="OB"/>
    <n v="7"/>
    <s v="T"/>
    <n v="90"/>
    <n v="5"/>
    <s v="T02"/>
    <m/>
    <s v="AM"/>
    <s v="DCEC"/>
    <x v="16"/>
    <s v="Aline Conceição Souza"/>
    <n v="1106"/>
    <s v="7º Semestre - T02"/>
    <n v="6"/>
  </r>
  <r>
    <s v="DM7º Semestre - T02"/>
    <s v="Curr2018CEC052T02"/>
    <s v="Curr2018"/>
    <s v="CEC052"/>
    <s v="ECONOMIA INTERNACIONAL II"/>
    <s v="OB"/>
    <n v="7"/>
    <s v="TP"/>
    <n v="90"/>
    <n v="5"/>
    <s v="T02"/>
    <s v="ESPELHO"/>
    <s v="DM"/>
    <s v="DCEC"/>
    <x v="1"/>
    <e v="#N/A"/>
    <m/>
    <s v="7º Semestre - T02"/>
    <n v="6"/>
  </r>
  <r>
    <s v="AN8º Semestre - T01"/>
    <s v="Curr2018CEC053T01"/>
    <s v="Curr2018"/>
    <s v="CEC053"/>
    <s v="PESQUISA APLICADA À ECONOMIA I"/>
    <s v="OB"/>
    <n v="8"/>
    <s v="T"/>
    <n v="120"/>
    <n v="5"/>
    <s v="T01"/>
    <m/>
    <s v="AN"/>
    <s v="DCEC"/>
    <x v="17"/>
    <s v="Angye Cássia Noia"/>
    <n v="1105"/>
    <s v="8º Semestre - T01"/>
    <n v="8"/>
  </r>
  <r>
    <s v="AN8º Semestre - T03"/>
    <s v="Curr2018CEC053T03"/>
    <s v="Curr2018"/>
    <s v="CEC053"/>
    <s v="PESQUISA APLICADA À ECONOMIA I"/>
    <s v="OB"/>
    <n v="8"/>
    <s v="T"/>
    <n v="120"/>
    <n v="5"/>
    <s v="T03"/>
    <m/>
    <s v="AN"/>
    <s v="DCEC"/>
    <x v="14"/>
    <s v="Helga Dulce Passos"/>
    <n v="1112"/>
    <s v="8º Semestre - T03"/>
    <n v="8"/>
  </r>
  <r>
    <s v="FM9º Semestre - T02"/>
    <s v="Curr2018CEC054T02"/>
    <s v="Curr2018"/>
    <s v="CEC054"/>
    <s v="CONDUTA PROFISSIONAL DO ECONOMISTA"/>
    <s v="OB"/>
    <n v="9"/>
    <s v="T"/>
    <n v="30"/>
    <n v="2"/>
    <s v="T02"/>
    <m/>
    <s v="FM"/>
    <s v="DCEC"/>
    <x v="18"/>
    <s v="Sócrates Guzman"/>
    <n v="1107"/>
    <s v="9º Semestre - T02"/>
    <n v="2"/>
  </r>
  <r>
    <s v="9º Semestre - "/>
    <s v="Curr2023MCEC054"/>
    <s v="Curr2023M"/>
    <s v="CEC054"/>
    <s v="CONDUTA PROFISSIONAL DO ECONOMISTA"/>
    <s v="OB"/>
    <n v="9"/>
    <s v="T"/>
    <n v="30"/>
    <n v="2"/>
    <m/>
    <m/>
    <m/>
    <s v="DCEC"/>
    <x v="1"/>
    <e v="#N/A"/>
    <m/>
    <s v="9º Semestre - "/>
    <m/>
  </r>
  <r>
    <s v="9º Semestre - "/>
    <s v="Curr2023NCEC054"/>
    <s v="Curr2023N"/>
    <s v="CEC054"/>
    <s v="CONDUTA PROFISSIONAL DO ECONOMISTA"/>
    <s v="OB"/>
    <n v="9"/>
    <s v="T"/>
    <n v="30"/>
    <n v="2"/>
    <m/>
    <m/>
    <m/>
    <s v="DCEC"/>
    <x v="1"/>
    <e v="#N/A"/>
    <m/>
    <s v="9º Semestre - "/>
    <m/>
  </r>
  <r>
    <s v="BN8º Semestre - T01"/>
    <s v="Curr2018CEC055T01"/>
    <s v="Curr2018"/>
    <s v="CEC055"/>
    <s v="ELABORAÇÃO E ANÁLISE DE PROJETOS"/>
    <s v="OB"/>
    <n v="8"/>
    <s v="T"/>
    <n v="120"/>
    <n v="5"/>
    <s v="T01"/>
    <m/>
    <s v="BN"/>
    <s v="DCEC"/>
    <x v="3"/>
    <s v="Natânia Silva Ferreira"/>
    <n v="1106"/>
    <s v="8º Semestre - T01"/>
    <n v="8"/>
  </r>
  <r>
    <s v="CN9º Semestre - T01"/>
    <s v="Curr2018CEC056T01"/>
    <s v="Curr2018"/>
    <s v="CEC056"/>
    <s v="PESQUISA APLICADA À ECONOMIA II"/>
    <s v="OB"/>
    <n v="9"/>
    <s v="T"/>
    <n v="120"/>
    <n v="5"/>
    <s v="T01"/>
    <m/>
    <s v="CN"/>
    <s v="DCEC"/>
    <x v="17"/>
    <s v="Angye Cássia Noia"/>
    <n v="1108"/>
    <s v="9º Semestre - T01"/>
    <n v="8"/>
  </r>
  <r>
    <s v="9º Semestre - "/>
    <s v="Curr2018CEC056"/>
    <s v="Curr2018"/>
    <s v="CEC056"/>
    <s v="PESQUISA APLICADA À ECONOMIA II"/>
    <s v="OB"/>
    <n v="9"/>
    <s v="T"/>
    <n v="120"/>
    <n v="5"/>
    <m/>
    <m/>
    <m/>
    <s v="DCEC"/>
    <x v="1"/>
    <e v="#N/A"/>
    <m/>
    <s v="9º Semestre - "/>
    <m/>
  </r>
  <r>
    <s v="7º Semestre - "/>
    <s v="Curr2023MCEC057"/>
    <s v="Curr2023M"/>
    <s v="CEC057"/>
    <s v="ECONOMIA BAIANA"/>
    <s v="OP"/>
    <n v="7"/>
    <s v="T"/>
    <n v="60"/>
    <n v="4"/>
    <m/>
    <m/>
    <m/>
    <s v="DCEC"/>
    <x v="1"/>
    <e v="#N/A"/>
    <m/>
    <s v="7º Semestre - "/>
    <m/>
  </r>
  <r>
    <s v="9º Semestre - "/>
    <s v="Curr2023NCEC057"/>
    <s v="Curr2023N"/>
    <s v="CEC057"/>
    <s v="ECONOMIA BAIANA"/>
    <s v="OP"/>
    <n v="9"/>
    <s v="T"/>
    <n v="60"/>
    <n v="4"/>
    <m/>
    <m/>
    <m/>
    <s v="DCEC"/>
    <x v="1"/>
    <e v="#N/A"/>
    <m/>
    <s v="9º Semestre - "/>
    <m/>
  </r>
  <r>
    <s v="BM9º Semestre - T02"/>
    <s v="Curr2018CEC057T02"/>
    <s v="Curr2018"/>
    <s v="CEC057"/>
    <s v="ECONOMIA BAIANA"/>
    <s v="OP"/>
    <n v="9"/>
    <s v="T"/>
    <n v="60"/>
    <n v="4"/>
    <s v="T02"/>
    <m/>
    <s v="BM"/>
    <s v="DCEC"/>
    <x v="5"/>
    <s v="Maria Bernadete P. Bezerra"/>
    <n v="1106"/>
    <s v="9º Semestre - T02"/>
    <n v="4"/>
  </r>
  <r>
    <s v="7º Semestre - "/>
    <s v="Curr2023MCEC058"/>
    <s v="Curr2023M"/>
    <s v="CEC058"/>
    <s v="ECONOMIA DA TECNOLOGIA"/>
    <s v="OP"/>
    <n v="7"/>
    <s v="T"/>
    <n v="60"/>
    <n v="4"/>
    <m/>
    <m/>
    <m/>
    <s v="DCEC"/>
    <x v="1"/>
    <e v="#N/A"/>
    <m/>
    <s v="7º Semestre - "/>
    <m/>
  </r>
  <r>
    <s v="8º Semestre - "/>
    <s v="Curr2018CEC058"/>
    <s v="Curr2018"/>
    <s v="CEC058"/>
    <s v="ECONOMIA DA TECNOLOGIA"/>
    <s v="OP"/>
    <n v="8"/>
    <s v="T"/>
    <n v="60"/>
    <n v="4"/>
    <m/>
    <m/>
    <m/>
    <s v="DCEC"/>
    <x v="1"/>
    <e v="#N/A"/>
    <m/>
    <s v="8º Semestre - "/>
    <m/>
  </r>
  <r>
    <s v="10º Semestre - "/>
    <s v="Curr2023NCEC058"/>
    <s v="Curr2023N"/>
    <s v="CEC058"/>
    <s v="ECONOMIA DA TECNOLOGIA"/>
    <s v="OP"/>
    <n v="10"/>
    <s v="T"/>
    <n v="60"/>
    <n v="4"/>
    <m/>
    <m/>
    <m/>
    <s v="DCEC"/>
    <x v="1"/>
    <e v="#N/A"/>
    <m/>
    <s v="10º Semestre - "/>
    <m/>
  </r>
  <r>
    <s v="7º Semestre - "/>
    <s v="Curr2023MCEC059"/>
    <s v="Curr2023M"/>
    <s v="CEC059"/>
    <s v="ECONOMIA DA REGULAÇÃO"/>
    <s v="OP"/>
    <n v="7"/>
    <s v="T"/>
    <n v="60"/>
    <n v="4"/>
    <m/>
    <m/>
    <m/>
    <s v="DCEC"/>
    <x v="1"/>
    <e v="#N/A"/>
    <m/>
    <s v="7º Semestre - "/>
    <m/>
  </r>
  <r>
    <s v="8º Semestre - "/>
    <s v="Curr2018CEC059"/>
    <s v="Curr2018"/>
    <s v="CEC059"/>
    <s v="ECONOMIA DA REGULAÇÃO"/>
    <s v="OP"/>
    <n v="8"/>
    <s v="T"/>
    <n v="60"/>
    <n v="4"/>
    <m/>
    <m/>
    <m/>
    <s v="DCEC"/>
    <x v="1"/>
    <e v="#N/A"/>
    <m/>
    <s v="8º Semestre - "/>
    <m/>
  </r>
  <r>
    <s v="10º Semestre - "/>
    <s v="Curr2023NCEC059"/>
    <s v="Curr2023N"/>
    <s v="CEC059"/>
    <s v="ECONOMIA DA REGULAÇÃO"/>
    <s v="OP"/>
    <n v="10"/>
    <s v="T"/>
    <n v="60"/>
    <n v="4"/>
    <m/>
    <m/>
    <m/>
    <s v="DCEC"/>
    <x v="1"/>
    <e v="#N/A"/>
    <m/>
    <s v="10º Semestre - "/>
    <m/>
  </r>
  <r>
    <s v="8º Semestre - "/>
    <s v="Curr2018CEC060"/>
    <s v="Curr2018"/>
    <s v="CEC060"/>
    <s v="ECONOMIA DE SERVIÇOS"/>
    <s v="OP"/>
    <n v="8"/>
    <s v="T"/>
    <n v="60"/>
    <n v="4"/>
    <m/>
    <m/>
    <m/>
    <s v="DCEC"/>
    <x v="1"/>
    <e v="#N/A"/>
    <m/>
    <s v="8º Semestre - "/>
    <m/>
  </r>
  <r>
    <s v="8º Semestre - "/>
    <s v="Curr2023MCEC060"/>
    <s v="Curr2023M"/>
    <s v="CEC060"/>
    <s v="ECONOMIA DE SERVIÇOS"/>
    <s v="OP"/>
    <n v="8"/>
    <s v="T"/>
    <n v="60"/>
    <n v="4"/>
    <m/>
    <m/>
    <m/>
    <s v="DCEC"/>
    <x v="1"/>
    <e v="#N/A"/>
    <m/>
    <s v="8º Semestre - "/>
    <m/>
  </r>
  <r>
    <s v="9º Semestre - "/>
    <s v="Curr2023NCEC060"/>
    <s v="Curr2023N"/>
    <s v="CEC060"/>
    <s v="ECONOMIA DE SERVIÇOS"/>
    <s v="OP"/>
    <n v="9"/>
    <s v="T"/>
    <n v="60"/>
    <n v="4"/>
    <m/>
    <m/>
    <m/>
    <s v="DCEC"/>
    <x v="1"/>
    <e v="#N/A"/>
    <m/>
    <s v="9º Semestre - "/>
    <m/>
  </r>
  <r>
    <s v="9º Semestre - "/>
    <s v="Curr2018CEC061"/>
    <s v="Curr2018"/>
    <s v="CEC061"/>
    <s v="ECONOMIA DO TRABALHO"/>
    <s v="OP"/>
    <n v="9"/>
    <s v="TP"/>
    <n v="60"/>
    <n v="4"/>
    <m/>
    <m/>
    <m/>
    <s v="DCEC"/>
    <x v="1"/>
    <e v="#N/A"/>
    <m/>
    <s v="9º Semestre - "/>
    <m/>
  </r>
  <r>
    <s v="9º Semestre - "/>
    <s v="Curr2023MCEC061"/>
    <s v="Curr2023M"/>
    <s v="CEC061"/>
    <s v="ECONOMIA DO TRABALHO"/>
    <s v="OP"/>
    <n v="9"/>
    <s v="T"/>
    <n v="60"/>
    <n v="4"/>
    <m/>
    <m/>
    <m/>
    <s v="DCEC"/>
    <x v="1"/>
    <e v="#N/A"/>
    <m/>
    <s v="9º Semestre - "/>
    <m/>
  </r>
  <r>
    <s v="10º Semestre - "/>
    <s v="Curr2023NCEC061"/>
    <s v="Curr2023N"/>
    <s v="CEC061"/>
    <s v="ECONOMIA DO TRABALHO"/>
    <s v="OP"/>
    <n v="10"/>
    <s v="T"/>
    <n v="60"/>
    <n v="4"/>
    <m/>
    <m/>
    <m/>
    <s v="DCEC"/>
    <x v="1"/>
    <e v="#N/A"/>
    <m/>
    <s v="10º Semestre - "/>
    <m/>
  </r>
  <r>
    <s v="8º Semestre - "/>
    <s v="Curr2018CEC062"/>
    <s v="Curr2018"/>
    <s v="CEC062"/>
    <s v="ECONOMIA E COOPERATIVISMO"/>
    <s v="OP"/>
    <n v="8"/>
    <s v="T"/>
    <n v="60"/>
    <n v="4"/>
    <m/>
    <m/>
    <m/>
    <s v="DCEC"/>
    <x v="1"/>
    <e v="#N/A"/>
    <m/>
    <s v="8º Semestre - "/>
    <m/>
  </r>
  <r>
    <s v="8º Semestre - "/>
    <s v="Curr2023MCEC062"/>
    <s v="Curr2023M"/>
    <s v="CEC062"/>
    <s v="ECONOMIA E COOPERATIVISMO"/>
    <s v="OP"/>
    <n v="8"/>
    <s v="T"/>
    <n v="60"/>
    <n v="4"/>
    <m/>
    <m/>
    <m/>
    <s v="DCEC"/>
    <x v="1"/>
    <e v="#N/A"/>
    <m/>
    <s v="8º Semestre - "/>
    <m/>
  </r>
  <r>
    <s v="10º Semestre - "/>
    <s v="Curr2023NCEC062"/>
    <s v="Curr2023N"/>
    <s v="CEC062"/>
    <s v="ECONOMIA E COOPERATIVISMO"/>
    <s v="OP"/>
    <n v="10"/>
    <s v="T"/>
    <n v="60"/>
    <n v="4"/>
    <m/>
    <m/>
    <m/>
    <s v="DCEC"/>
    <x v="1"/>
    <e v="#N/A"/>
    <m/>
    <s v="10º Semestre - "/>
    <m/>
  </r>
  <r>
    <s v="8º Semestre - "/>
    <s v="Curr2018CEC063"/>
    <s v="Curr2018"/>
    <s v="CEC063"/>
    <s v="ECONOMIA DO MEIO AMBIENTE"/>
    <s v="OP"/>
    <n v="8"/>
    <s v="T"/>
    <n v="60"/>
    <n v="4"/>
    <m/>
    <m/>
    <m/>
    <s v="DCEC"/>
    <x v="1"/>
    <e v="#N/A"/>
    <m/>
    <s v="8º Semestre - "/>
    <m/>
  </r>
  <r>
    <s v="8º Semestre - "/>
    <s v="Curr2023MCEC063"/>
    <s v="Curr2023M"/>
    <s v="CEC063"/>
    <s v="ECONOMIA DO MEIO AMBIENTE"/>
    <s v="OP"/>
    <n v="8"/>
    <s v="T"/>
    <n v="60"/>
    <n v="4"/>
    <m/>
    <m/>
    <m/>
    <s v="DCEC"/>
    <x v="1"/>
    <e v="#N/A"/>
    <m/>
    <s v="8º Semestre - "/>
    <m/>
  </r>
  <r>
    <s v="10º Semestre - "/>
    <s v="Curr2023NCEC063"/>
    <s v="Curr2023N"/>
    <s v="CEC063"/>
    <s v="ECONOMIA DO MEIO AMBIENTE"/>
    <s v="OP"/>
    <n v="10"/>
    <s v="T"/>
    <n v="60"/>
    <n v="4"/>
    <m/>
    <m/>
    <m/>
    <s v="DCEC"/>
    <x v="1"/>
    <e v="#N/A"/>
    <m/>
    <s v="10º Semestre - "/>
    <m/>
  </r>
  <r>
    <s v="8º Semestre - "/>
    <s v="Curr2018CEC064"/>
    <s v="Curr2018"/>
    <s v="CEC064"/>
    <s v="ECONOMIA EMPRESARIAL"/>
    <s v="OP"/>
    <n v="8"/>
    <s v="TP"/>
    <n v="60"/>
    <n v="4"/>
    <m/>
    <m/>
    <m/>
    <s v="DCEC"/>
    <x v="1"/>
    <e v="#N/A"/>
    <m/>
    <s v="8º Semestre - "/>
    <m/>
  </r>
  <r>
    <s v="8º Semestre - "/>
    <s v="Curr2023MCEC064"/>
    <s v="Curr2023M"/>
    <s v="CEC064"/>
    <s v="ECONOMIA EMPRESARIAL"/>
    <s v="OP"/>
    <n v="8"/>
    <s v="T"/>
    <n v="60"/>
    <n v="4"/>
    <m/>
    <m/>
    <m/>
    <s v="DCEC"/>
    <x v="1"/>
    <e v="#N/A"/>
    <m/>
    <s v="8º Semestre - "/>
    <m/>
  </r>
  <r>
    <s v="10º Semestre - "/>
    <s v="Curr2023NCEC064"/>
    <s v="Curr2023N"/>
    <s v="CEC064"/>
    <s v="ECONOMIA EMPRESARIAL"/>
    <s v="OP"/>
    <n v="10"/>
    <s v="T"/>
    <n v="60"/>
    <n v="4"/>
    <m/>
    <m/>
    <m/>
    <s v="DCEC"/>
    <x v="1"/>
    <e v="#N/A"/>
    <m/>
    <s v="10º Semestre - "/>
    <m/>
  </r>
  <r>
    <s v="8º Semestre - "/>
    <s v="Curr2018CEC065"/>
    <s v="Curr2018"/>
    <s v="CEC065"/>
    <s v="ECONOMIA INSTITUCIONAL"/>
    <s v="OP"/>
    <n v="8"/>
    <s v="TP"/>
    <n v="60"/>
    <n v="4"/>
    <m/>
    <m/>
    <m/>
    <s v="DCEC"/>
    <x v="1"/>
    <e v="#N/A"/>
    <m/>
    <s v="8º Semestre - "/>
    <m/>
  </r>
  <r>
    <s v="CM9º Semestre - T02"/>
    <s v="Curr2023MCEC065T02"/>
    <s v="Curr2023M"/>
    <s v="CEC065"/>
    <s v="ECONOMIA INSTITUCIONAL"/>
    <s v="OP"/>
    <n v="9"/>
    <s v="T"/>
    <n v="60"/>
    <n v="4"/>
    <s v="T02"/>
    <m/>
    <s v="CM"/>
    <s v="DCEC"/>
    <x v="12"/>
    <s v="Elson Cedro Mira"/>
    <n v="1113"/>
    <s v="9º Semestre - T02"/>
    <n v="4"/>
  </r>
  <r>
    <s v="10º Semestre - "/>
    <s v="Curr2023NCEC065"/>
    <s v="Curr2023N"/>
    <s v="CEC065"/>
    <s v="ECONOMIA INSTITUCIONAL"/>
    <s v="OP"/>
    <n v="10"/>
    <s v="T"/>
    <n v="60"/>
    <n v="4"/>
    <m/>
    <m/>
    <m/>
    <s v="DCEC"/>
    <x v="1"/>
    <e v="#N/A"/>
    <m/>
    <s v="10º Semestre - "/>
    <m/>
  </r>
  <r>
    <s v="8º Semestre - "/>
    <s v="Curr2018CEC066"/>
    <s v="Curr2018"/>
    <s v="CEC066"/>
    <s v="FINANÇAS PÚBLICAS"/>
    <s v="OP"/>
    <n v="8"/>
    <s v="TP"/>
    <n v="60"/>
    <n v="4"/>
    <m/>
    <m/>
    <m/>
    <s v="DCEC"/>
    <x v="1"/>
    <e v="#N/A"/>
    <m/>
    <s v="8º Semestre - "/>
    <m/>
  </r>
  <r>
    <s v="9º Semestre - "/>
    <s v="Curr2023MCEC066"/>
    <s v="Curr2023M"/>
    <s v="CEC066"/>
    <s v="FINANÇAS PÚBLICAS"/>
    <s v="OP"/>
    <n v="9"/>
    <s v="T"/>
    <n v="60"/>
    <n v="4"/>
    <m/>
    <m/>
    <m/>
    <s v="DCEC"/>
    <x v="1"/>
    <e v="#N/A"/>
    <m/>
    <s v="9º Semestre - "/>
    <m/>
  </r>
  <r>
    <s v="10º Semestre - "/>
    <s v="Curr2023NCEC066"/>
    <s v="Curr2023N"/>
    <s v="CEC066"/>
    <s v="FINANÇAS PÚBLICAS"/>
    <s v="OP"/>
    <n v="10"/>
    <s v="P"/>
    <n v="60"/>
    <n v="4"/>
    <m/>
    <m/>
    <m/>
    <s v="DCEC"/>
    <x v="1"/>
    <e v="#N/A"/>
    <m/>
    <s v="10º Semestre - "/>
    <m/>
  </r>
  <r>
    <s v="8º Semestre - "/>
    <s v="Curr2018CEC067"/>
    <s v="Curr2018"/>
    <s v="CEC067"/>
    <s v="GEOGRAFIA ECONÔMICA"/>
    <s v="OP"/>
    <n v="8"/>
    <s v="TP"/>
    <n v="60"/>
    <n v="4"/>
    <m/>
    <m/>
    <m/>
    <s v="DCEC"/>
    <x v="1"/>
    <e v="#N/A"/>
    <m/>
    <s v="8º Semestre - "/>
    <m/>
  </r>
  <r>
    <s v="8º Semestre - "/>
    <s v="Curr2023MCEC067"/>
    <s v="Curr2023M"/>
    <s v="CEC067"/>
    <s v="GEOGRAFIA ECONÔMICA"/>
    <s v="OP"/>
    <n v="8"/>
    <s v="T"/>
    <n v="60"/>
    <n v="4"/>
    <m/>
    <m/>
    <m/>
    <s v="DCEC"/>
    <x v="1"/>
    <e v="#N/A"/>
    <m/>
    <s v="8º Semestre - "/>
    <m/>
  </r>
  <r>
    <s v="10º Semestre - "/>
    <s v="Curr2023NCEC067"/>
    <s v="Curr2023N"/>
    <s v="CEC067"/>
    <s v="GEOGRAFIA ECONÔMICA"/>
    <s v="OP"/>
    <n v="10"/>
    <s v="P"/>
    <n v="60"/>
    <n v="4"/>
    <m/>
    <m/>
    <m/>
    <s v="DCEC"/>
    <x v="1"/>
    <e v="#N/A"/>
    <m/>
    <s v="10º Semestre - "/>
    <m/>
  </r>
  <r>
    <s v="8º Semestre - "/>
    <s v="Curr2018CEC068"/>
    <s v="Curr2018"/>
    <s v="CEC068"/>
    <s v="LABORATÓRIO DE PRÁTICA EM ANÁLISE E AVALIAÇÃO ECONÔMICO-FINANCEIRA"/>
    <s v="OP"/>
    <n v="8"/>
    <s v="T"/>
    <n v="90"/>
    <n v="4"/>
    <m/>
    <m/>
    <m/>
    <s v="DCEC"/>
    <x v="1"/>
    <e v="#N/A"/>
    <m/>
    <s v="8º Semestre - "/>
    <m/>
  </r>
  <r>
    <s v="8º Semestre - "/>
    <s v="Curr2018CEC069"/>
    <s v="Curr2018"/>
    <s v="CEC069"/>
    <s v="LABORATÓRIO DE PRÁTICA EM CONSULTORIA ECONÔMICA"/>
    <s v="OP"/>
    <n v="8"/>
    <s v="T"/>
    <n v="90"/>
    <n v="4"/>
    <m/>
    <m/>
    <m/>
    <s v="DCEC"/>
    <x v="1"/>
    <e v="#N/A"/>
    <m/>
    <s v="8º Semestre - "/>
    <m/>
  </r>
  <r>
    <s v="8º Semestre - "/>
    <s v="Curr2018CEC070"/>
    <s v="Curr2018"/>
    <s v="CEC070"/>
    <s v="LABORATÓRIO DE PRÁTICA EM PLANEJAMENTO ECONÔMICO"/>
    <s v="OP"/>
    <n v="8"/>
    <s v="T"/>
    <n v="90"/>
    <n v="4"/>
    <m/>
    <m/>
    <m/>
    <s v="DCEC"/>
    <x v="1"/>
    <e v="#N/A"/>
    <m/>
    <s v="8º Semestre - "/>
    <m/>
  </r>
  <r>
    <s v="8º Semestre - "/>
    <s v="Curr2018CEC071"/>
    <s v="Curr2018"/>
    <s v="CEC071"/>
    <s v="LABORATÓRIO DE PRÁTICA EM POLÍTICAS PÚBLICAS"/>
    <s v="OP"/>
    <n v="8"/>
    <s v="T"/>
    <n v="90"/>
    <n v="4"/>
    <m/>
    <m/>
    <m/>
    <s v="DCEC"/>
    <x v="1"/>
    <e v="#N/A"/>
    <m/>
    <s v="8º Semestre - "/>
    <m/>
  </r>
  <r>
    <s v="8º Semestre - "/>
    <s v="Curr2018CEC072"/>
    <s v="Curr2018"/>
    <s v="CEC072"/>
    <s v="MERCADO E COMERCIALIZAÇÃO"/>
    <s v="OP"/>
    <n v="8"/>
    <s v="T"/>
    <n v="60"/>
    <n v="4"/>
    <m/>
    <m/>
    <m/>
    <s v="DCEC"/>
    <x v="1"/>
    <e v="#N/A"/>
    <m/>
    <s v="8º Semestre - "/>
    <m/>
  </r>
  <r>
    <s v="8º Semestre - "/>
    <s v="Curr2023MCEC072"/>
    <s v="Curr2023M"/>
    <s v="CEC072"/>
    <s v="MERCADO E COMERCIALIZAÇÃO"/>
    <s v="OP"/>
    <n v="8"/>
    <s v="T"/>
    <n v="60"/>
    <n v="4"/>
    <m/>
    <m/>
    <m/>
    <s v="DCEC"/>
    <x v="1"/>
    <e v="#N/A"/>
    <m/>
    <s v="8º Semestre - "/>
    <m/>
  </r>
  <r>
    <s v="9º Semestre - "/>
    <s v="Curr2023NCEC072"/>
    <s v="Curr2023N"/>
    <s v="CEC072"/>
    <s v="MERCADO E COMERCIALIZAÇÃO"/>
    <s v="OP"/>
    <n v="9"/>
    <s v="T"/>
    <n v="60"/>
    <n v="4"/>
    <m/>
    <m/>
    <m/>
    <s v="DCEC"/>
    <x v="1"/>
    <e v="#N/A"/>
    <m/>
    <s v="9º Semestre - "/>
    <m/>
  </r>
  <r>
    <s v="8º Semestre - "/>
    <s v="Curr2018CEC073"/>
    <s v="Curr2018"/>
    <s v="CEC073"/>
    <s v="POLÍTICAS PÚBLICAS E DESENVOLVIMENTO SOCIOECONÔMICO"/>
    <s v="OP"/>
    <n v="8"/>
    <s v="T"/>
    <n v="60"/>
    <n v="4"/>
    <m/>
    <m/>
    <m/>
    <s v="DCEC"/>
    <x v="1"/>
    <e v="#N/A"/>
    <m/>
    <s v="8º Semestre - "/>
    <m/>
  </r>
  <r>
    <s v="8º Semestre - "/>
    <s v="Curr2023MCEC073"/>
    <s v="Curr2023M"/>
    <s v="CEC073"/>
    <s v="POLÍTICAS PÚBLICAS E DESENVOLVIMENTO SOCIOECONÔMICO"/>
    <s v="OP"/>
    <n v="8"/>
    <s v="T"/>
    <n v="60"/>
    <n v="4"/>
    <m/>
    <m/>
    <m/>
    <s v="DCEC"/>
    <x v="1"/>
    <e v="#N/A"/>
    <m/>
    <s v="8º Semestre - "/>
    <m/>
  </r>
  <r>
    <s v="10º Semestre - "/>
    <s v="Curr2023NCEC073"/>
    <s v="Curr2023N"/>
    <s v="CEC073"/>
    <s v="POLÍTICAS PÚBLICAS E DESENVOLVIMENTO SOCIOECONÔMICO"/>
    <s v="OP"/>
    <n v="10"/>
    <s v="T"/>
    <n v="60"/>
    <n v="4"/>
    <m/>
    <m/>
    <m/>
    <s v="DCEC"/>
    <x v="1"/>
    <e v="#N/A"/>
    <m/>
    <s v="10º Semestre - "/>
    <m/>
  </r>
  <r>
    <s v="8º Semestre - "/>
    <s v="Curr2023MCEC074"/>
    <s v="Curr2023M"/>
    <s v="CEC074"/>
    <s v="TÓPICOS ESPECIAIS EM ECONOMIA BRASILEIRA"/>
    <s v="OP"/>
    <n v="8"/>
    <s v="T"/>
    <n v="60"/>
    <n v="4"/>
    <m/>
    <m/>
    <m/>
    <s v="DCEC"/>
    <x v="1"/>
    <e v="#N/A"/>
    <m/>
    <s v="8º Semestre - "/>
    <m/>
  </r>
  <r>
    <s v="9º Semestre - "/>
    <s v="Curr2023NCEC074"/>
    <s v="Curr2023N"/>
    <s v="CEC074"/>
    <s v="TÓPICOS ESPECIAIS EM ECONOMIA BRASILEIRA"/>
    <s v="OP"/>
    <n v="9"/>
    <s v="T"/>
    <n v="60"/>
    <n v="4"/>
    <m/>
    <m/>
    <m/>
    <s v="DCEC"/>
    <x v="1"/>
    <e v="#N/A"/>
    <m/>
    <s v="9º Semestre - "/>
    <m/>
  </r>
  <r>
    <s v="9º Semestre - "/>
    <s v="Curr2018CEC074"/>
    <s v="Curr2018"/>
    <s v="CEC074"/>
    <s v="TÓPICOS ESPECIAIS EM ECONOMIA BRASILEIRA"/>
    <s v="OP"/>
    <n v="9"/>
    <s v="T"/>
    <n v="60"/>
    <n v="4"/>
    <m/>
    <m/>
    <m/>
    <s v="DCEC"/>
    <x v="19"/>
    <s v="Carlos Eduardo Drumond"/>
    <n v="1104"/>
    <s v="9º Semestre - "/>
    <n v="4"/>
  </r>
  <r>
    <s v="9º Semestre - "/>
    <s v="Curr2018CEC075"/>
    <s v="Curr2018"/>
    <s v="CEC075"/>
    <s v="TÓPICOS ESPECIAIS EM ECONOMIA DO MEIO AMBIENTE"/>
    <s v="OP"/>
    <n v="9"/>
    <s v="T"/>
    <n v="60"/>
    <n v="4"/>
    <m/>
    <m/>
    <m/>
    <s v="DCEC"/>
    <x v="1"/>
    <e v="#N/A"/>
    <m/>
    <s v="9º Semestre - "/>
    <m/>
  </r>
  <r>
    <s v="9º Semestre - "/>
    <s v="Curr2023MCEC075"/>
    <s v="Curr2023M"/>
    <s v="CEC075"/>
    <s v="TÓPICOS ESPECIAIS EM ECONOMIA DO MEIO AMBIENTE"/>
    <s v="OP"/>
    <n v="9"/>
    <s v="T"/>
    <n v="60"/>
    <n v="4"/>
    <m/>
    <m/>
    <m/>
    <s v="DCEC"/>
    <x v="1"/>
    <e v="#N/A"/>
    <m/>
    <s v="9º Semestre - "/>
    <m/>
  </r>
  <r>
    <s v="10º Semestre - "/>
    <s v="Curr2023NCEC075"/>
    <s v="Curr2023N"/>
    <s v="CEC075"/>
    <s v="TÓPICOS ESPECIAIS EM ECONOMIA DO MEIO AMBIENTE"/>
    <s v="OP"/>
    <n v="10"/>
    <s v="T"/>
    <n v="60"/>
    <n v="4"/>
    <m/>
    <m/>
    <m/>
    <s v="DCEC"/>
    <x v="1"/>
    <e v="#N/A"/>
    <m/>
    <s v="10º Semestre - "/>
    <m/>
  </r>
  <r>
    <s v="9º Semestre - "/>
    <s v="Curr2018CEC076"/>
    <s v="Curr2018"/>
    <s v="CEC076"/>
    <s v="TÓPICOS ESPECIAIS EM ECONOMIA DO SETOR PÚBLICO"/>
    <s v="OP"/>
    <n v="9"/>
    <s v="T"/>
    <n v="60"/>
    <n v="4"/>
    <m/>
    <m/>
    <m/>
    <s v="DCEC"/>
    <x v="1"/>
    <e v="#N/A"/>
    <m/>
    <s v="9º Semestre - "/>
    <m/>
  </r>
  <r>
    <s v="9º Semestre - "/>
    <s v="Curr2023MCEC076"/>
    <s v="Curr2023M"/>
    <s v="CEC076"/>
    <s v="TÓPICOS ESPECIAIS EM ECONOMIA DO SETOR PÚBLICO"/>
    <s v="OP"/>
    <n v="9"/>
    <s v="T"/>
    <n v="60"/>
    <n v="4"/>
    <m/>
    <m/>
    <m/>
    <s v="DCEC"/>
    <x v="1"/>
    <e v="#N/A"/>
    <m/>
    <s v="9º Semestre - "/>
    <m/>
  </r>
  <r>
    <s v="10º Semestre - "/>
    <s v="Curr2023NCEC076"/>
    <s v="Curr2023N"/>
    <s v="CEC076"/>
    <s v="TÓPICOS ESPECIAIS EM ECONOMIA DO SETOR PÚBLICO"/>
    <s v="OP"/>
    <n v="10"/>
    <s v="T"/>
    <n v="60"/>
    <n v="4"/>
    <m/>
    <m/>
    <m/>
    <s v="DCEC"/>
    <x v="1"/>
    <e v="#N/A"/>
    <m/>
    <s v="10º Semestre - "/>
    <m/>
  </r>
  <r>
    <s v="9º Semestre - "/>
    <s v="Curr2018CEC077"/>
    <s v="Curr2018"/>
    <s v="CEC077"/>
    <s v="TÓPICOS ESPECIAIS EM HISTÓRIA DO PENSAMENTO ECONÔMICO"/>
    <s v="OP"/>
    <n v="9"/>
    <s v="TP"/>
    <n v="60"/>
    <n v="4"/>
    <m/>
    <m/>
    <m/>
    <s v="DCEC"/>
    <x v="1"/>
    <e v="#N/A"/>
    <m/>
    <s v="9º Semestre - "/>
    <m/>
  </r>
  <r>
    <s v="9º Semestre - "/>
    <s v="Curr2023MCEC077"/>
    <s v="Curr2023M"/>
    <s v="CEC077"/>
    <s v="TÓPICOS ESPECIAIS EM HISTÓRIA DO PENSAMENTO ECONÔMICO"/>
    <s v="OP"/>
    <n v="9"/>
    <s v="T"/>
    <n v="60"/>
    <n v="4"/>
    <m/>
    <m/>
    <m/>
    <s v="DCEC"/>
    <x v="1"/>
    <e v="#N/A"/>
    <m/>
    <s v="9º Semestre - "/>
    <m/>
  </r>
  <r>
    <s v="9º Semestre - "/>
    <s v="Curr2023NCEC077"/>
    <s v="Curr2023N"/>
    <s v="CEC077"/>
    <s v="TÓPICOS ESPECIAIS EM HISTÓRIA DO PENSAMENTO ECONÔMICO"/>
    <s v="OP"/>
    <n v="9"/>
    <s v="T"/>
    <n v="60"/>
    <n v="4"/>
    <m/>
    <m/>
    <m/>
    <s v="DCEC"/>
    <x v="1"/>
    <e v="#N/A"/>
    <m/>
    <s v="9º Semestre - "/>
    <m/>
  </r>
  <r>
    <s v="7º Semestre - "/>
    <s v="Curr2023MCEC079"/>
    <s v="Curr2023M"/>
    <s v="CEC079"/>
    <s v="ECONOMETRIA II"/>
    <s v="OP"/>
    <n v="7"/>
    <s v="T"/>
    <n v="60"/>
    <n v="4"/>
    <m/>
    <m/>
    <m/>
    <s v="DCEC"/>
    <x v="1"/>
    <e v="#N/A"/>
    <m/>
    <s v="7º Semestre - "/>
    <m/>
  </r>
  <r>
    <s v="9º Semestre - "/>
    <s v="Curr2018CEC079"/>
    <s v="Curr2018"/>
    <s v="CEC079"/>
    <s v="ECONOMETRIA II"/>
    <s v="OP"/>
    <n v="9"/>
    <s v="TP"/>
    <n v="60"/>
    <n v="4"/>
    <m/>
    <m/>
    <m/>
    <s v="DCEC"/>
    <x v="1"/>
    <e v="#N/A"/>
    <m/>
    <s v="9º Semestre - "/>
    <m/>
  </r>
  <r>
    <s v="10º Semestre - "/>
    <s v="Curr2023NCEC079"/>
    <s v="Curr2023N"/>
    <s v="CEC079"/>
    <s v="ECONOMETRIA II"/>
    <s v="OP"/>
    <n v="10"/>
    <s v="T"/>
    <n v="60"/>
    <n v="4"/>
    <m/>
    <m/>
    <m/>
    <s v="DCEC"/>
    <x v="1"/>
    <e v="#N/A"/>
    <m/>
    <s v="10º Semestre - "/>
    <m/>
  </r>
  <r>
    <s v="DM9º Semestre - T02"/>
    <s v="Curr2018CEC080T02"/>
    <s v="Curr2018"/>
    <s v="CEC080"/>
    <s v="TÓPICOS ESPECIAIS EM MACROECONOMIA"/>
    <s v="OP"/>
    <n v="9"/>
    <s v="T"/>
    <n v="60"/>
    <n v="4"/>
    <s v="T02"/>
    <m/>
    <s v="DM"/>
    <s v="DCEC"/>
    <x v="19"/>
    <s v="Carlos Eduardo Drumond"/>
    <n v="1111"/>
    <s v="9º Semestre - T02"/>
    <n v="4"/>
  </r>
  <r>
    <s v="9º Semestre - "/>
    <s v="Curr2023MCEC080"/>
    <s v="Curr2023M"/>
    <s v="CEC080"/>
    <s v="TÓPICOS ESPECIAIS EM MACROECONOMIA"/>
    <s v="OP"/>
    <n v="9"/>
    <s v="T"/>
    <n v="60"/>
    <n v="4"/>
    <m/>
    <m/>
    <m/>
    <s v="DCEC"/>
    <x v="1"/>
    <e v="#N/A"/>
    <m/>
    <s v="9º Semestre - "/>
    <m/>
  </r>
  <r>
    <s v="10º Semestre - "/>
    <s v="Curr2023NCEC080"/>
    <s v="Curr2023N"/>
    <s v="CEC080"/>
    <s v="TÓPICOS ESPECIAIS EM MACROECONOMIA"/>
    <s v="OP"/>
    <n v="10"/>
    <s v="T"/>
    <n v="60"/>
    <n v="4"/>
    <m/>
    <m/>
    <m/>
    <s v="DCEC"/>
    <x v="1"/>
    <e v="#N/A"/>
    <m/>
    <s v="10º Semestre - "/>
    <m/>
  </r>
  <r>
    <s v="9º Semestre - "/>
    <s v="Curr2018CEC081"/>
    <s v="Curr2018"/>
    <s v="CEC081"/>
    <s v="TÓPICOS ESPECIAIS EM MICROECONOMIA"/>
    <s v="OP"/>
    <n v="9"/>
    <s v="T"/>
    <n v="60"/>
    <n v="4"/>
    <m/>
    <m/>
    <m/>
    <s v="DCEC"/>
    <x v="1"/>
    <e v="#N/A"/>
    <m/>
    <s v="9º Semestre - "/>
    <m/>
  </r>
  <r>
    <s v="9º Semestre - "/>
    <s v="Curr2023MCEC081"/>
    <s v="Curr2023M"/>
    <s v="CEC081"/>
    <s v="TÓPICOS ESPECIAIS EM MICROECONOMIA"/>
    <s v="OP"/>
    <n v="9"/>
    <s v="T"/>
    <n v="60"/>
    <n v="4"/>
    <m/>
    <m/>
    <m/>
    <s v="DCEC"/>
    <x v="1"/>
    <e v="#N/A"/>
    <m/>
    <s v="9º Semestre - "/>
    <m/>
  </r>
  <r>
    <s v="10º Semestre - "/>
    <s v="Curr2023NCEC081"/>
    <s v="Curr2023N"/>
    <s v="CEC081"/>
    <s v="TÓPICOS ESPECIAIS EM MICROECONOMIA"/>
    <s v="OP"/>
    <n v="10"/>
    <s v="T"/>
    <n v="60"/>
    <n v="4"/>
    <m/>
    <m/>
    <m/>
    <s v="DCEC"/>
    <x v="1"/>
    <e v="#N/A"/>
    <m/>
    <s v="10º Semestre - "/>
    <m/>
  </r>
  <r>
    <s v="9º Semestre - "/>
    <s v="Curr2018CEC082"/>
    <s v="Curr2018"/>
    <s v="CEC082"/>
    <s v="TÓPICOS ESPECIAIS EM ECONOMIA INTERNACIONAL"/>
    <s v="OP"/>
    <n v="9"/>
    <s v="T"/>
    <n v="60"/>
    <n v="4"/>
    <m/>
    <m/>
    <m/>
    <s v="DCEC"/>
    <x v="1"/>
    <e v="#N/A"/>
    <m/>
    <s v="9º Semestre - "/>
    <m/>
  </r>
  <r>
    <s v="9º Semestre - "/>
    <s v="Curr2023MCEC082"/>
    <s v="Curr2023M"/>
    <s v="CEC082"/>
    <s v="TÓPICOS ESPECIAIS EM ECONOMIA INTERNACIONAL"/>
    <s v="OP"/>
    <n v="9"/>
    <s v="T"/>
    <n v="60"/>
    <n v="4"/>
    <m/>
    <m/>
    <m/>
    <s v="DCEC"/>
    <x v="1"/>
    <e v="#N/A"/>
    <m/>
    <s v="9º Semestre - "/>
    <m/>
  </r>
  <r>
    <s v="10º Semestre - "/>
    <s v="Curr2023NCEC082"/>
    <s v="Curr2023N"/>
    <s v="CEC082"/>
    <s v="TÓPICOS ESPECIAIS EM ECONOMIA INTERNACIONAL"/>
    <s v="OP"/>
    <n v="10"/>
    <s v="T"/>
    <n v="60"/>
    <n v="4"/>
    <m/>
    <m/>
    <m/>
    <s v="DCEC"/>
    <x v="1"/>
    <e v="#N/A"/>
    <m/>
    <s v="10º Semestre - "/>
    <m/>
  </r>
  <r>
    <s v="8º Semestre - "/>
    <s v="Curr2023MCEC083"/>
    <s v="Curr2023M"/>
    <s v="CEC083"/>
    <s v="ECONOMIA RURAL"/>
    <s v="OP"/>
    <n v="8"/>
    <s v="T"/>
    <n v="60"/>
    <n v="4"/>
    <m/>
    <m/>
    <m/>
    <s v="DCEC"/>
    <x v="1"/>
    <e v="#N/A"/>
    <m/>
    <s v="8º Semestre - "/>
    <m/>
  </r>
  <r>
    <s v="9º Semestre - "/>
    <s v="Curr2018CEC083"/>
    <s v="Curr2018"/>
    <s v="CEC083"/>
    <s v="ECONOMIA RURAL"/>
    <s v="OP"/>
    <n v="9"/>
    <s v="T"/>
    <n v="60"/>
    <n v="4"/>
    <m/>
    <m/>
    <m/>
    <s v="DCEC"/>
    <x v="1"/>
    <e v="#N/A"/>
    <m/>
    <s v="9º Semestre - "/>
    <m/>
  </r>
  <r>
    <s v="10º Semestre - "/>
    <s v="Curr2023NCEC083"/>
    <s v="Curr2023N"/>
    <s v="CEC083"/>
    <s v="ECONOMIA RURAL"/>
    <s v="OP"/>
    <n v="10"/>
    <s v="P"/>
    <n v="60"/>
    <n v="4"/>
    <m/>
    <m/>
    <m/>
    <s v="DCEC"/>
    <x v="1"/>
    <e v="#N/A"/>
    <m/>
    <s v="10º Semestre - "/>
    <m/>
  </r>
  <r>
    <s v="8º Semestre - "/>
    <s v="Curr2023MCEC084"/>
    <s v="Curr2023M"/>
    <s v="CEC084"/>
    <s v="ENGENHARIA ECONÔMICA"/>
    <s v="OP"/>
    <n v="8"/>
    <s v="T"/>
    <n v="60"/>
    <n v="4"/>
    <m/>
    <m/>
    <m/>
    <s v="DCEC"/>
    <x v="1"/>
    <e v="#N/A"/>
    <m/>
    <s v="8º Semestre - "/>
    <m/>
  </r>
  <r>
    <s v="9º Semestre - "/>
    <s v="Curr2018CEC084"/>
    <s v="Curr2018"/>
    <s v="CEC084"/>
    <s v="ENGENHARIA ECONÔMICA"/>
    <s v="OP"/>
    <n v="9"/>
    <s v="T"/>
    <n v="60"/>
    <n v="4"/>
    <m/>
    <m/>
    <m/>
    <s v="DCEC"/>
    <x v="1"/>
    <e v="#N/A"/>
    <m/>
    <s v="9º Semestre - "/>
    <m/>
  </r>
  <r>
    <s v="10º Semestre - "/>
    <s v="Curr2023NCEC084"/>
    <s v="Curr2023N"/>
    <s v="CEC084"/>
    <s v="ENGENHARIA ECONÔMICA"/>
    <s v="OP"/>
    <n v="10"/>
    <s v="P"/>
    <n v="60"/>
    <n v="4"/>
    <m/>
    <m/>
    <m/>
    <s v="DCEC"/>
    <x v="1"/>
    <e v="#N/A"/>
    <m/>
    <s v="10º Semestre - "/>
    <m/>
  </r>
  <r>
    <s v="BM1º Semestre - T02"/>
    <s v="Curr2023MCEC085T02"/>
    <s v="Curr2023M"/>
    <s v="CEC085"/>
    <s v="INTRODUÇÃO À ECONOMIA"/>
    <s v="OB"/>
    <n v="1"/>
    <s v="T"/>
    <n v="60"/>
    <n v="4"/>
    <s v="T02"/>
    <m/>
    <s v="BM"/>
    <s v="DCEC"/>
    <x v="20"/>
    <s v="Gustavo Joaquim Lisboa"/>
    <n v="1102"/>
    <s v="1º Semestre - T02"/>
    <n v="4"/>
  </r>
  <r>
    <s v="1º Semestre - "/>
    <s v="Curr2023NCEC085"/>
    <s v="Curr2023N"/>
    <s v="CEC085"/>
    <s v="INTRODUÇÃO À ECONOMIA"/>
    <s v="OB"/>
    <n v="1"/>
    <s v="T"/>
    <n v="60"/>
    <n v="4"/>
    <m/>
    <m/>
    <m/>
    <s v="DCEC"/>
    <x v="1"/>
    <e v="#N/A"/>
    <m/>
    <s v="1º Semestre - "/>
    <m/>
  </r>
  <r>
    <s v="1º Semestre - "/>
    <s v="Curr2023MCEC085"/>
    <s v="Curr2023M"/>
    <s v="CEC085"/>
    <s v="INTRODUÇÃO À ECONOMIA"/>
    <s v="OB"/>
    <n v="1"/>
    <s v="T"/>
    <n v="60"/>
    <n v="4"/>
    <m/>
    <m/>
    <m/>
    <s v="DCEC"/>
    <x v="1"/>
    <e v="#N/A"/>
    <m/>
    <s v="1º Semestre - "/>
    <m/>
  </r>
  <r>
    <s v="AN1º Semestre - T01"/>
    <s v="Curr2023NCEC085T01"/>
    <s v="Curr2023N"/>
    <s v="CEC085"/>
    <s v="INTRODUÇÃO À ECONOMIA"/>
    <s v="OB"/>
    <n v="1"/>
    <s v="T"/>
    <n v="60"/>
    <n v="4"/>
    <s v="T01"/>
    <m/>
    <s v="AN"/>
    <s v="DCEC"/>
    <x v="21"/>
    <s v="Ana Elísia de F. Merelles"/>
    <n v="1107"/>
    <s v="1º Semestre - T01"/>
    <n v="4"/>
  </r>
  <r>
    <s v="EN2º Semestre - T01"/>
    <s v="Curr2023NCEC086T01"/>
    <s v="Curr2023N"/>
    <s v="CEC086"/>
    <s v="CONTABILIDADE SOCIAL"/>
    <s v="OB"/>
    <n v="2"/>
    <s v="T"/>
    <n v="60"/>
    <n v="4"/>
    <s v="T01"/>
    <m/>
    <s v="EN"/>
    <s v="DCEC"/>
    <x v="10"/>
    <s v="Elenildes Santana de Pereira"/>
    <n v="1102"/>
    <s v="2º Semestre - T01"/>
    <n v="4"/>
  </r>
  <r>
    <s v="CN2º Semestre - T03"/>
    <s v="Curr2023NCEC086T03"/>
    <s v="Curr2023N"/>
    <s v="CEC086"/>
    <s v="CONTABILIDADE SOCIAL"/>
    <s v="OB"/>
    <n v="2"/>
    <s v="T"/>
    <n v="60"/>
    <n v="4"/>
    <s v="T03"/>
    <s v="Extra PPC"/>
    <s v="CN"/>
    <s v="DCEC"/>
    <x v="13"/>
    <s v="Andreia Andrade dos Santos"/>
    <n v="1106"/>
    <s v="2º Semestre - T03"/>
    <n v="4"/>
  </r>
  <r>
    <s v="2º Semestre - "/>
    <s v="Curr2023MCEC086"/>
    <s v="Curr2023M"/>
    <s v="CEC086"/>
    <s v="CONTABILIDADE SOCIAL"/>
    <s v="OB"/>
    <n v="2"/>
    <s v="T"/>
    <n v="60"/>
    <n v="4"/>
    <m/>
    <m/>
    <m/>
    <s v="DCEC"/>
    <x v="1"/>
    <e v="#N/A"/>
    <m/>
    <s v="2º Semestre - "/>
    <m/>
  </r>
  <r>
    <s v="2º Semestre - "/>
    <s v="Curr2023MCEC086"/>
    <s v="Curr2023M"/>
    <s v="CEC086"/>
    <s v="CONTABILIDADE SOCIAL"/>
    <s v="OB"/>
    <n v="2"/>
    <s v="T"/>
    <n v="60"/>
    <n v="4"/>
    <m/>
    <m/>
    <m/>
    <s v="DCEC"/>
    <x v="1"/>
    <e v="#N/A"/>
    <m/>
    <s v="2º Semestre - "/>
    <m/>
  </r>
  <r>
    <s v="5º Semestre - "/>
    <s v="Curr2023NCEC087"/>
    <s v="Curr2023N"/>
    <s v="CEC087"/>
    <s v="ECONOMETRIA I"/>
    <s v="OB"/>
    <n v="5"/>
    <s v="T"/>
    <n v="60"/>
    <n v="4"/>
    <m/>
    <m/>
    <m/>
    <s v="DCEC"/>
    <x v="1"/>
    <e v="#N/A"/>
    <m/>
    <s v="5º Semestre - "/>
    <m/>
  </r>
  <r>
    <s v="EM5º Semestre - T02"/>
    <s v="Curr2023MCEC087T02"/>
    <s v="Curr2023M"/>
    <s v="CEC087"/>
    <s v="ECONOMETRIA I"/>
    <s v="OB"/>
    <n v="5"/>
    <s v="T"/>
    <n v="60"/>
    <n v="4"/>
    <s v="T02"/>
    <s v="COMBO C/ 6º"/>
    <s v="EM"/>
    <s v="DCEC"/>
    <x v="2"/>
    <s v="Marcelo Santos Silva"/>
    <n v="1104"/>
    <s v="5º Semestre - T02"/>
    <n v="4"/>
  </r>
  <r>
    <s v="5º Semestre - "/>
    <s v="Curr2023NCEC088"/>
    <s v="Curr2023N"/>
    <s v="CEC088"/>
    <s v="ECONOMIA DO SETOR PÚBLICO"/>
    <s v="OB"/>
    <n v="5"/>
    <s v="T"/>
    <n v="60"/>
    <n v="4"/>
    <m/>
    <m/>
    <m/>
    <s v="DCEC"/>
    <x v="1"/>
    <e v="#N/A"/>
    <m/>
    <s v="5º Semestre - "/>
    <m/>
  </r>
  <r>
    <s v="FM5º Semestre - T02"/>
    <s v="Curr2023MCEC088T02"/>
    <s v="Curr2023M"/>
    <s v="CEC088"/>
    <s v="ECONOMIA DO SETOR PÚBLICO"/>
    <s v="OB"/>
    <n v="5"/>
    <s v="T"/>
    <n v="60"/>
    <n v="4"/>
    <s v="T02"/>
    <s v="COMBO C/ 6º"/>
    <s v="FM"/>
    <s v="DCEC"/>
    <x v="22"/>
    <s v="Omar Santos Costa"/>
    <n v="1104"/>
    <s v="5º Semestre - T02"/>
    <n v="4"/>
  </r>
  <r>
    <s v="EN6º Semestre - T01"/>
    <s v="Curr2023NCEC089T01"/>
    <s v="Curr2023N"/>
    <s v="CEC089"/>
    <s v="ECONOMIA INTERNACIONAL I"/>
    <s v="OB"/>
    <n v="6"/>
    <s v="T"/>
    <n v="60"/>
    <n v="4"/>
    <s v="T01"/>
    <s v="COMBO C/ 5º"/>
    <s v="EN"/>
    <s v="DCEC"/>
    <x v="23"/>
    <s v="Naisy Silva Soares"/>
    <n v="1104"/>
    <s v="6º Semestre - T01"/>
    <n v="4"/>
  </r>
  <r>
    <s v="6º Semestre - "/>
    <s v="Curr2023MCEC089"/>
    <s v="Curr2023M"/>
    <s v="CEC089"/>
    <s v="ECONOMIA INTERNACIONAL I"/>
    <s v="OB"/>
    <n v="6"/>
    <s v="T"/>
    <n v="60"/>
    <n v="4"/>
    <m/>
    <m/>
    <m/>
    <s v="DCEC"/>
    <x v="1"/>
    <e v="#N/A"/>
    <m/>
    <s v="6º Semestre - "/>
    <m/>
  </r>
  <r>
    <s v="CM7º Semestre - T02"/>
    <s v="Curr2023MCEC090T02"/>
    <s v="Curr2023M"/>
    <s v="CEC090"/>
    <s v="ECONOMIA INTERNACIONAL II"/>
    <s v="OB"/>
    <n v="7"/>
    <s v="T"/>
    <n v="60"/>
    <n v="4"/>
    <s v="T02"/>
    <s v="COMBO C/ 6º"/>
    <s v="CM"/>
    <s v="DCEC"/>
    <x v="24"/>
    <s v="Carlos Eduardo Ribeiro"/>
    <n v="1104"/>
    <s v="7º Semestre - T02"/>
    <n v="4"/>
  </r>
  <r>
    <s v="7º Semestre - "/>
    <s v="Curr2023NCEC090"/>
    <s v="Curr2023N"/>
    <s v="CEC090"/>
    <s v="ECONOMIA INTERNACIONAL II"/>
    <s v="OB"/>
    <n v="7"/>
    <s v="T"/>
    <n v="60"/>
    <n v="4"/>
    <m/>
    <m/>
    <m/>
    <s v="DCEC"/>
    <x v="1"/>
    <e v="#N/A"/>
    <m/>
    <s v="7º Semestre - "/>
    <m/>
  </r>
  <r>
    <s v="BN6º Semestre - T01"/>
    <s v="Curr2023NCEC091T01"/>
    <s v="Curr2023N"/>
    <s v="CEC091"/>
    <s v="ECONOMIA MONETÁRIA"/>
    <s v="OB"/>
    <n v="6"/>
    <s v="T"/>
    <n v="60"/>
    <n v="4"/>
    <s v="T01"/>
    <s v="COMBO C/ 5º"/>
    <s v="BN"/>
    <s v="DCEC"/>
    <x v="21"/>
    <s v="Ana Elísia de F. Merelles"/>
    <n v="1104"/>
    <s v="6º Semestre - T01"/>
    <n v="4"/>
  </r>
  <r>
    <s v="6º Semestre - "/>
    <s v="Curr2023MCEC091"/>
    <s v="Curr2023M"/>
    <s v="CEC091"/>
    <s v="ECONOMIA MONETÁRIA"/>
    <s v="OB"/>
    <n v="6"/>
    <s v="T"/>
    <n v="60"/>
    <n v="4"/>
    <m/>
    <m/>
    <m/>
    <s v="DCEC"/>
    <x v="1"/>
    <e v="#N/A"/>
    <m/>
    <s v="6º Semestre - "/>
    <m/>
  </r>
  <r>
    <s v="CN6º Semestre - T01"/>
    <s v="Curr2023NCEC092T01"/>
    <s v="Curr2023N"/>
    <s v="CEC092"/>
    <s v="ECONOMIA REGIONAL E URBANA"/>
    <s v="OB"/>
    <n v="6"/>
    <s v="T"/>
    <n v="60"/>
    <n v="4"/>
    <s v="T01"/>
    <s v="COMBO C/ 5º"/>
    <s v="CN"/>
    <s v="DCEC"/>
    <x v="11"/>
    <s v="Andréa da Silva Gomes"/>
    <n v="1104"/>
    <s v="6º Semestre - T01"/>
    <n v="4"/>
  </r>
  <r>
    <s v="6º Semestre - "/>
    <s v="Curr2023MCEC092"/>
    <s v="Curr2023M"/>
    <s v="CEC092"/>
    <s v="ECONOMIA REGIONAL E URBANA"/>
    <s v="OB"/>
    <n v="6"/>
    <s v="T"/>
    <n v="60"/>
    <n v="4"/>
    <m/>
    <m/>
    <m/>
    <s v="DCEC"/>
    <x v="1"/>
    <e v="#N/A"/>
    <m/>
    <s v="6º Semestre - "/>
    <m/>
  </r>
  <r>
    <s v="6º Semestre - "/>
    <s v="Curr2023MCEC093"/>
    <s v="Curr2023M"/>
    <s v="CEC093"/>
    <s v="TÉCNICAS DE PESQUISA EM ECONOMIA I"/>
    <s v="OB"/>
    <n v="6"/>
    <s v="T"/>
    <n v="60"/>
    <n v="4"/>
    <m/>
    <m/>
    <m/>
    <s v="DCEC"/>
    <x v="1"/>
    <e v="#N/A"/>
    <m/>
    <s v="6º Semestre - "/>
    <m/>
  </r>
  <r>
    <s v="AN6º Semestre - T01"/>
    <s v="Curr2023NCEC093T01"/>
    <s v="Curr2023N"/>
    <s v="CEC093"/>
    <s v="TÉCNICAS DE PESQUISA EM ECONOMIA I"/>
    <s v="OB"/>
    <n v="6"/>
    <s v="T"/>
    <n v="60"/>
    <n v="4"/>
    <s v="T01"/>
    <m/>
    <s v="AN"/>
    <s v="DCEC"/>
    <x v="4"/>
    <s v="Pedro Lopes Marinho"/>
    <n v="1104"/>
    <s v="6º Semestre - T01"/>
    <n v="4"/>
  </r>
  <r>
    <s v="7º Semestre - "/>
    <s v="Curr2023MCEC094"/>
    <s v="Curr2023M"/>
    <s v="CEC094"/>
    <s v="TÉCNICAS DE PESQUISA EM ECONOMIA II"/>
    <s v="OB"/>
    <n v="7"/>
    <s v="P"/>
    <n v="60"/>
    <n v="3"/>
    <m/>
    <m/>
    <m/>
    <s v="DCEC"/>
    <x v="1"/>
    <e v="#N/A"/>
    <m/>
    <s v="7º Semestre - "/>
    <m/>
  </r>
  <r>
    <s v="7º Semestre - "/>
    <s v="Curr2023NCEC094"/>
    <s v="Curr2023N"/>
    <s v="CEC094"/>
    <s v="TÉCNICAS DE PESQUISA EM ECONOMIA II"/>
    <s v="OB"/>
    <n v="7"/>
    <s v="P"/>
    <n v="60"/>
    <n v="3"/>
    <m/>
    <m/>
    <m/>
    <s v="DCEC"/>
    <x v="1"/>
    <e v="#N/A"/>
    <m/>
    <s v="7º Semestre - "/>
    <m/>
  </r>
  <r>
    <s v="7º Semestre - "/>
    <s v="Curr2023NCEC094"/>
    <s v="Curr2023N"/>
    <s v="CEC094"/>
    <s v="TÉCNICAS DE PESQUISA EM ECONOMIA II"/>
    <s v="OB"/>
    <n v="7"/>
    <s v="P"/>
    <n v="60"/>
    <n v="3"/>
    <m/>
    <m/>
    <m/>
    <s v="DCEC"/>
    <x v="1"/>
    <e v="#N/A"/>
    <m/>
    <s v="7º Semestre - "/>
    <m/>
  </r>
  <r>
    <s v="7º Semestre - "/>
    <s v="Curr2023MCEC095"/>
    <s v="Curr2023M"/>
    <s v="CEC095"/>
    <s v="DESENVOLVIMENTO SOCIOECONÔMICO"/>
    <s v="OB"/>
    <n v="7"/>
    <s v="T"/>
    <n v="60"/>
    <n v="4"/>
    <m/>
    <m/>
    <m/>
    <s v="DCEC"/>
    <x v="1"/>
    <e v="#N/A"/>
    <m/>
    <s v="7º Semestre - "/>
    <m/>
  </r>
  <r>
    <s v="7º Semestre - "/>
    <s v="Curr2023NCEC095"/>
    <s v="Curr2023N"/>
    <s v="CEC095"/>
    <s v="DESENVOLVIMENTO SOCIOECONÔMICO"/>
    <s v="OB"/>
    <n v="7"/>
    <s v="T"/>
    <n v="60"/>
    <n v="4"/>
    <m/>
    <m/>
    <m/>
    <s v="DCEC"/>
    <x v="1"/>
    <e v="#N/A"/>
    <m/>
    <s v="7º Semestre - "/>
    <m/>
  </r>
  <r>
    <s v="8º Semestre - "/>
    <s v="Curr2023MCEC096"/>
    <s v="Curr2023M"/>
    <s v="CEC096"/>
    <s v="ELABORAÇÃO E ANÁLISE DE PROJETOS"/>
    <s v="OB"/>
    <n v="8"/>
    <s v="TP"/>
    <n v="60"/>
    <n v="3"/>
    <m/>
    <m/>
    <m/>
    <s v="DCEC"/>
    <x v="1"/>
    <e v="#N/A"/>
    <m/>
    <s v="8º Semestre - "/>
    <m/>
  </r>
  <r>
    <s v="8º Semestre - "/>
    <s v="Curr2023MCEC096"/>
    <s v="Curr2023M"/>
    <s v="CEC096"/>
    <s v="ELABORAÇÃO E ANÁLISE DE PROJETOS"/>
    <s v="OB"/>
    <n v="8"/>
    <s v="TP"/>
    <n v="60"/>
    <n v="3"/>
    <m/>
    <m/>
    <m/>
    <s v="DCEC"/>
    <x v="1"/>
    <e v="#N/A"/>
    <m/>
    <s v="8º Semestre - "/>
    <m/>
  </r>
  <r>
    <s v="8º Semestre - "/>
    <s v="Curr2023NCEC096"/>
    <s v="Curr2023N"/>
    <s v="CEC096"/>
    <s v="ELABORAÇÃO E ANÁLISE DE PROJETOS"/>
    <s v="OB"/>
    <n v="8"/>
    <s v="TP"/>
    <n v="60"/>
    <n v="3"/>
    <m/>
    <m/>
    <m/>
    <s v="DCEC"/>
    <x v="1"/>
    <e v="#N/A"/>
    <m/>
    <s v="8º Semestre - "/>
    <m/>
  </r>
  <r>
    <s v="8º Semestre - "/>
    <s v="Curr2023NCEC096"/>
    <s v="Curr2023N"/>
    <s v="CEC096"/>
    <s v="ELABORAÇÃO E ANÁLISE DE PROJETOS"/>
    <s v="OB"/>
    <n v="8"/>
    <s v="TP"/>
    <n v="60"/>
    <n v="3"/>
    <m/>
    <m/>
    <m/>
    <s v="DCEC"/>
    <x v="1"/>
    <e v="#N/A"/>
    <m/>
    <s v="8º Semestre - "/>
    <m/>
  </r>
  <r>
    <s v="8º Semestre - "/>
    <s v="Curr2023MCEC097"/>
    <s v="Curr2023M"/>
    <s v="CEC097"/>
    <s v="PESQUISA APLICADA À ECONOMIA I"/>
    <s v="OB"/>
    <n v="8"/>
    <s v="TP"/>
    <n v="90"/>
    <n v="3"/>
    <m/>
    <m/>
    <m/>
    <s v="DCEC"/>
    <x v="1"/>
    <e v="#N/A"/>
    <m/>
    <s v="8º Semestre - "/>
    <m/>
  </r>
  <r>
    <s v="8º Semestre - "/>
    <s v="Curr2023MCEC097"/>
    <s v="Curr2023M"/>
    <s v="CEC097"/>
    <s v="PESQUISA APLICADA À ECONOMIA I"/>
    <s v="OB"/>
    <n v="8"/>
    <s v="TP"/>
    <n v="90"/>
    <n v="3"/>
    <m/>
    <m/>
    <m/>
    <s v="DCEC"/>
    <x v="1"/>
    <e v="#N/A"/>
    <m/>
    <s v="8º Semestre - "/>
    <m/>
  </r>
  <r>
    <s v="8º Semestre - "/>
    <s v="Curr2023NCEC097"/>
    <s v="Curr2023N"/>
    <s v="CEC097"/>
    <s v="PESQUISA APLICADA À ECONOMIA I"/>
    <s v="OB"/>
    <n v="8"/>
    <s v="P"/>
    <n v="90"/>
    <n v="3"/>
    <m/>
    <m/>
    <m/>
    <s v="DCEC"/>
    <x v="1"/>
    <e v="#N/A"/>
    <m/>
    <s v="8º Semestre - "/>
    <m/>
  </r>
  <r>
    <s v="8º Semestre - "/>
    <s v="Curr2023NCEC097"/>
    <s v="Curr2023N"/>
    <s v="CEC097"/>
    <s v="PESQUISA APLICADA À ECONOMIA I"/>
    <s v="OB"/>
    <n v="8"/>
    <s v="P"/>
    <n v="90"/>
    <n v="3"/>
    <m/>
    <m/>
    <m/>
    <s v="DCEC"/>
    <x v="1"/>
    <e v="#N/A"/>
    <m/>
    <s v="8º Semestre - "/>
    <m/>
  </r>
  <r>
    <s v="9º Semestre - "/>
    <s v="Curr2023MCEC098"/>
    <s v="Curr2023M"/>
    <s v="CEC098"/>
    <s v="PESQUISA APLICADA À ECONOMIA II"/>
    <s v="OB"/>
    <n v="9"/>
    <s v="TP"/>
    <n v="90"/>
    <n v="3"/>
    <m/>
    <m/>
    <m/>
    <s v="DCEC"/>
    <x v="1"/>
    <e v="#N/A"/>
    <m/>
    <s v="9º Semestre - "/>
    <m/>
  </r>
  <r>
    <s v="9º Semestre - "/>
    <s v="Curr2023MCEC098"/>
    <s v="Curr2023M"/>
    <s v="CEC098"/>
    <s v="PESQUISA APLICADA À ECONOMIA II"/>
    <s v="OB"/>
    <n v="9"/>
    <s v="TP"/>
    <n v="90"/>
    <n v="3"/>
    <m/>
    <m/>
    <m/>
    <s v="DCEC"/>
    <x v="1"/>
    <e v="#N/A"/>
    <m/>
    <s v="9º Semestre - "/>
    <m/>
  </r>
  <r>
    <s v="9º Semestre - "/>
    <s v="Curr2023NCEC098"/>
    <s v="Curr2023N"/>
    <s v="CEC098"/>
    <s v="PESQUISA APLICADA À ECONOMIA II"/>
    <s v="OB"/>
    <n v="9"/>
    <s v="P"/>
    <n v="90"/>
    <n v="3"/>
    <m/>
    <m/>
    <m/>
    <s v="DCEC"/>
    <x v="1"/>
    <e v="#N/A"/>
    <m/>
    <s v="9º Semestre - "/>
    <m/>
  </r>
  <r>
    <s v="9º Semestre - "/>
    <s v="Curr2023NCEC098"/>
    <s v="Curr2023N"/>
    <s v="CEC098"/>
    <s v="PESQUISA APLICADA À ECONOMIA II"/>
    <s v="OB"/>
    <n v="9"/>
    <s v="P"/>
    <n v="90"/>
    <n v="3"/>
    <m/>
    <m/>
    <m/>
    <s v="DCEC"/>
    <x v="1"/>
    <e v="#N/A"/>
    <m/>
    <s v="9º Semestre - "/>
    <m/>
  </r>
  <r>
    <s v="7º Semestre - "/>
    <s v="Curr2023MCEC099"/>
    <s v="Curr2023M"/>
    <s v="CEC099"/>
    <s v="LABORATÓRIO DE PRÁTICA I"/>
    <s v="OP"/>
    <n v="7"/>
    <s v="P"/>
    <n v="60"/>
    <n v="2"/>
    <m/>
    <m/>
    <m/>
    <s v="DCEC"/>
    <x v="1"/>
    <e v="#N/A"/>
    <m/>
    <s v="7º Semestre - "/>
    <m/>
  </r>
  <r>
    <s v="9º Semestre - "/>
    <s v="Curr2023NCEC099"/>
    <s v="Curr2023N"/>
    <s v="CEC099"/>
    <s v="LABORATÓRIO DE PRÁTICA I"/>
    <s v="OP"/>
    <n v="9"/>
    <s v="P"/>
    <n v="60"/>
    <n v="2"/>
    <m/>
    <m/>
    <m/>
    <s v="DCEC"/>
    <x v="1"/>
    <e v="#N/A"/>
    <m/>
    <s v="9º Semestre - "/>
    <m/>
  </r>
  <r>
    <s v="8º Semestre - "/>
    <s v="Curr2023MCEC100"/>
    <s v="Curr2023M"/>
    <s v="CEC100"/>
    <s v="LABORATÓRIO DE PRÁTICA II"/>
    <s v="OP"/>
    <n v="8"/>
    <s v="P"/>
    <n v="60"/>
    <n v="2"/>
    <m/>
    <m/>
    <m/>
    <s v="DCEC"/>
    <x v="1"/>
    <e v="#N/A"/>
    <m/>
    <s v="8º Semestre - "/>
    <m/>
  </r>
  <r>
    <s v="9º Semestre - "/>
    <s v="Curr2023NCEC100"/>
    <s v="Curr2023N"/>
    <s v="CEC100"/>
    <s v="LABORATÓRIO DE PRÁTICA II"/>
    <s v="OP"/>
    <n v="9"/>
    <s v="P"/>
    <n v="60"/>
    <n v="2"/>
    <m/>
    <m/>
    <m/>
    <s v="DCEC"/>
    <x v="1"/>
    <e v="#N/A"/>
    <m/>
    <s v="9º Semestre - "/>
    <m/>
  </r>
  <r>
    <s v="8º Semestre - "/>
    <s v="Curr2023MCEC101"/>
    <s v="Curr2023M"/>
    <s v="CEC101"/>
    <s v="LABORATÓRIO DE PRÁTICA III"/>
    <s v="OP"/>
    <n v="8"/>
    <s v="P"/>
    <n v="60"/>
    <n v="2"/>
    <m/>
    <m/>
    <m/>
    <s v="DCEC"/>
    <x v="1"/>
    <e v="#N/A"/>
    <m/>
    <s v="8º Semestre - "/>
    <m/>
  </r>
  <r>
    <s v="10º Semestre - "/>
    <s v="Curr2023NCEC101"/>
    <s v="Curr2023N"/>
    <s v="CEC101"/>
    <s v="LABORATÓRIO DE PRÁTICA III"/>
    <s v="OP"/>
    <n v="10"/>
    <s v="T"/>
    <n v="60"/>
    <n v="2"/>
    <m/>
    <m/>
    <m/>
    <s v="DCEC"/>
    <x v="1"/>
    <e v="#N/A"/>
    <m/>
    <s v="10º Semestre - "/>
    <m/>
  </r>
  <r>
    <s v="8º Semestre - "/>
    <s v="Curr2023MCEC102"/>
    <s v="Curr2023M"/>
    <s v="CEC102"/>
    <s v="LABORATÓRIO DE PRÁTICA IV"/>
    <s v="OP"/>
    <n v="8"/>
    <s v="P"/>
    <n v="60"/>
    <n v="2"/>
    <m/>
    <m/>
    <m/>
    <s v="DCEC"/>
    <x v="1"/>
    <e v="#N/A"/>
    <m/>
    <s v="8º Semestre - "/>
    <m/>
  </r>
  <r>
    <s v="10º Semestre - "/>
    <s v="Curr2023NCEC102"/>
    <s v="Curr2023N"/>
    <s v="CEC102"/>
    <s v="LABORATÓRIO DE PRÁTICA IV"/>
    <s v="OP"/>
    <n v="10"/>
    <s v="TP"/>
    <n v="60"/>
    <n v="2"/>
    <m/>
    <m/>
    <m/>
    <s v="DCEC"/>
    <x v="1"/>
    <e v="#N/A"/>
    <m/>
    <s v="10º Semestre - "/>
    <m/>
  </r>
  <r>
    <s v="DN8º Semestre - T01"/>
    <s v="Curr2018CEC103T01"/>
    <s v="Curr2018"/>
    <s v="CEC103"/>
    <s v="LABORATÓRIO DE PRÁTICA V"/>
    <s v="OP"/>
    <n v="8"/>
    <s v="P"/>
    <n v="60"/>
    <n v="2"/>
    <s v="T01"/>
    <m/>
    <s v="DN"/>
    <s v="DCEC"/>
    <x v="25"/>
    <s v="João Carlos de Pádua"/>
    <n v="1111"/>
    <s v="8º Semestre - T01"/>
    <n v="4"/>
  </r>
  <r>
    <s v="8º Semestre - "/>
    <s v="Curr2018CEC103"/>
    <s v="Curr2018"/>
    <s v="CEC103"/>
    <s v="LABORATÓRIO DE PRÁTICA V"/>
    <s v="OP"/>
    <n v="8"/>
    <s v="P"/>
    <n v="60"/>
    <n v="2"/>
    <m/>
    <m/>
    <m/>
    <s v="DCEC"/>
    <x v="1"/>
    <e v="#N/A"/>
    <m/>
    <s v="8º Semestre - "/>
    <m/>
  </r>
  <r>
    <s v="9º Semestre - "/>
    <s v="Curr2023MCEC103"/>
    <s v="Curr2023M"/>
    <s v="CEC103"/>
    <s v="LABORATÓRIO DE PRÁTICA V"/>
    <s v="OP"/>
    <n v="9"/>
    <s v="P"/>
    <n v="60"/>
    <n v="2"/>
    <m/>
    <m/>
    <m/>
    <s v="DCEC"/>
    <x v="1"/>
    <e v="#N/A"/>
    <m/>
    <s v="9º Semestre - "/>
    <m/>
  </r>
  <r>
    <s v="10º Semestre - "/>
    <s v="Curr2023NCEC103"/>
    <s v="Curr2023N"/>
    <s v="CEC103"/>
    <s v="LABORATÓRIO DE PRÁTICA V"/>
    <s v="OP"/>
    <n v="10"/>
    <s v="T"/>
    <n v="60"/>
    <n v="2"/>
    <m/>
    <m/>
    <m/>
    <s v="DCEC"/>
    <x v="1"/>
    <e v="#N/A"/>
    <m/>
    <s v="10º Semestre - "/>
    <m/>
  </r>
  <r>
    <s v="8º Semestre - "/>
    <s v="Curr2018CEC104"/>
    <s v="Curr2018"/>
    <s v="CEC104"/>
    <s v="LABORATÓRIO DE PRÁTICA VI"/>
    <s v="OP"/>
    <n v="8"/>
    <s v="P"/>
    <n v="60"/>
    <n v="2"/>
    <m/>
    <m/>
    <m/>
    <s v="DCEC"/>
    <x v="1"/>
    <e v="#N/A"/>
    <m/>
    <s v="8º Semestre - "/>
    <m/>
  </r>
  <r>
    <s v="ZM8º Semestre - T02"/>
    <s v="Curr2018CEC104T02"/>
    <s v="Curr2018"/>
    <s v="CEC104"/>
    <s v="LABORATÓRIO DE PRÁTICA VI"/>
    <s v="OP"/>
    <n v="8"/>
    <s v="P"/>
    <n v="60"/>
    <n v="2"/>
    <s v="T02"/>
    <m/>
    <s v="ZM"/>
    <s v="DCEC"/>
    <x v="9"/>
    <s v="Sérgio Ricardo Ribeiro"/>
    <n v="1111"/>
    <s v="8º Semestre - T02"/>
    <n v="4"/>
  </r>
  <r>
    <s v="9º Semestre - "/>
    <s v="Curr2023MCEC104"/>
    <s v="Curr2023M"/>
    <s v="CEC104"/>
    <s v="LABORATÓRIO DE PRÁTICA VI"/>
    <s v="OP"/>
    <n v="9"/>
    <s v="P"/>
    <n v="60"/>
    <n v="2"/>
    <m/>
    <m/>
    <m/>
    <s v="DCEC"/>
    <x v="1"/>
    <e v="#N/A"/>
    <m/>
    <s v="9º Semestre - "/>
    <m/>
  </r>
  <r>
    <s v="10º Semestre - "/>
    <s v="Curr2023NCEC104"/>
    <s v="Curr2023N"/>
    <s v="CEC104"/>
    <s v="LABORATÓRIO DE PRÁTICA VI"/>
    <s v="OP"/>
    <n v="10"/>
    <s v="T"/>
    <n v="60"/>
    <n v="2"/>
    <m/>
    <m/>
    <m/>
    <s v="DCEC"/>
    <x v="1"/>
    <e v="#N/A"/>
    <m/>
    <s v="10º Semestre - "/>
    <m/>
  </r>
  <r>
    <s v="8º Semestre - "/>
    <s v="Curr2018CEC105"/>
    <s v="Curr2018"/>
    <s v="CEC105"/>
    <s v="LABORATÓRIO DE PRÁTICA VII"/>
    <s v="OP"/>
    <n v="8"/>
    <s v="P"/>
    <n v="60"/>
    <n v="2"/>
    <m/>
    <m/>
    <m/>
    <s v="DCEC"/>
    <x v="1"/>
    <e v="#N/A"/>
    <m/>
    <s v="8º Semestre - "/>
    <m/>
  </r>
  <r>
    <s v="EM8º Semestre - T02"/>
    <s v="Curr2018CEC105T02"/>
    <s v="Curr2018"/>
    <s v="CEC105"/>
    <s v="LABORATÓRIO DE PRÁTICA VII"/>
    <s v="OP"/>
    <n v="8"/>
    <s v="P"/>
    <n v="60"/>
    <n v="2"/>
    <s v="T02"/>
    <m/>
    <s v="EM"/>
    <s v="DCEC"/>
    <x v="8"/>
    <s v="Carla Regina"/>
    <n v="1111"/>
    <s v="8º Semestre - T02"/>
    <n v="4"/>
  </r>
  <r>
    <s v="9º Semestre - "/>
    <s v="Curr2023MCEC105"/>
    <s v="Curr2023M"/>
    <s v="CEC105"/>
    <s v="LABORATÓRIO DE PRÁTICA VII"/>
    <s v="OP"/>
    <n v="9"/>
    <s v="P"/>
    <n v="60"/>
    <n v="2"/>
    <m/>
    <m/>
    <m/>
    <s v="DCEC"/>
    <x v="1"/>
    <e v="#N/A"/>
    <m/>
    <s v="9º Semestre - "/>
    <m/>
  </r>
  <r>
    <s v="10º Semestre - "/>
    <s v="Curr2023NCEC105"/>
    <s v="Curr2023N"/>
    <s v="CEC105"/>
    <s v="LABORATÓRIO DE PRÁTICA VII"/>
    <s v="OP"/>
    <n v="10"/>
    <s v="T"/>
    <n v="60"/>
    <n v="2"/>
    <m/>
    <m/>
    <m/>
    <s v="DCEC"/>
    <x v="1"/>
    <e v="#N/A"/>
    <m/>
    <s v="10º Semestre - "/>
    <m/>
  </r>
  <r>
    <s v="AN9º Semestre - T01"/>
    <s v="Curr2018CEC106T01"/>
    <s v="Curr2018"/>
    <s v="CEC106"/>
    <s v="LABORATÓRIO DE PRÁTICA VIII"/>
    <s v="OP"/>
    <n v="9"/>
    <s v="P"/>
    <n v="60"/>
    <n v="2"/>
    <s v="T01"/>
    <m/>
    <s v="AN"/>
    <s v="DCEC"/>
    <x v="18"/>
    <s v="Sócrates Guzman"/>
    <n v="1111"/>
    <s v="9º Semestre - T01"/>
    <n v="4"/>
  </r>
  <r>
    <s v="9º Semestre - "/>
    <s v="Curr2018CEC106"/>
    <s v="Curr2018"/>
    <s v="CEC106"/>
    <s v="LABORATÓRIO DE PRÁTICA VIII"/>
    <s v="OP"/>
    <n v="9"/>
    <s v="P"/>
    <n v="60"/>
    <n v="2"/>
    <m/>
    <m/>
    <m/>
    <s v="DCEC"/>
    <x v="1"/>
    <e v="#N/A"/>
    <m/>
    <s v="9º Semestre - "/>
    <m/>
  </r>
  <r>
    <s v="9º Semestre - "/>
    <s v="Curr2023MCEC106"/>
    <s v="Curr2023M"/>
    <s v="CEC106"/>
    <s v="LABORATÓRIO DE PRÁTICA VIII"/>
    <s v="OP"/>
    <n v="9"/>
    <s v="P"/>
    <n v="60"/>
    <n v="2"/>
    <m/>
    <m/>
    <m/>
    <s v="DCEC"/>
    <x v="1"/>
    <e v="#N/A"/>
    <m/>
    <s v="9º Semestre - "/>
    <m/>
  </r>
  <r>
    <s v="10º Semestre - "/>
    <s v="Curr2023NCEC106"/>
    <s v="Curr2023N"/>
    <s v="CEC106"/>
    <s v="LABORATÓRIO DE PRÁTICA VIII"/>
    <s v="OP"/>
    <n v="10"/>
    <s v="T"/>
    <n v="60"/>
    <n v="2"/>
    <m/>
    <m/>
    <m/>
    <s v="DCEC"/>
    <x v="1"/>
    <e v="#N/A"/>
    <m/>
    <s v="10º Semestre - "/>
    <m/>
  </r>
  <r>
    <s v="8º Semestre - "/>
    <s v="Curr2018CEC107"/>
    <s v="Curr2018"/>
    <s v="CEC107"/>
    <s v="TÓPICOS ESPECIAIS EM ECONOMIA I"/>
    <s v="OP"/>
    <n v="8"/>
    <s v="T"/>
    <n v="60"/>
    <n v="4"/>
    <m/>
    <m/>
    <m/>
    <s v="DCEC"/>
    <x v="1"/>
    <e v="#N/A"/>
    <m/>
    <s v="8º Semestre - "/>
    <m/>
  </r>
  <r>
    <s v="8º Semestre - "/>
    <s v="Curr2018CEC107"/>
    <s v="Curr2018"/>
    <s v="CEC107"/>
    <s v="TÓPICOS ESPECIAIS EM ECONOMIA I"/>
    <s v="OP"/>
    <n v="8"/>
    <s v="T"/>
    <n v="60"/>
    <n v="4"/>
    <m/>
    <m/>
    <m/>
    <s v="DCEC"/>
    <x v="1"/>
    <e v="#N/A"/>
    <m/>
    <s v="8º Semestre - "/>
    <m/>
  </r>
  <r>
    <s v="8º Semestre - "/>
    <s v="Curr2023MCEC107"/>
    <s v="Curr2023M"/>
    <s v="CEC107"/>
    <s v="TÓPICOS ESPECIAIS EM ECONOMIA I"/>
    <s v="OP"/>
    <n v="8"/>
    <s v="T"/>
    <n v="60"/>
    <n v="4"/>
    <m/>
    <m/>
    <m/>
    <s v="DCEC"/>
    <x v="1"/>
    <e v="#N/A"/>
    <m/>
    <s v="8º Semestre - "/>
    <m/>
  </r>
  <r>
    <s v="10º Semestre - "/>
    <s v="Curr2023NCEC107"/>
    <s v="Curr2023N"/>
    <s v="CEC107"/>
    <s v="TÓPICOS ESPECIAIS EM ECONOMIA I"/>
    <s v="OP"/>
    <n v="10"/>
    <s v="T"/>
    <n v="60"/>
    <n v="4"/>
    <m/>
    <m/>
    <m/>
    <s v="DCEC"/>
    <x v="1"/>
    <e v="#N/A"/>
    <m/>
    <s v="10º Semestre - "/>
    <m/>
  </r>
  <r>
    <s v="8º Semestre - "/>
    <s v="Curr2018CEC108"/>
    <s v="Curr2018"/>
    <s v="CEC108"/>
    <s v="TÓPICOS ESPECIAIS EM ECONOMIA II"/>
    <s v="OP"/>
    <n v="8"/>
    <s v="T"/>
    <n v="60"/>
    <n v="4"/>
    <m/>
    <m/>
    <m/>
    <s v="DCEC"/>
    <x v="1"/>
    <e v="#N/A"/>
    <m/>
    <s v="8º Semestre - "/>
    <m/>
  </r>
  <r>
    <s v="8º Semestre - "/>
    <s v="Curr2018CEC108"/>
    <s v="Curr2018"/>
    <s v="CEC108"/>
    <s v="TÓPICOS ESPECIAIS EM ECONOMIA II"/>
    <s v="OP"/>
    <n v="8"/>
    <s v="T"/>
    <n v="60"/>
    <n v="4"/>
    <m/>
    <m/>
    <m/>
    <s v="DCEC"/>
    <x v="1"/>
    <e v="#N/A"/>
    <m/>
    <s v="8º Semestre - "/>
    <m/>
  </r>
  <r>
    <s v="9º Semestre - "/>
    <s v="Curr2023MCEC108"/>
    <s v="Curr2023M"/>
    <s v="CEC108"/>
    <s v="TÓPICOS ESPECIAIS EM ECONOMIA II"/>
    <s v="OP"/>
    <n v="9"/>
    <s v="T"/>
    <n v="60"/>
    <n v="4"/>
    <m/>
    <m/>
    <m/>
    <s v="DCEC"/>
    <x v="1"/>
    <e v="#N/A"/>
    <m/>
    <s v="9º Semestre - "/>
    <m/>
  </r>
  <r>
    <s v="10º Semestre - "/>
    <s v="Curr2023NCEC108"/>
    <s v="Curr2023N"/>
    <s v="CEC108"/>
    <s v="TÓPICOS ESPECIAIS EM ECONOMIA II"/>
    <s v="OP"/>
    <n v="10"/>
    <s v="T"/>
    <n v="60"/>
    <n v="4"/>
    <m/>
    <m/>
    <m/>
    <s v="DCEC"/>
    <x v="1"/>
    <e v="#N/A"/>
    <m/>
    <s v="10º Semestre - "/>
    <m/>
  </r>
  <r>
    <s v="8º Semestre - "/>
    <s v="Curr2018CEC109"/>
    <s v="Curr2018"/>
    <s v="CEC109"/>
    <s v="TÓPICOS ESPECIAIS EM ECONOMIA III"/>
    <s v="OP"/>
    <n v="8"/>
    <s v="T"/>
    <n v="60"/>
    <n v="4"/>
    <m/>
    <m/>
    <m/>
    <s v="DCEC"/>
    <x v="1"/>
    <e v="#N/A"/>
    <m/>
    <s v="8º Semestre - "/>
    <m/>
  </r>
  <r>
    <s v="CN8º Semestre - T01"/>
    <s v="Curr2018CEC109T01"/>
    <s v="Curr2018"/>
    <s v="CEC109"/>
    <s v="TÓPICOS ESPECIAIS EM ECONOMIA III"/>
    <s v="OP"/>
    <n v="8"/>
    <s v="T"/>
    <n v="60"/>
    <n v="4"/>
    <s v="T01"/>
    <m/>
    <s v="CN"/>
    <s v="DCEC"/>
    <x v="21"/>
    <s v="Ana Elísia de F. Merelles"/>
    <n v="1107"/>
    <s v="8º Semestre - T01"/>
    <n v="4"/>
  </r>
  <r>
    <s v="9º Semestre - "/>
    <s v="Curr2023MCEC109"/>
    <s v="Curr2023M"/>
    <s v="CEC109"/>
    <s v="TÓPICOS ESPECIAIS EM ECONOMIA III"/>
    <s v="OP"/>
    <n v="9"/>
    <s v="T"/>
    <n v="60"/>
    <n v="4"/>
    <m/>
    <m/>
    <m/>
    <s v="DCEC"/>
    <x v="1"/>
    <e v="#N/A"/>
    <m/>
    <s v="9º Semestre - "/>
    <m/>
  </r>
  <r>
    <s v="10º Semestre - "/>
    <s v="Curr2023NCEC109"/>
    <s v="Curr2023N"/>
    <s v="CEC109"/>
    <s v="TÓPICOS ESPECIAIS EM ECONOMIA III"/>
    <s v="OP"/>
    <n v="10"/>
    <s v="T"/>
    <n v="60"/>
    <n v="4"/>
    <m/>
    <m/>
    <m/>
    <s v="DCEC"/>
    <x v="1"/>
    <e v="#N/A"/>
    <m/>
    <s v="10º Semestre - "/>
    <m/>
  </r>
  <r>
    <s v="9º Semestre - "/>
    <s v="Curr2018CEC110"/>
    <s v="Curr2018"/>
    <s v="CEC110"/>
    <s v="TÓPICOS ESPECIAIS EM ECONOMIA IV"/>
    <s v="OP"/>
    <n v="9"/>
    <s v="T"/>
    <n v="60"/>
    <n v="4"/>
    <m/>
    <m/>
    <m/>
    <s v="DCEC"/>
    <x v="1"/>
    <e v="#N/A"/>
    <m/>
    <s v="9º Semestre - "/>
    <n v="4"/>
  </r>
  <r>
    <s v="9º Semestre - "/>
    <s v="Curr2018CEC110"/>
    <s v="Curr2018"/>
    <s v="CEC110"/>
    <s v="TÓPICOS ESPECIAIS EM ECONOMIA IV"/>
    <s v="OP"/>
    <n v="9"/>
    <s v="T"/>
    <n v="60"/>
    <n v="4"/>
    <m/>
    <m/>
    <m/>
    <s v="DCEC"/>
    <x v="1"/>
    <e v="#N/A"/>
    <m/>
    <s v="9º Semestre - "/>
    <m/>
  </r>
  <r>
    <s v="9º Semestre - "/>
    <s v="Curr2023MCEC110"/>
    <s v="Curr2023M"/>
    <s v="CEC110"/>
    <s v="TÓPICOS ESPECIAIS EM ECONOMIA IV"/>
    <s v="OP"/>
    <n v="9"/>
    <s v="T"/>
    <n v="60"/>
    <n v="4"/>
    <m/>
    <m/>
    <m/>
    <s v="DCEC"/>
    <x v="1"/>
    <e v="#N/A"/>
    <m/>
    <s v="9º Semestre - "/>
    <m/>
  </r>
  <r>
    <s v="10º Semestre - "/>
    <s v="Curr2023NCEC110"/>
    <s v="Curr2023N"/>
    <s v="CEC110"/>
    <s v="TÓPICOS ESPECIAIS EM ECONOMIA IV"/>
    <s v="OP"/>
    <n v="10"/>
    <s v="T"/>
    <n v="60"/>
    <n v="4"/>
    <m/>
    <m/>
    <m/>
    <s v="DCEC"/>
    <x v="1"/>
    <e v="#N/A"/>
    <m/>
    <s v="10º Semestre - "/>
    <m/>
  </r>
  <r>
    <s v="DM6º Semestre - T04"/>
    <s v="Curr2023MCEC111T04"/>
    <s v="Curr2023M"/>
    <s v="CEC111"/>
    <s v="PRÁTICA EXTENSIONISTA I"/>
    <s v="OB"/>
    <n v="6"/>
    <s v="P"/>
    <n v="90"/>
    <n v="3"/>
    <s v="T04"/>
    <s v="P/ 6º"/>
    <s v="DM"/>
    <s v="DCEC"/>
    <x v="16"/>
    <s v="Aline Conceição Souza"/>
    <n v="1107"/>
    <s v="6º Semestre - T04"/>
    <n v="6"/>
  </r>
  <r>
    <s v="DM6º Semestre - T08"/>
    <s v="Curr2023MCEC111T08"/>
    <s v="Curr2023M"/>
    <s v="CEC111"/>
    <s v="PRÁTICA EXTENSIONISTA I"/>
    <s v="OB"/>
    <n v="6"/>
    <s v="P"/>
    <n v="90"/>
    <n v="3"/>
    <s v="T08"/>
    <s v="P/ 6º"/>
    <s v="DM"/>
    <s v="DCEC"/>
    <x v="26"/>
    <s v="Aniran Lins Calvalcante"/>
    <n v="1107"/>
    <s v="6º Semestre - T08"/>
    <n v="6"/>
  </r>
  <r>
    <s v="DM6º Semestre - T02"/>
    <s v="Curr2023MCEC111T02"/>
    <s v="Curr2023M"/>
    <s v="CEC111"/>
    <s v="PRÁTICA EXTENSIONISTA I"/>
    <s v="OB"/>
    <n v="6"/>
    <s v="P"/>
    <n v="90"/>
    <n v="3"/>
    <s v="T02"/>
    <s v="P/ 6º"/>
    <s v="DM"/>
    <s v="DCEC"/>
    <x v="22"/>
    <s v="Omar Santos Costa"/>
    <n v="1108"/>
    <s v="6º Semestre - T02"/>
    <n v="6"/>
  </r>
  <r>
    <s v="DM6º Semestre - T06"/>
    <s v="Curr2023MCEC111T06"/>
    <s v="Curr2023M"/>
    <s v="CEC111"/>
    <s v="PRÁTICA EXTENSIONISTA I"/>
    <s v="OB"/>
    <n v="6"/>
    <s v="P"/>
    <n v="90"/>
    <n v="3"/>
    <s v="T06"/>
    <s v="P/ 6º"/>
    <s v="DM"/>
    <s v="DCEC"/>
    <x v="27"/>
    <s v="Carlos Henrique L. Borges"/>
    <n v="1108"/>
    <s v="6º Semestre - T06"/>
    <n v="6"/>
  </r>
  <r>
    <s v="7º Semestre - "/>
    <s v="Curr2023NCEC111"/>
    <s v="Curr2023N"/>
    <s v="CEC111"/>
    <s v="PRÁTICA EXTENSIONISTA I"/>
    <s v="OB"/>
    <n v="7"/>
    <s v="P"/>
    <n v="90"/>
    <n v="3"/>
    <m/>
    <m/>
    <m/>
    <s v="DCEC"/>
    <x v="1"/>
    <e v="#N/A"/>
    <m/>
    <s v="7º Semestre - "/>
    <m/>
  </r>
  <r>
    <s v="7º Semestre - "/>
    <s v="Curr2023NCEC111"/>
    <s v="Curr2023N"/>
    <s v="CEC111"/>
    <s v="PRÁTICA EXTENSIONISTA I"/>
    <s v="OB"/>
    <n v="7"/>
    <s v="P"/>
    <n v="90"/>
    <n v="3"/>
    <m/>
    <m/>
    <m/>
    <s v="DCEC"/>
    <x v="1"/>
    <e v="#N/A"/>
    <m/>
    <s v="7º Semestre - "/>
    <m/>
  </r>
  <r>
    <s v="6º Semestre - "/>
    <s v="Curr2023MCEC112"/>
    <s v="Curr2023M"/>
    <s v="CEC112"/>
    <s v="PRÁTICA EXTENSIONISTA II"/>
    <s v="OB"/>
    <n v="6"/>
    <s v="P"/>
    <n v="90"/>
    <n v="3"/>
    <m/>
    <m/>
    <m/>
    <s v="DCEC"/>
    <x v="1"/>
    <e v="#N/A"/>
    <m/>
    <s v="6º Semestre - "/>
    <m/>
  </r>
  <r>
    <s v="6º Semestre - "/>
    <s v="Curr2023MCEC112"/>
    <s v="Curr2023M"/>
    <s v="CEC112"/>
    <s v="PRÁTICA EXTENSIONISTA II"/>
    <s v="OB"/>
    <n v="6"/>
    <s v="P"/>
    <n v="90"/>
    <n v="3"/>
    <m/>
    <m/>
    <m/>
    <s v="DCEC"/>
    <x v="1"/>
    <e v="#N/A"/>
    <m/>
    <s v="6º Semestre - "/>
    <m/>
  </r>
  <r>
    <s v="8º Semestre - "/>
    <s v="Curr2023NCEC112"/>
    <s v="Curr2023N"/>
    <s v="CEC112"/>
    <s v="PRÁTICA EXTENSIONISTA II"/>
    <s v="OB"/>
    <n v="8"/>
    <s v="P"/>
    <n v="90"/>
    <n v="3"/>
    <m/>
    <m/>
    <m/>
    <s v="DCEC"/>
    <x v="1"/>
    <e v="#N/A"/>
    <m/>
    <s v="8º Semestre - "/>
    <m/>
  </r>
  <r>
    <s v="8º Semestre - "/>
    <s v="Curr2023NCEC112"/>
    <s v="Curr2023N"/>
    <s v="CEC112"/>
    <s v="PRÁTICA EXTENSIONISTA II"/>
    <s v="OB"/>
    <n v="8"/>
    <s v="P"/>
    <n v="90"/>
    <n v="3"/>
    <m/>
    <m/>
    <m/>
    <s v="DCEC"/>
    <x v="1"/>
    <e v="#N/A"/>
    <m/>
    <s v="8º Semestre - "/>
    <m/>
  </r>
  <r>
    <s v="7º Semestre - "/>
    <s v="Curr2023MCEC113"/>
    <s v="Curr2023M"/>
    <s v="CEC113"/>
    <s v="PRÁTICA EXTENSIONISTA III"/>
    <s v="OB"/>
    <n v="7"/>
    <s v="P"/>
    <n v="90"/>
    <n v="3"/>
    <m/>
    <m/>
    <m/>
    <s v="DCEC"/>
    <x v="1"/>
    <e v="#N/A"/>
    <m/>
    <s v="7º Semestre - "/>
    <m/>
  </r>
  <r>
    <s v="7º Semestre - "/>
    <s v="Curr2023MCEC113"/>
    <s v="Curr2023M"/>
    <s v="CEC113"/>
    <s v="PRÁTICA EXTENSIONISTA III"/>
    <s v="OB"/>
    <n v="7"/>
    <s v="P"/>
    <n v="90"/>
    <n v="3"/>
    <m/>
    <m/>
    <m/>
    <s v="DCEC"/>
    <x v="1"/>
    <e v="#N/A"/>
    <m/>
    <s v="7º Semestre - "/>
    <m/>
  </r>
  <r>
    <s v="9º Semestre - "/>
    <s v="Curr2023NCEC113"/>
    <s v="Curr2023N"/>
    <s v="CEC113"/>
    <s v="PRÁTICA EXTENSIONISTA III"/>
    <s v="OB"/>
    <n v="9"/>
    <s v="T"/>
    <n v="90"/>
    <n v="3"/>
    <m/>
    <m/>
    <m/>
    <s v="DCEC"/>
    <x v="1"/>
    <e v="#N/A"/>
    <m/>
    <s v="9º Semestre - "/>
    <m/>
  </r>
  <r>
    <s v="9º Semestre - "/>
    <s v="Curr2023NCEC113"/>
    <s v="Curr2023N"/>
    <s v="CEC113"/>
    <s v="PRÁTICA EXTENSIONISTA III"/>
    <s v="OB"/>
    <n v="9"/>
    <s v="T"/>
    <n v="90"/>
    <n v="3"/>
    <m/>
    <m/>
    <m/>
    <s v="DCEC"/>
    <x v="1"/>
    <e v="#N/A"/>
    <m/>
    <s v="9º Semestre - "/>
    <m/>
  </r>
  <r>
    <s v="8º Semestre - "/>
    <s v="Curr2023MCEC114"/>
    <s v="Curr2023M"/>
    <s v="CEC114"/>
    <s v="PRÁTICA EXTENSIONISTA IV"/>
    <s v="OB"/>
    <n v="8"/>
    <s v="P"/>
    <n v="90"/>
    <n v="3"/>
    <m/>
    <m/>
    <m/>
    <s v="DCEC"/>
    <x v="1"/>
    <e v="#N/A"/>
    <m/>
    <s v="8º Semestre - "/>
    <m/>
  </r>
  <r>
    <s v="8º Semestre - "/>
    <s v="Curr2023MCEC114"/>
    <s v="Curr2023M"/>
    <s v="CEC114"/>
    <s v="PRÁTICA EXTENSIONISTA IV"/>
    <s v="OB"/>
    <n v="8"/>
    <s v="P"/>
    <n v="90"/>
    <n v="3"/>
    <m/>
    <m/>
    <m/>
    <s v="DCEC"/>
    <x v="1"/>
    <e v="#N/A"/>
    <m/>
    <s v="8º Semestre - "/>
    <m/>
  </r>
  <r>
    <s v="10º Semestre - "/>
    <s v="Curr2023NCEC114"/>
    <s v="Curr2023N"/>
    <s v="CEC114"/>
    <s v="PRÁTICA EXTENSIONISTA IV"/>
    <s v="OB"/>
    <n v="10"/>
    <s v="T"/>
    <n v="90"/>
    <n v="3"/>
    <m/>
    <m/>
    <m/>
    <s v="DCEC"/>
    <x v="1"/>
    <e v="#N/A"/>
    <m/>
    <s v="10º Semestre - "/>
    <m/>
  </r>
  <r>
    <s v="10º Semestre - "/>
    <s v="Curr2023NCEC114"/>
    <s v="Curr2023N"/>
    <s v="CEC114"/>
    <s v="PRÁTICA EXTENSIONISTA IV"/>
    <s v="OB"/>
    <n v="10"/>
    <s v="T"/>
    <n v="90"/>
    <n v="3"/>
    <m/>
    <m/>
    <m/>
    <s v="DCEC"/>
    <x v="1"/>
    <e v="#N/A"/>
    <m/>
    <s v="10º Semestre - "/>
    <m/>
  </r>
  <r>
    <s v="AN6º Semestre - T01"/>
    <s v="Curr2023NCEC115T01"/>
    <s v="Curr2023N"/>
    <s v="CEC115"/>
    <s v="ECONOMIA I (Técnica I)"/>
    <s v="OP"/>
    <n v="6"/>
    <s v="P"/>
    <n v="30"/>
    <n v="1"/>
    <s v="T01"/>
    <m/>
    <s v="AN"/>
    <s v="DCEC"/>
    <x v="4"/>
    <s v="Pedro Lopes Marinho"/>
    <n v="1104"/>
    <s v="6º Semestre - T01"/>
    <n v="2"/>
  </r>
  <r>
    <s v="6º Semestre - "/>
    <s v="Curr2023MCEC115"/>
    <s v="Curr2023M"/>
    <s v="CEC115"/>
    <s v="ECONOMIA I (Técnica I)"/>
    <s v="OP"/>
    <n v="6"/>
    <s v="P"/>
    <n v="30"/>
    <n v="1"/>
    <m/>
    <m/>
    <m/>
    <s v="DCEC"/>
    <x v="1"/>
    <e v="#N/A"/>
    <m/>
    <s v="6º Semestre - "/>
    <m/>
  </r>
  <r>
    <s v="BN6º Semestre - T01"/>
    <s v="Curr2023NCEC116T01"/>
    <s v="Curr2023N"/>
    <s v="CEC116"/>
    <s v="ECONOMIA II (Economia Monetária)"/>
    <s v="OP"/>
    <n v="6"/>
    <s v="P"/>
    <n v="30"/>
    <n v="1"/>
    <s v="T01"/>
    <s v="COMBO C/ 5º"/>
    <s v="BN"/>
    <s v="DCEC"/>
    <x v="21"/>
    <s v="Ana Elísia de F. Merelles"/>
    <n v="1104"/>
    <s v="6º Semestre - T01"/>
    <n v="2"/>
  </r>
  <r>
    <s v="6º Semestre - "/>
    <s v="Curr2023MCEC116"/>
    <s v="Curr2023M"/>
    <s v="CEC116"/>
    <s v="ECONOMIA II (Economia Monetária)"/>
    <s v="OP"/>
    <n v="6"/>
    <s v="P"/>
    <n v="30"/>
    <n v="1"/>
    <m/>
    <m/>
    <m/>
    <s v="DCEC"/>
    <x v="1"/>
    <e v="#N/A"/>
    <m/>
    <s v="6º Semestre - "/>
    <m/>
  </r>
  <r>
    <s v="EN6º Semestre - T01"/>
    <s v="Curr2023NCEC117T01"/>
    <s v="Curr2023N"/>
    <s v="CEC117"/>
    <s v="ECONOMIA III (Internacional I)"/>
    <s v="OP"/>
    <n v="6"/>
    <s v="P"/>
    <n v="30"/>
    <n v="1"/>
    <s v="T01"/>
    <s v="COMBO C/ 5º"/>
    <s v="EN"/>
    <s v="DCEC"/>
    <x v="23"/>
    <s v="Naisy Silva Soares"/>
    <n v="1104"/>
    <s v="6º Semestre - T01"/>
    <n v="2"/>
  </r>
  <r>
    <s v="6º Semestre - "/>
    <s v="Curr2023MCEC117"/>
    <s v="Curr2023M"/>
    <s v="CEC117"/>
    <s v="ECONOMIA III (Internacional I)"/>
    <s v="OP"/>
    <n v="6"/>
    <s v="P"/>
    <n v="30"/>
    <n v="1"/>
    <m/>
    <m/>
    <m/>
    <s v="DCEC"/>
    <x v="1"/>
    <e v="#N/A"/>
    <m/>
    <s v="6º Semestre - "/>
    <m/>
  </r>
  <r>
    <s v="CN6º Semestre - T01"/>
    <s v="Curr2023NCEC118T01"/>
    <s v="Curr2023N"/>
    <s v="CEC118"/>
    <s v="ECONOMIA IV (Economia Regional)"/>
    <s v="OP"/>
    <n v="6"/>
    <s v="P"/>
    <n v="30"/>
    <n v="1"/>
    <s v="T01"/>
    <s v="COMBO C/ 5º"/>
    <s v="CN"/>
    <s v="DCEC"/>
    <x v="11"/>
    <s v="Andréa da Silva Gomes"/>
    <n v="1104"/>
    <s v="6º Semestre - T01"/>
    <n v="2"/>
  </r>
  <r>
    <s v="6º Semestre - "/>
    <s v="Curr2023MCEC118"/>
    <s v="Curr2023M"/>
    <s v="CEC118"/>
    <s v="ECONOMIA IV (Economia Regional)"/>
    <s v="OP"/>
    <n v="6"/>
    <s v="P"/>
    <n v="30"/>
    <n v="1"/>
    <m/>
    <m/>
    <m/>
    <s v="DCEC"/>
    <x v="1"/>
    <e v="#N/A"/>
    <m/>
    <s v="6º Semestre - "/>
    <m/>
  </r>
  <r>
    <s v="5º Semestre - "/>
    <s v="Curr2023MCEC119"/>
    <s v="Curr2023M"/>
    <s v="CEC119"/>
    <s v="ECONOMIA V (Economia do Setor Público)"/>
    <s v="OP"/>
    <n v="5"/>
    <s v="P"/>
    <n v="30"/>
    <n v="1"/>
    <m/>
    <m/>
    <m/>
    <s v="DCEC"/>
    <x v="1"/>
    <e v="#N/A"/>
    <m/>
    <s v="5º Semestre - "/>
    <m/>
  </r>
  <r>
    <s v="5º Semestre - "/>
    <s v="Curr2023NCEC119"/>
    <s v="Curr2023N"/>
    <s v="CEC119"/>
    <s v="ECONOMIA V (Economia do Setor Público)"/>
    <s v="OP"/>
    <n v="5"/>
    <s v="P"/>
    <n v="30"/>
    <n v="1"/>
    <m/>
    <m/>
    <m/>
    <s v="DCEC"/>
    <x v="1"/>
    <e v="#N/A"/>
    <m/>
    <s v="5º Semestre - "/>
    <m/>
  </r>
  <r>
    <s v="5º Semestre - "/>
    <s v="Curr2023NCEC120"/>
    <s v="Curr2023N"/>
    <s v="CEC120"/>
    <s v="ECONOMIA VI - (Econometria I)"/>
    <s v="OP"/>
    <n v="5"/>
    <s v="P"/>
    <n v="30"/>
    <n v="1"/>
    <m/>
    <m/>
    <m/>
    <s v="DCEC"/>
    <x v="1"/>
    <e v="#N/A"/>
    <m/>
    <s v="5º Semestre - "/>
    <m/>
  </r>
  <r>
    <s v="5º Semestre - "/>
    <s v="Curr2023MCEC120"/>
    <s v="Curr2023M"/>
    <s v="CEC120"/>
    <s v="ECONOMIA VI - (Econometria I)"/>
    <s v="OP"/>
    <n v="5"/>
    <s v="P"/>
    <n v="30"/>
    <n v="1"/>
    <m/>
    <m/>
    <m/>
    <s v="DCEC"/>
    <x v="1"/>
    <e v="#N/A"/>
    <m/>
    <s v="5º Semestre - "/>
    <m/>
  </r>
  <r>
    <s v="7º Semestre - "/>
    <s v="Curr2023NCEC121"/>
    <s v="Curr2023N"/>
    <s v="CEC121"/>
    <s v="ECONOMIA VII (Internacional II)"/>
    <s v="OP"/>
    <n v="7"/>
    <s v="P"/>
    <n v="30"/>
    <n v="1"/>
    <m/>
    <m/>
    <m/>
    <s v="DCEC"/>
    <x v="1"/>
    <e v="#N/A"/>
    <m/>
    <s v="7º Semestre - "/>
    <m/>
  </r>
  <r>
    <s v="CM7º Semestre - T02"/>
    <s v="Curr2023MCEC121T02"/>
    <s v="Curr2023M"/>
    <s v="CEC121"/>
    <s v="ECONOMIA VII (Internacional II)"/>
    <s v="OP"/>
    <n v="7"/>
    <s v="P"/>
    <n v="30"/>
    <n v="1"/>
    <s v="T02"/>
    <m/>
    <s v="CM"/>
    <s v="DCEC"/>
    <x v="24"/>
    <s v="Carlos Eduardo Ribeiro"/>
    <n v="1104"/>
    <s v="7º Semestre - T02"/>
    <n v="2"/>
  </r>
  <r>
    <s v="7º Semestre - "/>
    <s v="Curr2023MCEC122"/>
    <s v="Curr2023M"/>
    <s v="CEC122"/>
    <s v="ECONOMIA VIII (Técnica II)"/>
    <s v="OP"/>
    <n v="7"/>
    <s v="P"/>
    <n v="30"/>
    <n v="1"/>
    <m/>
    <m/>
    <m/>
    <s v="DCEC"/>
    <x v="1"/>
    <e v="#N/A"/>
    <m/>
    <s v="7º Semestre - "/>
    <m/>
  </r>
  <r>
    <s v="7º Semestre - "/>
    <s v="Curr2023NCEC122"/>
    <s v="Curr2023N"/>
    <s v="CEC122"/>
    <s v="ECONOMIA VIII (Técnica II)"/>
    <s v="OP"/>
    <n v="7"/>
    <s v="P"/>
    <n v="30"/>
    <n v="1"/>
    <m/>
    <m/>
    <m/>
    <s v="DCEC"/>
    <x v="1"/>
    <e v="#N/A"/>
    <m/>
    <s v="7º Semestre - "/>
    <m/>
  </r>
  <r>
    <s v="7º Semestre - "/>
    <s v="Curr2023MCEC123"/>
    <s v="Curr2023M"/>
    <s v="CEC123"/>
    <s v="ECONOMIA IX (Desenvolvimento)"/>
    <s v="OP"/>
    <n v="7"/>
    <s v="P"/>
    <n v="30"/>
    <n v="1"/>
    <m/>
    <m/>
    <m/>
    <s v="DCEC"/>
    <x v="1"/>
    <e v="#N/A"/>
    <m/>
    <s v="7º Semestre - "/>
    <m/>
  </r>
  <r>
    <s v="7º Semestre - "/>
    <s v="Curr2023NCEC123"/>
    <s v="Curr2023N"/>
    <s v="CEC123"/>
    <s v="ECONOMIA IX (Desenvolvimento)"/>
    <s v="OP"/>
    <n v="7"/>
    <s v="P"/>
    <n v="30"/>
    <n v="1"/>
    <m/>
    <m/>
    <m/>
    <s v="DCEC"/>
    <x v="1"/>
    <e v="#N/A"/>
    <m/>
    <s v="7º Semestre - "/>
    <m/>
  </r>
  <r>
    <s v="8º Semestre - "/>
    <s v="Curr2023MCEC124"/>
    <s v="Curr2023M"/>
    <s v="CEC124"/>
    <s v="ECONOMIA X (Elaboração)"/>
    <s v="OP"/>
    <n v="8"/>
    <s v="P"/>
    <n v="30"/>
    <n v="1"/>
    <m/>
    <m/>
    <m/>
    <s v="DCEC"/>
    <x v="1"/>
    <e v="#N/A"/>
    <m/>
    <s v="8º Semestre - "/>
    <m/>
  </r>
  <r>
    <s v="8º Semestre - "/>
    <s v="Curr2023NCEC124"/>
    <s v="Curr2023N"/>
    <s v="CEC124"/>
    <s v="ECONOMIA X (Elaboração)"/>
    <s v="OP"/>
    <n v="8"/>
    <s v="P"/>
    <n v="30"/>
    <n v="1"/>
    <m/>
    <m/>
    <m/>
    <s v="DCEC"/>
    <x v="1"/>
    <e v="#N/A"/>
    <m/>
    <s v="8º Semestre - "/>
    <m/>
  </r>
  <r>
    <s v="8º Semestre - "/>
    <s v="Curr2023MCEC125"/>
    <s v="Curr2023M"/>
    <s v="CEC125"/>
    <s v="ECONOMIA XI (PAE I)"/>
    <s v="OP"/>
    <n v="8"/>
    <s v="T"/>
    <n v="30"/>
    <n v="2"/>
    <m/>
    <m/>
    <m/>
    <s v="DCEC"/>
    <x v="1"/>
    <e v="#N/A"/>
    <m/>
    <s v="8º Semestre - "/>
    <m/>
  </r>
  <r>
    <s v="8º Semestre - "/>
    <s v="Curr2023NCEC125"/>
    <s v="Curr2023N"/>
    <s v="CEC125"/>
    <s v="ECONOMIA XI (PAE I)"/>
    <s v="OP"/>
    <n v="8"/>
    <s v="T"/>
    <n v="30"/>
    <n v="2"/>
    <m/>
    <m/>
    <m/>
    <s v="DCEC"/>
    <x v="1"/>
    <e v="#N/A"/>
    <m/>
    <s v="8º Semestre - "/>
    <m/>
  </r>
  <r>
    <s v="9º Semestre - "/>
    <s v="Curr2023MCEC126"/>
    <s v="Curr2023M"/>
    <s v="CEC126"/>
    <s v="ECONOMIA XII (PAE II)"/>
    <s v="OP"/>
    <n v="9"/>
    <s v="T"/>
    <n v="30"/>
    <n v="2"/>
    <m/>
    <m/>
    <m/>
    <s v="DCEC"/>
    <x v="1"/>
    <e v="#N/A"/>
    <m/>
    <s v="9º Semestre - "/>
    <m/>
  </r>
  <r>
    <s v="9º Semestre - "/>
    <s v="Curr2023NCEC126"/>
    <s v="Curr2023N"/>
    <s v="CEC126"/>
    <s v="ECONOMIA XII (PAE II)"/>
    <s v="OP"/>
    <n v="9"/>
    <s v="T"/>
    <n v="30"/>
    <n v="2"/>
    <m/>
    <m/>
    <m/>
    <s v="DCEC"/>
    <x v="1"/>
    <e v="#N/A"/>
    <m/>
    <s v="9º Semestre - "/>
    <m/>
  </r>
  <r>
    <s v="2º Semestre - "/>
    <s v="Curr2018CET1293"/>
    <s v="Curr2018"/>
    <s v="CET1293"/>
    <s v="MATEMÁTICA APLICADA I"/>
    <s v="OB"/>
    <n v="2"/>
    <s v="T"/>
    <n v="60"/>
    <n v="4"/>
    <m/>
    <m/>
    <m/>
    <s v="DCET"/>
    <x v="1"/>
    <e v="#N/A"/>
    <m/>
    <s v="2º Semestre - "/>
    <m/>
  </r>
  <r>
    <s v="2º Semestre - "/>
    <s v="Curr2023MCET1293"/>
    <s v="Curr2023M"/>
    <s v="CET1293"/>
    <s v="MATEMÁTICA APLICADA I"/>
    <s v="OB"/>
    <n v="2"/>
    <s v="T"/>
    <n v="60"/>
    <n v="4"/>
    <m/>
    <m/>
    <m/>
    <s v="DCET"/>
    <x v="1"/>
    <e v="#N/A"/>
    <m/>
    <s v="2º Semestre - "/>
    <m/>
  </r>
  <r>
    <s v="2º Semestre - "/>
    <s v="Curr2023MCET1293"/>
    <s v="Curr2023M"/>
    <s v="CET1293"/>
    <s v="MATEMÁTICA APLICADA I"/>
    <s v="OB"/>
    <n v="2"/>
    <s v="T"/>
    <n v="60"/>
    <n v="4"/>
    <m/>
    <m/>
    <m/>
    <s v="DCET"/>
    <x v="1"/>
    <e v="#N/A"/>
    <m/>
    <s v="2º Semestre - "/>
    <m/>
  </r>
  <r>
    <s v="BN2º Semestre - T01"/>
    <s v="Curr2023NCET1293T01"/>
    <s v="Curr2023N"/>
    <s v="CET1293"/>
    <s v="MATEMÁTICA APLICADA I"/>
    <s v="OB"/>
    <n v="2"/>
    <s v="T"/>
    <n v="60"/>
    <n v="4"/>
    <s v="T01"/>
    <m/>
    <s v="BN"/>
    <s v="DCET"/>
    <x v="28"/>
    <s v="Vera Lúcia Merlini"/>
    <n v="1102"/>
    <s v="2º Semestre - T01"/>
    <n v="4"/>
  </r>
  <r>
    <s v="EN2º Semestre - T03"/>
    <s v="Curr2023NCET1293T03"/>
    <s v="Curr2023N"/>
    <s v="CET1293"/>
    <s v="MATEMÁTICA APLICADA I"/>
    <s v="OB"/>
    <n v="2"/>
    <s v="T"/>
    <n v="60"/>
    <n v="4"/>
    <s v="T03"/>
    <s v="Extra PPC"/>
    <s v="EN"/>
    <s v="DCET"/>
    <x v="29"/>
    <e v="#N/A"/>
    <n v="1107"/>
    <s v="2º Semestre - T03"/>
    <n v="4"/>
  </r>
  <r>
    <s v="CM3º Semestre - T02"/>
    <s v="Curr2023MCET1294T02"/>
    <s v="Curr2023M"/>
    <s v="CET1294"/>
    <s v="MATEMÁTICA APLICADA II"/>
    <s v="OB"/>
    <n v="3"/>
    <s v="T"/>
    <n v="60"/>
    <n v="4"/>
    <s v="T02"/>
    <m/>
    <s v="CM"/>
    <s v="DCET"/>
    <x v="30"/>
    <s v="Larissa Brito de Oliveira"/>
    <n v="1103"/>
    <s v="3º Semestre - T02"/>
    <n v="4"/>
  </r>
  <r>
    <s v="3º Semestre - "/>
    <s v="Curr2018CET1294"/>
    <s v="Curr2018"/>
    <s v="CET1294"/>
    <s v="MATEMÁTICA APLICADA II"/>
    <s v="OB"/>
    <n v="3"/>
    <s v="T"/>
    <n v="60"/>
    <n v="4"/>
    <m/>
    <m/>
    <m/>
    <s v="DCET"/>
    <x v="1"/>
    <e v="#N/A"/>
    <m/>
    <s v="3º Semestre - "/>
    <m/>
  </r>
  <r>
    <s v="3º Semestre - "/>
    <s v="Curr2023MCET1294"/>
    <s v="Curr2023M"/>
    <s v="CET1294"/>
    <s v="MATEMÁTICA APLICADA II"/>
    <s v="OB"/>
    <n v="3"/>
    <s v="T"/>
    <n v="60"/>
    <n v="4"/>
    <m/>
    <m/>
    <m/>
    <s v="DCET"/>
    <x v="1"/>
    <e v="#N/A"/>
    <m/>
    <s v="3º Semestre - "/>
    <m/>
  </r>
  <r>
    <s v="3º Semestre - "/>
    <s v="Curr2023NCET1294"/>
    <s v="Curr2023N"/>
    <s v="CET1294"/>
    <s v="MATEMÁTICA APLICADA II"/>
    <s v="OB"/>
    <n v="3"/>
    <s v="T"/>
    <n v="60"/>
    <n v="4"/>
    <m/>
    <m/>
    <m/>
    <s v="DCET"/>
    <x v="1"/>
    <e v="#N/A"/>
    <m/>
    <s v="3º Semestre - "/>
    <m/>
  </r>
  <r>
    <s v="BN3º Semestre - T01"/>
    <s v="Curr2023NCET1294T01"/>
    <s v="Curr2023N"/>
    <s v="CET1294"/>
    <s v="MATEMÁTICA APLICADA II"/>
    <s v="OB"/>
    <n v="3"/>
    <s v="T"/>
    <n v="60"/>
    <n v="4"/>
    <s v="T01"/>
    <s v="Extra PPC"/>
    <s v="BN"/>
    <s v="DCET"/>
    <x v="29"/>
    <e v="#N/A"/>
    <n v="1107"/>
    <s v="3º Semestre - T01"/>
    <n v="4"/>
  </r>
  <r>
    <s v="DM3º Semestre - T02"/>
    <s v="Curr2023MCET1295T02"/>
    <s v="Curr2023M"/>
    <s v="CET1295"/>
    <s v="ESTATÍSTICA APLICADA I"/>
    <s v="OB"/>
    <n v="3"/>
    <s v="T"/>
    <n v="60"/>
    <n v="4"/>
    <s v="T02"/>
    <m/>
    <s v="DM"/>
    <s v="DCET"/>
    <x v="31"/>
    <s v="Marcelo Inácio Ferreira Ferraz"/>
    <n v="1103"/>
    <s v="3º Semestre - T02"/>
    <n v="4"/>
  </r>
  <r>
    <s v="3º Semestre - "/>
    <s v="Curr2018CET1295"/>
    <s v="Curr2018"/>
    <s v="CET1295"/>
    <s v="ESTATÍSTICA APLICADA I"/>
    <s v="OB"/>
    <n v="3"/>
    <s v="T"/>
    <n v="60"/>
    <n v="4"/>
    <m/>
    <m/>
    <m/>
    <s v="DCET"/>
    <x v="1"/>
    <e v="#N/A"/>
    <m/>
    <s v="3º Semestre - "/>
    <m/>
  </r>
  <r>
    <s v="3º Semestre - "/>
    <s v="Curr2023MCET1295"/>
    <s v="Curr2023M"/>
    <s v="CET1295"/>
    <s v="ESTATÍSTICA APLICADA I"/>
    <s v="OB"/>
    <n v="3"/>
    <s v="T"/>
    <n v="60"/>
    <n v="4"/>
    <m/>
    <m/>
    <m/>
    <s v="DCET"/>
    <x v="1"/>
    <e v="#N/A"/>
    <m/>
    <s v="3º Semestre - "/>
    <m/>
  </r>
  <r>
    <s v="3º Semestre - "/>
    <s v="Curr2023NCET1295"/>
    <s v="Curr2023N"/>
    <s v="CET1295"/>
    <s v="ESTATÍSTICA APLICADA I"/>
    <s v="OB"/>
    <n v="3"/>
    <s v="T"/>
    <n v="60"/>
    <n v="4"/>
    <m/>
    <m/>
    <m/>
    <s v="DCET"/>
    <x v="1"/>
    <e v="#N/A"/>
    <m/>
    <s v="3º Semestre - "/>
    <m/>
  </r>
  <r>
    <s v="DN3º Semestre - T01"/>
    <s v="Curr2023NCET1295T01"/>
    <s v="Curr2023N"/>
    <s v="CET1295"/>
    <s v="ESTATÍSTICA APLICADA I"/>
    <s v="OB"/>
    <n v="3"/>
    <s v="T"/>
    <n v="60"/>
    <n v="4"/>
    <s v="T01"/>
    <s v="Extra PPC"/>
    <s v="DN"/>
    <s v="DCET"/>
    <x v="31"/>
    <s v="Marcelo Inácio Ferreira Ferraz"/>
    <n v="1107"/>
    <s v="3º Semestre - T01"/>
    <n v="4"/>
  </r>
  <r>
    <s v="4º Semestre - "/>
    <s v="Curr2018CET1296"/>
    <s v="Curr2018"/>
    <s v="CET1296"/>
    <s v="ESTATÍSTICA APLICADA II"/>
    <s v="OB"/>
    <n v="4"/>
    <s v="T"/>
    <n v="60"/>
    <n v="4"/>
    <m/>
    <m/>
    <m/>
    <s v="DCET"/>
    <x v="1"/>
    <e v="#N/A"/>
    <m/>
    <s v="4º Semestre - "/>
    <m/>
  </r>
  <r>
    <s v="4º Semestre - "/>
    <s v="Curr2023MCET1296"/>
    <s v="Curr2023M"/>
    <s v="CET1296"/>
    <s v="ESTATÍSTICA APLICADA II"/>
    <s v="OB"/>
    <n v="4"/>
    <s v="T"/>
    <n v="60"/>
    <n v="4"/>
    <m/>
    <m/>
    <m/>
    <s v="DCET"/>
    <x v="1"/>
    <e v="#N/A"/>
    <m/>
    <s v="4º Semestre - "/>
    <m/>
  </r>
  <r>
    <s v="4º Semestre - "/>
    <s v="Curr2023MCET1296"/>
    <s v="Curr2023M"/>
    <s v="CET1296"/>
    <s v="ESTATÍSTICA APLICADA II"/>
    <s v="OB"/>
    <n v="4"/>
    <s v="T"/>
    <n v="60"/>
    <n v="4"/>
    <m/>
    <m/>
    <m/>
    <s v="DCET"/>
    <x v="1"/>
    <e v="#N/A"/>
    <m/>
    <s v="4º Semestre - "/>
    <m/>
  </r>
  <r>
    <s v="4º Semestre - "/>
    <s v="Curr2023NCET1296"/>
    <s v="Curr2023N"/>
    <s v="CET1296"/>
    <s v="ESTATÍSTICA APLICADA II"/>
    <s v="OB"/>
    <n v="4"/>
    <s v="T"/>
    <n v="60"/>
    <n v="4"/>
    <m/>
    <m/>
    <m/>
    <s v="DCET"/>
    <x v="1"/>
    <e v="#N/A"/>
    <m/>
    <s v="4º Semestre - "/>
    <m/>
  </r>
  <r>
    <s v="EN4º Semestre - T01"/>
    <s v="Curr2023NCET1296T01"/>
    <s v="Curr2023N"/>
    <s v="CET1296"/>
    <s v="ESTATÍSTICA APLICADA II"/>
    <s v="OB"/>
    <n v="4"/>
    <s v="T"/>
    <n v="60"/>
    <n v="4"/>
    <s v="T01"/>
    <m/>
    <s v="EN"/>
    <s v="DCET"/>
    <x v="32"/>
    <s v="Sérgio José Ribeiro de Oliveira"/>
    <n v="1103"/>
    <s v="4º Semestre - T01"/>
    <n v="4"/>
  </r>
  <r>
    <s v="CN1º Semestre - T01"/>
    <s v="Curr2023NCET423T01"/>
    <s v="Curr2023N"/>
    <s v="CET423"/>
    <s v="FUNDAMENTOS MATEMÁTICOS"/>
    <s v="OB"/>
    <n v="1"/>
    <s v="T"/>
    <n v="60"/>
    <n v="4"/>
    <s v="T01"/>
    <s v="Extra PPC"/>
    <s v="CN"/>
    <s v="DCET"/>
    <x v="33"/>
    <s v="José Carlos Chagas"/>
    <n v="1112"/>
    <s v="1º Semestre - T01"/>
    <n v="4"/>
  </r>
  <r>
    <s v="1º Semestre - "/>
    <s v="Curr2018CET423"/>
    <s v="Curr2018"/>
    <s v="CET423"/>
    <s v="FUNDAMENTOS MATEMÁTICOS"/>
    <s v="OB"/>
    <n v="1"/>
    <s v="T"/>
    <n v="60"/>
    <n v="4"/>
    <m/>
    <m/>
    <m/>
    <s v="DCET"/>
    <x v="1"/>
    <e v="#N/A"/>
    <m/>
    <s v="1º Semestre - "/>
    <m/>
  </r>
  <r>
    <s v="1º Semestre - "/>
    <s v="Curr2023MCET423"/>
    <s v="Curr2023M"/>
    <s v="CET423"/>
    <s v="FUNDAMENTOS MATEMÁTICOS"/>
    <s v="OB"/>
    <n v="1"/>
    <s v="T"/>
    <n v="60"/>
    <n v="4"/>
    <m/>
    <m/>
    <m/>
    <s v="DCET"/>
    <x v="1"/>
    <e v="#N/A"/>
    <m/>
    <s v="1º Semestre - "/>
    <m/>
  </r>
  <r>
    <s v="1º Semestre - "/>
    <s v="Curr2023NCET423"/>
    <s v="Curr2023N"/>
    <s v="CET423"/>
    <s v="FUNDAMENTOS MATEMÁTICOS"/>
    <s v="OB"/>
    <n v="1"/>
    <s v="T"/>
    <n v="60"/>
    <n v="4"/>
    <m/>
    <m/>
    <m/>
    <s v="DCET"/>
    <x v="1"/>
    <e v="#N/A"/>
    <m/>
    <s v="1º Semestre - "/>
    <m/>
  </r>
  <r>
    <s v="AM1º Semestre - T02"/>
    <s v="Curr2023MCET423T02"/>
    <s v="Curr2023M"/>
    <s v="CET423"/>
    <s v="FUNDAMENTOS MATEMÁTICOS"/>
    <s v="OB"/>
    <n v="1"/>
    <s v="T"/>
    <n v="60"/>
    <n v="4"/>
    <s v="T02"/>
    <m/>
    <s v="AM"/>
    <s v="DCET"/>
    <x v="34"/>
    <s v="Diná da Silva Correia"/>
    <n v="1102"/>
    <s v="1º Semestre - T02"/>
    <n v="4"/>
  </r>
  <r>
    <s v="4º Semestre - "/>
    <s v="Curr2023MCIJ085"/>
    <s v="Curr2023M"/>
    <s v="CIJ085"/>
    <s v="INSTITUIÇÕES DO DIREITO PÚBLICO E PRIVADO"/>
    <s v="OB"/>
    <n v="4"/>
    <s v="T"/>
    <n v="60"/>
    <n v="4"/>
    <m/>
    <m/>
    <m/>
    <s v="DCJUR"/>
    <x v="1"/>
    <e v="#N/A"/>
    <m/>
    <s v="4º Semestre - "/>
    <m/>
  </r>
  <r>
    <s v="BM7º Semestre - T02"/>
    <s v="Curr2018CIJ085T02"/>
    <s v="Curr2018"/>
    <s v="CIJ085"/>
    <s v="INSTITUIÇÕES DO DIREITO PÚBLICO E PRIVADO"/>
    <s v="OB"/>
    <n v="7"/>
    <s v="T"/>
    <n v="60"/>
    <n v="4"/>
    <s v="T02"/>
    <m/>
    <s v="BM"/>
    <s v="DCJUR"/>
    <x v="35"/>
    <e v="#N/A"/>
    <n v="1105"/>
    <s v="7º Semestre - T02"/>
    <n v="4"/>
  </r>
  <r>
    <s v="8º Semestre - "/>
    <s v="Curr2023NCIJ085"/>
    <s v="Curr2023N"/>
    <s v="CIJ085"/>
    <s v="INSTITUIÇÕES DO DIREITO PÚBLICO E PRIVADO"/>
    <s v="OB"/>
    <n v="8"/>
    <s v="T"/>
    <n v="60"/>
    <n v="4"/>
    <m/>
    <m/>
    <m/>
    <s v="DCJUR"/>
    <x v="1"/>
    <e v="#N/A"/>
    <m/>
    <s v="8º Semestre - "/>
    <m/>
  </r>
  <r>
    <s v="7º Semestre - "/>
    <s v="Curr2023MCIJ091"/>
    <s v="Curr2023M"/>
    <s v="CIJ091"/>
    <s v="DIREITO TRIBUTÁRIO"/>
    <s v="OP"/>
    <n v="7"/>
    <s v="T"/>
    <n v="60"/>
    <n v="4"/>
    <m/>
    <m/>
    <m/>
    <s v="DCJUR"/>
    <x v="1"/>
    <e v="#N/A"/>
    <m/>
    <s v="7º Semestre - "/>
    <m/>
  </r>
  <r>
    <s v="9º Semestre - "/>
    <s v="Curr2018CIJ091"/>
    <s v="Curr2018"/>
    <s v="CIJ091"/>
    <s v="DIREITO TRIBUTÁRIO"/>
    <s v="OP"/>
    <n v="9"/>
    <s v="T"/>
    <n v="60"/>
    <n v="4"/>
    <m/>
    <m/>
    <m/>
    <s v="DCJUR"/>
    <x v="1"/>
    <e v="#N/A"/>
    <m/>
    <s v="9º Semestre - "/>
    <m/>
  </r>
  <r>
    <s v="9º Semestre - "/>
    <s v="Curr2023NCIJ091"/>
    <s v="Curr2023N"/>
    <s v="CIJ091"/>
    <s v="DIREITO TRIBUTÁRIO"/>
    <s v="OP"/>
    <n v="9"/>
    <s v="T"/>
    <n v="60"/>
    <n v="4"/>
    <m/>
    <m/>
    <m/>
    <s v="DCJUR"/>
    <x v="1"/>
    <e v="#N/A"/>
    <m/>
    <s v="9º Semestre - "/>
    <m/>
  </r>
  <r>
    <s v="7º Semestre - "/>
    <s v="Curr2023MCIJ107"/>
    <s v="Curr2023M"/>
    <s v="CIJ107"/>
    <s v="DIREITO ECONÔMICO"/>
    <s v="OP"/>
    <n v="7"/>
    <s v="T"/>
    <n v="60"/>
    <n v="4"/>
    <m/>
    <m/>
    <m/>
    <s v="DCJUR"/>
    <x v="1"/>
    <e v="#N/A"/>
    <m/>
    <s v="7º Semestre - "/>
    <m/>
  </r>
  <r>
    <s v="9º Semestre - "/>
    <s v="Curr2018CIJ107"/>
    <s v="Curr2018"/>
    <s v="CIJ107"/>
    <s v="DIREITO ECONÔMICO"/>
    <s v="OP"/>
    <n v="9"/>
    <s v="T"/>
    <n v="60"/>
    <n v="4"/>
    <m/>
    <m/>
    <m/>
    <s v="DCJUR"/>
    <x v="1"/>
    <e v="#N/A"/>
    <m/>
    <s v="9º Semestre - "/>
    <m/>
  </r>
  <r>
    <s v="9º Semestre - "/>
    <s v="Curr2023NCIJ107"/>
    <s v="Curr2023N"/>
    <s v="CIJ107"/>
    <s v="DIREITO ECONÔMICO"/>
    <s v="OP"/>
    <n v="9"/>
    <s v="T"/>
    <n v="60"/>
    <n v="4"/>
    <m/>
    <m/>
    <m/>
    <s v="DCJUR"/>
    <x v="1"/>
    <e v="#N/A"/>
    <m/>
    <s v="9º Semestre - "/>
    <m/>
  </r>
  <r>
    <s v="FM1º Semestre - T02"/>
    <s v="Curr2023MFCH005T02"/>
    <s v="Curr2023M"/>
    <s v="FCH005"/>
    <s v="FUNDAMENTOS FILOSÓFICOS"/>
    <s v="OB"/>
    <n v="1"/>
    <s v="T"/>
    <n v="60"/>
    <n v="4"/>
    <s v="T02"/>
    <m/>
    <s v="FM"/>
    <s v="DFCH"/>
    <x v="36"/>
    <s v="Marcos Alberto de Oliveira"/>
    <n v="1102"/>
    <s v="1º Semestre - T02"/>
    <n v="4"/>
  </r>
  <r>
    <s v="1º Semestre - "/>
    <s v="Curr2018FCH005"/>
    <s v="Curr2018"/>
    <s v="FCH005"/>
    <s v="FUNDAMENTOS FILOSOFICOS"/>
    <s v="OB"/>
    <n v="1"/>
    <s v="T"/>
    <n v="60"/>
    <n v="4"/>
    <m/>
    <m/>
    <m/>
    <s v="DFCH"/>
    <x v="1"/>
    <e v="#N/A"/>
    <m/>
    <s v="1º Semestre - "/>
    <m/>
  </r>
  <r>
    <s v="1º Semestre - "/>
    <s v="Curr2023NFCH005"/>
    <s v="Curr2023N"/>
    <s v="FCH005"/>
    <s v="FUNDAMENTOS FILOSÓFICOS"/>
    <s v="OB"/>
    <n v="1"/>
    <s v="T"/>
    <n v="60"/>
    <n v="4"/>
    <m/>
    <m/>
    <m/>
    <s v="DFCH"/>
    <x v="1"/>
    <e v="#N/A"/>
    <m/>
    <s v="1º Semestre - "/>
    <m/>
  </r>
  <r>
    <s v="2º Semestre - "/>
    <s v="Curr2018FCH537"/>
    <s v="Curr2018"/>
    <s v="FCH537"/>
    <s v="INTRODUÇÃO ÀS CIÊNCIAS SOCIAIS"/>
    <s v="OB"/>
    <n v="2"/>
    <s v="TP"/>
    <n v="60"/>
    <n v="4"/>
    <m/>
    <m/>
    <m/>
    <s v="DFCH"/>
    <x v="1"/>
    <e v="#N/A"/>
    <m/>
    <s v="2º Semestre - "/>
    <m/>
  </r>
  <r>
    <s v="2º Semestre - "/>
    <s v="Curr2023MFCH537"/>
    <s v="Curr2023M"/>
    <s v="FCH537"/>
    <s v="INTRODUÇÃO ÀS CIÊNCIAS SOCIAIS"/>
    <s v="OB"/>
    <n v="2"/>
    <s v="T"/>
    <n v="60"/>
    <n v="4"/>
    <m/>
    <m/>
    <m/>
    <s v="DFCH"/>
    <x v="1"/>
    <e v="#N/A"/>
    <m/>
    <s v="2º Semestre - "/>
    <m/>
  </r>
  <r>
    <s v="DN2º Semestre - T01"/>
    <s v="Curr2023NFCH537T01"/>
    <s v="Curr2023N"/>
    <s v="FCH537"/>
    <s v="INTRODUÇÃO ÀS CIÊNCIAS SOCIAIS"/>
    <s v="OB"/>
    <n v="2"/>
    <s v="T"/>
    <n v="60"/>
    <n v="4"/>
    <s v="T01"/>
    <m/>
    <s v="DN"/>
    <s v="DFCH"/>
    <x v="29"/>
    <e v="#N/A"/>
    <n v="1102"/>
    <s v="2º Semestre - T01"/>
    <n v="4"/>
  </r>
  <r>
    <s v="1º Semestre - "/>
    <s v="Curr2018FCH611"/>
    <s v="Curr2018"/>
    <s v="FCH611"/>
    <s v="METODOLOGIA DO TRABALHO CIENTÍFICO"/>
    <s v="OB"/>
    <n v="1"/>
    <s v="T"/>
    <n v="60"/>
    <n v="4"/>
    <m/>
    <m/>
    <m/>
    <s v="DFCH"/>
    <x v="1"/>
    <e v="#N/A"/>
    <m/>
    <s v="1º Semestre - "/>
    <m/>
  </r>
  <r>
    <s v="1º Semestre - "/>
    <s v="Curr2023NFCH611"/>
    <s v="Curr2023N"/>
    <s v="FCH611"/>
    <s v="METODOLOGIA DO TRABALHO CIENTÍFICO"/>
    <s v="OB"/>
    <n v="1"/>
    <s v="T"/>
    <n v="60"/>
    <n v="4"/>
    <m/>
    <m/>
    <m/>
    <s v="DFCH"/>
    <x v="1"/>
    <e v="#N/A"/>
    <m/>
    <s v="1º Semestre - "/>
    <m/>
  </r>
  <r>
    <s v="1º Semestre - "/>
    <s v="Curr2023NFCH611"/>
    <s v="Curr2023N"/>
    <s v="FCH611"/>
    <s v="METODOLOGIA DO TRABALHO CIENTÍFICO"/>
    <s v="OB"/>
    <n v="1"/>
    <s v="T"/>
    <n v="60"/>
    <n v="4"/>
    <m/>
    <m/>
    <m/>
    <s v="DFCH"/>
    <x v="1"/>
    <e v="#N/A"/>
    <m/>
    <s v="1º Semestre - "/>
    <m/>
  </r>
  <r>
    <s v="DM1º Semestre - T02"/>
    <s v="Curr2023MFCH611T02"/>
    <s v="Curr2023M"/>
    <s v="FCH611"/>
    <s v="METODOLOGIA DO TRABALHO CIENTÍFICO"/>
    <s v="OB"/>
    <n v="1"/>
    <s v="T"/>
    <n v="60"/>
    <n v="4"/>
    <s v="T02"/>
    <m/>
    <s v="DM"/>
    <s v="DFCH"/>
    <x v="37"/>
    <s v="Givaldo Niella"/>
    <n v="1102"/>
    <s v="1º Semestre - T02"/>
    <n v="4"/>
  </r>
  <r>
    <s v="EM1º Semestre - T04"/>
    <s v="Curr2023MFCH611T04"/>
    <s v="Curr2023M"/>
    <s v="FCH611"/>
    <s v="METODOLOGIA DO TRABALHO CIENTÍFICO"/>
    <s v="OB"/>
    <n v="1"/>
    <s v="T"/>
    <n v="60"/>
    <n v="4"/>
    <s v="T04"/>
    <m/>
    <s v="EM"/>
    <s v="DFCH"/>
    <x v="37"/>
    <s v="Givaldo Niella"/>
    <n v="1102"/>
    <s v="1º Semestre - T04"/>
    <n v="4"/>
  </r>
  <r>
    <s v="8º Semestre - "/>
    <s v="Curr2023MFCH649"/>
    <s v="Curr2023M"/>
    <s v="FCH649"/>
    <s v="HISTÓRIA INDÍGENA"/>
    <s v="OP"/>
    <n v="8"/>
    <s v="T"/>
    <n v="60"/>
    <n v="4"/>
    <m/>
    <m/>
    <m/>
    <s v="DFCH"/>
    <x v="1"/>
    <e v="#N/A"/>
    <m/>
    <s v="8º Semestre - "/>
    <m/>
  </r>
  <r>
    <s v="9º Semestre - "/>
    <s v="Curr2018FCH649"/>
    <s v="Curr2018"/>
    <s v="FCH649"/>
    <s v="HISTÓRIA INDÍGENA"/>
    <s v="OP"/>
    <n v="9"/>
    <s v="T"/>
    <n v="60"/>
    <n v="4"/>
    <m/>
    <m/>
    <m/>
    <s v="DFCH"/>
    <x v="1"/>
    <e v="#N/A"/>
    <m/>
    <s v="9º Semestre - "/>
    <m/>
  </r>
  <r>
    <s v="10º Semestre - "/>
    <s v="Curr2023NFCH649"/>
    <s v="Curr2023N"/>
    <s v="FCH649"/>
    <s v="HISTÓRIA INDÍGENA"/>
    <s v="OP"/>
    <n v="10"/>
    <s v="P"/>
    <n v="60"/>
    <n v="4"/>
    <m/>
    <m/>
    <m/>
    <s v="DFCH"/>
    <x v="1"/>
    <e v="#N/A"/>
    <m/>
    <s v="10º Semestre - "/>
    <m/>
  </r>
  <r>
    <s v="9º Semestre - "/>
    <s v="Curr2018FCH692"/>
    <s v="Curr2018"/>
    <s v="FCH692"/>
    <s v="ANTROPOLOGIA DOS GRUPOS AFRO-BRASILEIROS"/>
    <s v="OP"/>
    <n v="9"/>
    <s v="T"/>
    <n v="60"/>
    <n v="4"/>
    <m/>
    <m/>
    <m/>
    <s v="DFCH"/>
    <x v="1"/>
    <e v="#N/A"/>
    <m/>
    <s v="9º Semestre - "/>
    <m/>
  </r>
  <r>
    <s v="9º Semestre - "/>
    <s v="Curr2023MFCH692"/>
    <s v="Curr2023M"/>
    <s v="FCH692"/>
    <s v="ANTROPOLOGIA DOS GRUPOS AFRO-BRASILEIROS"/>
    <s v="OP"/>
    <n v="9"/>
    <s v="T"/>
    <n v="60"/>
    <n v="4"/>
    <m/>
    <m/>
    <m/>
    <s v="DFCH"/>
    <x v="1"/>
    <e v="#N/A"/>
    <m/>
    <s v="9º Semestre - "/>
    <m/>
  </r>
  <r>
    <s v="9º Semestre - "/>
    <s v="Curr2023NFCH692"/>
    <s v="Curr2023N"/>
    <s v="FCH692"/>
    <s v="ANTROPOLOGIA DOS GRUPOS AFRO-BRASILEIROS"/>
    <s v="OP"/>
    <n v="9"/>
    <s v="T"/>
    <n v="60"/>
    <n v="4"/>
    <m/>
    <m/>
    <m/>
    <s v="DFCH"/>
    <x v="1"/>
    <e v="#N/A"/>
    <m/>
    <s v="9º Semestre - "/>
    <m/>
  </r>
  <r>
    <s v="8º Semestre - "/>
    <s v="Curr2023MLTA003"/>
    <s v="Curr2023M"/>
    <s v="LTA003"/>
    <s v="INGLÊS INSTRUMENTAL"/>
    <s v="OP"/>
    <n v="8"/>
    <s v="T"/>
    <n v="60"/>
    <n v="4"/>
    <m/>
    <m/>
    <m/>
    <s v="DLA"/>
    <x v="1"/>
    <e v="#N/A"/>
    <m/>
    <s v="8º Semestre - "/>
    <m/>
  </r>
  <r>
    <s v="9º Semestre - "/>
    <s v="Curr2018LTA003"/>
    <s v="Curr2018"/>
    <s v="LTA003"/>
    <s v="INGLÊS INSTRUMENTAL"/>
    <s v="OP"/>
    <n v="9"/>
    <s v="T"/>
    <n v="60"/>
    <n v="4"/>
    <m/>
    <m/>
    <m/>
    <s v="DLA"/>
    <x v="1"/>
    <e v="#N/A"/>
    <m/>
    <s v="9º Semestre - "/>
    <m/>
  </r>
  <r>
    <s v="9º Semestre - "/>
    <s v="Curr2023NLTA003"/>
    <s v="Curr2023N"/>
    <s v="LTA003"/>
    <s v="INGLÊS INSTRUMENTAL"/>
    <s v="OP"/>
    <n v="9"/>
    <s v="P"/>
    <n v="60"/>
    <n v="4"/>
    <m/>
    <m/>
    <m/>
    <s v="DLA"/>
    <x v="1"/>
    <e v="#N/A"/>
    <m/>
    <s v="9º Semestre - "/>
    <m/>
  </r>
  <r>
    <s v="8º Semestre - "/>
    <s v="Curr2023MLTA092"/>
    <s v="Curr2023M"/>
    <s v="LTA092"/>
    <s v="LÍNGUA PORTUGUESA"/>
    <s v="OP"/>
    <n v="8"/>
    <s v="T"/>
    <n v="60"/>
    <n v="4"/>
    <m/>
    <m/>
    <m/>
    <s v="DLA"/>
    <x v="1"/>
    <e v="#N/A"/>
    <m/>
    <s v="8º Semestre - "/>
    <m/>
  </r>
  <r>
    <s v="9º Semestre - "/>
    <s v="Curr2018LTA092"/>
    <s v="Curr2018"/>
    <s v="LTA092"/>
    <s v="LÍNGUA PORTUGUESA"/>
    <s v="OP"/>
    <n v="9"/>
    <s v="T"/>
    <n v="60"/>
    <n v="4"/>
    <m/>
    <m/>
    <m/>
    <s v="DLA"/>
    <x v="1"/>
    <e v="#N/A"/>
    <m/>
    <s v="9º Semestre - "/>
    <m/>
  </r>
  <r>
    <s v="9º Semestre - "/>
    <s v="Curr2023NLTA092"/>
    <s v="Curr2023N"/>
    <s v="LTA092"/>
    <s v="LÍNGUA PORTUGUESA"/>
    <s v="OP"/>
    <n v="9"/>
    <s v="T"/>
    <n v="60"/>
    <n v="4"/>
    <m/>
    <m/>
    <m/>
    <s v="DLA"/>
    <x v="1"/>
    <e v="#N/A"/>
    <m/>
    <s v="9º Semestre - "/>
    <m/>
  </r>
  <r>
    <s v="FN9º Semestre - T01"/>
    <s v="Curr2018LTA175T01"/>
    <s v="Curr2018"/>
    <s v="LTA175"/>
    <s v="LEITURA E PRODUÇÃO DE TEXTOS"/>
    <s v="OP"/>
    <n v="9"/>
    <s v="T"/>
    <n v="60"/>
    <n v="4"/>
    <s v="T01"/>
    <m/>
    <s v="FN"/>
    <s v="DLA"/>
    <x v="38"/>
    <s v="Marialda Jovita Silveira"/>
    <n v="1102"/>
    <s v="9º Semestre - T01"/>
    <n v="4"/>
  </r>
  <r>
    <s v="8º Semestre - "/>
    <s v="Curr2023MLTA175"/>
    <s v="Curr2023M"/>
    <s v="LTA175"/>
    <s v="LEITURA E PRODUÇÃO DE TEXTOS"/>
    <s v="OP"/>
    <n v="8"/>
    <s v="T"/>
    <n v="60"/>
    <n v="4"/>
    <m/>
    <m/>
    <m/>
    <s v="DLA"/>
    <x v="1"/>
    <e v="#N/A"/>
    <m/>
    <s v="8º Semestre - "/>
    <m/>
  </r>
  <r>
    <s v="9º Semestre - "/>
    <s v="Curr2023NLTA175"/>
    <s v="Curr2023N"/>
    <s v="LTA175"/>
    <s v="LEITURA E PRODUÇÃO DE TEXTOS"/>
    <s v="OP"/>
    <n v="9"/>
    <s v="T"/>
    <n v="60"/>
    <n v="4"/>
    <m/>
    <m/>
    <m/>
    <s v="DLA"/>
    <x v="1"/>
    <e v="#N/A"/>
    <m/>
    <s v="9º Semestre - "/>
    <m/>
  </r>
  <r>
    <s v="8º Semestre - "/>
    <s v="Curr2023MLTA354"/>
    <s v="Curr2023M"/>
    <s v="LTA354"/>
    <s v="LÍNGUA BRASILEIRA DE SINAIS - LIBRAS"/>
    <s v="OP"/>
    <n v="8"/>
    <s v="TP"/>
    <n v="60"/>
    <n v="3"/>
    <m/>
    <m/>
    <m/>
    <s v="DLA"/>
    <x v="1"/>
    <e v="#N/A"/>
    <m/>
    <s v="8º Semestre - "/>
    <m/>
  </r>
  <r>
    <s v="9º Semestre - "/>
    <s v="Curr2018LTA354"/>
    <s v="Curr2018"/>
    <s v="LTA354"/>
    <s v="LÍNGUA BRASILEIRA DE SINAIS - Libras"/>
    <s v="OP"/>
    <n v="9"/>
    <s v="T"/>
    <n v="60"/>
    <n v="3"/>
    <m/>
    <m/>
    <m/>
    <s v="DLA"/>
    <x v="1"/>
    <e v="#N/A"/>
    <m/>
    <s v="9º Semestre - "/>
    <m/>
  </r>
  <r>
    <s v="9º Semestre - "/>
    <s v="Curr2023NLTA354"/>
    <s v="Curr2023N"/>
    <s v="LTA354"/>
    <s v="LÍNGUA BRASILEIRA DE SINAIS - LIBRAS"/>
    <s v="OP"/>
    <n v="9"/>
    <s v="T"/>
    <n v="60"/>
    <n v="3"/>
    <m/>
    <m/>
    <m/>
    <s v="DLA"/>
    <x v="1"/>
    <e v="#N/A"/>
    <m/>
    <s v="9º Semestre - 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CH_Docente" cacheId="3" applyNumberFormats="0" applyBorderFormats="0" applyFontFormats="0" applyPatternFormats="0" applyAlignmentFormats="0" applyWidthHeightFormats="0" dataCaption="" updatedVersion="8" compact="0" compactData="0">
  <location ref="A3:B43" firstHeaderRow="1" firstDataRow="1" firstDataCol="1"/>
  <pivotFields count="19">
    <pivotField name="Semestre A" compact="0" outline="0" multipleItemSelectionAllowed="1" showAll="0"/>
    <pivotField name="Cod/Turma" compact="0" outline="0" multipleItemSelectionAllowed="1" showAll="0"/>
    <pivotField name="Curriculo" compact="0" outline="0" multipleItemSelectionAllowed="1" showAll="0"/>
    <pivotField name="Código" compact="0" outline="0" multipleItemSelectionAllowed="1" showAll="0"/>
    <pivotField name="Disciplina" compact="0" outline="0" multipleItemSelectionAllowed="1" showAll="0"/>
    <pivotField name="Nat" compact="0" outline="0" multipleItemSelectionAllowed="1" showAll="0"/>
    <pivotField name="Sem" compact="0" outline="0" multipleItemSelectionAllowed="1" showAll="0"/>
    <pivotField name="Tipo" compact="0" outline="0" multipleItemSelectionAllowed="1" showAll="0"/>
    <pivotField name="CH" compact="0" outline="0" multipleItemSelectionAllowed="1" showAll="0"/>
    <pivotField name="CR" compact="0" outline="0" multipleItemSelectionAllowed="1" showAll="0"/>
    <pivotField name="Turma" compact="0" outline="0" multipleItemSelectionAllowed="1" showAll="0"/>
    <pivotField name="OBS" compact="0" outline="0" multipleItemSelectionAllowed="1" showAll="0"/>
    <pivotField name="Classe" compact="0" outline="0" multipleItemSelectionAllowed="1" showAll="0"/>
    <pivotField name="Deptº" compact="0" outline="0" multipleItemSelectionAllowed="1" showAll="0"/>
    <pivotField name="Professor" axis="axisRow" compact="0" outline="0" multipleItemSelectionAllowed="1" showAll="0" sortType="ascending">
      <items count="40">
        <item x="0"/>
        <item x="35"/>
        <item x="16"/>
        <item x="21"/>
        <item x="11"/>
        <item x="13"/>
        <item x="17"/>
        <item x="26"/>
        <item x="5"/>
        <item x="8"/>
        <item x="33"/>
        <item x="34"/>
        <item x="19"/>
        <item x="10"/>
        <item x="12"/>
        <item x="20"/>
        <item x="14"/>
        <item x="27"/>
        <item x="25"/>
        <item x="30"/>
        <item x="2"/>
        <item x="31"/>
        <item x="36"/>
        <item x="38"/>
        <item x="15"/>
        <item x="7"/>
        <item x="23"/>
        <item x="3"/>
        <item x="37"/>
        <item x="22"/>
        <item x="4"/>
        <item x="24"/>
        <item x="29"/>
        <item x="9"/>
        <item x="32"/>
        <item x="18"/>
        <item x="28"/>
        <item x="6"/>
        <item x="1"/>
        <item t="default"/>
      </items>
    </pivotField>
    <pivotField name="Nome Completo" compact="0" outline="0" multipleItemSelectionAllowed="1" showAll="0"/>
    <pivotField name="Sala" compact="0" outline="0" multipleItemSelectionAllowed="1" showAll="0"/>
    <pivotField name="Semestre" compact="0" outline="0" multipleItemSelectionAllowed="1" showAll="0"/>
    <pivotField name="CH_Docente" dataField="1" compact="0" outline="0" multipleItemSelectionAllowed="1" showAll="0"/>
  </pivotFields>
  <rowFields count="1">
    <field x="14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Items count="1">
    <i/>
  </colItems>
  <dataFields count="1">
    <dataField name="Soma de CH_Docente" fld="18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W2892"/>
  <sheetViews>
    <sheetView topLeftCell="M1" workbookViewId="0"/>
  </sheetViews>
  <sheetFormatPr defaultColWidth="14.42578125" defaultRowHeight="15" customHeight="1" outlineLevelCol="2"/>
  <cols>
    <col min="1" max="7" width="9.140625" hidden="1" customWidth="1" outlineLevel="1"/>
    <col min="8" max="8" width="45.7109375" hidden="1" customWidth="1" outlineLevel="1"/>
    <col min="9" max="9" width="10.85546875" hidden="1" customWidth="1" outlineLevel="1"/>
    <col min="10" max="10" width="12.7109375" hidden="1" customWidth="1" outlineLevel="1"/>
    <col min="11" max="11" width="59.7109375" hidden="1" customWidth="1" outlineLevel="1"/>
    <col min="12" max="12" width="45.28515625" hidden="1" customWidth="1" outlineLevel="1"/>
    <col min="13" max="13" width="11.140625" customWidth="1" collapsed="1"/>
    <col min="14" max="14" width="9.28515625" customWidth="1"/>
    <col min="15" max="15" width="41.85546875" customWidth="1"/>
    <col min="16" max="16" width="6.7109375" customWidth="1"/>
    <col min="17" max="17" width="5.85546875" hidden="1" customWidth="1" outlineLevel="2"/>
    <col min="18" max="18" width="7.42578125" hidden="1" customWidth="1" outlineLevel="1"/>
    <col min="19" max="19" width="9.140625" hidden="1" customWidth="1" outlineLevel="1"/>
    <col min="20" max="20" width="9.140625" customWidth="1" collapsed="1"/>
    <col min="21" max="21" width="9.140625" customWidth="1" outlineLevel="1"/>
    <col min="22" max="22" width="17.7109375" customWidth="1" outlineLevel="1"/>
    <col min="23" max="23" width="8.7109375" customWidth="1" outlineLevel="1"/>
    <col min="24" max="24" width="11.140625" customWidth="1" outlineLevel="1"/>
    <col min="25" max="25" width="9.28515625" customWidth="1"/>
    <col min="26" max="26" width="9.85546875" customWidth="1"/>
    <col min="27" max="27" width="10.5703125" customWidth="1"/>
    <col min="28" max="28" width="10.28515625" customWidth="1"/>
    <col min="29" max="29" width="27" customWidth="1"/>
    <col min="30" max="34" width="9.140625" customWidth="1"/>
    <col min="35" max="35" width="10.28515625" customWidth="1"/>
    <col min="36" max="36" width="50.5703125" customWidth="1"/>
    <col min="37" max="40" width="21" customWidth="1"/>
    <col min="41" max="41" width="29.5703125" customWidth="1"/>
    <col min="42" max="42" width="49.85546875" customWidth="1"/>
    <col min="43" max="43" width="42.42578125" customWidth="1"/>
    <col min="44" max="44" width="62.28515625" customWidth="1"/>
    <col min="45" max="45" width="78.28515625" customWidth="1"/>
    <col min="46" max="46" width="35.140625" customWidth="1"/>
    <col min="47" max="47" width="13.140625" customWidth="1"/>
    <col min="48" max="48" width="32.140625" customWidth="1"/>
    <col min="49" max="49" width="65.85546875" customWidth="1"/>
  </cols>
  <sheetData>
    <row r="1" spans="1:49" ht="15" customHeight="1">
      <c r="A1" s="1"/>
      <c r="B1" s="1"/>
      <c r="C1" s="1"/>
      <c r="D1" s="1"/>
      <c r="E1" s="1"/>
      <c r="F1" s="1"/>
      <c r="G1" s="1"/>
      <c r="H1" s="1" t="s">
        <v>0</v>
      </c>
      <c r="I1" s="1" t="s">
        <v>1</v>
      </c>
      <c r="J1" s="1" t="s">
        <v>2</v>
      </c>
      <c r="K1" s="1" t="s">
        <v>3</v>
      </c>
      <c r="L1" s="1" t="s">
        <v>4</v>
      </c>
      <c r="M1" s="2" t="s">
        <v>5</v>
      </c>
      <c r="N1" s="3" t="s">
        <v>6</v>
      </c>
      <c r="O1" s="1" t="s">
        <v>7</v>
      </c>
      <c r="P1" s="4" t="s">
        <v>8</v>
      </c>
      <c r="Q1" s="5" t="s">
        <v>9</v>
      </c>
      <c r="R1" s="5" t="s">
        <v>10</v>
      </c>
      <c r="S1" s="6" t="s">
        <v>11</v>
      </c>
      <c r="T1" s="7" t="s">
        <v>12</v>
      </c>
      <c r="U1" s="8" t="s">
        <v>13</v>
      </c>
      <c r="V1" s="8" t="s">
        <v>14</v>
      </c>
      <c r="W1" s="9" t="s">
        <v>15</v>
      </c>
      <c r="X1" s="7" t="s">
        <v>16</v>
      </c>
      <c r="Y1" s="6" t="s">
        <v>17</v>
      </c>
      <c r="Z1" s="6" t="s">
        <v>18</v>
      </c>
      <c r="AA1" s="10" t="s">
        <v>19</v>
      </c>
      <c r="AB1" s="6" t="s">
        <v>20</v>
      </c>
      <c r="AC1" s="9" t="s">
        <v>21</v>
      </c>
      <c r="AD1" s="1"/>
      <c r="AE1" s="1"/>
      <c r="AF1" s="1"/>
      <c r="AG1" s="1"/>
      <c r="AH1" s="1"/>
      <c r="AI1" s="6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"/>
      <c r="AW1" s="1"/>
    </row>
    <row r="2" spans="1:49" ht="15" hidden="1" customHeight="1">
      <c r="A2" s="12"/>
      <c r="B2" s="12"/>
      <c r="C2" s="12"/>
      <c r="D2" s="12"/>
      <c r="E2" s="12"/>
      <c r="F2" s="12"/>
      <c r="G2" s="12"/>
      <c r="H2" s="12" t="str">
        <f t="shared" ref="H2:H256" si="0">IF(Y2&gt;0,CONCATENATE(T2,O2)," ")</f>
        <v>T01FUNDAMENTOS MATEMÁTICOS</v>
      </c>
      <c r="I2" s="12" t="e">
        <f>VLOOKUP(CONCATENATE(N2,T2),Simulador!$H$26:$H$33,1,FALSE)</f>
        <v>#N/A</v>
      </c>
      <c r="J2" s="12" t="e">
        <f t="shared" ref="J2:J256" si="1">IF(I2&lt;&gt;I2,,CONCATENATE(Z2,Y2))</f>
        <v>#N/A</v>
      </c>
      <c r="K2" s="13" t="str">
        <f t="shared" ref="K2:K256" si="2">CONCATENATE(Z2,Y2,AC2)</f>
        <v>Terça0,777777777777778José Carlos Chagas</v>
      </c>
      <c r="L2" s="12" t="str">
        <f t="shared" ref="L2:L256" si="3">CONCATENATE(V2,AA2,Z2,Y2)</f>
        <v>1º Semestre - T01NoturnoTerça0,777777777777778</v>
      </c>
      <c r="M2" s="14" t="s">
        <v>22</v>
      </c>
      <c r="N2" s="3" t="s">
        <v>23</v>
      </c>
      <c r="O2" s="15" t="str">
        <f>VLOOKUP(CONCATENATE($M2,$N2),Curriculos!$A$2:$J$332,4,FALSE)</f>
        <v>FUNDAMENTOS MATEMÁTICOS</v>
      </c>
      <c r="P2" s="16" t="str">
        <f>VLOOKUP(CONCATENATE($M2,$N2),Curriculos!$A$2:$J$332,5,FALSE)</f>
        <v>OB</v>
      </c>
      <c r="Q2" s="16" t="e">
        <f>VLOOKUP($N2,Oferta!$D$2:$P$100,5,FALSE)</f>
        <v>#N/A</v>
      </c>
      <c r="R2" s="16">
        <f>VLOOKUP(CONCATENATE($M2,$N2),Curriculos!$A$2:$J$332,8,FALSE)</f>
        <v>60</v>
      </c>
      <c r="S2" s="17"/>
      <c r="T2" s="17" t="s">
        <v>24</v>
      </c>
      <c r="U2" s="16" t="str">
        <f>VLOOKUP(CONCATENATE($M2,$N2),Curriculos!$A$2:$J$332,10,FALSE)</f>
        <v>DCET</v>
      </c>
      <c r="V2" s="15" t="str">
        <f>VLOOKUP(CONCATENATE($M2,$N2,$T2),Oferta!$B$2:$R$360,17,FALSE)</f>
        <v>1º Semestre - T01</v>
      </c>
      <c r="W2" s="15" t="str">
        <f>VLOOKUP(CONCATENATE($M2,$N2,$T2),Oferta!$B$2:$Q$360,12,FALSE)</f>
        <v>CN</v>
      </c>
      <c r="X2" s="17">
        <v>1</v>
      </c>
      <c r="Y2" s="18">
        <f>VLOOKUP(CONCATENATE($W2,$X2),Mtz_Horarios!$E$2:$H$92,2,FALSE)</f>
        <v>0.77777777777777779</v>
      </c>
      <c r="Z2" s="18" t="str">
        <f>VLOOKUP(CONCATENATE($W2,$X2),Mtz_Horarios!$E$2:$H$92,3,FALSE)</f>
        <v>Terça</v>
      </c>
      <c r="AA2" s="19" t="str">
        <f>VLOOKUP(CONCATENATE($W2,$X2),Mtz_Horarios!$E$2:$H$92,4,FALSE)</f>
        <v>Noturno</v>
      </c>
      <c r="AB2" s="15">
        <f>VLOOKUP(CONCATENATE($M2,$N2,$T2),Oferta!$B$2:$Q$360,16,FALSE)</f>
        <v>1112</v>
      </c>
      <c r="AC2" s="15" t="str">
        <f>VLOOKUP(CONCATENATE($M2,$N2,$T2),Oferta!$B$2:$Q$360,15,FALSE)</f>
        <v>José Carlos Chagas</v>
      </c>
      <c r="AI2" s="5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12"/>
      <c r="AW2" s="12"/>
    </row>
    <row r="3" spans="1:49" ht="15" hidden="1" customHeight="1">
      <c r="A3" s="12"/>
      <c r="B3" s="12"/>
      <c r="C3" s="12"/>
      <c r="D3" s="12"/>
      <c r="E3" s="12"/>
      <c r="F3" s="12"/>
      <c r="G3" s="12"/>
      <c r="H3" s="12" t="str">
        <f t="shared" si="0"/>
        <v>T01FUNDAMENTOS MATEMÁTICOS</v>
      </c>
      <c r="I3" s="12" t="e">
        <f>VLOOKUP(CONCATENATE(N3,T3),Simulador!$H$26:$H$33,1,FALSE)</f>
        <v>#N/A</v>
      </c>
      <c r="J3" s="12" t="e">
        <f t="shared" si="1"/>
        <v>#N/A</v>
      </c>
      <c r="K3" s="13" t="str">
        <f t="shared" si="2"/>
        <v>Terça0,8125José Carlos Chagas</v>
      </c>
      <c r="L3" s="12" t="str">
        <f t="shared" si="3"/>
        <v>1º Semestre - T01NoturnoTerça0,8125</v>
      </c>
      <c r="M3" s="14" t="s">
        <v>22</v>
      </c>
      <c r="N3" s="3" t="s">
        <v>23</v>
      </c>
      <c r="O3" s="15" t="str">
        <f>VLOOKUP(CONCATENATE($M3,$N3),Curriculos!$A$2:$J$332,4,FALSE)</f>
        <v>FUNDAMENTOS MATEMÁTICOS</v>
      </c>
      <c r="P3" s="16" t="str">
        <f>VLOOKUP(CONCATENATE($M3,$N3),Curriculos!$A$2:$J$332,5,FALSE)</f>
        <v>OB</v>
      </c>
      <c r="Q3" s="16" t="e">
        <f>VLOOKUP($N3,Oferta!$D$2:$P$100,5,FALSE)</f>
        <v>#N/A</v>
      </c>
      <c r="R3" s="16">
        <f>VLOOKUP(CONCATENATE($M3,$N3),Curriculos!$A$2:$J$332,8,FALSE)</f>
        <v>60</v>
      </c>
      <c r="S3" s="17"/>
      <c r="T3" s="17" t="s">
        <v>24</v>
      </c>
      <c r="U3" s="16" t="str">
        <f>VLOOKUP(CONCATENATE($M3,$N3),Curriculos!$A$2:$J$332,10,FALSE)</f>
        <v>DCET</v>
      </c>
      <c r="V3" s="15" t="str">
        <f>VLOOKUP(CONCATENATE($M3,$N3,$T3),Oferta!$B$2:$R$360,17,FALSE)</f>
        <v>1º Semestre - T01</v>
      </c>
      <c r="W3" s="15" t="str">
        <f>VLOOKUP(CONCATENATE($M3,$N3,$T3),Oferta!$B$2:$Q$360,12,FALSE)</f>
        <v>CN</v>
      </c>
      <c r="X3" s="17">
        <v>2</v>
      </c>
      <c r="Y3" s="18">
        <f>VLOOKUP(CONCATENATE($W3,$X3),Mtz_Horarios!$E$2:$H$92,2,FALSE)</f>
        <v>0.8125</v>
      </c>
      <c r="Z3" s="18" t="str">
        <f>VLOOKUP(CONCATENATE($W3,$X3),Mtz_Horarios!$E$2:$H$92,3,FALSE)</f>
        <v>Terça</v>
      </c>
      <c r="AA3" s="19" t="str">
        <f>VLOOKUP(CONCATENATE($W3,$X3),Mtz_Horarios!$E$2:$H$92,4,FALSE)</f>
        <v>Noturno</v>
      </c>
      <c r="AB3" s="15">
        <f>VLOOKUP(CONCATENATE($M3,$N3,$T3),Oferta!$B$2:$Q$360,16,FALSE)</f>
        <v>1112</v>
      </c>
      <c r="AC3" s="15" t="str">
        <f>VLOOKUP(CONCATENATE($M3,$N3,$T3),Oferta!$B$2:$Q$360,15,FALSE)</f>
        <v>José Carlos Chagas</v>
      </c>
      <c r="AI3" s="5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12"/>
      <c r="AW3" s="12"/>
    </row>
    <row r="4" spans="1:49" ht="15" hidden="1" customHeight="1">
      <c r="A4" s="12"/>
      <c r="B4" s="12"/>
      <c r="C4" s="12"/>
      <c r="D4" s="12"/>
      <c r="E4" s="12"/>
      <c r="F4" s="12"/>
      <c r="G4" s="12"/>
      <c r="H4" s="12" t="str">
        <f t="shared" si="0"/>
        <v>T01FUNDAMENTOS MATEMÁTICOS</v>
      </c>
      <c r="I4" s="12" t="e">
        <f>VLOOKUP(CONCATENATE(N4,T4),Simulador!$H$26:$H$33,1,FALSE)</f>
        <v>#N/A</v>
      </c>
      <c r="J4" s="12" t="e">
        <f t="shared" si="1"/>
        <v>#N/A</v>
      </c>
      <c r="K4" s="13" t="str">
        <f t="shared" si="2"/>
        <v>Quarta0,847222222222222José Carlos Chagas</v>
      </c>
      <c r="L4" s="12" t="str">
        <f t="shared" si="3"/>
        <v>1º Semestre - T01NoturnoQuarta0,847222222222222</v>
      </c>
      <c r="M4" s="14" t="s">
        <v>22</v>
      </c>
      <c r="N4" s="3" t="s">
        <v>23</v>
      </c>
      <c r="O4" s="15" t="str">
        <f>VLOOKUP(CONCATENATE($M4,$N4),Curriculos!$A$2:$J$332,4,FALSE)</f>
        <v>FUNDAMENTOS MATEMÁTICOS</v>
      </c>
      <c r="P4" s="16" t="str">
        <f>VLOOKUP(CONCATENATE($M4,$N4),Curriculos!$A$2:$J$332,5,FALSE)</f>
        <v>OB</v>
      </c>
      <c r="Q4" s="16" t="e">
        <f>VLOOKUP($N4,Oferta!$D$2:$P$100,5,FALSE)</f>
        <v>#N/A</v>
      </c>
      <c r="R4" s="16">
        <f>VLOOKUP(CONCATENATE($M4,$N4),Curriculos!$A$2:$J$332,8,FALSE)</f>
        <v>60</v>
      </c>
      <c r="S4" s="17"/>
      <c r="T4" s="17" t="s">
        <v>24</v>
      </c>
      <c r="U4" s="16" t="str">
        <f>VLOOKUP(CONCATENATE($M4,$N4),Curriculos!$A$2:$J$332,10,FALSE)</f>
        <v>DCET</v>
      </c>
      <c r="V4" s="15" t="str">
        <f>VLOOKUP(CONCATENATE($M4,$N4,$T4),Oferta!$B$2:$R$360,17,FALSE)</f>
        <v>1º Semestre - T01</v>
      </c>
      <c r="W4" s="15" t="str">
        <f>VLOOKUP(CONCATENATE($M4,$N4,$T4),Oferta!$B$2:$Q$360,12,FALSE)</f>
        <v>CN</v>
      </c>
      <c r="X4" s="17">
        <v>3</v>
      </c>
      <c r="Y4" s="18">
        <f>VLOOKUP(CONCATENATE($W4,$X4),Mtz_Horarios!$E$2:$H$92,2,FALSE)</f>
        <v>0.84722222222222221</v>
      </c>
      <c r="Z4" s="18" t="str">
        <f>VLOOKUP(CONCATENATE($W4,$X4),Mtz_Horarios!$E$2:$H$92,3,FALSE)</f>
        <v>Quarta</v>
      </c>
      <c r="AA4" s="19" t="str">
        <f>VLOOKUP(CONCATENATE($W4,$X4),Mtz_Horarios!$E$2:$H$92,4,FALSE)</f>
        <v>Noturno</v>
      </c>
      <c r="AB4" s="15">
        <f>VLOOKUP(CONCATENATE($M4,$N4,$T4),Oferta!$B$2:$Q$360,16,FALSE)</f>
        <v>1112</v>
      </c>
      <c r="AC4" s="15" t="str">
        <f>VLOOKUP(CONCATENATE($M4,$N4,$T4),Oferta!$B$2:$Q$360,15,FALSE)</f>
        <v>José Carlos Chagas</v>
      </c>
      <c r="AI4" s="5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12"/>
      <c r="AW4" s="12"/>
    </row>
    <row r="5" spans="1:49" ht="15" hidden="1" customHeight="1">
      <c r="A5" s="12"/>
      <c r="B5" s="12"/>
      <c r="C5" s="12"/>
      <c r="D5" s="12"/>
      <c r="E5" s="12"/>
      <c r="F5" s="12"/>
      <c r="G5" s="12"/>
      <c r="H5" s="12" t="str">
        <f t="shared" si="0"/>
        <v>T01FUNDAMENTOS MATEMÁTICOS</v>
      </c>
      <c r="I5" s="12" t="e">
        <f>VLOOKUP(CONCATENATE(N5,T5),Simulador!$H$26:$H$33,1,FALSE)</f>
        <v>#N/A</v>
      </c>
      <c r="J5" s="12" t="e">
        <f t="shared" si="1"/>
        <v>#N/A</v>
      </c>
      <c r="K5" s="13" t="str">
        <f t="shared" si="2"/>
        <v>Quarta0,881944444444445José Carlos Chagas</v>
      </c>
      <c r="L5" s="12" t="str">
        <f t="shared" si="3"/>
        <v>1º Semestre - T01NoturnoQuarta0,881944444444445</v>
      </c>
      <c r="M5" s="14" t="s">
        <v>22</v>
      </c>
      <c r="N5" s="3" t="s">
        <v>23</v>
      </c>
      <c r="O5" s="15" t="str">
        <f>VLOOKUP(CONCATENATE($M5,$N5),Curriculos!$A$2:$J$332,4,FALSE)</f>
        <v>FUNDAMENTOS MATEMÁTICOS</v>
      </c>
      <c r="P5" s="16" t="str">
        <f>VLOOKUP(CONCATENATE($M5,$N5),Curriculos!$A$2:$J$332,5,FALSE)</f>
        <v>OB</v>
      </c>
      <c r="Q5" s="16" t="e">
        <f>VLOOKUP($N5,Oferta!$D$2:$P$100,5,FALSE)</f>
        <v>#N/A</v>
      </c>
      <c r="R5" s="16">
        <f>VLOOKUP(CONCATENATE($M5,$N5),Curriculos!$A$2:$J$332,8,FALSE)</f>
        <v>60</v>
      </c>
      <c r="S5" s="17"/>
      <c r="T5" s="17" t="s">
        <v>24</v>
      </c>
      <c r="U5" s="16" t="str">
        <f>VLOOKUP(CONCATENATE($M5,$N5),Curriculos!$A$2:$J$332,10,FALSE)</f>
        <v>DCET</v>
      </c>
      <c r="V5" s="15" t="str">
        <f>VLOOKUP(CONCATENATE($M5,$N5,$T5),Oferta!$B$2:$R$360,17,FALSE)</f>
        <v>1º Semestre - T01</v>
      </c>
      <c r="W5" s="15" t="str">
        <f>VLOOKUP(CONCATENATE($M5,$N5,$T5),Oferta!$B$2:$Q$360,12,FALSE)</f>
        <v>CN</v>
      </c>
      <c r="X5" s="17">
        <v>4</v>
      </c>
      <c r="Y5" s="18">
        <f>VLOOKUP(CONCATENATE($W5,$X5),Mtz_Horarios!$E$2:$H$92,2,FALSE)</f>
        <v>0.88194444444444453</v>
      </c>
      <c r="Z5" s="18" t="str">
        <f>VLOOKUP(CONCATENATE($W5,$X5),Mtz_Horarios!$E$2:$H$92,3,FALSE)</f>
        <v>Quarta</v>
      </c>
      <c r="AA5" s="19" t="str">
        <f>VLOOKUP(CONCATENATE($W5,$X5),Mtz_Horarios!$E$2:$H$92,4,FALSE)</f>
        <v>Noturno</v>
      </c>
      <c r="AB5" s="15">
        <f>VLOOKUP(CONCATENATE($M5,$N5,$T5),Oferta!$B$2:$Q$360,16,FALSE)</f>
        <v>1112</v>
      </c>
      <c r="AC5" s="15" t="str">
        <f>VLOOKUP(CONCATENATE($M5,$N5,$T5),Oferta!$B$2:$Q$360,15,FALSE)</f>
        <v>José Carlos Chagas</v>
      </c>
      <c r="AI5" s="5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12"/>
      <c r="AW5" s="12"/>
    </row>
    <row r="6" spans="1:49" ht="15" customHeight="1">
      <c r="A6" s="12"/>
      <c r="B6" s="12"/>
      <c r="C6" s="12"/>
      <c r="D6" s="12"/>
      <c r="E6" s="12"/>
      <c r="F6" s="12"/>
      <c r="G6" s="12"/>
      <c r="H6" s="12" t="str">
        <f t="shared" si="0"/>
        <v>T04PRÁTICA EXTENSIONISTA I</v>
      </c>
      <c r="I6" s="12" t="e">
        <f>VLOOKUP(CONCATENATE(N6,T6),Simulador!$H$26:$H$33,1,FALSE)</f>
        <v>#N/A</v>
      </c>
      <c r="J6" s="12" t="e">
        <f t="shared" si="1"/>
        <v>#N/A</v>
      </c>
      <c r="K6" s="13" t="str">
        <f t="shared" si="2"/>
        <v>Quinta0,3125Aline Conceição Souza</v>
      </c>
      <c r="L6" s="12" t="str">
        <f t="shared" si="3"/>
        <v>6º Semestre - T04MatutinoQuinta0,3125</v>
      </c>
      <c r="M6" s="14" t="s">
        <v>25</v>
      </c>
      <c r="N6" s="3" t="s">
        <v>26</v>
      </c>
      <c r="O6" s="20" t="str">
        <f>VLOOKUP(CONCATENATE($M6,$N6),Curriculos!$A$2:$J$332,4,FALSE)</f>
        <v>PRÁTICA EXTENSIONISTA I</v>
      </c>
      <c r="P6" s="21" t="str">
        <f>VLOOKUP(CONCATENATE($M6,$N6),Curriculos!$A$2:$J$332,5,FALSE)</f>
        <v>OB</v>
      </c>
      <c r="Q6" s="21" t="e">
        <f>VLOOKUP($N6,Oferta!$D$2:$P$100,5,FALSE)</f>
        <v>#N/A</v>
      </c>
      <c r="R6" s="21">
        <f>VLOOKUP(CONCATENATE($M6,$N6),Curriculos!$A$2:$J$332,8,FALSE)</f>
        <v>90</v>
      </c>
      <c r="S6" s="5"/>
      <c r="T6" s="22" t="s">
        <v>27</v>
      </c>
      <c r="U6" s="21" t="str">
        <f>VLOOKUP(CONCATENATE($M6,$N6),Curriculos!$A$2:$J$332,10,FALSE)</f>
        <v>DCEC</v>
      </c>
      <c r="V6" s="20" t="str">
        <f>VLOOKUP(CONCATENATE($M6,$N6,$T6),Oferta!$B$2:$R$360,17,FALSE)</f>
        <v>6º Semestre - T04</v>
      </c>
      <c r="W6" s="20" t="str">
        <f>VLOOKUP(CONCATENATE($M6,$N6,$T6),Oferta!$B$2:$Q$360,12,FALSE)</f>
        <v>DM</v>
      </c>
      <c r="X6" s="22">
        <v>1</v>
      </c>
      <c r="Y6" s="23">
        <f>VLOOKUP(CONCATENATE($W6,$X6),Mtz_Horarios!$E$2:$H$92,2,FALSE)</f>
        <v>0.3125</v>
      </c>
      <c r="Z6" s="23" t="str">
        <f>VLOOKUP(CONCATENATE($W6,$X6),Mtz_Horarios!$E$2:$H$92,3,FALSE)</f>
        <v>Quinta</v>
      </c>
      <c r="AA6" s="24" t="str">
        <f>VLOOKUP(CONCATENATE($W6,$X6),Mtz_Horarios!$E$2:$H$92,4,FALSE)</f>
        <v>Matutino</v>
      </c>
      <c r="AB6" s="20">
        <f>VLOOKUP(CONCATENATE($M6,$N6,$T6),Oferta!$B$2:$Q$360,16,FALSE)</f>
        <v>1107</v>
      </c>
      <c r="AC6" s="20" t="str">
        <f>VLOOKUP(CONCATENATE($M6,$N6,$T6),Oferta!$B$2:$Q$360,15,FALSE)</f>
        <v>Aline Conceição Souza</v>
      </c>
      <c r="AI6" s="5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12"/>
      <c r="AW6" s="12"/>
    </row>
    <row r="7" spans="1:49" ht="15" customHeight="1">
      <c r="A7" s="12"/>
      <c r="B7" s="12"/>
      <c r="C7" s="12"/>
      <c r="D7" s="12"/>
      <c r="E7" s="12"/>
      <c r="F7" s="12"/>
      <c r="G7" s="12"/>
      <c r="H7" s="12" t="str">
        <f t="shared" si="0"/>
        <v>T04PRÁTICA EXTENSIONISTA I</v>
      </c>
      <c r="I7" s="12" t="e">
        <f>VLOOKUP(CONCATENATE(N7,T7),Simulador!$H$26:$H$33,1,FALSE)</f>
        <v>#N/A</v>
      </c>
      <c r="J7" s="12" t="e">
        <f t="shared" si="1"/>
        <v>#N/A</v>
      </c>
      <c r="K7" s="13" t="str">
        <f t="shared" si="2"/>
        <v>Quinta0,347222222222222Aline Conceição Souza</v>
      </c>
      <c r="L7" s="12" t="str">
        <f t="shared" si="3"/>
        <v>6º Semestre - T04MatutinoQuinta0,347222222222222</v>
      </c>
      <c r="M7" s="14" t="s">
        <v>25</v>
      </c>
      <c r="N7" s="3" t="s">
        <v>26</v>
      </c>
      <c r="O7" s="20" t="str">
        <f>VLOOKUP(CONCATENATE($M7,$N7),Curriculos!$A$2:$J$332,4,FALSE)</f>
        <v>PRÁTICA EXTENSIONISTA I</v>
      </c>
      <c r="P7" s="21" t="str">
        <f>VLOOKUP(CONCATENATE($M7,$N7),Curriculos!$A$2:$J$332,5,FALSE)</f>
        <v>OB</v>
      </c>
      <c r="Q7" s="21" t="e">
        <f>VLOOKUP($N7,Oferta!$D$2:$P$100,5,FALSE)</f>
        <v>#N/A</v>
      </c>
      <c r="R7" s="21">
        <f>VLOOKUP(CONCATENATE($M7,$N7),Curriculos!$A$2:$J$332,8,FALSE)</f>
        <v>90</v>
      </c>
      <c r="S7" s="5"/>
      <c r="T7" s="22" t="s">
        <v>27</v>
      </c>
      <c r="U7" s="21" t="str">
        <f>VLOOKUP(CONCATENATE($M7,$N7),Curriculos!$A$2:$J$332,10,FALSE)</f>
        <v>DCEC</v>
      </c>
      <c r="V7" s="20" t="str">
        <f>VLOOKUP(CONCATENATE($M7,$N7,$T7),Oferta!$B$2:$R$360,17,FALSE)</f>
        <v>6º Semestre - T04</v>
      </c>
      <c r="W7" s="20" t="str">
        <f>VLOOKUP(CONCATENATE($M7,$N7,$T7),Oferta!$B$2:$Q$360,12,FALSE)</f>
        <v>DM</v>
      </c>
      <c r="X7" s="22">
        <v>2</v>
      </c>
      <c r="Y7" s="23">
        <f>VLOOKUP(CONCATENATE($W7,$X7),Mtz_Horarios!$E$2:$H$92,2,FALSE)</f>
        <v>0.34722222222222221</v>
      </c>
      <c r="Z7" s="23" t="str">
        <f>VLOOKUP(CONCATENATE($W7,$X7),Mtz_Horarios!$E$2:$H$92,3,FALSE)</f>
        <v>Quinta</v>
      </c>
      <c r="AA7" s="24" t="str">
        <f>VLOOKUP(CONCATENATE($W7,$X7),Mtz_Horarios!$E$2:$H$92,4,FALSE)</f>
        <v>Matutino</v>
      </c>
      <c r="AB7" s="20">
        <f>VLOOKUP(CONCATENATE($M7,$N7,$T7),Oferta!$B$2:$Q$360,16,FALSE)</f>
        <v>1107</v>
      </c>
      <c r="AC7" s="20" t="str">
        <f>VLOOKUP(CONCATENATE($M7,$N7,$T7),Oferta!$B$2:$Q$360,15,FALSE)</f>
        <v>Aline Conceição Souza</v>
      </c>
      <c r="AI7" s="5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12"/>
      <c r="AW7" s="12"/>
    </row>
    <row r="8" spans="1:49" ht="15" customHeight="1">
      <c r="A8" s="12"/>
      <c r="B8" s="12"/>
      <c r="C8" s="12"/>
      <c r="D8" s="12"/>
      <c r="E8" s="12"/>
      <c r="F8" s="12"/>
      <c r="G8" s="12"/>
      <c r="H8" s="12" t="str">
        <f t="shared" si="0"/>
        <v>T04PRÁTICA EXTENSIONISTA I</v>
      </c>
      <c r="I8" s="12" t="e">
        <f>VLOOKUP(CONCATENATE(N8,T8),Simulador!$H$26:$H$33,1,FALSE)</f>
        <v>#N/A</v>
      </c>
      <c r="J8" s="12" t="e">
        <f t="shared" si="1"/>
        <v>#N/A</v>
      </c>
      <c r="K8" s="13" t="str">
        <f t="shared" si="2"/>
        <v>Sexta0,381944444444444Aline Conceição Souza</v>
      </c>
      <c r="L8" s="12" t="str">
        <f t="shared" si="3"/>
        <v>6º Semestre - T04MatutinoSexta0,381944444444444</v>
      </c>
      <c r="M8" s="14" t="s">
        <v>25</v>
      </c>
      <c r="N8" s="3" t="s">
        <v>26</v>
      </c>
      <c r="O8" s="20" t="str">
        <f>VLOOKUP(CONCATENATE($M8,$N8),Curriculos!$A$2:$J$332,4,FALSE)</f>
        <v>PRÁTICA EXTENSIONISTA I</v>
      </c>
      <c r="P8" s="21" t="str">
        <f>VLOOKUP(CONCATENATE($M8,$N8),Curriculos!$A$2:$J$332,5,FALSE)</f>
        <v>OB</v>
      </c>
      <c r="Q8" s="21" t="e">
        <f>VLOOKUP($N8,Oferta!$D$2:$P$100,5,FALSE)</f>
        <v>#N/A</v>
      </c>
      <c r="R8" s="21">
        <f>VLOOKUP(CONCATENATE($M8,$N8),Curriculos!$A$2:$J$332,8,FALSE)</f>
        <v>90</v>
      </c>
      <c r="S8" s="5"/>
      <c r="T8" s="22" t="s">
        <v>27</v>
      </c>
      <c r="U8" s="21" t="str">
        <f>VLOOKUP(CONCATENATE($M8,$N8),Curriculos!$A$2:$J$332,10,FALSE)</f>
        <v>DCEC</v>
      </c>
      <c r="V8" s="20" t="str">
        <f>VLOOKUP(CONCATENATE($M8,$N8,$T8),Oferta!$B$2:$R$360,17,FALSE)</f>
        <v>6º Semestre - T04</v>
      </c>
      <c r="W8" s="20" t="str">
        <f>VLOOKUP(CONCATENATE($M8,$N8,$T8),Oferta!$B$2:$Q$360,12,FALSE)</f>
        <v>DM</v>
      </c>
      <c r="X8" s="22">
        <v>3</v>
      </c>
      <c r="Y8" s="23">
        <f>VLOOKUP(CONCATENATE($W8,$X8),Mtz_Horarios!$E$2:$H$92,2,FALSE)</f>
        <v>0.38194444444444442</v>
      </c>
      <c r="Z8" s="23" t="str">
        <f>VLOOKUP(CONCATENATE($W8,$X8),Mtz_Horarios!$E$2:$H$92,3,FALSE)</f>
        <v>Sexta</v>
      </c>
      <c r="AA8" s="24" t="str">
        <f>VLOOKUP(CONCATENATE($W8,$X8),Mtz_Horarios!$E$2:$H$92,4,FALSE)</f>
        <v>Matutino</v>
      </c>
      <c r="AB8" s="20">
        <f>VLOOKUP(CONCATENATE($M8,$N8,$T8),Oferta!$B$2:$Q$360,16,FALSE)</f>
        <v>1107</v>
      </c>
      <c r="AC8" s="20" t="str">
        <f>VLOOKUP(CONCATENATE($M8,$N8,$T8),Oferta!$B$2:$Q$360,15,FALSE)</f>
        <v>Aline Conceição Souza</v>
      </c>
      <c r="AI8" s="5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12"/>
      <c r="AW8" s="12"/>
    </row>
    <row r="9" spans="1:49" ht="15" customHeight="1">
      <c r="A9" s="12"/>
      <c r="B9" s="12"/>
      <c r="C9" s="12"/>
      <c r="D9" s="12"/>
      <c r="E9" s="12"/>
      <c r="F9" s="12"/>
      <c r="G9" s="12"/>
      <c r="H9" s="12" t="str">
        <f t="shared" si="0"/>
        <v>T04PRÁTICA EXTENSIONISTA I</v>
      </c>
      <c r="I9" s="12" t="e">
        <f>VLOOKUP(CONCATENATE(N9,T9),Simulador!$H$26:$H$33,1,FALSE)</f>
        <v>#N/A</v>
      </c>
      <c r="J9" s="12" t="e">
        <f t="shared" si="1"/>
        <v>#N/A</v>
      </c>
      <c r="K9" s="13" t="str">
        <f t="shared" si="2"/>
        <v>Sexta0,416666666666667Aline Conceição Souza</v>
      </c>
      <c r="L9" s="12" t="str">
        <f t="shared" si="3"/>
        <v>6º Semestre - T04MatutinoSexta0,416666666666667</v>
      </c>
      <c r="M9" s="14" t="s">
        <v>25</v>
      </c>
      <c r="N9" s="3" t="s">
        <v>26</v>
      </c>
      <c r="O9" s="20" t="str">
        <f>VLOOKUP(CONCATENATE($M9,$N9),Curriculos!$A$2:$J$332,4,FALSE)</f>
        <v>PRÁTICA EXTENSIONISTA I</v>
      </c>
      <c r="P9" s="21" t="str">
        <f>VLOOKUP(CONCATENATE($M9,$N9),Curriculos!$A$2:$J$332,5,FALSE)</f>
        <v>OB</v>
      </c>
      <c r="Q9" s="21" t="e">
        <f>VLOOKUP($N9,Oferta!$D$2:$P$100,5,FALSE)</f>
        <v>#N/A</v>
      </c>
      <c r="R9" s="21">
        <f>VLOOKUP(CONCATENATE($M9,$N9),Curriculos!$A$2:$J$332,8,FALSE)</f>
        <v>90</v>
      </c>
      <c r="S9" s="5"/>
      <c r="T9" s="22" t="s">
        <v>27</v>
      </c>
      <c r="U9" s="21" t="str">
        <f>VLOOKUP(CONCATENATE($M9,$N9),Curriculos!$A$2:$J$332,10,FALSE)</f>
        <v>DCEC</v>
      </c>
      <c r="V9" s="20" t="str">
        <f>VLOOKUP(CONCATENATE($M9,$N9,$T9),Oferta!$B$2:$R$360,17,FALSE)</f>
        <v>6º Semestre - T04</v>
      </c>
      <c r="W9" s="20" t="str">
        <f>VLOOKUP(CONCATENATE($M9,$N9,$T9),Oferta!$B$2:$Q$360,12,FALSE)</f>
        <v>DM</v>
      </c>
      <c r="X9" s="22">
        <v>4</v>
      </c>
      <c r="Y9" s="23">
        <f>VLOOKUP(CONCATENATE($W9,$X9),Mtz_Horarios!$E$2:$H$92,2,FALSE)</f>
        <v>0.41666666666666663</v>
      </c>
      <c r="Z9" s="23" t="str">
        <f>VLOOKUP(CONCATENATE($W9,$X9),Mtz_Horarios!$E$2:$H$92,3,FALSE)</f>
        <v>Sexta</v>
      </c>
      <c r="AA9" s="24" t="str">
        <f>VLOOKUP(CONCATENATE($W9,$X9),Mtz_Horarios!$E$2:$H$92,4,FALSE)</f>
        <v>Matutino</v>
      </c>
      <c r="AB9" s="20">
        <f>VLOOKUP(CONCATENATE($M9,$N9,$T9),Oferta!$B$2:$Q$360,16,FALSE)</f>
        <v>1107</v>
      </c>
      <c r="AC9" s="20" t="str">
        <f>VLOOKUP(CONCATENATE($M9,$N9,$T9),Oferta!$B$2:$Q$360,15,FALSE)</f>
        <v>Aline Conceição Souza</v>
      </c>
      <c r="AI9" s="5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12"/>
      <c r="AW9" s="12"/>
    </row>
    <row r="10" spans="1:49" ht="15" hidden="1" customHeight="1">
      <c r="A10" s="12"/>
      <c r="B10" s="12"/>
      <c r="C10" s="12"/>
      <c r="D10" s="12"/>
      <c r="E10" s="12"/>
      <c r="F10" s="12"/>
      <c r="G10" s="12"/>
      <c r="H10" s="12" t="str">
        <f t="shared" si="0"/>
        <v>T02FUNDAMENTOS FILOSÓFICOS</v>
      </c>
      <c r="I10" s="12" t="e">
        <f>VLOOKUP(CONCATENATE(N10,T10),Simulador!$H$26:$H$33,1,FALSE)</f>
        <v>#N/A</v>
      </c>
      <c r="J10" s="12" t="e">
        <f t="shared" si="1"/>
        <v>#N/A</v>
      </c>
      <c r="K10" s="13" t="str">
        <f t="shared" si="2"/>
        <v>Quinta0,381944444444444Marcos Alberto de Oliveira</v>
      </c>
      <c r="L10" s="12" t="str">
        <f t="shared" si="3"/>
        <v>1º Semestre - T02MatutinoQuinta0,381944444444444</v>
      </c>
      <c r="M10" s="14" t="s">
        <v>25</v>
      </c>
      <c r="N10" s="3" t="s">
        <v>28</v>
      </c>
      <c r="O10" s="20" t="str">
        <f>VLOOKUP(CONCATENATE($M10,$N10),Curriculos!$A$2:$J$332,4,FALSE)</f>
        <v>FUNDAMENTOS FILOSÓFICOS</v>
      </c>
      <c r="P10" s="21" t="str">
        <f>VLOOKUP(CONCATENATE($M10,$N10),Curriculos!$A$2:$J$332,5,FALSE)</f>
        <v>OB</v>
      </c>
      <c r="Q10" s="21" t="e">
        <f>VLOOKUP($N10,Oferta!$D$2:$P$100,5,FALSE)</f>
        <v>#N/A</v>
      </c>
      <c r="R10" s="21">
        <f>VLOOKUP(CONCATENATE($M10,$N10),Curriculos!$A$2:$J$332,8,FALSE)</f>
        <v>60</v>
      </c>
      <c r="S10" s="5"/>
      <c r="T10" s="22" t="s">
        <v>29</v>
      </c>
      <c r="U10" s="21" t="str">
        <f>VLOOKUP(CONCATENATE($M10,$N10),Curriculos!$A$2:$J$332,10,FALSE)</f>
        <v>DFCH</v>
      </c>
      <c r="V10" s="20" t="str">
        <f>VLOOKUP(CONCATENATE($M10,$N10,$T10),Oferta!$B$2:$R$360,17,FALSE)</f>
        <v>1º Semestre - T02</v>
      </c>
      <c r="W10" s="20" t="str">
        <f>VLOOKUP(CONCATENATE($M10,$N10,$T10),Oferta!$B$2:$Q$360,12,FALSE)</f>
        <v>FM</v>
      </c>
      <c r="X10" s="22">
        <v>1</v>
      </c>
      <c r="Y10" s="23">
        <f>VLOOKUP(CONCATENATE($W10,$X10),Mtz_Horarios!$E$2:$H$92,2,FALSE)</f>
        <v>0.38194444444444442</v>
      </c>
      <c r="Z10" s="23" t="str">
        <f>VLOOKUP(CONCATENATE($W10,$X10),Mtz_Horarios!$E$2:$H$92,3,FALSE)</f>
        <v>Quinta</v>
      </c>
      <c r="AA10" s="24" t="str">
        <f>VLOOKUP(CONCATENATE($W10,$X10),Mtz_Horarios!$E$2:$H$92,4,FALSE)</f>
        <v>Matutino</v>
      </c>
      <c r="AB10" s="20">
        <f>VLOOKUP(CONCATENATE($M10,$N10,$T10),Oferta!$B$2:$Q$360,16,FALSE)</f>
        <v>1102</v>
      </c>
      <c r="AC10" s="20" t="str">
        <f>VLOOKUP(CONCATENATE($M10,$N10,$T10),Oferta!$B$2:$Q$360,15,FALSE)</f>
        <v>Marcos Alberto de Oliveira</v>
      </c>
      <c r="AI10" s="5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12"/>
      <c r="AW10" s="12"/>
    </row>
    <row r="11" spans="1:49" ht="15" hidden="1" customHeight="1">
      <c r="A11" s="12"/>
      <c r="B11" s="12"/>
      <c r="C11" s="12"/>
      <c r="D11" s="12"/>
      <c r="E11" s="12"/>
      <c r="F11" s="12"/>
      <c r="G11" s="12"/>
      <c r="H11" s="12" t="str">
        <f t="shared" si="0"/>
        <v>T02FUNDAMENTOS FILOSÓFICOS</v>
      </c>
      <c r="I11" s="12" t="e">
        <f>VLOOKUP(CONCATENATE(N11,T11),Simulador!$H$26:$H$33,1,FALSE)</f>
        <v>#N/A</v>
      </c>
      <c r="J11" s="12" t="e">
        <f t="shared" si="1"/>
        <v>#N/A</v>
      </c>
      <c r="K11" s="13" t="str">
        <f t="shared" si="2"/>
        <v>Quinta0,416666666666667Marcos Alberto de Oliveira</v>
      </c>
      <c r="L11" s="12" t="str">
        <f t="shared" si="3"/>
        <v>1º Semestre - T02MatutinoQuinta0,416666666666667</v>
      </c>
      <c r="M11" s="14" t="s">
        <v>25</v>
      </c>
      <c r="N11" s="3" t="s">
        <v>28</v>
      </c>
      <c r="O11" s="20" t="str">
        <f>VLOOKUP(CONCATENATE($M11,$N11),Curriculos!$A$2:$J$332,4,FALSE)</f>
        <v>FUNDAMENTOS FILOSÓFICOS</v>
      </c>
      <c r="P11" s="21" t="str">
        <f>VLOOKUP(CONCATENATE($M11,$N11),Curriculos!$A$2:$J$332,5,FALSE)</f>
        <v>OB</v>
      </c>
      <c r="Q11" s="21" t="e">
        <f>VLOOKUP($N11,Oferta!$D$2:$P$100,5,FALSE)</f>
        <v>#N/A</v>
      </c>
      <c r="R11" s="21">
        <f>VLOOKUP(CONCATENATE($M11,$N11),Curriculos!$A$2:$J$332,8,FALSE)</f>
        <v>60</v>
      </c>
      <c r="S11" s="5"/>
      <c r="T11" s="22" t="s">
        <v>29</v>
      </c>
      <c r="U11" s="21" t="str">
        <f>VLOOKUP(CONCATENATE($M11,$N11),Curriculos!$A$2:$J$332,10,FALSE)</f>
        <v>DFCH</v>
      </c>
      <c r="V11" s="20" t="str">
        <f>VLOOKUP(CONCATENATE($M11,$N11,$T11),Oferta!$B$2:$R$360,17,FALSE)</f>
        <v>1º Semestre - T02</v>
      </c>
      <c r="W11" s="20" t="str">
        <f>VLOOKUP(CONCATENATE($M11,$N11,$T11),Oferta!$B$2:$Q$360,12,FALSE)</f>
        <v>FM</v>
      </c>
      <c r="X11" s="22">
        <v>2</v>
      </c>
      <c r="Y11" s="23">
        <f>VLOOKUP(CONCATENATE($W11,$X11),Mtz_Horarios!$E$2:$H$92,2,FALSE)</f>
        <v>0.41666666666666663</v>
      </c>
      <c r="Z11" s="23" t="str">
        <f>VLOOKUP(CONCATENATE($W11,$X11),Mtz_Horarios!$E$2:$H$92,3,FALSE)</f>
        <v>Quinta</v>
      </c>
      <c r="AA11" s="24" t="str">
        <f>VLOOKUP(CONCATENATE($W11,$X11),Mtz_Horarios!$E$2:$H$92,4,FALSE)</f>
        <v>Matutino</v>
      </c>
      <c r="AB11" s="20">
        <f>VLOOKUP(CONCATENATE($M11,$N11,$T11),Oferta!$B$2:$Q$360,16,FALSE)</f>
        <v>1102</v>
      </c>
      <c r="AC11" s="20" t="str">
        <f>VLOOKUP(CONCATENATE($M11,$N11,$T11),Oferta!$B$2:$Q$360,15,FALSE)</f>
        <v>Marcos Alberto de Oliveira</v>
      </c>
      <c r="AI11" s="5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12"/>
      <c r="AW11" s="12"/>
    </row>
    <row r="12" spans="1:49" ht="15" hidden="1" customHeight="1">
      <c r="A12" s="12"/>
      <c r="B12" s="12"/>
      <c r="C12" s="12"/>
      <c r="D12" s="12"/>
      <c r="E12" s="12"/>
      <c r="F12" s="12"/>
      <c r="G12" s="12"/>
      <c r="H12" s="12" t="str">
        <f t="shared" si="0"/>
        <v>T02FUNDAMENTOS FILOSÓFICOS</v>
      </c>
      <c r="I12" s="12" t="e">
        <f>VLOOKUP(CONCATENATE(N12,T12),Simulador!$H$26:$H$33,1,FALSE)</f>
        <v>#N/A</v>
      </c>
      <c r="J12" s="12" t="e">
        <f t="shared" si="1"/>
        <v>#N/A</v>
      </c>
      <c r="K12" s="13" t="str">
        <f t="shared" si="2"/>
        <v>Quarta0,451388888888889Marcos Alberto de Oliveira</v>
      </c>
      <c r="L12" s="12" t="str">
        <f t="shared" si="3"/>
        <v>1º Semestre - T02MatutinoQuarta0,451388888888889</v>
      </c>
      <c r="M12" s="14" t="s">
        <v>25</v>
      </c>
      <c r="N12" s="3" t="s">
        <v>28</v>
      </c>
      <c r="O12" s="20" t="str">
        <f>VLOOKUP(CONCATENATE($M12,$N12),Curriculos!$A$2:$J$332,4,FALSE)</f>
        <v>FUNDAMENTOS FILOSÓFICOS</v>
      </c>
      <c r="P12" s="21" t="str">
        <f>VLOOKUP(CONCATENATE($M12,$N12),Curriculos!$A$2:$J$332,5,FALSE)</f>
        <v>OB</v>
      </c>
      <c r="Q12" s="21" t="e">
        <f>VLOOKUP($N12,Oferta!$D$2:$P$100,5,FALSE)</f>
        <v>#N/A</v>
      </c>
      <c r="R12" s="21">
        <f>VLOOKUP(CONCATENATE($M12,$N12),Curriculos!$A$2:$J$332,8,FALSE)</f>
        <v>60</v>
      </c>
      <c r="S12" s="5"/>
      <c r="T12" s="22" t="s">
        <v>29</v>
      </c>
      <c r="U12" s="21" t="str">
        <f>VLOOKUP(CONCATENATE($M12,$N12),Curriculos!$A$2:$J$332,10,FALSE)</f>
        <v>DFCH</v>
      </c>
      <c r="V12" s="20" t="str">
        <f>VLOOKUP(CONCATENATE($M12,$N12,$T12),Oferta!$B$2:$R$360,17,FALSE)</f>
        <v>1º Semestre - T02</v>
      </c>
      <c r="W12" s="20" t="str">
        <f>VLOOKUP(CONCATENATE($M12,$N12,$T12),Oferta!$B$2:$Q$360,12,FALSE)</f>
        <v>FM</v>
      </c>
      <c r="X12" s="22">
        <v>3</v>
      </c>
      <c r="Y12" s="23">
        <f>VLOOKUP(CONCATENATE($W12,$X12),Mtz_Horarios!$E$2:$H$92,2,FALSE)</f>
        <v>0.45138888888888884</v>
      </c>
      <c r="Z12" s="23" t="str">
        <f>VLOOKUP(CONCATENATE($W12,$X12),Mtz_Horarios!$E$2:$H$92,3,FALSE)</f>
        <v>Quarta</v>
      </c>
      <c r="AA12" s="24" t="str">
        <f>VLOOKUP(CONCATENATE($W12,$X12),Mtz_Horarios!$E$2:$H$92,4,FALSE)</f>
        <v>Matutino</v>
      </c>
      <c r="AB12" s="20">
        <f>VLOOKUP(CONCATENATE($M12,$N12,$T12),Oferta!$B$2:$Q$360,16,FALSE)</f>
        <v>1102</v>
      </c>
      <c r="AC12" s="20" t="str">
        <f>VLOOKUP(CONCATENATE($M12,$N12,$T12),Oferta!$B$2:$Q$360,15,FALSE)</f>
        <v>Marcos Alberto de Oliveira</v>
      </c>
      <c r="AI12" s="5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12"/>
      <c r="AW12" s="12"/>
    </row>
    <row r="13" spans="1:49" ht="15" hidden="1" customHeight="1">
      <c r="A13" s="12"/>
      <c r="B13" s="12"/>
      <c r="C13" s="12"/>
      <c r="D13" s="12"/>
      <c r="E13" s="12"/>
      <c r="F13" s="12"/>
      <c r="G13" s="12"/>
      <c r="H13" s="12" t="str">
        <f t="shared" si="0"/>
        <v>T02FUNDAMENTOS FILOSÓFICOS</v>
      </c>
      <c r="I13" s="12" t="e">
        <f>VLOOKUP(CONCATENATE(N13,T13),Simulador!$H$26:$H$33,1,FALSE)</f>
        <v>#N/A</v>
      </c>
      <c r="J13" s="12" t="e">
        <f t="shared" si="1"/>
        <v>#N/A</v>
      </c>
      <c r="K13" s="13" t="str">
        <f t="shared" si="2"/>
        <v>Quarta0,486111111111111Marcos Alberto de Oliveira</v>
      </c>
      <c r="L13" s="12" t="str">
        <f t="shared" si="3"/>
        <v>1º Semestre - T02MatutinoQuarta0,486111111111111</v>
      </c>
      <c r="M13" s="14" t="s">
        <v>25</v>
      </c>
      <c r="N13" s="3" t="s">
        <v>28</v>
      </c>
      <c r="O13" s="20" t="str">
        <f>VLOOKUP(CONCATENATE($M13,$N13),Curriculos!$A$2:$J$332,4,FALSE)</f>
        <v>FUNDAMENTOS FILOSÓFICOS</v>
      </c>
      <c r="P13" s="21" t="str">
        <f>VLOOKUP(CONCATENATE($M13,$N13),Curriculos!$A$2:$J$332,5,FALSE)</f>
        <v>OB</v>
      </c>
      <c r="Q13" s="21" t="e">
        <f>VLOOKUP($N13,Oferta!$D$2:$P$100,5,FALSE)</f>
        <v>#N/A</v>
      </c>
      <c r="R13" s="21">
        <f>VLOOKUP(CONCATENATE($M13,$N13),Curriculos!$A$2:$J$332,8,FALSE)</f>
        <v>60</v>
      </c>
      <c r="S13" s="5"/>
      <c r="T13" s="22" t="s">
        <v>29</v>
      </c>
      <c r="U13" s="21" t="str">
        <f>VLOOKUP(CONCATENATE($M13,$N13),Curriculos!$A$2:$J$332,10,FALSE)</f>
        <v>DFCH</v>
      </c>
      <c r="V13" s="20" t="str">
        <f>VLOOKUP(CONCATENATE($M13,$N13,$T13),Oferta!$B$2:$R$360,17,FALSE)</f>
        <v>1º Semestre - T02</v>
      </c>
      <c r="W13" s="20" t="str">
        <f>VLOOKUP(CONCATENATE($M13,$N13,$T13),Oferta!$B$2:$Q$360,12,FALSE)</f>
        <v>FM</v>
      </c>
      <c r="X13" s="22">
        <v>4</v>
      </c>
      <c r="Y13" s="23">
        <f>VLOOKUP(CONCATENATE($W13,$X13),Mtz_Horarios!$E$2:$H$92,2,FALSE)</f>
        <v>0.4861111111111111</v>
      </c>
      <c r="Z13" s="23" t="str">
        <f>VLOOKUP(CONCATENATE($W13,$X13),Mtz_Horarios!$E$2:$H$92,3,FALSE)</f>
        <v>Quarta</v>
      </c>
      <c r="AA13" s="24" t="str">
        <f>VLOOKUP(CONCATENATE($W13,$X13),Mtz_Horarios!$E$2:$H$92,4,FALSE)</f>
        <v>Matutino</v>
      </c>
      <c r="AB13" s="20">
        <f>VLOOKUP(CONCATENATE($M13,$N13,$T13),Oferta!$B$2:$Q$360,16,FALSE)</f>
        <v>1102</v>
      </c>
      <c r="AC13" s="20" t="str">
        <f>VLOOKUP(CONCATENATE($M13,$N13,$T13),Oferta!$B$2:$Q$360,15,FALSE)</f>
        <v>Marcos Alberto de Oliveira</v>
      </c>
      <c r="AI13" s="5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12"/>
      <c r="AW13" s="12"/>
    </row>
    <row r="14" spans="1:49" ht="15" hidden="1" customHeight="1">
      <c r="A14" s="12"/>
      <c r="B14" s="12"/>
      <c r="C14" s="12"/>
      <c r="D14" s="12"/>
      <c r="E14" s="12"/>
      <c r="F14" s="12"/>
      <c r="G14" s="12"/>
      <c r="H14" s="12" t="str">
        <f t="shared" si="0"/>
        <v>T02FUNDAMENTOS MATEMÁTICOS</v>
      </c>
      <c r="I14" s="12" t="e">
        <f>VLOOKUP(CONCATENATE(N14,T14),Simulador!$H$26:$H$33,1,FALSE)</f>
        <v>#N/A</v>
      </c>
      <c r="J14" s="12" t="e">
        <f t="shared" si="1"/>
        <v>#N/A</v>
      </c>
      <c r="K14" s="13" t="str">
        <f t="shared" si="2"/>
        <v>Quarta0,3125Diná da Silva Correia</v>
      </c>
      <c r="L14" s="12" t="str">
        <f t="shared" si="3"/>
        <v>1º Semestre - T02MatutinoQuarta0,3125</v>
      </c>
      <c r="M14" s="14" t="s">
        <v>25</v>
      </c>
      <c r="N14" s="3" t="s">
        <v>23</v>
      </c>
      <c r="O14" s="20" t="str">
        <f>VLOOKUP(CONCATENATE($M14,$N14),Curriculos!$A$2:$J$332,4,FALSE)</f>
        <v>FUNDAMENTOS MATEMÁTICOS</v>
      </c>
      <c r="P14" s="21" t="str">
        <f>VLOOKUP(CONCATENATE($M14,$N14),Curriculos!$A$2:$J$332,5,FALSE)</f>
        <v>OB</v>
      </c>
      <c r="Q14" s="21" t="e">
        <f>VLOOKUP($N14,Oferta!$D$2:$P$100,5,FALSE)</f>
        <v>#N/A</v>
      </c>
      <c r="R14" s="21">
        <f>VLOOKUP(CONCATENATE($M14,$N14),Curriculos!$A$2:$J$332,8,FALSE)</f>
        <v>60</v>
      </c>
      <c r="S14" s="5"/>
      <c r="T14" s="22" t="s">
        <v>29</v>
      </c>
      <c r="U14" s="21" t="str">
        <f>VLOOKUP(CONCATENATE($M14,$N14),Curriculos!$A$2:$J$332,10,FALSE)</f>
        <v>DCET</v>
      </c>
      <c r="V14" s="20" t="str">
        <f>VLOOKUP(CONCATENATE($M14,$N14,$T14),Oferta!$B$2:$R$360,17,FALSE)</f>
        <v>1º Semestre - T02</v>
      </c>
      <c r="W14" s="20" t="str">
        <f>VLOOKUP(CONCATENATE($M14,$N14,$T14),Oferta!$B$2:$Q$360,12,FALSE)</f>
        <v>AM</v>
      </c>
      <c r="X14" s="22">
        <v>1</v>
      </c>
      <c r="Y14" s="23">
        <f>VLOOKUP(CONCATENATE($W14,$X14),Mtz_Horarios!$E$2:$H$92,2,FALSE)</f>
        <v>0.3125</v>
      </c>
      <c r="Z14" s="23" t="str">
        <f>VLOOKUP(CONCATENATE($W14,$X14),Mtz_Horarios!$E$2:$H$92,3,FALSE)</f>
        <v>Quarta</v>
      </c>
      <c r="AA14" s="24" t="str">
        <f>VLOOKUP(CONCATENATE($W14,$X14),Mtz_Horarios!$E$2:$H$92,4,FALSE)</f>
        <v>Matutino</v>
      </c>
      <c r="AB14" s="20">
        <f>VLOOKUP(CONCATENATE($M14,$N14,$T14),Oferta!$B$2:$Q$360,16,FALSE)</f>
        <v>1102</v>
      </c>
      <c r="AC14" s="20" t="str">
        <f>VLOOKUP(CONCATENATE($M14,$N14,$T14),Oferta!$B$2:$Q$360,15,FALSE)</f>
        <v>Diná da Silva Correia</v>
      </c>
      <c r="AI14" s="5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12"/>
      <c r="AW14" s="12"/>
    </row>
    <row r="15" spans="1:49" ht="15" hidden="1" customHeight="1">
      <c r="A15" s="12"/>
      <c r="B15" s="12"/>
      <c r="C15" s="12"/>
      <c r="D15" s="12"/>
      <c r="E15" s="12"/>
      <c r="F15" s="12"/>
      <c r="G15" s="12"/>
      <c r="H15" s="12" t="str">
        <f t="shared" si="0"/>
        <v>T02FUNDAMENTOS MATEMÁTICOS</v>
      </c>
      <c r="I15" s="12" t="e">
        <f>VLOOKUP(CONCATENATE(N15,T15),Simulador!$H$26:$H$33,1,FALSE)</f>
        <v>#N/A</v>
      </c>
      <c r="J15" s="12" t="e">
        <f t="shared" si="1"/>
        <v>#N/A</v>
      </c>
      <c r="K15" s="13" t="str">
        <f t="shared" si="2"/>
        <v>Quarta0,347222222222222Diná da Silva Correia</v>
      </c>
      <c r="L15" s="12" t="str">
        <f t="shared" si="3"/>
        <v>1º Semestre - T02MatutinoQuarta0,347222222222222</v>
      </c>
      <c r="M15" s="14" t="s">
        <v>25</v>
      </c>
      <c r="N15" s="3" t="s">
        <v>23</v>
      </c>
      <c r="O15" s="20" t="str">
        <f>VLOOKUP(CONCATENATE($M15,$N15),Curriculos!$A$2:$J$332,4,FALSE)</f>
        <v>FUNDAMENTOS MATEMÁTICOS</v>
      </c>
      <c r="P15" s="21" t="str">
        <f>VLOOKUP(CONCATENATE($M15,$N15),Curriculos!$A$2:$J$332,5,FALSE)</f>
        <v>OB</v>
      </c>
      <c r="Q15" s="21" t="e">
        <f>VLOOKUP($N15,Oferta!$D$2:$P$100,5,FALSE)</f>
        <v>#N/A</v>
      </c>
      <c r="R15" s="21">
        <f>VLOOKUP(CONCATENATE($M15,$N15),Curriculos!$A$2:$J$332,8,FALSE)</f>
        <v>60</v>
      </c>
      <c r="S15" s="5"/>
      <c r="T15" s="22" t="s">
        <v>29</v>
      </c>
      <c r="U15" s="21" t="str">
        <f>VLOOKUP(CONCATENATE($M15,$N15),Curriculos!$A$2:$J$332,10,FALSE)</f>
        <v>DCET</v>
      </c>
      <c r="V15" s="20" t="str">
        <f>VLOOKUP(CONCATENATE($M15,$N15,$T15),Oferta!$B$2:$R$360,17,FALSE)</f>
        <v>1º Semestre - T02</v>
      </c>
      <c r="W15" s="20" t="str">
        <f>VLOOKUP(CONCATENATE($M15,$N15,$T15),Oferta!$B$2:$Q$360,12,FALSE)</f>
        <v>AM</v>
      </c>
      <c r="X15" s="22">
        <v>2</v>
      </c>
      <c r="Y15" s="23">
        <f>VLOOKUP(CONCATENATE($W15,$X15),Mtz_Horarios!$E$2:$H$92,2,FALSE)</f>
        <v>0.34722222222222221</v>
      </c>
      <c r="Z15" s="23" t="str">
        <f>VLOOKUP(CONCATENATE($W15,$X15),Mtz_Horarios!$E$2:$H$92,3,FALSE)</f>
        <v>Quarta</v>
      </c>
      <c r="AA15" s="24" t="str">
        <f>VLOOKUP(CONCATENATE($W15,$X15),Mtz_Horarios!$E$2:$H$92,4,FALSE)</f>
        <v>Matutino</v>
      </c>
      <c r="AB15" s="20">
        <f>VLOOKUP(CONCATENATE($M15,$N15,$T15),Oferta!$B$2:$Q$360,16,FALSE)</f>
        <v>1102</v>
      </c>
      <c r="AC15" s="20" t="str">
        <f>VLOOKUP(CONCATENATE($M15,$N15,$T15),Oferta!$B$2:$Q$360,15,FALSE)</f>
        <v>Diná da Silva Correia</v>
      </c>
      <c r="AI15" s="5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12"/>
      <c r="AW15" s="12"/>
    </row>
    <row r="16" spans="1:49" ht="15" hidden="1" customHeight="1">
      <c r="A16" s="12"/>
      <c r="B16" s="12"/>
      <c r="C16" s="12"/>
      <c r="D16" s="12"/>
      <c r="E16" s="12"/>
      <c r="F16" s="12"/>
      <c r="G16" s="12"/>
      <c r="H16" s="12" t="str">
        <f t="shared" si="0"/>
        <v>T02FUNDAMENTOS MATEMÁTICOS</v>
      </c>
      <c r="I16" s="12" t="e">
        <f>VLOOKUP(CONCATENATE(N16,T16),Simulador!$H$26:$H$33,1,FALSE)</f>
        <v>#N/A</v>
      </c>
      <c r="J16" s="12" t="e">
        <f t="shared" si="1"/>
        <v>#N/A</v>
      </c>
      <c r="K16" s="13" t="str">
        <f t="shared" si="2"/>
        <v>Terça0,381944444444444Diná da Silva Correia</v>
      </c>
      <c r="L16" s="12" t="str">
        <f t="shared" si="3"/>
        <v>1º Semestre - T02MatutinoTerça0,381944444444444</v>
      </c>
      <c r="M16" s="14" t="s">
        <v>25</v>
      </c>
      <c r="N16" s="3" t="s">
        <v>23</v>
      </c>
      <c r="O16" s="20" t="str">
        <f>VLOOKUP(CONCATENATE($M16,$N16),Curriculos!$A$2:$J$332,4,FALSE)</f>
        <v>FUNDAMENTOS MATEMÁTICOS</v>
      </c>
      <c r="P16" s="21" t="str">
        <f>VLOOKUP(CONCATENATE($M16,$N16),Curriculos!$A$2:$J$332,5,FALSE)</f>
        <v>OB</v>
      </c>
      <c r="Q16" s="21" t="e">
        <f>VLOOKUP($N16,Oferta!$D$2:$P$100,5,FALSE)</f>
        <v>#N/A</v>
      </c>
      <c r="R16" s="21">
        <f>VLOOKUP(CONCATENATE($M16,$N16),Curriculos!$A$2:$J$332,8,FALSE)</f>
        <v>60</v>
      </c>
      <c r="S16" s="5"/>
      <c r="T16" s="22" t="s">
        <v>29</v>
      </c>
      <c r="U16" s="21" t="str">
        <f>VLOOKUP(CONCATENATE($M16,$N16),Curriculos!$A$2:$J$332,10,FALSE)</f>
        <v>DCET</v>
      </c>
      <c r="V16" s="20" t="str">
        <f>VLOOKUP(CONCATENATE($M16,$N16,$T16),Oferta!$B$2:$R$360,17,FALSE)</f>
        <v>1º Semestre - T02</v>
      </c>
      <c r="W16" s="20" t="str">
        <f>VLOOKUP(CONCATENATE($M16,$N16,$T16),Oferta!$B$2:$Q$360,12,FALSE)</f>
        <v>AM</v>
      </c>
      <c r="X16" s="22">
        <v>3</v>
      </c>
      <c r="Y16" s="23">
        <f>VLOOKUP(CONCATENATE($W16,$X16),Mtz_Horarios!$E$2:$H$92,2,FALSE)</f>
        <v>0.38194444444444442</v>
      </c>
      <c r="Z16" s="23" t="str">
        <f>VLOOKUP(CONCATENATE($W16,$X16),Mtz_Horarios!$E$2:$H$92,3,FALSE)</f>
        <v>Terça</v>
      </c>
      <c r="AA16" s="24" t="str">
        <f>VLOOKUP(CONCATENATE($W16,$X16),Mtz_Horarios!$E$2:$H$92,4,FALSE)</f>
        <v>Matutino</v>
      </c>
      <c r="AB16" s="20">
        <f>VLOOKUP(CONCATENATE($M16,$N16,$T16),Oferta!$B$2:$Q$360,16,FALSE)</f>
        <v>1102</v>
      </c>
      <c r="AC16" s="20" t="str">
        <f>VLOOKUP(CONCATENATE($M16,$N16,$T16),Oferta!$B$2:$Q$360,15,FALSE)</f>
        <v>Diná da Silva Correia</v>
      </c>
      <c r="AI16" s="5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12"/>
      <c r="AW16" s="12"/>
    </row>
    <row r="17" spans="1:49" ht="15" hidden="1" customHeight="1">
      <c r="A17" s="12"/>
      <c r="B17" s="12"/>
      <c r="C17" s="12"/>
      <c r="D17" s="12"/>
      <c r="E17" s="12"/>
      <c r="F17" s="12"/>
      <c r="G17" s="12"/>
      <c r="H17" s="12" t="str">
        <f t="shared" si="0"/>
        <v>T02FUNDAMENTOS MATEMÁTICOS</v>
      </c>
      <c r="I17" s="12" t="e">
        <f>VLOOKUP(CONCATENATE(N17,T17),Simulador!$H$26:$H$33,1,FALSE)</f>
        <v>#N/A</v>
      </c>
      <c r="J17" s="12" t="e">
        <f t="shared" si="1"/>
        <v>#N/A</v>
      </c>
      <c r="K17" s="13" t="str">
        <f t="shared" si="2"/>
        <v>Terça0,416666666666667Diná da Silva Correia</v>
      </c>
      <c r="L17" s="12" t="str">
        <f t="shared" si="3"/>
        <v>1º Semestre - T02MatutinoTerça0,416666666666667</v>
      </c>
      <c r="M17" s="14" t="s">
        <v>25</v>
      </c>
      <c r="N17" s="3" t="s">
        <v>23</v>
      </c>
      <c r="O17" s="20" t="str">
        <f>VLOOKUP(CONCATENATE($M17,$N17),Curriculos!$A$2:$J$332,4,FALSE)</f>
        <v>FUNDAMENTOS MATEMÁTICOS</v>
      </c>
      <c r="P17" s="21" t="str">
        <f>VLOOKUP(CONCATENATE($M17,$N17),Curriculos!$A$2:$J$332,5,FALSE)</f>
        <v>OB</v>
      </c>
      <c r="Q17" s="21" t="e">
        <f>VLOOKUP($N17,Oferta!$D$2:$P$100,5,FALSE)</f>
        <v>#N/A</v>
      </c>
      <c r="R17" s="21">
        <f>VLOOKUP(CONCATENATE($M17,$N17),Curriculos!$A$2:$J$332,8,FALSE)</f>
        <v>60</v>
      </c>
      <c r="S17" s="5"/>
      <c r="T17" s="22" t="s">
        <v>29</v>
      </c>
      <c r="U17" s="21" t="str">
        <f>VLOOKUP(CONCATENATE($M17,$N17),Curriculos!$A$2:$J$332,10,FALSE)</f>
        <v>DCET</v>
      </c>
      <c r="V17" s="20" t="str">
        <f>VLOOKUP(CONCATENATE($M17,$N17,$T17),Oferta!$B$2:$R$360,17,FALSE)</f>
        <v>1º Semestre - T02</v>
      </c>
      <c r="W17" s="20" t="str">
        <f>VLOOKUP(CONCATENATE($M17,$N17,$T17),Oferta!$B$2:$Q$360,12,FALSE)</f>
        <v>AM</v>
      </c>
      <c r="X17" s="22">
        <v>4</v>
      </c>
      <c r="Y17" s="23">
        <f>VLOOKUP(CONCATENATE($W17,$X17),Mtz_Horarios!$E$2:$H$92,2,FALSE)</f>
        <v>0.41666666666666663</v>
      </c>
      <c r="Z17" s="23" t="str">
        <f>VLOOKUP(CONCATENATE($W17,$X17),Mtz_Horarios!$E$2:$H$92,3,FALSE)</f>
        <v>Terça</v>
      </c>
      <c r="AA17" s="24" t="str">
        <f>VLOOKUP(CONCATENATE($W17,$X17),Mtz_Horarios!$E$2:$H$92,4,FALSE)</f>
        <v>Matutino</v>
      </c>
      <c r="AB17" s="20">
        <f>VLOOKUP(CONCATENATE($M17,$N17,$T17),Oferta!$B$2:$Q$360,16,FALSE)</f>
        <v>1102</v>
      </c>
      <c r="AC17" s="20" t="str">
        <f>VLOOKUP(CONCATENATE($M17,$N17,$T17),Oferta!$B$2:$Q$360,15,FALSE)</f>
        <v>Diná da Silva Correia</v>
      </c>
      <c r="AI17" s="5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12"/>
      <c r="AW17" s="12"/>
    </row>
    <row r="18" spans="1:49" ht="15" hidden="1" customHeight="1">
      <c r="A18" s="12"/>
      <c r="B18" s="12"/>
      <c r="C18" s="12"/>
      <c r="D18" s="12"/>
      <c r="E18" s="12"/>
      <c r="F18" s="12"/>
      <c r="G18" s="12"/>
      <c r="H18" s="12" t="str">
        <f t="shared" si="0"/>
        <v>T02METODOLOGIA DO TRABALHO CIENTÍFICO</v>
      </c>
      <c r="I18" s="12" t="e">
        <f>VLOOKUP(CONCATENATE(N18,T18),Simulador!$H$26:$H$33,1,FALSE)</f>
        <v>#N/A</v>
      </c>
      <c r="J18" s="12" t="e">
        <f t="shared" si="1"/>
        <v>#N/A</v>
      </c>
      <c r="K18" s="13" t="str">
        <f t="shared" si="2"/>
        <v>Quinta0,3125Givaldo Niella</v>
      </c>
      <c r="L18" s="12" t="str">
        <f t="shared" si="3"/>
        <v>1º Semestre - T02MatutinoQuinta0,3125</v>
      </c>
      <c r="M18" s="14" t="s">
        <v>25</v>
      </c>
      <c r="N18" s="3" t="s">
        <v>30</v>
      </c>
      <c r="O18" s="20" t="str">
        <f>VLOOKUP(CONCATENATE($M18,$N18),Curriculos!$A$2:$J$332,4,FALSE)</f>
        <v>METODOLOGIA DO TRABALHO CIENTÍFICO</v>
      </c>
      <c r="P18" s="21" t="str">
        <f>VLOOKUP(CONCATENATE($M18,$N18),Curriculos!$A$2:$J$332,5,FALSE)</f>
        <v>OB</v>
      </c>
      <c r="Q18" s="21" t="e">
        <f>VLOOKUP($N18,Oferta!$D$2:$P$100,5,FALSE)</f>
        <v>#N/A</v>
      </c>
      <c r="R18" s="21">
        <f>VLOOKUP(CONCATENATE($M18,$N18),Curriculos!$A$2:$J$332,8,FALSE)</f>
        <v>60</v>
      </c>
      <c r="S18" s="5"/>
      <c r="T18" s="22" t="s">
        <v>29</v>
      </c>
      <c r="U18" s="21" t="str">
        <f>VLOOKUP(CONCATENATE($M18,$N18),Curriculos!$A$2:$J$332,10,FALSE)</f>
        <v>DFCH</v>
      </c>
      <c r="V18" s="20" t="str">
        <f>VLOOKUP(CONCATENATE($M18,$N18,$T18),Oferta!$B$2:$R$360,17,FALSE)</f>
        <v>1º Semestre - T02</v>
      </c>
      <c r="W18" s="20" t="str">
        <f>VLOOKUP(CONCATENATE($M18,$N18,$T18),Oferta!$B$2:$Q$360,12,FALSE)</f>
        <v>DM</v>
      </c>
      <c r="X18" s="22">
        <v>1</v>
      </c>
      <c r="Y18" s="23">
        <f>VLOOKUP(CONCATENATE($W18,$X18),Mtz_Horarios!$E$2:$H$92,2,FALSE)</f>
        <v>0.3125</v>
      </c>
      <c r="Z18" s="23" t="str">
        <f>VLOOKUP(CONCATENATE($W18,$X18),Mtz_Horarios!$E$2:$H$92,3,FALSE)</f>
        <v>Quinta</v>
      </c>
      <c r="AA18" s="24" t="str">
        <f>VLOOKUP(CONCATENATE($W18,$X18),Mtz_Horarios!$E$2:$H$92,4,FALSE)</f>
        <v>Matutino</v>
      </c>
      <c r="AB18" s="20">
        <f>VLOOKUP(CONCATENATE($M18,$N18,$T18),Oferta!$B$2:$Q$360,16,FALSE)</f>
        <v>1102</v>
      </c>
      <c r="AC18" s="20" t="str">
        <f>VLOOKUP(CONCATENATE($M18,$N18,$T18),Oferta!$B$2:$Q$360,15,FALSE)</f>
        <v>Givaldo Niella</v>
      </c>
      <c r="AI18" s="5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12"/>
      <c r="AW18" s="12"/>
    </row>
    <row r="19" spans="1:49" ht="15" hidden="1" customHeight="1">
      <c r="A19" s="12"/>
      <c r="B19" s="12"/>
      <c r="C19" s="12"/>
      <c r="D19" s="12"/>
      <c r="E19" s="12"/>
      <c r="F19" s="12"/>
      <c r="G19" s="12"/>
      <c r="H19" s="12" t="str">
        <f t="shared" si="0"/>
        <v>T02METODOLOGIA DO TRABALHO CIENTÍFICO</v>
      </c>
      <c r="I19" s="12" t="e">
        <f>VLOOKUP(CONCATENATE(N19,T19),Simulador!$H$26:$H$33,1,FALSE)</f>
        <v>#N/A</v>
      </c>
      <c r="J19" s="12" t="e">
        <f t="shared" si="1"/>
        <v>#N/A</v>
      </c>
      <c r="K19" s="13" t="str">
        <f t="shared" si="2"/>
        <v>Quinta0,347222222222222Givaldo Niella</v>
      </c>
      <c r="L19" s="12" t="str">
        <f t="shared" si="3"/>
        <v>1º Semestre - T02MatutinoQuinta0,347222222222222</v>
      </c>
      <c r="M19" s="14" t="s">
        <v>25</v>
      </c>
      <c r="N19" s="3" t="s">
        <v>30</v>
      </c>
      <c r="O19" s="20" t="str">
        <f>VLOOKUP(CONCATENATE($M19,$N19),Curriculos!$A$2:$J$332,4,FALSE)</f>
        <v>METODOLOGIA DO TRABALHO CIENTÍFICO</v>
      </c>
      <c r="P19" s="21" t="str">
        <f>VLOOKUP(CONCATENATE($M19,$N19),Curriculos!$A$2:$J$332,5,FALSE)</f>
        <v>OB</v>
      </c>
      <c r="Q19" s="21" t="e">
        <f>VLOOKUP($N19,Oferta!$D$2:$P$100,5,FALSE)</f>
        <v>#N/A</v>
      </c>
      <c r="R19" s="21">
        <f>VLOOKUP(CONCATENATE($M19,$N19),Curriculos!$A$2:$J$332,8,FALSE)</f>
        <v>60</v>
      </c>
      <c r="S19" s="5"/>
      <c r="T19" s="22" t="s">
        <v>29</v>
      </c>
      <c r="U19" s="21" t="str">
        <f>VLOOKUP(CONCATENATE($M19,$N19),Curriculos!$A$2:$J$332,10,FALSE)</f>
        <v>DFCH</v>
      </c>
      <c r="V19" s="20" t="str">
        <f>VLOOKUP(CONCATENATE($M19,$N19,$T19),Oferta!$B$2:$R$360,17,FALSE)</f>
        <v>1º Semestre - T02</v>
      </c>
      <c r="W19" s="20" t="str">
        <f>VLOOKUP(CONCATENATE($M19,$N19,$T19),Oferta!$B$2:$Q$360,12,FALSE)</f>
        <v>DM</v>
      </c>
      <c r="X19" s="22">
        <v>2</v>
      </c>
      <c r="Y19" s="23">
        <f>VLOOKUP(CONCATENATE($W19,$X19),Mtz_Horarios!$E$2:$H$92,2,FALSE)</f>
        <v>0.34722222222222221</v>
      </c>
      <c r="Z19" s="23" t="str">
        <f>VLOOKUP(CONCATENATE($W19,$X19),Mtz_Horarios!$E$2:$H$92,3,FALSE)</f>
        <v>Quinta</v>
      </c>
      <c r="AA19" s="24" t="str">
        <f>VLOOKUP(CONCATENATE($W19,$X19),Mtz_Horarios!$E$2:$H$92,4,FALSE)</f>
        <v>Matutino</v>
      </c>
      <c r="AB19" s="20">
        <f>VLOOKUP(CONCATENATE($M19,$N19,$T19),Oferta!$B$2:$Q$360,16,FALSE)</f>
        <v>1102</v>
      </c>
      <c r="AC19" s="20" t="str">
        <f>VLOOKUP(CONCATENATE($M19,$N19,$T19),Oferta!$B$2:$Q$360,15,FALSE)</f>
        <v>Givaldo Niella</v>
      </c>
      <c r="AI19" s="5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12"/>
      <c r="AW19" s="12"/>
    </row>
    <row r="20" spans="1:49" ht="15" hidden="1" customHeight="1">
      <c r="A20" s="12"/>
      <c r="B20" s="12"/>
      <c r="C20" s="12"/>
      <c r="D20" s="12"/>
      <c r="E20" s="12"/>
      <c r="F20" s="12"/>
      <c r="G20" s="12"/>
      <c r="H20" s="12" t="str">
        <f t="shared" si="0"/>
        <v>T02METODOLOGIA DO TRABALHO CIENTÍFICO</v>
      </c>
      <c r="I20" s="12" t="e">
        <f>VLOOKUP(CONCATENATE(N20,T20),Simulador!$H$26:$H$33,1,FALSE)</f>
        <v>#N/A</v>
      </c>
      <c r="J20" s="12" t="e">
        <f t="shared" si="1"/>
        <v>#N/A</v>
      </c>
      <c r="K20" s="13" t="str">
        <f t="shared" si="2"/>
        <v>Sexta0,381944444444444Givaldo Niella</v>
      </c>
      <c r="L20" s="12" t="str">
        <f t="shared" si="3"/>
        <v>1º Semestre - T02MatutinoSexta0,381944444444444</v>
      </c>
      <c r="M20" s="14" t="s">
        <v>25</v>
      </c>
      <c r="N20" s="3" t="s">
        <v>30</v>
      </c>
      <c r="O20" s="20" t="str">
        <f>VLOOKUP(CONCATENATE($M20,$N20),Curriculos!$A$2:$J$332,4,FALSE)</f>
        <v>METODOLOGIA DO TRABALHO CIENTÍFICO</v>
      </c>
      <c r="P20" s="21" t="str">
        <f>VLOOKUP(CONCATENATE($M20,$N20),Curriculos!$A$2:$J$332,5,FALSE)</f>
        <v>OB</v>
      </c>
      <c r="Q20" s="21" t="e">
        <f>VLOOKUP($N20,Oferta!$D$2:$P$100,5,FALSE)</f>
        <v>#N/A</v>
      </c>
      <c r="R20" s="21">
        <f>VLOOKUP(CONCATENATE($M20,$N20),Curriculos!$A$2:$J$332,8,FALSE)</f>
        <v>60</v>
      </c>
      <c r="S20" s="5"/>
      <c r="T20" s="22" t="s">
        <v>29</v>
      </c>
      <c r="U20" s="21" t="str">
        <f>VLOOKUP(CONCATENATE($M20,$N20),Curriculos!$A$2:$J$332,10,FALSE)</f>
        <v>DFCH</v>
      </c>
      <c r="V20" s="20" t="str">
        <f>VLOOKUP(CONCATENATE($M20,$N20,$T20),Oferta!$B$2:$R$360,17,FALSE)</f>
        <v>1º Semestre - T02</v>
      </c>
      <c r="W20" s="20" t="str">
        <f>VLOOKUP(CONCATENATE($M20,$N20,$T20),Oferta!$B$2:$Q$360,12,FALSE)</f>
        <v>DM</v>
      </c>
      <c r="X20" s="22">
        <v>3</v>
      </c>
      <c r="Y20" s="23">
        <f>VLOOKUP(CONCATENATE($W20,$X20),Mtz_Horarios!$E$2:$H$92,2,FALSE)</f>
        <v>0.38194444444444442</v>
      </c>
      <c r="Z20" s="23" t="str">
        <f>VLOOKUP(CONCATENATE($W20,$X20),Mtz_Horarios!$E$2:$H$92,3,FALSE)</f>
        <v>Sexta</v>
      </c>
      <c r="AA20" s="24" t="str">
        <f>VLOOKUP(CONCATENATE($W20,$X20),Mtz_Horarios!$E$2:$H$92,4,FALSE)</f>
        <v>Matutino</v>
      </c>
      <c r="AB20" s="20">
        <f>VLOOKUP(CONCATENATE($M20,$N20,$T20),Oferta!$B$2:$Q$360,16,FALSE)</f>
        <v>1102</v>
      </c>
      <c r="AC20" s="20" t="str">
        <f>VLOOKUP(CONCATENATE($M20,$N20,$T20),Oferta!$B$2:$Q$360,15,FALSE)</f>
        <v>Givaldo Niella</v>
      </c>
      <c r="AI20" s="5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12"/>
      <c r="AW20" s="12"/>
    </row>
    <row r="21" spans="1:49" ht="15" hidden="1" customHeight="1">
      <c r="A21" s="12"/>
      <c r="B21" s="12"/>
      <c r="C21" s="12"/>
      <c r="D21" s="12"/>
      <c r="E21" s="12"/>
      <c r="F21" s="12"/>
      <c r="G21" s="12"/>
      <c r="H21" s="12" t="str">
        <f t="shared" si="0"/>
        <v>T02METODOLOGIA DO TRABALHO CIENTÍFICO</v>
      </c>
      <c r="I21" s="12" t="e">
        <f>VLOOKUP(CONCATENATE(N21,T21),Simulador!$H$26:$H$33,1,FALSE)</f>
        <v>#N/A</v>
      </c>
      <c r="J21" s="12" t="e">
        <f t="shared" si="1"/>
        <v>#N/A</v>
      </c>
      <c r="K21" s="13" t="str">
        <f t="shared" si="2"/>
        <v>Sexta0,416666666666667Givaldo Niella</v>
      </c>
      <c r="L21" s="12" t="str">
        <f t="shared" si="3"/>
        <v>1º Semestre - T02MatutinoSexta0,416666666666667</v>
      </c>
      <c r="M21" s="14" t="s">
        <v>25</v>
      </c>
      <c r="N21" s="3" t="s">
        <v>30</v>
      </c>
      <c r="O21" s="20" t="str">
        <f>VLOOKUP(CONCATENATE($M21,$N21),Curriculos!$A$2:$J$332,4,FALSE)</f>
        <v>METODOLOGIA DO TRABALHO CIENTÍFICO</v>
      </c>
      <c r="P21" s="21" t="str">
        <f>VLOOKUP(CONCATENATE($M21,$N21),Curriculos!$A$2:$J$332,5,FALSE)</f>
        <v>OB</v>
      </c>
      <c r="Q21" s="21" t="e">
        <f>VLOOKUP($N21,Oferta!$D$2:$P$100,5,FALSE)</f>
        <v>#N/A</v>
      </c>
      <c r="R21" s="21">
        <f>VLOOKUP(CONCATENATE($M21,$N21),Curriculos!$A$2:$J$332,8,FALSE)</f>
        <v>60</v>
      </c>
      <c r="S21" s="5"/>
      <c r="T21" s="22" t="s">
        <v>29</v>
      </c>
      <c r="U21" s="21" t="str">
        <f>VLOOKUP(CONCATENATE($M21,$N21),Curriculos!$A$2:$J$332,10,FALSE)</f>
        <v>DFCH</v>
      </c>
      <c r="V21" s="20" t="str">
        <f>VLOOKUP(CONCATENATE($M21,$N21,$T21),Oferta!$B$2:$R$360,17,FALSE)</f>
        <v>1º Semestre - T02</v>
      </c>
      <c r="W21" s="20" t="str">
        <f>VLOOKUP(CONCATENATE($M21,$N21,$T21),Oferta!$B$2:$Q$360,12,FALSE)</f>
        <v>DM</v>
      </c>
      <c r="X21" s="22">
        <v>4</v>
      </c>
      <c r="Y21" s="23">
        <f>VLOOKUP(CONCATENATE($W21,$X21),Mtz_Horarios!$E$2:$H$92,2,FALSE)</f>
        <v>0.41666666666666663</v>
      </c>
      <c r="Z21" s="23" t="str">
        <f>VLOOKUP(CONCATENATE($W21,$X21),Mtz_Horarios!$E$2:$H$92,3,FALSE)</f>
        <v>Sexta</v>
      </c>
      <c r="AA21" s="24" t="str">
        <f>VLOOKUP(CONCATENATE($W21,$X21),Mtz_Horarios!$E$2:$H$92,4,FALSE)</f>
        <v>Matutino</v>
      </c>
      <c r="AB21" s="20">
        <f>VLOOKUP(CONCATENATE($M21,$N21,$T21),Oferta!$B$2:$Q$360,16,FALSE)</f>
        <v>1102</v>
      </c>
      <c r="AC21" s="20" t="str">
        <f>VLOOKUP(CONCATENATE($M21,$N21,$T21),Oferta!$B$2:$Q$360,15,FALSE)</f>
        <v>Givaldo Niella</v>
      </c>
      <c r="AI21" s="5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12"/>
      <c r="AW21" s="12"/>
    </row>
    <row r="22" spans="1:49" ht="15" customHeight="1">
      <c r="A22" s="12"/>
      <c r="B22" s="12"/>
      <c r="C22" s="12"/>
      <c r="D22" s="12"/>
      <c r="E22" s="12"/>
      <c r="F22" s="12"/>
      <c r="G22" s="12"/>
      <c r="H22" s="12" t="str">
        <f t="shared" si="0"/>
        <v>T04PRÁTICA EXTENSIONISTA I</v>
      </c>
      <c r="I22" s="12" t="e">
        <f>VLOOKUP(CONCATENATE(N22,T22),Simulador!$H$26:$H$33,1,FALSE)</f>
        <v>#N/A</v>
      </c>
      <c r="J22" s="12" t="e">
        <f t="shared" si="1"/>
        <v>#N/A</v>
      </c>
      <c r="K22" s="13" t="str">
        <f t="shared" si="2"/>
        <v>Sexta0,451388888888889Aline Conceição Souza</v>
      </c>
      <c r="L22" s="12" t="str">
        <f t="shared" si="3"/>
        <v>6º Semestre - T04MatutinoSexta0,451388888888889</v>
      </c>
      <c r="M22" s="14" t="s">
        <v>25</v>
      </c>
      <c r="N22" s="3" t="s">
        <v>26</v>
      </c>
      <c r="O22" s="20" t="str">
        <f>VLOOKUP(CONCATENATE($M22,$N22),Curriculos!$A$2:$J$332,4,FALSE)</f>
        <v>PRÁTICA EXTENSIONISTA I</v>
      </c>
      <c r="P22" s="21" t="str">
        <f>VLOOKUP(CONCATENATE($M22,$N22),Curriculos!$A$2:$J$332,5,FALSE)</f>
        <v>OB</v>
      </c>
      <c r="Q22" s="21" t="e">
        <f>VLOOKUP($N22,Oferta!$D$2:$P$100,5,FALSE)</f>
        <v>#N/A</v>
      </c>
      <c r="R22" s="21">
        <f>VLOOKUP(CONCATENATE($M22,$N22),Curriculos!$A$2:$J$332,8,FALSE)</f>
        <v>90</v>
      </c>
      <c r="S22" s="5"/>
      <c r="T22" s="22" t="s">
        <v>27</v>
      </c>
      <c r="U22" s="21" t="str">
        <f>VLOOKUP(CONCATENATE($M22,$N22),Curriculos!$A$2:$J$332,10,FALSE)</f>
        <v>DCEC</v>
      </c>
      <c r="V22" s="20" t="str">
        <f>VLOOKUP(CONCATENATE($M22,$N22,$T22),Oferta!$B$2:$R$360,17,FALSE)</f>
        <v>6º Semestre - T04</v>
      </c>
      <c r="W22" s="20" t="str">
        <f>VLOOKUP(CONCATENATE($M22,$N22,$T22),Oferta!$B$2:$Q$360,12,FALSE)</f>
        <v>DM</v>
      </c>
      <c r="X22" s="22">
        <v>5</v>
      </c>
      <c r="Y22" s="23">
        <f>VLOOKUP(CONCATENATE($W22,$X22),Mtz_Horarios!$E$2:$H$92,2,FALSE)</f>
        <v>0.45138888888888884</v>
      </c>
      <c r="Z22" s="23" t="str">
        <f>VLOOKUP(CONCATENATE($W22,$X22),Mtz_Horarios!$E$2:$H$92,3,FALSE)</f>
        <v>Sexta</v>
      </c>
      <c r="AA22" s="24" t="str">
        <f>VLOOKUP(CONCATENATE($W22,$X22),Mtz_Horarios!$E$2:$H$92,4,FALSE)</f>
        <v>Matutino</v>
      </c>
      <c r="AB22" s="20">
        <f>VLOOKUP(CONCATENATE($M22,$N22,$T22),Oferta!$B$2:$Q$360,16,FALSE)</f>
        <v>1107</v>
      </c>
      <c r="AC22" s="20" t="str">
        <f>VLOOKUP(CONCATENATE($M22,$N22,$T22),Oferta!$B$2:$Q$360,15,FALSE)</f>
        <v>Aline Conceição Souza</v>
      </c>
      <c r="AI22" s="5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12"/>
      <c r="AW22" s="12"/>
    </row>
    <row r="23" spans="1:49" ht="15" customHeight="1">
      <c r="A23" s="12"/>
      <c r="B23" s="12"/>
      <c r="C23" s="12"/>
      <c r="D23" s="12"/>
      <c r="E23" s="12"/>
      <c r="F23" s="12"/>
      <c r="G23" s="12"/>
      <c r="H23" s="12" t="str">
        <f t="shared" si="0"/>
        <v>T04PRÁTICA EXTENSIONISTA I</v>
      </c>
      <c r="I23" s="12" t="e">
        <f>VLOOKUP(CONCATENATE(N23,T23),Simulador!$H$26:$H$33,1,FALSE)</f>
        <v>#N/A</v>
      </c>
      <c r="J23" s="12" t="e">
        <f t="shared" si="1"/>
        <v>#N/A</v>
      </c>
      <c r="K23" s="13" t="str">
        <f t="shared" si="2"/>
        <v>Sexta0,486111111111111Aline Conceição Souza</v>
      </c>
      <c r="L23" s="12" t="str">
        <f t="shared" si="3"/>
        <v>6º Semestre - T04MatutinoSexta0,486111111111111</v>
      </c>
      <c r="M23" s="14" t="s">
        <v>25</v>
      </c>
      <c r="N23" s="3" t="s">
        <v>26</v>
      </c>
      <c r="O23" s="20" t="str">
        <f>VLOOKUP(CONCATENATE($M23,$N23),Curriculos!$A$2:$J$332,4,FALSE)</f>
        <v>PRÁTICA EXTENSIONISTA I</v>
      </c>
      <c r="P23" s="21" t="str">
        <f>VLOOKUP(CONCATENATE($M23,$N23),Curriculos!$A$2:$J$332,5,FALSE)</f>
        <v>OB</v>
      </c>
      <c r="Q23" s="21" t="e">
        <f>VLOOKUP($N23,Oferta!$D$2:$P$100,5,FALSE)</f>
        <v>#N/A</v>
      </c>
      <c r="R23" s="21">
        <f>VLOOKUP(CONCATENATE($M23,$N23),Curriculos!$A$2:$J$332,8,FALSE)</f>
        <v>90</v>
      </c>
      <c r="S23" s="5"/>
      <c r="T23" s="22" t="s">
        <v>27</v>
      </c>
      <c r="U23" s="21" t="str">
        <f>VLOOKUP(CONCATENATE($M23,$N23),Curriculos!$A$2:$J$332,10,FALSE)</f>
        <v>DCEC</v>
      </c>
      <c r="V23" s="20" t="str">
        <f>VLOOKUP(CONCATENATE($M23,$N23,$T23),Oferta!$B$2:$R$360,17,FALSE)</f>
        <v>6º Semestre - T04</v>
      </c>
      <c r="W23" s="20" t="str">
        <f>VLOOKUP(CONCATENATE($M23,$N23,$T23),Oferta!$B$2:$Q$360,12,FALSE)</f>
        <v>DM</v>
      </c>
      <c r="X23" s="22">
        <v>6</v>
      </c>
      <c r="Y23" s="23">
        <f>VLOOKUP(CONCATENATE($W23,$X23),Mtz_Horarios!$E$2:$H$92,2,FALSE)</f>
        <v>0.4861111111111111</v>
      </c>
      <c r="Z23" s="23" t="str">
        <f>VLOOKUP(CONCATENATE($W23,$X23),Mtz_Horarios!$E$2:$H$92,3,FALSE)</f>
        <v>Sexta</v>
      </c>
      <c r="AA23" s="24" t="str">
        <f>VLOOKUP(CONCATENATE($W23,$X23),Mtz_Horarios!$E$2:$H$92,4,FALSE)</f>
        <v>Matutino</v>
      </c>
      <c r="AB23" s="20">
        <f>VLOOKUP(CONCATENATE($M23,$N23,$T23),Oferta!$B$2:$Q$360,16,FALSE)</f>
        <v>1107</v>
      </c>
      <c r="AC23" s="20" t="str">
        <f>VLOOKUP(CONCATENATE($M23,$N23,$T23),Oferta!$B$2:$Q$360,15,FALSE)</f>
        <v>Aline Conceição Souza</v>
      </c>
      <c r="AI23" s="5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12"/>
      <c r="AW23" s="12"/>
    </row>
    <row r="24" spans="1:49" ht="15" customHeight="1">
      <c r="A24" s="12"/>
      <c r="B24" s="12"/>
      <c r="C24" s="12"/>
      <c r="D24" s="12"/>
      <c r="E24" s="12"/>
      <c r="F24" s="12"/>
      <c r="G24" s="12"/>
      <c r="H24" s="12" t="str">
        <f t="shared" si="0"/>
        <v>T04PRÁTICA EXTENSIONISTA I</v>
      </c>
      <c r="I24" s="12" t="e">
        <f>VLOOKUP(CONCATENATE(N24,T24),Simulador!$H$26:$H$33,1,FALSE)</f>
        <v>#N/A</v>
      </c>
      <c r="J24" s="12" t="e">
        <f t="shared" si="1"/>
        <v>#N/A</v>
      </c>
      <c r="K24" s="13" t="str">
        <f t="shared" si="2"/>
        <v>Quinta0,3125Aline Conceição Souza</v>
      </c>
      <c r="L24" s="12" t="str">
        <f t="shared" si="3"/>
        <v>6º Semestre - T04MatutinoQuinta0,3125</v>
      </c>
      <c r="M24" s="14" t="s">
        <v>25</v>
      </c>
      <c r="N24" s="3" t="s">
        <v>26</v>
      </c>
      <c r="O24" s="20" t="str">
        <f>VLOOKUP(CONCATENATE($M24,$N24),Curriculos!$A$2:$J$332,4,FALSE)</f>
        <v>PRÁTICA EXTENSIONISTA I</v>
      </c>
      <c r="P24" s="21" t="str">
        <f>VLOOKUP(CONCATENATE($M24,$N24),Curriculos!$A$2:$J$332,5,FALSE)</f>
        <v>OB</v>
      </c>
      <c r="Q24" s="21" t="e">
        <f>VLOOKUP($N24,Oferta!$D$2:$P$100,5,FALSE)</f>
        <v>#N/A</v>
      </c>
      <c r="R24" s="21">
        <f>VLOOKUP(CONCATENATE($M24,$N24),Curriculos!$A$2:$J$332,8,FALSE)</f>
        <v>90</v>
      </c>
      <c r="S24" s="5"/>
      <c r="T24" s="22" t="s">
        <v>27</v>
      </c>
      <c r="U24" s="21" t="str">
        <f>VLOOKUP(CONCATENATE($M24,$N24),Curriculos!$A$2:$J$332,10,FALSE)</f>
        <v>DCEC</v>
      </c>
      <c r="V24" s="20" t="str">
        <f>VLOOKUP(CONCATENATE($M24,$N24,$T24),Oferta!$B$2:$R$360,17,FALSE)</f>
        <v>6º Semestre - T04</v>
      </c>
      <c r="W24" s="20" t="str">
        <f>VLOOKUP(CONCATENATE($M24,$N24,$T24),Oferta!$B$2:$Q$360,12,FALSE)</f>
        <v>DM</v>
      </c>
      <c r="X24" s="22">
        <v>1</v>
      </c>
      <c r="Y24" s="23">
        <f>VLOOKUP(CONCATENATE($W24,$X24),Mtz_Horarios!$E$2:$H$92,2,FALSE)</f>
        <v>0.3125</v>
      </c>
      <c r="Z24" s="23" t="str">
        <f>VLOOKUP(CONCATENATE($W24,$X24),Mtz_Horarios!$E$2:$H$92,3,FALSE)</f>
        <v>Quinta</v>
      </c>
      <c r="AA24" s="24" t="str">
        <f>VLOOKUP(CONCATENATE($W24,$X24),Mtz_Horarios!$E$2:$H$92,4,FALSE)</f>
        <v>Matutino</v>
      </c>
      <c r="AB24" s="20">
        <f>VLOOKUP(CONCATENATE($M24,$N24,$T24),Oferta!$B$2:$Q$360,16,FALSE)</f>
        <v>1107</v>
      </c>
      <c r="AC24" s="20" t="str">
        <f>VLOOKUP(CONCATENATE($M24,$N24,$T24),Oferta!$B$2:$Q$360,15,FALSE)</f>
        <v>Aline Conceição Souza</v>
      </c>
      <c r="AI24" s="5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12"/>
      <c r="AW24" s="12"/>
    </row>
    <row r="25" spans="1:49" ht="15" customHeight="1">
      <c r="A25" s="12"/>
      <c r="B25" s="12"/>
      <c r="C25" s="12"/>
      <c r="D25" s="12"/>
      <c r="E25" s="12"/>
      <c r="F25" s="12"/>
      <c r="G25" s="12"/>
      <c r="H25" s="12" t="str">
        <f t="shared" si="0"/>
        <v>T02DESENVOLVIMENTO SOCIOECONÔMICO</v>
      </c>
      <c r="I25" s="12" t="e">
        <f>VLOOKUP(CONCATENATE(N25,T25),Simulador!$H$26:$H$33,1,FALSE)</f>
        <v>#N/A</v>
      </c>
      <c r="J25" s="12" t="e">
        <f t="shared" si="1"/>
        <v>#N/A</v>
      </c>
      <c r="K25" s="13" t="str">
        <f t="shared" si="2"/>
        <v>Quarta0,3125Aline Conceição Souza</v>
      </c>
      <c r="L25" s="12" t="str">
        <f t="shared" si="3"/>
        <v>7º Semestre - T02MatutinoQuarta0,3125</v>
      </c>
      <c r="M25" s="14" t="s">
        <v>31</v>
      </c>
      <c r="N25" s="3" t="s">
        <v>32</v>
      </c>
      <c r="O25" s="20" t="str">
        <f>VLOOKUP(CONCATENATE($M25,$N25),Curriculos!$A$2:$J$332,4,FALSE)</f>
        <v>DESENVOLVIMENTO SOCIOECONÔMICO</v>
      </c>
      <c r="P25" s="21" t="str">
        <f>VLOOKUP(CONCATENATE($M25,$N25),Curriculos!$A$2:$J$332,5,FALSE)</f>
        <v>OB</v>
      </c>
      <c r="Q25" s="21" t="str">
        <f>VLOOKUP($N25,Oferta!$D$2:$P$100,5,FALSE)</f>
        <v>T</v>
      </c>
      <c r="R25" s="21">
        <f>VLOOKUP(CONCATENATE($M25,$N25),Curriculos!$A$2:$J$332,8,FALSE)</f>
        <v>90</v>
      </c>
      <c r="S25" s="5" t="s">
        <v>33</v>
      </c>
      <c r="T25" s="22" t="s">
        <v>29</v>
      </c>
      <c r="U25" s="21" t="str">
        <f>VLOOKUP(CONCATENATE($M25,$N25),Curriculos!$A$2:$J$332,10,FALSE)</f>
        <v>DCEC</v>
      </c>
      <c r="V25" s="20" t="str">
        <f>VLOOKUP(CONCATENATE($M25,$N25,$T25),Oferta!$B$2:$R$360,17,FALSE)</f>
        <v>7º Semestre - T02</v>
      </c>
      <c r="W25" s="20" t="str">
        <f>VLOOKUP(CONCATENATE($M25,$N25,$T25),Oferta!$B$2:$Q$360,12,FALSE)</f>
        <v>AM</v>
      </c>
      <c r="X25" s="22">
        <v>1</v>
      </c>
      <c r="Y25" s="23">
        <f>VLOOKUP(CONCATENATE($W25,$X25),Mtz_Horarios!$E$2:$H$92,2,FALSE)</f>
        <v>0.3125</v>
      </c>
      <c r="Z25" s="23" t="str">
        <f>VLOOKUP(CONCATENATE($W25,$X25),Mtz_Horarios!$E$2:$H$92,3,FALSE)</f>
        <v>Quarta</v>
      </c>
      <c r="AA25" s="24" t="str">
        <f>VLOOKUP(CONCATENATE($W25,$X25),Mtz_Horarios!$E$2:$H$92,4,FALSE)</f>
        <v>Matutino</v>
      </c>
      <c r="AB25" s="20">
        <f>VLOOKUP(CONCATENATE($M25,$N25,$T25),Oferta!$B$2:$Q$360,16,FALSE)</f>
        <v>1106</v>
      </c>
      <c r="AC25" s="20" t="str">
        <f>VLOOKUP(CONCATENATE($M25,$N25,$T25),Oferta!$B$2:$Q$360,15,FALSE)</f>
        <v>Aline Conceição Souza</v>
      </c>
      <c r="AI25" s="5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12"/>
      <c r="AW25" s="12"/>
    </row>
    <row r="26" spans="1:49" ht="15" customHeight="1">
      <c r="A26" s="12"/>
      <c r="B26" s="12"/>
      <c r="C26" s="12"/>
      <c r="D26" s="12"/>
      <c r="E26" s="12"/>
      <c r="F26" s="12"/>
      <c r="G26" s="12"/>
      <c r="H26" s="12" t="e">
        <f t="shared" si="0"/>
        <v>#N/A</v>
      </c>
      <c r="I26" s="12" t="e">
        <f>VLOOKUP(CONCATENATE(N26,T26),Simulador!$H$26:$H$33,1,FALSE)</f>
        <v>#N/A</v>
      </c>
      <c r="J26" s="12" t="e">
        <f t="shared" si="1"/>
        <v>#N/A</v>
      </c>
      <c r="K26" s="13" t="e">
        <f t="shared" si="2"/>
        <v>#N/A</v>
      </c>
      <c r="L26" s="12" t="e">
        <f t="shared" si="3"/>
        <v>#N/A</v>
      </c>
      <c r="M26" s="14" t="s">
        <v>25</v>
      </c>
      <c r="N26" s="3" t="s">
        <v>34</v>
      </c>
      <c r="O26" s="20" t="str">
        <f>VLOOKUP(CONCATENATE($M26,$N26),Curriculos!$A$2:$J$332,4,FALSE)</f>
        <v>INTRODUÇÃO À ECONOMIA</v>
      </c>
      <c r="P26" s="21" t="str">
        <f>VLOOKUP(CONCATENATE($M26,$N26),Curriculos!$A$2:$J$332,5,FALSE)</f>
        <v>OB</v>
      </c>
      <c r="Q26" s="21" t="e">
        <f>VLOOKUP($N26,Oferta!$D$2:$P$100,5,FALSE)</f>
        <v>#N/A</v>
      </c>
      <c r="R26" s="21">
        <f>VLOOKUP(CONCATENATE($M26,$N26),Curriculos!$A$2:$J$332,8,FALSE)</f>
        <v>60</v>
      </c>
      <c r="S26" s="5"/>
      <c r="T26" s="22" t="s">
        <v>27</v>
      </c>
      <c r="U26" s="21" t="str">
        <f>VLOOKUP(CONCATENATE($M26,$N26),Curriculos!$A$2:$J$332,10,FALSE)</f>
        <v>DCEC</v>
      </c>
      <c r="V26" s="20" t="e">
        <f>VLOOKUP(CONCATENATE($M26,$N26,$T26),Oferta!$B$2:$R$360,17,FALSE)</f>
        <v>#N/A</v>
      </c>
      <c r="W26" s="20" t="e">
        <f>VLOOKUP(CONCATENATE($M26,$N26,$T26),Oferta!$B$2:$Q$360,12,FALSE)</f>
        <v>#N/A</v>
      </c>
      <c r="X26" s="22">
        <v>1</v>
      </c>
      <c r="Y26" s="23" t="e">
        <f>VLOOKUP(CONCATENATE($W26,$X26),Mtz_Horarios!$E$2:$H$92,2,FALSE)</f>
        <v>#N/A</v>
      </c>
      <c r="Z26" s="23" t="e">
        <f>VLOOKUP(CONCATENATE($W26,$X26),Mtz_Horarios!$E$2:$H$92,3,FALSE)</f>
        <v>#N/A</v>
      </c>
      <c r="AA26" s="24" t="e">
        <f>VLOOKUP(CONCATENATE($W26,$X26),Mtz_Horarios!$E$2:$H$92,4,FALSE)</f>
        <v>#N/A</v>
      </c>
      <c r="AB26" s="20" t="e">
        <f>VLOOKUP(CONCATENATE($M26,$N26,$T26),Oferta!$B$2:$Q$360,16,FALSE)</f>
        <v>#N/A</v>
      </c>
      <c r="AC26" s="20" t="e">
        <f>VLOOKUP(CONCATENATE($M26,$N26,$T26),Oferta!$B$2:$Q$360,15,FALSE)</f>
        <v>#N/A</v>
      </c>
      <c r="AI26" s="5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12"/>
      <c r="AW26" s="12"/>
    </row>
    <row r="27" spans="1:49" ht="15" customHeight="1">
      <c r="A27" s="12"/>
      <c r="B27" s="12"/>
      <c r="C27" s="12"/>
      <c r="D27" s="12"/>
      <c r="E27" s="12"/>
      <c r="F27" s="12"/>
      <c r="G27" s="12"/>
      <c r="H27" s="12" t="e">
        <f t="shared" si="0"/>
        <v>#N/A</v>
      </c>
      <c r="I27" s="12" t="e">
        <f>VLOOKUP(CONCATENATE(N27,T27),Simulador!$H$26:$H$33,1,FALSE)</f>
        <v>#N/A</v>
      </c>
      <c r="J27" s="12" t="e">
        <f t="shared" si="1"/>
        <v>#N/A</v>
      </c>
      <c r="K27" s="13" t="e">
        <f t="shared" si="2"/>
        <v>#N/A</v>
      </c>
      <c r="L27" s="12" t="e">
        <f t="shared" si="3"/>
        <v>#N/A</v>
      </c>
      <c r="M27" s="14" t="s">
        <v>25</v>
      </c>
      <c r="N27" s="3" t="s">
        <v>34</v>
      </c>
      <c r="O27" s="20" t="str">
        <f>VLOOKUP(CONCATENATE($M27,$N27),Curriculos!$A$2:$J$332,4,FALSE)</f>
        <v>INTRODUÇÃO À ECONOMIA</v>
      </c>
      <c r="P27" s="21" t="str">
        <f>VLOOKUP(CONCATENATE($M27,$N27),Curriculos!$A$2:$J$332,5,FALSE)</f>
        <v>OB</v>
      </c>
      <c r="Q27" s="21" t="e">
        <f>VLOOKUP($N27,Oferta!$D$2:$P$100,5,FALSE)</f>
        <v>#N/A</v>
      </c>
      <c r="R27" s="21">
        <f>VLOOKUP(CONCATENATE($M27,$N27),Curriculos!$A$2:$J$332,8,FALSE)</f>
        <v>60</v>
      </c>
      <c r="S27" s="5"/>
      <c r="T27" s="22" t="s">
        <v>27</v>
      </c>
      <c r="U27" s="21" t="str">
        <f>VLOOKUP(CONCATENATE($M27,$N27),Curriculos!$A$2:$J$332,10,FALSE)</f>
        <v>DCEC</v>
      </c>
      <c r="V27" s="20" t="e">
        <f>VLOOKUP(CONCATENATE($M27,$N27,$T27),Oferta!$B$2:$R$360,17,FALSE)</f>
        <v>#N/A</v>
      </c>
      <c r="W27" s="20" t="e">
        <f>VLOOKUP(CONCATENATE($M27,$N27,$T27),Oferta!$B$2:$Q$360,12,FALSE)</f>
        <v>#N/A</v>
      </c>
      <c r="X27" s="22">
        <v>2</v>
      </c>
      <c r="Y27" s="23" t="e">
        <f>VLOOKUP(CONCATENATE($W27,$X27),Mtz_Horarios!$E$2:$H$92,2,FALSE)</f>
        <v>#N/A</v>
      </c>
      <c r="Z27" s="23" t="e">
        <f>VLOOKUP(CONCATENATE($W27,$X27),Mtz_Horarios!$E$2:$H$92,3,FALSE)</f>
        <v>#N/A</v>
      </c>
      <c r="AA27" s="24" t="e">
        <f>VLOOKUP(CONCATENATE($W27,$X27),Mtz_Horarios!$E$2:$H$92,4,FALSE)</f>
        <v>#N/A</v>
      </c>
      <c r="AB27" s="20" t="e">
        <f>VLOOKUP(CONCATENATE($M27,$N27,$T27),Oferta!$B$2:$Q$360,16,FALSE)</f>
        <v>#N/A</v>
      </c>
      <c r="AC27" s="20" t="e">
        <f>VLOOKUP(CONCATENATE($M27,$N27,$T27),Oferta!$B$2:$Q$360,15,FALSE)</f>
        <v>#N/A</v>
      </c>
      <c r="AI27" s="5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12"/>
      <c r="AW27" s="12"/>
    </row>
    <row r="28" spans="1:49" ht="15" customHeight="1">
      <c r="A28" s="12"/>
      <c r="B28" s="12"/>
      <c r="C28" s="12"/>
      <c r="D28" s="12"/>
      <c r="E28" s="12"/>
      <c r="F28" s="12"/>
      <c r="G28" s="12"/>
      <c r="H28" s="12" t="e">
        <f t="shared" si="0"/>
        <v>#N/A</v>
      </c>
      <c r="I28" s="12" t="e">
        <f>VLOOKUP(CONCATENATE(N28,T28),Simulador!$H$26:$H$33,1,FALSE)</f>
        <v>#N/A</v>
      </c>
      <c r="J28" s="12" t="e">
        <f t="shared" si="1"/>
        <v>#N/A</v>
      </c>
      <c r="K28" s="13" t="e">
        <f t="shared" si="2"/>
        <v>#N/A</v>
      </c>
      <c r="L28" s="12" t="e">
        <f t="shared" si="3"/>
        <v>#N/A</v>
      </c>
      <c r="M28" s="14" t="s">
        <v>25</v>
      </c>
      <c r="N28" s="3" t="s">
        <v>34</v>
      </c>
      <c r="O28" s="20" t="str">
        <f>VLOOKUP(CONCATENATE($M28,$N28),Curriculos!$A$2:$J$332,4,FALSE)</f>
        <v>INTRODUÇÃO À ECONOMIA</v>
      </c>
      <c r="P28" s="21" t="str">
        <f>VLOOKUP(CONCATENATE($M28,$N28),Curriculos!$A$2:$J$332,5,FALSE)</f>
        <v>OB</v>
      </c>
      <c r="Q28" s="21" t="e">
        <f>VLOOKUP($N28,Oferta!$D$2:$P$100,5,FALSE)</f>
        <v>#N/A</v>
      </c>
      <c r="R28" s="21">
        <f>VLOOKUP(CONCATENATE($M28,$N28),Curriculos!$A$2:$J$332,8,FALSE)</f>
        <v>60</v>
      </c>
      <c r="S28" s="5"/>
      <c r="T28" s="22" t="s">
        <v>27</v>
      </c>
      <c r="U28" s="21" t="str">
        <f>VLOOKUP(CONCATENATE($M28,$N28),Curriculos!$A$2:$J$332,10,FALSE)</f>
        <v>DCEC</v>
      </c>
      <c r="V28" s="20" t="e">
        <f>VLOOKUP(CONCATENATE($M28,$N28,$T28),Oferta!$B$2:$R$360,17,FALSE)</f>
        <v>#N/A</v>
      </c>
      <c r="W28" s="20" t="e">
        <f>VLOOKUP(CONCATENATE($M28,$N28,$T28),Oferta!$B$2:$Q$360,12,FALSE)</f>
        <v>#N/A</v>
      </c>
      <c r="X28" s="22">
        <v>3</v>
      </c>
      <c r="Y28" s="23" t="e">
        <f>VLOOKUP(CONCATENATE($W28,$X28),Mtz_Horarios!$E$2:$H$92,2,FALSE)</f>
        <v>#N/A</v>
      </c>
      <c r="Z28" s="23" t="e">
        <f>VLOOKUP(CONCATENATE($W28,$X28),Mtz_Horarios!$E$2:$H$92,3,FALSE)</f>
        <v>#N/A</v>
      </c>
      <c r="AA28" s="24" t="e">
        <f>VLOOKUP(CONCATENATE($W28,$X28),Mtz_Horarios!$E$2:$H$92,4,FALSE)</f>
        <v>#N/A</v>
      </c>
      <c r="AB28" s="20" t="e">
        <f>VLOOKUP(CONCATENATE($M28,$N28,$T28),Oferta!$B$2:$Q$360,16,FALSE)</f>
        <v>#N/A</v>
      </c>
      <c r="AC28" s="20" t="e">
        <f>VLOOKUP(CONCATENATE($M28,$N28,$T28),Oferta!$B$2:$Q$360,15,FALSE)</f>
        <v>#N/A</v>
      </c>
      <c r="AI28" s="5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12"/>
      <c r="AW28" s="12"/>
    </row>
    <row r="29" spans="1:49" ht="15" customHeight="1">
      <c r="A29" s="12"/>
      <c r="B29" s="12"/>
      <c r="C29" s="12"/>
      <c r="D29" s="12"/>
      <c r="E29" s="12"/>
      <c r="F29" s="12"/>
      <c r="G29" s="12"/>
      <c r="H29" s="12" t="e">
        <f t="shared" si="0"/>
        <v>#N/A</v>
      </c>
      <c r="I29" s="12" t="e">
        <f>VLOOKUP(CONCATENATE(N29,T29),Simulador!$H$26:$H$33,1,FALSE)</f>
        <v>#N/A</v>
      </c>
      <c r="J29" s="12" t="e">
        <f t="shared" si="1"/>
        <v>#N/A</v>
      </c>
      <c r="K29" s="13" t="e">
        <f t="shared" si="2"/>
        <v>#N/A</v>
      </c>
      <c r="L29" s="12" t="e">
        <f t="shared" si="3"/>
        <v>#N/A</v>
      </c>
      <c r="M29" s="14" t="s">
        <v>25</v>
      </c>
      <c r="N29" s="3" t="s">
        <v>34</v>
      </c>
      <c r="O29" s="20" t="str">
        <f>VLOOKUP(CONCATENATE($M29,$N29),Curriculos!$A$2:$J$332,4,FALSE)</f>
        <v>INTRODUÇÃO À ECONOMIA</v>
      </c>
      <c r="P29" s="21" t="str">
        <f>VLOOKUP(CONCATENATE($M29,$N29),Curriculos!$A$2:$J$332,5,FALSE)</f>
        <v>OB</v>
      </c>
      <c r="Q29" s="21" t="e">
        <f>VLOOKUP($N29,Oferta!$D$2:$P$100,5,FALSE)</f>
        <v>#N/A</v>
      </c>
      <c r="R29" s="21">
        <f>VLOOKUP(CONCATENATE($M29,$N29),Curriculos!$A$2:$J$332,8,FALSE)</f>
        <v>60</v>
      </c>
      <c r="S29" s="5"/>
      <c r="T29" s="22" t="s">
        <v>27</v>
      </c>
      <c r="U29" s="21" t="str">
        <f>VLOOKUP(CONCATENATE($M29,$N29),Curriculos!$A$2:$J$332,10,FALSE)</f>
        <v>DCEC</v>
      </c>
      <c r="V29" s="20" t="e">
        <f>VLOOKUP(CONCATENATE($M29,$N29,$T29),Oferta!$B$2:$R$360,17,FALSE)</f>
        <v>#N/A</v>
      </c>
      <c r="W29" s="20" t="e">
        <f>VLOOKUP(CONCATENATE($M29,$N29,$T29),Oferta!$B$2:$Q$360,12,FALSE)</f>
        <v>#N/A</v>
      </c>
      <c r="X29" s="22">
        <v>4</v>
      </c>
      <c r="Y29" s="23" t="e">
        <f>VLOOKUP(CONCATENATE($W29,$X29),Mtz_Horarios!$E$2:$H$92,2,FALSE)</f>
        <v>#N/A</v>
      </c>
      <c r="Z29" s="23" t="e">
        <f>VLOOKUP(CONCATENATE($W29,$X29),Mtz_Horarios!$E$2:$H$92,3,FALSE)</f>
        <v>#N/A</v>
      </c>
      <c r="AA29" s="24" t="e">
        <f>VLOOKUP(CONCATENATE($W29,$X29),Mtz_Horarios!$E$2:$H$92,4,FALSE)</f>
        <v>#N/A</v>
      </c>
      <c r="AB29" s="20" t="e">
        <f>VLOOKUP(CONCATENATE($M29,$N29,$T29),Oferta!$B$2:$Q$360,16,FALSE)</f>
        <v>#N/A</v>
      </c>
      <c r="AC29" s="20" t="e">
        <f>VLOOKUP(CONCATENATE($M29,$N29,$T29),Oferta!$B$2:$Q$360,15,FALSE)</f>
        <v>#N/A</v>
      </c>
      <c r="AI29" s="5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12"/>
      <c r="AW29" s="12"/>
    </row>
    <row r="30" spans="1:49" ht="15" hidden="1" customHeight="1">
      <c r="A30" s="12"/>
      <c r="B30" s="12"/>
      <c r="C30" s="12"/>
      <c r="D30" s="12"/>
      <c r="E30" s="12"/>
      <c r="F30" s="12"/>
      <c r="G30" s="12"/>
      <c r="H30" s="12" t="str">
        <f t="shared" si="0"/>
        <v>T04METODOLOGIA DO TRABALHO CIENTÍFICO</v>
      </c>
      <c r="I30" s="12" t="e">
        <f>VLOOKUP(CONCATENATE(N30,T30),Simulador!$H$26:$H$33,1,FALSE)</f>
        <v>#N/A</v>
      </c>
      <c r="J30" s="12" t="e">
        <f t="shared" si="1"/>
        <v>#N/A</v>
      </c>
      <c r="K30" s="13" t="str">
        <f t="shared" si="2"/>
        <v>Sexta0,3125Givaldo Niella</v>
      </c>
      <c r="L30" s="12" t="str">
        <f t="shared" si="3"/>
        <v>1º Semestre - T04MatutinoSexta0,3125</v>
      </c>
      <c r="M30" s="14" t="s">
        <v>25</v>
      </c>
      <c r="N30" s="3" t="s">
        <v>30</v>
      </c>
      <c r="O30" s="20" t="str">
        <f>VLOOKUP(CONCATENATE($M30,$N30),Curriculos!$A$2:$J$332,4,FALSE)</f>
        <v>METODOLOGIA DO TRABALHO CIENTÍFICO</v>
      </c>
      <c r="P30" s="21" t="str">
        <f>VLOOKUP(CONCATENATE($M30,$N30),Curriculos!$A$2:$J$332,5,FALSE)</f>
        <v>OB</v>
      </c>
      <c r="Q30" s="21" t="e">
        <f>VLOOKUP($N30,Oferta!$D$2:$P$100,5,FALSE)</f>
        <v>#N/A</v>
      </c>
      <c r="R30" s="21">
        <f>VLOOKUP(CONCATENATE($M30,$N30),Curriculos!$A$2:$J$332,8,FALSE)</f>
        <v>60</v>
      </c>
      <c r="S30" s="5"/>
      <c r="T30" s="22" t="s">
        <v>27</v>
      </c>
      <c r="U30" s="21" t="str">
        <f>VLOOKUP(CONCATENATE($M30,$N30),Curriculos!$A$2:$J$332,10,FALSE)</f>
        <v>DFCH</v>
      </c>
      <c r="V30" s="20" t="str">
        <f>VLOOKUP(CONCATENATE($M30,$N30,$T30),Oferta!$B$2:$R$360,17,FALSE)</f>
        <v>1º Semestre - T04</v>
      </c>
      <c r="W30" s="20" t="str">
        <f>VLOOKUP(CONCATENATE($M30,$N30,$T30),Oferta!$B$2:$Q$360,12,FALSE)</f>
        <v>EM</v>
      </c>
      <c r="X30" s="22">
        <v>1</v>
      </c>
      <c r="Y30" s="23">
        <f>VLOOKUP(CONCATENATE($W30,$X30),Mtz_Horarios!$E$2:$H$92,2,FALSE)</f>
        <v>0.3125</v>
      </c>
      <c r="Z30" s="23" t="str">
        <f>VLOOKUP(CONCATENATE($W30,$X30),Mtz_Horarios!$E$2:$H$92,3,FALSE)</f>
        <v>Sexta</v>
      </c>
      <c r="AA30" s="24" t="str">
        <f>VLOOKUP(CONCATENATE($W30,$X30),Mtz_Horarios!$E$2:$H$92,4,FALSE)</f>
        <v>Matutino</v>
      </c>
      <c r="AB30" s="20">
        <f>VLOOKUP(CONCATENATE($M30,$N30,$T30),Oferta!$B$2:$Q$360,16,FALSE)</f>
        <v>1102</v>
      </c>
      <c r="AC30" s="20" t="str">
        <f>VLOOKUP(CONCATENATE($M30,$N30,$T30),Oferta!$B$2:$Q$360,15,FALSE)</f>
        <v>Givaldo Niella</v>
      </c>
      <c r="AI30" s="5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12"/>
      <c r="AW30" s="12"/>
    </row>
    <row r="31" spans="1:49" ht="15" hidden="1" customHeight="1">
      <c r="A31" s="12"/>
      <c r="B31" s="12"/>
      <c r="C31" s="12"/>
      <c r="D31" s="12"/>
      <c r="E31" s="12"/>
      <c r="F31" s="12"/>
      <c r="G31" s="12"/>
      <c r="H31" s="12" t="str">
        <f t="shared" si="0"/>
        <v>T04METODOLOGIA DO TRABALHO CIENTÍFICO</v>
      </c>
      <c r="I31" s="12" t="e">
        <f>VLOOKUP(CONCATENATE(N31,T31),Simulador!$H$26:$H$33,1,FALSE)</f>
        <v>#N/A</v>
      </c>
      <c r="J31" s="12" t="e">
        <f t="shared" si="1"/>
        <v>#N/A</v>
      </c>
      <c r="K31" s="13" t="str">
        <f t="shared" si="2"/>
        <v>Sexta0,347222222222222Givaldo Niella</v>
      </c>
      <c r="L31" s="12" t="str">
        <f t="shared" si="3"/>
        <v>1º Semestre - T04MatutinoSexta0,347222222222222</v>
      </c>
      <c r="M31" s="14" t="s">
        <v>25</v>
      </c>
      <c r="N31" s="3" t="s">
        <v>30</v>
      </c>
      <c r="O31" s="20" t="str">
        <f>VLOOKUP(CONCATENATE($M31,$N31),Curriculos!$A$2:$J$332,4,FALSE)</f>
        <v>METODOLOGIA DO TRABALHO CIENTÍFICO</v>
      </c>
      <c r="P31" s="21" t="str">
        <f>VLOOKUP(CONCATENATE($M31,$N31),Curriculos!$A$2:$J$332,5,FALSE)</f>
        <v>OB</v>
      </c>
      <c r="Q31" s="21" t="e">
        <f>VLOOKUP($N31,Oferta!$D$2:$P$100,5,FALSE)</f>
        <v>#N/A</v>
      </c>
      <c r="R31" s="21">
        <f>VLOOKUP(CONCATENATE($M31,$N31),Curriculos!$A$2:$J$332,8,FALSE)</f>
        <v>60</v>
      </c>
      <c r="S31" s="5"/>
      <c r="T31" s="22" t="s">
        <v>27</v>
      </c>
      <c r="U31" s="21" t="str">
        <f>VLOOKUP(CONCATENATE($M31,$N31),Curriculos!$A$2:$J$332,10,FALSE)</f>
        <v>DFCH</v>
      </c>
      <c r="V31" s="20" t="str">
        <f>VLOOKUP(CONCATENATE($M31,$N31,$T31),Oferta!$B$2:$R$360,17,FALSE)</f>
        <v>1º Semestre - T04</v>
      </c>
      <c r="W31" s="20" t="str">
        <f>VLOOKUP(CONCATENATE($M31,$N31,$T31),Oferta!$B$2:$Q$360,12,FALSE)</f>
        <v>EM</v>
      </c>
      <c r="X31" s="22">
        <v>2</v>
      </c>
      <c r="Y31" s="23">
        <f>VLOOKUP(CONCATENATE($W31,$X31),Mtz_Horarios!$E$2:$H$92,2,FALSE)</f>
        <v>0.34722222222222221</v>
      </c>
      <c r="Z31" s="23" t="str">
        <f>VLOOKUP(CONCATENATE($W31,$X31),Mtz_Horarios!$E$2:$H$92,3,FALSE)</f>
        <v>Sexta</v>
      </c>
      <c r="AA31" s="24" t="str">
        <f>VLOOKUP(CONCATENATE($W31,$X31),Mtz_Horarios!$E$2:$H$92,4,FALSE)</f>
        <v>Matutino</v>
      </c>
      <c r="AB31" s="20">
        <f>VLOOKUP(CONCATENATE($M31,$N31,$T31),Oferta!$B$2:$Q$360,16,FALSE)</f>
        <v>1102</v>
      </c>
      <c r="AC31" s="20" t="str">
        <f>VLOOKUP(CONCATENATE($M31,$N31,$T31),Oferta!$B$2:$Q$360,15,FALSE)</f>
        <v>Givaldo Niella</v>
      </c>
      <c r="AI31" s="5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12"/>
      <c r="AW31" s="12"/>
    </row>
    <row r="32" spans="1:49" ht="15" hidden="1" customHeight="1">
      <c r="A32" s="12"/>
      <c r="B32" s="12"/>
      <c r="C32" s="12"/>
      <c r="D32" s="12"/>
      <c r="E32" s="12"/>
      <c r="F32" s="12"/>
      <c r="G32" s="12"/>
      <c r="H32" s="12" t="str">
        <f t="shared" si="0"/>
        <v>T04METODOLOGIA DO TRABALHO CIENTÍFICO</v>
      </c>
      <c r="I32" s="12" t="e">
        <f>VLOOKUP(CONCATENATE(N32,T32),Simulador!$H$26:$H$33,1,FALSE)</f>
        <v>#N/A</v>
      </c>
      <c r="J32" s="12" t="e">
        <f t="shared" si="1"/>
        <v>#N/A</v>
      </c>
      <c r="K32" s="13" t="str">
        <f t="shared" si="2"/>
        <v>Quinta0,451388888888889Givaldo Niella</v>
      </c>
      <c r="L32" s="12" t="str">
        <f t="shared" si="3"/>
        <v>1º Semestre - T04MatutinoQuinta0,451388888888889</v>
      </c>
      <c r="M32" s="14" t="s">
        <v>25</v>
      </c>
      <c r="N32" s="3" t="s">
        <v>30</v>
      </c>
      <c r="O32" s="20" t="str">
        <f>VLOOKUP(CONCATENATE($M32,$N32),Curriculos!$A$2:$J$332,4,FALSE)</f>
        <v>METODOLOGIA DO TRABALHO CIENTÍFICO</v>
      </c>
      <c r="P32" s="21" t="str">
        <f>VLOOKUP(CONCATENATE($M32,$N32),Curriculos!$A$2:$J$332,5,FALSE)</f>
        <v>OB</v>
      </c>
      <c r="Q32" s="21" t="e">
        <f>VLOOKUP($N32,Oferta!$D$2:$P$100,5,FALSE)</f>
        <v>#N/A</v>
      </c>
      <c r="R32" s="21">
        <f>VLOOKUP(CONCATENATE($M32,$N32),Curriculos!$A$2:$J$332,8,FALSE)</f>
        <v>60</v>
      </c>
      <c r="S32" s="5"/>
      <c r="T32" s="22" t="s">
        <v>27</v>
      </c>
      <c r="U32" s="21" t="str">
        <f>VLOOKUP(CONCATENATE($M32,$N32),Curriculos!$A$2:$J$332,10,FALSE)</f>
        <v>DFCH</v>
      </c>
      <c r="V32" s="20" t="str">
        <f>VLOOKUP(CONCATENATE($M32,$N32,$T32),Oferta!$B$2:$R$360,17,FALSE)</f>
        <v>1º Semestre - T04</v>
      </c>
      <c r="W32" s="20" t="str">
        <f>VLOOKUP(CONCATENATE($M32,$N32,$T32),Oferta!$B$2:$Q$360,12,FALSE)</f>
        <v>EM</v>
      </c>
      <c r="X32" s="22">
        <v>3</v>
      </c>
      <c r="Y32" s="23">
        <f>VLOOKUP(CONCATENATE($W32,$X32),Mtz_Horarios!$E$2:$H$92,2,FALSE)</f>
        <v>0.45138888888888884</v>
      </c>
      <c r="Z32" s="23" t="str">
        <f>VLOOKUP(CONCATENATE($W32,$X32),Mtz_Horarios!$E$2:$H$92,3,FALSE)</f>
        <v>Quinta</v>
      </c>
      <c r="AA32" s="24" t="str">
        <f>VLOOKUP(CONCATENATE($W32,$X32),Mtz_Horarios!$E$2:$H$92,4,FALSE)</f>
        <v>Matutino</v>
      </c>
      <c r="AB32" s="20">
        <f>VLOOKUP(CONCATENATE($M32,$N32,$T32),Oferta!$B$2:$Q$360,16,FALSE)</f>
        <v>1102</v>
      </c>
      <c r="AC32" s="20" t="str">
        <f>VLOOKUP(CONCATENATE($M32,$N32,$T32),Oferta!$B$2:$Q$360,15,FALSE)</f>
        <v>Givaldo Niella</v>
      </c>
      <c r="AI32" s="5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12"/>
      <c r="AW32" s="12"/>
    </row>
    <row r="33" spans="1:49" ht="15" hidden="1" customHeight="1">
      <c r="A33" s="12"/>
      <c r="B33" s="12"/>
      <c r="C33" s="12"/>
      <c r="D33" s="12"/>
      <c r="E33" s="12"/>
      <c r="F33" s="12"/>
      <c r="G33" s="12"/>
      <c r="H33" s="12" t="str">
        <f t="shared" si="0"/>
        <v>T04METODOLOGIA DO TRABALHO CIENTÍFICO</v>
      </c>
      <c r="I33" s="12" t="e">
        <f>VLOOKUP(CONCATENATE(N33,T33),Simulador!$H$26:$H$33,1,FALSE)</f>
        <v>#N/A</v>
      </c>
      <c r="J33" s="12" t="e">
        <f t="shared" si="1"/>
        <v>#N/A</v>
      </c>
      <c r="K33" s="13" t="str">
        <f t="shared" si="2"/>
        <v>Quinta0,486111111111111Givaldo Niella</v>
      </c>
      <c r="L33" s="12" t="str">
        <f t="shared" si="3"/>
        <v>1º Semestre - T04MatutinoQuinta0,486111111111111</v>
      </c>
      <c r="M33" s="14" t="s">
        <v>25</v>
      </c>
      <c r="N33" s="3" t="s">
        <v>30</v>
      </c>
      <c r="O33" s="20" t="str">
        <f>VLOOKUP(CONCATENATE($M33,$N33),Curriculos!$A$2:$J$332,4,FALSE)</f>
        <v>METODOLOGIA DO TRABALHO CIENTÍFICO</v>
      </c>
      <c r="P33" s="21" t="str">
        <f>VLOOKUP(CONCATENATE($M33,$N33),Curriculos!$A$2:$J$332,5,FALSE)</f>
        <v>OB</v>
      </c>
      <c r="Q33" s="21" t="e">
        <f>VLOOKUP($N33,Oferta!$D$2:$P$100,5,FALSE)</f>
        <v>#N/A</v>
      </c>
      <c r="R33" s="21">
        <f>VLOOKUP(CONCATENATE($M33,$N33),Curriculos!$A$2:$J$332,8,FALSE)</f>
        <v>60</v>
      </c>
      <c r="S33" s="5"/>
      <c r="T33" s="22" t="s">
        <v>27</v>
      </c>
      <c r="U33" s="21" t="str">
        <f>VLOOKUP(CONCATENATE($M33,$N33),Curriculos!$A$2:$J$332,10,FALSE)</f>
        <v>DFCH</v>
      </c>
      <c r="V33" s="20" t="str">
        <f>VLOOKUP(CONCATENATE($M33,$N33,$T33),Oferta!$B$2:$R$360,17,FALSE)</f>
        <v>1º Semestre - T04</v>
      </c>
      <c r="W33" s="20" t="str">
        <f>VLOOKUP(CONCATENATE($M33,$N33,$T33),Oferta!$B$2:$Q$360,12,FALSE)</f>
        <v>EM</v>
      </c>
      <c r="X33" s="22">
        <v>4</v>
      </c>
      <c r="Y33" s="23">
        <f>VLOOKUP(CONCATENATE($W33,$X33),Mtz_Horarios!$E$2:$H$92,2,FALSE)</f>
        <v>0.4861111111111111</v>
      </c>
      <c r="Z33" s="23" t="str">
        <f>VLOOKUP(CONCATENATE($W33,$X33),Mtz_Horarios!$E$2:$H$92,3,FALSE)</f>
        <v>Quinta</v>
      </c>
      <c r="AA33" s="24" t="str">
        <f>VLOOKUP(CONCATENATE($W33,$X33),Mtz_Horarios!$E$2:$H$92,4,FALSE)</f>
        <v>Matutino</v>
      </c>
      <c r="AB33" s="20">
        <f>VLOOKUP(CONCATENATE($M33,$N33,$T33),Oferta!$B$2:$Q$360,16,FALSE)</f>
        <v>1102</v>
      </c>
      <c r="AC33" s="20" t="str">
        <f>VLOOKUP(CONCATENATE($M33,$N33,$T33),Oferta!$B$2:$Q$360,15,FALSE)</f>
        <v>Givaldo Niella</v>
      </c>
      <c r="AI33" s="5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12"/>
      <c r="AW33" s="12"/>
    </row>
    <row r="34" spans="1:49" ht="15" customHeight="1">
      <c r="A34" s="12"/>
      <c r="B34" s="12"/>
      <c r="C34" s="12"/>
      <c r="D34" s="12"/>
      <c r="E34" s="12"/>
      <c r="F34" s="12"/>
      <c r="G34" s="12"/>
      <c r="H34" s="12" t="str">
        <f t="shared" si="0"/>
        <v>T02DESENVOLVIMENTO SOCIOECONÔMICO</v>
      </c>
      <c r="I34" s="12" t="e">
        <f>VLOOKUP(CONCATENATE(N34,T34),Simulador!$H$26:$H$33,1,FALSE)</f>
        <v>#N/A</v>
      </c>
      <c r="J34" s="12" t="e">
        <f t="shared" si="1"/>
        <v>#N/A</v>
      </c>
      <c r="K34" s="13" t="str">
        <f t="shared" si="2"/>
        <v>Quarta0,347222222222222Aline Conceição Souza</v>
      </c>
      <c r="L34" s="12" t="str">
        <f t="shared" si="3"/>
        <v>7º Semestre - T02MatutinoQuarta0,347222222222222</v>
      </c>
      <c r="M34" s="14" t="s">
        <v>31</v>
      </c>
      <c r="N34" s="3" t="s">
        <v>32</v>
      </c>
      <c r="O34" s="20" t="str">
        <f>VLOOKUP(CONCATENATE($M34,$N34),Curriculos!$A$2:$J$332,4,FALSE)</f>
        <v>DESENVOLVIMENTO SOCIOECONÔMICO</v>
      </c>
      <c r="P34" s="21" t="str">
        <f>VLOOKUP(CONCATENATE($M34,$N34),Curriculos!$A$2:$J$332,5,FALSE)</f>
        <v>OB</v>
      </c>
      <c r="Q34" s="21" t="str">
        <f>VLOOKUP($N34,Oferta!$D$2:$P$100,5,FALSE)</f>
        <v>T</v>
      </c>
      <c r="R34" s="21">
        <f>VLOOKUP(CONCATENATE($M34,$N34),Curriculos!$A$2:$J$332,8,FALSE)</f>
        <v>90</v>
      </c>
      <c r="S34" s="5" t="s">
        <v>33</v>
      </c>
      <c r="T34" s="22" t="s">
        <v>29</v>
      </c>
      <c r="U34" s="21" t="str">
        <f>VLOOKUP(CONCATENATE($M34,$N34),Curriculos!$A$2:$J$332,10,FALSE)</f>
        <v>DCEC</v>
      </c>
      <c r="V34" s="20" t="str">
        <f>VLOOKUP(CONCATENATE($M34,$N34,$T34),Oferta!$B$2:$R$360,17,FALSE)</f>
        <v>7º Semestre - T02</v>
      </c>
      <c r="W34" s="20" t="str">
        <f>VLOOKUP(CONCATENATE($M34,$N34,$T34),Oferta!$B$2:$Q$360,12,FALSE)</f>
        <v>AM</v>
      </c>
      <c r="X34" s="22">
        <v>2</v>
      </c>
      <c r="Y34" s="23">
        <f>VLOOKUP(CONCATENATE($W34,$X34),Mtz_Horarios!$E$2:$H$92,2,FALSE)</f>
        <v>0.34722222222222221</v>
      </c>
      <c r="Z34" s="23" t="str">
        <f>VLOOKUP(CONCATENATE($W34,$X34),Mtz_Horarios!$E$2:$H$92,3,FALSE)</f>
        <v>Quarta</v>
      </c>
      <c r="AA34" s="24" t="str">
        <f>VLOOKUP(CONCATENATE($W34,$X34),Mtz_Horarios!$E$2:$H$92,4,FALSE)</f>
        <v>Matutino</v>
      </c>
      <c r="AB34" s="20">
        <f>VLOOKUP(CONCATENATE($M34,$N34,$T34),Oferta!$B$2:$Q$360,16,FALSE)</f>
        <v>1106</v>
      </c>
      <c r="AC34" s="20" t="str">
        <f>VLOOKUP(CONCATENATE($M34,$N34,$T34),Oferta!$B$2:$Q$360,15,FALSE)</f>
        <v>Aline Conceição Souza</v>
      </c>
      <c r="AI34" s="5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12"/>
      <c r="AW34" s="12"/>
    </row>
    <row r="35" spans="1:49" ht="15" customHeight="1">
      <c r="A35" s="12"/>
      <c r="B35" s="12"/>
      <c r="C35" s="12"/>
      <c r="D35" s="12"/>
      <c r="E35" s="12"/>
      <c r="F35" s="12"/>
      <c r="G35" s="12"/>
      <c r="H35" s="12" t="str">
        <f t="shared" si="0"/>
        <v>T02DESENVOLVIMENTO SOCIOECONÔMICO</v>
      </c>
      <c r="I35" s="12" t="e">
        <f>VLOOKUP(CONCATENATE(N35,T35),Simulador!$H$26:$H$33,1,FALSE)</f>
        <v>#N/A</v>
      </c>
      <c r="J35" s="12" t="e">
        <f t="shared" si="1"/>
        <v>#N/A</v>
      </c>
      <c r="K35" s="13" t="str">
        <f t="shared" si="2"/>
        <v>Terça0,381944444444444Aline Conceição Souza</v>
      </c>
      <c r="L35" s="12" t="str">
        <f t="shared" si="3"/>
        <v>7º Semestre - T02MatutinoTerça0,381944444444444</v>
      </c>
      <c r="M35" s="14" t="s">
        <v>31</v>
      </c>
      <c r="N35" s="3" t="s">
        <v>32</v>
      </c>
      <c r="O35" s="20" t="str">
        <f>VLOOKUP(CONCATENATE($M35,$N35),Curriculos!$A$2:$J$332,4,FALSE)</f>
        <v>DESENVOLVIMENTO SOCIOECONÔMICO</v>
      </c>
      <c r="P35" s="21" t="str">
        <f>VLOOKUP(CONCATENATE($M35,$N35),Curriculos!$A$2:$J$332,5,FALSE)</f>
        <v>OB</v>
      </c>
      <c r="Q35" s="21" t="str">
        <f>VLOOKUP($N35,Oferta!$D$2:$P$100,5,FALSE)</f>
        <v>T</v>
      </c>
      <c r="R35" s="21">
        <f>VLOOKUP(CONCATENATE($M35,$N35),Curriculos!$A$2:$J$332,8,FALSE)</f>
        <v>90</v>
      </c>
      <c r="S35" s="5" t="s">
        <v>33</v>
      </c>
      <c r="T35" s="22" t="s">
        <v>29</v>
      </c>
      <c r="U35" s="21" t="str">
        <f>VLOOKUP(CONCATENATE($M35,$N35),Curriculos!$A$2:$J$332,10,FALSE)</f>
        <v>DCEC</v>
      </c>
      <c r="V35" s="20" t="str">
        <f>VLOOKUP(CONCATENATE($M35,$N35,$T35),Oferta!$B$2:$R$360,17,FALSE)</f>
        <v>7º Semestre - T02</v>
      </c>
      <c r="W35" s="20" t="str">
        <f>VLOOKUP(CONCATENATE($M35,$N35,$T35),Oferta!$B$2:$Q$360,12,FALSE)</f>
        <v>AM</v>
      </c>
      <c r="X35" s="22">
        <v>3</v>
      </c>
      <c r="Y35" s="23">
        <f>VLOOKUP(CONCATENATE($W35,$X35),Mtz_Horarios!$E$2:$H$92,2,FALSE)</f>
        <v>0.38194444444444442</v>
      </c>
      <c r="Z35" s="23" t="str">
        <f>VLOOKUP(CONCATENATE($W35,$X35),Mtz_Horarios!$E$2:$H$92,3,FALSE)</f>
        <v>Terça</v>
      </c>
      <c r="AA35" s="24" t="str">
        <f>VLOOKUP(CONCATENATE($W35,$X35),Mtz_Horarios!$E$2:$H$92,4,FALSE)</f>
        <v>Matutino</v>
      </c>
      <c r="AB35" s="20">
        <f>VLOOKUP(CONCATENATE($M35,$N35,$T35),Oferta!$B$2:$Q$360,16,FALSE)</f>
        <v>1106</v>
      </c>
      <c r="AC35" s="20" t="str">
        <f>VLOOKUP(CONCATENATE($M35,$N35,$T35),Oferta!$B$2:$Q$360,15,FALSE)</f>
        <v>Aline Conceição Souza</v>
      </c>
      <c r="AI35" s="5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12"/>
      <c r="AW35" s="12"/>
    </row>
    <row r="36" spans="1:49" ht="15" customHeight="1">
      <c r="A36" s="12"/>
      <c r="B36" s="12"/>
      <c r="C36" s="12"/>
      <c r="D36" s="12"/>
      <c r="E36" s="12"/>
      <c r="F36" s="12"/>
      <c r="G36" s="12"/>
      <c r="H36" s="12" t="str">
        <f t="shared" si="0"/>
        <v>T02DESENVOLVIMENTO SOCIOECONÔMICO</v>
      </c>
      <c r="I36" s="12" t="e">
        <f>VLOOKUP(CONCATENATE(N36,T36),Simulador!$H$26:$H$33,1,FALSE)</f>
        <v>#N/A</v>
      </c>
      <c r="J36" s="12" t="e">
        <f t="shared" si="1"/>
        <v>#N/A</v>
      </c>
      <c r="K36" s="13" t="str">
        <f t="shared" si="2"/>
        <v>Terça0,416666666666667Aline Conceição Souza</v>
      </c>
      <c r="L36" s="12" t="str">
        <f t="shared" si="3"/>
        <v>7º Semestre - T02MatutinoTerça0,416666666666667</v>
      </c>
      <c r="M36" s="14" t="s">
        <v>31</v>
      </c>
      <c r="N36" s="3" t="s">
        <v>32</v>
      </c>
      <c r="O36" s="20" t="str">
        <f>VLOOKUP(CONCATENATE($M36,$N36),Curriculos!$A$2:$J$332,4,FALSE)</f>
        <v>DESENVOLVIMENTO SOCIOECONÔMICO</v>
      </c>
      <c r="P36" s="21" t="str">
        <f>VLOOKUP(CONCATENATE($M36,$N36),Curriculos!$A$2:$J$332,5,FALSE)</f>
        <v>OB</v>
      </c>
      <c r="Q36" s="21" t="str">
        <f>VLOOKUP($N36,Oferta!$D$2:$P$100,5,FALSE)</f>
        <v>T</v>
      </c>
      <c r="R36" s="21">
        <f>VLOOKUP(CONCATENATE($M36,$N36),Curriculos!$A$2:$J$332,8,FALSE)</f>
        <v>90</v>
      </c>
      <c r="S36" s="5" t="s">
        <v>33</v>
      </c>
      <c r="T36" s="22" t="s">
        <v>29</v>
      </c>
      <c r="U36" s="21" t="str">
        <f>VLOOKUP(CONCATENATE($M36,$N36),Curriculos!$A$2:$J$332,10,FALSE)</f>
        <v>DCEC</v>
      </c>
      <c r="V36" s="20" t="str">
        <f>VLOOKUP(CONCATENATE($M36,$N36,$T36),Oferta!$B$2:$R$360,17,FALSE)</f>
        <v>7º Semestre - T02</v>
      </c>
      <c r="W36" s="20" t="str">
        <f>VLOOKUP(CONCATENATE($M36,$N36,$T36),Oferta!$B$2:$Q$360,12,FALSE)</f>
        <v>AM</v>
      </c>
      <c r="X36" s="22">
        <v>4</v>
      </c>
      <c r="Y36" s="23">
        <f>VLOOKUP(CONCATENATE($W36,$X36),Mtz_Horarios!$E$2:$H$92,2,FALSE)</f>
        <v>0.41666666666666663</v>
      </c>
      <c r="Z36" s="23" t="str">
        <f>VLOOKUP(CONCATENATE($W36,$X36),Mtz_Horarios!$E$2:$H$92,3,FALSE)</f>
        <v>Terça</v>
      </c>
      <c r="AA36" s="24" t="str">
        <f>VLOOKUP(CONCATENATE($W36,$X36),Mtz_Horarios!$E$2:$H$92,4,FALSE)</f>
        <v>Matutino</v>
      </c>
      <c r="AB36" s="20">
        <f>VLOOKUP(CONCATENATE($M36,$N36,$T36),Oferta!$B$2:$Q$360,16,FALSE)</f>
        <v>1106</v>
      </c>
      <c r="AC36" s="20" t="str">
        <f>VLOOKUP(CONCATENATE($M36,$N36,$T36),Oferta!$B$2:$Q$360,15,FALSE)</f>
        <v>Aline Conceição Souza</v>
      </c>
      <c r="AI36" s="5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12"/>
      <c r="AW36" s="12"/>
    </row>
    <row r="37" spans="1:49" ht="15" customHeight="1">
      <c r="A37" s="12"/>
      <c r="B37" s="12"/>
      <c r="C37" s="12"/>
      <c r="D37" s="12"/>
      <c r="E37" s="12"/>
      <c r="F37" s="12"/>
      <c r="G37" s="12"/>
      <c r="H37" s="12" t="str">
        <f t="shared" si="0"/>
        <v>T02DESENVOLVIMENTO SOCIOECONÔMICO</v>
      </c>
      <c r="I37" s="12" t="e">
        <f>VLOOKUP(CONCATENATE(N37,T37),Simulador!$H$26:$H$33,1,FALSE)</f>
        <v>#N/A</v>
      </c>
      <c r="J37" s="12" t="e">
        <f t="shared" si="1"/>
        <v>#N/A</v>
      </c>
      <c r="K37" s="13" t="str">
        <f t="shared" si="2"/>
        <v>Terça0,451388888888889Aline Conceição Souza</v>
      </c>
      <c r="L37" s="12" t="str">
        <f t="shared" si="3"/>
        <v>7º Semestre - T02MatutinoTerça0,451388888888889</v>
      </c>
      <c r="M37" s="14" t="s">
        <v>31</v>
      </c>
      <c r="N37" s="3" t="s">
        <v>32</v>
      </c>
      <c r="O37" s="20" t="str">
        <f>VLOOKUP(CONCATENATE($M37,$N37),Curriculos!$A$2:$J$332,4,FALSE)</f>
        <v>DESENVOLVIMENTO SOCIOECONÔMICO</v>
      </c>
      <c r="P37" s="21" t="str">
        <f>VLOOKUP(CONCATENATE($M37,$N37),Curriculos!$A$2:$J$332,5,FALSE)</f>
        <v>OB</v>
      </c>
      <c r="Q37" s="21" t="str">
        <f>VLOOKUP($N37,Oferta!$D$2:$P$100,5,FALSE)</f>
        <v>T</v>
      </c>
      <c r="R37" s="21">
        <f>VLOOKUP(CONCATENATE($M37,$N37),Curriculos!$A$2:$J$332,8,FALSE)</f>
        <v>90</v>
      </c>
      <c r="S37" s="5" t="s">
        <v>33</v>
      </c>
      <c r="T37" s="22" t="s">
        <v>29</v>
      </c>
      <c r="U37" s="21" t="str">
        <f>VLOOKUP(CONCATENATE($M37,$N37),Curriculos!$A$2:$J$332,10,FALSE)</f>
        <v>DCEC</v>
      </c>
      <c r="V37" s="20" t="str">
        <f>VLOOKUP(CONCATENATE($M37,$N37,$T37),Oferta!$B$2:$R$360,17,FALSE)</f>
        <v>7º Semestre - T02</v>
      </c>
      <c r="W37" s="20" t="str">
        <f>VLOOKUP(CONCATENATE($M37,$N37,$T37),Oferta!$B$2:$Q$360,12,FALSE)</f>
        <v>AM</v>
      </c>
      <c r="X37" s="22">
        <v>5</v>
      </c>
      <c r="Y37" s="23">
        <f>VLOOKUP(CONCATENATE($W37,$X37),Mtz_Horarios!$E$2:$H$92,2,FALSE)</f>
        <v>0.45138888888888884</v>
      </c>
      <c r="Z37" s="23" t="str">
        <f>VLOOKUP(CONCATENATE($W37,$X37),Mtz_Horarios!$E$2:$H$92,3,FALSE)</f>
        <v>Terça</v>
      </c>
      <c r="AA37" s="24" t="str">
        <f>VLOOKUP(CONCATENATE($W37,$X37),Mtz_Horarios!$E$2:$H$92,4,FALSE)</f>
        <v>Matutino</v>
      </c>
      <c r="AB37" s="20">
        <f>VLOOKUP(CONCATENATE($M37,$N37,$T37),Oferta!$B$2:$Q$360,16,FALSE)</f>
        <v>1106</v>
      </c>
      <c r="AC37" s="20" t="str">
        <f>VLOOKUP(CONCATENATE($M37,$N37,$T37),Oferta!$B$2:$Q$360,15,FALSE)</f>
        <v>Aline Conceição Souza</v>
      </c>
      <c r="AI37" s="5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12"/>
      <c r="AW37" s="12"/>
    </row>
    <row r="38" spans="1:49" ht="15" customHeight="1">
      <c r="A38" s="12"/>
      <c r="B38" s="12"/>
      <c r="C38" s="12"/>
      <c r="D38" s="12"/>
      <c r="E38" s="12"/>
      <c r="F38" s="12"/>
      <c r="G38" s="12"/>
      <c r="H38" s="12" t="str">
        <f t="shared" si="0"/>
        <v>T02DESENVOLVIMENTO SOCIOECONÔMICO</v>
      </c>
      <c r="I38" s="12" t="e">
        <f>VLOOKUP(CONCATENATE(N38,T38),Simulador!$H$26:$H$33,1,FALSE)</f>
        <v>#N/A</v>
      </c>
      <c r="J38" s="12" t="e">
        <f t="shared" si="1"/>
        <v>#N/A</v>
      </c>
      <c r="K38" s="13" t="str">
        <f t="shared" si="2"/>
        <v>Terça0,486111111111111Aline Conceição Souza</v>
      </c>
      <c r="L38" s="12" t="str">
        <f t="shared" si="3"/>
        <v>7º Semestre - T02MatutinoTerça0,486111111111111</v>
      </c>
      <c r="M38" s="14" t="s">
        <v>31</v>
      </c>
      <c r="N38" s="3" t="s">
        <v>32</v>
      </c>
      <c r="O38" s="20" t="str">
        <f>VLOOKUP(CONCATENATE($M38,$N38),Curriculos!$A$2:$J$332,4,FALSE)</f>
        <v>DESENVOLVIMENTO SOCIOECONÔMICO</v>
      </c>
      <c r="P38" s="21" t="str">
        <f>VLOOKUP(CONCATENATE($M38,$N38),Curriculos!$A$2:$J$332,5,FALSE)</f>
        <v>OB</v>
      </c>
      <c r="Q38" s="21" t="str">
        <f>VLOOKUP($N38,Oferta!$D$2:$P$100,5,FALSE)</f>
        <v>T</v>
      </c>
      <c r="R38" s="21">
        <f>VLOOKUP(CONCATENATE($M38,$N38),Curriculos!$A$2:$J$332,8,FALSE)</f>
        <v>90</v>
      </c>
      <c r="S38" s="5" t="s">
        <v>33</v>
      </c>
      <c r="T38" s="22" t="s">
        <v>29</v>
      </c>
      <c r="U38" s="21" t="str">
        <f>VLOOKUP(CONCATENATE($M38,$N38),Curriculos!$A$2:$J$332,10,FALSE)</f>
        <v>DCEC</v>
      </c>
      <c r="V38" s="20" t="str">
        <f>VLOOKUP(CONCATENATE($M38,$N38,$T38),Oferta!$B$2:$R$360,17,FALSE)</f>
        <v>7º Semestre - T02</v>
      </c>
      <c r="W38" s="20" t="str">
        <f>VLOOKUP(CONCATENATE($M38,$N38,$T38),Oferta!$B$2:$Q$360,12,FALSE)</f>
        <v>AM</v>
      </c>
      <c r="X38" s="22">
        <v>6</v>
      </c>
      <c r="Y38" s="23">
        <f>VLOOKUP(CONCATENATE($W38,$X38),Mtz_Horarios!$E$2:$H$92,2,FALSE)</f>
        <v>0.4861111111111111</v>
      </c>
      <c r="Z38" s="23" t="str">
        <f>VLOOKUP(CONCATENATE($W38,$X38),Mtz_Horarios!$E$2:$H$92,3,FALSE)</f>
        <v>Terça</v>
      </c>
      <c r="AA38" s="24" t="str">
        <f>VLOOKUP(CONCATENATE($W38,$X38),Mtz_Horarios!$E$2:$H$92,4,FALSE)</f>
        <v>Matutino</v>
      </c>
      <c r="AB38" s="20">
        <f>VLOOKUP(CONCATENATE($M38,$N38,$T38),Oferta!$B$2:$Q$360,16,FALSE)</f>
        <v>1106</v>
      </c>
      <c r="AC38" s="20" t="str">
        <f>VLOOKUP(CONCATENATE($M38,$N38,$T38),Oferta!$B$2:$Q$360,15,FALSE)</f>
        <v>Aline Conceição Souza</v>
      </c>
      <c r="AI38" s="5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12"/>
      <c r="AW38" s="12"/>
    </row>
    <row r="39" spans="1:49" ht="15" customHeight="1">
      <c r="A39" s="12"/>
      <c r="B39" s="12"/>
      <c r="C39" s="12"/>
      <c r="D39" s="12"/>
      <c r="E39" s="12"/>
      <c r="F39" s="12"/>
      <c r="G39" s="12"/>
      <c r="H39" s="12" t="str">
        <f t="shared" si="0"/>
        <v>T01ECONOMIA II (Economia Monetária)</v>
      </c>
      <c r="I39" s="12" t="e">
        <f>VLOOKUP(CONCATENATE(N39,T39),Simulador!$H$26:$H$33,1,FALSE)</f>
        <v>#N/A</v>
      </c>
      <c r="J39" s="12" t="e">
        <f t="shared" si="1"/>
        <v>#N/A</v>
      </c>
      <c r="K39" s="13" t="str">
        <f t="shared" si="2"/>
        <v>Sábado0,347222222222222Ana Elísia de F. Merelles</v>
      </c>
      <c r="L39" s="12" t="str">
        <f t="shared" si="3"/>
        <v>6º Semestre - T01NoturnoSábado0,347222222222222</v>
      </c>
      <c r="M39" s="14" t="s">
        <v>22</v>
      </c>
      <c r="N39" s="3" t="s">
        <v>35</v>
      </c>
      <c r="O39" s="20" t="str">
        <f>VLOOKUP(CONCATENATE($M39,$N39),Curriculos!$A$2:$J$332,4,FALSE)</f>
        <v>ECONOMIA II (Economia Monetária)</v>
      </c>
      <c r="P39" s="21" t="str">
        <f>VLOOKUP(CONCATENATE($M39,$N39),Curriculos!$A$2:$J$332,5,FALSE)</f>
        <v>OP</v>
      </c>
      <c r="Q39" s="21" t="e">
        <f>VLOOKUP($N39,Oferta!$D$2:$P$100,5,FALSE)</f>
        <v>#N/A</v>
      </c>
      <c r="R39" s="21">
        <f>VLOOKUP(CONCATENATE($M39,$N39),Curriculos!$A$2:$J$332,8,FALSE)</f>
        <v>30</v>
      </c>
      <c r="S39" s="5"/>
      <c r="T39" s="22" t="s">
        <v>24</v>
      </c>
      <c r="U39" s="21" t="str">
        <f>VLOOKUP(CONCATENATE($M39,$N39),Curriculos!$A$2:$J$332,10,FALSE)</f>
        <v>DCEC</v>
      </c>
      <c r="V39" s="20" t="str">
        <f>VLOOKUP(CONCATENATE($M39,$N39,$T39),Oferta!$B$2:$R$360,17,FALSE)</f>
        <v>6º Semestre - T01</v>
      </c>
      <c r="W39" s="20" t="str">
        <f>VLOOKUP(CONCATENATE($M39,$N39,$T39),Oferta!$B$2:$Q$360,12,FALSE)</f>
        <v>BN</v>
      </c>
      <c r="X39" s="22">
        <v>5</v>
      </c>
      <c r="Y39" s="23">
        <f>VLOOKUP(CONCATENATE($W39,$X39),Mtz_Horarios!$E$2:$H$92,2,FALSE)</f>
        <v>0.34722222222222227</v>
      </c>
      <c r="Z39" s="23" t="str">
        <f>VLOOKUP(CONCATENATE($W39,$X39),Mtz_Horarios!$E$2:$H$92,3,FALSE)</f>
        <v>Sábado</v>
      </c>
      <c r="AA39" s="24" t="str">
        <f>VLOOKUP(CONCATENATE($W39,$X39),Mtz_Horarios!$E$2:$H$92,4,FALSE)</f>
        <v>Noturno</v>
      </c>
      <c r="AB39" s="20">
        <f>VLOOKUP(CONCATENATE($M39,$N39,$T39),Oferta!$B$2:$Q$360,16,FALSE)</f>
        <v>1104</v>
      </c>
      <c r="AC39" s="20" t="str">
        <f>VLOOKUP(CONCATENATE($M39,$N39,$T39),Oferta!$B$2:$Q$360,15,FALSE)</f>
        <v>Ana Elísia de F. Merelles</v>
      </c>
      <c r="AI39" s="5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12"/>
      <c r="AW39" s="12"/>
    </row>
    <row r="40" spans="1:49" ht="15" customHeight="1">
      <c r="A40" s="12"/>
      <c r="B40" s="12"/>
      <c r="C40" s="12"/>
      <c r="D40" s="12"/>
      <c r="E40" s="12"/>
      <c r="F40" s="12"/>
      <c r="G40" s="12"/>
      <c r="H40" s="12" t="e">
        <f t="shared" si="0"/>
        <v>#N/A</v>
      </c>
      <c r="I40" s="12" t="e">
        <f>VLOOKUP(CONCATENATE(N40,T40),Simulador!$H$26:$H$33,1,FALSE)</f>
        <v>#N/A</v>
      </c>
      <c r="J40" s="12" t="e">
        <f t="shared" si="1"/>
        <v>#N/A</v>
      </c>
      <c r="K40" s="13" t="e">
        <f t="shared" si="2"/>
        <v>#N/A</v>
      </c>
      <c r="L40" s="12" t="e">
        <f t="shared" si="3"/>
        <v>#N/A</v>
      </c>
      <c r="M40" s="14" t="s">
        <v>22</v>
      </c>
      <c r="N40" s="3" t="s">
        <v>35</v>
      </c>
      <c r="O40" s="20" t="str">
        <f>VLOOKUP(CONCATENATE($M40,$N40),Curriculos!$A$2:$J$332,4,FALSE)</f>
        <v>ECONOMIA II (Economia Monetária)</v>
      </c>
      <c r="P40" s="21" t="str">
        <f>VLOOKUP(CONCATENATE($M40,$N40),Curriculos!$A$2:$J$332,5,FALSE)</f>
        <v>OP</v>
      </c>
      <c r="Q40" s="21" t="e">
        <f>VLOOKUP($N40,Oferta!$D$2:$P$100,5,FALSE)</f>
        <v>#N/A</v>
      </c>
      <c r="R40" s="21">
        <f>VLOOKUP(CONCATENATE($M40,$N40),Curriculos!$A$2:$J$332,8,FALSE)</f>
        <v>30</v>
      </c>
      <c r="S40" s="5"/>
      <c r="T40" s="22" t="s">
        <v>24</v>
      </c>
      <c r="U40" s="21" t="str">
        <f>VLOOKUP(CONCATENATE($M40,$N40),Curriculos!$A$2:$J$332,10,FALSE)</f>
        <v>DCEC</v>
      </c>
      <c r="V40" s="20" t="str">
        <f>VLOOKUP(CONCATENATE($M40,$N40,$T40),Oferta!$B$2:$R$360,17,FALSE)</f>
        <v>6º Semestre - T01</v>
      </c>
      <c r="W40" s="20" t="str">
        <f>VLOOKUP(CONCATENATE($M40,$N40,$T40),Oferta!$B$2:$Q$360,12,FALSE)</f>
        <v>BN</v>
      </c>
      <c r="X40" s="22">
        <v>6</v>
      </c>
      <c r="Y40" s="23" t="e">
        <f>VLOOKUP(CONCATENATE($W40,$X40),Mtz_Horarios!$E$2:$H$92,2,FALSE)</f>
        <v>#N/A</v>
      </c>
      <c r="Z40" s="23" t="e">
        <f>VLOOKUP(CONCATENATE($W40,$X40),Mtz_Horarios!$E$2:$H$92,3,FALSE)</f>
        <v>#N/A</v>
      </c>
      <c r="AA40" s="24" t="e">
        <f>VLOOKUP(CONCATENATE($W40,$X40),Mtz_Horarios!$E$2:$H$92,4,FALSE)</f>
        <v>#N/A</v>
      </c>
      <c r="AB40" s="20">
        <f>VLOOKUP(CONCATENATE($M40,$N40,$T40),Oferta!$B$2:$Q$360,16,FALSE)</f>
        <v>1104</v>
      </c>
      <c r="AC40" s="20" t="str">
        <f>VLOOKUP(CONCATENATE($M40,$N40,$T40),Oferta!$B$2:$Q$360,15,FALSE)</f>
        <v>Ana Elísia de F. Merelles</v>
      </c>
      <c r="AI40" s="5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12"/>
      <c r="AW40" s="12"/>
    </row>
    <row r="41" spans="1:49" ht="15" customHeight="1">
      <c r="A41" s="12"/>
      <c r="B41" s="12"/>
      <c r="C41" s="12"/>
      <c r="D41" s="12"/>
      <c r="E41" s="12"/>
      <c r="F41" s="12"/>
      <c r="G41" s="12"/>
      <c r="H41" s="12" t="str">
        <f t="shared" si="0"/>
        <v>T01ECONOMIA MONETÁRIA</v>
      </c>
      <c r="I41" s="12" t="e">
        <f>VLOOKUP(CONCATENATE(N41,T41),Simulador!$H$26:$H$33,1,FALSE)</f>
        <v>#N/A</v>
      </c>
      <c r="J41" s="12" t="e">
        <f t="shared" si="1"/>
        <v>#N/A</v>
      </c>
      <c r="K41" s="13" t="str">
        <f t="shared" si="2"/>
        <v>Segunda0,847222222222222Ana Elísia de F. Merelles</v>
      </c>
      <c r="L41" s="12" t="str">
        <f t="shared" si="3"/>
        <v>6º Semestre - T01NoturnoSegunda0,847222222222222</v>
      </c>
      <c r="M41" s="14" t="s">
        <v>22</v>
      </c>
      <c r="N41" s="3" t="s">
        <v>36</v>
      </c>
      <c r="O41" s="20" t="str">
        <f>VLOOKUP(CONCATENATE($M41,$N41),Curriculos!$A$2:$J$332,4,FALSE)</f>
        <v>ECONOMIA MONETÁRIA</v>
      </c>
      <c r="P41" s="21" t="str">
        <f>VLOOKUP(CONCATENATE($M41,$N41),Curriculos!$A$2:$J$332,5,FALSE)</f>
        <v>OB</v>
      </c>
      <c r="Q41" s="21" t="e">
        <f>VLOOKUP($N41,Oferta!$D$2:$P$100,5,FALSE)</f>
        <v>#N/A</v>
      </c>
      <c r="R41" s="21">
        <f>VLOOKUP(CONCATENATE($M41,$N41),Curriculos!$A$2:$J$332,8,FALSE)</f>
        <v>60</v>
      </c>
      <c r="S41" s="5" t="s">
        <v>33</v>
      </c>
      <c r="T41" s="22" t="s">
        <v>24</v>
      </c>
      <c r="U41" s="21" t="str">
        <f>VLOOKUP(CONCATENATE($M41,$N41),Curriculos!$A$2:$J$332,10,FALSE)</f>
        <v>DCEC</v>
      </c>
      <c r="V41" s="20" t="str">
        <f>VLOOKUP(CONCATENATE($M41,$N41,$T41),Oferta!$B$2:$R$360,17,FALSE)</f>
        <v>6º Semestre - T01</v>
      </c>
      <c r="W41" s="20" t="str">
        <f>VLOOKUP(CONCATENATE($M41,$N41,$T41),Oferta!$B$2:$Q$360,12,FALSE)</f>
        <v>BN</v>
      </c>
      <c r="X41" s="22">
        <v>1</v>
      </c>
      <c r="Y41" s="23">
        <f>VLOOKUP(CONCATENATE($W41,$X41),Mtz_Horarios!$E$2:$H$92,2,FALSE)</f>
        <v>0.84722222222222221</v>
      </c>
      <c r="Z41" s="23" t="str">
        <f>VLOOKUP(CONCATENATE($W41,$X41),Mtz_Horarios!$E$2:$H$92,3,FALSE)</f>
        <v>Segunda</v>
      </c>
      <c r="AA41" s="24" t="str">
        <f>VLOOKUP(CONCATENATE($W41,$X41),Mtz_Horarios!$E$2:$H$92,4,FALSE)</f>
        <v>Noturno</v>
      </c>
      <c r="AB41" s="20">
        <f>VLOOKUP(CONCATENATE($M41,$N41,$T41),Oferta!$B$2:$Q$360,16,FALSE)</f>
        <v>1104</v>
      </c>
      <c r="AC41" s="20" t="str">
        <f>VLOOKUP(CONCATENATE($M41,$N41,$T41),Oferta!$B$2:$Q$360,15,FALSE)</f>
        <v>Ana Elísia de F. Merelles</v>
      </c>
      <c r="AI41" s="5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12"/>
      <c r="AW41" s="12"/>
    </row>
    <row r="42" spans="1:49" ht="15" customHeight="1">
      <c r="A42" s="12"/>
      <c r="B42" s="12"/>
      <c r="C42" s="12"/>
      <c r="D42" s="12"/>
      <c r="E42" s="12"/>
      <c r="F42" s="12"/>
      <c r="G42" s="12"/>
      <c r="H42" s="12" t="str">
        <f t="shared" si="0"/>
        <v>T01ECONOMIA MONETÁRIA</v>
      </c>
      <c r="I42" s="12" t="e">
        <f>VLOOKUP(CONCATENATE(N42,T42),Simulador!$H$26:$H$33,1,FALSE)</f>
        <v>#N/A</v>
      </c>
      <c r="J42" s="12" t="e">
        <f t="shared" si="1"/>
        <v>#N/A</v>
      </c>
      <c r="K42" s="13" t="str">
        <f t="shared" si="2"/>
        <v>Segunda0,881944444444445Ana Elísia de F. Merelles</v>
      </c>
      <c r="L42" s="12" t="str">
        <f t="shared" si="3"/>
        <v>6º Semestre - T01NoturnoSegunda0,881944444444445</v>
      </c>
      <c r="M42" s="14" t="s">
        <v>22</v>
      </c>
      <c r="N42" s="3" t="s">
        <v>36</v>
      </c>
      <c r="O42" s="20" t="str">
        <f>VLOOKUP(CONCATENATE($M42,$N42),Curriculos!$A$2:$J$332,4,FALSE)</f>
        <v>ECONOMIA MONETÁRIA</v>
      </c>
      <c r="P42" s="21" t="str">
        <f>VLOOKUP(CONCATENATE($M42,$N42),Curriculos!$A$2:$J$332,5,FALSE)</f>
        <v>OB</v>
      </c>
      <c r="Q42" s="21" t="e">
        <f>VLOOKUP($N42,Oferta!$D$2:$P$100,5,FALSE)</f>
        <v>#N/A</v>
      </c>
      <c r="R42" s="21">
        <f>VLOOKUP(CONCATENATE($M42,$N42),Curriculos!$A$2:$J$332,8,FALSE)</f>
        <v>60</v>
      </c>
      <c r="S42" s="5" t="s">
        <v>33</v>
      </c>
      <c r="T42" s="22" t="s">
        <v>24</v>
      </c>
      <c r="U42" s="21" t="str">
        <f>VLOOKUP(CONCATENATE($M42,$N42),Curriculos!$A$2:$J$332,10,FALSE)</f>
        <v>DCEC</v>
      </c>
      <c r="V42" s="20" t="str">
        <f>VLOOKUP(CONCATENATE($M42,$N42,$T42),Oferta!$B$2:$R$360,17,FALSE)</f>
        <v>6º Semestre - T01</v>
      </c>
      <c r="W42" s="20" t="str">
        <f>VLOOKUP(CONCATENATE($M42,$N42,$T42),Oferta!$B$2:$Q$360,12,FALSE)</f>
        <v>BN</v>
      </c>
      <c r="X42" s="22">
        <v>2</v>
      </c>
      <c r="Y42" s="23">
        <f>VLOOKUP(CONCATENATE($W42,$X42),Mtz_Horarios!$E$2:$H$92,2,FALSE)</f>
        <v>0.88194444444444453</v>
      </c>
      <c r="Z42" s="23" t="str">
        <f>VLOOKUP(CONCATENATE($W42,$X42),Mtz_Horarios!$E$2:$H$92,3,FALSE)</f>
        <v>Segunda</v>
      </c>
      <c r="AA42" s="24" t="str">
        <f>VLOOKUP(CONCATENATE($W42,$X42),Mtz_Horarios!$E$2:$H$92,4,FALSE)</f>
        <v>Noturno</v>
      </c>
      <c r="AB42" s="20">
        <f>VLOOKUP(CONCATENATE($M42,$N42,$T42),Oferta!$B$2:$Q$360,16,FALSE)</f>
        <v>1104</v>
      </c>
      <c r="AC42" s="20" t="str">
        <f>VLOOKUP(CONCATENATE($M42,$N42,$T42),Oferta!$B$2:$Q$360,15,FALSE)</f>
        <v>Ana Elísia de F. Merelles</v>
      </c>
      <c r="AI42" s="5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12"/>
      <c r="AW42" s="12"/>
    </row>
    <row r="43" spans="1:49" ht="15" customHeight="1">
      <c r="A43" s="12"/>
      <c r="B43" s="12"/>
      <c r="C43" s="12"/>
      <c r="D43" s="12"/>
      <c r="E43" s="12"/>
      <c r="F43" s="12"/>
      <c r="G43" s="12"/>
      <c r="H43" s="12" t="str">
        <f t="shared" si="0"/>
        <v>T01ECONOMIA MONETÁRIA</v>
      </c>
      <c r="I43" s="12" t="e">
        <f>VLOOKUP(CONCATENATE(N43,T43),Simulador!$H$26:$H$33,1,FALSE)</f>
        <v>#N/A</v>
      </c>
      <c r="J43" s="12" t="e">
        <f t="shared" si="1"/>
        <v>#N/A</v>
      </c>
      <c r="K43" s="13" t="str">
        <f t="shared" si="2"/>
        <v>Quarta0,777777777777778Ana Elísia de F. Merelles</v>
      </c>
      <c r="L43" s="12" t="str">
        <f t="shared" si="3"/>
        <v>6º Semestre - T01NoturnoQuarta0,777777777777778</v>
      </c>
      <c r="M43" s="14" t="s">
        <v>22</v>
      </c>
      <c r="N43" s="3" t="s">
        <v>36</v>
      </c>
      <c r="O43" s="20" t="str">
        <f>VLOOKUP(CONCATENATE($M43,$N43),Curriculos!$A$2:$J$332,4,FALSE)</f>
        <v>ECONOMIA MONETÁRIA</v>
      </c>
      <c r="P43" s="21" t="str">
        <f>VLOOKUP(CONCATENATE($M43,$N43),Curriculos!$A$2:$J$332,5,FALSE)</f>
        <v>OB</v>
      </c>
      <c r="Q43" s="21" t="e">
        <f>VLOOKUP($N43,Oferta!$D$2:$P$100,5,FALSE)</f>
        <v>#N/A</v>
      </c>
      <c r="R43" s="21">
        <f>VLOOKUP(CONCATENATE($M43,$N43),Curriculos!$A$2:$J$332,8,FALSE)</f>
        <v>60</v>
      </c>
      <c r="S43" s="5" t="s">
        <v>33</v>
      </c>
      <c r="T43" s="22" t="s">
        <v>24</v>
      </c>
      <c r="U43" s="21" t="str">
        <f>VLOOKUP(CONCATENATE($M43,$N43),Curriculos!$A$2:$J$332,10,FALSE)</f>
        <v>DCEC</v>
      </c>
      <c r="V43" s="20" t="str">
        <f>VLOOKUP(CONCATENATE($M43,$N43,$T43),Oferta!$B$2:$R$360,17,FALSE)</f>
        <v>6º Semestre - T01</v>
      </c>
      <c r="W43" s="20" t="str">
        <f>VLOOKUP(CONCATENATE($M43,$N43,$T43),Oferta!$B$2:$Q$360,12,FALSE)</f>
        <v>BN</v>
      </c>
      <c r="X43" s="22">
        <v>3</v>
      </c>
      <c r="Y43" s="23">
        <f>VLOOKUP(CONCATENATE($W43,$X43),Mtz_Horarios!$E$2:$H$92,2,FALSE)</f>
        <v>0.77777777777777779</v>
      </c>
      <c r="Z43" s="23" t="str">
        <f>VLOOKUP(CONCATENATE($W43,$X43),Mtz_Horarios!$E$2:$H$92,3,FALSE)</f>
        <v>Quarta</v>
      </c>
      <c r="AA43" s="24" t="str">
        <f>VLOOKUP(CONCATENATE($W43,$X43),Mtz_Horarios!$E$2:$H$92,4,FALSE)</f>
        <v>Noturno</v>
      </c>
      <c r="AB43" s="20">
        <f>VLOOKUP(CONCATENATE($M43,$N43,$T43),Oferta!$B$2:$Q$360,16,FALSE)</f>
        <v>1104</v>
      </c>
      <c r="AC43" s="20" t="str">
        <f>VLOOKUP(CONCATENATE($M43,$N43,$T43),Oferta!$B$2:$Q$360,15,FALSE)</f>
        <v>Ana Elísia de F. Merelles</v>
      </c>
      <c r="AI43" s="5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12"/>
      <c r="AW43" s="12"/>
    </row>
    <row r="44" spans="1:49" ht="15" customHeight="1">
      <c r="A44" s="12"/>
      <c r="B44" s="12"/>
      <c r="C44" s="12"/>
      <c r="D44" s="12"/>
      <c r="E44" s="12"/>
      <c r="F44" s="12"/>
      <c r="G44" s="12"/>
      <c r="H44" s="12" t="str">
        <f t="shared" si="0"/>
        <v>T01ECONOMIA MONETÁRIA</v>
      </c>
      <c r="I44" s="12" t="e">
        <f>VLOOKUP(CONCATENATE(N44,T44),Simulador!$H$26:$H$33,1,FALSE)</f>
        <v>#N/A</v>
      </c>
      <c r="J44" s="12" t="e">
        <f t="shared" si="1"/>
        <v>#N/A</v>
      </c>
      <c r="K44" s="13" t="str">
        <f t="shared" si="2"/>
        <v>Quarta0,8125Ana Elísia de F. Merelles</v>
      </c>
      <c r="L44" s="12" t="str">
        <f t="shared" si="3"/>
        <v>6º Semestre - T01NoturnoQuarta0,8125</v>
      </c>
      <c r="M44" s="14" t="s">
        <v>22</v>
      </c>
      <c r="N44" s="3" t="s">
        <v>36</v>
      </c>
      <c r="O44" s="20" t="str">
        <f>VLOOKUP(CONCATENATE($M44,$N44),Curriculos!$A$2:$J$332,4,FALSE)</f>
        <v>ECONOMIA MONETÁRIA</v>
      </c>
      <c r="P44" s="21" t="str">
        <f>VLOOKUP(CONCATENATE($M44,$N44),Curriculos!$A$2:$J$332,5,FALSE)</f>
        <v>OB</v>
      </c>
      <c r="Q44" s="21" t="e">
        <f>VLOOKUP($N44,Oferta!$D$2:$P$100,5,FALSE)</f>
        <v>#N/A</v>
      </c>
      <c r="R44" s="21">
        <f>VLOOKUP(CONCATENATE($M44,$N44),Curriculos!$A$2:$J$332,8,FALSE)</f>
        <v>60</v>
      </c>
      <c r="S44" s="5" t="s">
        <v>33</v>
      </c>
      <c r="T44" s="22" t="s">
        <v>24</v>
      </c>
      <c r="U44" s="21" t="str">
        <f>VLOOKUP(CONCATENATE($M44,$N44),Curriculos!$A$2:$J$332,10,FALSE)</f>
        <v>DCEC</v>
      </c>
      <c r="V44" s="20" t="str">
        <f>VLOOKUP(CONCATENATE($M44,$N44,$T44),Oferta!$B$2:$R$360,17,FALSE)</f>
        <v>6º Semestre - T01</v>
      </c>
      <c r="W44" s="20" t="str">
        <f>VLOOKUP(CONCATENATE($M44,$N44,$T44),Oferta!$B$2:$Q$360,12,FALSE)</f>
        <v>BN</v>
      </c>
      <c r="X44" s="22">
        <v>4</v>
      </c>
      <c r="Y44" s="23">
        <f>VLOOKUP(CONCATENATE($W44,$X44),Mtz_Horarios!$E$2:$H$92,2,FALSE)</f>
        <v>0.8125</v>
      </c>
      <c r="Z44" s="23" t="str">
        <f>VLOOKUP(CONCATENATE($W44,$X44),Mtz_Horarios!$E$2:$H$92,3,FALSE)</f>
        <v>Quarta</v>
      </c>
      <c r="AA44" s="24" t="str">
        <f>VLOOKUP(CONCATENATE($W44,$X44),Mtz_Horarios!$E$2:$H$92,4,FALSE)</f>
        <v>Noturno</v>
      </c>
      <c r="AB44" s="20">
        <f>VLOOKUP(CONCATENATE($M44,$N44,$T44),Oferta!$B$2:$Q$360,16,FALSE)</f>
        <v>1104</v>
      </c>
      <c r="AC44" s="20" t="str">
        <f>VLOOKUP(CONCATENATE($M44,$N44,$T44),Oferta!$B$2:$Q$360,15,FALSE)</f>
        <v>Ana Elísia de F. Merelles</v>
      </c>
      <c r="AI44" s="5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12"/>
      <c r="AW44" s="12"/>
    </row>
    <row r="45" spans="1:49" ht="15" customHeight="1">
      <c r="A45" s="12"/>
      <c r="B45" s="12"/>
      <c r="C45" s="12"/>
      <c r="D45" s="12"/>
      <c r="E45" s="12"/>
      <c r="F45" s="12"/>
      <c r="G45" s="12"/>
      <c r="H45" s="12" t="str">
        <f t="shared" si="0"/>
        <v>T01TÓPICOS ESPECIAIS EM ECONOMIA III</v>
      </c>
      <c r="I45" s="12" t="e">
        <f>VLOOKUP(CONCATENATE(N45,T45),Simulador!$H$26:$H$33,1,FALSE)</f>
        <v>#N/A</v>
      </c>
      <c r="J45" s="12" t="e">
        <f t="shared" si="1"/>
        <v>#N/A</v>
      </c>
      <c r="K45" s="13" t="str">
        <f t="shared" si="2"/>
        <v>Terça0,777777777777778Ana Elísia de F. Merelles</v>
      </c>
      <c r="L45" s="12" t="str">
        <f t="shared" si="3"/>
        <v>8º Semestre - T01NoturnoTerça0,777777777777778</v>
      </c>
      <c r="M45" s="14" t="s">
        <v>31</v>
      </c>
      <c r="N45" s="3" t="s">
        <v>37</v>
      </c>
      <c r="O45" s="20" t="str">
        <f>VLOOKUP(CONCATENATE($M45,$N45),Curriculos!$A$2:$J$332,4,FALSE)</f>
        <v>TÓPICOS ESPECIAIS EM ECONOMIA III</v>
      </c>
      <c r="P45" s="21" t="str">
        <f>VLOOKUP(CONCATENATE($M45,$N45),Curriculos!$A$2:$J$332,5,FALSE)</f>
        <v>OP</v>
      </c>
      <c r="Q45" s="21" t="e">
        <f>VLOOKUP($N45,Oferta!$D$2:$P$100,5,FALSE)</f>
        <v>#N/A</v>
      </c>
      <c r="R45" s="21">
        <f>VLOOKUP(CONCATENATE($M45,$N45),Curriculos!$A$2:$J$332,8,FALSE)</f>
        <v>60</v>
      </c>
      <c r="S45" s="5"/>
      <c r="T45" s="22" t="s">
        <v>24</v>
      </c>
      <c r="U45" s="21" t="str">
        <f>VLOOKUP(CONCATENATE($M45,$N45),Curriculos!$A$2:$J$332,10,FALSE)</f>
        <v>DCEC</v>
      </c>
      <c r="V45" s="20" t="str">
        <f>VLOOKUP(CONCATENATE($M45,$N45,$T45),Oferta!$B$2:$R$360,17,FALSE)</f>
        <v>8º Semestre - T01</v>
      </c>
      <c r="W45" s="20" t="str">
        <f>VLOOKUP(CONCATENATE($M45,$N45,$T45),Oferta!$B$2:$Q$360,12,FALSE)</f>
        <v>CN</v>
      </c>
      <c r="X45" s="22">
        <v>1</v>
      </c>
      <c r="Y45" s="23">
        <f>VLOOKUP(CONCATENATE($W45,$X45),Mtz_Horarios!$E$2:$H$92,2,FALSE)</f>
        <v>0.77777777777777779</v>
      </c>
      <c r="Z45" s="23" t="str">
        <f>VLOOKUP(CONCATENATE($W45,$X45),Mtz_Horarios!$E$2:$H$92,3,FALSE)</f>
        <v>Terça</v>
      </c>
      <c r="AA45" s="24" t="str">
        <f>VLOOKUP(CONCATENATE($W45,$X45),Mtz_Horarios!$E$2:$H$92,4,FALSE)</f>
        <v>Noturno</v>
      </c>
      <c r="AB45" s="20">
        <f>VLOOKUP(CONCATENATE($M45,$N45,$T45),Oferta!$B$2:$Q$360,16,FALSE)</f>
        <v>1107</v>
      </c>
      <c r="AC45" s="20" t="str">
        <f>VLOOKUP(CONCATENATE($M45,$N45,$T45),Oferta!$B$2:$Q$360,15,FALSE)</f>
        <v>Ana Elísia de F. Merelles</v>
      </c>
      <c r="AD45" s="12"/>
      <c r="AE45" s="12"/>
      <c r="AF45" s="12"/>
      <c r="AG45" s="12"/>
      <c r="AH45" s="12"/>
      <c r="AI45" s="5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12"/>
      <c r="AW45" s="12"/>
    </row>
    <row r="46" spans="1:49" ht="15" hidden="1" customHeight="1">
      <c r="A46" s="12"/>
      <c r="B46" s="12"/>
      <c r="C46" s="12"/>
      <c r="D46" s="12"/>
      <c r="E46" s="12"/>
      <c r="F46" s="12"/>
      <c r="G46" s="12"/>
      <c r="H46" s="12" t="str">
        <f t="shared" si="0"/>
        <v>T01INTRODUÇÃO ÀS CIÊNCIAS SOCIAIS</v>
      </c>
      <c r="I46" s="12" t="e">
        <f>VLOOKUP(CONCATENATE(N46,T46),Simulador!$H$26:$H$33,1,FALSE)</f>
        <v>#N/A</v>
      </c>
      <c r="J46" s="12" t="e">
        <f t="shared" si="1"/>
        <v>#N/A</v>
      </c>
      <c r="K46" s="13" t="e">
        <f t="shared" si="2"/>
        <v>#N/A</v>
      </c>
      <c r="L46" s="12" t="str">
        <f t="shared" si="3"/>
        <v>2º Semestre - T01NoturnoSexta0,777777777777778</v>
      </c>
      <c r="M46" s="14" t="s">
        <v>22</v>
      </c>
      <c r="N46" s="3" t="s">
        <v>38</v>
      </c>
      <c r="O46" s="20" t="str">
        <f>VLOOKUP(CONCATENATE($M46,$N46),Curriculos!$A$2:$J$332,4,FALSE)</f>
        <v>INTRODUÇÃO ÀS CIÊNCIAS SOCIAIS</v>
      </c>
      <c r="P46" s="21" t="str">
        <f>VLOOKUP(CONCATENATE($M46,$N46),Curriculos!$A$2:$J$332,5,FALSE)</f>
        <v>OB</v>
      </c>
      <c r="Q46" s="21" t="e">
        <f>VLOOKUP($N46,Oferta!$D$2:$P$100,5,FALSE)</f>
        <v>#N/A</v>
      </c>
      <c r="R46" s="21">
        <f>VLOOKUP(CONCATENATE($M46,$N46),Curriculos!$A$2:$J$332,8,FALSE)</f>
        <v>60</v>
      </c>
      <c r="S46" s="5"/>
      <c r="T46" s="22" t="s">
        <v>24</v>
      </c>
      <c r="U46" s="21" t="str">
        <f>VLOOKUP(CONCATENATE($M46,$N46),Curriculos!$A$2:$J$332,10,FALSE)</f>
        <v>DFCH</v>
      </c>
      <c r="V46" s="20" t="str">
        <f>VLOOKUP(CONCATENATE($M46,$N46,$T46),Oferta!$B$2:$R$360,17,FALSE)</f>
        <v>2º Semestre - T01</v>
      </c>
      <c r="W46" s="20" t="str">
        <f>VLOOKUP(CONCATENATE($M46,$N46,$T46),Oferta!$B$2:$Q$360,12,FALSE)</f>
        <v>DN</v>
      </c>
      <c r="X46" s="22">
        <v>1</v>
      </c>
      <c r="Y46" s="23">
        <f>VLOOKUP(CONCATENATE($W46,$X46),Mtz_Horarios!$E$2:$H$92,2,FALSE)</f>
        <v>0.77777777777777779</v>
      </c>
      <c r="Z46" s="23" t="str">
        <f>VLOOKUP(CONCATENATE($W46,$X46),Mtz_Horarios!$E$2:$H$92,3,FALSE)</f>
        <v>Sexta</v>
      </c>
      <c r="AA46" s="24" t="str">
        <f>VLOOKUP(CONCATENATE($W46,$X46),Mtz_Horarios!$E$2:$H$92,4,FALSE)</f>
        <v>Noturno</v>
      </c>
      <c r="AB46" s="20">
        <f>VLOOKUP(CONCATENATE($M46,$N46,$T46),Oferta!$B$2:$Q$360,16,FALSE)</f>
        <v>1102</v>
      </c>
      <c r="AC46" s="20" t="e">
        <f>VLOOKUP(CONCATENATE($M46,$N46,$T46),Oferta!$B$2:$Q$360,15,FALSE)</f>
        <v>#N/A</v>
      </c>
      <c r="AI46" s="5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12"/>
      <c r="AW46" s="12"/>
    </row>
    <row r="47" spans="1:49" ht="15" hidden="1" customHeight="1">
      <c r="A47" s="12"/>
      <c r="B47" s="12"/>
      <c r="C47" s="12"/>
      <c r="D47" s="12"/>
      <c r="E47" s="12"/>
      <c r="F47" s="12"/>
      <c r="G47" s="12"/>
      <c r="H47" s="12" t="str">
        <f t="shared" si="0"/>
        <v>T01INTRODUÇÃO ÀS CIÊNCIAS SOCIAIS</v>
      </c>
      <c r="I47" s="12" t="e">
        <f>VLOOKUP(CONCATENATE(N47,T47),Simulador!$H$26:$H$33,1,FALSE)</f>
        <v>#N/A</v>
      </c>
      <c r="J47" s="12" t="e">
        <f t="shared" si="1"/>
        <v>#N/A</v>
      </c>
      <c r="K47" s="13" t="e">
        <f t="shared" si="2"/>
        <v>#N/A</v>
      </c>
      <c r="L47" s="12" t="str">
        <f t="shared" si="3"/>
        <v>2º Semestre - T01NoturnoSexta0,8125</v>
      </c>
      <c r="M47" s="14" t="s">
        <v>22</v>
      </c>
      <c r="N47" s="3" t="s">
        <v>38</v>
      </c>
      <c r="O47" s="20" t="str">
        <f>VLOOKUP(CONCATENATE($M47,$N47),Curriculos!$A$2:$J$332,4,FALSE)</f>
        <v>INTRODUÇÃO ÀS CIÊNCIAS SOCIAIS</v>
      </c>
      <c r="P47" s="21" t="str">
        <f>VLOOKUP(CONCATENATE($M47,$N47),Curriculos!$A$2:$J$332,5,FALSE)</f>
        <v>OB</v>
      </c>
      <c r="Q47" s="21" t="e">
        <f>VLOOKUP($N47,Oferta!$D$2:$P$100,5,FALSE)</f>
        <v>#N/A</v>
      </c>
      <c r="R47" s="21">
        <f>VLOOKUP(CONCATENATE($M47,$N47),Curriculos!$A$2:$J$332,8,FALSE)</f>
        <v>60</v>
      </c>
      <c r="S47" s="5"/>
      <c r="T47" s="22" t="s">
        <v>24</v>
      </c>
      <c r="U47" s="21" t="str">
        <f>VLOOKUP(CONCATENATE($M47,$N47),Curriculos!$A$2:$J$332,10,FALSE)</f>
        <v>DFCH</v>
      </c>
      <c r="V47" s="20" t="str">
        <f>VLOOKUP(CONCATENATE($M47,$N47,$T47),Oferta!$B$2:$R$360,17,FALSE)</f>
        <v>2º Semestre - T01</v>
      </c>
      <c r="W47" s="20" t="str">
        <f>VLOOKUP(CONCATENATE($M47,$N47,$T47),Oferta!$B$2:$Q$360,12,FALSE)</f>
        <v>DN</v>
      </c>
      <c r="X47" s="22">
        <v>2</v>
      </c>
      <c r="Y47" s="23">
        <f>VLOOKUP(CONCATENATE($W47,$X47),Mtz_Horarios!$E$2:$H$92,2,FALSE)</f>
        <v>0.8125</v>
      </c>
      <c r="Z47" s="23" t="str">
        <f>VLOOKUP(CONCATENATE($W47,$X47),Mtz_Horarios!$E$2:$H$92,3,FALSE)</f>
        <v>Sexta</v>
      </c>
      <c r="AA47" s="24" t="str">
        <f>VLOOKUP(CONCATENATE($W47,$X47),Mtz_Horarios!$E$2:$H$92,4,FALSE)</f>
        <v>Noturno</v>
      </c>
      <c r="AB47" s="20">
        <f>VLOOKUP(CONCATENATE($M47,$N47,$T47),Oferta!$B$2:$Q$360,16,FALSE)</f>
        <v>1102</v>
      </c>
      <c r="AC47" s="20" t="e">
        <f>VLOOKUP(CONCATENATE($M47,$N47,$T47),Oferta!$B$2:$Q$360,15,FALSE)</f>
        <v>#N/A</v>
      </c>
      <c r="AI47" s="5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12"/>
      <c r="AW47" s="12"/>
    </row>
    <row r="48" spans="1:49" ht="15" hidden="1" customHeight="1">
      <c r="A48" s="12"/>
      <c r="B48" s="12"/>
      <c r="C48" s="12"/>
      <c r="D48" s="12"/>
      <c r="E48" s="12"/>
      <c r="F48" s="12"/>
      <c r="G48" s="12"/>
      <c r="H48" s="12" t="str">
        <f t="shared" si="0"/>
        <v>T01INTRODUÇÃO ÀS CIÊNCIAS SOCIAIS</v>
      </c>
      <c r="I48" s="12" t="e">
        <f>VLOOKUP(CONCATENATE(N48,T48),Simulador!$H$26:$H$33,1,FALSE)</f>
        <v>#N/A</v>
      </c>
      <c r="J48" s="12" t="e">
        <f t="shared" si="1"/>
        <v>#N/A</v>
      </c>
      <c r="K48" s="13" t="e">
        <f t="shared" si="2"/>
        <v>#N/A</v>
      </c>
      <c r="L48" s="12" t="str">
        <f t="shared" si="3"/>
        <v>2º Semestre - T01NoturnoQuinta0,847222222222222</v>
      </c>
      <c r="M48" s="14" t="s">
        <v>22</v>
      </c>
      <c r="N48" s="3" t="s">
        <v>38</v>
      </c>
      <c r="O48" s="20" t="str">
        <f>VLOOKUP(CONCATENATE($M48,$N48),Curriculos!$A$2:$J$332,4,FALSE)</f>
        <v>INTRODUÇÃO ÀS CIÊNCIAS SOCIAIS</v>
      </c>
      <c r="P48" s="21" t="str">
        <f>VLOOKUP(CONCATENATE($M48,$N48),Curriculos!$A$2:$J$332,5,FALSE)</f>
        <v>OB</v>
      </c>
      <c r="Q48" s="21" t="e">
        <f>VLOOKUP($N48,Oferta!$D$2:$P$100,5,FALSE)</f>
        <v>#N/A</v>
      </c>
      <c r="R48" s="21">
        <f>VLOOKUP(CONCATENATE($M48,$N48),Curriculos!$A$2:$J$332,8,FALSE)</f>
        <v>60</v>
      </c>
      <c r="S48" s="5"/>
      <c r="T48" s="22" t="s">
        <v>24</v>
      </c>
      <c r="U48" s="21" t="str">
        <f>VLOOKUP(CONCATENATE($M48,$N48),Curriculos!$A$2:$J$332,10,FALSE)</f>
        <v>DFCH</v>
      </c>
      <c r="V48" s="20" t="str">
        <f>VLOOKUP(CONCATENATE($M48,$N48,$T48),Oferta!$B$2:$R$360,17,FALSE)</f>
        <v>2º Semestre - T01</v>
      </c>
      <c r="W48" s="20" t="str">
        <f>VLOOKUP(CONCATENATE($M48,$N48,$T48),Oferta!$B$2:$Q$360,12,FALSE)</f>
        <v>DN</v>
      </c>
      <c r="X48" s="22">
        <v>3</v>
      </c>
      <c r="Y48" s="23">
        <f>VLOOKUP(CONCATENATE($W48,$X48),Mtz_Horarios!$E$2:$H$92,2,FALSE)</f>
        <v>0.84722222222222221</v>
      </c>
      <c r="Z48" s="23" t="str">
        <f>VLOOKUP(CONCATENATE($W48,$X48),Mtz_Horarios!$E$2:$H$92,3,FALSE)</f>
        <v>Quinta</v>
      </c>
      <c r="AA48" s="24" t="str">
        <f>VLOOKUP(CONCATENATE($W48,$X48),Mtz_Horarios!$E$2:$H$92,4,FALSE)</f>
        <v>Noturno</v>
      </c>
      <c r="AB48" s="20">
        <f>VLOOKUP(CONCATENATE($M48,$N48,$T48),Oferta!$B$2:$Q$360,16,FALSE)</f>
        <v>1102</v>
      </c>
      <c r="AC48" s="20" t="e">
        <f>VLOOKUP(CONCATENATE($M48,$N48,$T48),Oferta!$B$2:$Q$360,15,FALSE)</f>
        <v>#N/A</v>
      </c>
      <c r="AI48" s="5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12"/>
      <c r="AW48" s="12"/>
    </row>
    <row r="49" spans="1:49" ht="15" hidden="1" customHeight="1">
      <c r="A49" s="12"/>
      <c r="B49" s="12"/>
      <c r="C49" s="12"/>
      <c r="D49" s="12"/>
      <c r="E49" s="12"/>
      <c r="F49" s="12"/>
      <c r="G49" s="12"/>
      <c r="H49" s="12" t="str">
        <f t="shared" si="0"/>
        <v>T01INTRODUÇÃO ÀS CIÊNCIAS SOCIAIS</v>
      </c>
      <c r="I49" s="12" t="e">
        <f>VLOOKUP(CONCATENATE(N49,T49),Simulador!$H$26:$H$33,1,FALSE)</f>
        <v>#N/A</v>
      </c>
      <c r="J49" s="12" t="e">
        <f t="shared" si="1"/>
        <v>#N/A</v>
      </c>
      <c r="K49" s="13" t="e">
        <f t="shared" si="2"/>
        <v>#N/A</v>
      </c>
      <c r="L49" s="12" t="str">
        <f t="shared" si="3"/>
        <v>2º Semestre - T01NoturnoQuinta0,881944444444445</v>
      </c>
      <c r="M49" s="14" t="s">
        <v>22</v>
      </c>
      <c r="N49" s="3" t="s">
        <v>38</v>
      </c>
      <c r="O49" s="20" t="str">
        <f>VLOOKUP(CONCATENATE($M49,$N49),Curriculos!$A$2:$J$332,4,FALSE)</f>
        <v>INTRODUÇÃO ÀS CIÊNCIAS SOCIAIS</v>
      </c>
      <c r="P49" s="21" t="str">
        <f>VLOOKUP(CONCATENATE($M49,$N49),Curriculos!$A$2:$J$332,5,FALSE)</f>
        <v>OB</v>
      </c>
      <c r="Q49" s="21" t="e">
        <f>VLOOKUP($N49,Oferta!$D$2:$P$100,5,FALSE)</f>
        <v>#N/A</v>
      </c>
      <c r="R49" s="21">
        <f>VLOOKUP(CONCATENATE($M49,$N49),Curriculos!$A$2:$J$332,8,FALSE)</f>
        <v>60</v>
      </c>
      <c r="S49" s="5"/>
      <c r="T49" s="22" t="s">
        <v>24</v>
      </c>
      <c r="U49" s="21" t="str">
        <f>VLOOKUP(CONCATENATE($M49,$N49),Curriculos!$A$2:$J$332,10,FALSE)</f>
        <v>DFCH</v>
      </c>
      <c r="V49" s="20" t="str">
        <f>VLOOKUP(CONCATENATE($M49,$N49,$T49),Oferta!$B$2:$R$360,17,FALSE)</f>
        <v>2º Semestre - T01</v>
      </c>
      <c r="W49" s="20" t="str">
        <f>VLOOKUP(CONCATENATE($M49,$N49,$T49),Oferta!$B$2:$Q$360,12,FALSE)</f>
        <v>DN</v>
      </c>
      <c r="X49" s="22">
        <v>4</v>
      </c>
      <c r="Y49" s="23">
        <f>VLOOKUP(CONCATENATE($W49,$X49),Mtz_Horarios!$E$2:$H$92,2,FALSE)</f>
        <v>0.88194444444444453</v>
      </c>
      <c r="Z49" s="23" t="str">
        <f>VLOOKUP(CONCATENATE($W49,$X49),Mtz_Horarios!$E$2:$H$92,3,FALSE)</f>
        <v>Quinta</v>
      </c>
      <c r="AA49" s="24" t="str">
        <f>VLOOKUP(CONCATENATE($W49,$X49),Mtz_Horarios!$E$2:$H$92,4,FALSE)</f>
        <v>Noturno</v>
      </c>
      <c r="AB49" s="20">
        <f>VLOOKUP(CONCATENATE($M49,$N49,$T49),Oferta!$B$2:$Q$360,16,FALSE)</f>
        <v>1102</v>
      </c>
      <c r="AC49" s="20" t="e">
        <f>VLOOKUP(CONCATENATE($M49,$N49,$T49),Oferta!$B$2:$Q$360,15,FALSE)</f>
        <v>#N/A</v>
      </c>
      <c r="AI49" s="5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12"/>
      <c r="AW49" s="12"/>
    </row>
    <row r="50" spans="1:49" ht="15" hidden="1" customHeight="1">
      <c r="A50" s="12"/>
      <c r="B50" s="12"/>
      <c r="C50" s="12"/>
      <c r="D50" s="12"/>
      <c r="E50" s="12"/>
      <c r="F50" s="12"/>
      <c r="G50" s="12"/>
      <c r="H50" s="12" t="str">
        <f t="shared" si="0"/>
        <v>T01MATEMÁTICA APLICADA I</v>
      </c>
      <c r="I50" s="12" t="e">
        <f>VLOOKUP(CONCATENATE(N50,T50),Simulador!$H$26:$H$33,1,FALSE)</f>
        <v>#N/A</v>
      </c>
      <c r="J50" s="12" t="e">
        <f t="shared" si="1"/>
        <v>#N/A</v>
      </c>
      <c r="K50" s="13" t="str">
        <f t="shared" si="2"/>
        <v>Segunda0,847222222222222Vera Lúcia Merlini</v>
      </c>
      <c r="L50" s="12" t="str">
        <f t="shared" si="3"/>
        <v>2º Semestre - T01NoturnoSegunda0,847222222222222</v>
      </c>
      <c r="M50" s="14" t="s">
        <v>22</v>
      </c>
      <c r="N50" s="3" t="s">
        <v>39</v>
      </c>
      <c r="O50" s="15" t="str">
        <f>VLOOKUP(CONCATENATE($M50,$N50),Curriculos!$A$2:$J$332,4,FALSE)</f>
        <v>MATEMÁTICA APLICADA I</v>
      </c>
      <c r="P50" s="16" t="str">
        <f>VLOOKUP(CONCATENATE($M50,$N50),Curriculos!$A$2:$J$332,5,FALSE)</f>
        <v>OB</v>
      </c>
      <c r="Q50" s="16" t="e">
        <f>VLOOKUP($N50,Oferta!$D$2:$P$100,5,FALSE)</f>
        <v>#N/A</v>
      </c>
      <c r="R50" s="16">
        <f>VLOOKUP(CONCATENATE($M50,$N50),Curriculos!$A$2:$J$332,8,FALSE)</f>
        <v>60</v>
      </c>
      <c r="S50" s="17"/>
      <c r="T50" s="17" t="s">
        <v>24</v>
      </c>
      <c r="U50" s="16" t="str">
        <f>VLOOKUP(CONCATENATE($M50,$N50),Curriculos!$A$2:$J$332,10,FALSE)</f>
        <v>DCET</v>
      </c>
      <c r="V50" s="15" t="str">
        <f>VLOOKUP(CONCATENATE($M50,$N50,$T50),Oferta!$B$2:$R$360,17,FALSE)</f>
        <v>2º Semestre - T01</v>
      </c>
      <c r="W50" s="15" t="str">
        <f>VLOOKUP(CONCATENATE($M50,$N50,$T50),Oferta!$B$2:$Q$360,12,FALSE)</f>
        <v>BN</v>
      </c>
      <c r="X50" s="17">
        <v>1</v>
      </c>
      <c r="Y50" s="18">
        <f>VLOOKUP(CONCATENATE($W50,$X50),Mtz_Horarios!$E$2:$H$92,2,FALSE)</f>
        <v>0.84722222222222221</v>
      </c>
      <c r="Z50" s="18" t="str">
        <f>VLOOKUP(CONCATENATE($W50,$X50),Mtz_Horarios!$E$2:$H$92,3,FALSE)</f>
        <v>Segunda</v>
      </c>
      <c r="AA50" s="19" t="str">
        <f>VLOOKUP(CONCATENATE($W50,$X50),Mtz_Horarios!$E$2:$H$92,4,FALSE)</f>
        <v>Noturno</v>
      </c>
      <c r="AB50" s="15">
        <f>VLOOKUP(CONCATENATE($M50,$N50,$T50),Oferta!$B$2:$Q$360,16,FALSE)</f>
        <v>1102</v>
      </c>
      <c r="AC50" s="15" t="str">
        <f>VLOOKUP(CONCATENATE($M50,$N50,$T50),Oferta!$B$2:$Q$360,15,FALSE)</f>
        <v>Vera Lúcia Merlini</v>
      </c>
      <c r="AI50" s="5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12"/>
      <c r="AW50" s="12"/>
    </row>
    <row r="51" spans="1:49" ht="15" hidden="1" customHeight="1">
      <c r="A51" s="12"/>
      <c r="B51" s="12"/>
      <c r="C51" s="12"/>
      <c r="D51" s="12"/>
      <c r="E51" s="12"/>
      <c r="F51" s="12"/>
      <c r="G51" s="12"/>
      <c r="H51" s="12" t="str">
        <f t="shared" si="0"/>
        <v>T01MATEMÁTICA APLICADA I</v>
      </c>
      <c r="I51" s="12" t="e">
        <f>VLOOKUP(CONCATENATE(N51,T51),Simulador!$H$26:$H$33,1,FALSE)</f>
        <v>#N/A</v>
      </c>
      <c r="J51" s="12" t="e">
        <f t="shared" si="1"/>
        <v>#N/A</v>
      </c>
      <c r="K51" s="13" t="str">
        <f t="shared" si="2"/>
        <v>Segunda0,881944444444445Vera Lúcia Merlini</v>
      </c>
      <c r="L51" s="12" t="str">
        <f t="shared" si="3"/>
        <v>2º Semestre - T01NoturnoSegunda0,881944444444445</v>
      </c>
      <c r="M51" s="14" t="s">
        <v>22</v>
      </c>
      <c r="N51" s="3" t="s">
        <v>39</v>
      </c>
      <c r="O51" s="15" t="str">
        <f>VLOOKUP(CONCATENATE($M51,$N51),Curriculos!$A$2:$J$332,4,FALSE)</f>
        <v>MATEMÁTICA APLICADA I</v>
      </c>
      <c r="P51" s="16" t="str">
        <f>VLOOKUP(CONCATENATE($M51,$N51),Curriculos!$A$2:$J$332,5,FALSE)</f>
        <v>OB</v>
      </c>
      <c r="Q51" s="16" t="e">
        <f>VLOOKUP($N51,Oferta!$D$2:$P$100,5,FALSE)</f>
        <v>#N/A</v>
      </c>
      <c r="R51" s="16">
        <f>VLOOKUP(CONCATENATE($M51,$N51),Curriculos!$A$2:$J$332,8,FALSE)</f>
        <v>60</v>
      </c>
      <c r="S51" s="17"/>
      <c r="T51" s="17" t="s">
        <v>24</v>
      </c>
      <c r="U51" s="16" t="str">
        <f>VLOOKUP(CONCATENATE($M51,$N51),Curriculos!$A$2:$J$332,10,FALSE)</f>
        <v>DCET</v>
      </c>
      <c r="V51" s="15" t="str">
        <f>VLOOKUP(CONCATENATE($M51,$N51,$T51),Oferta!$B$2:$R$360,17,FALSE)</f>
        <v>2º Semestre - T01</v>
      </c>
      <c r="W51" s="15" t="str">
        <f>VLOOKUP(CONCATENATE($M51,$N51,$T51),Oferta!$B$2:$Q$360,12,FALSE)</f>
        <v>BN</v>
      </c>
      <c r="X51" s="17">
        <v>2</v>
      </c>
      <c r="Y51" s="18">
        <f>VLOOKUP(CONCATENATE($W51,$X51),Mtz_Horarios!$E$2:$H$92,2,FALSE)</f>
        <v>0.88194444444444453</v>
      </c>
      <c r="Z51" s="18" t="str">
        <f>VLOOKUP(CONCATENATE($W51,$X51),Mtz_Horarios!$E$2:$H$92,3,FALSE)</f>
        <v>Segunda</v>
      </c>
      <c r="AA51" s="19" t="str">
        <f>VLOOKUP(CONCATENATE($W51,$X51),Mtz_Horarios!$E$2:$H$92,4,FALSE)</f>
        <v>Noturno</v>
      </c>
      <c r="AB51" s="15">
        <f>VLOOKUP(CONCATENATE($M51,$N51,$T51),Oferta!$B$2:$Q$360,16,FALSE)</f>
        <v>1102</v>
      </c>
      <c r="AC51" s="15" t="str">
        <f>VLOOKUP(CONCATENATE($M51,$N51,$T51),Oferta!$B$2:$Q$360,15,FALSE)</f>
        <v>Vera Lúcia Merlini</v>
      </c>
      <c r="AI51" s="5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12"/>
      <c r="AW51" s="12"/>
    </row>
    <row r="52" spans="1:49" ht="15" hidden="1" customHeight="1">
      <c r="A52" s="12"/>
      <c r="B52" s="12"/>
      <c r="C52" s="12"/>
      <c r="D52" s="12"/>
      <c r="E52" s="12"/>
      <c r="F52" s="12"/>
      <c r="G52" s="12"/>
      <c r="H52" s="12" t="str">
        <f t="shared" si="0"/>
        <v>T01MATEMÁTICA APLICADA I</v>
      </c>
      <c r="I52" s="12" t="e">
        <f>VLOOKUP(CONCATENATE(N52,T52),Simulador!$H$26:$H$33,1,FALSE)</f>
        <v>#N/A</v>
      </c>
      <c r="J52" s="12" t="e">
        <f t="shared" si="1"/>
        <v>#N/A</v>
      </c>
      <c r="K52" s="13" t="str">
        <f t="shared" si="2"/>
        <v>Quarta0,777777777777778Vera Lúcia Merlini</v>
      </c>
      <c r="L52" s="12" t="str">
        <f t="shared" si="3"/>
        <v>2º Semestre - T01NoturnoQuarta0,777777777777778</v>
      </c>
      <c r="M52" s="14" t="s">
        <v>22</v>
      </c>
      <c r="N52" s="3" t="s">
        <v>39</v>
      </c>
      <c r="O52" s="15" t="str">
        <f>VLOOKUP(CONCATENATE($M52,$N52),Curriculos!$A$2:$J$332,4,FALSE)</f>
        <v>MATEMÁTICA APLICADA I</v>
      </c>
      <c r="P52" s="16" t="str">
        <f>VLOOKUP(CONCATENATE($M52,$N52),Curriculos!$A$2:$J$332,5,FALSE)</f>
        <v>OB</v>
      </c>
      <c r="Q52" s="16" t="e">
        <f>VLOOKUP($N52,Oferta!$D$2:$P$100,5,FALSE)</f>
        <v>#N/A</v>
      </c>
      <c r="R52" s="16">
        <f>VLOOKUP(CONCATENATE($M52,$N52),Curriculos!$A$2:$J$332,8,FALSE)</f>
        <v>60</v>
      </c>
      <c r="S52" s="17"/>
      <c r="T52" s="17" t="s">
        <v>24</v>
      </c>
      <c r="U52" s="16" t="str">
        <f>VLOOKUP(CONCATENATE($M52,$N52),Curriculos!$A$2:$J$332,10,FALSE)</f>
        <v>DCET</v>
      </c>
      <c r="V52" s="15" t="str">
        <f>VLOOKUP(CONCATENATE($M52,$N52,$T52),Oferta!$B$2:$R$360,17,FALSE)</f>
        <v>2º Semestre - T01</v>
      </c>
      <c r="W52" s="15" t="str">
        <f>VLOOKUP(CONCATENATE($M52,$N52,$T52),Oferta!$B$2:$Q$360,12,FALSE)</f>
        <v>BN</v>
      </c>
      <c r="X52" s="17">
        <v>3</v>
      </c>
      <c r="Y52" s="18">
        <f>VLOOKUP(CONCATENATE($W52,$X52),Mtz_Horarios!$E$2:$H$92,2,FALSE)</f>
        <v>0.77777777777777779</v>
      </c>
      <c r="Z52" s="18" t="str">
        <f>VLOOKUP(CONCATENATE($W52,$X52),Mtz_Horarios!$E$2:$H$92,3,FALSE)</f>
        <v>Quarta</v>
      </c>
      <c r="AA52" s="19" t="str">
        <f>VLOOKUP(CONCATENATE($W52,$X52),Mtz_Horarios!$E$2:$H$92,4,FALSE)</f>
        <v>Noturno</v>
      </c>
      <c r="AB52" s="15">
        <f>VLOOKUP(CONCATENATE($M52,$N52,$T52),Oferta!$B$2:$Q$360,16,FALSE)</f>
        <v>1102</v>
      </c>
      <c r="AC52" s="15" t="str">
        <f>VLOOKUP(CONCATENATE($M52,$N52,$T52),Oferta!$B$2:$Q$360,15,FALSE)</f>
        <v>Vera Lúcia Merlini</v>
      </c>
      <c r="AI52" s="5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12"/>
      <c r="AW52" s="12"/>
    </row>
    <row r="53" spans="1:49" ht="15" hidden="1" customHeight="1">
      <c r="A53" s="12"/>
      <c r="B53" s="12"/>
      <c r="C53" s="12"/>
      <c r="D53" s="12"/>
      <c r="E53" s="12"/>
      <c r="F53" s="12"/>
      <c r="G53" s="12"/>
      <c r="H53" s="12" t="str">
        <f t="shared" si="0"/>
        <v>T01MATEMÁTICA APLICADA I</v>
      </c>
      <c r="I53" s="12" t="e">
        <f>VLOOKUP(CONCATENATE(N53,T53),Simulador!$H$26:$H$33,1,FALSE)</f>
        <v>#N/A</v>
      </c>
      <c r="J53" s="12" t="e">
        <f t="shared" si="1"/>
        <v>#N/A</v>
      </c>
      <c r="K53" s="13" t="str">
        <f t="shared" si="2"/>
        <v>Quarta0,8125Vera Lúcia Merlini</v>
      </c>
      <c r="L53" s="12" t="str">
        <f t="shared" si="3"/>
        <v>2º Semestre - T01NoturnoQuarta0,8125</v>
      </c>
      <c r="M53" s="14" t="s">
        <v>22</v>
      </c>
      <c r="N53" s="3" t="s">
        <v>39</v>
      </c>
      <c r="O53" s="15" t="str">
        <f>VLOOKUP(CONCATENATE($M53,$N53),Curriculos!$A$2:$J$332,4,FALSE)</f>
        <v>MATEMÁTICA APLICADA I</v>
      </c>
      <c r="P53" s="16" t="str">
        <f>VLOOKUP(CONCATENATE($M53,$N53),Curriculos!$A$2:$J$332,5,FALSE)</f>
        <v>OB</v>
      </c>
      <c r="Q53" s="16" t="e">
        <f>VLOOKUP($N53,Oferta!$D$2:$P$100,5,FALSE)</f>
        <v>#N/A</v>
      </c>
      <c r="R53" s="16">
        <f>VLOOKUP(CONCATENATE($M53,$N53),Curriculos!$A$2:$J$332,8,FALSE)</f>
        <v>60</v>
      </c>
      <c r="S53" s="17"/>
      <c r="T53" s="17" t="s">
        <v>24</v>
      </c>
      <c r="U53" s="16" t="str">
        <f>VLOOKUP(CONCATENATE($M53,$N53),Curriculos!$A$2:$J$332,10,FALSE)</f>
        <v>DCET</v>
      </c>
      <c r="V53" s="15" t="str">
        <f>VLOOKUP(CONCATENATE($M53,$N53,$T53),Oferta!$B$2:$R$360,17,FALSE)</f>
        <v>2º Semestre - T01</v>
      </c>
      <c r="W53" s="15" t="str">
        <f>VLOOKUP(CONCATENATE($M53,$N53,$T53),Oferta!$B$2:$Q$360,12,FALSE)</f>
        <v>BN</v>
      </c>
      <c r="X53" s="17">
        <v>4</v>
      </c>
      <c r="Y53" s="18">
        <f>VLOOKUP(CONCATENATE($W53,$X53),Mtz_Horarios!$E$2:$H$92,2,FALSE)</f>
        <v>0.8125</v>
      </c>
      <c r="Z53" s="18" t="str">
        <f>VLOOKUP(CONCATENATE($W53,$X53),Mtz_Horarios!$E$2:$H$92,3,FALSE)</f>
        <v>Quarta</v>
      </c>
      <c r="AA53" s="19" t="str">
        <f>VLOOKUP(CONCATENATE($W53,$X53),Mtz_Horarios!$E$2:$H$92,4,FALSE)</f>
        <v>Noturno</v>
      </c>
      <c r="AB53" s="15">
        <f>VLOOKUP(CONCATENATE($M53,$N53,$T53),Oferta!$B$2:$Q$360,16,FALSE)</f>
        <v>1102</v>
      </c>
      <c r="AC53" s="15" t="str">
        <f>VLOOKUP(CONCATENATE($M53,$N53,$T53),Oferta!$B$2:$Q$360,15,FALSE)</f>
        <v>Vera Lúcia Merlini</v>
      </c>
      <c r="AI53" s="5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12"/>
      <c r="AW53" s="12"/>
    </row>
    <row r="54" spans="1:49" ht="15" customHeight="1">
      <c r="A54" s="12"/>
      <c r="B54" s="12"/>
      <c r="C54" s="12"/>
      <c r="D54" s="12"/>
      <c r="E54" s="12"/>
      <c r="F54" s="12"/>
      <c r="G54" s="12"/>
      <c r="H54" s="12" t="str">
        <f t="shared" si="0"/>
        <v>T01TÓPICOS ESPECIAIS EM ECONOMIA III</v>
      </c>
      <c r="I54" s="12" t="e">
        <f>VLOOKUP(CONCATENATE(N54,T54),Simulador!$H$26:$H$33,1,FALSE)</f>
        <v>#N/A</v>
      </c>
      <c r="J54" s="12" t="e">
        <f t="shared" si="1"/>
        <v>#N/A</v>
      </c>
      <c r="K54" s="13" t="str">
        <f t="shared" si="2"/>
        <v>Terça0,8125Ana Elísia de F. Merelles</v>
      </c>
      <c r="L54" s="12" t="str">
        <f t="shared" si="3"/>
        <v>8º Semestre - T01NoturnoTerça0,8125</v>
      </c>
      <c r="M54" s="14" t="s">
        <v>31</v>
      </c>
      <c r="N54" s="3" t="s">
        <v>37</v>
      </c>
      <c r="O54" s="20" t="str">
        <f>VLOOKUP(CONCATENATE($M54,$N54),Curriculos!$A$2:$J$332,4,FALSE)</f>
        <v>TÓPICOS ESPECIAIS EM ECONOMIA III</v>
      </c>
      <c r="P54" s="21" t="str">
        <f>VLOOKUP(CONCATENATE($M54,$N54),Curriculos!$A$2:$J$332,5,FALSE)</f>
        <v>OP</v>
      </c>
      <c r="Q54" s="21" t="e">
        <f>VLOOKUP($N54,Oferta!$D$2:$P$100,5,FALSE)</f>
        <v>#N/A</v>
      </c>
      <c r="R54" s="21">
        <f>VLOOKUP(CONCATENATE($M54,$N54),Curriculos!$A$2:$J$332,8,FALSE)</f>
        <v>60</v>
      </c>
      <c r="S54" s="5"/>
      <c r="T54" s="22" t="s">
        <v>24</v>
      </c>
      <c r="U54" s="21" t="str">
        <f>VLOOKUP(CONCATENATE($M54,$N54),Curriculos!$A$2:$J$332,10,FALSE)</f>
        <v>DCEC</v>
      </c>
      <c r="V54" s="20" t="str">
        <f>VLOOKUP(CONCATENATE($M54,$N54,$T54),Oferta!$B$2:$R$360,17,FALSE)</f>
        <v>8º Semestre - T01</v>
      </c>
      <c r="W54" s="20" t="str">
        <f>VLOOKUP(CONCATENATE($M54,$N54,$T54),Oferta!$B$2:$Q$360,12,FALSE)</f>
        <v>CN</v>
      </c>
      <c r="X54" s="22">
        <v>2</v>
      </c>
      <c r="Y54" s="23">
        <f>VLOOKUP(CONCATENATE($W54,$X54),Mtz_Horarios!$E$2:$H$92,2,FALSE)</f>
        <v>0.8125</v>
      </c>
      <c r="Z54" s="23" t="str">
        <f>VLOOKUP(CONCATENATE($W54,$X54),Mtz_Horarios!$E$2:$H$92,3,FALSE)</f>
        <v>Terça</v>
      </c>
      <c r="AA54" s="24" t="str">
        <f>VLOOKUP(CONCATENATE($W54,$X54),Mtz_Horarios!$E$2:$H$92,4,FALSE)</f>
        <v>Noturno</v>
      </c>
      <c r="AB54" s="20">
        <f>VLOOKUP(CONCATENATE($M54,$N54,$T54),Oferta!$B$2:$Q$360,16,FALSE)</f>
        <v>1107</v>
      </c>
      <c r="AC54" s="20" t="str">
        <f>VLOOKUP(CONCATENATE($M54,$N54,$T54),Oferta!$B$2:$Q$360,15,FALSE)</f>
        <v>Ana Elísia de F. Merelles</v>
      </c>
      <c r="AD54" s="12"/>
      <c r="AE54" s="12"/>
      <c r="AF54" s="12"/>
      <c r="AG54" s="12"/>
      <c r="AH54" s="12"/>
      <c r="AI54" s="5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12"/>
      <c r="AW54" s="12"/>
    </row>
    <row r="55" spans="1:49" ht="15" customHeight="1">
      <c r="A55" s="12"/>
      <c r="B55" s="12"/>
      <c r="C55" s="12"/>
      <c r="D55" s="12"/>
      <c r="E55" s="12"/>
      <c r="F55" s="12"/>
      <c r="G55" s="12"/>
      <c r="H55" s="12" t="str">
        <f t="shared" si="0"/>
        <v>T01TÓPICOS ESPECIAIS EM ECONOMIA III</v>
      </c>
      <c r="I55" s="12" t="e">
        <f>VLOOKUP(CONCATENATE(N55,T55),Simulador!$H$26:$H$33,1,FALSE)</f>
        <v>#N/A</v>
      </c>
      <c r="J55" s="12" t="e">
        <f t="shared" si="1"/>
        <v>#N/A</v>
      </c>
      <c r="K55" s="13" t="str">
        <f t="shared" si="2"/>
        <v>Quarta0,847222222222222Ana Elísia de F. Merelles</v>
      </c>
      <c r="L55" s="12" t="str">
        <f t="shared" si="3"/>
        <v>8º Semestre - T01NoturnoQuarta0,847222222222222</v>
      </c>
      <c r="M55" s="14" t="s">
        <v>31</v>
      </c>
      <c r="N55" s="3" t="s">
        <v>37</v>
      </c>
      <c r="O55" s="20" t="str">
        <f>VLOOKUP(CONCATENATE($M55,$N55),Curriculos!$A$2:$J$332,4,FALSE)</f>
        <v>TÓPICOS ESPECIAIS EM ECONOMIA III</v>
      </c>
      <c r="P55" s="21" t="str">
        <f>VLOOKUP(CONCATENATE($M55,$N55),Curriculos!$A$2:$J$332,5,FALSE)</f>
        <v>OP</v>
      </c>
      <c r="Q55" s="21" t="e">
        <f>VLOOKUP($N55,Oferta!$D$2:$P$100,5,FALSE)</f>
        <v>#N/A</v>
      </c>
      <c r="R55" s="21">
        <f>VLOOKUP(CONCATENATE($M55,$N55),Curriculos!$A$2:$J$332,8,FALSE)</f>
        <v>60</v>
      </c>
      <c r="S55" s="5"/>
      <c r="T55" s="22" t="s">
        <v>24</v>
      </c>
      <c r="U55" s="21" t="str">
        <f>VLOOKUP(CONCATENATE($M55,$N55),Curriculos!$A$2:$J$332,10,FALSE)</f>
        <v>DCEC</v>
      </c>
      <c r="V55" s="20" t="str">
        <f>VLOOKUP(CONCATENATE($M55,$N55,$T55),Oferta!$B$2:$R$360,17,FALSE)</f>
        <v>8º Semestre - T01</v>
      </c>
      <c r="W55" s="20" t="str">
        <f>VLOOKUP(CONCATENATE($M55,$N55,$T55),Oferta!$B$2:$Q$360,12,FALSE)</f>
        <v>CN</v>
      </c>
      <c r="X55" s="22">
        <v>3</v>
      </c>
      <c r="Y55" s="23">
        <f>VLOOKUP(CONCATENATE($W55,$X55),Mtz_Horarios!$E$2:$H$92,2,FALSE)</f>
        <v>0.84722222222222221</v>
      </c>
      <c r="Z55" s="23" t="str">
        <f>VLOOKUP(CONCATENATE($W55,$X55),Mtz_Horarios!$E$2:$H$92,3,FALSE)</f>
        <v>Quarta</v>
      </c>
      <c r="AA55" s="24" t="str">
        <f>VLOOKUP(CONCATENATE($W55,$X55),Mtz_Horarios!$E$2:$H$92,4,FALSE)</f>
        <v>Noturno</v>
      </c>
      <c r="AB55" s="20">
        <f>VLOOKUP(CONCATENATE($M55,$N55,$T55),Oferta!$B$2:$Q$360,16,FALSE)</f>
        <v>1107</v>
      </c>
      <c r="AC55" s="20" t="str">
        <f>VLOOKUP(CONCATENATE($M55,$N55,$T55),Oferta!$B$2:$Q$360,15,FALSE)</f>
        <v>Ana Elísia de F. Merelles</v>
      </c>
      <c r="AD55" s="12"/>
      <c r="AE55" s="12"/>
      <c r="AF55" s="12"/>
      <c r="AG55" s="12"/>
      <c r="AH55" s="12"/>
      <c r="AI55" s="5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12"/>
      <c r="AW55" s="12"/>
    </row>
    <row r="56" spans="1:49" ht="15" customHeight="1">
      <c r="A56" s="12"/>
      <c r="B56" s="12"/>
      <c r="C56" s="12"/>
      <c r="D56" s="12"/>
      <c r="E56" s="12"/>
      <c r="F56" s="12"/>
      <c r="G56" s="12"/>
      <c r="H56" s="12" t="str">
        <f t="shared" si="0"/>
        <v>T01TÓPICOS ESPECIAIS EM ECONOMIA III</v>
      </c>
      <c r="I56" s="12" t="e">
        <f>VLOOKUP(CONCATENATE(N56,T56),Simulador!$H$26:$H$33,1,FALSE)</f>
        <v>#N/A</v>
      </c>
      <c r="J56" s="12" t="e">
        <f t="shared" si="1"/>
        <v>#N/A</v>
      </c>
      <c r="K56" s="13" t="str">
        <f t="shared" si="2"/>
        <v>Quarta0,881944444444445Ana Elísia de F. Merelles</v>
      </c>
      <c r="L56" s="12" t="str">
        <f t="shared" si="3"/>
        <v>8º Semestre - T01NoturnoQuarta0,881944444444445</v>
      </c>
      <c r="M56" s="14" t="s">
        <v>31</v>
      </c>
      <c r="N56" s="3" t="s">
        <v>37</v>
      </c>
      <c r="O56" s="20" t="str">
        <f>VLOOKUP(CONCATENATE($M56,$N56),Curriculos!$A$2:$J$332,4,FALSE)</f>
        <v>TÓPICOS ESPECIAIS EM ECONOMIA III</v>
      </c>
      <c r="P56" s="21" t="str">
        <f>VLOOKUP(CONCATENATE($M56,$N56),Curriculos!$A$2:$J$332,5,FALSE)</f>
        <v>OP</v>
      </c>
      <c r="Q56" s="21" t="e">
        <f>VLOOKUP($N56,Oferta!$D$2:$P$100,5,FALSE)</f>
        <v>#N/A</v>
      </c>
      <c r="R56" s="21">
        <f>VLOOKUP(CONCATENATE($M56,$N56),Curriculos!$A$2:$J$332,8,FALSE)</f>
        <v>60</v>
      </c>
      <c r="S56" s="5"/>
      <c r="T56" s="22" t="s">
        <v>24</v>
      </c>
      <c r="U56" s="21" t="str">
        <f>VLOOKUP(CONCATENATE($M56,$N56),Curriculos!$A$2:$J$332,10,FALSE)</f>
        <v>DCEC</v>
      </c>
      <c r="V56" s="20" t="str">
        <f>VLOOKUP(CONCATENATE($M56,$N56,$T56),Oferta!$B$2:$R$360,17,FALSE)</f>
        <v>8º Semestre - T01</v>
      </c>
      <c r="W56" s="20" t="str">
        <f>VLOOKUP(CONCATENATE($M56,$N56,$T56),Oferta!$B$2:$Q$360,12,FALSE)</f>
        <v>CN</v>
      </c>
      <c r="X56" s="22">
        <v>4</v>
      </c>
      <c r="Y56" s="23">
        <f>VLOOKUP(CONCATENATE($W56,$X56),Mtz_Horarios!$E$2:$H$92,2,FALSE)</f>
        <v>0.88194444444444453</v>
      </c>
      <c r="Z56" s="23" t="str">
        <f>VLOOKUP(CONCATENATE($W56,$X56),Mtz_Horarios!$E$2:$H$92,3,FALSE)</f>
        <v>Quarta</v>
      </c>
      <c r="AA56" s="24" t="str">
        <f>VLOOKUP(CONCATENATE($W56,$X56),Mtz_Horarios!$E$2:$H$92,4,FALSE)</f>
        <v>Noturno</v>
      </c>
      <c r="AB56" s="20">
        <f>VLOOKUP(CONCATENATE($M56,$N56,$T56),Oferta!$B$2:$Q$360,16,FALSE)</f>
        <v>1107</v>
      </c>
      <c r="AC56" s="20" t="str">
        <f>VLOOKUP(CONCATENATE($M56,$N56,$T56),Oferta!$B$2:$Q$360,15,FALSE)</f>
        <v>Ana Elísia de F. Merelles</v>
      </c>
      <c r="AD56" s="12"/>
      <c r="AE56" s="12"/>
      <c r="AF56" s="12"/>
      <c r="AG56" s="12"/>
      <c r="AH56" s="12"/>
      <c r="AI56" s="5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12"/>
      <c r="AW56" s="12"/>
    </row>
    <row r="57" spans="1:49" ht="15" customHeight="1">
      <c r="A57" s="12"/>
      <c r="B57" s="12"/>
      <c r="C57" s="12"/>
      <c r="D57" s="12"/>
      <c r="E57" s="12"/>
      <c r="F57" s="12"/>
      <c r="G57" s="12"/>
      <c r="H57" s="12" t="e">
        <f t="shared" si="0"/>
        <v>#N/A</v>
      </c>
      <c r="I57" s="12" t="e">
        <f>VLOOKUP(CONCATENATE(N57,T57),Simulador!$H$26:$H$33,1,FALSE)</f>
        <v>#N/A</v>
      </c>
      <c r="J57" s="12" t="e">
        <f t="shared" si="1"/>
        <v>#N/A</v>
      </c>
      <c r="K57" s="13" t="e">
        <f t="shared" si="2"/>
        <v>#N/A</v>
      </c>
      <c r="L57" s="12" t="e">
        <f t="shared" si="3"/>
        <v>#N/A</v>
      </c>
      <c r="M57" s="14" t="s">
        <v>31</v>
      </c>
      <c r="N57" s="3" t="s">
        <v>37</v>
      </c>
      <c r="O57" s="20" t="str">
        <f>VLOOKUP(CONCATENATE($M57,$N57),Curriculos!$A$2:$J$332,4,FALSE)</f>
        <v>TÓPICOS ESPECIAIS EM ECONOMIA III</v>
      </c>
      <c r="P57" s="21" t="str">
        <f>VLOOKUP(CONCATENATE($M57,$N57),Curriculos!$A$2:$J$332,5,FALSE)</f>
        <v>OP</v>
      </c>
      <c r="Q57" s="21" t="e">
        <f>VLOOKUP($N57,Oferta!$D$2:$P$100,5,FALSE)</f>
        <v>#N/A</v>
      </c>
      <c r="R57" s="21">
        <f>VLOOKUP(CONCATENATE($M57,$N57),Curriculos!$A$2:$J$332,8,FALSE)</f>
        <v>60</v>
      </c>
      <c r="S57" s="5"/>
      <c r="T57" s="22" t="s">
        <v>24</v>
      </c>
      <c r="U57" s="21" t="str">
        <f>VLOOKUP(CONCATENATE($M57,$N57),Curriculos!$A$2:$J$332,10,FALSE)</f>
        <v>DCEC</v>
      </c>
      <c r="V57" s="20" t="str">
        <f>VLOOKUP(CONCATENATE($M57,$N57,$T57),Oferta!$B$2:$R$360,17,FALSE)</f>
        <v>8º Semestre - T01</v>
      </c>
      <c r="W57" s="20" t="str">
        <f>VLOOKUP(CONCATENATE($M57,$N57,$T57),Oferta!$B$2:$Q$360,12,FALSE)</f>
        <v>CN</v>
      </c>
      <c r="X57" s="22"/>
      <c r="Y57" s="23" t="e">
        <f>VLOOKUP(CONCATENATE($W57,$X57),Mtz_Horarios!$E$2:$H$92,2,FALSE)</f>
        <v>#N/A</v>
      </c>
      <c r="Z57" s="23" t="e">
        <f>VLOOKUP(CONCATENATE($W57,$X57),Mtz_Horarios!$E$2:$H$92,3,FALSE)</f>
        <v>#N/A</v>
      </c>
      <c r="AA57" s="24" t="e">
        <f>VLOOKUP(CONCATENATE($W57,$X57),Mtz_Horarios!$E$2:$H$92,4,FALSE)</f>
        <v>#N/A</v>
      </c>
      <c r="AB57" s="20">
        <f>VLOOKUP(CONCATENATE($M57,$N57,$T57),Oferta!$B$2:$Q$360,16,FALSE)</f>
        <v>1107</v>
      </c>
      <c r="AC57" s="20" t="str">
        <f>VLOOKUP(CONCATENATE($M57,$N57,$T57),Oferta!$B$2:$Q$360,15,FALSE)</f>
        <v>Ana Elísia de F. Merelles</v>
      </c>
      <c r="AD57" s="12"/>
      <c r="AE57" s="12"/>
      <c r="AF57" s="12"/>
      <c r="AG57" s="12"/>
      <c r="AH57" s="12"/>
      <c r="AI57" s="5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12"/>
      <c r="AW57" s="12"/>
    </row>
    <row r="58" spans="1:49" ht="15" hidden="1" customHeight="1">
      <c r="A58" s="12"/>
      <c r="B58" s="12"/>
      <c r="C58" s="12"/>
      <c r="D58" s="12"/>
      <c r="E58" s="12"/>
      <c r="F58" s="12"/>
      <c r="G58" s="12"/>
      <c r="H58" s="12" t="str">
        <f t="shared" si="0"/>
        <v>T03MATEMÁTICA APLICADA I</v>
      </c>
      <c r="I58" s="12" t="e">
        <f>VLOOKUP(CONCATENATE(N58,T58),Simulador!$H$26:$H$33,1,FALSE)</f>
        <v>#N/A</v>
      </c>
      <c r="J58" s="12" t="e">
        <f t="shared" si="1"/>
        <v>#N/A</v>
      </c>
      <c r="K58" s="13" t="e">
        <f t="shared" si="2"/>
        <v>#N/A</v>
      </c>
      <c r="L58" s="12" t="str">
        <f t="shared" si="3"/>
        <v>2º Semestre - T03NoturnoQuinta0,777777777777778</v>
      </c>
      <c r="M58" s="14" t="s">
        <v>22</v>
      </c>
      <c r="N58" s="3" t="s">
        <v>39</v>
      </c>
      <c r="O58" s="20" t="str">
        <f>VLOOKUP(CONCATENATE($M58,$N58),Curriculos!$A$2:$J$332,4,FALSE)</f>
        <v>MATEMÁTICA APLICADA I</v>
      </c>
      <c r="P58" s="21" t="str">
        <f>VLOOKUP(CONCATENATE($M58,$N58),Curriculos!$A$2:$J$332,5,FALSE)</f>
        <v>OB</v>
      </c>
      <c r="Q58" s="21" t="e">
        <f>VLOOKUP($N58,Oferta!$D$2:$P$100,5,FALSE)</f>
        <v>#N/A</v>
      </c>
      <c r="R58" s="21">
        <f>VLOOKUP(CONCATENATE($M58,$N58),Curriculos!$A$2:$J$332,8,FALSE)</f>
        <v>60</v>
      </c>
      <c r="S58" s="5"/>
      <c r="T58" s="22" t="s">
        <v>40</v>
      </c>
      <c r="U58" s="21" t="str">
        <f>VLOOKUP(CONCATENATE($M58,$N58),Curriculos!$A$2:$J$332,10,FALSE)</f>
        <v>DCET</v>
      </c>
      <c r="V58" s="20" t="str">
        <f>VLOOKUP(CONCATENATE($M58,$N58,$T58),Oferta!$B$2:$R$360,17,FALSE)</f>
        <v>2º Semestre - T03</v>
      </c>
      <c r="W58" s="20" t="str">
        <f>VLOOKUP(CONCATENATE($M58,$N58,$T58),Oferta!$B$2:$Q$360,12,FALSE)</f>
        <v>EN</v>
      </c>
      <c r="X58" s="22">
        <v>1</v>
      </c>
      <c r="Y58" s="23">
        <f>VLOOKUP(CONCATENATE($W58,$X58),Mtz_Horarios!$E$2:$H$92,2,FALSE)</f>
        <v>0.77777777777777779</v>
      </c>
      <c r="Z58" s="23" t="str">
        <f>VLOOKUP(CONCATENATE($W58,$X58),Mtz_Horarios!$E$2:$H$92,3,FALSE)</f>
        <v>Quinta</v>
      </c>
      <c r="AA58" s="24" t="str">
        <f>VLOOKUP(CONCATENATE($W58,$X58),Mtz_Horarios!$E$2:$H$92,4,FALSE)</f>
        <v>Noturno</v>
      </c>
      <c r="AB58" s="20">
        <f>VLOOKUP(CONCATENATE($M58,$N58,$T58),Oferta!$B$2:$Q$360,16,FALSE)</f>
        <v>1107</v>
      </c>
      <c r="AC58" s="20" t="e">
        <f>VLOOKUP(CONCATENATE($M58,$N58,$T58),Oferta!$B$2:$Q$360,15,FALSE)</f>
        <v>#N/A</v>
      </c>
      <c r="AI58" s="5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12"/>
      <c r="AW58" s="12"/>
    </row>
    <row r="59" spans="1:49" ht="15" hidden="1" customHeight="1">
      <c r="A59" s="12"/>
      <c r="B59" s="12"/>
      <c r="C59" s="12"/>
      <c r="D59" s="12"/>
      <c r="E59" s="12"/>
      <c r="F59" s="12"/>
      <c r="G59" s="12"/>
      <c r="H59" s="12" t="str">
        <f t="shared" si="0"/>
        <v>T03MATEMÁTICA APLICADA I</v>
      </c>
      <c r="I59" s="12" t="e">
        <f>VLOOKUP(CONCATENATE(N59,T59),Simulador!$H$26:$H$33,1,FALSE)</f>
        <v>#N/A</v>
      </c>
      <c r="J59" s="12" t="e">
        <f t="shared" si="1"/>
        <v>#N/A</v>
      </c>
      <c r="K59" s="13" t="e">
        <f t="shared" si="2"/>
        <v>#N/A</v>
      </c>
      <c r="L59" s="12" t="str">
        <f t="shared" si="3"/>
        <v>2º Semestre - T03NoturnoQuinta0,8125</v>
      </c>
      <c r="M59" s="14" t="s">
        <v>22</v>
      </c>
      <c r="N59" s="3" t="s">
        <v>39</v>
      </c>
      <c r="O59" s="20" t="str">
        <f>VLOOKUP(CONCATENATE($M59,$N59),Curriculos!$A$2:$J$332,4,FALSE)</f>
        <v>MATEMÁTICA APLICADA I</v>
      </c>
      <c r="P59" s="21" t="str">
        <f>VLOOKUP(CONCATENATE($M59,$N59),Curriculos!$A$2:$J$332,5,FALSE)</f>
        <v>OB</v>
      </c>
      <c r="Q59" s="21" t="e">
        <f>VLOOKUP($N59,Oferta!$D$2:$P$100,5,FALSE)</f>
        <v>#N/A</v>
      </c>
      <c r="R59" s="21">
        <f>VLOOKUP(CONCATENATE($M59,$N59),Curriculos!$A$2:$J$332,8,FALSE)</f>
        <v>60</v>
      </c>
      <c r="S59" s="5"/>
      <c r="T59" s="22" t="s">
        <v>40</v>
      </c>
      <c r="U59" s="21" t="str">
        <f>VLOOKUP(CONCATENATE($M59,$N59),Curriculos!$A$2:$J$332,10,FALSE)</f>
        <v>DCET</v>
      </c>
      <c r="V59" s="20" t="str">
        <f>VLOOKUP(CONCATENATE($M59,$N59,$T59),Oferta!$B$2:$R$360,17,FALSE)</f>
        <v>2º Semestre - T03</v>
      </c>
      <c r="W59" s="20" t="str">
        <f>VLOOKUP(CONCATENATE($M59,$N59,$T59),Oferta!$B$2:$Q$360,12,FALSE)</f>
        <v>EN</v>
      </c>
      <c r="X59" s="22">
        <v>2</v>
      </c>
      <c r="Y59" s="23">
        <f>VLOOKUP(CONCATENATE($W59,$X59),Mtz_Horarios!$E$2:$H$92,2,FALSE)</f>
        <v>0.8125</v>
      </c>
      <c r="Z59" s="23" t="str">
        <f>VLOOKUP(CONCATENATE($W59,$X59),Mtz_Horarios!$E$2:$H$92,3,FALSE)</f>
        <v>Quinta</v>
      </c>
      <c r="AA59" s="24" t="str">
        <f>VLOOKUP(CONCATENATE($W59,$X59),Mtz_Horarios!$E$2:$H$92,4,FALSE)</f>
        <v>Noturno</v>
      </c>
      <c r="AB59" s="20">
        <f>VLOOKUP(CONCATENATE($M59,$N59,$T59),Oferta!$B$2:$Q$360,16,FALSE)</f>
        <v>1107</v>
      </c>
      <c r="AC59" s="20" t="e">
        <f>VLOOKUP(CONCATENATE($M59,$N59,$T59),Oferta!$B$2:$Q$360,15,FALSE)</f>
        <v>#N/A</v>
      </c>
      <c r="AI59" s="5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12"/>
      <c r="AW59" s="12"/>
    </row>
    <row r="60" spans="1:49" ht="15" hidden="1" customHeight="1">
      <c r="A60" s="12"/>
      <c r="B60" s="12"/>
      <c r="C60" s="12"/>
      <c r="D60" s="12"/>
      <c r="E60" s="12"/>
      <c r="F60" s="12"/>
      <c r="G60" s="12"/>
      <c r="H60" s="12" t="str">
        <f t="shared" si="0"/>
        <v>T03MATEMÁTICA APLICADA I</v>
      </c>
      <c r="I60" s="12" t="e">
        <f>VLOOKUP(CONCATENATE(N60,T60),Simulador!$H$26:$H$33,1,FALSE)</f>
        <v>#N/A</v>
      </c>
      <c r="J60" s="12" t="e">
        <f t="shared" si="1"/>
        <v>#N/A</v>
      </c>
      <c r="K60" s="13" t="e">
        <f t="shared" si="2"/>
        <v>#N/A</v>
      </c>
      <c r="L60" s="12" t="str">
        <f t="shared" si="3"/>
        <v>2º Semestre - T03NoturnoSexta0,847222222222222</v>
      </c>
      <c r="M60" s="14" t="s">
        <v>22</v>
      </c>
      <c r="N60" s="3" t="s">
        <v>39</v>
      </c>
      <c r="O60" s="20" t="str">
        <f>VLOOKUP(CONCATENATE($M60,$N60),Curriculos!$A$2:$J$332,4,FALSE)</f>
        <v>MATEMÁTICA APLICADA I</v>
      </c>
      <c r="P60" s="21" t="str">
        <f>VLOOKUP(CONCATENATE($M60,$N60),Curriculos!$A$2:$J$332,5,FALSE)</f>
        <v>OB</v>
      </c>
      <c r="Q60" s="21" t="e">
        <f>VLOOKUP($N60,Oferta!$D$2:$P$100,5,FALSE)</f>
        <v>#N/A</v>
      </c>
      <c r="R60" s="21">
        <f>VLOOKUP(CONCATENATE($M60,$N60),Curriculos!$A$2:$J$332,8,FALSE)</f>
        <v>60</v>
      </c>
      <c r="S60" s="5"/>
      <c r="T60" s="22" t="s">
        <v>40</v>
      </c>
      <c r="U60" s="21" t="str">
        <f>VLOOKUP(CONCATENATE($M60,$N60),Curriculos!$A$2:$J$332,10,FALSE)</f>
        <v>DCET</v>
      </c>
      <c r="V60" s="20" t="str">
        <f>VLOOKUP(CONCATENATE($M60,$N60,$T60),Oferta!$B$2:$R$360,17,FALSE)</f>
        <v>2º Semestre - T03</v>
      </c>
      <c r="W60" s="20" t="str">
        <f>VLOOKUP(CONCATENATE($M60,$N60,$T60),Oferta!$B$2:$Q$360,12,FALSE)</f>
        <v>EN</v>
      </c>
      <c r="X60" s="22">
        <v>3</v>
      </c>
      <c r="Y60" s="23">
        <f>VLOOKUP(CONCATENATE($W60,$X60),Mtz_Horarios!$E$2:$H$92,2,FALSE)</f>
        <v>0.84722222222222221</v>
      </c>
      <c r="Z60" s="23" t="str">
        <f>VLOOKUP(CONCATENATE($W60,$X60),Mtz_Horarios!$E$2:$H$92,3,FALSE)</f>
        <v>Sexta</v>
      </c>
      <c r="AA60" s="24" t="str">
        <f>VLOOKUP(CONCATENATE($W60,$X60),Mtz_Horarios!$E$2:$H$92,4,FALSE)</f>
        <v>Noturno</v>
      </c>
      <c r="AB60" s="20">
        <f>VLOOKUP(CONCATENATE($M60,$N60,$T60),Oferta!$B$2:$Q$360,16,FALSE)</f>
        <v>1107</v>
      </c>
      <c r="AC60" s="20" t="e">
        <f>VLOOKUP(CONCATENATE($M60,$N60,$T60),Oferta!$B$2:$Q$360,15,FALSE)</f>
        <v>#N/A</v>
      </c>
      <c r="AI60" s="5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12"/>
      <c r="AW60" s="12"/>
    </row>
    <row r="61" spans="1:49" ht="15" hidden="1" customHeight="1">
      <c r="A61" s="12"/>
      <c r="B61" s="12"/>
      <c r="C61" s="12"/>
      <c r="D61" s="12"/>
      <c r="E61" s="12"/>
      <c r="F61" s="12"/>
      <c r="G61" s="12"/>
      <c r="H61" s="12" t="str">
        <f t="shared" si="0"/>
        <v>T03MATEMÁTICA APLICADA I</v>
      </c>
      <c r="I61" s="12" t="e">
        <f>VLOOKUP(CONCATENATE(N61,T61),Simulador!$H$26:$H$33,1,FALSE)</f>
        <v>#N/A</v>
      </c>
      <c r="J61" s="12" t="e">
        <f t="shared" si="1"/>
        <v>#N/A</v>
      </c>
      <c r="K61" s="13" t="e">
        <f t="shared" si="2"/>
        <v>#N/A</v>
      </c>
      <c r="L61" s="12" t="str">
        <f t="shared" si="3"/>
        <v>2º Semestre - T03NoturnoSexta0,881944444444445</v>
      </c>
      <c r="M61" s="14" t="s">
        <v>22</v>
      </c>
      <c r="N61" s="3" t="s">
        <v>39</v>
      </c>
      <c r="O61" s="20" t="str">
        <f>VLOOKUP(CONCATENATE($M61,$N61),Curriculos!$A$2:$J$332,4,FALSE)</f>
        <v>MATEMÁTICA APLICADA I</v>
      </c>
      <c r="P61" s="21" t="str">
        <f>VLOOKUP(CONCATENATE($M61,$N61),Curriculos!$A$2:$J$332,5,FALSE)</f>
        <v>OB</v>
      </c>
      <c r="Q61" s="21" t="e">
        <f>VLOOKUP($N61,Oferta!$D$2:$P$100,5,FALSE)</f>
        <v>#N/A</v>
      </c>
      <c r="R61" s="21">
        <f>VLOOKUP(CONCATENATE($M61,$N61),Curriculos!$A$2:$J$332,8,FALSE)</f>
        <v>60</v>
      </c>
      <c r="S61" s="5"/>
      <c r="T61" s="22" t="s">
        <v>40</v>
      </c>
      <c r="U61" s="21" t="str">
        <f>VLOOKUP(CONCATENATE($M61,$N61),Curriculos!$A$2:$J$332,10,FALSE)</f>
        <v>DCET</v>
      </c>
      <c r="V61" s="20" t="str">
        <f>VLOOKUP(CONCATENATE($M61,$N61,$T61),Oferta!$B$2:$R$360,17,FALSE)</f>
        <v>2º Semestre - T03</v>
      </c>
      <c r="W61" s="20" t="str">
        <f>VLOOKUP(CONCATENATE($M61,$N61,$T61),Oferta!$B$2:$Q$360,12,FALSE)</f>
        <v>EN</v>
      </c>
      <c r="X61" s="22">
        <v>4</v>
      </c>
      <c r="Y61" s="23">
        <f>VLOOKUP(CONCATENATE($W61,$X61),Mtz_Horarios!$E$2:$H$92,2,FALSE)</f>
        <v>0.88194444444444453</v>
      </c>
      <c r="Z61" s="23" t="str">
        <f>VLOOKUP(CONCATENATE($W61,$X61),Mtz_Horarios!$E$2:$H$92,3,FALSE)</f>
        <v>Sexta</v>
      </c>
      <c r="AA61" s="24" t="str">
        <f>VLOOKUP(CONCATENATE($W61,$X61),Mtz_Horarios!$E$2:$H$92,4,FALSE)</f>
        <v>Noturno</v>
      </c>
      <c r="AB61" s="20">
        <f>VLOOKUP(CONCATENATE($M61,$N61,$T61),Oferta!$B$2:$Q$360,16,FALSE)</f>
        <v>1107</v>
      </c>
      <c r="AC61" s="20" t="e">
        <f>VLOOKUP(CONCATENATE($M61,$N61,$T61),Oferta!$B$2:$Q$360,15,FALSE)</f>
        <v>#N/A</v>
      </c>
      <c r="AI61" s="5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12"/>
      <c r="AW61" s="12"/>
    </row>
    <row r="62" spans="1:49" ht="15" customHeight="1">
      <c r="A62" s="12"/>
      <c r="B62" s="12"/>
      <c r="C62" s="12"/>
      <c r="D62" s="12"/>
      <c r="E62" s="12"/>
      <c r="F62" s="12"/>
      <c r="G62" s="12"/>
      <c r="H62" s="12" t="e">
        <f t="shared" si="0"/>
        <v>#N/A</v>
      </c>
      <c r="I62" s="12" t="e">
        <f>VLOOKUP(CONCATENATE(N62,T62),Simulador!$H$26:$H$33,1,FALSE)</f>
        <v>#N/A</v>
      </c>
      <c r="J62" s="12" t="e">
        <f t="shared" si="1"/>
        <v>#N/A</v>
      </c>
      <c r="K62" s="13" t="e">
        <f t="shared" si="2"/>
        <v>#N/A</v>
      </c>
      <c r="L62" s="12" t="e">
        <f t="shared" si="3"/>
        <v>#N/A</v>
      </c>
      <c r="M62" s="14" t="s">
        <v>22</v>
      </c>
      <c r="N62" s="16" t="s">
        <v>41</v>
      </c>
      <c r="O62" s="15" t="str">
        <f>VLOOKUP(CONCATENATE($M62,$N62),Curriculos!$A$2:$J$332,4,FALSE)</f>
        <v>ECONOMIA BRASILEIRA E CONTEMPORÂNEA I</v>
      </c>
      <c r="P62" s="16" t="str">
        <f>VLOOKUP(CONCATENATE($M62,$N62),Curriculos!$A$2:$J$332,5,FALSE)</f>
        <v>OB</v>
      </c>
      <c r="Q62" s="16" t="str">
        <f>VLOOKUP($N62,Oferta!$D$2:$P$100,5,FALSE)</f>
        <v>T</v>
      </c>
      <c r="R62" s="16">
        <f>VLOOKUP(CONCATENATE($M62,$N62),Curriculos!$A$2:$J$332,8,FALSE)</f>
        <v>60</v>
      </c>
      <c r="S62" s="17" t="s">
        <v>33</v>
      </c>
      <c r="T62" s="17" t="s">
        <v>24</v>
      </c>
      <c r="U62" s="16" t="str">
        <f>VLOOKUP(CONCATENATE($M62,$N62),Curriculos!$A$2:$J$332,10,FALSE)</f>
        <v>DCEC</v>
      </c>
      <c r="V62" s="15" t="e">
        <f>VLOOKUP(CONCATENATE($M62,$N62,$T62),Oferta!$B$2:$R$360,17,FALSE)</f>
        <v>#N/A</v>
      </c>
      <c r="W62" s="15" t="e">
        <f>VLOOKUP(CONCATENATE($M62,$N62,$T62),Oferta!$B$2:$Q$360,12,FALSE)</f>
        <v>#N/A</v>
      </c>
      <c r="X62" s="17">
        <v>1</v>
      </c>
      <c r="Y62" s="18" t="e">
        <f>VLOOKUP(CONCATENATE($W62,$X62),Mtz_Horarios!$E$2:$H$92,2,FALSE)</f>
        <v>#N/A</v>
      </c>
      <c r="Z62" s="18" t="e">
        <f>VLOOKUP(CONCATENATE($W62,$X62),Mtz_Horarios!$E$2:$H$92,3,FALSE)</f>
        <v>#N/A</v>
      </c>
      <c r="AA62" s="19" t="e">
        <f>VLOOKUP(CONCATENATE($W62,$X62),Mtz_Horarios!$E$2:$H$92,4,FALSE)</f>
        <v>#N/A</v>
      </c>
      <c r="AB62" s="15" t="e">
        <f>VLOOKUP(CONCATENATE($M62,$N62,$T62),Oferta!$B$2:$Q$360,16,FALSE)</f>
        <v>#N/A</v>
      </c>
      <c r="AC62" s="15" t="e">
        <f>VLOOKUP(CONCATENATE($M62,$N62,$T62),Oferta!$B$2:$Q$360,15,FALSE)</f>
        <v>#N/A</v>
      </c>
      <c r="AI62" s="5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12"/>
      <c r="AW62" s="12"/>
    </row>
    <row r="63" spans="1:49" ht="15" customHeight="1">
      <c r="A63" s="12"/>
      <c r="B63" s="12"/>
      <c r="C63" s="12"/>
      <c r="D63" s="12"/>
      <c r="E63" s="12"/>
      <c r="F63" s="12"/>
      <c r="G63" s="12"/>
      <c r="H63" s="12" t="e">
        <f t="shared" si="0"/>
        <v>#N/A</v>
      </c>
      <c r="I63" s="12" t="e">
        <f>VLOOKUP(CONCATENATE(N63,T63),Simulador!$H$26:$H$33,1,FALSE)</f>
        <v>#N/A</v>
      </c>
      <c r="J63" s="12" t="e">
        <f t="shared" si="1"/>
        <v>#N/A</v>
      </c>
      <c r="K63" s="13" t="e">
        <f t="shared" si="2"/>
        <v>#N/A</v>
      </c>
      <c r="L63" s="12" t="e">
        <f t="shared" si="3"/>
        <v>#N/A</v>
      </c>
      <c r="M63" s="14" t="s">
        <v>22</v>
      </c>
      <c r="N63" s="16" t="s">
        <v>41</v>
      </c>
      <c r="O63" s="15" t="str">
        <f>VLOOKUP(CONCATENATE($M63,$N63),Curriculos!$A$2:$J$332,4,FALSE)</f>
        <v>ECONOMIA BRASILEIRA E CONTEMPORÂNEA I</v>
      </c>
      <c r="P63" s="16" t="str">
        <f>VLOOKUP(CONCATENATE($M63,$N63),Curriculos!$A$2:$J$332,5,FALSE)</f>
        <v>OB</v>
      </c>
      <c r="Q63" s="16" t="str">
        <f>VLOOKUP($N63,Oferta!$D$2:$P$100,5,FALSE)</f>
        <v>T</v>
      </c>
      <c r="R63" s="16">
        <f>VLOOKUP(CONCATENATE($M63,$N63),Curriculos!$A$2:$J$332,8,FALSE)</f>
        <v>60</v>
      </c>
      <c r="S63" s="17" t="s">
        <v>33</v>
      </c>
      <c r="T63" s="17" t="s">
        <v>24</v>
      </c>
      <c r="U63" s="16" t="str">
        <f>VLOOKUP(CONCATENATE($M63,$N63),Curriculos!$A$2:$J$332,10,FALSE)</f>
        <v>DCEC</v>
      </c>
      <c r="V63" s="15" t="e">
        <f>VLOOKUP(CONCATENATE($M63,$N63,$T63),Oferta!$B$2:$R$360,17,FALSE)</f>
        <v>#N/A</v>
      </c>
      <c r="W63" s="15" t="e">
        <f>VLOOKUP(CONCATENATE($M63,$N63,$T63),Oferta!$B$2:$Q$360,12,FALSE)</f>
        <v>#N/A</v>
      </c>
      <c r="X63" s="17">
        <v>2</v>
      </c>
      <c r="Y63" s="18" t="e">
        <f>VLOOKUP(CONCATENATE($W63,$X63),Mtz_Horarios!$E$2:$H$92,2,FALSE)</f>
        <v>#N/A</v>
      </c>
      <c r="Z63" s="18" t="e">
        <f>VLOOKUP(CONCATENATE($W63,$X63),Mtz_Horarios!$E$2:$H$92,3,FALSE)</f>
        <v>#N/A</v>
      </c>
      <c r="AA63" s="19" t="e">
        <f>VLOOKUP(CONCATENATE($W63,$X63),Mtz_Horarios!$E$2:$H$92,4,FALSE)</f>
        <v>#N/A</v>
      </c>
      <c r="AB63" s="15" t="e">
        <f>VLOOKUP(CONCATENATE($M63,$N63,$T63),Oferta!$B$2:$Q$360,16,FALSE)</f>
        <v>#N/A</v>
      </c>
      <c r="AC63" s="15" t="e">
        <f>VLOOKUP(CONCATENATE($M63,$N63,$T63),Oferta!$B$2:$Q$360,15,FALSE)</f>
        <v>#N/A</v>
      </c>
      <c r="AI63" s="5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12"/>
      <c r="AW63" s="12"/>
    </row>
    <row r="64" spans="1:49" ht="15" customHeight="1">
      <c r="A64" s="12"/>
      <c r="B64" s="12"/>
      <c r="C64" s="12"/>
      <c r="D64" s="12"/>
      <c r="E64" s="12"/>
      <c r="F64" s="12"/>
      <c r="G64" s="12"/>
      <c r="H64" s="12" t="e">
        <f t="shared" si="0"/>
        <v>#N/A</v>
      </c>
      <c r="I64" s="12" t="e">
        <f>VLOOKUP(CONCATENATE(N64,T64),Simulador!$H$26:$H$33,1,FALSE)</f>
        <v>#N/A</v>
      </c>
      <c r="J64" s="12" t="e">
        <f t="shared" si="1"/>
        <v>#N/A</v>
      </c>
      <c r="K64" s="13" t="e">
        <f t="shared" si="2"/>
        <v>#N/A</v>
      </c>
      <c r="L64" s="12" t="e">
        <f t="shared" si="3"/>
        <v>#N/A</v>
      </c>
      <c r="M64" s="14" t="s">
        <v>22</v>
      </c>
      <c r="N64" s="16" t="s">
        <v>41</v>
      </c>
      <c r="O64" s="15" t="str">
        <f>VLOOKUP(CONCATENATE($M64,$N64),Curriculos!$A$2:$J$332,4,FALSE)</f>
        <v>ECONOMIA BRASILEIRA E CONTEMPORÂNEA I</v>
      </c>
      <c r="P64" s="16" t="str">
        <f>VLOOKUP(CONCATENATE($M64,$N64),Curriculos!$A$2:$J$332,5,FALSE)</f>
        <v>OB</v>
      </c>
      <c r="Q64" s="16" t="str">
        <f>VLOOKUP($N64,Oferta!$D$2:$P$100,5,FALSE)</f>
        <v>T</v>
      </c>
      <c r="R64" s="16">
        <f>VLOOKUP(CONCATENATE($M64,$N64),Curriculos!$A$2:$J$332,8,FALSE)</f>
        <v>60</v>
      </c>
      <c r="S64" s="17" t="s">
        <v>33</v>
      </c>
      <c r="T64" s="17" t="s">
        <v>24</v>
      </c>
      <c r="U64" s="16" t="str">
        <f>VLOOKUP(CONCATENATE($M64,$N64),Curriculos!$A$2:$J$332,10,FALSE)</f>
        <v>DCEC</v>
      </c>
      <c r="V64" s="15" t="e">
        <f>VLOOKUP(CONCATENATE($M64,$N64,$T64),Oferta!$B$2:$R$360,17,FALSE)</f>
        <v>#N/A</v>
      </c>
      <c r="W64" s="15" t="e">
        <f>VLOOKUP(CONCATENATE($M64,$N64,$T64),Oferta!$B$2:$Q$360,12,FALSE)</f>
        <v>#N/A</v>
      </c>
      <c r="X64" s="17">
        <v>3</v>
      </c>
      <c r="Y64" s="18" t="e">
        <f>VLOOKUP(CONCATENATE($W64,$X64),Mtz_Horarios!$E$2:$H$92,2,FALSE)</f>
        <v>#N/A</v>
      </c>
      <c r="Z64" s="18" t="e">
        <f>VLOOKUP(CONCATENATE($W64,$X64),Mtz_Horarios!$E$2:$H$92,3,FALSE)</f>
        <v>#N/A</v>
      </c>
      <c r="AA64" s="19" t="e">
        <f>VLOOKUP(CONCATENATE($W64,$X64),Mtz_Horarios!$E$2:$H$92,4,FALSE)</f>
        <v>#N/A</v>
      </c>
      <c r="AB64" s="15" t="e">
        <f>VLOOKUP(CONCATENATE($M64,$N64,$T64),Oferta!$B$2:$Q$360,16,FALSE)</f>
        <v>#N/A</v>
      </c>
      <c r="AC64" s="15" t="e">
        <f>VLOOKUP(CONCATENATE($M64,$N64,$T64),Oferta!$B$2:$Q$360,15,FALSE)</f>
        <v>#N/A</v>
      </c>
      <c r="AI64" s="5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12"/>
      <c r="AW64" s="12"/>
    </row>
    <row r="65" spans="1:49" ht="15" customHeight="1">
      <c r="A65" s="12"/>
      <c r="B65" s="12"/>
      <c r="C65" s="12"/>
      <c r="D65" s="12"/>
      <c r="E65" s="12"/>
      <c r="F65" s="12"/>
      <c r="G65" s="12"/>
      <c r="H65" s="12" t="e">
        <f t="shared" si="0"/>
        <v>#N/A</v>
      </c>
      <c r="I65" s="12" t="e">
        <f>VLOOKUP(CONCATENATE(N65,T65),Simulador!$H$26:$H$33,1,FALSE)</f>
        <v>#N/A</v>
      </c>
      <c r="J65" s="12" t="e">
        <f t="shared" si="1"/>
        <v>#N/A</v>
      </c>
      <c r="K65" s="13" t="e">
        <f t="shared" si="2"/>
        <v>#N/A</v>
      </c>
      <c r="L65" s="12" t="e">
        <f t="shared" si="3"/>
        <v>#N/A</v>
      </c>
      <c r="M65" s="14" t="s">
        <v>22</v>
      </c>
      <c r="N65" s="16" t="s">
        <v>41</v>
      </c>
      <c r="O65" s="15" t="str">
        <f>VLOOKUP(CONCATENATE($M65,$N65),Curriculos!$A$2:$J$332,4,FALSE)</f>
        <v>ECONOMIA BRASILEIRA E CONTEMPORÂNEA I</v>
      </c>
      <c r="P65" s="16" t="str">
        <f>VLOOKUP(CONCATENATE($M65,$N65),Curriculos!$A$2:$J$332,5,FALSE)</f>
        <v>OB</v>
      </c>
      <c r="Q65" s="16" t="str">
        <f>VLOOKUP($N65,Oferta!$D$2:$P$100,5,FALSE)</f>
        <v>T</v>
      </c>
      <c r="R65" s="16">
        <f>VLOOKUP(CONCATENATE($M65,$N65),Curriculos!$A$2:$J$332,8,FALSE)</f>
        <v>60</v>
      </c>
      <c r="S65" s="17" t="s">
        <v>33</v>
      </c>
      <c r="T65" s="17" t="s">
        <v>24</v>
      </c>
      <c r="U65" s="16" t="str">
        <f>VLOOKUP(CONCATENATE($M65,$N65),Curriculos!$A$2:$J$332,10,FALSE)</f>
        <v>DCEC</v>
      </c>
      <c r="V65" s="15" t="e">
        <f>VLOOKUP(CONCATENATE($M65,$N65,$T65),Oferta!$B$2:$R$360,17,FALSE)</f>
        <v>#N/A</v>
      </c>
      <c r="W65" s="15" t="e">
        <f>VLOOKUP(CONCATENATE($M65,$N65,$T65),Oferta!$B$2:$Q$360,12,FALSE)</f>
        <v>#N/A</v>
      </c>
      <c r="X65" s="17">
        <v>4</v>
      </c>
      <c r="Y65" s="18" t="e">
        <f>VLOOKUP(CONCATENATE($W65,$X65),Mtz_Horarios!$E$2:$H$92,2,FALSE)</f>
        <v>#N/A</v>
      </c>
      <c r="Z65" s="18" t="e">
        <f>VLOOKUP(CONCATENATE($W65,$X65),Mtz_Horarios!$E$2:$H$92,3,FALSE)</f>
        <v>#N/A</v>
      </c>
      <c r="AA65" s="19" t="e">
        <f>VLOOKUP(CONCATENATE($W65,$X65),Mtz_Horarios!$E$2:$H$92,4,FALSE)</f>
        <v>#N/A</v>
      </c>
      <c r="AB65" s="15" t="e">
        <f>VLOOKUP(CONCATENATE($M65,$N65,$T65),Oferta!$B$2:$Q$360,16,FALSE)</f>
        <v>#N/A</v>
      </c>
      <c r="AC65" s="15" t="e">
        <f>VLOOKUP(CONCATENATE($M65,$N65,$T65),Oferta!$B$2:$Q$360,15,FALSE)</f>
        <v>#N/A</v>
      </c>
      <c r="AI65" s="5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12"/>
      <c r="AW65" s="12"/>
    </row>
    <row r="66" spans="1:49" ht="15" customHeight="1">
      <c r="A66" s="12"/>
      <c r="B66" s="12"/>
      <c r="C66" s="12"/>
      <c r="D66" s="12"/>
      <c r="E66" s="12"/>
      <c r="F66" s="12"/>
      <c r="G66" s="12"/>
      <c r="H66" s="12" t="e">
        <f t="shared" si="0"/>
        <v>#N/A</v>
      </c>
      <c r="I66" s="12" t="e">
        <f>VLOOKUP(CONCATENATE(N66,T66),Simulador!$H$26:$H$33,1,FALSE)</f>
        <v>#N/A</v>
      </c>
      <c r="J66" s="12" t="e">
        <f t="shared" si="1"/>
        <v>#N/A</v>
      </c>
      <c r="K66" s="13" t="e">
        <f t="shared" si="2"/>
        <v>#N/A</v>
      </c>
      <c r="L66" s="12" t="e">
        <f t="shared" si="3"/>
        <v>#N/A</v>
      </c>
      <c r="M66" s="14" t="s">
        <v>31</v>
      </c>
      <c r="N66" s="3" t="s">
        <v>37</v>
      </c>
      <c r="O66" s="20" t="str">
        <f>VLOOKUP(CONCATENATE($M66,$N66),Curriculos!$A$2:$J$332,4,FALSE)</f>
        <v>TÓPICOS ESPECIAIS EM ECONOMIA III</v>
      </c>
      <c r="P66" s="21" t="str">
        <f>VLOOKUP(CONCATENATE($M66,$N66),Curriculos!$A$2:$J$332,5,FALSE)</f>
        <v>OP</v>
      </c>
      <c r="Q66" s="21" t="e">
        <f>VLOOKUP($N66,Oferta!$D$2:$P$100,5,FALSE)</f>
        <v>#N/A</v>
      </c>
      <c r="R66" s="21">
        <f>VLOOKUP(CONCATENATE($M66,$N66),Curriculos!$A$2:$J$332,8,FALSE)</f>
        <v>60</v>
      </c>
      <c r="S66" s="5"/>
      <c r="T66" s="22" t="s">
        <v>24</v>
      </c>
      <c r="U66" s="21" t="str">
        <f>VLOOKUP(CONCATENATE($M66,$N66),Curriculos!$A$2:$J$332,10,FALSE)</f>
        <v>DCEC</v>
      </c>
      <c r="V66" s="20" t="str">
        <f>VLOOKUP(CONCATENATE($M66,$N66,$T66),Oferta!$B$2:$R$360,17,FALSE)</f>
        <v>8º Semestre - T01</v>
      </c>
      <c r="W66" s="20" t="str">
        <f>VLOOKUP(CONCATENATE($M66,$N66,$T66),Oferta!$B$2:$Q$360,12,FALSE)</f>
        <v>CN</v>
      </c>
      <c r="X66" s="22"/>
      <c r="Y66" s="23" t="e">
        <f>VLOOKUP(CONCATENATE($W66,$X66),Mtz_Horarios!$E$2:$H$92,2,FALSE)</f>
        <v>#N/A</v>
      </c>
      <c r="Z66" s="23" t="e">
        <f>VLOOKUP(CONCATENATE($W66,$X66),Mtz_Horarios!$E$2:$H$92,3,FALSE)</f>
        <v>#N/A</v>
      </c>
      <c r="AA66" s="24" t="e">
        <f>VLOOKUP(CONCATENATE($W66,$X66),Mtz_Horarios!$E$2:$H$92,4,FALSE)</f>
        <v>#N/A</v>
      </c>
      <c r="AB66" s="20">
        <f>VLOOKUP(CONCATENATE($M66,$N66,$T66),Oferta!$B$2:$Q$360,16,FALSE)</f>
        <v>1107</v>
      </c>
      <c r="AC66" s="20" t="str">
        <f>VLOOKUP(CONCATENATE($M66,$N66,$T66),Oferta!$B$2:$Q$360,15,FALSE)</f>
        <v>Ana Elísia de F. Merelles</v>
      </c>
      <c r="AD66" s="12"/>
      <c r="AE66" s="12"/>
      <c r="AF66" s="12"/>
      <c r="AG66" s="12"/>
      <c r="AH66" s="12"/>
      <c r="AI66" s="5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12"/>
      <c r="AW66" s="12"/>
    </row>
    <row r="67" spans="1:49" ht="15" customHeight="1">
      <c r="A67" s="12"/>
      <c r="B67" s="12"/>
      <c r="C67" s="12"/>
      <c r="D67" s="12"/>
      <c r="E67" s="12"/>
      <c r="F67" s="12"/>
      <c r="G67" s="12"/>
      <c r="H67" s="12" t="e">
        <f t="shared" si="0"/>
        <v>#N/A</v>
      </c>
      <c r="I67" s="12" t="e">
        <f>VLOOKUP(CONCATENATE(N67,T67),Simulador!$H$26:$H$33,1,FALSE)</f>
        <v>#N/A</v>
      </c>
      <c r="J67" s="12" t="e">
        <f t="shared" si="1"/>
        <v>#N/A</v>
      </c>
      <c r="K67" s="13" t="e">
        <f t="shared" si="2"/>
        <v>#N/A</v>
      </c>
      <c r="L67" s="12" t="e">
        <f t="shared" si="3"/>
        <v>#N/A</v>
      </c>
      <c r="M67" s="14" t="s">
        <v>31</v>
      </c>
      <c r="N67" s="3" t="s">
        <v>37</v>
      </c>
      <c r="O67" s="20" t="str">
        <f>VLOOKUP(CONCATENATE($M67,$N67),Curriculos!$A$2:$J$332,4,FALSE)</f>
        <v>TÓPICOS ESPECIAIS EM ECONOMIA III</v>
      </c>
      <c r="P67" s="21" t="str">
        <f>VLOOKUP(CONCATENATE($M67,$N67),Curriculos!$A$2:$J$332,5,FALSE)</f>
        <v>OP</v>
      </c>
      <c r="Q67" s="21" t="e">
        <f>VLOOKUP($N67,Oferta!$D$2:$P$100,5,FALSE)</f>
        <v>#N/A</v>
      </c>
      <c r="R67" s="21">
        <f>VLOOKUP(CONCATENATE($M67,$N67),Curriculos!$A$2:$J$332,8,FALSE)</f>
        <v>60</v>
      </c>
      <c r="S67" s="5"/>
      <c r="T67" s="22" t="s">
        <v>24</v>
      </c>
      <c r="U67" s="21" t="str">
        <f>VLOOKUP(CONCATENATE($M67,$N67),Curriculos!$A$2:$J$332,10,FALSE)</f>
        <v>DCEC</v>
      </c>
      <c r="V67" s="20" t="str">
        <f>VLOOKUP(CONCATENATE($M67,$N67,$T67),Oferta!$B$2:$R$360,17,FALSE)</f>
        <v>8º Semestre - T01</v>
      </c>
      <c r="W67" s="20" t="str">
        <f>VLOOKUP(CONCATENATE($M67,$N67,$T67),Oferta!$B$2:$Q$360,12,FALSE)</f>
        <v>CN</v>
      </c>
      <c r="X67" s="22"/>
      <c r="Y67" s="23" t="e">
        <f>VLOOKUP(CONCATENATE($W67,$X67),Mtz_Horarios!$E$2:$H$92,2,FALSE)</f>
        <v>#N/A</v>
      </c>
      <c r="Z67" s="23" t="e">
        <f>VLOOKUP(CONCATENATE($W67,$X67),Mtz_Horarios!$E$2:$H$92,3,FALSE)</f>
        <v>#N/A</v>
      </c>
      <c r="AA67" s="24" t="e">
        <f>VLOOKUP(CONCATENATE($W67,$X67),Mtz_Horarios!$E$2:$H$92,4,FALSE)</f>
        <v>#N/A</v>
      </c>
      <c r="AB67" s="20">
        <f>VLOOKUP(CONCATENATE($M67,$N67,$T67),Oferta!$B$2:$Q$360,16,FALSE)</f>
        <v>1107</v>
      </c>
      <c r="AC67" s="20" t="str">
        <f>VLOOKUP(CONCATENATE($M67,$N67,$T67),Oferta!$B$2:$Q$360,15,FALSE)</f>
        <v>Ana Elísia de F. Merelles</v>
      </c>
      <c r="AD67" s="12"/>
      <c r="AE67" s="12"/>
      <c r="AF67" s="12"/>
      <c r="AG67" s="12"/>
      <c r="AH67" s="12"/>
      <c r="AI67" s="5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12"/>
      <c r="AW67" s="12"/>
    </row>
    <row r="68" spans="1:49" ht="15" customHeight="1">
      <c r="A68" s="12"/>
      <c r="B68" s="12"/>
      <c r="C68" s="12"/>
      <c r="D68" s="12"/>
      <c r="E68" s="12"/>
      <c r="F68" s="12"/>
      <c r="G68" s="12"/>
      <c r="H68" s="12" t="e">
        <f t="shared" si="0"/>
        <v>#N/A</v>
      </c>
      <c r="I68" s="12" t="e">
        <f>VLOOKUP(CONCATENATE(N68,T68),Simulador!$H$26:$H$33,1,FALSE)</f>
        <v>#N/A</v>
      </c>
      <c r="J68" s="12" t="e">
        <f t="shared" si="1"/>
        <v>#N/A</v>
      </c>
      <c r="K68" s="13" t="e">
        <f t="shared" si="2"/>
        <v>#N/A</v>
      </c>
      <c r="L68" s="12" t="e">
        <f t="shared" si="3"/>
        <v>#N/A</v>
      </c>
      <c r="M68" s="14" t="s">
        <v>31</v>
      </c>
      <c r="N68" s="3" t="s">
        <v>37</v>
      </c>
      <c r="O68" s="20" t="str">
        <f>VLOOKUP(CONCATENATE($M68,$N68),Curriculos!$A$2:$J$332,4,FALSE)</f>
        <v>TÓPICOS ESPECIAIS EM ECONOMIA III</v>
      </c>
      <c r="P68" s="21" t="str">
        <f>VLOOKUP(CONCATENATE($M68,$N68),Curriculos!$A$2:$J$332,5,FALSE)</f>
        <v>OP</v>
      </c>
      <c r="Q68" s="21" t="e">
        <f>VLOOKUP($N68,Oferta!$D$2:$P$100,5,FALSE)</f>
        <v>#N/A</v>
      </c>
      <c r="R68" s="21">
        <f>VLOOKUP(CONCATENATE($M68,$N68),Curriculos!$A$2:$J$332,8,FALSE)</f>
        <v>60</v>
      </c>
      <c r="S68" s="5"/>
      <c r="T68" s="22" t="s">
        <v>24</v>
      </c>
      <c r="U68" s="21" t="str">
        <f>VLOOKUP(CONCATENATE($M68,$N68),Curriculos!$A$2:$J$332,10,FALSE)</f>
        <v>DCEC</v>
      </c>
      <c r="V68" s="20" t="str">
        <f>VLOOKUP(CONCATENATE($M68,$N68,$T68),Oferta!$B$2:$R$360,17,FALSE)</f>
        <v>8º Semestre - T01</v>
      </c>
      <c r="W68" s="20" t="str">
        <f>VLOOKUP(CONCATENATE($M68,$N68,$T68),Oferta!$B$2:$Q$360,12,FALSE)</f>
        <v>CN</v>
      </c>
      <c r="X68" s="22"/>
      <c r="Y68" s="23" t="e">
        <f>VLOOKUP(CONCATENATE($W68,$X68),Mtz_Horarios!$E$2:$H$92,2,FALSE)</f>
        <v>#N/A</v>
      </c>
      <c r="Z68" s="23" t="e">
        <f>VLOOKUP(CONCATENATE($W68,$X68),Mtz_Horarios!$E$2:$H$92,3,FALSE)</f>
        <v>#N/A</v>
      </c>
      <c r="AA68" s="24" t="e">
        <f>VLOOKUP(CONCATENATE($W68,$X68),Mtz_Horarios!$E$2:$H$92,4,FALSE)</f>
        <v>#N/A</v>
      </c>
      <c r="AB68" s="20">
        <f>VLOOKUP(CONCATENATE($M68,$N68,$T68),Oferta!$B$2:$Q$360,16,FALSE)</f>
        <v>1107</v>
      </c>
      <c r="AC68" s="20" t="str">
        <f>VLOOKUP(CONCATENATE($M68,$N68,$T68),Oferta!$B$2:$Q$360,15,FALSE)</f>
        <v>Ana Elísia de F. Merelles</v>
      </c>
      <c r="AD68" s="12"/>
      <c r="AE68" s="12"/>
      <c r="AF68" s="12"/>
      <c r="AG68" s="12"/>
      <c r="AH68" s="12"/>
      <c r="AI68" s="5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12"/>
      <c r="AW68" s="12"/>
    </row>
    <row r="69" spans="1:49" ht="15" customHeight="1">
      <c r="A69" s="12"/>
      <c r="B69" s="12"/>
      <c r="C69" s="12"/>
      <c r="D69" s="12"/>
      <c r="E69" s="12"/>
      <c r="F69" s="12"/>
      <c r="G69" s="12"/>
      <c r="H69" s="12" t="str">
        <f t="shared" si="0"/>
        <v>T01INTRODUÇÃO À ECONOMIA</v>
      </c>
      <c r="I69" s="12" t="e">
        <f>VLOOKUP(CONCATENATE(N69,T69),Simulador!$H$26:$H$33,1,FALSE)</f>
        <v>#N/A</v>
      </c>
      <c r="J69" s="12" t="e">
        <f t="shared" si="1"/>
        <v>#N/A</v>
      </c>
      <c r="K69" s="13" t="str">
        <f t="shared" si="2"/>
        <v>Segunda0,777777777777778Ana Elísia de F. Merelles</v>
      </c>
      <c r="L69" s="12" t="str">
        <f t="shared" si="3"/>
        <v>1º Semestre - T01NoturnoSegunda0,777777777777778</v>
      </c>
      <c r="M69" s="14" t="s">
        <v>22</v>
      </c>
      <c r="N69" s="3" t="s">
        <v>34</v>
      </c>
      <c r="O69" s="15" t="str">
        <f>VLOOKUP(CONCATENATE($M69,$N69),Curriculos!$A$2:$J$332,4,FALSE)</f>
        <v>INTRODUÇÃO À ECONOMIA</v>
      </c>
      <c r="P69" s="16" t="str">
        <f>VLOOKUP(CONCATENATE($M69,$N69),Curriculos!$A$2:$J$332,5,FALSE)</f>
        <v>OB</v>
      </c>
      <c r="Q69" s="16" t="e">
        <f>VLOOKUP($N69,Oferta!$D$2:$P$100,5,FALSE)</f>
        <v>#N/A</v>
      </c>
      <c r="R69" s="16">
        <f>VLOOKUP(CONCATENATE($M69,$N69),Curriculos!$A$2:$J$332,8,FALSE)</f>
        <v>60</v>
      </c>
      <c r="S69" s="17"/>
      <c r="T69" s="17" t="s">
        <v>24</v>
      </c>
      <c r="U69" s="16" t="str">
        <f>VLOOKUP(CONCATENATE($M69,$N69),Curriculos!$A$2:$J$332,10,FALSE)</f>
        <v>DCEC</v>
      </c>
      <c r="V69" s="15" t="str">
        <f>VLOOKUP(CONCATENATE($M69,$N69,$T69),Oferta!$B$2:$R$360,17,FALSE)</f>
        <v>1º Semestre - T01</v>
      </c>
      <c r="W69" s="15" t="str">
        <f>VLOOKUP(CONCATENATE($M69,$N69,$T69),Oferta!$B$2:$Q$360,12,FALSE)</f>
        <v>AN</v>
      </c>
      <c r="X69" s="17">
        <v>1</v>
      </c>
      <c r="Y69" s="18">
        <f>VLOOKUP(CONCATENATE($W69,$X69),Mtz_Horarios!$E$2:$H$92,2,FALSE)</f>
        <v>0.77777777777777779</v>
      </c>
      <c r="Z69" s="18" t="str">
        <f>VLOOKUP(CONCATENATE($W69,$X69),Mtz_Horarios!$E$2:$H$92,3,FALSE)</f>
        <v>Segunda</v>
      </c>
      <c r="AA69" s="19" t="str">
        <f>VLOOKUP(CONCATENATE($W69,$X69),Mtz_Horarios!$E$2:$H$92,4,FALSE)</f>
        <v>Noturno</v>
      </c>
      <c r="AB69" s="15">
        <f>VLOOKUP(CONCATENATE($M69,$N69,$T69),Oferta!$B$2:$Q$360,16,FALSE)</f>
        <v>1107</v>
      </c>
      <c r="AC69" s="15" t="str">
        <f>VLOOKUP(CONCATENATE($M69,$N69,$T69),Oferta!$B$2:$Q$360,15,FALSE)</f>
        <v>Ana Elísia de F. Merelles</v>
      </c>
      <c r="AI69" s="5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12"/>
      <c r="AW69" s="12"/>
    </row>
    <row r="70" spans="1:49" ht="15" hidden="1" customHeight="1">
      <c r="A70" s="12"/>
      <c r="B70" s="12"/>
      <c r="C70" s="12"/>
      <c r="D70" s="12"/>
      <c r="E70" s="12"/>
      <c r="F70" s="12"/>
      <c r="G70" s="12"/>
      <c r="H70" s="12" t="str">
        <f t="shared" si="0"/>
        <v>T01MATEMÁTICA APLICADA II</v>
      </c>
      <c r="I70" s="12" t="e">
        <f>VLOOKUP(CONCATENATE(N70,T70),Simulador!$H$26:$H$33,1,FALSE)</f>
        <v>#N/A</v>
      </c>
      <c r="J70" s="12" t="e">
        <f t="shared" si="1"/>
        <v>#N/A</v>
      </c>
      <c r="K70" s="13" t="e">
        <f t="shared" si="2"/>
        <v>#N/A</v>
      </c>
      <c r="L70" s="12" t="str">
        <f t="shared" si="3"/>
        <v>3º Semestre - T01NoturnoSegunda0,847222222222222</v>
      </c>
      <c r="M70" s="14" t="s">
        <v>22</v>
      </c>
      <c r="N70" s="3" t="s">
        <v>42</v>
      </c>
      <c r="O70" s="15" t="str">
        <f>VLOOKUP(CONCATENATE($M70,$N70),Curriculos!$A$2:$J$332,4,FALSE)</f>
        <v>MATEMÁTICA APLICADA II</v>
      </c>
      <c r="P70" s="16" t="str">
        <f>VLOOKUP(CONCATENATE($M70,$N70),Curriculos!$A$2:$J$332,5,FALSE)</f>
        <v>OB</v>
      </c>
      <c r="Q70" s="16" t="e">
        <f>VLOOKUP($N70,Oferta!$D$2:$P$100,5,FALSE)</f>
        <v>#N/A</v>
      </c>
      <c r="R70" s="16">
        <f>VLOOKUP(CONCATENATE($M70,$N70),Curriculos!$A$2:$J$332,8,FALSE)</f>
        <v>60</v>
      </c>
      <c r="S70" s="17"/>
      <c r="T70" s="17" t="s">
        <v>24</v>
      </c>
      <c r="U70" s="16" t="str">
        <f>VLOOKUP(CONCATENATE($M70,$N70),Curriculos!$A$2:$J$332,10,FALSE)</f>
        <v>DCET</v>
      </c>
      <c r="V70" s="15" t="str">
        <f>VLOOKUP(CONCATENATE($M70,$N70,$T70),Oferta!$B$2:$R$360,17,FALSE)</f>
        <v>3º Semestre - T01</v>
      </c>
      <c r="W70" s="15" t="str">
        <f>VLOOKUP(CONCATENATE($M70,$N70,$T70),Oferta!$B$2:$Q$360,12,FALSE)</f>
        <v>BN</v>
      </c>
      <c r="X70" s="17">
        <v>1</v>
      </c>
      <c r="Y70" s="18">
        <f>VLOOKUP(CONCATENATE($W70,$X70),Mtz_Horarios!$E$2:$H$92,2,FALSE)</f>
        <v>0.84722222222222221</v>
      </c>
      <c r="Z70" s="18" t="str">
        <f>VLOOKUP(CONCATENATE($W70,$X70),Mtz_Horarios!$E$2:$H$92,3,FALSE)</f>
        <v>Segunda</v>
      </c>
      <c r="AA70" s="19" t="str">
        <f>VLOOKUP(CONCATENATE($W70,$X70),Mtz_Horarios!$E$2:$H$92,4,FALSE)</f>
        <v>Noturno</v>
      </c>
      <c r="AB70" s="15">
        <f>VLOOKUP(CONCATENATE($M70,$N70,$T70),Oferta!$B$2:$Q$360,16,FALSE)</f>
        <v>1107</v>
      </c>
      <c r="AC70" s="15" t="e">
        <f>VLOOKUP(CONCATENATE($M70,$N70,$T70),Oferta!$B$2:$Q$360,15,FALSE)</f>
        <v>#N/A</v>
      </c>
      <c r="AI70" s="5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12"/>
      <c r="AW70" s="12"/>
    </row>
    <row r="71" spans="1:49" ht="15" hidden="1" customHeight="1">
      <c r="A71" s="12"/>
      <c r="B71" s="12"/>
      <c r="C71" s="12"/>
      <c r="D71" s="12"/>
      <c r="E71" s="12"/>
      <c r="F71" s="12"/>
      <c r="G71" s="12"/>
      <c r="H71" s="12" t="str">
        <f t="shared" si="0"/>
        <v>T01MATEMÁTICA APLICADA II</v>
      </c>
      <c r="I71" s="12" t="e">
        <f>VLOOKUP(CONCATENATE(N71,T71),Simulador!$H$26:$H$33,1,FALSE)</f>
        <v>#N/A</v>
      </c>
      <c r="J71" s="12" t="e">
        <f t="shared" si="1"/>
        <v>#N/A</v>
      </c>
      <c r="K71" s="13" t="e">
        <f t="shared" si="2"/>
        <v>#N/A</v>
      </c>
      <c r="L71" s="12" t="str">
        <f t="shared" si="3"/>
        <v>3º Semestre - T01NoturnoSegunda0,881944444444445</v>
      </c>
      <c r="M71" s="14" t="s">
        <v>22</v>
      </c>
      <c r="N71" s="3" t="s">
        <v>42</v>
      </c>
      <c r="O71" s="15" t="str">
        <f>VLOOKUP(CONCATENATE($M71,$N71),Curriculos!$A$2:$J$332,4,FALSE)</f>
        <v>MATEMÁTICA APLICADA II</v>
      </c>
      <c r="P71" s="16" t="str">
        <f>VLOOKUP(CONCATENATE($M71,$N71),Curriculos!$A$2:$J$332,5,FALSE)</f>
        <v>OB</v>
      </c>
      <c r="Q71" s="16" t="e">
        <f>VLOOKUP($N71,Oferta!$D$2:$P$100,5,FALSE)</f>
        <v>#N/A</v>
      </c>
      <c r="R71" s="16">
        <f>VLOOKUP(CONCATENATE($M71,$N71),Curriculos!$A$2:$J$332,8,FALSE)</f>
        <v>60</v>
      </c>
      <c r="S71" s="17"/>
      <c r="T71" s="17" t="s">
        <v>24</v>
      </c>
      <c r="U71" s="16" t="str">
        <f>VLOOKUP(CONCATENATE($M71,$N71),Curriculos!$A$2:$J$332,10,FALSE)</f>
        <v>DCET</v>
      </c>
      <c r="V71" s="15" t="str">
        <f>VLOOKUP(CONCATENATE($M71,$N71,$T71),Oferta!$B$2:$R$360,17,FALSE)</f>
        <v>3º Semestre - T01</v>
      </c>
      <c r="W71" s="15" t="str">
        <f>VLOOKUP(CONCATENATE($M71,$N71,$T71),Oferta!$B$2:$Q$360,12,FALSE)</f>
        <v>BN</v>
      </c>
      <c r="X71" s="17">
        <v>2</v>
      </c>
      <c r="Y71" s="18">
        <f>VLOOKUP(CONCATENATE($W71,$X71),Mtz_Horarios!$E$2:$H$92,2,FALSE)</f>
        <v>0.88194444444444453</v>
      </c>
      <c r="Z71" s="18" t="str">
        <f>VLOOKUP(CONCATENATE($W71,$X71),Mtz_Horarios!$E$2:$H$92,3,FALSE)</f>
        <v>Segunda</v>
      </c>
      <c r="AA71" s="19" t="str">
        <f>VLOOKUP(CONCATENATE($W71,$X71),Mtz_Horarios!$E$2:$H$92,4,FALSE)</f>
        <v>Noturno</v>
      </c>
      <c r="AB71" s="15">
        <f>VLOOKUP(CONCATENATE($M71,$N71,$T71),Oferta!$B$2:$Q$360,16,FALSE)</f>
        <v>1107</v>
      </c>
      <c r="AC71" s="15" t="e">
        <f>VLOOKUP(CONCATENATE($M71,$N71,$T71),Oferta!$B$2:$Q$360,15,FALSE)</f>
        <v>#N/A</v>
      </c>
      <c r="AI71" s="5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12"/>
      <c r="AW71" s="12"/>
    </row>
    <row r="72" spans="1:49" ht="15" hidden="1" customHeight="1">
      <c r="A72" s="12"/>
      <c r="B72" s="12"/>
      <c r="C72" s="12"/>
      <c r="D72" s="12"/>
      <c r="E72" s="12"/>
      <c r="F72" s="12"/>
      <c r="G72" s="12"/>
      <c r="H72" s="12" t="str">
        <f t="shared" si="0"/>
        <v>T01MATEMÁTICA APLICADA II</v>
      </c>
      <c r="I72" s="12" t="e">
        <f>VLOOKUP(CONCATENATE(N72,T72),Simulador!$H$26:$H$33,1,FALSE)</f>
        <v>#N/A</v>
      </c>
      <c r="J72" s="12" t="e">
        <f t="shared" si="1"/>
        <v>#N/A</v>
      </c>
      <c r="K72" s="13" t="e">
        <f t="shared" si="2"/>
        <v>#N/A</v>
      </c>
      <c r="L72" s="12" t="str">
        <f t="shared" si="3"/>
        <v>3º Semestre - T01NoturnoQuarta0,777777777777778</v>
      </c>
      <c r="M72" s="14" t="s">
        <v>22</v>
      </c>
      <c r="N72" s="3" t="s">
        <v>42</v>
      </c>
      <c r="O72" s="15" t="str">
        <f>VLOOKUP(CONCATENATE($M72,$N72),Curriculos!$A$2:$J$332,4,FALSE)</f>
        <v>MATEMÁTICA APLICADA II</v>
      </c>
      <c r="P72" s="16" t="str">
        <f>VLOOKUP(CONCATENATE($M72,$N72),Curriculos!$A$2:$J$332,5,FALSE)</f>
        <v>OB</v>
      </c>
      <c r="Q72" s="16" t="e">
        <f>VLOOKUP($N72,Oferta!$D$2:$P$100,5,FALSE)</f>
        <v>#N/A</v>
      </c>
      <c r="R72" s="16">
        <f>VLOOKUP(CONCATENATE($M72,$N72),Curriculos!$A$2:$J$332,8,FALSE)</f>
        <v>60</v>
      </c>
      <c r="S72" s="17"/>
      <c r="T72" s="17" t="s">
        <v>24</v>
      </c>
      <c r="U72" s="16" t="str">
        <f>VLOOKUP(CONCATENATE($M72,$N72),Curriculos!$A$2:$J$332,10,FALSE)</f>
        <v>DCET</v>
      </c>
      <c r="V72" s="15" t="str">
        <f>VLOOKUP(CONCATENATE($M72,$N72,$T72),Oferta!$B$2:$R$360,17,FALSE)</f>
        <v>3º Semestre - T01</v>
      </c>
      <c r="W72" s="15" t="str">
        <f>VLOOKUP(CONCATENATE($M72,$N72,$T72),Oferta!$B$2:$Q$360,12,FALSE)</f>
        <v>BN</v>
      </c>
      <c r="X72" s="17">
        <v>3</v>
      </c>
      <c r="Y72" s="18">
        <f>VLOOKUP(CONCATENATE($W72,$X72),Mtz_Horarios!$E$2:$H$92,2,FALSE)</f>
        <v>0.77777777777777779</v>
      </c>
      <c r="Z72" s="18" t="str">
        <f>VLOOKUP(CONCATENATE($W72,$X72),Mtz_Horarios!$E$2:$H$92,3,FALSE)</f>
        <v>Quarta</v>
      </c>
      <c r="AA72" s="19" t="str">
        <f>VLOOKUP(CONCATENATE($W72,$X72),Mtz_Horarios!$E$2:$H$92,4,FALSE)</f>
        <v>Noturno</v>
      </c>
      <c r="AB72" s="15">
        <f>VLOOKUP(CONCATENATE($M72,$N72,$T72),Oferta!$B$2:$Q$360,16,FALSE)</f>
        <v>1107</v>
      </c>
      <c r="AC72" s="15" t="e">
        <f>VLOOKUP(CONCATENATE($M72,$N72,$T72),Oferta!$B$2:$Q$360,15,FALSE)</f>
        <v>#N/A</v>
      </c>
      <c r="AI72" s="5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12"/>
      <c r="AW72" s="12"/>
    </row>
    <row r="73" spans="1:49" ht="15" hidden="1" customHeight="1">
      <c r="A73" s="12"/>
      <c r="B73" s="12"/>
      <c r="C73" s="12"/>
      <c r="D73" s="12"/>
      <c r="E73" s="12"/>
      <c r="F73" s="12"/>
      <c r="G73" s="12"/>
      <c r="H73" s="12" t="str">
        <f t="shared" si="0"/>
        <v>T01MATEMÁTICA APLICADA II</v>
      </c>
      <c r="I73" s="12" t="e">
        <f>VLOOKUP(CONCATENATE(N73,T73),Simulador!$H$26:$H$33,1,FALSE)</f>
        <v>#N/A</v>
      </c>
      <c r="J73" s="12" t="e">
        <f t="shared" si="1"/>
        <v>#N/A</v>
      </c>
      <c r="K73" s="13" t="e">
        <f t="shared" si="2"/>
        <v>#N/A</v>
      </c>
      <c r="L73" s="12" t="str">
        <f t="shared" si="3"/>
        <v>3º Semestre - T01NoturnoQuarta0,8125</v>
      </c>
      <c r="M73" s="14" t="s">
        <v>22</v>
      </c>
      <c r="N73" s="3" t="s">
        <v>42</v>
      </c>
      <c r="O73" s="15" t="str">
        <f>VLOOKUP(CONCATENATE($M73,$N73),Curriculos!$A$2:$J$332,4,FALSE)</f>
        <v>MATEMÁTICA APLICADA II</v>
      </c>
      <c r="P73" s="16" t="str">
        <f>VLOOKUP(CONCATENATE($M73,$N73),Curriculos!$A$2:$J$332,5,FALSE)</f>
        <v>OB</v>
      </c>
      <c r="Q73" s="16" t="e">
        <f>VLOOKUP($N73,Oferta!$D$2:$P$100,5,FALSE)</f>
        <v>#N/A</v>
      </c>
      <c r="R73" s="16">
        <f>VLOOKUP(CONCATENATE($M73,$N73),Curriculos!$A$2:$J$332,8,FALSE)</f>
        <v>60</v>
      </c>
      <c r="S73" s="17"/>
      <c r="T73" s="17" t="s">
        <v>24</v>
      </c>
      <c r="U73" s="16" t="str">
        <f>VLOOKUP(CONCATENATE($M73,$N73),Curriculos!$A$2:$J$332,10,FALSE)</f>
        <v>DCET</v>
      </c>
      <c r="V73" s="15" t="str">
        <f>VLOOKUP(CONCATENATE($M73,$N73,$T73),Oferta!$B$2:$R$360,17,FALSE)</f>
        <v>3º Semestre - T01</v>
      </c>
      <c r="W73" s="15" t="str">
        <f>VLOOKUP(CONCATENATE($M73,$N73,$T73),Oferta!$B$2:$Q$360,12,FALSE)</f>
        <v>BN</v>
      </c>
      <c r="X73" s="17">
        <v>4</v>
      </c>
      <c r="Y73" s="18">
        <f>VLOOKUP(CONCATENATE($W73,$X73),Mtz_Horarios!$E$2:$H$92,2,FALSE)</f>
        <v>0.8125</v>
      </c>
      <c r="Z73" s="18" t="str">
        <f>VLOOKUP(CONCATENATE($W73,$X73),Mtz_Horarios!$E$2:$H$92,3,FALSE)</f>
        <v>Quarta</v>
      </c>
      <c r="AA73" s="19" t="str">
        <f>VLOOKUP(CONCATENATE($W73,$X73),Mtz_Horarios!$E$2:$H$92,4,FALSE)</f>
        <v>Noturno</v>
      </c>
      <c r="AB73" s="15">
        <f>VLOOKUP(CONCATENATE($M73,$N73,$T73),Oferta!$B$2:$Q$360,16,FALSE)</f>
        <v>1107</v>
      </c>
      <c r="AC73" s="15" t="e">
        <f>VLOOKUP(CONCATENATE($M73,$N73,$T73),Oferta!$B$2:$Q$360,15,FALSE)</f>
        <v>#N/A</v>
      </c>
      <c r="AI73" s="5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12"/>
      <c r="AW73" s="12"/>
    </row>
    <row r="74" spans="1:49" ht="15" customHeight="1">
      <c r="A74" s="12"/>
      <c r="B74" s="12"/>
      <c r="C74" s="12"/>
      <c r="D74" s="12"/>
      <c r="E74" s="12"/>
      <c r="F74" s="12"/>
      <c r="G74" s="12"/>
      <c r="H74" s="12" t="str">
        <f t="shared" si="0"/>
        <v>T01INTRODUÇÃO À ECONOMIA</v>
      </c>
      <c r="I74" s="12" t="e">
        <f>VLOOKUP(CONCATENATE(N74,T74),Simulador!$H$26:$H$33,1,FALSE)</f>
        <v>#N/A</v>
      </c>
      <c r="J74" s="12" t="e">
        <f t="shared" si="1"/>
        <v>#N/A</v>
      </c>
      <c r="K74" s="13" t="str">
        <f t="shared" si="2"/>
        <v>Segunda0,8125Ana Elísia de F. Merelles</v>
      </c>
      <c r="L74" s="12" t="str">
        <f t="shared" si="3"/>
        <v>1º Semestre - T01NoturnoSegunda0,8125</v>
      </c>
      <c r="M74" s="14" t="s">
        <v>22</v>
      </c>
      <c r="N74" s="3" t="s">
        <v>34</v>
      </c>
      <c r="O74" s="15" t="str">
        <f>VLOOKUP(CONCATENATE($M74,$N74),Curriculos!$A$2:$J$332,4,FALSE)</f>
        <v>INTRODUÇÃO À ECONOMIA</v>
      </c>
      <c r="P74" s="16" t="str">
        <f>VLOOKUP(CONCATENATE($M74,$N74),Curriculos!$A$2:$J$332,5,FALSE)</f>
        <v>OB</v>
      </c>
      <c r="Q74" s="16" t="e">
        <f>VLOOKUP($N74,Oferta!$D$2:$P$100,5,FALSE)</f>
        <v>#N/A</v>
      </c>
      <c r="R74" s="16">
        <f>VLOOKUP(CONCATENATE($M74,$N74),Curriculos!$A$2:$J$332,8,FALSE)</f>
        <v>60</v>
      </c>
      <c r="S74" s="17"/>
      <c r="T74" s="17" t="s">
        <v>24</v>
      </c>
      <c r="U74" s="16" t="str">
        <f>VLOOKUP(CONCATENATE($M74,$N74),Curriculos!$A$2:$J$332,10,FALSE)</f>
        <v>DCEC</v>
      </c>
      <c r="V74" s="15" t="str">
        <f>VLOOKUP(CONCATENATE($M74,$N74,$T74),Oferta!$B$2:$R$360,17,FALSE)</f>
        <v>1º Semestre - T01</v>
      </c>
      <c r="W74" s="15" t="str">
        <f>VLOOKUP(CONCATENATE($M74,$N74,$T74),Oferta!$B$2:$Q$360,12,FALSE)</f>
        <v>AN</v>
      </c>
      <c r="X74" s="17">
        <v>2</v>
      </c>
      <c r="Y74" s="18">
        <f>VLOOKUP(CONCATENATE($W74,$X74),Mtz_Horarios!$E$2:$H$92,2,FALSE)</f>
        <v>0.8125</v>
      </c>
      <c r="Z74" s="18" t="str">
        <f>VLOOKUP(CONCATENATE($W74,$X74),Mtz_Horarios!$E$2:$H$92,3,FALSE)</f>
        <v>Segunda</v>
      </c>
      <c r="AA74" s="19" t="str">
        <f>VLOOKUP(CONCATENATE($W74,$X74),Mtz_Horarios!$E$2:$H$92,4,FALSE)</f>
        <v>Noturno</v>
      </c>
      <c r="AB74" s="15">
        <f>VLOOKUP(CONCATENATE($M74,$N74,$T74),Oferta!$B$2:$Q$360,16,FALSE)</f>
        <v>1107</v>
      </c>
      <c r="AC74" s="15" t="str">
        <f>VLOOKUP(CONCATENATE($M74,$N74,$T74),Oferta!$B$2:$Q$360,15,FALSE)</f>
        <v>Ana Elísia de F. Merelles</v>
      </c>
      <c r="AI74" s="5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12"/>
      <c r="AW74" s="12"/>
    </row>
    <row r="75" spans="1:49" ht="15" customHeight="1">
      <c r="A75" s="12"/>
      <c r="B75" s="12"/>
      <c r="C75" s="12"/>
      <c r="D75" s="12"/>
      <c r="E75" s="12"/>
      <c r="F75" s="12"/>
      <c r="G75" s="12"/>
      <c r="H75" s="12" t="str">
        <f t="shared" si="0"/>
        <v>T01INTRODUÇÃO À ECONOMIA</v>
      </c>
      <c r="I75" s="12" t="e">
        <f>VLOOKUP(CONCATENATE(N75,T75),Simulador!$H$26:$H$33,1,FALSE)</f>
        <v>#N/A</v>
      </c>
      <c r="J75" s="12" t="e">
        <f t="shared" si="1"/>
        <v>#N/A</v>
      </c>
      <c r="K75" s="13" t="str">
        <f t="shared" si="2"/>
        <v>Terça0,847222222222222Ana Elísia de F. Merelles</v>
      </c>
      <c r="L75" s="12" t="str">
        <f t="shared" si="3"/>
        <v>1º Semestre - T01NoturnoTerça0,847222222222222</v>
      </c>
      <c r="M75" s="14" t="s">
        <v>22</v>
      </c>
      <c r="N75" s="3" t="s">
        <v>34</v>
      </c>
      <c r="O75" s="15" t="str">
        <f>VLOOKUP(CONCATENATE($M75,$N75),Curriculos!$A$2:$J$332,4,FALSE)</f>
        <v>INTRODUÇÃO À ECONOMIA</v>
      </c>
      <c r="P75" s="16" t="str">
        <f>VLOOKUP(CONCATENATE($M75,$N75),Curriculos!$A$2:$J$332,5,FALSE)</f>
        <v>OB</v>
      </c>
      <c r="Q75" s="16" t="e">
        <f>VLOOKUP($N75,Oferta!$D$2:$P$100,5,FALSE)</f>
        <v>#N/A</v>
      </c>
      <c r="R75" s="16">
        <f>VLOOKUP(CONCATENATE($M75,$N75),Curriculos!$A$2:$J$332,8,FALSE)</f>
        <v>60</v>
      </c>
      <c r="S75" s="17"/>
      <c r="T75" s="17" t="s">
        <v>24</v>
      </c>
      <c r="U75" s="16" t="str">
        <f>VLOOKUP(CONCATENATE($M75,$N75),Curriculos!$A$2:$J$332,10,FALSE)</f>
        <v>DCEC</v>
      </c>
      <c r="V75" s="15" t="str">
        <f>VLOOKUP(CONCATENATE($M75,$N75,$T75),Oferta!$B$2:$R$360,17,FALSE)</f>
        <v>1º Semestre - T01</v>
      </c>
      <c r="W75" s="15" t="str">
        <f>VLOOKUP(CONCATENATE($M75,$N75,$T75),Oferta!$B$2:$Q$360,12,FALSE)</f>
        <v>AN</v>
      </c>
      <c r="X75" s="17">
        <v>3</v>
      </c>
      <c r="Y75" s="18">
        <f>VLOOKUP(CONCATENATE($W75,$X75),Mtz_Horarios!$E$2:$H$92,2,FALSE)</f>
        <v>0.84722222222222221</v>
      </c>
      <c r="Z75" s="18" t="str">
        <f>VLOOKUP(CONCATENATE($W75,$X75),Mtz_Horarios!$E$2:$H$92,3,FALSE)</f>
        <v>Terça</v>
      </c>
      <c r="AA75" s="19" t="str">
        <f>VLOOKUP(CONCATENATE($W75,$X75),Mtz_Horarios!$E$2:$H$92,4,FALSE)</f>
        <v>Noturno</v>
      </c>
      <c r="AB75" s="15">
        <f>VLOOKUP(CONCATENATE($M75,$N75,$T75),Oferta!$B$2:$Q$360,16,FALSE)</f>
        <v>1107</v>
      </c>
      <c r="AC75" s="15" t="str">
        <f>VLOOKUP(CONCATENATE($M75,$N75,$T75),Oferta!$B$2:$Q$360,15,FALSE)</f>
        <v>Ana Elísia de F. Merelles</v>
      </c>
      <c r="AI75" s="5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12"/>
      <c r="AW75" s="12"/>
    </row>
    <row r="76" spans="1:49" ht="15" customHeight="1">
      <c r="A76" s="12"/>
      <c r="B76" s="12"/>
      <c r="C76" s="12"/>
      <c r="D76" s="12"/>
      <c r="E76" s="12"/>
      <c r="F76" s="12"/>
      <c r="G76" s="12"/>
      <c r="H76" s="12" t="str">
        <f t="shared" si="0"/>
        <v>T01INTRODUÇÃO À ECONOMIA</v>
      </c>
      <c r="I76" s="12" t="e">
        <f>VLOOKUP(CONCATENATE(N76,T76),Simulador!$H$26:$H$33,1,FALSE)</f>
        <v>#N/A</v>
      </c>
      <c r="J76" s="12" t="e">
        <f t="shared" si="1"/>
        <v>#N/A</v>
      </c>
      <c r="K76" s="13" t="str">
        <f t="shared" si="2"/>
        <v>Terça0,881944444444445Ana Elísia de F. Merelles</v>
      </c>
      <c r="L76" s="12" t="str">
        <f t="shared" si="3"/>
        <v>1º Semestre - T01NoturnoTerça0,881944444444445</v>
      </c>
      <c r="M76" s="14" t="s">
        <v>22</v>
      </c>
      <c r="N76" s="3" t="s">
        <v>34</v>
      </c>
      <c r="O76" s="15" t="str">
        <f>VLOOKUP(CONCATENATE($M76,$N76),Curriculos!$A$2:$J$332,4,FALSE)</f>
        <v>INTRODUÇÃO À ECONOMIA</v>
      </c>
      <c r="P76" s="16" t="str">
        <f>VLOOKUP(CONCATENATE($M76,$N76),Curriculos!$A$2:$J$332,5,FALSE)</f>
        <v>OB</v>
      </c>
      <c r="Q76" s="16" t="e">
        <f>VLOOKUP($N76,Oferta!$D$2:$P$100,5,FALSE)</f>
        <v>#N/A</v>
      </c>
      <c r="R76" s="16">
        <f>VLOOKUP(CONCATENATE($M76,$N76),Curriculos!$A$2:$J$332,8,FALSE)</f>
        <v>60</v>
      </c>
      <c r="S76" s="17"/>
      <c r="T76" s="17" t="s">
        <v>24</v>
      </c>
      <c r="U76" s="16" t="str">
        <f>VLOOKUP(CONCATENATE($M76,$N76),Curriculos!$A$2:$J$332,10,FALSE)</f>
        <v>DCEC</v>
      </c>
      <c r="V76" s="15" t="str">
        <f>VLOOKUP(CONCATENATE($M76,$N76,$T76),Oferta!$B$2:$R$360,17,FALSE)</f>
        <v>1º Semestre - T01</v>
      </c>
      <c r="W76" s="15" t="str">
        <f>VLOOKUP(CONCATENATE($M76,$N76,$T76),Oferta!$B$2:$Q$360,12,FALSE)</f>
        <v>AN</v>
      </c>
      <c r="X76" s="17">
        <v>4</v>
      </c>
      <c r="Y76" s="18">
        <f>VLOOKUP(CONCATENATE($W76,$X76),Mtz_Horarios!$E$2:$H$92,2,FALSE)</f>
        <v>0.88194444444444453</v>
      </c>
      <c r="Z76" s="18" t="str">
        <f>VLOOKUP(CONCATENATE($W76,$X76),Mtz_Horarios!$E$2:$H$92,3,FALSE)</f>
        <v>Terça</v>
      </c>
      <c r="AA76" s="19" t="str">
        <f>VLOOKUP(CONCATENATE($W76,$X76),Mtz_Horarios!$E$2:$H$92,4,FALSE)</f>
        <v>Noturno</v>
      </c>
      <c r="AB76" s="15">
        <f>VLOOKUP(CONCATENATE($M76,$N76,$T76),Oferta!$B$2:$Q$360,16,FALSE)</f>
        <v>1107</v>
      </c>
      <c r="AC76" s="15" t="str">
        <f>VLOOKUP(CONCATENATE($M76,$N76,$T76),Oferta!$B$2:$Q$360,15,FALSE)</f>
        <v>Ana Elísia de F. Merelles</v>
      </c>
      <c r="AI76" s="5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12"/>
      <c r="AW76" s="12"/>
    </row>
    <row r="77" spans="1:49" ht="15" customHeight="1">
      <c r="A77" s="12"/>
      <c r="B77" s="12"/>
      <c r="C77" s="12"/>
      <c r="D77" s="12"/>
      <c r="E77" s="12"/>
      <c r="F77" s="12"/>
      <c r="G77" s="12"/>
      <c r="H77" s="12" t="str">
        <f t="shared" si="0"/>
        <v>T01TEORIA MICROECONÔMICA II</v>
      </c>
      <c r="I77" s="12" t="e">
        <f>VLOOKUP(CONCATENATE(N77,T77),Simulador!$H$26:$H$33,1,FALSE)</f>
        <v>#N/A</v>
      </c>
      <c r="J77" s="12" t="e">
        <f t="shared" si="1"/>
        <v>#N/A</v>
      </c>
      <c r="K77" s="13" t="str">
        <f t="shared" si="2"/>
        <v>Segunda0,777777777777778Andréa da Silva Gomes</v>
      </c>
      <c r="L77" s="12" t="str">
        <f t="shared" si="3"/>
        <v>4º Semestre - T01NoturnoSegunda0,777777777777778</v>
      </c>
      <c r="M77" s="14" t="s">
        <v>22</v>
      </c>
      <c r="N77" s="3" t="s">
        <v>43</v>
      </c>
      <c r="O77" s="15" t="str">
        <f>VLOOKUP(CONCATENATE($M77,$N77),Curriculos!$A$2:$J$332,4,FALSE)</f>
        <v>TEORIA MICROECONÔMICA II</v>
      </c>
      <c r="P77" s="16" t="str">
        <f>VLOOKUP(CONCATENATE($M77,$N77),Curriculos!$A$2:$J$332,5,FALSE)</f>
        <v>OB</v>
      </c>
      <c r="Q77" s="16" t="str">
        <f>VLOOKUP($N77,Oferta!$D$2:$P$100,5,FALSE)</f>
        <v>T</v>
      </c>
      <c r="R77" s="16">
        <f>VLOOKUP(CONCATENATE($M77,$N77),Curriculos!$A$2:$J$332,8,FALSE)</f>
        <v>60</v>
      </c>
      <c r="S77" s="17"/>
      <c r="T77" s="17" t="s">
        <v>24</v>
      </c>
      <c r="U77" s="16" t="str">
        <f>VLOOKUP(CONCATENATE($M77,$N77),Curriculos!$A$2:$J$332,10,FALSE)</f>
        <v>DCEC</v>
      </c>
      <c r="V77" s="15" t="str">
        <f>VLOOKUP(CONCATENATE($M77,$N77,$T77),Oferta!$B$2:$R$360,17,FALSE)</f>
        <v>4º Semestre - T01</v>
      </c>
      <c r="W77" s="15" t="str">
        <f>VLOOKUP(CONCATENATE($M77,$N77,$T77),Oferta!$B$2:$Q$360,12,FALSE)</f>
        <v>AN</v>
      </c>
      <c r="X77" s="17">
        <v>1</v>
      </c>
      <c r="Y77" s="18">
        <f>VLOOKUP(CONCATENATE($W77,$X77),Mtz_Horarios!$E$2:$H$92,2,FALSE)</f>
        <v>0.77777777777777779</v>
      </c>
      <c r="Z77" s="18" t="str">
        <f>VLOOKUP(CONCATENATE($W77,$X77),Mtz_Horarios!$E$2:$H$92,3,FALSE)</f>
        <v>Segunda</v>
      </c>
      <c r="AA77" s="19" t="str">
        <f>VLOOKUP(CONCATENATE($W77,$X77),Mtz_Horarios!$E$2:$H$92,4,FALSE)</f>
        <v>Noturno</v>
      </c>
      <c r="AB77" s="15">
        <f>VLOOKUP(CONCATENATE($M77,$N77,$T77),Oferta!$B$2:$Q$360,16,FALSE)</f>
        <v>1103</v>
      </c>
      <c r="AC77" s="15" t="str">
        <f>VLOOKUP(CONCATENATE($M77,$N77,$T77),Oferta!$B$2:$Q$360,15,FALSE)</f>
        <v>Andréa da Silva Gomes</v>
      </c>
      <c r="AI77" s="5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12"/>
      <c r="AW77" s="12"/>
    </row>
    <row r="78" spans="1:49" ht="15" customHeight="1">
      <c r="A78" s="12"/>
      <c r="B78" s="12"/>
      <c r="C78" s="12"/>
      <c r="D78" s="12"/>
      <c r="E78" s="12"/>
      <c r="F78" s="12"/>
      <c r="G78" s="12"/>
      <c r="H78" s="12" t="str">
        <f t="shared" si="0"/>
        <v>T01TEORIA MICROECONÔMICA II</v>
      </c>
      <c r="I78" s="12" t="e">
        <f>VLOOKUP(CONCATENATE(N78,T78),Simulador!$H$26:$H$33,1,FALSE)</f>
        <v>#N/A</v>
      </c>
      <c r="J78" s="12" t="e">
        <f t="shared" si="1"/>
        <v>#N/A</v>
      </c>
      <c r="K78" s="13" t="str">
        <f t="shared" si="2"/>
        <v>Segunda0,8125Andréa da Silva Gomes</v>
      </c>
      <c r="L78" s="12" t="str">
        <f t="shared" si="3"/>
        <v>4º Semestre - T01NoturnoSegunda0,8125</v>
      </c>
      <c r="M78" s="14" t="s">
        <v>22</v>
      </c>
      <c r="N78" s="3" t="s">
        <v>43</v>
      </c>
      <c r="O78" s="15" t="str">
        <f>VLOOKUP(CONCATENATE($M78,$N78),Curriculos!$A$2:$J$332,4,FALSE)</f>
        <v>TEORIA MICROECONÔMICA II</v>
      </c>
      <c r="P78" s="16" t="str">
        <f>VLOOKUP(CONCATENATE($M78,$N78),Curriculos!$A$2:$J$332,5,FALSE)</f>
        <v>OB</v>
      </c>
      <c r="Q78" s="16" t="str">
        <f>VLOOKUP($N78,Oferta!$D$2:$P$100,5,FALSE)</f>
        <v>T</v>
      </c>
      <c r="R78" s="16">
        <f>VLOOKUP(CONCATENATE($M78,$N78),Curriculos!$A$2:$J$332,8,FALSE)</f>
        <v>60</v>
      </c>
      <c r="S78" s="17"/>
      <c r="T78" s="17" t="s">
        <v>24</v>
      </c>
      <c r="U78" s="16" t="str">
        <f>VLOOKUP(CONCATENATE($M78,$N78),Curriculos!$A$2:$J$332,10,FALSE)</f>
        <v>DCEC</v>
      </c>
      <c r="V78" s="15" t="str">
        <f>VLOOKUP(CONCATENATE($M78,$N78,$T78),Oferta!$B$2:$R$360,17,FALSE)</f>
        <v>4º Semestre - T01</v>
      </c>
      <c r="W78" s="15" t="str">
        <f>VLOOKUP(CONCATENATE($M78,$N78,$T78),Oferta!$B$2:$Q$360,12,FALSE)</f>
        <v>AN</v>
      </c>
      <c r="X78" s="17">
        <v>2</v>
      </c>
      <c r="Y78" s="18">
        <f>VLOOKUP(CONCATENATE($W78,$X78),Mtz_Horarios!$E$2:$H$92,2,FALSE)</f>
        <v>0.8125</v>
      </c>
      <c r="Z78" s="18" t="str">
        <f>VLOOKUP(CONCATENATE($W78,$X78),Mtz_Horarios!$E$2:$H$92,3,FALSE)</f>
        <v>Segunda</v>
      </c>
      <c r="AA78" s="19" t="str">
        <f>VLOOKUP(CONCATENATE($W78,$X78),Mtz_Horarios!$E$2:$H$92,4,FALSE)</f>
        <v>Noturno</v>
      </c>
      <c r="AB78" s="15">
        <f>VLOOKUP(CONCATENATE($M78,$N78,$T78),Oferta!$B$2:$Q$360,16,FALSE)</f>
        <v>1103</v>
      </c>
      <c r="AC78" s="15" t="str">
        <f>VLOOKUP(CONCATENATE($M78,$N78,$T78),Oferta!$B$2:$Q$360,15,FALSE)</f>
        <v>Andréa da Silva Gomes</v>
      </c>
      <c r="AI78" s="5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12"/>
      <c r="AW78" s="12"/>
    </row>
    <row r="79" spans="1:49" ht="15" customHeight="1">
      <c r="A79" s="12"/>
      <c r="B79" s="12"/>
      <c r="C79" s="12"/>
      <c r="D79" s="12"/>
      <c r="E79" s="12"/>
      <c r="F79" s="12"/>
      <c r="G79" s="12"/>
      <c r="H79" s="12" t="str">
        <f t="shared" si="0"/>
        <v>T01TEORIA MICROECONÔMICA II</v>
      </c>
      <c r="I79" s="12" t="e">
        <f>VLOOKUP(CONCATENATE(N79,T79),Simulador!$H$26:$H$33,1,FALSE)</f>
        <v>#N/A</v>
      </c>
      <c r="J79" s="12" t="e">
        <f t="shared" si="1"/>
        <v>#N/A</v>
      </c>
      <c r="K79" s="13" t="str">
        <f t="shared" si="2"/>
        <v>Terça0,847222222222222Andréa da Silva Gomes</v>
      </c>
      <c r="L79" s="12" t="str">
        <f t="shared" si="3"/>
        <v>4º Semestre - T01NoturnoTerça0,847222222222222</v>
      </c>
      <c r="M79" s="14" t="s">
        <v>22</v>
      </c>
      <c r="N79" s="3" t="s">
        <v>43</v>
      </c>
      <c r="O79" s="15" t="str">
        <f>VLOOKUP(CONCATENATE($M79,$N79),Curriculos!$A$2:$J$332,4,FALSE)</f>
        <v>TEORIA MICROECONÔMICA II</v>
      </c>
      <c r="P79" s="16" t="str">
        <f>VLOOKUP(CONCATENATE($M79,$N79),Curriculos!$A$2:$J$332,5,FALSE)</f>
        <v>OB</v>
      </c>
      <c r="Q79" s="16" t="str">
        <f>VLOOKUP($N79,Oferta!$D$2:$P$100,5,FALSE)</f>
        <v>T</v>
      </c>
      <c r="R79" s="16">
        <f>VLOOKUP(CONCATENATE($M79,$N79),Curriculos!$A$2:$J$332,8,FALSE)</f>
        <v>60</v>
      </c>
      <c r="S79" s="17"/>
      <c r="T79" s="17" t="s">
        <v>24</v>
      </c>
      <c r="U79" s="16" t="str">
        <f>VLOOKUP(CONCATENATE($M79,$N79),Curriculos!$A$2:$J$332,10,FALSE)</f>
        <v>DCEC</v>
      </c>
      <c r="V79" s="15" t="str">
        <f>VLOOKUP(CONCATENATE($M79,$N79,$T79),Oferta!$B$2:$R$360,17,FALSE)</f>
        <v>4º Semestre - T01</v>
      </c>
      <c r="W79" s="15" t="str">
        <f>VLOOKUP(CONCATENATE($M79,$N79,$T79),Oferta!$B$2:$Q$360,12,FALSE)</f>
        <v>AN</v>
      </c>
      <c r="X79" s="17">
        <v>3</v>
      </c>
      <c r="Y79" s="18">
        <f>VLOOKUP(CONCATENATE($W79,$X79),Mtz_Horarios!$E$2:$H$92,2,FALSE)</f>
        <v>0.84722222222222221</v>
      </c>
      <c r="Z79" s="18" t="str">
        <f>VLOOKUP(CONCATENATE($W79,$X79),Mtz_Horarios!$E$2:$H$92,3,FALSE)</f>
        <v>Terça</v>
      </c>
      <c r="AA79" s="19" t="str">
        <f>VLOOKUP(CONCATENATE($W79,$X79),Mtz_Horarios!$E$2:$H$92,4,FALSE)</f>
        <v>Noturno</v>
      </c>
      <c r="AB79" s="15">
        <f>VLOOKUP(CONCATENATE($M79,$N79,$T79),Oferta!$B$2:$Q$360,16,FALSE)</f>
        <v>1103</v>
      </c>
      <c r="AC79" s="15" t="str">
        <f>VLOOKUP(CONCATENATE($M79,$N79,$T79),Oferta!$B$2:$Q$360,15,FALSE)</f>
        <v>Andréa da Silva Gomes</v>
      </c>
      <c r="AI79" s="5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12"/>
      <c r="AW79" s="12"/>
    </row>
    <row r="80" spans="1:49" ht="15" customHeight="1">
      <c r="A80" s="12"/>
      <c r="B80" s="12"/>
      <c r="C80" s="12"/>
      <c r="D80" s="12"/>
      <c r="E80" s="12"/>
      <c r="F80" s="12"/>
      <c r="G80" s="12"/>
      <c r="H80" s="12" t="str">
        <f t="shared" si="0"/>
        <v>T01TEORIA MICROECONÔMICA II</v>
      </c>
      <c r="I80" s="12" t="e">
        <f>VLOOKUP(CONCATENATE(N80,T80),Simulador!$H$26:$H$33,1,FALSE)</f>
        <v>#N/A</v>
      </c>
      <c r="J80" s="12" t="e">
        <f t="shared" si="1"/>
        <v>#N/A</v>
      </c>
      <c r="K80" s="13" t="str">
        <f t="shared" si="2"/>
        <v>Terça0,881944444444445Andréa da Silva Gomes</v>
      </c>
      <c r="L80" s="12" t="str">
        <f t="shared" si="3"/>
        <v>4º Semestre - T01NoturnoTerça0,881944444444445</v>
      </c>
      <c r="M80" s="14" t="s">
        <v>22</v>
      </c>
      <c r="N80" s="3" t="s">
        <v>43</v>
      </c>
      <c r="O80" s="15" t="str">
        <f>VLOOKUP(CONCATENATE($M80,$N80),Curriculos!$A$2:$J$332,4,FALSE)</f>
        <v>TEORIA MICROECONÔMICA II</v>
      </c>
      <c r="P80" s="16" t="str">
        <f>VLOOKUP(CONCATENATE($M80,$N80),Curriculos!$A$2:$J$332,5,FALSE)</f>
        <v>OB</v>
      </c>
      <c r="Q80" s="16" t="str">
        <f>VLOOKUP($N80,Oferta!$D$2:$P$100,5,FALSE)</f>
        <v>T</v>
      </c>
      <c r="R80" s="16">
        <f>VLOOKUP(CONCATENATE($M80,$N80),Curriculos!$A$2:$J$332,8,FALSE)</f>
        <v>60</v>
      </c>
      <c r="S80" s="17"/>
      <c r="T80" s="17" t="s">
        <v>24</v>
      </c>
      <c r="U80" s="16" t="str">
        <f>VLOOKUP(CONCATENATE($M80,$N80),Curriculos!$A$2:$J$332,10,FALSE)</f>
        <v>DCEC</v>
      </c>
      <c r="V80" s="15" t="str">
        <f>VLOOKUP(CONCATENATE($M80,$N80,$T80),Oferta!$B$2:$R$360,17,FALSE)</f>
        <v>4º Semestre - T01</v>
      </c>
      <c r="W80" s="15" t="str">
        <f>VLOOKUP(CONCATENATE($M80,$N80,$T80),Oferta!$B$2:$Q$360,12,FALSE)</f>
        <v>AN</v>
      </c>
      <c r="X80" s="17">
        <v>4</v>
      </c>
      <c r="Y80" s="18">
        <f>VLOOKUP(CONCATENATE($W80,$X80),Mtz_Horarios!$E$2:$H$92,2,FALSE)</f>
        <v>0.88194444444444453</v>
      </c>
      <c r="Z80" s="18" t="str">
        <f>VLOOKUP(CONCATENATE($W80,$X80),Mtz_Horarios!$E$2:$H$92,3,FALSE)</f>
        <v>Terça</v>
      </c>
      <c r="AA80" s="19" t="str">
        <f>VLOOKUP(CONCATENATE($W80,$X80),Mtz_Horarios!$E$2:$H$92,4,FALSE)</f>
        <v>Noturno</v>
      </c>
      <c r="AB80" s="15">
        <f>VLOOKUP(CONCATENATE($M80,$N80,$T80),Oferta!$B$2:$Q$360,16,FALSE)</f>
        <v>1103</v>
      </c>
      <c r="AC80" s="15" t="str">
        <f>VLOOKUP(CONCATENATE($M80,$N80,$T80),Oferta!$B$2:$Q$360,15,FALSE)</f>
        <v>Andréa da Silva Gomes</v>
      </c>
      <c r="AI80" s="5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12"/>
      <c r="AW80" s="12"/>
    </row>
    <row r="81" spans="1:49" ht="15" customHeight="1">
      <c r="A81" s="12"/>
      <c r="B81" s="12"/>
      <c r="C81" s="12"/>
      <c r="D81" s="12"/>
      <c r="E81" s="12"/>
      <c r="F81" s="12"/>
      <c r="G81" s="12"/>
      <c r="H81" s="12" t="e">
        <f t="shared" si="0"/>
        <v>#N/A</v>
      </c>
      <c r="I81" s="12" t="e">
        <f>VLOOKUP(CONCATENATE(N81,T81),Simulador!$H$26:$H$33,1,FALSE)</f>
        <v>#N/A</v>
      </c>
      <c r="J81" s="12" t="e">
        <f t="shared" si="1"/>
        <v>#N/A</v>
      </c>
      <c r="K81" s="13" t="e">
        <f t="shared" si="2"/>
        <v>#N/A</v>
      </c>
      <c r="L81" s="12" t="e">
        <f t="shared" si="3"/>
        <v>#N/A</v>
      </c>
      <c r="M81" s="14" t="s">
        <v>22</v>
      </c>
      <c r="N81" s="3" t="s">
        <v>44</v>
      </c>
      <c r="O81" s="20" t="str">
        <f>VLOOKUP(CONCATENATE($M81,$N81),Curriculos!$A$2:$J$332,4,FALSE)</f>
        <v>ECONOMIA IV (Economia Regional)</v>
      </c>
      <c r="P81" s="21" t="str">
        <f>VLOOKUP(CONCATENATE($M81,$N81),Curriculos!$A$2:$J$332,5,FALSE)</f>
        <v>OP</v>
      </c>
      <c r="Q81" s="21" t="e">
        <f>VLOOKUP($N81,Oferta!$D$2:$P$100,5,FALSE)</f>
        <v>#N/A</v>
      </c>
      <c r="R81" s="21">
        <f>VLOOKUP(CONCATENATE($M81,$N81),Curriculos!$A$2:$J$332,8,FALSE)</f>
        <v>30</v>
      </c>
      <c r="S81" s="5" t="s">
        <v>45</v>
      </c>
      <c r="T81" s="22" t="s">
        <v>24</v>
      </c>
      <c r="U81" s="21" t="str">
        <f>VLOOKUP(CONCATENATE($M81,$N81),Curriculos!$A$2:$J$332,10,FALSE)</f>
        <v>DCEC</v>
      </c>
      <c r="V81" s="20" t="str">
        <f>VLOOKUP(CONCATENATE($M81,$N81,$T81),Oferta!$B$2:$R$360,17,FALSE)</f>
        <v>6º Semestre - T01</v>
      </c>
      <c r="W81" s="20" t="str">
        <f>VLOOKUP(CONCATENATE($M81,$N81,$T81),Oferta!$B$2:$Q$360,12,FALSE)</f>
        <v>CN</v>
      </c>
      <c r="X81" s="22">
        <v>5</v>
      </c>
      <c r="Y81" s="23" t="e">
        <f>VLOOKUP(CONCATENATE($W81,$X81),Mtz_Horarios!$E$2:$H$92,2,FALSE)</f>
        <v>#N/A</v>
      </c>
      <c r="Z81" s="23" t="e">
        <f>VLOOKUP(CONCATENATE($W81,$X81),Mtz_Horarios!$E$2:$H$92,3,FALSE)</f>
        <v>#N/A</v>
      </c>
      <c r="AA81" s="24" t="e">
        <f>VLOOKUP(CONCATENATE($W81,$X81),Mtz_Horarios!$E$2:$H$92,4,FALSE)</f>
        <v>#N/A</v>
      </c>
      <c r="AB81" s="20">
        <f>VLOOKUP(CONCATENATE($M81,$N81,$T81),Oferta!$B$2:$Q$360,16,FALSE)</f>
        <v>1104</v>
      </c>
      <c r="AC81" s="20" t="str">
        <f>VLOOKUP(CONCATENATE($M81,$N81,$T81),Oferta!$B$2:$Q$360,15,FALSE)</f>
        <v>Andréa da Silva Gomes</v>
      </c>
      <c r="AI81" s="5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12"/>
      <c r="AW81" s="12"/>
    </row>
    <row r="82" spans="1:49" ht="15" hidden="1" customHeight="1">
      <c r="A82" s="12"/>
      <c r="B82" s="12"/>
      <c r="C82" s="12"/>
      <c r="D82" s="12"/>
      <c r="E82" s="12"/>
      <c r="F82" s="12"/>
      <c r="G82" s="12"/>
      <c r="H82" s="12" t="str">
        <f t="shared" si="0"/>
        <v>T02ESTATÍSTICA APLICADA I</v>
      </c>
      <c r="I82" s="12" t="e">
        <f>VLOOKUP(CONCATENATE(N82,T82),Simulador!$H$26:$H$33,1,FALSE)</f>
        <v>#N/A</v>
      </c>
      <c r="J82" s="12" t="e">
        <f t="shared" si="1"/>
        <v>#N/A</v>
      </c>
      <c r="K82" s="13" t="str">
        <f t="shared" si="2"/>
        <v>Quinta0,3125Marcelo Inácio Ferreira Ferraz</v>
      </c>
      <c r="L82" s="12" t="str">
        <f t="shared" si="3"/>
        <v>3º Semestre - T02MatutinoQuinta0,3125</v>
      </c>
      <c r="M82" s="14" t="s">
        <v>25</v>
      </c>
      <c r="N82" s="3" t="s">
        <v>46</v>
      </c>
      <c r="O82" s="20" t="str">
        <f>VLOOKUP(CONCATENATE($M82,$N82),Curriculos!$A$2:$J$332,4,FALSE)</f>
        <v>ESTATÍSTICA APLICADA I</v>
      </c>
      <c r="P82" s="21" t="str">
        <f>VLOOKUP(CONCATENATE($M82,$N82),Curriculos!$A$2:$J$332,5,FALSE)</f>
        <v>OB</v>
      </c>
      <c r="Q82" s="21" t="e">
        <f>VLOOKUP($N82,Oferta!$D$2:$P$100,5,FALSE)</f>
        <v>#N/A</v>
      </c>
      <c r="R82" s="21">
        <f>VLOOKUP(CONCATENATE($M82,$N82),Curriculos!$A$2:$J$332,8,FALSE)</f>
        <v>60</v>
      </c>
      <c r="S82" s="5" t="s">
        <v>33</v>
      </c>
      <c r="T82" s="22" t="s">
        <v>29</v>
      </c>
      <c r="U82" s="21" t="str">
        <f>VLOOKUP(CONCATENATE($M82,$N82),Curriculos!$A$2:$J$332,10,FALSE)</f>
        <v>DCET</v>
      </c>
      <c r="V82" s="20" t="str">
        <f>VLOOKUP(CONCATENATE($M82,$N82,$T82),Oferta!$B$2:$R$360,17,FALSE)</f>
        <v>3º Semestre - T02</v>
      </c>
      <c r="W82" s="20" t="str">
        <f>VLOOKUP(CONCATENATE($M82,$N82,$T82),Oferta!$B$2:$Q$360,12,FALSE)</f>
        <v>DM</v>
      </c>
      <c r="X82" s="22">
        <v>1</v>
      </c>
      <c r="Y82" s="23">
        <f>VLOOKUP(CONCATENATE($W82,$X82),Mtz_Horarios!$E$2:$H$92,2,FALSE)</f>
        <v>0.3125</v>
      </c>
      <c r="Z82" s="23" t="str">
        <f>VLOOKUP(CONCATENATE($W82,$X82),Mtz_Horarios!$E$2:$H$92,3,FALSE)</f>
        <v>Quinta</v>
      </c>
      <c r="AA82" s="24" t="str">
        <f>VLOOKUP(CONCATENATE($W82,$X82),Mtz_Horarios!$E$2:$H$92,4,FALSE)</f>
        <v>Matutino</v>
      </c>
      <c r="AB82" s="20">
        <f>VLOOKUP(CONCATENATE($M82,$N82,$T82),Oferta!$B$2:$Q$360,16,FALSE)</f>
        <v>1103</v>
      </c>
      <c r="AC82" s="20" t="str">
        <f>VLOOKUP(CONCATENATE($M82,$N82,$T82),Oferta!$B$2:$Q$360,15,FALSE)</f>
        <v>Marcelo Inácio Ferreira Ferraz</v>
      </c>
      <c r="AI82" s="5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12"/>
      <c r="AW82" s="12"/>
    </row>
    <row r="83" spans="1:49" ht="15" hidden="1" customHeight="1">
      <c r="A83" s="12"/>
      <c r="B83" s="12"/>
      <c r="C83" s="12"/>
      <c r="D83" s="12"/>
      <c r="E83" s="12"/>
      <c r="F83" s="12"/>
      <c r="G83" s="12"/>
      <c r="H83" s="12" t="str">
        <f t="shared" si="0"/>
        <v>T02ESTATÍSTICA APLICADA I</v>
      </c>
      <c r="I83" s="12" t="e">
        <f>VLOOKUP(CONCATENATE(N83,T83),Simulador!$H$26:$H$33,1,FALSE)</f>
        <v>#N/A</v>
      </c>
      <c r="J83" s="12" t="e">
        <f t="shared" si="1"/>
        <v>#N/A</v>
      </c>
      <c r="K83" s="13" t="str">
        <f t="shared" si="2"/>
        <v>Quinta0,347222222222222Marcelo Inácio Ferreira Ferraz</v>
      </c>
      <c r="L83" s="12" t="str">
        <f t="shared" si="3"/>
        <v>3º Semestre - T02MatutinoQuinta0,347222222222222</v>
      </c>
      <c r="M83" s="14" t="s">
        <v>25</v>
      </c>
      <c r="N83" s="3" t="s">
        <v>46</v>
      </c>
      <c r="O83" s="20" t="str">
        <f>VLOOKUP(CONCATENATE($M83,$N83),Curriculos!$A$2:$J$332,4,FALSE)</f>
        <v>ESTATÍSTICA APLICADA I</v>
      </c>
      <c r="P83" s="21" t="str">
        <f>VLOOKUP(CONCATENATE($M83,$N83),Curriculos!$A$2:$J$332,5,FALSE)</f>
        <v>OB</v>
      </c>
      <c r="Q83" s="21" t="e">
        <f>VLOOKUP($N83,Oferta!$D$2:$P$100,5,FALSE)</f>
        <v>#N/A</v>
      </c>
      <c r="R83" s="21">
        <f>VLOOKUP(CONCATENATE($M83,$N83),Curriculos!$A$2:$J$332,8,FALSE)</f>
        <v>60</v>
      </c>
      <c r="S83" s="5" t="s">
        <v>33</v>
      </c>
      <c r="T83" s="22" t="s">
        <v>29</v>
      </c>
      <c r="U83" s="21" t="str">
        <f>VLOOKUP(CONCATENATE($M83,$N83),Curriculos!$A$2:$J$332,10,FALSE)</f>
        <v>DCET</v>
      </c>
      <c r="V83" s="20" t="str">
        <f>VLOOKUP(CONCATENATE($M83,$N83,$T83),Oferta!$B$2:$R$360,17,FALSE)</f>
        <v>3º Semestre - T02</v>
      </c>
      <c r="W83" s="20" t="str">
        <f>VLOOKUP(CONCATENATE($M83,$N83,$T83),Oferta!$B$2:$Q$360,12,FALSE)</f>
        <v>DM</v>
      </c>
      <c r="X83" s="22">
        <v>2</v>
      </c>
      <c r="Y83" s="23">
        <f>VLOOKUP(CONCATENATE($W83,$X83),Mtz_Horarios!$E$2:$H$92,2,FALSE)</f>
        <v>0.34722222222222221</v>
      </c>
      <c r="Z83" s="23" t="str">
        <f>VLOOKUP(CONCATENATE($W83,$X83),Mtz_Horarios!$E$2:$H$92,3,FALSE)</f>
        <v>Quinta</v>
      </c>
      <c r="AA83" s="24" t="str">
        <f>VLOOKUP(CONCATENATE($W83,$X83),Mtz_Horarios!$E$2:$H$92,4,FALSE)</f>
        <v>Matutino</v>
      </c>
      <c r="AB83" s="20">
        <f>VLOOKUP(CONCATENATE($M83,$N83,$T83),Oferta!$B$2:$Q$360,16,FALSE)</f>
        <v>1103</v>
      </c>
      <c r="AC83" s="20" t="str">
        <f>VLOOKUP(CONCATENATE($M83,$N83,$T83),Oferta!$B$2:$Q$360,15,FALSE)</f>
        <v>Marcelo Inácio Ferreira Ferraz</v>
      </c>
      <c r="AI83" s="5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12"/>
      <c r="AW83" s="12"/>
    </row>
    <row r="84" spans="1:49" ht="15" hidden="1" customHeight="1">
      <c r="A84" s="12"/>
      <c r="B84" s="12"/>
      <c r="C84" s="12"/>
      <c r="D84" s="12"/>
      <c r="E84" s="12"/>
      <c r="F84" s="12"/>
      <c r="G84" s="12"/>
      <c r="H84" s="12" t="str">
        <f t="shared" si="0"/>
        <v>T02ESTATÍSTICA APLICADA I</v>
      </c>
      <c r="I84" s="12" t="e">
        <f>VLOOKUP(CONCATENATE(N84,T84),Simulador!$H$26:$H$33,1,FALSE)</f>
        <v>#N/A</v>
      </c>
      <c r="J84" s="12" t="e">
        <f t="shared" si="1"/>
        <v>#N/A</v>
      </c>
      <c r="K84" s="13" t="str">
        <f t="shared" si="2"/>
        <v>Sexta0,381944444444444Marcelo Inácio Ferreira Ferraz</v>
      </c>
      <c r="L84" s="12" t="str">
        <f t="shared" si="3"/>
        <v>3º Semestre - T02MatutinoSexta0,381944444444444</v>
      </c>
      <c r="M84" s="14" t="s">
        <v>25</v>
      </c>
      <c r="N84" s="3" t="s">
        <v>46</v>
      </c>
      <c r="O84" s="20" t="str">
        <f>VLOOKUP(CONCATENATE($M84,$N84),Curriculos!$A$2:$J$332,4,FALSE)</f>
        <v>ESTATÍSTICA APLICADA I</v>
      </c>
      <c r="P84" s="21" t="str">
        <f>VLOOKUP(CONCATENATE($M84,$N84),Curriculos!$A$2:$J$332,5,FALSE)</f>
        <v>OB</v>
      </c>
      <c r="Q84" s="21" t="e">
        <f>VLOOKUP($N84,Oferta!$D$2:$P$100,5,FALSE)</f>
        <v>#N/A</v>
      </c>
      <c r="R84" s="21">
        <f>VLOOKUP(CONCATENATE($M84,$N84),Curriculos!$A$2:$J$332,8,FALSE)</f>
        <v>60</v>
      </c>
      <c r="S84" s="5" t="s">
        <v>33</v>
      </c>
      <c r="T84" s="22" t="s">
        <v>29</v>
      </c>
      <c r="U84" s="21" t="str">
        <f>VLOOKUP(CONCATENATE($M84,$N84),Curriculos!$A$2:$J$332,10,FALSE)</f>
        <v>DCET</v>
      </c>
      <c r="V84" s="20" t="str">
        <f>VLOOKUP(CONCATENATE($M84,$N84,$T84),Oferta!$B$2:$R$360,17,FALSE)</f>
        <v>3º Semestre - T02</v>
      </c>
      <c r="W84" s="20" t="str">
        <f>VLOOKUP(CONCATENATE($M84,$N84,$T84),Oferta!$B$2:$Q$360,12,FALSE)</f>
        <v>DM</v>
      </c>
      <c r="X84" s="22">
        <v>3</v>
      </c>
      <c r="Y84" s="23">
        <f>VLOOKUP(CONCATENATE($W84,$X84),Mtz_Horarios!$E$2:$H$92,2,FALSE)</f>
        <v>0.38194444444444442</v>
      </c>
      <c r="Z84" s="23" t="str">
        <f>VLOOKUP(CONCATENATE($W84,$X84),Mtz_Horarios!$E$2:$H$92,3,FALSE)</f>
        <v>Sexta</v>
      </c>
      <c r="AA84" s="24" t="str">
        <f>VLOOKUP(CONCATENATE($W84,$X84),Mtz_Horarios!$E$2:$H$92,4,FALSE)</f>
        <v>Matutino</v>
      </c>
      <c r="AB84" s="20">
        <f>VLOOKUP(CONCATENATE($M84,$N84,$T84),Oferta!$B$2:$Q$360,16,FALSE)</f>
        <v>1103</v>
      </c>
      <c r="AC84" s="20" t="str">
        <f>VLOOKUP(CONCATENATE($M84,$N84,$T84),Oferta!$B$2:$Q$360,15,FALSE)</f>
        <v>Marcelo Inácio Ferreira Ferraz</v>
      </c>
      <c r="AI84" s="5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12"/>
      <c r="AW84" s="12"/>
    </row>
    <row r="85" spans="1:49" ht="15" hidden="1" customHeight="1">
      <c r="A85" s="12"/>
      <c r="B85" s="12"/>
      <c r="C85" s="12"/>
      <c r="D85" s="12"/>
      <c r="E85" s="12"/>
      <c r="F85" s="12"/>
      <c r="G85" s="12"/>
      <c r="H85" s="12" t="str">
        <f t="shared" si="0"/>
        <v>T02ESTATÍSTICA APLICADA I</v>
      </c>
      <c r="I85" s="12" t="e">
        <f>VLOOKUP(CONCATENATE(N85,T85),Simulador!$H$26:$H$33,1,FALSE)</f>
        <v>#N/A</v>
      </c>
      <c r="J85" s="12" t="e">
        <f t="shared" si="1"/>
        <v>#N/A</v>
      </c>
      <c r="K85" s="13" t="str">
        <f t="shared" si="2"/>
        <v>Sexta0,416666666666667Marcelo Inácio Ferreira Ferraz</v>
      </c>
      <c r="L85" s="12" t="str">
        <f t="shared" si="3"/>
        <v>3º Semestre - T02MatutinoSexta0,416666666666667</v>
      </c>
      <c r="M85" s="14" t="s">
        <v>25</v>
      </c>
      <c r="N85" s="3" t="s">
        <v>46</v>
      </c>
      <c r="O85" s="20" t="str">
        <f>VLOOKUP(CONCATENATE($M85,$N85),Curriculos!$A$2:$J$332,4,FALSE)</f>
        <v>ESTATÍSTICA APLICADA I</v>
      </c>
      <c r="P85" s="21" t="str">
        <f>VLOOKUP(CONCATENATE($M85,$N85),Curriculos!$A$2:$J$332,5,FALSE)</f>
        <v>OB</v>
      </c>
      <c r="Q85" s="21" t="e">
        <f>VLOOKUP($N85,Oferta!$D$2:$P$100,5,FALSE)</f>
        <v>#N/A</v>
      </c>
      <c r="R85" s="21">
        <f>VLOOKUP(CONCATENATE($M85,$N85),Curriculos!$A$2:$J$332,8,FALSE)</f>
        <v>60</v>
      </c>
      <c r="S85" s="5" t="s">
        <v>33</v>
      </c>
      <c r="T85" s="22" t="s">
        <v>29</v>
      </c>
      <c r="U85" s="21" t="str">
        <f>VLOOKUP(CONCATENATE($M85,$N85),Curriculos!$A$2:$J$332,10,FALSE)</f>
        <v>DCET</v>
      </c>
      <c r="V85" s="20" t="str">
        <f>VLOOKUP(CONCATENATE($M85,$N85,$T85),Oferta!$B$2:$R$360,17,FALSE)</f>
        <v>3º Semestre - T02</v>
      </c>
      <c r="W85" s="20" t="str">
        <f>VLOOKUP(CONCATENATE($M85,$N85,$T85),Oferta!$B$2:$Q$360,12,FALSE)</f>
        <v>DM</v>
      </c>
      <c r="X85" s="22">
        <v>4</v>
      </c>
      <c r="Y85" s="23">
        <f>VLOOKUP(CONCATENATE($W85,$X85),Mtz_Horarios!$E$2:$H$92,2,FALSE)</f>
        <v>0.41666666666666663</v>
      </c>
      <c r="Z85" s="23" t="str">
        <f>VLOOKUP(CONCATENATE($W85,$X85),Mtz_Horarios!$E$2:$H$92,3,FALSE)</f>
        <v>Sexta</v>
      </c>
      <c r="AA85" s="24" t="str">
        <f>VLOOKUP(CONCATENATE($W85,$X85),Mtz_Horarios!$E$2:$H$92,4,FALSE)</f>
        <v>Matutino</v>
      </c>
      <c r="AB85" s="20">
        <f>VLOOKUP(CONCATENATE($M85,$N85,$T85),Oferta!$B$2:$Q$360,16,FALSE)</f>
        <v>1103</v>
      </c>
      <c r="AC85" s="20" t="str">
        <f>VLOOKUP(CONCATENATE($M85,$N85,$T85),Oferta!$B$2:$Q$360,15,FALSE)</f>
        <v>Marcelo Inácio Ferreira Ferraz</v>
      </c>
      <c r="AI85" s="5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12"/>
      <c r="AW85" s="12"/>
    </row>
    <row r="86" spans="1:49" ht="15" customHeight="1">
      <c r="A86" s="12"/>
      <c r="B86" s="12"/>
      <c r="C86" s="12"/>
      <c r="D86" s="12"/>
      <c r="E86" s="12"/>
      <c r="F86" s="12"/>
      <c r="G86" s="12"/>
      <c r="H86" s="12" t="str">
        <f t="shared" si="0"/>
        <v>T01ECONOMIA IV (Economia Regional)</v>
      </c>
      <c r="I86" s="12" t="e">
        <f>VLOOKUP(CONCATENATE(N86,T86),Simulador!$H$26:$H$33,1,FALSE)</f>
        <v>#N/A</v>
      </c>
      <c r="J86" s="12" t="e">
        <f t="shared" si="1"/>
        <v>#N/A</v>
      </c>
      <c r="K86" s="13" t="str">
        <f t="shared" si="2"/>
        <v>Sábado0,486111111111111Andréa da Silva Gomes</v>
      </c>
      <c r="L86" s="12" t="str">
        <f t="shared" si="3"/>
        <v>6º Semestre - T01NoturnoSábado0,486111111111111</v>
      </c>
      <c r="M86" s="14" t="s">
        <v>22</v>
      </c>
      <c r="N86" s="3" t="s">
        <v>44</v>
      </c>
      <c r="O86" s="20" t="str">
        <f>VLOOKUP(CONCATENATE($M86,$N86),Curriculos!$A$2:$J$332,4,FALSE)</f>
        <v>ECONOMIA IV (Economia Regional)</v>
      </c>
      <c r="P86" s="21" t="str">
        <f>VLOOKUP(CONCATENATE($M86,$N86),Curriculos!$A$2:$J$332,5,FALSE)</f>
        <v>OP</v>
      </c>
      <c r="Q86" s="21" t="e">
        <f>VLOOKUP($N86,Oferta!$D$2:$P$100,5,FALSE)</f>
        <v>#N/A</v>
      </c>
      <c r="R86" s="21">
        <f>VLOOKUP(CONCATENATE($M86,$N86),Curriculos!$A$2:$J$332,8,FALSE)</f>
        <v>30</v>
      </c>
      <c r="S86" s="5" t="s">
        <v>45</v>
      </c>
      <c r="T86" s="22" t="s">
        <v>24</v>
      </c>
      <c r="U86" s="21" t="str">
        <f>VLOOKUP(CONCATENATE($M86,$N86),Curriculos!$A$2:$J$332,10,FALSE)</f>
        <v>DCEC</v>
      </c>
      <c r="V86" s="20" t="str">
        <f>VLOOKUP(CONCATENATE($M86,$N86,$T86),Oferta!$B$2:$R$360,17,FALSE)</f>
        <v>6º Semestre - T01</v>
      </c>
      <c r="W86" s="20" t="str">
        <f>VLOOKUP(CONCATENATE($M86,$N86,$T86),Oferta!$B$2:$Q$360,12,FALSE)</f>
        <v>CN</v>
      </c>
      <c r="X86" s="22">
        <v>6</v>
      </c>
      <c r="Y86" s="23">
        <f>VLOOKUP(CONCATENATE($W86,$X86),Mtz_Horarios!$E$2:$H$92,2,FALSE)</f>
        <v>0.4861111111111111</v>
      </c>
      <c r="Z86" s="23" t="str">
        <f>VLOOKUP(CONCATENATE($W86,$X86),Mtz_Horarios!$E$2:$H$92,3,FALSE)</f>
        <v>Sábado</v>
      </c>
      <c r="AA86" s="24" t="str">
        <f>VLOOKUP(CONCATENATE($W86,$X86),Mtz_Horarios!$E$2:$H$92,4,FALSE)</f>
        <v>Noturno</v>
      </c>
      <c r="AB86" s="20">
        <f>VLOOKUP(CONCATENATE($M86,$N86,$T86),Oferta!$B$2:$Q$360,16,FALSE)</f>
        <v>1104</v>
      </c>
      <c r="AC86" s="20" t="str">
        <f>VLOOKUP(CONCATENATE($M86,$N86,$T86),Oferta!$B$2:$Q$360,15,FALSE)</f>
        <v>Andréa da Silva Gomes</v>
      </c>
      <c r="AI86" s="5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12"/>
      <c r="AW86" s="12"/>
    </row>
    <row r="87" spans="1:49" ht="15" customHeight="1">
      <c r="A87" s="12"/>
      <c r="B87" s="12"/>
      <c r="C87" s="12"/>
      <c r="D87" s="12"/>
      <c r="E87" s="12"/>
      <c r="F87" s="12"/>
      <c r="G87" s="12"/>
      <c r="H87" s="12" t="str">
        <f t="shared" si="0"/>
        <v>T01ECONOMIA REGIONAL E URBANA</v>
      </c>
      <c r="I87" s="12" t="e">
        <f>VLOOKUP(CONCATENATE(N87,T87),Simulador!$H$26:$H$33,1,FALSE)</f>
        <v>#N/A</v>
      </c>
      <c r="J87" s="12" t="e">
        <f t="shared" si="1"/>
        <v>#N/A</v>
      </c>
      <c r="K87" s="13" t="str">
        <f t="shared" si="2"/>
        <v>Terça0,777777777777778Andréa da Silva Gomes</v>
      </c>
      <c r="L87" s="12" t="str">
        <f t="shared" si="3"/>
        <v>6º Semestre - T01NoturnoTerça0,777777777777778</v>
      </c>
      <c r="M87" s="14" t="s">
        <v>22</v>
      </c>
      <c r="N87" s="3" t="s">
        <v>47</v>
      </c>
      <c r="O87" s="20" t="str">
        <f>VLOOKUP(CONCATENATE($M87,$N87),Curriculos!$A$2:$J$332,4,FALSE)</f>
        <v>ECONOMIA REGIONAL E URBANA</v>
      </c>
      <c r="P87" s="21" t="str">
        <f>VLOOKUP(CONCATENATE($M87,$N87),Curriculos!$A$2:$J$332,5,FALSE)</f>
        <v>OB</v>
      </c>
      <c r="Q87" s="21" t="e">
        <f>VLOOKUP($N87,Oferta!$D$2:$P$100,5,FALSE)</f>
        <v>#N/A</v>
      </c>
      <c r="R87" s="21">
        <f>VLOOKUP(CONCATENATE($M87,$N87),Curriculos!$A$2:$J$332,8,FALSE)</f>
        <v>60</v>
      </c>
      <c r="S87" s="5" t="s">
        <v>33</v>
      </c>
      <c r="T87" s="22" t="s">
        <v>24</v>
      </c>
      <c r="U87" s="21" t="str">
        <f>VLOOKUP(CONCATENATE($M87,$N87),Curriculos!$A$2:$J$332,10,FALSE)</f>
        <v>DCEC</v>
      </c>
      <c r="V87" s="20" t="str">
        <f>VLOOKUP(CONCATENATE($M87,$N87,$T87),Oferta!$B$2:$R$360,17,FALSE)</f>
        <v>6º Semestre - T01</v>
      </c>
      <c r="W87" s="20" t="str">
        <f>VLOOKUP(CONCATENATE($M87,$N87,$T87),Oferta!$B$2:$Q$360,12,FALSE)</f>
        <v>CN</v>
      </c>
      <c r="X87" s="22">
        <v>1</v>
      </c>
      <c r="Y87" s="23">
        <f>VLOOKUP(CONCATENATE($W87,$X87),Mtz_Horarios!$E$2:$H$92,2,FALSE)</f>
        <v>0.77777777777777779</v>
      </c>
      <c r="Z87" s="23" t="str">
        <f>VLOOKUP(CONCATENATE($W87,$X87),Mtz_Horarios!$E$2:$H$92,3,FALSE)</f>
        <v>Terça</v>
      </c>
      <c r="AA87" s="24" t="str">
        <f>VLOOKUP(CONCATENATE($W87,$X87),Mtz_Horarios!$E$2:$H$92,4,FALSE)</f>
        <v>Noturno</v>
      </c>
      <c r="AB87" s="20">
        <f>VLOOKUP(CONCATENATE($M87,$N87,$T87),Oferta!$B$2:$Q$360,16,FALSE)</f>
        <v>1104</v>
      </c>
      <c r="AC87" s="20" t="str">
        <f>VLOOKUP(CONCATENATE($M87,$N87,$T87),Oferta!$B$2:$Q$360,15,FALSE)</f>
        <v>Andréa da Silva Gomes</v>
      </c>
      <c r="AI87" s="5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12"/>
      <c r="AW87" s="12"/>
    </row>
    <row r="88" spans="1:49" ht="15" customHeight="1">
      <c r="A88" s="12"/>
      <c r="B88" s="12"/>
      <c r="C88" s="12"/>
      <c r="D88" s="12"/>
      <c r="E88" s="12"/>
      <c r="F88" s="12"/>
      <c r="G88" s="12"/>
      <c r="H88" s="12" t="str">
        <f t="shared" si="0"/>
        <v>T01ECONOMIA REGIONAL E URBANA</v>
      </c>
      <c r="I88" s="12" t="e">
        <f>VLOOKUP(CONCATENATE(N88,T88),Simulador!$H$26:$H$33,1,FALSE)</f>
        <v>#N/A</v>
      </c>
      <c r="J88" s="12" t="e">
        <f t="shared" si="1"/>
        <v>#N/A</v>
      </c>
      <c r="K88" s="13" t="str">
        <f t="shared" si="2"/>
        <v>Terça0,8125Andréa da Silva Gomes</v>
      </c>
      <c r="L88" s="12" t="str">
        <f t="shared" si="3"/>
        <v>6º Semestre - T01NoturnoTerça0,8125</v>
      </c>
      <c r="M88" s="14" t="s">
        <v>22</v>
      </c>
      <c r="N88" s="3" t="s">
        <v>47</v>
      </c>
      <c r="O88" s="20" t="str">
        <f>VLOOKUP(CONCATENATE($M88,$N88),Curriculos!$A$2:$J$332,4,FALSE)</f>
        <v>ECONOMIA REGIONAL E URBANA</v>
      </c>
      <c r="P88" s="21" t="str">
        <f>VLOOKUP(CONCATENATE($M88,$N88),Curriculos!$A$2:$J$332,5,FALSE)</f>
        <v>OB</v>
      </c>
      <c r="Q88" s="21" t="e">
        <f>VLOOKUP($N88,Oferta!$D$2:$P$100,5,FALSE)</f>
        <v>#N/A</v>
      </c>
      <c r="R88" s="21">
        <f>VLOOKUP(CONCATENATE($M88,$N88),Curriculos!$A$2:$J$332,8,FALSE)</f>
        <v>60</v>
      </c>
      <c r="S88" s="5" t="s">
        <v>33</v>
      </c>
      <c r="T88" s="22" t="s">
        <v>24</v>
      </c>
      <c r="U88" s="21" t="str">
        <f>VLOOKUP(CONCATENATE($M88,$N88),Curriculos!$A$2:$J$332,10,FALSE)</f>
        <v>DCEC</v>
      </c>
      <c r="V88" s="20" t="str">
        <f>VLOOKUP(CONCATENATE($M88,$N88,$T88),Oferta!$B$2:$R$360,17,FALSE)</f>
        <v>6º Semestre - T01</v>
      </c>
      <c r="W88" s="20" t="str">
        <f>VLOOKUP(CONCATENATE($M88,$N88,$T88),Oferta!$B$2:$Q$360,12,FALSE)</f>
        <v>CN</v>
      </c>
      <c r="X88" s="22">
        <v>2</v>
      </c>
      <c r="Y88" s="23">
        <f>VLOOKUP(CONCATENATE($W88,$X88),Mtz_Horarios!$E$2:$H$92,2,FALSE)</f>
        <v>0.8125</v>
      </c>
      <c r="Z88" s="23" t="str">
        <f>VLOOKUP(CONCATENATE($W88,$X88),Mtz_Horarios!$E$2:$H$92,3,FALSE)</f>
        <v>Terça</v>
      </c>
      <c r="AA88" s="24" t="str">
        <f>VLOOKUP(CONCATENATE($W88,$X88),Mtz_Horarios!$E$2:$H$92,4,FALSE)</f>
        <v>Noturno</v>
      </c>
      <c r="AB88" s="20">
        <f>VLOOKUP(CONCATENATE($M88,$N88,$T88),Oferta!$B$2:$Q$360,16,FALSE)</f>
        <v>1104</v>
      </c>
      <c r="AC88" s="20" t="str">
        <f>VLOOKUP(CONCATENATE($M88,$N88,$T88),Oferta!$B$2:$Q$360,15,FALSE)</f>
        <v>Andréa da Silva Gomes</v>
      </c>
      <c r="AI88" s="5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12"/>
      <c r="AW88" s="12"/>
    </row>
    <row r="89" spans="1:49" ht="15" customHeight="1">
      <c r="A89" s="12"/>
      <c r="B89" s="12"/>
      <c r="C89" s="12"/>
      <c r="D89" s="12"/>
      <c r="E89" s="12"/>
      <c r="F89" s="12"/>
      <c r="G89" s="12"/>
      <c r="H89" s="12" t="str">
        <f t="shared" si="0"/>
        <v>T01ECONOMIA REGIONAL E URBANA</v>
      </c>
      <c r="I89" s="12" t="e">
        <f>VLOOKUP(CONCATENATE(N89,T89),Simulador!$H$26:$H$33,1,FALSE)</f>
        <v>#N/A</v>
      </c>
      <c r="J89" s="12" t="e">
        <f t="shared" si="1"/>
        <v>#N/A</v>
      </c>
      <c r="K89" s="13" t="str">
        <f t="shared" si="2"/>
        <v>Quarta0,847222222222222Andréa da Silva Gomes</v>
      </c>
      <c r="L89" s="12" t="str">
        <f t="shared" si="3"/>
        <v>6º Semestre - T01NoturnoQuarta0,847222222222222</v>
      </c>
      <c r="M89" s="14" t="s">
        <v>22</v>
      </c>
      <c r="N89" s="3" t="s">
        <v>47</v>
      </c>
      <c r="O89" s="20" t="str">
        <f>VLOOKUP(CONCATENATE($M89,$N89),Curriculos!$A$2:$J$332,4,FALSE)</f>
        <v>ECONOMIA REGIONAL E URBANA</v>
      </c>
      <c r="P89" s="21" t="str">
        <f>VLOOKUP(CONCATENATE($M89,$N89),Curriculos!$A$2:$J$332,5,FALSE)</f>
        <v>OB</v>
      </c>
      <c r="Q89" s="21" t="e">
        <f>VLOOKUP($N89,Oferta!$D$2:$P$100,5,FALSE)</f>
        <v>#N/A</v>
      </c>
      <c r="R89" s="21">
        <f>VLOOKUP(CONCATENATE($M89,$N89),Curriculos!$A$2:$J$332,8,FALSE)</f>
        <v>60</v>
      </c>
      <c r="S89" s="5" t="s">
        <v>33</v>
      </c>
      <c r="T89" s="22" t="s">
        <v>24</v>
      </c>
      <c r="U89" s="21" t="str">
        <f>VLOOKUP(CONCATENATE($M89,$N89),Curriculos!$A$2:$J$332,10,FALSE)</f>
        <v>DCEC</v>
      </c>
      <c r="V89" s="20" t="str">
        <f>VLOOKUP(CONCATENATE($M89,$N89,$T89),Oferta!$B$2:$R$360,17,FALSE)</f>
        <v>6º Semestre - T01</v>
      </c>
      <c r="W89" s="20" t="str">
        <f>VLOOKUP(CONCATENATE($M89,$N89,$T89),Oferta!$B$2:$Q$360,12,FALSE)</f>
        <v>CN</v>
      </c>
      <c r="X89" s="22">
        <v>3</v>
      </c>
      <c r="Y89" s="23">
        <f>VLOOKUP(CONCATENATE($W89,$X89),Mtz_Horarios!$E$2:$H$92,2,FALSE)</f>
        <v>0.84722222222222221</v>
      </c>
      <c r="Z89" s="23" t="str">
        <f>VLOOKUP(CONCATENATE($W89,$X89),Mtz_Horarios!$E$2:$H$92,3,FALSE)</f>
        <v>Quarta</v>
      </c>
      <c r="AA89" s="24" t="str">
        <f>VLOOKUP(CONCATENATE($W89,$X89),Mtz_Horarios!$E$2:$H$92,4,FALSE)</f>
        <v>Noturno</v>
      </c>
      <c r="AB89" s="20">
        <f>VLOOKUP(CONCATENATE($M89,$N89,$T89),Oferta!$B$2:$Q$360,16,FALSE)</f>
        <v>1104</v>
      </c>
      <c r="AC89" s="20" t="str">
        <f>VLOOKUP(CONCATENATE($M89,$N89,$T89),Oferta!$B$2:$Q$360,15,FALSE)</f>
        <v>Andréa da Silva Gomes</v>
      </c>
      <c r="AI89" s="5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12"/>
      <c r="AW89" s="12"/>
    </row>
    <row r="90" spans="1:49" ht="15" hidden="1" customHeight="1">
      <c r="A90" s="12"/>
      <c r="B90" s="12"/>
      <c r="C90" s="12"/>
      <c r="D90" s="12"/>
      <c r="E90" s="12"/>
      <c r="F90" s="12"/>
      <c r="G90" s="12"/>
      <c r="H90" s="12" t="str">
        <f t="shared" si="0"/>
        <v>T02MATEMÁTICA APLICADA II</v>
      </c>
      <c r="I90" s="12" t="e">
        <f>VLOOKUP(CONCATENATE(N90,T90),Simulador!$H$26:$H$33,1,FALSE)</f>
        <v>#N/A</v>
      </c>
      <c r="J90" s="12" t="e">
        <f t="shared" si="1"/>
        <v>#N/A</v>
      </c>
      <c r="K90" s="13" t="str">
        <f t="shared" si="2"/>
        <v>Terça0,3125Larissa Brito de Oliveira</v>
      </c>
      <c r="L90" s="12" t="str">
        <f t="shared" si="3"/>
        <v>3º Semestre - T02MatutinoTerça0,3125</v>
      </c>
      <c r="M90" s="14" t="s">
        <v>25</v>
      </c>
      <c r="N90" s="3" t="s">
        <v>42</v>
      </c>
      <c r="O90" s="20" t="str">
        <f>VLOOKUP(CONCATENATE($M90,$N90),Curriculos!$A$2:$J$332,4,FALSE)</f>
        <v>MATEMÁTICA APLICADA II</v>
      </c>
      <c r="P90" s="21" t="str">
        <f>VLOOKUP(CONCATENATE($M90,$N90),Curriculos!$A$2:$J$332,5,FALSE)</f>
        <v>OB</v>
      </c>
      <c r="Q90" s="21" t="e">
        <f>VLOOKUP($N90,Oferta!$D$2:$P$100,5,FALSE)</f>
        <v>#N/A</v>
      </c>
      <c r="R90" s="21">
        <f>VLOOKUP(CONCATENATE($M90,$N90),Curriculos!$A$2:$J$332,8,FALSE)</f>
        <v>60</v>
      </c>
      <c r="S90" s="5"/>
      <c r="T90" s="22" t="s">
        <v>29</v>
      </c>
      <c r="U90" s="21" t="str">
        <f>VLOOKUP(CONCATENATE($M90,$N90),Curriculos!$A$2:$J$332,10,FALSE)</f>
        <v>DCET</v>
      </c>
      <c r="V90" s="20" t="str">
        <f>VLOOKUP(CONCATENATE($M90,$N90,$T90),Oferta!$B$2:$R$360,17,FALSE)</f>
        <v>3º Semestre - T02</v>
      </c>
      <c r="W90" s="20" t="str">
        <f>VLOOKUP(CONCATENATE($M90,$N90,$T90),Oferta!$B$2:$Q$360,12,FALSE)</f>
        <v>CM</v>
      </c>
      <c r="X90" s="22">
        <v>1</v>
      </c>
      <c r="Y90" s="23">
        <f>VLOOKUP(CONCATENATE($W90,$X90),Mtz_Horarios!$E$2:$H$92,2,FALSE)</f>
        <v>0.3125</v>
      </c>
      <c r="Z90" s="23" t="str">
        <f>VLOOKUP(CONCATENATE($W90,$X90),Mtz_Horarios!$E$2:$H$92,3,FALSE)</f>
        <v>Terça</v>
      </c>
      <c r="AA90" s="24" t="str">
        <f>VLOOKUP(CONCATENATE($W90,$X90),Mtz_Horarios!$E$2:$H$92,4,FALSE)</f>
        <v>Matutino</v>
      </c>
      <c r="AB90" s="20">
        <f>VLOOKUP(CONCATENATE($M90,$N90,$T90),Oferta!$B$2:$Q$360,16,FALSE)</f>
        <v>1103</v>
      </c>
      <c r="AC90" s="20" t="str">
        <f>VLOOKUP(CONCATENATE($M90,$N90,$T90),Oferta!$B$2:$Q$360,15,FALSE)</f>
        <v>Larissa Brito de Oliveira</v>
      </c>
      <c r="AI90" s="5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12"/>
      <c r="AW90" s="12"/>
    </row>
    <row r="91" spans="1:49" ht="15" hidden="1" customHeight="1">
      <c r="A91" s="12"/>
      <c r="B91" s="12"/>
      <c r="C91" s="12"/>
      <c r="D91" s="12"/>
      <c r="E91" s="12"/>
      <c r="F91" s="12"/>
      <c r="G91" s="12"/>
      <c r="H91" s="12" t="str">
        <f t="shared" si="0"/>
        <v>T02MATEMÁTICA APLICADA II</v>
      </c>
      <c r="I91" s="12" t="e">
        <f>VLOOKUP(CONCATENATE(N91,T91),Simulador!$H$26:$H$33,1,FALSE)</f>
        <v>#N/A</v>
      </c>
      <c r="J91" s="12" t="e">
        <f t="shared" si="1"/>
        <v>#N/A</v>
      </c>
      <c r="K91" s="13" t="str">
        <f t="shared" si="2"/>
        <v>Terça0,347222222222222Larissa Brito de Oliveira</v>
      </c>
      <c r="L91" s="12" t="str">
        <f t="shared" si="3"/>
        <v>3º Semestre - T02MatutinoTerça0,347222222222222</v>
      </c>
      <c r="M91" s="14" t="s">
        <v>25</v>
      </c>
      <c r="N91" s="3" t="s">
        <v>42</v>
      </c>
      <c r="O91" s="20" t="str">
        <f>VLOOKUP(CONCATENATE($M91,$N91),Curriculos!$A$2:$J$332,4,FALSE)</f>
        <v>MATEMÁTICA APLICADA II</v>
      </c>
      <c r="P91" s="21" t="str">
        <f>VLOOKUP(CONCATENATE($M91,$N91),Curriculos!$A$2:$J$332,5,FALSE)</f>
        <v>OB</v>
      </c>
      <c r="Q91" s="21" t="e">
        <f>VLOOKUP($N91,Oferta!$D$2:$P$100,5,FALSE)</f>
        <v>#N/A</v>
      </c>
      <c r="R91" s="21">
        <f>VLOOKUP(CONCATENATE($M91,$N91),Curriculos!$A$2:$J$332,8,FALSE)</f>
        <v>60</v>
      </c>
      <c r="S91" s="5"/>
      <c r="T91" s="22" t="s">
        <v>29</v>
      </c>
      <c r="U91" s="21" t="str">
        <f>VLOOKUP(CONCATENATE($M91,$N91),Curriculos!$A$2:$J$332,10,FALSE)</f>
        <v>DCET</v>
      </c>
      <c r="V91" s="20" t="str">
        <f>VLOOKUP(CONCATENATE($M91,$N91,$T91),Oferta!$B$2:$R$360,17,FALSE)</f>
        <v>3º Semestre - T02</v>
      </c>
      <c r="W91" s="20" t="str">
        <f>VLOOKUP(CONCATENATE($M91,$N91,$T91),Oferta!$B$2:$Q$360,12,FALSE)</f>
        <v>CM</v>
      </c>
      <c r="X91" s="22">
        <v>2</v>
      </c>
      <c r="Y91" s="23">
        <f>VLOOKUP(CONCATENATE($W91,$X91),Mtz_Horarios!$E$2:$H$92,2,FALSE)</f>
        <v>0.34722222222222221</v>
      </c>
      <c r="Z91" s="23" t="str">
        <f>VLOOKUP(CONCATENATE($W91,$X91),Mtz_Horarios!$E$2:$H$92,3,FALSE)</f>
        <v>Terça</v>
      </c>
      <c r="AA91" s="24" t="str">
        <f>VLOOKUP(CONCATENATE($W91,$X91),Mtz_Horarios!$E$2:$H$92,4,FALSE)</f>
        <v>Matutino</v>
      </c>
      <c r="AB91" s="20">
        <f>VLOOKUP(CONCATENATE($M91,$N91,$T91),Oferta!$B$2:$Q$360,16,FALSE)</f>
        <v>1103</v>
      </c>
      <c r="AC91" s="20" t="str">
        <f>VLOOKUP(CONCATENATE($M91,$N91,$T91),Oferta!$B$2:$Q$360,15,FALSE)</f>
        <v>Larissa Brito de Oliveira</v>
      </c>
      <c r="AI91" s="5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12"/>
      <c r="AW91" s="12"/>
    </row>
    <row r="92" spans="1:49" ht="15" hidden="1" customHeight="1">
      <c r="A92" s="12"/>
      <c r="B92" s="12"/>
      <c r="C92" s="12"/>
      <c r="D92" s="12"/>
      <c r="E92" s="12"/>
      <c r="F92" s="12"/>
      <c r="G92" s="12"/>
      <c r="H92" s="12" t="str">
        <f t="shared" si="0"/>
        <v>T02MATEMÁTICA APLICADA II</v>
      </c>
      <c r="I92" s="12" t="e">
        <f>VLOOKUP(CONCATENATE(N92,T92),Simulador!$H$26:$H$33,1,FALSE)</f>
        <v>#N/A</v>
      </c>
      <c r="J92" s="12" t="e">
        <f t="shared" si="1"/>
        <v>#N/A</v>
      </c>
      <c r="K92" s="13" t="str">
        <f t="shared" si="2"/>
        <v>Segunda0,381944444444444Larissa Brito de Oliveira</v>
      </c>
      <c r="L92" s="12" t="str">
        <f t="shared" si="3"/>
        <v>3º Semestre - T02MatutinoSegunda0,381944444444444</v>
      </c>
      <c r="M92" s="14" t="s">
        <v>25</v>
      </c>
      <c r="N92" s="3" t="s">
        <v>42</v>
      </c>
      <c r="O92" s="20" t="str">
        <f>VLOOKUP(CONCATENATE($M92,$N92),Curriculos!$A$2:$J$332,4,FALSE)</f>
        <v>MATEMÁTICA APLICADA II</v>
      </c>
      <c r="P92" s="21" t="str">
        <f>VLOOKUP(CONCATENATE($M92,$N92),Curriculos!$A$2:$J$332,5,FALSE)</f>
        <v>OB</v>
      </c>
      <c r="Q92" s="21" t="e">
        <f>VLOOKUP($N92,Oferta!$D$2:$P$100,5,FALSE)</f>
        <v>#N/A</v>
      </c>
      <c r="R92" s="21">
        <f>VLOOKUP(CONCATENATE($M92,$N92),Curriculos!$A$2:$J$332,8,FALSE)</f>
        <v>60</v>
      </c>
      <c r="S92" s="5"/>
      <c r="T92" s="22" t="s">
        <v>29</v>
      </c>
      <c r="U92" s="21" t="str">
        <f>VLOOKUP(CONCATENATE($M92,$N92),Curriculos!$A$2:$J$332,10,FALSE)</f>
        <v>DCET</v>
      </c>
      <c r="V92" s="20" t="str">
        <f>VLOOKUP(CONCATENATE($M92,$N92,$T92),Oferta!$B$2:$R$360,17,FALSE)</f>
        <v>3º Semestre - T02</v>
      </c>
      <c r="W92" s="20" t="str">
        <f>VLOOKUP(CONCATENATE($M92,$N92,$T92),Oferta!$B$2:$Q$360,12,FALSE)</f>
        <v>CM</v>
      </c>
      <c r="X92" s="22">
        <v>3</v>
      </c>
      <c r="Y92" s="23">
        <f>VLOOKUP(CONCATENATE($W92,$X92),Mtz_Horarios!$E$2:$H$92,2,FALSE)</f>
        <v>0.38194444444444442</v>
      </c>
      <c r="Z92" s="23" t="str">
        <f>VLOOKUP(CONCATENATE($W92,$X92),Mtz_Horarios!$E$2:$H$92,3,FALSE)</f>
        <v>Segunda</v>
      </c>
      <c r="AA92" s="24" t="str">
        <f>VLOOKUP(CONCATENATE($W92,$X92),Mtz_Horarios!$E$2:$H$92,4,FALSE)</f>
        <v>Matutino</v>
      </c>
      <c r="AB92" s="20">
        <f>VLOOKUP(CONCATENATE($M92,$N92,$T92),Oferta!$B$2:$Q$360,16,FALSE)</f>
        <v>1103</v>
      </c>
      <c r="AC92" s="20" t="str">
        <f>VLOOKUP(CONCATENATE($M92,$N92,$T92),Oferta!$B$2:$Q$360,15,FALSE)</f>
        <v>Larissa Brito de Oliveira</v>
      </c>
      <c r="AI92" s="5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12"/>
      <c r="AW92" s="12"/>
    </row>
    <row r="93" spans="1:49" ht="15" hidden="1" customHeight="1">
      <c r="A93" s="12"/>
      <c r="B93" s="12"/>
      <c r="C93" s="12"/>
      <c r="D93" s="12"/>
      <c r="E93" s="12"/>
      <c r="F93" s="12"/>
      <c r="G93" s="12"/>
      <c r="H93" s="12" t="str">
        <f t="shared" si="0"/>
        <v>T02MATEMÁTICA APLICADA II</v>
      </c>
      <c r="I93" s="12" t="e">
        <f>VLOOKUP(CONCATENATE(N93,T93),Simulador!$H$26:$H$33,1,FALSE)</f>
        <v>#N/A</v>
      </c>
      <c r="J93" s="12" t="e">
        <f t="shared" si="1"/>
        <v>#N/A</v>
      </c>
      <c r="K93" s="13" t="str">
        <f t="shared" si="2"/>
        <v>Segunda0,416666666666667Larissa Brito de Oliveira</v>
      </c>
      <c r="L93" s="12" t="str">
        <f t="shared" si="3"/>
        <v>3º Semestre - T02MatutinoSegunda0,416666666666667</v>
      </c>
      <c r="M93" s="14" t="s">
        <v>25</v>
      </c>
      <c r="N93" s="3" t="s">
        <v>42</v>
      </c>
      <c r="O93" s="20" t="str">
        <f>VLOOKUP(CONCATENATE($M93,$N93),Curriculos!$A$2:$J$332,4,FALSE)</f>
        <v>MATEMÁTICA APLICADA II</v>
      </c>
      <c r="P93" s="21" t="str">
        <f>VLOOKUP(CONCATENATE($M93,$N93),Curriculos!$A$2:$J$332,5,FALSE)</f>
        <v>OB</v>
      </c>
      <c r="Q93" s="21" t="e">
        <f>VLOOKUP($N93,Oferta!$D$2:$P$100,5,FALSE)</f>
        <v>#N/A</v>
      </c>
      <c r="R93" s="21">
        <f>VLOOKUP(CONCATENATE($M93,$N93),Curriculos!$A$2:$J$332,8,FALSE)</f>
        <v>60</v>
      </c>
      <c r="S93" s="5"/>
      <c r="T93" s="22" t="s">
        <v>29</v>
      </c>
      <c r="U93" s="21" t="str">
        <f>VLOOKUP(CONCATENATE($M93,$N93),Curriculos!$A$2:$J$332,10,FALSE)</f>
        <v>DCET</v>
      </c>
      <c r="V93" s="20" t="str">
        <f>VLOOKUP(CONCATENATE($M93,$N93,$T93),Oferta!$B$2:$R$360,17,FALSE)</f>
        <v>3º Semestre - T02</v>
      </c>
      <c r="W93" s="20" t="str">
        <f>VLOOKUP(CONCATENATE($M93,$N93,$T93),Oferta!$B$2:$Q$360,12,FALSE)</f>
        <v>CM</v>
      </c>
      <c r="X93" s="22">
        <v>4</v>
      </c>
      <c r="Y93" s="23">
        <f>VLOOKUP(CONCATENATE($W93,$X93),Mtz_Horarios!$E$2:$H$92,2,FALSE)</f>
        <v>0.41666666666666663</v>
      </c>
      <c r="Z93" s="23" t="str">
        <f>VLOOKUP(CONCATENATE($W93,$X93),Mtz_Horarios!$E$2:$H$92,3,FALSE)</f>
        <v>Segunda</v>
      </c>
      <c r="AA93" s="24" t="str">
        <f>VLOOKUP(CONCATENATE($W93,$X93),Mtz_Horarios!$E$2:$H$92,4,FALSE)</f>
        <v>Matutino</v>
      </c>
      <c r="AB93" s="20">
        <f>VLOOKUP(CONCATENATE($M93,$N93,$T93),Oferta!$B$2:$Q$360,16,FALSE)</f>
        <v>1103</v>
      </c>
      <c r="AC93" s="20" t="str">
        <f>VLOOKUP(CONCATENATE($M93,$N93,$T93),Oferta!$B$2:$Q$360,15,FALSE)</f>
        <v>Larissa Brito de Oliveira</v>
      </c>
      <c r="AI93" s="5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12"/>
      <c r="AW93" s="12"/>
    </row>
    <row r="94" spans="1:49" ht="15" customHeight="1">
      <c r="A94" s="12"/>
      <c r="B94" s="12"/>
      <c r="C94" s="12"/>
      <c r="D94" s="12"/>
      <c r="E94" s="12"/>
      <c r="F94" s="12"/>
      <c r="G94" s="12"/>
      <c r="H94" s="12" t="str">
        <f t="shared" si="0"/>
        <v>T01ECONOMIA REGIONAL E URBANA</v>
      </c>
      <c r="I94" s="12" t="e">
        <f>VLOOKUP(CONCATENATE(N94,T94),Simulador!$H$26:$H$33,1,FALSE)</f>
        <v>#N/A</v>
      </c>
      <c r="J94" s="12" t="e">
        <f t="shared" si="1"/>
        <v>#N/A</v>
      </c>
      <c r="K94" s="13" t="str">
        <f t="shared" si="2"/>
        <v>Quarta0,881944444444445Andréa da Silva Gomes</v>
      </c>
      <c r="L94" s="12" t="str">
        <f t="shared" si="3"/>
        <v>6º Semestre - T01NoturnoQuarta0,881944444444445</v>
      </c>
      <c r="M94" s="14" t="s">
        <v>22</v>
      </c>
      <c r="N94" s="3" t="s">
        <v>47</v>
      </c>
      <c r="O94" s="20" t="str">
        <f>VLOOKUP(CONCATENATE($M94,$N94),Curriculos!$A$2:$J$332,4,FALSE)</f>
        <v>ECONOMIA REGIONAL E URBANA</v>
      </c>
      <c r="P94" s="21" t="str">
        <f>VLOOKUP(CONCATENATE($M94,$N94),Curriculos!$A$2:$J$332,5,FALSE)</f>
        <v>OB</v>
      </c>
      <c r="Q94" s="21" t="e">
        <f>VLOOKUP($N94,Oferta!$D$2:$P$100,5,FALSE)</f>
        <v>#N/A</v>
      </c>
      <c r="R94" s="21">
        <f>VLOOKUP(CONCATENATE($M94,$N94),Curriculos!$A$2:$J$332,8,FALSE)</f>
        <v>60</v>
      </c>
      <c r="S94" s="5" t="s">
        <v>33</v>
      </c>
      <c r="T94" s="22" t="s">
        <v>24</v>
      </c>
      <c r="U94" s="21" t="str">
        <f>VLOOKUP(CONCATENATE($M94,$N94),Curriculos!$A$2:$J$332,10,FALSE)</f>
        <v>DCEC</v>
      </c>
      <c r="V94" s="20" t="str">
        <f>VLOOKUP(CONCATENATE($M94,$N94,$T94),Oferta!$B$2:$R$360,17,FALSE)</f>
        <v>6º Semestre - T01</v>
      </c>
      <c r="W94" s="20" t="str">
        <f>VLOOKUP(CONCATENATE($M94,$N94,$T94),Oferta!$B$2:$Q$360,12,FALSE)</f>
        <v>CN</v>
      </c>
      <c r="X94" s="22">
        <v>4</v>
      </c>
      <c r="Y94" s="23">
        <f>VLOOKUP(CONCATENATE($W94,$X94),Mtz_Horarios!$E$2:$H$92,2,FALSE)</f>
        <v>0.88194444444444453</v>
      </c>
      <c r="Z94" s="23" t="str">
        <f>VLOOKUP(CONCATENATE($W94,$X94),Mtz_Horarios!$E$2:$H$92,3,FALSE)</f>
        <v>Quarta</v>
      </c>
      <c r="AA94" s="24" t="str">
        <f>VLOOKUP(CONCATENATE($W94,$X94),Mtz_Horarios!$E$2:$H$92,4,FALSE)</f>
        <v>Noturno</v>
      </c>
      <c r="AB94" s="20">
        <f>VLOOKUP(CONCATENATE($M94,$N94,$T94),Oferta!$B$2:$Q$360,16,FALSE)</f>
        <v>1104</v>
      </c>
      <c r="AC94" s="20" t="str">
        <f>VLOOKUP(CONCATENATE($M94,$N94,$T94),Oferta!$B$2:$Q$360,15,FALSE)</f>
        <v>Andréa da Silva Gomes</v>
      </c>
      <c r="AI94" s="5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12"/>
      <c r="AW94" s="12"/>
    </row>
    <row r="95" spans="1:49" ht="15" customHeight="1">
      <c r="A95" s="12"/>
      <c r="B95" s="12"/>
      <c r="C95" s="12"/>
      <c r="D95" s="12"/>
      <c r="E95" s="12"/>
      <c r="F95" s="12"/>
      <c r="G95" s="12"/>
      <c r="H95" s="12" t="str">
        <f t="shared" si="0"/>
        <v>T01CONTABILIDADE SOCIAL</v>
      </c>
      <c r="I95" s="12" t="e">
        <f>VLOOKUP(CONCATENATE(N95,T95),Simulador!$H$26:$H$33,1,FALSE)</f>
        <v>#N/A</v>
      </c>
      <c r="J95" s="12" t="e">
        <f t="shared" si="1"/>
        <v>#N/A</v>
      </c>
      <c r="K95" s="13" t="str">
        <f t="shared" si="2"/>
        <v>Quinta0,777777777777778Elenildes Santana de Pereira</v>
      </c>
      <c r="L95" s="12" t="str">
        <f t="shared" si="3"/>
        <v>2º Semestre - T01NoturnoQuinta0,777777777777778</v>
      </c>
      <c r="M95" s="14" t="s">
        <v>22</v>
      </c>
      <c r="N95" s="3" t="s">
        <v>48</v>
      </c>
      <c r="O95" s="15" t="str">
        <f>VLOOKUP(CONCATENATE($M95,$N95),Curriculos!$A$2:$J$332,4,FALSE)</f>
        <v>CONTABILIDADE SOCIAL</v>
      </c>
      <c r="P95" s="16" t="str">
        <f>VLOOKUP(CONCATENATE($M95,$N95),Curriculos!$A$2:$J$332,5,FALSE)</f>
        <v>OB</v>
      </c>
      <c r="Q95" s="16" t="e">
        <f>VLOOKUP($N95,Oferta!$D$2:$P$100,5,FALSE)</f>
        <v>#N/A</v>
      </c>
      <c r="R95" s="16">
        <f>VLOOKUP(CONCATENATE($M95,$N95),Curriculos!$A$2:$J$332,8,FALSE)</f>
        <v>60</v>
      </c>
      <c r="S95" s="17" t="s">
        <v>33</v>
      </c>
      <c r="T95" s="17" t="s">
        <v>24</v>
      </c>
      <c r="U95" s="16" t="str">
        <f>VLOOKUP(CONCATENATE($M95,$N95),Curriculos!$A$2:$J$332,10,FALSE)</f>
        <v>DCEC</v>
      </c>
      <c r="V95" s="15" t="str">
        <f>VLOOKUP(CONCATENATE($M95,$N95,$T95),Oferta!$B$2:$R$360,17,FALSE)</f>
        <v>2º Semestre - T01</v>
      </c>
      <c r="W95" s="15" t="str">
        <f>VLOOKUP(CONCATENATE($M95,$N95,$T95),Oferta!$B$2:$Q$360,12,FALSE)</f>
        <v>EN</v>
      </c>
      <c r="X95" s="17">
        <v>1</v>
      </c>
      <c r="Y95" s="18">
        <f>VLOOKUP(CONCATENATE($W95,$X95),Mtz_Horarios!$E$2:$H$92,2,FALSE)</f>
        <v>0.77777777777777779</v>
      </c>
      <c r="Z95" s="18" t="str">
        <f>VLOOKUP(CONCATENATE($W95,$X95),Mtz_Horarios!$E$2:$H$92,3,FALSE)</f>
        <v>Quinta</v>
      </c>
      <c r="AA95" s="19" t="str">
        <f>VLOOKUP(CONCATENATE($W95,$X95),Mtz_Horarios!$E$2:$H$92,4,FALSE)</f>
        <v>Noturno</v>
      </c>
      <c r="AB95" s="15">
        <f>VLOOKUP(CONCATENATE($M95,$N95,$T95),Oferta!$B$2:$Q$360,16,FALSE)</f>
        <v>1102</v>
      </c>
      <c r="AC95" s="15" t="str">
        <f>VLOOKUP(CONCATENATE($M95,$N95,$T95),Oferta!$B$2:$Q$360,15,FALSE)</f>
        <v>Elenildes Santana de Pereira</v>
      </c>
      <c r="AI95" s="5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12"/>
      <c r="AW95" s="12"/>
    </row>
    <row r="96" spans="1:49" ht="15" customHeight="1">
      <c r="A96" s="12"/>
      <c r="B96" s="12"/>
      <c r="C96" s="12"/>
      <c r="D96" s="12"/>
      <c r="E96" s="12"/>
      <c r="F96" s="12"/>
      <c r="G96" s="12"/>
      <c r="H96" s="12" t="str">
        <f t="shared" si="0"/>
        <v>T01CONTABILIDADE SOCIAL</v>
      </c>
      <c r="I96" s="12" t="e">
        <f>VLOOKUP(CONCATENATE(N96,T96),Simulador!$H$26:$H$33,1,FALSE)</f>
        <v>#N/A</v>
      </c>
      <c r="J96" s="12" t="e">
        <f t="shared" si="1"/>
        <v>#N/A</v>
      </c>
      <c r="K96" s="13" t="str">
        <f t="shared" si="2"/>
        <v>Quinta0,8125Elenildes Santana de Pereira</v>
      </c>
      <c r="L96" s="12" t="str">
        <f t="shared" si="3"/>
        <v>2º Semestre - T01NoturnoQuinta0,8125</v>
      </c>
      <c r="M96" s="14" t="s">
        <v>22</v>
      </c>
      <c r="N96" s="3" t="s">
        <v>48</v>
      </c>
      <c r="O96" s="15" t="str">
        <f>VLOOKUP(CONCATENATE($M96,$N96),Curriculos!$A$2:$J$332,4,FALSE)</f>
        <v>CONTABILIDADE SOCIAL</v>
      </c>
      <c r="P96" s="16" t="str">
        <f>VLOOKUP(CONCATENATE($M96,$N96),Curriculos!$A$2:$J$332,5,FALSE)</f>
        <v>OB</v>
      </c>
      <c r="Q96" s="16" t="e">
        <f>VLOOKUP($N96,Oferta!$D$2:$P$100,5,FALSE)</f>
        <v>#N/A</v>
      </c>
      <c r="R96" s="16">
        <f>VLOOKUP(CONCATENATE($M96,$N96),Curriculos!$A$2:$J$332,8,FALSE)</f>
        <v>60</v>
      </c>
      <c r="S96" s="17" t="s">
        <v>33</v>
      </c>
      <c r="T96" s="17" t="s">
        <v>24</v>
      </c>
      <c r="U96" s="16" t="str">
        <f>VLOOKUP(CONCATENATE($M96,$N96),Curriculos!$A$2:$J$332,10,FALSE)</f>
        <v>DCEC</v>
      </c>
      <c r="V96" s="15" t="str">
        <f>VLOOKUP(CONCATENATE($M96,$N96,$T96),Oferta!$B$2:$R$360,17,FALSE)</f>
        <v>2º Semestre - T01</v>
      </c>
      <c r="W96" s="15" t="str">
        <f>VLOOKUP(CONCATENATE($M96,$N96,$T96),Oferta!$B$2:$Q$360,12,FALSE)</f>
        <v>EN</v>
      </c>
      <c r="X96" s="17">
        <v>2</v>
      </c>
      <c r="Y96" s="18">
        <f>VLOOKUP(CONCATENATE($W96,$X96),Mtz_Horarios!$E$2:$H$92,2,FALSE)</f>
        <v>0.8125</v>
      </c>
      <c r="Z96" s="18" t="str">
        <f>VLOOKUP(CONCATENATE($W96,$X96),Mtz_Horarios!$E$2:$H$92,3,FALSE)</f>
        <v>Quinta</v>
      </c>
      <c r="AA96" s="19" t="str">
        <f>VLOOKUP(CONCATENATE($W96,$X96),Mtz_Horarios!$E$2:$H$92,4,FALSE)</f>
        <v>Noturno</v>
      </c>
      <c r="AB96" s="15">
        <f>VLOOKUP(CONCATENATE($M96,$N96,$T96),Oferta!$B$2:$Q$360,16,FALSE)</f>
        <v>1102</v>
      </c>
      <c r="AC96" s="15" t="str">
        <f>VLOOKUP(CONCATENATE($M96,$N96,$T96),Oferta!$B$2:$Q$360,15,FALSE)</f>
        <v>Elenildes Santana de Pereira</v>
      </c>
      <c r="AI96" s="5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12"/>
      <c r="AW96" s="12"/>
    </row>
    <row r="97" spans="1:49" ht="15" customHeight="1">
      <c r="A97" s="12"/>
      <c r="B97" s="12"/>
      <c r="C97" s="12"/>
      <c r="D97" s="12"/>
      <c r="E97" s="12"/>
      <c r="F97" s="12"/>
      <c r="G97" s="12"/>
      <c r="H97" s="12" t="str">
        <f t="shared" si="0"/>
        <v>T01CONTABILIDADE SOCIAL</v>
      </c>
      <c r="I97" s="12" t="e">
        <f>VLOOKUP(CONCATENATE(N97,T97),Simulador!$H$26:$H$33,1,FALSE)</f>
        <v>#N/A</v>
      </c>
      <c r="J97" s="12" t="e">
        <f t="shared" si="1"/>
        <v>#N/A</v>
      </c>
      <c r="K97" s="13" t="str">
        <f t="shared" si="2"/>
        <v>Sexta0,847222222222222Elenildes Santana de Pereira</v>
      </c>
      <c r="L97" s="12" t="str">
        <f t="shared" si="3"/>
        <v>2º Semestre - T01NoturnoSexta0,847222222222222</v>
      </c>
      <c r="M97" s="14" t="s">
        <v>22</v>
      </c>
      <c r="N97" s="3" t="s">
        <v>48</v>
      </c>
      <c r="O97" s="15" t="str">
        <f>VLOOKUP(CONCATENATE($M97,$N97),Curriculos!$A$2:$J$332,4,FALSE)</f>
        <v>CONTABILIDADE SOCIAL</v>
      </c>
      <c r="P97" s="16" t="str">
        <f>VLOOKUP(CONCATENATE($M97,$N97),Curriculos!$A$2:$J$332,5,FALSE)</f>
        <v>OB</v>
      </c>
      <c r="Q97" s="16" t="e">
        <f>VLOOKUP($N97,Oferta!$D$2:$P$100,5,FALSE)</f>
        <v>#N/A</v>
      </c>
      <c r="R97" s="16">
        <f>VLOOKUP(CONCATENATE($M97,$N97),Curriculos!$A$2:$J$332,8,FALSE)</f>
        <v>60</v>
      </c>
      <c r="S97" s="17" t="s">
        <v>33</v>
      </c>
      <c r="T97" s="17" t="s">
        <v>24</v>
      </c>
      <c r="U97" s="16" t="str">
        <f>VLOOKUP(CONCATENATE($M97,$N97),Curriculos!$A$2:$J$332,10,FALSE)</f>
        <v>DCEC</v>
      </c>
      <c r="V97" s="15" t="str">
        <f>VLOOKUP(CONCATENATE($M97,$N97,$T97),Oferta!$B$2:$R$360,17,FALSE)</f>
        <v>2º Semestre - T01</v>
      </c>
      <c r="W97" s="15" t="str">
        <f>VLOOKUP(CONCATENATE($M97,$N97,$T97),Oferta!$B$2:$Q$360,12,FALSE)</f>
        <v>EN</v>
      </c>
      <c r="X97" s="17">
        <v>3</v>
      </c>
      <c r="Y97" s="18">
        <f>VLOOKUP(CONCATENATE($W97,$X97),Mtz_Horarios!$E$2:$H$92,2,FALSE)</f>
        <v>0.84722222222222221</v>
      </c>
      <c r="Z97" s="18" t="str">
        <f>VLOOKUP(CONCATENATE($W97,$X97),Mtz_Horarios!$E$2:$H$92,3,FALSE)</f>
        <v>Sexta</v>
      </c>
      <c r="AA97" s="19" t="str">
        <f>VLOOKUP(CONCATENATE($W97,$X97),Mtz_Horarios!$E$2:$H$92,4,FALSE)</f>
        <v>Noturno</v>
      </c>
      <c r="AB97" s="15">
        <f>VLOOKUP(CONCATENATE($M97,$N97,$T97),Oferta!$B$2:$Q$360,16,FALSE)</f>
        <v>1102</v>
      </c>
      <c r="AC97" s="15" t="str">
        <f>VLOOKUP(CONCATENATE($M97,$N97,$T97),Oferta!$B$2:$Q$360,15,FALSE)</f>
        <v>Elenildes Santana de Pereira</v>
      </c>
      <c r="AI97" s="5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12"/>
      <c r="AW97" s="12"/>
    </row>
    <row r="98" spans="1:49" ht="15" customHeight="1">
      <c r="A98" s="12"/>
      <c r="B98" s="12"/>
      <c r="C98" s="12"/>
      <c r="D98" s="12"/>
      <c r="E98" s="12"/>
      <c r="F98" s="12"/>
      <c r="G98" s="12"/>
      <c r="H98" s="12" t="str">
        <f t="shared" si="0"/>
        <v>T01CONTABILIDADE SOCIAL</v>
      </c>
      <c r="I98" s="12" t="e">
        <f>VLOOKUP(CONCATENATE(N98,T98),Simulador!$H$26:$H$33,1,FALSE)</f>
        <v>#N/A</v>
      </c>
      <c r="J98" s="12" t="e">
        <f t="shared" si="1"/>
        <v>#N/A</v>
      </c>
      <c r="K98" s="13" t="str">
        <f t="shared" si="2"/>
        <v>Sexta0,881944444444445Elenildes Santana de Pereira</v>
      </c>
      <c r="L98" s="12" t="str">
        <f t="shared" si="3"/>
        <v>2º Semestre - T01NoturnoSexta0,881944444444445</v>
      </c>
      <c r="M98" s="14" t="s">
        <v>22</v>
      </c>
      <c r="N98" s="3" t="s">
        <v>48</v>
      </c>
      <c r="O98" s="15" t="str">
        <f>VLOOKUP(CONCATENATE($M98,$N98),Curriculos!$A$2:$J$332,4,FALSE)</f>
        <v>CONTABILIDADE SOCIAL</v>
      </c>
      <c r="P98" s="16" t="str">
        <f>VLOOKUP(CONCATENATE($M98,$N98),Curriculos!$A$2:$J$332,5,FALSE)</f>
        <v>OB</v>
      </c>
      <c r="Q98" s="16" t="e">
        <f>VLOOKUP($N98,Oferta!$D$2:$P$100,5,FALSE)</f>
        <v>#N/A</v>
      </c>
      <c r="R98" s="16">
        <f>VLOOKUP(CONCATENATE($M98,$N98),Curriculos!$A$2:$J$332,8,FALSE)</f>
        <v>60</v>
      </c>
      <c r="S98" s="17" t="s">
        <v>33</v>
      </c>
      <c r="T98" s="17" t="s">
        <v>24</v>
      </c>
      <c r="U98" s="16" t="str">
        <f>VLOOKUP(CONCATENATE($M98,$N98),Curriculos!$A$2:$J$332,10,FALSE)</f>
        <v>DCEC</v>
      </c>
      <c r="V98" s="15" t="str">
        <f>VLOOKUP(CONCATENATE($M98,$N98,$T98),Oferta!$B$2:$R$360,17,FALSE)</f>
        <v>2º Semestre - T01</v>
      </c>
      <c r="W98" s="15" t="str">
        <f>VLOOKUP(CONCATENATE($M98,$N98,$T98),Oferta!$B$2:$Q$360,12,FALSE)</f>
        <v>EN</v>
      </c>
      <c r="X98" s="17">
        <v>4</v>
      </c>
      <c r="Y98" s="18">
        <f>VLOOKUP(CONCATENATE($W98,$X98),Mtz_Horarios!$E$2:$H$92,2,FALSE)</f>
        <v>0.88194444444444453</v>
      </c>
      <c r="Z98" s="18" t="str">
        <f>VLOOKUP(CONCATENATE($W98,$X98),Mtz_Horarios!$E$2:$H$92,3,FALSE)</f>
        <v>Sexta</v>
      </c>
      <c r="AA98" s="19" t="str">
        <f>VLOOKUP(CONCATENATE($W98,$X98),Mtz_Horarios!$E$2:$H$92,4,FALSE)</f>
        <v>Noturno</v>
      </c>
      <c r="AB98" s="15">
        <f>VLOOKUP(CONCATENATE($M98,$N98,$T98),Oferta!$B$2:$Q$360,16,FALSE)</f>
        <v>1102</v>
      </c>
      <c r="AC98" s="15" t="str">
        <f>VLOOKUP(CONCATENATE($M98,$N98,$T98),Oferta!$B$2:$Q$360,15,FALSE)</f>
        <v>Elenildes Santana de Pereira</v>
      </c>
      <c r="AI98" s="5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12"/>
      <c r="AW98" s="12"/>
    </row>
    <row r="99" spans="1:49" ht="15" customHeight="1">
      <c r="A99" s="12"/>
      <c r="B99" s="12"/>
      <c r="C99" s="12"/>
      <c r="D99" s="12"/>
      <c r="E99" s="12"/>
      <c r="F99" s="12"/>
      <c r="G99" s="12"/>
      <c r="H99" s="12" t="str">
        <f t="shared" si="0"/>
        <v>T01TEORIA MACROECONÔMICA II</v>
      </c>
      <c r="I99" s="12" t="e">
        <f>VLOOKUP(CONCATENATE(N99,T99),Simulador!$H$26:$H$33,1,FALSE)</f>
        <v>#N/A</v>
      </c>
      <c r="J99" s="12" t="e">
        <f t="shared" si="1"/>
        <v>#N/A</v>
      </c>
      <c r="K99" s="13" t="str">
        <f t="shared" si="2"/>
        <v>Segunda0,777777777777778Andreia Andrade dos Santos</v>
      </c>
      <c r="L99" s="12" t="str">
        <f t="shared" si="3"/>
        <v>5º Semestre - T01NoturnoSegunda0,777777777777778</v>
      </c>
      <c r="M99" s="14" t="s">
        <v>22</v>
      </c>
      <c r="N99" s="3" t="s">
        <v>49</v>
      </c>
      <c r="O99" s="15" t="str">
        <f>VLOOKUP(CONCATENATE($M99,$N99),Curriculos!$A$2:$J$332,4,FALSE)</f>
        <v>TEORIA MACROECONÔMICA II</v>
      </c>
      <c r="P99" s="16" t="str">
        <f>VLOOKUP(CONCATENATE($M99,$N99),Curriculos!$A$2:$J$332,5,FALSE)</f>
        <v>OB</v>
      </c>
      <c r="Q99" s="16" t="str">
        <f>VLOOKUP($N99,Oferta!$D$2:$P$100,5,FALSE)</f>
        <v>T</v>
      </c>
      <c r="R99" s="16">
        <f>VLOOKUP(CONCATENATE($M99,$N99),Curriculos!$A$2:$J$332,8,FALSE)</f>
        <v>60</v>
      </c>
      <c r="S99" s="17"/>
      <c r="T99" s="17" t="s">
        <v>24</v>
      </c>
      <c r="U99" s="16" t="str">
        <f>VLOOKUP(CONCATENATE($M99,$N99),Curriculos!$A$2:$J$332,10,FALSE)</f>
        <v>DCEC</v>
      </c>
      <c r="V99" s="15" t="str">
        <f>VLOOKUP(CONCATENATE($M99,$N99,$T99),Oferta!$B$2:$R$360,17,FALSE)</f>
        <v>5º Semestre - T01</v>
      </c>
      <c r="W99" s="15" t="str">
        <f>VLOOKUP(CONCATENATE($M99,$N99,$T99),Oferta!$B$2:$Q$360,12,FALSE)</f>
        <v>AN</v>
      </c>
      <c r="X99" s="17">
        <v>1</v>
      </c>
      <c r="Y99" s="18">
        <f>VLOOKUP(CONCATENATE($W99,$X99),Mtz_Horarios!$E$2:$H$92,2,FALSE)</f>
        <v>0.77777777777777779</v>
      </c>
      <c r="Z99" s="18" t="str">
        <f>VLOOKUP(CONCATENATE($W99,$X99),Mtz_Horarios!$E$2:$H$92,3,FALSE)</f>
        <v>Segunda</v>
      </c>
      <c r="AA99" s="19" t="str">
        <f>VLOOKUP(CONCATENATE($W99,$X99),Mtz_Horarios!$E$2:$H$92,4,FALSE)</f>
        <v>Noturno</v>
      </c>
      <c r="AB99" s="15">
        <f>VLOOKUP(CONCATENATE($M99,$N99,$T99),Oferta!$B$2:$Q$360,16,FALSE)</f>
        <v>1106</v>
      </c>
      <c r="AC99" s="15" t="str">
        <f>VLOOKUP(CONCATENATE($M99,$N99,$T99),Oferta!$B$2:$Q$360,15,FALSE)</f>
        <v>Andreia Andrade dos Santos</v>
      </c>
      <c r="AI99" s="5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12"/>
      <c r="AW99" s="12"/>
    </row>
    <row r="100" spans="1:49" ht="15" customHeight="1">
      <c r="A100" s="12"/>
      <c r="B100" s="12"/>
      <c r="C100" s="12"/>
      <c r="D100" s="12"/>
      <c r="E100" s="12"/>
      <c r="F100" s="12"/>
      <c r="G100" s="12"/>
      <c r="H100" s="12" t="str">
        <f t="shared" si="0"/>
        <v>T01TEORIA MACROECONÔMICA II</v>
      </c>
      <c r="I100" s="12" t="e">
        <f>VLOOKUP(CONCATENATE(N100,T100),Simulador!$H$26:$H$33,1,FALSE)</f>
        <v>#N/A</v>
      </c>
      <c r="J100" s="12" t="e">
        <f t="shared" si="1"/>
        <v>#N/A</v>
      </c>
      <c r="K100" s="13" t="str">
        <f t="shared" si="2"/>
        <v>Segunda0,8125Andreia Andrade dos Santos</v>
      </c>
      <c r="L100" s="12" t="str">
        <f t="shared" si="3"/>
        <v>5º Semestre - T01NoturnoSegunda0,8125</v>
      </c>
      <c r="M100" s="14" t="s">
        <v>22</v>
      </c>
      <c r="N100" s="3" t="s">
        <v>49</v>
      </c>
      <c r="O100" s="15" t="str">
        <f>VLOOKUP(CONCATENATE($M100,$N100),Curriculos!$A$2:$J$332,4,FALSE)</f>
        <v>TEORIA MACROECONÔMICA II</v>
      </c>
      <c r="P100" s="16" t="str">
        <f>VLOOKUP(CONCATENATE($M100,$N100),Curriculos!$A$2:$J$332,5,FALSE)</f>
        <v>OB</v>
      </c>
      <c r="Q100" s="16" t="str">
        <f>VLOOKUP($N100,Oferta!$D$2:$P$100,5,FALSE)</f>
        <v>T</v>
      </c>
      <c r="R100" s="16">
        <f>VLOOKUP(CONCATENATE($M100,$N100),Curriculos!$A$2:$J$332,8,FALSE)</f>
        <v>60</v>
      </c>
      <c r="S100" s="17"/>
      <c r="T100" s="17" t="s">
        <v>24</v>
      </c>
      <c r="U100" s="16" t="str">
        <f>VLOOKUP(CONCATENATE($M100,$N100),Curriculos!$A$2:$J$332,10,FALSE)</f>
        <v>DCEC</v>
      </c>
      <c r="V100" s="15" t="str">
        <f>VLOOKUP(CONCATENATE($M100,$N100,$T100),Oferta!$B$2:$R$360,17,FALSE)</f>
        <v>5º Semestre - T01</v>
      </c>
      <c r="W100" s="15" t="str">
        <f>VLOOKUP(CONCATENATE($M100,$N100,$T100),Oferta!$B$2:$Q$360,12,FALSE)</f>
        <v>AN</v>
      </c>
      <c r="X100" s="17">
        <v>2</v>
      </c>
      <c r="Y100" s="18">
        <f>VLOOKUP(CONCATENATE($W100,$X100),Mtz_Horarios!$E$2:$H$92,2,FALSE)</f>
        <v>0.8125</v>
      </c>
      <c r="Z100" s="18" t="str">
        <f>VLOOKUP(CONCATENATE($W100,$X100),Mtz_Horarios!$E$2:$H$92,3,FALSE)</f>
        <v>Segunda</v>
      </c>
      <c r="AA100" s="19" t="str">
        <f>VLOOKUP(CONCATENATE($W100,$X100),Mtz_Horarios!$E$2:$H$92,4,FALSE)</f>
        <v>Noturno</v>
      </c>
      <c r="AB100" s="15">
        <f>VLOOKUP(CONCATENATE($M100,$N100,$T100),Oferta!$B$2:$Q$360,16,FALSE)</f>
        <v>1106</v>
      </c>
      <c r="AC100" s="15" t="str">
        <f>VLOOKUP(CONCATENATE($M100,$N100,$T100),Oferta!$B$2:$Q$360,15,FALSE)</f>
        <v>Andreia Andrade dos Santos</v>
      </c>
      <c r="AI100" s="5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12"/>
      <c r="AW100" s="12"/>
    </row>
    <row r="101" spans="1:49" ht="15" customHeight="1">
      <c r="A101" s="12"/>
      <c r="B101" s="12"/>
      <c r="C101" s="12"/>
      <c r="D101" s="12"/>
      <c r="E101" s="12"/>
      <c r="F101" s="12"/>
      <c r="G101" s="12"/>
      <c r="H101" s="12" t="str">
        <f t="shared" si="0"/>
        <v>T01TEORIA MACROECONÔMICA II</v>
      </c>
      <c r="I101" s="12" t="e">
        <f>VLOOKUP(CONCATENATE(N101,T101),Simulador!$H$26:$H$33,1,FALSE)</f>
        <v>#N/A</v>
      </c>
      <c r="J101" s="12" t="e">
        <f t="shared" si="1"/>
        <v>#N/A</v>
      </c>
      <c r="K101" s="13" t="str">
        <f t="shared" si="2"/>
        <v>Terça0,847222222222222Andreia Andrade dos Santos</v>
      </c>
      <c r="L101" s="12" t="str">
        <f t="shared" si="3"/>
        <v>5º Semestre - T01NoturnoTerça0,847222222222222</v>
      </c>
      <c r="M101" s="14" t="s">
        <v>22</v>
      </c>
      <c r="N101" s="3" t="s">
        <v>49</v>
      </c>
      <c r="O101" s="15" t="str">
        <f>VLOOKUP(CONCATENATE($M101,$N101),Curriculos!$A$2:$J$332,4,FALSE)</f>
        <v>TEORIA MACROECONÔMICA II</v>
      </c>
      <c r="P101" s="16" t="str">
        <f>VLOOKUP(CONCATENATE($M101,$N101),Curriculos!$A$2:$J$332,5,FALSE)</f>
        <v>OB</v>
      </c>
      <c r="Q101" s="16" t="str">
        <f>VLOOKUP($N101,Oferta!$D$2:$P$100,5,FALSE)</f>
        <v>T</v>
      </c>
      <c r="R101" s="16">
        <f>VLOOKUP(CONCATENATE($M101,$N101),Curriculos!$A$2:$J$332,8,FALSE)</f>
        <v>60</v>
      </c>
      <c r="S101" s="17"/>
      <c r="T101" s="17" t="s">
        <v>24</v>
      </c>
      <c r="U101" s="16" t="str">
        <f>VLOOKUP(CONCATENATE($M101,$N101),Curriculos!$A$2:$J$332,10,FALSE)</f>
        <v>DCEC</v>
      </c>
      <c r="V101" s="15" t="str">
        <f>VLOOKUP(CONCATENATE($M101,$N101,$T101),Oferta!$B$2:$R$360,17,FALSE)</f>
        <v>5º Semestre - T01</v>
      </c>
      <c r="W101" s="15" t="str">
        <f>VLOOKUP(CONCATENATE($M101,$N101,$T101),Oferta!$B$2:$Q$360,12,FALSE)</f>
        <v>AN</v>
      </c>
      <c r="X101" s="17">
        <v>3</v>
      </c>
      <c r="Y101" s="18">
        <f>VLOOKUP(CONCATENATE($W101,$X101),Mtz_Horarios!$E$2:$H$92,2,FALSE)</f>
        <v>0.84722222222222221</v>
      </c>
      <c r="Z101" s="18" t="str">
        <f>VLOOKUP(CONCATENATE($W101,$X101),Mtz_Horarios!$E$2:$H$92,3,FALSE)</f>
        <v>Terça</v>
      </c>
      <c r="AA101" s="19" t="str">
        <f>VLOOKUP(CONCATENATE($W101,$X101),Mtz_Horarios!$E$2:$H$92,4,FALSE)</f>
        <v>Noturno</v>
      </c>
      <c r="AB101" s="15">
        <f>VLOOKUP(CONCATENATE($M101,$N101,$T101),Oferta!$B$2:$Q$360,16,FALSE)</f>
        <v>1106</v>
      </c>
      <c r="AC101" s="15" t="str">
        <f>VLOOKUP(CONCATENATE($M101,$N101,$T101),Oferta!$B$2:$Q$360,15,FALSE)</f>
        <v>Andreia Andrade dos Santos</v>
      </c>
      <c r="AI101" s="5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12"/>
      <c r="AW101" s="12"/>
    </row>
    <row r="102" spans="1:49" ht="15" customHeight="1">
      <c r="A102" s="12"/>
      <c r="B102" s="12"/>
      <c r="C102" s="12"/>
      <c r="D102" s="12"/>
      <c r="E102" s="12"/>
      <c r="F102" s="12"/>
      <c r="G102" s="12"/>
      <c r="H102" s="12" t="str">
        <f t="shared" si="0"/>
        <v>T01TEORIA MACROECONÔMICA II</v>
      </c>
      <c r="I102" s="12" t="e">
        <f>VLOOKUP(CONCATENATE(N102,T102),Simulador!$H$26:$H$33,1,FALSE)</f>
        <v>#N/A</v>
      </c>
      <c r="J102" s="12" t="e">
        <f t="shared" si="1"/>
        <v>#N/A</v>
      </c>
      <c r="K102" s="13" t="str">
        <f t="shared" si="2"/>
        <v>Terça0,881944444444445Andreia Andrade dos Santos</v>
      </c>
      <c r="L102" s="12" t="str">
        <f t="shared" si="3"/>
        <v>5º Semestre - T01NoturnoTerça0,881944444444445</v>
      </c>
      <c r="M102" s="14" t="s">
        <v>22</v>
      </c>
      <c r="N102" s="3" t="s">
        <v>49</v>
      </c>
      <c r="O102" s="15" t="str">
        <f>VLOOKUP(CONCATENATE($M102,$N102),Curriculos!$A$2:$J$332,4,FALSE)</f>
        <v>TEORIA MACROECONÔMICA II</v>
      </c>
      <c r="P102" s="16" t="str">
        <f>VLOOKUP(CONCATENATE($M102,$N102),Curriculos!$A$2:$J$332,5,FALSE)</f>
        <v>OB</v>
      </c>
      <c r="Q102" s="16" t="str">
        <f>VLOOKUP($N102,Oferta!$D$2:$P$100,5,FALSE)</f>
        <v>T</v>
      </c>
      <c r="R102" s="16">
        <f>VLOOKUP(CONCATENATE($M102,$N102),Curriculos!$A$2:$J$332,8,FALSE)</f>
        <v>60</v>
      </c>
      <c r="S102" s="17"/>
      <c r="T102" s="17" t="s">
        <v>24</v>
      </c>
      <c r="U102" s="16" t="str">
        <f>VLOOKUP(CONCATENATE($M102,$N102),Curriculos!$A$2:$J$332,10,FALSE)</f>
        <v>DCEC</v>
      </c>
      <c r="V102" s="15" t="str">
        <f>VLOOKUP(CONCATENATE($M102,$N102,$T102),Oferta!$B$2:$R$360,17,FALSE)</f>
        <v>5º Semestre - T01</v>
      </c>
      <c r="W102" s="15" t="str">
        <f>VLOOKUP(CONCATENATE($M102,$N102,$T102),Oferta!$B$2:$Q$360,12,FALSE)</f>
        <v>AN</v>
      </c>
      <c r="X102" s="17">
        <v>4</v>
      </c>
      <c r="Y102" s="18">
        <f>VLOOKUP(CONCATENATE($W102,$X102),Mtz_Horarios!$E$2:$H$92,2,FALSE)</f>
        <v>0.88194444444444453</v>
      </c>
      <c r="Z102" s="18" t="str">
        <f>VLOOKUP(CONCATENATE($W102,$X102),Mtz_Horarios!$E$2:$H$92,3,FALSE)</f>
        <v>Terça</v>
      </c>
      <c r="AA102" s="19" t="str">
        <f>VLOOKUP(CONCATENATE($W102,$X102),Mtz_Horarios!$E$2:$H$92,4,FALSE)</f>
        <v>Noturno</v>
      </c>
      <c r="AB102" s="15">
        <f>VLOOKUP(CONCATENATE($M102,$N102,$T102),Oferta!$B$2:$Q$360,16,FALSE)</f>
        <v>1106</v>
      </c>
      <c r="AC102" s="15" t="str">
        <f>VLOOKUP(CONCATENATE($M102,$N102,$T102),Oferta!$B$2:$Q$360,15,FALSE)</f>
        <v>Andreia Andrade dos Santos</v>
      </c>
      <c r="AI102" s="5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12"/>
      <c r="AW102" s="12"/>
    </row>
    <row r="103" spans="1:49" ht="15" customHeight="1">
      <c r="A103" s="12"/>
      <c r="B103" s="12"/>
      <c r="C103" s="12"/>
      <c r="D103" s="12"/>
      <c r="E103" s="12"/>
      <c r="F103" s="12"/>
      <c r="G103" s="12"/>
      <c r="H103" s="12" t="str">
        <f t="shared" si="0"/>
        <v>T01PESQUISA APLICADA À ECONOMIA I</v>
      </c>
      <c r="I103" s="12" t="e">
        <f>VLOOKUP(CONCATENATE(N103,T103),Simulador!$H$26:$H$33,1,FALSE)</f>
        <v>#N/A</v>
      </c>
      <c r="J103" s="12" t="e">
        <f t="shared" si="1"/>
        <v>#N/A</v>
      </c>
      <c r="K103" s="13" t="str">
        <f t="shared" si="2"/>
        <v>Segunda0,777777777777778Angye Cássia Noia</v>
      </c>
      <c r="L103" s="12" t="str">
        <f t="shared" si="3"/>
        <v>8º Semestre - T01NoturnoSegunda0,777777777777778</v>
      </c>
      <c r="M103" s="14" t="s">
        <v>31</v>
      </c>
      <c r="N103" s="3" t="s">
        <v>50</v>
      </c>
      <c r="O103" s="15" t="str">
        <f>VLOOKUP(CONCATENATE($M103,$N103),Curriculos!$A$2:$J$332,4,FALSE)</f>
        <v>PESQUISA APLICADA À ECONOMIA I</v>
      </c>
      <c r="P103" s="16" t="str">
        <f>VLOOKUP(CONCATENATE($M103,$N103),Curriculos!$A$2:$J$332,5,FALSE)</f>
        <v>OB</v>
      </c>
      <c r="Q103" s="16" t="str">
        <f>VLOOKUP($N103,Oferta!$D$2:$P$100,5,FALSE)</f>
        <v>T</v>
      </c>
      <c r="R103" s="16">
        <f>VLOOKUP(CONCATENATE($M103,$N103),Curriculos!$A$2:$J$332,8,FALSE)</f>
        <v>120</v>
      </c>
      <c r="S103" s="17"/>
      <c r="T103" s="17" t="s">
        <v>24</v>
      </c>
      <c r="U103" s="16" t="str">
        <f>VLOOKUP(CONCATENATE($M103,$N103),Curriculos!$A$2:$J$332,10,FALSE)</f>
        <v>DCEC</v>
      </c>
      <c r="V103" s="15" t="str">
        <f>VLOOKUP(CONCATENATE($M103,$N103,$T103),Oferta!$B$2:$R$360,17,FALSE)</f>
        <v>8º Semestre - T01</v>
      </c>
      <c r="W103" s="15" t="str">
        <f>VLOOKUP(CONCATENATE($M103,$N103,$T103),Oferta!$B$2:$Q$360,12,FALSE)</f>
        <v>AN</v>
      </c>
      <c r="X103" s="17">
        <v>1</v>
      </c>
      <c r="Y103" s="18">
        <f>VLOOKUP(CONCATENATE($W103,$X103),Mtz_Horarios!$E$2:$H$92,2,FALSE)</f>
        <v>0.77777777777777779</v>
      </c>
      <c r="Z103" s="18" t="str">
        <f>VLOOKUP(CONCATENATE($W103,$X103),Mtz_Horarios!$E$2:$H$92,3,FALSE)</f>
        <v>Segunda</v>
      </c>
      <c r="AA103" s="19" t="str">
        <f>VLOOKUP(CONCATENATE($W103,$X103),Mtz_Horarios!$E$2:$H$92,4,FALSE)</f>
        <v>Noturno</v>
      </c>
      <c r="AB103" s="15">
        <f>VLOOKUP(CONCATENATE($M103,$N103,$T103),Oferta!$B$2:$Q$360,16,FALSE)</f>
        <v>1105</v>
      </c>
      <c r="AC103" s="15" t="str">
        <f>VLOOKUP(CONCATENATE($M103,$N103,$T103),Oferta!$B$2:$Q$360,15,FALSE)</f>
        <v>Angye Cássia Noia</v>
      </c>
      <c r="AI103" s="5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12"/>
      <c r="AW103" s="12"/>
    </row>
    <row r="104" spans="1:49" ht="15" customHeight="1">
      <c r="A104" s="12"/>
      <c r="B104" s="12"/>
      <c r="C104" s="12"/>
      <c r="D104" s="12"/>
      <c r="E104" s="12"/>
      <c r="F104" s="12"/>
      <c r="G104" s="12"/>
      <c r="H104" s="12" t="str">
        <f t="shared" si="0"/>
        <v>T01PESQUISA APLICADA À ECONOMIA I</v>
      </c>
      <c r="I104" s="12" t="e">
        <f>VLOOKUP(CONCATENATE(N104,T104),Simulador!$H$26:$H$33,1,FALSE)</f>
        <v>#N/A</v>
      </c>
      <c r="J104" s="12" t="e">
        <f t="shared" si="1"/>
        <v>#N/A</v>
      </c>
      <c r="K104" s="13" t="str">
        <f t="shared" si="2"/>
        <v>Segunda0,8125Angye Cássia Noia</v>
      </c>
      <c r="L104" s="12" t="str">
        <f t="shared" si="3"/>
        <v>8º Semestre - T01NoturnoSegunda0,8125</v>
      </c>
      <c r="M104" s="14" t="s">
        <v>31</v>
      </c>
      <c r="N104" s="3" t="s">
        <v>50</v>
      </c>
      <c r="O104" s="15" t="str">
        <f>VLOOKUP(CONCATENATE($M104,$N104),Curriculos!$A$2:$J$332,4,FALSE)</f>
        <v>PESQUISA APLICADA À ECONOMIA I</v>
      </c>
      <c r="P104" s="16" t="str">
        <f>VLOOKUP(CONCATENATE($M104,$N104),Curriculos!$A$2:$J$332,5,FALSE)</f>
        <v>OB</v>
      </c>
      <c r="Q104" s="16" t="str">
        <f>VLOOKUP($N104,Oferta!$D$2:$P$100,5,FALSE)</f>
        <v>T</v>
      </c>
      <c r="R104" s="16">
        <f>VLOOKUP(CONCATENATE($M104,$N104),Curriculos!$A$2:$J$332,8,FALSE)</f>
        <v>120</v>
      </c>
      <c r="S104" s="17"/>
      <c r="T104" s="17" t="s">
        <v>24</v>
      </c>
      <c r="U104" s="16" t="str">
        <f>VLOOKUP(CONCATENATE($M104,$N104),Curriculos!$A$2:$J$332,10,FALSE)</f>
        <v>DCEC</v>
      </c>
      <c r="V104" s="15" t="str">
        <f>VLOOKUP(CONCATENATE($M104,$N104,$T104),Oferta!$B$2:$R$360,17,FALSE)</f>
        <v>8º Semestre - T01</v>
      </c>
      <c r="W104" s="15" t="str">
        <f>VLOOKUP(CONCATENATE($M104,$N104,$T104),Oferta!$B$2:$Q$360,12,FALSE)</f>
        <v>AN</v>
      </c>
      <c r="X104" s="17">
        <v>2</v>
      </c>
      <c r="Y104" s="18">
        <f>VLOOKUP(CONCATENATE($W104,$X104),Mtz_Horarios!$E$2:$H$92,2,FALSE)</f>
        <v>0.8125</v>
      </c>
      <c r="Z104" s="18" t="str">
        <f>VLOOKUP(CONCATENATE($W104,$X104),Mtz_Horarios!$E$2:$H$92,3,FALSE)</f>
        <v>Segunda</v>
      </c>
      <c r="AA104" s="19" t="str">
        <f>VLOOKUP(CONCATENATE($W104,$X104),Mtz_Horarios!$E$2:$H$92,4,FALSE)</f>
        <v>Noturno</v>
      </c>
      <c r="AB104" s="15">
        <f>VLOOKUP(CONCATENATE($M104,$N104,$T104),Oferta!$B$2:$Q$360,16,FALSE)</f>
        <v>1105</v>
      </c>
      <c r="AC104" s="15" t="str">
        <f>VLOOKUP(CONCATENATE($M104,$N104,$T104),Oferta!$B$2:$Q$360,15,FALSE)</f>
        <v>Angye Cássia Noia</v>
      </c>
      <c r="AI104" s="5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12"/>
      <c r="AW104" s="12"/>
    </row>
    <row r="105" spans="1:49" ht="15" customHeight="1">
      <c r="A105" s="12"/>
      <c r="B105" s="12"/>
      <c r="C105" s="12"/>
      <c r="D105" s="12"/>
      <c r="E105" s="12"/>
      <c r="F105" s="12"/>
      <c r="G105" s="12"/>
      <c r="H105" s="12" t="str">
        <f t="shared" si="0"/>
        <v>T01PESQUISA APLICADA À ECONOMIA I</v>
      </c>
      <c r="I105" s="12" t="e">
        <f>VLOOKUP(CONCATENATE(N105,T105),Simulador!$H$26:$H$33,1,FALSE)</f>
        <v>#N/A</v>
      </c>
      <c r="J105" s="12" t="e">
        <f t="shared" si="1"/>
        <v>#N/A</v>
      </c>
      <c r="K105" s="13" t="str">
        <f t="shared" si="2"/>
        <v>Terça0,847222222222222Angye Cássia Noia</v>
      </c>
      <c r="L105" s="12" t="str">
        <f t="shared" si="3"/>
        <v>8º Semestre - T01NoturnoTerça0,847222222222222</v>
      </c>
      <c r="M105" s="14" t="s">
        <v>31</v>
      </c>
      <c r="N105" s="3" t="s">
        <v>50</v>
      </c>
      <c r="O105" s="15" t="str">
        <f>VLOOKUP(CONCATENATE($M105,$N105),Curriculos!$A$2:$J$332,4,FALSE)</f>
        <v>PESQUISA APLICADA À ECONOMIA I</v>
      </c>
      <c r="P105" s="16" t="str">
        <f>VLOOKUP(CONCATENATE($M105,$N105),Curriculos!$A$2:$J$332,5,FALSE)</f>
        <v>OB</v>
      </c>
      <c r="Q105" s="16" t="str">
        <f>VLOOKUP($N105,Oferta!$D$2:$P$100,5,FALSE)</f>
        <v>T</v>
      </c>
      <c r="R105" s="16">
        <f>VLOOKUP(CONCATENATE($M105,$N105),Curriculos!$A$2:$J$332,8,FALSE)</f>
        <v>120</v>
      </c>
      <c r="S105" s="17"/>
      <c r="T105" s="17" t="s">
        <v>24</v>
      </c>
      <c r="U105" s="16" t="str">
        <f>VLOOKUP(CONCATENATE($M105,$N105),Curriculos!$A$2:$J$332,10,FALSE)</f>
        <v>DCEC</v>
      </c>
      <c r="V105" s="15" t="str">
        <f>VLOOKUP(CONCATENATE($M105,$N105,$T105),Oferta!$B$2:$R$360,17,FALSE)</f>
        <v>8º Semestre - T01</v>
      </c>
      <c r="W105" s="15" t="str">
        <f>VLOOKUP(CONCATENATE($M105,$N105,$T105),Oferta!$B$2:$Q$360,12,FALSE)</f>
        <v>AN</v>
      </c>
      <c r="X105" s="17">
        <v>3</v>
      </c>
      <c r="Y105" s="18">
        <f>VLOOKUP(CONCATENATE($W105,$X105),Mtz_Horarios!$E$2:$H$92,2,FALSE)</f>
        <v>0.84722222222222221</v>
      </c>
      <c r="Z105" s="18" t="str">
        <f>VLOOKUP(CONCATENATE($W105,$X105),Mtz_Horarios!$E$2:$H$92,3,FALSE)</f>
        <v>Terça</v>
      </c>
      <c r="AA105" s="19" t="str">
        <f>VLOOKUP(CONCATENATE($W105,$X105),Mtz_Horarios!$E$2:$H$92,4,FALSE)</f>
        <v>Noturno</v>
      </c>
      <c r="AB105" s="15">
        <f>VLOOKUP(CONCATENATE($M105,$N105,$T105),Oferta!$B$2:$Q$360,16,FALSE)</f>
        <v>1105</v>
      </c>
      <c r="AC105" s="15" t="str">
        <f>VLOOKUP(CONCATENATE($M105,$N105,$T105),Oferta!$B$2:$Q$360,15,FALSE)</f>
        <v>Angye Cássia Noia</v>
      </c>
      <c r="AI105" s="5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12"/>
      <c r="AW105" s="12"/>
    </row>
    <row r="106" spans="1:49" ht="15" customHeight="1">
      <c r="A106" s="12"/>
      <c r="B106" s="12"/>
      <c r="C106" s="12"/>
      <c r="D106" s="12"/>
      <c r="E106" s="12"/>
      <c r="F106" s="12"/>
      <c r="G106" s="12"/>
      <c r="H106" s="12" t="str">
        <f t="shared" si="0"/>
        <v>T01PESQUISA APLICADA À ECONOMIA I</v>
      </c>
      <c r="I106" s="12" t="e">
        <f>VLOOKUP(CONCATENATE(N106,T106),Simulador!$H$26:$H$33,1,FALSE)</f>
        <v>#N/A</v>
      </c>
      <c r="J106" s="12" t="e">
        <f t="shared" si="1"/>
        <v>#N/A</v>
      </c>
      <c r="K106" s="13" t="str">
        <f t="shared" si="2"/>
        <v>Terça0,881944444444445Angye Cássia Noia</v>
      </c>
      <c r="L106" s="12" t="str">
        <f t="shared" si="3"/>
        <v>8º Semestre - T01NoturnoTerça0,881944444444445</v>
      </c>
      <c r="M106" s="14" t="s">
        <v>31</v>
      </c>
      <c r="N106" s="3" t="s">
        <v>50</v>
      </c>
      <c r="O106" s="15" t="str">
        <f>VLOOKUP(CONCATENATE($M106,$N106),Curriculos!$A$2:$J$332,4,FALSE)</f>
        <v>PESQUISA APLICADA À ECONOMIA I</v>
      </c>
      <c r="P106" s="16" t="str">
        <f>VLOOKUP(CONCATENATE($M106,$N106),Curriculos!$A$2:$J$332,5,FALSE)</f>
        <v>OB</v>
      </c>
      <c r="Q106" s="16" t="str">
        <f>VLOOKUP($N106,Oferta!$D$2:$P$100,5,FALSE)</f>
        <v>T</v>
      </c>
      <c r="R106" s="16">
        <f>VLOOKUP(CONCATENATE($M106,$N106),Curriculos!$A$2:$J$332,8,FALSE)</f>
        <v>120</v>
      </c>
      <c r="S106" s="17"/>
      <c r="T106" s="17" t="s">
        <v>24</v>
      </c>
      <c r="U106" s="16" t="str">
        <f>VLOOKUP(CONCATENATE($M106,$N106),Curriculos!$A$2:$J$332,10,FALSE)</f>
        <v>DCEC</v>
      </c>
      <c r="V106" s="15" t="str">
        <f>VLOOKUP(CONCATENATE($M106,$N106,$T106),Oferta!$B$2:$R$360,17,FALSE)</f>
        <v>8º Semestre - T01</v>
      </c>
      <c r="W106" s="15" t="str">
        <f>VLOOKUP(CONCATENATE($M106,$N106,$T106),Oferta!$B$2:$Q$360,12,FALSE)</f>
        <v>AN</v>
      </c>
      <c r="X106" s="17">
        <v>4</v>
      </c>
      <c r="Y106" s="18">
        <f>VLOOKUP(CONCATENATE($W106,$X106),Mtz_Horarios!$E$2:$H$92,2,FALSE)</f>
        <v>0.88194444444444453</v>
      </c>
      <c r="Z106" s="18" t="str">
        <f>VLOOKUP(CONCATENATE($W106,$X106),Mtz_Horarios!$E$2:$H$92,3,FALSE)</f>
        <v>Terça</v>
      </c>
      <c r="AA106" s="19" t="str">
        <f>VLOOKUP(CONCATENATE($W106,$X106),Mtz_Horarios!$E$2:$H$92,4,FALSE)</f>
        <v>Noturno</v>
      </c>
      <c r="AB106" s="15">
        <f>VLOOKUP(CONCATENATE($M106,$N106,$T106),Oferta!$B$2:$Q$360,16,FALSE)</f>
        <v>1105</v>
      </c>
      <c r="AC106" s="15" t="str">
        <f>VLOOKUP(CONCATENATE($M106,$N106,$T106),Oferta!$B$2:$Q$360,15,FALSE)</f>
        <v>Angye Cássia Noia</v>
      </c>
      <c r="AI106" s="5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12"/>
      <c r="AW106" s="12"/>
    </row>
    <row r="107" spans="1:49" ht="15" customHeight="1">
      <c r="A107" s="12"/>
      <c r="B107" s="12"/>
      <c r="C107" s="12"/>
      <c r="D107" s="12"/>
      <c r="E107" s="12"/>
      <c r="F107" s="12"/>
      <c r="G107" s="12"/>
      <c r="H107" s="12" t="str">
        <f t="shared" si="0"/>
        <v>T01PESQUISA APLICADA À ECONOMIA I</v>
      </c>
      <c r="I107" s="12" t="e">
        <f>VLOOKUP(CONCATENATE(N107,T107),Simulador!$H$26:$H$33,1,FALSE)</f>
        <v>#N/A</v>
      </c>
      <c r="J107" s="12" t="e">
        <f t="shared" si="1"/>
        <v>#N/A</v>
      </c>
      <c r="K107" s="13" t="str">
        <f t="shared" si="2"/>
        <v>Sábado0,3125Angye Cássia Noia</v>
      </c>
      <c r="L107" s="12" t="str">
        <f t="shared" si="3"/>
        <v>8º Semestre - T01NoturnoSábado0,3125</v>
      </c>
      <c r="M107" s="14" t="s">
        <v>31</v>
      </c>
      <c r="N107" s="3" t="s">
        <v>50</v>
      </c>
      <c r="O107" s="15" t="str">
        <f>VLOOKUP(CONCATENATE($M107,$N107),Curriculos!$A$2:$J$332,4,FALSE)</f>
        <v>PESQUISA APLICADA À ECONOMIA I</v>
      </c>
      <c r="P107" s="16" t="str">
        <f>VLOOKUP(CONCATENATE($M107,$N107),Curriculos!$A$2:$J$332,5,FALSE)</f>
        <v>OB</v>
      </c>
      <c r="Q107" s="16" t="str">
        <f>VLOOKUP($N107,Oferta!$D$2:$P$100,5,FALSE)</f>
        <v>T</v>
      </c>
      <c r="R107" s="16">
        <f>VLOOKUP(CONCATENATE($M107,$N107),Curriculos!$A$2:$J$332,8,FALSE)</f>
        <v>120</v>
      </c>
      <c r="S107" s="17"/>
      <c r="T107" s="17" t="s">
        <v>24</v>
      </c>
      <c r="U107" s="16" t="str">
        <f>VLOOKUP(CONCATENATE($M107,$N107),Curriculos!$A$2:$J$332,10,FALSE)</f>
        <v>DCEC</v>
      </c>
      <c r="V107" s="15" t="str">
        <f>VLOOKUP(CONCATENATE($M107,$N107,$T107),Oferta!$B$2:$R$360,17,FALSE)</f>
        <v>8º Semestre - T01</v>
      </c>
      <c r="W107" s="15" t="str">
        <f>VLOOKUP(CONCATENATE($M107,$N107,$T107),Oferta!$B$2:$Q$360,12,FALSE)</f>
        <v>AN</v>
      </c>
      <c r="X107" s="17">
        <v>5</v>
      </c>
      <c r="Y107" s="18">
        <f>VLOOKUP(CONCATENATE($W107,$X107),Mtz_Horarios!$E$2:$H$92,2,FALSE)</f>
        <v>0.3125</v>
      </c>
      <c r="Z107" s="18" t="str">
        <f>VLOOKUP(CONCATENATE($W107,$X107),Mtz_Horarios!$E$2:$H$92,3,FALSE)</f>
        <v>Sábado</v>
      </c>
      <c r="AA107" s="19" t="str">
        <f>VLOOKUP(CONCATENATE($W107,$X107),Mtz_Horarios!$E$2:$H$92,4,FALSE)</f>
        <v>Noturno</v>
      </c>
      <c r="AB107" s="15">
        <f>VLOOKUP(CONCATENATE($M107,$N107,$T107),Oferta!$B$2:$Q$360,16,FALSE)</f>
        <v>1105</v>
      </c>
      <c r="AC107" s="15" t="str">
        <f>VLOOKUP(CONCATENATE($M107,$N107,$T107),Oferta!$B$2:$Q$360,15,FALSE)</f>
        <v>Angye Cássia Noia</v>
      </c>
      <c r="AI107" s="5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12"/>
      <c r="AW107" s="12"/>
    </row>
    <row r="108" spans="1:49" ht="15" customHeight="1">
      <c r="A108" s="12"/>
      <c r="B108" s="12"/>
      <c r="C108" s="12"/>
      <c r="D108" s="12"/>
      <c r="E108" s="12"/>
      <c r="F108" s="12"/>
      <c r="G108" s="12"/>
      <c r="H108" s="12" t="e">
        <f t="shared" si="0"/>
        <v>#N/A</v>
      </c>
      <c r="I108" s="12" t="e">
        <f>VLOOKUP(CONCATENATE(N108,T108),Simulador!$H$26:$H$33,1,FALSE)</f>
        <v>#N/A</v>
      </c>
      <c r="J108" s="12" t="e">
        <f t="shared" si="1"/>
        <v>#N/A</v>
      </c>
      <c r="K108" s="13" t="e">
        <f t="shared" si="2"/>
        <v>#N/A</v>
      </c>
      <c r="L108" s="12" t="e">
        <f t="shared" si="3"/>
        <v>#N/A</v>
      </c>
      <c r="M108" s="14" t="s">
        <v>31</v>
      </c>
      <c r="N108" s="3" t="s">
        <v>50</v>
      </c>
      <c r="O108" s="15" t="str">
        <f>VLOOKUP(CONCATENATE($M108,$N108),Curriculos!$A$2:$J$332,4,FALSE)</f>
        <v>PESQUISA APLICADA À ECONOMIA I</v>
      </c>
      <c r="P108" s="16" t="str">
        <f>VLOOKUP(CONCATENATE($M108,$N108),Curriculos!$A$2:$J$332,5,FALSE)</f>
        <v>OB</v>
      </c>
      <c r="Q108" s="16" t="str">
        <f>VLOOKUP($N108,Oferta!$D$2:$P$100,5,FALSE)</f>
        <v>T</v>
      </c>
      <c r="R108" s="16">
        <f>VLOOKUP(CONCATENATE($M108,$N108),Curriculos!$A$2:$J$332,8,FALSE)</f>
        <v>120</v>
      </c>
      <c r="S108" s="17"/>
      <c r="T108" s="17" t="s">
        <v>24</v>
      </c>
      <c r="U108" s="16" t="str">
        <f>VLOOKUP(CONCATENATE($M108,$N108),Curriculos!$A$2:$J$332,10,FALSE)</f>
        <v>DCEC</v>
      </c>
      <c r="V108" s="15" t="str">
        <f>VLOOKUP(CONCATENATE($M108,$N108,$T108),Oferta!$B$2:$R$360,17,FALSE)</f>
        <v>8º Semestre - T01</v>
      </c>
      <c r="W108" s="15" t="str">
        <f>VLOOKUP(CONCATENATE($M108,$N108,$T108),Oferta!$B$2:$Q$360,12,FALSE)</f>
        <v>AN</v>
      </c>
      <c r="X108" s="17">
        <v>6</v>
      </c>
      <c r="Y108" s="18" t="e">
        <f>VLOOKUP(CONCATENATE($W108,$X108),Mtz_Horarios!$E$2:$H$92,2,FALSE)</f>
        <v>#N/A</v>
      </c>
      <c r="Z108" s="18" t="e">
        <f>VLOOKUP(CONCATENATE($W108,$X108),Mtz_Horarios!$E$2:$H$92,3,FALSE)</f>
        <v>#N/A</v>
      </c>
      <c r="AA108" s="19" t="e">
        <f>VLOOKUP(CONCATENATE($W108,$X108),Mtz_Horarios!$E$2:$H$92,4,FALSE)</f>
        <v>#N/A</v>
      </c>
      <c r="AB108" s="15">
        <f>VLOOKUP(CONCATENATE($M108,$N108,$T108),Oferta!$B$2:$Q$360,16,FALSE)</f>
        <v>1105</v>
      </c>
      <c r="AC108" s="15" t="str">
        <f>VLOOKUP(CONCATENATE($M108,$N108,$T108),Oferta!$B$2:$Q$360,15,FALSE)</f>
        <v>Angye Cássia Noia</v>
      </c>
      <c r="AI108" s="5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12"/>
      <c r="AW108" s="12"/>
    </row>
    <row r="109" spans="1:49" ht="15" customHeight="1">
      <c r="A109" s="12"/>
      <c r="B109" s="12"/>
      <c r="C109" s="12"/>
      <c r="D109" s="12"/>
      <c r="E109" s="12"/>
      <c r="F109" s="12"/>
      <c r="G109" s="12"/>
      <c r="H109" s="12" t="str">
        <f t="shared" si="0"/>
        <v>T01PESQUISA APLICADA À ECONOMIA II</v>
      </c>
      <c r="I109" s="12" t="e">
        <f>VLOOKUP(CONCATENATE(N109,T109),Simulador!$H$26:$H$33,1,FALSE)</f>
        <v>#N/A</v>
      </c>
      <c r="J109" s="12" t="e">
        <f t="shared" si="1"/>
        <v>#N/A</v>
      </c>
      <c r="K109" s="13" t="str">
        <f t="shared" si="2"/>
        <v>Terça0,777777777777778Angye Cássia Noia</v>
      </c>
      <c r="L109" s="12" t="str">
        <f t="shared" si="3"/>
        <v>9º Semestre - T01NoturnoTerça0,777777777777778</v>
      </c>
      <c r="M109" s="14" t="s">
        <v>31</v>
      </c>
      <c r="N109" s="3" t="s">
        <v>51</v>
      </c>
      <c r="O109" s="15" t="str">
        <f>VLOOKUP(CONCATENATE($M109,$N109),Curriculos!$A$2:$J$332,4,FALSE)</f>
        <v>PESQUISA APLICADA À ECONOMIA II</v>
      </c>
      <c r="P109" s="16" t="str">
        <f>VLOOKUP(CONCATENATE($M109,$N109),Curriculos!$A$2:$J$332,5,FALSE)</f>
        <v>OB</v>
      </c>
      <c r="Q109" s="16" t="str">
        <f>VLOOKUP($N109,Oferta!$D$2:$P$100,5,FALSE)</f>
        <v>T</v>
      </c>
      <c r="R109" s="16">
        <f>VLOOKUP(CONCATENATE($M109,$N109),Curriculos!$A$2:$J$332,8,FALSE)</f>
        <v>120</v>
      </c>
      <c r="S109" s="17"/>
      <c r="T109" s="17" t="s">
        <v>24</v>
      </c>
      <c r="U109" s="16" t="str">
        <f>VLOOKUP(CONCATENATE($M109,$N109),Curriculos!$A$2:$J$332,10,FALSE)</f>
        <v>DCEC</v>
      </c>
      <c r="V109" s="15" t="str">
        <f>VLOOKUP(CONCATENATE($M109,$N109,$T109),Oferta!$B$2:$R$360,17,FALSE)</f>
        <v>9º Semestre - T01</v>
      </c>
      <c r="W109" s="15" t="str">
        <f>VLOOKUP(CONCATENATE($M109,$N109,$T109),Oferta!$B$2:$Q$360,12,FALSE)</f>
        <v>CN</v>
      </c>
      <c r="X109" s="17">
        <v>1</v>
      </c>
      <c r="Y109" s="18">
        <f>VLOOKUP(CONCATENATE($W109,$X109),Mtz_Horarios!$E$2:$H$92,2,FALSE)</f>
        <v>0.77777777777777779</v>
      </c>
      <c r="Z109" s="18" t="str">
        <f>VLOOKUP(CONCATENATE($W109,$X109),Mtz_Horarios!$E$2:$H$92,3,FALSE)</f>
        <v>Terça</v>
      </c>
      <c r="AA109" s="19" t="str">
        <f>VLOOKUP(CONCATENATE($W109,$X109),Mtz_Horarios!$E$2:$H$92,4,FALSE)</f>
        <v>Noturno</v>
      </c>
      <c r="AB109" s="15">
        <f>VLOOKUP(CONCATENATE($M109,$N109,$T109),Oferta!$B$2:$Q$360,16,FALSE)</f>
        <v>1108</v>
      </c>
      <c r="AC109" s="15" t="str">
        <f>VLOOKUP(CONCATENATE($M109,$N109,$T109),Oferta!$B$2:$Q$360,15,FALSE)</f>
        <v>Angye Cássia Noia</v>
      </c>
      <c r="AI109" s="5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12"/>
      <c r="AW109" s="12"/>
    </row>
    <row r="110" spans="1:49" ht="15" customHeight="1">
      <c r="A110" s="12"/>
      <c r="B110" s="12"/>
      <c r="C110" s="12"/>
      <c r="D110" s="12"/>
      <c r="E110" s="12"/>
      <c r="F110" s="12"/>
      <c r="G110" s="12"/>
      <c r="H110" s="12" t="str">
        <f t="shared" si="0"/>
        <v>T01PESQUISA APLICADA À ECONOMIA II</v>
      </c>
      <c r="I110" s="12" t="e">
        <f>VLOOKUP(CONCATENATE(N110,T110),Simulador!$H$26:$H$33,1,FALSE)</f>
        <v>#N/A</v>
      </c>
      <c r="J110" s="12" t="e">
        <f t="shared" si="1"/>
        <v>#N/A</v>
      </c>
      <c r="K110" s="13" t="str">
        <f t="shared" si="2"/>
        <v>Terça0,8125Angye Cássia Noia</v>
      </c>
      <c r="L110" s="12" t="str">
        <f t="shared" si="3"/>
        <v>9º Semestre - T01NoturnoTerça0,8125</v>
      </c>
      <c r="M110" s="14" t="s">
        <v>31</v>
      </c>
      <c r="N110" s="3" t="s">
        <v>51</v>
      </c>
      <c r="O110" s="15" t="str">
        <f>VLOOKUP(CONCATENATE($M110,$N110),Curriculos!$A$2:$J$332,4,FALSE)</f>
        <v>PESQUISA APLICADA À ECONOMIA II</v>
      </c>
      <c r="P110" s="16" t="str">
        <f>VLOOKUP(CONCATENATE($M110,$N110),Curriculos!$A$2:$J$332,5,FALSE)</f>
        <v>OB</v>
      </c>
      <c r="Q110" s="16" t="str">
        <f>VLOOKUP($N110,Oferta!$D$2:$P$100,5,FALSE)</f>
        <v>T</v>
      </c>
      <c r="R110" s="16">
        <f>VLOOKUP(CONCATENATE($M110,$N110),Curriculos!$A$2:$J$332,8,FALSE)</f>
        <v>120</v>
      </c>
      <c r="S110" s="17"/>
      <c r="T110" s="17" t="s">
        <v>24</v>
      </c>
      <c r="U110" s="16" t="str">
        <f>VLOOKUP(CONCATENATE($M110,$N110),Curriculos!$A$2:$J$332,10,FALSE)</f>
        <v>DCEC</v>
      </c>
      <c r="V110" s="15" t="str">
        <f>VLOOKUP(CONCATENATE($M110,$N110,$T110),Oferta!$B$2:$R$360,17,FALSE)</f>
        <v>9º Semestre - T01</v>
      </c>
      <c r="W110" s="15" t="str">
        <f>VLOOKUP(CONCATENATE($M110,$N110,$T110),Oferta!$B$2:$Q$360,12,FALSE)</f>
        <v>CN</v>
      </c>
      <c r="X110" s="17">
        <v>2</v>
      </c>
      <c r="Y110" s="18">
        <f>VLOOKUP(CONCATENATE($W110,$X110),Mtz_Horarios!$E$2:$H$92,2,FALSE)</f>
        <v>0.8125</v>
      </c>
      <c r="Z110" s="18" t="str">
        <f>VLOOKUP(CONCATENATE($W110,$X110),Mtz_Horarios!$E$2:$H$92,3,FALSE)</f>
        <v>Terça</v>
      </c>
      <c r="AA110" s="19" t="str">
        <f>VLOOKUP(CONCATENATE($W110,$X110),Mtz_Horarios!$E$2:$H$92,4,FALSE)</f>
        <v>Noturno</v>
      </c>
      <c r="AB110" s="15">
        <f>VLOOKUP(CONCATENATE($M110,$N110,$T110),Oferta!$B$2:$Q$360,16,FALSE)</f>
        <v>1108</v>
      </c>
      <c r="AC110" s="15" t="str">
        <f>VLOOKUP(CONCATENATE($M110,$N110,$T110),Oferta!$B$2:$Q$360,15,FALSE)</f>
        <v>Angye Cássia Noia</v>
      </c>
      <c r="AI110" s="5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12"/>
      <c r="AW110" s="12"/>
    </row>
    <row r="111" spans="1:49" ht="15" customHeight="1">
      <c r="A111" s="12"/>
      <c r="B111" s="12"/>
      <c r="C111" s="12"/>
      <c r="D111" s="12"/>
      <c r="E111" s="12"/>
      <c r="F111" s="12"/>
      <c r="G111" s="12"/>
      <c r="H111" s="12" t="str">
        <f t="shared" si="0"/>
        <v>T01PESQUISA APLICADA À ECONOMIA II</v>
      </c>
      <c r="I111" s="12" t="e">
        <f>VLOOKUP(CONCATENATE(N111,T111),Simulador!$H$26:$H$33,1,FALSE)</f>
        <v>#N/A</v>
      </c>
      <c r="J111" s="12" t="e">
        <f t="shared" si="1"/>
        <v>#N/A</v>
      </c>
      <c r="K111" s="13" t="str">
        <f t="shared" si="2"/>
        <v>Quarta0,847222222222222Angye Cássia Noia</v>
      </c>
      <c r="L111" s="12" t="str">
        <f t="shared" si="3"/>
        <v>9º Semestre - T01NoturnoQuarta0,847222222222222</v>
      </c>
      <c r="M111" s="14" t="s">
        <v>31</v>
      </c>
      <c r="N111" s="3" t="s">
        <v>51</v>
      </c>
      <c r="O111" s="15" t="str">
        <f>VLOOKUP(CONCATENATE($M111,$N111),Curriculos!$A$2:$J$332,4,FALSE)</f>
        <v>PESQUISA APLICADA À ECONOMIA II</v>
      </c>
      <c r="P111" s="16" t="str">
        <f>VLOOKUP(CONCATENATE($M111,$N111),Curriculos!$A$2:$J$332,5,FALSE)</f>
        <v>OB</v>
      </c>
      <c r="Q111" s="16" t="str">
        <f>VLOOKUP($N111,Oferta!$D$2:$P$100,5,FALSE)</f>
        <v>T</v>
      </c>
      <c r="R111" s="16">
        <f>VLOOKUP(CONCATENATE($M111,$N111),Curriculos!$A$2:$J$332,8,FALSE)</f>
        <v>120</v>
      </c>
      <c r="S111" s="17"/>
      <c r="T111" s="17" t="s">
        <v>24</v>
      </c>
      <c r="U111" s="16" t="str">
        <f>VLOOKUP(CONCATENATE($M111,$N111),Curriculos!$A$2:$J$332,10,FALSE)</f>
        <v>DCEC</v>
      </c>
      <c r="V111" s="15" t="str">
        <f>VLOOKUP(CONCATENATE($M111,$N111,$T111),Oferta!$B$2:$R$360,17,FALSE)</f>
        <v>9º Semestre - T01</v>
      </c>
      <c r="W111" s="15" t="str">
        <f>VLOOKUP(CONCATENATE($M111,$N111,$T111),Oferta!$B$2:$Q$360,12,FALSE)</f>
        <v>CN</v>
      </c>
      <c r="X111" s="17">
        <v>3</v>
      </c>
      <c r="Y111" s="18">
        <f>VLOOKUP(CONCATENATE($W111,$X111),Mtz_Horarios!$E$2:$H$92,2,FALSE)</f>
        <v>0.84722222222222221</v>
      </c>
      <c r="Z111" s="18" t="str">
        <f>VLOOKUP(CONCATENATE($W111,$X111),Mtz_Horarios!$E$2:$H$92,3,FALSE)</f>
        <v>Quarta</v>
      </c>
      <c r="AA111" s="19" t="str">
        <f>VLOOKUP(CONCATENATE($W111,$X111),Mtz_Horarios!$E$2:$H$92,4,FALSE)</f>
        <v>Noturno</v>
      </c>
      <c r="AB111" s="15">
        <f>VLOOKUP(CONCATENATE($M111,$N111,$T111),Oferta!$B$2:$Q$360,16,FALSE)</f>
        <v>1108</v>
      </c>
      <c r="AC111" s="15" t="str">
        <f>VLOOKUP(CONCATENATE($M111,$N111,$T111),Oferta!$B$2:$Q$360,15,FALSE)</f>
        <v>Angye Cássia Noia</v>
      </c>
      <c r="AI111" s="5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12"/>
      <c r="AW111" s="12"/>
    </row>
    <row r="112" spans="1:49" ht="15" customHeight="1">
      <c r="A112" s="12"/>
      <c r="B112" s="12"/>
      <c r="C112" s="12"/>
      <c r="D112" s="12"/>
      <c r="E112" s="12"/>
      <c r="F112" s="12"/>
      <c r="G112" s="12"/>
      <c r="H112" s="12" t="str">
        <f t="shared" si="0"/>
        <v>T01PESQUISA APLICADA À ECONOMIA II</v>
      </c>
      <c r="I112" s="12" t="e">
        <f>VLOOKUP(CONCATENATE(N112,T112),Simulador!$H$26:$H$33,1,FALSE)</f>
        <v>#N/A</v>
      </c>
      <c r="J112" s="12" t="e">
        <f t="shared" si="1"/>
        <v>#N/A</v>
      </c>
      <c r="K112" s="13" t="str">
        <f t="shared" si="2"/>
        <v>Quarta0,881944444444445Angye Cássia Noia</v>
      </c>
      <c r="L112" s="12" t="str">
        <f t="shared" si="3"/>
        <v>9º Semestre - T01NoturnoQuarta0,881944444444445</v>
      </c>
      <c r="M112" s="14" t="s">
        <v>31</v>
      </c>
      <c r="N112" s="3" t="s">
        <v>51</v>
      </c>
      <c r="O112" s="15" t="str">
        <f>VLOOKUP(CONCATENATE($M112,$N112),Curriculos!$A$2:$J$332,4,FALSE)</f>
        <v>PESQUISA APLICADA À ECONOMIA II</v>
      </c>
      <c r="P112" s="16" t="str">
        <f>VLOOKUP(CONCATENATE($M112,$N112),Curriculos!$A$2:$J$332,5,FALSE)</f>
        <v>OB</v>
      </c>
      <c r="Q112" s="16" t="str">
        <f>VLOOKUP($N112,Oferta!$D$2:$P$100,5,FALSE)</f>
        <v>T</v>
      </c>
      <c r="R112" s="16">
        <f>VLOOKUP(CONCATENATE($M112,$N112),Curriculos!$A$2:$J$332,8,FALSE)</f>
        <v>120</v>
      </c>
      <c r="S112" s="17"/>
      <c r="T112" s="17" t="s">
        <v>24</v>
      </c>
      <c r="U112" s="16" t="str">
        <f>VLOOKUP(CONCATENATE($M112,$N112),Curriculos!$A$2:$J$332,10,FALSE)</f>
        <v>DCEC</v>
      </c>
      <c r="V112" s="15" t="str">
        <f>VLOOKUP(CONCATENATE($M112,$N112,$T112),Oferta!$B$2:$R$360,17,FALSE)</f>
        <v>9º Semestre - T01</v>
      </c>
      <c r="W112" s="15" t="str">
        <f>VLOOKUP(CONCATENATE($M112,$N112,$T112),Oferta!$B$2:$Q$360,12,FALSE)</f>
        <v>CN</v>
      </c>
      <c r="X112" s="17">
        <v>4</v>
      </c>
      <c r="Y112" s="18">
        <f>VLOOKUP(CONCATENATE($W112,$X112),Mtz_Horarios!$E$2:$H$92,2,FALSE)</f>
        <v>0.88194444444444453</v>
      </c>
      <c r="Z112" s="18" t="str">
        <f>VLOOKUP(CONCATENATE($W112,$X112),Mtz_Horarios!$E$2:$H$92,3,FALSE)</f>
        <v>Quarta</v>
      </c>
      <c r="AA112" s="19" t="str">
        <f>VLOOKUP(CONCATENATE($W112,$X112),Mtz_Horarios!$E$2:$H$92,4,FALSE)</f>
        <v>Noturno</v>
      </c>
      <c r="AB112" s="15">
        <f>VLOOKUP(CONCATENATE($M112,$N112,$T112),Oferta!$B$2:$Q$360,16,FALSE)</f>
        <v>1108</v>
      </c>
      <c r="AC112" s="15" t="str">
        <f>VLOOKUP(CONCATENATE($M112,$N112,$T112),Oferta!$B$2:$Q$360,15,FALSE)</f>
        <v>Angye Cássia Noia</v>
      </c>
      <c r="AI112" s="5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12"/>
      <c r="AW112" s="12"/>
    </row>
    <row r="113" spans="1:49" ht="15" customHeight="1">
      <c r="A113" s="12"/>
      <c r="B113" s="12"/>
      <c r="C113" s="12"/>
      <c r="D113" s="12"/>
      <c r="E113" s="12"/>
      <c r="F113" s="12"/>
      <c r="G113" s="12"/>
      <c r="H113" s="12" t="e">
        <f t="shared" si="0"/>
        <v>#N/A</v>
      </c>
      <c r="I113" s="12" t="e">
        <f>VLOOKUP(CONCATENATE(N113,T113),Simulador!$H$26:$H$33,1,FALSE)</f>
        <v>#N/A</v>
      </c>
      <c r="J113" s="12" t="e">
        <f t="shared" si="1"/>
        <v>#N/A</v>
      </c>
      <c r="K113" s="13" t="e">
        <f t="shared" si="2"/>
        <v>#N/A</v>
      </c>
      <c r="L113" s="12" t="e">
        <f t="shared" si="3"/>
        <v>#N/A</v>
      </c>
      <c r="M113" s="14" t="s">
        <v>31</v>
      </c>
      <c r="N113" s="3" t="s">
        <v>51</v>
      </c>
      <c r="O113" s="15" t="str">
        <f>VLOOKUP(CONCATENATE($M113,$N113),Curriculos!$A$2:$J$332,4,FALSE)</f>
        <v>PESQUISA APLICADA À ECONOMIA II</v>
      </c>
      <c r="P113" s="16" t="str">
        <f>VLOOKUP(CONCATENATE($M113,$N113),Curriculos!$A$2:$J$332,5,FALSE)</f>
        <v>OB</v>
      </c>
      <c r="Q113" s="16" t="str">
        <f>VLOOKUP($N113,Oferta!$D$2:$P$100,5,FALSE)</f>
        <v>T</v>
      </c>
      <c r="R113" s="16">
        <f>VLOOKUP(CONCATENATE($M113,$N113),Curriculos!$A$2:$J$332,8,FALSE)</f>
        <v>120</v>
      </c>
      <c r="S113" s="17"/>
      <c r="T113" s="17" t="s">
        <v>24</v>
      </c>
      <c r="U113" s="16" t="str">
        <f>VLOOKUP(CONCATENATE($M113,$N113),Curriculos!$A$2:$J$332,10,FALSE)</f>
        <v>DCEC</v>
      </c>
      <c r="V113" s="15" t="str">
        <f>VLOOKUP(CONCATENATE($M113,$N113,$T113),Oferta!$B$2:$R$360,17,FALSE)</f>
        <v>9º Semestre - T01</v>
      </c>
      <c r="W113" s="15" t="str">
        <f>VLOOKUP(CONCATENATE($M113,$N113,$T113),Oferta!$B$2:$Q$360,12,FALSE)</f>
        <v>CN</v>
      </c>
      <c r="X113" s="17">
        <v>5</v>
      </c>
      <c r="Y113" s="18" t="e">
        <f>VLOOKUP(CONCATENATE($W113,$X113),Mtz_Horarios!$E$2:$H$92,2,FALSE)</f>
        <v>#N/A</v>
      </c>
      <c r="Z113" s="18" t="e">
        <f>VLOOKUP(CONCATENATE($W113,$X113),Mtz_Horarios!$E$2:$H$92,3,FALSE)</f>
        <v>#N/A</v>
      </c>
      <c r="AA113" s="19" t="e">
        <f>VLOOKUP(CONCATENATE($W113,$X113),Mtz_Horarios!$E$2:$H$92,4,FALSE)</f>
        <v>#N/A</v>
      </c>
      <c r="AB113" s="15">
        <f>VLOOKUP(CONCATENATE($M113,$N113,$T113),Oferta!$B$2:$Q$360,16,FALSE)</f>
        <v>1108</v>
      </c>
      <c r="AC113" s="15" t="str">
        <f>VLOOKUP(CONCATENATE($M113,$N113,$T113),Oferta!$B$2:$Q$360,15,FALSE)</f>
        <v>Angye Cássia Noia</v>
      </c>
      <c r="AI113" s="5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12"/>
      <c r="AW113" s="12"/>
    </row>
    <row r="114" spans="1:49" ht="15" customHeight="1">
      <c r="A114" s="12"/>
      <c r="B114" s="12"/>
      <c r="C114" s="12"/>
      <c r="D114" s="12"/>
      <c r="E114" s="12"/>
      <c r="F114" s="12"/>
      <c r="G114" s="12"/>
      <c r="H114" s="12" t="str">
        <f t="shared" si="0"/>
        <v>T01PESQUISA APLICADA À ECONOMIA II</v>
      </c>
      <c r="I114" s="12" t="e">
        <f>VLOOKUP(CONCATENATE(N114,T114),Simulador!$H$26:$H$33,1,FALSE)</f>
        <v>#N/A</v>
      </c>
      <c r="J114" s="12" t="e">
        <f t="shared" si="1"/>
        <v>#N/A</v>
      </c>
      <c r="K114" s="13" t="str">
        <f t="shared" si="2"/>
        <v>Sábado0,486111111111111Angye Cássia Noia</v>
      </c>
      <c r="L114" s="12" t="str">
        <f t="shared" si="3"/>
        <v>9º Semestre - T01NoturnoSábado0,486111111111111</v>
      </c>
      <c r="M114" s="14" t="s">
        <v>31</v>
      </c>
      <c r="N114" s="3" t="s">
        <v>51</v>
      </c>
      <c r="O114" s="15" t="str">
        <f>VLOOKUP(CONCATENATE($M114,$N114),Curriculos!$A$2:$J$332,4,FALSE)</f>
        <v>PESQUISA APLICADA À ECONOMIA II</v>
      </c>
      <c r="P114" s="16" t="str">
        <f>VLOOKUP(CONCATENATE($M114,$N114),Curriculos!$A$2:$J$332,5,FALSE)</f>
        <v>OB</v>
      </c>
      <c r="Q114" s="16" t="str">
        <f>VLOOKUP($N114,Oferta!$D$2:$P$100,5,FALSE)</f>
        <v>T</v>
      </c>
      <c r="R114" s="16">
        <f>VLOOKUP(CONCATENATE($M114,$N114),Curriculos!$A$2:$J$332,8,FALSE)</f>
        <v>120</v>
      </c>
      <c r="S114" s="17"/>
      <c r="T114" s="17" t="s">
        <v>24</v>
      </c>
      <c r="U114" s="16" t="str">
        <f>VLOOKUP(CONCATENATE($M114,$N114),Curriculos!$A$2:$J$332,10,FALSE)</f>
        <v>DCEC</v>
      </c>
      <c r="V114" s="15" t="str">
        <f>VLOOKUP(CONCATENATE($M114,$N114,$T114),Oferta!$B$2:$R$360,17,FALSE)</f>
        <v>9º Semestre - T01</v>
      </c>
      <c r="W114" s="15" t="str">
        <f>VLOOKUP(CONCATENATE($M114,$N114,$T114),Oferta!$B$2:$Q$360,12,FALSE)</f>
        <v>CN</v>
      </c>
      <c r="X114" s="17">
        <v>6</v>
      </c>
      <c r="Y114" s="18">
        <f>VLOOKUP(CONCATENATE($W114,$X114),Mtz_Horarios!$E$2:$H$92,2,FALSE)</f>
        <v>0.4861111111111111</v>
      </c>
      <c r="Z114" s="18" t="str">
        <f>VLOOKUP(CONCATENATE($W114,$X114),Mtz_Horarios!$E$2:$H$92,3,FALSE)</f>
        <v>Sábado</v>
      </c>
      <c r="AA114" s="19" t="str">
        <f>VLOOKUP(CONCATENATE($W114,$X114),Mtz_Horarios!$E$2:$H$92,4,FALSE)</f>
        <v>Noturno</v>
      </c>
      <c r="AB114" s="15">
        <f>VLOOKUP(CONCATENATE($M114,$N114,$T114),Oferta!$B$2:$Q$360,16,FALSE)</f>
        <v>1108</v>
      </c>
      <c r="AC114" s="15" t="str">
        <f>VLOOKUP(CONCATENATE($M114,$N114,$T114),Oferta!$B$2:$Q$360,15,FALSE)</f>
        <v>Angye Cássia Noia</v>
      </c>
      <c r="AI114" s="5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12"/>
      <c r="AW114" s="12"/>
    </row>
    <row r="115" spans="1:49" ht="15" customHeight="1">
      <c r="A115" s="12"/>
      <c r="B115" s="12"/>
      <c r="C115" s="12"/>
      <c r="D115" s="12"/>
      <c r="E115" s="12"/>
      <c r="F115" s="12"/>
      <c r="G115" s="12"/>
      <c r="H115" s="12" t="str">
        <f t="shared" si="0"/>
        <v>T08PRÁTICA EXTENSIONISTA I</v>
      </c>
      <c r="I115" s="12" t="e">
        <f>VLOOKUP(CONCATENATE(N115,T115),Simulador!$H$26:$H$33,1,FALSE)</f>
        <v>#N/A</v>
      </c>
      <c r="J115" s="12" t="e">
        <f t="shared" si="1"/>
        <v>#N/A</v>
      </c>
      <c r="K115" s="13" t="str">
        <f t="shared" si="2"/>
        <v>Quinta0,347222222222222Aniran Lins Calvalcante</v>
      </c>
      <c r="L115" s="12" t="str">
        <f t="shared" si="3"/>
        <v>6º Semestre - T08MatutinoQuinta0,347222222222222</v>
      </c>
      <c r="M115" s="14" t="s">
        <v>25</v>
      </c>
      <c r="N115" s="3" t="s">
        <v>26</v>
      </c>
      <c r="O115" s="20" t="str">
        <f>VLOOKUP(CONCATENATE($M115,$N115),Curriculos!$A$2:$J$332,4,FALSE)</f>
        <v>PRÁTICA EXTENSIONISTA I</v>
      </c>
      <c r="P115" s="21" t="str">
        <f>VLOOKUP(CONCATENATE($M115,$N115),Curriculos!$A$2:$J$332,5,FALSE)</f>
        <v>OB</v>
      </c>
      <c r="Q115" s="21" t="e">
        <f>VLOOKUP($N115,Oferta!$D$2:$P$100,5,FALSE)</f>
        <v>#N/A</v>
      </c>
      <c r="R115" s="21">
        <f>VLOOKUP(CONCATENATE($M115,$N115),Curriculos!$A$2:$J$332,8,FALSE)</f>
        <v>90</v>
      </c>
      <c r="S115" s="5"/>
      <c r="T115" s="22" t="s">
        <v>52</v>
      </c>
      <c r="U115" s="21" t="str">
        <f>VLOOKUP(CONCATENATE($M115,$N115),Curriculos!$A$2:$J$332,10,FALSE)</f>
        <v>DCEC</v>
      </c>
      <c r="V115" s="20" t="str">
        <f>VLOOKUP(CONCATENATE($M115,$N115,$T115),Oferta!$B$2:$R$360,17,FALSE)</f>
        <v>6º Semestre - T08</v>
      </c>
      <c r="W115" s="20" t="str">
        <f>VLOOKUP(CONCATENATE($M115,$N115,$T115),Oferta!$B$2:$Q$360,12,FALSE)</f>
        <v>DM</v>
      </c>
      <c r="X115" s="22">
        <v>2</v>
      </c>
      <c r="Y115" s="23">
        <f>VLOOKUP(CONCATENATE($W115,$X115),Mtz_Horarios!$E$2:$H$92,2,FALSE)</f>
        <v>0.34722222222222221</v>
      </c>
      <c r="Z115" s="23" t="str">
        <f>VLOOKUP(CONCATENATE($W115,$X115),Mtz_Horarios!$E$2:$H$92,3,FALSE)</f>
        <v>Quinta</v>
      </c>
      <c r="AA115" s="24" t="str">
        <f>VLOOKUP(CONCATENATE($W115,$X115),Mtz_Horarios!$E$2:$H$92,4,FALSE)</f>
        <v>Matutino</v>
      </c>
      <c r="AB115" s="20">
        <f>VLOOKUP(CONCATENATE($M115,$N115,$T115),Oferta!$B$2:$Q$360,16,FALSE)</f>
        <v>1107</v>
      </c>
      <c r="AC115" s="20" t="str">
        <f>VLOOKUP(CONCATENATE($M115,$N115,$T115),Oferta!$B$2:$Q$360,15,FALSE)</f>
        <v>Aniran Lins Calvalcante</v>
      </c>
      <c r="AI115" s="5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12"/>
      <c r="AW115" s="12"/>
    </row>
    <row r="116" spans="1:49" ht="15" customHeight="1">
      <c r="A116" s="12"/>
      <c r="B116" s="12"/>
      <c r="C116" s="12"/>
      <c r="D116" s="12"/>
      <c r="E116" s="12"/>
      <c r="F116" s="12"/>
      <c r="G116" s="12"/>
      <c r="H116" s="12" t="str">
        <f t="shared" si="0"/>
        <v>T08PRÁTICA EXTENSIONISTA I</v>
      </c>
      <c r="I116" s="12" t="e">
        <f>VLOOKUP(CONCATENATE(N116,T116),Simulador!$H$26:$H$33,1,FALSE)</f>
        <v>#N/A</v>
      </c>
      <c r="J116" s="12" t="e">
        <f t="shared" si="1"/>
        <v>#N/A</v>
      </c>
      <c r="K116" s="13" t="str">
        <f t="shared" si="2"/>
        <v>Sexta0,381944444444444Aniran Lins Calvalcante</v>
      </c>
      <c r="L116" s="12" t="str">
        <f t="shared" si="3"/>
        <v>6º Semestre - T08MatutinoSexta0,381944444444444</v>
      </c>
      <c r="M116" s="14" t="s">
        <v>25</v>
      </c>
      <c r="N116" s="3" t="s">
        <v>26</v>
      </c>
      <c r="O116" s="20" t="str">
        <f>VLOOKUP(CONCATENATE($M116,$N116),Curriculos!$A$2:$J$332,4,FALSE)</f>
        <v>PRÁTICA EXTENSIONISTA I</v>
      </c>
      <c r="P116" s="21" t="str">
        <f>VLOOKUP(CONCATENATE($M116,$N116),Curriculos!$A$2:$J$332,5,FALSE)</f>
        <v>OB</v>
      </c>
      <c r="Q116" s="21" t="e">
        <f>VLOOKUP($N116,Oferta!$D$2:$P$100,5,FALSE)</f>
        <v>#N/A</v>
      </c>
      <c r="R116" s="21">
        <f>VLOOKUP(CONCATENATE($M116,$N116),Curriculos!$A$2:$J$332,8,FALSE)</f>
        <v>90</v>
      </c>
      <c r="S116" s="5"/>
      <c r="T116" s="22" t="s">
        <v>52</v>
      </c>
      <c r="U116" s="21" t="str">
        <f>VLOOKUP(CONCATENATE($M116,$N116),Curriculos!$A$2:$J$332,10,FALSE)</f>
        <v>DCEC</v>
      </c>
      <c r="V116" s="20" t="str">
        <f>VLOOKUP(CONCATENATE($M116,$N116,$T116),Oferta!$B$2:$R$360,17,FALSE)</f>
        <v>6º Semestre - T08</v>
      </c>
      <c r="W116" s="20" t="str">
        <f>VLOOKUP(CONCATENATE($M116,$N116,$T116),Oferta!$B$2:$Q$360,12,FALSE)</f>
        <v>DM</v>
      </c>
      <c r="X116" s="22">
        <v>3</v>
      </c>
      <c r="Y116" s="23">
        <f>VLOOKUP(CONCATENATE($W116,$X116),Mtz_Horarios!$E$2:$H$92,2,FALSE)</f>
        <v>0.38194444444444442</v>
      </c>
      <c r="Z116" s="23" t="str">
        <f>VLOOKUP(CONCATENATE($W116,$X116),Mtz_Horarios!$E$2:$H$92,3,FALSE)</f>
        <v>Sexta</v>
      </c>
      <c r="AA116" s="24" t="str">
        <f>VLOOKUP(CONCATENATE($W116,$X116),Mtz_Horarios!$E$2:$H$92,4,FALSE)</f>
        <v>Matutino</v>
      </c>
      <c r="AB116" s="20">
        <f>VLOOKUP(CONCATENATE($M116,$N116,$T116),Oferta!$B$2:$Q$360,16,FALSE)</f>
        <v>1107</v>
      </c>
      <c r="AC116" s="20" t="str">
        <f>VLOOKUP(CONCATENATE($M116,$N116,$T116),Oferta!$B$2:$Q$360,15,FALSE)</f>
        <v>Aniran Lins Calvalcante</v>
      </c>
      <c r="AI116" s="5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12"/>
      <c r="AW116" s="12"/>
    </row>
    <row r="117" spans="1:49" ht="15" customHeight="1">
      <c r="A117" s="12"/>
      <c r="B117" s="12"/>
      <c r="C117" s="12"/>
      <c r="D117" s="12"/>
      <c r="E117" s="12"/>
      <c r="F117" s="12"/>
      <c r="G117" s="12"/>
      <c r="H117" s="12" t="str">
        <f t="shared" si="0"/>
        <v>T08PRÁTICA EXTENSIONISTA I</v>
      </c>
      <c r="I117" s="12" t="e">
        <f>VLOOKUP(CONCATENATE(N117,T117),Simulador!$H$26:$H$33,1,FALSE)</f>
        <v>#N/A</v>
      </c>
      <c r="J117" s="12" t="e">
        <f t="shared" si="1"/>
        <v>#N/A</v>
      </c>
      <c r="K117" s="13" t="str">
        <f t="shared" si="2"/>
        <v>Sexta0,416666666666667Aniran Lins Calvalcante</v>
      </c>
      <c r="L117" s="12" t="str">
        <f t="shared" si="3"/>
        <v>6º Semestre - T08MatutinoSexta0,416666666666667</v>
      </c>
      <c r="M117" s="14" t="s">
        <v>25</v>
      </c>
      <c r="N117" s="3" t="s">
        <v>26</v>
      </c>
      <c r="O117" s="20" t="str">
        <f>VLOOKUP(CONCATENATE($M117,$N117),Curriculos!$A$2:$J$332,4,FALSE)</f>
        <v>PRÁTICA EXTENSIONISTA I</v>
      </c>
      <c r="P117" s="21" t="str">
        <f>VLOOKUP(CONCATENATE($M117,$N117),Curriculos!$A$2:$J$332,5,FALSE)</f>
        <v>OB</v>
      </c>
      <c r="Q117" s="21" t="e">
        <f>VLOOKUP($N117,Oferta!$D$2:$P$100,5,FALSE)</f>
        <v>#N/A</v>
      </c>
      <c r="R117" s="21">
        <f>VLOOKUP(CONCATENATE($M117,$N117),Curriculos!$A$2:$J$332,8,FALSE)</f>
        <v>90</v>
      </c>
      <c r="S117" s="5"/>
      <c r="T117" s="22" t="s">
        <v>52</v>
      </c>
      <c r="U117" s="21" t="str">
        <f>VLOOKUP(CONCATENATE($M117,$N117),Curriculos!$A$2:$J$332,10,FALSE)</f>
        <v>DCEC</v>
      </c>
      <c r="V117" s="20" t="str">
        <f>VLOOKUP(CONCATENATE($M117,$N117,$T117),Oferta!$B$2:$R$360,17,FALSE)</f>
        <v>6º Semestre - T08</v>
      </c>
      <c r="W117" s="20" t="str">
        <f>VLOOKUP(CONCATENATE($M117,$N117,$T117),Oferta!$B$2:$Q$360,12,FALSE)</f>
        <v>DM</v>
      </c>
      <c r="X117" s="22">
        <v>4</v>
      </c>
      <c r="Y117" s="23">
        <f>VLOOKUP(CONCATENATE($W117,$X117),Mtz_Horarios!$E$2:$H$92,2,FALSE)</f>
        <v>0.41666666666666663</v>
      </c>
      <c r="Z117" s="23" t="str">
        <f>VLOOKUP(CONCATENATE($W117,$X117),Mtz_Horarios!$E$2:$H$92,3,FALSE)</f>
        <v>Sexta</v>
      </c>
      <c r="AA117" s="24" t="str">
        <f>VLOOKUP(CONCATENATE($W117,$X117),Mtz_Horarios!$E$2:$H$92,4,FALSE)</f>
        <v>Matutino</v>
      </c>
      <c r="AB117" s="20">
        <f>VLOOKUP(CONCATENATE($M117,$N117,$T117),Oferta!$B$2:$Q$360,16,FALSE)</f>
        <v>1107</v>
      </c>
      <c r="AC117" s="20" t="str">
        <f>VLOOKUP(CONCATENATE($M117,$N117,$T117),Oferta!$B$2:$Q$360,15,FALSE)</f>
        <v>Aniran Lins Calvalcante</v>
      </c>
      <c r="AI117" s="5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12"/>
      <c r="AW117" s="12"/>
    </row>
    <row r="118" spans="1:49" ht="15" customHeight="1">
      <c r="A118" s="12"/>
      <c r="B118" s="12"/>
      <c r="C118" s="12"/>
      <c r="D118" s="12"/>
      <c r="E118" s="12"/>
      <c r="F118" s="12"/>
      <c r="G118" s="12"/>
      <c r="H118" s="12" t="str">
        <f t="shared" si="0"/>
        <v>T08PRÁTICA EXTENSIONISTA I</v>
      </c>
      <c r="I118" s="12" t="e">
        <f>VLOOKUP(CONCATENATE(N118,T118),Simulador!$H$26:$H$33,1,FALSE)</f>
        <v>#N/A</v>
      </c>
      <c r="J118" s="12" t="e">
        <f t="shared" si="1"/>
        <v>#N/A</v>
      </c>
      <c r="K118" s="13" t="str">
        <f t="shared" si="2"/>
        <v>Sexta0,451388888888889Aniran Lins Calvalcante</v>
      </c>
      <c r="L118" s="12" t="str">
        <f t="shared" si="3"/>
        <v>6º Semestre - T08MatutinoSexta0,451388888888889</v>
      </c>
      <c r="M118" s="14" t="s">
        <v>25</v>
      </c>
      <c r="N118" s="3" t="s">
        <v>26</v>
      </c>
      <c r="O118" s="20" t="str">
        <f>VLOOKUP(CONCATENATE($M118,$N118),Curriculos!$A$2:$J$332,4,FALSE)</f>
        <v>PRÁTICA EXTENSIONISTA I</v>
      </c>
      <c r="P118" s="21" t="str">
        <f>VLOOKUP(CONCATENATE($M118,$N118),Curriculos!$A$2:$J$332,5,FALSE)</f>
        <v>OB</v>
      </c>
      <c r="Q118" s="21" t="e">
        <f>VLOOKUP($N118,Oferta!$D$2:$P$100,5,FALSE)</f>
        <v>#N/A</v>
      </c>
      <c r="R118" s="21">
        <f>VLOOKUP(CONCATENATE($M118,$N118),Curriculos!$A$2:$J$332,8,FALSE)</f>
        <v>90</v>
      </c>
      <c r="S118" s="5"/>
      <c r="T118" s="22" t="s">
        <v>52</v>
      </c>
      <c r="U118" s="21" t="str">
        <f>VLOOKUP(CONCATENATE($M118,$N118),Curriculos!$A$2:$J$332,10,FALSE)</f>
        <v>DCEC</v>
      </c>
      <c r="V118" s="20" t="str">
        <f>VLOOKUP(CONCATENATE($M118,$N118,$T118),Oferta!$B$2:$R$360,17,FALSE)</f>
        <v>6º Semestre - T08</v>
      </c>
      <c r="W118" s="20" t="str">
        <f>VLOOKUP(CONCATENATE($M118,$N118,$T118),Oferta!$B$2:$Q$360,12,FALSE)</f>
        <v>DM</v>
      </c>
      <c r="X118" s="22">
        <v>5</v>
      </c>
      <c r="Y118" s="23">
        <f>VLOOKUP(CONCATENATE($W118,$X118),Mtz_Horarios!$E$2:$H$92,2,FALSE)</f>
        <v>0.45138888888888884</v>
      </c>
      <c r="Z118" s="23" t="str">
        <f>VLOOKUP(CONCATENATE($W118,$X118),Mtz_Horarios!$E$2:$H$92,3,FALSE)</f>
        <v>Sexta</v>
      </c>
      <c r="AA118" s="24" t="str">
        <f>VLOOKUP(CONCATENATE($W118,$X118),Mtz_Horarios!$E$2:$H$92,4,FALSE)</f>
        <v>Matutino</v>
      </c>
      <c r="AB118" s="20">
        <f>VLOOKUP(CONCATENATE($M118,$N118,$T118),Oferta!$B$2:$Q$360,16,FALSE)</f>
        <v>1107</v>
      </c>
      <c r="AC118" s="20" t="str">
        <f>VLOOKUP(CONCATENATE($M118,$N118,$T118),Oferta!$B$2:$Q$360,15,FALSE)</f>
        <v>Aniran Lins Calvalcante</v>
      </c>
      <c r="AI118" s="5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12"/>
      <c r="AW118" s="12"/>
    </row>
    <row r="119" spans="1:49" ht="15" customHeight="1">
      <c r="A119" s="12"/>
      <c r="B119" s="12"/>
      <c r="C119" s="12"/>
      <c r="D119" s="12"/>
      <c r="E119" s="12"/>
      <c r="F119" s="12"/>
      <c r="G119" s="12"/>
      <c r="H119" s="12" t="str">
        <f t="shared" si="0"/>
        <v>T08PRÁTICA EXTENSIONISTA I</v>
      </c>
      <c r="I119" s="12" t="e">
        <f>VLOOKUP(CONCATENATE(N119,T119),Simulador!$H$26:$H$33,1,FALSE)</f>
        <v>#N/A</v>
      </c>
      <c r="J119" s="12" t="e">
        <f t="shared" si="1"/>
        <v>#N/A</v>
      </c>
      <c r="K119" s="13" t="str">
        <f t="shared" si="2"/>
        <v>Sexta0,486111111111111Aniran Lins Calvalcante</v>
      </c>
      <c r="L119" s="12" t="str">
        <f t="shared" si="3"/>
        <v>6º Semestre - T08MatutinoSexta0,486111111111111</v>
      </c>
      <c r="M119" s="14" t="s">
        <v>25</v>
      </c>
      <c r="N119" s="3" t="s">
        <v>26</v>
      </c>
      <c r="O119" s="20" t="str">
        <f>VLOOKUP(CONCATENATE($M119,$N119),Curriculos!$A$2:$J$332,4,FALSE)</f>
        <v>PRÁTICA EXTENSIONISTA I</v>
      </c>
      <c r="P119" s="21" t="str">
        <f>VLOOKUP(CONCATENATE($M119,$N119),Curriculos!$A$2:$J$332,5,FALSE)</f>
        <v>OB</v>
      </c>
      <c r="Q119" s="21" t="e">
        <f>VLOOKUP($N119,Oferta!$D$2:$P$100,5,FALSE)</f>
        <v>#N/A</v>
      </c>
      <c r="R119" s="21">
        <f>VLOOKUP(CONCATENATE($M119,$N119),Curriculos!$A$2:$J$332,8,FALSE)</f>
        <v>90</v>
      </c>
      <c r="S119" s="5"/>
      <c r="T119" s="22" t="s">
        <v>52</v>
      </c>
      <c r="U119" s="21" t="str">
        <f>VLOOKUP(CONCATENATE($M119,$N119),Curriculos!$A$2:$J$332,10,FALSE)</f>
        <v>DCEC</v>
      </c>
      <c r="V119" s="20" t="str">
        <f>VLOOKUP(CONCATENATE($M119,$N119,$T119),Oferta!$B$2:$R$360,17,FALSE)</f>
        <v>6º Semestre - T08</v>
      </c>
      <c r="W119" s="20" t="str">
        <f>VLOOKUP(CONCATENATE($M119,$N119,$T119),Oferta!$B$2:$Q$360,12,FALSE)</f>
        <v>DM</v>
      </c>
      <c r="X119" s="22">
        <v>6</v>
      </c>
      <c r="Y119" s="23">
        <f>VLOOKUP(CONCATENATE($W119,$X119),Mtz_Horarios!$E$2:$H$92,2,FALSE)</f>
        <v>0.4861111111111111</v>
      </c>
      <c r="Z119" s="23" t="str">
        <f>VLOOKUP(CONCATENATE($W119,$X119),Mtz_Horarios!$E$2:$H$92,3,FALSE)</f>
        <v>Sexta</v>
      </c>
      <c r="AA119" s="24" t="str">
        <f>VLOOKUP(CONCATENATE($W119,$X119),Mtz_Horarios!$E$2:$H$92,4,FALSE)</f>
        <v>Matutino</v>
      </c>
      <c r="AB119" s="20">
        <f>VLOOKUP(CONCATENATE($M119,$N119,$T119),Oferta!$B$2:$Q$360,16,FALSE)</f>
        <v>1107</v>
      </c>
      <c r="AC119" s="20" t="str">
        <f>VLOOKUP(CONCATENATE($M119,$N119,$T119),Oferta!$B$2:$Q$360,15,FALSE)</f>
        <v>Aniran Lins Calvalcante</v>
      </c>
      <c r="AI119" s="5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12"/>
      <c r="AW119" s="12"/>
    </row>
    <row r="120" spans="1:49" ht="15" customHeight="1">
      <c r="A120" s="12"/>
      <c r="B120" s="12"/>
      <c r="C120" s="12"/>
      <c r="D120" s="12"/>
      <c r="E120" s="12"/>
      <c r="F120" s="12"/>
      <c r="G120" s="12"/>
      <c r="H120" s="12" t="str">
        <f t="shared" si="0"/>
        <v>T01TEORIA MICROECONÔMICA I</v>
      </c>
      <c r="I120" s="12" t="e">
        <f>VLOOKUP(CONCATENATE(N120,T120),Simulador!$H$26:$H$33,1,FALSE)</f>
        <v>#N/A</v>
      </c>
      <c r="J120" s="12" t="e">
        <f t="shared" si="1"/>
        <v>#N/A</v>
      </c>
      <c r="K120" s="13" t="str">
        <f t="shared" si="2"/>
        <v>Quinta0,777777777777778Carla Regina</v>
      </c>
      <c r="L120" s="12" t="str">
        <f t="shared" si="3"/>
        <v>3º Semestre - T01NoturnoQuinta0,777777777777778</v>
      </c>
      <c r="M120" s="14" t="s">
        <v>22</v>
      </c>
      <c r="N120" s="3" t="s">
        <v>53</v>
      </c>
      <c r="O120" s="15" t="str">
        <f>VLOOKUP(CONCATENATE($M120,$N120),Curriculos!$A$2:$J$332,4,FALSE)</f>
        <v>TEORIA MICROECONÔMICA I</v>
      </c>
      <c r="P120" s="16" t="str">
        <f>VLOOKUP(CONCATENATE($M120,$N120),Curriculos!$A$2:$J$332,5,FALSE)</f>
        <v>OB</v>
      </c>
      <c r="Q120" s="16" t="str">
        <f>VLOOKUP($N120,Oferta!$D$2:$P$100,5,FALSE)</f>
        <v>T</v>
      </c>
      <c r="R120" s="16">
        <f>VLOOKUP(CONCATENATE($M120,$N120),Curriculos!$A$2:$J$332,8,FALSE)</f>
        <v>60</v>
      </c>
      <c r="S120" s="17"/>
      <c r="T120" s="17" t="s">
        <v>24</v>
      </c>
      <c r="U120" s="16" t="str">
        <f>VLOOKUP(CONCATENATE($M120,$N120),Curriculos!$A$2:$J$332,10,FALSE)</f>
        <v>DCEC</v>
      </c>
      <c r="V120" s="15" t="str">
        <f>VLOOKUP(CONCATENATE($M120,$N120,$T120),Oferta!$B$2:$R$360,17,FALSE)</f>
        <v>3º Semestre - T01</v>
      </c>
      <c r="W120" s="15" t="str">
        <f>VLOOKUP(CONCATENATE($M120,$N120,$T120),Oferta!$B$2:$Q$360,12,FALSE)</f>
        <v>EN</v>
      </c>
      <c r="X120" s="17">
        <v>1</v>
      </c>
      <c r="Y120" s="18">
        <f>VLOOKUP(CONCATENATE($W120,$X120),Mtz_Horarios!$E$2:$H$92,2,FALSE)</f>
        <v>0.77777777777777779</v>
      </c>
      <c r="Z120" s="18" t="str">
        <f>VLOOKUP(CONCATENATE($W120,$X120),Mtz_Horarios!$E$2:$H$92,3,FALSE)</f>
        <v>Quinta</v>
      </c>
      <c r="AA120" s="19" t="str">
        <f>VLOOKUP(CONCATENATE($W120,$X120),Mtz_Horarios!$E$2:$H$92,4,FALSE)</f>
        <v>Noturno</v>
      </c>
      <c r="AB120" s="15">
        <f>VLOOKUP(CONCATENATE($M120,$N120,$T120),Oferta!$B$2:$Q$360,16,FALSE)</f>
        <v>1106</v>
      </c>
      <c r="AC120" s="15" t="str">
        <f>VLOOKUP(CONCATENATE($M120,$N120,$T120),Oferta!$B$2:$Q$360,15,FALSE)</f>
        <v>Carla Regina</v>
      </c>
      <c r="AI120" s="5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12"/>
      <c r="AW120" s="12"/>
    </row>
    <row r="121" spans="1:49" ht="15" customHeight="1">
      <c r="A121" s="12"/>
      <c r="B121" s="12"/>
      <c r="C121" s="12"/>
      <c r="D121" s="12"/>
      <c r="E121" s="12"/>
      <c r="F121" s="12"/>
      <c r="G121" s="12"/>
      <c r="H121" s="12" t="str">
        <f t="shared" si="0"/>
        <v>T01TEORIA MICROECONÔMICA I</v>
      </c>
      <c r="I121" s="12" t="e">
        <f>VLOOKUP(CONCATENATE(N121,T121),Simulador!$H$26:$H$33,1,FALSE)</f>
        <v>#N/A</v>
      </c>
      <c r="J121" s="12" t="e">
        <f t="shared" si="1"/>
        <v>#N/A</v>
      </c>
      <c r="K121" s="13" t="str">
        <f t="shared" si="2"/>
        <v>Quinta0,8125Carla Regina</v>
      </c>
      <c r="L121" s="12" t="str">
        <f t="shared" si="3"/>
        <v>3º Semestre - T01NoturnoQuinta0,8125</v>
      </c>
      <c r="M121" s="14" t="s">
        <v>22</v>
      </c>
      <c r="N121" s="3" t="s">
        <v>53</v>
      </c>
      <c r="O121" s="15" t="str">
        <f>VLOOKUP(CONCATENATE($M121,$N121),Curriculos!$A$2:$J$332,4,FALSE)</f>
        <v>TEORIA MICROECONÔMICA I</v>
      </c>
      <c r="P121" s="16" t="str">
        <f>VLOOKUP(CONCATENATE($M121,$N121),Curriculos!$A$2:$J$332,5,FALSE)</f>
        <v>OB</v>
      </c>
      <c r="Q121" s="16" t="str">
        <f>VLOOKUP($N121,Oferta!$D$2:$P$100,5,FALSE)</f>
        <v>T</v>
      </c>
      <c r="R121" s="16">
        <f>VLOOKUP(CONCATENATE($M121,$N121),Curriculos!$A$2:$J$332,8,FALSE)</f>
        <v>60</v>
      </c>
      <c r="S121" s="17"/>
      <c r="T121" s="17" t="s">
        <v>24</v>
      </c>
      <c r="U121" s="16" t="str">
        <f>VLOOKUP(CONCATENATE($M121,$N121),Curriculos!$A$2:$J$332,10,FALSE)</f>
        <v>DCEC</v>
      </c>
      <c r="V121" s="15" t="str">
        <f>VLOOKUP(CONCATENATE($M121,$N121,$T121),Oferta!$B$2:$R$360,17,FALSE)</f>
        <v>3º Semestre - T01</v>
      </c>
      <c r="W121" s="15" t="str">
        <f>VLOOKUP(CONCATENATE($M121,$N121,$T121),Oferta!$B$2:$Q$360,12,FALSE)</f>
        <v>EN</v>
      </c>
      <c r="X121" s="17">
        <v>2</v>
      </c>
      <c r="Y121" s="18">
        <f>VLOOKUP(CONCATENATE($W121,$X121),Mtz_Horarios!$E$2:$H$92,2,FALSE)</f>
        <v>0.8125</v>
      </c>
      <c r="Z121" s="18" t="str">
        <f>VLOOKUP(CONCATENATE($W121,$X121),Mtz_Horarios!$E$2:$H$92,3,FALSE)</f>
        <v>Quinta</v>
      </c>
      <c r="AA121" s="19" t="str">
        <f>VLOOKUP(CONCATENATE($W121,$X121),Mtz_Horarios!$E$2:$H$92,4,FALSE)</f>
        <v>Noturno</v>
      </c>
      <c r="AB121" s="15">
        <f>VLOOKUP(CONCATENATE($M121,$N121,$T121),Oferta!$B$2:$Q$360,16,FALSE)</f>
        <v>1106</v>
      </c>
      <c r="AC121" s="15" t="str">
        <f>VLOOKUP(CONCATENATE($M121,$N121,$T121),Oferta!$B$2:$Q$360,15,FALSE)</f>
        <v>Carla Regina</v>
      </c>
      <c r="AI121" s="5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12"/>
      <c r="AW121" s="12"/>
    </row>
    <row r="122" spans="1:49" ht="15" customHeight="1">
      <c r="A122" s="12"/>
      <c r="B122" s="12"/>
      <c r="C122" s="12"/>
      <c r="D122" s="12"/>
      <c r="E122" s="12"/>
      <c r="F122" s="12"/>
      <c r="G122" s="12"/>
      <c r="H122" s="12" t="str">
        <f t="shared" si="0"/>
        <v>T01TEORIA MICROECONÔMICA I</v>
      </c>
      <c r="I122" s="12" t="e">
        <f>VLOOKUP(CONCATENATE(N122,T122),Simulador!$H$26:$H$33,1,FALSE)</f>
        <v>#N/A</v>
      </c>
      <c r="J122" s="12" t="e">
        <f t="shared" si="1"/>
        <v>#N/A</v>
      </c>
      <c r="K122" s="13" t="str">
        <f t="shared" si="2"/>
        <v>Sexta0,847222222222222Carla Regina</v>
      </c>
      <c r="L122" s="12" t="str">
        <f t="shared" si="3"/>
        <v>3º Semestre - T01NoturnoSexta0,847222222222222</v>
      </c>
      <c r="M122" s="14" t="s">
        <v>22</v>
      </c>
      <c r="N122" s="3" t="s">
        <v>53</v>
      </c>
      <c r="O122" s="15" t="str">
        <f>VLOOKUP(CONCATENATE($M122,$N122),Curriculos!$A$2:$J$332,4,FALSE)</f>
        <v>TEORIA MICROECONÔMICA I</v>
      </c>
      <c r="P122" s="16" t="str">
        <f>VLOOKUP(CONCATENATE($M122,$N122),Curriculos!$A$2:$J$332,5,FALSE)</f>
        <v>OB</v>
      </c>
      <c r="Q122" s="16" t="str">
        <f>VLOOKUP($N122,Oferta!$D$2:$P$100,5,FALSE)</f>
        <v>T</v>
      </c>
      <c r="R122" s="16">
        <f>VLOOKUP(CONCATENATE($M122,$N122),Curriculos!$A$2:$J$332,8,FALSE)</f>
        <v>60</v>
      </c>
      <c r="S122" s="17"/>
      <c r="T122" s="17" t="s">
        <v>24</v>
      </c>
      <c r="U122" s="16" t="str">
        <f>VLOOKUP(CONCATENATE($M122,$N122),Curriculos!$A$2:$J$332,10,FALSE)</f>
        <v>DCEC</v>
      </c>
      <c r="V122" s="15" t="str">
        <f>VLOOKUP(CONCATENATE($M122,$N122,$T122),Oferta!$B$2:$R$360,17,FALSE)</f>
        <v>3º Semestre - T01</v>
      </c>
      <c r="W122" s="15" t="str">
        <f>VLOOKUP(CONCATENATE($M122,$N122,$T122),Oferta!$B$2:$Q$360,12,FALSE)</f>
        <v>EN</v>
      </c>
      <c r="X122" s="17">
        <v>3</v>
      </c>
      <c r="Y122" s="18">
        <f>VLOOKUP(CONCATENATE($W122,$X122),Mtz_Horarios!$E$2:$H$92,2,FALSE)</f>
        <v>0.84722222222222221</v>
      </c>
      <c r="Z122" s="18" t="str">
        <f>VLOOKUP(CONCATENATE($W122,$X122),Mtz_Horarios!$E$2:$H$92,3,FALSE)</f>
        <v>Sexta</v>
      </c>
      <c r="AA122" s="19" t="str">
        <f>VLOOKUP(CONCATENATE($W122,$X122),Mtz_Horarios!$E$2:$H$92,4,FALSE)</f>
        <v>Noturno</v>
      </c>
      <c r="AB122" s="15">
        <f>VLOOKUP(CONCATENATE($M122,$N122,$T122),Oferta!$B$2:$Q$360,16,FALSE)</f>
        <v>1106</v>
      </c>
      <c r="AC122" s="15" t="str">
        <f>VLOOKUP(CONCATENATE($M122,$N122,$T122),Oferta!$B$2:$Q$360,15,FALSE)</f>
        <v>Carla Regina</v>
      </c>
      <c r="AI122" s="5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12"/>
      <c r="AW122" s="12"/>
    </row>
    <row r="123" spans="1:49" ht="15" customHeight="1">
      <c r="A123" s="12"/>
      <c r="B123" s="12"/>
      <c r="C123" s="12"/>
      <c r="D123" s="12"/>
      <c r="E123" s="12"/>
      <c r="F123" s="12"/>
      <c r="G123" s="12"/>
      <c r="H123" s="12" t="str">
        <f t="shared" si="0"/>
        <v>T01TEORIA MICROECONÔMICA I</v>
      </c>
      <c r="I123" s="12" t="e">
        <f>VLOOKUP(CONCATENATE(N123,T123),Simulador!$H$26:$H$33,1,FALSE)</f>
        <v>#N/A</v>
      </c>
      <c r="J123" s="12" t="e">
        <f t="shared" si="1"/>
        <v>#N/A</v>
      </c>
      <c r="K123" s="13" t="str">
        <f t="shared" si="2"/>
        <v>Sexta0,881944444444445Carla Regina</v>
      </c>
      <c r="L123" s="12" t="str">
        <f t="shared" si="3"/>
        <v>3º Semestre - T01NoturnoSexta0,881944444444445</v>
      </c>
      <c r="M123" s="14" t="s">
        <v>22</v>
      </c>
      <c r="N123" s="3" t="s">
        <v>53</v>
      </c>
      <c r="O123" s="15" t="str">
        <f>VLOOKUP(CONCATENATE($M123,$N123),Curriculos!$A$2:$J$332,4,FALSE)</f>
        <v>TEORIA MICROECONÔMICA I</v>
      </c>
      <c r="P123" s="16" t="str">
        <f>VLOOKUP(CONCATENATE($M123,$N123),Curriculos!$A$2:$J$332,5,FALSE)</f>
        <v>OB</v>
      </c>
      <c r="Q123" s="16" t="str">
        <f>VLOOKUP($N123,Oferta!$D$2:$P$100,5,FALSE)</f>
        <v>T</v>
      </c>
      <c r="R123" s="16">
        <f>VLOOKUP(CONCATENATE($M123,$N123),Curriculos!$A$2:$J$332,8,FALSE)</f>
        <v>60</v>
      </c>
      <c r="S123" s="17"/>
      <c r="T123" s="17" t="s">
        <v>24</v>
      </c>
      <c r="U123" s="16" t="str">
        <f>VLOOKUP(CONCATENATE($M123,$N123),Curriculos!$A$2:$J$332,10,FALSE)</f>
        <v>DCEC</v>
      </c>
      <c r="V123" s="15" t="str">
        <f>VLOOKUP(CONCATENATE($M123,$N123,$T123),Oferta!$B$2:$R$360,17,FALSE)</f>
        <v>3º Semestre - T01</v>
      </c>
      <c r="W123" s="15" t="str">
        <f>VLOOKUP(CONCATENATE($M123,$N123,$T123),Oferta!$B$2:$Q$360,12,FALSE)</f>
        <v>EN</v>
      </c>
      <c r="X123" s="17">
        <v>4</v>
      </c>
      <c r="Y123" s="18">
        <f>VLOOKUP(CONCATENATE($W123,$X123),Mtz_Horarios!$E$2:$H$92,2,FALSE)</f>
        <v>0.88194444444444453</v>
      </c>
      <c r="Z123" s="18" t="str">
        <f>VLOOKUP(CONCATENATE($W123,$X123),Mtz_Horarios!$E$2:$H$92,3,FALSE)</f>
        <v>Sexta</v>
      </c>
      <c r="AA123" s="19" t="str">
        <f>VLOOKUP(CONCATENATE($W123,$X123),Mtz_Horarios!$E$2:$H$92,4,FALSE)</f>
        <v>Noturno</v>
      </c>
      <c r="AB123" s="15">
        <f>VLOOKUP(CONCATENATE($M123,$N123,$T123),Oferta!$B$2:$Q$360,16,FALSE)</f>
        <v>1106</v>
      </c>
      <c r="AC123" s="15" t="str">
        <f>VLOOKUP(CONCATENATE($M123,$N123,$T123),Oferta!$B$2:$Q$360,15,FALSE)</f>
        <v>Carla Regina</v>
      </c>
      <c r="AI123" s="5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12"/>
      <c r="AW123" s="12"/>
    </row>
    <row r="124" spans="1:49" ht="15" customHeight="1">
      <c r="A124" s="12"/>
      <c r="B124" s="12"/>
      <c r="C124" s="12"/>
      <c r="D124" s="12"/>
      <c r="E124" s="12"/>
      <c r="F124" s="12"/>
      <c r="G124" s="12"/>
      <c r="H124" s="12" t="e">
        <f t="shared" si="0"/>
        <v>#N/A</v>
      </c>
      <c r="I124" s="12" t="e">
        <f>VLOOKUP(CONCATENATE(N124,T124),Simulador!$H$26:$H$33,1,FALSE)</f>
        <v>#N/A</v>
      </c>
      <c r="J124" s="12" t="e">
        <f t="shared" si="1"/>
        <v>#N/A</v>
      </c>
      <c r="K124" s="13" t="e">
        <f t="shared" si="2"/>
        <v>#N/A</v>
      </c>
      <c r="L124" s="12" t="e">
        <f t="shared" si="3"/>
        <v>#N/A</v>
      </c>
      <c r="M124" s="14" t="s">
        <v>31</v>
      </c>
      <c r="N124" s="3" t="s">
        <v>54</v>
      </c>
      <c r="O124" s="20" t="str">
        <f>VLOOKUP(CONCATENATE($M124,$N124),Curriculos!$A$2:$J$332,4,FALSE)</f>
        <v>LABORATÓRIO DE PRÁTICA VII</v>
      </c>
      <c r="P124" s="21" t="str">
        <f>VLOOKUP(CONCATENATE($M124,$N124),Curriculos!$A$2:$J$332,5,FALSE)</f>
        <v>OP</v>
      </c>
      <c r="Q124" s="21" t="e">
        <f>VLOOKUP($N124,Oferta!$D$2:$P$100,5,FALSE)</f>
        <v>#N/A</v>
      </c>
      <c r="R124" s="21">
        <f>VLOOKUP(CONCATENATE($M124,$N124),Curriculos!$A$2:$J$332,8,FALSE)</f>
        <v>60</v>
      </c>
      <c r="S124" s="5"/>
      <c r="T124" s="22" t="s">
        <v>24</v>
      </c>
      <c r="U124" s="21" t="str">
        <f>VLOOKUP(CONCATENATE($M124,$N124),Curriculos!$A$2:$J$332,10,FALSE)</f>
        <v>DCEC</v>
      </c>
      <c r="V124" s="20" t="e">
        <f>VLOOKUP(CONCATENATE($M124,$N124,$T124),Oferta!$B$2:$R$360,17,FALSE)</f>
        <v>#N/A</v>
      </c>
      <c r="W124" s="20" t="e">
        <f>VLOOKUP(CONCATENATE($M124,$N124,$T124),Oferta!$B$2:$Q$360,12,FALSE)</f>
        <v>#N/A</v>
      </c>
      <c r="X124" s="22">
        <v>1</v>
      </c>
      <c r="Y124" s="23" t="e">
        <f>VLOOKUP(CONCATENATE($W124,$X124),Mtz_Horarios!$E$2:$H$92,2,FALSE)</f>
        <v>#N/A</v>
      </c>
      <c r="Z124" s="23" t="e">
        <f>VLOOKUP(CONCATENATE($W124,$X124),Mtz_Horarios!$E$2:$H$92,3,FALSE)</f>
        <v>#N/A</v>
      </c>
      <c r="AA124" s="24" t="e">
        <f>VLOOKUP(CONCATENATE($W124,$X124),Mtz_Horarios!$E$2:$H$92,4,FALSE)</f>
        <v>#N/A</v>
      </c>
      <c r="AB124" s="20" t="e">
        <f>VLOOKUP(CONCATENATE($M124,$N124,$T124),Oferta!$B$2:$Q$360,16,FALSE)</f>
        <v>#N/A</v>
      </c>
      <c r="AC124" s="20" t="e">
        <f>VLOOKUP(CONCATENATE($M124,$N124,$T124),Oferta!$B$2:$Q$360,15,FALSE)</f>
        <v>#N/A</v>
      </c>
      <c r="AI124" s="5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12"/>
      <c r="AW124" s="12"/>
    </row>
    <row r="125" spans="1:49" ht="15" customHeight="1">
      <c r="A125" s="12"/>
      <c r="B125" s="12"/>
      <c r="C125" s="12"/>
      <c r="D125" s="12"/>
      <c r="E125" s="12"/>
      <c r="F125" s="12"/>
      <c r="G125" s="12"/>
      <c r="H125" s="12" t="e">
        <f t="shared" si="0"/>
        <v>#N/A</v>
      </c>
      <c r="I125" s="12" t="e">
        <f>VLOOKUP(CONCATENATE(N125,T125),Simulador!$H$26:$H$33,1,FALSE)</f>
        <v>#N/A</v>
      </c>
      <c r="J125" s="12" t="e">
        <f t="shared" si="1"/>
        <v>#N/A</v>
      </c>
      <c r="K125" s="13" t="e">
        <f t="shared" si="2"/>
        <v>#N/A</v>
      </c>
      <c r="L125" s="12" t="e">
        <f t="shared" si="3"/>
        <v>#N/A</v>
      </c>
      <c r="M125" s="14" t="s">
        <v>31</v>
      </c>
      <c r="N125" s="3" t="s">
        <v>54</v>
      </c>
      <c r="O125" s="20" t="str">
        <f>VLOOKUP(CONCATENATE($M125,$N125),Curriculos!$A$2:$J$332,4,FALSE)</f>
        <v>LABORATÓRIO DE PRÁTICA VII</v>
      </c>
      <c r="P125" s="21" t="str">
        <f>VLOOKUP(CONCATENATE($M125,$N125),Curriculos!$A$2:$J$332,5,FALSE)</f>
        <v>OP</v>
      </c>
      <c r="Q125" s="21" t="e">
        <f>VLOOKUP($N125,Oferta!$D$2:$P$100,5,FALSE)</f>
        <v>#N/A</v>
      </c>
      <c r="R125" s="21">
        <f>VLOOKUP(CONCATENATE($M125,$N125),Curriculos!$A$2:$J$332,8,FALSE)</f>
        <v>60</v>
      </c>
      <c r="S125" s="5"/>
      <c r="T125" s="22" t="s">
        <v>24</v>
      </c>
      <c r="U125" s="21" t="str">
        <f>VLOOKUP(CONCATENATE($M125,$N125),Curriculos!$A$2:$J$332,10,FALSE)</f>
        <v>DCEC</v>
      </c>
      <c r="V125" s="20" t="e">
        <f>VLOOKUP(CONCATENATE($M125,$N125,$T125),Oferta!$B$2:$R$360,17,FALSE)</f>
        <v>#N/A</v>
      </c>
      <c r="W125" s="20" t="e">
        <f>VLOOKUP(CONCATENATE($M125,$N125,$T125),Oferta!$B$2:$Q$360,12,FALSE)</f>
        <v>#N/A</v>
      </c>
      <c r="X125" s="22">
        <v>2</v>
      </c>
      <c r="Y125" s="23" t="e">
        <f>VLOOKUP(CONCATENATE($W125,$X125),Mtz_Horarios!$E$2:$H$92,2,FALSE)</f>
        <v>#N/A</v>
      </c>
      <c r="Z125" s="23" t="e">
        <f>VLOOKUP(CONCATENATE($W125,$X125),Mtz_Horarios!$E$2:$H$92,3,FALSE)</f>
        <v>#N/A</v>
      </c>
      <c r="AA125" s="24" t="e">
        <f>VLOOKUP(CONCATENATE($W125,$X125),Mtz_Horarios!$E$2:$H$92,4,FALSE)</f>
        <v>#N/A</v>
      </c>
      <c r="AB125" s="20" t="e">
        <f>VLOOKUP(CONCATENATE($M125,$N125,$T125),Oferta!$B$2:$Q$360,16,FALSE)</f>
        <v>#N/A</v>
      </c>
      <c r="AC125" s="20" t="e">
        <f>VLOOKUP(CONCATENATE($M125,$N125,$T125),Oferta!$B$2:$Q$360,15,FALSE)</f>
        <v>#N/A</v>
      </c>
      <c r="AI125" s="5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12"/>
      <c r="AW125" s="12"/>
    </row>
    <row r="126" spans="1:49" ht="15" customHeight="1">
      <c r="A126" s="12"/>
      <c r="B126" s="12"/>
      <c r="C126" s="12"/>
      <c r="D126" s="12"/>
      <c r="E126" s="12"/>
      <c r="F126" s="12"/>
      <c r="G126" s="12"/>
      <c r="H126" s="12" t="e">
        <f t="shared" si="0"/>
        <v>#N/A</v>
      </c>
      <c r="I126" s="12" t="e">
        <f>VLOOKUP(CONCATENATE(N126,T126),Simulador!$H$26:$H$33,1,FALSE)</f>
        <v>#N/A</v>
      </c>
      <c r="J126" s="12" t="e">
        <f t="shared" si="1"/>
        <v>#N/A</v>
      </c>
      <c r="K126" s="13" t="e">
        <f t="shared" si="2"/>
        <v>#N/A</v>
      </c>
      <c r="L126" s="12" t="e">
        <f t="shared" si="3"/>
        <v>#N/A</v>
      </c>
      <c r="M126" s="14" t="s">
        <v>31</v>
      </c>
      <c r="N126" s="3" t="s">
        <v>54</v>
      </c>
      <c r="O126" s="20" t="str">
        <f>VLOOKUP(CONCATENATE($M126,$N126),Curriculos!$A$2:$J$332,4,FALSE)</f>
        <v>LABORATÓRIO DE PRÁTICA VII</v>
      </c>
      <c r="P126" s="21" t="str">
        <f>VLOOKUP(CONCATENATE($M126,$N126),Curriculos!$A$2:$J$332,5,FALSE)</f>
        <v>OP</v>
      </c>
      <c r="Q126" s="21" t="e">
        <f>VLOOKUP($N126,Oferta!$D$2:$P$100,5,FALSE)</f>
        <v>#N/A</v>
      </c>
      <c r="R126" s="21">
        <f>VLOOKUP(CONCATENATE($M126,$N126),Curriculos!$A$2:$J$332,8,FALSE)</f>
        <v>60</v>
      </c>
      <c r="S126" s="5"/>
      <c r="T126" s="22" t="s">
        <v>24</v>
      </c>
      <c r="U126" s="21" t="str">
        <f>VLOOKUP(CONCATENATE($M126,$N126),Curriculos!$A$2:$J$332,10,FALSE)</f>
        <v>DCEC</v>
      </c>
      <c r="V126" s="20" t="e">
        <f>VLOOKUP(CONCATENATE($M126,$N126,$T126),Oferta!$B$2:$R$360,17,FALSE)</f>
        <v>#N/A</v>
      </c>
      <c r="W126" s="20" t="e">
        <f>VLOOKUP(CONCATENATE($M126,$N126,$T126),Oferta!$B$2:$Q$360,12,FALSE)</f>
        <v>#N/A</v>
      </c>
      <c r="X126" s="22">
        <v>3</v>
      </c>
      <c r="Y126" s="23" t="e">
        <f>VLOOKUP(CONCATENATE($W126,$X126),Mtz_Horarios!$E$2:$H$92,2,FALSE)</f>
        <v>#N/A</v>
      </c>
      <c r="Z126" s="23" t="e">
        <f>VLOOKUP(CONCATENATE($W126,$X126),Mtz_Horarios!$E$2:$H$92,3,FALSE)</f>
        <v>#N/A</v>
      </c>
      <c r="AA126" s="24" t="e">
        <f>VLOOKUP(CONCATENATE($W126,$X126),Mtz_Horarios!$E$2:$H$92,4,FALSE)</f>
        <v>#N/A</v>
      </c>
      <c r="AB126" s="20" t="e">
        <f>VLOOKUP(CONCATENATE($M126,$N126,$T126),Oferta!$B$2:$Q$360,16,FALSE)</f>
        <v>#N/A</v>
      </c>
      <c r="AC126" s="20" t="e">
        <f>VLOOKUP(CONCATENATE($M126,$N126,$T126),Oferta!$B$2:$Q$360,15,FALSE)</f>
        <v>#N/A</v>
      </c>
      <c r="AI126" s="5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12"/>
      <c r="AW126" s="12"/>
    </row>
    <row r="127" spans="1:49" ht="15" customHeight="1">
      <c r="A127" s="12"/>
      <c r="B127" s="12"/>
      <c r="C127" s="12"/>
      <c r="D127" s="12"/>
      <c r="E127" s="12"/>
      <c r="F127" s="12"/>
      <c r="G127" s="12"/>
      <c r="H127" s="12" t="e">
        <f t="shared" si="0"/>
        <v>#N/A</v>
      </c>
      <c r="I127" s="12" t="e">
        <f>VLOOKUP(CONCATENATE(N127,T127),Simulador!$H$26:$H$33,1,FALSE)</f>
        <v>#N/A</v>
      </c>
      <c r="J127" s="12" t="e">
        <f t="shared" si="1"/>
        <v>#N/A</v>
      </c>
      <c r="K127" s="13" t="e">
        <f t="shared" si="2"/>
        <v>#N/A</v>
      </c>
      <c r="L127" s="12" t="e">
        <f t="shared" si="3"/>
        <v>#N/A</v>
      </c>
      <c r="M127" s="14" t="s">
        <v>31</v>
      </c>
      <c r="N127" s="3" t="s">
        <v>54</v>
      </c>
      <c r="O127" s="20" t="str">
        <f>VLOOKUP(CONCATENATE($M127,$N127),Curriculos!$A$2:$J$332,4,FALSE)</f>
        <v>LABORATÓRIO DE PRÁTICA VII</v>
      </c>
      <c r="P127" s="21" t="str">
        <f>VLOOKUP(CONCATENATE($M127,$N127),Curriculos!$A$2:$J$332,5,FALSE)</f>
        <v>OP</v>
      </c>
      <c r="Q127" s="21" t="e">
        <f>VLOOKUP($N127,Oferta!$D$2:$P$100,5,FALSE)</f>
        <v>#N/A</v>
      </c>
      <c r="R127" s="21">
        <f>VLOOKUP(CONCATENATE($M127,$N127),Curriculos!$A$2:$J$332,8,FALSE)</f>
        <v>60</v>
      </c>
      <c r="S127" s="5"/>
      <c r="T127" s="22" t="s">
        <v>24</v>
      </c>
      <c r="U127" s="21" t="str">
        <f>VLOOKUP(CONCATENATE($M127,$N127),Curriculos!$A$2:$J$332,10,FALSE)</f>
        <v>DCEC</v>
      </c>
      <c r="V127" s="20" t="e">
        <f>VLOOKUP(CONCATENATE($M127,$N127,$T127),Oferta!$B$2:$R$360,17,FALSE)</f>
        <v>#N/A</v>
      </c>
      <c r="W127" s="20" t="e">
        <f>VLOOKUP(CONCATENATE($M127,$N127,$T127),Oferta!$B$2:$Q$360,12,FALSE)</f>
        <v>#N/A</v>
      </c>
      <c r="X127" s="22">
        <v>4</v>
      </c>
      <c r="Y127" s="23" t="e">
        <f>VLOOKUP(CONCATENATE($W127,$X127),Mtz_Horarios!$E$2:$H$92,2,FALSE)</f>
        <v>#N/A</v>
      </c>
      <c r="Z127" s="23" t="e">
        <f>VLOOKUP(CONCATENATE($W127,$X127),Mtz_Horarios!$E$2:$H$92,3,FALSE)</f>
        <v>#N/A</v>
      </c>
      <c r="AA127" s="24" t="e">
        <f>VLOOKUP(CONCATENATE($W127,$X127),Mtz_Horarios!$E$2:$H$92,4,FALSE)</f>
        <v>#N/A</v>
      </c>
      <c r="AB127" s="20" t="e">
        <f>VLOOKUP(CONCATENATE($M127,$N127,$T127),Oferta!$B$2:$Q$360,16,FALSE)</f>
        <v>#N/A</v>
      </c>
      <c r="AC127" s="20" t="e">
        <f>VLOOKUP(CONCATENATE($M127,$N127,$T127),Oferta!$B$2:$Q$360,15,FALSE)</f>
        <v>#N/A</v>
      </c>
      <c r="AI127" s="5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12"/>
      <c r="AW127" s="12"/>
    </row>
    <row r="128" spans="1:49" ht="15" customHeight="1">
      <c r="A128" s="12"/>
      <c r="B128" s="12"/>
      <c r="C128" s="12"/>
      <c r="D128" s="12"/>
      <c r="E128" s="12"/>
      <c r="F128" s="12"/>
      <c r="G128" s="12"/>
      <c r="H128" s="12" t="str">
        <f t="shared" si="0"/>
        <v>T02ECONOMIA INTERNACIONAL II</v>
      </c>
      <c r="I128" s="12" t="e">
        <f>VLOOKUP(CONCATENATE(N128,T128),Simulador!$H$26:$H$33,1,FALSE)</f>
        <v>#N/A</v>
      </c>
      <c r="J128" s="12" t="e">
        <f t="shared" si="1"/>
        <v>#N/A</v>
      </c>
      <c r="K128" s="13" t="str">
        <f t="shared" si="2"/>
        <v>Terça0,3125Carlos Eduardo Ribeiro</v>
      </c>
      <c r="L128" s="12" t="str">
        <f t="shared" si="3"/>
        <v>7º Semestre - T02MatutinoTerça0,3125</v>
      </c>
      <c r="M128" s="14" t="s">
        <v>25</v>
      </c>
      <c r="N128" s="3" t="s">
        <v>55</v>
      </c>
      <c r="O128" s="20" t="str">
        <f>VLOOKUP(CONCATENATE($M128,$N128),Curriculos!$A$2:$J$332,4,FALSE)</f>
        <v>ECONOMIA INTERNACIONAL II</v>
      </c>
      <c r="P128" s="21" t="str">
        <f>VLOOKUP(CONCATENATE($M128,$N128),Curriculos!$A$2:$J$332,5,FALSE)</f>
        <v>OB</v>
      </c>
      <c r="Q128" s="21" t="e">
        <f>VLOOKUP($N128,Oferta!$D$2:$P$100,5,FALSE)</f>
        <v>#N/A</v>
      </c>
      <c r="R128" s="21">
        <f>VLOOKUP(CONCATENATE($M128,$N128),Curriculos!$A$2:$J$332,8,FALSE)</f>
        <v>60</v>
      </c>
      <c r="S128" s="5" t="s">
        <v>33</v>
      </c>
      <c r="T128" s="22" t="s">
        <v>29</v>
      </c>
      <c r="U128" s="21" t="str">
        <f>VLOOKUP(CONCATENATE($M128,$N128),Curriculos!$A$2:$J$332,10,FALSE)</f>
        <v>DCEC</v>
      </c>
      <c r="V128" s="20" t="str">
        <f>VLOOKUP(CONCATENATE($M128,$N128,$T128),Oferta!$B$2:$R$360,17,FALSE)</f>
        <v>7º Semestre - T02</v>
      </c>
      <c r="W128" s="20" t="str">
        <f>VLOOKUP(CONCATENATE($M128,$N128,$T128),Oferta!$B$2:$Q$360,12,FALSE)</f>
        <v>CM</v>
      </c>
      <c r="X128" s="22">
        <v>1</v>
      </c>
      <c r="Y128" s="23">
        <f>VLOOKUP(CONCATENATE($W128,$X128),Mtz_Horarios!$E$2:$H$92,2,FALSE)</f>
        <v>0.3125</v>
      </c>
      <c r="Z128" s="23" t="str">
        <f>VLOOKUP(CONCATENATE($W128,$X128),Mtz_Horarios!$E$2:$H$92,3,FALSE)</f>
        <v>Terça</v>
      </c>
      <c r="AA128" s="24" t="str">
        <f>VLOOKUP(CONCATENATE($W128,$X128),Mtz_Horarios!$E$2:$H$92,4,FALSE)</f>
        <v>Matutino</v>
      </c>
      <c r="AB128" s="20">
        <f>VLOOKUP(CONCATENATE($M128,$N128,$T128),Oferta!$B$2:$Q$360,16,FALSE)</f>
        <v>1104</v>
      </c>
      <c r="AC128" s="20" t="str">
        <f>VLOOKUP(CONCATENATE($M128,$N128,$T128),Oferta!$B$2:$Q$360,15,FALSE)</f>
        <v>Carlos Eduardo Ribeiro</v>
      </c>
      <c r="AI128" s="5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12"/>
      <c r="AW128" s="12"/>
    </row>
    <row r="129" spans="1:49" ht="15" customHeight="1">
      <c r="A129" s="12"/>
      <c r="B129" s="12"/>
      <c r="C129" s="12"/>
      <c r="D129" s="12"/>
      <c r="E129" s="12"/>
      <c r="F129" s="12"/>
      <c r="G129" s="12"/>
      <c r="H129" s="12" t="str">
        <f t="shared" si="0"/>
        <v>T02ECONOMIA INTERNACIONAL II</v>
      </c>
      <c r="I129" s="12" t="e">
        <f>VLOOKUP(CONCATENATE(N129,T129),Simulador!$H$26:$H$33,1,FALSE)</f>
        <v>#N/A</v>
      </c>
      <c r="J129" s="12" t="e">
        <f t="shared" si="1"/>
        <v>#N/A</v>
      </c>
      <c r="K129" s="13" t="str">
        <f t="shared" si="2"/>
        <v>Terça0,347222222222222Carlos Eduardo Ribeiro</v>
      </c>
      <c r="L129" s="12" t="str">
        <f t="shared" si="3"/>
        <v>7º Semestre - T02MatutinoTerça0,347222222222222</v>
      </c>
      <c r="M129" s="14" t="s">
        <v>25</v>
      </c>
      <c r="N129" s="3" t="s">
        <v>55</v>
      </c>
      <c r="O129" s="20" t="str">
        <f>VLOOKUP(CONCATENATE($M129,$N129),Curriculos!$A$2:$J$332,4,FALSE)</f>
        <v>ECONOMIA INTERNACIONAL II</v>
      </c>
      <c r="P129" s="21" t="str">
        <f>VLOOKUP(CONCATENATE($M129,$N129),Curriculos!$A$2:$J$332,5,FALSE)</f>
        <v>OB</v>
      </c>
      <c r="Q129" s="21" t="e">
        <f>VLOOKUP($N129,Oferta!$D$2:$P$100,5,FALSE)</f>
        <v>#N/A</v>
      </c>
      <c r="R129" s="21">
        <f>VLOOKUP(CONCATENATE($M129,$N129),Curriculos!$A$2:$J$332,8,FALSE)</f>
        <v>60</v>
      </c>
      <c r="S129" s="5" t="s">
        <v>33</v>
      </c>
      <c r="T129" s="22" t="s">
        <v>29</v>
      </c>
      <c r="U129" s="21" t="str">
        <f>VLOOKUP(CONCATENATE($M129,$N129),Curriculos!$A$2:$J$332,10,FALSE)</f>
        <v>DCEC</v>
      </c>
      <c r="V129" s="20" t="str">
        <f>VLOOKUP(CONCATENATE($M129,$N129,$T129),Oferta!$B$2:$R$360,17,FALSE)</f>
        <v>7º Semestre - T02</v>
      </c>
      <c r="W129" s="20" t="str">
        <f>VLOOKUP(CONCATENATE($M129,$N129,$T129),Oferta!$B$2:$Q$360,12,FALSE)</f>
        <v>CM</v>
      </c>
      <c r="X129" s="22">
        <v>2</v>
      </c>
      <c r="Y129" s="23">
        <f>VLOOKUP(CONCATENATE($W129,$X129),Mtz_Horarios!$E$2:$H$92,2,FALSE)</f>
        <v>0.34722222222222221</v>
      </c>
      <c r="Z129" s="23" t="str">
        <f>VLOOKUP(CONCATENATE($W129,$X129),Mtz_Horarios!$E$2:$H$92,3,FALSE)</f>
        <v>Terça</v>
      </c>
      <c r="AA129" s="24" t="str">
        <f>VLOOKUP(CONCATENATE($W129,$X129),Mtz_Horarios!$E$2:$H$92,4,FALSE)</f>
        <v>Matutino</v>
      </c>
      <c r="AB129" s="20">
        <f>VLOOKUP(CONCATENATE($M129,$N129,$T129),Oferta!$B$2:$Q$360,16,FALSE)</f>
        <v>1104</v>
      </c>
      <c r="AC129" s="20" t="str">
        <f>VLOOKUP(CONCATENATE($M129,$N129,$T129),Oferta!$B$2:$Q$360,15,FALSE)</f>
        <v>Carlos Eduardo Ribeiro</v>
      </c>
      <c r="AI129" s="5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12"/>
      <c r="AW129" s="12"/>
    </row>
    <row r="130" spans="1:49" ht="15" customHeight="1">
      <c r="A130" s="12"/>
      <c r="B130" s="12"/>
      <c r="C130" s="12"/>
      <c r="D130" s="12"/>
      <c r="E130" s="12"/>
      <c r="F130" s="12"/>
      <c r="G130" s="12"/>
      <c r="H130" s="12" t="str">
        <f t="shared" si="0"/>
        <v>T02ECONOMIA INTERNACIONAL II</v>
      </c>
      <c r="I130" s="12" t="e">
        <f>VLOOKUP(CONCATENATE(N130,T130),Simulador!$H$26:$H$33,1,FALSE)</f>
        <v>#N/A</v>
      </c>
      <c r="J130" s="12" t="e">
        <f t="shared" si="1"/>
        <v>#N/A</v>
      </c>
      <c r="K130" s="13" t="str">
        <f t="shared" si="2"/>
        <v>Segunda0,381944444444444Carlos Eduardo Ribeiro</v>
      </c>
      <c r="L130" s="12" t="str">
        <f t="shared" si="3"/>
        <v>7º Semestre - T02MatutinoSegunda0,381944444444444</v>
      </c>
      <c r="M130" s="14" t="s">
        <v>25</v>
      </c>
      <c r="N130" s="3" t="s">
        <v>55</v>
      </c>
      <c r="O130" s="20" t="str">
        <f>VLOOKUP(CONCATENATE($M130,$N130),Curriculos!$A$2:$J$332,4,FALSE)</f>
        <v>ECONOMIA INTERNACIONAL II</v>
      </c>
      <c r="P130" s="21" t="str">
        <f>VLOOKUP(CONCATENATE($M130,$N130),Curriculos!$A$2:$J$332,5,FALSE)</f>
        <v>OB</v>
      </c>
      <c r="Q130" s="21" t="e">
        <f>VLOOKUP($N130,Oferta!$D$2:$P$100,5,FALSE)</f>
        <v>#N/A</v>
      </c>
      <c r="R130" s="21">
        <f>VLOOKUP(CONCATENATE($M130,$N130),Curriculos!$A$2:$J$332,8,FALSE)</f>
        <v>60</v>
      </c>
      <c r="S130" s="5" t="s">
        <v>33</v>
      </c>
      <c r="T130" s="22" t="s">
        <v>29</v>
      </c>
      <c r="U130" s="21" t="str">
        <f>VLOOKUP(CONCATENATE($M130,$N130),Curriculos!$A$2:$J$332,10,FALSE)</f>
        <v>DCEC</v>
      </c>
      <c r="V130" s="20" t="str">
        <f>VLOOKUP(CONCATENATE($M130,$N130,$T130),Oferta!$B$2:$R$360,17,FALSE)</f>
        <v>7º Semestre - T02</v>
      </c>
      <c r="W130" s="20" t="str">
        <f>VLOOKUP(CONCATENATE($M130,$N130,$T130),Oferta!$B$2:$Q$360,12,FALSE)</f>
        <v>CM</v>
      </c>
      <c r="X130" s="22">
        <v>3</v>
      </c>
      <c r="Y130" s="23">
        <f>VLOOKUP(CONCATENATE($W130,$X130),Mtz_Horarios!$E$2:$H$92,2,FALSE)</f>
        <v>0.38194444444444442</v>
      </c>
      <c r="Z130" s="23" t="str">
        <f>VLOOKUP(CONCATENATE($W130,$X130),Mtz_Horarios!$E$2:$H$92,3,FALSE)</f>
        <v>Segunda</v>
      </c>
      <c r="AA130" s="24" t="str">
        <f>VLOOKUP(CONCATENATE($W130,$X130),Mtz_Horarios!$E$2:$H$92,4,FALSE)</f>
        <v>Matutino</v>
      </c>
      <c r="AB130" s="20">
        <f>VLOOKUP(CONCATENATE($M130,$N130,$T130),Oferta!$B$2:$Q$360,16,FALSE)</f>
        <v>1104</v>
      </c>
      <c r="AC130" s="20" t="str">
        <f>VLOOKUP(CONCATENATE($M130,$N130,$T130),Oferta!$B$2:$Q$360,15,FALSE)</f>
        <v>Carlos Eduardo Ribeiro</v>
      </c>
      <c r="AI130" s="5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12"/>
      <c r="AW130" s="12"/>
    </row>
    <row r="131" spans="1:49" ht="15" customHeight="1">
      <c r="A131" s="12"/>
      <c r="B131" s="12"/>
      <c r="C131" s="12"/>
      <c r="D131" s="12"/>
      <c r="E131" s="12"/>
      <c r="F131" s="12"/>
      <c r="G131" s="12"/>
      <c r="H131" s="12" t="str">
        <f t="shared" si="0"/>
        <v>T02ECONOMIA INTERNACIONAL II</v>
      </c>
      <c r="I131" s="12" t="e">
        <f>VLOOKUP(CONCATENATE(N131,T131),Simulador!$H$26:$H$33,1,FALSE)</f>
        <v>#N/A</v>
      </c>
      <c r="J131" s="12" t="e">
        <f t="shared" si="1"/>
        <v>#N/A</v>
      </c>
      <c r="K131" s="13" t="str">
        <f t="shared" si="2"/>
        <v>Segunda0,416666666666667Carlos Eduardo Ribeiro</v>
      </c>
      <c r="L131" s="12" t="str">
        <f t="shared" si="3"/>
        <v>7º Semestre - T02MatutinoSegunda0,416666666666667</v>
      </c>
      <c r="M131" s="14" t="s">
        <v>25</v>
      </c>
      <c r="N131" s="3" t="s">
        <v>55</v>
      </c>
      <c r="O131" s="20" t="str">
        <f>VLOOKUP(CONCATENATE($M131,$N131),Curriculos!$A$2:$J$332,4,FALSE)</f>
        <v>ECONOMIA INTERNACIONAL II</v>
      </c>
      <c r="P131" s="21" t="str">
        <f>VLOOKUP(CONCATENATE($M131,$N131),Curriculos!$A$2:$J$332,5,FALSE)</f>
        <v>OB</v>
      </c>
      <c r="Q131" s="21" t="e">
        <f>VLOOKUP($N131,Oferta!$D$2:$P$100,5,FALSE)</f>
        <v>#N/A</v>
      </c>
      <c r="R131" s="21">
        <f>VLOOKUP(CONCATENATE($M131,$N131),Curriculos!$A$2:$J$332,8,FALSE)</f>
        <v>60</v>
      </c>
      <c r="S131" s="5" t="s">
        <v>33</v>
      </c>
      <c r="T131" s="22" t="s">
        <v>29</v>
      </c>
      <c r="U131" s="21" t="str">
        <f>VLOOKUP(CONCATENATE($M131,$N131),Curriculos!$A$2:$J$332,10,FALSE)</f>
        <v>DCEC</v>
      </c>
      <c r="V131" s="20" t="str">
        <f>VLOOKUP(CONCATENATE($M131,$N131,$T131),Oferta!$B$2:$R$360,17,FALSE)</f>
        <v>7º Semestre - T02</v>
      </c>
      <c r="W131" s="20" t="str">
        <f>VLOOKUP(CONCATENATE($M131,$N131,$T131),Oferta!$B$2:$Q$360,12,FALSE)</f>
        <v>CM</v>
      </c>
      <c r="X131" s="22">
        <v>4</v>
      </c>
      <c r="Y131" s="23">
        <f>VLOOKUP(CONCATENATE($W131,$X131),Mtz_Horarios!$E$2:$H$92,2,FALSE)</f>
        <v>0.41666666666666663</v>
      </c>
      <c r="Z131" s="23" t="str">
        <f>VLOOKUP(CONCATENATE($W131,$X131),Mtz_Horarios!$E$2:$H$92,3,FALSE)</f>
        <v>Segunda</v>
      </c>
      <c r="AA131" s="24" t="str">
        <f>VLOOKUP(CONCATENATE($W131,$X131),Mtz_Horarios!$E$2:$H$92,4,FALSE)</f>
        <v>Matutino</v>
      </c>
      <c r="AB131" s="20">
        <f>VLOOKUP(CONCATENATE($M131,$N131,$T131),Oferta!$B$2:$Q$360,16,FALSE)</f>
        <v>1104</v>
      </c>
      <c r="AC131" s="20" t="str">
        <f>VLOOKUP(CONCATENATE($M131,$N131,$T131),Oferta!$B$2:$Q$360,15,FALSE)</f>
        <v>Carlos Eduardo Ribeiro</v>
      </c>
      <c r="AI131" s="5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12"/>
      <c r="AW131" s="12"/>
    </row>
    <row r="132" spans="1:49" ht="15" customHeight="1">
      <c r="A132" s="12"/>
      <c r="B132" s="12"/>
      <c r="C132" s="12"/>
      <c r="D132" s="12"/>
      <c r="E132" s="12"/>
      <c r="F132" s="12"/>
      <c r="G132" s="12"/>
      <c r="H132" s="12" t="str">
        <f t="shared" si="0"/>
        <v>T02ECONOMIA VII (Internacional II)</v>
      </c>
      <c r="I132" s="12" t="e">
        <f>VLOOKUP(CONCATENATE(N132,T132),Simulador!$H$26:$H$33,1,FALSE)</f>
        <v>#N/A</v>
      </c>
      <c r="J132" s="12" t="e">
        <f t="shared" si="1"/>
        <v>#N/A</v>
      </c>
      <c r="K132" s="13" t="str">
        <f t="shared" si="2"/>
        <v>Segunda0,451388888888889Carlos Eduardo Ribeiro</v>
      </c>
      <c r="L132" s="12" t="str">
        <f t="shared" si="3"/>
        <v>7º Semestre - T02MatutinoSegunda0,451388888888889</v>
      </c>
      <c r="M132" s="14" t="s">
        <v>25</v>
      </c>
      <c r="N132" s="3" t="s">
        <v>56</v>
      </c>
      <c r="O132" s="20" t="str">
        <f>VLOOKUP(CONCATENATE($M132,$N132),Curriculos!$A$2:$J$332,4,FALSE)</f>
        <v>ECONOMIA VII (Internacional II)</v>
      </c>
      <c r="P132" s="21" t="str">
        <f>VLOOKUP(CONCATENATE($M132,$N132),Curriculos!$A$2:$J$332,5,FALSE)</f>
        <v>OP</v>
      </c>
      <c r="Q132" s="21" t="e">
        <f>VLOOKUP($N132,Oferta!$D$2:$P$100,5,FALSE)</f>
        <v>#N/A</v>
      </c>
      <c r="R132" s="21">
        <f>VLOOKUP(CONCATENATE($M132,$N132),Curriculos!$A$2:$J$332,8,FALSE)</f>
        <v>30</v>
      </c>
      <c r="S132" s="5" t="s">
        <v>45</v>
      </c>
      <c r="T132" s="22" t="s">
        <v>29</v>
      </c>
      <c r="U132" s="21" t="str">
        <f>VLOOKUP(CONCATENATE($M132,$N132),Curriculos!$A$2:$J$332,10,FALSE)</f>
        <v>DCEC</v>
      </c>
      <c r="V132" s="20" t="str">
        <f>VLOOKUP(CONCATENATE($M132,$N132,$T132),Oferta!$B$2:$R$360,17,FALSE)</f>
        <v>7º Semestre - T02</v>
      </c>
      <c r="W132" s="20" t="str">
        <f>VLOOKUP(CONCATENATE($M132,$N132,$T132),Oferta!$B$2:$Q$360,12,FALSE)</f>
        <v>CM</v>
      </c>
      <c r="X132" s="22">
        <v>5</v>
      </c>
      <c r="Y132" s="23">
        <f>VLOOKUP(CONCATENATE($W132,$X132),Mtz_Horarios!$E$2:$H$92,2,FALSE)</f>
        <v>0.45138888888888884</v>
      </c>
      <c r="Z132" s="23" t="str">
        <f>VLOOKUP(CONCATENATE($W132,$X132),Mtz_Horarios!$E$2:$H$92,3,FALSE)</f>
        <v>Segunda</v>
      </c>
      <c r="AA132" s="24" t="str">
        <f>VLOOKUP(CONCATENATE($W132,$X132),Mtz_Horarios!$E$2:$H$92,4,FALSE)</f>
        <v>Matutino</v>
      </c>
      <c r="AB132" s="20">
        <f>VLOOKUP(CONCATENATE($M132,$N132,$T132),Oferta!$B$2:$Q$360,16,FALSE)</f>
        <v>1104</v>
      </c>
      <c r="AC132" s="20" t="str">
        <f>VLOOKUP(CONCATENATE($M132,$N132,$T132),Oferta!$B$2:$Q$360,15,FALSE)</f>
        <v>Carlos Eduardo Ribeiro</v>
      </c>
      <c r="AI132" s="5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12"/>
      <c r="AW132" s="12"/>
    </row>
    <row r="133" spans="1:49" ht="15" customHeight="1">
      <c r="A133" s="12"/>
      <c r="B133" s="12"/>
      <c r="C133" s="12"/>
      <c r="D133" s="12"/>
      <c r="E133" s="12"/>
      <c r="F133" s="12"/>
      <c r="G133" s="12"/>
      <c r="H133" s="12" t="str">
        <f t="shared" si="0"/>
        <v>T02ECONOMIA VII (Internacional II)</v>
      </c>
      <c r="I133" s="12" t="e">
        <f>VLOOKUP(CONCATENATE(N133,T133),Simulador!$H$26:$H$33,1,FALSE)</f>
        <v>#N/A</v>
      </c>
      <c r="J133" s="12" t="e">
        <f t="shared" si="1"/>
        <v>#N/A</v>
      </c>
      <c r="K133" s="13" t="str">
        <f t="shared" si="2"/>
        <v>Segunda0,486111111111111Carlos Eduardo Ribeiro</v>
      </c>
      <c r="L133" s="12" t="str">
        <f t="shared" si="3"/>
        <v>7º Semestre - T02MatutinoSegunda0,486111111111111</v>
      </c>
      <c r="M133" s="14" t="s">
        <v>25</v>
      </c>
      <c r="N133" s="3" t="s">
        <v>56</v>
      </c>
      <c r="O133" s="20" t="str">
        <f>VLOOKUP(CONCATENATE($M133,$N133),Curriculos!$A$2:$J$332,4,FALSE)</f>
        <v>ECONOMIA VII (Internacional II)</v>
      </c>
      <c r="P133" s="21" t="str">
        <f>VLOOKUP(CONCATENATE($M133,$N133),Curriculos!$A$2:$J$332,5,FALSE)</f>
        <v>OP</v>
      </c>
      <c r="Q133" s="21" t="e">
        <f>VLOOKUP($N133,Oferta!$D$2:$P$100,5,FALSE)</f>
        <v>#N/A</v>
      </c>
      <c r="R133" s="21">
        <f>VLOOKUP(CONCATENATE($M133,$N133),Curriculos!$A$2:$J$332,8,FALSE)</f>
        <v>30</v>
      </c>
      <c r="S133" s="5" t="s">
        <v>45</v>
      </c>
      <c r="T133" s="22" t="s">
        <v>29</v>
      </c>
      <c r="U133" s="21" t="str">
        <f>VLOOKUP(CONCATENATE($M133,$N133),Curriculos!$A$2:$J$332,10,FALSE)</f>
        <v>DCEC</v>
      </c>
      <c r="V133" s="20" t="str">
        <f>VLOOKUP(CONCATENATE($M133,$N133,$T133),Oferta!$B$2:$R$360,17,FALSE)</f>
        <v>7º Semestre - T02</v>
      </c>
      <c r="W133" s="20" t="str">
        <f>VLOOKUP(CONCATENATE($M133,$N133,$T133),Oferta!$B$2:$Q$360,12,FALSE)</f>
        <v>CM</v>
      </c>
      <c r="X133" s="22">
        <v>6</v>
      </c>
      <c r="Y133" s="23">
        <f>VLOOKUP(CONCATENATE($W133,$X133),Mtz_Horarios!$E$2:$H$92,2,FALSE)</f>
        <v>0.4861111111111111</v>
      </c>
      <c r="Z133" s="23" t="str">
        <f>VLOOKUP(CONCATENATE($W133,$X133),Mtz_Horarios!$E$2:$H$92,3,FALSE)</f>
        <v>Segunda</v>
      </c>
      <c r="AA133" s="24" t="str">
        <f>VLOOKUP(CONCATENATE($W133,$X133),Mtz_Horarios!$E$2:$H$92,4,FALSE)</f>
        <v>Matutino</v>
      </c>
      <c r="AB133" s="20">
        <f>VLOOKUP(CONCATENATE($M133,$N133,$T133),Oferta!$B$2:$Q$360,16,FALSE)</f>
        <v>1104</v>
      </c>
      <c r="AC133" s="20" t="str">
        <f>VLOOKUP(CONCATENATE($M133,$N133,$T133),Oferta!$B$2:$Q$360,15,FALSE)</f>
        <v>Carlos Eduardo Ribeiro</v>
      </c>
      <c r="AI133" s="5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12"/>
      <c r="AW133" s="12"/>
    </row>
    <row r="134" spans="1:49" ht="15" customHeight="1">
      <c r="A134" s="12"/>
      <c r="B134" s="12"/>
      <c r="C134" s="12"/>
      <c r="D134" s="12"/>
      <c r="E134" s="12"/>
      <c r="F134" s="12"/>
      <c r="G134" s="12"/>
      <c r="H134" s="12" t="str">
        <f t="shared" si="0"/>
        <v>T06PRÁTICA EXTENSIONISTA I</v>
      </c>
      <c r="I134" s="12" t="e">
        <f>VLOOKUP(CONCATENATE(N134,T134),Simulador!$H$26:$H$33,1,FALSE)</f>
        <v>#N/A</v>
      </c>
      <c r="J134" s="12" t="e">
        <f t="shared" si="1"/>
        <v>#N/A</v>
      </c>
      <c r="K134" s="13" t="str">
        <f t="shared" si="2"/>
        <v>Quinta0,3125Carlos Henrique L. Borges</v>
      </c>
      <c r="L134" s="12" t="str">
        <f t="shared" si="3"/>
        <v>6º Semestre - T06MatutinoQuinta0,3125</v>
      </c>
      <c r="M134" s="14" t="s">
        <v>25</v>
      </c>
      <c r="N134" s="3" t="s">
        <v>26</v>
      </c>
      <c r="O134" s="20" t="str">
        <f>VLOOKUP(CONCATENATE($M134,$N134),Curriculos!$A$2:$J$332,4,FALSE)</f>
        <v>PRÁTICA EXTENSIONISTA I</v>
      </c>
      <c r="P134" s="21" t="str">
        <f>VLOOKUP(CONCATENATE($M134,$N134),Curriculos!$A$2:$J$332,5,FALSE)</f>
        <v>OB</v>
      </c>
      <c r="Q134" s="21" t="e">
        <f>VLOOKUP($N134,Oferta!$D$2:$P$100,5,FALSE)</f>
        <v>#N/A</v>
      </c>
      <c r="R134" s="21">
        <f>VLOOKUP(CONCATENATE($M134,$N134),Curriculos!$A$2:$J$332,8,FALSE)</f>
        <v>90</v>
      </c>
      <c r="S134" s="5"/>
      <c r="T134" s="22" t="s">
        <v>57</v>
      </c>
      <c r="U134" s="21" t="str">
        <f>VLOOKUP(CONCATENATE($M134,$N134),Curriculos!$A$2:$J$332,10,FALSE)</f>
        <v>DCEC</v>
      </c>
      <c r="V134" s="20" t="str">
        <f>VLOOKUP(CONCATENATE($M134,$N134,$T134),Oferta!$B$2:$R$360,17,FALSE)</f>
        <v>6º Semestre - T06</v>
      </c>
      <c r="W134" s="20" t="str">
        <f>VLOOKUP(CONCATENATE($M134,$N134,$T134),Oferta!$B$2:$Q$360,12,FALSE)</f>
        <v>DM</v>
      </c>
      <c r="X134" s="22">
        <v>1</v>
      </c>
      <c r="Y134" s="23">
        <f>VLOOKUP(CONCATENATE($W134,$X134),Mtz_Horarios!$E$2:$H$92,2,FALSE)</f>
        <v>0.3125</v>
      </c>
      <c r="Z134" s="23" t="str">
        <f>VLOOKUP(CONCATENATE($W134,$X134),Mtz_Horarios!$E$2:$H$92,3,FALSE)</f>
        <v>Quinta</v>
      </c>
      <c r="AA134" s="24" t="str">
        <f>VLOOKUP(CONCATENATE($W134,$X134),Mtz_Horarios!$E$2:$H$92,4,FALSE)</f>
        <v>Matutino</v>
      </c>
      <c r="AB134" s="20">
        <f>VLOOKUP(CONCATENATE($M134,$N134,$T134),Oferta!$B$2:$Q$360,16,FALSE)</f>
        <v>1108</v>
      </c>
      <c r="AC134" s="20" t="str">
        <f>VLOOKUP(CONCATENATE($M134,$N134,$T134),Oferta!$B$2:$Q$360,15,FALSE)</f>
        <v>Carlos Henrique L. Borges</v>
      </c>
      <c r="AI134" s="5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12"/>
      <c r="AW134" s="12"/>
    </row>
    <row r="135" spans="1:49" ht="15" customHeight="1">
      <c r="A135" s="12"/>
      <c r="B135" s="12"/>
      <c r="C135" s="12"/>
      <c r="D135" s="12"/>
      <c r="E135" s="12"/>
      <c r="F135" s="12"/>
      <c r="G135" s="12"/>
      <c r="H135" s="12" t="str">
        <f t="shared" si="0"/>
        <v>T06PRÁTICA EXTENSIONISTA I</v>
      </c>
      <c r="I135" s="12" t="e">
        <f>VLOOKUP(CONCATENATE(N135,T135),Simulador!$H$26:$H$33,1,FALSE)</f>
        <v>#N/A</v>
      </c>
      <c r="J135" s="12" t="e">
        <f t="shared" si="1"/>
        <v>#N/A</v>
      </c>
      <c r="K135" s="13" t="str">
        <f t="shared" si="2"/>
        <v>Quinta0,347222222222222Carlos Henrique L. Borges</v>
      </c>
      <c r="L135" s="12" t="str">
        <f t="shared" si="3"/>
        <v>6º Semestre - T06MatutinoQuinta0,347222222222222</v>
      </c>
      <c r="M135" s="14" t="s">
        <v>25</v>
      </c>
      <c r="N135" s="3" t="s">
        <v>26</v>
      </c>
      <c r="O135" s="20" t="str">
        <f>VLOOKUP(CONCATENATE($M135,$N135),Curriculos!$A$2:$J$332,4,FALSE)</f>
        <v>PRÁTICA EXTENSIONISTA I</v>
      </c>
      <c r="P135" s="21" t="str">
        <f>VLOOKUP(CONCATENATE($M135,$N135),Curriculos!$A$2:$J$332,5,FALSE)</f>
        <v>OB</v>
      </c>
      <c r="Q135" s="21" t="e">
        <f>VLOOKUP($N135,Oferta!$D$2:$P$100,5,FALSE)</f>
        <v>#N/A</v>
      </c>
      <c r="R135" s="21">
        <f>VLOOKUP(CONCATENATE($M135,$N135),Curriculos!$A$2:$J$332,8,FALSE)</f>
        <v>90</v>
      </c>
      <c r="S135" s="5"/>
      <c r="T135" s="22" t="s">
        <v>57</v>
      </c>
      <c r="U135" s="21" t="str">
        <f>VLOOKUP(CONCATENATE($M135,$N135),Curriculos!$A$2:$J$332,10,FALSE)</f>
        <v>DCEC</v>
      </c>
      <c r="V135" s="20" t="str">
        <f>VLOOKUP(CONCATENATE($M135,$N135,$T135),Oferta!$B$2:$R$360,17,FALSE)</f>
        <v>6º Semestre - T06</v>
      </c>
      <c r="W135" s="20" t="str">
        <f>VLOOKUP(CONCATENATE($M135,$N135,$T135),Oferta!$B$2:$Q$360,12,FALSE)</f>
        <v>DM</v>
      </c>
      <c r="X135" s="22">
        <v>2</v>
      </c>
      <c r="Y135" s="23">
        <f>VLOOKUP(CONCATENATE($W135,$X135),Mtz_Horarios!$E$2:$H$92,2,FALSE)</f>
        <v>0.34722222222222221</v>
      </c>
      <c r="Z135" s="23" t="str">
        <f>VLOOKUP(CONCATENATE($W135,$X135),Mtz_Horarios!$E$2:$H$92,3,FALSE)</f>
        <v>Quinta</v>
      </c>
      <c r="AA135" s="24" t="str">
        <f>VLOOKUP(CONCATENATE($W135,$X135),Mtz_Horarios!$E$2:$H$92,4,FALSE)</f>
        <v>Matutino</v>
      </c>
      <c r="AB135" s="20">
        <f>VLOOKUP(CONCATENATE($M135,$N135,$T135),Oferta!$B$2:$Q$360,16,FALSE)</f>
        <v>1108</v>
      </c>
      <c r="AC135" s="20" t="str">
        <f>VLOOKUP(CONCATENATE($M135,$N135,$T135),Oferta!$B$2:$Q$360,15,FALSE)</f>
        <v>Carlos Henrique L. Borges</v>
      </c>
      <c r="AI135" s="5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12"/>
      <c r="AW135" s="12"/>
    </row>
    <row r="136" spans="1:49" ht="15" customHeight="1">
      <c r="A136" s="12"/>
      <c r="B136" s="12"/>
      <c r="C136" s="12"/>
      <c r="D136" s="12"/>
      <c r="E136" s="12"/>
      <c r="F136" s="12"/>
      <c r="G136" s="12"/>
      <c r="H136" s="12" t="str">
        <f t="shared" si="0"/>
        <v>T06PRÁTICA EXTENSIONISTA I</v>
      </c>
      <c r="I136" s="12" t="e">
        <f>VLOOKUP(CONCATENATE(N136,T136),Simulador!$H$26:$H$33,1,FALSE)</f>
        <v>#N/A</v>
      </c>
      <c r="J136" s="12" t="e">
        <f t="shared" si="1"/>
        <v>#N/A</v>
      </c>
      <c r="K136" s="13" t="str">
        <f t="shared" si="2"/>
        <v>Sexta0,381944444444444Carlos Henrique L. Borges</v>
      </c>
      <c r="L136" s="12" t="str">
        <f t="shared" si="3"/>
        <v>6º Semestre - T06MatutinoSexta0,381944444444444</v>
      </c>
      <c r="M136" s="14" t="s">
        <v>25</v>
      </c>
      <c r="N136" s="3" t="s">
        <v>26</v>
      </c>
      <c r="O136" s="20" t="str">
        <f>VLOOKUP(CONCATENATE($M136,$N136),Curriculos!$A$2:$J$332,4,FALSE)</f>
        <v>PRÁTICA EXTENSIONISTA I</v>
      </c>
      <c r="P136" s="21" t="str">
        <f>VLOOKUP(CONCATENATE($M136,$N136),Curriculos!$A$2:$J$332,5,FALSE)</f>
        <v>OB</v>
      </c>
      <c r="Q136" s="21" t="e">
        <f>VLOOKUP($N136,Oferta!$D$2:$P$100,5,FALSE)</f>
        <v>#N/A</v>
      </c>
      <c r="R136" s="21">
        <f>VLOOKUP(CONCATENATE($M136,$N136),Curriculos!$A$2:$J$332,8,FALSE)</f>
        <v>90</v>
      </c>
      <c r="S136" s="5"/>
      <c r="T136" s="22" t="s">
        <v>57</v>
      </c>
      <c r="U136" s="21" t="str">
        <f>VLOOKUP(CONCATENATE($M136,$N136),Curriculos!$A$2:$J$332,10,FALSE)</f>
        <v>DCEC</v>
      </c>
      <c r="V136" s="20" t="str">
        <f>VLOOKUP(CONCATENATE($M136,$N136,$T136),Oferta!$B$2:$R$360,17,FALSE)</f>
        <v>6º Semestre - T06</v>
      </c>
      <c r="W136" s="20" t="str">
        <f>VLOOKUP(CONCATENATE($M136,$N136,$T136),Oferta!$B$2:$Q$360,12,FALSE)</f>
        <v>DM</v>
      </c>
      <c r="X136" s="22">
        <v>3</v>
      </c>
      <c r="Y136" s="23">
        <f>VLOOKUP(CONCATENATE($W136,$X136),Mtz_Horarios!$E$2:$H$92,2,FALSE)</f>
        <v>0.38194444444444442</v>
      </c>
      <c r="Z136" s="23" t="str">
        <f>VLOOKUP(CONCATENATE($W136,$X136),Mtz_Horarios!$E$2:$H$92,3,FALSE)</f>
        <v>Sexta</v>
      </c>
      <c r="AA136" s="24" t="str">
        <f>VLOOKUP(CONCATENATE($W136,$X136),Mtz_Horarios!$E$2:$H$92,4,FALSE)</f>
        <v>Matutino</v>
      </c>
      <c r="AB136" s="20">
        <f>VLOOKUP(CONCATENATE($M136,$N136,$T136),Oferta!$B$2:$Q$360,16,FALSE)</f>
        <v>1108</v>
      </c>
      <c r="AC136" s="20" t="str">
        <f>VLOOKUP(CONCATENATE($M136,$N136,$T136),Oferta!$B$2:$Q$360,15,FALSE)</f>
        <v>Carlos Henrique L. Borges</v>
      </c>
      <c r="AI136" s="5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12"/>
      <c r="AW136" s="12"/>
    </row>
    <row r="137" spans="1:49" ht="15" customHeight="1">
      <c r="A137" s="12"/>
      <c r="B137" s="12"/>
      <c r="C137" s="12"/>
      <c r="D137" s="12"/>
      <c r="E137" s="12"/>
      <c r="F137" s="12"/>
      <c r="G137" s="12"/>
      <c r="H137" s="12" t="str">
        <f t="shared" si="0"/>
        <v>T06PRÁTICA EXTENSIONISTA I</v>
      </c>
      <c r="I137" s="12" t="e">
        <f>VLOOKUP(CONCATENATE(N137,T137),Simulador!$H$26:$H$33,1,FALSE)</f>
        <v>#N/A</v>
      </c>
      <c r="J137" s="12" t="e">
        <f t="shared" si="1"/>
        <v>#N/A</v>
      </c>
      <c r="K137" s="13" t="str">
        <f t="shared" si="2"/>
        <v>Sexta0,416666666666667Carlos Henrique L. Borges</v>
      </c>
      <c r="L137" s="12" t="str">
        <f t="shared" si="3"/>
        <v>6º Semestre - T06MatutinoSexta0,416666666666667</v>
      </c>
      <c r="M137" s="14" t="s">
        <v>25</v>
      </c>
      <c r="N137" s="3" t="s">
        <v>26</v>
      </c>
      <c r="O137" s="20" t="str">
        <f>VLOOKUP(CONCATENATE($M137,$N137),Curriculos!$A$2:$J$332,4,FALSE)</f>
        <v>PRÁTICA EXTENSIONISTA I</v>
      </c>
      <c r="P137" s="21" t="str">
        <f>VLOOKUP(CONCATENATE($M137,$N137),Curriculos!$A$2:$J$332,5,FALSE)</f>
        <v>OB</v>
      </c>
      <c r="Q137" s="21" t="e">
        <f>VLOOKUP($N137,Oferta!$D$2:$P$100,5,FALSE)</f>
        <v>#N/A</v>
      </c>
      <c r="R137" s="21">
        <f>VLOOKUP(CONCATENATE($M137,$N137),Curriculos!$A$2:$J$332,8,FALSE)</f>
        <v>90</v>
      </c>
      <c r="S137" s="5"/>
      <c r="T137" s="22" t="s">
        <v>57</v>
      </c>
      <c r="U137" s="21" t="str">
        <f>VLOOKUP(CONCATENATE($M137,$N137),Curriculos!$A$2:$J$332,10,FALSE)</f>
        <v>DCEC</v>
      </c>
      <c r="V137" s="20" t="str">
        <f>VLOOKUP(CONCATENATE($M137,$N137,$T137),Oferta!$B$2:$R$360,17,FALSE)</f>
        <v>6º Semestre - T06</v>
      </c>
      <c r="W137" s="20" t="str">
        <f>VLOOKUP(CONCATENATE($M137,$N137,$T137),Oferta!$B$2:$Q$360,12,FALSE)</f>
        <v>DM</v>
      </c>
      <c r="X137" s="22">
        <v>4</v>
      </c>
      <c r="Y137" s="23">
        <f>VLOOKUP(CONCATENATE($W137,$X137),Mtz_Horarios!$E$2:$H$92,2,FALSE)</f>
        <v>0.41666666666666663</v>
      </c>
      <c r="Z137" s="23" t="str">
        <f>VLOOKUP(CONCATENATE($W137,$X137),Mtz_Horarios!$E$2:$H$92,3,FALSE)</f>
        <v>Sexta</v>
      </c>
      <c r="AA137" s="24" t="str">
        <f>VLOOKUP(CONCATENATE($W137,$X137),Mtz_Horarios!$E$2:$H$92,4,FALSE)</f>
        <v>Matutino</v>
      </c>
      <c r="AB137" s="20">
        <f>VLOOKUP(CONCATENATE($M137,$N137,$T137),Oferta!$B$2:$Q$360,16,FALSE)</f>
        <v>1108</v>
      </c>
      <c r="AC137" s="20" t="str">
        <f>VLOOKUP(CONCATENATE($M137,$N137,$T137),Oferta!$B$2:$Q$360,15,FALSE)</f>
        <v>Carlos Henrique L. Borges</v>
      </c>
      <c r="AI137" s="5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12"/>
      <c r="AW137" s="12"/>
    </row>
    <row r="138" spans="1:49" ht="15" customHeight="1">
      <c r="A138" s="12"/>
      <c r="B138" s="12"/>
      <c r="C138" s="12"/>
      <c r="D138" s="12"/>
      <c r="E138" s="12"/>
      <c r="F138" s="12"/>
      <c r="G138" s="12"/>
      <c r="H138" s="12" t="str">
        <f t="shared" si="0"/>
        <v>T06PRÁTICA EXTENSIONISTA I</v>
      </c>
      <c r="I138" s="12" t="e">
        <f>VLOOKUP(CONCATENATE(N138,T138),Simulador!$H$26:$H$33,1,FALSE)</f>
        <v>#N/A</v>
      </c>
      <c r="J138" s="12" t="e">
        <f t="shared" si="1"/>
        <v>#N/A</v>
      </c>
      <c r="K138" s="13" t="str">
        <f t="shared" si="2"/>
        <v>Sexta0,451388888888889Carlos Henrique L. Borges</v>
      </c>
      <c r="L138" s="12" t="str">
        <f t="shared" si="3"/>
        <v>6º Semestre - T06MatutinoSexta0,451388888888889</v>
      </c>
      <c r="M138" s="14" t="s">
        <v>25</v>
      </c>
      <c r="N138" s="3" t="s">
        <v>26</v>
      </c>
      <c r="O138" s="20" t="str">
        <f>VLOOKUP(CONCATENATE($M138,$N138),Curriculos!$A$2:$J$332,4,FALSE)</f>
        <v>PRÁTICA EXTENSIONISTA I</v>
      </c>
      <c r="P138" s="21" t="str">
        <f>VLOOKUP(CONCATENATE($M138,$N138),Curriculos!$A$2:$J$332,5,FALSE)</f>
        <v>OB</v>
      </c>
      <c r="Q138" s="21" t="e">
        <f>VLOOKUP($N138,Oferta!$D$2:$P$100,5,FALSE)</f>
        <v>#N/A</v>
      </c>
      <c r="R138" s="21">
        <f>VLOOKUP(CONCATENATE($M138,$N138),Curriculos!$A$2:$J$332,8,FALSE)</f>
        <v>90</v>
      </c>
      <c r="S138" s="5"/>
      <c r="T138" s="22" t="s">
        <v>57</v>
      </c>
      <c r="U138" s="21" t="str">
        <f>VLOOKUP(CONCATENATE($M138,$N138),Curriculos!$A$2:$J$332,10,FALSE)</f>
        <v>DCEC</v>
      </c>
      <c r="V138" s="20" t="str">
        <f>VLOOKUP(CONCATENATE($M138,$N138,$T138),Oferta!$B$2:$R$360,17,FALSE)</f>
        <v>6º Semestre - T06</v>
      </c>
      <c r="W138" s="20" t="str">
        <f>VLOOKUP(CONCATENATE($M138,$N138,$T138),Oferta!$B$2:$Q$360,12,FALSE)</f>
        <v>DM</v>
      </c>
      <c r="X138" s="22">
        <v>5</v>
      </c>
      <c r="Y138" s="23">
        <f>VLOOKUP(CONCATENATE($W138,$X138),Mtz_Horarios!$E$2:$H$92,2,FALSE)</f>
        <v>0.45138888888888884</v>
      </c>
      <c r="Z138" s="23" t="str">
        <f>VLOOKUP(CONCATENATE($W138,$X138),Mtz_Horarios!$E$2:$H$92,3,FALSE)</f>
        <v>Sexta</v>
      </c>
      <c r="AA138" s="24" t="str">
        <f>VLOOKUP(CONCATENATE($W138,$X138),Mtz_Horarios!$E$2:$H$92,4,FALSE)</f>
        <v>Matutino</v>
      </c>
      <c r="AB138" s="20">
        <f>VLOOKUP(CONCATENATE($M138,$N138,$T138),Oferta!$B$2:$Q$360,16,FALSE)</f>
        <v>1108</v>
      </c>
      <c r="AC138" s="20" t="str">
        <f>VLOOKUP(CONCATENATE($M138,$N138,$T138),Oferta!$B$2:$Q$360,15,FALSE)</f>
        <v>Carlos Henrique L. Borges</v>
      </c>
      <c r="AI138" s="5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12"/>
      <c r="AW138" s="12"/>
    </row>
    <row r="139" spans="1:49" ht="15" customHeight="1">
      <c r="A139" s="12"/>
      <c r="B139" s="12"/>
      <c r="C139" s="12"/>
      <c r="D139" s="12"/>
      <c r="E139" s="12"/>
      <c r="F139" s="12"/>
      <c r="G139" s="12"/>
      <c r="H139" s="12" t="str">
        <f t="shared" si="0"/>
        <v>T06PRÁTICA EXTENSIONISTA I</v>
      </c>
      <c r="I139" s="12" t="e">
        <f>VLOOKUP(CONCATENATE(N139,T139),Simulador!$H$26:$H$33,1,FALSE)</f>
        <v>#N/A</v>
      </c>
      <c r="J139" s="12" t="e">
        <f t="shared" si="1"/>
        <v>#N/A</v>
      </c>
      <c r="K139" s="13" t="str">
        <f t="shared" si="2"/>
        <v>Sexta0,486111111111111Carlos Henrique L. Borges</v>
      </c>
      <c r="L139" s="12" t="str">
        <f t="shared" si="3"/>
        <v>6º Semestre - T06MatutinoSexta0,486111111111111</v>
      </c>
      <c r="M139" s="14" t="s">
        <v>25</v>
      </c>
      <c r="N139" s="3" t="s">
        <v>26</v>
      </c>
      <c r="O139" s="20" t="str">
        <f>VLOOKUP(CONCATENATE($M139,$N139),Curriculos!$A$2:$J$332,4,FALSE)</f>
        <v>PRÁTICA EXTENSIONISTA I</v>
      </c>
      <c r="P139" s="21" t="str">
        <f>VLOOKUP(CONCATENATE($M139,$N139),Curriculos!$A$2:$J$332,5,FALSE)</f>
        <v>OB</v>
      </c>
      <c r="Q139" s="21" t="e">
        <f>VLOOKUP($N139,Oferta!$D$2:$P$100,5,FALSE)</f>
        <v>#N/A</v>
      </c>
      <c r="R139" s="21">
        <f>VLOOKUP(CONCATENATE($M139,$N139),Curriculos!$A$2:$J$332,8,FALSE)</f>
        <v>90</v>
      </c>
      <c r="S139" s="5"/>
      <c r="T139" s="22" t="s">
        <v>57</v>
      </c>
      <c r="U139" s="21" t="str">
        <f>VLOOKUP(CONCATENATE($M139,$N139),Curriculos!$A$2:$J$332,10,FALSE)</f>
        <v>DCEC</v>
      </c>
      <c r="V139" s="20" t="str">
        <f>VLOOKUP(CONCATENATE($M139,$N139,$T139),Oferta!$B$2:$R$360,17,FALSE)</f>
        <v>6º Semestre - T06</v>
      </c>
      <c r="W139" s="20" t="str">
        <f>VLOOKUP(CONCATENATE($M139,$N139,$T139),Oferta!$B$2:$Q$360,12,FALSE)</f>
        <v>DM</v>
      </c>
      <c r="X139" s="22">
        <v>6</v>
      </c>
      <c r="Y139" s="23">
        <f>VLOOKUP(CONCATENATE($W139,$X139),Mtz_Horarios!$E$2:$H$92,2,FALSE)</f>
        <v>0.4861111111111111</v>
      </c>
      <c r="Z139" s="23" t="str">
        <f>VLOOKUP(CONCATENATE($W139,$X139),Mtz_Horarios!$E$2:$H$92,3,FALSE)</f>
        <v>Sexta</v>
      </c>
      <c r="AA139" s="24" t="str">
        <f>VLOOKUP(CONCATENATE($W139,$X139),Mtz_Horarios!$E$2:$H$92,4,FALSE)</f>
        <v>Matutino</v>
      </c>
      <c r="AB139" s="20">
        <f>VLOOKUP(CONCATENATE($M139,$N139,$T139),Oferta!$B$2:$Q$360,16,FALSE)</f>
        <v>1108</v>
      </c>
      <c r="AC139" s="20" t="str">
        <f>VLOOKUP(CONCATENATE($M139,$N139,$T139),Oferta!$B$2:$Q$360,15,FALSE)</f>
        <v>Carlos Henrique L. Borges</v>
      </c>
      <c r="AI139" s="5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12"/>
      <c r="AW139" s="12"/>
    </row>
    <row r="140" spans="1:49" ht="15" customHeight="1">
      <c r="A140" s="12"/>
      <c r="B140" s="12"/>
      <c r="C140" s="12"/>
      <c r="D140" s="12"/>
      <c r="E140" s="12"/>
      <c r="F140" s="12"/>
      <c r="G140" s="12"/>
      <c r="H140" s="12" t="str">
        <f t="shared" si="0"/>
        <v>T03CONTABILIDADE SOCIAL</v>
      </c>
      <c r="I140" s="12" t="e">
        <f>VLOOKUP(CONCATENATE(N140,T140),Simulador!$H$26:$H$33,1,FALSE)</f>
        <v>#N/A</v>
      </c>
      <c r="J140" s="12" t="e">
        <f t="shared" si="1"/>
        <v>#N/A</v>
      </c>
      <c r="K140" s="13" t="str">
        <f t="shared" si="2"/>
        <v>Terça0,777777777777778Andreia Andrade dos Santos</v>
      </c>
      <c r="L140" s="12" t="str">
        <f t="shared" si="3"/>
        <v>2º Semestre - T03NoturnoTerça0,777777777777778</v>
      </c>
      <c r="M140" s="14" t="s">
        <v>22</v>
      </c>
      <c r="N140" s="3" t="s">
        <v>48</v>
      </c>
      <c r="O140" s="20" t="str">
        <f>VLOOKUP(CONCATENATE($M140,$N140),Curriculos!$A$2:$J$332,4,FALSE)</f>
        <v>CONTABILIDADE SOCIAL</v>
      </c>
      <c r="P140" s="21" t="str">
        <f>VLOOKUP(CONCATENATE($M140,$N140),Curriculos!$A$2:$J$332,5,FALSE)</f>
        <v>OB</v>
      </c>
      <c r="Q140" s="21" t="e">
        <f>VLOOKUP($N140,Oferta!$D$2:$P$100,5,FALSE)</f>
        <v>#N/A</v>
      </c>
      <c r="R140" s="21">
        <f>VLOOKUP(CONCATENATE($M140,$N140),Curriculos!$A$2:$J$332,8,FALSE)</f>
        <v>60</v>
      </c>
      <c r="S140" s="5" t="s">
        <v>33</v>
      </c>
      <c r="T140" s="22" t="s">
        <v>40</v>
      </c>
      <c r="U140" s="21" t="str">
        <f>VLOOKUP(CONCATENATE($M140,$N140),Curriculos!$A$2:$J$332,10,FALSE)</f>
        <v>DCEC</v>
      </c>
      <c r="V140" s="20" t="str">
        <f>VLOOKUP(CONCATENATE($M140,$N140,$T140),Oferta!$B$2:$R$360,17,FALSE)</f>
        <v>2º Semestre - T03</v>
      </c>
      <c r="W140" s="20" t="str">
        <f>VLOOKUP(CONCATENATE($M140,$N140,$T140),Oferta!$B$2:$Q$360,12,FALSE)</f>
        <v>CN</v>
      </c>
      <c r="X140" s="22">
        <v>1</v>
      </c>
      <c r="Y140" s="23">
        <f>VLOOKUP(CONCATENATE($W140,$X140),Mtz_Horarios!$E$2:$H$92,2,FALSE)</f>
        <v>0.77777777777777779</v>
      </c>
      <c r="Z140" s="23" t="str">
        <f>VLOOKUP(CONCATENATE($W140,$X140),Mtz_Horarios!$E$2:$H$92,3,FALSE)</f>
        <v>Terça</v>
      </c>
      <c r="AA140" s="24" t="str">
        <f>VLOOKUP(CONCATENATE($W140,$X140),Mtz_Horarios!$E$2:$H$92,4,FALSE)</f>
        <v>Noturno</v>
      </c>
      <c r="AB140" s="20">
        <f>VLOOKUP(CONCATENATE($M140,$N140,$T140),Oferta!$B$2:$Q$360,16,FALSE)</f>
        <v>1106</v>
      </c>
      <c r="AC140" s="20" t="str">
        <f>VLOOKUP(CONCATENATE($M140,$N140,$T140),Oferta!$B$2:$Q$360,15,FALSE)</f>
        <v>Andreia Andrade dos Santos</v>
      </c>
      <c r="AI140" s="5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12"/>
      <c r="AW140" s="12"/>
    </row>
    <row r="141" spans="1:49" ht="15" customHeight="1">
      <c r="A141" s="12"/>
      <c r="B141" s="12"/>
      <c r="C141" s="12"/>
      <c r="D141" s="12"/>
      <c r="E141" s="12"/>
      <c r="F141" s="12"/>
      <c r="G141" s="12"/>
      <c r="H141" s="12" t="str">
        <f t="shared" si="0"/>
        <v>T03CONTABILIDADE SOCIAL</v>
      </c>
      <c r="I141" s="12" t="e">
        <f>VLOOKUP(CONCATENATE(N141,T141),Simulador!$H$26:$H$33,1,FALSE)</f>
        <v>#N/A</v>
      </c>
      <c r="J141" s="12" t="e">
        <f t="shared" si="1"/>
        <v>#N/A</v>
      </c>
      <c r="K141" s="13" t="str">
        <f t="shared" si="2"/>
        <v>Terça0,8125Andreia Andrade dos Santos</v>
      </c>
      <c r="L141" s="12" t="str">
        <f t="shared" si="3"/>
        <v>2º Semestre - T03NoturnoTerça0,8125</v>
      </c>
      <c r="M141" s="14" t="s">
        <v>22</v>
      </c>
      <c r="N141" s="3" t="s">
        <v>48</v>
      </c>
      <c r="O141" s="20" t="str">
        <f>VLOOKUP(CONCATENATE($M141,$N141),Curriculos!$A$2:$J$332,4,FALSE)</f>
        <v>CONTABILIDADE SOCIAL</v>
      </c>
      <c r="P141" s="21" t="str">
        <f>VLOOKUP(CONCATENATE($M141,$N141),Curriculos!$A$2:$J$332,5,FALSE)</f>
        <v>OB</v>
      </c>
      <c r="Q141" s="21" t="e">
        <f>VLOOKUP($N141,Oferta!$D$2:$P$100,5,FALSE)</f>
        <v>#N/A</v>
      </c>
      <c r="R141" s="21">
        <f>VLOOKUP(CONCATENATE($M141,$N141),Curriculos!$A$2:$J$332,8,FALSE)</f>
        <v>60</v>
      </c>
      <c r="S141" s="5" t="s">
        <v>33</v>
      </c>
      <c r="T141" s="22" t="s">
        <v>40</v>
      </c>
      <c r="U141" s="21" t="str">
        <f>VLOOKUP(CONCATENATE($M141,$N141),Curriculos!$A$2:$J$332,10,FALSE)</f>
        <v>DCEC</v>
      </c>
      <c r="V141" s="20" t="str">
        <f>VLOOKUP(CONCATENATE($M141,$N141,$T141),Oferta!$B$2:$R$360,17,FALSE)</f>
        <v>2º Semestre - T03</v>
      </c>
      <c r="W141" s="20" t="str">
        <f>VLOOKUP(CONCATENATE($M141,$N141,$T141),Oferta!$B$2:$Q$360,12,FALSE)</f>
        <v>CN</v>
      </c>
      <c r="X141" s="22">
        <v>2</v>
      </c>
      <c r="Y141" s="23">
        <f>VLOOKUP(CONCATENATE($W141,$X141),Mtz_Horarios!$E$2:$H$92,2,FALSE)</f>
        <v>0.8125</v>
      </c>
      <c r="Z141" s="23" t="str">
        <f>VLOOKUP(CONCATENATE($W141,$X141),Mtz_Horarios!$E$2:$H$92,3,FALSE)</f>
        <v>Terça</v>
      </c>
      <c r="AA141" s="24" t="str">
        <f>VLOOKUP(CONCATENATE($W141,$X141),Mtz_Horarios!$E$2:$H$92,4,FALSE)</f>
        <v>Noturno</v>
      </c>
      <c r="AB141" s="20">
        <f>VLOOKUP(CONCATENATE($M141,$N141,$T141),Oferta!$B$2:$Q$360,16,FALSE)</f>
        <v>1106</v>
      </c>
      <c r="AC141" s="20" t="str">
        <f>VLOOKUP(CONCATENATE($M141,$N141,$T141),Oferta!$B$2:$Q$360,15,FALSE)</f>
        <v>Andreia Andrade dos Santos</v>
      </c>
      <c r="AI141" s="5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12"/>
      <c r="AW141" s="12"/>
    </row>
    <row r="142" spans="1:49" ht="15" customHeight="1">
      <c r="A142" s="12"/>
      <c r="B142" s="12"/>
      <c r="C142" s="12"/>
      <c r="D142" s="12"/>
      <c r="E142" s="12"/>
      <c r="F142" s="12"/>
      <c r="G142" s="12"/>
      <c r="H142" s="12" t="str">
        <f t="shared" si="0"/>
        <v>T03CONTABILIDADE SOCIAL</v>
      </c>
      <c r="I142" s="12" t="e">
        <f>VLOOKUP(CONCATENATE(N142,T142),Simulador!$H$26:$H$33,1,FALSE)</f>
        <v>#N/A</v>
      </c>
      <c r="J142" s="12" t="e">
        <f t="shared" si="1"/>
        <v>#N/A</v>
      </c>
      <c r="K142" s="13" t="str">
        <f t="shared" si="2"/>
        <v>Quarta0,847222222222222Andreia Andrade dos Santos</v>
      </c>
      <c r="L142" s="12" t="str">
        <f t="shared" si="3"/>
        <v>2º Semestre - T03NoturnoQuarta0,847222222222222</v>
      </c>
      <c r="M142" s="14" t="s">
        <v>22</v>
      </c>
      <c r="N142" s="3" t="s">
        <v>48</v>
      </c>
      <c r="O142" s="20" t="str">
        <f>VLOOKUP(CONCATENATE($M142,$N142),Curriculos!$A$2:$J$332,4,FALSE)</f>
        <v>CONTABILIDADE SOCIAL</v>
      </c>
      <c r="P142" s="21" t="str">
        <f>VLOOKUP(CONCATENATE($M142,$N142),Curriculos!$A$2:$J$332,5,FALSE)</f>
        <v>OB</v>
      </c>
      <c r="Q142" s="21" t="e">
        <f>VLOOKUP($N142,Oferta!$D$2:$P$100,5,FALSE)</f>
        <v>#N/A</v>
      </c>
      <c r="R142" s="21">
        <f>VLOOKUP(CONCATENATE($M142,$N142),Curriculos!$A$2:$J$332,8,FALSE)</f>
        <v>60</v>
      </c>
      <c r="S142" s="5" t="s">
        <v>33</v>
      </c>
      <c r="T142" s="22" t="s">
        <v>40</v>
      </c>
      <c r="U142" s="21" t="str">
        <f>VLOOKUP(CONCATENATE($M142,$N142),Curriculos!$A$2:$J$332,10,FALSE)</f>
        <v>DCEC</v>
      </c>
      <c r="V142" s="20" t="str">
        <f>VLOOKUP(CONCATENATE($M142,$N142,$T142),Oferta!$B$2:$R$360,17,FALSE)</f>
        <v>2º Semestre - T03</v>
      </c>
      <c r="W142" s="20" t="str">
        <f>VLOOKUP(CONCATENATE($M142,$N142,$T142),Oferta!$B$2:$Q$360,12,FALSE)</f>
        <v>CN</v>
      </c>
      <c r="X142" s="22">
        <v>3</v>
      </c>
      <c r="Y142" s="23">
        <f>VLOOKUP(CONCATENATE($W142,$X142),Mtz_Horarios!$E$2:$H$92,2,FALSE)</f>
        <v>0.84722222222222221</v>
      </c>
      <c r="Z142" s="23" t="str">
        <f>VLOOKUP(CONCATENATE($W142,$X142),Mtz_Horarios!$E$2:$H$92,3,FALSE)</f>
        <v>Quarta</v>
      </c>
      <c r="AA142" s="24" t="str">
        <f>VLOOKUP(CONCATENATE($W142,$X142),Mtz_Horarios!$E$2:$H$92,4,FALSE)</f>
        <v>Noturno</v>
      </c>
      <c r="AB142" s="20">
        <f>VLOOKUP(CONCATENATE($M142,$N142,$T142),Oferta!$B$2:$Q$360,16,FALSE)</f>
        <v>1106</v>
      </c>
      <c r="AC142" s="20" t="str">
        <f>VLOOKUP(CONCATENATE($M142,$N142,$T142),Oferta!$B$2:$Q$360,15,FALSE)</f>
        <v>Andreia Andrade dos Santos</v>
      </c>
      <c r="AI142" s="5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12"/>
      <c r="AW142" s="12"/>
    </row>
    <row r="143" spans="1:49" ht="15" customHeight="1">
      <c r="A143" s="12"/>
      <c r="B143" s="12"/>
      <c r="C143" s="12"/>
      <c r="D143" s="12"/>
      <c r="E143" s="12"/>
      <c r="F143" s="12"/>
      <c r="G143" s="12"/>
      <c r="H143" s="12" t="str">
        <f t="shared" si="0"/>
        <v>T03CONTABILIDADE SOCIAL</v>
      </c>
      <c r="I143" s="12" t="e">
        <f>VLOOKUP(CONCATENATE(N143,T143),Simulador!$H$26:$H$33,1,FALSE)</f>
        <v>#N/A</v>
      </c>
      <c r="J143" s="12" t="e">
        <f t="shared" si="1"/>
        <v>#N/A</v>
      </c>
      <c r="K143" s="13" t="str">
        <f t="shared" si="2"/>
        <v>Quarta0,881944444444445Andreia Andrade dos Santos</v>
      </c>
      <c r="L143" s="12" t="str">
        <f t="shared" si="3"/>
        <v>2º Semestre - T03NoturnoQuarta0,881944444444445</v>
      </c>
      <c r="M143" s="14" t="s">
        <v>22</v>
      </c>
      <c r="N143" s="3" t="s">
        <v>48</v>
      </c>
      <c r="O143" s="20" t="str">
        <f>VLOOKUP(CONCATENATE($M143,$N143),Curriculos!$A$2:$J$332,4,FALSE)</f>
        <v>CONTABILIDADE SOCIAL</v>
      </c>
      <c r="P143" s="21" t="str">
        <f>VLOOKUP(CONCATENATE($M143,$N143),Curriculos!$A$2:$J$332,5,FALSE)</f>
        <v>OB</v>
      </c>
      <c r="Q143" s="21" t="e">
        <f>VLOOKUP($N143,Oferta!$D$2:$P$100,5,FALSE)</f>
        <v>#N/A</v>
      </c>
      <c r="R143" s="21">
        <f>VLOOKUP(CONCATENATE($M143,$N143),Curriculos!$A$2:$J$332,8,FALSE)</f>
        <v>60</v>
      </c>
      <c r="S143" s="5" t="s">
        <v>33</v>
      </c>
      <c r="T143" s="22" t="s">
        <v>40</v>
      </c>
      <c r="U143" s="21" t="str">
        <f>VLOOKUP(CONCATENATE($M143,$N143),Curriculos!$A$2:$J$332,10,FALSE)</f>
        <v>DCEC</v>
      </c>
      <c r="V143" s="20" t="str">
        <f>VLOOKUP(CONCATENATE($M143,$N143,$T143),Oferta!$B$2:$R$360,17,FALSE)</f>
        <v>2º Semestre - T03</v>
      </c>
      <c r="W143" s="20" t="str">
        <f>VLOOKUP(CONCATENATE($M143,$N143,$T143),Oferta!$B$2:$Q$360,12,FALSE)</f>
        <v>CN</v>
      </c>
      <c r="X143" s="22">
        <v>4</v>
      </c>
      <c r="Y143" s="23">
        <f>VLOOKUP(CONCATENATE($W143,$X143),Mtz_Horarios!$E$2:$H$92,2,FALSE)</f>
        <v>0.88194444444444453</v>
      </c>
      <c r="Z143" s="23" t="str">
        <f>VLOOKUP(CONCATENATE($W143,$X143),Mtz_Horarios!$E$2:$H$92,3,FALSE)</f>
        <v>Quarta</v>
      </c>
      <c r="AA143" s="24" t="str">
        <f>VLOOKUP(CONCATENATE($W143,$X143),Mtz_Horarios!$E$2:$H$92,4,FALSE)</f>
        <v>Noturno</v>
      </c>
      <c r="AB143" s="20">
        <f>VLOOKUP(CONCATENATE($M143,$N143,$T143),Oferta!$B$2:$Q$360,16,FALSE)</f>
        <v>1106</v>
      </c>
      <c r="AC143" s="20" t="str">
        <f>VLOOKUP(CONCATENATE($M143,$N143,$T143),Oferta!$B$2:$Q$360,15,FALSE)</f>
        <v>Andreia Andrade dos Santos</v>
      </c>
      <c r="AI143" s="5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12"/>
      <c r="AW143" s="12"/>
    </row>
    <row r="144" spans="1:49" ht="15" customHeight="1">
      <c r="A144" s="12"/>
      <c r="B144" s="12"/>
      <c r="C144" s="12"/>
      <c r="D144" s="12"/>
      <c r="E144" s="12"/>
      <c r="F144" s="12"/>
      <c r="G144" s="12"/>
      <c r="H144" s="12" t="str">
        <f t="shared" si="0"/>
        <v>T01TEORIA MACROECONÔMICA I</v>
      </c>
      <c r="I144" s="12" t="e">
        <f>VLOOKUP(CONCATENATE(N144,T144),Simulador!$H$26:$H$33,1,FALSE)</f>
        <v>#N/A</v>
      </c>
      <c r="J144" s="12" t="e">
        <f t="shared" si="1"/>
        <v>#N/A</v>
      </c>
      <c r="K144" s="13" t="str">
        <f t="shared" si="2"/>
        <v>Sexta0,777777777777778Elenildes Santana de Pereira</v>
      </c>
      <c r="L144" s="12" t="str">
        <f t="shared" si="3"/>
        <v>4º Semestre - T01NoturnoSexta0,777777777777778</v>
      </c>
      <c r="M144" s="14" t="s">
        <v>22</v>
      </c>
      <c r="N144" s="3" t="s">
        <v>58</v>
      </c>
      <c r="O144" s="15" t="str">
        <f>VLOOKUP(CONCATENATE($M144,$N144),Curriculos!$A$2:$J$332,4,FALSE)</f>
        <v>TEORIA MACROECONÔMICA I</v>
      </c>
      <c r="P144" s="16" t="str">
        <f>VLOOKUP(CONCATENATE($M144,$N144),Curriculos!$A$2:$J$332,5,FALSE)</f>
        <v>OB</v>
      </c>
      <c r="Q144" s="16" t="str">
        <f>VLOOKUP($N144,Oferta!$D$2:$P$100,5,FALSE)</f>
        <v>T</v>
      </c>
      <c r="R144" s="16">
        <f>VLOOKUP(CONCATENATE($M144,$N144),Curriculos!$A$2:$J$332,8,FALSE)</f>
        <v>60</v>
      </c>
      <c r="S144" s="17"/>
      <c r="T144" s="17" t="s">
        <v>24</v>
      </c>
      <c r="U144" s="16" t="str">
        <f>VLOOKUP(CONCATENATE($M144,$N144),Curriculos!$A$2:$J$332,10,FALSE)</f>
        <v>DCEC</v>
      </c>
      <c r="V144" s="15" t="str">
        <f>VLOOKUP(CONCATENATE($M144,$N144,$T144),Oferta!$B$2:$R$360,17,FALSE)</f>
        <v>4º Semestre - T01</v>
      </c>
      <c r="W144" s="15" t="str">
        <f>VLOOKUP(CONCATENATE($M144,$N144,$T144),Oferta!$B$2:$Q$360,12,FALSE)</f>
        <v>DN</v>
      </c>
      <c r="X144" s="17">
        <v>1</v>
      </c>
      <c r="Y144" s="18">
        <f>VLOOKUP(CONCATENATE($W144,$X144),Mtz_Horarios!$E$2:$H$92,2,FALSE)</f>
        <v>0.77777777777777779</v>
      </c>
      <c r="Z144" s="18" t="str">
        <f>VLOOKUP(CONCATENATE($W144,$X144),Mtz_Horarios!$E$2:$H$92,3,FALSE)</f>
        <v>Sexta</v>
      </c>
      <c r="AA144" s="19" t="str">
        <f>VLOOKUP(CONCATENATE($W144,$X144),Mtz_Horarios!$E$2:$H$92,4,FALSE)</f>
        <v>Noturno</v>
      </c>
      <c r="AB144" s="15">
        <f>VLOOKUP(CONCATENATE($M144,$N144,$T144),Oferta!$B$2:$Q$360,16,FALSE)</f>
        <v>1103</v>
      </c>
      <c r="AC144" s="15" t="str">
        <f>VLOOKUP(CONCATENATE($M144,$N144,$T144),Oferta!$B$2:$Q$360,15,FALSE)</f>
        <v>Elenildes Santana de Pereira</v>
      </c>
      <c r="AI144" s="5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12"/>
      <c r="AW144" s="12"/>
    </row>
    <row r="145" spans="1:49" ht="15" customHeight="1">
      <c r="A145" s="12"/>
      <c r="B145" s="12"/>
      <c r="C145" s="12"/>
      <c r="D145" s="12"/>
      <c r="E145" s="12"/>
      <c r="F145" s="12"/>
      <c r="G145" s="12"/>
      <c r="H145" s="12" t="str">
        <f t="shared" si="0"/>
        <v>T01TEORIA MACROECONÔMICA I</v>
      </c>
      <c r="I145" s="12" t="e">
        <f>VLOOKUP(CONCATENATE(N145,T145),Simulador!$H$26:$H$33,1,FALSE)</f>
        <v>#N/A</v>
      </c>
      <c r="J145" s="12" t="e">
        <f t="shared" si="1"/>
        <v>#N/A</v>
      </c>
      <c r="K145" s="13" t="str">
        <f t="shared" si="2"/>
        <v>Sexta0,8125Elenildes Santana de Pereira</v>
      </c>
      <c r="L145" s="12" t="str">
        <f t="shared" si="3"/>
        <v>4º Semestre - T01NoturnoSexta0,8125</v>
      </c>
      <c r="M145" s="14" t="s">
        <v>22</v>
      </c>
      <c r="N145" s="3" t="s">
        <v>58</v>
      </c>
      <c r="O145" s="15" t="str">
        <f>VLOOKUP(CONCATENATE($M145,$N145),Curriculos!$A$2:$J$332,4,FALSE)</f>
        <v>TEORIA MACROECONÔMICA I</v>
      </c>
      <c r="P145" s="16" t="str">
        <f>VLOOKUP(CONCATENATE($M145,$N145),Curriculos!$A$2:$J$332,5,FALSE)</f>
        <v>OB</v>
      </c>
      <c r="Q145" s="16" t="str">
        <f>VLOOKUP($N145,Oferta!$D$2:$P$100,5,FALSE)</f>
        <v>T</v>
      </c>
      <c r="R145" s="16">
        <f>VLOOKUP(CONCATENATE($M145,$N145),Curriculos!$A$2:$J$332,8,FALSE)</f>
        <v>60</v>
      </c>
      <c r="S145" s="17"/>
      <c r="T145" s="17" t="s">
        <v>24</v>
      </c>
      <c r="U145" s="16" t="str">
        <f>VLOOKUP(CONCATENATE($M145,$N145),Curriculos!$A$2:$J$332,10,FALSE)</f>
        <v>DCEC</v>
      </c>
      <c r="V145" s="15" t="str">
        <f>VLOOKUP(CONCATENATE($M145,$N145,$T145),Oferta!$B$2:$R$360,17,FALSE)</f>
        <v>4º Semestre - T01</v>
      </c>
      <c r="W145" s="15" t="str">
        <f>VLOOKUP(CONCATENATE($M145,$N145,$T145),Oferta!$B$2:$Q$360,12,FALSE)</f>
        <v>DN</v>
      </c>
      <c r="X145" s="17">
        <v>2</v>
      </c>
      <c r="Y145" s="18">
        <f>VLOOKUP(CONCATENATE($W145,$X145),Mtz_Horarios!$E$2:$H$92,2,FALSE)</f>
        <v>0.8125</v>
      </c>
      <c r="Z145" s="18" t="str">
        <f>VLOOKUP(CONCATENATE($W145,$X145),Mtz_Horarios!$E$2:$H$92,3,FALSE)</f>
        <v>Sexta</v>
      </c>
      <c r="AA145" s="19" t="str">
        <f>VLOOKUP(CONCATENATE($W145,$X145),Mtz_Horarios!$E$2:$H$92,4,FALSE)</f>
        <v>Noturno</v>
      </c>
      <c r="AB145" s="15">
        <f>VLOOKUP(CONCATENATE($M145,$N145,$T145),Oferta!$B$2:$Q$360,16,FALSE)</f>
        <v>1103</v>
      </c>
      <c r="AC145" s="15" t="str">
        <f>VLOOKUP(CONCATENATE($M145,$N145,$T145),Oferta!$B$2:$Q$360,15,FALSE)</f>
        <v>Elenildes Santana de Pereira</v>
      </c>
      <c r="AI145" s="5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12"/>
      <c r="AW145" s="12"/>
    </row>
    <row r="146" spans="1:49" ht="15" customHeight="1">
      <c r="A146" s="12"/>
      <c r="B146" s="12"/>
      <c r="C146" s="12"/>
      <c r="D146" s="12"/>
      <c r="E146" s="12"/>
      <c r="F146" s="12"/>
      <c r="G146" s="12"/>
      <c r="H146" s="12" t="str">
        <f t="shared" si="0"/>
        <v>T01TEORIA MACROECONÔMICA I</v>
      </c>
      <c r="I146" s="12" t="e">
        <f>VLOOKUP(CONCATENATE(N146,T146),Simulador!$H$26:$H$33,1,FALSE)</f>
        <v>#N/A</v>
      </c>
      <c r="J146" s="12" t="e">
        <f t="shared" si="1"/>
        <v>#N/A</v>
      </c>
      <c r="K146" s="13" t="str">
        <f t="shared" si="2"/>
        <v>Quinta0,847222222222222Elenildes Santana de Pereira</v>
      </c>
      <c r="L146" s="12" t="str">
        <f t="shared" si="3"/>
        <v>4º Semestre - T01NoturnoQuinta0,847222222222222</v>
      </c>
      <c r="M146" s="14" t="s">
        <v>22</v>
      </c>
      <c r="N146" s="3" t="s">
        <v>58</v>
      </c>
      <c r="O146" s="15" t="str">
        <f>VLOOKUP(CONCATENATE($M146,$N146),Curriculos!$A$2:$J$332,4,FALSE)</f>
        <v>TEORIA MACROECONÔMICA I</v>
      </c>
      <c r="P146" s="16" t="str">
        <f>VLOOKUP(CONCATENATE($M146,$N146),Curriculos!$A$2:$J$332,5,FALSE)</f>
        <v>OB</v>
      </c>
      <c r="Q146" s="16" t="str">
        <f>VLOOKUP($N146,Oferta!$D$2:$P$100,5,FALSE)</f>
        <v>T</v>
      </c>
      <c r="R146" s="16">
        <f>VLOOKUP(CONCATENATE($M146,$N146),Curriculos!$A$2:$J$332,8,FALSE)</f>
        <v>60</v>
      </c>
      <c r="S146" s="17"/>
      <c r="T146" s="17" t="s">
        <v>24</v>
      </c>
      <c r="U146" s="16" t="str">
        <f>VLOOKUP(CONCATENATE($M146,$N146),Curriculos!$A$2:$J$332,10,FALSE)</f>
        <v>DCEC</v>
      </c>
      <c r="V146" s="15" t="str">
        <f>VLOOKUP(CONCATENATE($M146,$N146,$T146),Oferta!$B$2:$R$360,17,FALSE)</f>
        <v>4º Semestre - T01</v>
      </c>
      <c r="W146" s="15" t="str">
        <f>VLOOKUP(CONCATENATE($M146,$N146,$T146),Oferta!$B$2:$Q$360,12,FALSE)</f>
        <v>DN</v>
      </c>
      <c r="X146" s="17">
        <v>3</v>
      </c>
      <c r="Y146" s="18">
        <f>VLOOKUP(CONCATENATE($W146,$X146),Mtz_Horarios!$E$2:$H$92,2,FALSE)</f>
        <v>0.84722222222222221</v>
      </c>
      <c r="Z146" s="18" t="str">
        <f>VLOOKUP(CONCATENATE($W146,$X146),Mtz_Horarios!$E$2:$H$92,3,FALSE)</f>
        <v>Quinta</v>
      </c>
      <c r="AA146" s="19" t="str">
        <f>VLOOKUP(CONCATENATE($W146,$X146),Mtz_Horarios!$E$2:$H$92,4,FALSE)</f>
        <v>Noturno</v>
      </c>
      <c r="AB146" s="15">
        <f>VLOOKUP(CONCATENATE($M146,$N146,$T146),Oferta!$B$2:$Q$360,16,FALSE)</f>
        <v>1103</v>
      </c>
      <c r="AC146" s="15" t="str">
        <f>VLOOKUP(CONCATENATE($M146,$N146,$T146),Oferta!$B$2:$Q$360,15,FALSE)</f>
        <v>Elenildes Santana de Pereira</v>
      </c>
      <c r="AI146" s="5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12"/>
      <c r="AW146" s="12"/>
    </row>
    <row r="147" spans="1:49" ht="15" customHeight="1">
      <c r="A147" s="12"/>
      <c r="B147" s="12"/>
      <c r="C147" s="12"/>
      <c r="D147" s="12"/>
      <c r="E147" s="12"/>
      <c r="F147" s="12"/>
      <c r="G147" s="12"/>
      <c r="H147" s="12" t="str">
        <f t="shared" si="0"/>
        <v>T01TEORIA MACROECONÔMICA I</v>
      </c>
      <c r="I147" s="12" t="e">
        <f>VLOOKUP(CONCATENATE(N147,T147),Simulador!$H$26:$H$33,1,FALSE)</f>
        <v>#N/A</v>
      </c>
      <c r="J147" s="12" t="e">
        <f t="shared" si="1"/>
        <v>#N/A</v>
      </c>
      <c r="K147" s="13" t="str">
        <f t="shared" si="2"/>
        <v>Quinta0,881944444444445Elenildes Santana de Pereira</v>
      </c>
      <c r="L147" s="12" t="str">
        <f t="shared" si="3"/>
        <v>4º Semestre - T01NoturnoQuinta0,881944444444445</v>
      </c>
      <c r="M147" s="14" t="s">
        <v>22</v>
      </c>
      <c r="N147" s="3" t="s">
        <v>58</v>
      </c>
      <c r="O147" s="15" t="str">
        <f>VLOOKUP(CONCATENATE($M147,$N147),Curriculos!$A$2:$J$332,4,FALSE)</f>
        <v>TEORIA MACROECONÔMICA I</v>
      </c>
      <c r="P147" s="16" t="str">
        <f>VLOOKUP(CONCATENATE($M147,$N147),Curriculos!$A$2:$J$332,5,FALSE)</f>
        <v>OB</v>
      </c>
      <c r="Q147" s="16" t="str">
        <f>VLOOKUP($N147,Oferta!$D$2:$P$100,5,FALSE)</f>
        <v>T</v>
      </c>
      <c r="R147" s="16">
        <f>VLOOKUP(CONCATENATE($M147,$N147),Curriculos!$A$2:$J$332,8,FALSE)</f>
        <v>60</v>
      </c>
      <c r="S147" s="17"/>
      <c r="T147" s="17" t="s">
        <v>24</v>
      </c>
      <c r="U147" s="16" t="str">
        <f>VLOOKUP(CONCATENATE($M147,$N147),Curriculos!$A$2:$J$332,10,FALSE)</f>
        <v>DCEC</v>
      </c>
      <c r="V147" s="15" t="str">
        <f>VLOOKUP(CONCATENATE($M147,$N147,$T147),Oferta!$B$2:$R$360,17,FALSE)</f>
        <v>4º Semestre - T01</v>
      </c>
      <c r="W147" s="15" t="str">
        <f>VLOOKUP(CONCATENATE($M147,$N147,$T147),Oferta!$B$2:$Q$360,12,FALSE)</f>
        <v>DN</v>
      </c>
      <c r="X147" s="17">
        <v>4</v>
      </c>
      <c r="Y147" s="18">
        <f>VLOOKUP(CONCATENATE($W147,$X147),Mtz_Horarios!$E$2:$H$92,2,FALSE)</f>
        <v>0.88194444444444453</v>
      </c>
      <c r="Z147" s="18" t="str">
        <f>VLOOKUP(CONCATENATE($W147,$X147),Mtz_Horarios!$E$2:$H$92,3,FALSE)</f>
        <v>Quinta</v>
      </c>
      <c r="AA147" s="19" t="str">
        <f>VLOOKUP(CONCATENATE($W147,$X147),Mtz_Horarios!$E$2:$H$92,4,FALSE)</f>
        <v>Noturno</v>
      </c>
      <c r="AB147" s="15">
        <f>VLOOKUP(CONCATENATE($M147,$N147,$T147),Oferta!$B$2:$Q$360,16,FALSE)</f>
        <v>1103</v>
      </c>
      <c r="AC147" s="15" t="str">
        <f>VLOOKUP(CONCATENATE($M147,$N147,$T147),Oferta!$B$2:$Q$360,15,FALSE)</f>
        <v>Elenildes Santana de Pereira</v>
      </c>
      <c r="AI147" s="5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12"/>
      <c r="AW147" s="12"/>
    </row>
    <row r="148" spans="1:49" ht="15" customHeight="1">
      <c r="A148" s="12"/>
      <c r="B148" s="12"/>
      <c r="C148" s="12"/>
      <c r="D148" s="12"/>
      <c r="E148" s="12"/>
      <c r="F148" s="12"/>
      <c r="G148" s="12"/>
      <c r="H148" s="12" t="str">
        <f t="shared" si="0"/>
        <v>T02ECONOMIA INDUSTRIAL</v>
      </c>
      <c r="I148" s="12" t="e">
        <f>VLOOKUP(CONCATENATE(N148,T148),Simulador!$H$26:$H$33,1,FALSE)</f>
        <v>#N/A</v>
      </c>
      <c r="J148" s="12" t="e">
        <f t="shared" si="1"/>
        <v>#N/A</v>
      </c>
      <c r="K148" s="13" t="str">
        <f t="shared" si="2"/>
        <v>Segunda0,3125Elson Cedro Mira</v>
      </c>
      <c r="L148" s="12" t="str">
        <f t="shared" si="3"/>
        <v>5º Semestre - T02MatutinoSegunda0,3125</v>
      </c>
      <c r="M148" s="14" t="s">
        <v>25</v>
      </c>
      <c r="N148" s="3" t="s">
        <v>59</v>
      </c>
      <c r="O148" s="20" t="str">
        <f>VLOOKUP(CONCATENATE($M148,$N148),Curriculos!$A$2:$J$332,4,FALSE)</f>
        <v>ECONOMIA INDUSTRIAL</v>
      </c>
      <c r="P148" s="21" t="str">
        <f>VLOOKUP(CONCATENATE($M148,$N148),Curriculos!$A$2:$J$332,5,FALSE)</f>
        <v>OB</v>
      </c>
      <c r="Q148" s="21" t="str">
        <f>VLOOKUP($N148,Oferta!$D$2:$P$100,5,FALSE)</f>
        <v>T</v>
      </c>
      <c r="R148" s="21">
        <f>VLOOKUP(CONCATENATE($M148,$N148),Curriculos!$A$2:$J$332,8,FALSE)</f>
        <v>60</v>
      </c>
      <c r="S148" s="5" t="s">
        <v>33</v>
      </c>
      <c r="T148" s="22" t="s">
        <v>29</v>
      </c>
      <c r="U148" s="21" t="str">
        <f>VLOOKUP(CONCATENATE($M148,$N148),Curriculos!$A$2:$J$332,10,FALSE)</f>
        <v>DCEC</v>
      </c>
      <c r="V148" s="20" t="str">
        <f>VLOOKUP(CONCATENATE($M148,$N148,$T148),Oferta!$B$2:$R$360,17,FALSE)</f>
        <v>5º Semestre - T02</v>
      </c>
      <c r="W148" s="20" t="str">
        <f>VLOOKUP(CONCATENATE($M148,$N148,$T148),Oferta!$B$2:$Q$360,12,FALSE)</f>
        <v>BM</v>
      </c>
      <c r="X148" s="22">
        <v>1</v>
      </c>
      <c r="Y148" s="23">
        <f>VLOOKUP(CONCATENATE($W148,$X148),Mtz_Horarios!$E$2:$H$92,2,FALSE)</f>
        <v>0.3125</v>
      </c>
      <c r="Z148" s="23" t="str">
        <f>VLOOKUP(CONCATENATE($W148,$X148),Mtz_Horarios!$E$2:$H$92,3,FALSE)</f>
        <v>Segunda</v>
      </c>
      <c r="AA148" s="24" t="str">
        <f>VLOOKUP(CONCATENATE($W148,$X148),Mtz_Horarios!$E$2:$H$92,4,FALSE)</f>
        <v>Matutino</v>
      </c>
      <c r="AB148" s="20">
        <f>VLOOKUP(CONCATENATE($M148,$N148,$T148),Oferta!$B$2:$Q$360,16,FALSE)</f>
        <v>1104</v>
      </c>
      <c r="AC148" s="20" t="str">
        <f>VLOOKUP(CONCATENATE($M148,$N148,$T148),Oferta!$B$2:$Q$360,15,FALSE)</f>
        <v>Elson Cedro Mira</v>
      </c>
      <c r="AI148" s="5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12"/>
      <c r="AW148" s="12"/>
    </row>
    <row r="149" spans="1:49" ht="15" customHeight="1">
      <c r="A149" s="12"/>
      <c r="B149" s="12"/>
      <c r="C149" s="12"/>
      <c r="D149" s="12"/>
      <c r="E149" s="12"/>
      <c r="F149" s="12"/>
      <c r="G149" s="12"/>
      <c r="H149" s="12" t="str">
        <f t="shared" si="0"/>
        <v>T02ECONOMIA INDUSTRIAL</v>
      </c>
      <c r="I149" s="12" t="e">
        <f>VLOOKUP(CONCATENATE(N149,T149),Simulador!$H$26:$H$33,1,FALSE)</f>
        <v>#N/A</v>
      </c>
      <c r="J149" s="12" t="e">
        <f t="shared" si="1"/>
        <v>#N/A</v>
      </c>
      <c r="K149" s="13" t="str">
        <f t="shared" si="2"/>
        <v>Segunda0,347222222222222Elson Cedro Mira</v>
      </c>
      <c r="L149" s="12" t="str">
        <f t="shared" si="3"/>
        <v>5º Semestre - T02MatutinoSegunda0,347222222222222</v>
      </c>
      <c r="M149" s="14" t="s">
        <v>25</v>
      </c>
      <c r="N149" s="3" t="s">
        <v>59</v>
      </c>
      <c r="O149" s="20" t="str">
        <f>VLOOKUP(CONCATENATE($M149,$N149),Curriculos!$A$2:$J$332,4,FALSE)</f>
        <v>ECONOMIA INDUSTRIAL</v>
      </c>
      <c r="P149" s="21" t="str">
        <f>VLOOKUP(CONCATENATE($M149,$N149),Curriculos!$A$2:$J$332,5,FALSE)</f>
        <v>OB</v>
      </c>
      <c r="Q149" s="21" t="str">
        <f>VLOOKUP($N149,Oferta!$D$2:$P$100,5,FALSE)</f>
        <v>T</v>
      </c>
      <c r="R149" s="21">
        <f>VLOOKUP(CONCATENATE($M149,$N149),Curriculos!$A$2:$J$332,8,FALSE)</f>
        <v>60</v>
      </c>
      <c r="S149" s="5" t="s">
        <v>33</v>
      </c>
      <c r="T149" s="22" t="s">
        <v>29</v>
      </c>
      <c r="U149" s="21" t="str">
        <f>VLOOKUP(CONCATENATE($M149,$N149),Curriculos!$A$2:$J$332,10,FALSE)</f>
        <v>DCEC</v>
      </c>
      <c r="V149" s="20" t="str">
        <f>VLOOKUP(CONCATENATE($M149,$N149,$T149),Oferta!$B$2:$R$360,17,FALSE)</f>
        <v>5º Semestre - T02</v>
      </c>
      <c r="W149" s="20" t="str">
        <f>VLOOKUP(CONCATENATE($M149,$N149,$T149),Oferta!$B$2:$Q$360,12,FALSE)</f>
        <v>BM</v>
      </c>
      <c r="X149" s="22">
        <v>2</v>
      </c>
      <c r="Y149" s="23">
        <f>VLOOKUP(CONCATENATE($W149,$X149),Mtz_Horarios!$E$2:$H$92,2,FALSE)</f>
        <v>0.34722222222222221</v>
      </c>
      <c r="Z149" s="23" t="str">
        <f>VLOOKUP(CONCATENATE($W149,$X149),Mtz_Horarios!$E$2:$H$92,3,FALSE)</f>
        <v>Segunda</v>
      </c>
      <c r="AA149" s="24" t="str">
        <f>VLOOKUP(CONCATENATE($W149,$X149),Mtz_Horarios!$E$2:$H$92,4,FALSE)</f>
        <v>Matutino</v>
      </c>
      <c r="AB149" s="20">
        <f>VLOOKUP(CONCATENATE($M149,$N149,$T149),Oferta!$B$2:$Q$360,16,FALSE)</f>
        <v>1104</v>
      </c>
      <c r="AC149" s="20" t="str">
        <f>VLOOKUP(CONCATENATE($M149,$N149,$T149),Oferta!$B$2:$Q$360,15,FALSE)</f>
        <v>Elson Cedro Mira</v>
      </c>
      <c r="AI149" s="5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12"/>
      <c r="AW149" s="12"/>
    </row>
    <row r="150" spans="1:49" ht="15" customHeight="1">
      <c r="A150" s="12"/>
      <c r="B150" s="12"/>
      <c r="C150" s="12"/>
      <c r="D150" s="12"/>
      <c r="E150" s="12"/>
      <c r="F150" s="12"/>
      <c r="G150" s="12"/>
      <c r="H150" s="12" t="str">
        <f t="shared" si="0"/>
        <v>T02ECONOMIA INDUSTRIAL</v>
      </c>
      <c r="I150" s="12" t="e">
        <f>VLOOKUP(CONCATENATE(N150,T150),Simulador!$H$26:$H$33,1,FALSE)</f>
        <v>#N/A</v>
      </c>
      <c r="J150" s="12" t="e">
        <f t="shared" si="1"/>
        <v>#N/A</v>
      </c>
      <c r="K150" s="13" t="str">
        <f t="shared" si="2"/>
        <v>Quarta0,381944444444444Elson Cedro Mira</v>
      </c>
      <c r="L150" s="12" t="str">
        <f t="shared" si="3"/>
        <v>5º Semestre - T02MatutinoQuarta0,381944444444444</v>
      </c>
      <c r="M150" s="14" t="s">
        <v>25</v>
      </c>
      <c r="N150" s="3" t="s">
        <v>59</v>
      </c>
      <c r="O150" s="20" t="str">
        <f>VLOOKUP(CONCATENATE($M150,$N150),Curriculos!$A$2:$J$332,4,FALSE)</f>
        <v>ECONOMIA INDUSTRIAL</v>
      </c>
      <c r="P150" s="21" t="str">
        <f>VLOOKUP(CONCATENATE($M150,$N150),Curriculos!$A$2:$J$332,5,FALSE)</f>
        <v>OB</v>
      </c>
      <c r="Q150" s="21" t="str">
        <f>VLOOKUP($N150,Oferta!$D$2:$P$100,5,FALSE)</f>
        <v>T</v>
      </c>
      <c r="R150" s="21">
        <f>VLOOKUP(CONCATENATE($M150,$N150),Curriculos!$A$2:$J$332,8,FALSE)</f>
        <v>60</v>
      </c>
      <c r="S150" s="5" t="s">
        <v>33</v>
      </c>
      <c r="T150" s="22" t="s">
        <v>29</v>
      </c>
      <c r="U150" s="21" t="str">
        <f>VLOOKUP(CONCATENATE($M150,$N150),Curriculos!$A$2:$J$332,10,FALSE)</f>
        <v>DCEC</v>
      </c>
      <c r="V150" s="20" t="str">
        <f>VLOOKUP(CONCATENATE($M150,$N150,$T150),Oferta!$B$2:$R$360,17,FALSE)</f>
        <v>5º Semestre - T02</v>
      </c>
      <c r="W150" s="20" t="str">
        <f>VLOOKUP(CONCATENATE($M150,$N150,$T150),Oferta!$B$2:$Q$360,12,FALSE)</f>
        <v>BM</v>
      </c>
      <c r="X150" s="22">
        <v>3</v>
      </c>
      <c r="Y150" s="23">
        <f>VLOOKUP(CONCATENATE($W150,$X150),Mtz_Horarios!$E$2:$H$92,2,FALSE)</f>
        <v>0.38194444444444442</v>
      </c>
      <c r="Z150" s="23" t="str">
        <f>VLOOKUP(CONCATENATE($W150,$X150),Mtz_Horarios!$E$2:$H$92,3,FALSE)</f>
        <v>Quarta</v>
      </c>
      <c r="AA150" s="24" t="str">
        <f>VLOOKUP(CONCATENATE($W150,$X150),Mtz_Horarios!$E$2:$H$92,4,FALSE)</f>
        <v>Matutino</v>
      </c>
      <c r="AB150" s="20">
        <f>VLOOKUP(CONCATENATE($M150,$N150,$T150),Oferta!$B$2:$Q$360,16,FALSE)</f>
        <v>1104</v>
      </c>
      <c r="AC150" s="20" t="str">
        <f>VLOOKUP(CONCATENATE($M150,$N150,$T150),Oferta!$B$2:$Q$360,15,FALSE)</f>
        <v>Elson Cedro Mira</v>
      </c>
      <c r="AI150" s="5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12"/>
      <c r="AW150" s="12"/>
    </row>
    <row r="151" spans="1:49" ht="15" customHeight="1">
      <c r="A151" s="12"/>
      <c r="B151" s="12"/>
      <c r="C151" s="12"/>
      <c r="D151" s="12"/>
      <c r="E151" s="12"/>
      <c r="F151" s="12"/>
      <c r="G151" s="12"/>
      <c r="H151" s="12" t="str">
        <f t="shared" si="0"/>
        <v>T02ECONOMIA INDUSTRIAL</v>
      </c>
      <c r="I151" s="12" t="e">
        <f>VLOOKUP(CONCATENATE(N151,T151),Simulador!$H$26:$H$33,1,FALSE)</f>
        <v>#N/A</v>
      </c>
      <c r="J151" s="12" t="e">
        <f t="shared" si="1"/>
        <v>#N/A</v>
      </c>
      <c r="K151" s="13" t="str">
        <f t="shared" si="2"/>
        <v>Quarta0,416666666666667Elson Cedro Mira</v>
      </c>
      <c r="L151" s="12" t="str">
        <f t="shared" si="3"/>
        <v>5º Semestre - T02MatutinoQuarta0,416666666666667</v>
      </c>
      <c r="M151" s="14" t="s">
        <v>25</v>
      </c>
      <c r="N151" s="3" t="s">
        <v>59</v>
      </c>
      <c r="O151" s="20" t="str">
        <f>VLOOKUP(CONCATENATE($M151,$N151),Curriculos!$A$2:$J$332,4,FALSE)</f>
        <v>ECONOMIA INDUSTRIAL</v>
      </c>
      <c r="P151" s="21" t="str">
        <f>VLOOKUP(CONCATENATE($M151,$N151),Curriculos!$A$2:$J$332,5,FALSE)</f>
        <v>OB</v>
      </c>
      <c r="Q151" s="21" t="str">
        <f>VLOOKUP($N151,Oferta!$D$2:$P$100,5,FALSE)</f>
        <v>T</v>
      </c>
      <c r="R151" s="21">
        <f>VLOOKUP(CONCATENATE($M151,$N151),Curriculos!$A$2:$J$332,8,FALSE)</f>
        <v>60</v>
      </c>
      <c r="S151" s="5" t="s">
        <v>33</v>
      </c>
      <c r="T151" s="22" t="s">
        <v>29</v>
      </c>
      <c r="U151" s="21" t="str">
        <f>VLOOKUP(CONCATENATE($M151,$N151),Curriculos!$A$2:$J$332,10,FALSE)</f>
        <v>DCEC</v>
      </c>
      <c r="V151" s="20" t="str">
        <f>VLOOKUP(CONCATENATE($M151,$N151,$T151),Oferta!$B$2:$R$360,17,FALSE)</f>
        <v>5º Semestre - T02</v>
      </c>
      <c r="W151" s="20" t="str">
        <f>VLOOKUP(CONCATENATE($M151,$N151,$T151),Oferta!$B$2:$Q$360,12,FALSE)</f>
        <v>BM</v>
      </c>
      <c r="X151" s="22">
        <v>4</v>
      </c>
      <c r="Y151" s="23">
        <f>VLOOKUP(CONCATENATE($W151,$X151),Mtz_Horarios!$E$2:$H$92,2,FALSE)</f>
        <v>0.41666666666666663</v>
      </c>
      <c r="Z151" s="23" t="str">
        <f>VLOOKUP(CONCATENATE($W151,$X151),Mtz_Horarios!$E$2:$H$92,3,FALSE)</f>
        <v>Quarta</v>
      </c>
      <c r="AA151" s="24" t="str">
        <f>VLOOKUP(CONCATENATE($W151,$X151),Mtz_Horarios!$E$2:$H$92,4,FALSE)</f>
        <v>Matutino</v>
      </c>
      <c r="AB151" s="20">
        <f>VLOOKUP(CONCATENATE($M151,$N151,$T151),Oferta!$B$2:$Q$360,16,FALSE)</f>
        <v>1104</v>
      </c>
      <c r="AC151" s="20" t="str">
        <f>VLOOKUP(CONCATENATE($M151,$N151,$T151),Oferta!$B$2:$Q$360,15,FALSE)</f>
        <v>Elson Cedro Mira</v>
      </c>
      <c r="AI151" s="5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12"/>
      <c r="AW151" s="12"/>
    </row>
    <row r="152" spans="1:49" ht="15" customHeight="1">
      <c r="A152" s="12"/>
      <c r="B152" s="12"/>
      <c r="C152" s="12"/>
      <c r="D152" s="12"/>
      <c r="E152" s="12"/>
      <c r="F152" s="12"/>
      <c r="G152" s="12"/>
      <c r="H152" s="12" t="str">
        <f t="shared" si="0"/>
        <v>T02TEORIA MACROECONÔMICA II</v>
      </c>
      <c r="I152" s="12" t="e">
        <f>VLOOKUP(CONCATENATE(N152,T152),Simulador!$H$26:$H$33,1,FALSE)</f>
        <v>#N/A</v>
      </c>
      <c r="J152" s="12" t="e">
        <f t="shared" si="1"/>
        <v>#N/A</v>
      </c>
      <c r="K152" s="13" t="str">
        <f t="shared" si="2"/>
        <v>Quarta0,3125Elson Cedro Mira</v>
      </c>
      <c r="L152" s="12" t="str">
        <f t="shared" si="3"/>
        <v>5º Semestre - T02MatutinoQuarta0,3125</v>
      </c>
      <c r="M152" s="14" t="s">
        <v>25</v>
      </c>
      <c r="N152" s="3" t="s">
        <v>49</v>
      </c>
      <c r="O152" s="15" t="str">
        <f>VLOOKUP(CONCATENATE($M152,$N152),Curriculos!$A$2:$J$332,4,FALSE)</f>
        <v>TEORIA MACROECONÔMICA II</v>
      </c>
      <c r="P152" s="16" t="str">
        <f>VLOOKUP(CONCATENATE($M152,$N152),Curriculos!$A$2:$J$332,5,FALSE)</f>
        <v>OB</v>
      </c>
      <c r="Q152" s="16" t="str">
        <f>VLOOKUP($N152,Oferta!$D$2:$P$100,5,FALSE)</f>
        <v>T</v>
      </c>
      <c r="R152" s="16">
        <f>VLOOKUP(CONCATENATE($M152,$N152),Curriculos!$A$2:$J$332,8,FALSE)</f>
        <v>60</v>
      </c>
      <c r="S152" s="17"/>
      <c r="T152" s="17" t="s">
        <v>29</v>
      </c>
      <c r="U152" s="16" t="str">
        <f>VLOOKUP(CONCATENATE($M152,$N152),Curriculos!$A$2:$J$332,10,FALSE)</f>
        <v>DCEC</v>
      </c>
      <c r="V152" s="15" t="str">
        <f>VLOOKUP(CONCATENATE($M152,$N152,$T152),Oferta!$B$2:$R$360,17,FALSE)</f>
        <v>5º Semestre - T02</v>
      </c>
      <c r="W152" s="15" t="str">
        <f>VLOOKUP(CONCATENATE($M152,$N152,$T152),Oferta!$B$2:$Q$360,12,FALSE)</f>
        <v>AM</v>
      </c>
      <c r="X152" s="17">
        <v>1</v>
      </c>
      <c r="Y152" s="18">
        <f>VLOOKUP(CONCATENATE($W152,$X152),Mtz_Horarios!$E$2:$H$92,2,FALSE)</f>
        <v>0.3125</v>
      </c>
      <c r="Z152" s="18" t="str">
        <f>VLOOKUP(CONCATENATE($W152,$X152),Mtz_Horarios!$E$2:$H$92,3,FALSE)</f>
        <v>Quarta</v>
      </c>
      <c r="AA152" s="19" t="str">
        <f>VLOOKUP(CONCATENATE($W152,$X152),Mtz_Horarios!$E$2:$H$92,4,FALSE)</f>
        <v>Matutino</v>
      </c>
      <c r="AB152" s="15">
        <f>VLOOKUP(CONCATENATE($M152,$N152,$T152),Oferta!$B$2:$Q$360,16,FALSE)</f>
        <v>1104</v>
      </c>
      <c r="AC152" s="15" t="str">
        <f>VLOOKUP(CONCATENATE($M152,$N152,$T152),Oferta!$B$2:$Q$360,15,FALSE)</f>
        <v>Elson Cedro Mira</v>
      </c>
      <c r="AI152" s="5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12"/>
      <c r="AW152" s="12"/>
    </row>
    <row r="153" spans="1:49" ht="15" customHeight="1">
      <c r="A153" s="12"/>
      <c r="B153" s="12"/>
      <c r="C153" s="12"/>
      <c r="D153" s="12"/>
      <c r="E153" s="12"/>
      <c r="F153" s="12"/>
      <c r="G153" s="12"/>
      <c r="H153" s="12" t="str">
        <f t="shared" si="0"/>
        <v>T02TEORIA MACROECONÔMICA II</v>
      </c>
      <c r="I153" s="12" t="e">
        <f>VLOOKUP(CONCATENATE(N153,T153),Simulador!$H$26:$H$33,1,FALSE)</f>
        <v>#N/A</v>
      </c>
      <c r="J153" s="12" t="e">
        <f t="shared" si="1"/>
        <v>#N/A</v>
      </c>
      <c r="K153" s="13" t="str">
        <f t="shared" si="2"/>
        <v>Quarta0,347222222222222Elson Cedro Mira</v>
      </c>
      <c r="L153" s="12" t="str">
        <f t="shared" si="3"/>
        <v>5º Semestre - T02MatutinoQuarta0,347222222222222</v>
      </c>
      <c r="M153" s="14" t="s">
        <v>25</v>
      </c>
      <c r="N153" s="3" t="s">
        <v>49</v>
      </c>
      <c r="O153" s="15" t="str">
        <f>VLOOKUP(CONCATENATE($M153,$N153),Curriculos!$A$2:$J$332,4,FALSE)</f>
        <v>TEORIA MACROECONÔMICA II</v>
      </c>
      <c r="P153" s="16" t="str">
        <f>VLOOKUP(CONCATENATE($M153,$N153),Curriculos!$A$2:$J$332,5,FALSE)</f>
        <v>OB</v>
      </c>
      <c r="Q153" s="16" t="str">
        <f>VLOOKUP($N153,Oferta!$D$2:$P$100,5,FALSE)</f>
        <v>T</v>
      </c>
      <c r="R153" s="16">
        <f>VLOOKUP(CONCATENATE($M153,$N153),Curriculos!$A$2:$J$332,8,FALSE)</f>
        <v>60</v>
      </c>
      <c r="S153" s="17"/>
      <c r="T153" s="17" t="s">
        <v>29</v>
      </c>
      <c r="U153" s="16" t="str">
        <f>VLOOKUP(CONCATENATE($M153,$N153),Curriculos!$A$2:$J$332,10,FALSE)</f>
        <v>DCEC</v>
      </c>
      <c r="V153" s="15" t="str">
        <f>VLOOKUP(CONCATENATE($M153,$N153,$T153),Oferta!$B$2:$R$360,17,FALSE)</f>
        <v>5º Semestre - T02</v>
      </c>
      <c r="W153" s="15" t="str">
        <f>VLOOKUP(CONCATENATE($M153,$N153,$T153),Oferta!$B$2:$Q$360,12,FALSE)</f>
        <v>AM</v>
      </c>
      <c r="X153" s="17">
        <v>2</v>
      </c>
      <c r="Y153" s="18">
        <f>VLOOKUP(CONCATENATE($W153,$X153),Mtz_Horarios!$E$2:$H$92,2,FALSE)</f>
        <v>0.34722222222222221</v>
      </c>
      <c r="Z153" s="18" t="str">
        <f>VLOOKUP(CONCATENATE($W153,$X153),Mtz_Horarios!$E$2:$H$92,3,FALSE)</f>
        <v>Quarta</v>
      </c>
      <c r="AA153" s="19" t="str">
        <f>VLOOKUP(CONCATENATE($W153,$X153),Mtz_Horarios!$E$2:$H$92,4,FALSE)</f>
        <v>Matutino</v>
      </c>
      <c r="AB153" s="15">
        <f>VLOOKUP(CONCATENATE($M153,$N153,$T153),Oferta!$B$2:$Q$360,16,FALSE)</f>
        <v>1104</v>
      </c>
      <c r="AC153" s="15" t="str">
        <f>VLOOKUP(CONCATENATE($M153,$N153,$T153),Oferta!$B$2:$Q$360,15,FALSE)</f>
        <v>Elson Cedro Mira</v>
      </c>
      <c r="AI153" s="5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12"/>
      <c r="AW153" s="12"/>
    </row>
    <row r="154" spans="1:49" ht="15" customHeight="1">
      <c r="A154" s="12"/>
      <c r="B154" s="12"/>
      <c r="C154" s="12"/>
      <c r="D154" s="12"/>
      <c r="E154" s="12"/>
      <c r="F154" s="12"/>
      <c r="G154" s="12"/>
      <c r="H154" s="12" t="str">
        <f t="shared" si="0"/>
        <v>T02TEORIA MACROECONÔMICA II</v>
      </c>
      <c r="I154" s="12" t="e">
        <f>VLOOKUP(CONCATENATE(N154,T154),Simulador!$H$26:$H$33,1,FALSE)</f>
        <v>#N/A</v>
      </c>
      <c r="J154" s="12" t="e">
        <f t="shared" si="1"/>
        <v>#N/A</v>
      </c>
      <c r="K154" s="13" t="str">
        <f t="shared" si="2"/>
        <v>Terça0,381944444444444Elson Cedro Mira</v>
      </c>
      <c r="L154" s="12" t="str">
        <f t="shared" si="3"/>
        <v>5º Semestre - T02MatutinoTerça0,381944444444444</v>
      </c>
      <c r="M154" s="14" t="s">
        <v>25</v>
      </c>
      <c r="N154" s="3" t="s">
        <v>49</v>
      </c>
      <c r="O154" s="15" t="str">
        <f>VLOOKUP(CONCATENATE($M154,$N154),Curriculos!$A$2:$J$332,4,FALSE)</f>
        <v>TEORIA MACROECONÔMICA II</v>
      </c>
      <c r="P154" s="16" t="str">
        <f>VLOOKUP(CONCATENATE($M154,$N154),Curriculos!$A$2:$J$332,5,FALSE)</f>
        <v>OB</v>
      </c>
      <c r="Q154" s="16" t="str">
        <f>VLOOKUP($N154,Oferta!$D$2:$P$100,5,FALSE)</f>
        <v>T</v>
      </c>
      <c r="R154" s="16">
        <f>VLOOKUP(CONCATENATE($M154,$N154),Curriculos!$A$2:$J$332,8,FALSE)</f>
        <v>60</v>
      </c>
      <c r="S154" s="17"/>
      <c r="T154" s="17" t="s">
        <v>29</v>
      </c>
      <c r="U154" s="16" t="str">
        <f>VLOOKUP(CONCATENATE($M154,$N154),Curriculos!$A$2:$J$332,10,FALSE)</f>
        <v>DCEC</v>
      </c>
      <c r="V154" s="15" t="str">
        <f>VLOOKUP(CONCATENATE($M154,$N154,$T154),Oferta!$B$2:$R$360,17,FALSE)</f>
        <v>5º Semestre - T02</v>
      </c>
      <c r="W154" s="15" t="str">
        <f>VLOOKUP(CONCATENATE($M154,$N154,$T154),Oferta!$B$2:$Q$360,12,FALSE)</f>
        <v>AM</v>
      </c>
      <c r="X154" s="17">
        <v>3</v>
      </c>
      <c r="Y154" s="18">
        <f>VLOOKUP(CONCATENATE($W154,$X154),Mtz_Horarios!$E$2:$H$92,2,FALSE)</f>
        <v>0.38194444444444442</v>
      </c>
      <c r="Z154" s="18" t="str">
        <f>VLOOKUP(CONCATENATE($W154,$X154),Mtz_Horarios!$E$2:$H$92,3,FALSE)</f>
        <v>Terça</v>
      </c>
      <c r="AA154" s="19" t="str">
        <f>VLOOKUP(CONCATENATE($W154,$X154),Mtz_Horarios!$E$2:$H$92,4,FALSE)</f>
        <v>Matutino</v>
      </c>
      <c r="AB154" s="15">
        <f>VLOOKUP(CONCATENATE($M154,$N154,$T154),Oferta!$B$2:$Q$360,16,FALSE)</f>
        <v>1104</v>
      </c>
      <c r="AC154" s="15" t="str">
        <f>VLOOKUP(CONCATENATE($M154,$N154,$T154),Oferta!$B$2:$Q$360,15,FALSE)</f>
        <v>Elson Cedro Mira</v>
      </c>
      <c r="AI154" s="5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12"/>
      <c r="AW154" s="12"/>
    </row>
    <row r="155" spans="1:49" ht="15" customHeight="1">
      <c r="A155" s="12"/>
      <c r="B155" s="12"/>
      <c r="C155" s="12"/>
      <c r="D155" s="12"/>
      <c r="E155" s="12"/>
      <c r="F155" s="12"/>
      <c r="G155" s="12"/>
      <c r="H155" s="12" t="str">
        <f t="shared" si="0"/>
        <v>T02TEORIA MACROECONÔMICA II</v>
      </c>
      <c r="I155" s="12" t="e">
        <f>VLOOKUP(CONCATENATE(N155,T155),Simulador!$H$26:$H$33,1,FALSE)</f>
        <v>#N/A</v>
      </c>
      <c r="J155" s="12" t="e">
        <f t="shared" si="1"/>
        <v>#N/A</v>
      </c>
      <c r="K155" s="13" t="str">
        <f t="shared" si="2"/>
        <v>Terça0,416666666666667Elson Cedro Mira</v>
      </c>
      <c r="L155" s="12" t="str">
        <f t="shared" si="3"/>
        <v>5º Semestre - T02MatutinoTerça0,416666666666667</v>
      </c>
      <c r="M155" s="14" t="s">
        <v>25</v>
      </c>
      <c r="N155" s="3" t="s">
        <v>49</v>
      </c>
      <c r="O155" s="15" t="str">
        <f>VLOOKUP(CONCATENATE($M155,$N155),Curriculos!$A$2:$J$332,4,FALSE)</f>
        <v>TEORIA MACROECONÔMICA II</v>
      </c>
      <c r="P155" s="16" t="str">
        <f>VLOOKUP(CONCATENATE($M155,$N155),Curriculos!$A$2:$J$332,5,FALSE)</f>
        <v>OB</v>
      </c>
      <c r="Q155" s="16" t="str">
        <f>VLOOKUP($N155,Oferta!$D$2:$P$100,5,FALSE)</f>
        <v>T</v>
      </c>
      <c r="R155" s="16">
        <f>VLOOKUP(CONCATENATE($M155,$N155),Curriculos!$A$2:$J$332,8,FALSE)</f>
        <v>60</v>
      </c>
      <c r="S155" s="17"/>
      <c r="T155" s="17" t="s">
        <v>29</v>
      </c>
      <c r="U155" s="16" t="str">
        <f>VLOOKUP(CONCATENATE($M155,$N155),Curriculos!$A$2:$J$332,10,FALSE)</f>
        <v>DCEC</v>
      </c>
      <c r="V155" s="15" t="str">
        <f>VLOOKUP(CONCATENATE($M155,$N155,$T155),Oferta!$B$2:$R$360,17,FALSE)</f>
        <v>5º Semestre - T02</v>
      </c>
      <c r="W155" s="15" t="str">
        <f>VLOOKUP(CONCATENATE($M155,$N155,$T155),Oferta!$B$2:$Q$360,12,FALSE)</f>
        <v>AM</v>
      </c>
      <c r="X155" s="17">
        <v>4</v>
      </c>
      <c r="Y155" s="18">
        <f>VLOOKUP(CONCATENATE($W155,$X155),Mtz_Horarios!$E$2:$H$92,2,FALSE)</f>
        <v>0.41666666666666663</v>
      </c>
      <c r="Z155" s="18" t="str">
        <f>VLOOKUP(CONCATENATE($W155,$X155),Mtz_Horarios!$E$2:$H$92,3,FALSE)</f>
        <v>Terça</v>
      </c>
      <c r="AA155" s="19" t="str">
        <f>VLOOKUP(CONCATENATE($W155,$X155),Mtz_Horarios!$E$2:$H$92,4,FALSE)</f>
        <v>Matutino</v>
      </c>
      <c r="AB155" s="15">
        <f>VLOOKUP(CONCATENATE($M155,$N155,$T155),Oferta!$B$2:$Q$360,16,FALSE)</f>
        <v>1104</v>
      </c>
      <c r="AC155" s="15" t="str">
        <f>VLOOKUP(CONCATENATE($M155,$N155,$T155),Oferta!$B$2:$Q$360,15,FALSE)</f>
        <v>Elson Cedro Mira</v>
      </c>
      <c r="AI155" s="5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12"/>
      <c r="AW155" s="12"/>
    </row>
    <row r="156" spans="1:49" ht="15" customHeight="1">
      <c r="A156" s="12"/>
      <c r="B156" s="12"/>
      <c r="C156" s="12"/>
      <c r="D156" s="12"/>
      <c r="E156" s="12"/>
      <c r="F156" s="12"/>
      <c r="G156" s="12"/>
      <c r="H156" s="12" t="str">
        <f t="shared" si="0"/>
        <v>T02ECONOMIA INSTITUCIONAL</v>
      </c>
      <c r="I156" s="12" t="e">
        <f>VLOOKUP(CONCATENATE(N156,T156),Simulador!$H$26:$H$33,1,FALSE)</f>
        <v>#N/A</v>
      </c>
      <c r="J156" s="12" t="e">
        <f t="shared" si="1"/>
        <v>#N/A</v>
      </c>
      <c r="K156" s="13" t="str">
        <f t="shared" si="2"/>
        <v>Terça0,3125Elson Cedro Mira</v>
      </c>
      <c r="L156" s="12" t="str">
        <f t="shared" si="3"/>
        <v>9º Semestre - T02MatutinoTerça0,3125</v>
      </c>
      <c r="M156" s="14" t="s">
        <v>25</v>
      </c>
      <c r="N156" s="3" t="s">
        <v>60</v>
      </c>
      <c r="O156" s="20" t="str">
        <f>VLOOKUP(CONCATENATE($M156,$N156),Curriculos!$A$2:$J$332,4,FALSE)</f>
        <v>ECONOMIA INSTITUCIONAL</v>
      </c>
      <c r="P156" s="21" t="str">
        <f>VLOOKUP(CONCATENATE($M156,$N156),Curriculos!$A$2:$J$332,5,FALSE)</f>
        <v>OP</v>
      </c>
      <c r="Q156" s="21" t="e">
        <f>VLOOKUP($N156,Oferta!$D$2:$P$100,5,FALSE)</f>
        <v>#N/A</v>
      </c>
      <c r="R156" s="21">
        <f>VLOOKUP(CONCATENATE($M156,$N156),Curriculos!$A$2:$J$332,8,FALSE)</f>
        <v>60</v>
      </c>
      <c r="S156" s="5" t="s">
        <v>33</v>
      </c>
      <c r="T156" s="22" t="s">
        <v>29</v>
      </c>
      <c r="U156" s="21" t="str">
        <f>VLOOKUP(CONCATENATE($M156,$N156),Curriculos!$A$2:$J$332,10,FALSE)</f>
        <v>DCEC</v>
      </c>
      <c r="V156" s="20" t="str">
        <f>VLOOKUP(CONCATENATE($M156,$N156,$T156),Oferta!$B$2:$R$360,17,FALSE)</f>
        <v>9º Semestre - T02</v>
      </c>
      <c r="W156" s="20" t="str">
        <f>VLOOKUP(CONCATENATE($M156,$N156,$T156),Oferta!$B$2:$Q$360,12,FALSE)</f>
        <v>CM</v>
      </c>
      <c r="X156" s="22">
        <v>1</v>
      </c>
      <c r="Y156" s="23">
        <f>VLOOKUP(CONCATENATE($W156,$X156),Mtz_Horarios!$E$2:$H$92,2,FALSE)</f>
        <v>0.3125</v>
      </c>
      <c r="Z156" s="23" t="str">
        <f>VLOOKUP(CONCATENATE($W156,$X156),Mtz_Horarios!$E$2:$H$92,3,FALSE)</f>
        <v>Terça</v>
      </c>
      <c r="AA156" s="24" t="str">
        <f>VLOOKUP(CONCATENATE($W156,$X156),Mtz_Horarios!$E$2:$H$92,4,FALSE)</f>
        <v>Matutino</v>
      </c>
      <c r="AB156" s="20">
        <f>VLOOKUP(CONCATENATE($M156,$N156,$T156),Oferta!$B$2:$Q$360,16,FALSE)</f>
        <v>1113</v>
      </c>
      <c r="AC156" s="20" t="str">
        <f>VLOOKUP(CONCATENATE($M156,$N156,$T156),Oferta!$B$2:$Q$360,15,FALSE)</f>
        <v>Elson Cedro Mira</v>
      </c>
      <c r="AI156" s="5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12"/>
      <c r="AW156" s="12"/>
    </row>
    <row r="157" spans="1:49" ht="15" customHeight="1">
      <c r="A157" s="12"/>
      <c r="B157" s="12"/>
      <c r="C157" s="12"/>
      <c r="D157" s="12"/>
      <c r="E157" s="12"/>
      <c r="F157" s="12"/>
      <c r="G157" s="12"/>
      <c r="H157" s="12" t="str">
        <f t="shared" si="0"/>
        <v>T02ECONOMIA INSTITUCIONAL</v>
      </c>
      <c r="I157" s="12" t="e">
        <f>VLOOKUP(CONCATENATE(N157,T157),Simulador!$H$26:$H$33,1,FALSE)</f>
        <v>#N/A</v>
      </c>
      <c r="J157" s="12" t="e">
        <f t="shared" si="1"/>
        <v>#N/A</v>
      </c>
      <c r="K157" s="13" t="str">
        <f t="shared" si="2"/>
        <v>Terça0,347222222222222Elson Cedro Mira</v>
      </c>
      <c r="L157" s="12" t="str">
        <f t="shared" si="3"/>
        <v>9º Semestre - T02MatutinoTerça0,347222222222222</v>
      </c>
      <c r="M157" s="14" t="s">
        <v>25</v>
      </c>
      <c r="N157" s="3" t="s">
        <v>60</v>
      </c>
      <c r="O157" s="20" t="str">
        <f>VLOOKUP(CONCATENATE($M157,$N157),Curriculos!$A$2:$J$332,4,FALSE)</f>
        <v>ECONOMIA INSTITUCIONAL</v>
      </c>
      <c r="P157" s="21" t="str">
        <f>VLOOKUP(CONCATENATE($M157,$N157),Curriculos!$A$2:$J$332,5,FALSE)</f>
        <v>OP</v>
      </c>
      <c r="Q157" s="21" t="e">
        <f>VLOOKUP($N157,Oferta!$D$2:$P$100,5,FALSE)</f>
        <v>#N/A</v>
      </c>
      <c r="R157" s="21">
        <f>VLOOKUP(CONCATENATE($M157,$N157),Curriculos!$A$2:$J$332,8,FALSE)</f>
        <v>60</v>
      </c>
      <c r="S157" s="5" t="s">
        <v>33</v>
      </c>
      <c r="T157" s="22" t="s">
        <v>29</v>
      </c>
      <c r="U157" s="21" t="str">
        <f>VLOOKUP(CONCATENATE($M157,$N157),Curriculos!$A$2:$J$332,10,FALSE)</f>
        <v>DCEC</v>
      </c>
      <c r="V157" s="20" t="str">
        <f>VLOOKUP(CONCATENATE($M157,$N157,$T157),Oferta!$B$2:$R$360,17,FALSE)</f>
        <v>9º Semestre - T02</v>
      </c>
      <c r="W157" s="20" t="str">
        <f>VLOOKUP(CONCATENATE($M157,$N157,$T157),Oferta!$B$2:$Q$360,12,FALSE)</f>
        <v>CM</v>
      </c>
      <c r="X157" s="22">
        <v>2</v>
      </c>
      <c r="Y157" s="23">
        <f>VLOOKUP(CONCATENATE($W157,$X157),Mtz_Horarios!$E$2:$H$92,2,FALSE)</f>
        <v>0.34722222222222221</v>
      </c>
      <c r="Z157" s="23" t="str">
        <f>VLOOKUP(CONCATENATE($W157,$X157),Mtz_Horarios!$E$2:$H$92,3,FALSE)</f>
        <v>Terça</v>
      </c>
      <c r="AA157" s="24" t="str">
        <f>VLOOKUP(CONCATENATE($W157,$X157),Mtz_Horarios!$E$2:$H$92,4,FALSE)</f>
        <v>Matutino</v>
      </c>
      <c r="AB157" s="20">
        <f>VLOOKUP(CONCATENATE($M157,$N157,$T157),Oferta!$B$2:$Q$360,16,FALSE)</f>
        <v>1113</v>
      </c>
      <c r="AC157" s="20" t="str">
        <f>VLOOKUP(CONCATENATE($M157,$N157,$T157),Oferta!$B$2:$Q$360,15,FALSE)</f>
        <v>Elson Cedro Mira</v>
      </c>
      <c r="AI157" s="5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12"/>
      <c r="AW157" s="12"/>
    </row>
    <row r="158" spans="1:49" ht="15" customHeight="1">
      <c r="A158" s="12"/>
      <c r="B158" s="12"/>
      <c r="C158" s="12"/>
      <c r="D158" s="12"/>
      <c r="E158" s="12"/>
      <c r="F158" s="12"/>
      <c r="G158" s="12"/>
      <c r="H158" s="12" t="str">
        <f t="shared" si="0"/>
        <v>T02ECONOMIA INSTITUCIONAL</v>
      </c>
      <c r="I158" s="12" t="e">
        <f>VLOOKUP(CONCATENATE(N158,T158),Simulador!$H$26:$H$33,1,FALSE)</f>
        <v>#N/A</v>
      </c>
      <c r="J158" s="12" t="e">
        <f t="shared" si="1"/>
        <v>#N/A</v>
      </c>
      <c r="K158" s="13" t="str">
        <f t="shared" si="2"/>
        <v>Segunda0,381944444444444Elson Cedro Mira</v>
      </c>
      <c r="L158" s="12" t="str">
        <f t="shared" si="3"/>
        <v>9º Semestre - T02MatutinoSegunda0,381944444444444</v>
      </c>
      <c r="M158" s="14" t="s">
        <v>25</v>
      </c>
      <c r="N158" s="3" t="s">
        <v>60</v>
      </c>
      <c r="O158" s="20" t="str">
        <f>VLOOKUP(CONCATENATE($M158,$N158),Curriculos!$A$2:$J$332,4,FALSE)</f>
        <v>ECONOMIA INSTITUCIONAL</v>
      </c>
      <c r="P158" s="21" t="str">
        <f>VLOOKUP(CONCATENATE($M158,$N158),Curriculos!$A$2:$J$332,5,FALSE)</f>
        <v>OP</v>
      </c>
      <c r="Q158" s="21" t="e">
        <f>VLOOKUP($N158,Oferta!$D$2:$P$100,5,FALSE)</f>
        <v>#N/A</v>
      </c>
      <c r="R158" s="21">
        <f>VLOOKUP(CONCATENATE($M158,$N158),Curriculos!$A$2:$J$332,8,FALSE)</f>
        <v>60</v>
      </c>
      <c r="S158" s="5" t="s">
        <v>33</v>
      </c>
      <c r="T158" s="22" t="s">
        <v>29</v>
      </c>
      <c r="U158" s="21" t="str">
        <f>VLOOKUP(CONCATENATE($M158,$N158),Curriculos!$A$2:$J$332,10,FALSE)</f>
        <v>DCEC</v>
      </c>
      <c r="V158" s="20" t="str">
        <f>VLOOKUP(CONCATENATE($M158,$N158,$T158),Oferta!$B$2:$R$360,17,FALSE)</f>
        <v>9º Semestre - T02</v>
      </c>
      <c r="W158" s="20" t="str">
        <f>VLOOKUP(CONCATENATE($M158,$N158,$T158),Oferta!$B$2:$Q$360,12,FALSE)</f>
        <v>CM</v>
      </c>
      <c r="X158" s="22">
        <v>3</v>
      </c>
      <c r="Y158" s="23">
        <f>VLOOKUP(CONCATENATE($W158,$X158),Mtz_Horarios!$E$2:$H$92,2,FALSE)</f>
        <v>0.38194444444444442</v>
      </c>
      <c r="Z158" s="23" t="str">
        <f>VLOOKUP(CONCATENATE($W158,$X158),Mtz_Horarios!$E$2:$H$92,3,FALSE)</f>
        <v>Segunda</v>
      </c>
      <c r="AA158" s="24" t="str">
        <f>VLOOKUP(CONCATENATE($W158,$X158),Mtz_Horarios!$E$2:$H$92,4,FALSE)</f>
        <v>Matutino</v>
      </c>
      <c r="AB158" s="20">
        <f>VLOOKUP(CONCATENATE($M158,$N158,$T158),Oferta!$B$2:$Q$360,16,FALSE)</f>
        <v>1113</v>
      </c>
      <c r="AC158" s="20" t="str">
        <f>VLOOKUP(CONCATENATE($M158,$N158,$T158),Oferta!$B$2:$Q$360,15,FALSE)</f>
        <v>Elson Cedro Mira</v>
      </c>
      <c r="AI158" s="5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12"/>
      <c r="AW158" s="12"/>
    </row>
    <row r="159" spans="1:49" ht="15" customHeight="1">
      <c r="A159" s="12"/>
      <c r="B159" s="12"/>
      <c r="C159" s="12"/>
      <c r="D159" s="12"/>
      <c r="E159" s="12"/>
      <c r="F159" s="12"/>
      <c r="G159" s="12"/>
      <c r="H159" s="12" t="str">
        <f t="shared" si="0"/>
        <v>T02ECONOMIA INSTITUCIONAL</v>
      </c>
      <c r="I159" s="12" t="e">
        <f>VLOOKUP(CONCATENATE(N159,T159),Simulador!$H$26:$H$33,1,FALSE)</f>
        <v>#N/A</v>
      </c>
      <c r="J159" s="12" t="e">
        <f t="shared" si="1"/>
        <v>#N/A</v>
      </c>
      <c r="K159" s="13" t="str">
        <f t="shared" si="2"/>
        <v>Segunda0,416666666666667Elson Cedro Mira</v>
      </c>
      <c r="L159" s="12" t="str">
        <f t="shared" si="3"/>
        <v>9º Semestre - T02MatutinoSegunda0,416666666666667</v>
      </c>
      <c r="M159" s="14" t="s">
        <v>25</v>
      </c>
      <c r="N159" s="3" t="s">
        <v>60</v>
      </c>
      <c r="O159" s="20" t="str">
        <f>VLOOKUP(CONCATENATE($M159,$N159),Curriculos!$A$2:$J$332,4,FALSE)</f>
        <v>ECONOMIA INSTITUCIONAL</v>
      </c>
      <c r="P159" s="21" t="str">
        <f>VLOOKUP(CONCATENATE($M159,$N159),Curriculos!$A$2:$J$332,5,FALSE)</f>
        <v>OP</v>
      </c>
      <c r="Q159" s="21" t="e">
        <f>VLOOKUP($N159,Oferta!$D$2:$P$100,5,FALSE)</f>
        <v>#N/A</v>
      </c>
      <c r="R159" s="21">
        <f>VLOOKUP(CONCATENATE($M159,$N159),Curriculos!$A$2:$J$332,8,FALSE)</f>
        <v>60</v>
      </c>
      <c r="S159" s="5" t="s">
        <v>33</v>
      </c>
      <c r="T159" s="22" t="s">
        <v>29</v>
      </c>
      <c r="U159" s="21" t="str">
        <f>VLOOKUP(CONCATENATE($M159,$N159),Curriculos!$A$2:$J$332,10,FALSE)</f>
        <v>DCEC</v>
      </c>
      <c r="V159" s="20" t="str">
        <f>VLOOKUP(CONCATENATE($M159,$N159,$T159),Oferta!$B$2:$R$360,17,FALSE)</f>
        <v>9º Semestre - T02</v>
      </c>
      <c r="W159" s="20" t="str">
        <f>VLOOKUP(CONCATENATE($M159,$N159,$T159),Oferta!$B$2:$Q$360,12,FALSE)</f>
        <v>CM</v>
      </c>
      <c r="X159" s="22">
        <v>4</v>
      </c>
      <c r="Y159" s="23">
        <f>VLOOKUP(CONCATENATE($W159,$X159),Mtz_Horarios!$E$2:$H$92,2,FALSE)</f>
        <v>0.41666666666666663</v>
      </c>
      <c r="Z159" s="23" t="str">
        <f>VLOOKUP(CONCATENATE($W159,$X159),Mtz_Horarios!$E$2:$H$92,3,FALSE)</f>
        <v>Segunda</v>
      </c>
      <c r="AA159" s="24" t="str">
        <f>VLOOKUP(CONCATENATE($W159,$X159),Mtz_Horarios!$E$2:$H$92,4,FALSE)</f>
        <v>Matutino</v>
      </c>
      <c r="AB159" s="20">
        <f>VLOOKUP(CONCATENATE($M159,$N159,$T159),Oferta!$B$2:$Q$360,16,FALSE)</f>
        <v>1113</v>
      </c>
      <c r="AC159" s="20" t="str">
        <f>VLOOKUP(CONCATENATE($M159,$N159,$T159),Oferta!$B$2:$Q$360,15,FALSE)</f>
        <v>Elson Cedro Mira</v>
      </c>
      <c r="AI159" s="5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12"/>
      <c r="AW159" s="12"/>
    </row>
    <row r="160" spans="1:49" ht="15" hidden="1" customHeight="1">
      <c r="A160" s="12"/>
      <c r="B160" s="12"/>
      <c r="C160" s="12"/>
      <c r="D160" s="12"/>
      <c r="E160" s="12"/>
      <c r="F160" s="12"/>
      <c r="G160" s="12"/>
      <c r="H160" s="12" t="str">
        <f t="shared" si="0"/>
        <v>T02INSTITUIÇÕES DO DIREITO PÚBLICO E PRIVADO</v>
      </c>
      <c r="I160" s="12" t="e">
        <f>VLOOKUP(CONCATENATE(N160,T160),Simulador!$H$26:$H$33,1,FALSE)</f>
        <v>#N/A</v>
      </c>
      <c r="J160" s="12" t="e">
        <f t="shared" si="1"/>
        <v>#N/A</v>
      </c>
      <c r="K160" s="13" t="e">
        <f t="shared" si="2"/>
        <v>#N/A</v>
      </c>
      <c r="L160" s="12" t="str">
        <f t="shared" si="3"/>
        <v>7º Semestre - T02MatutinoSegunda0,3125</v>
      </c>
      <c r="M160" s="14" t="s">
        <v>31</v>
      </c>
      <c r="N160" s="3" t="s">
        <v>61</v>
      </c>
      <c r="O160" s="20" t="str">
        <f>VLOOKUP(CONCATENATE($M160,$N160),Curriculos!$A$2:$J$332,4,FALSE)</f>
        <v>INSTITUIÇÕES DO DIREITO PÚBLICO E PRIVADO</v>
      </c>
      <c r="P160" s="21" t="str">
        <f>VLOOKUP(CONCATENATE($M160,$N160),Curriculos!$A$2:$J$332,5,FALSE)</f>
        <v>OB</v>
      </c>
      <c r="Q160" s="21" t="e">
        <f>VLOOKUP($N160,Oferta!$D$2:$P$100,5,FALSE)</f>
        <v>#N/A</v>
      </c>
      <c r="R160" s="21">
        <f>VLOOKUP(CONCATENATE($M160,$N160),Curriculos!$A$2:$J$332,8,FALSE)</f>
        <v>60</v>
      </c>
      <c r="S160" s="5"/>
      <c r="T160" s="22" t="s">
        <v>29</v>
      </c>
      <c r="U160" s="21" t="str">
        <f>VLOOKUP(CONCATENATE($M160,$N160),Curriculos!$A$2:$J$332,10,FALSE)</f>
        <v>DCJUR</v>
      </c>
      <c r="V160" s="20" t="str">
        <f>VLOOKUP(CONCATENATE($M160,$N160,$T160),Oferta!$B$2:$R$360,17,FALSE)</f>
        <v>7º Semestre - T02</v>
      </c>
      <c r="W160" s="20" t="str">
        <f>VLOOKUP(CONCATENATE($M160,$N160,$T160),Oferta!$B$2:$Q$360,12,FALSE)</f>
        <v>BM</v>
      </c>
      <c r="X160" s="22">
        <v>1</v>
      </c>
      <c r="Y160" s="23">
        <f>VLOOKUP(CONCATENATE($W160,$X160),Mtz_Horarios!$E$2:$H$92,2,FALSE)</f>
        <v>0.3125</v>
      </c>
      <c r="Z160" s="23" t="str">
        <f>VLOOKUP(CONCATENATE($W160,$X160),Mtz_Horarios!$E$2:$H$92,3,FALSE)</f>
        <v>Segunda</v>
      </c>
      <c r="AA160" s="24" t="str">
        <f>VLOOKUP(CONCATENATE($W160,$X160),Mtz_Horarios!$E$2:$H$92,4,FALSE)</f>
        <v>Matutino</v>
      </c>
      <c r="AB160" s="20">
        <f>VLOOKUP(CONCATENATE($M160,$N160,$T160),Oferta!$B$2:$Q$360,16,FALSE)</f>
        <v>1105</v>
      </c>
      <c r="AC160" s="20" t="e">
        <f>VLOOKUP(CONCATENATE($M160,$N160,$T160),Oferta!$B$2:$Q$360,15,FALSE)</f>
        <v>#N/A</v>
      </c>
      <c r="AI160" s="5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12"/>
      <c r="AW160" s="12"/>
    </row>
    <row r="161" spans="1:49" ht="15" hidden="1" customHeight="1">
      <c r="A161" s="12"/>
      <c r="B161" s="12"/>
      <c r="C161" s="12"/>
      <c r="D161" s="12"/>
      <c r="E161" s="12"/>
      <c r="F161" s="12"/>
      <c r="G161" s="12"/>
      <c r="H161" s="12" t="str">
        <f t="shared" si="0"/>
        <v>T02INSTITUIÇÕES DO DIREITO PÚBLICO E PRIVADO</v>
      </c>
      <c r="I161" s="12" t="e">
        <f>VLOOKUP(CONCATENATE(N161,T161),Simulador!$H$26:$H$33,1,FALSE)</f>
        <v>#N/A</v>
      </c>
      <c r="J161" s="12" t="e">
        <f t="shared" si="1"/>
        <v>#N/A</v>
      </c>
      <c r="K161" s="13" t="e">
        <f t="shared" si="2"/>
        <v>#N/A</v>
      </c>
      <c r="L161" s="12" t="str">
        <f t="shared" si="3"/>
        <v>7º Semestre - T02MatutinoSegunda0,347222222222222</v>
      </c>
      <c r="M161" s="14" t="s">
        <v>31</v>
      </c>
      <c r="N161" s="3" t="s">
        <v>61</v>
      </c>
      <c r="O161" s="20" t="str">
        <f>VLOOKUP(CONCATENATE($M161,$N161),Curriculos!$A$2:$J$332,4,FALSE)</f>
        <v>INSTITUIÇÕES DO DIREITO PÚBLICO E PRIVADO</v>
      </c>
      <c r="P161" s="21" t="str">
        <f>VLOOKUP(CONCATENATE($M161,$N161),Curriculos!$A$2:$J$332,5,FALSE)</f>
        <v>OB</v>
      </c>
      <c r="Q161" s="21" t="e">
        <f>VLOOKUP($N161,Oferta!$D$2:$P$100,5,FALSE)</f>
        <v>#N/A</v>
      </c>
      <c r="R161" s="21">
        <f>VLOOKUP(CONCATENATE($M161,$N161),Curriculos!$A$2:$J$332,8,FALSE)</f>
        <v>60</v>
      </c>
      <c r="S161" s="5"/>
      <c r="T161" s="22" t="s">
        <v>29</v>
      </c>
      <c r="U161" s="21" t="str">
        <f>VLOOKUP(CONCATENATE($M161,$N161),Curriculos!$A$2:$J$332,10,FALSE)</f>
        <v>DCJUR</v>
      </c>
      <c r="V161" s="20" t="str">
        <f>VLOOKUP(CONCATENATE($M161,$N161,$T161),Oferta!$B$2:$R$360,17,FALSE)</f>
        <v>7º Semestre - T02</v>
      </c>
      <c r="W161" s="20" t="str">
        <f>VLOOKUP(CONCATENATE($M161,$N161,$T161),Oferta!$B$2:$Q$360,12,FALSE)</f>
        <v>BM</v>
      </c>
      <c r="X161" s="22">
        <v>2</v>
      </c>
      <c r="Y161" s="23">
        <f>VLOOKUP(CONCATENATE($W161,$X161),Mtz_Horarios!$E$2:$H$92,2,FALSE)</f>
        <v>0.34722222222222221</v>
      </c>
      <c r="Z161" s="23" t="str">
        <f>VLOOKUP(CONCATENATE($W161,$X161),Mtz_Horarios!$E$2:$H$92,3,FALSE)</f>
        <v>Segunda</v>
      </c>
      <c r="AA161" s="24" t="str">
        <f>VLOOKUP(CONCATENATE($W161,$X161),Mtz_Horarios!$E$2:$H$92,4,FALSE)</f>
        <v>Matutino</v>
      </c>
      <c r="AB161" s="20">
        <f>VLOOKUP(CONCATENATE($M161,$N161,$T161),Oferta!$B$2:$Q$360,16,FALSE)</f>
        <v>1105</v>
      </c>
      <c r="AC161" s="20" t="e">
        <f>VLOOKUP(CONCATENATE($M161,$N161,$T161),Oferta!$B$2:$Q$360,15,FALSE)</f>
        <v>#N/A</v>
      </c>
      <c r="AI161" s="5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12"/>
      <c r="AW161" s="12"/>
    </row>
    <row r="162" spans="1:49" ht="15" hidden="1" customHeight="1">
      <c r="A162" s="12"/>
      <c r="B162" s="12"/>
      <c r="C162" s="12"/>
      <c r="D162" s="12"/>
      <c r="E162" s="12"/>
      <c r="F162" s="12"/>
      <c r="G162" s="12"/>
      <c r="H162" s="12" t="str">
        <f t="shared" si="0"/>
        <v>T02INSTITUIÇÕES DO DIREITO PÚBLICO E PRIVADO</v>
      </c>
      <c r="I162" s="12" t="e">
        <f>VLOOKUP(CONCATENATE(N162,T162),Simulador!$H$26:$H$33,1,FALSE)</f>
        <v>#N/A</v>
      </c>
      <c r="J162" s="12" t="e">
        <f t="shared" si="1"/>
        <v>#N/A</v>
      </c>
      <c r="K162" s="13" t="e">
        <f t="shared" si="2"/>
        <v>#N/A</v>
      </c>
      <c r="L162" s="12" t="str">
        <f t="shared" si="3"/>
        <v>7º Semestre - T02MatutinoQuarta0,381944444444444</v>
      </c>
      <c r="M162" s="14" t="s">
        <v>31</v>
      </c>
      <c r="N162" s="3" t="s">
        <v>61</v>
      </c>
      <c r="O162" s="20" t="str">
        <f>VLOOKUP(CONCATENATE($M162,$N162),Curriculos!$A$2:$J$332,4,FALSE)</f>
        <v>INSTITUIÇÕES DO DIREITO PÚBLICO E PRIVADO</v>
      </c>
      <c r="P162" s="21" t="str">
        <f>VLOOKUP(CONCATENATE($M162,$N162),Curriculos!$A$2:$J$332,5,FALSE)</f>
        <v>OB</v>
      </c>
      <c r="Q162" s="21" t="e">
        <f>VLOOKUP($N162,Oferta!$D$2:$P$100,5,FALSE)</f>
        <v>#N/A</v>
      </c>
      <c r="R162" s="21">
        <f>VLOOKUP(CONCATENATE($M162,$N162),Curriculos!$A$2:$J$332,8,FALSE)</f>
        <v>60</v>
      </c>
      <c r="S162" s="5"/>
      <c r="T162" s="22" t="s">
        <v>29</v>
      </c>
      <c r="U162" s="21" t="str">
        <f>VLOOKUP(CONCATENATE($M162,$N162),Curriculos!$A$2:$J$332,10,FALSE)</f>
        <v>DCJUR</v>
      </c>
      <c r="V162" s="20" t="str">
        <f>VLOOKUP(CONCATENATE($M162,$N162,$T162),Oferta!$B$2:$R$360,17,FALSE)</f>
        <v>7º Semestre - T02</v>
      </c>
      <c r="W162" s="20" t="str">
        <f>VLOOKUP(CONCATENATE($M162,$N162,$T162),Oferta!$B$2:$Q$360,12,FALSE)</f>
        <v>BM</v>
      </c>
      <c r="X162" s="22">
        <v>3</v>
      </c>
      <c r="Y162" s="23">
        <f>VLOOKUP(CONCATENATE($W162,$X162),Mtz_Horarios!$E$2:$H$92,2,FALSE)</f>
        <v>0.38194444444444442</v>
      </c>
      <c r="Z162" s="23" t="str">
        <f>VLOOKUP(CONCATENATE($W162,$X162),Mtz_Horarios!$E$2:$H$92,3,FALSE)</f>
        <v>Quarta</v>
      </c>
      <c r="AA162" s="24" t="str">
        <f>VLOOKUP(CONCATENATE($W162,$X162),Mtz_Horarios!$E$2:$H$92,4,FALSE)</f>
        <v>Matutino</v>
      </c>
      <c r="AB162" s="20">
        <f>VLOOKUP(CONCATENATE($M162,$N162,$T162),Oferta!$B$2:$Q$360,16,FALSE)</f>
        <v>1105</v>
      </c>
      <c r="AC162" s="20" t="e">
        <f>VLOOKUP(CONCATENATE($M162,$N162,$T162),Oferta!$B$2:$Q$360,15,FALSE)</f>
        <v>#N/A</v>
      </c>
      <c r="AI162" s="5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12"/>
      <c r="AW162" s="12"/>
    </row>
    <row r="163" spans="1:49" ht="15" hidden="1" customHeight="1">
      <c r="A163" s="12"/>
      <c r="B163" s="12"/>
      <c r="C163" s="12"/>
      <c r="D163" s="12"/>
      <c r="E163" s="12"/>
      <c r="F163" s="12"/>
      <c r="G163" s="12"/>
      <c r="H163" s="12" t="str">
        <f t="shared" si="0"/>
        <v>T02INSTITUIÇÕES DO DIREITO PÚBLICO E PRIVADO</v>
      </c>
      <c r="I163" s="12" t="e">
        <f>VLOOKUP(CONCATENATE(N163,T163),Simulador!$H$26:$H$33,1,FALSE)</f>
        <v>#N/A</v>
      </c>
      <c r="J163" s="12" t="e">
        <f t="shared" si="1"/>
        <v>#N/A</v>
      </c>
      <c r="K163" s="13" t="e">
        <f t="shared" si="2"/>
        <v>#N/A</v>
      </c>
      <c r="L163" s="12" t="str">
        <f t="shared" si="3"/>
        <v>7º Semestre - T02MatutinoQuarta0,416666666666667</v>
      </c>
      <c r="M163" s="14" t="s">
        <v>31</v>
      </c>
      <c r="N163" s="3" t="s">
        <v>61</v>
      </c>
      <c r="O163" s="20" t="str">
        <f>VLOOKUP(CONCATENATE($M163,$N163),Curriculos!$A$2:$J$332,4,FALSE)</f>
        <v>INSTITUIÇÕES DO DIREITO PÚBLICO E PRIVADO</v>
      </c>
      <c r="P163" s="21" t="str">
        <f>VLOOKUP(CONCATENATE($M163,$N163),Curriculos!$A$2:$J$332,5,FALSE)</f>
        <v>OB</v>
      </c>
      <c r="Q163" s="21" t="e">
        <f>VLOOKUP($N163,Oferta!$D$2:$P$100,5,FALSE)</f>
        <v>#N/A</v>
      </c>
      <c r="R163" s="21">
        <f>VLOOKUP(CONCATENATE($M163,$N163),Curriculos!$A$2:$J$332,8,FALSE)</f>
        <v>60</v>
      </c>
      <c r="S163" s="5"/>
      <c r="T163" s="22" t="s">
        <v>29</v>
      </c>
      <c r="U163" s="21" t="str">
        <f>VLOOKUP(CONCATENATE($M163,$N163),Curriculos!$A$2:$J$332,10,FALSE)</f>
        <v>DCJUR</v>
      </c>
      <c r="V163" s="20" t="str">
        <f>VLOOKUP(CONCATENATE($M163,$N163,$T163),Oferta!$B$2:$R$360,17,FALSE)</f>
        <v>7º Semestre - T02</v>
      </c>
      <c r="W163" s="20" t="str">
        <f>VLOOKUP(CONCATENATE($M163,$N163,$T163),Oferta!$B$2:$Q$360,12,FALSE)</f>
        <v>BM</v>
      </c>
      <c r="X163" s="22">
        <v>4</v>
      </c>
      <c r="Y163" s="23">
        <f>VLOOKUP(CONCATENATE($W163,$X163),Mtz_Horarios!$E$2:$H$92,2,FALSE)</f>
        <v>0.41666666666666663</v>
      </c>
      <c r="Z163" s="23" t="str">
        <f>VLOOKUP(CONCATENATE($W163,$X163),Mtz_Horarios!$E$2:$H$92,3,FALSE)</f>
        <v>Quarta</v>
      </c>
      <c r="AA163" s="24" t="str">
        <f>VLOOKUP(CONCATENATE($W163,$X163),Mtz_Horarios!$E$2:$H$92,4,FALSE)</f>
        <v>Matutino</v>
      </c>
      <c r="AB163" s="20">
        <f>VLOOKUP(CONCATENATE($M163,$N163,$T163),Oferta!$B$2:$Q$360,16,FALSE)</f>
        <v>1105</v>
      </c>
      <c r="AC163" s="20" t="e">
        <f>VLOOKUP(CONCATENATE($M163,$N163,$T163),Oferta!$B$2:$Q$360,15,FALSE)</f>
        <v>#N/A</v>
      </c>
      <c r="AI163" s="5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12"/>
      <c r="AW163" s="12"/>
    </row>
    <row r="164" spans="1:49" ht="15" customHeight="1">
      <c r="A164" s="12"/>
      <c r="B164" s="12"/>
      <c r="C164" s="12"/>
      <c r="D164" s="12"/>
      <c r="E164" s="12"/>
      <c r="F164" s="12"/>
      <c r="G164" s="12"/>
      <c r="H164" s="12" t="str">
        <f t="shared" si="0"/>
        <v>T02INTRODUÇÃO À ECONOMIA</v>
      </c>
      <c r="I164" s="12" t="e">
        <f>VLOOKUP(CONCATENATE(N164,T164),Simulador!$H$26:$H$33,1,FALSE)</f>
        <v>#N/A</v>
      </c>
      <c r="J164" s="12" t="e">
        <f t="shared" si="1"/>
        <v>#N/A</v>
      </c>
      <c r="K164" s="13" t="str">
        <f t="shared" si="2"/>
        <v>Segunda0,3125Gustavo Joaquim Lisboa</v>
      </c>
      <c r="L164" s="12" t="str">
        <f t="shared" si="3"/>
        <v>1º Semestre - T02MatutinoSegunda0,3125</v>
      </c>
      <c r="M164" s="14" t="s">
        <v>25</v>
      </c>
      <c r="N164" s="3" t="s">
        <v>34</v>
      </c>
      <c r="O164" s="20" t="str">
        <f>VLOOKUP(CONCATENATE($M164,$N164),Curriculos!$A$2:$J$332,4,FALSE)</f>
        <v>INTRODUÇÃO À ECONOMIA</v>
      </c>
      <c r="P164" s="21" t="str">
        <f>VLOOKUP(CONCATENATE($M164,$N164),Curriculos!$A$2:$J$332,5,FALSE)</f>
        <v>OB</v>
      </c>
      <c r="Q164" s="21" t="e">
        <f>VLOOKUP($N164,Oferta!$D$2:$P$100,5,FALSE)</f>
        <v>#N/A</v>
      </c>
      <c r="R164" s="21">
        <f>VLOOKUP(CONCATENATE($M164,$N164),Curriculos!$A$2:$J$332,8,FALSE)</f>
        <v>60</v>
      </c>
      <c r="S164" s="5"/>
      <c r="T164" s="22" t="s">
        <v>29</v>
      </c>
      <c r="U164" s="21" t="str">
        <f>VLOOKUP(CONCATENATE($M164,$N164),Curriculos!$A$2:$J$332,10,FALSE)</f>
        <v>DCEC</v>
      </c>
      <c r="V164" s="20" t="str">
        <f>VLOOKUP(CONCATENATE($M164,$N164,$T164),Oferta!$B$2:$R$360,17,FALSE)</f>
        <v>1º Semestre - T02</v>
      </c>
      <c r="W164" s="20" t="str">
        <f>VLOOKUP(CONCATENATE($M164,$N164,$T164),Oferta!$B$2:$Q$360,12,FALSE)</f>
        <v>BM</v>
      </c>
      <c r="X164" s="22">
        <v>1</v>
      </c>
      <c r="Y164" s="23">
        <f>VLOOKUP(CONCATENATE($W164,$X164),Mtz_Horarios!$E$2:$H$92,2,FALSE)</f>
        <v>0.3125</v>
      </c>
      <c r="Z164" s="23" t="str">
        <f>VLOOKUP(CONCATENATE($W164,$X164),Mtz_Horarios!$E$2:$H$92,3,FALSE)</f>
        <v>Segunda</v>
      </c>
      <c r="AA164" s="24" t="str">
        <f>VLOOKUP(CONCATENATE($W164,$X164),Mtz_Horarios!$E$2:$H$92,4,FALSE)</f>
        <v>Matutino</v>
      </c>
      <c r="AB164" s="20">
        <f>VLOOKUP(CONCATENATE($M164,$N164,$T164),Oferta!$B$2:$Q$360,16,FALSE)</f>
        <v>1102</v>
      </c>
      <c r="AC164" s="20" t="str">
        <f>VLOOKUP(CONCATENATE($M164,$N164,$T164),Oferta!$B$2:$Q$360,15,FALSE)</f>
        <v>Gustavo Joaquim Lisboa</v>
      </c>
      <c r="AI164" s="5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12"/>
      <c r="AW164" s="12"/>
    </row>
    <row r="165" spans="1:49" ht="15" customHeight="1">
      <c r="A165" s="12"/>
      <c r="B165" s="12"/>
      <c r="C165" s="12"/>
      <c r="D165" s="12"/>
      <c r="E165" s="12"/>
      <c r="F165" s="12"/>
      <c r="G165" s="12"/>
      <c r="H165" s="12" t="str">
        <f t="shared" si="0"/>
        <v>T02INTRODUÇÃO À ECONOMIA</v>
      </c>
      <c r="I165" s="12" t="e">
        <f>VLOOKUP(CONCATENATE(N165,T165),Simulador!$H$26:$H$33,1,FALSE)</f>
        <v>#N/A</v>
      </c>
      <c r="J165" s="12" t="e">
        <f t="shared" si="1"/>
        <v>#N/A</v>
      </c>
      <c r="K165" s="13" t="str">
        <f t="shared" si="2"/>
        <v>Segunda0,347222222222222Gustavo Joaquim Lisboa</v>
      </c>
      <c r="L165" s="12" t="str">
        <f t="shared" si="3"/>
        <v>1º Semestre - T02MatutinoSegunda0,347222222222222</v>
      </c>
      <c r="M165" s="14" t="s">
        <v>25</v>
      </c>
      <c r="N165" s="3" t="s">
        <v>34</v>
      </c>
      <c r="O165" s="20" t="str">
        <f>VLOOKUP(CONCATENATE($M165,$N165),Curriculos!$A$2:$J$332,4,FALSE)</f>
        <v>INTRODUÇÃO À ECONOMIA</v>
      </c>
      <c r="P165" s="21" t="str">
        <f>VLOOKUP(CONCATENATE($M165,$N165),Curriculos!$A$2:$J$332,5,FALSE)</f>
        <v>OB</v>
      </c>
      <c r="Q165" s="21" t="e">
        <f>VLOOKUP($N165,Oferta!$D$2:$P$100,5,FALSE)</f>
        <v>#N/A</v>
      </c>
      <c r="R165" s="21">
        <f>VLOOKUP(CONCATENATE($M165,$N165),Curriculos!$A$2:$J$332,8,FALSE)</f>
        <v>60</v>
      </c>
      <c r="S165" s="5"/>
      <c r="T165" s="22" t="s">
        <v>29</v>
      </c>
      <c r="U165" s="21" t="str">
        <f>VLOOKUP(CONCATENATE($M165,$N165),Curriculos!$A$2:$J$332,10,FALSE)</f>
        <v>DCEC</v>
      </c>
      <c r="V165" s="20" t="str">
        <f>VLOOKUP(CONCATENATE($M165,$N165,$T165),Oferta!$B$2:$R$360,17,FALSE)</f>
        <v>1º Semestre - T02</v>
      </c>
      <c r="W165" s="20" t="str">
        <f>VLOOKUP(CONCATENATE($M165,$N165,$T165),Oferta!$B$2:$Q$360,12,FALSE)</f>
        <v>BM</v>
      </c>
      <c r="X165" s="22">
        <v>2</v>
      </c>
      <c r="Y165" s="23">
        <f>VLOOKUP(CONCATENATE($W165,$X165),Mtz_Horarios!$E$2:$H$92,2,FALSE)</f>
        <v>0.34722222222222221</v>
      </c>
      <c r="Z165" s="23" t="str">
        <f>VLOOKUP(CONCATENATE($W165,$X165),Mtz_Horarios!$E$2:$H$92,3,FALSE)</f>
        <v>Segunda</v>
      </c>
      <c r="AA165" s="24" t="str">
        <f>VLOOKUP(CONCATENATE($W165,$X165),Mtz_Horarios!$E$2:$H$92,4,FALSE)</f>
        <v>Matutino</v>
      </c>
      <c r="AB165" s="20">
        <f>VLOOKUP(CONCATENATE($M165,$N165,$T165),Oferta!$B$2:$Q$360,16,FALSE)</f>
        <v>1102</v>
      </c>
      <c r="AC165" s="20" t="str">
        <f>VLOOKUP(CONCATENATE($M165,$N165,$T165),Oferta!$B$2:$Q$360,15,FALSE)</f>
        <v>Gustavo Joaquim Lisboa</v>
      </c>
      <c r="AI165" s="5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12"/>
      <c r="AW165" s="12"/>
    </row>
    <row r="166" spans="1:49" ht="15" customHeight="1">
      <c r="A166" s="12"/>
      <c r="B166" s="12"/>
      <c r="C166" s="12"/>
      <c r="D166" s="12"/>
      <c r="E166" s="12"/>
      <c r="F166" s="12"/>
      <c r="G166" s="12"/>
      <c r="H166" s="12" t="str">
        <f t="shared" si="0"/>
        <v>T02INTRODUÇÃO À ECONOMIA</v>
      </c>
      <c r="I166" s="12" t="e">
        <f>VLOOKUP(CONCATENATE(N166,T166),Simulador!$H$26:$H$33,1,FALSE)</f>
        <v>#N/A</v>
      </c>
      <c r="J166" s="12" t="e">
        <f t="shared" si="1"/>
        <v>#N/A</v>
      </c>
      <c r="K166" s="13" t="str">
        <f t="shared" si="2"/>
        <v>Quarta0,381944444444444Gustavo Joaquim Lisboa</v>
      </c>
      <c r="L166" s="12" t="str">
        <f t="shared" si="3"/>
        <v>1º Semestre - T02MatutinoQuarta0,381944444444444</v>
      </c>
      <c r="M166" s="14" t="s">
        <v>25</v>
      </c>
      <c r="N166" s="3" t="s">
        <v>34</v>
      </c>
      <c r="O166" s="20" t="str">
        <f>VLOOKUP(CONCATENATE($M166,$N166),Curriculos!$A$2:$J$332,4,FALSE)</f>
        <v>INTRODUÇÃO À ECONOMIA</v>
      </c>
      <c r="P166" s="21" t="str">
        <f>VLOOKUP(CONCATENATE($M166,$N166),Curriculos!$A$2:$J$332,5,FALSE)</f>
        <v>OB</v>
      </c>
      <c r="Q166" s="21" t="e">
        <f>VLOOKUP($N166,Oferta!$D$2:$P$100,5,FALSE)</f>
        <v>#N/A</v>
      </c>
      <c r="R166" s="21">
        <f>VLOOKUP(CONCATENATE($M166,$N166),Curriculos!$A$2:$J$332,8,FALSE)</f>
        <v>60</v>
      </c>
      <c r="S166" s="5"/>
      <c r="T166" s="22" t="s">
        <v>29</v>
      </c>
      <c r="U166" s="21" t="str">
        <f>VLOOKUP(CONCATENATE($M166,$N166),Curriculos!$A$2:$J$332,10,FALSE)</f>
        <v>DCEC</v>
      </c>
      <c r="V166" s="20" t="str">
        <f>VLOOKUP(CONCATENATE($M166,$N166,$T166),Oferta!$B$2:$R$360,17,FALSE)</f>
        <v>1º Semestre - T02</v>
      </c>
      <c r="W166" s="20" t="str">
        <f>VLOOKUP(CONCATENATE($M166,$N166,$T166),Oferta!$B$2:$Q$360,12,FALSE)</f>
        <v>BM</v>
      </c>
      <c r="X166" s="22">
        <v>3</v>
      </c>
      <c r="Y166" s="23">
        <f>VLOOKUP(CONCATENATE($W166,$X166),Mtz_Horarios!$E$2:$H$92,2,FALSE)</f>
        <v>0.38194444444444442</v>
      </c>
      <c r="Z166" s="23" t="str">
        <f>VLOOKUP(CONCATENATE($W166,$X166),Mtz_Horarios!$E$2:$H$92,3,FALSE)</f>
        <v>Quarta</v>
      </c>
      <c r="AA166" s="24" t="str">
        <f>VLOOKUP(CONCATENATE($W166,$X166),Mtz_Horarios!$E$2:$H$92,4,FALSE)</f>
        <v>Matutino</v>
      </c>
      <c r="AB166" s="20">
        <f>VLOOKUP(CONCATENATE($M166,$N166,$T166),Oferta!$B$2:$Q$360,16,FALSE)</f>
        <v>1102</v>
      </c>
      <c r="AC166" s="20" t="str">
        <f>VLOOKUP(CONCATENATE($M166,$N166,$T166),Oferta!$B$2:$Q$360,15,FALSE)</f>
        <v>Gustavo Joaquim Lisboa</v>
      </c>
      <c r="AI166" s="5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12"/>
      <c r="AW166" s="12"/>
    </row>
    <row r="167" spans="1:49" ht="15" customHeight="1">
      <c r="A167" s="12"/>
      <c r="B167" s="12"/>
      <c r="C167" s="12"/>
      <c r="D167" s="12"/>
      <c r="E167" s="12"/>
      <c r="F167" s="12"/>
      <c r="G167" s="12"/>
      <c r="H167" s="12" t="str">
        <f t="shared" si="0"/>
        <v>T02INTRODUÇÃO À ECONOMIA</v>
      </c>
      <c r="I167" s="12" t="e">
        <f>VLOOKUP(CONCATENATE(N167,T167),Simulador!$H$26:$H$33,1,FALSE)</f>
        <v>#N/A</v>
      </c>
      <c r="J167" s="12" t="e">
        <f t="shared" si="1"/>
        <v>#N/A</v>
      </c>
      <c r="K167" s="13" t="str">
        <f t="shared" si="2"/>
        <v>Quarta0,416666666666667Gustavo Joaquim Lisboa</v>
      </c>
      <c r="L167" s="12" t="str">
        <f t="shared" si="3"/>
        <v>1º Semestre - T02MatutinoQuarta0,416666666666667</v>
      </c>
      <c r="M167" s="14" t="s">
        <v>25</v>
      </c>
      <c r="N167" s="3" t="s">
        <v>34</v>
      </c>
      <c r="O167" s="20" t="str">
        <f>VLOOKUP(CONCATENATE($M167,$N167),Curriculos!$A$2:$J$332,4,FALSE)</f>
        <v>INTRODUÇÃO À ECONOMIA</v>
      </c>
      <c r="P167" s="21" t="str">
        <f>VLOOKUP(CONCATENATE($M167,$N167),Curriculos!$A$2:$J$332,5,FALSE)</f>
        <v>OB</v>
      </c>
      <c r="Q167" s="21" t="e">
        <f>VLOOKUP($N167,Oferta!$D$2:$P$100,5,FALSE)</f>
        <v>#N/A</v>
      </c>
      <c r="R167" s="21">
        <f>VLOOKUP(CONCATENATE($M167,$N167),Curriculos!$A$2:$J$332,8,FALSE)</f>
        <v>60</v>
      </c>
      <c r="S167" s="5"/>
      <c r="T167" s="22" t="s">
        <v>29</v>
      </c>
      <c r="U167" s="21" t="str">
        <f>VLOOKUP(CONCATENATE($M167,$N167),Curriculos!$A$2:$J$332,10,FALSE)</f>
        <v>DCEC</v>
      </c>
      <c r="V167" s="20" t="str">
        <f>VLOOKUP(CONCATENATE($M167,$N167,$T167),Oferta!$B$2:$R$360,17,FALSE)</f>
        <v>1º Semestre - T02</v>
      </c>
      <c r="W167" s="20" t="str">
        <f>VLOOKUP(CONCATENATE($M167,$N167,$T167),Oferta!$B$2:$Q$360,12,FALSE)</f>
        <v>BM</v>
      </c>
      <c r="X167" s="22">
        <v>4</v>
      </c>
      <c r="Y167" s="23">
        <f>VLOOKUP(CONCATENATE($W167,$X167),Mtz_Horarios!$E$2:$H$92,2,FALSE)</f>
        <v>0.41666666666666663</v>
      </c>
      <c r="Z167" s="23" t="str">
        <f>VLOOKUP(CONCATENATE($W167,$X167),Mtz_Horarios!$E$2:$H$92,3,FALSE)</f>
        <v>Quarta</v>
      </c>
      <c r="AA167" s="24" t="str">
        <f>VLOOKUP(CONCATENATE($W167,$X167),Mtz_Horarios!$E$2:$H$92,4,FALSE)</f>
        <v>Matutino</v>
      </c>
      <c r="AB167" s="20">
        <f>VLOOKUP(CONCATENATE($M167,$N167,$T167),Oferta!$B$2:$Q$360,16,FALSE)</f>
        <v>1102</v>
      </c>
      <c r="AC167" s="20" t="str">
        <f>VLOOKUP(CONCATENATE($M167,$N167,$T167),Oferta!$B$2:$Q$360,15,FALSE)</f>
        <v>Gustavo Joaquim Lisboa</v>
      </c>
      <c r="AI167" s="5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12"/>
      <c r="AW167" s="12"/>
    </row>
    <row r="168" spans="1:49" ht="15" customHeight="1">
      <c r="A168" s="12"/>
      <c r="B168" s="12"/>
      <c r="C168" s="12"/>
      <c r="D168" s="12"/>
      <c r="E168" s="12"/>
      <c r="F168" s="12"/>
      <c r="G168" s="12"/>
      <c r="H168" s="12" t="str">
        <f t="shared" si="0"/>
        <v>T02TÉCNICAS DE PESQUISA EM ECONOMIA II</v>
      </c>
      <c r="I168" s="12" t="e">
        <f>VLOOKUP(CONCATENATE(N168,T168),Simulador!$H$26:$H$33,1,FALSE)</f>
        <v>#N/A</v>
      </c>
      <c r="J168" s="12" t="e">
        <f t="shared" si="1"/>
        <v>#N/A</v>
      </c>
      <c r="K168" s="13" t="str">
        <f t="shared" si="2"/>
        <v>Quinta0,3125Helga Dulce Passos</v>
      </c>
      <c r="L168" s="12" t="str">
        <f t="shared" si="3"/>
        <v>7º Semestre - T02MatutinoQuinta0,3125</v>
      </c>
      <c r="M168" s="14" t="s">
        <v>31</v>
      </c>
      <c r="N168" s="3" t="s">
        <v>62</v>
      </c>
      <c r="O168" s="20" t="str">
        <f>VLOOKUP(CONCATENATE($M168,$N168),Curriculos!$A$2:$J$332,4,FALSE)</f>
        <v>TÉCNICAS DE PESQUISA EM ECONOMIA II</v>
      </c>
      <c r="P168" s="21" t="str">
        <f>VLOOKUP(CONCATENATE($M168,$N168),Curriculos!$A$2:$J$332,5,FALSE)</f>
        <v>OB</v>
      </c>
      <c r="Q168" s="21" t="str">
        <f>VLOOKUP($N168,Oferta!$D$2:$P$100,5,FALSE)</f>
        <v>TP</v>
      </c>
      <c r="R168" s="21">
        <f>VLOOKUP(CONCATENATE($M168,$N168),Curriculos!$A$2:$J$332,8,FALSE)</f>
        <v>90</v>
      </c>
      <c r="S168" s="5"/>
      <c r="T168" s="22" t="s">
        <v>29</v>
      </c>
      <c r="U168" s="21" t="str">
        <f>VLOOKUP(CONCATENATE($M168,$N168),Curriculos!$A$2:$J$332,10,FALSE)</f>
        <v>DCEC</v>
      </c>
      <c r="V168" s="20" t="str">
        <f>VLOOKUP(CONCATENATE($M168,$N168,$T168),Oferta!$B$2:$R$360,17,FALSE)</f>
        <v>7º Semestre - T02</v>
      </c>
      <c r="W168" s="20" t="str">
        <f>VLOOKUP(CONCATENATE($M168,$N168,$T168),Oferta!$B$2:$Q$360,12,FALSE)</f>
        <v>DM</v>
      </c>
      <c r="X168" s="22">
        <v>1</v>
      </c>
      <c r="Y168" s="23">
        <f>VLOOKUP(CONCATENATE($W168,$X168),Mtz_Horarios!$E$2:$H$92,2,FALSE)</f>
        <v>0.3125</v>
      </c>
      <c r="Z168" s="23" t="str">
        <f>VLOOKUP(CONCATENATE($W168,$X168),Mtz_Horarios!$E$2:$H$92,3,FALSE)</f>
        <v>Quinta</v>
      </c>
      <c r="AA168" s="24" t="str">
        <f>VLOOKUP(CONCATENATE($W168,$X168),Mtz_Horarios!$E$2:$H$92,4,FALSE)</f>
        <v>Matutino</v>
      </c>
      <c r="AB168" s="20">
        <f>VLOOKUP(CONCATENATE($M168,$N168,$T168),Oferta!$B$2:$Q$360,16,FALSE)</f>
        <v>1106</v>
      </c>
      <c r="AC168" s="20" t="str">
        <f>VLOOKUP(CONCATENATE($M168,$N168,$T168),Oferta!$B$2:$Q$360,15,FALSE)</f>
        <v>Helga Dulce Passos</v>
      </c>
      <c r="AI168" s="5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12"/>
      <c r="AW168" s="12"/>
    </row>
    <row r="169" spans="1:49" ht="15" customHeight="1">
      <c r="A169" s="12"/>
      <c r="B169" s="12"/>
      <c r="C169" s="12"/>
      <c r="D169" s="12"/>
      <c r="E169" s="12"/>
      <c r="F169" s="12"/>
      <c r="G169" s="12"/>
      <c r="H169" s="12" t="str">
        <f t="shared" si="0"/>
        <v>T02TÉCNICAS DE PESQUISA EM ECONOMIA II</v>
      </c>
      <c r="I169" s="12" t="e">
        <f>VLOOKUP(CONCATENATE(N169,T169),Simulador!$H$26:$H$33,1,FALSE)</f>
        <v>#N/A</v>
      </c>
      <c r="J169" s="12" t="e">
        <f t="shared" si="1"/>
        <v>#N/A</v>
      </c>
      <c r="K169" s="13" t="str">
        <f t="shared" si="2"/>
        <v>Quinta0,347222222222222Helga Dulce Passos</v>
      </c>
      <c r="L169" s="12" t="str">
        <f t="shared" si="3"/>
        <v>7º Semestre - T02MatutinoQuinta0,347222222222222</v>
      </c>
      <c r="M169" s="14" t="s">
        <v>31</v>
      </c>
      <c r="N169" s="3" t="s">
        <v>62</v>
      </c>
      <c r="O169" s="20" t="str">
        <f>VLOOKUP(CONCATENATE($M169,$N169),Curriculos!$A$2:$J$332,4,FALSE)</f>
        <v>TÉCNICAS DE PESQUISA EM ECONOMIA II</v>
      </c>
      <c r="P169" s="21" t="str">
        <f>VLOOKUP(CONCATENATE($M169,$N169),Curriculos!$A$2:$J$332,5,FALSE)</f>
        <v>OB</v>
      </c>
      <c r="Q169" s="21" t="str">
        <f>VLOOKUP($N169,Oferta!$D$2:$P$100,5,FALSE)</f>
        <v>TP</v>
      </c>
      <c r="R169" s="21">
        <f>VLOOKUP(CONCATENATE($M169,$N169),Curriculos!$A$2:$J$332,8,FALSE)</f>
        <v>90</v>
      </c>
      <c r="S169" s="5"/>
      <c r="T169" s="22" t="s">
        <v>29</v>
      </c>
      <c r="U169" s="21" t="str">
        <f>VLOOKUP(CONCATENATE($M169,$N169),Curriculos!$A$2:$J$332,10,FALSE)</f>
        <v>DCEC</v>
      </c>
      <c r="V169" s="20" t="str">
        <f>VLOOKUP(CONCATENATE($M169,$N169,$T169),Oferta!$B$2:$R$360,17,FALSE)</f>
        <v>7º Semestre - T02</v>
      </c>
      <c r="W169" s="20" t="str">
        <f>VLOOKUP(CONCATENATE($M169,$N169,$T169),Oferta!$B$2:$Q$360,12,FALSE)</f>
        <v>DM</v>
      </c>
      <c r="X169" s="22">
        <v>2</v>
      </c>
      <c r="Y169" s="23">
        <f>VLOOKUP(CONCATENATE($W169,$X169),Mtz_Horarios!$E$2:$H$92,2,FALSE)</f>
        <v>0.34722222222222221</v>
      </c>
      <c r="Z169" s="23" t="str">
        <f>VLOOKUP(CONCATENATE($W169,$X169),Mtz_Horarios!$E$2:$H$92,3,FALSE)</f>
        <v>Quinta</v>
      </c>
      <c r="AA169" s="24" t="str">
        <f>VLOOKUP(CONCATENATE($W169,$X169),Mtz_Horarios!$E$2:$H$92,4,FALSE)</f>
        <v>Matutino</v>
      </c>
      <c r="AB169" s="20">
        <f>VLOOKUP(CONCATENATE($M169,$N169,$T169),Oferta!$B$2:$Q$360,16,FALSE)</f>
        <v>1106</v>
      </c>
      <c r="AC169" s="20" t="str">
        <f>VLOOKUP(CONCATENATE($M169,$N169,$T169),Oferta!$B$2:$Q$360,15,FALSE)</f>
        <v>Helga Dulce Passos</v>
      </c>
      <c r="AI169" s="5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12"/>
      <c r="AW169" s="12"/>
    </row>
    <row r="170" spans="1:49" ht="15" customHeight="1">
      <c r="A170" s="12"/>
      <c r="B170" s="12"/>
      <c r="C170" s="12"/>
      <c r="D170" s="12"/>
      <c r="E170" s="12"/>
      <c r="F170" s="12"/>
      <c r="G170" s="12"/>
      <c r="H170" s="12" t="str">
        <f t="shared" si="0"/>
        <v>T02TÉCNICAS DE PESQUISA EM ECONOMIA II</v>
      </c>
      <c r="I170" s="12" t="e">
        <f>VLOOKUP(CONCATENATE(N170,T170),Simulador!$H$26:$H$33,1,FALSE)</f>
        <v>#N/A</v>
      </c>
      <c r="J170" s="12" t="e">
        <f t="shared" si="1"/>
        <v>#N/A</v>
      </c>
      <c r="K170" s="13" t="str">
        <f t="shared" si="2"/>
        <v>Sexta0,381944444444444Helga Dulce Passos</v>
      </c>
      <c r="L170" s="12" t="str">
        <f t="shared" si="3"/>
        <v>7º Semestre - T02MatutinoSexta0,381944444444444</v>
      </c>
      <c r="M170" s="14" t="s">
        <v>31</v>
      </c>
      <c r="N170" s="3" t="s">
        <v>62</v>
      </c>
      <c r="O170" s="20" t="str">
        <f>VLOOKUP(CONCATENATE($M170,$N170),Curriculos!$A$2:$J$332,4,FALSE)</f>
        <v>TÉCNICAS DE PESQUISA EM ECONOMIA II</v>
      </c>
      <c r="P170" s="21" t="str">
        <f>VLOOKUP(CONCATENATE($M170,$N170),Curriculos!$A$2:$J$332,5,FALSE)</f>
        <v>OB</v>
      </c>
      <c r="Q170" s="21" t="str">
        <f>VLOOKUP($N170,Oferta!$D$2:$P$100,5,FALSE)</f>
        <v>TP</v>
      </c>
      <c r="R170" s="21">
        <f>VLOOKUP(CONCATENATE($M170,$N170),Curriculos!$A$2:$J$332,8,FALSE)</f>
        <v>90</v>
      </c>
      <c r="S170" s="5"/>
      <c r="T170" s="22" t="s">
        <v>29</v>
      </c>
      <c r="U170" s="21" t="str">
        <f>VLOOKUP(CONCATENATE($M170,$N170),Curriculos!$A$2:$J$332,10,FALSE)</f>
        <v>DCEC</v>
      </c>
      <c r="V170" s="20" t="str">
        <f>VLOOKUP(CONCATENATE($M170,$N170,$T170),Oferta!$B$2:$R$360,17,FALSE)</f>
        <v>7º Semestre - T02</v>
      </c>
      <c r="W170" s="20" t="str">
        <f>VLOOKUP(CONCATENATE($M170,$N170,$T170),Oferta!$B$2:$Q$360,12,FALSE)</f>
        <v>DM</v>
      </c>
      <c r="X170" s="22">
        <v>3</v>
      </c>
      <c r="Y170" s="23">
        <f>VLOOKUP(CONCATENATE($W170,$X170),Mtz_Horarios!$E$2:$H$92,2,FALSE)</f>
        <v>0.38194444444444442</v>
      </c>
      <c r="Z170" s="23" t="str">
        <f>VLOOKUP(CONCATENATE($W170,$X170),Mtz_Horarios!$E$2:$H$92,3,FALSE)</f>
        <v>Sexta</v>
      </c>
      <c r="AA170" s="24" t="str">
        <f>VLOOKUP(CONCATENATE($W170,$X170),Mtz_Horarios!$E$2:$H$92,4,FALSE)</f>
        <v>Matutino</v>
      </c>
      <c r="AB170" s="20">
        <f>VLOOKUP(CONCATENATE($M170,$N170,$T170),Oferta!$B$2:$Q$360,16,FALSE)</f>
        <v>1106</v>
      </c>
      <c r="AC170" s="20" t="str">
        <f>VLOOKUP(CONCATENATE($M170,$N170,$T170),Oferta!$B$2:$Q$360,15,FALSE)</f>
        <v>Helga Dulce Passos</v>
      </c>
      <c r="AI170" s="5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12"/>
      <c r="AW170" s="12"/>
    </row>
    <row r="171" spans="1:49" ht="15" customHeight="1">
      <c r="A171" s="12"/>
      <c r="B171" s="12"/>
      <c r="C171" s="12"/>
      <c r="D171" s="12"/>
      <c r="E171" s="12"/>
      <c r="F171" s="12"/>
      <c r="G171" s="12"/>
      <c r="H171" s="12" t="str">
        <f t="shared" si="0"/>
        <v>T02TÉCNICAS DE PESQUISA EM ECONOMIA II</v>
      </c>
      <c r="I171" s="12" t="e">
        <f>VLOOKUP(CONCATENATE(N171,T171),Simulador!$H$26:$H$33,1,FALSE)</f>
        <v>#N/A</v>
      </c>
      <c r="J171" s="12" t="e">
        <f t="shared" si="1"/>
        <v>#N/A</v>
      </c>
      <c r="K171" s="13" t="str">
        <f t="shared" si="2"/>
        <v>Sexta0,416666666666667Helga Dulce Passos</v>
      </c>
      <c r="L171" s="12" t="str">
        <f t="shared" si="3"/>
        <v>7º Semestre - T02MatutinoSexta0,416666666666667</v>
      </c>
      <c r="M171" s="14" t="s">
        <v>31</v>
      </c>
      <c r="N171" s="3" t="s">
        <v>62</v>
      </c>
      <c r="O171" s="20" t="str">
        <f>VLOOKUP(CONCATENATE($M171,$N171),Curriculos!$A$2:$J$332,4,FALSE)</f>
        <v>TÉCNICAS DE PESQUISA EM ECONOMIA II</v>
      </c>
      <c r="P171" s="21" t="str">
        <f>VLOOKUP(CONCATENATE($M171,$N171),Curriculos!$A$2:$J$332,5,FALSE)</f>
        <v>OB</v>
      </c>
      <c r="Q171" s="21" t="str">
        <f>VLOOKUP($N171,Oferta!$D$2:$P$100,5,FALSE)</f>
        <v>TP</v>
      </c>
      <c r="R171" s="21">
        <f>VLOOKUP(CONCATENATE($M171,$N171),Curriculos!$A$2:$J$332,8,FALSE)</f>
        <v>90</v>
      </c>
      <c r="S171" s="5"/>
      <c r="T171" s="22" t="s">
        <v>29</v>
      </c>
      <c r="U171" s="21" t="str">
        <f>VLOOKUP(CONCATENATE($M171,$N171),Curriculos!$A$2:$J$332,10,FALSE)</f>
        <v>DCEC</v>
      </c>
      <c r="V171" s="20" t="str">
        <f>VLOOKUP(CONCATENATE($M171,$N171,$T171),Oferta!$B$2:$R$360,17,FALSE)</f>
        <v>7º Semestre - T02</v>
      </c>
      <c r="W171" s="20" t="str">
        <f>VLOOKUP(CONCATENATE($M171,$N171,$T171),Oferta!$B$2:$Q$360,12,FALSE)</f>
        <v>DM</v>
      </c>
      <c r="X171" s="22">
        <v>4</v>
      </c>
      <c r="Y171" s="23">
        <f>VLOOKUP(CONCATENATE($W171,$X171),Mtz_Horarios!$E$2:$H$92,2,FALSE)</f>
        <v>0.41666666666666663</v>
      </c>
      <c r="Z171" s="23" t="str">
        <f>VLOOKUP(CONCATENATE($W171,$X171),Mtz_Horarios!$E$2:$H$92,3,FALSE)</f>
        <v>Sexta</v>
      </c>
      <c r="AA171" s="24" t="str">
        <f>VLOOKUP(CONCATENATE($W171,$X171),Mtz_Horarios!$E$2:$H$92,4,FALSE)</f>
        <v>Matutino</v>
      </c>
      <c r="AB171" s="20">
        <f>VLOOKUP(CONCATENATE($M171,$N171,$T171),Oferta!$B$2:$Q$360,16,FALSE)</f>
        <v>1106</v>
      </c>
      <c r="AC171" s="20" t="str">
        <f>VLOOKUP(CONCATENATE($M171,$N171,$T171),Oferta!$B$2:$Q$360,15,FALSE)</f>
        <v>Helga Dulce Passos</v>
      </c>
      <c r="AI171" s="5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12"/>
      <c r="AW171" s="12"/>
    </row>
    <row r="172" spans="1:49" ht="15" customHeight="1">
      <c r="A172" s="12"/>
      <c r="B172" s="12"/>
      <c r="C172" s="12"/>
      <c r="D172" s="12"/>
      <c r="E172" s="12"/>
      <c r="F172" s="12"/>
      <c r="G172" s="12"/>
      <c r="H172" s="12" t="str">
        <f t="shared" si="0"/>
        <v>T02TÉCNICAS DE PESQUISA EM ECONOMIA II</v>
      </c>
      <c r="I172" s="12" t="e">
        <f>VLOOKUP(CONCATENATE(N172,T172),Simulador!$H$26:$H$33,1,FALSE)</f>
        <v>#N/A</v>
      </c>
      <c r="J172" s="12" t="e">
        <f t="shared" si="1"/>
        <v>#N/A</v>
      </c>
      <c r="K172" s="13" t="str">
        <f t="shared" si="2"/>
        <v>Sexta0,451388888888889Helga Dulce Passos</v>
      </c>
      <c r="L172" s="12" t="str">
        <f t="shared" si="3"/>
        <v>7º Semestre - T02MatutinoSexta0,451388888888889</v>
      </c>
      <c r="M172" s="14" t="s">
        <v>31</v>
      </c>
      <c r="N172" s="3" t="s">
        <v>62</v>
      </c>
      <c r="O172" s="20" t="str">
        <f>VLOOKUP(CONCATENATE($M172,$N172),Curriculos!$A$2:$J$332,4,FALSE)</f>
        <v>TÉCNICAS DE PESQUISA EM ECONOMIA II</v>
      </c>
      <c r="P172" s="21" t="str">
        <f>VLOOKUP(CONCATENATE($M172,$N172),Curriculos!$A$2:$J$332,5,FALSE)</f>
        <v>OB</v>
      </c>
      <c r="Q172" s="21" t="str">
        <f>VLOOKUP($N172,Oferta!$D$2:$P$100,5,FALSE)</f>
        <v>TP</v>
      </c>
      <c r="R172" s="21">
        <f>VLOOKUP(CONCATENATE($M172,$N172),Curriculos!$A$2:$J$332,8,FALSE)</f>
        <v>90</v>
      </c>
      <c r="S172" s="5"/>
      <c r="T172" s="22" t="s">
        <v>29</v>
      </c>
      <c r="U172" s="21" t="str">
        <f>VLOOKUP(CONCATENATE($M172,$N172),Curriculos!$A$2:$J$332,10,FALSE)</f>
        <v>DCEC</v>
      </c>
      <c r="V172" s="20" t="str">
        <f>VLOOKUP(CONCATENATE($M172,$N172,$T172),Oferta!$B$2:$R$360,17,FALSE)</f>
        <v>7º Semestre - T02</v>
      </c>
      <c r="W172" s="20" t="str">
        <f>VLOOKUP(CONCATENATE($M172,$N172,$T172),Oferta!$B$2:$Q$360,12,FALSE)</f>
        <v>DM</v>
      </c>
      <c r="X172" s="22">
        <v>5</v>
      </c>
      <c r="Y172" s="23">
        <f>VLOOKUP(CONCATENATE($W172,$X172),Mtz_Horarios!$E$2:$H$92,2,FALSE)</f>
        <v>0.45138888888888884</v>
      </c>
      <c r="Z172" s="23" t="str">
        <f>VLOOKUP(CONCATENATE($W172,$X172),Mtz_Horarios!$E$2:$H$92,3,FALSE)</f>
        <v>Sexta</v>
      </c>
      <c r="AA172" s="24" t="str">
        <f>VLOOKUP(CONCATENATE($W172,$X172),Mtz_Horarios!$E$2:$H$92,4,FALSE)</f>
        <v>Matutino</v>
      </c>
      <c r="AB172" s="20">
        <f>VLOOKUP(CONCATENATE($M172,$N172,$T172),Oferta!$B$2:$Q$360,16,FALSE)</f>
        <v>1106</v>
      </c>
      <c r="AC172" s="20" t="str">
        <f>VLOOKUP(CONCATENATE($M172,$N172,$T172),Oferta!$B$2:$Q$360,15,FALSE)</f>
        <v>Helga Dulce Passos</v>
      </c>
      <c r="AI172" s="5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12"/>
      <c r="AW172" s="12"/>
    </row>
    <row r="173" spans="1:49" ht="15" customHeight="1">
      <c r="A173" s="12"/>
      <c r="B173" s="12"/>
      <c r="C173" s="12"/>
      <c r="D173" s="12"/>
      <c r="E173" s="12"/>
      <c r="F173" s="12"/>
      <c r="G173" s="12"/>
      <c r="H173" s="12" t="str">
        <f t="shared" si="0"/>
        <v>T02TÉCNICAS DE PESQUISA EM ECONOMIA II</v>
      </c>
      <c r="I173" s="12" t="e">
        <f>VLOOKUP(CONCATENATE(N173,T173),Simulador!$H$26:$H$33,1,FALSE)</f>
        <v>#N/A</v>
      </c>
      <c r="J173" s="12" t="e">
        <f t="shared" si="1"/>
        <v>#N/A</v>
      </c>
      <c r="K173" s="13" t="str">
        <f t="shared" si="2"/>
        <v>Sexta0,486111111111111Helga Dulce Passos</v>
      </c>
      <c r="L173" s="12" t="str">
        <f t="shared" si="3"/>
        <v>7º Semestre - T02MatutinoSexta0,486111111111111</v>
      </c>
      <c r="M173" s="14" t="s">
        <v>31</v>
      </c>
      <c r="N173" s="3" t="s">
        <v>62</v>
      </c>
      <c r="O173" s="20" t="str">
        <f>VLOOKUP(CONCATENATE($M173,$N173),Curriculos!$A$2:$J$332,4,FALSE)</f>
        <v>TÉCNICAS DE PESQUISA EM ECONOMIA II</v>
      </c>
      <c r="P173" s="21" t="str">
        <f>VLOOKUP(CONCATENATE($M173,$N173),Curriculos!$A$2:$J$332,5,FALSE)</f>
        <v>OB</v>
      </c>
      <c r="Q173" s="21" t="str">
        <f>VLOOKUP($N173,Oferta!$D$2:$P$100,5,FALSE)</f>
        <v>TP</v>
      </c>
      <c r="R173" s="21">
        <f>VLOOKUP(CONCATENATE($M173,$N173),Curriculos!$A$2:$J$332,8,FALSE)</f>
        <v>90</v>
      </c>
      <c r="S173" s="5"/>
      <c r="T173" s="22" t="s">
        <v>29</v>
      </c>
      <c r="U173" s="21" t="str">
        <f>VLOOKUP(CONCATENATE($M173,$N173),Curriculos!$A$2:$J$332,10,FALSE)</f>
        <v>DCEC</v>
      </c>
      <c r="V173" s="20" t="str">
        <f>VLOOKUP(CONCATENATE($M173,$N173,$T173),Oferta!$B$2:$R$360,17,FALSE)</f>
        <v>7º Semestre - T02</v>
      </c>
      <c r="W173" s="20" t="str">
        <f>VLOOKUP(CONCATENATE($M173,$N173,$T173),Oferta!$B$2:$Q$360,12,FALSE)</f>
        <v>DM</v>
      </c>
      <c r="X173" s="22">
        <v>6</v>
      </c>
      <c r="Y173" s="23">
        <f>VLOOKUP(CONCATENATE($W173,$X173),Mtz_Horarios!$E$2:$H$92,2,FALSE)</f>
        <v>0.4861111111111111</v>
      </c>
      <c r="Z173" s="23" t="str">
        <f>VLOOKUP(CONCATENATE($W173,$X173),Mtz_Horarios!$E$2:$H$92,3,FALSE)</f>
        <v>Sexta</v>
      </c>
      <c r="AA173" s="24" t="str">
        <f>VLOOKUP(CONCATENATE($W173,$X173),Mtz_Horarios!$E$2:$H$92,4,FALSE)</f>
        <v>Matutino</v>
      </c>
      <c r="AB173" s="20">
        <f>VLOOKUP(CONCATENATE($M173,$N173,$T173),Oferta!$B$2:$Q$360,16,FALSE)</f>
        <v>1106</v>
      </c>
      <c r="AC173" s="20" t="str">
        <f>VLOOKUP(CONCATENATE($M173,$N173,$T173),Oferta!$B$2:$Q$360,15,FALSE)</f>
        <v>Helga Dulce Passos</v>
      </c>
      <c r="AI173" s="5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12"/>
      <c r="AW173" s="12"/>
    </row>
    <row r="174" spans="1:49" ht="15" customHeight="1">
      <c r="A174" s="12"/>
      <c r="B174" s="12"/>
      <c r="C174" s="12"/>
      <c r="D174" s="12"/>
      <c r="E174" s="12"/>
      <c r="F174" s="12"/>
      <c r="G174" s="12"/>
      <c r="H174" s="12" t="str">
        <f t="shared" si="0"/>
        <v>T03PESQUISA APLICADA À ECONOMIA I</v>
      </c>
      <c r="I174" s="12" t="e">
        <f>VLOOKUP(CONCATENATE(N174,T174),Simulador!$H$26:$H$33,1,FALSE)</f>
        <v>#N/A</v>
      </c>
      <c r="J174" s="12" t="e">
        <f t="shared" si="1"/>
        <v>#N/A</v>
      </c>
      <c r="K174" s="13" t="str">
        <f t="shared" si="2"/>
        <v>Segunda0,777777777777778Helga Dulce Passos</v>
      </c>
      <c r="L174" s="12" t="str">
        <f t="shared" si="3"/>
        <v>8º Semestre - T03NoturnoSegunda0,777777777777778</v>
      </c>
      <c r="M174" s="14" t="s">
        <v>31</v>
      </c>
      <c r="N174" s="3" t="s">
        <v>50</v>
      </c>
      <c r="O174" s="20" t="str">
        <f>VLOOKUP(CONCATENATE($M174,$N174),Curriculos!$A$2:$J$332,4,FALSE)</f>
        <v>PESQUISA APLICADA À ECONOMIA I</v>
      </c>
      <c r="P174" s="21" t="str">
        <f>VLOOKUP(CONCATENATE($M174,$N174),Curriculos!$A$2:$J$332,5,FALSE)</f>
        <v>OB</v>
      </c>
      <c r="Q174" s="21" t="str">
        <f>VLOOKUP($N174,Oferta!$D$2:$P$100,5,FALSE)</f>
        <v>T</v>
      </c>
      <c r="R174" s="21">
        <f>VLOOKUP(CONCATENATE($M174,$N174),Curriculos!$A$2:$J$332,8,FALSE)</f>
        <v>120</v>
      </c>
      <c r="S174" s="5"/>
      <c r="T174" s="22" t="s">
        <v>40</v>
      </c>
      <c r="U174" s="21" t="str">
        <f>VLOOKUP(CONCATENATE($M174,$N174),Curriculos!$A$2:$J$332,10,FALSE)</f>
        <v>DCEC</v>
      </c>
      <c r="V174" s="20" t="str">
        <f>VLOOKUP(CONCATENATE($M174,$N174,$T174),Oferta!$B$2:$R$360,17,FALSE)</f>
        <v>8º Semestre - T03</v>
      </c>
      <c r="W174" s="20" t="str">
        <f>VLOOKUP(CONCATENATE($M174,$N174,$T174),Oferta!$B$2:$Q$360,12,FALSE)</f>
        <v>AN</v>
      </c>
      <c r="X174" s="22">
        <v>1</v>
      </c>
      <c r="Y174" s="23">
        <f>VLOOKUP(CONCATENATE($W174,$X174),Mtz_Horarios!$E$2:$H$92,2,FALSE)</f>
        <v>0.77777777777777779</v>
      </c>
      <c r="Z174" s="23" t="str">
        <f>VLOOKUP(CONCATENATE($W174,$X174),Mtz_Horarios!$E$2:$H$92,3,FALSE)</f>
        <v>Segunda</v>
      </c>
      <c r="AA174" s="24" t="str">
        <f>VLOOKUP(CONCATENATE($W174,$X174),Mtz_Horarios!$E$2:$H$92,4,FALSE)</f>
        <v>Noturno</v>
      </c>
      <c r="AB174" s="20">
        <f>VLOOKUP(CONCATENATE($M174,$N174,$T174),Oferta!$B$2:$Q$360,16,FALSE)</f>
        <v>1112</v>
      </c>
      <c r="AC174" s="20" t="str">
        <f>VLOOKUP(CONCATENATE($M174,$N174,$T174),Oferta!$B$2:$Q$360,15,FALSE)</f>
        <v>Helga Dulce Passos</v>
      </c>
      <c r="AI174" s="5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12"/>
      <c r="AW174" s="12"/>
    </row>
    <row r="175" spans="1:49" ht="15" customHeight="1">
      <c r="A175" s="12"/>
      <c r="B175" s="12"/>
      <c r="C175" s="12"/>
      <c r="D175" s="12"/>
      <c r="E175" s="12"/>
      <c r="F175" s="12"/>
      <c r="G175" s="12"/>
      <c r="H175" s="12" t="str">
        <f t="shared" si="0"/>
        <v>T03PESQUISA APLICADA À ECONOMIA I</v>
      </c>
      <c r="I175" s="12" t="e">
        <f>VLOOKUP(CONCATENATE(N175,T175),Simulador!$H$26:$H$33,1,FALSE)</f>
        <v>#N/A</v>
      </c>
      <c r="J175" s="12" t="e">
        <f t="shared" si="1"/>
        <v>#N/A</v>
      </c>
      <c r="K175" s="13" t="str">
        <f t="shared" si="2"/>
        <v>Segunda0,8125Helga Dulce Passos</v>
      </c>
      <c r="L175" s="12" t="str">
        <f t="shared" si="3"/>
        <v>8º Semestre - T03NoturnoSegunda0,8125</v>
      </c>
      <c r="M175" s="14" t="s">
        <v>31</v>
      </c>
      <c r="N175" s="3" t="s">
        <v>50</v>
      </c>
      <c r="O175" s="20" t="str">
        <f>VLOOKUP(CONCATENATE($M175,$N175),Curriculos!$A$2:$J$332,4,FALSE)</f>
        <v>PESQUISA APLICADA À ECONOMIA I</v>
      </c>
      <c r="P175" s="21" t="str">
        <f>VLOOKUP(CONCATENATE($M175,$N175),Curriculos!$A$2:$J$332,5,FALSE)</f>
        <v>OB</v>
      </c>
      <c r="Q175" s="21" t="str">
        <f>VLOOKUP($N175,Oferta!$D$2:$P$100,5,FALSE)</f>
        <v>T</v>
      </c>
      <c r="R175" s="21">
        <f>VLOOKUP(CONCATENATE($M175,$N175),Curriculos!$A$2:$J$332,8,FALSE)</f>
        <v>120</v>
      </c>
      <c r="S175" s="5"/>
      <c r="T175" s="22" t="s">
        <v>40</v>
      </c>
      <c r="U175" s="21" t="str">
        <f>VLOOKUP(CONCATENATE($M175,$N175),Curriculos!$A$2:$J$332,10,FALSE)</f>
        <v>DCEC</v>
      </c>
      <c r="V175" s="20" t="str">
        <f>VLOOKUP(CONCATENATE($M175,$N175,$T175),Oferta!$B$2:$R$360,17,FALSE)</f>
        <v>8º Semestre - T03</v>
      </c>
      <c r="W175" s="20" t="str">
        <f>VLOOKUP(CONCATENATE($M175,$N175,$T175),Oferta!$B$2:$Q$360,12,FALSE)</f>
        <v>AN</v>
      </c>
      <c r="X175" s="22">
        <v>2</v>
      </c>
      <c r="Y175" s="23">
        <f>VLOOKUP(CONCATENATE($W175,$X175),Mtz_Horarios!$E$2:$H$92,2,FALSE)</f>
        <v>0.8125</v>
      </c>
      <c r="Z175" s="23" t="str">
        <f>VLOOKUP(CONCATENATE($W175,$X175),Mtz_Horarios!$E$2:$H$92,3,FALSE)</f>
        <v>Segunda</v>
      </c>
      <c r="AA175" s="24" t="str">
        <f>VLOOKUP(CONCATENATE($W175,$X175),Mtz_Horarios!$E$2:$H$92,4,FALSE)</f>
        <v>Noturno</v>
      </c>
      <c r="AB175" s="20">
        <f>VLOOKUP(CONCATENATE($M175,$N175,$T175),Oferta!$B$2:$Q$360,16,FALSE)</f>
        <v>1112</v>
      </c>
      <c r="AC175" s="20" t="str">
        <f>VLOOKUP(CONCATENATE($M175,$N175,$T175),Oferta!$B$2:$Q$360,15,FALSE)</f>
        <v>Helga Dulce Passos</v>
      </c>
      <c r="AI175" s="5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12"/>
      <c r="AW175" s="12"/>
    </row>
    <row r="176" spans="1:49" ht="15" customHeight="1">
      <c r="A176" s="12"/>
      <c r="B176" s="12"/>
      <c r="C176" s="12"/>
      <c r="D176" s="12"/>
      <c r="E176" s="12"/>
      <c r="F176" s="12"/>
      <c r="G176" s="12"/>
      <c r="H176" s="12" t="str">
        <f t="shared" si="0"/>
        <v>T01ECONOMIA INTERNACIONAL I</v>
      </c>
      <c r="I176" s="12" t="e">
        <f>VLOOKUP(CONCATENATE(N176,T176),Simulador!$H$26:$H$33,1,FALSE)</f>
        <v>#N/A</v>
      </c>
      <c r="J176" s="12" t="e">
        <f t="shared" si="1"/>
        <v>#N/A</v>
      </c>
      <c r="K176" s="13" t="e">
        <f t="shared" si="2"/>
        <v>#N/A</v>
      </c>
      <c r="L176" s="12" t="str">
        <f t="shared" si="3"/>
        <v>6º Semestre - T01NoturnoQuinta0,777777777777778</v>
      </c>
      <c r="M176" s="14" t="s">
        <v>31</v>
      </c>
      <c r="N176" s="3" t="s">
        <v>63</v>
      </c>
      <c r="O176" s="20" t="str">
        <f>VLOOKUP(CONCATENATE($M176,$N176),Curriculos!$A$2:$J$332,4,FALSE)</f>
        <v>ECONOMIA INTERNACIONAL I</v>
      </c>
      <c r="P176" s="21" t="str">
        <f>VLOOKUP(CONCATENATE($M176,$N176),Curriculos!$A$2:$J$332,5,FALSE)</f>
        <v>OB</v>
      </c>
      <c r="Q176" s="21" t="str">
        <f>VLOOKUP($N176,Oferta!$D$2:$P$100,5,FALSE)</f>
        <v>T</v>
      </c>
      <c r="R176" s="21">
        <f>VLOOKUP(CONCATENATE($M176,$N176),Curriculos!$A$2:$J$332,8,FALSE)</f>
        <v>90</v>
      </c>
      <c r="S176" s="5" t="s">
        <v>33</v>
      </c>
      <c r="T176" s="22" t="s">
        <v>24</v>
      </c>
      <c r="U176" s="21" t="str">
        <f>VLOOKUP(CONCATENATE($M176,$N176),Curriculos!$A$2:$J$332,10,FALSE)</f>
        <v>DCEC</v>
      </c>
      <c r="V176" s="20" t="str">
        <f>VLOOKUP(CONCATENATE($M176,$N176,$T176),Oferta!$B$2:$R$360,17,FALSE)</f>
        <v>6º Semestre - T01</v>
      </c>
      <c r="W176" s="20" t="str">
        <f>VLOOKUP(CONCATENATE($M176,$N176,$T176),Oferta!$B$2:$Q$360,12,FALSE)</f>
        <v>EN</v>
      </c>
      <c r="X176" s="22">
        <v>1</v>
      </c>
      <c r="Y176" s="23">
        <f>VLOOKUP(CONCATENATE($W176,$X176),Mtz_Horarios!$E$2:$H$92,2,FALSE)</f>
        <v>0.77777777777777779</v>
      </c>
      <c r="Z176" s="23" t="str">
        <f>VLOOKUP(CONCATENATE($W176,$X176),Mtz_Horarios!$E$2:$H$92,3,FALSE)</f>
        <v>Quinta</v>
      </c>
      <c r="AA176" s="24" t="str">
        <f>VLOOKUP(CONCATENATE($W176,$X176),Mtz_Horarios!$E$2:$H$92,4,FALSE)</f>
        <v>Noturno</v>
      </c>
      <c r="AB176" s="20">
        <f>VLOOKUP(CONCATENATE($M176,$N176,$T176),Oferta!$B$2:$Q$360,16,FALSE)</f>
        <v>0</v>
      </c>
      <c r="AC176" s="20" t="e">
        <f>VLOOKUP(CONCATENATE($M176,$N176,$T176),Oferta!$B$2:$Q$360,15,FALSE)</f>
        <v>#N/A</v>
      </c>
      <c r="AI176" s="5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12"/>
      <c r="AW176" s="12"/>
    </row>
    <row r="177" spans="1:49" ht="15" customHeight="1">
      <c r="A177" s="12"/>
      <c r="B177" s="12"/>
      <c r="C177" s="12"/>
      <c r="D177" s="12"/>
      <c r="E177" s="12"/>
      <c r="F177" s="12"/>
      <c r="G177" s="12"/>
      <c r="H177" s="12" t="str">
        <f t="shared" si="0"/>
        <v>T01ECONOMIA INTERNACIONAL I</v>
      </c>
      <c r="I177" s="12" t="e">
        <f>VLOOKUP(CONCATENATE(N177,T177),Simulador!$H$26:$H$33,1,FALSE)</f>
        <v>#N/A</v>
      </c>
      <c r="J177" s="12" t="e">
        <f t="shared" si="1"/>
        <v>#N/A</v>
      </c>
      <c r="K177" s="13" t="e">
        <f t="shared" si="2"/>
        <v>#N/A</v>
      </c>
      <c r="L177" s="12" t="str">
        <f t="shared" si="3"/>
        <v>6º Semestre - T01NoturnoQuinta0,8125</v>
      </c>
      <c r="M177" s="14" t="s">
        <v>31</v>
      </c>
      <c r="N177" s="3" t="s">
        <v>63</v>
      </c>
      <c r="O177" s="20" t="str">
        <f>VLOOKUP(CONCATENATE($M177,$N177),Curriculos!$A$2:$J$332,4,FALSE)</f>
        <v>ECONOMIA INTERNACIONAL I</v>
      </c>
      <c r="P177" s="21" t="str">
        <f>VLOOKUP(CONCATENATE($M177,$N177),Curriculos!$A$2:$J$332,5,FALSE)</f>
        <v>OB</v>
      </c>
      <c r="Q177" s="21" t="str">
        <f>VLOOKUP($N177,Oferta!$D$2:$P$100,5,FALSE)</f>
        <v>T</v>
      </c>
      <c r="R177" s="21">
        <f>VLOOKUP(CONCATENATE($M177,$N177),Curriculos!$A$2:$J$332,8,FALSE)</f>
        <v>90</v>
      </c>
      <c r="S177" s="5" t="s">
        <v>33</v>
      </c>
      <c r="T177" s="22" t="s">
        <v>24</v>
      </c>
      <c r="U177" s="21" t="str">
        <f>VLOOKUP(CONCATENATE($M177,$N177),Curriculos!$A$2:$J$332,10,FALSE)</f>
        <v>DCEC</v>
      </c>
      <c r="V177" s="20" t="str">
        <f>VLOOKUP(CONCATENATE($M177,$N177,$T177),Oferta!$B$2:$R$360,17,FALSE)</f>
        <v>6º Semestre - T01</v>
      </c>
      <c r="W177" s="20" t="str">
        <f>VLOOKUP(CONCATENATE($M177,$N177,$T177),Oferta!$B$2:$Q$360,12,FALSE)</f>
        <v>EN</v>
      </c>
      <c r="X177" s="22">
        <v>2</v>
      </c>
      <c r="Y177" s="23">
        <f>VLOOKUP(CONCATENATE($W177,$X177),Mtz_Horarios!$E$2:$H$92,2,FALSE)</f>
        <v>0.8125</v>
      </c>
      <c r="Z177" s="23" t="str">
        <f>VLOOKUP(CONCATENATE($W177,$X177),Mtz_Horarios!$E$2:$H$92,3,FALSE)</f>
        <v>Quinta</v>
      </c>
      <c r="AA177" s="24" t="str">
        <f>VLOOKUP(CONCATENATE($W177,$X177),Mtz_Horarios!$E$2:$H$92,4,FALSE)</f>
        <v>Noturno</v>
      </c>
      <c r="AB177" s="20">
        <f>VLOOKUP(CONCATENATE($M177,$N177,$T177),Oferta!$B$2:$Q$360,16,FALSE)</f>
        <v>0</v>
      </c>
      <c r="AC177" s="20" t="e">
        <f>VLOOKUP(CONCATENATE($M177,$N177,$T177),Oferta!$B$2:$Q$360,15,FALSE)</f>
        <v>#N/A</v>
      </c>
      <c r="AI177" s="5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12"/>
      <c r="AW177" s="12"/>
    </row>
    <row r="178" spans="1:49" ht="15" customHeight="1">
      <c r="A178" s="12"/>
      <c r="B178" s="12"/>
      <c r="C178" s="12"/>
      <c r="D178" s="12"/>
      <c r="E178" s="12"/>
      <c r="F178" s="12"/>
      <c r="G178" s="12"/>
      <c r="H178" s="12" t="str">
        <f t="shared" si="0"/>
        <v>T01ECONOMIA INTERNACIONAL I</v>
      </c>
      <c r="I178" s="12" t="e">
        <f>VLOOKUP(CONCATENATE(N178,T178),Simulador!$H$26:$H$33,1,FALSE)</f>
        <v>#N/A</v>
      </c>
      <c r="J178" s="12" t="e">
        <f t="shared" si="1"/>
        <v>#N/A</v>
      </c>
      <c r="K178" s="13" t="e">
        <f t="shared" si="2"/>
        <v>#N/A</v>
      </c>
      <c r="L178" s="12" t="str">
        <f t="shared" si="3"/>
        <v>6º Semestre - T01NoturnoSexta0,847222222222222</v>
      </c>
      <c r="M178" s="14" t="s">
        <v>31</v>
      </c>
      <c r="N178" s="3" t="s">
        <v>63</v>
      </c>
      <c r="O178" s="20" t="str">
        <f>VLOOKUP(CONCATENATE($M178,$N178),Curriculos!$A$2:$J$332,4,FALSE)</f>
        <v>ECONOMIA INTERNACIONAL I</v>
      </c>
      <c r="P178" s="21" t="str">
        <f>VLOOKUP(CONCATENATE($M178,$N178),Curriculos!$A$2:$J$332,5,FALSE)</f>
        <v>OB</v>
      </c>
      <c r="Q178" s="21" t="str">
        <f>VLOOKUP($N178,Oferta!$D$2:$P$100,5,FALSE)</f>
        <v>T</v>
      </c>
      <c r="R178" s="21">
        <f>VLOOKUP(CONCATENATE($M178,$N178),Curriculos!$A$2:$J$332,8,FALSE)</f>
        <v>90</v>
      </c>
      <c r="S178" s="5" t="s">
        <v>33</v>
      </c>
      <c r="T178" s="22" t="s">
        <v>24</v>
      </c>
      <c r="U178" s="21" t="str">
        <f>VLOOKUP(CONCATENATE($M178,$N178),Curriculos!$A$2:$J$332,10,FALSE)</f>
        <v>DCEC</v>
      </c>
      <c r="V178" s="20" t="str">
        <f>VLOOKUP(CONCATENATE($M178,$N178,$T178),Oferta!$B$2:$R$360,17,FALSE)</f>
        <v>6º Semestre - T01</v>
      </c>
      <c r="W178" s="20" t="str">
        <f>VLOOKUP(CONCATENATE($M178,$N178,$T178),Oferta!$B$2:$Q$360,12,FALSE)</f>
        <v>EN</v>
      </c>
      <c r="X178" s="22">
        <v>3</v>
      </c>
      <c r="Y178" s="23">
        <f>VLOOKUP(CONCATENATE($W178,$X178),Mtz_Horarios!$E$2:$H$92,2,FALSE)</f>
        <v>0.84722222222222221</v>
      </c>
      <c r="Z178" s="23" t="str">
        <f>VLOOKUP(CONCATENATE($W178,$X178),Mtz_Horarios!$E$2:$H$92,3,FALSE)</f>
        <v>Sexta</v>
      </c>
      <c r="AA178" s="24" t="str">
        <f>VLOOKUP(CONCATENATE($W178,$X178),Mtz_Horarios!$E$2:$H$92,4,FALSE)</f>
        <v>Noturno</v>
      </c>
      <c r="AB178" s="20">
        <f>VLOOKUP(CONCATENATE($M178,$N178,$T178),Oferta!$B$2:$Q$360,16,FALSE)</f>
        <v>0</v>
      </c>
      <c r="AC178" s="20" t="e">
        <f>VLOOKUP(CONCATENATE($M178,$N178,$T178),Oferta!$B$2:$Q$360,15,FALSE)</f>
        <v>#N/A</v>
      </c>
      <c r="AI178" s="5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12"/>
      <c r="AW178" s="12"/>
    </row>
    <row r="179" spans="1:49" ht="15" customHeight="1">
      <c r="A179" s="12"/>
      <c r="B179" s="12"/>
      <c r="C179" s="12"/>
      <c r="D179" s="12"/>
      <c r="E179" s="12"/>
      <c r="F179" s="12"/>
      <c r="G179" s="12"/>
      <c r="H179" s="12" t="str">
        <f t="shared" si="0"/>
        <v>T01ECONOMIA INTERNACIONAL I</v>
      </c>
      <c r="I179" s="12" t="e">
        <f>VLOOKUP(CONCATENATE(N179,T179),Simulador!$H$26:$H$33,1,FALSE)</f>
        <v>#N/A</v>
      </c>
      <c r="J179" s="12" t="e">
        <f t="shared" si="1"/>
        <v>#N/A</v>
      </c>
      <c r="K179" s="13" t="e">
        <f t="shared" si="2"/>
        <v>#N/A</v>
      </c>
      <c r="L179" s="12" t="str">
        <f t="shared" si="3"/>
        <v>6º Semestre - T01NoturnoSexta0,881944444444445</v>
      </c>
      <c r="M179" s="14" t="s">
        <v>31</v>
      </c>
      <c r="N179" s="3" t="s">
        <v>63</v>
      </c>
      <c r="O179" s="20" t="str">
        <f>VLOOKUP(CONCATENATE($M179,$N179),Curriculos!$A$2:$J$332,4,FALSE)</f>
        <v>ECONOMIA INTERNACIONAL I</v>
      </c>
      <c r="P179" s="21" t="str">
        <f>VLOOKUP(CONCATENATE($M179,$N179),Curriculos!$A$2:$J$332,5,FALSE)</f>
        <v>OB</v>
      </c>
      <c r="Q179" s="21" t="str">
        <f>VLOOKUP($N179,Oferta!$D$2:$P$100,5,FALSE)</f>
        <v>T</v>
      </c>
      <c r="R179" s="21">
        <f>VLOOKUP(CONCATENATE($M179,$N179),Curriculos!$A$2:$J$332,8,FALSE)</f>
        <v>90</v>
      </c>
      <c r="S179" s="5" t="s">
        <v>33</v>
      </c>
      <c r="T179" s="22" t="s">
        <v>24</v>
      </c>
      <c r="U179" s="21" t="str">
        <f>VLOOKUP(CONCATENATE($M179,$N179),Curriculos!$A$2:$J$332,10,FALSE)</f>
        <v>DCEC</v>
      </c>
      <c r="V179" s="20" t="str">
        <f>VLOOKUP(CONCATENATE($M179,$N179,$T179),Oferta!$B$2:$R$360,17,FALSE)</f>
        <v>6º Semestre - T01</v>
      </c>
      <c r="W179" s="20" t="str">
        <f>VLOOKUP(CONCATENATE($M179,$N179,$T179),Oferta!$B$2:$Q$360,12,FALSE)</f>
        <v>EN</v>
      </c>
      <c r="X179" s="22">
        <v>4</v>
      </c>
      <c r="Y179" s="23">
        <f>VLOOKUP(CONCATENATE($W179,$X179),Mtz_Horarios!$E$2:$H$92,2,FALSE)</f>
        <v>0.88194444444444453</v>
      </c>
      <c r="Z179" s="23" t="str">
        <f>VLOOKUP(CONCATENATE($W179,$X179),Mtz_Horarios!$E$2:$H$92,3,FALSE)</f>
        <v>Sexta</v>
      </c>
      <c r="AA179" s="24" t="str">
        <f>VLOOKUP(CONCATENATE($W179,$X179),Mtz_Horarios!$E$2:$H$92,4,FALSE)</f>
        <v>Noturno</v>
      </c>
      <c r="AB179" s="20">
        <f>VLOOKUP(CONCATENATE($M179,$N179,$T179),Oferta!$B$2:$Q$360,16,FALSE)</f>
        <v>0</v>
      </c>
      <c r="AC179" s="20" t="e">
        <f>VLOOKUP(CONCATENATE($M179,$N179,$T179),Oferta!$B$2:$Q$360,15,FALSE)</f>
        <v>#N/A</v>
      </c>
      <c r="AI179" s="5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12"/>
      <c r="AW179" s="12"/>
    </row>
    <row r="180" spans="1:49" ht="15" customHeight="1">
      <c r="A180" s="12"/>
      <c r="B180" s="12"/>
      <c r="C180" s="12"/>
      <c r="D180" s="12"/>
      <c r="E180" s="12"/>
      <c r="F180" s="12"/>
      <c r="G180" s="12"/>
      <c r="H180" s="12" t="str">
        <f t="shared" si="0"/>
        <v>T01ECONOMIA INTERNACIONAL I</v>
      </c>
      <c r="I180" s="12" t="e">
        <f>VLOOKUP(CONCATENATE(N180,T180),Simulador!$H$26:$H$33,1,FALSE)</f>
        <v>#N/A</v>
      </c>
      <c r="J180" s="12" t="e">
        <f t="shared" si="1"/>
        <v>#N/A</v>
      </c>
      <c r="K180" s="13" t="e">
        <f t="shared" si="2"/>
        <v>#N/A</v>
      </c>
      <c r="L180" s="12" t="str">
        <f t="shared" si="3"/>
        <v>6º Semestre - T01NoturnoSábado0,451388888888889</v>
      </c>
      <c r="M180" s="14" t="s">
        <v>31</v>
      </c>
      <c r="N180" s="3" t="s">
        <v>63</v>
      </c>
      <c r="O180" s="20" t="str">
        <f>VLOOKUP(CONCATENATE($M180,$N180),Curriculos!$A$2:$J$332,4,FALSE)</f>
        <v>ECONOMIA INTERNACIONAL I</v>
      </c>
      <c r="P180" s="21" t="str">
        <f>VLOOKUP(CONCATENATE($M180,$N180),Curriculos!$A$2:$J$332,5,FALSE)</f>
        <v>OB</v>
      </c>
      <c r="Q180" s="21" t="str">
        <f>VLOOKUP($N180,Oferta!$D$2:$P$100,5,FALSE)</f>
        <v>T</v>
      </c>
      <c r="R180" s="21">
        <f>VLOOKUP(CONCATENATE($M180,$N180),Curriculos!$A$2:$J$332,8,FALSE)</f>
        <v>90</v>
      </c>
      <c r="S180" s="5" t="s">
        <v>33</v>
      </c>
      <c r="T180" s="22" t="s">
        <v>24</v>
      </c>
      <c r="U180" s="21" t="str">
        <f>VLOOKUP(CONCATENATE($M180,$N180),Curriculos!$A$2:$J$332,10,FALSE)</f>
        <v>DCEC</v>
      </c>
      <c r="V180" s="20" t="str">
        <f>VLOOKUP(CONCATENATE($M180,$N180,$T180),Oferta!$B$2:$R$360,17,FALSE)</f>
        <v>6º Semestre - T01</v>
      </c>
      <c r="W180" s="20" t="str">
        <f>VLOOKUP(CONCATENATE($M180,$N180,$T180),Oferta!$B$2:$Q$360,12,FALSE)</f>
        <v>EN</v>
      </c>
      <c r="X180" s="22">
        <v>5</v>
      </c>
      <c r="Y180" s="23">
        <f>VLOOKUP(CONCATENATE($W180,$X180),Mtz_Horarios!$E$2:$H$92,2,FALSE)</f>
        <v>0.4513888888888889</v>
      </c>
      <c r="Z180" s="23" t="str">
        <f>VLOOKUP(CONCATENATE($W180,$X180),Mtz_Horarios!$E$2:$H$92,3,FALSE)</f>
        <v>Sábado</v>
      </c>
      <c r="AA180" s="24" t="str">
        <f>VLOOKUP(CONCATENATE($W180,$X180),Mtz_Horarios!$E$2:$H$92,4,FALSE)</f>
        <v>Noturno</v>
      </c>
      <c r="AB180" s="20">
        <f>VLOOKUP(CONCATENATE($M180,$N180,$T180),Oferta!$B$2:$Q$360,16,FALSE)</f>
        <v>0</v>
      </c>
      <c r="AC180" s="20" t="e">
        <f>VLOOKUP(CONCATENATE($M180,$N180,$T180),Oferta!$B$2:$Q$360,15,FALSE)</f>
        <v>#N/A</v>
      </c>
      <c r="AI180" s="5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12"/>
      <c r="AW180" s="12"/>
    </row>
    <row r="181" spans="1:49" ht="15" customHeight="1">
      <c r="A181" s="12"/>
      <c r="B181" s="12"/>
      <c r="C181" s="12"/>
      <c r="D181" s="12"/>
      <c r="E181" s="12"/>
      <c r="F181" s="12"/>
      <c r="G181" s="12"/>
      <c r="H181" s="12" t="e">
        <f t="shared" si="0"/>
        <v>#N/A</v>
      </c>
      <c r="I181" s="12" t="e">
        <f>VLOOKUP(CONCATENATE(N181,T181),Simulador!$H$26:$H$33,1,FALSE)</f>
        <v>#N/A</v>
      </c>
      <c r="J181" s="12" t="e">
        <f t="shared" si="1"/>
        <v>#N/A</v>
      </c>
      <c r="K181" s="13" t="e">
        <f t="shared" si="2"/>
        <v>#N/A</v>
      </c>
      <c r="L181" s="12" t="e">
        <f t="shared" si="3"/>
        <v>#N/A</v>
      </c>
      <c r="M181" s="14" t="s">
        <v>31</v>
      </c>
      <c r="N181" s="3" t="s">
        <v>63</v>
      </c>
      <c r="O181" s="20" t="str">
        <f>VLOOKUP(CONCATENATE($M181,$N181),Curriculos!$A$2:$J$332,4,FALSE)</f>
        <v>ECONOMIA INTERNACIONAL I</v>
      </c>
      <c r="P181" s="21" t="str">
        <f>VLOOKUP(CONCATENATE($M181,$N181),Curriculos!$A$2:$J$332,5,FALSE)</f>
        <v>OB</v>
      </c>
      <c r="Q181" s="21" t="str">
        <f>VLOOKUP($N181,Oferta!$D$2:$P$100,5,FALSE)</f>
        <v>T</v>
      </c>
      <c r="R181" s="21">
        <f>VLOOKUP(CONCATENATE($M181,$N181),Curriculos!$A$2:$J$332,8,FALSE)</f>
        <v>90</v>
      </c>
      <c r="S181" s="5" t="s">
        <v>33</v>
      </c>
      <c r="T181" s="22" t="s">
        <v>24</v>
      </c>
      <c r="U181" s="21" t="str">
        <f>VLOOKUP(CONCATENATE($M181,$N181),Curriculos!$A$2:$J$332,10,FALSE)</f>
        <v>DCEC</v>
      </c>
      <c r="V181" s="20" t="str">
        <f>VLOOKUP(CONCATENATE($M181,$N181,$T181),Oferta!$B$2:$R$360,17,FALSE)</f>
        <v>6º Semestre - T01</v>
      </c>
      <c r="W181" s="20" t="str">
        <f>VLOOKUP(CONCATENATE($M181,$N181,$T181),Oferta!$B$2:$Q$360,12,FALSE)</f>
        <v>EN</v>
      </c>
      <c r="X181" s="22">
        <v>6</v>
      </c>
      <c r="Y181" s="23" t="e">
        <f>VLOOKUP(CONCATENATE($W181,$X181),Mtz_Horarios!$E$2:$H$92,2,FALSE)</f>
        <v>#N/A</v>
      </c>
      <c r="Z181" s="23" t="e">
        <f>VLOOKUP(CONCATENATE($W181,$X181),Mtz_Horarios!$E$2:$H$92,3,FALSE)</f>
        <v>#N/A</v>
      </c>
      <c r="AA181" s="24" t="e">
        <f>VLOOKUP(CONCATENATE($W181,$X181),Mtz_Horarios!$E$2:$H$92,4,FALSE)</f>
        <v>#N/A</v>
      </c>
      <c r="AB181" s="20">
        <f>VLOOKUP(CONCATENATE($M181,$N181,$T181),Oferta!$B$2:$Q$360,16,FALSE)</f>
        <v>0</v>
      </c>
      <c r="AC181" s="20" t="e">
        <f>VLOOKUP(CONCATENATE($M181,$N181,$T181),Oferta!$B$2:$Q$360,15,FALSE)</f>
        <v>#N/A</v>
      </c>
      <c r="AI181" s="5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12"/>
      <c r="AW181" s="12"/>
    </row>
    <row r="182" spans="1:49" ht="15" customHeight="1">
      <c r="A182" s="12"/>
      <c r="B182" s="12"/>
      <c r="C182" s="12"/>
      <c r="D182" s="12"/>
      <c r="E182" s="12"/>
      <c r="F182" s="12"/>
      <c r="G182" s="12"/>
      <c r="H182" s="12" t="str">
        <f t="shared" si="0"/>
        <v>T03PESQUISA APLICADA À ECONOMIA I</v>
      </c>
      <c r="I182" s="12" t="e">
        <f>VLOOKUP(CONCATENATE(N182,T182),Simulador!$H$26:$H$33,1,FALSE)</f>
        <v>#N/A</v>
      </c>
      <c r="J182" s="12" t="e">
        <f t="shared" si="1"/>
        <v>#N/A</v>
      </c>
      <c r="K182" s="13" t="str">
        <f t="shared" si="2"/>
        <v>Terça0,847222222222222Helga Dulce Passos</v>
      </c>
      <c r="L182" s="12" t="str">
        <f t="shared" si="3"/>
        <v>8º Semestre - T03NoturnoTerça0,847222222222222</v>
      </c>
      <c r="M182" s="14" t="s">
        <v>31</v>
      </c>
      <c r="N182" s="3" t="s">
        <v>50</v>
      </c>
      <c r="O182" s="20" t="str">
        <f>VLOOKUP(CONCATENATE($M182,$N182),Curriculos!$A$2:$J$332,4,FALSE)</f>
        <v>PESQUISA APLICADA À ECONOMIA I</v>
      </c>
      <c r="P182" s="21" t="str">
        <f>VLOOKUP(CONCATENATE($M182,$N182),Curriculos!$A$2:$J$332,5,FALSE)</f>
        <v>OB</v>
      </c>
      <c r="Q182" s="21" t="str">
        <f>VLOOKUP($N182,Oferta!$D$2:$P$100,5,FALSE)</f>
        <v>T</v>
      </c>
      <c r="R182" s="21">
        <f>VLOOKUP(CONCATENATE($M182,$N182),Curriculos!$A$2:$J$332,8,FALSE)</f>
        <v>120</v>
      </c>
      <c r="S182" s="5"/>
      <c r="T182" s="22" t="s">
        <v>40</v>
      </c>
      <c r="U182" s="21" t="str">
        <f>VLOOKUP(CONCATENATE($M182,$N182),Curriculos!$A$2:$J$332,10,FALSE)</f>
        <v>DCEC</v>
      </c>
      <c r="V182" s="20" t="str">
        <f>VLOOKUP(CONCATENATE($M182,$N182,$T182),Oferta!$B$2:$R$360,17,FALSE)</f>
        <v>8º Semestre - T03</v>
      </c>
      <c r="W182" s="20" t="str">
        <f>VLOOKUP(CONCATENATE($M182,$N182,$T182),Oferta!$B$2:$Q$360,12,FALSE)</f>
        <v>AN</v>
      </c>
      <c r="X182" s="22">
        <v>3</v>
      </c>
      <c r="Y182" s="23">
        <f>VLOOKUP(CONCATENATE($W182,$X182),Mtz_Horarios!$E$2:$H$92,2,FALSE)</f>
        <v>0.84722222222222221</v>
      </c>
      <c r="Z182" s="23" t="str">
        <f>VLOOKUP(CONCATENATE($W182,$X182),Mtz_Horarios!$E$2:$H$92,3,FALSE)</f>
        <v>Terça</v>
      </c>
      <c r="AA182" s="24" t="str">
        <f>VLOOKUP(CONCATENATE($W182,$X182),Mtz_Horarios!$E$2:$H$92,4,FALSE)</f>
        <v>Noturno</v>
      </c>
      <c r="AB182" s="20">
        <f>VLOOKUP(CONCATENATE($M182,$N182,$T182),Oferta!$B$2:$Q$360,16,FALSE)</f>
        <v>1112</v>
      </c>
      <c r="AC182" s="20" t="str">
        <f>VLOOKUP(CONCATENATE($M182,$N182,$T182),Oferta!$B$2:$Q$360,15,FALSE)</f>
        <v>Helga Dulce Passos</v>
      </c>
      <c r="AI182" s="5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12"/>
      <c r="AW182" s="12"/>
    </row>
    <row r="183" spans="1:49" ht="15" customHeight="1">
      <c r="A183" s="12"/>
      <c r="B183" s="12"/>
      <c r="C183" s="12"/>
      <c r="D183" s="12"/>
      <c r="E183" s="12"/>
      <c r="F183" s="12"/>
      <c r="G183" s="12"/>
      <c r="H183" s="12" t="str">
        <f t="shared" si="0"/>
        <v>T03PESQUISA APLICADA À ECONOMIA I</v>
      </c>
      <c r="I183" s="12" t="e">
        <f>VLOOKUP(CONCATENATE(N183,T183),Simulador!$H$26:$H$33,1,FALSE)</f>
        <v>#N/A</v>
      </c>
      <c r="J183" s="12" t="e">
        <f t="shared" si="1"/>
        <v>#N/A</v>
      </c>
      <c r="K183" s="13" t="str">
        <f t="shared" si="2"/>
        <v>Terça0,881944444444445Helga Dulce Passos</v>
      </c>
      <c r="L183" s="12" t="str">
        <f t="shared" si="3"/>
        <v>8º Semestre - T03NoturnoTerça0,881944444444445</v>
      </c>
      <c r="M183" s="14" t="s">
        <v>31</v>
      </c>
      <c r="N183" s="3" t="s">
        <v>50</v>
      </c>
      <c r="O183" s="20" t="str">
        <f>VLOOKUP(CONCATENATE($M183,$N183),Curriculos!$A$2:$J$332,4,FALSE)</f>
        <v>PESQUISA APLICADA À ECONOMIA I</v>
      </c>
      <c r="P183" s="21" t="str">
        <f>VLOOKUP(CONCATENATE($M183,$N183),Curriculos!$A$2:$J$332,5,FALSE)</f>
        <v>OB</v>
      </c>
      <c r="Q183" s="21" t="str">
        <f>VLOOKUP($N183,Oferta!$D$2:$P$100,5,FALSE)</f>
        <v>T</v>
      </c>
      <c r="R183" s="21">
        <f>VLOOKUP(CONCATENATE($M183,$N183),Curriculos!$A$2:$J$332,8,FALSE)</f>
        <v>120</v>
      </c>
      <c r="S183" s="5"/>
      <c r="T183" s="22" t="s">
        <v>40</v>
      </c>
      <c r="U183" s="21" t="str">
        <f>VLOOKUP(CONCATENATE($M183,$N183),Curriculos!$A$2:$J$332,10,FALSE)</f>
        <v>DCEC</v>
      </c>
      <c r="V183" s="20" t="str">
        <f>VLOOKUP(CONCATENATE($M183,$N183,$T183),Oferta!$B$2:$R$360,17,FALSE)</f>
        <v>8º Semestre - T03</v>
      </c>
      <c r="W183" s="20" t="str">
        <f>VLOOKUP(CONCATENATE($M183,$N183,$T183),Oferta!$B$2:$Q$360,12,FALSE)</f>
        <v>AN</v>
      </c>
      <c r="X183" s="22">
        <v>4</v>
      </c>
      <c r="Y183" s="23">
        <f>VLOOKUP(CONCATENATE($W183,$X183),Mtz_Horarios!$E$2:$H$92,2,FALSE)</f>
        <v>0.88194444444444453</v>
      </c>
      <c r="Z183" s="23" t="str">
        <f>VLOOKUP(CONCATENATE($W183,$X183),Mtz_Horarios!$E$2:$H$92,3,FALSE)</f>
        <v>Terça</v>
      </c>
      <c r="AA183" s="24" t="str">
        <f>VLOOKUP(CONCATENATE($W183,$X183),Mtz_Horarios!$E$2:$H$92,4,FALSE)</f>
        <v>Noturno</v>
      </c>
      <c r="AB183" s="20">
        <f>VLOOKUP(CONCATENATE($M183,$N183,$T183),Oferta!$B$2:$Q$360,16,FALSE)</f>
        <v>1112</v>
      </c>
      <c r="AC183" s="20" t="str">
        <f>VLOOKUP(CONCATENATE($M183,$N183,$T183),Oferta!$B$2:$Q$360,15,FALSE)</f>
        <v>Helga Dulce Passos</v>
      </c>
      <c r="AI183" s="5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12"/>
      <c r="AW183" s="12"/>
    </row>
    <row r="184" spans="1:49" ht="15" customHeight="1">
      <c r="A184" s="12"/>
      <c r="B184" s="12"/>
      <c r="C184" s="12"/>
      <c r="D184" s="12"/>
      <c r="E184" s="12"/>
      <c r="F184" s="12"/>
      <c r="G184" s="12"/>
      <c r="H184" s="12" t="str">
        <f t="shared" si="0"/>
        <v>T03PESQUISA APLICADA À ECONOMIA I</v>
      </c>
      <c r="I184" s="12" t="e">
        <f>VLOOKUP(CONCATENATE(N184,T184),Simulador!$H$26:$H$33,1,FALSE)</f>
        <v>#N/A</v>
      </c>
      <c r="J184" s="12" t="e">
        <f t="shared" si="1"/>
        <v>#N/A</v>
      </c>
      <c r="K184" s="13" t="str">
        <f t="shared" si="2"/>
        <v>Sábado0,3125Helga Dulce Passos</v>
      </c>
      <c r="L184" s="12" t="str">
        <f t="shared" si="3"/>
        <v>8º Semestre - T03NoturnoSábado0,3125</v>
      </c>
      <c r="M184" s="14" t="s">
        <v>31</v>
      </c>
      <c r="N184" s="3" t="s">
        <v>50</v>
      </c>
      <c r="O184" s="20" t="str">
        <f>VLOOKUP(CONCATENATE($M184,$N184),Curriculos!$A$2:$J$332,4,FALSE)</f>
        <v>PESQUISA APLICADA À ECONOMIA I</v>
      </c>
      <c r="P184" s="21" t="str">
        <f>VLOOKUP(CONCATENATE($M184,$N184),Curriculos!$A$2:$J$332,5,FALSE)</f>
        <v>OB</v>
      </c>
      <c r="Q184" s="21" t="str">
        <f>VLOOKUP($N184,Oferta!$D$2:$P$100,5,FALSE)</f>
        <v>T</v>
      </c>
      <c r="R184" s="21">
        <f>VLOOKUP(CONCATENATE($M184,$N184),Curriculos!$A$2:$J$332,8,FALSE)</f>
        <v>120</v>
      </c>
      <c r="S184" s="5"/>
      <c r="T184" s="22" t="s">
        <v>40</v>
      </c>
      <c r="U184" s="21" t="str">
        <f>VLOOKUP(CONCATENATE($M184,$N184),Curriculos!$A$2:$J$332,10,FALSE)</f>
        <v>DCEC</v>
      </c>
      <c r="V184" s="20" t="str">
        <f>VLOOKUP(CONCATENATE($M184,$N184,$T184),Oferta!$B$2:$R$360,17,FALSE)</f>
        <v>8º Semestre - T03</v>
      </c>
      <c r="W184" s="20" t="str">
        <f>VLOOKUP(CONCATENATE($M184,$N184,$T184),Oferta!$B$2:$Q$360,12,FALSE)</f>
        <v>AN</v>
      </c>
      <c r="X184" s="22">
        <v>5</v>
      </c>
      <c r="Y184" s="23">
        <f>VLOOKUP(CONCATENATE($W184,$X184),Mtz_Horarios!$E$2:$H$92,2,FALSE)</f>
        <v>0.3125</v>
      </c>
      <c r="Z184" s="23" t="str">
        <f>VLOOKUP(CONCATENATE($W184,$X184),Mtz_Horarios!$E$2:$H$92,3,FALSE)</f>
        <v>Sábado</v>
      </c>
      <c r="AA184" s="24" t="str">
        <f>VLOOKUP(CONCATENATE($W184,$X184),Mtz_Horarios!$E$2:$H$92,4,FALSE)</f>
        <v>Noturno</v>
      </c>
      <c r="AB184" s="20">
        <f>VLOOKUP(CONCATENATE($M184,$N184,$T184),Oferta!$B$2:$Q$360,16,FALSE)</f>
        <v>1112</v>
      </c>
      <c r="AC184" s="20" t="str">
        <f>VLOOKUP(CONCATENATE($M184,$N184,$T184),Oferta!$B$2:$Q$360,15,FALSE)</f>
        <v>Helga Dulce Passos</v>
      </c>
      <c r="AI184" s="5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12"/>
      <c r="AW184" s="12"/>
    </row>
    <row r="185" spans="1:49" ht="15" customHeight="1">
      <c r="A185" s="12"/>
      <c r="B185" s="12"/>
      <c r="C185" s="12"/>
      <c r="D185" s="12"/>
      <c r="E185" s="12"/>
      <c r="F185" s="12"/>
      <c r="G185" s="12"/>
      <c r="H185" s="12" t="e">
        <f t="shared" si="0"/>
        <v>#N/A</v>
      </c>
      <c r="I185" s="12" t="e">
        <f>VLOOKUP(CONCATENATE(N185,T185),Simulador!$H$26:$H$33,1,FALSE)</f>
        <v>#N/A</v>
      </c>
      <c r="J185" s="12" t="e">
        <f t="shared" si="1"/>
        <v>#N/A</v>
      </c>
      <c r="K185" s="13" t="e">
        <f t="shared" si="2"/>
        <v>#N/A</v>
      </c>
      <c r="L185" s="12" t="e">
        <f t="shared" si="3"/>
        <v>#N/A</v>
      </c>
      <c r="M185" s="14" t="s">
        <v>31</v>
      </c>
      <c r="N185" s="3" t="s">
        <v>50</v>
      </c>
      <c r="O185" s="20" t="str">
        <f>VLOOKUP(CONCATENATE($M185,$N185),Curriculos!$A$2:$J$332,4,FALSE)</f>
        <v>PESQUISA APLICADA À ECONOMIA I</v>
      </c>
      <c r="P185" s="21" t="str">
        <f>VLOOKUP(CONCATENATE($M185,$N185),Curriculos!$A$2:$J$332,5,FALSE)</f>
        <v>OB</v>
      </c>
      <c r="Q185" s="21" t="str">
        <f>VLOOKUP($N185,Oferta!$D$2:$P$100,5,FALSE)</f>
        <v>T</v>
      </c>
      <c r="R185" s="21">
        <f>VLOOKUP(CONCATENATE($M185,$N185),Curriculos!$A$2:$J$332,8,FALSE)</f>
        <v>120</v>
      </c>
      <c r="S185" s="5"/>
      <c r="T185" s="22" t="s">
        <v>40</v>
      </c>
      <c r="U185" s="21" t="str">
        <f>VLOOKUP(CONCATENATE($M185,$N185),Curriculos!$A$2:$J$332,10,FALSE)</f>
        <v>DCEC</v>
      </c>
      <c r="V185" s="20" t="str">
        <f>VLOOKUP(CONCATENATE($M185,$N185,$T185),Oferta!$B$2:$R$360,17,FALSE)</f>
        <v>8º Semestre - T03</v>
      </c>
      <c r="W185" s="20" t="str">
        <f>VLOOKUP(CONCATENATE($M185,$N185,$T185),Oferta!$B$2:$Q$360,12,FALSE)</f>
        <v>AN</v>
      </c>
      <c r="X185" s="22">
        <v>6</v>
      </c>
      <c r="Y185" s="23" t="e">
        <f>VLOOKUP(CONCATENATE($W185,$X185),Mtz_Horarios!$E$2:$H$92,2,FALSE)</f>
        <v>#N/A</v>
      </c>
      <c r="Z185" s="23" t="e">
        <f>VLOOKUP(CONCATENATE($W185,$X185),Mtz_Horarios!$E$2:$H$92,3,FALSE)</f>
        <v>#N/A</v>
      </c>
      <c r="AA185" s="24" t="e">
        <f>VLOOKUP(CONCATENATE($W185,$X185),Mtz_Horarios!$E$2:$H$92,4,FALSE)</f>
        <v>#N/A</v>
      </c>
      <c r="AB185" s="20">
        <f>VLOOKUP(CONCATENATE($M185,$N185,$T185),Oferta!$B$2:$Q$360,16,FALSE)</f>
        <v>1112</v>
      </c>
      <c r="AC185" s="20" t="str">
        <f>VLOOKUP(CONCATENATE($M185,$N185,$T185),Oferta!$B$2:$Q$360,15,FALSE)</f>
        <v>Helga Dulce Passos</v>
      </c>
      <c r="AI185" s="5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12"/>
      <c r="AW185" s="12"/>
    </row>
    <row r="186" spans="1:49" ht="15" customHeight="1">
      <c r="A186" s="12"/>
      <c r="B186" s="12"/>
      <c r="C186" s="12"/>
      <c r="D186" s="12"/>
      <c r="E186" s="12"/>
      <c r="F186" s="12"/>
      <c r="G186" s="12"/>
      <c r="H186" s="12" t="str">
        <f t="shared" si="0"/>
        <v>T01ELABORAÇÃO E ANÁLISE DE PROJETOS</v>
      </c>
      <c r="I186" s="12" t="e">
        <f>VLOOKUP(CONCATENATE(N186,T186),Simulador!$H$26:$H$33,1,FALSE)</f>
        <v>#N/A</v>
      </c>
      <c r="J186" s="12" t="e">
        <f t="shared" si="1"/>
        <v>#N/A</v>
      </c>
      <c r="K186" s="13" t="str">
        <f t="shared" si="2"/>
        <v>Segunda0,847222222222222Natânia Silva Ferreira</v>
      </c>
      <c r="L186" s="12" t="str">
        <f t="shared" si="3"/>
        <v>8º Semestre - T01NoturnoSegunda0,847222222222222</v>
      </c>
      <c r="M186" s="14" t="s">
        <v>31</v>
      </c>
      <c r="N186" s="3" t="s">
        <v>64</v>
      </c>
      <c r="O186" s="20" t="str">
        <f>VLOOKUP(CONCATENATE($M186,$N186),Curriculos!$A$2:$J$332,4,FALSE)</f>
        <v>ELABORAÇÃO E ANÁLISE DE PROJETOS</v>
      </c>
      <c r="P186" s="21" t="str">
        <f>VLOOKUP(CONCATENATE($M186,$N186),Curriculos!$A$2:$J$332,5,FALSE)</f>
        <v>OB</v>
      </c>
      <c r="Q186" s="21" t="str">
        <f>VLOOKUP($N186,Oferta!$D$2:$P$100,5,FALSE)</f>
        <v>T</v>
      </c>
      <c r="R186" s="21">
        <f>VLOOKUP(CONCATENATE($M186,$N186),Curriculos!$A$2:$J$332,8,FALSE)</f>
        <v>120</v>
      </c>
      <c r="S186" s="5" t="s">
        <v>33</v>
      </c>
      <c r="T186" s="22" t="s">
        <v>24</v>
      </c>
      <c r="U186" s="21" t="str">
        <f>VLOOKUP(CONCATENATE($M186,$N186),Curriculos!$A$2:$J$332,10,FALSE)</f>
        <v>DCEC</v>
      </c>
      <c r="V186" s="20" t="str">
        <f>VLOOKUP(CONCATENATE($M186,$N186,$T186),Oferta!$B$2:$R$360,17,FALSE)</f>
        <v>8º Semestre - T01</v>
      </c>
      <c r="W186" s="20" t="str">
        <f>VLOOKUP(CONCATENATE($M186,$N186,$T186),Oferta!$B$2:$Q$360,12,FALSE)</f>
        <v>BN</v>
      </c>
      <c r="X186" s="22">
        <v>1</v>
      </c>
      <c r="Y186" s="23">
        <f>VLOOKUP(CONCATENATE($W186,$X186),Mtz_Horarios!$E$2:$H$92,2,FALSE)</f>
        <v>0.84722222222222221</v>
      </c>
      <c r="Z186" s="23" t="str">
        <f>VLOOKUP(CONCATENATE($W186,$X186),Mtz_Horarios!$E$2:$H$92,3,FALSE)</f>
        <v>Segunda</v>
      </c>
      <c r="AA186" s="24" t="str">
        <f>VLOOKUP(CONCATENATE($W186,$X186),Mtz_Horarios!$E$2:$H$92,4,FALSE)</f>
        <v>Noturno</v>
      </c>
      <c r="AB186" s="20">
        <f>VLOOKUP(CONCATENATE($M186,$N186,$T186),Oferta!$B$2:$Q$360,16,FALSE)</f>
        <v>1106</v>
      </c>
      <c r="AC186" s="20" t="str">
        <f>VLOOKUP(CONCATENATE($M186,$N186,$T186),Oferta!$B$2:$Q$360,15,FALSE)</f>
        <v>Natânia Silva Ferreira</v>
      </c>
      <c r="AI186" s="5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12"/>
      <c r="AW186" s="12"/>
    </row>
    <row r="187" spans="1:49" ht="15" customHeight="1">
      <c r="A187" s="12"/>
      <c r="B187" s="12"/>
      <c r="C187" s="12"/>
      <c r="D187" s="12"/>
      <c r="E187" s="12"/>
      <c r="F187" s="12"/>
      <c r="G187" s="12"/>
      <c r="H187" s="12" t="str">
        <f t="shared" si="0"/>
        <v>T01ELABORAÇÃO E ANÁLISE DE PROJETOS</v>
      </c>
      <c r="I187" s="12" t="e">
        <f>VLOOKUP(CONCATENATE(N187,T187),Simulador!$H$26:$H$33,1,FALSE)</f>
        <v>#N/A</v>
      </c>
      <c r="J187" s="12" t="e">
        <f t="shared" si="1"/>
        <v>#N/A</v>
      </c>
      <c r="K187" s="13" t="str">
        <f t="shared" si="2"/>
        <v>Segunda0,881944444444445Natânia Silva Ferreira</v>
      </c>
      <c r="L187" s="12" t="str">
        <f t="shared" si="3"/>
        <v>8º Semestre - T01NoturnoSegunda0,881944444444445</v>
      </c>
      <c r="M187" s="14" t="s">
        <v>31</v>
      </c>
      <c r="N187" s="3" t="s">
        <v>64</v>
      </c>
      <c r="O187" s="20" t="str">
        <f>VLOOKUP(CONCATENATE($M187,$N187),Curriculos!$A$2:$J$332,4,FALSE)</f>
        <v>ELABORAÇÃO E ANÁLISE DE PROJETOS</v>
      </c>
      <c r="P187" s="21" t="str">
        <f>VLOOKUP(CONCATENATE($M187,$N187),Curriculos!$A$2:$J$332,5,FALSE)</f>
        <v>OB</v>
      </c>
      <c r="Q187" s="21" t="str">
        <f>VLOOKUP($N187,Oferta!$D$2:$P$100,5,FALSE)</f>
        <v>T</v>
      </c>
      <c r="R187" s="21">
        <f>VLOOKUP(CONCATENATE($M187,$N187),Curriculos!$A$2:$J$332,8,FALSE)</f>
        <v>120</v>
      </c>
      <c r="S187" s="5" t="s">
        <v>33</v>
      </c>
      <c r="T187" s="22" t="s">
        <v>24</v>
      </c>
      <c r="U187" s="21" t="str">
        <f>VLOOKUP(CONCATENATE($M187,$N187),Curriculos!$A$2:$J$332,10,FALSE)</f>
        <v>DCEC</v>
      </c>
      <c r="V187" s="20" t="str">
        <f>VLOOKUP(CONCATENATE($M187,$N187,$T187),Oferta!$B$2:$R$360,17,FALSE)</f>
        <v>8º Semestre - T01</v>
      </c>
      <c r="W187" s="20" t="str">
        <f>VLOOKUP(CONCATENATE($M187,$N187,$T187),Oferta!$B$2:$Q$360,12,FALSE)</f>
        <v>BN</v>
      </c>
      <c r="X187" s="22">
        <v>2</v>
      </c>
      <c r="Y187" s="23">
        <f>VLOOKUP(CONCATENATE($W187,$X187),Mtz_Horarios!$E$2:$H$92,2,FALSE)</f>
        <v>0.88194444444444453</v>
      </c>
      <c r="Z187" s="23" t="str">
        <f>VLOOKUP(CONCATENATE($W187,$X187),Mtz_Horarios!$E$2:$H$92,3,FALSE)</f>
        <v>Segunda</v>
      </c>
      <c r="AA187" s="24" t="str">
        <f>VLOOKUP(CONCATENATE($W187,$X187),Mtz_Horarios!$E$2:$H$92,4,FALSE)</f>
        <v>Noturno</v>
      </c>
      <c r="AB187" s="20">
        <f>VLOOKUP(CONCATENATE($M187,$N187,$T187),Oferta!$B$2:$Q$360,16,FALSE)</f>
        <v>1106</v>
      </c>
      <c r="AC187" s="20" t="str">
        <f>VLOOKUP(CONCATENATE($M187,$N187,$T187),Oferta!$B$2:$Q$360,15,FALSE)</f>
        <v>Natânia Silva Ferreira</v>
      </c>
      <c r="AI187" s="5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12"/>
      <c r="AW187" s="12"/>
    </row>
    <row r="188" spans="1:49" ht="15" customHeight="1">
      <c r="A188" s="12"/>
      <c r="B188" s="12"/>
      <c r="C188" s="12"/>
      <c r="D188" s="12"/>
      <c r="E188" s="12"/>
      <c r="F188" s="12"/>
      <c r="G188" s="12"/>
      <c r="H188" s="12" t="str">
        <f t="shared" si="0"/>
        <v>T01ECONOMIA MONETÁRIA</v>
      </c>
      <c r="I188" s="12" t="e">
        <f>VLOOKUP(CONCATENATE(N188,T188),Simulador!$H$26:$H$33,1,FALSE)</f>
        <v>#N/A</v>
      </c>
      <c r="J188" s="12" t="e">
        <f t="shared" si="1"/>
        <v>#N/A</v>
      </c>
      <c r="K188" s="13" t="e">
        <f t="shared" si="2"/>
        <v>#N/A</v>
      </c>
      <c r="L188" s="12" t="str">
        <f t="shared" si="3"/>
        <v>6º Semestre - T01NoturnoSegunda0,847222222222222</v>
      </c>
      <c r="M188" s="14" t="s">
        <v>31</v>
      </c>
      <c r="N188" s="3" t="s">
        <v>65</v>
      </c>
      <c r="O188" s="20" t="str">
        <f>VLOOKUP(CONCATENATE($M188,$N188),Curriculos!$A$2:$J$332,4,FALSE)</f>
        <v>ECONOMIA MONETÁRIA</v>
      </c>
      <c r="P188" s="21" t="str">
        <f>VLOOKUP(CONCATENATE($M188,$N188),Curriculos!$A$2:$J$332,5,FALSE)</f>
        <v>OB</v>
      </c>
      <c r="Q188" s="21" t="str">
        <f>VLOOKUP($N188,Oferta!$D$2:$P$100,5,FALSE)</f>
        <v>TP</v>
      </c>
      <c r="R188" s="21">
        <f>VLOOKUP(CONCATENATE($M188,$N188),Curriculos!$A$2:$J$332,8,FALSE)</f>
        <v>90</v>
      </c>
      <c r="S188" s="5" t="s">
        <v>33</v>
      </c>
      <c r="T188" s="22" t="s">
        <v>24</v>
      </c>
      <c r="U188" s="21" t="str">
        <f>VLOOKUP(CONCATENATE($M188,$N188),Curriculos!$A$2:$J$332,10,FALSE)</f>
        <v>DCEC</v>
      </c>
      <c r="V188" s="20" t="str">
        <f>VLOOKUP(CONCATENATE($M188,$N188,$T188),Oferta!$B$2:$R$360,17,FALSE)</f>
        <v>6º Semestre - T01</v>
      </c>
      <c r="W188" s="20" t="str">
        <f>VLOOKUP(CONCATENATE($M188,$N188,$T188),Oferta!$B$2:$Q$360,12,FALSE)</f>
        <v>BN</v>
      </c>
      <c r="X188" s="22">
        <v>1</v>
      </c>
      <c r="Y188" s="23">
        <f>VLOOKUP(CONCATENATE($W188,$X188),Mtz_Horarios!$E$2:$H$92,2,FALSE)</f>
        <v>0.84722222222222221</v>
      </c>
      <c r="Z188" s="23" t="str">
        <f>VLOOKUP(CONCATENATE($W188,$X188),Mtz_Horarios!$E$2:$H$92,3,FALSE)</f>
        <v>Segunda</v>
      </c>
      <c r="AA188" s="24" t="str">
        <f>VLOOKUP(CONCATENATE($W188,$X188),Mtz_Horarios!$E$2:$H$92,4,FALSE)</f>
        <v>Noturno</v>
      </c>
      <c r="AB188" s="20">
        <f>VLOOKUP(CONCATENATE($M188,$N188,$T188),Oferta!$B$2:$Q$360,16,FALSE)</f>
        <v>0</v>
      </c>
      <c r="AC188" s="20" t="e">
        <f>VLOOKUP(CONCATENATE($M188,$N188,$T188),Oferta!$B$2:$Q$360,15,FALSE)</f>
        <v>#N/A</v>
      </c>
      <c r="AI188" s="5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12"/>
      <c r="AW188" s="12"/>
    </row>
    <row r="189" spans="1:49" ht="15" customHeight="1">
      <c r="A189" s="12"/>
      <c r="B189" s="12"/>
      <c r="C189" s="12"/>
      <c r="D189" s="12"/>
      <c r="E189" s="12"/>
      <c r="F189" s="12"/>
      <c r="G189" s="12"/>
      <c r="H189" s="12" t="str">
        <f t="shared" si="0"/>
        <v>T01ECONOMIA MONETÁRIA</v>
      </c>
      <c r="I189" s="12" t="e">
        <f>VLOOKUP(CONCATENATE(N189,T189),Simulador!$H$26:$H$33,1,FALSE)</f>
        <v>#N/A</v>
      </c>
      <c r="J189" s="12" t="e">
        <f t="shared" si="1"/>
        <v>#N/A</v>
      </c>
      <c r="K189" s="13" t="e">
        <f t="shared" si="2"/>
        <v>#N/A</v>
      </c>
      <c r="L189" s="12" t="str">
        <f t="shared" si="3"/>
        <v>6º Semestre - T01NoturnoSegunda0,881944444444445</v>
      </c>
      <c r="M189" s="14" t="s">
        <v>31</v>
      </c>
      <c r="N189" s="3" t="s">
        <v>65</v>
      </c>
      <c r="O189" s="20" t="str">
        <f>VLOOKUP(CONCATENATE($M189,$N189),Curriculos!$A$2:$J$332,4,FALSE)</f>
        <v>ECONOMIA MONETÁRIA</v>
      </c>
      <c r="P189" s="21" t="str">
        <f>VLOOKUP(CONCATENATE($M189,$N189),Curriculos!$A$2:$J$332,5,FALSE)</f>
        <v>OB</v>
      </c>
      <c r="Q189" s="21" t="str">
        <f>VLOOKUP($N189,Oferta!$D$2:$P$100,5,FALSE)</f>
        <v>TP</v>
      </c>
      <c r="R189" s="21">
        <f>VLOOKUP(CONCATENATE($M189,$N189),Curriculos!$A$2:$J$332,8,FALSE)</f>
        <v>90</v>
      </c>
      <c r="S189" s="5" t="s">
        <v>33</v>
      </c>
      <c r="T189" s="22" t="s">
        <v>24</v>
      </c>
      <c r="U189" s="21" t="str">
        <f>VLOOKUP(CONCATENATE($M189,$N189),Curriculos!$A$2:$J$332,10,FALSE)</f>
        <v>DCEC</v>
      </c>
      <c r="V189" s="20" t="str">
        <f>VLOOKUP(CONCATENATE($M189,$N189,$T189),Oferta!$B$2:$R$360,17,FALSE)</f>
        <v>6º Semestre - T01</v>
      </c>
      <c r="W189" s="20" t="str">
        <f>VLOOKUP(CONCATENATE($M189,$N189,$T189),Oferta!$B$2:$Q$360,12,FALSE)</f>
        <v>BN</v>
      </c>
      <c r="X189" s="22">
        <v>2</v>
      </c>
      <c r="Y189" s="23">
        <f>VLOOKUP(CONCATENATE($W189,$X189),Mtz_Horarios!$E$2:$H$92,2,FALSE)</f>
        <v>0.88194444444444453</v>
      </c>
      <c r="Z189" s="23" t="str">
        <f>VLOOKUP(CONCATENATE($W189,$X189),Mtz_Horarios!$E$2:$H$92,3,FALSE)</f>
        <v>Segunda</v>
      </c>
      <c r="AA189" s="24" t="str">
        <f>VLOOKUP(CONCATENATE($W189,$X189),Mtz_Horarios!$E$2:$H$92,4,FALSE)</f>
        <v>Noturno</v>
      </c>
      <c r="AB189" s="20">
        <f>VLOOKUP(CONCATENATE($M189,$N189,$T189),Oferta!$B$2:$Q$360,16,FALSE)</f>
        <v>0</v>
      </c>
      <c r="AC189" s="20" t="e">
        <f>VLOOKUP(CONCATENATE($M189,$N189,$T189),Oferta!$B$2:$Q$360,15,FALSE)</f>
        <v>#N/A</v>
      </c>
      <c r="AI189" s="5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12"/>
      <c r="AW189" s="12"/>
    </row>
    <row r="190" spans="1:49" ht="15" customHeight="1">
      <c r="A190" s="12"/>
      <c r="B190" s="12"/>
      <c r="C190" s="12"/>
      <c r="D190" s="12"/>
      <c r="E190" s="12"/>
      <c r="F190" s="12"/>
      <c r="G190" s="12"/>
      <c r="H190" s="12" t="str">
        <f t="shared" si="0"/>
        <v>T01ECONOMIA MONETÁRIA</v>
      </c>
      <c r="I190" s="12" t="e">
        <f>VLOOKUP(CONCATENATE(N190,T190),Simulador!$H$26:$H$33,1,FALSE)</f>
        <v>#N/A</v>
      </c>
      <c r="J190" s="12" t="e">
        <f t="shared" si="1"/>
        <v>#N/A</v>
      </c>
      <c r="K190" s="13" t="e">
        <f t="shared" si="2"/>
        <v>#N/A</v>
      </c>
      <c r="L190" s="12" t="str">
        <f t="shared" si="3"/>
        <v>6º Semestre - T01NoturnoQuarta0,777777777777778</v>
      </c>
      <c r="M190" s="14" t="s">
        <v>31</v>
      </c>
      <c r="N190" s="3" t="s">
        <v>65</v>
      </c>
      <c r="O190" s="20" t="str">
        <f>VLOOKUP(CONCATENATE($M190,$N190),Curriculos!$A$2:$J$332,4,FALSE)</f>
        <v>ECONOMIA MONETÁRIA</v>
      </c>
      <c r="P190" s="21" t="str">
        <f>VLOOKUP(CONCATENATE($M190,$N190),Curriculos!$A$2:$J$332,5,FALSE)</f>
        <v>OB</v>
      </c>
      <c r="Q190" s="21" t="str">
        <f>VLOOKUP($N190,Oferta!$D$2:$P$100,5,FALSE)</f>
        <v>TP</v>
      </c>
      <c r="R190" s="21">
        <f>VLOOKUP(CONCATENATE($M190,$N190),Curriculos!$A$2:$J$332,8,FALSE)</f>
        <v>90</v>
      </c>
      <c r="S190" s="5" t="s">
        <v>33</v>
      </c>
      <c r="T190" s="22" t="s">
        <v>24</v>
      </c>
      <c r="U190" s="21" t="str">
        <f>VLOOKUP(CONCATENATE($M190,$N190),Curriculos!$A$2:$J$332,10,FALSE)</f>
        <v>DCEC</v>
      </c>
      <c r="V190" s="20" t="str">
        <f>VLOOKUP(CONCATENATE($M190,$N190,$T190),Oferta!$B$2:$R$360,17,FALSE)</f>
        <v>6º Semestre - T01</v>
      </c>
      <c r="W190" s="20" t="str">
        <f>VLOOKUP(CONCATENATE($M190,$N190,$T190),Oferta!$B$2:$Q$360,12,FALSE)</f>
        <v>BN</v>
      </c>
      <c r="X190" s="22">
        <v>3</v>
      </c>
      <c r="Y190" s="23">
        <f>VLOOKUP(CONCATENATE($W190,$X190),Mtz_Horarios!$E$2:$H$92,2,FALSE)</f>
        <v>0.77777777777777779</v>
      </c>
      <c r="Z190" s="23" t="str">
        <f>VLOOKUP(CONCATENATE($W190,$X190),Mtz_Horarios!$E$2:$H$92,3,FALSE)</f>
        <v>Quarta</v>
      </c>
      <c r="AA190" s="24" t="str">
        <f>VLOOKUP(CONCATENATE($W190,$X190),Mtz_Horarios!$E$2:$H$92,4,FALSE)</f>
        <v>Noturno</v>
      </c>
      <c r="AB190" s="20">
        <f>VLOOKUP(CONCATENATE($M190,$N190,$T190),Oferta!$B$2:$Q$360,16,FALSE)</f>
        <v>0</v>
      </c>
      <c r="AC190" s="20" t="e">
        <f>VLOOKUP(CONCATENATE($M190,$N190,$T190),Oferta!$B$2:$Q$360,15,FALSE)</f>
        <v>#N/A</v>
      </c>
      <c r="AI190" s="5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12"/>
      <c r="AW190" s="12"/>
    </row>
    <row r="191" spans="1:49" ht="15" customHeight="1">
      <c r="A191" s="12"/>
      <c r="B191" s="12"/>
      <c r="C191" s="12"/>
      <c r="D191" s="12"/>
      <c r="E191" s="12"/>
      <c r="F191" s="12"/>
      <c r="G191" s="12"/>
      <c r="H191" s="12" t="str">
        <f t="shared" si="0"/>
        <v>T01ECONOMIA MONETÁRIA</v>
      </c>
      <c r="I191" s="12" t="e">
        <f>VLOOKUP(CONCATENATE(N191,T191),Simulador!$H$26:$H$33,1,FALSE)</f>
        <v>#N/A</v>
      </c>
      <c r="J191" s="12" t="e">
        <f t="shared" si="1"/>
        <v>#N/A</v>
      </c>
      <c r="K191" s="13" t="e">
        <f t="shared" si="2"/>
        <v>#N/A</v>
      </c>
      <c r="L191" s="12" t="str">
        <f t="shared" si="3"/>
        <v>6º Semestre - T01NoturnoQuarta0,8125</v>
      </c>
      <c r="M191" s="14" t="s">
        <v>31</v>
      </c>
      <c r="N191" s="3" t="s">
        <v>65</v>
      </c>
      <c r="O191" s="20" t="str">
        <f>VLOOKUP(CONCATENATE($M191,$N191),Curriculos!$A$2:$J$332,4,FALSE)</f>
        <v>ECONOMIA MONETÁRIA</v>
      </c>
      <c r="P191" s="21" t="str">
        <f>VLOOKUP(CONCATENATE($M191,$N191),Curriculos!$A$2:$J$332,5,FALSE)</f>
        <v>OB</v>
      </c>
      <c r="Q191" s="21" t="str">
        <f>VLOOKUP($N191,Oferta!$D$2:$P$100,5,FALSE)</f>
        <v>TP</v>
      </c>
      <c r="R191" s="21">
        <f>VLOOKUP(CONCATENATE($M191,$N191),Curriculos!$A$2:$J$332,8,FALSE)</f>
        <v>90</v>
      </c>
      <c r="S191" s="5" t="s">
        <v>33</v>
      </c>
      <c r="T191" s="22" t="s">
        <v>24</v>
      </c>
      <c r="U191" s="21" t="str">
        <f>VLOOKUP(CONCATENATE($M191,$N191),Curriculos!$A$2:$J$332,10,FALSE)</f>
        <v>DCEC</v>
      </c>
      <c r="V191" s="20" t="str">
        <f>VLOOKUP(CONCATENATE($M191,$N191,$T191),Oferta!$B$2:$R$360,17,FALSE)</f>
        <v>6º Semestre - T01</v>
      </c>
      <c r="W191" s="20" t="str">
        <f>VLOOKUP(CONCATENATE($M191,$N191,$T191),Oferta!$B$2:$Q$360,12,FALSE)</f>
        <v>BN</v>
      </c>
      <c r="X191" s="22">
        <v>4</v>
      </c>
      <c r="Y191" s="23">
        <f>VLOOKUP(CONCATENATE($W191,$X191),Mtz_Horarios!$E$2:$H$92,2,FALSE)</f>
        <v>0.8125</v>
      </c>
      <c r="Z191" s="23" t="str">
        <f>VLOOKUP(CONCATENATE($W191,$X191),Mtz_Horarios!$E$2:$H$92,3,FALSE)</f>
        <v>Quarta</v>
      </c>
      <c r="AA191" s="24" t="str">
        <f>VLOOKUP(CONCATENATE($W191,$X191),Mtz_Horarios!$E$2:$H$92,4,FALSE)</f>
        <v>Noturno</v>
      </c>
      <c r="AB191" s="20">
        <f>VLOOKUP(CONCATENATE($M191,$N191,$T191),Oferta!$B$2:$Q$360,16,FALSE)</f>
        <v>0</v>
      </c>
      <c r="AC191" s="20" t="e">
        <f>VLOOKUP(CONCATENATE($M191,$N191,$T191),Oferta!$B$2:$Q$360,15,FALSE)</f>
        <v>#N/A</v>
      </c>
      <c r="AI191" s="5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12"/>
      <c r="AW191" s="12"/>
    </row>
    <row r="192" spans="1:49" ht="15" customHeight="1">
      <c r="A192" s="12"/>
      <c r="B192" s="12"/>
      <c r="C192" s="12"/>
      <c r="D192" s="12"/>
      <c r="E192" s="12"/>
      <c r="F192" s="12"/>
      <c r="G192" s="12"/>
      <c r="H192" s="12" t="str">
        <f t="shared" si="0"/>
        <v>T01ECONOMIA MONETÁRIA</v>
      </c>
      <c r="I192" s="12" t="e">
        <f>VLOOKUP(CONCATENATE(N192,T192),Simulador!$H$26:$H$33,1,FALSE)</f>
        <v>#N/A</v>
      </c>
      <c r="J192" s="12" t="e">
        <f t="shared" si="1"/>
        <v>#N/A</v>
      </c>
      <c r="K192" s="13" t="e">
        <f t="shared" si="2"/>
        <v>#N/A</v>
      </c>
      <c r="L192" s="12" t="str">
        <f t="shared" si="3"/>
        <v>6º Semestre - T01NoturnoSábado0,347222222222222</v>
      </c>
      <c r="M192" s="14" t="s">
        <v>31</v>
      </c>
      <c r="N192" s="3" t="s">
        <v>65</v>
      </c>
      <c r="O192" s="20" t="str">
        <f>VLOOKUP(CONCATENATE($M192,$N192),Curriculos!$A$2:$J$332,4,FALSE)</f>
        <v>ECONOMIA MONETÁRIA</v>
      </c>
      <c r="P192" s="21" t="str">
        <f>VLOOKUP(CONCATENATE($M192,$N192),Curriculos!$A$2:$J$332,5,FALSE)</f>
        <v>OB</v>
      </c>
      <c r="Q192" s="21" t="str">
        <f>VLOOKUP($N192,Oferta!$D$2:$P$100,5,FALSE)</f>
        <v>TP</v>
      </c>
      <c r="R192" s="21">
        <f>VLOOKUP(CONCATENATE($M192,$N192),Curriculos!$A$2:$J$332,8,FALSE)</f>
        <v>90</v>
      </c>
      <c r="S192" s="5" t="s">
        <v>33</v>
      </c>
      <c r="T192" s="22" t="s">
        <v>24</v>
      </c>
      <c r="U192" s="21" t="str">
        <f>VLOOKUP(CONCATENATE($M192,$N192),Curriculos!$A$2:$J$332,10,FALSE)</f>
        <v>DCEC</v>
      </c>
      <c r="V192" s="20" t="str">
        <f>VLOOKUP(CONCATENATE($M192,$N192,$T192),Oferta!$B$2:$R$360,17,FALSE)</f>
        <v>6º Semestre - T01</v>
      </c>
      <c r="W192" s="20" t="str">
        <f>VLOOKUP(CONCATENATE($M192,$N192,$T192),Oferta!$B$2:$Q$360,12,FALSE)</f>
        <v>BN</v>
      </c>
      <c r="X192" s="22">
        <v>5</v>
      </c>
      <c r="Y192" s="23">
        <f>VLOOKUP(CONCATENATE($W192,$X192),Mtz_Horarios!$E$2:$H$92,2,FALSE)</f>
        <v>0.34722222222222227</v>
      </c>
      <c r="Z192" s="23" t="str">
        <f>VLOOKUP(CONCATENATE($W192,$X192),Mtz_Horarios!$E$2:$H$92,3,FALSE)</f>
        <v>Sábado</v>
      </c>
      <c r="AA192" s="24" t="str">
        <f>VLOOKUP(CONCATENATE($W192,$X192),Mtz_Horarios!$E$2:$H$92,4,FALSE)</f>
        <v>Noturno</v>
      </c>
      <c r="AB192" s="20">
        <f>VLOOKUP(CONCATENATE($M192,$N192,$T192),Oferta!$B$2:$Q$360,16,FALSE)</f>
        <v>0</v>
      </c>
      <c r="AC192" s="20" t="e">
        <f>VLOOKUP(CONCATENATE($M192,$N192,$T192),Oferta!$B$2:$Q$360,15,FALSE)</f>
        <v>#N/A</v>
      </c>
      <c r="AI192" s="5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12"/>
      <c r="AW192" s="12"/>
    </row>
    <row r="193" spans="1:49" ht="15" customHeight="1">
      <c r="A193" s="12"/>
      <c r="B193" s="12"/>
      <c r="C193" s="12"/>
      <c r="D193" s="12"/>
      <c r="E193" s="12"/>
      <c r="F193" s="12"/>
      <c r="G193" s="12"/>
      <c r="H193" s="12" t="e">
        <f t="shared" si="0"/>
        <v>#N/A</v>
      </c>
      <c r="I193" s="12" t="e">
        <f>VLOOKUP(CONCATENATE(N193,T193),Simulador!$H$26:$H$33,1,FALSE)</f>
        <v>#N/A</v>
      </c>
      <c r="J193" s="12" t="e">
        <f t="shared" si="1"/>
        <v>#N/A</v>
      </c>
      <c r="K193" s="13" t="e">
        <f t="shared" si="2"/>
        <v>#N/A</v>
      </c>
      <c r="L193" s="12" t="e">
        <f t="shared" si="3"/>
        <v>#N/A</v>
      </c>
      <c r="M193" s="14" t="s">
        <v>31</v>
      </c>
      <c r="N193" s="3" t="s">
        <v>65</v>
      </c>
      <c r="O193" s="20" t="str">
        <f>VLOOKUP(CONCATENATE($M193,$N193),Curriculos!$A$2:$J$332,4,FALSE)</f>
        <v>ECONOMIA MONETÁRIA</v>
      </c>
      <c r="P193" s="21" t="str">
        <f>VLOOKUP(CONCATENATE($M193,$N193),Curriculos!$A$2:$J$332,5,FALSE)</f>
        <v>OB</v>
      </c>
      <c r="Q193" s="21" t="str">
        <f>VLOOKUP($N193,Oferta!$D$2:$P$100,5,FALSE)</f>
        <v>TP</v>
      </c>
      <c r="R193" s="21">
        <f>VLOOKUP(CONCATENATE($M193,$N193),Curriculos!$A$2:$J$332,8,FALSE)</f>
        <v>90</v>
      </c>
      <c r="S193" s="5" t="s">
        <v>33</v>
      </c>
      <c r="T193" s="22" t="s">
        <v>24</v>
      </c>
      <c r="U193" s="21" t="str">
        <f>VLOOKUP(CONCATENATE($M193,$N193),Curriculos!$A$2:$J$332,10,FALSE)</f>
        <v>DCEC</v>
      </c>
      <c r="V193" s="20" t="str">
        <f>VLOOKUP(CONCATENATE($M193,$N193,$T193),Oferta!$B$2:$R$360,17,FALSE)</f>
        <v>6º Semestre - T01</v>
      </c>
      <c r="W193" s="20" t="str">
        <f>VLOOKUP(CONCATENATE($M193,$N193,$T193),Oferta!$B$2:$Q$360,12,FALSE)</f>
        <v>BN</v>
      </c>
      <c r="X193" s="22">
        <v>6</v>
      </c>
      <c r="Y193" s="23" t="e">
        <f>VLOOKUP(CONCATENATE($W193,$X193),Mtz_Horarios!$E$2:$H$92,2,FALSE)</f>
        <v>#N/A</v>
      </c>
      <c r="Z193" s="23" t="e">
        <f>VLOOKUP(CONCATENATE($W193,$X193),Mtz_Horarios!$E$2:$H$92,3,FALSE)</f>
        <v>#N/A</v>
      </c>
      <c r="AA193" s="24" t="e">
        <f>VLOOKUP(CONCATENATE($W193,$X193),Mtz_Horarios!$E$2:$H$92,4,FALSE)</f>
        <v>#N/A</v>
      </c>
      <c r="AB193" s="20">
        <f>VLOOKUP(CONCATENATE($M193,$N193,$T193),Oferta!$B$2:$Q$360,16,FALSE)</f>
        <v>0</v>
      </c>
      <c r="AC193" s="20" t="e">
        <f>VLOOKUP(CONCATENATE($M193,$N193,$T193),Oferta!$B$2:$Q$360,15,FALSE)</f>
        <v>#N/A</v>
      </c>
      <c r="AI193" s="5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12"/>
      <c r="AW193" s="12"/>
    </row>
    <row r="194" spans="1:49" ht="15" customHeight="1">
      <c r="A194" s="12"/>
      <c r="B194" s="12"/>
      <c r="C194" s="12"/>
      <c r="D194" s="12"/>
      <c r="E194" s="12"/>
      <c r="F194" s="12"/>
      <c r="G194" s="12"/>
      <c r="H194" s="12" t="str">
        <f t="shared" si="0"/>
        <v>T01ELABORAÇÃO E ANÁLISE DE PROJETOS</v>
      </c>
      <c r="I194" s="12" t="e">
        <f>VLOOKUP(CONCATENATE(N194,T194),Simulador!$H$26:$H$33,1,FALSE)</f>
        <v>#N/A</v>
      </c>
      <c r="J194" s="12" t="e">
        <f t="shared" si="1"/>
        <v>#N/A</v>
      </c>
      <c r="K194" s="13" t="str">
        <f t="shared" si="2"/>
        <v>Quarta0,777777777777778Natânia Silva Ferreira</v>
      </c>
      <c r="L194" s="12" t="str">
        <f t="shared" si="3"/>
        <v>8º Semestre - T01NoturnoQuarta0,777777777777778</v>
      </c>
      <c r="M194" s="14" t="s">
        <v>31</v>
      </c>
      <c r="N194" s="3" t="s">
        <v>64</v>
      </c>
      <c r="O194" s="20" t="str">
        <f>VLOOKUP(CONCATENATE($M194,$N194),Curriculos!$A$2:$J$332,4,FALSE)</f>
        <v>ELABORAÇÃO E ANÁLISE DE PROJETOS</v>
      </c>
      <c r="P194" s="21" t="str">
        <f>VLOOKUP(CONCATENATE($M194,$N194),Curriculos!$A$2:$J$332,5,FALSE)</f>
        <v>OB</v>
      </c>
      <c r="Q194" s="21" t="str">
        <f>VLOOKUP($N194,Oferta!$D$2:$P$100,5,FALSE)</f>
        <v>T</v>
      </c>
      <c r="R194" s="21">
        <f>VLOOKUP(CONCATENATE($M194,$N194),Curriculos!$A$2:$J$332,8,FALSE)</f>
        <v>120</v>
      </c>
      <c r="S194" s="5" t="s">
        <v>33</v>
      </c>
      <c r="T194" s="22" t="s">
        <v>24</v>
      </c>
      <c r="U194" s="21" t="str">
        <f>VLOOKUP(CONCATENATE($M194,$N194),Curriculos!$A$2:$J$332,10,FALSE)</f>
        <v>DCEC</v>
      </c>
      <c r="V194" s="20" t="str">
        <f>VLOOKUP(CONCATENATE($M194,$N194,$T194),Oferta!$B$2:$R$360,17,FALSE)</f>
        <v>8º Semestre - T01</v>
      </c>
      <c r="W194" s="20" t="str">
        <f>VLOOKUP(CONCATENATE($M194,$N194,$T194),Oferta!$B$2:$Q$360,12,FALSE)</f>
        <v>BN</v>
      </c>
      <c r="X194" s="22">
        <v>3</v>
      </c>
      <c r="Y194" s="23">
        <f>VLOOKUP(CONCATENATE($W194,$X194),Mtz_Horarios!$E$2:$H$92,2,FALSE)</f>
        <v>0.77777777777777779</v>
      </c>
      <c r="Z194" s="23" t="str">
        <f>VLOOKUP(CONCATENATE($W194,$X194),Mtz_Horarios!$E$2:$H$92,3,FALSE)</f>
        <v>Quarta</v>
      </c>
      <c r="AA194" s="24" t="str">
        <f>VLOOKUP(CONCATENATE($W194,$X194),Mtz_Horarios!$E$2:$H$92,4,FALSE)</f>
        <v>Noturno</v>
      </c>
      <c r="AB194" s="20">
        <f>VLOOKUP(CONCATENATE($M194,$N194,$T194),Oferta!$B$2:$Q$360,16,FALSE)</f>
        <v>1106</v>
      </c>
      <c r="AC194" s="20" t="str">
        <f>VLOOKUP(CONCATENATE($M194,$N194,$T194),Oferta!$B$2:$Q$360,15,FALSE)</f>
        <v>Natânia Silva Ferreira</v>
      </c>
      <c r="AI194" s="5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12"/>
      <c r="AW194" s="12"/>
    </row>
    <row r="195" spans="1:49" ht="15" customHeight="1">
      <c r="A195" s="12"/>
      <c r="B195" s="12"/>
      <c r="C195" s="12"/>
      <c r="D195" s="12"/>
      <c r="E195" s="12"/>
      <c r="F195" s="12"/>
      <c r="G195" s="12"/>
      <c r="H195" s="12" t="str">
        <f t="shared" si="0"/>
        <v>T01ELABORAÇÃO E ANÁLISE DE PROJETOS</v>
      </c>
      <c r="I195" s="12" t="e">
        <f>VLOOKUP(CONCATENATE(N195,T195),Simulador!$H$26:$H$33,1,FALSE)</f>
        <v>#N/A</v>
      </c>
      <c r="J195" s="12" t="e">
        <f t="shared" si="1"/>
        <v>#N/A</v>
      </c>
      <c r="K195" s="13" t="str">
        <f t="shared" si="2"/>
        <v>Quarta0,8125Natânia Silva Ferreira</v>
      </c>
      <c r="L195" s="12" t="str">
        <f t="shared" si="3"/>
        <v>8º Semestre - T01NoturnoQuarta0,8125</v>
      </c>
      <c r="M195" s="14" t="s">
        <v>31</v>
      </c>
      <c r="N195" s="3" t="s">
        <v>64</v>
      </c>
      <c r="O195" s="20" t="str">
        <f>VLOOKUP(CONCATENATE($M195,$N195),Curriculos!$A$2:$J$332,4,FALSE)</f>
        <v>ELABORAÇÃO E ANÁLISE DE PROJETOS</v>
      </c>
      <c r="P195" s="21" t="str">
        <f>VLOOKUP(CONCATENATE($M195,$N195),Curriculos!$A$2:$J$332,5,FALSE)</f>
        <v>OB</v>
      </c>
      <c r="Q195" s="21" t="str">
        <f>VLOOKUP($N195,Oferta!$D$2:$P$100,5,FALSE)</f>
        <v>T</v>
      </c>
      <c r="R195" s="21">
        <f>VLOOKUP(CONCATENATE($M195,$N195),Curriculos!$A$2:$J$332,8,FALSE)</f>
        <v>120</v>
      </c>
      <c r="S195" s="5" t="s">
        <v>33</v>
      </c>
      <c r="T195" s="22" t="s">
        <v>24</v>
      </c>
      <c r="U195" s="21" t="str">
        <f>VLOOKUP(CONCATENATE($M195,$N195),Curriculos!$A$2:$J$332,10,FALSE)</f>
        <v>DCEC</v>
      </c>
      <c r="V195" s="20" t="str">
        <f>VLOOKUP(CONCATENATE($M195,$N195,$T195),Oferta!$B$2:$R$360,17,FALSE)</f>
        <v>8º Semestre - T01</v>
      </c>
      <c r="W195" s="20" t="str">
        <f>VLOOKUP(CONCATENATE($M195,$N195,$T195),Oferta!$B$2:$Q$360,12,FALSE)</f>
        <v>BN</v>
      </c>
      <c r="X195" s="22">
        <v>4</v>
      </c>
      <c r="Y195" s="23">
        <f>VLOOKUP(CONCATENATE($W195,$X195),Mtz_Horarios!$E$2:$H$92,2,FALSE)</f>
        <v>0.8125</v>
      </c>
      <c r="Z195" s="23" t="str">
        <f>VLOOKUP(CONCATENATE($W195,$X195),Mtz_Horarios!$E$2:$H$92,3,FALSE)</f>
        <v>Quarta</v>
      </c>
      <c r="AA195" s="24" t="str">
        <f>VLOOKUP(CONCATENATE($W195,$X195),Mtz_Horarios!$E$2:$H$92,4,FALSE)</f>
        <v>Noturno</v>
      </c>
      <c r="AB195" s="20">
        <f>VLOOKUP(CONCATENATE($M195,$N195,$T195),Oferta!$B$2:$Q$360,16,FALSE)</f>
        <v>1106</v>
      </c>
      <c r="AC195" s="20" t="str">
        <f>VLOOKUP(CONCATENATE($M195,$N195,$T195),Oferta!$B$2:$Q$360,15,FALSE)</f>
        <v>Natânia Silva Ferreira</v>
      </c>
      <c r="AI195" s="5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12"/>
      <c r="AW195" s="12"/>
    </row>
    <row r="196" spans="1:49" ht="15" customHeight="1">
      <c r="A196" s="12"/>
      <c r="B196" s="12"/>
      <c r="C196" s="12"/>
      <c r="D196" s="12"/>
      <c r="E196" s="12"/>
      <c r="F196" s="12"/>
      <c r="G196" s="12"/>
      <c r="H196" s="12" t="str">
        <f t="shared" si="0"/>
        <v>T01ELABORAÇÃO E ANÁLISE DE PROJETOS</v>
      </c>
      <c r="I196" s="12" t="e">
        <f>VLOOKUP(CONCATENATE(N196,T196),Simulador!$H$26:$H$33,1,FALSE)</f>
        <v>#N/A</v>
      </c>
      <c r="J196" s="12" t="e">
        <f t="shared" si="1"/>
        <v>#N/A</v>
      </c>
      <c r="K196" s="13" t="str">
        <f t="shared" si="2"/>
        <v>Sábado0,347222222222222Natânia Silva Ferreira</v>
      </c>
      <c r="L196" s="12" t="str">
        <f t="shared" si="3"/>
        <v>8º Semestre - T01NoturnoSábado0,347222222222222</v>
      </c>
      <c r="M196" s="14" t="s">
        <v>31</v>
      </c>
      <c r="N196" s="3" t="s">
        <v>64</v>
      </c>
      <c r="O196" s="20" t="str">
        <f>VLOOKUP(CONCATENATE($M196,$N196),Curriculos!$A$2:$J$332,4,FALSE)</f>
        <v>ELABORAÇÃO E ANÁLISE DE PROJETOS</v>
      </c>
      <c r="P196" s="21" t="str">
        <f>VLOOKUP(CONCATENATE($M196,$N196),Curriculos!$A$2:$J$332,5,FALSE)</f>
        <v>OB</v>
      </c>
      <c r="Q196" s="21" t="str">
        <f>VLOOKUP($N196,Oferta!$D$2:$P$100,5,FALSE)</f>
        <v>T</v>
      </c>
      <c r="R196" s="21">
        <f>VLOOKUP(CONCATENATE($M196,$N196),Curriculos!$A$2:$J$332,8,FALSE)</f>
        <v>120</v>
      </c>
      <c r="S196" s="5" t="s">
        <v>33</v>
      </c>
      <c r="T196" s="22" t="s">
        <v>24</v>
      </c>
      <c r="U196" s="21" t="str">
        <f>VLOOKUP(CONCATENATE($M196,$N196),Curriculos!$A$2:$J$332,10,FALSE)</f>
        <v>DCEC</v>
      </c>
      <c r="V196" s="20" t="str">
        <f>VLOOKUP(CONCATENATE($M196,$N196,$T196),Oferta!$B$2:$R$360,17,FALSE)</f>
        <v>8º Semestre - T01</v>
      </c>
      <c r="W196" s="20" t="str">
        <f>VLOOKUP(CONCATENATE($M196,$N196,$T196),Oferta!$B$2:$Q$360,12,FALSE)</f>
        <v>BN</v>
      </c>
      <c r="X196" s="22">
        <v>5</v>
      </c>
      <c r="Y196" s="23">
        <f>VLOOKUP(CONCATENATE($W196,$X196),Mtz_Horarios!$E$2:$H$92,2,FALSE)</f>
        <v>0.34722222222222227</v>
      </c>
      <c r="Z196" s="23" t="str">
        <f>VLOOKUP(CONCATENATE($W196,$X196),Mtz_Horarios!$E$2:$H$92,3,FALSE)</f>
        <v>Sábado</v>
      </c>
      <c r="AA196" s="24" t="str">
        <f>VLOOKUP(CONCATENATE($W196,$X196),Mtz_Horarios!$E$2:$H$92,4,FALSE)</f>
        <v>Noturno</v>
      </c>
      <c r="AB196" s="20">
        <f>VLOOKUP(CONCATENATE($M196,$N196,$T196),Oferta!$B$2:$Q$360,16,FALSE)</f>
        <v>1106</v>
      </c>
      <c r="AC196" s="20" t="str">
        <f>VLOOKUP(CONCATENATE($M196,$N196,$T196),Oferta!$B$2:$Q$360,15,FALSE)</f>
        <v>Natânia Silva Ferreira</v>
      </c>
      <c r="AI196" s="5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12"/>
      <c r="AW196" s="12"/>
    </row>
    <row r="197" spans="1:49" ht="15" customHeight="1">
      <c r="A197" s="12"/>
      <c r="B197" s="12"/>
      <c r="C197" s="12"/>
      <c r="D197" s="12"/>
      <c r="E197" s="12"/>
      <c r="F197" s="12"/>
      <c r="G197" s="12"/>
      <c r="H197" s="12" t="e">
        <f t="shared" si="0"/>
        <v>#N/A</v>
      </c>
      <c r="I197" s="12" t="e">
        <f>VLOOKUP(CONCATENATE(N197,T197),Simulador!$H$26:$H$33,1,FALSE)</f>
        <v>#N/A</v>
      </c>
      <c r="J197" s="12" t="e">
        <f t="shared" si="1"/>
        <v>#N/A</v>
      </c>
      <c r="K197" s="13" t="e">
        <f t="shared" si="2"/>
        <v>#N/A</v>
      </c>
      <c r="L197" s="12" t="e">
        <f t="shared" si="3"/>
        <v>#N/A</v>
      </c>
      <c r="M197" s="14" t="s">
        <v>31</v>
      </c>
      <c r="N197" s="3" t="s">
        <v>64</v>
      </c>
      <c r="O197" s="20" t="str">
        <f>VLOOKUP(CONCATENATE($M197,$N197),Curriculos!$A$2:$J$332,4,FALSE)</f>
        <v>ELABORAÇÃO E ANÁLISE DE PROJETOS</v>
      </c>
      <c r="P197" s="21" t="str">
        <f>VLOOKUP(CONCATENATE($M197,$N197),Curriculos!$A$2:$J$332,5,FALSE)</f>
        <v>OB</v>
      </c>
      <c r="Q197" s="21" t="str">
        <f>VLOOKUP($N197,Oferta!$D$2:$P$100,5,FALSE)</f>
        <v>T</v>
      </c>
      <c r="R197" s="21">
        <f>VLOOKUP(CONCATENATE($M197,$N197),Curriculos!$A$2:$J$332,8,FALSE)</f>
        <v>120</v>
      </c>
      <c r="S197" s="5" t="s">
        <v>33</v>
      </c>
      <c r="T197" s="22" t="s">
        <v>24</v>
      </c>
      <c r="U197" s="21" t="str">
        <f>VLOOKUP(CONCATENATE($M197,$N197),Curriculos!$A$2:$J$332,10,FALSE)</f>
        <v>DCEC</v>
      </c>
      <c r="V197" s="20" t="str">
        <f>VLOOKUP(CONCATENATE($M197,$N197,$T197),Oferta!$B$2:$R$360,17,FALSE)</f>
        <v>8º Semestre - T01</v>
      </c>
      <c r="W197" s="20" t="str">
        <f>VLOOKUP(CONCATENATE($M197,$N197,$T197),Oferta!$B$2:$Q$360,12,FALSE)</f>
        <v>BN</v>
      </c>
      <c r="X197" s="22">
        <v>6</v>
      </c>
      <c r="Y197" s="23" t="e">
        <f>VLOOKUP(CONCATENATE($W197,$X197),Mtz_Horarios!$E$2:$H$92,2,FALSE)</f>
        <v>#N/A</v>
      </c>
      <c r="Z197" s="23" t="e">
        <f>VLOOKUP(CONCATENATE($W197,$X197),Mtz_Horarios!$E$2:$H$92,3,FALSE)</f>
        <v>#N/A</v>
      </c>
      <c r="AA197" s="24" t="e">
        <f>VLOOKUP(CONCATENATE($W197,$X197),Mtz_Horarios!$E$2:$H$92,4,FALSE)</f>
        <v>#N/A</v>
      </c>
      <c r="AB197" s="20">
        <f>VLOOKUP(CONCATENATE($M197,$N197,$T197),Oferta!$B$2:$Q$360,16,FALSE)</f>
        <v>1106</v>
      </c>
      <c r="AC197" s="20" t="str">
        <f>VLOOKUP(CONCATENATE($M197,$N197,$T197),Oferta!$B$2:$Q$360,15,FALSE)</f>
        <v>Natânia Silva Ferreira</v>
      </c>
      <c r="AI197" s="5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12"/>
      <c r="AW197" s="12"/>
    </row>
    <row r="198" spans="1:49" ht="15" customHeight="1">
      <c r="A198" s="12"/>
      <c r="B198" s="12"/>
      <c r="C198" s="12"/>
      <c r="D198" s="12"/>
      <c r="E198" s="12"/>
      <c r="F198" s="12"/>
      <c r="G198" s="12"/>
      <c r="H198" s="12" t="str">
        <f t="shared" si="0"/>
        <v>T01ECONOMIA REGIONAL E URBANA</v>
      </c>
      <c r="I198" s="12" t="e">
        <f>VLOOKUP(CONCATENATE(N198,T198),Simulador!$H$26:$H$33,1,FALSE)</f>
        <v>#N/A</v>
      </c>
      <c r="J198" s="12" t="e">
        <f t="shared" si="1"/>
        <v>#N/A</v>
      </c>
      <c r="K198" s="13" t="e">
        <f t="shared" si="2"/>
        <v>#N/A</v>
      </c>
      <c r="L198" s="12" t="str">
        <f t="shared" si="3"/>
        <v>6º Semestre - T01NoturnoTerça0,777777777777778</v>
      </c>
      <c r="M198" s="14" t="s">
        <v>31</v>
      </c>
      <c r="N198" s="3" t="s">
        <v>66</v>
      </c>
      <c r="O198" s="20" t="str">
        <f>VLOOKUP(CONCATENATE($M198,$N198),Curriculos!$A$2:$J$332,4,FALSE)</f>
        <v>ECONOMIA REGIONAL E URBANA</v>
      </c>
      <c r="P198" s="21" t="str">
        <f>VLOOKUP(CONCATENATE($M198,$N198),Curriculos!$A$2:$J$332,5,FALSE)</f>
        <v>OB</v>
      </c>
      <c r="Q198" s="21" t="str">
        <f>VLOOKUP($N198,Oferta!$D$2:$P$100,5,FALSE)</f>
        <v>TP</v>
      </c>
      <c r="R198" s="21">
        <f>VLOOKUP(CONCATENATE($M198,$N198),Curriculos!$A$2:$J$332,8,FALSE)</f>
        <v>90</v>
      </c>
      <c r="S198" s="5" t="s">
        <v>33</v>
      </c>
      <c r="T198" s="22" t="s">
        <v>24</v>
      </c>
      <c r="U198" s="21" t="str">
        <f>VLOOKUP(CONCATENATE($M198,$N198),Curriculos!$A$2:$J$332,10,FALSE)</f>
        <v>DCEC</v>
      </c>
      <c r="V198" s="20" t="str">
        <f>VLOOKUP(CONCATENATE($M198,$N198,$T198),Oferta!$B$2:$R$360,17,FALSE)</f>
        <v>6º Semestre - T01</v>
      </c>
      <c r="W198" s="20" t="str">
        <f>VLOOKUP(CONCATENATE($M198,$N198,$T198),Oferta!$B$2:$Q$360,12,FALSE)</f>
        <v>CN</v>
      </c>
      <c r="X198" s="22">
        <v>1</v>
      </c>
      <c r="Y198" s="23">
        <f>VLOOKUP(CONCATENATE($W198,$X198),Mtz_Horarios!$E$2:$H$92,2,FALSE)</f>
        <v>0.77777777777777779</v>
      </c>
      <c r="Z198" s="23" t="str">
        <f>VLOOKUP(CONCATENATE($W198,$X198),Mtz_Horarios!$E$2:$H$92,3,FALSE)</f>
        <v>Terça</v>
      </c>
      <c r="AA198" s="24" t="str">
        <f>VLOOKUP(CONCATENATE($W198,$X198),Mtz_Horarios!$E$2:$H$92,4,FALSE)</f>
        <v>Noturno</v>
      </c>
      <c r="AB198" s="20">
        <f>VLOOKUP(CONCATENATE($M198,$N198,$T198),Oferta!$B$2:$Q$360,16,FALSE)</f>
        <v>0</v>
      </c>
      <c r="AC198" s="20" t="e">
        <f>VLOOKUP(CONCATENATE($M198,$N198,$T198),Oferta!$B$2:$Q$360,15,FALSE)</f>
        <v>#N/A</v>
      </c>
      <c r="AI198" s="5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12"/>
      <c r="AW198" s="12"/>
    </row>
    <row r="199" spans="1:49" ht="15" customHeight="1">
      <c r="A199" s="12"/>
      <c r="B199" s="12"/>
      <c r="C199" s="12"/>
      <c r="D199" s="12"/>
      <c r="E199" s="12"/>
      <c r="F199" s="12"/>
      <c r="G199" s="12"/>
      <c r="H199" s="12" t="str">
        <f t="shared" si="0"/>
        <v>T01ECONOMIA REGIONAL E URBANA</v>
      </c>
      <c r="I199" s="12" t="e">
        <f>VLOOKUP(CONCATENATE(N199,T199),Simulador!$H$26:$H$33,1,FALSE)</f>
        <v>#N/A</v>
      </c>
      <c r="J199" s="12" t="e">
        <f t="shared" si="1"/>
        <v>#N/A</v>
      </c>
      <c r="K199" s="13" t="e">
        <f t="shared" si="2"/>
        <v>#N/A</v>
      </c>
      <c r="L199" s="12" t="str">
        <f t="shared" si="3"/>
        <v>6º Semestre - T01NoturnoTerça0,8125</v>
      </c>
      <c r="M199" s="14" t="s">
        <v>31</v>
      </c>
      <c r="N199" s="3" t="s">
        <v>66</v>
      </c>
      <c r="O199" s="20" t="str">
        <f>VLOOKUP(CONCATENATE($M199,$N199),Curriculos!$A$2:$J$332,4,FALSE)</f>
        <v>ECONOMIA REGIONAL E URBANA</v>
      </c>
      <c r="P199" s="21" t="str">
        <f>VLOOKUP(CONCATENATE($M199,$N199),Curriculos!$A$2:$J$332,5,FALSE)</f>
        <v>OB</v>
      </c>
      <c r="Q199" s="21" t="str">
        <f>VLOOKUP($N199,Oferta!$D$2:$P$100,5,FALSE)</f>
        <v>TP</v>
      </c>
      <c r="R199" s="21">
        <f>VLOOKUP(CONCATENATE($M199,$N199),Curriculos!$A$2:$J$332,8,FALSE)</f>
        <v>90</v>
      </c>
      <c r="S199" s="5" t="s">
        <v>33</v>
      </c>
      <c r="T199" s="22" t="s">
        <v>24</v>
      </c>
      <c r="U199" s="21" t="str">
        <f>VLOOKUP(CONCATENATE($M199,$N199),Curriculos!$A$2:$J$332,10,FALSE)</f>
        <v>DCEC</v>
      </c>
      <c r="V199" s="20" t="str">
        <f>VLOOKUP(CONCATENATE($M199,$N199,$T199),Oferta!$B$2:$R$360,17,FALSE)</f>
        <v>6º Semestre - T01</v>
      </c>
      <c r="W199" s="20" t="str">
        <f>VLOOKUP(CONCATENATE($M199,$N199,$T199),Oferta!$B$2:$Q$360,12,FALSE)</f>
        <v>CN</v>
      </c>
      <c r="X199" s="22">
        <v>2</v>
      </c>
      <c r="Y199" s="23">
        <f>VLOOKUP(CONCATENATE($W199,$X199),Mtz_Horarios!$E$2:$H$92,2,FALSE)</f>
        <v>0.8125</v>
      </c>
      <c r="Z199" s="23" t="str">
        <f>VLOOKUP(CONCATENATE($W199,$X199),Mtz_Horarios!$E$2:$H$92,3,FALSE)</f>
        <v>Terça</v>
      </c>
      <c r="AA199" s="24" t="str">
        <f>VLOOKUP(CONCATENATE($W199,$X199),Mtz_Horarios!$E$2:$H$92,4,FALSE)</f>
        <v>Noturno</v>
      </c>
      <c r="AB199" s="20">
        <f>VLOOKUP(CONCATENATE($M199,$N199,$T199),Oferta!$B$2:$Q$360,16,FALSE)</f>
        <v>0</v>
      </c>
      <c r="AC199" s="20" t="e">
        <f>VLOOKUP(CONCATENATE($M199,$N199,$T199),Oferta!$B$2:$Q$360,15,FALSE)</f>
        <v>#N/A</v>
      </c>
      <c r="AI199" s="5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12"/>
      <c r="AW199" s="12"/>
    </row>
    <row r="200" spans="1:49" ht="15" customHeight="1">
      <c r="A200" s="12"/>
      <c r="B200" s="12"/>
      <c r="C200" s="12"/>
      <c r="D200" s="12"/>
      <c r="E200" s="12"/>
      <c r="F200" s="12"/>
      <c r="G200" s="12"/>
      <c r="H200" s="12" t="str">
        <f t="shared" si="0"/>
        <v>T01ECONOMIA REGIONAL E URBANA</v>
      </c>
      <c r="I200" s="12" t="e">
        <f>VLOOKUP(CONCATENATE(N200,T200),Simulador!$H$26:$H$33,1,FALSE)</f>
        <v>#N/A</v>
      </c>
      <c r="J200" s="12" t="e">
        <f t="shared" si="1"/>
        <v>#N/A</v>
      </c>
      <c r="K200" s="13" t="e">
        <f t="shared" si="2"/>
        <v>#N/A</v>
      </c>
      <c r="L200" s="12" t="str">
        <f t="shared" si="3"/>
        <v>6º Semestre - T01NoturnoQuarta0,847222222222222</v>
      </c>
      <c r="M200" s="14" t="s">
        <v>31</v>
      </c>
      <c r="N200" s="3" t="s">
        <v>66</v>
      </c>
      <c r="O200" s="20" t="str">
        <f>VLOOKUP(CONCATENATE($M200,$N200),Curriculos!$A$2:$J$332,4,FALSE)</f>
        <v>ECONOMIA REGIONAL E URBANA</v>
      </c>
      <c r="P200" s="21" t="str">
        <f>VLOOKUP(CONCATENATE($M200,$N200),Curriculos!$A$2:$J$332,5,FALSE)</f>
        <v>OB</v>
      </c>
      <c r="Q200" s="21" t="str">
        <f>VLOOKUP($N200,Oferta!$D$2:$P$100,5,FALSE)</f>
        <v>TP</v>
      </c>
      <c r="R200" s="21">
        <f>VLOOKUP(CONCATENATE($M200,$N200),Curriculos!$A$2:$J$332,8,FALSE)</f>
        <v>90</v>
      </c>
      <c r="S200" s="5" t="s">
        <v>33</v>
      </c>
      <c r="T200" s="22" t="s">
        <v>24</v>
      </c>
      <c r="U200" s="21" t="str">
        <f>VLOOKUP(CONCATENATE($M200,$N200),Curriculos!$A$2:$J$332,10,FALSE)</f>
        <v>DCEC</v>
      </c>
      <c r="V200" s="20" t="str">
        <f>VLOOKUP(CONCATENATE($M200,$N200,$T200),Oferta!$B$2:$R$360,17,FALSE)</f>
        <v>6º Semestre - T01</v>
      </c>
      <c r="W200" s="20" t="str">
        <f>VLOOKUP(CONCATENATE($M200,$N200,$T200),Oferta!$B$2:$Q$360,12,FALSE)</f>
        <v>CN</v>
      </c>
      <c r="X200" s="22">
        <v>3</v>
      </c>
      <c r="Y200" s="23">
        <f>VLOOKUP(CONCATENATE($W200,$X200),Mtz_Horarios!$E$2:$H$92,2,FALSE)</f>
        <v>0.84722222222222221</v>
      </c>
      <c r="Z200" s="23" t="str">
        <f>VLOOKUP(CONCATENATE($W200,$X200),Mtz_Horarios!$E$2:$H$92,3,FALSE)</f>
        <v>Quarta</v>
      </c>
      <c r="AA200" s="24" t="str">
        <f>VLOOKUP(CONCATENATE($W200,$X200),Mtz_Horarios!$E$2:$H$92,4,FALSE)</f>
        <v>Noturno</v>
      </c>
      <c r="AB200" s="20">
        <f>VLOOKUP(CONCATENATE($M200,$N200,$T200),Oferta!$B$2:$Q$360,16,FALSE)</f>
        <v>0</v>
      </c>
      <c r="AC200" s="20" t="e">
        <f>VLOOKUP(CONCATENATE($M200,$N200,$T200),Oferta!$B$2:$Q$360,15,FALSE)</f>
        <v>#N/A</v>
      </c>
      <c r="AI200" s="5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12"/>
      <c r="AW200" s="12"/>
    </row>
    <row r="201" spans="1:49" ht="15" customHeight="1">
      <c r="A201" s="12"/>
      <c r="B201" s="12"/>
      <c r="C201" s="12"/>
      <c r="D201" s="12"/>
      <c r="E201" s="12"/>
      <c r="F201" s="12"/>
      <c r="G201" s="12"/>
      <c r="H201" s="12" t="str">
        <f t="shared" si="0"/>
        <v>T01ECONOMIA REGIONAL E URBANA</v>
      </c>
      <c r="I201" s="12" t="e">
        <f>VLOOKUP(CONCATENATE(N201,T201),Simulador!$H$26:$H$33,1,FALSE)</f>
        <v>#N/A</v>
      </c>
      <c r="J201" s="12" t="e">
        <f t="shared" si="1"/>
        <v>#N/A</v>
      </c>
      <c r="K201" s="13" t="e">
        <f t="shared" si="2"/>
        <v>#N/A</v>
      </c>
      <c r="L201" s="12" t="str">
        <f t="shared" si="3"/>
        <v>6º Semestre - T01NoturnoQuarta0,881944444444445</v>
      </c>
      <c r="M201" s="14" t="s">
        <v>31</v>
      </c>
      <c r="N201" s="3" t="s">
        <v>66</v>
      </c>
      <c r="O201" s="20" t="str">
        <f>VLOOKUP(CONCATENATE($M201,$N201),Curriculos!$A$2:$J$332,4,FALSE)</f>
        <v>ECONOMIA REGIONAL E URBANA</v>
      </c>
      <c r="P201" s="21" t="str">
        <f>VLOOKUP(CONCATENATE($M201,$N201),Curriculos!$A$2:$J$332,5,FALSE)</f>
        <v>OB</v>
      </c>
      <c r="Q201" s="21" t="str">
        <f>VLOOKUP($N201,Oferta!$D$2:$P$100,5,FALSE)</f>
        <v>TP</v>
      </c>
      <c r="R201" s="21">
        <f>VLOOKUP(CONCATENATE($M201,$N201),Curriculos!$A$2:$J$332,8,FALSE)</f>
        <v>90</v>
      </c>
      <c r="S201" s="5" t="s">
        <v>33</v>
      </c>
      <c r="T201" s="22" t="s">
        <v>24</v>
      </c>
      <c r="U201" s="21" t="str">
        <f>VLOOKUP(CONCATENATE($M201,$N201),Curriculos!$A$2:$J$332,10,FALSE)</f>
        <v>DCEC</v>
      </c>
      <c r="V201" s="20" t="str">
        <f>VLOOKUP(CONCATENATE($M201,$N201,$T201),Oferta!$B$2:$R$360,17,FALSE)</f>
        <v>6º Semestre - T01</v>
      </c>
      <c r="W201" s="20" t="str">
        <f>VLOOKUP(CONCATENATE($M201,$N201,$T201),Oferta!$B$2:$Q$360,12,FALSE)</f>
        <v>CN</v>
      </c>
      <c r="X201" s="22">
        <v>4</v>
      </c>
      <c r="Y201" s="23">
        <f>VLOOKUP(CONCATENATE($W201,$X201),Mtz_Horarios!$E$2:$H$92,2,FALSE)</f>
        <v>0.88194444444444453</v>
      </c>
      <c r="Z201" s="23" t="str">
        <f>VLOOKUP(CONCATENATE($W201,$X201),Mtz_Horarios!$E$2:$H$92,3,FALSE)</f>
        <v>Quarta</v>
      </c>
      <c r="AA201" s="24" t="str">
        <f>VLOOKUP(CONCATENATE($W201,$X201),Mtz_Horarios!$E$2:$H$92,4,FALSE)</f>
        <v>Noturno</v>
      </c>
      <c r="AB201" s="20">
        <f>VLOOKUP(CONCATENATE($M201,$N201,$T201),Oferta!$B$2:$Q$360,16,FALSE)</f>
        <v>0</v>
      </c>
      <c r="AC201" s="20" t="e">
        <f>VLOOKUP(CONCATENATE($M201,$N201,$T201),Oferta!$B$2:$Q$360,15,FALSE)</f>
        <v>#N/A</v>
      </c>
      <c r="AI201" s="5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12"/>
      <c r="AW201" s="12"/>
    </row>
    <row r="202" spans="1:49" ht="15" customHeight="1">
      <c r="A202" s="12"/>
      <c r="B202" s="12"/>
      <c r="C202" s="12"/>
      <c r="D202" s="12"/>
      <c r="E202" s="12"/>
      <c r="F202" s="12"/>
      <c r="G202" s="12"/>
      <c r="H202" s="12" t="e">
        <f t="shared" si="0"/>
        <v>#N/A</v>
      </c>
      <c r="I202" s="12" t="e">
        <f>VLOOKUP(CONCATENATE(N202,T202),Simulador!$H$26:$H$33,1,FALSE)</f>
        <v>#N/A</v>
      </c>
      <c r="J202" s="12" t="e">
        <f t="shared" si="1"/>
        <v>#N/A</v>
      </c>
      <c r="K202" s="13" t="e">
        <f t="shared" si="2"/>
        <v>#N/A</v>
      </c>
      <c r="L202" s="12" t="e">
        <f t="shared" si="3"/>
        <v>#N/A</v>
      </c>
      <c r="M202" s="14" t="s">
        <v>31</v>
      </c>
      <c r="N202" s="3" t="s">
        <v>66</v>
      </c>
      <c r="O202" s="20" t="str">
        <f>VLOOKUP(CONCATENATE($M202,$N202),Curriculos!$A$2:$J$332,4,FALSE)</f>
        <v>ECONOMIA REGIONAL E URBANA</v>
      </c>
      <c r="P202" s="21" t="str">
        <f>VLOOKUP(CONCATENATE($M202,$N202),Curriculos!$A$2:$J$332,5,FALSE)</f>
        <v>OB</v>
      </c>
      <c r="Q202" s="21" t="str">
        <f>VLOOKUP($N202,Oferta!$D$2:$P$100,5,FALSE)</f>
        <v>TP</v>
      </c>
      <c r="R202" s="21">
        <f>VLOOKUP(CONCATENATE($M202,$N202),Curriculos!$A$2:$J$332,8,FALSE)</f>
        <v>90</v>
      </c>
      <c r="S202" s="5" t="s">
        <v>33</v>
      </c>
      <c r="T202" s="22" t="s">
        <v>24</v>
      </c>
      <c r="U202" s="21" t="str">
        <f>VLOOKUP(CONCATENATE($M202,$N202),Curriculos!$A$2:$J$332,10,FALSE)</f>
        <v>DCEC</v>
      </c>
      <c r="V202" s="20" t="str">
        <f>VLOOKUP(CONCATENATE($M202,$N202,$T202),Oferta!$B$2:$R$360,17,FALSE)</f>
        <v>6º Semestre - T01</v>
      </c>
      <c r="W202" s="20" t="str">
        <f>VLOOKUP(CONCATENATE($M202,$N202,$T202),Oferta!$B$2:$Q$360,12,FALSE)</f>
        <v>CN</v>
      </c>
      <c r="X202" s="22">
        <v>5</v>
      </c>
      <c r="Y202" s="23" t="e">
        <f>VLOOKUP(CONCATENATE($W202,$X202),Mtz_Horarios!$E$2:$H$92,2,FALSE)</f>
        <v>#N/A</v>
      </c>
      <c r="Z202" s="23" t="e">
        <f>VLOOKUP(CONCATENATE($W202,$X202),Mtz_Horarios!$E$2:$H$92,3,FALSE)</f>
        <v>#N/A</v>
      </c>
      <c r="AA202" s="24" t="e">
        <f>VLOOKUP(CONCATENATE($W202,$X202),Mtz_Horarios!$E$2:$H$92,4,FALSE)</f>
        <v>#N/A</v>
      </c>
      <c r="AB202" s="20">
        <f>VLOOKUP(CONCATENATE($M202,$N202,$T202),Oferta!$B$2:$Q$360,16,FALSE)</f>
        <v>0</v>
      </c>
      <c r="AC202" s="20" t="e">
        <f>VLOOKUP(CONCATENATE($M202,$N202,$T202),Oferta!$B$2:$Q$360,15,FALSE)</f>
        <v>#N/A</v>
      </c>
      <c r="AI202" s="5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12"/>
      <c r="AW202" s="12"/>
    </row>
    <row r="203" spans="1:49" ht="15" customHeight="1">
      <c r="A203" s="12"/>
      <c r="B203" s="12"/>
      <c r="C203" s="12"/>
      <c r="D203" s="12"/>
      <c r="E203" s="12"/>
      <c r="F203" s="12"/>
      <c r="G203" s="12"/>
      <c r="H203" s="12" t="str">
        <f t="shared" si="0"/>
        <v>T01ECONOMIA REGIONAL E URBANA</v>
      </c>
      <c r="I203" s="12" t="e">
        <f>VLOOKUP(CONCATENATE(N203,T203),Simulador!$H$26:$H$33,1,FALSE)</f>
        <v>#N/A</v>
      </c>
      <c r="J203" s="12" t="e">
        <f t="shared" si="1"/>
        <v>#N/A</v>
      </c>
      <c r="K203" s="13" t="e">
        <f t="shared" si="2"/>
        <v>#N/A</v>
      </c>
      <c r="L203" s="12" t="str">
        <f t="shared" si="3"/>
        <v>6º Semestre - T01NoturnoSábado0,486111111111111</v>
      </c>
      <c r="M203" s="14" t="s">
        <v>31</v>
      </c>
      <c r="N203" s="3" t="s">
        <v>66</v>
      </c>
      <c r="O203" s="20" t="str">
        <f>VLOOKUP(CONCATENATE($M203,$N203),Curriculos!$A$2:$J$332,4,FALSE)</f>
        <v>ECONOMIA REGIONAL E URBANA</v>
      </c>
      <c r="P203" s="21" t="str">
        <f>VLOOKUP(CONCATENATE($M203,$N203),Curriculos!$A$2:$J$332,5,FALSE)</f>
        <v>OB</v>
      </c>
      <c r="Q203" s="21" t="str">
        <f>VLOOKUP($N203,Oferta!$D$2:$P$100,5,FALSE)</f>
        <v>TP</v>
      </c>
      <c r="R203" s="21">
        <f>VLOOKUP(CONCATENATE($M203,$N203),Curriculos!$A$2:$J$332,8,FALSE)</f>
        <v>90</v>
      </c>
      <c r="S203" s="5" t="s">
        <v>33</v>
      </c>
      <c r="T203" s="22" t="s">
        <v>24</v>
      </c>
      <c r="U203" s="21" t="str">
        <f>VLOOKUP(CONCATENATE($M203,$N203),Curriculos!$A$2:$J$332,10,FALSE)</f>
        <v>DCEC</v>
      </c>
      <c r="V203" s="20" t="str">
        <f>VLOOKUP(CONCATENATE($M203,$N203,$T203),Oferta!$B$2:$R$360,17,FALSE)</f>
        <v>6º Semestre - T01</v>
      </c>
      <c r="W203" s="20" t="str">
        <f>VLOOKUP(CONCATENATE($M203,$N203,$T203),Oferta!$B$2:$Q$360,12,FALSE)</f>
        <v>CN</v>
      </c>
      <c r="X203" s="22">
        <v>6</v>
      </c>
      <c r="Y203" s="23">
        <f>VLOOKUP(CONCATENATE($W203,$X203),Mtz_Horarios!$E$2:$H$92,2,FALSE)</f>
        <v>0.4861111111111111</v>
      </c>
      <c r="Z203" s="23" t="str">
        <f>VLOOKUP(CONCATENATE($W203,$X203),Mtz_Horarios!$E$2:$H$92,3,FALSE)</f>
        <v>Sábado</v>
      </c>
      <c r="AA203" s="24" t="str">
        <f>VLOOKUP(CONCATENATE($W203,$X203),Mtz_Horarios!$E$2:$H$92,4,FALSE)</f>
        <v>Noturno</v>
      </c>
      <c r="AB203" s="20">
        <f>VLOOKUP(CONCATENATE($M203,$N203,$T203),Oferta!$B$2:$Q$360,16,FALSE)</f>
        <v>0</v>
      </c>
      <c r="AC203" s="20" t="e">
        <f>VLOOKUP(CONCATENATE($M203,$N203,$T203),Oferta!$B$2:$Q$360,15,FALSE)</f>
        <v>#N/A</v>
      </c>
      <c r="AI203" s="5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12"/>
      <c r="AW203" s="12"/>
    </row>
    <row r="204" spans="1:49" ht="15" customHeight="1">
      <c r="A204" s="25"/>
      <c r="B204" s="25"/>
      <c r="C204" s="25"/>
      <c r="D204" s="25"/>
      <c r="E204" s="25"/>
      <c r="F204" s="25"/>
      <c r="G204" s="25"/>
      <c r="H204" s="25" t="str">
        <f t="shared" si="0"/>
        <v>T01LABORATÓRIO DE PRÁTICA V</v>
      </c>
      <c r="I204" s="25" t="e">
        <f>VLOOKUP(CONCATENATE(N204,T204),Simulador!$H$26:$H$33,1,FALSE)</f>
        <v>#N/A</v>
      </c>
      <c r="J204" s="25" t="e">
        <f t="shared" si="1"/>
        <v>#N/A</v>
      </c>
      <c r="K204" s="26" t="str">
        <f t="shared" si="2"/>
        <v>Sexta0,777777777777778João Carlos de Pádua</v>
      </c>
      <c r="L204" s="25" t="str">
        <f t="shared" si="3"/>
        <v>8º Semestre - T01NoturnoSexta0,777777777777778</v>
      </c>
      <c r="M204" s="25" t="s">
        <v>31</v>
      </c>
      <c r="N204" s="27" t="s">
        <v>67</v>
      </c>
      <c r="O204" s="28" t="str">
        <f>VLOOKUP(CONCATENATE($M204,$N204),Curriculos!$A$2:$J$332,4,FALSE)</f>
        <v>LABORATÓRIO DE PRÁTICA V</v>
      </c>
      <c r="P204" s="27" t="str">
        <f>VLOOKUP(CONCATENATE($M204,$N204),Curriculos!$A$2:$J$332,5,FALSE)</f>
        <v>OP</v>
      </c>
      <c r="Q204" s="27" t="e">
        <f>VLOOKUP($N204,Oferta!$D$2:$P$100,5,FALSE)</f>
        <v>#N/A</v>
      </c>
      <c r="R204" s="27">
        <f>VLOOKUP(CONCATENATE($M204,$N204),Curriculos!$A$2:$J$332,8,FALSE)</f>
        <v>60</v>
      </c>
      <c r="S204" s="29" t="s">
        <v>45</v>
      </c>
      <c r="T204" s="29" t="s">
        <v>24</v>
      </c>
      <c r="U204" s="27" t="str">
        <f>VLOOKUP(CONCATENATE($M204,$N204),Curriculos!$A$2:$J$332,10,FALSE)</f>
        <v>DCEC</v>
      </c>
      <c r="V204" s="28" t="str">
        <f>VLOOKUP(CONCATENATE($M204,$N204,$T204),Oferta!$B$2:$R$360,17,FALSE)</f>
        <v>8º Semestre - T01</v>
      </c>
      <c r="W204" s="28" t="str">
        <f>VLOOKUP(CONCATENATE($M204,$N204,$T204),Oferta!$B$2:$Q$360,12,FALSE)</f>
        <v>DN</v>
      </c>
      <c r="X204" s="29">
        <v>1</v>
      </c>
      <c r="Y204" s="30">
        <f>VLOOKUP(CONCATENATE($W204,$X204),Mtz_Horarios!$E$2:$H$92,2,FALSE)</f>
        <v>0.77777777777777779</v>
      </c>
      <c r="Z204" s="30" t="str">
        <f>VLOOKUP(CONCATENATE($W204,$X204),Mtz_Horarios!$E$2:$H$92,3,FALSE)</f>
        <v>Sexta</v>
      </c>
      <c r="AA204" s="31" t="str">
        <f>VLOOKUP(CONCATENATE($W204,$X204),Mtz_Horarios!$E$2:$H$92,4,FALSE)</f>
        <v>Noturno</v>
      </c>
      <c r="AB204" s="28">
        <f>VLOOKUP(CONCATENATE($M204,$N204,$T204),Oferta!$B$2:$Q$360,16,FALSE)</f>
        <v>1111</v>
      </c>
      <c r="AC204" s="28" t="str">
        <f>VLOOKUP(CONCATENATE($M204,$N204,$T204),Oferta!$B$2:$Q$360,15,FALSE)</f>
        <v>João Carlos de Pádua</v>
      </c>
      <c r="AD204" s="25"/>
      <c r="AE204" s="25"/>
      <c r="AF204" s="25"/>
      <c r="AG204" s="25"/>
      <c r="AH204" s="25"/>
      <c r="AI204" s="29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5"/>
      <c r="AW204" s="25"/>
    </row>
    <row r="205" spans="1:49" ht="15" customHeight="1">
      <c r="A205" s="12"/>
      <c r="B205" s="12"/>
      <c r="C205" s="12"/>
      <c r="D205" s="12"/>
      <c r="E205" s="12"/>
      <c r="F205" s="12"/>
      <c r="G205" s="12"/>
      <c r="H205" s="12" t="str">
        <f t="shared" si="0"/>
        <v>T01LABORATÓRIO DE PRÁTICA V</v>
      </c>
      <c r="I205" s="12" t="e">
        <f>VLOOKUP(CONCATENATE(N205,T205),Simulador!$H$26:$H$33,1,FALSE)</f>
        <v>#N/A</v>
      </c>
      <c r="J205" s="12" t="e">
        <f t="shared" si="1"/>
        <v>#N/A</v>
      </c>
      <c r="K205" s="13" t="str">
        <f t="shared" si="2"/>
        <v>Sexta0,8125João Carlos de Pádua</v>
      </c>
      <c r="L205" s="12" t="str">
        <f t="shared" si="3"/>
        <v>8º Semestre - T01NoturnoSexta0,8125</v>
      </c>
      <c r="M205" s="14" t="s">
        <v>31</v>
      </c>
      <c r="N205" s="3" t="s">
        <v>67</v>
      </c>
      <c r="O205" s="20" t="str">
        <f>VLOOKUP(CONCATENATE($M205,$N205),Curriculos!$A$2:$J$332,4,FALSE)</f>
        <v>LABORATÓRIO DE PRÁTICA V</v>
      </c>
      <c r="P205" s="21" t="str">
        <f>VLOOKUP(CONCATENATE($M205,$N205),Curriculos!$A$2:$J$332,5,FALSE)</f>
        <v>OP</v>
      </c>
      <c r="Q205" s="21" t="e">
        <f>VLOOKUP($N205,Oferta!$D$2:$P$100,5,FALSE)</f>
        <v>#N/A</v>
      </c>
      <c r="R205" s="21">
        <f>VLOOKUP(CONCATENATE($M205,$N205),Curriculos!$A$2:$J$332,8,FALSE)</f>
        <v>60</v>
      </c>
      <c r="S205" s="5" t="s">
        <v>45</v>
      </c>
      <c r="T205" s="22" t="s">
        <v>24</v>
      </c>
      <c r="U205" s="21" t="str">
        <f>VLOOKUP(CONCATENATE($M205,$N205),Curriculos!$A$2:$J$332,10,FALSE)</f>
        <v>DCEC</v>
      </c>
      <c r="V205" s="20" t="str">
        <f>VLOOKUP(CONCATENATE($M205,$N205,$T205),Oferta!$B$2:$R$360,17,FALSE)</f>
        <v>8º Semestre - T01</v>
      </c>
      <c r="W205" s="20" t="str">
        <f>VLOOKUP(CONCATENATE($M205,$N205,$T205),Oferta!$B$2:$Q$360,12,FALSE)</f>
        <v>DN</v>
      </c>
      <c r="X205" s="22">
        <v>2</v>
      </c>
      <c r="Y205" s="23">
        <f>VLOOKUP(CONCATENATE($W205,$X205),Mtz_Horarios!$E$2:$H$92,2,FALSE)</f>
        <v>0.8125</v>
      </c>
      <c r="Z205" s="23" t="str">
        <f>VLOOKUP(CONCATENATE($W205,$X205),Mtz_Horarios!$E$2:$H$92,3,FALSE)</f>
        <v>Sexta</v>
      </c>
      <c r="AA205" s="24" t="str">
        <f>VLOOKUP(CONCATENATE($W205,$X205),Mtz_Horarios!$E$2:$H$92,4,FALSE)</f>
        <v>Noturno</v>
      </c>
      <c r="AB205" s="20">
        <f>VLOOKUP(CONCATENATE($M205,$N205,$T205),Oferta!$B$2:$Q$360,16,FALSE)</f>
        <v>1111</v>
      </c>
      <c r="AC205" s="20" t="str">
        <f>VLOOKUP(CONCATENATE($M205,$N205,$T205),Oferta!$B$2:$Q$360,15,FALSE)</f>
        <v>João Carlos de Pádua</v>
      </c>
      <c r="AI205" s="5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12"/>
      <c r="AW205" s="12"/>
    </row>
    <row r="206" spans="1:49" ht="15" customHeight="1">
      <c r="A206" s="12"/>
      <c r="B206" s="12"/>
      <c r="C206" s="12"/>
      <c r="D206" s="12"/>
      <c r="E206" s="12"/>
      <c r="F206" s="12"/>
      <c r="G206" s="12"/>
      <c r="H206" s="12" t="str">
        <f t="shared" si="0"/>
        <v>T01LABORATÓRIO DE PRÁTICA V</v>
      </c>
      <c r="I206" s="12" t="e">
        <f>VLOOKUP(CONCATENATE(N206,T206),Simulador!$H$26:$H$33,1,FALSE)</f>
        <v>#N/A</v>
      </c>
      <c r="J206" s="12" t="e">
        <f t="shared" si="1"/>
        <v>#N/A</v>
      </c>
      <c r="K206" s="13" t="str">
        <f t="shared" si="2"/>
        <v>Quinta0,847222222222222João Carlos de Pádua</v>
      </c>
      <c r="L206" s="12" t="str">
        <f t="shared" si="3"/>
        <v>8º Semestre - T01NoturnoQuinta0,847222222222222</v>
      </c>
      <c r="M206" s="14" t="s">
        <v>31</v>
      </c>
      <c r="N206" s="3" t="s">
        <v>67</v>
      </c>
      <c r="O206" s="20" t="str">
        <f>VLOOKUP(CONCATENATE($M206,$N206),Curriculos!$A$2:$J$332,4,FALSE)</f>
        <v>LABORATÓRIO DE PRÁTICA V</v>
      </c>
      <c r="P206" s="21" t="str">
        <f>VLOOKUP(CONCATENATE($M206,$N206),Curriculos!$A$2:$J$332,5,FALSE)</f>
        <v>OP</v>
      </c>
      <c r="Q206" s="21" t="e">
        <f>VLOOKUP($N206,Oferta!$D$2:$P$100,5,FALSE)</f>
        <v>#N/A</v>
      </c>
      <c r="R206" s="21">
        <f>VLOOKUP(CONCATENATE($M206,$N206),Curriculos!$A$2:$J$332,8,FALSE)</f>
        <v>60</v>
      </c>
      <c r="S206" s="5" t="s">
        <v>45</v>
      </c>
      <c r="T206" s="22" t="s">
        <v>24</v>
      </c>
      <c r="U206" s="21" t="str">
        <f>VLOOKUP(CONCATENATE($M206,$N206),Curriculos!$A$2:$J$332,10,FALSE)</f>
        <v>DCEC</v>
      </c>
      <c r="V206" s="20" t="str">
        <f>VLOOKUP(CONCATENATE($M206,$N206,$T206),Oferta!$B$2:$R$360,17,FALSE)</f>
        <v>8º Semestre - T01</v>
      </c>
      <c r="W206" s="20" t="str">
        <f>VLOOKUP(CONCATENATE($M206,$N206,$T206),Oferta!$B$2:$Q$360,12,FALSE)</f>
        <v>DN</v>
      </c>
      <c r="X206" s="22">
        <v>3</v>
      </c>
      <c r="Y206" s="23">
        <f>VLOOKUP(CONCATENATE($W206,$X206),Mtz_Horarios!$E$2:$H$92,2,FALSE)</f>
        <v>0.84722222222222221</v>
      </c>
      <c r="Z206" s="23" t="str">
        <f>VLOOKUP(CONCATENATE($W206,$X206),Mtz_Horarios!$E$2:$H$92,3,FALSE)</f>
        <v>Quinta</v>
      </c>
      <c r="AA206" s="24" t="str">
        <f>VLOOKUP(CONCATENATE($W206,$X206),Mtz_Horarios!$E$2:$H$92,4,FALSE)</f>
        <v>Noturno</v>
      </c>
      <c r="AB206" s="20">
        <f>VLOOKUP(CONCATENATE($M206,$N206,$T206),Oferta!$B$2:$Q$360,16,FALSE)</f>
        <v>1111</v>
      </c>
      <c r="AC206" s="20" t="str">
        <f>VLOOKUP(CONCATENATE($M206,$N206,$T206),Oferta!$B$2:$Q$360,15,FALSE)</f>
        <v>João Carlos de Pádua</v>
      </c>
      <c r="AI206" s="5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12"/>
      <c r="AW206" s="12"/>
    </row>
    <row r="207" spans="1:49" ht="15" customHeight="1">
      <c r="A207" s="12"/>
      <c r="B207" s="12"/>
      <c r="C207" s="12"/>
      <c r="D207" s="12"/>
      <c r="E207" s="12"/>
      <c r="F207" s="12"/>
      <c r="G207" s="12"/>
      <c r="H207" s="12" t="str">
        <f t="shared" si="0"/>
        <v>T01LABORATÓRIO DE PRÁTICA V</v>
      </c>
      <c r="I207" s="12" t="e">
        <f>VLOOKUP(CONCATENATE(N207,T207),Simulador!$H$26:$H$33,1,FALSE)</f>
        <v>#N/A</v>
      </c>
      <c r="J207" s="12" t="e">
        <f t="shared" si="1"/>
        <v>#N/A</v>
      </c>
      <c r="K207" s="13" t="str">
        <f t="shared" si="2"/>
        <v>Quinta0,881944444444445João Carlos de Pádua</v>
      </c>
      <c r="L207" s="12" t="str">
        <f t="shared" si="3"/>
        <v>8º Semestre - T01NoturnoQuinta0,881944444444445</v>
      </c>
      <c r="M207" s="14" t="s">
        <v>31</v>
      </c>
      <c r="N207" s="3" t="s">
        <v>67</v>
      </c>
      <c r="O207" s="20" t="str">
        <f>VLOOKUP(CONCATENATE($M207,$N207),Curriculos!$A$2:$J$332,4,FALSE)</f>
        <v>LABORATÓRIO DE PRÁTICA V</v>
      </c>
      <c r="P207" s="21" t="str">
        <f>VLOOKUP(CONCATENATE($M207,$N207),Curriculos!$A$2:$J$332,5,FALSE)</f>
        <v>OP</v>
      </c>
      <c r="Q207" s="21" t="e">
        <f>VLOOKUP($N207,Oferta!$D$2:$P$100,5,FALSE)</f>
        <v>#N/A</v>
      </c>
      <c r="R207" s="21">
        <f>VLOOKUP(CONCATENATE($M207,$N207),Curriculos!$A$2:$J$332,8,FALSE)</f>
        <v>60</v>
      </c>
      <c r="S207" s="5" t="s">
        <v>45</v>
      </c>
      <c r="T207" s="22" t="s">
        <v>24</v>
      </c>
      <c r="U207" s="21" t="str">
        <f>VLOOKUP(CONCATENATE($M207,$N207),Curriculos!$A$2:$J$332,10,FALSE)</f>
        <v>DCEC</v>
      </c>
      <c r="V207" s="20" t="str">
        <f>VLOOKUP(CONCATENATE($M207,$N207,$T207),Oferta!$B$2:$R$360,17,FALSE)</f>
        <v>8º Semestre - T01</v>
      </c>
      <c r="W207" s="20" t="str">
        <f>VLOOKUP(CONCATENATE($M207,$N207,$T207),Oferta!$B$2:$Q$360,12,FALSE)</f>
        <v>DN</v>
      </c>
      <c r="X207" s="22">
        <v>4</v>
      </c>
      <c r="Y207" s="23">
        <f>VLOOKUP(CONCATENATE($W207,$X207),Mtz_Horarios!$E$2:$H$92,2,FALSE)</f>
        <v>0.88194444444444453</v>
      </c>
      <c r="Z207" s="23" t="str">
        <f>VLOOKUP(CONCATENATE($W207,$X207),Mtz_Horarios!$E$2:$H$92,3,FALSE)</f>
        <v>Quinta</v>
      </c>
      <c r="AA207" s="24" t="str">
        <f>VLOOKUP(CONCATENATE($W207,$X207),Mtz_Horarios!$E$2:$H$92,4,FALSE)</f>
        <v>Noturno</v>
      </c>
      <c r="AB207" s="20">
        <f>VLOOKUP(CONCATENATE($M207,$N207,$T207),Oferta!$B$2:$Q$360,16,FALSE)</f>
        <v>1111</v>
      </c>
      <c r="AC207" s="20" t="str">
        <f>VLOOKUP(CONCATENATE($M207,$N207,$T207),Oferta!$B$2:$Q$360,15,FALSE)</f>
        <v>João Carlos de Pádua</v>
      </c>
      <c r="AI207" s="5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12"/>
      <c r="AW207" s="12"/>
    </row>
    <row r="208" spans="1:49" ht="15" customHeight="1">
      <c r="A208" s="12"/>
      <c r="B208" s="12"/>
      <c r="C208" s="12"/>
      <c r="D208" s="12"/>
      <c r="E208" s="12"/>
      <c r="F208" s="12"/>
      <c r="G208" s="12"/>
      <c r="H208" s="12" t="str">
        <f t="shared" si="0"/>
        <v>T01TÉCNICAS DE PESQUISA EM ECONOMIA I</v>
      </c>
      <c r="I208" s="12" t="e">
        <f>VLOOKUP(CONCATENATE(N208,T208),Simulador!$H$26:$H$33,1,FALSE)</f>
        <v>#N/A</v>
      </c>
      <c r="J208" s="12" t="e">
        <f t="shared" si="1"/>
        <v>#N/A</v>
      </c>
      <c r="K208" s="13" t="e">
        <f t="shared" si="2"/>
        <v>#N/A</v>
      </c>
      <c r="L208" s="12" t="str">
        <f t="shared" si="3"/>
        <v>6º Semestre - T01NoturnoSegunda0,777777777777778</v>
      </c>
      <c r="M208" s="14" t="s">
        <v>31</v>
      </c>
      <c r="N208" s="3" t="s">
        <v>68</v>
      </c>
      <c r="O208" s="20" t="str">
        <f>VLOOKUP(CONCATENATE($M208,$N208),Curriculos!$A$2:$J$332,4,FALSE)</f>
        <v>TÉCNICAS DE PESQUISA EM ECONOMIA I</v>
      </c>
      <c r="P208" s="21" t="str">
        <f>VLOOKUP(CONCATENATE($M208,$N208),Curriculos!$A$2:$J$332,5,FALSE)</f>
        <v>OB</v>
      </c>
      <c r="Q208" s="21" t="str">
        <f>VLOOKUP($N208,Oferta!$D$2:$P$100,5,FALSE)</f>
        <v>T</v>
      </c>
      <c r="R208" s="21">
        <f>VLOOKUP(CONCATENATE($M208,$N208),Curriculos!$A$2:$J$332,8,FALSE)</f>
        <v>90</v>
      </c>
      <c r="S208" s="5"/>
      <c r="T208" s="22" t="s">
        <v>24</v>
      </c>
      <c r="U208" s="21" t="str">
        <f>VLOOKUP(CONCATENATE($M208,$N208),Curriculos!$A$2:$J$332,10,FALSE)</f>
        <v>DCEC</v>
      </c>
      <c r="V208" s="20" t="str">
        <f>VLOOKUP(CONCATENATE($M208,$N208,$T208),Oferta!$B$2:$R$360,17,FALSE)</f>
        <v>6º Semestre - T01</v>
      </c>
      <c r="W208" s="20" t="str">
        <f>VLOOKUP(CONCATENATE($M208,$N208,$T208),Oferta!$B$2:$Q$360,12,FALSE)</f>
        <v>AN</v>
      </c>
      <c r="X208" s="22">
        <v>1</v>
      </c>
      <c r="Y208" s="23">
        <f>VLOOKUP(CONCATENATE($W208,$X208),Mtz_Horarios!$E$2:$H$92,2,FALSE)</f>
        <v>0.77777777777777779</v>
      </c>
      <c r="Z208" s="23" t="str">
        <f>VLOOKUP(CONCATENATE($W208,$X208),Mtz_Horarios!$E$2:$H$92,3,FALSE)</f>
        <v>Segunda</v>
      </c>
      <c r="AA208" s="24" t="str">
        <f>VLOOKUP(CONCATENATE($W208,$X208),Mtz_Horarios!$E$2:$H$92,4,FALSE)</f>
        <v>Noturno</v>
      </c>
      <c r="AB208" s="20">
        <f>VLOOKUP(CONCATENATE($M208,$N208,$T208),Oferta!$B$2:$Q$360,16,FALSE)</f>
        <v>0</v>
      </c>
      <c r="AC208" s="20" t="e">
        <f>VLOOKUP(CONCATENATE($M208,$N208,$T208),Oferta!$B$2:$Q$360,15,FALSE)</f>
        <v>#N/A</v>
      </c>
      <c r="AI208" s="5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12"/>
      <c r="AW208" s="12"/>
    </row>
    <row r="209" spans="1:49" ht="15" customHeight="1">
      <c r="A209" s="12"/>
      <c r="B209" s="12"/>
      <c r="C209" s="12"/>
      <c r="D209" s="12"/>
      <c r="E209" s="12"/>
      <c r="F209" s="12"/>
      <c r="G209" s="12"/>
      <c r="H209" s="12" t="str">
        <f t="shared" si="0"/>
        <v>T01TÉCNICAS DE PESQUISA EM ECONOMIA I</v>
      </c>
      <c r="I209" s="12" t="e">
        <f>VLOOKUP(CONCATENATE(N209,T209),Simulador!$H$26:$H$33,1,FALSE)</f>
        <v>#N/A</v>
      </c>
      <c r="J209" s="12" t="e">
        <f t="shared" si="1"/>
        <v>#N/A</v>
      </c>
      <c r="K209" s="13" t="e">
        <f t="shared" si="2"/>
        <v>#N/A</v>
      </c>
      <c r="L209" s="12" t="str">
        <f t="shared" si="3"/>
        <v>6º Semestre - T01NoturnoSegunda0,8125</v>
      </c>
      <c r="M209" s="14" t="s">
        <v>31</v>
      </c>
      <c r="N209" s="3" t="s">
        <v>68</v>
      </c>
      <c r="O209" s="20" t="str">
        <f>VLOOKUP(CONCATENATE($M209,$N209),Curriculos!$A$2:$J$332,4,FALSE)</f>
        <v>TÉCNICAS DE PESQUISA EM ECONOMIA I</v>
      </c>
      <c r="P209" s="21" t="str">
        <f>VLOOKUP(CONCATENATE($M209,$N209),Curriculos!$A$2:$J$332,5,FALSE)</f>
        <v>OB</v>
      </c>
      <c r="Q209" s="21" t="str">
        <f>VLOOKUP($N209,Oferta!$D$2:$P$100,5,FALSE)</f>
        <v>T</v>
      </c>
      <c r="R209" s="21">
        <f>VLOOKUP(CONCATENATE($M209,$N209),Curriculos!$A$2:$J$332,8,FALSE)</f>
        <v>90</v>
      </c>
      <c r="S209" s="5"/>
      <c r="T209" s="22" t="s">
        <v>24</v>
      </c>
      <c r="U209" s="21" t="str">
        <f>VLOOKUP(CONCATENATE($M209,$N209),Curriculos!$A$2:$J$332,10,FALSE)</f>
        <v>DCEC</v>
      </c>
      <c r="V209" s="20" t="str">
        <f>VLOOKUP(CONCATENATE($M209,$N209,$T209),Oferta!$B$2:$R$360,17,FALSE)</f>
        <v>6º Semestre - T01</v>
      </c>
      <c r="W209" s="20" t="str">
        <f>VLOOKUP(CONCATENATE($M209,$N209,$T209),Oferta!$B$2:$Q$360,12,FALSE)</f>
        <v>AN</v>
      </c>
      <c r="X209" s="22">
        <v>2</v>
      </c>
      <c r="Y209" s="23">
        <f>VLOOKUP(CONCATENATE($W209,$X209),Mtz_Horarios!$E$2:$H$92,2,FALSE)</f>
        <v>0.8125</v>
      </c>
      <c r="Z209" s="23" t="str">
        <f>VLOOKUP(CONCATENATE($W209,$X209),Mtz_Horarios!$E$2:$H$92,3,FALSE)</f>
        <v>Segunda</v>
      </c>
      <c r="AA209" s="24" t="str">
        <f>VLOOKUP(CONCATENATE($W209,$X209),Mtz_Horarios!$E$2:$H$92,4,FALSE)</f>
        <v>Noturno</v>
      </c>
      <c r="AB209" s="20">
        <f>VLOOKUP(CONCATENATE($M209,$N209,$T209),Oferta!$B$2:$Q$360,16,FALSE)</f>
        <v>0</v>
      </c>
      <c r="AC209" s="20" t="e">
        <f>VLOOKUP(CONCATENATE($M209,$N209,$T209),Oferta!$B$2:$Q$360,15,FALSE)</f>
        <v>#N/A</v>
      </c>
      <c r="AI209" s="5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12"/>
      <c r="AW209" s="12"/>
    </row>
    <row r="210" spans="1:49" ht="15" customHeight="1">
      <c r="A210" s="12"/>
      <c r="B210" s="12"/>
      <c r="C210" s="12"/>
      <c r="D210" s="12"/>
      <c r="E210" s="12"/>
      <c r="F210" s="12"/>
      <c r="G210" s="12"/>
      <c r="H210" s="12" t="str">
        <f t="shared" si="0"/>
        <v>T01TÉCNICAS DE PESQUISA EM ECONOMIA I</v>
      </c>
      <c r="I210" s="12" t="e">
        <f>VLOOKUP(CONCATENATE(N210,T210),Simulador!$H$26:$H$33,1,FALSE)</f>
        <v>#N/A</v>
      </c>
      <c r="J210" s="12" t="e">
        <f t="shared" si="1"/>
        <v>#N/A</v>
      </c>
      <c r="K210" s="13" t="e">
        <f t="shared" si="2"/>
        <v>#N/A</v>
      </c>
      <c r="L210" s="12" t="str">
        <f t="shared" si="3"/>
        <v>6º Semestre - T01NoturnoTerça0,847222222222222</v>
      </c>
      <c r="M210" s="14" t="s">
        <v>31</v>
      </c>
      <c r="N210" s="3" t="s">
        <v>68</v>
      </c>
      <c r="O210" s="20" t="str">
        <f>VLOOKUP(CONCATENATE($M210,$N210),Curriculos!$A$2:$J$332,4,FALSE)</f>
        <v>TÉCNICAS DE PESQUISA EM ECONOMIA I</v>
      </c>
      <c r="P210" s="21" t="str">
        <f>VLOOKUP(CONCATENATE($M210,$N210),Curriculos!$A$2:$J$332,5,FALSE)</f>
        <v>OB</v>
      </c>
      <c r="Q210" s="21" t="str">
        <f>VLOOKUP($N210,Oferta!$D$2:$P$100,5,FALSE)</f>
        <v>T</v>
      </c>
      <c r="R210" s="21">
        <f>VLOOKUP(CONCATENATE($M210,$N210),Curriculos!$A$2:$J$332,8,FALSE)</f>
        <v>90</v>
      </c>
      <c r="S210" s="5"/>
      <c r="T210" s="22" t="s">
        <v>24</v>
      </c>
      <c r="U210" s="21" t="str">
        <f>VLOOKUP(CONCATENATE($M210,$N210),Curriculos!$A$2:$J$332,10,FALSE)</f>
        <v>DCEC</v>
      </c>
      <c r="V210" s="20" t="str">
        <f>VLOOKUP(CONCATENATE($M210,$N210,$T210),Oferta!$B$2:$R$360,17,FALSE)</f>
        <v>6º Semestre - T01</v>
      </c>
      <c r="W210" s="20" t="str">
        <f>VLOOKUP(CONCATENATE($M210,$N210,$T210),Oferta!$B$2:$Q$360,12,FALSE)</f>
        <v>AN</v>
      </c>
      <c r="X210" s="22">
        <v>3</v>
      </c>
      <c r="Y210" s="23">
        <f>VLOOKUP(CONCATENATE($W210,$X210),Mtz_Horarios!$E$2:$H$92,2,FALSE)</f>
        <v>0.84722222222222221</v>
      </c>
      <c r="Z210" s="23" t="str">
        <f>VLOOKUP(CONCATENATE($W210,$X210),Mtz_Horarios!$E$2:$H$92,3,FALSE)</f>
        <v>Terça</v>
      </c>
      <c r="AA210" s="24" t="str">
        <f>VLOOKUP(CONCATENATE($W210,$X210),Mtz_Horarios!$E$2:$H$92,4,FALSE)</f>
        <v>Noturno</v>
      </c>
      <c r="AB210" s="20">
        <f>VLOOKUP(CONCATENATE($M210,$N210,$T210),Oferta!$B$2:$Q$360,16,FALSE)</f>
        <v>0</v>
      </c>
      <c r="AC210" s="20" t="e">
        <f>VLOOKUP(CONCATENATE($M210,$N210,$T210),Oferta!$B$2:$Q$360,15,FALSE)</f>
        <v>#N/A</v>
      </c>
      <c r="AI210" s="5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12"/>
      <c r="AW210" s="12"/>
    </row>
    <row r="211" spans="1:49" ht="15" customHeight="1">
      <c r="A211" s="12"/>
      <c r="B211" s="12"/>
      <c r="C211" s="12"/>
      <c r="D211" s="12"/>
      <c r="E211" s="12"/>
      <c r="F211" s="12"/>
      <c r="G211" s="12"/>
      <c r="H211" s="12" t="str">
        <f t="shared" si="0"/>
        <v>T01TÉCNICAS DE PESQUISA EM ECONOMIA I</v>
      </c>
      <c r="I211" s="12" t="e">
        <f>VLOOKUP(CONCATENATE(N211,T211),Simulador!$H$26:$H$33,1,FALSE)</f>
        <v>#N/A</v>
      </c>
      <c r="J211" s="12" t="e">
        <f t="shared" si="1"/>
        <v>#N/A</v>
      </c>
      <c r="K211" s="13" t="e">
        <f t="shared" si="2"/>
        <v>#N/A</v>
      </c>
      <c r="L211" s="12" t="str">
        <f t="shared" si="3"/>
        <v>6º Semestre - T01NoturnoTerça0,881944444444445</v>
      </c>
      <c r="M211" s="14" t="s">
        <v>31</v>
      </c>
      <c r="N211" s="3" t="s">
        <v>68</v>
      </c>
      <c r="O211" s="20" t="str">
        <f>VLOOKUP(CONCATENATE($M211,$N211),Curriculos!$A$2:$J$332,4,FALSE)</f>
        <v>TÉCNICAS DE PESQUISA EM ECONOMIA I</v>
      </c>
      <c r="P211" s="21" t="str">
        <f>VLOOKUP(CONCATENATE($M211,$N211),Curriculos!$A$2:$J$332,5,FALSE)</f>
        <v>OB</v>
      </c>
      <c r="Q211" s="21" t="str">
        <f>VLOOKUP($N211,Oferta!$D$2:$P$100,5,FALSE)</f>
        <v>T</v>
      </c>
      <c r="R211" s="21">
        <f>VLOOKUP(CONCATENATE($M211,$N211),Curriculos!$A$2:$J$332,8,FALSE)</f>
        <v>90</v>
      </c>
      <c r="S211" s="5"/>
      <c r="T211" s="22" t="s">
        <v>24</v>
      </c>
      <c r="U211" s="21" t="str">
        <f>VLOOKUP(CONCATENATE($M211,$N211),Curriculos!$A$2:$J$332,10,FALSE)</f>
        <v>DCEC</v>
      </c>
      <c r="V211" s="20" t="str">
        <f>VLOOKUP(CONCATENATE($M211,$N211,$T211),Oferta!$B$2:$R$360,17,FALSE)</f>
        <v>6º Semestre - T01</v>
      </c>
      <c r="W211" s="20" t="str">
        <f>VLOOKUP(CONCATENATE($M211,$N211,$T211),Oferta!$B$2:$Q$360,12,FALSE)</f>
        <v>AN</v>
      </c>
      <c r="X211" s="22">
        <v>4</v>
      </c>
      <c r="Y211" s="23">
        <f>VLOOKUP(CONCATENATE($W211,$X211),Mtz_Horarios!$E$2:$H$92,2,FALSE)</f>
        <v>0.88194444444444453</v>
      </c>
      <c r="Z211" s="23" t="str">
        <f>VLOOKUP(CONCATENATE($W211,$X211),Mtz_Horarios!$E$2:$H$92,3,FALSE)</f>
        <v>Terça</v>
      </c>
      <c r="AA211" s="24" t="str">
        <f>VLOOKUP(CONCATENATE($W211,$X211),Mtz_Horarios!$E$2:$H$92,4,FALSE)</f>
        <v>Noturno</v>
      </c>
      <c r="AB211" s="20">
        <f>VLOOKUP(CONCATENATE($M211,$N211,$T211),Oferta!$B$2:$Q$360,16,FALSE)</f>
        <v>0</v>
      </c>
      <c r="AC211" s="20" t="e">
        <f>VLOOKUP(CONCATENATE($M211,$N211,$T211),Oferta!$B$2:$Q$360,15,FALSE)</f>
        <v>#N/A</v>
      </c>
      <c r="AI211" s="5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12"/>
      <c r="AW211" s="12"/>
    </row>
    <row r="212" spans="1:49" ht="15" customHeight="1">
      <c r="A212" s="12"/>
      <c r="B212" s="12"/>
      <c r="C212" s="12"/>
      <c r="D212" s="12"/>
      <c r="E212" s="12"/>
      <c r="F212" s="12"/>
      <c r="G212" s="12"/>
      <c r="H212" s="12" t="str">
        <f t="shared" si="0"/>
        <v>T01TÉCNICAS DE PESQUISA EM ECONOMIA I</v>
      </c>
      <c r="I212" s="12" t="e">
        <f>VLOOKUP(CONCATENATE(N212,T212),Simulador!$H$26:$H$33,1,FALSE)</f>
        <v>#N/A</v>
      </c>
      <c r="J212" s="12" t="e">
        <f t="shared" si="1"/>
        <v>#N/A</v>
      </c>
      <c r="K212" s="13" t="e">
        <f t="shared" si="2"/>
        <v>#N/A</v>
      </c>
      <c r="L212" s="12" t="str">
        <f t="shared" si="3"/>
        <v>6º Semestre - T01NoturnoSábado0,3125</v>
      </c>
      <c r="M212" s="14" t="s">
        <v>31</v>
      </c>
      <c r="N212" s="3" t="s">
        <v>68</v>
      </c>
      <c r="O212" s="20" t="str">
        <f>VLOOKUP(CONCATENATE($M212,$N212),Curriculos!$A$2:$J$332,4,FALSE)</f>
        <v>TÉCNICAS DE PESQUISA EM ECONOMIA I</v>
      </c>
      <c r="P212" s="21" t="str">
        <f>VLOOKUP(CONCATENATE($M212,$N212),Curriculos!$A$2:$J$332,5,FALSE)</f>
        <v>OB</v>
      </c>
      <c r="Q212" s="21" t="str">
        <f>VLOOKUP($N212,Oferta!$D$2:$P$100,5,FALSE)</f>
        <v>T</v>
      </c>
      <c r="R212" s="21">
        <f>VLOOKUP(CONCATENATE($M212,$N212),Curriculos!$A$2:$J$332,8,FALSE)</f>
        <v>90</v>
      </c>
      <c r="S212" s="5"/>
      <c r="T212" s="22" t="s">
        <v>24</v>
      </c>
      <c r="U212" s="21" t="str">
        <f>VLOOKUP(CONCATENATE($M212,$N212),Curriculos!$A$2:$J$332,10,FALSE)</f>
        <v>DCEC</v>
      </c>
      <c r="V212" s="20" t="str">
        <f>VLOOKUP(CONCATENATE($M212,$N212,$T212),Oferta!$B$2:$R$360,17,FALSE)</f>
        <v>6º Semestre - T01</v>
      </c>
      <c r="W212" s="20" t="str">
        <f>VLOOKUP(CONCATENATE($M212,$N212,$T212),Oferta!$B$2:$Q$360,12,FALSE)</f>
        <v>AN</v>
      </c>
      <c r="X212" s="22">
        <v>5</v>
      </c>
      <c r="Y212" s="23">
        <f>VLOOKUP(CONCATENATE($W212,$X212),Mtz_Horarios!$E$2:$H$92,2,FALSE)</f>
        <v>0.3125</v>
      </c>
      <c r="Z212" s="23" t="str">
        <f>VLOOKUP(CONCATENATE($W212,$X212),Mtz_Horarios!$E$2:$H$92,3,FALSE)</f>
        <v>Sábado</v>
      </c>
      <c r="AA212" s="24" t="str">
        <f>VLOOKUP(CONCATENATE($W212,$X212),Mtz_Horarios!$E$2:$H$92,4,FALSE)</f>
        <v>Noturno</v>
      </c>
      <c r="AB212" s="20">
        <f>VLOOKUP(CONCATENATE($M212,$N212,$T212),Oferta!$B$2:$Q$360,16,FALSE)</f>
        <v>0</v>
      </c>
      <c r="AC212" s="20" t="e">
        <f>VLOOKUP(CONCATENATE($M212,$N212,$T212),Oferta!$B$2:$Q$360,15,FALSE)</f>
        <v>#N/A</v>
      </c>
      <c r="AI212" s="5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12"/>
      <c r="AW212" s="12"/>
    </row>
    <row r="213" spans="1:49" ht="15" customHeight="1">
      <c r="A213" s="12"/>
      <c r="B213" s="12"/>
      <c r="C213" s="12"/>
      <c r="D213" s="12"/>
      <c r="E213" s="12"/>
      <c r="F213" s="12"/>
      <c r="G213" s="12"/>
      <c r="H213" s="12" t="e">
        <f t="shared" si="0"/>
        <v>#N/A</v>
      </c>
      <c r="I213" s="12" t="e">
        <f>VLOOKUP(CONCATENATE(N213,T213),Simulador!$H$26:$H$33,1,FALSE)</f>
        <v>#N/A</v>
      </c>
      <c r="J213" s="12" t="e">
        <f t="shared" si="1"/>
        <v>#N/A</v>
      </c>
      <c r="K213" s="13" t="e">
        <f t="shared" si="2"/>
        <v>#N/A</v>
      </c>
      <c r="L213" s="12" t="e">
        <f t="shared" si="3"/>
        <v>#N/A</v>
      </c>
      <c r="M213" s="14" t="s">
        <v>31</v>
      </c>
      <c r="N213" s="3" t="s">
        <v>68</v>
      </c>
      <c r="O213" s="20" t="str">
        <f>VLOOKUP(CONCATENATE($M213,$N213),Curriculos!$A$2:$J$332,4,FALSE)</f>
        <v>TÉCNICAS DE PESQUISA EM ECONOMIA I</v>
      </c>
      <c r="P213" s="21" t="str">
        <f>VLOOKUP(CONCATENATE($M213,$N213),Curriculos!$A$2:$J$332,5,FALSE)</f>
        <v>OB</v>
      </c>
      <c r="Q213" s="21" t="str">
        <f>VLOOKUP($N213,Oferta!$D$2:$P$100,5,FALSE)</f>
        <v>T</v>
      </c>
      <c r="R213" s="21">
        <f>VLOOKUP(CONCATENATE($M213,$N213),Curriculos!$A$2:$J$332,8,FALSE)</f>
        <v>90</v>
      </c>
      <c r="S213" s="5"/>
      <c r="T213" s="22" t="s">
        <v>24</v>
      </c>
      <c r="U213" s="21" t="str">
        <f>VLOOKUP(CONCATENATE($M213,$N213),Curriculos!$A$2:$J$332,10,FALSE)</f>
        <v>DCEC</v>
      </c>
      <c r="V213" s="20" t="str">
        <f>VLOOKUP(CONCATENATE($M213,$N213,$T213),Oferta!$B$2:$R$360,17,FALSE)</f>
        <v>6º Semestre - T01</v>
      </c>
      <c r="W213" s="20" t="str">
        <f>VLOOKUP(CONCATENATE($M213,$N213,$T213),Oferta!$B$2:$Q$360,12,FALSE)</f>
        <v>AN</v>
      </c>
      <c r="X213" s="22">
        <v>6</v>
      </c>
      <c r="Y213" s="23" t="e">
        <f>VLOOKUP(CONCATENATE($W213,$X213),Mtz_Horarios!$E$2:$H$92,2,FALSE)</f>
        <v>#N/A</v>
      </c>
      <c r="Z213" s="23" t="e">
        <f>VLOOKUP(CONCATENATE($W213,$X213),Mtz_Horarios!$E$2:$H$92,3,FALSE)</f>
        <v>#N/A</v>
      </c>
      <c r="AA213" s="24" t="e">
        <f>VLOOKUP(CONCATENATE($W213,$X213),Mtz_Horarios!$E$2:$H$92,4,FALSE)</f>
        <v>#N/A</v>
      </c>
      <c r="AB213" s="20">
        <f>VLOOKUP(CONCATENATE($M213,$N213,$T213),Oferta!$B$2:$Q$360,16,FALSE)</f>
        <v>0</v>
      </c>
      <c r="AC213" s="20" t="e">
        <f>VLOOKUP(CONCATENATE($M213,$N213,$T213),Oferta!$B$2:$Q$360,15,FALSE)</f>
        <v>#N/A</v>
      </c>
      <c r="AI213" s="5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12"/>
      <c r="AW213" s="12"/>
    </row>
    <row r="214" spans="1:49" ht="15" hidden="1" customHeight="1">
      <c r="A214" s="12"/>
      <c r="B214" s="12"/>
      <c r="C214" s="12"/>
      <c r="D214" s="12"/>
      <c r="E214" s="12"/>
      <c r="F214" s="12"/>
      <c r="G214" s="12"/>
      <c r="H214" s="12" t="str">
        <f t="shared" si="0"/>
        <v>T01ESTATÍSTICA APLICADA I</v>
      </c>
      <c r="I214" s="12" t="e">
        <f>VLOOKUP(CONCATENATE(N214,T214),Simulador!$H$26:$H$33,1,FALSE)</f>
        <v>#N/A</v>
      </c>
      <c r="J214" s="12" t="e">
        <f t="shared" si="1"/>
        <v>#N/A</v>
      </c>
      <c r="K214" s="13" t="str">
        <f t="shared" si="2"/>
        <v>Sexta0,777777777777778Marcelo Inácio Ferreira Ferraz</v>
      </c>
      <c r="L214" s="12" t="str">
        <f t="shared" si="3"/>
        <v>3º Semestre - T01NoturnoSexta0,777777777777778</v>
      </c>
      <c r="M214" s="14" t="s">
        <v>22</v>
      </c>
      <c r="N214" s="3" t="s">
        <v>46</v>
      </c>
      <c r="O214" s="15" t="str">
        <f>VLOOKUP(CONCATENATE($M214,$N214),Curriculos!$A$2:$J$332,4,FALSE)</f>
        <v>ESTATÍSTICA APLICADA I</v>
      </c>
      <c r="P214" s="16" t="str">
        <f>VLOOKUP(CONCATENATE($M214,$N214),Curriculos!$A$2:$J$332,5,FALSE)</f>
        <v>OB</v>
      </c>
      <c r="Q214" s="16" t="e">
        <f>VLOOKUP($N214,Oferta!$D$2:$P$100,5,FALSE)</f>
        <v>#N/A</v>
      </c>
      <c r="R214" s="16">
        <f>VLOOKUP(CONCATENATE($M214,$N214),Curriculos!$A$2:$J$332,8,FALSE)</f>
        <v>60</v>
      </c>
      <c r="S214" s="17" t="s">
        <v>33</v>
      </c>
      <c r="T214" s="17" t="s">
        <v>24</v>
      </c>
      <c r="U214" s="16" t="str">
        <f>VLOOKUP(CONCATENATE($M214,$N214),Curriculos!$A$2:$J$332,10,FALSE)</f>
        <v>DCET</v>
      </c>
      <c r="V214" s="15" t="str">
        <f>VLOOKUP(CONCATENATE($M214,$N214,$T214),Oferta!$B$2:$R$360,17,FALSE)</f>
        <v>3º Semestre - T01</v>
      </c>
      <c r="W214" s="15" t="str">
        <f>VLOOKUP(CONCATENATE($M214,$N214,$T214),Oferta!$B$2:$Q$360,12,FALSE)</f>
        <v>DN</v>
      </c>
      <c r="X214" s="17">
        <v>1</v>
      </c>
      <c r="Y214" s="18">
        <f>VLOOKUP(CONCATENATE($W214,$X214),Mtz_Horarios!$E$2:$H$92,2,FALSE)</f>
        <v>0.77777777777777779</v>
      </c>
      <c r="Z214" s="18" t="str">
        <f>VLOOKUP(CONCATENATE($W214,$X214),Mtz_Horarios!$E$2:$H$92,3,FALSE)</f>
        <v>Sexta</v>
      </c>
      <c r="AA214" s="19" t="str">
        <f>VLOOKUP(CONCATENATE($W214,$X214),Mtz_Horarios!$E$2:$H$92,4,FALSE)</f>
        <v>Noturno</v>
      </c>
      <c r="AB214" s="15">
        <f>VLOOKUP(CONCATENATE($M214,$N214,$T214),Oferta!$B$2:$Q$360,16,FALSE)</f>
        <v>1107</v>
      </c>
      <c r="AC214" s="15" t="str">
        <f>VLOOKUP(CONCATENATE($M214,$N214,$T214),Oferta!$B$2:$Q$360,15,FALSE)</f>
        <v>Marcelo Inácio Ferreira Ferraz</v>
      </c>
      <c r="AI214" s="5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12"/>
      <c r="AW214" s="12"/>
    </row>
    <row r="215" spans="1:49" ht="15" hidden="1" customHeight="1">
      <c r="A215" s="12"/>
      <c r="B215" s="12"/>
      <c r="C215" s="12"/>
      <c r="D215" s="12"/>
      <c r="E215" s="12"/>
      <c r="F215" s="12"/>
      <c r="G215" s="12"/>
      <c r="H215" s="12" t="str">
        <f t="shared" si="0"/>
        <v>T01ESTATÍSTICA APLICADA I</v>
      </c>
      <c r="I215" s="12" t="e">
        <f>VLOOKUP(CONCATENATE(N215,T215),Simulador!$H$26:$H$33,1,FALSE)</f>
        <v>#N/A</v>
      </c>
      <c r="J215" s="12" t="e">
        <f t="shared" si="1"/>
        <v>#N/A</v>
      </c>
      <c r="K215" s="13" t="str">
        <f t="shared" si="2"/>
        <v>Sexta0,8125Marcelo Inácio Ferreira Ferraz</v>
      </c>
      <c r="L215" s="12" t="str">
        <f t="shared" si="3"/>
        <v>3º Semestre - T01NoturnoSexta0,8125</v>
      </c>
      <c r="M215" s="14" t="s">
        <v>22</v>
      </c>
      <c r="N215" s="3" t="s">
        <v>46</v>
      </c>
      <c r="O215" s="15" t="str">
        <f>VLOOKUP(CONCATENATE($M215,$N215),Curriculos!$A$2:$J$332,4,FALSE)</f>
        <v>ESTATÍSTICA APLICADA I</v>
      </c>
      <c r="P215" s="16" t="str">
        <f>VLOOKUP(CONCATENATE($M215,$N215),Curriculos!$A$2:$J$332,5,FALSE)</f>
        <v>OB</v>
      </c>
      <c r="Q215" s="16" t="e">
        <f>VLOOKUP($N215,Oferta!$D$2:$P$100,5,FALSE)</f>
        <v>#N/A</v>
      </c>
      <c r="R215" s="16">
        <f>VLOOKUP(CONCATENATE($M215,$N215),Curriculos!$A$2:$J$332,8,FALSE)</f>
        <v>60</v>
      </c>
      <c r="S215" s="17" t="s">
        <v>33</v>
      </c>
      <c r="T215" s="17" t="s">
        <v>24</v>
      </c>
      <c r="U215" s="16" t="str">
        <f>VLOOKUP(CONCATENATE($M215,$N215),Curriculos!$A$2:$J$332,10,FALSE)</f>
        <v>DCET</v>
      </c>
      <c r="V215" s="15" t="str">
        <f>VLOOKUP(CONCATENATE($M215,$N215,$T215),Oferta!$B$2:$R$360,17,FALSE)</f>
        <v>3º Semestre - T01</v>
      </c>
      <c r="W215" s="15" t="str">
        <f>VLOOKUP(CONCATENATE($M215,$N215,$T215),Oferta!$B$2:$Q$360,12,FALSE)</f>
        <v>DN</v>
      </c>
      <c r="X215" s="17">
        <v>2</v>
      </c>
      <c r="Y215" s="18">
        <f>VLOOKUP(CONCATENATE($W215,$X215),Mtz_Horarios!$E$2:$H$92,2,FALSE)</f>
        <v>0.8125</v>
      </c>
      <c r="Z215" s="18" t="str">
        <f>VLOOKUP(CONCATENATE($W215,$X215),Mtz_Horarios!$E$2:$H$92,3,FALSE)</f>
        <v>Sexta</v>
      </c>
      <c r="AA215" s="19" t="str">
        <f>VLOOKUP(CONCATENATE($W215,$X215),Mtz_Horarios!$E$2:$H$92,4,FALSE)</f>
        <v>Noturno</v>
      </c>
      <c r="AB215" s="15">
        <f>VLOOKUP(CONCATENATE($M215,$N215,$T215),Oferta!$B$2:$Q$360,16,FALSE)</f>
        <v>1107</v>
      </c>
      <c r="AC215" s="15" t="str">
        <f>VLOOKUP(CONCATENATE($M215,$N215,$T215),Oferta!$B$2:$Q$360,15,FALSE)</f>
        <v>Marcelo Inácio Ferreira Ferraz</v>
      </c>
      <c r="AI215" s="5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12"/>
      <c r="AW215" s="12"/>
    </row>
    <row r="216" spans="1:49" ht="15" hidden="1" customHeight="1">
      <c r="A216" s="12"/>
      <c r="B216" s="12"/>
      <c r="C216" s="12"/>
      <c r="D216" s="12"/>
      <c r="E216" s="12"/>
      <c r="F216" s="12"/>
      <c r="G216" s="12"/>
      <c r="H216" s="12" t="str">
        <f t="shared" si="0"/>
        <v>T01ESTATÍSTICA APLICADA I</v>
      </c>
      <c r="I216" s="12" t="e">
        <f>VLOOKUP(CONCATENATE(N216,T216),Simulador!$H$26:$H$33,1,FALSE)</f>
        <v>#N/A</v>
      </c>
      <c r="J216" s="12" t="e">
        <f t="shared" si="1"/>
        <v>#N/A</v>
      </c>
      <c r="K216" s="13" t="str">
        <f t="shared" si="2"/>
        <v>Quinta0,847222222222222Marcelo Inácio Ferreira Ferraz</v>
      </c>
      <c r="L216" s="12" t="str">
        <f t="shared" si="3"/>
        <v>3º Semestre - T01NoturnoQuinta0,847222222222222</v>
      </c>
      <c r="M216" s="14" t="s">
        <v>22</v>
      </c>
      <c r="N216" s="3" t="s">
        <v>46</v>
      </c>
      <c r="O216" s="15" t="str">
        <f>VLOOKUP(CONCATENATE($M216,$N216),Curriculos!$A$2:$J$332,4,FALSE)</f>
        <v>ESTATÍSTICA APLICADA I</v>
      </c>
      <c r="P216" s="16" t="str">
        <f>VLOOKUP(CONCATENATE($M216,$N216),Curriculos!$A$2:$J$332,5,FALSE)</f>
        <v>OB</v>
      </c>
      <c r="Q216" s="16" t="e">
        <f>VLOOKUP($N216,Oferta!$D$2:$P$100,5,FALSE)</f>
        <v>#N/A</v>
      </c>
      <c r="R216" s="16">
        <f>VLOOKUP(CONCATENATE($M216,$N216),Curriculos!$A$2:$J$332,8,FALSE)</f>
        <v>60</v>
      </c>
      <c r="S216" s="17" t="s">
        <v>33</v>
      </c>
      <c r="T216" s="17" t="s">
        <v>24</v>
      </c>
      <c r="U216" s="16" t="str">
        <f>VLOOKUP(CONCATENATE($M216,$N216),Curriculos!$A$2:$J$332,10,FALSE)</f>
        <v>DCET</v>
      </c>
      <c r="V216" s="15" t="str">
        <f>VLOOKUP(CONCATENATE($M216,$N216,$T216),Oferta!$B$2:$R$360,17,FALSE)</f>
        <v>3º Semestre - T01</v>
      </c>
      <c r="W216" s="15" t="str">
        <f>VLOOKUP(CONCATENATE($M216,$N216,$T216),Oferta!$B$2:$Q$360,12,FALSE)</f>
        <v>DN</v>
      </c>
      <c r="X216" s="17">
        <v>3</v>
      </c>
      <c r="Y216" s="18">
        <f>VLOOKUP(CONCATENATE($W216,$X216),Mtz_Horarios!$E$2:$H$92,2,FALSE)</f>
        <v>0.84722222222222221</v>
      </c>
      <c r="Z216" s="18" t="str">
        <f>VLOOKUP(CONCATENATE($W216,$X216),Mtz_Horarios!$E$2:$H$92,3,FALSE)</f>
        <v>Quinta</v>
      </c>
      <c r="AA216" s="19" t="str">
        <f>VLOOKUP(CONCATENATE($W216,$X216),Mtz_Horarios!$E$2:$H$92,4,FALSE)</f>
        <v>Noturno</v>
      </c>
      <c r="AB216" s="15">
        <f>VLOOKUP(CONCATENATE($M216,$N216,$T216),Oferta!$B$2:$Q$360,16,FALSE)</f>
        <v>1107</v>
      </c>
      <c r="AC216" s="15" t="str">
        <f>VLOOKUP(CONCATENATE($M216,$N216,$T216),Oferta!$B$2:$Q$360,15,FALSE)</f>
        <v>Marcelo Inácio Ferreira Ferraz</v>
      </c>
      <c r="AI216" s="5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12"/>
      <c r="AW216" s="12"/>
    </row>
    <row r="217" spans="1:49" ht="15" hidden="1" customHeight="1">
      <c r="A217" s="12"/>
      <c r="B217" s="12"/>
      <c r="C217" s="12"/>
      <c r="D217" s="12"/>
      <c r="E217" s="12"/>
      <c r="F217" s="12"/>
      <c r="G217" s="12"/>
      <c r="H217" s="12" t="str">
        <f t="shared" si="0"/>
        <v>T01ESTATÍSTICA APLICADA I</v>
      </c>
      <c r="I217" s="12" t="e">
        <f>VLOOKUP(CONCATENATE(N217,T217),Simulador!$H$26:$H$33,1,FALSE)</f>
        <v>#N/A</v>
      </c>
      <c r="J217" s="12" t="e">
        <f t="shared" si="1"/>
        <v>#N/A</v>
      </c>
      <c r="K217" s="13" t="str">
        <f t="shared" si="2"/>
        <v>Quinta0,881944444444445Marcelo Inácio Ferreira Ferraz</v>
      </c>
      <c r="L217" s="12" t="str">
        <f t="shared" si="3"/>
        <v>3º Semestre - T01NoturnoQuinta0,881944444444445</v>
      </c>
      <c r="M217" s="14" t="s">
        <v>22</v>
      </c>
      <c r="N217" s="3" t="s">
        <v>46</v>
      </c>
      <c r="O217" s="15" t="str">
        <f>VLOOKUP(CONCATENATE($M217,$N217),Curriculos!$A$2:$J$332,4,FALSE)</f>
        <v>ESTATÍSTICA APLICADA I</v>
      </c>
      <c r="P217" s="16" t="str">
        <f>VLOOKUP(CONCATENATE($M217,$N217),Curriculos!$A$2:$J$332,5,FALSE)</f>
        <v>OB</v>
      </c>
      <c r="Q217" s="16" t="e">
        <f>VLOOKUP($N217,Oferta!$D$2:$P$100,5,FALSE)</f>
        <v>#N/A</v>
      </c>
      <c r="R217" s="16">
        <f>VLOOKUP(CONCATENATE($M217,$N217),Curriculos!$A$2:$J$332,8,FALSE)</f>
        <v>60</v>
      </c>
      <c r="S217" s="17" t="s">
        <v>33</v>
      </c>
      <c r="T217" s="17" t="s">
        <v>24</v>
      </c>
      <c r="U217" s="16" t="str">
        <f>VLOOKUP(CONCATENATE($M217,$N217),Curriculos!$A$2:$J$332,10,FALSE)</f>
        <v>DCET</v>
      </c>
      <c r="V217" s="15" t="str">
        <f>VLOOKUP(CONCATENATE($M217,$N217,$T217),Oferta!$B$2:$R$360,17,FALSE)</f>
        <v>3º Semestre - T01</v>
      </c>
      <c r="W217" s="15" t="str">
        <f>VLOOKUP(CONCATENATE($M217,$N217,$T217),Oferta!$B$2:$Q$360,12,FALSE)</f>
        <v>DN</v>
      </c>
      <c r="X217" s="17">
        <v>4</v>
      </c>
      <c r="Y217" s="18">
        <f>VLOOKUP(CONCATENATE($W217,$X217),Mtz_Horarios!$E$2:$H$92,2,FALSE)</f>
        <v>0.88194444444444453</v>
      </c>
      <c r="Z217" s="18" t="str">
        <f>VLOOKUP(CONCATENATE($W217,$X217),Mtz_Horarios!$E$2:$H$92,3,FALSE)</f>
        <v>Quinta</v>
      </c>
      <c r="AA217" s="19" t="str">
        <f>VLOOKUP(CONCATENATE($W217,$X217),Mtz_Horarios!$E$2:$H$92,4,FALSE)</f>
        <v>Noturno</v>
      </c>
      <c r="AB217" s="15">
        <f>VLOOKUP(CONCATENATE($M217,$N217,$T217),Oferta!$B$2:$Q$360,16,FALSE)</f>
        <v>1107</v>
      </c>
      <c r="AC217" s="15" t="str">
        <f>VLOOKUP(CONCATENATE($M217,$N217,$T217),Oferta!$B$2:$Q$360,15,FALSE)</f>
        <v>Marcelo Inácio Ferreira Ferraz</v>
      </c>
      <c r="AI217" s="5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12"/>
      <c r="AW217" s="12"/>
    </row>
    <row r="218" spans="1:49" ht="15" hidden="1" customHeight="1">
      <c r="A218" s="12"/>
      <c r="B218" s="12"/>
      <c r="C218" s="12"/>
      <c r="D218" s="12"/>
      <c r="E218" s="12"/>
      <c r="F218" s="12"/>
      <c r="G218" s="12"/>
      <c r="H218" s="12" t="str">
        <f t="shared" si="0"/>
        <v>T01ESTATÍSTICA APLICADA II</v>
      </c>
      <c r="I218" s="12" t="e">
        <f>VLOOKUP(CONCATENATE(N218,T218),Simulador!$H$26:$H$33,1,FALSE)</f>
        <v>#N/A</v>
      </c>
      <c r="J218" s="12" t="e">
        <f t="shared" si="1"/>
        <v>#N/A</v>
      </c>
      <c r="K218" s="13" t="str">
        <f t="shared" si="2"/>
        <v>Quinta0,777777777777778Sérgio José Ribeiro de Oliveira</v>
      </c>
      <c r="L218" s="12" t="str">
        <f t="shared" si="3"/>
        <v>4º Semestre - T01NoturnoQuinta0,777777777777778</v>
      </c>
      <c r="M218" s="14" t="s">
        <v>22</v>
      </c>
      <c r="N218" s="3" t="s">
        <v>69</v>
      </c>
      <c r="O218" s="15" t="str">
        <f>VLOOKUP(CONCATENATE($M218,$N218),Curriculos!$A$2:$J$332,4,FALSE)</f>
        <v>ESTATÍSTICA APLICADA II</v>
      </c>
      <c r="P218" s="16" t="str">
        <f>VLOOKUP(CONCATENATE($M218,$N218),Curriculos!$A$2:$J$332,5,FALSE)</f>
        <v>OB</v>
      </c>
      <c r="Q218" s="16" t="e">
        <f>VLOOKUP($N218,Oferta!$D$2:$P$100,5,FALSE)</f>
        <v>#N/A</v>
      </c>
      <c r="R218" s="16">
        <f>VLOOKUP(CONCATENATE($M218,$N218),Curriculos!$A$2:$J$332,8,FALSE)</f>
        <v>60</v>
      </c>
      <c r="S218" s="17" t="s">
        <v>33</v>
      </c>
      <c r="T218" s="17" t="s">
        <v>24</v>
      </c>
      <c r="U218" s="16" t="str">
        <f>VLOOKUP(CONCATENATE($M218,$N218),Curriculos!$A$2:$J$332,10,FALSE)</f>
        <v>DCET</v>
      </c>
      <c r="V218" s="15" t="str">
        <f>VLOOKUP(CONCATENATE($M218,$N218,$T218),Oferta!$B$2:$R$360,17,FALSE)</f>
        <v>4º Semestre - T01</v>
      </c>
      <c r="W218" s="15" t="str">
        <f>VLOOKUP(CONCATENATE($M218,$N218,$T218),Oferta!$B$2:$Q$360,12,FALSE)</f>
        <v>EN</v>
      </c>
      <c r="X218" s="17">
        <v>1</v>
      </c>
      <c r="Y218" s="18">
        <f>VLOOKUP(CONCATENATE($W218,$X218),Mtz_Horarios!$E$2:$H$92,2,FALSE)</f>
        <v>0.77777777777777779</v>
      </c>
      <c r="Z218" s="18" t="str">
        <f>VLOOKUP(CONCATENATE($W218,$X218),Mtz_Horarios!$E$2:$H$92,3,FALSE)</f>
        <v>Quinta</v>
      </c>
      <c r="AA218" s="19" t="str">
        <f>VLOOKUP(CONCATENATE($W218,$X218),Mtz_Horarios!$E$2:$H$92,4,FALSE)</f>
        <v>Noturno</v>
      </c>
      <c r="AB218" s="15">
        <f>VLOOKUP(CONCATENATE($M218,$N218,$T218),Oferta!$B$2:$Q$360,16,FALSE)</f>
        <v>1103</v>
      </c>
      <c r="AC218" s="15" t="str">
        <f>VLOOKUP(CONCATENATE($M218,$N218,$T218),Oferta!$B$2:$Q$360,15,FALSE)</f>
        <v>Sérgio José Ribeiro de Oliveira</v>
      </c>
      <c r="AI218" s="5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12"/>
      <c r="AW218" s="12"/>
    </row>
    <row r="219" spans="1:49" ht="15" hidden="1" customHeight="1">
      <c r="A219" s="12"/>
      <c r="B219" s="12"/>
      <c r="C219" s="12"/>
      <c r="D219" s="12"/>
      <c r="E219" s="12"/>
      <c r="F219" s="12"/>
      <c r="G219" s="12"/>
      <c r="H219" s="12" t="str">
        <f t="shared" si="0"/>
        <v>T01ESTATÍSTICA APLICADA II</v>
      </c>
      <c r="I219" s="12" t="e">
        <f>VLOOKUP(CONCATENATE(N219,T219),Simulador!$H$26:$H$33,1,FALSE)</f>
        <v>#N/A</v>
      </c>
      <c r="J219" s="12" t="e">
        <f t="shared" si="1"/>
        <v>#N/A</v>
      </c>
      <c r="K219" s="13" t="str">
        <f t="shared" si="2"/>
        <v>Quinta0,8125Sérgio José Ribeiro de Oliveira</v>
      </c>
      <c r="L219" s="12" t="str">
        <f t="shared" si="3"/>
        <v>4º Semestre - T01NoturnoQuinta0,8125</v>
      </c>
      <c r="M219" s="14" t="s">
        <v>22</v>
      </c>
      <c r="N219" s="3" t="s">
        <v>69</v>
      </c>
      <c r="O219" s="15" t="str">
        <f>VLOOKUP(CONCATENATE($M219,$N219),Curriculos!$A$2:$J$332,4,FALSE)</f>
        <v>ESTATÍSTICA APLICADA II</v>
      </c>
      <c r="P219" s="16" t="str">
        <f>VLOOKUP(CONCATENATE($M219,$N219),Curriculos!$A$2:$J$332,5,FALSE)</f>
        <v>OB</v>
      </c>
      <c r="Q219" s="16" t="e">
        <f>VLOOKUP($N219,Oferta!$D$2:$P$100,5,FALSE)</f>
        <v>#N/A</v>
      </c>
      <c r="R219" s="16">
        <f>VLOOKUP(CONCATENATE($M219,$N219),Curriculos!$A$2:$J$332,8,FALSE)</f>
        <v>60</v>
      </c>
      <c r="S219" s="17" t="s">
        <v>33</v>
      </c>
      <c r="T219" s="17" t="s">
        <v>24</v>
      </c>
      <c r="U219" s="16" t="str">
        <f>VLOOKUP(CONCATENATE($M219,$N219),Curriculos!$A$2:$J$332,10,FALSE)</f>
        <v>DCET</v>
      </c>
      <c r="V219" s="15" t="str">
        <f>VLOOKUP(CONCATENATE($M219,$N219,$T219),Oferta!$B$2:$R$360,17,FALSE)</f>
        <v>4º Semestre - T01</v>
      </c>
      <c r="W219" s="15" t="str">
        <f>VLOOKUP(CONCATENATE($M219,$N219,$T219),Oferta!$B$2:$Q$360,12,FALSE)</f>
        <v>EN</v>
      </c>
      <c r="X219" s="17">
        <v>2</v>
      </c>
      <c r="Y219" s="18">
        <f>VLOOKUP(CONCATENATE($W219,$X219),Mtz_Horarios!$E$2:$H$92,2,FALSE)</f>
        <v>0.8125</v>
      </c>
      <c r="Z219" s="18" t="str">
        <f>VLOOKUP(CONCATENATE($W219,$X219),Mtz_Horarios!$E$2:$H$92,3,FALSE)</f>
        <v>Quinta</v>
      </c>
      <c r="AA219" s="19" t="str">
        <f>VLOOKUP(CONCATENATE($W219,$X219),Mtz_Horarios!$E$2:$H$92,4,FALSE)</f>
        <v>Noturno</v>
      </c>
      <c r="AB219" s="15">
        <f>VLOOKUP(CONCATENATE($M219,$N219,$T219),Oferta!$B$2:$Q$360,16,FALSE)</f>
        <v>1103</v>
      </c>
      <c r="AC219" s="15" t="str">
        <f>VLOOKUP(CONCATENATE($M219,$N219,$T219),Oferta!$B$2:$Q$360,15,FALSE)</f>
        <v>Sérgio José Ribeiro de Oliveira</v>
      </c>
      <c r="AI219" s="5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12"/>
      <c r="AW219" s="12"/>
    </row>
    <row r="220" spans="1:49" ht="15" hidden="1" customHeight="1">
      <c r="A220" s="12"/>
      <c r="B220" s="12"/>
      <c r="C220" s="12"/>
      <c r="D220" s="12"/>
      <c r="E220" s="12"/>
      <c r="F220" s="12"/>
      <c r="G220" s="12"/>
      <c r="H220" s="12" t="str">
        <f t="shared" si="0"/>
        <v>T01ESTATÍSTICA APLICADA II</v>
      </c>
      <c r="I220" s="12" t="e">
        <f>VLOOKUP(CONCATENATE(N220,T220),Simulador!$H$26:$H$33,1,FALSE)</f>
        <v>#N/A</v>
      </c>
      <c r="J220" s="12" t="e">
        <f t="shared" si="1"/>
        <v>#N/A</v>
      </c>
      <c r="K220" s="13" t="str">
        <f t="shared" si="2"/>
        <v>Sexta0,847222222222222Sérgio José Ribeiro de Oliveira</v>
      </c>
      <c r="L220" s="12" t="str">
        <f t="shared" si="3"/>
        <v>4º Semestre - T01NoturnoSexta0,847222222222222</v>
      </c>
      <c r="M220" s="14" t="s">
        <v>22</v>
      </c>
      <c r="N220" s="3" t="s">
        <v>69</v>
      </c>
      <c r="O220" s="15" t="str">
        <f>VLOOKUP(CONCATENATE($M220,$N220),Curriculos!$A$2:$J$332,4,FALSE)</f>
        <v>ESTATÍSTICA APLICADA II</v>
      </c>
      <c r="P220" s="16" t="str">
        <f>VLOOKUP(CONCATENATE($M220,$N220),Curriculos!$A$2:$J$332,5,FALSE)</f>
        <v>OB</v>
      </c>
      <c r="Q220" s="16" t="e">
        <f>VLOOKUP($N220,Oferta!$D$2:$P$100,5,FALSE)</f>
        <v>#N/A</v>
      </c>
      <c r="R220" s="16">
        <f>VLOOKUP(CONCATENATE($M220,$N220),Curriculos!$A$2:$J$332,8,FALSE)</f>
        <v>60</v>
      </c>
      <c r="S220" s="17" t="s">
        <v>33</v>
      </c>
      <c r="T220" s="17" t="s">
        <v>24</v>
      </c>
      <c r="U220" s="16" t="str">
        <f>VLOOKUP(CONCATENATE($M220,$N220),Curriculos!$A$2:$J$332,10,FALSE)</f>
        <v>DCET</v>
      </c>
      <c r="V220" s="15" t="str">
        <f>VLOOKUP(CONCATENATE($M220,$N220,$T220),Oferta!$B$2:$R$360,17,FALSE)</f>
        <v>4º Semestre - T01</v>
      </c>
      <c r="W220" s="15" t="str">
        <f>VLOOKUP(CONCATENATE($M220,$N220,$T220),Oferta!$B$2:$Q$360,12,FALSE)</f>
        <v>EN</v>
      </c>
      <c r="X220" s="17">
        <v>3</v>
      </c>
      <c r="Y220" s="18">
        <f>VLOOKUP(CONCATENATE($W220,$X220),Mtz_Horarios!$E$2:$H$92,2,FALSE)</f>
        <v>0.84722222222222221</v>
      </c>
      <c r="Z220" s="18" t="str">
        <f>VLOOKUP(CONCATENATE($W220,$X220),Mtz_Horarios!$E$2:$H$92,3,FALSE)</f>
        <v>Sexta</v>
      </c>
      <c r="AA220" s="19" t="str">
        <f>VLOOKUP(CONCATENATE($W220,$X220),Mtz_Horarios!$E$2:$H$92,4,FALSE)</f>
        <v>Noturno</v>
      </c>
      <c r="AB220" s="15">
        <f>VLOOKUP(CONCATENATE($M220,$N220,$T220),Oferta!$B$2:$Q$360,16,FALSE)</f>
        <v>1103</v>
      </c>
      <c r="AC220" s="15" t="str">
        <f>VLOOKUP(CONCATENATE($M220,$N220,$T220),Oferta!$B$2:$Q$360,15,FALSE)</f>
        <v>Sérgio José Ribeiro de Oliveira</v>
      </c>
      <c r="AI220" s="5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12"/>
      <c r="AW220" s="12"/>
    </row>
    <row r="221" spans="1:49" ht="15" hidden="1" customHeight="1">
      <c r="A221" s="12"/>
      <c r="B221" s="12"/>
      <c r="C221" s="12"/>
      <c r="D221" s="12"/>
      <c r="E221" s="12"/>
      <c r="F221" s="12"/>
      <c r="G221" s="12"/>
      <c r="H221" s="12" t="str">
        <f t="shared" si="0"/>
        <v>T01ESTATÍSTICA APLICADA II</v>
      </c>
      <c r="I221" s="12" t="e">
        <f>VLOOKUP(CONCATENATE(N221,T221),Simulador!$H$26:$H$33,1,FALSE)</f>
        <v>#N/A</v>
      </c>
      <c r="J221" s="12" t="e">
        <f t="shared" si="1"/>
        <v>#N/A</v>
      </c>
      <c r="K221" s="13" t="str">
        <f t="shared" si="2"/>
        <v>Sexta0,881944444444445Sérgio José Ribeiro de Oliveira</v>
      </c>
      <c r="L221" s="12" t="str">
        <f t="shared" si="3"/>
        <v>4º Semestre - T01NoturnoSexta0,881944444444445</v>
      </c>
      <c r="M221" s="14" t="s">
        <v>22</v>
      </c>
      <c r="N221" s="3" t="s">
        <v>69</v>
      </c>
      <c r="O221" s="15" t="str">
        <f>VLOOKUP(CONCATENATE($M221,$N221),Curriculos!$A$2:$J$332,4,FALSE)</f>
        <v>ESTATÍSTICA APLICADA II</v>
      </c>
      <c r="P221" s="16" t="str">
        <f>VLOOKUP(CONCATENATE($M221,$N221),Curriculos!$A$2:$J$332,5,FALSE)</f>
        <v>OB</v>
      </c>
      <c r="Q221" s="16" t="e">
        <f>VLOOKUP($N221,Oferta!$D$2:$P$100,5,FALSE)</f>
        <v>#N/A</v>
      </c>
      <c r="R221" s="16">
        <f>VLOOKUP(CONCATENATE($M221,$N221),Curriculos!$A$2:$J$332,8,FALSE)</f>
        <v>60</v>
      </c>
      <c r="S221" s="17" t="s">
        <v>33</v>
      </c>
      <c r="T221" s="17" t="s">
        <v>24</v>
      </c>
      <c r="U221" s="16" t="str">
        <f>VLOOKUP(CONCATENATE($M221,$N221),Curriculos!$A$2:$J$332,10,FALSE)</f>
        <v>DCET</v>
      </c>
      <c r="V221" s="15" t="str">
        <f>VLOOKUP(CONCATENATE($M221,$N221,$T221),Oferta!$B$2:$R$360,17,FALSE)</f>
        <v>4º Semestre - T01</v>
      </c>
      <c r="W221" s="15" t="str">
        <f>VLOOKUP(CONCATENATE($M221,$N221,$T221),Oferta!$B$2:$Q$360,12,FALSE)</f>
        <v>EN</v>
      </c>
      <c r="X221" s="17">
        <v>4</v>
      </c>
      <c r="Y221" s="18">
        <f>VLOOKUP(CONCATENATE($W221,$X221),Mtz_Horarios!$E$2:$H$92,2,FALSE)</f>
        <v>0.88194444444444453</v>
      </c>
      <c r="Z221" s="18" t="str">
        <f>VLOOKUP(CONCATENATE($W221,$X221),Mtz_Horarios!$E$2:$H$92,3,FALSE)</f>
        <v>Sexta</v>
      </c>
      <c r="AA221" s="19" t="str">
        <f>VLOOKUP(CONCATENATE($W221,$X221),Mtz_Horarios!$E$2:$H$92,4,FALSE)</f>
        <v>Noturno</v>
      </c>
      <c r="AB221" s="15">
        <f>VLOOKUP(CONCATENATE($M221,$N221,$T221),Oferta!$B$2:$Q$360,16,FALSE)</f>
        <v>1103</v>
      </c>
      <c r="AC221" s="15" t="str">
        <f>VLOOKUP(CONCATENATE($M221,$N221,$T221),Oferta!$B$2:$Q$360,15,FALSE)</f>
        <v>Sérgio José Ribeiro de Oliveira</v>
      </c>
      <c r="AI221" s="5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12"/>
      <c r="AW221" s="12"/>
    </row>
    <row r="222" spans="1:49" ht="15" customHeight="1">
      <c r="A222" s="12"/>
      <c r="B222" s="12"/>
      <c r="C222" s="12"/>
      <c r="D222" s="12"/>
      <c r="E222" s="12"/>
      <c r="F222" s="12"/>
      <c r="G222" s="12"/>
      <c r="H222" s="12" t="str">
        <f t="shared" si="0"/>
        <v>T01ANÁLISE ECONÔMICO FINANCEIRA</v>
      </c>
      <c r="I222" s="12" t="str">
        <f>VLOOKUP(CONCATENATE(N222,T222),Simulador!$H$26:$H$33,1,FALSE)</f>
        <v>CEC006T01</v>
      </c>
      <c r="J222" s="12" t="str">
        <f t="shared" si="1"/>
        <v>Sexta0,777777777777778</v>
      </c>
      <c r="K222" s="13" t="str">
        <f t="shared" si="2"/>
        <v>Sexta0,777777777777778Marcelo Santos Silva</v>
      </c>
      <c r="L222" s="12" t="str">
        <f t="shared" si="3"/>
        <v>5º Semestre - T01NoturnoSexta0,777777777777778</v>
      </c>
      <c r="M222" s="14" t="s">
        <v>22</v>
      </c>
      <c r="N222" s="3" t="s">
        <v>70</v>
      </c>
      <c r="O222" s="15" t="str">
        <f>VLOOKUP(CONCATENATE($M222,$N222),Curriculos!$A$2:$J$332,4,FALSE)</f>
        <v>ANÁLISE ECONÔMICO FINANCEIRA</v>
      </c>
      <c r="P222" s="16" t="str">
        <f>VLOOKUP(CONCATENATE($M222,$N222),Curriculos!$A$2:$J$332,5,FALSE)</f>
        <v>OB</v>
      </c>
      <c r="Q222" s="16" t="str">
        <f>VLOOKUP(CONCATENATE($M222,$N222),Curriculos!$A$2:$J$332,7,FALSE)</f>
        <v>T</v>
      </c>
      <c r="R222" s="16">
        <f>VLOOKUP(CONCATENATE($M222,$N222),Curriculos!$A$2:$J$332,8,FALSE)</f>
        <v>60</v>
      </c>
      <c r="S222" s="17" t="s">
        <v>33</v>
      </c>
      <c r="T222" s="17" t="s">
        <v>24</v>
      </c>
      <c r="U222" s="16" t="str">
        <f>VLOOKUP(CONCATENATE($M222,$N222),Curriculos!$A$2:$J$332,10,FALSE)</f>
        <v>DCEC</v>
      </c>
      <c r="V222" s="15" t="str">
        <f>VLOOKUP(CONCATENATE($M222,$N222,$T222),Oferta!$B$2:$R$360,17,FALSE)</f>
        <v>5º Semestre - T01</v>
      </c>
      <c r="W222" s="15" t="str">
        <f>VLOOKUP(CONCATENATE($M222,$N222,$T222),Oferta!$B$2:$Q$360,12,FALSE)</f>
        <v>DN</v>
      </c>
      <c r="X222" s="17">
        <v>1</v>
      </c>
      <c r="Y222" s="18">
        <f>VLOOKUP(CONCATENATE($W222,$X222),Mtz_Horarios!$E$2:$H$92,2,FALSE)</f>
        <v>0.77777777777777779</v>
      </c>
      <c r="Z222" s="18" t="str">
        <f>VLOOKUP(CONCATENATE($W222,$X222),Mtz_Horarios!$E$2:$H$92,3,FALSE)</f>
        <v>Sexta</v>
      </c>
      <c r="AA222" s="19" t="str">
        <f>VLOOKUP(CONCATENATE($W222,$X222),Mtz_Horarios!$E$2:$H$92,4,FALSE)</f>
        <v>Noturno</v>
      </c>
      <c r="AB222" s="15">
        <f>VLOOKUP(CONCATENATE($M222,$N222,$T222),Oferta!$B$2:$Q$360,16,FALSE)</f>
        <v>1106</v>
      </c>
      <c r="AC222" s="15" t="str">
        <f>VLOOKUP(CONCATENATE($M222,$N222,$T222),Oferta!$B$2:$Q$360,15,FALSE)</f>
        <v>Marcelo Santos Silva</v>
      </c>
      <c r="AI222" s="5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12"/>
      <c r="AW222" s="12"/>
    </row>
    <row r="223" spans="1:49" ht="15" customHeight="1">
      <c r="A223" s="12"/>
      <c r="B223" s="12"/>
      <c r="C223" s="12"/>
      <c r="D223" s="12"/>
      <c r="E223" s="12"/>
      <c r="F223" s="12"/>
      <c r="G223" s="12"/>
      <c r="H223" s="12" t="str">
        <f t="shared" si="0"/>
        <v>T01ANÁLISE ECONÔMICO FINANCEIRA</v>
      </c>
      <c r="I223" s="12" t="str">
        <f>VLOOKUP(CONCATENATE(N223,T223),Simulador!$H$26:$H$33,1,FALSE)</f>
        <v>CEC006T01</v>
      </c>
      <c r="J223" s="12" t="str">
        <f t="shared" si="1"/>
        <v>Sexta0,8125</v>
      </c>
      <c r="K223" s="13" t="str">
        <f t="shared" si="2"/>
        <v>Sexta0,8125Marcelo Santos Silva</v>
      </c>
      <c r="L223" s="12" t="str">
        <f t="shared" si="3"/>
        <v>5º Semestre - T01NoturnoSexta0,8125</v>
      </c>
      <c r="M223" s="14" t="s">
        <v>22</v>
      </c>
      <c r="N223" s="3" t="s">
        <v>70</v>
      </c>
      <c r="O223" s="15" t="str">
        <f>VLOOKUP(CONCATENATE($M223,$N223),Curriculos!$A$2:$J$332,4,FALSE)</f>
        <v>ANÁLISE ECONÔMICO FINANCEIRA</v>
      </c>
      <c r="P223" s="16" t="str">
        <f>VLOOKUP(CONCATENATE($M223,$N223),Curriculos!$A$2:$J$332,5,FALSE)</f>
        <v>OB</v>
      </c>
      <c r="Q223" s="16" t="str">
        <f>VLOOKUP(CONCATENATE($M223,$N223),Curriculos!$A$2:$J$332,7,FALSE)</f>
        <v>T</v>
      </c>
      <c r="R223" s="16">
        <f>VLOOKUP(CONCATENATE($M223,$N223),Curriculos!$A$2:$J$332,8,FALSE)</f>
        <v>60</v>
      </c>
      <c r="S223" s="17" t="s">
        <v>33</v>
      </c>
      <c r="T223" s="17" t="s">
        <v>24</v>
      </c>
      <c r="U223" s="16" t="str">
        <f>VLOOKUP(CONCATENATE($M223,$N223),Curriculos!$A$2:$J$332,10,FALSE)</f>
        <v>DCEC</v>
      </c>
      <c r="V223" s="15" t="str">
        <f>VLOOKUP(CONCATENATE($M223,$N223,$T223),Oferta!$B$2:$R$360,17,FALSE)</f>
        <v>5º Semestre - T01</v>
      </c>
      <c r="W223" s="15" t="str">
        <f>VLOOKUP(CONCATENATE($M223,$N223,$T223),Oferta!$B$2:$Q$360,12,FALSE)</f>
        <v>DN</v>
      </c>
      <c r="X223" s="17">
        <v>2</v>
      </c>
      <c r="Y223" s="18">
        <f>VLOOKUP(CONCATENATE($W223,$X223),Mtz_Horarios!$E$2:$H$92,2,FALSE)</f>
        <v>0.8125</v>
      </c>
      <c r="Z223" s="18" t="str">
        <f>VLOOKUP(CONCATENATE($W223,$X223),Mtz_Horarios!$E$2:$H$92,3,FALSE)</f>
        <v>Sexta</v>
      </c>
      <c r="AA223" s="19" t="str">
        <f>VLOOKUP(CONCATENATE($W223,$X223),Mtz_Horarios!$E$2:$H$92,4,FALSE)</f>
        <v>Noturno</v>
      </c>
      <c r="AB223" s="15">
        <f>VLOOKUP(CONCATENATE($M223,$N223,$T223),Oferta!$B$2:$Q$360,16,FALSE)</f>
        <v>1106</v>
      </c>
      <c r="AC223" s="15" t="str">
        <f>VLOOKUP(CONCATENATE($M223,$N223,$T223),Oferta!$B$2:$Q$360,15,FALSE)</f>
        <v>Marcelo Santos Silva</v>
      </c>
      <c r="AI223" s="5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12"/>
      <c r="AW223" s="12"/>
    </row>
    <row r="224" spans="1:49" ht="15" customHeight="1">
      <c r="A224" s="12"/>
      <c r="B224" s="12"/>
      <c r="C224" s="12"/>
      <c r="D224" s="12"/>
      <c r="E224" s="12"/>
      <c r="F224" s="12"/>
      <c r="G224" s="12"/>
      <c r="H224" s="12" t="str">
        <f t="shared" si="0"/>
        <v>T01ANÁLISE ECONÔMICO FINANCEIRA</v>
      </c>
      <c r="I224" s="12" t="str">
        <f>VLOOKUP(CONCATENATE(N224,T224),Simulador!$H$26:$H$33,1,FALSE)</f>
        <v>CEC006T01</v>
      </c>
      <c r="J224" s="12" t="str">
        <f t="shared" si="1"/>
        <v>Quinta0,847222222222222</v>
      </c>
      <c r="K224" s="13" t="str">
        <f t="shared" si="2"/>
        <v>Quinta0,847222222222222Marcelo Santos Silva</v>
      </c>
      <c r="L224" s="12" t="str">
        <f t="shared" si="3"/>
        <v>5º Semestre - T01NoturnoQuinta0,847222222222222</v>
      </c>
      <c r="M224" s="14" t="s">
        <v>22</v>
      </c>
      <c r="N224" s="3" t="s">
        <v>70</v>
      </c>
      <c r="O224" s="15" t="str">
        <f>VLOOKUP(CONCATENATE($M224,$N224),Curriculos!$A$2:$J$332,4,FALSE)</f>
        <v>ANÁLISE ECONÔMICO FINANCEIRA</v>
      </c>
      <c r="P224" s="16" t="str">
        <f>VLOOKUP(CONCATENATE($M224,$N224),Curriculos!$A$2:$J$332,5,FALSE)</f>
        <v>OB</v>
      </c>
      <c r="Q224" s="16" t="str">
        <f>VLOOKUP(CONCATENATE($M224,$N224),Curriculos!$A$2:$J$332,7,FALSE)</f>
        <v>T</v>
      </c>
      <c r="R224" s="16">
        <f>VLOOKUP(CONCATENATE($M224,$N224),Curriculos!$A$2:$J$332,8,FALSE)</f>
        <v>60</v>
      </c>
      <c r="S224" s="17" t="s">
        <v>33</v>
      </c>
      <c r="T224" s="17" t="s">
        <v>24</v>
      </c>
      <c r="U224" s="16" t="str">
        <f>VLOOKUP(CONCATENATE($M224,$N224),Curriculos!$A$2:$J$332,10,FALSE)</f>
        <v>DCEC</v>
      </c>
      <c r="V224" s="15" t="str">
        <f>VLOOKUP(CONCATENATE($M224,$N224,$T224),Oferta!$B$2:$R$360,17,FALSE)</f>
        <v>5º Semestre - T01</v>
      </c>
      <c r="W224" s="15" t="str">
        <f>VLOOKUP(CONCATENATE($M224,$N224,$T224),Oferta!$B$2:$Q$360,12,FALSE)</f>
        <v>DN</v>
      </c>
      <c r="X224" s="17">
        <v>3</v>
      </c>
      <c r="Y224" s="18">
        <f>VLOOKUP(CONCATENATE($W224,$X224),Mtz_Horarios!$E$2:$H$92,2,FALSE)</f>
        <v>0.84722222222222221</v>
      </c>
      <c r="Z224" s="18" t="str">
        <f>VLOOKUP(CONCATENATE($W224,$X224),Mtz_Horarios!$E$2:$H$92,3,FALSE)</f>
        <v>Quinta</v>
      </c>
      <c r="AA224" s="19" t="str">
        <f>VLOOKUP(CONCATENATE($W224,$X224),Mtz_Horarios!$E$2:$H$92,4,FALSE)</f>
        <v>Noturno</v>
      </c>
      <c r="AB224" s="15">
        <f>VLOOKUP(CONCATENATE($M224,$N224,$T224),Oferta!$B$2:$Q$360,16,FALSE)</f>
        <v>1106</v>
      </c>
      <c r="AC224" s="15" t="str">
        <f>VLOOKUP(CONCATENATE($M224,$N224,$T224),Oferta!$B$2:$Q$360,15,FALSE)</f>
        <v>Marcelo Santos Silva</v>
      </c>
      <c r="AI224" s="5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12"/>
      <c r="AW224" s="12"/>
    </row>
    <row r="225" spans="1:49" ht="15" customHeight="1">
      <c r="A225" s="12"/>
      <c r="B225" s="12"/>
      <c r="C225" s="12"/>
      <c r="D225" s="12"/>
      <c r="E225" s="12"/>
      <c r="F225" s="12"/>
      <c r="G225" s="12"/>
      <c r="H225" s="12" t="str">
        <f t="shared" si="0"/>
        <v>T01ANÁLISE ECONÔMICO FINANCEIRA</v>
      </c>
      <c r="I225" s="12" t="str">
        <f>VLOOKUP(CONCATENATE(N225,T225),Simulador!$H$26:$H$33,1,FALSE)</f>
        <v>CEC006T01</v>
      </c>
      <c r="J225" s="12" t="str">
        <f t="shared" si="1"/>
        <v>Quinta0,881944444444445</v>
      </c>
      <c r="K225" s="13" t="str">
        <f t="shared" si="2"/>
        <v>Quinta0,881944444444445Marcelo Santos Silva</v>
      </c>
      <c r="L225" s="12" t="str">
        <f t="shared" si="3"/>
        <v>5º Semestre - T01NoturnoQuinta0,881944444444445</v>
      </c>
      <c r="M225" s="14" t="s">
        <v>22</v>
      </c>
      <c r="N225" s="3" t="s">
        <v>70</v>
      </c>
      <c r="O225" s="15" t="str">
        <f>VLOOKUP(CONCATENATE($M225,$N225),Curriculos!$A$2:$J$332,4,FALSE)</f>
        <v>ANÁLISE ECONÔMICO FINANCEIRA</v>
      </c>
      <c r="P225" s="16" t="str">
        <f>VLOOKUP(CONCATENATE($M225,$N225),Curriculos!$A$2:$J$332,5,FALSE)</f>
        <v>OB</v>
      </c>
      <c r="Q225" s="16" t="str">
        <f>VLOOKUP(CONCATENATE($M225,$N225),Curriculos!$A$2:$J$332,7,FALSE)</f>
        <v>T</v>
      </c>
      <c r="R225" s="16">
        <f>VLOOKUP(CONCATENATE($M225,$N225),Curriculos!$A$2:$J$332,8,FALSE)</f>
        <v>60</v>
      </c>
      <c r="S225" s="17" t="s">
        <v>33</v>
      </c>
      <c r="T225" s="17" t="s">
        <v>24</v>
      </c>
      <c r="U225" s="16" t="str">
        <f>VLOOKUP(CONCATENATE($M225,$N225),Curriculos!$A$2:$J$332,10,FALSE)</f>
        <v>DCEC</v>
      </c>
      <c r="V225" s="15" t="str">
        <f>VLOOKUP(CONCATENATE($M225,$N225,$T225),Oferta!$B$2:$R$360,17,FALSE)</f>
        <v>5º Semestre - T01</v>
      </c>
      <c r="W225" s="15" t="str">
        <f>VLOOKUP(CONCATENATE($M225,$N225,$T225),Oferta!$B$2:$Q$360,12,FALSE)</f>
        <v>DN</v>
      </c>
      <c r="X225" s="17">
        <v>4</v>
      </c>
      <c r="Y225" s="18">
        <f>VLOOKUP(CONCATENATE($W225,$X225),Mtz_Horarios!$E$2:$H$92,2,FALSE)</f>
        <v>0.88194444444444453</v>
      </c>
      <c r="Z225" s="18" t="str">
        <f>VLOOKUP(CONCATENATE($W225,$X225),Mtz_Horarios!$E$2:$H$92,3,FALSE)</f>
        <v>Quinta</v>
      </c>
      <c r="AA225" s="19" t="str">
        <f>VLOOKUP(CONCATENATE($W225,$X225),Mtz_Horarios!$E$2:$H$92,4,FALSE)</f>
        <v>Noturno</v>
      </c>
      <c r="AB225" s="15">
        <f>VLOOKUP(CONCATENATE($M225,$N225,$T225),Oferta!$B$2:$Q$360,16,FALSE)</f>
        <v>1106</v>
      </c>
      <c r="AC225" s="15" t="str">
        <f>VLOOKUP(CONCATENATE($M225,$N225,$T225),Oferta!$B$2:$Q$360,15,FALSE)</f>
        <v>Marcelo Santos Silva</v>
      </c>
      <c r="AI225" s="5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12"/>
      <c r="AW225" s="12"/>
    </row>
    <row r="226" spans="1:49" ht="15" hidden="1" customHeight="1">
      <c r="A226" s="12"/>
      <c r="B226" s="12"/>
      <c r="C226" s="12"/>
      <c r="D226" s="12"/>
      <c r="E226" s="12"/>
      <c r="F226" s="12"/>
      <c r="G226" s="12"/>
      <c r="H226" s="12" t="str">
        <f t="shared" si="0"/>
        <v>T01CONTABILIDADE I</v>
      </c>
      <c r="I226" s="12" t="e">
        <f>VLOOKUP(CONCATENATE(N226,T226),Simulador!$H$26:$H$33,1,FALSE)</f>
        <v>#N/A</v>
      </c>
      <c r="J226" s="12" t="e">
        <f t="shared" si="1"/>
        <v>#N/A</v>
      </c>
      <c r="K226" s="13" t="str">
        <f t="shared" si="2"/>
        <v>Sábado0,3125A definir</v>
      </c>
      <c r="L226" s="12" t="str">
        <f t="shared" si="3"/>
        <v>7º Semestre - T01NoturnoSábado0,3125</v>
      </c>
      <c r="M226" s="14" t="s">
        <v>22</v>
      </c>
      <c r="N226" s="3" t="s">
        <v>71</v>
      </c>
      <c r="O226" s="20" t="str">
        <f>VLOOKUP(CONCATENATE($M226,$N226),Curriculos!$A$2:$J$332,4,FALSE)</f>
        <v>CONTABILIDADE I</v>
      </c>
      <c r="P226" s="21" t="str">
        <f>VLOOKUP(CONCATENATE($M226,$N226),Curriculos!$A$2:$J$332,5,FALSE)</f>
        <v>OB</v>
      </c>
      <c r="Q226" s="21" t="str">
        <f>VLOOKUP($N226,Oferta!$D$2:$P$100,5,FALSE)</f>
        <v>T</v>
      </c>
      <c r="R226" s="21">
        <f>VLOOKUP(CONCATENATE($M226,$N226),Curriculos!$A$2:$J$332,8,FALSE)</f>
        <v>60</v>
      </c>
      <c r="S226" s="5" t="s">
        <v>33</v>
      </c>
      <c r="T226" s="22" t="s">
        <v>24</v>
      </c>
      <c r="U226" s="21" t="str">
        <f>VLOOKUP(CONCATENATE($M226,$N226),Curriculos!$A$2:$J$332,10,FALSE)</f>
        <v>DCAC</v>
      </c>
      <c r="V226" s="20" t="str">
        <f>VLOOKUP(CONCATENATE($M226,$N226,$T226),Oferta!$B$2:$R$360,17,FALSE)</f>
        <v>7º Semestre - T01</v>
      </c>
      <c r="W226" s="20" t="str">
        <f>VLOOKUP(CONCATENATE($M226,$N226,$T226),Oferta!$B$2:$Q$360,12,FALSE)</f>
        <v>FN</v>
      </c>
      <c r="X226" s="22">
        <v>1</v>
      </c>
      <c r="Y226" s="23">
        <f>VLOOKUP(CONCATENATE($W226,$X226),Mtz_Horarios!$E$2:$H$92,2,FALSE)</f>
        <v>0.3125</v>
      </c>
      <c r="Z226" s="23" t="str">
        <f>VLOOKUP(CONCATENATE($W226,$X226),Mtz_Horarios!$E$2:$H$92,3,FALSE)</f>
        <v>Sábado</v>
      </c>
      <c r="AA226" s="24" t="str">
        <f>VLOOKUP(CONCATENATE($W226,$X226),Mtz_Horarios!$E$2:$H$92,4,FALSE)</f>
        <v>Noturno</v>
      </c>
      <c r="AB226" s="20">
        <f>VLOOKUP(CONCATENATE($M226,$N226,$T226),Oferta!$B$2:$Q$360,16,FALSE)</f>
        <v>1103</v>
      </c>
      <c r="AC226" s="20" t="str">
        <f>VLOOKUP(CONCATENATE($M226,$N226,$T226),Oferta!$B$2:$Q$360,15,FALSE)</f>
        <v>A definir</v>
      </c>
      <c r="AI226" s="5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12"/>
      <c r="AW226" s="12"/>
    </row>
    <row r="227" spans="1:49" ht="15" hidden="1" customHeight="1">
      <c r="A227" s="12"/>
      <c r="B227" s="12"/>
      <c r="C227" s="12"/>
      <c r="D227" s="12"/>
      <c r="E227" s="12"/>
      <c r="F227" s="12"/>
      <c r="G227" s="12"/>
      <c r="H227" s="12" t="str">
        <f t="shared" si="0"/>
        <v>T01CONTABILIDADE I</v>
      </c>
      <c r="I227" s="12" t="e">
        <f>VLOOKUP(CONCATENATE(N227,T227),Simulador!$H$26:$H$33,1,FALSE)</f>
        <v>#N/A</v>
      </c>
      <c r="J227" s="12" t="e">
        <f t="shared" si="1"/>
        <v>#N/A</v>
      </c>
      <c r="K227" s="13" t="str">
        <f t="shared" si="2"/>
        <v>Sábado0,347222222222222A definir</v>
      </c>
      <c r="L227" s="12" t="str">
        <f t="shared" si="3"/>
        <v>7º Semestre - T01NoturnoSábado0,347222222222222</v>
      </c>
      <c r="M227" s="14" t="s">
        <v>22</v>
      </c>
      <c r="N227" s="3" t="s">
        <v>71</v>
      </c>
      <c r="O227" s="20" t="str">
        <f>VLOOKUP(CONCATENATE($M227,$N227),Curriculos!$A$2:$J$332,4,FALSE)</f>
        <v>CONTABILIDADE I</v>
      </c>
      <c r="P227" s="21" t="str">
        <f>VLOOKUP(CONCATENATE($M227,$N227),Curriculos!$A$2:$J$332,5,FALSE)</f>
        <v>OB</v>
      </c>
      <c r="Q227" s="21" t="str">
        <f>VLOOKUP($N227,Oferta!$D$2:$P$100,5,FALSE)</f>
        <v>T</v>
      </c>
      <c r="R227" s="21">
        <f>VLOOKUP(CONCATENATE($M227,$N227),Curriculos!$A$2:$J$332,8,FALSE)</f>
        <v>60</v>
      </c>
      <c r="S227" s="5" t="s">
        <v>33</v>
      </c>
      <c r="T227" s="22" t="s">
        <v>24</v>
      </c>
      <c r="U227" s="21" t="str">
        <f>VLOOKUP(CONCATENATE($M227,$N227),Curriculos!$A$2:$J$332,10,FALSE)</f>
        <v>DCAC</v>
      </c>
      <c r="V227" s="20" t="str">
        <f>VLOOKUP(CONCATENATE($M227,$N227,$T227),Oferta!$B$2:$R$360,17,FALSE)</f>
        <v>7º Semestre - T01</v>
      </c>
      <c r="W227" s="20" t="str">
        <f>VLOOKUP(CONCATENATE($M227,$N227,$T227),Oferta!$B$2:$Q$360,12,FALSE)</f>
        <v>FN</v>
      </c>
      <c r="X227" s="22">
        <v>2</v>
      </c>
      <c r="Y227" s="23">
        <f>VLOOKUP(CONCATENATE($W227,$X227),Mtz_Horarios!$E$2:$H$92,2,FALSE)</f>
        <v>0.34722222222222221</v>
      </c>
      <c r="Z227" s="23" t="str">
        <f>VLOOKUP(CONCATENATE($W227,$X227),Mtz_Horarios!$E$2:$H$92,3,FALSE)</f>
        <v>Sábado</v>
      </c>
      <c r="AA227" s="24" t="str">
        <f>VLOOKUP(CONCATENATE($W227,$X227),Mtz_Horarios!$E$2:$H$92,4,FALSE)</f>
        <v>Noturno</v>
      </c>
      <c r="AB227" s="20">
        <f>VLOOKUP(CONCATENATE($M227,$N227,$T227),Oferta!$B$2:$Q$360,16,FALSE)</f>
        <v>1103</v>
      </c>
      <c r="AC227" s="20" t="str">
        <f>VLOOKUP(CONCATENATE($M227,$N227,$T227),Oferta!$B$2:$Q$360,15,FALSE)</f>
        <v>A definir</v>
      </c>
      <c r="AI227" s="5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12"/>
      <c r="AW227" s="12"/>
    </row>
    <row r="228" spans="1:49" ht="15" hidden="1" customHeight="1">
      <c r="A228" s="12"/>
      <c r="B228" s="12"/>
      <c r="C228" s="12"/>
      <c r="D228" s="12"/>
      <c r="E228" s="12"/>
      <c r="F228" s="12"/>
      <c r="G228" s="12"/>
      <c r="H228" s="12" t="str">
        <f t="shared" si="0"/>
        <v>T01CONTABILIDADE I</v>
      </c>
      <c r="I228" s="12" t="e">
        <f>VLOOKUP(CONCATENATE(N228,T228),Simulador!$H$26:$H$33,1,FALSE)</f>
        <v>#N/A</v>
      </c>
      <c r="J228" s="12" t="e">
        <f t="shared" si="1"/>
        <v>#N/A</v>
      </c>
      <c r="K228" s="13" t="str">
        <f t="shared" si="2"/>
        <v>Sábado0,381944444444444A definir</v>
      </c>
      <c r="L228" s="12" t="str">
        <f t="shared" si="3"/>
        <v>7º Semestre - T01NoturnoSábado0,381944444444444</v>
      </c>
      <c r="M228" s="14" t="s">
        <v>22</v>
      </c>
      <c r="N228" s="3" t="s">
        <v>71</v>
      </c>
      <c r="O228" s="20" t="str">
        <f>VLOOKUP(CONCATENATE($M228,$N228),Curriculos!$A$2:$J$332,4,FALSE)</f>
        <v>CONTABILIDADE I</v>
      </c>
      <c r="P228" s="21" t="str">
        <f>VLOOKUP(CONCATENATE($M228,$N228),Curriculos!$A$2:$J$332,5,FALSE)</f>
        <v>OB</v>
      </c>
      <c r="Q228" s="21" t="str">
        <f>VLOOKUP($N228,Oferta!$D$2:$P$100,5,FALSE)</f>
        <v>T</v>
      </c>
      <c r="R228" s="21">
        <f>VLOOKUP(CONCATENATE($M228,$N228),Curriculos!$A$2:$J$332,8,FALSE)</f>
        <v>60</v>
      </c>
      <c r="S228" s="5" t="s">
        <v>33</v>
      </c>
      <c r="T228" s="22" t="s">
        <v>24</v>
      </c>
      <c r="U228" s="21" t="str">
        <f>VLOOKUP(CONCATENATE($M228,$N228),Curriculos!$A$2:$J$332,10,FALSE)</f>
        <v>DCAC</v>
      </c>
      <c r="V228" s="20" t="str">
        <f>VLOOKUP(CONCATENATE($M228,$N228,$T228),Oferta!$B$2:$R$360,17,FALSE)</f>
        <v>7º Semestre - T01</v>
      </c>
      <c r="W228" s="20" t="str">
        <f>VLOOKUP(CONCATENATE($M228,$N228,$T228),Oferta!$B$2:$Q$360,12,FALSE)</f>
        <v>FN</v>
      </c>
      <c r="X228" s="22">
        <v>3</v>
      </c>
      <c r="Y228" s="23">
        <f>VLOOKUP(CONCATENATE($W228,$X228),Mtz_Horarios!$E$2:$H$92,2,FALSE)</f>
        <v>0.38194444444444442</v>
      </c>
      <c r="Z228" s="23" t="str">
        <f>VLOOKUP(CONCATENATE($W228,$X228),Mtz_Horarios!$E$2:$H$92,3,FALSE)</f>
        <v>Sábado</v>
      </c>
      <c r="AA228" s="24" t="str">
        <f>VLOOKUP(CONCATENATE($W228,$X228),Mtz_Horarios!$E$2:$H$92,4,FALSE)</f>
        <v>Noturno</v>
      </c>
      <c r="AB228" s="20">
        <f>VLOOKUP(CONCATENATE($M228,$N228,$T228),Oferta!$B$2:$Q$360,16,FALSE)</f>
        <v>1103</v>
      </c>
      <c r="AC228" s="20" t="str">
        <f>VLOOKUP(CONCATENATE($M228,$N228,$T228),Oferta!$B$2:$Q$360,15,FALSE)</f>
        <v>A definir</v>
      </c>
      <c r="AI228" s="5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12"/>
      <c r="AW228" s="12"/>
    </row>
    <row r="229" spans="1:49" ht="15" hidden="1" customHeight="1">
      <c r="A229" s="12"/>
      <c r="B229" s="12"/>
      <c r="C229" s="12"/>
      <c r="D229" s="12"/>
      <c r="E229" s="12"/>
      <c r="F229" s="12"/>
      <c r="G229" s="12"/>
      <c r="H229" s="12" t="str">
        <f t="shared" si="0"/>
        <v>T01CONTABILIDADE I</v>
      </c>
      <c r="I229" s="12" t="e">
        <f>VLOOKUP(CONCATENATE(N229,T229),Simulador!$H$26:$H$33,1,FALSE)</f>
        <v>#N/A</v>
      </c>
      <c r="J229" s="12" t="e">
        <f t="shared" si="1"/>
        <v>#N/A</v>
      </c>
      <c r="K229" s="13" t="str">
        <f t="shared" si="2"/>
        <v>Sábado0,416666666666667A definir</v>
      </c>
      <c r="L229" s="12" t="str">
        <f t="shared" si="3"/>
        <v>7º Semestre - T01NoturnoSábado0,416666666666667</v>
      </c>
      <c r="M229" s="14" t="s">
        <v>22</v>
      </c>
      <c r="N229" s="3" t="s">
        <v>71</v>
      </c>
      <c r="O229" s="20" t="str">
        <f>VLOOKUP(CONCATENATE($M229,$N229),Curriculos!$A$2:$J$332,4,FALSE)</f>
        <v>CONTABILIDADE I</v>
      </c>
      <c r="P229" s="21" t="str">
        <f>VLOOKUP(CONCATENATE($M229,$N229),Curriculos!$A$2:$J$332,5,FALSE)</f>
        <v>OB</v>
      </c>
      <c r="Q229" s="21" t="str">
        <f>VLOOKUP($N229,Oferta!$D$2:$P$100,5,FALSE)</f>
        <v>T</v>
      </c>
      <c r="R229" s="21">
        <f>VLOOKUP(CONCATENATE($M229,$N229),Curriculos!$A$2:$J$332,8,FALSE)</f>
        <v>60</v>
      </c>
      <c r="S229" s="5" t="s">
        <v>33</v>
      </c>
      <c r="T229" s="22" t="s">
        <v>24</v>
      </c>
      <c r="U229" s="21" t="str">
        <f>VLOOKUP(CONCATENATE($M229,$N229),Curriculos!$A$2:$J$332,10,FALSE)</f>
        <v>DCAC</v>
      </c>
      <c r="V229" s="20" t="str">
        <f>VLOOKUP(CONCATENATE($M229,$N229,$T229),Oferta!$B$2:$R$360,17,FALSE)</f>
        <v>7º Semestre - T01</v>
      </c>
      <c r="W229" s="20" t="str">
        <f>VLOOKUP(CONCATENATE($M229,$N229,$T229),Oferta!$B$2:$Q$360,12,FALSE)</f>
        <v>FN</v>
      </c>
      <c r="X229" s="22">
        <v>4</v>
      </c>
      <c r="Y229" s="23">
        <f>VLOOKUP(CONCATENATE($W229,$X229),Mtz_Horarios!$E$2:$H$92,2,FALSE)</f>
        <v>0.41666666666666663</v>
      </c>
      <c r="Z229" s="23" t="str">
        <f>VLOOKUP(CONCATENATE($W229,$X229),Mtz_Horarios!$E$2:$H$92,3,FALSE)</f>
        <v>Sábado</v>
      </c>
      <c r="AA229" s="24" t="str">
        <f>VLOOKUP(CONCATENATE($W229,$X229),Mtz_Horarios!$E$2:$H$92,4,FALSE)</f>
        <v>Noturno</v>
      </c>
      <c r="AB229" s="20">
        <f>VLOOKUP(CONCATENATE($M229,$N229,$T229),Oferta!$B$2:$Q$360,16,FALSE)</f>
        <v>1103</v>
      </c>
      <c r="AC229" s="20" t="str">
        <f>VLOOKUP(CONCATENATE($M229,$N229,$T229),Oferta!$B$2:$Q$360,15,FALSE)</f>
        <v>A definir</v>
      </c>
      <c r="AI229" s="5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12"/>
      <c r="AW229" s="12"/>
    </row>
    <row r="230" spans="1:49" ht="15" hidden="1" customHeight="1">
      <c r="A230" s="12"/>
      <c r="B230" s="12"/>
      <c r="C230" s="12"/>
      <c r="D230" s="12"/>
      <c r="E230" s="12"/>
      <c r="F230" s="12"/>
      <c r="G230" s="12"/>
      <c r="H230" s="12" t="str">
        <f t="shared" si="0"/>
        <v>T02CONTABILIDADE I</v>
      </c>
      <c r="I230" s="12" t="e">
        <f>VLOOKUP(CONCATENATE(N230,T230),Simulador!$H$26:$H$33,1,FALSE)</f>
        <v>#N/A</v>
      </c>
      <c r="J230" s="12" t="e">
        <f t="shared" si="1"/>
        <v>#N/A</v>
      </c>
      <c r="K230" s="13" t="str">
        <f t="shared" si="2"/>
        <v>Sexta0,3125A definir</v>
      </c>
      <c r="L230" s="12" t="str">
        <f t="shared" si="3"/>
        <v>7º Semestre - T02MatutinoSexta0,3125</v>
      </c>
      <c r="M230" s="14" t="s">
        <v>31</v>
      </c>
      <c r="N230" s="3" t="s">
        <v>71</v>
      </c>
      <c r="O230" s="20" t="str">
        <f>VLOOKUP(CONCATENATE($M230,$N230),Curriculos!$A$2:$J$332,4,FALSE)</f>
        <v>CONTABILIDADE I</v>
      </c>
      <c r="P230" s="21" t="str">
        <f>VLOOKUP(CONCATENATE($M230,$N230),Curriculos!$A$2:$J$332,5,FALSE)</f>
        <v>OB</v>
      </c>
      <c r="Q230" s="21" t="str">
        <f>VLOOKUP($N230,Oferta!$D$2:$P$100,5,FALSE)</f>
        <v>T</v>
      </c>
      <c r="R230" s="21">
        <f>VLOOKUP(CONCATENATE($M230,$N230),Curriculos!$A$2:$J$332,8,FALSE)</f>
        <v>60</v>
      </c>
      <c r="S230" s="5" t="s">
        <v>33</v>
      </c>
      <c r="T230" s="22" t="s">
        <v>29</v>
      </c>
      <c r="U230" s="21" t="str">
        <f>VLOOKUP(CONCATENATE($M230,$N230),Curriculos!$A$2:$J$332,10,FALSE)</f>
        <v>DCAC</v>
      </c>
      <c r="V230" s="20" t="str">
        <f>VLOOKUP(CONCATENATE($M230,$N230,$T230),Oferta!$B$2:$R$360,17,FALSE)</f>
        <v>7º Semestre - T02</v>
      </c>
      <c r="W230" s="20" t="str">
        <f>VLOOKUP(CONCATENATE($M230,$N230,$T230),Oferta!$B$2:$Q$360,12,FALSE)</f>
        <v>EM</v>
      </c>
      <c r="X230" s="22">
        <v>1</v>
      </c>
      <c r="Y230" s="23">
        <f>VLOOKUP(CONCATENATE($W230,$X230),Mtz_Horarios!$E$2:$H$92,2,FALSE)</f>
        <v>0.3125</v>
      </c>
      <c r="Z230" s="23" t="str">
        <f>VLOOKUP(CONCATENATE($W230,$X230),Mtz_Horarios!$E$2:$H$92,3,FALSE)</f>
        <v>Sexta</v>
      </c>
      <c r="AA230" s="24" t="str">
        <f>VLOOKUP(CONCATENATE($W230,$X230),Mtz_Horarios!$E$2:$H$92,4,FALSE)</f>
        <v>Matutino</v>
      </c>
      <c r="AB230" s="20">
        <f>VLOOKUP(CONCATENATE($M230,$N230,$T230),Oferta!$B$2:$Q$360,16,FALSE)</f>
        <v>1103</v>
      </c>
      <c r="AC230" s="20" t="str">
        <f>VLOOKUP(CONCATENATE($M230,$N230,$T230),Oferta!$B$2:$Q$360,15,FALSE)</f>
        <v>A definir</v>
      </c>
      <c r="AI230" s="5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12"/>
      <c r="AW230" s="12"/>
    </row>
    <row r="231" spans="1:49" ht="15" hidden="1" customHeight="1">
      <c r="A231" s="12"/>
      <c r="B231" s="12"/>
      <c r="C231" s="12"/>
      <c r="D231" s="12"/>
      <c r="E231" s="12"/>
      <c r="F231" s="12"/>
      <c r="G231" s="12"/>
      <c r="H231" s="12" t="str">
        <f t="shared" si="0"/>
        <v>T02CONTABILIDADE I</v>
      </c>
      <c r="I231" s="12" t="e">
        <f>VLOOKUP(CONCATENATE(N231,T231),Simulador!$H$26:$H$33,1,FALSE)</f>
        <v>#N/A</v>
      </c>
      <c r="J231" s="12" t="e">
        <f t="shared" si="1"/>
        <v>#N/A</v>
      </c>
      <c r="K231" s="13" t="str">
        <f t="shared" si="2"/>
        <v>Sexta0,347222222222222A definir</v>
      </c>
      <c r="L231" s="12" t="str">
        <f t="shared" si="3"/>
        <v>7º Semestre - T02MatutinoSexta0,347222222222222</v>
      </c>
      <c r="M231" s="14" t="s">
        <v>31</v>
      </c>
      <c r="N231" s="3" t="s">
        <v>71</v>
      </c>
      <c r="O231" s="20" t="str">
        <f>VLOOKUP(CONCATENATE($M231,$N231),Curriculos!$A$2:$J$332,4,FALSE)</f>
        <v>CONTABILIDADE I</v>
      </c>
      <c r="P231" s="21" t="str">
        <f>VLOOKUP(CONCATENATE($M231,$N231),Curriculos!$A$2:$J$332,5,FALSE)</f>
        <v>OB</v>
      </c>
      <c r="Q231" s="21" t="str">
        <f>VLOOKUP($N231,Oferta!$D$2:$P$100,5,FALSE)</f>
        <v>T</v>
      </c>
      <c r="R231" s="21">
        <f>VLOOKUP(CONCATENATE($M231,$N231),Curriculos!$A$2:$J$332,8,FALSE)</f>
        <v>60</v>
      </c>
      <c r="S231" s="5" t="s">
        <v>33</v>
      </c>
      <c r="T231" s="22" t="s">
        <v>29</v>
      </c>
      <c r="U231" s="21" t="str">
        <f>VLOOKUP(CONCATENATE($M231,$N231),Curriculos!$A$2:$J$332,10,FALSE)</f>
        <v>DCAC</v>
      </c>
      <c r="V231" s="20" t="str">
        <f>VLOOKUP(CONCATENATE($M231,$N231,$T231),Oferta!$B$2:$R$360,17,FALSE)</f>
        <v>7º Semestre - T02</v>
      </c>
      <c r="W231" s="20" t="str">
        <f>VLOOKUP(CONCATENATE($M231,$N231,$T231),Oferta!$B$2:$Q$360,12,FALSE)</f>
        <v>EM</v>
      </c>
      <c r="X231" s="22">
        <v>2</v>
      </c>
      <c r="Y231" s="23">
        <f>VLOOKUP(CONCATENATE($W231,$X231),Mtz_Horarios!$E$2:$H$92,2,FALSE)</f>
        <v>0.34722222222222221</v>
      </c>
      <c r="Z231" s="23" t="str">
        <f>VLOOKUP(CONCATENATE($W231,$X231),Mtz_Horarios!$E$2:$H$92,3,FALSE)</f>
        <v>Sexta</v>
      </c>
      <c r="AA231" s="24" t="str">
        <f>VLOOKUP(CONCATENATE($W231,$X231),Mtz_Horarios!$E$2:$H$92,4,FALSE)</f>
        <v>Matutino</v>
      </c>
      <c r="AB231" s="20">
        <f>VLOOKUP(CONCATENATE($M231,$N231,$T231),Oferta!$B$2:$Q$360,16,FALSE)</f>
        <v>1103</v>
      </c>
      <c r="AC231" s="20" t="str">
        <f>VLOOKUP(CONCATENATE($M231,$N231,$T231),Oferta!$B$2:$Q$360,15,FALSE)</f>
        <v>A definir</v>
      </c>
      <c r="AI231" s="5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12"/>
      <c r="AW231" s="12"/>
    </row>
    <row r="232" spans="1:49" ht="15" hidden="1" customHeight="1">
      <c r="A232" s="12"/>
      <c r="B232" s="12"/>
      <c r="C232" s="12"/>
      <c r="D232" s="12"/>
      <c r="E232" s="12"/>
      <c r="F232" s="12"/>
      <c r="G232" s="12"/>
      <c r="H232" s="12" t="str">
        <f t="shared" si="0"/>
        <v>T02CONTABILIDADE I</v>
      </c>
      <c r="I232" s="12" t="e">
        <f>VLOOKUP(CONCATENATE(N232,T232),Simulador!$H$26:$H$33,1,FALSE)</f>
        <v>#N/A</v>
      </c>
      <c r="J232" s="12" t="e">
        <f t="shared" si="1"/>
        <v>#N/A</v>
      </c>
      <c r="K232" s="13" t="str">
        <f t="shared" si="2"/>
        <v>Quinta0,451388888888889A definir</v>
      </c>
      <c r="L232" s="12" t="str">
        <f t="shared" si="3"/>
        <v>7º Semestre - T02MatutinoQuinta0,451388888888889</v>
      </c>
      <c r="M232" s="14" t="s">
        <v>31</v>
      </c>
      <c r="N232" s="3" t="s">
        <v>71</v>
      </c>
      <c r="O232" s="20" t="str">
        <f>VLOOKUP(CONCATENATE($M232,$N232),Curriculos!$A$2:$J$332,4,FALSE)</f>
        <v>CONTABILIDADE I</v>
      </c>
      <c r="P232" s="21" t="str">
        <f>VLOOKUP(CONCATENATE($M232,$N232),Curriculos!$A$2:$J$332,5,FALSE)</f>
        <v>OB</v>
      </c>
      <c r="Q232" s="21" t="str">
        <f>VLOOKUP($N232,Oferta!$D$2:$P$100,5,FALSE)</f>
        <v>T</v>
      </c>
      <c r="R232" s="21">
        <f>VLOOKUP(CONCATENATE($M232,$N232),Curriculos!$A$2:$J$332,8,FALSE)</f>
        <v>60</v>
      </c>
      <c r="S232" s="5" t="s">
        <v>33</v>
      </c>
      <c r="T232" s="22" t="s">
        <v>29</v>
      </c>
      <c r="U232" s="21" t="str">
        <f>VLOOKUP(CONCATENATE($M232,$N232),Curriculos!$A$2:$J$332,10,FALSE)</f>
        <v>DCAC</v>
      </c>
      <c r="V232" s="20" t="str">
        <f>VLOOKUP(CONCATENATE($M232,$N232,$T232),Oferta!$B$2:$R$360,17,FALSE)</f>
        <v>7º Semestre - T02</v>
      </c>
      <c r="W232" s="20" t="str">
        <f>VLOOKUP(CONCATENATE($M232,$N232,$T232),Oferta!$B$2:$Q$360,12,FALSE)</f>
        <v>EM</v>
      </c>
      <c r="X232" s="22">
        <v>3</v>
      </c>
      <c r="Y232" s="23">
        <f>VLOOKUP(CONCATENATE($W232,$X232),Mtz_Horarios!$E$2:$H$92,2,FALSE)</f>
        <v>0.45138888888888884</v>
      </c>
      <c r="Z232" s="23" t="str">
        <f>VLOOKUP(CONCATENATE($W232,$X232),Mtz_Horarios!$E$2:$H$92,3,FALSE)</f>
        <v>Quinta</v>
      </c>
      <c r="AA232" s="24" t="str">
        <f>VLOOKUP(CONCATENATE($W232,$X232),Mtz_Horarios!$E$2:$H$92,4,FALSE)</f>
        <v>Matutino</v>
      </c>
      <c r="AB232" s="20">
        <f>VLOOKUP(CONCATENATE($M232,$N232,$T232),Oferta!$B$2:$Q$360,16,FALSE)</f>
        <v>1103</v>
      </c>
      <c r="AC232" s="20" t="str">
        <f>VLOOKUP(CONCATENATE($M232,$N232,$T232),Oferta!$B$2:$Q$360,15,FALSE)</f>
        <v>A definir</v>
      </c>
      <c r="AI232" s="5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12"/>
      <c r="AW232" s="12"/>
    </row>
    <row r="233" spans="1:49" ht="15" hidden="1" customHeight="1">
      <c r="A233" s="12"/>
      <c r="B233" s="12"/>
      <c r="C233" s="12"/>
      <c r="D233" s="12"/>
      <c r="E233" s="12"/>
      <c r="F233" s="12"/>
      <c r="G233" s="12"/>
      <c r="H233" s="12" t="str">
        <f t="shared" si="0"/>
        <v>T02CONTABILIDADE I</v>
      </c>
      <c r="I233" s="12" t="e">
        <f>VLOOKUP(CONCATENATE(N233,T233),Simulador!$H$26:$H$33,1,FALSE)</f>
        <v>#N/A</v>
      </c>
      <c r="J233" s="12" t="e">
        <f t="shared" si="1"/>
        <v>#N/A</v>
      </c>
      <c r="K233" s="13" t="str">
        <f t="shared" si="2"/>
        <v>Quinta0,486111111111111A definir</v>
      </c>
      <c r="L233" s="12" t="str">
        <f t="shared" si="3"/>
        <v>7º Semestre - T02MatutinoQuinta0,486111111111111</v>
      </c>
      <c r="M233" s="14" t="s">
        <v>31</v>
      </c>
      <c r="N233" s="3" t="s">
        <v>71</v>
      </c>
      <c r="O233" s="20" t="str">
        <f>VLOOKUP(CONCATENATE($M233,$N233),Curriculos!$A$2:$J$332,4,FALSE)</f>
        <v>CONTABILIDADE I</v>
      </c>
      <c r="P233" s="21" t="str">
        <f>VLOOKUP(CONCATENATE($M233,$N233),Curriculos!$A$2:$J$332,5,FALSE)</f>
        <v>OB</v>
      </c>
      <c r="Q233" s="21" t="str">
        <f>VLOOKUP($N233,Oferta!$D$2:$P$100,5,FALSE)</f>
        <v>T</v>
      </c>
      <c r="R233" s="21">
        <f>VLOOKUP(CONCATENATE($M233,$N233),Curriculos!$A$2:$J$332,8,FALSE)</f>
        <v>60</v>
      </c>
      <c r="S233" s="5" t="s">
        <v>33</v>
      </c>
      <c r="T233" s="22" t="s">
        <v>29</v>
      </c>
      <c r="U233" s="21" t="str">
        <f>VLOOKUP(CONCATENATE($M233,$N233),Curriculos!$A$2:$J$332,10,FALSE)</f>
        <v>DCAC</v>
      </c>
      <c r="V233" s="20" t="str">
        <f>VLOOKUP(CONCATENATE($M233,$N233,$T233),Oferta!$B$2:$R$360,17,FALSE)</f>
        <v>7º Semestre - T02</v>
      </c>
      <c r="W233" s="20" t="str">
        <f>VLOOKUP(CONCATENATE($M233,$N233,$T233),Oferta!$B$2:$Q$360,12,FALSE)</f>
        <v>EM</v>
      </c>
      <c r="X233" s="22">
        <v>4</v>
      </c>
      <c r="Y233" s="23">
        <f>VLOOKUP(CONCATENATE($W233,$X233),Mtz_Horarios!$E$2:$H$92,2,FALSE)</f>
        <v>0.4861111111111111</v>
      </c>
      <c r="Z233" s="23" t="str">
        <f>VLOOKUP(CONCATENATE($W233,$X233),Mtz_Horarios!$E$2:$H$92,3,FALSE)</f>
        <v>Quinta</v>
      </c>
      <c r="AA233" s="24" t="str">
        <f>VLOOKUP(CONCATENATE($W233,$X233),Mtz_Horarios!$E$2:$H$92,4,FALSE)</f>
        <v>Matutino</v>
      </c>
      <c r="AB233" s="20">
        <f>VLOOKUP(CONCATENATE($M233,$N233,$T233),Oferta!$B$2:$Q$360,16,FALSE)</f>
        <v>1103</v>
      </c>
      <c r="AC233" s="20" t="str">
        <f>VLOOKUP(CONCATENATE($M233,$N233,$T233),Oferta!$B$2:$Q$360,15,FALSE)</f>
        <v>A definir</v>
      </c>
      <c r="AI233" s="5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12"/>
      <c r="AW233" s="12"/>
    </row>
    <row r="234" spans="1:49" ht="15" customHeight="1">
      <c r="A234" s="12"/>
      <c r="B234" s="12"/>
      <c r="C234" s="12"/>
      <c r="D234" s="12"/>
      <c r="E234" s="12"/>
      <c r="F234" s="12"/>
      <c r="G234" s="12"/>
      <c r="H234" s="12" t="str">
        <f t="shared" si="0"/>
        <v>T02ANÁLISE ECONÔMICO FINANCEIRA</v>
      </c>
      <c r="I234" s="12" t="e">
        <f>VLOOKUP(CONCATENATE(N234,T234),Simulador!$H$26:$H$33,1,FALSE)</f>
        <v>#N/A</v>
      </c>
      <c r="J234" s="12" t="e">
        <f t="shared" si="1"/>
        <v>#N/A</v>
      </c>
      <c r="K234" s="13" t="str">
        <f t="shared" si="2"/>
        <v>Quinta0,3125Marcelo Santos Silva</v>
      </c>
      <c r="L234" s="12" t="str">
        <f t="shared" si="3"/>
        <v>5º Semestre - T02MatutinoQuinta0,3125</v>
      </c>
      <c r="M234" s="14" t="s">
        <v>25</v>
      </c>
      <c r="N234" s="3" t="s">
        <v>70</v>
      </c>
      <c r="O234" s="15" t="str">
        <f>VLOOKUP(CONCATENATE($M234,$N234),Curriculos!$A$2:$J$332,4,FALSE)</f>
        <v>ANÁLISE ECONÔMICO FINANCEIRA</v>
      </c>
      <c r="P234" s="16" t="str">
        <f>VLOOKUP(CONCATENATE($M234,$N234),Curriculos!$A$2:$J$332,5,FALSE)</f>
        <v>OB</v>
      </c>
      <c r="Q234" s="16" t="str">
        <f>VLOOKUP(CONCATENATE($M234,$N234),Curriculos!$A$2:$J$332,7,FALSE)</f>
        <v>T</v>
      </c>
      <c r="R234" s="16">
        <f>VLOOKUP(CONCATENATE($M234,$N234),Curriculos!$A$2:$J$332,8,FALSE)</f>
        <v>60</v>
      </c>
      <c r="S234" s="17" t="s">
        <v>33</v>
      </c>
      <c r="T234" s="17" t="s">
        <v>29</v>
      </c>
      <c r="U234" s="16" t="str">
        <f>VLOOKUP(CONCATENATE($M234,$N234),Curriculos!$A$2:$J$332,10,FALSE)</f>
        <v>DCEC</v>
      </c>
      <c r="V234" s="15" t="str">
        <f>VLOOKUP(CONCATENATE($M234,$N234,$T234),Oferta!$B$2:$R$360,17,FALSE)</f>
        <v>5º Semestre - T02</v>
      </c>
      <c r="W234" s="15" t="str">
        <f>VLOOKUP(CONCATENATE($M234,$N234,$T234),Oferta!$B$2:$Q$360,12,FALSE)</f>
        <v>DM</v>
      </c>
      <c r="X234" s="17">
        <v>1</v>
      </c>
      <c r="Y234" s="18">
        <f>VLOOKUP(CONCATENATE($W234,$X234),Mtz_Horarios!$E$2:$H$92,2,FALSE)</f>
        <v>0.3125</v>
      </c>
      <c r="Z234" s="18" t="str">
        <f>VLOOKUP(CONCATENATE($W234,$X234),Mtz_Horarios!$E$2:$H$92,3,FALSE)</f>
        <v>Quinta</v>
      </c>
      <c r="AA234" s="19" t="str">
        <f>VLOOKUP(CONCATENATE($W234,$X234),Mtz_Horarios!$E$2:$H$92,4,FALSE)</f>
        <v>Matutino</v>
      </c>
      <c r="AB234" s="15">
        <f>VLOOKUP(CONCATENATE($M234,$N234,$T234),Oferta!$B$2:$Q$360,16,FALSE)</f>
        <v>1104</v>
      </c>
      <c r="AC234" s="15" t="str">
        <f>VLOOKUP(CONCATENATE($M234,$N234,$T234),Oferta!$B$2:$Q$360,15,FALSE)</f>
        <v>Marcelo Santos Silva</v>
      </c>
      <c r="AI234" s="5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12"/>
      <c r="AW234" s="12"/>
    </row>
    <row r="235" spans="1:49" ht="15" customHeight="1">
      <c r="A235" s="12"/>
      <c r="B235" s="12"/>
      <c r="C235" s="12"/>
      <c r="D235" s="12"/>
      <c r="E235" s="12"/>
      <c r="F235" s="12"/>
      <c r="G235" s="12"/>
      <c r="H235" s="12" t="str">
        <f t="shared" si="0"/>
        <v>T02ANÁLISE ECONÔMICO FINANCEIRA</v>
      </c>
      <c r="I235" s="12" t="e">
        <f>VLOOKUP(CONCATENATE(N235,T235),Simulador!$H$26:$H$33,1,FALSE)</f>
        <v>#N/A</v>
      </c>
      <c r="J235" s="12" t="e">
        <f t="shared" si="1"/>
        <v>#N/A</v>
      </c>
      <c r="K235" s="13" t="str">
        <f t="shared" si="2"/>
        <v>Quinta0,347222222222222Marcelo Santos Silva</v>
      </c>
      <c r="L235" s="12" t="str">
        <f t="shared" si="3"/>
        <v>5º Semestre - T02MatutinoQuinta0,347222222222222</v>
      </c>
      <c r="M235" s="14" t="s">
        <v>25</v>
      </c>
      <c r="N235" s="3" t="s">
        <v>70</v>
      </c>
      <c r="O235" s="15" t="str">
        <f>VLOOKUP(CONCATENATE($M235,$N235),Curriculos!$A$2:$J$332,4,FALSE)</f>
        <v>ANÁLISE ECONÔMICO FINANCEIRA</v>
      </c>
      <c r="P235" s="16" t="str">
        <f>VLOOKUP(CONCATENATE($M235,$N235),Curriculos!$A$2:$J$332,5,FALSE)</f>
        <v>OB</v>
      </c>
      <c r="Q235" s="16" t="str">
        <f>VLOOKUP(CONCATENATE($M235,$N235),Curriculos!$A$2:$J$332,7,FALSE)</f>
        <v>T</v>
      </c>
      <c r="R235" s="16">
        <f>VLOOKUP(CONCATENATE($M235,$N235),Curriculos!$A$2:$J$332,8,FALSE)</f>
        <v>60</v>
      </c>
      <c r="S235" s="17" t="s">
        <v>33</v>
      </c>
      <c r="T235" s="17" t="s">
        <v>29</v>
      </c>
      <c r="U235" s="16" t="str">
        <f>VLOOKUP(CONCATENATE($M235,$N235),Curriculos!$A$2:$J$332,10,FALSE)</f>
        <v>DCEC</v>
      </c>
      <c r="V235" s="15" t="str">
        <f>VLOOKUP(CONCATENATE($M235,$N235,$T235),Oferta!$B$2:$R$360,17,FALSE)</f>
        <v>5º Semestre - T02</v>
      </c>
      <c r="W235" s="15" t="str">
        <f>VLOOKUP(CONCATENATE($M235,$N235,$T235),Oferta!$B$2:$Q$360,12,FALSE)</f>
        <v>DM</v>
      </c>
      <c r="X235" s="17">
        <v>2</v>
      </c>
      <c r="Y235" s="18">
        <f>VLOOKUP(CONCATENATE($W235,$X235),Mtz_Horarios!$E$2:$H$92,2,FALSE)</f>
        <v>0.34722222222222221</v>
      </c>
      <c r="Z235" s="18" t="str">
        <f>VLOOKUP(CONCATENATE($W235,$X235),Mtz_Horarios!$E$2:$H$92,3,FALSE)</f>
        <v>Quinta</v>
      </c>
      <c r="AA235" s="19" t="str">
        <f>VLOOKUP(CONCATENATE($W235,$X235),Mtz_Horarios!$E$2:$H$92,4,FALSE)</f>
        <v>Matutino</v>
      </c>
      <c r="AB235" s="15">
        <f>VLOOKUP(CONCATENATE($M235,$N235,$T235),Oferta!$B$2:$Q$360,16,FALSE)</f>
        <v>1104</v>
      </c>
      <c r="AC235" s="15" t="str">
        <f>VLOOKUP(CONCATENATE($M235,$N235,$T235),Oferta!$B$2:$Q$360,15,FALSE)</f>
        <v>Marcelo Santos Silva</v>
      </c>
      <c r="AI235" s="5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12"/>
      <c r="AW235" s="12"/>
    </row>
    <row r="236" spans="1:49" ht="15" customHeight="1">
      <c r="A236" s="12"/>
      <c r="B236" s="12"/>
      <c r="C236" s="12"/>
      <c r="D236" s="12"/>
      <c r="E236" s="12"/>
      <c r="F236" s="12"/>
      <c r="G236" s="12"/>
      <c r="H236" s="12" t="str">
        <f t="shared" si="0"/>
        <v>T02ANÁLISE ECONÔMICO FINANCEIRA</v>
      </c>
      <c r="I236" s="12" t="e">
        <f>VLOOKUP(CONCATENATE(N236,T236),Simulador!$H$26:$H$33,1,FALSE)</f>
        <v>#N/A</v>
      </c>
      <c r="J236" s="12" t="e">
        <f t="shared" si="1"/>
        <v>#N/A</v>
      </c>
      <c r="K236" s="13" t="str">
        <f t="shared" si="2"/>
        <v>Sexta0,381944444444444Marcelo Santos Silva</v>
      </c>
      <c r="L236" s="12" t="str">
        <f t="shared" si="3"/>
        <v>5º Semestre - T02MatutinoSexta0,381944444444444</v>
      </c>
      <c r="M236" s="14" t="s">
        <v>25</v>
      </c>
      <c r="N236" s="3" t="s">
        <v>70</v>
      </c>
      <c r="O236" s="15" t="str">
        <f>VLOOKUP(CONCATENATE($M236,$N236),Curriculos!$A$2:$J$332,4,FALSE)</f>
        <v>ANÁLISE ECONÔMICO FINANCEIRA</v>
      </c>
      <c r="P236" s="16" t="str">
        <f>VLOOKUP(CONCATENATE($M236,$N236),Curriculos!$A$2:$J$332,5,FALSE)</f>
        <v>OB</v>
      </c>
      <c r="Q236" s="16" t="str">
        <f>VLOOKUP(CONCATENATE($M236,$N236),Curriculos!$A$2:$J$332,7,FALSE)</f>
        <v>T</v>
      </c>
      <c r="R236" s="16">
        <f>VLOOKUP(CONCATENATE($M236,$N236),Curriculos!$A$2:$J$332,8,FALSE)</f>
        <v>60</v>
      </c>
      <c r="S236" s="17" t="s">
        <v>33</v>
      </c>
      <c r="T236" s="17" t="s">
        <v>29</v>
      </c>
      <c r="U236" s="16" t="str">
        <f>VLOOKUP(CONCATENATE($M236,$N236),Curriculos!$A$2:$J$332,10,FALSE)</f>
        <v>DCEC</v>
      </c>
      <c r="V236" s="15" t="str">
        <f>VLOOKUP(CONCATENATE($M236,$N236,$T236),Oferta!$B$2:$R$360,17,FALSE)</f>
        <v>5º Semestre - T02</v>
      </c>
      <c r="W236" s="15" t="str">
        <f>VLOOKUP(CONCATENATE($M236,$N236,$T236),Oferta!$B$2:$Q$360,12,FALSE)</f>
        <v>DM</v>
      </c>
      <c r="X236" s="17">
        <v>3</v>
      </c>
      <c r="Y236" s="18">
        <f>VLOOKUP(CONCATENATE($W236,$X236),Mtz_Horarios!$E$2:$H$92,2,FALSE)</f>
        <v>0.38194444444444442</v>
      </c>
      <c r="Z236" s="18" t="str">
        <f>VLOOKUP(CONCATENATE($W236,$X236),Mtz_Horarios!$E$2:$H$92,3,FALSE)</f>
        <v>Sexta</v>
      </c>
      <c r="AA236" s="19" t="str">
        <f>VLOOKUP(CONCATENATE($W236,$X236),Mtz_Horarios!$E$2:$H$92,4,FALSE)</f>
        <v>Matutino</v>
      </c>
      <c r="AB236" s="15">
        <f>VLOOKUP(CONCATENATE($M236,$N236,$T236),Oferta!$B$2:$Q$360,16,FALSE)</f>
        <v>1104</v>
      </c>
      <c r="AC236" s="15" t="str">
        <f>VLOOKUP(CONCATENATE($M236,$N236,$T236),Oferta!$B$2:$Q$360,15,FALSE)</f>
        <v>Marcelo Santos Silva</v>
      </c>
      <c r="AI236" s="5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12"/>
      <c r="AW236" s="12"/>
    </row>
    <row r="237" spans="1:49" ht="15" customHeight="1">
      <c r="A237" s="12"/>
      <c r="B237" s="12"/>
      <c r="C237" s="12"/>
      <c r="D237" s="12"/>
      <c r="E237" s="12"/>
      <c r="F237" s="12"/>
      <c r="G237" s="12"/>
      <c r="H237" s="12" t="str">
        <f t="shared" si="0"/>
        <v>T02ANÁLISE ECONÔMICO FINANCEIRA</v>
      </c>
      <c r="I237" s="12" t="e">
        <f>VLOOKUP(CONCATENATE(N237,T237),Simulador!$H$26:$H$33,1,FALSE)</f>
        <v>#N/A</v>
      </c>
      <c r="J237" s="12" t="e">
        <f t="shared" si="1"/>
        <v>#N/A</v>
      </c>
      <c r="K237" s="13" t="str">
        <f t="shared" si="2"/>
        <v>Sexta0,416666666666667Marcelo Santos Silva</v>
      </c>
      <c r="L237" s="12" t="str">
        <f t="shared" si="3"/>
        <v>5º Semestre - T02MatutinoSexta0,416666666666667</v>
      </c>
      <c r="M237" s="14" t="s">
        <v>25</v>
      </c>
      <c r="N237" s="3" t="s">
        <v>70</v>
      </c>
      <c r="O237" s="15" t="str">
        <f>VLOOKUP(CONCATENATE($M237,$N237),Curriculos!$A$2:$J$332,4,FALSE)</f>
        <v>ANÁLISE ECONÔMICO FINANCEIRA</v>
      </c>
      <c r="P237" s="16" t="str">
        <f>VLOOKUP(CONCATENATE($M237,$N237),Curriculos!$A$2:$J$332,5,FALSE)</f>
        <v>OB</v>
      </c>
      <c r="Q237" s="16" t="str">
        <f>VLOOKUP(CONCATENATE($M237,$N237),Curriculos!$A$2:$J$332,7,FALSE)</f>
        <v>T</v>
      </c>
      <c r="R237" s="16">
        <f>VLOOKUP(CONCATENATE($M237,$N237),Curriculos!$A$2:$J$332,8,FALSE)</f>
        <v>60</v>
      </c>
      <c r="S237" s="17" t="s">
        <v>33</v>
      </c>
      <c r="T237" s="17" t="s">
        <v>29</v>
      </c>
      <c r="U237" s="16" t="str">
        <f>VLOOKUP(CONCATENATE($M237,$N237),Curriculos!$A$2:$J$332,10,FALSE)</f>
        <v>DCEC</v>
      </c>
      <c r="V237" s="15" t="str">
        <f>VLOOKUP(CONCATENATE($M237,$N237,$T237),Oferta!$B$2:$R$360,17,FALSE)</f>
        <v>5º Semestre - T02</v>
      </c>
      <c r="W237" s="15" t="str">
        <f>VLOOKUP(CONCATENATE($M237,$N237,$T237),Oferta!$B$2:$Q$360,12,FALSE)</f>
        <v>DM</v>
      </c>
      <c r="X237" s="17">
        <v>4</v>
      </c>
      <c r="Y237" s="18">
        <f>VLOOKUP(CONCATENATE($W237,$X237),Mtz_Horarios!$E$2:$H$92,2,FALSE)</f>
        <v>0.41666666666666663</v>
      </c>
      <c r="Z237" s="18" t="str">
        <f>VLOOKUP(CONCATENATE($W237,$X237),Mtz_Horarios!$E$2:$H$92,3,FALSE)</f>
        <v>Sexta</v>
      </c>
      <c r="AA237" s="19" t="str">
        <f>VLOOKUP(CONCATENATE($W237,$X237),Mtz_Horarios!$E$2:$H$92,4,FALSE)</f>
        <v>Matutino</v>
      </c>
      <c r="AB237" s="15">
        <f>VLOOKUP(CONCATENATE($M237,$N237,$T237),Oferta!$B$2:$Q$360,16,FALSE)</f>
        <v>1104</v>
      </c>
      <c r="AC237" s="15" t="str">
        <f>VLOOKUP(CONCATENATE($M237,$N237,$T237),Oferta!$B$2:$Q$360,15,FALSE)</f>
        <v>Marcelo Santos Silva</v>
      </c>
      <c r="AI237" s="5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12"/>
      <c r="AW237" s="12"/>
    </row>
    <row r="238" spans="1:49" ht="15" customHeight="1">
      <c r="A238" s="12"/>
      <c r="B238" s="12"/>
      <c r="C238" s="12"/>
      <c r="D238" s="12"/>
      <c r="E238" s="12"/>
      <c r="F238" s="12"/>
      <c r="G238" s="12"/>
      <c r="H238" s="12" t="str">
        <f t="shared" si="0"/>
        <v>T02ECONOMETRIA I</v>
      </c>
      <c r="I238" s="12" t="e">
        <f>VLOOKUP(CONCATENATE(N238,T238),Simulador!$H$26:$H$33,1,FALSE)</f>
        <v>#N/A</v>
      </c>
      <c r="J238" s="12" t="e">
        <f t="shared" si="1"/>
        <v>#N/A</v>
      </c>
      <c r="K238" s="13" t="str">
        <f t="shared" si="2"/>
        <v>Sexta0,3125Marcelo Santos Silva</v>
      </c>
      <c r="L238" s="12" t="str">
        <f t="shared" si="3"/>
        <v>5º Semestre - T02MatutinoSexta0,3125</v>
      </c>
      <c r="M238" s="14" t="s">
        <v>25</v>
      </c>
      <c r="N238" s="3" t="s">
        <v>72</v>
      </c>
      <c r="O238" s="20" t="str">
        <f>VLOOKUP(CONCATENATE($M238,$N238),Curriculos!$A$2:$J$332,4,FALSE)</f>
        <v>ECONOMETRIA I</v>
      </c>
      <c r="P238" s="21" t="str">
        <f>VLOOKUP(CONCATENATE($M238,$N238),Curriculos!$A$2:$J$332,5,FALSE)</f>
        <v>OB</v>
      </c>
      <c r="Q238" s="21" t="e">
        <f>VLOOKUP($N238,Oferta!$D$2:$P$100,5,FALSE)</f>
        <v>#N/A</v>
      </c>
      <c r="R238" s="21">
        <f>VLOOKUP(CONCATENATE($M238,$N238),Curriculos!$A$2:$J$332,8,FALSE)</f>
        <v>60</v>
      </c>
      <c r="S238" s="5" t="s">
        <v>33</v>
      </c>
      <c r="T238" s="22" t="s">
        <v>29</v>
      </c>
      <c r="U238" s="21" t="str">
        <f>VLOOKUP(CONCATENATE($M238,$N238),Curriculos!$A$2:$J$332,10,FALSE)</f>
        <v>DCEC</v>
      </c>
      <c r="V238" s="20" t="str">
        <f>VLOOKUP(CONCATENATE($M238,$N238,$T238),Oferta!$B$2:$R$360,17,FALSE)</f>
        <v>5º Semestre - T02</v>
      </c>
      <c r="W238" s="20" t="str">
        <f>VLOOKUP(CONCATENATE($M238,$N238,$T238),Oferta!$B$2:$Q$360,12,FALSE)</f>
        <v>EM</v>
      </c>
      <c r="X238" s="22">
        <v>1</v>
      </c>
      <c r="Y238" s="23">
        <f>VLOOKUP(CONCATENATE($W238,$X238),Mtz_Horarios!$E$2:$H$92,2,FALSE)</f>
        <v>0.3125</v>
      </c>
      <c r="Z238" s="23" t="str">
        <f>VLOOKUP(CONCATENATE($W238,$X238),Mtz_Horarios!$E$2:$H$92,3,FALSE)</f>
        <v>Sexta</v>
      </c>
      <c r="AA238" s="24" t="str">
        <f>VLOOKUP(CONCATENATE($W238,$X238),Mtz_Horarios!$E$2:$H$92,4,FALSE)</f>
        <v>Matutino</v>
      </c>
      <c r="AB238" s="20">
        <f>VLOOKUP(CONCATENATE($M238,$N238,$T238),Oferta!$B$2:$Q$360,16,FALSE)</f>
        <v>1104</v>
      </c>
      <c r="AC238" s="20" t="str">
        <f>VLOOKUP(CONCATENATE($M238,$N238,$T238),Oferta!$B$2:$Q$360,15,FALSE)</f>
        <v>Marcelo Santos Silva</v>
      </c>
      <c r="AI238" s="5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12"/>
      <c r="AW238" s="12"/>
    </row>
    <row r="239" spans="1:49" ht="15" customHeight="1">
      <c r="A239" s="12"/>
      <c r="B239" s="12"/>
      <c r="C239" s="12"/>
      <c r="D239" s="12"/>
      <c r="E239" s="12"/>
      <c r="F239" s="12"/>
      <c r="G239" s="12"/>
      <c r="H239" s="12" t="str">
        <f t="shared" si="0"/>
        <v>T02ECONOMETRIA I</v>
      </c>
      <c r="I239" s="12" t="e">
        <f>VLOOKUP(CONCATENATE(N239,T239),Simulador!$H$26:$H$33,1,FALSE)</f>
        <v>#N/A</v>
      </c>
      <c r="J239" s="12" t="e">
        <f t="shared" si="1"/>
        <v>#N/A</v>
      </c>
      <c r="K239" s="13" t="str">
        <f t="shared" si="2"/>
        <v>Sexta0,347222222222222Marcelo Santos Silva</v>
      </c>
      <c r="L239" s="12" t="str">
        <f t="shared" si="3"/>
        <v>5º Semestre - T02MatutinoSexta0,347222222222222</v>
      </c>
      <c r="M239" s="14" t="s">
        <v>25</v>
      </c>
      <c r="N239" s="3" t="s">
        <v>72</v>
      </c>
      <c r="O239" s="20" t="str">
        <f>VLOOKUP(CONCATENATE($M239,$N239),Curriculos!$A$2:$J$332,4,FALSE)</f>
        <v>ECONOMETRIA I</v>
      </c>
      <c r="P239" s="21" t="str">
        <f>VLOOKUP(CONCATENATE($M239,$N239),Curriculos!$A$2:$J$332,5,FALSE)</f>
        <v>OB</v>
      </c>
      <c r="Q239" s="21" t="e">
        <f>VLOOKUP($N239,Oferta!$D$2:$P$100,5,FALSE)</f>
        <v>#N/A</v>
      </c>
      <c r="R239" s="21">
        <f>VLOOKUP(CONCATENATE($M239,$N239),Curriculos!$A$2:$J$332,8,FALSE)</f>
        <v>60</v>
      </c>
      <c r="S239" s="5" t="s">
        <v>33</v>
      </c>
      <c r="T239" s="22" t="s">
        <v>29</v>
      </c>
      <c r="U239" s="21" t="str">
        <f>VLOOKUP(CONCATENATE($M239,$N239),Curriculos!$A$2:$J$332,10,FALSE)</f>
        <v>DCEC</v>
      </c>
      <c r="V239" s="20" t="str">
        <f>VLOOKUP(CONCATENATE($M239,$N239,$T239),Oferta!$B$2:$R$360,17,FALSE)</f>
        <v>5º Semestre - T02</v>
      </c>
      <c r="W239" s="20" t="str">
        <f>VLOOKUP(CONCATENATE($M239,$N239,$T239),Oferta!$B$2:$Q$360,12,FALSE)</f>
        <v>EM</v>
      </c>
      <c r="X239" s="22">
        <v>2</v>
      </c>
      <c r="Y239" s="23">
        <f>VLOOKUP(CONCATENATE($W239,$X239),Mtz_Horarios!$E$2:$H$92,2,FALSE)</f>
        <v>0.34722222222222221</v>
      </c>
      <c r="Z239" s="23" t="str">
        <f>VLOOKUP(CONCATENATE($W239,$X239),Mtz_Horarios!$E$2:$H$92,3,FALSE)</f>
        <v>Sexta</v>
      </c>
      <c r="AA239" s="24" t="str">
        <f>VLOOKUP(CONCATENATE($W239,$X239),Mtz_Horarios!$E$2:$H$92,4,FALSE)</f>
        <v>Matutino</v>
      </c>
      <c r="AB239" s="20">
        <f>VLOOKUP(CONCATENATE($M239,$N239,$T239),Oferta!$B$2:$Q$360,16,FALSE)</f>
        <v>1104</v>
      </c>
      <c r="AC239" s="20" t="str">
        <f>VLOOKUP(CONCATENATE($M239,$N239,$T239),Oferta!$B$2:$Q$360,15,FALSE)</f>
        <v>Marcelo Santos Silva</v>
      </c>
      <c r="AI239" s="5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12"/>
      <c r="AW239" s="12"/>
    </row>
    <row r="240" spans="1:49" ht="15" customHeight="1">
      <c r="A240" s="12"/>
      <c r="B240" s="12"/>
      <c r="C240" s="12"/>
      <c r="D240" s="12"/>
      <c r="E240" s="12"/>
      <c r="F240" s="12"/>
      <c r="G240" s="12"/>
      <c r="H240" s="12" t="str">
        <f t="shared" si="0"/>
        <v>T02ECONOMIA INTERNACIONAL II</v>
      </c>
      <c r="I240" s="12" t="e">
        <f>VLOOKUP(CONCATENATE(N240,T240),Simulador!$H$26:$H$33,1,FALSE)</f>
        <v>#N/A</v>
      </c>
      <c r="J240" s="12" t="e">
        <f t="shared" si="1"/>
        <v>#N/A</v>
      </c>
      <c r="K240" s="13" t="e">
        <f t="shared" si="2"/>
        <v>#N/A</v>
      </c>
      <c r="L240" s="12" t="str">
        <f t="shared" si="3"/>
        <v>7º Semestre - T02MatutinoQuinta0,3125</v>
      </c>
      <c r="M240" s="14" t="s">
        <v>31</v>
      </c>
      <c r="N240" s="3" t="s">
        <v>73</v>
      </c>
      <c r="O240" s="20" t="str">
        <f>VLOOKUP(CONCATENATE($M240,$N240),Curriculos!$A$2:$J$332,4,FALSE)</f>
        <v>ECONOMIA INTERNACIONAL II</v>
      </c>
      <c r="P240" s="21" t="str">
        <f>VLOOKUP(CONCATENATE($M240,$N240),Curriculos!$A$2:$J$332,5,FALSE)</f>
        <v>OB</v>
      </c>
      <c r="Q240" s="21" t="str">
        <f>VLOOKUP($N240,Oferta!$D$2:$P$100,5,FALSE)</f>
        <v>TP</v>
      </c>
      <c r="R240" s="21">
        <f>VLOOKUP(CONCATENATE($M240,$N240),Curriculos!$A$2:$J$332,8,FALSE)</f>
        <v>90</v>
      </c>
      <c r="S240" s="5" t="s">
        <v>33</v>
      </c>
      <c r="T240" s="22" t="s">
        <v>29</v>
      </c>
      <c r="U240" s="21" t="str">
        <f>VLOOKUP(CONCATENATE($M240,$N240),Curriculos!$A$2:$J$332,10,FALSE)</f>
        <v>DCEC</v>
      </c>
      <c r="V240" s="20" t="str">
        <f>VLOOKUP(CONCATENATE($M240,$N240,$T240),Oferta!$B$2:$R$360,17,FALSE)</f>
        <v>7º Semestre - T02</v>
      </c>
      <c r="W240" s="20" t="str">
        <f>VLOOKUP(CONCATENATE($M240,$N240,$T240),Oferta!$B$2:$Q$360,12,FALSE)</f>
        <v>DM</v>
      </c>
      <c r="X240" s="22">
        <v>1</v>
      </c>
      <c r="Y240" s="23">
        <f>VLOOKUP(CONCATENATE($W240,$X240),Mtz_Horarios!$E$2:$H$92,2,FALSE)</f>
        <v>0.3125</v>
      </c>
      <c r="Z240" s="23" t="str">
        <f>VLOOKUP(CONCATENATE($W240,$X240),Mtz_Horarios!$E$2:$H$92,3,FALSE)</f>
        <v>Quinta</v>
      </c>
      <c r="AA240" s="24" t="str">
        <f>VLOOKUP(CONCATENATE($W240,$X240),Mtz_Horarios!$E$2:$H$92,4,FALSE)</f>
        <v>Matutino</v>
      </c>
      <c r="AB240" s="20">
        <f>VLOOKUP(CONCATENATE($M240,$N240,$T240),Oferta!$B$2:$Q$360,16,FALSE)</f>
        <v>0</v>
      </c>
      <c r="AC240" s="20" t="e">
        <f>VLOOKUP(CONCATENATE($M240,$N240,$T240),Oferta!$B$2:$Q$360,15,FALSE)</f>
        <v>#N/A</v>
      </c>
      <c r="AI240" s="5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12"/>
      <c r="AW240" s="12"/>
    </row>
    <row r="241" spans="1:49" ht="15" customHeight="1">
      <c r="A241" s="12"/>
      <c r="B241" s="12"/>
      <c r="C241" s="12"/>
      <c r="D241" s="12"/>
      <c r="E241" s="12"/>
      <c r="F241" s="12"/>
      <c r="G241" s="12"/>
      <c r="H241" s="12" t="str">
        <f t="shared" si="0"/>
        <v>T02ECONOMIA INTERNACIONAL II</v>
      </c>
      <c r="I241" s="12" t="e">
        <f>VLOOKUP(CONCATENATE(N241,T241),Simulador!$H$26:$H$33,1,FALSE)</f>
        <v>#N/A</v>
      </c>
      <c r="J241" s="12" t="e">
        <f t="shared" si="1"/>
        <v>#N/A</v>
      </c>
      <c r="K241" s="13" t="e">
        <f t="shared" si="2"/>
        <v>#N/A</v>
      </c>
      <c r="L241" s="12" t="str">
        <f t="shared" si="3"/>
        <v>7º Semestre - T02MatutinoQuinta0,347222222222222</v>
      </c>
      <c r="M241" s="14" t="s">
        <v>31</v>
      </c>
      <c r="N241" s="3" t="s">
        <v>73</v>
      </c>
      <c r="O241" s="20" t="str">
        <f>VLOOKUP(CONCATENATE($M241,$N241),Curriculos!$A$2:$J$332,4,FALSE)</f>
        <v>ECONOMIA INTERNACIONAL II</v>
      </c>
      <c r="P241" s="21" t="str">
        <f>VLOOKUP(CONCATENATE($M241,$N241),Curriculos!$A$2:$J$332,5,FALSE)</f>
        <v>OB</v>
      </c>
      <c r="Q241" s="21" t="str">
        <f>VLOOKUP($N241,Oferta!$D$2:$P$100,5,FALSE)</f>
        <v>TP</v>
      </c>
      <c r="R241" s="21">
        <f>VLOOKUP(CONCATENATE($M241,$N241),Curriculos!$A$2:$J$332,8,FALSE)</f>
        <v>90</v>
      </c>
      <c r="S241" s="5" t="s">
        <v>33</v>
      </c>
      <c r="T241" s="22" t="s">
        <v>29</v>
      </c>
      <c r="U241" s="21" t="str">
        <f>VLOOKUP(CONCATENATE($M241,$N241),Curriculos!$A$2:$J$332,10,FALSE)</f>
        <v>DCEC</v>
      </c>
      <c r="V241" s="20" t="str">
        <f>VLOOKUP(CONCATENATE($M241,$N241,$T241),Oferta!$B$2:$R$360,17,FALSE)</f>
        <v>7º Semestre - T02</v>
      </c>
      <c r="W241" s="20" t="str">
        <f>VLOOKUP(CONCATENATE($M241,$N241,$T241),Oferta!$B$2:$Q$360,12,FALSE)</f>
        <v>DM</v>
      </c>
      <c r="X241" s="22">
        <v>2</v>
      </c>
      <c r="Y241" s="23">
        <f>VLOOKUP(CONCATENATE($W241,$X241),Mtz_Horarios!$E$2:$H$92,2,FALSE)</f>
        <v>0.34722222222222221</v>
      </c>
      <c r="Z241" s="23" t="str">
        <f>VLOOKUP(CONCATENATE($W241,$X241),Mtz_Horarios!$E$2:$H$92,3,FALSE)</f>
        <v>Quinta</v>
      </c>
      <c r="AA241" s="24" t="str">
        <f>VLOOKUP(CONCATENATE($W241,$X241),Mtz_Horarios!$E$2:$H$92,4,FALSE)</f>
        <v>Matutino</v>
      </c>
      <c r="AB241" s="20">
        <f>VLOOKUP(CONCATENATE($M241,$N241,$T241),Oferta!$B$2:$Q$360,16,FALSE)</f>
        <v>0</v>
      </c>
      <c r="AC241" s="20" t="e">
        <f>VLOOKUP(CONCATENATE($M241,$N241,$T241),Oferta!$B$2:$Q$360,15,FALSE)</f>
        <v>#N/A</v>
      </c>
      <c r="AI241" s="5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12"/>
      <c r="AW241" s="12"/>
    </row>
    <row r="242" spans="1:49" ht="15" customHeight="1">
      <c r="A242" s="12"/>
      <c r="B242" s="12"/>
      <c r="C242" s="12"/>
      <c r="D242" s="12"/>
      <c r="E242" s="12"/>
      <c r="F242" s="12"/>
      <c r="G242" s="12"/>
      <c r="H242" s="12" t="str">
        <f t="shared" si="0"/>
        <v>T02ECONOMIA INTERNACIONAL II</v>
      </c>
      <c r="I242" s="12" t="e">
        <f>VLOOKUP(CONCATENATE(N242,T242),Simulador!$H$26:$H$33,1,FALSE)</f>
        <v>#N/A</v>
      </c>
      <c r="J242" s="12" t="e">
        <f t="shared" si="1"/>
        <v>#N/A</v>
      </c>
      <c r="K242" s="13" t="e">
        <f t="shared" si="2"/>
        <v>#N/A</v>
      </c>
      <c r="L242" s="12" t="str">
        <f t="shared" si="3"/>
        <v>7º Semestre - T02MatutinoSexta0,381944444444444</v>
      </c>
      <c r="M242" s="14" t="s">
        <v>31</v>
      </c>
      <c r="N242" s="3" t="s">
        <v>73</v>
      </c>
      <c r="O242" s="20" t="str">
        <f>VLOOKUP(CONCATENATE($M242,$N242),Curriculos!$A$2:$J$332,4,FALSE)</f>
        <v>ECONOMIA INTERNACIONAL II</v>
      </c>
      <c r="P242" s="21" t="str">
        <f>VLOOKUP(CONCATENATE($M242,$N242),Curriculos!$A$2:$J$332,5,FALSE)</f>
        <v>OB</v>
      </c>
      <c r="Q242" s="21" t="str">
        <f>VLOOKUP($N242,Oferta!$D$2:$P$100,5,FALSE)</f>
        <v>TP</v>
      </c>
      <c r="R242" s="21">
        <f>VLOOKUP(CONCATENATE($M242,$N242),Curriculos!$A$2:$J$332,8,FALSE)</f>
        <v>90</v>
      </c>
      <c r="S242" s="5" t="s">
        <v>33</v>
      </c>
      <c r="T242" s="22" t="s">
        <v>29</v>
      </c>
      <c r="U242" s="21" t="str">
        <f>VLOOKUP(CONCATENATE($M242,$N242),Curriculos!$A$2:$J$332,10,FALSE)</f>
        <v>DCEC</v>
      </c>
      <c r="V242" s="20" t="str">
        <f>VLOOKUP(CONCATENATE($M242,$N242,$T242),Oferta!$B$2:$R$360,17,FALSE)</f>
        <v>7º Semestre - T02</v>
      </c>
      <c r="W242" s="20" t="str">
        <f>VLOOKUP(CONCATENATE($M242,$N242,$T242),Oferta!$B$2:$Q$360,12,FALSE)</f>
        <v>DM</v>
      </c>
      <c r="X242" s="22">
        <v>3</v>
      </c>
      <c r="Y242" s="23">
        <f>VLOOKUP(CONCATENATE($W242,$X242),Mtz_Horarios!$E$2:$H$92,2,FALSE)</f>
        <v>0.38194444444444442</v>
      </c>
      <c r="Z242" s="23" t="str">
        <f>VLOOKUP(CONCATENATE($W242,$X242),Mtz_Horarios!$E$2:$H$92,3,FALSE)</f>
        <v>Sexta</v>
      </c>
      <c r="AA242" s="24" t="str">
        <f>VLOOKUP(CONCATENATE($W242,$X242),Mtz_Horarios!$E$2:$H$92,4,FALSE)</f>
        <v>Matutino</v>
      </c>
      <c r="AB242" s="20">
        <f>VLOOKUP(CONCATENATE($M242,$N242,$T242),Oferta!$B$2:$Q$360,16,FALSE)</f>
        <v>0</v>
      </c>
      <c r="AC242" s="20" t="e">
        <f>VLOOKUP(CONCATENATE($M242,$N242,$T242),Oferta!$B$2:$Q$360,15,FALSE)</f>
        <v>#N/A</v>
      </c>
      <c r="AI242" s="5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12"/>
      <c r="AW242" s="12"/>
    </row>
    <row r="243" spans="1:49" ht="15" customHeight="1">
      <c r="A243" s="12"/>
      <c r="B243" s="12"/>
      <c r="C243" s="12"/>
      <c r="D243" s="12"/>
      <c r="E243" s="12"/>
      <c r="F243" s="12"/>
      <c r="G243" s="12"/>
      <c r="H243" s="12" t="str">
        <f t="shared" si="0"/>
        <v>T02ECONOMIA INTERNACIONAL II</v>
      </c>
      <c r="I243" s="12" t="e">
        <f>VLOOKUP(CONCATENATE(N243,T243),Simulador!$H$26:$H$33,1,FALSE)</f>
        <v>#N/A</v>
      </c>
      <c r="J243" s="12" t="e">
        <f t="shared" si="1"/>
        <v>#N/A</v>
      </c>
      <c r="K243" s="13" t="e">
        <f t="shared" si="2"/>
        <v>#N/A</v>
      </c>
      <c r="L243" s="12" t="str">
        <f t="shared" si="3"/>
        <v>7º Semestre - T02MatutinoSexta0,416666666666667</v>
      </c>
      <c r="M243" s="14" t="s">
        <v>31</v>
      </c>
      <c r="N243" s="3" t="s">
        <v>73</v>
      </c>
      <c r="O243" s="20" t="str">
        <f>VLOOKUP(CONCATENATE($M243,$N243),Curriculos!$A$2:$J$332,4,FALSE)</f>
        <v>ECONOMIA INTERNACIONAL II</v>
      </c>
      <c r="P243" s="21" t="str">
        <f>VLOOKUP(CONCATENATE($M243,$N243),Curriculos!$A$2:$J$332,5,FALSE)</f>
        <v>OB</v>
      </c>
      <c r="Q243" s="21" t="str">
        <f>VLOOKUP($N243,Oferta!$D$2:$P$100,5,FALSE)</f>
        <v>TP</v>
      </c>
      <c r="R243" s="21">
        <f>VLOOKUP(CONCATENATE($M243,$N243),Curriculos!$A$2:$J$332,8,FALSE)</f>
        <v>90</v>
      </c>
      <c r="S243" s="5" t="s">
        <v>33</v>
      </c>
      <c r="T243" s="22" t="s">
        <v>29</v>
      </c>
      <c r="U243" s="21" t="str">
        <f>VLOOKUP(CONCATENATE($M243,$N243),Curriculos!$A$2:$J$332,10,FALSE)</f>
        <v>DCEC</v>
      </c>
      <c r="V243" s="20" t="str">
        <f>VLOOKUP(CONCATENATE($M243,$N243,$T243),Oferta!$B$2:$R$360,17,FALSE)</f>
        <v>7º Semestre - T02</v>
      </c>
      <c r="W243" s="20" t="str">
        <f>VLOOKUP(CONCATENATE($M243,$N243,$T243),Oferta!$B$2:$Q$360,12,FALSE)</f>
        <v>DM</v>
      </c>
      <c r="X243" s="22">
        <v>4</v>
      </c>
      <c r="Y243" s="23">
        <f>VLOOKUP(CONCATENATE($W243,$X243),Mtz_Horarios!$E$2:$H$92,2,FALSE)</f>
        <v>0.41666666666666663</v>
      </c>
      <c r="Z243" s="23" t="str">
        <f>VLOOKUP(CONCATENATE($W243,$X243),Mtz_Horarios!$E$2:$H$92,3,FALSE)</f>
        <v>Sexta</v>
      </c>
      <c r="AA243" s="24" t="str">
        <f>VLOOKUP(CONCATENATE($W243,$X243),Mtz_Horarios!$E$2:$H$92,4,FALSE)</f>
        <v>Matutino</v>
      </c>
      <c r="AB243" s="20">
        <f>VLOOKUP(CONCATENATE($M243,$N243,$T243),Oferta!$B$2:$Q$360,16,FALSE)</f>
        <v>0</v>
      </c>
      <c r="AC243" s="20" t="e">
        <f>VLOOKUP(CONCATENATE($M243,$N243,$T243),Oferta!$B$2:$Q$360,15,FALSE)</f>
        <v>#N/A</v>
      </c>
      <c r="AI243" s="5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12"/>
      <c r="AW243" s="12"/>
    </row>
    <row r="244" spans="1:49" ht="15" customHeight="1">
      <c r="A244" s="12"/>
      <c r="B244" s="12"/>
      <c r="C244" s="12"/>
      <c r="D244" s="12"/>
      <c r="E244" s="12"/>
      <c r="F244" s="12"/>
      <c r="G244" s="12"/>
      <c r="H244" s="12" t="str">
        <f t="shared" si="0"/>
        <v>T02ECONOMIA INTERNACIONAL II</v>
      </c>
      <c r="I244" s="12" t="e">
        <f>VLOOKUP(CONCATENATE(N244,T244),Simulador!$H$26:$H$33,1,FALSE)</f>
        <v>#N/A</v>
      </c>
      <c r="J244" s="12" t="e">
        <f t="shared" si="1"/>
        <v>#N/A</v>
      </c>
      <c r="K244" s="13" t="e">
        <f t="shared" si="2"/>
        <v>#N/A</v>
      </c>
      <c r="L244" s="12" t="str">
        <f t="shared" si="3"/>
        <v>7º Semestre - T02MatutinoSexta0,451388888888889</v>
      </c>
      <c r="M244" s="14" t="s">
        <v>31</v>
      </c>
      <c r="N244" s="3" t="s">
        <v>73</v>
      </c>
      <c r="O244" s="20" t="str">
        <f>VLOOKUP(CONCATENATE($M244,$N244),Curriculos!$A$2:$J$332,4,FALSE)</f>
        <v>ECONOMIA INTERNACIONAL II</v>
      </c>
      <c r="P244" s="21" t="str">
        <f>VLOOKUP(CONCATENATE($M244,$N244),Curriculos!$A$2:$J$332,5,FALSE)</f>
        <v>OB</v>
      </c>
      <c r="Q244" s="21" t="str">
        <f>VLOOKUP($N244,Oferta!$D$2:$P$100,5,FALSE)</f>
        <v>TP</v>
      </c>
      <c r="R244" s="21">
        <f>VLOOKUP(CONCATENATE($M244,$N244),Curriculos!$A$2:$J$332,8,FALSE)</f>
        <v>90</v>
      </c>
      <c r="S244" s="5" t="s">
        <v>33</v>
      </c>
      <c r="T244" s="22" t="s">
        <v>29</v>
      </c>
      <c r="U244" s="21" t="str">
        <f>VLOOKUP(CONCATENATE($M244,$N244),Curriculos!$A$2:$J$332,10,FALSE)</f>
        <v>DCEC</v>
      </c>
      <c r="V244" s="20" t="str">
        <f>VLOOKUP(CONCATENATE($M244,$N244,$T244),Oferta!$B$2:$R$360,17,FALSE)</f>
        <v>7º Semestre - T02</v>
      </c>
      <c r="W244" s="20" t="str">
        <f>VLOOKUP(CONCATENATE($M244,$N244,$T244),Oferta!$B$2:$Q$360,12,FALSE)</f>
        <v>DM</v>
      </c>
      <c r="X244" s="22">
        <v>5</v>
      </c>
      <c r="Y244" s="23">
        <f>VLOOKUP(CONCATENATE($W244,$X244),Mtz_Horarios!$E$2:$H$92,2,FALSE)</f>
        <v>0.45138888888888884</v>
      </c>
      <c r="Z244" s="23" t="str">
        <f>VLOOKUP(CONCATENATE($W244,$X244),Mtz_Horarios!$E$2:$H$92,3,FALSE)</f>
        <v>Sexta</v>
      </c>
      <c r="AA244" s="24" t="str">
        <f>VLOOKUP(CONCATENATE($W244,$X244),Mtz_Horarios!$E$2:$H$92,4,FALSE)</f>
        <v>Matutino</v>
      </c>
      <c r="AB244" s="20">
        <f>VLOOKUP(CONCATENATE($M244,$N244,$T244),Oferta!$B$2:$Q$360,16,FALSE)</f>
        <v>0</v>
      </c>
      <c r="AC244" s="20" t="e">
        <f>VLOOKUP(CONCATENATE($M244,$N244,$T244),Oferta!$B$2:$Q$360,15,FALSE)</f>
        <v>#N/A</v>
      </c>
      <c r="AI244" s="5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12"/>
      <c r="AW244" s="12"/>
    </row>
    <row r="245" spans="1:49" ht="15" customHeight="1">
      <c r="A245" s="12"/>
      <c r="B245" s="12"/>
      <c r="C245" s="12"/>
      <c r="D245" s="12"/>
      <c r="E245" s="12"/>
      <c r="F245" s="12"/>
      <c r="G245" s="12"/>
      <c r="H245" s="12" t="str">
        <f t="shared" si="0"/>
        <v>T02ECONOMIA INTERNACIONAL II</v>
      </c>
      <c r="I245" s="12" t="e">
        <f>VLOOKUP(CONCATENATE(N245,T245),Simulador!$H$26:$H$33,1,FALSE)</f>
        <v>#N/A</v>
      </c>
      <c r="J245" s="12" t="e">
        <f t="shared" si="1"/>
        <v>#N/A</v>
      </c>
      <c r="K245" s="13" t="e">
        <f t="shared" si="2"/>
        <v>#N/A</v>
      </c>
      <c r="L245" s="12" t="str">
        <f t="shared" si="3"/>
        <v>7º Semestre - T02MatutinoSexta0,486111111111111</v>
      </c>
      <c r="M245" s="14" t="s">
        <v>31</v>
      </c>
      <c r="N245" s="3" t="s">
        <v>73</v>
      </c>
      <c r="O245" s="20" t="str">
        <f>VLOOKUP(CONCATENATE($M245,$N245),Curriculos!$A$2:$J$332,4,FALSE)</f>
        <v>ECONOMIA INTERNACIONAL II</v>
      </c>
      <c r="P245" s="21" t="str">
        <f>VLOOKUP(CONCATENATE($M245,$N245),Curriculos!$A$2:$J$332,5,FALSE)</f>
        <v>OB</v>
      </c>
      <c r="Q245" s="21" t="str">
        <f>VLOOKUP($N245,Oferta!$D$2:$P$100,5,FALSE)</f>
        <v>TP</v>
      </c>
      <c r="R245" s="21">
        <f>VLOOKUP(CONCATENATE($M245,$N245),Curriculos!$A$2:$J$332,8,FALSE)</f>
        <v>90</v>
      </c>
      <c r="S245" s="5" t="s">
        <v>33</v>
      </c>
      <c r="T245" s="22" t="s">
        <v>29</v>
      </c>
      <c r="U245" s="21" t="str">
        <f>VLOOKUP(CONCATENATE($M245,$N245),Curriculos!$A$2:$J$332,10,FALSE)</f>
        <v>DCEC</v>
      </c>
      <c r="V245" s="20" t="str">
        <f>VLOOKUP(CONCATENATE($M245,$N245,$T245),Oferta!$B$2:$R$360,17,FALSE)</f>
        <v>7º Semestre - T02</v>
      </c>
      <c r="W245" s="20" t="str">
        <f>VLOOKUP(CONCATENATE($M245,$N245,$T245),Oferta!$B$2:$Q$360,12,FALSE)</f>
        <v>DM</v>
      </c>
      <c r="X245" s="22">
        <v>6</v>
      </c>
      <c r="Y245" s="23">
        <f>VLOOKUP(CONCATENATE($W245,$X245),Mtz_Horarios!$E$2:$H$92,2,FALSE)</f>
        <v>0.4861111111111111</v>
      </c>
      <c r="Z245" s="23" t="str">
        <f>VLOOKUP(CONCATENATE($W245,$X245),Mtz_Horarios!$E$2:$H$92,3,FALSE)</f>
        <v>Sexta</v>
      </c>
      <c r="AA245" s="24" t="str">
        <f>VLOOKUP(CONCATENATE($W245,$X245),Mtz_Horarios!$E$2:$H$92,4,FALSE)</f>
        <v>Matutino</v>
      </c>
      <c r="AB245" s="20">
        <f>VLOOKUP(CONCATENATE($M245,$N245,$T245),Oferta!$B$2:$Q$360,16,FALSE)</f>
        <v>0</v>
      </c>
      <c r="AC245" s="20" t="e">
        <f>VLOOKUP(CONCATENATE($M245,$N245,$T245),Oferta!$B$2:$Q$360,15,FALSE)</f>
        <v>#N/A</v>
      </c>
      <c r="AI245" s="5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12"/>
      <c r="AW245" s="12"/>
    </row>
    <row r="246" spans="1:49" ht="15" customHeight="1">
      <c r="A246" s="12"/>
      <c r="B246" s="12"/>
      <c r="C246" s="12"/>
      <c r="D246" s="12"/>
      <c r="E246" s="12"/>
      <c r="F246" s="12"/>
      <c r="G246" s="12"/>
      <c r="H246" s="12" t="str">
        <f t="shared" si="0"/>
        <v>T02ECONOMETRIA I</v>
      </c>
      <c r="I246" s="12" t="e">
        <f>VLOOKUP(CONCATENATE(N246,T246),Simulador!$H$26:$H$33,1,FALSE)</f>
        <v>#N/A</v>
      </c>
      <c r="J246" s="12" t="e">
        <f t="shared" si="1"/>
        <v>#N/A</v>
      </c>
      <c r="K246" s="13" t="str">
        <f t="shared" si="2"/>
        <v>Quinta0,451388888888889Marcelo Santos Silva</v>
      </c>
      <c r="L246" s="12" t="str">
        <f t="shared" si="3"/>
        <v>5º Semestre - T02MatutinoQuinta0,451388888888889</v>
      </c>
      <c r="M246" s="14" t="s">
        <v>25</v>
      </c>
      <c r="N246" s="3" t="s">
        <v>72</v>
      </c>
      <c r="O246" s="20" t="str">
        <f>VLOOKUP(CONCATENATE($M246,$N246),Curriculos!$A$2:$J$332,4,FALSE)</f>
        <v>ECONOMETRIA I</v>
      </c>
      <c r="P246" s="21" t="str">
        <f>VLOOKUP(CONCATENATE($M246,$N246),Curriculos!$A$2:$J$332,5,FALSE)</f>
        <v>OB</v>
      </c>
      <c r="Q246" s="21" t="e">
        <f>VLOOKUP($N246,Oferta!$D$2:$P$100,5,FALSE)</f>
        <v>#N/A</v>
      </c>
      <c r="R246" s="21">
        <f>VLOOKUP(CONCATENATE($M246,$N246),Curriculos!$A$2:$J$332,8,FALSE)</f>
        <v>60</v>
      </c>
      <c r="S246" s="5" t="s">
        <v>33</v>
      </c>
      <c r="T246" s="22" t="s">
        <v>29</v>
      </c>
      <c r="U246" s="21" t="str">
        <f>VLOOKUP(CONCATENATE($M246,$N246),Curriculos!$A$2:$J$332,10,FALSE)</f>
        <v>DCEC</v>
      </c>
      <c r="V246" s="20" t="str">
        <f>VLOOKUP(CONCATENATE($M246,$N246,$T246),Oferta!$B$2:$R$360,17,FALSE)</f>
        <v>5º Semestre - T02</v>
      </c>
      <c r="W246" s="20" t="str">
        <f>VLOOKUP(CONCATENATE($M246,$N246,$T246),Oferta!$B$2:$Q$360,12,FALSE)</f>
        <v>EM</v>
      </c>
      <c r="X246" s="22">
        <v>3</v>
      </c>
      <c r="Y246" s="23">
        <f>VLOOKUP(CONCATENATE($W246,$X246),Mtz_Horarios!$E$2:$H$92,2,FALSE)</f>
        <v>0.45138888888888884</v>
      </c>
      <c r="Z246" s="23" t="str">
        <f>VLOOKUP(CONCATENATE($W246,$X246),Mtz_Horarios!$E$2:$H$92,3,FALSE)</f>
        <v>Quinta</v>
      </c>
      <c r="AA246" s="24" t="str">
        <f>VLOOKUP(CONCATENATE($W246,$X246),Mtz_Horarios!$E$2:$H$92,4,FALSE)</f>
        <v>Matutino</v>
      </c>
      <c r="AB246" s="20">
        <f>VLOOKUP(CONCATENATE($M246,$N246,$T246),Oferta!$B$2:$Q$360,16,FALSE)</f>
        <v>1104</v>
      </c>
      <c r="AC246" s="20" t="str">
        <f>VLOOKUP(CONCATENATE($M246,$N246,$T246),Oferta!$B$2:$Q$360,15,FALSE)</f>
        <v>Marcelo Santos Silva</v>
      </c>
      <c r="AI246" s="5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12"/>
      <c r="AW246" s="12"/>
    </row>
    <row r="247" spans="1:49" ht="15" customHeight="1">
      <c r="A247" s="12"/>
      <c r="B247" s="12"/>
      <c r="C247" s="12"/>
      <c r="D247" s="12"/>
      <c r="E247" s="12"/>
      <c r="F247" s="12"/>
      <c r="G247" s="12"/>
      <c r="H247" s="12" t="str">
        <f t="shared" si="0"/>
        <v>T02ECONOMETRIA I</v>
      </c>
      <c r="I247" s="12" t="e">
        <f>VLOOKUP(CONCATENATE(N247,T247),Simulador!$H$26:$H$33,1,FALSE)</f>
        <v>#N/A</v>
      </c>
      <c r="J247" s="12" t="e">
        <f t="shared" si="1"/>
        <v>#N/A</v>
      </c>
      <c r="K247" s="13" t="str">
        <f t="shared" si="2"/>
        <v>Quinta0,486111111111111Marcelo Santos Silva</v>
      </c>
      <c r="L247" s="12" t="str">
        <f t="shared" si="3"/>
        <v>5º Semestre - T02MatutinoQuinta0,486111111111111</v>
      </c>
      <c r="M247" s="14" t="s">
        <v>25</v>
      </c>
      <c r="N247" s="3" t="s">
        <v>72</v>
      </c>
      <c r="O247" s="20" t="str">
        <f>VLOOKUP(CONCATENATE($M247,$N247),Curriculos!$A$2:$J$332,4,FALSE)</f>
        <v>ECONOMETRIA I</v>
      </c>
      <c r="P247" s="21" t="str">
        <f>VLOOKUP(CONCATENATE($M247,$N247),Curriculos!$A$2:$J$332,5,FALSE)</f>
        <v>OB</v>
      </c>
      <c r="Q247" s="21" t="e">
        <f>VLOOKUP($N247,Oferta!$D$2:$P$100,5,FALSE)</f>
        <v>#N/A</v>
      </c>
      <c r="R247" s="21">
        <f>VLOOKUP(CONCATENATE($M247,$N247),Curriculos!$A$2:$J$332,8,FALSE)</f>
        <v>60</v>
      </c>
      <c r="S247" s="5" t="s">
        <v>33</v>
      </c>
      <c r="T247" s="22" t="s">
        <v>29</v>
      </c>
      <c r="U247" s="21" t="str">
        <f>VLOOKUP(CONCATENATE($M247,$N247),Curriculos!$A$2:$J$332,10,FALSE)</f>
        <v>DCEC</v>
      </c>
      <c r="V247" s="20" t="str">
        <f>VLOOKUP(CONCATENATE($M247,$N247,$T247),Oferta!$B$2:$R$360,17,FALSE)</f>
        <v>5º Semestre - T02</v>
      </c>
      <c r="W247" s="20" t="str">
        <f>VLOOKUP(CONCATENATE($M247,$N247,$T247),Oferta!$B$2:$Q$360,12,FALSE)</f>
        <v>EM</v>
      </c>
      <c r="X247" s="22">
        <v>4</v>
      </c>
      <c r="Y247" s="23">
        <f>VLOOKUP(CONCATENATE($W247,$X247),Mtz_Horarios!$E$2:$H$92,2,FALSE)</f>
        <v>0.4861111111111111</v>
      </c>
      <c r="Z247" s="23" t="str">
        <f>VLOOKUP(CONCATENATE($W247,$X247),Mtz_Horarios!$E$2:$H$92,3,FALSE)</f>
        <v>Quinta</v>
      </c>
      <c r="AA247" s="24" t="str">
        <f>VLOOKUP(CONCATENATE($W247,$X247),Mtz_Horarios!$E$2:$H$92,4,FALSE)</f>
        <v>Matutino</v>
      </c>
      <c r="AB247" s="20">
        <f>VLOOKUP(CONCATENATE($M247,$N247,$T247),Oferta!$B$2:$Q$360,16,FALSE)</f>
        <v>1104</v>
      </c>
      <c r="AC247" s="20" t="str">
        <f>VLOOKUP(CONCATENATE($M247,$N247,$T247),Oferta!$B$2:$Q$360,15,FALSE)</f>
        <v>Marcelo Santos Silva</v>
      </c>
      <c r="AI247" s="5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12"/>
      <c r="AW247" s="12"/>
    </row>
    <row r="248" spans="1:49" ht="15" customHeight="1">
      <c r="A248" s="12"/>
      <c r="B248" s="12"/>
      <c r="C248" s="12"/>
      <c r="D248" s="12"/>
      <c r="E248" s="12"/>
      <c r="F248" s="12"/>
      <c r="G248" s="12"/>
      <c r="H248" s="12" t="str">
        <f t="shared" si="0"/>
        <v>T01FORMAÇÃO ECONÔMICA DO BRASIL</v>
      </c>
      <c r="I248" s="12" t="e">
        <f>VLOOKUP(CONCATENATE(N248,T248),Simulador!$H$26:$H$33,1,FALSE)</f>
        <v>#N/A</v>
      </c>
      <c r="J248" s="12" t="e">
        <f t="shared" si="1"/>
        <v>#N/A</v>
      </c>
      <c r="K248" s="13" t="str">
        <f t="shared" si="2"/>
        <v>Segunda0,777777777777778Maria Bernadete P. Bezerra</v>
      </c>
      <c r="L248" s="12" t="str">
        <f t="shared" si="3"/>
        <v>2º Semestre - T01NoturnoSegunda0,777777777777778</v>
      </c>
      <c r="M248" s="14" t="s">
        <v>22</v>
      </c>
      <c r="N248" s="3" t="s">
        <v>74</v>
      </c>
      <c r="O248" s="20" t="str">
        <f>VLOOKUP(CONCATENATE($M248,$N248),Curriculos!$A$2:$J$332,4,FALSE)</f>
        <v>FORMAÇÃO ECONÔMICA DO BRASIL</v>
      </c>
      <c r="P248" s="21" t="str">
        <f>VLOOKUP(CONCATENATE($M248,$N248),Curriculos!$A$2:$J$332,5,FALSE)</f>
        <v>OB</v>
      </c>
      <c r="Q248" s="21" t="str">
        <f>VLOOKUP($N248,Oferta!$D$2:$P$100,5,FALSE)</f>
        <v>TP</v>
      </c>
      <c r="R248" s="21">
        <f>VLOOKUP(CONCATENATE($M248,$N248),Curriculos!$A$2:$J$332,8,FALSE)</f>
        <v>60</v>
      </c>
      <c r="S248" s="5"/>
      <c r="T248" s="22" t="s">
        <v>24</v>
      </c>
      <c r="U248" s="21" t="str">
        <f>VLOOKUP(CONCATENATE($M248,$N248),Curriculos!$A$2:$J$332,10,FALSE)</f>
        <v>DCEC</v>
      </c>
      <c r="V248" s="20" t="str">
        <f>VLOOKUP(CONCATENATE($M248,$N248,$T248),Oferta!$B$2:$R$360,17,FALSE)</f>
        <v>2º Semestre - T01</v>
      </c>
      <c r="W248" s="20" t="str">
        <f>VLOOKUP(CONCATENATE($M248,$N248,$T248),Oferta!$B$2:$Q$360,12,FALSE)</f>
        <v>AN</v>
      </c>
      <c r="X248" s="22">
        <v>1</v>
      </c>
      <c r="Y248" s="23">
        <f>VLOOKUP(CONCATENATE($W248,$X248),Mtz_Horarios!$E$2:$H$92,2,FALSE)</f>
        <v>0.77777777777777779</v>
      </c>
      <c r="Z248" s="23" t="str">
        <f>VLOOKUP(CONCATENATE($W248,$X248),Mtz_Horarios!$E$2:$H$92,3,FALSE)</f>
        <v>Segunda</v>
      </c>
      <c r="AA248" s="24" t="str">
        <f>VLOOKUP(CONCATENATE($W248,$X248),Mtz_Horarios!$E$2:$H$92,4,FALSE)</f>
        <v>Noturno</v>
      </c>
      <c r="AB248" s="20">
        <f>VLOOKUP(CONCATENATE($M248,$N248,$T248),Oferta!$B$2:$Q$360,16,FALSE)</f>
        <v>1102</v>
      </c>
      <c r="AC248" s="20" t="str">
        <f>VLOOKUP(CONCATENATE($M248,$N248,$T248),Oferta!$B$2:$Q$360,15,FALSE)</f>
        <v>Maria Bernadete P. Bezerra</v>
      </c>
      <c r="AI248" s="5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12"/>
      <c r="AW248" s="12"/>
    </row>
    <row r="249" spans="1:49" ht="15" customHeight="1">
      <c r="A249" s="12"/>
      <c r="B249" s="12"/>
      <c r="C249" s="12"/>
      <c r="D249" s="12"/>
      <c r="E249" s="12"/>
      <c r="F249" s="12"/>
      <c r="G249" s="12"/>
      <c r="H249" s="12" t="str">
        <f t="shared" si="0"/>
        <v>T01FORMAÇÃO ECONÔMICA DO BRASIL</v>
      </c>
      <c r="I249" s="12" t="e">
        <f>VLOOKUP(CONCATENATE(N249,T249),Simulador!$H$26:$H$33,1,FALSE)</f>
        <v>#N/A</v>
      </c>
      <c r="J249" s="12" t="e">
        <f t="shared" si="1"/>
        <v>#N/A</v>
      </c>
      <c r="K249" s="13" t="str">
        <f t="shared" si="2"/>
        <v>Segunda0,8125Maria Bernadete P. Bezerra</v>
      </c>
      <c r="L249" s="12" t="str">
        <f t="shared" si="3"/>
        <v>2º Semestre - T01NoturnoSegunda0,8125</v>
      </c>
      <c r="M249" s="14" t="s">
        <v>22</v>
      </c>
      <c r="N249" s="3" t="s">
        <v>74</v>
      </c>
      <c r="O249" s="20" t="str">
        <f>VLOOKUP(CONCATENATE($M249,$N249),Curriculos!$A$2:$J$332,4,FALSE)</f>
        <v>FORMAÇÃO ECONÔMICA DO BRASIL</v>
      </c>
      <c r="P249" s="21" t="str">
        <f>VLOOKUP(CONCATENATE($M249,$N249),Curriculos!$A$2:$J$332,5,FALSE)</f>
        <v>OB</v>
      </c>
      <c r="Q249" s="21" t="str">
        <f>VLOOKUP($N249,Oferta!$D$2:$P$100,5,FALSE)</f>
        <v>TP</v>
      </c>
      <c r="R249" s="21">
        <f>VLOOKUP(CONCATENATE($M249,$N249),Curriculos!$A$2:$J$332,8,FALSE)</f>
        <v>60</v>
      </c>
      <c r="S249" s="5"/>
      <c r="T249" s="22" t="s">
        <v>24</v>
      </c>
      <c r="U249" s="21" t="str">
        <f>VLOOKUP(CONCATENATE($M249,$N249),Curriculos!$A$2:$J$332,10,FALSE)</f>
        <v>DCEC</v>
      </c>
      <c r="V249" s="20" t="str">
        <f>VLOOKUP(CONCATENATE($M249,$N249,$T249),Oferta!$B$2:$R$360,17,FALSE)</f>
        <v>2º Semestre - T01</v>
      </c>
      <c r="W249" s="20" t="str">
        <f>VLOOKUP(CONCATENATE($M249,$N249,$T249),Oferta!$B$2:$Q$360,12,FALSE)</f>
        <v>AN</v>
      </c>
      <c r="X249" s="22">
        <v>2</v>
      </c>
      <c r="Y249" s="23">
        <f>VLOOKUP(CONCATENATE($W249,$X249),Mtz_Horarios!$E$2:$H$92,2,FALSE)</f>
        <v>0.8125</v>
      </c>
      <c r="Z249" s="23" t="str">
        <f>VLOOKUP(CONCATENATE($W249,$X249),Mtz_Horarios!$E$2:$H$92,3,FALSE)</f>
        <v>Segunda</v>
      </c>
      <c r="AA249" s="24" t="str">
        <f>VLOOKUP(CONCATENATE($W249,$X249),Mtz_Horarios!$E$2:$H$92,4,FALSE)</f>
        <v>Noturno</v>
      </c>
      <c r="AB249" s="20">
        <f>VLOOKUP(CONCATENATE($M249,$N249,$T249),Oferta!$B$2:$Q$360,16,FALSE)</f>
        <v>1102</v>
      </c>
      <c r="AC249" s="20" t="str">
        <f>VLOOKUP(CONCATENATE($M249,$N249,$T249),Oferta!$B$2:$Q$360,15,FALSE)</f>
        <v>Maria Bernadete P. Bezerra</v>
      </c>
      <c r="AI249" s="5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12"/>
      <c r="AW249" s="12"/>
    </row>
    <row r="250" spans="1:49" ht="15" customHeight="1">
      <c r="A250" s="12"/>
      <c r="B250" s="12"/>
      <c r="C250" s="12"/>
      <c r="D250" s="12"/>
      <c r="E250" s="12"/>
      <c r="F250" s="12"/>
      <c r="G250" s="12"/>
      <c r="H250" s="12" t="str">
        <f t="shared" si="0"/>
        <v>T01FORMAÇÃO ECONÔMICA DO BRASIL</v>
      </c>
      <c r="I250" s="12" t="e">
        <f>VLOOKUP(CONCATENATE(N250,T250),Simulador!$H$26:$H$33,1,FALSE)</f>
        <v>#N/A</v>
      </c>
      <c r="J250" s="12" t="e">
        <f t="shared" si="1"/>
        <v>#N/A</v>
      </c>
      <c r="K250" s="13" t="str">
        <f t="shared" si="2"/>
        <v>Terça0,847222222222222Maria Bernadete P. Bezerra</v>
      </c>
      <c r="L250" s="12" t="str">
        <f t="shared" si="3"/>
        <v>2º Semestre - T01NoturnoTerça0,847222222222222</v>
      </c>
      <c r="M250" s="14" t="s">
        <v>22</v>
      </c>
      <c r="N250" s="3" t="s">
        <v>74</v>
      </c>
      <c r="O250" s="20" t="str">
        <f>VLOOKUP(CONCATENATE($M250,$N250),Curriculos!$A$2:$J$332,4,FALSE)</f>
        <v>FORMAÇÃO ECONÔMICA DO BRASIL</v>
      </c>
      <c r="P250" s="21" t="str">
        <f>VLOOKUP(CONCATENATE($M250,$N250),Curriculos!$A$2:$J$332,5,FALSE)</f>
        <v>OB</v>
      </c>
      <c r="Q250" s="21" t="str">
        <f>VLOOKUP($N250,Oferta!$D$2:$P$100,5,FALSE)</f>
        <v>TP</v>
      </c>
      <c r="R250" s="21">
        <f>VLOOKUP(CONCATENATE($M250,$N250),Curriculos!$A$2:$J$332,8,FALSE)</f>
        <v>60</v>
      </c>
      <c r="S250" s="5"/>
      <c r="T250" s="22" t="s">
        <v>24</v>
      </c>
      <c r="U250" s="21" t="str">
        <f>VLOOKUP(CONCATENATE($M250,$N250),Curriculos!$A$2:$J$332,10,FALSE)</f>
        <v>DCEC</v>
      </c>
      <c r="V250" s="20" t="str">
        <f>VLOOKUP(CONCATENATE($M250,$N250,$T250),Oferta!$B$2:$R$360,17,FALSE)</f>
        <v>2º Semestre - T01</v>
      </c>
      <c r="W250" s="20" t="str">
        <f>VLOOKUP(CONCATENATE($M250,$N250,$T250),Oferta!$B$2:$Q$360,12,FALSE)</f>
        <v>AN</v>
      </c>
      <c r="X250" s="22">
        <v>3</v>
      </c>
      <c r="Y250" s="23">
        <f>VLOOKUP(CONCATENATE($W250,$X250),Mtz_Horarios!$E$2:$H$92,2,FALSE)</f>
        <v>0.84722222222222221</v>
      </c>
      <c r="Z250" s="23" t="str">
        <f>VLOOKUP(CONCATENATE($W250,$X250),Mtz_Horarios!$E$2:$H$92,3,FALSE)</f>
        <v>Terça</v>
      </c>
      <c r="AA250" s="24" t="str">
        <f>VLOOKUP(CONCATENATE($W250,$X250),Mtz_Horarios!$E$2:$H$92,4,FALSE)</f>
        <v>Noturno</v>
      </c>
      <c r="AB250" s="20">
        <f>VLOOKUP(CONCATENATE($M250,$N250,$T250),Oferta!$B$2:$Q$360,16,FALSE)</f>
        <v>1102</v>
      </c>
      <c r="AC250" s="20" t="str">
        <f>VLOOKUP(CONCATENATE($M250,$N250,$T250),Oferta!$B$2:$Q$360,15,FALSE)</f>
        <v>Maria Bernadete P. Bezerra</v>
      </c>
      <c r="AI250" s="5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12"/>
      <c r="AW250" s="12"/>
    </row>
    <row r="251" spans="1:49" ht="15" customHeight="1">
      <c r="A251" s="12"/>
      <c r="B251" s="12"/>
      <c r="C251" s="12"/>
      <c r="D251" s="12"/>
      <c r="E251" s="12"/>
      <c r="F251" s="12"/>
      <c r="G251" s="12"/>
      <c r="H251" s="12" t="str">
        <f t="shared" si="0"/>
        <v>T01FORMAÇÃO ECONÔMICA DO BRASIL</v>
      </c>
      <c r="I251" s="12" t="e">
        <f>VLOOKUP(CONCATENATE(N251,T251),Simulador!$H$26:$H$33,1,FALSE)</f>
        <v>#N/A</v>
      </c>
      <c r="J251" s="12" t="e">
        <f t="shared" si="1"/>
        <v>#N/A</v>
      </c>
      <c r="K251" s="13" t="str">
        <f t="shared" si="2"/>
        <v>Terça0,881944444444445Maria Bernadete P. Bezerra</v>
      </c>
      <c r="L251" s="12" t="str">
        <f t="shared" si="3"/>
        <v>2º Semestre - T01NoturnoTerça0,881944444444445</v>
      </c>
      <c r="M251" s="14" t="s">
        <v>22</v>
      </c>
      <c r="N251" s="3" t="s">
        <v>74</v>
      </c>
      <c r="O251" s="20" t="str">
        <f>VLOOKUP(CONCATENATE($M251,$N251),Curriculos!$A$2:$J$332,4,FALSE)</f>
        <v>FORMAÇÃO ECONÔMICA DO BRASIL</v>
      </c>
      <c r="P251" s="21" t="str">
        <f>VLOOKUP(CONCATENATE($M251,$N251),Curriculos!$A$2:$J$332,5,FALSE)</f>
        <v>OB</v>
      </c>
      <c r="Q251" s="21" t="str">
        <f>VLOOKUP($N251,Oferta!$D$2:$P$100,5,FALSE)</f>
        <v>TP</v>
      </c>
      <c r="R251" s="21">
        <f>VLOOKUP(CONCATENATE($M251,$N251),Curriculos!$A$2:$J$332,8,FALSE)</f>
        <v>60</v>
      </c>
      <c r="S251" s="5"/>
      <c r="T251" s="22" t="s">
        <v>24</v>
      </c>
      <c r="U251" s="21" t="str">
        <f>VLOOKUP(CONCATENATE($M251,$N251),Curriculos!$A$2:$J$332,10,FALSE)</f>
        <v>DCEC</v>
      </c>
      <c r="V251" s="20" t="str">
        <f>VLOOKUP(CONCATENATE($M251,$N251,$T251),Oferta!$B$2:$R$360,17,FALSE)</f>
        <v>2º Semestre - T01</v>
      </c>
      <c r="W251" s="20" t="str">
        <f>VLOOKUP(CONCATENATE($M251,$N251,$T251),Oferta!$B$2:$Q$360,12,FALSE)</f>
        <v>AN</v>
      </c>
      <c r="X251" s="22">
        <v>4</v>
      </c>
      <c r="Y251" s="23">
        <f>VLOOKUP(CONCATENATE($W251,$X251),Mtz_Horarios!$E$2:$H$92,2,FALSE)</f>
        <v>0.88194444444444453</v>
      </c>
      <c r="Z251" s="23" t="str">
        <f>VLOOKUP(CONCATENATE($W251,$X251),Mtz_Horarios!$E$2:$H$92,3,FALSE)</f>
        <v>Terça</v>
      </c>
      <c r="AA251" s="24" t="str">
        <f>VLOOKUP(CONCATENATE($W251,$X251),Mtz_Horarios!$E$2:$H$92,4,FALSE)</f>
        <v>Noturno</v>
      </c>
      <c r="AB251" s="20">
        <f>VLOOKUP(CONCATENATE($M251,$N251,$T251),Oferta!$B$2:$Q$360,16,FALSE)</f>
        <v>1102</v>
      </c>
      <c r="AC251" s="20" t="str">
        <f>VLOOKUP(CONCATENATE($M251,$N251,$T251),Oferta!$B$2:$Q$360,15,FALSE)</f>
        <v>Maria Bernadete P. Bezerra</v>
      </c>
      <c r="AI251" s="5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12"/>
      <c r="AW251" s="12"/>
    </row>
    <row r="252" spans="1:49" ht="15" customHeight="1">
      <c r="A252" s="12"/>
      <c r="B252" s="12"/>
      <c r="C252" s="12"/>
      <c r="D252" s="12"/>
      <c r="E252" s="12"/>
      <c r="F252" s="12"/>
      <c r="G252" s="12"/>
      <c r="H252" s="12" t="str">
        <f t="shared" si="0"/>
        <v>T01ECONOMIA BRASILEIRA E CONTEMPORÂNEA II</v>
      </c>
      <c r="I252" s="12" t="e">
        <f>VLOOKUP(CONCATENATE(N252,T252),Simulador!$H$26:$H$33,1,FALSE)</f>
        <v>#N/A</v>
      </c>
      <c r="J252" s="12" t="e">
        <f t="shared" si="1"/>
        <v>#N/A</v>
      </c>
      <c r="K252" s="13" t="str">
        <f t="shared" si="2"/>
        <v>Segunda0,847222222222222Maria Bernadete P. Bezerra</v>
      </c>
      <c r="L252" s="12" t="str">
        <f t="shared" si="3"/>
        <v>4º Semestre - T01NoturnoSegunda0,847222222222222</v>
      </c>
      <c r="M252" s="14" t="s">
        <v>22</v>
      </c>
      <c r="N252" s="3" t="s">
        <v>75</v>
      </c>
      <c r="O252" s="15" t="str">
        <f>VLOOKUP(CONCATENATE($M252,$N252),Curriculos!$A$2:$J$332,4,FALSE)</f>
        <v>ECONOMIA BRASILEIRA E CONTEMPORÂNEA II</v>
      </c>
      <c r="P252" s="16" t="str">
        <f>VLOOKUP(CONCATENATE($M252,$N252),Curriculos!$A$2:$J$332,5,FALSE)</f>
        <v>OB</v>
      </c>
      <c r="Q252" s="16" t="str">
        <f>VLOOKUP($N252,Oferta!$D$2:$P$100,5,FALSE)</f>
        <v>T</v>
      </c>
      <c r="R252" s="16">
        <f>VLOOKUP(CONCATENATE($M252,$N252),Curriculos!$A$2:$J$332,8,FALSE)</f>
        <v>60</v>
      </c>
      <c r="S252" s="17" t="s">
        <v>33</v>
      </c>
      <c r="T252" s="17" t="s">
        <v>24</v>
      </c>
      <c r="U252" s="16" t="str">
        <f>VLOOKUP(CONCATENATE($M252,$N252),Curriculos!$A$2:$J$332,10,FALSE)</f>
        <v>DCEC</v>
      </c>
      <c r="V252" s="15" t="str">
        <f>VLOOKUP(CONCATENATE($M252,$N252,$T252),Oferta!$B$2:$R$360,17,FALSE)</f>
        <v>4º Semestre - T01</v>
      </c>
      <c r="W252" s="15" t="str">
        <f>VLOOKUP(CONCATENATE($M252,$N252,$T252),Oferta!$B$2:$Q$360,12,FALSE)</f>
        <v>BN</v>
      </c>
      <c r="X252" s="17">
        <v>1</v>
      </c>
      <c r="Y252" s="18">
        <f>VLOOKUP(CONCATENATE($W252,$X252),Mtz_Horarios!$E$2:$H$92,2,FALSE)</f>
        <v>0.84722222222222221</v>
      </c>
      <c r="Z252" s="18" t="str">
        <f>VLOOKUP(CONCATENATE($W252,$X252),Mtz_Horarios!$E$2:$H$92,3,FALSE)</f>
        <v>Segunda</v>
      </c>
      <c r="AA252" s="19" t="str">
        <f>VLOOKUP(CONCATENATE($W252,$X252),Mtz_Horarios!$E$2:$H$92,4,FALSE)</f>
        <v>Noturno</v>
      </c>
      <c r="AB252" s="15">
        <f>VLOOKUP(CONCATENATE($M252,$N252,$T252),Oferta!$B$2:$Q$360,16,FALSE)</f>
        <v>1103</v>
      </c>
      <c r="AC252" s="15" t="str">
        <f>VLOOKUP(CONCATENATE($M252,$N252,$T252),Oferta!$B$2:$Q$360,15,FALSE)</f>
        <v>Maria Bernadete P. Bezerra</v>
      </c>
      <c r="AI252" s="5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12"/>
      <c r="AW252" s="12"/>
    </row>
    <row r="253" spans="1:49" ht="15" customHeight="1">
      <c r="A253" s="12"/>
      <c r="B253" s="12"/>
      <c r="C253" s="12"/>
      <c r="D253" s="12"/>
      <c r="E253" s="12"/>
      <c r="F253" s="12"/>
      <c r="G253" s="12"/>
      <c r="H253" s="12" t="str">
        <f t="shared" si="0"/>
        <v>T01ECONOMIA BRASILEIRA E CONTEMPORÂNEA II</v>
      </c>
      <c r="I253" s="12" t="e">
        <f>VLOOKUP(CONCATENATE(N253,T253),Simulador!$H$26:$H$33,1,FALSE)</f>
        <v>#N/A</v>
      </c>
      <c r="J253" s="12" t="e">
        <f t="shared" si="1"/>
        <v>#N/A</v>
      </c>
      <c r="K253" s="13" t="str">
        <f t="shared" si="2"/>
        <v>Segunda0,881944444444445Maria Bernadete P. Bezerra</v>
      </c>
      <c r="L253" s="12" t="str">
        <f t="shared" si="3"/>
        <v>4º Semestre - T01NoturnoSegunda0,881944444444445</v>
      </c>
      <c r="M253" s="14" t="s">
        <v>22</v>
      </c>
      <c r="N253" s="3" t="s">
        <v>75</v>
      </c>
      <c r="O253" s="15" t="str">
        <f>VLOOKUP(CONCATENATE($M253,$N253),Curriculos!$A$2:$J$332,4,FALSE)</f>
        <v>ECONOMIA BRASILEIRA E CONTEMPORÂNEA II</v>
      </c>
      <c r="P253" s="16" t="str">
        <f>VLOOKUP(CONCATENATE($M253,$N253),Curriculos!$A$2:$J$332,5,FALSE)</f>
        <v>OB</v>
      </c>
      <c r="Q253" s="16" t="str">
        <f>VLOOKUP($N253,Oferta!$D$2:$P$100,5,FALSE)</f>
        <v>T</v>
      </c>
      <c r="R253" s="16">
        <f>VLOOKUP(CONCATENATE($M253,$N253),Curriculos!$A$2:$J$332,8,FALSE)</f>
        <v>60</v>
      </c>
      <c r="S253" s="17" t="s">
        <v>33</v>
      </c>
      <c r="T253" s="17" t="s">
        <v>24</v>
      </c>
      <c r="U253" s="16" t="str">
        <f>VLOOKUP(CONCATENATE($M253,$N253),Curriculos!$A$2:$J$332,10,FALSE)</f>
        <v>DCEC</v>
      </c>
      <c r="V253" s="15" t="str">
        <f>VLOOKUP(CONCATENATE($M253,$N253,$T253),Oferta!$B$2:$R$360,17,FALSE)</f>
        <v>4º Semestre - T01</v>
      </c>
      <c r="W253" s="15" t="str">
        <f>VLOOKUP(CONCATENATE($M253,$N253,$T253),Oferta!$B$2:$Q$360,12,FALSE)</f>
        <v>BN</v>
      </c>
      <c r="X253" s="17">
        <v>2</v>
      </c>
      <c r="Y253" s="18">
        <f>VLOOKUP(CONCATENATE($W253,$X253),Mtz_Horarios!$E$2:$H$92,2,FALSE)</f>
        <v>0.88194444444444453</v>
      </c>
      <c r="Z253" s="18" t="str">
        <f>VLOOKUP(CONCATENATE($W253,$X253),Mtz_Horarios!$E$2:$H$92,3,FALSE)</f>
        <v>Segunda</v>
      </c>
      <c r="AA253" s="19" t="str">
        <f>VLOOKUP(CONCATENATE($W253,$X253),Mtz_Horarios!$E$2:$H$92,4,FALSE)</f>
        <v>Noturno</v>
      </c>
      <c r="AB253" s="15">
        <f>VLOOKUP(CONCATENATE($M253,$N253,$T253),Oferta!$B$2:$Q$360,16,FALSE)</f>
        <v>1103</v>
      </c>
      <c r="AC253" s="15" t="str">
        <f>VLOOKUP(CONCATENATE($M253,$N253,$T253),Oferta!$B$2:$Q$360,15,FALSE)</f>
        <v>Maria Bernadete P. Bezerra</v>
      </c>
      <c r="AI253" s="5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12"/>
      <c r="AW253" s="12"/>
    </row>
    <row r="254" spans="1:49" ht="15" customHeight="1">
      <c r="A254" s="12"/>
      <c r="B254" s="12"/>
      <c r="C254" s="12"/>
      <c r="D254" s="12"/>
      <c r="E254" s="12"/>
      <c r="F254" s="12"/>
      <c r="G254" s="12"/>
      <c r="H254" s="12" t="str">
        <f t="shared" si="0"/>
        <v>T01ECONOMIA BRASILEIRA E CONTEMPORÂNEA II</v>
      </c>
      <c r="I254" s="12" t="e">
        <f>VLOOKUP(CONCATENATE(N254,T254),Simulador!$H$26:$H$33,1,FALSE)</f>
        <v>#N/A</v>
      </c>
      <c r="J254" s="12" t="e">
        <f t="shared" si="1"/>
        <v>#N/A</v>
      </c>
      <c r="K254" s="13" t="str">
        <f t="shared" si="2"/>
        <v>Quarta0,777777777777778Maria Bernadete P. Bezerra</v>
      </c>
      <c r="L254" s="12" t="str">
        <f t="shared" si="3"/>
        <v>4º Semestre - T01NoturnoQuarta0,777777777777778</v>
      </c>
      <c r="M254" s="14" t="s">
        <v>22</v>
      </c>
      <c r="N254" s="3" t="s">
        <v>75</v>
      </c>
      <c r="O254" s="15" t="str">
        <f>VLOOKUP(CONCATENATE($M254,$N254),Curriculos!$A$2:$J$332,4,FALSE)</f>
        <v>ECONOMIA BRASILEIRA E CONTEMPORÂNEA II</v>
      </c>
      <c r="P254" s="16" t="str">
        <f>VLOOKUP(CONCATENATE($M254,$N254),Curriculos!$A$2:$J$332,5,FALSE)</f>
        <v>OB</v>
      </c>
      <c r="Q254" s="16" t="str">
        <f>VLOOKUP($N254,Oferta!$D$2:$P$100,5,FALSE)</f>
        <v>T</v>
      </c>
      <c r="R254" s="16">
        <f>VLOOKUP(CONCATENATE($M254,$N254),Curriculos!$A$2:$J$332,8,FALSE)</f>
        <v>60</v>
      </c>
      <c r="S254" s="17" t="s">
        <v>33</v>
      </c>
      <c r="T254" s="17" t="s">
        <v>24</v>
      </c>
      <c r="U254" s="16" t="str">
        <f>VLOOKUP(CONCATENATE($M254,$N254),Curriculos!$A$2:$J$332,10,FALSE)</f>
        <v>DCEC</v>
      </c>
      <c r="V254" s="15" t="str">
        <f>VLOOKUP(CONCATENATE($M254,$N254,$T254),Oferta!$B$2:$R$360,17,FALSE)</f>
        <v>4º Semestre - T01</v>
      </c>
      <c r="W254" s="15" t="str">
        <f>VLOOKUP(CONCATENATE($M254,$N254,$T254),Oferta!$B$2:$Q$360,12,FALSE)</f>
        <v>BN</v>
      </c>
      <c r="X254" s="17">
        <v>3</v>
      </c>
      <c r="Y254" s="18">
        <f>VLOOKUP(CONCATENATE($W254,$X254),Mtz_Horarios!$E$2:$H$92,2,FALSE)</f>
        <v>0.77777777777777779</v>
      </c>
      <c r="Z254" s="18" t="str">
        <f>VLOOKUP(CONCATENATE($W254,$X254),Mtz_Horarios!$E$2:$H$92,3,FALSE)</f>
        <v>Quarta</v>
      </c>
      <c r="AA254" s="19" t="str">
        <f>VLOOKUP(CONCATENATE($W254,$X254),Mtz_Horarios!$E$2:$H$92,4,FALSE)</f>
        <v>Noturno</v>
      </c>
      <c r="AB254" s="15">
        <f>VLOOKUP(CONCATENATE($M254,$N254,$T254),Oferta!$B$2:$Q$360,16,FALSE)</f>
        <v>1103</v>
      </c>
      <c r="AC254" s="15" t="str">
        <f>VLOOKUP(CONCATENATE($M254,$N254,$T254),Oferta!$B$2:$Q$360,15,FALSE)</f>
        <v>Maria Bernadete P. Bezerra</v>
      </c>
      <c r="AI254" s="5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12"/>
      <c r="AW254" s="12"/>
    </row>
    <row r="255" spans="1:49" ht="15" customHeight="1">
      <c r="A255" s="12"/>
      <c r="B255" s="12"/>
      <c r="C255" s="12"/>
      <c r="D255" s="12"/>
      <c r="E255" s="12"/>
      <c r="F255" s="12"/>
      <c r="G255" s="12"/>
      <c r="H255" s="12" t="str">
        <f t="shared" si="0"/>
        <v>T01ECONOMIA BRASILEIRA E CONTEMPORÂNEA II</v>
      </c>
      <c r="I255" s="12" t="e">
        <f>VLOOKUP(CONCATENATE(N255,T255),Simulador!$H$26:$H$33,1,FALSE)</f>
        <v>#N/A</v>
      </c>
      <c r="J255" s="12" t="e">
        <f t="shared" si="1"/>
        <v>#N/A</v>
      </c>
      <c r="K255" s="13" t="str">
        <f t="shared" si="2"/>
        <v>Quarta0,8125Maria Bernadete P. Bezerra</v>
      </c>
      <c r="L255" s="12" t="str">
        <f t="shared" si="3"/>
        <v>4º Semestre - T01NoturnoQuarta0,8125</v>
      </c>
      <c r="M255" s="14" t="s">
        <v>22</v>
      </c>
      <c r="N255" s="3" t="s">
        <v>75</v>
      </c>
      <c r="O255" s="15" t="str">
        <f>VLOOKUP(CONCATENATE($M255,$N255),Curriculos!$A$2:$J$332,4,FALSE)</f>
        <v>ECONOMIA BRASILEIRA E CONTEMPORÂNEA II</v>
      </c>
      <c r="P255" s="16" t="str">
        <f>VLOOKUP(CONCATENATE($M255,$N255),Curriculos!$A$2:$J$332,5,FALSE)</f>
        <v>OB</v>
      </c>
      <c r="Q255" s="16" t="str">
        <f>VLOOKUP($N255,Oferta!$D$2:$P$100,5,FALSE)</f>
        <v>T</v>
      </c>
      <c r="R255" s="16">
        <f>VLOOKUP(CONCATENATE($M255,$N255),Curriculos!$A$2:$J$332,8,FALSE)</f>
        <v>60</v>
      </c>
      <c r="S255" s="17" t="s">
        <v>33</v>
      </c>
      <c r="T255" s="17" t="s">
        <v>24</v>
      </c>
      <c r="U255" s="16" t="str">
        <f>VLOOKUP(CONCATENATE($M255,$N255),Curriculos!$A$2:$J$332,10,FALSE)</f>
        <v>DCEC</v>
      </c>
      <c r="V255" s="15" t="str">
        <f>VLOOKUP(CONCATENATE($M255,$N255,$T255),Oferta!$B$2:$R$360,17,FALSE)</f>
        <v>4º Semestre - T01</v>
      </c>
      <c r="W255" s="15" t="str">
        <f>VLOOKUP(CONCATENATE($M255,$N255,$T255),Oferta!$B$2:$Q$360,12,FALSE)</f>
        <v>BN</v>
      </c>
      <c r="X255" s="17">
        <v>4</v>
      </c>
      <c r="Y255" s="18">
        <f>VLOOKUP(CONCATENATE($W255,$X255),Mtz_Horarios!$E$2:$H$92,2,FALSE)</f>
        <v>0.8125</v>
      </c>
      <c r="Z255" s="18" t="str">
        <f>VLOOKUP(CONCATENATE($W255,$X255),Mtz_Horarios!$E$2:$H$92,3,FALSE)</f>
        <v>Quarta</v>
      </c>
      <c r="AA255" s="19" t="str">
        <f>VLOOKUP(CONCATENATE($W255,$X255),Mtz_Horarios!$E$2:$H$92,4,FALSE)</f>
        <v>Noturno</v>
      </c>
      <c r="AB255" s="15">
        <f>VLOOKUP(CONCATENATE($M255,$N255,$T255),Oferta!$B$2:$Q$360,16,FALSE)</f>
        <v>1103</v>
      </c>
      <c r="AC255" s="15" t="str">
        <f>VLOOKUP(CONCATENATE($M255,$N255,$T255),Oferta!$B$2:$Q$360,15,FALSE)</f>
        <v>Maria Bernadete P. Bezerra</v>
      </c>
      <c r="AI255" s="5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12"/>
      <c r="AW255" s="12"/>
    </row>
    <row r="256" spans="1:49" ht="15" customHeight="1">
      <c r="A256" s="12"/>
      <c r="B256" s="12"/>
      <c r="C256" s="12"/>
      <c r="D256" s="12"/>
      <c r="E256" s="12"/>
      <c r="F256" s="12"/>
      <c r="G256" s="12"/>
      <c r="H256" s="12" t="str">
        <f t="shared" si="0"/>
        <v>T02ECONOMIA BAIANA</v>
      </c>
      <c r="I256" s="12" t="e">
        <f>VLOOKUP(CONCATENATE(N256,T256),Simulador!$H$26:$H$33,1,FALSE)</f>
        <v>#N/A</v>
      </c>
      <c r="J256" s="12" t="e">
        <f t="shared" si="1"/>
        <v>#N/A</v>
      </c>
      <c r="K256" s="13" t="str">
        <f t="shared" si="2"/>
        <v>Segunda0,3125Maria Bernadete P. Bezerra</v>
      </c>
      <c r="L256" s="12" t="str">
        <f t="shared" si="3"/>
        <v>9º Semestre - T02MatutinoSegunda0,3125</v>
      </c>
      <c r="M256" s="14" t="s">
        <v>31</v>
      </c>
      <c r="N256" s="32" t="s">
        <v>76</v>
      </c>
      <c r="O256" s="33" t="str">
        <f>VLOOKUP(CONCATENATE($M256,$N256),Curriculos!$A$2:$J$332,4,FALSE)</f>
        <v>ECONOMIA BAIANA</v>
      </c>
      <c r="P256" s="34" t="str">
        <f>VLOOKUP(CONCATENATE($M256,$N256),Curriculos!$A$2:$J$332,5,FALSE)</f>
        <v>OP</v>
      </c>
      <c r="Q256" s="34" t="str">
        <f>VLOOKUP($N256,Oferta!$D$2:$P$100,5,FALSE)</f>
        <v>T</v>
      </c>
      <c r="R256" s="34">
        <f>VLOOKUP(CONCATENATE($M256,$N256),Curriculos!$A$2:$J$332,8,FALSE)</f>
        <v>60</v>
      </c>
      <c r="S256" s="35" t="s">
        <v>33</v>
      </c>
      <c r="T256" s="36" t="s">
        <v>29</v>
      </c>
      <c r="U256" s="34" t="str">
        <f>VLOOKUP(CONCATENATE($M256,$N256),Curriculos!$A$2:$J$332,10,FALSE)</f>
        <v>DCEC</v>
      </c>
      <c r="V256" s="33" t="str">
        <f>VLOOKUP(CONCATENATE($M256,$N256,$T256),Oferta!$B$2:$R$360,17,FALSE)</f>
        <v>9º Semestre - T02</v>
      </c>
      <c r="W256" s="33" t="str">
        <f>VLOOKUP(CONCATENATE($M256,$N256,$T256),Oferta!$B$2:$Q$360,12,FALSE)</f>
        <v>BM</v>
      </c>
      <c r="X256" s="36">
        <v>1</v>
      </c>
      <c r="Y256" s="37">
        <f>VLOOKUP(CONCATENATE($W256,$X256),Mtz_Horarios!$E$2:$H$92,2,FALSE)</f>
        <v>0.3125</v>
      </c>
      <c r="Z256" s="37" t="str">
        <f>VLOOKUP(CONCATENATE($W256,$X256),Mtz_Horarios!$E$2:$H$92,3,FALSE)</f>
        <v>Segunda</v>
      </c>
      <c r="AA256" s="38" t="str">
        <f>VLOOKUP(CONCATENATE($W256,$X256),Mtz_Horarios!$E$2:$H$92,4,FALSE)</f>
        <v>Matutino</v>
      </c>
      <c r="AB256" s="33">
        <f>VLOOKUP(CONCATENATE($M256,$N256,$T256),Oferta!$B$2:$Q$360,16,FALSE)</f>
        <v>1106</v>
      </c>
      <c r="AC256" s="33" t="str">
        <f>VLOOKUP(CONCATENATE($M256,$N256,$T256),Oferta!$B$2:$Q$360,15,FALSE)</f>
        <v>Maria Bernadete P. Bezerra</v>
      </c>
      <c r="AI256" s="5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12"/>
      <c r="AW256" s="12"/>
    </row>
    <row r="257" spans="1:49" ht="15" customHeight="1">
      <c r="A257" s="12"/>
      <c r="B257" s="12"/>
      <c r="C257" s="12"/>
      <c r="D257" s="12"/>
      <c r="E257" s="12"/>
      <c r="F257" s="12"/>
      <c r="G257" s="12"/>
      <c r="H257" s="12" t="str">
        <f t="shared" ref="H257:H511" si="4">IF(Y257&gt;0,CONCATENATE(T257,O257)," ")</f>
        <v>T02ECONOMIA BAIANA</v>
      </c>
      <c r="I257" s="12" t="e">
        <f>VLOOKUP(CONCATENATE(N257,T257),Simulador!$H$26:$H$33,1,FALSE)</f>
        <v>#N/A</v>
      </c>
      <c r="J257" s="12" t="e">
        <f t="shared" ref="J257:J511" si="5">IF(I257&lt;&gt;I257,,CONCATENATE(Z257,Y257))</f>
        <v>#N/A</v>
      </c>
      <c r="K257" s="13" t="str">
        <f t="shared" ref="K257:K511" si="6">CONCATENATE(Z257,Y257,AC257)</f>
        <v>Segunda0,347222222222222Maria Bernadete P. Bezerra</v>
      </c>
      <c r="L257" s="12" t="str">
        <f t="shared" ref="L257:L511" si="7">CONCATENATE(V257,AA257,Z257,Y257)</f>
        <v>9º Semestre - T02MatutinoSegunda0,347222222222222</v>
      </c>
      <c r="M257" s="14" t="s">
        <v>31</v>
      </c>
      <c r="N257" s="32" t="s">
        <v>76</v>
      </c>
      <c r="O257" s="33" t="str">
        <f>VLOOKUP(CONCATENATE($M257,$N257),Curriculos!$A$2:$J$332,4,FALSE)</f>
        <v>ECONOMIA BAIANA</v>
      </c>
      <c r="P257" s="34" t="str">
        <f>VLOOKUP(CONCATENATE($M257,$N257),Curriculos!$A$2:$J$332,5,FALSE)</f>
        <v>OP</v>
      </c>
      <c r="Q257" s="34" t="str">
        <f>VLOOKUP($N257,Oferta!$D$2:$P$100,5,FALSE)</f>
        <v>T</v>
      </c>
      <c r="R257" s="34">
        <f>VLOOKUP(CONCATENATE($M257,$N257),Curriculos!$A$2:$J$332,8,FALSE)</f>
        <v>60</v>
      </c>
      <c r="S257" s="35" t="s">
        <v>33</v>
      </c>
      <c r="T257" s="36" t="s">
        <v>29</v>
      </c>
      <c r="U257" s="34" t="str">
        <f>VLOOKUP(CONCATENATE($M257,$N257),Curriculos!$A$2:$J$332,10,FALSE)</f>
        <v>DCEC</v>
      </c>
      <c r="V257" s="33" t="str">
        <f>VLOOKUP(CONCATENATE($M257,$N257,$T257),Oferta!$B$2:$R$360,17,FALSE)</f>
        <v>9º Semestre - T02</v>
      </c>
      <c r="W257" s="33" t="str">
        <f>VLOOKUP(CONCATENATE($M257,$N257,$T257),Oferta!$B$2:$Q$360,12,FALSE)</f>
        <v>BM</v>
      </c>
      <c r="X257" s="36">
        <v>2</v>
      </c>
      <c r="Y257" s="37">
        <f>VLOOKUP(CONCATENATE($W257,$X257),Mtz_Horarios!$E$2:$H$92,2,FALSE)</f>
        <v>0.34722222222222221</v>
      </c>
      <c r="Z257" s="37" t="str">
        <f>VLOOKUP(CONCATENATE($W257,$X257),Mtz_Horarios!$E$2:$H$92,3,FALSE)</f>
        <v>Segunda</v>
      </c>
      <c r="AA257" s="38" t="str">
        <f>VLOOKUP(CONCATENATE($W257,$X257),Mtz_Horarios!$E$2:$H$92,4,FALSE)</f>
        <v>Matutino</v>
      </c>
      <c r="AB257" s="33">
        <f>VLOOKUP(CONCATENATE($M257,$N257,$T257),Oferta!$B$2:$Q$360,16,FALSE)</f>
        <v>1106</v>
      </c>
      <c r="AC257" s="33" t="str">
        <f>VLOOKUP(CONCATENATE($M257,$N257,$T257),Oferta!$B$2:$Q$360,15,FALSE)</f>
        <v>Maria Bernadete P. Bezerra</v>
      </c>
      <c r="AI257" s="5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12"/>
      <c r="AW257" s="12"/>
    </row>
    <row r="258" spans="1:49" ht="15" customHeight="1">
      <c r="A258" s="12"/>
      <c r="B258" s="12"/>
      <c r="C258" s="12"/>
      <c r="D258" s="12"/>
      <c r="E258" s="12"/>
      <c r="F258" s="12"/>
      <c r="G258" s="12"/>
      <c r="H258" s="12" t="str">
        <f t="shared" si="4"/>
        <v>T02ECONOMIA BAIANA</v>
      </c>
      <c r="I258" s="12" t="e">
        <f>VLOOKUP(CONCATENATE(N258,T258),Simulador!$H$26:$H$33,1,FALSE)</f>
        <v>#N/A</v>
      </c>
      <c r="J258" s="12" t="e">
        <f t="shared" si="5"/>
        <v>#N/A</v>
      </c>
      <c r="K258" s="13" t="str">
        <f t="shared" si="6"/>
        <v>Quarta0,381944444444444Maria Bernadete P. Bezerra</v>
      </c>
      <c r="L258" s="12" t="str">
        <f t="shared" si="7"/>
        <v>9º Semestre - T02MatutinoQuarta0,381944444444444</v>
      </c>
      <c r="M258" s="14" t="s">
        <v>31</v>
      </c>
      <c r="N258" s="32" t="s">
        <v>76</v>
      </c>
      <c r="O258" s="33" t="str">
        <f>VLOOKUP(CONCATENATE($M258,$N258),Curriculos!$A$2:$J$332,4,FALSE)</f>
        <v>ECONOMIA BAIANA</v>
      </c>
      <c r="P258" s="34" t="str">
        <f>VLOOKUP(CONCATENATE($M258,$N258),Curriculos!$A$2:$J$332,5,FALSE)</f>
        <v>OP</v>
      </c>
      <c r="Q258" s="34" t="str">
        <f>VLOOKUP($N258,Oferta!$D$2:$P$100,5,FALSE)</f>
        <v>T</v>
      </c>
      <c r="R258" s="34">
        <f>VLOOKUP(CONCATENATE($M258,$N258),Curriculos!$A$2:$J$332,8,FALSE)</f>
        <v>60</v>
      </c>
      <c r="S258" s="35" t="s">
        <v>33</v>
      </c>
      <c r="T258" s="36" t="s">
        <v>29</v>
      </c>
      <c r="U258" s="34" t="str">
        <f>VLOOKUP(CONCATENATE($M258,$N258),Curriculos!$A$2:$J$332,10,FALSE)</f>
        <v>DCEC</v>
      </c>
      <c r="V258" s="33" t="str">
        <f>VLOOKUP(CONCATENATE($M258,$N258,$T258),Oferta!$B$2:$R$360,17,FALSE)</f>
        <v>9º Semestre - T02</v>
      </c>
      <c r="W258" s="33" t="str">
        <f>VLOOKUP(CONCATENATE($M258,$N258,$T258),Oferta!$B$2:$Q$360,12,FALSE)</f>
        <v>BM</v>
      </c>
      <c r="X258" s="36">
        <v>3</v>
      </c>
      <c r="Y258" s="37">
        <f>VLOOKUP(CONCATENATE($W258,$X258),Mtz_Horarios!$E$2:$H$92,2,FALSE)</f>
        <v>0.38194444444444442</v>
      </c>
      <c r="Z258" s="37" t="str">
        <f>VLOOKUP(CONCATENATE($W258,$X258),Mtz_Horarios!$E$2:$H$92,3,FALSE)</f>
        <v>Quarta</v>
      </c>
      <c r="AA258" s="38" t="str">
        <f>VLOOKUP(CONCATENATE($W258,$X258),Mtz_Horarios!$E$2:$H$92,4,FALSE)</f>
        <v>Matutino</v>
      </c>
      <c r="AB258" s="33">
        <f>VLOOKUP(CONCATENATE($M258,$N258,$T258),Oferta!$B$2:$Q$360,16,FALSE)</f>
        <v>1106</v>
      </c>
      <c r="AC258" s="33" t="str">
        <f>VLOOKUP(CONCATENATE($M258,$N258,$T258),Oferta!$B$2:$Q$360,15,FALSE)</f>
        <v>Maria Bernadete P. Bezerra</v>
      </c>
      <c r="AI258" s="5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12"/>
      <c r="AW258" s="12"/>
    </row>
    <row r="259" spans="1:49" ht="15" customHeight="1">
      <c r="A259" s="12"/>
      <c r="B259" s="12"/>
      <c r="C259" s="12"/>
      <c r="D259" s="12"/>
      <c r="E259" s="12"/>
      <c r="F259" s="12"/>
      <c r="G259" s="12"/>
      <c r="H259" s="12" t="str">
        <f t="shared" si="4"/>
        <v>T02ECONOMIA BAIANA</v>
      </c>
      <c r="I259" s="12" t="e">
        <f>VLOOKUP(CONCATENATE(N259,T259),Simulador!$H$26:$H$33,1,FALSE)</f>
        <v>#N/A</v>
      </c>
      <c r="J259" s="12" t="e">
        <f t="shared" si="5"/>
        <v>#N/A</v>
      </c>
      <c r="K259" s="13" t="str">
        <f t="shared" si="6"/>
        <v>Quarta0,416666666666667Maria Bernadete P. Bezerra</v>
      </c>
      <c r="L259" s="12" t="str">
        <f t="shared" si="7"/>
        <v>9º Semestre - T02MatutinoQuarta0,416666666666667</v>
      </c>
      <c r="M259" s="14" t="s">
        <v>31</v>
      </c>
      <c r="N259" s="32" t="s">
        <v>76</v>
      </c>
      <c r="O259" s="33" t="str">
        <f>VLOOKUP(CONCATENATE($M259,$N259),Curriculos!$A$2:$J$332,4,FALSE)</f>
        <v>ECONOMIA BAIANA</v>
      </c>
      <c r="P259" s="34" t="str">
        <f>VLOOKUP(CONCATENATE($M259,$N259),Curriculos!$A$2:$J$332,5,FALSE)</f>
        <v>OP</v>
      </c>
      <c r="Q259" s="34" t="str">
        <f>VLOOKUP($N259,Oferta!$D$2:$P$100,5,FALSE)</f>
        <v>T</v>
      </c>
      <c r="R259" s="34">
        <f>VLOOKUP(CONCATENATE($M259,$N259),Curriculos!$A$2:$J$332,8,FALSE)</f>
        <v>60</v>
      </c>
      <c r="S259" s="35" t="s">
        <v>33</v>
      </c>
      <c r="T259" s="36" t="s">
        <v>29</v>
      </c>
      <c r="U259" s="34" t="str">
        <f>VLOOKUP(CONCATENATE($M259,$N259),Curriculos!$A$2:$J$332,10,FALSE)</f>
        <v>DCEC</v>
      </c>
      <c r="V259" s="33" t="str">
        <f>VLOOKUP(CONCATENATE($M259,$N259,$T259),Oferta!$B$2:$R$360,17,FALSE)</f>
        <v>9º Semestre - T02</v>
      </c>
      <c r="W259" s="33" t="str">
        <f>VLOOKUP(CONCATENATE($M259,$N259,$T259),Oferta!$B$2:$Q$360,12,FALSE)</f>
        <v>BM</v>
      </c>
      <c r="X259" s="36">
        <v>4</v>
      </c>
      <c r="Y259" s="37">
        <f>VLOOKUP(CONCATENATE($W259,$X259),Mtz_Horarios!$E$2:$H$92,2,FALSE)</f>
        <v>0.41666666666666663</v>
      </c>
      <c r="Z259" s="37" t="str">
        <f>VLOOKUP(CONCATENATE($W259,$X259),Mtz_Horarios!$E$2:$H$92,3,FALSE)</f>
        <v>Quarta</v>
      </c>
      <c r="AA259" s="38" t="str">
        <f>VLOOKUP(CONCATENATE($W259,$X259),Mtz_Horarios!$E$2:$H$92,4,FALSE)</f>
        <v>Matutino</v>
      </c>
      <c r="AB259" s="33">
        <f>VLOOKUP(CONCATENATE($M259,$N259,$T259),Oferta!$B$2:$Q$360,16,FALSE)</f>
        <v>1106</v>
      </c>
      <c r="AC259" s="33" t="str">
        <f>VLOOKUP(CONCATENATE($M259,$N259,$T259),Oferta!$B$2:$Q$360,15,FALSE)</f>
        <v>Maria Bernadete P. Bezerra</v>
      </c>
      <c r="AI259" s="5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12"/>
      <c r="AW259" s="12"/>
    </row>
    <row r="260" spans="1:49" ht="15" customHeight="1">
      <c r="A260" s="12"/>
      <c r="B260" s="12"/>
      <c r="C260" s="12"/>
      <c r="D260" s="12"/>
      <c r="E260" s="12"/>
      <c r="F260" s="12"/>
      <c r="G260" s="12"/>
      <c r="H260" s="12" t="str">
        <f t="shared" si="4"/>
        <v>T01TEORIA MACROECONÔMICA III</v>
      </c>
      <c r="I260" s="12" t="e">
        <f>VLOOKUP(CONCATENATE(N260,T260),Simulador!$H$26:$H$33,1,FALSE)</f>
        <v>#N/A</v>
      </c>
      <c r="J260" s="12" t="e">
        <f t="shared" si="5"/>
        <v>#N/A</v>
      </c>
      <c r="K260" s="13" t="str">
        <f t="shared" si="6"/>
        <v>Sexta0,777777777777778Marianne Costa Oliveira</v>
      </c>
      <c r="L260" s="12" t="str">
        <f t="shared" si="7"/>
        <v>6º Semestre - T01NoturnoSexta0,777777777777778</v>
      </c>
      <c r="M260" s="14" t="s">
        <v>22</v>
      </c>
      <c r="N260" s="3" t="s">
        <v>77</v>
      </c>
      <c r="O260" s="20" t="str">
        <f>VLOOKUP(CONCATENATE($M260,$N260),Curriculos!$A$2:$J$332,4,FALSE)</f>
        <v>TEORIA MACROECONÔMICA III</v>
      </c>
      <c r="P260" s="21" t="str">
        <f>VLOOKUP(CONCATENATE($M260,$N260),Curriculos!$A$2:$J$332,5,FALSE)</f>
        <v>OB</v>
      </c>
      <c r="Q260" s="21" t="str">
        <f>VLOOKUP($N260,Oferta!$D$2:$P$100,5,FALSE)</f>
        <v>TP</v>
      </c>
      <c r="R260" s="21">
        <f>VLOOKUP(CONCATENATE($M260,$N260),Curriculos!$A$2:$J$332,8,FALSE)</f>
        <v>60</v>
      </c>
      <c r="S260" s="5"/>
      <c r="T260" s="22" t="s">
        <v>24</v>
      </c>
      <c r="U260" s="21" t="str">
        <f>VLOOKUP(CONCATENATE($M260,$N260),Curriculos!$A$2:$J$332,10,FALSE)</f>
        <v>DCEC</v>
      </c>
      <c r="V260" s="20" t="str">
        <f>VLOOKUP(CONCATENATE($M260,$N260,$T260),Oferta!$B$2:$R$360,17,FALSE)</f>
        <v>6º Semestre - T01</v>
      </c>
      <c r="W260" s="20" t="str">
        <f>VLOOKUP(CONCATENATE($M260,$N260,$T260),Oferta!$B$2:$Q$360,12,FALSE)</f>
        <v>DN</v>
      </c>
      <c r="X260" s="22">
        <v>1</v>
      </c>
      <c r="Y260" s="23">
        <f>VLOOKUP(CONCATENATE($W260,$X260),Mtz_Horarios!$E$2:$H$92,2,FALSE)</f>
        <v>0.77777777777777779</v>
      </c>
      <c r="Z260" s="23" t="str">
        <f>VLOOKUP(CONCATENATE($W260,$X260),Mtz_Horarios!$E$2:$H$92,3,FALSE)</f>
        <v>Sexta</v>
      </c>
      <c r="AA260" s="24" t="str">
        <f>VLOOKUP(CONCATENATE($W260,$X260),Mtz_Horarios!$E$2:$H$92,4,FALSE)</f>
        <v>Noturno</v>
      </c>
      <c r="AB260" s="20">
        <f>VLOOKUP(CONCATENATE($M260,$N260,$T260),Oferta!$B$2:$Q$360,16,FALSE)</f>
        <v>1104</v>
      </c>
      <c r="AC260" s="20" t="str">
        <f>VLOOKUP(CONCATENATE($M260,$N260,$T260),Oferta!$B$2:$Q$360,15,FALSE)</f>
        <v>Marianne Costa Oliveira</v>
      </c>
      <c r="AI260" s="5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12"/>
      <c r="AW260" s="12"/>
    </row>
    <row r="261" spans="1:49" ht="15" customHeight="1">
      <c r="A261" s="12"/>
      <c r="B261" s="12"/>
      <c r="C261" s="12"/>
      <c r="D261" s="12"/>
      <c r="E261" s="12"/>
      <c r="F261" s="12"/>
      <c r="G261" s="12"/>
      <c r="H261" s="12" t="str">
        <f t="shared" si="4"/>
        <v>T01TEORIA MACROECONÔMICA III</v>
      </c>
      <c r="I261" s="12" t="e">
        <f>VLOOKUP(CONCATENATE(N261,T261),Simulador!$H$26:$H$33,1,FALSE)</f>
        <v>#N/A</v>
      </c>
      <c r="J261" s="12" t="e">
        <f t="shared" si="5"/>
        <v>#N/A</v>
      </c>
      <c r="K261" s="13" t="str">
        <f t="shared" si="6"/>
        <v>Sexta0,8125Marianne Costa Oliveira</v>
      </c>
      <c r="L261" s="12" t="str">
        <f t="shared" si="7"/>
        <v>6º Semestre - T01NoturnoSexta0,8125</v>
      </c>
      <c r="M261" s="14" t="s">
        <v>22</v>
      </c>
      <c r="N261" s="3" t="s">
        <v>77</v>
      </c>
      <c r="O261" s="20" t="str">
        <f>VLOOKUP(CONCATENATE($M261,$N261),Curriculos!$A$2:$J$332,4,FALSE)</f>
        <v>TEORIA MACROECONÔMICA III</v>
      </c>
      <c r="P261" s="21" t="str">
        <f>VLOOKUP(CONCATENATE($M261,$N261),Curriculos!$A$2:$J$332,5,FALSE)</f>
        <v>OB</v>
      </c>
      <c r="Q261" s="21" t="str">
        <f>VLOOKUP($N261,Oferta!$D$2:$P$100,5,FALSE)</f>
        <v>TP</v>
      </c>
      <c r="R261" s="21">
        <f>VLOOKUP(CONCATENATE($M261,$N261),Curriculos!$A$2:$J$332,8,FALSE)</f>
        <v>60</v>
      </c>
      <c r="S261" s="5"/>
      <c r="T261" s="22" t="s">
        <v>24</v>
      </c>
      <c r="U261" s="21" t="str">
        <f>VLOOKUP(CONCATENATE($M261,$N261),Curriculos!$A$2:$J$332,10,FALSE)</f>
        <v>DCEC</v>
      </c>
      <c r="V261" s="20" t="str">
        <f>VLOOKUP(CONCATENATE($M261,$N261,$T261),Oferta!$B$2:$R$360,17,FALSE)</f>
        <v>6º Semestre - T01</v>
      </c>
      <c r="W261" s="20" t="str">
        <f>VLOOKUP(CONCATENATE($M261,$N261,$T261),Oferta!$B$2:$Q$360,12,FALSE)</f>
        <v>DN</v>
      </c>
      <c r="X261" s="22">
        <v>2</v>
      </c>
      <c r="Y261" s="23">
        <f>VLOOKUP(CONCATENATE($W261,$X261),Mtz_Horarios!$E$2:$H$92,2,FALSE)</f>
        <v>0.8125</v>
      </c>
      <c r="Z261" s="23" t="str">
        <f>VLOOKUP(CONCATENATE($W261,$X261),Mtz_Horarios!$E$2:$H$92,3,FALSE)</f>
        <v>Sexta</v>
      </c>
      <c r="AA261" s="24" t="str">
        <f>VLOOKUP(CONCATENATE($W261,$X261),Mtz_Horarios!$E$2:$H$92,4,FALSE)</f>
        <v>Noturno</v>
      </c>
      <c r="AB261" s="20">
        <f>VLOOKUP(CONCATENATE($M261,$N261,$T261),Oferta!$B$2:$Q$360,16,FALSE)</f>
        <v>1104</v>
      </c>
      <c r="AC261" s="20" t="str">
        <f>VLOOKUP(CONCATENATE($M261,$N261,$T261),Oferta!$B$2:$Q$360,15,FALSE)</f>
        <v>Marianne Costa Oliveira</v>
      </c>
      <c r="AI261" s="5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12"/>
      <c r="AW261" s="12"/>
    </row>
    <row r="262" spans="1:49" ht="15" customHeight="1">
      <c r="A262" s="12"/>
      <c r="B262" s="12"/>
      <c r="C262" s="12"/>
      <c r="D262" s="12"/>
      <c r="E262" s="12"/>
      <c r="F262" s="12"/>
      <c r="G262" s="12"/>
      <c r="H262" s="12" t="str">
        <f t="shared" si="4"/>
        <v>T01TEORIA MACROECONÔMICA III</v>
      </c>
      <c r="I262" s="12" t="e">
        <f>VLOOKUP(CONCATENATE(N262,T262),Simulador!$H$26:$H$33,1,FALSE)</f>
        <v>#N/A</v>
      </c>
      <c r="J262" s="12" t="e">
        <f t="shared" si="5"/>
        <v>#N/A</v>
      </c>
      <c r="K262" s="13" t="str">
        <f t="shared" si="6"/>
        <v>Quinta0,847222222222222Marianne Costa Oliveira</v>
      </c>
      <c r="L262" s="12" t="str">
        <f t="shared" si="7"/>
        <v>6º Semestre - T01NoturnoQuinta0,847222222222222</v>
      </c>
      <c r="M262" s="14" t="s">
        <v>22</v>
      </c>
      <c r="N262" s="3" t="s">
        <v>77</v>
      </c>
      <c r="O262" s="20" t="str">
        <f>VLOOKUP(CONCATENATE($M262,$N262),Curriculos!$A$2:$J$332,4,FALSE)</f>
        <v>TEORIA MACROECONÔMICA III</v>
      </c>
      <c r="P262" s="21" t="str">
        <f>VLOOKUP(CONCATENATE($M262,$N262),Curriculos!$A$2:$J$332,5,FALSE)</f>
        <v>OB</v>
      </c>
      <c r="Q262" s="21" t="str">
        <f>VLOOKUP($N262,Oferta!$D$2:$P$100,5,FALSE)</f>
        <v>TP</v>
      </c>
      <c r="R262" s="21">
        <f>VLOOKUP(CONCATENATE($M262,$N262),Curriculos!$A$2:$J$332,8,FALSE)</f>
        <v>60</v>
      </c>
      <c r="S262" s="5"/>
      <c r="T262" s="22" t="s">
        <v>24</v>
      </c>
      <c r="U262" s="21" t="str">
        <f>VLOOKUP(CONCATENATE($M262,$N262),Curriculos!$A$2:$J$332,10,FALSE)</f>
        <v>DCEC</v>
      </c>
      <c r="V262" s="20" t="str">
        <f>VLOOKUP(CONCATENATE($M262,$N262,$T262),Oferta!$B$2:$R$360,17,FALSE)</f>
        <v>6º Semestre - T01</v>
      </c>
      <c r="W262" s="20" t="str">
        <f>VLOOKUP(CONCATENATE($M262,$N262,$T262),Oferta!$B$2:$Q$360,12,FALSE)</f>
        <v>DN</v>
      </c>
      <c r="X262" s="22">
        <v>3</v>
      </c>
      <c r="Y262" s="23">
        <f>VLOOKUP(CONCATENATE($W262,$X262),Mtz_Horarios!$E$2:$H$92,2,FALSE)</f>
        <v>0.84722222222222221</v>
      </c>
      <c r="Z262" s="23" t="str">
        <f>VLOOKUP(CONCATENATE($W262,$X262),Mtz_Horarios!$E$2:$H$92,3,FALSE)</f>
        <v>Quinta</v>
      </c>
      <c r="AA262" s="24" t="str">
        <f>VLOOKUP(CONCATENATE($W262,$X262),Mtz_Horarios!$E$2:$H$92,4,FALSE)</f>
        <v>Noturno</v>
      </c>
      <c r="AB262" s="20">
        <f>VLOOKUP(CONCATENATE($M262,$N262,$T262),Oferta!$B$2:$Q$360,16,FALSE)</f>
        <v>1104</v>
      </c>
      <c r="AC262" s="20" t="str">
        <f>VLOOKUP(CONCATENATE($M262,$N262,$T262),Oferta!$B$2:$Q$360,15,FALSE)</f>
        <v>Marianne Costa Oliveira</v>
      </c>
      <c r="AI262" s="5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12"/>
      <c r="AW262" s="12"/>
    </row>
    <row r="263" spans="1:49" ht="15" customHeight="1">
      <c r="A263" s="12"/>
      <c r="B263" s="12"/>
      <c r="C263" s="12"/>
      <c r="D263" s="12"/>
      <c r="E263" s="12"/>
      <c r="F263" s="12"/>
      <c r="G263" s="12"/>
      <c r="H263" s="12" t="str">
        <f t="shared" si="4"/>
        <v>T01TEORIA MACROECONÔMICA III</v>
      </c>
      <c r="I263" s="12" t="e">
        <f>VLOOKUP(CONCATENATE(N263,T263),Simulador!$H$26:$H$33,1,FALSE)</f>
        <v>#N/A</v>
      </c>
      <c r="J263" s="12" t="e">
        <f t="shared" si="5"/>
        <v>#N/A</v>
      </c>
      <c r="K263" s="13" t="str">
        <f t="shared" si="6"/>
        <v>Quinta0,881944444444445Marianne Costa Oliveira</v>
      </c>
      <c r="L263" s="12" t="str">
        <f t="shared" si="7"/>
        <v>6º Semestre - T01NoturnoQuinta0,881944444444445</v>
      </c>
      <c r="M263" s="14" t="s">
        <v>22</v>
      </c>
      <c r="N263" s="3" t="s">
        <v>77</v>
      </c>
      <c r="O263" s="20" t="str">
        <f>VLOOKUP(CONCATENATE($M263,$N263),Curriculos!$A$2:$J$332,4,FALSE)</f>
        <v>TEORIA MACROECONÔMICA III</v>
      </c>
      <c r="P263" s="21" t="str">
        <f>VLOOKUP(CONCATENATE($M263,$N263),Curriculos!$A$2:$J$332,5,FALSE)</f>
        <v>OB</v>
      </c>
      <c r="Q263" s="21" t="str">
        <f>VLOOKUP($N263,Oferta!$D$2:$P$100,5,FALSE)</f>
        <v>TP</v>
      </c>
      <c r="R263" s="21">
        <f>VLOOKUP(CONCATENATE($M263,$N263),Curriculos!$A$2:$J$332,8,FALSE)</f>
        <v>60</v>
      </c>
      <c r="S263" s="5"/>
      <c r="T263" s="22" t="s">
        <v>24</v>
      </c>
      <c r="U263" s="21" t="str">
        <f>VLOOKUP(CONCATENATE($M263,$N263),Curriculos!$A$2:$J$332,10,FALSE)</f>
        <v>DCEC</v>
      </c>
      <c r="V263" s="20" t="str">
        <f>VLOOKUP(CONCATENATE($M263,$N263,$T263),Oferta!$B$2:$R$360,17,FALSE)</f>
        <v>6º Semestre - T01</v>
      </c>
      <c r="W263" s="20" t="str">
        <f>VLOOKUP(CONCATENATE($M263,$N263,$T263),Oferta!$B$2:$Q$360,12,FALSE)</f>
        <v>DN</v>
      </c>
      <c r="X263" s="22">
        <v>4</v>
      </c>
      <c r="Y263" s="23">
        <f>VLOOKUP(CONCATENATE($W263,$X263),Mtz_Horarios!$E$2:$H$92,2,FALSE)</f>
        <v>0.88194444444444453</v>
      </c>
      <c r="Z263" s="23" t="str">
        <f>VLOOKUP(CONCATENATE($W263,$X263),Mtz_Horarios!$E$2:$H$92,3,FALSE)</f>
        <v>Quinta</v>
      </c>
      <c r="AA263" s="24" t="str">
        <f>VLOOKUP(CONCATENATE($W263,$X263),Mtz_Horarios!$E$2:$H$92,4,FALSE)</f>
        <v>Noturno</v>
      </c>
      <c r="AB263" s="20">
        <f>VLOOKUP(CONCATENATE($M263,$N263,$T263),Oferta!$B$2:$Q$360,16,FALSE)</f>
        <v>1104</v>
      </c>
      <c r="AC263" s="20" t="str">
        <f>VLOOKUP(CONCATENATE($M263,$N263,$T263),Oferta!$B$2:$Q$360,15,FALSE)</f>
        <v>Marianne Costa Oliveira</v>
      </c>
      <c r="AI263" s="5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12"/>
      <c r="AW263" s="12"/>
    </row>
    <row r="264" spans="1:49" ht="15" customHeight="1">
      <c r="A264" s="12"/>
      <c r="B264" s="12"/>
      <c r="C264" s="12"/>
      <c r="D264" s="12"/>
      <c r="E264" s="12"/>
      <c r="F264" s="12"/>
      <c r="G264" s="12"/>
      <c r="H264" s="12" t="str">
        <f t="shared" si="4"/>
        <v>T02TEORIA MACROECONÔMICA III</v>
      </c>
      <c r="I264" s="12" t="e">
        <f>VLOOKUP(CONCATENATE(N264,T264),Simulador!$H$26:$H$33,1,FALSE)</f>
        <v>#N/A</v>
      </c>
      <c r="J264" s="12" t="e">
        <f t="shared" si="5"/>
        <v>#N/A</v>
      </c>
      <c r="K264" s="13" t="str">
        <f t="shared" si="6"/>
        <v>Quarta0,3125Marianne Costa Oliveira</v>
      </c>
      <c r="L264" s="12" t="str">
        <f t="shared" si="7"/>
        <v>6º Semestre - T02MatutinoQuarta0,3125</v>
      </c>
      <c r="M264" s="14" t="s">
        <v>25</v>
      </c>
      <c r="N264" s="3" t="s">
        <v>77</v>
      </c>
      <c r="O264" s="20" t="str">
        <f>VLOOKUP(CONCATENATE($M264,$N264),Curriculos!$A$2:$J$332,4,FALSE)</f>
        <v>TEORIA MACROECONÔMICA III</v>
      </c>
      <c r="P264" s="21" t="str">
        <f>VLOOKUP(CONCATENATE($M264,$N264),Curriculos!$A$2:$J$332,5,FALSE)</f>
        <v>OB</v>
      </c>
      <c r="Q264" s="21" t="str">
        <f>VLOOKUP($N264,Oferta!$D$2:$P$100,5,FALSE)</f>
        <v>TP</v>
      </c>
      <c r="R264" s="21">
        <f>VLOOKUP(CONCATENATE($M264,$N264),Curriculos!$A$2:$J$332,8,FALSE)</f>
        <v>60</v>
      </c>
      <c r="S264" s="5"/>
      <c r="T264" s="22" t="s">
        <v>29</v>
      </c>
      <c r="U264" s="21" t="str">
        <f>VLOOKUP(CONCATENATE($M264,$N264),Curriculos!$A$2:$J$332,10,FALSE)</f>
        <v>DCEC</v>
      </c>
      <c r="V264" s="20" t="str">
        <f>VLOOKUP(CONCATENATE($M264,$N264,$T264),Oferta!$B$2:$R$360,17,FALSE)</f>
        <v>6º Semestre - T02</v>
      </c>
      <c r="W264" s="20" t="str">
        <f>VLOOKUP(CONCATENATE($M264,$N264,$T264),Oferta!$B$2:$Q$360,12,FALSE)</f>
        <v>AM</v>
      </c>
      <c r="X264" s="22">
        <v>1</v>
      </c>
      <c r="Y264" s="23">
        <f>VLOOKUP(CONCATENATE($W264,$X264),Mtz_Horarios!$E$2:$H$92,2,FALSE)</f>
        <v>0.3125</v>
      </c>
      <c r="Z264" s="23" t="str">
        <f>VLOOKUP(CONCATENATE($W264,$X264),Mtz_Horarios!$E$2:$H$92,3,FALSE)</f>
        <v>Quarta</v>
      </c>
      <c r="AA264" s="24" t="str">
        <f>VLOOKUP(CONCATENATE($W264,$X264),Mtz_Horarios!$E$2:$H$92,4,FALSE)</f>
        <v>Matutino</v>
      </c>
      <c r="AB264" s="20">
        <f>VLOOKUP(CONCATENATE($M264,$N264,$T264),Oferta!$B$2:$Q$360,16,FALSE)</f>
        <v>1108</v>
      </c>
      <c r="AC264" s="20" t="str">
        <f>VLOOKUP(CONCATENATE($M264,$N264,$T264),Oferta!$B$2:$Q$360,15,FALSE)</f>
        <v>Marianne Costa Oliveira</v>
      </c>
      <c r="AI264" s="5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12"/>
      <c r="AW264" s="12"/>
    </row>
    <row r="265" spans="1:49" ht="15" customHeight="1">
      <c r="A265" s="12"/>
      <c r="B265" s="12"/>
      <c r="C265" s="12"/>
      <c r="D265" s="12"/>
      <c r="E265" s="12"/>
      <c r="F265" s="12"/>
      <c r="G265" s="12"/>
      <c r="H265" s="12" t="str">
        <f t="shared" si="4"/>
        <v>T02TEORIA MACROECONÔMICA III</v>
      </c>
      <c r="I265" s="12" t="e">
        <f>VLOOKUP(CONCATENATE(N265,T265),Simulador!$H$26:$H$33,1,FALSE)</f>
        <v>#N/A</v>
      </c>
      <c r="J265" s="12" t="e">
        <f t="shared" si="5"/>
        <v>#N/A</v>
      </c>
      <c r="K265" s="13" t="str">
        <f t="shared" si="6"/>
        <v>Quarta0,347222222222222Marianne Costa Oliveira</v>
      </c>
      <c r="L265" s="12" t="str">
        <f t="shared" si="7"/>
        <v>6º Semestre - T02MatutinoQuarta0,347222222222222</v>
      </c>
      <c r="M265" s="14" t="s">
        <v>25</v>
      </c>
      <c r="N265" s="3" t="s">
        <v>77</v>
      </c>
      <c r="O265" s="20" t="str">
        <f>VLOOKUP(CONCATENATE($M265,$N265),Curriculos!$A$2:$J$332,4,FALSE)</f>
        <v>TEORIA MACROECONÔMICA III</v>
      </c>
      <c r="P265" s="21" t="str">
        <f>VLOOKUP(CONCATENATE($M265,$N265),Curriculos!$A$2:$J$332,5,FALSE)</f>
        <v>OB</v>
      </c>
      <c r="Q265" s="21" t="str">
        <f>VLOOKUP($N265,Oferta!$D$2:$P$100,5,FALSE)</f>
        <v>TP</v>
      </c>
      <c r="R265" s="21">
        <f>VLOOKUP(CONCATENATE($M265,$N265),Curriculos!$A$2:$J$332,8,FALSE)</f>
        <v>60</v>
      </c>
      <c r="S265" s="5"/>
      <c r="T265" s="22" t="s">
        <v>29</v>
      </c>
      <c r="U265" s="21" t="str">
        <f>VLOOKUP(CONCATENATE($M265,$N265),Curriculos!$A$2:$J$332,10,FALSE)</f>
        <v>DCEC</v>
      </c>
      <c r="V265" s="20" t="str">
        <f>VLOOKUP(CONCATENATE($M265,$N265,$T265),Oferta!$B$2:$R$360,17,FALSE)</f>
        <v>6º Semestre - T02</v>
      </c>
      <c r="W265" s="20" t="str">
        <f>VLOOKUP(CONCATENATE($M265,$N265,$T265),Oferta!$B$2:$Q$360,12,FALSE)</f>
        <v>AM</v>
      </c>
      <c r="X265" s="22">
        <v>2</v>
      </c>
      <c r="Y265" s="23">
        <f>VLOOKUP(CONCATENATE($W265,$X265),Mtz_Horarios!$E$2:$H$92,2,FALSE)</f>
        <v>0.34722222222222221</v>
      </c>
      <c r="Z265" s="23" t="str">
        <f>VLOOKUP(CONCATENATE($W265,$X265),Mtz_Horarios!$E$2:$H$92,3,FALSE)</f>
        <v>Quarta</v>
      </c>
      <c r="AA265" s="24" t="str">
        <f>VLOOKUP(CONCATENATE($W265,$X265),Mtz_Horarios!$E$2:$H$92,4,FALSE)</f>
        <v>Matutino</v>
      </c>
      <c r="AB265" s="20">
        <f>VLOOKUP(CONCATENATE($M265,$N265,$T265),Oferta!$B$2:$Q$360,16,FALSE)</f>
        <v>1108</v>
      </c>
      <c r="AC265" s="20" t="str">
        <f>VLOOKUP(CONCATENATE($M265,$N265,$T265),Oferta!$B$2:$Q$360,15,FALSE)</f>
        <v>Marianne Costa Oliveira</v>
      </c>
      <c r="AI265" s="5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12"/>
      <c r="AW265" s="12"/>
    </row>
    <row r="266" spans="1:49" ht="15" customHeight="1">
      <c r="A266" s="12"/>
      <c r="B266" s="12"/>
      <c r="C266" s="12"/>
      <c r="D266" s="12"/>
      <c r="E266" s="12"/>
      <c r="F266" s="12"/>
      <c r="G266" s="12"/>
      <c r="H266" s="12" t="str">
        <f t="shared" si="4"/>
        <v>T02TEORIA MACROECONÔMICA III</v>
      </c>
      <c r="I266" s="12" t="e">
        <f>VLOOKUP(CONCATENATE(N266,T266),Simulador!$H$26:$H$33,1,FALSE)</f>
        <v>#N/A</v>
      </c>
      <c r="J266" s="12" t="e">
        <f t="shared" si="5"/>
        <v>#N/A</v>
      </c>
      <c r="K266" s="13" t="str">
        <f t="shared" si="6"/>
        <v>Terça0,381944444444444Marianne Costa Oliveira</v>
      </c>
      <c r="L266" s="12" t="str">
        <f t="shared" si="7"/>
        <v>6º Semestre - T02MatutinoTerça0,381944444444444</v>
      </c>
      <c r="M266" s="14" t="s">
        <v>25</v>
      </c>
      <c r="N266" s="3" t="s">
        <v>77</v>
      </c>
      <c r="O266" s="20" t="str">
        <f>VLOOKUP(CONCATENATE($M266,$N266),Curriculos!$A$2:$J$332,4,FALSE)</f>
        <v>TEORIA MACROECONÔMICA III</v>
      </c>
      <c r="P266" s="21" t="str">
        <f>VLOOKUP(CONCATENATE($M266,$N266),Curriculos!$A$2:$J$332,5,FALSE)</f>
        <v>OB</v>
      </c>
      <c r="Q266" s="21" t="str">
        <f>VLOOKUP($N266,Oferta!$D$2:$P$100,5,FALSE)</f>
        <v>TP</v>
      </c>
      <c r="R266" s="21">
        <f>VLOOKUP(CONCATENATE($M266,$N266),Curriculos!$A$2:$J$332,8,FALSE)</f>
        <v>60</v>
      </c>
      <c r="S266" s="5"/>
      <c r="T266" s="22" t="s">
        <v>29</v>
      </c>
      <c r="U266" s="21" t="str">
        <f>VLOOKUP(CONCATENATE($M266,$N266),Curriculos!$A$2:$J$332,10,FALSE)</f>
        <v>DCEC</v>
      </c>
      <c r="V266" s="20" t="str">
        <f>VLOOKUP(CONCATENATE($M266,$N266,$T266),Oferta!$B$2:$R$360,17,FALSE)</f>
        <v>6º Semestre - T02</v>
      </c>
      <c r="W266" s="20" t="str">
        <f>VLOOKUP(CONCATENATE($M266,$N266,$T266),Oferta!$B$2:$Q$360,12,FALSE)</f>
        <v>AM</v>
      </c>
      <c r="X266" s="22">
        <v>3</v>
      </c>
      <c r="Y266" s="23">
        <f>VLOOKUP(CONCATENATE($W266,$X266),Mtz_Horarios!$E$2:$H$92,2,FALSE)</f>
        <v>0.38194444444444442</v>
      </c>
      <c r="Z266" s="23" t="str">
        <f>VLOOKUP(CONCATENATE($W266,$X266),Mtz_Horarios!$E$2:$H$92,3,FALSE)</f>
        <v>Terça</v>
      </c>
      <c r="AA266" s="24" t="str">
        <f>VLOOKUP(CONCATENATE($W266,$X266),Mtz_Horarios!$E$2:$H$92,4,FALSE)</f>
        <v>Matutino</v>
      </c>
      <c r="AB266" s="20">
        <f>VLOOKUP(CONCATENATE($M266,$N266,$T266),Oferta!$B$2:$Q$360,16,FALSE)</f>
        <v>1108</v>
      </c>
      <c r="AC266" s="20" t="str">
        <f>VLOOKUP(CONCATENATE($M266,$N266,$T266),Oferta!$B$2:$Q$360,15,FALSE)</f>
        <v>Marianne Costa Oliveira</v>
      </c>
      <c r="AI266" s="5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12"/>
      <c r="AW266" s="12"/>
    </row>
    <row r="267" spans="1:49" ht="15" customHeight="1">
      <c r="A267" s="12"/>
      <c r="B267" s="12"/>
      <c r="C267" s="12"/>
      <c r="D267" s="12"/>
      <c r="E267" s="12"/>
      <c r="F267" s="12"/>
      <c r="G267" s="12"/>
      <c r="H267" s="12" t="str">
        <f t="shared" si="4"/>
        <v>T02TEORIA MACROECONÔMICA III</v>
      </c>
      <c r="I267" s="12" t="e">
        <f>VLOOKUP(CONCATENATE(N267,T267),Simulador!$H$26:$H$33,1,FALSE)</f>
        <v>#N/A</v>
      </c>
      <c r="J267" s="12" t="e">
        <f t="shared" si="5"/>
        <v>#N/A</v>
      </c>
      <c r="K267" s="13" t="str">
        <f t="shared" si="6"/>
        <v>Terça0,416666666666667Marianne Costa Oliveira</v>
      </c>
      <c r="L267" s="12" t="str">
        <f t="shared" si="7"/>
        <v>6º Semestre - T02MatutinoTerça0,416666666666667</v>
      </c>
      <c r="M267" s="14" t="s">
        <v>25</v>
      </c>
      <c r="N267" s="3" t="s">
        <v>77</v>
      </c>
      <c r="O267" s="20" t="str">
        <f>VLOOKUP(CONCATENATE($M267,$N267),Curriculos!$A$2:$J$332,4,FALSE)</f>
        <v>TEORIA MACROECONÔMICA III</v>
      </c>
      <c r="P267" s="21" t="str">
        <f>VLOOKUP(CONCATENATE($M267,$N267),Curriculos!$A$2:$J$332,5,FALSE)</f>
        <v>OB</v>
      </c>
      <c r="Q267" s="21" t="str">
        <f>VLOOKUP($N267,Oferta!$D$2:$P$100,5,FALSE)</f>
        <v>TP</v>
      </c>
      <c r="R267" s="21">
        <f>VLOOKUP(CONCATENATE($M267,$N267),Curriculos!$A$2:$J$332,8,FALSE)</f>
        <v>60</v>
      </c>
      <c r="S267" s="5"/>
      <c r="T267" s="22" t="s">
        <v>29</v>
      </c>
      <c r="U267" s="21" t="str">
        <f>VLOOKUP(CONCATENATE($M267,$N267),Curriculos!$A$2:$J$332,10,FALSE)</f>
        <v>DCEC</v>
      </c>
      <c r="V267" s="20" t="str">
        <f>VLOOKUP(CONCATENATE($M267,$N267,$T267),Oferta!$B$2:$R$360,17,FALSE)</f>
        <v>6º Semestre - T02</v>
      </c>
      <c r="W267" s="20" t="str">
        <f>VLOOKUP(CONCATENATE($M267,$N267,$T267),Oferta!$B$2:$Q$360,12,FALSE)</f>
        <v>AM</v>
      </c>
      <c r="X267" s="22">
        <v>4</v>
      </c>
      <c r="Y267" s="23">
        <f>VLOOKUP(CONCATENATE($W267,$X267),Mtz_Horarios!$E$2:$H$92,2,FALSE)</f>
        <v>0.41666666666666663</v>
      </c>
      <c r="Z267" s="23" t="str">
        <f>VLOOKUP(CONCATENATE($W267,$X267),Mtz_Horarios!$E$2:$H$92,3,FALSE)</f>
        <v>Terça</v>
      </c>
      <c r="AA267" s="24" t="str">
        <f>VLOOKUP(CONCATENATE($W267,$X267),Mtz_Horarios!$E$2:$H$92,4,FALSE)</f>
        <v>Matutino</v>
      </c>
      <c r="AB267" s="20">
        <f>VLOOKUP(CONCATENATE($M267,$N267,$T267),Oferta!$B$2:$Q$360,16,FALSE)</f>
        <v>1108</v>
      </c>
      <c r="AC267" s="20" t="str">
        <f>VLOOKUP(CONCATENATE($M267,$N267,$T267),Oferta!$B$2:$Q$360,15,FALSE)</f>
        <v>Marianne Costa Oliveira</v>
      </c>
      <c r="AI267" s="5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12"/>
      <c r="AW267" s="12"/>
    </row>
    <row r="268" spans="1:49" ht="15" customHeight="1">
      <c r="A268" s="12"/>
      <c r="B268" s="12"/>
      <c r="C268" s="12"/>
      <c r="D268" s="12"/>
      <c r="E268" s="12"/>
      <c r="F268" s="12"/>
      <c r="G268" s="12"/>
      <c r="H268" s="12" t="str">
        <f t="shared" si="4"/>
        <v>T02TEORIA MICROECONÔMICA I</v>
      </c>
      <c r="I268" s="12" t="e">
        <f>VLOOKUP(CONCATENATE(N268,T268),Simulador!$H$26:$H$33,1,FALSE)</f>
        <v>#N/A</v>
      </c>
      <c r="J268" s="12" t="e">
        <f t="shared" si="5"/>
        <v>#N/A</v>
      </c>
      <c r="K268" s="13" t="str">
        <f t="shared" si="6"/>
        <v>Segunda0,3125Mônica de M. Pires</v>
      </c>
      <c r="L268" s="12" t="str">
        <f t="shared" si="7"/>
        <v>3º Semestre - T02MatutinoSegunda0,3125</v>
      </c>
      <c r="M268" s="14" t="s">
        <v>25</v>
      </c>
      <c r="N268" s="3" t="s">
        <v>53</v>
      </c>
      <c r="O268" s="20" t="str">
        <f>VLOOKUP(CONCATENATE($M268,$N268),Curriculos!$A$2:$J$332,4,FALSE)</f>
        <v>TEORIA MICROECONÔMICA I</v>
      </c>
      <c r="P268" s="21" t="str">
        <f>VLOOKUP(CONCATENATE($M268,$N268),Curriculos!$A$2:$J$332,5,FALSE)</f>
        <v>OB</v>
      </c>
      <c r="Q268" s="21" t="str">
        <f>VLOOKUP($N268,Oferta!$D$2:$P$100,5,FALSE)</f>
        <v>T</v>
      </c>
      <c r="R268" s="21">
        <f>VLOOKUP(CONCATENATE($M268,$N268),Curriculos!$A$2:$J$332,8,FALSE)</f>
        <v>60</v>
      </c>
      <c r="S268" s="5"/>
      <c r="T268" s="22" t="s">
        <v>29</v>
      </c>
      <c r="U268" s="21" t="str">
        <f>VLOOKUP(CONCATENATE($M268,$N268),Curriculos!$A$2:$J$332,10,FALSE)</f>
        <v>DCEC</v>
      </c>
      <c r="V268" s="20" t="str">
        <f>VLOOKUP(CONCATENATE($M268,$N268,$T268),Oferta!$B$2:$R$360,17,FALSE)</f>
        <v>3º Semestre - T02</v>
      </c>
      <c r="W268" s="20" t="str">
        <f>VLOOKUP(CONCATENATE($M268,$N268,$T268),Oferta!$B$2:$Q$360,12,FALSE)</f>
        <v>BM</v>
      </c>
      <c r="X268" s="22">
        <v>1</v>
      </c>
      <c r="Y268" s="23">
        <f>VLOOKUP(CONCATENATE($W268,$X268),Mtz_Horarios!$E$2:$H$92,2,FALSE)</f>
        <v>0.3125</v>
      </c>
      <c r="Z268" s="23" t="str">
        <f>VLOOKUP(CONCATENATE($W268,$X268),Mtz_Horarios!$E$2:$H$92,3,FALSE)</f>
        <v>Segunda</v>
      </c>
      <c r="AA268" s="24" t="str">
        <f>VLOOKUP(CONCATENATE($W268,$X268),Mtz_Horarios!$E$2:$H$92,4,FALSE)</f>
        <v>Matutino</v>
      </c>
      <c r="AB268" s="20">
        <f>VLOOKUP(CONCATENATE($M268,$N268,$T268),Oferta!$B$2:$Q$360,16,FALSE)</f>
        <v>1103</v>
      </c>
      <c r="AC268" s="20" t="str">
        <f>VLOOKUP(CONCATENATE($M268,$N268,$T268),Oferta!$B$2:$Q$360,15,FALSE)</f>
        <v>Mônica de M. Pires</v>
      </c>
      <c r="AI268" s="5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12"/>
      <c r="AW268" s="12"/>
    </row>
    <row r="269" spans="1:49" ht="15" customHeight="1">
      <c r="A269" s="12"/>
      <c r="B269" s="12"/>
      <c r="C269" s="12"/>
      <c r="D269" s="12"/>
      <c r="E269" s="12"/>
      <c r="F269" s="12"/>
      <c r="G269" s="12"/>
      <c r="H269" s="12" t="str">
        <f t="shared" si="4"/>
        <v>T02TEORIA MICROECONÔMICA I</v>
      </c>
      <c r="I269" s="12" t="e">
        <f>VLOOKUP(CONCATENATE(N269,T269),Simulador!$H$26:$H$33,1,FALSE)</f>
        <v>#N/A</v>
      </c>
      <c r="J269" s="12" t="e">
        <f t="shared" si="5"/>
        <v>#N/A</v>
      </c>
      <c r="K269" s="13" t="str">
        <f t="shared" si="6"/>
        <v>Segunda0,347222222222222Mônica de M. Pires</v>
      </c>
      <c r="L269" s="12" t="str">
        <f t="shared" si="7"/>
        <v>3º Semestre - T02MatutinoSegunda0,347222222222222</v>
      </c>
      <c r="M269" s="14" t="s">
        <v>25</v>
      </c>
      <c r="N269" s="3" t="s">
        <v>53</v>
      </c>
      <c r="O269" s="20" t="str">
        <f>VLOOKUP(CONCATENATE($M269,$N269),Curriculos!$A$2:$J$332,4,FALSE)</f>
        <v>TEORIA MICROECONÔMICA I</v>
      </c>
      <c r="P269" s="21" t="str">
        <f>VLOOKUP(CONCATENATE($M269,$N269),Curriculos!$A$2:$J$332,5,FALSE)</f>
        <v>OB</v>
      </c>
      <c r="Q269" s="21" t="str">
        <f>VLOOKUP($N269,Oferta!$D$2:$P$100,5,FALSE)</f>
        <v>T</v>
      </c>
      <c r="R269" s="21">
        <f>VLOOKUP(CONCATENATE($M269,$N269),Curriculos!$A$2:$J$332,8,FALSE)</f>
        <v>60</v>
      </c>
      <c r="S269" s="5"/>
      <c r="T269" s="22" t="s">
        <v>29</v>
      </c>
      <c r="U269" s="21" t="str">
        <f>VLOOKUP(CONCATENATE($M269,$N269),Curriculos!$A$2:$J$332,10,FALSE)</f>
        <v>DCEC</v>
      </c>
      <c r="V269" s="20" t="str">
        <f>VLOOKUP(CONCATENATE($M269,$N269,$T269),Oferta!$B$2:$R$360,17,FALSE)</f>
        <v>3º Semestre - T02</v>
      </c>
      <c r="W269" s="20" t="str">
        <f>VLOOKUP(CONCATENATE($M269,$N269,$T269),Oferta!$B$2:$Q$360,12,FALSE)</f>
        <v>BM</v>
      </c>
      <c r="X269" s="22">
        <v>2</v>
      </c>
      <c r="Y269" s="23">
        <f>VLOOKUP(CONCATENATE($W269,$X269),Mtz_Horarios!$E$2:$H$92,2,FALSE)</f>
        <v>0.34722222222222221</v>
      </c>
      <c r="Z269" s="23" t="str">
        <f>VLOOKUP(CONCATENATE($W269,$X269),Mtz_Horarios!$E$2:$H$92,3,FALSE)</f>
        <v>Segunda</v>
      </c>
      <c r="AA269" s="24" t="str">
        <f>VLOOKUP(CONCATENATE($W269,$X269),Mtz_Horarios!$E$2:$H$92,4,FALSE)</f>
        <v>Matutino</v>
      </c>
      <c r="AB269" s="20">
        <f>VLOOKUP(CONCATENATE($M269,$N269,$T269),Oferta!$B$2:$Q$360,16,FALSE)</f>
        <v>1103</v>
      </c>
      <c r="AC269" s="20" t="str">
        <f>VLOOKUP(CONCATENATE($M269,$N269,$T269),Oferta!$B$2:$Q$360,15,FALSE)</f>
        <v>Mônica de M. Pires</v>
      </c>
      <c r="AI269" s="5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12"/>
      <c r="AW269" s="12"/>
    </row>
    <row r="270" spans="1:49" ht="15" customHeight="1">
      <c r="A270" s="12"/>
      <c r="B270" s="12"/>
      <c r="C270" s="12"/>
      <c r="D270" s="12"/>
      <c r="E270" s="12"/>
      <c r="F270" s="12"/>
      <c r="G270" s="12"/>
      <c r="H270" s="12" t="str">
        <f t="shared" si="4"/>
        <v>T02TEORIA MICROECONÔMICA I</v>
      </c>
      <c r="I270" s="12" t="e">
        <f>VLOOKUP(CONCATENATE(N270,T270),Simulador!$H$26:$H$33,1,FALSE)</f>
        <v>#N/A</v>
      </c>
      <c r="J270" s="12" t="e">
        <f t="shared" si="5"/>
        <v>#N/A</v>
      </c>
      <c r="K270" s="13" t="str">
        <f t="shared" si="6"/>
        <v>Quarta0,381944444444444Mônica de M. Pires</v>
      </c>
      <c r="L270" s="12" t="str">
        <f t="shared" si="7"/>
        <v>3º Semestre - T02MatutinoQuarta0,381944444444444</v>
      </c>
      <c r="M270" s="14" t="s">
        <v>25</v>
      </c>
      <c r="N270" s="3" t="s">
        <v>53</v>
      </c>
      <c r="O270" s="20" t="str">
        <f>VLOOKUP(CONCATENATE($M270,$N270),Curriculos!$A$2:$J$332,4,FALSE)</f>
        <v>TEORIA MICROECONÔMICA I</v>
      </c>
      <c r="P270" s="21" t="str">
        <f>VLOOKUP(CONCATENATE($M270,$N270),Curriculos!$A$2:$J$332,5,FALSE)</f>
        <v>OB</v>
      </c>
      <c r="Q270" s="21" t="str">
        <f>VLOOKUP($N270,Oferta!$D$2:$P$100,5,FALSE)</f>
        <v>T</v>
      </c>
      <c r="R270" s="21">
        <f>VLOOKUP(CONCATENATE($M270,$N270),Curriculos!$A$2:$J$332,8,FALSE)</f>
        <v>60</v>
      </c>
      <c r="S270" s="5"/>
      <c r="T270" s="22" t="s">
        <v>29</v>
      </c>
      <c r="U270" s="21" t="str">
        <f>VLOOKUP(CONCATENATE($M270,$N270),Curriculos!$A$2:$J$332,10,FALSE)</f>
        <v>DCEC</v>
      </c>
      <c r="V270" s="20" t="str">
        <f>VLOOKUP(CONCATENATE($M270,$N270,$T270),Oferta!$B$2:$R$360,17,FALSE)</f>
        <v>3º Semestre - T02</v>
      </c>
      <c r="W270" s="20" t="str">
        <f>VLOOKUP(CONCATENATE($M270,$N270,$T270),Oferta!$B$2:$Q$360,12,FALSE)</f>
        <v>BM</v>
      </c>
      <c r="X270" s="22">
        <v>3</v>
      </c>
      <c r="Y270" s="23">
        <f>VLOOKUP(CONCATENATE($W270,$X270),Mtz_Horarios!$E$2:$H$92,2,FALSE)</f>
        <v>0.38194444444444442</v>
      </c>
      <c r="Z270" s="23" t="str">
        <f>VLOOKUP(CONCATENATE($W270,$X270),Mtz_Horarios!$E$2:$H$92,3,FALSE)</f>
        <v>Quarta</v>
      </c>
      <c r="AA270" s="24" t="str">
        <f>VLOOKUP(CONCATENATE($W270,$X270),Mtz_Horarios!$E$2:$H$92,4,FALSE)</f>
        <v>Matutino</v>
      </c>
      <c r="AB270" s="20">
        <f>VLOOKUP(CONCATENATE($M270,$N270,$T270),Oferta!$B$2:$Q$360,16,FALSE)</f>
        <v>1103</v>
      </c>
      <c r="AC270" s="20" t="str">
        <f>VLOOKUP(CONCATENATE($M270,$N270,$T270),Oferta!$B$2:$Q$360,15,FALSE)</f>
        <v>Mônica de M. Pires</v>
      </c>
      <c r="AI270" s="5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12"/>
      <c r="AW270" s="12"/>
    </row>
    <row r="271" spans="1:49" ht="15" customHeight="1">
      <c r="A271" s="12"/>
      <c r="B271" s="12"/>
      <c r="C271" s="12"/>
      <c r="D271" s="12"/>
      <c r="E271" s="12"/>
      <c r="F271" s="12"/>
      <c r="G271" s="12"/>
      <c r="H271" s="12" t="str">
        <f t="shared" si="4"/>
        <v>T02TEORIA MICROECONÔMICA I</v>
      </c>
      <c r="I271" s="12" t="e">
        <f>VLOOKUP(CONCATENATE(N271,T271),Simulador!$H$26:$H$33,1,FALSE)</f>
        <v>#N/A</v>
      </c>
      <c r="J271" s="12" t="e">
        <f t="shared" si="5"/>
        <v>#N/A</v>
      </c>
      <c r="K271" s="13" t="str">
        <f t="shared" si="6"/>
        <v>Quarta0,416666666666667Mônica de M. Pires</v>
      </c>
      <c r="L271" s="12" t="str">
        <f t="shared" si="7"/>
        <v>3º Semestre - T02MatutinoQuarta0,416666666666667</v>
      </c>
      <c r="M271" s="14" t="s">
        <v>25</v>
      </c>
      <c r="N271" s="3" t="s">
        <v>53</v>
      </c>
      <c r="O271" s="20" t="str">
        <f>VLOOKUP(CONCATENATE($M271,$N271),Curriculos!$A$2:$J$332,4,FALSE)</f>
        <v>TEORIA MICROECONÔMICA I</v>
      </c>
      <c r="P271" s="21" t="str">
        <f>VLOOKUP(CONCATENATE($M271,$N271),Curriculos!$A$2:$J$332,5,FALSE)</f>
        <v>OB</v>
      </c>
      <c r="Q271" s="21" t="str">
        <f>VLOOKUP($N271,Oferta!$D$2:$P$100,5,FALSE)</f>
        <v>T</v>
      </c>
      <c r="R271" s="21">
        <f>VLOOKUP(CONCATENATE($M271,$N271),Curriculos!$A$2:$J$332,8,FALSE)</f>
        <v>60</v>
      </c>
      <c r="S271" s="5"/>
      <c r="T271" s="22" t="s">
        <v>29</v>
      </c>
      <c r="U271" s="21" t="str">
        <f>VLOOKUP(CONCATENATE($M271,$N271),Curriculos!$A$2:$J$332,10,FALSE)</f>
        <v>DCEC</v>
      </c>
      <c r="V271" s="20" t="str">
        <f>VLOOKUP(CONCATENATE($M271,$N271,$T271),Oferta!$B$2:$R$360,17,FALSE)</f>
        <v>3º Semestre - T02</v>
      </c>
      <c r="W271" s="20" t="str">
        <f>VLOOKUP(CONCATENATE($M271,$N271,$T271),Oferta!$B$2:$Q$360,12,FALSE)</f>
        <v>BM</v>
      </c>
      <c r="X271" s="22">
        <v>4</v>
      </c>
      <c r="Y271" s="23">
        <f>VLOOKUP(CONCATENATE($W271,$X271),Mtz_Horarios!$E$2:$H$92,2,FALSE)</f>
        <v>0.41666666666666663</v>
      </c>
      <c r="Z271" s="23" t="str">
        <f>VLOOKUP(CONCATENATE($W271,$X271),Mtz_Horarios!$E$2:$H$92,3,FALSE)</f>
        <v>Quarta</v>
      </c>
      <c r="AA271" s="24" t="str">
        <f>VLOOKUP(CONCATENATE($W271,$X271),Mtz_Horarios!$E$2:$H$92,4,FALSE)</f>
        <v>Matutino</v>
      </c>
      <c r="AB271" s="20">
        <f>VLOOKUP(CONCATENATE($M271,$N271,$T271),Oferta!$B$2:$Q$360,16,FALSE)</f>
        <v>1103</v>
      </c>
      <c r="AC271" s="20" t="str">
        <f>VLOOKUP(CONCATENATE($M271,$N271,$T271),Oferta!$B$2:$Q$360,15,FALSE)</f>
        <v>Mônica de M. Pires</v>
      </c>
      <c r="AI271" s="5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12"/>
      <c r="AW271" s="12"/>
    </row>
    <row r="272" spans="1:49" ht="15" customHeight="1">
      <c r="A272" s="12"/>
      <c r="B272" s="12"/>
      <c r="C272" s="12"/>
      <c r="D272" s="12"/>
      <c r="E272" s="12"/>
      <c r="F272" s="12"/>
      <c r="G272" s="12"/>
      <c r="H272" s="12" t="str">
        <f t="shared" si="4"/>
        <v>T01ECONOMIA III (Internacional I)</v>
      </c>
      <c r="I272" s="12" t="e">
        <f>VLOOKUP(CONCATENATE(N272,T272),Simulador!$H$26:$H$33,1,FALSE)</f>
        <v>#N/A</v>
      </c>
      <c r="J272" s="12" t="e">
        <f t="shared" si="5"/>
        <v>#N/A</v>
      </c>
      <c r="K272" s="13" t="str">
        <f t="shared" si="6"/>
        <v>Sábado0,451388888888889Naisy Silva Soares</v>
      </c>
      <c r="L272" s="12" t="str">
        <f t="shared" si="7"/>
        <v>6º Semestre - T01NoturnoSábado0,451388888888889</v>
      </c>
      <c r="M272" s="14" t="s">
        <v>22</v>
      </c>
      <c r="N272" s="3" t="s">
        <v>78</v>
      </c>
      <c r="O272" s="20" t="str">
        <f>VLOOKUP(CONCATENATE($M272,$N272),Curriculos!$A$2:$J$332,4,FALSE)</f>
        <v>ECONOMIA III (Internacional I)</v>
      </c>
      <c r="P272" s="21" t="str">
        <f>VLOOKUP(CONCATENATE($M272,$N272),Curriculos!$A$2:$J$332,5,FALSE)</f>
        <v>OP</v>
      </c>
      <c r="Q272" s="21" t="e">
        <f>VLOOKUP($N272,Oferta!$D$2:$P$100,5,FALSE)</f>
        <v>#N/A</v>
      </c>
      <c r="R272" s="21">
        <f>VLOOKUP(CONCATENATE($M272,$N272),Curriculos!$A$2:$J$332,8,FALSE)</f>
        <v>30</v>
      </c>
      <c r="S272" s="5"/>
      <c r="T272" s="22" t="s">
        <v>24</v>
      </c>
      <c r="U272" s="21" t="str">
        <f>VLOOKUP(CONCATENATE($M272,$N272),Curriculos!$A$2:$J$332,10,FALSE)</f>
        <v>DCEC</v>
      </c>
      <c r="V272" s="20" t="str">
        <f>VLOOKUP(CONCATENATE($M272,$N272,$T272),Oferta!$B$2:$R$360,17,FALSE)</f>
        <v>6º Semestre - T01</v>
      </c>
      <c r="W272" s="20" t="str">
        <f>VLOOKUP(CONCATENATE($M272,$N272,$T272),Oferta!$B$2:$Q$360,12,FALSE)</f>
        <v>EN</v>
      </c>
      <c r="X272" s="22">
        <v>5</v>
      </c>
      <c r="Y272" s="23">
        <f>VLOOKUP(CONCATENATE($W272,$X272),Mtz_Horarios!$E$2:$H$92,2,FALSE)</f>
        <v>0.4513888888888889</v>
      </c>
      <c r="Z272" s="23" t="str">
        <f>VLOOKUP(CONCATENATE($W272,$X272),Mtz_Horarios!$E$2:$H$92,3,FALSE)</f>
        <v>Sábado</v>
      </c>
      <c r="AA272" s="24" t="str">
        <f>VLOOKUP(CONCATENATE($W272,$X272),Mtz_Horarios!$E$2:$H$92,4,FALSE)</f>
        <v>Noturno</v>
      </c>
      <c r="AB272" s="20">
        <f>VLOOKUP(CONCATENATE($M272,$N272,$T272),Oferta!$B$2:$Q$360,16,FALSE)</f>
        <v>1104</v>
      </c>
      <c r="AC272" s="20" t="str">
        <f>VLOOKUP(CONCATENATE($M272,$N272,$T272),Oferta!$B$2:$Q$360,15,FALSE)</f>
        <v>Naisy Silva Soares</v>
      </c>
      <c r="AI272" s="5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12"/>
      <c r="AW272" s="12"/>
    </row>
    <row r="273" spans="1:49" ht="15" customHeight="1">
      <c r="A273" s="12"/>
      <c r="B273" s="12"/>
      <c r="C273" s="12"/>
      <c r="D273" s="12"/>
      <c r="E273" s="12"/>
      <c r="F273" s="12"/>
      <c r="G273" s="12"/>
      <c r="H273" s="12" t="e">
        <f t="shared" si="4"/>
        <v>#N/A</v>
      </c>
      <c r="I273" s="12" t="e">
        <f>VLOOKUP(CONCATENATE(N273,T273),Simulador!$H$26:$H$33,1,FALSE)</f>
        <v>#N/A</v>
      </c>
      <c r="J273" s="12" t="e">
        <f t="shared" si="5"/>
        <v>#N/A</v>
      </c>
      <c r="K273" s="13" t="e">
        <f t="shared" si="6"/>
        <v>#N/A</v>
      </c>
      <c r="L273" s="12" t="e">
        <f t="shared" si="7"/>
        <v>#N/A</v>
      </c>
      <c r="M273" s="14" t="s">
        <v>22</v>
      </c>
      <c r="N273" s="3" t="s">
        <v>78</v>
      </c>
      <c r="O273" s="20" t="str">
        <f>VLOOKUP(CONCATENATE($M273,$N273),Curriculos!$A$2:$J$332,4,FALSE)</f>
        <v>ECONOMIA III (Internacional I)</v>
      </c>
      <c r="P273" s="21" t="str">
        <f>VLOOKUP(CONCATENATE($M273,$N273),Curriculos!$A$2:$J$332,5,FALSE)</f>
        <v>OP</v>
      </c>
      <c r="Q273" s="21" t="e">
        <f>VLOOKUP($N273,Oferta!$D$2:$P$100,5,FALSE)</f>
        <v>#N/A</v>
      </c>
      <c r="R273" s="21">
        <f>VLOOKUP(CONCATENATE($M273,$N273),Curriculos!$A$2:$J$332,8,FALSE)</f>
        <v>30</v>
      </c>
      <c r="S273" s="5"/>
      <c r="T273" s="22" t="s">
        <v>24</v>
      </c>
      <c r="U273" s="21" t="str">
        <f>VLOOKUP(CONCATENATE($M273,$N273),Curriculos!$A$2:$J$332,10,FALSE)</f>
        <v>DCEC</v>
      </c>
      <c r="V273" s="20" t="str">
        <f>VLOOKUP(CONCATENATE($M273,$N273,$T273),Oferta!$B$2:$R$360,17,FALSE)</f>
        <v>6º Semestre - T01</v>
      </c>
      <c r="W273" s="20" t="str">
        <f>VLOOKUP(CONCATENATE($M273,$N273,$T273),Oferta!$B$2:$Q$360,12,FALSE)</f>
        <v>EN</v>
      </c>
      <c r="X273" s="22">
        <v>6</v>
      </c>
      <c r="Y273" s="23" t="e">
        <f>VLOOKUP(CONCATENATE($W273,$X273),Mtz_Horarios!$E$2:$H$92,2,FALSE)</f>
        <v>#N/A</v>
      </c>
      <c r="Z273" s="23" t="e">
        <f>VLOOKUP(CONCATENATE($W273,$X273),Mtz_Horarios!$E$2:$H$92,3,FALSE)</f>
        <v>#N/A</v>
      </c>
      <c r="AA273" s="24" t="e">
        <f>VLOOKUP(CONCATENATE($W273,$X273),Mtz_Horarios!$E$2:$H$92,4,FALSE)</f>
        <v>#N/A</v>
      </c>
      <c r="AB273" s="20">
        <f>VLOOKUP(CONCATENATE($M273,$N273,$T273),Oferta!$B$2:$Q$360,16,FALSE)</f>
        <v>1104</v>
      </c>
      <c r="AC273" s="20" t="str">
        <f>VLOOKUP(CONCATENATE($M273,$N273,$T273),Oferta!$B$2:$Q$360,15,FALSE)</f>
        <v>Naisy Silva Soares</v>
      </c>
      <c r="AI273" s="5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12"/>
      <c r="AW273" s="12"/>
    </row>
    <row r="274" spans="1:49" ht="15" customHeight="1">
      <c r="A274" s="12"/>
      <c r="B274" s="12"/>
      <c r="C274" s="12"/>
      <c r="D274" s="12"/>
      <c r="E274" s="12"/>
      <c r="F274" s="12"/>
      <c r="G274" s="12"/>
      <c r="H274" s="12" t="str">
        <f t="shared" si="4"/>
        <v>T01ECONOMIA INTERNACIONAL I</v>
      </c>
      <c r="I274" s="12" t="e">
        <f>VLOOKUP(CONCATENATE(N274,T274),Simulador!$H$26:$H$33,1,FALSE)</f>
        <v>#N/A</v>
      </c>
      <c r="J274" s="12" t="e">
        <f t="shared" si="5"/>
        <v>#N/A</v>
      </c>
      <c r="K274" s="13" t="str">
        <f t="shared" si="6"/>
        <v>Quinta0,777777777777778Naisy Silva Soares</v>
      </c>
      <c r="L274" s="12" t="str">
        <f t="shared" si="7"/>
        <v>6º Semestre - T01NoturnoQuinta0,777777777777778</v>
      </c>
      <c r="M274" s="14" t="s">
        <v>22</v>
      </c>
      <c r="N274" s="3" t="s">
        <v>79</v>
      </c>
      <c r="O274" s="20" t="str">
        <f>VLOOKUP(CONCATENATE($M274,$N274),Curriculos!$A$2:$J$332,4,FALSE)</f>
        <v>ECONOMIA INTERNACIONAL I</v>
      </c>
      <c r="P274" s="21" t="str">
        <f>VLOOKUP(CONCATENATE($M274,$N274),Curriculos!$A$2:$J$332,5,FALSE)</f>
        <v>OB</v>
      </c>
      <c r="Q274" s="21" t="e">
        <f>VLOOKUP($N274,Oferta!$D$2:$P$100,5,FALSE)</f>
        <v>#N/A</v>
      </c>
      <c r="R274" s="21">
        <f>VLOOKUP(CONCATENATE($M274,$N274),Curriculos!$A$2:$J$332,8,FALSE)</f>
        <v>60</v>
      </c>
      <c r="S274" s="5" t="s">
        <v>33</v>
      </c>
      <c r="T274" s="22" t="s">
        <v>24</v>
      </c>
      <c r="U274" s="21" t="str">
        <f>VLOOKUP(CONCATENATE($M274,$N274),Curriculos!$A$2:$J$332,10,FALSE)</f>
        <v>DCEC</v>
      </c>
      <c r="V274" s="20" t="str">
        <f>VLOOKUP(CONCATENATE($M274,$N274,$T274),Oferta!$B$2:$R$360,17,FALSE)</f>
        <v>6º Semestre - T01</v>
      </c>
      <c r="W274" s="20" t="str">
        <f>VLOOKUP(CONCATENATE($M274,$N274,$T274),Oferta!$B$2:$Q$360,12,FALSE)</f>
        <v>EN</v>
      </c>
      <c r="X274" s="22">
        <v>1</v>
      </c>
      <c r="Y274" s="23">
        <f>VLOOKUP(CONCATENATE($W274,$X274),Mtz_Horarios!$E$2:$H$92,2,FALSE)</f>
        <v>0.77777777777777779</v>
      </c>
      <c r="Z274" s="23" t="str">
        <f>VLOOKUP(CONCATENATE($W274,$X274),Mtz_Horarios!$E$2:$H$92,3,FALSE)</f>
        <v>Quinta</v>
      </c>
      <c r="AA274" s="24" t="str">
        <f>VLOOKUP(CONCATENATE($W274,$X274),Mtz_Horarios!$E$2:$H$92,4,FALSE)</f>
        <v>Noturno</v>
      </c>
      <c r="AB274" s="20">
        <f>VLOOKUP(CONCATENATE($M274,$N274,$T274),Oferta!$B$2:$Q$360,16,FALSE)</f>
        <v>1104</v>
      </c>
      <c r="AC274" s="20" t="str">
        <f>VLOOKUP(CONCATENATE($M274,$N274,$T274),Oferta!$B$2:$Q$360,15,FALSE)</f>
        <v>Naisy Silva Soares</v>
      </c>
      <c r="AI274" s="5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12"/>
      <c r="AW274" s="12"/>
    </row>
    <row r="275" spans="1:49" ht="15" customHeight="1">
      <c r="A275" s="12"/>
      <c r="B275" s="12"/>
      <c r="C275" s="12"/>
      <c r="D275" s="12"/>
      <c r="E275" s="12"/>
      <c r="F275" s="12"/>
      <c r="G275" s="12"/>
      <c r="H275" s="12" t="str">
        <f t="shared" si="4"/>
        <v>T01ECONOMIA INTERNACIONAL I</v>
      </c>
      <c r="I275" s="12" t="e">
        <f>VLOOKUP(CONCATENATE(N275,T275),Simulador!$H$26:$H$33,1,FALSE)</f>
        <v>#N/A</v>
      </c>
      <c r="J275" s="12" t="e">
        <f t="shared" si="5"/>
        <v>#N/A</v>
      </c>
      <c r="K275" s="13" t="str">
        <f t="shared" si="6"/>
        <v>Quinta0,8125Naisy Silva Soares</v>
      </c>
      <c r="L275" s="12" t="str">
        <f t="shared" si="7"/>
        <v>6º Semestre - T01NoturnoQuinta0,8125</v>
      </c>
      <c r="M275" s="14" t="s">
        <v>22</v>
      </c>
      <c r="N275" s="3" t="s">
        <v>79</v>
      </c>
      <c r="O275" s="20" t="str">
        <f>VLOOKUP(CONCATENATE($M275,$N275),Curriculos!$A$2:$J$332,4,FALSE)</f>
        <v>ECONOMIA INTERNACIONAL I</v>
      </c>
      <c r="P275" s="21" t="str">
        <f>VLOOKUP(CONCATENATE($M275,$N275),Curriculos!$A$2:$J$332,5,FALSE)</f>
        <v>OB</v>
      </c>
      <c r="Q275" s="21" t="e">
        <f>VLOOKUP($N275,Oferta!$D$2:$P$100,5,FALSE)</f>
        <v>#N/A</v>
      </c>
      <c r="R275" s="21">
        <f>VLOOKUP(CONCATENATE($M275,$N275),Curriculos!$A$2:$J$332,8,FALSE)</f>
        <v>60</v>
      </c>
      <c r="S275" s="5" t="s">
        <v>33</v>
      </c>
      <c r="T275" s="22" t="s">
        <v>24</v>
      </c>
      <c r="U275" s="21" t="str">
        <f>VLOOKUP(CONCATENATE($M275,$N275),Curriculos!$A$2:$J$332,10,FALSE)</f>
        <v>DCEC</v>
      </c>
      <c r="V275" s="20" t="str">
        <f>VLOOKUP(CONCATENATE($M275,$N275,$T275),Oferta!$B$2:$R$360,17,FALSE)</f>
        <v>6º Semestre - T01</v>
      </c>
      <c r="W275" s="20" t="str">
        <f>VLOOKUP(CONCATENATE($M275,$N275,$T275),Oferta!$B$2:$Q$360,12,FALSE)</f>
        <v>EN</v>
      </c>
      <c r="X275" s="22">
        <v>2</v>
      </c>
      <c r="Y275" s="23">
        <f>VLOOKUP(CONCATENATE($W275,$X275),Mtz_Horarios!$E$2:$H$92,2,FALSE)</f>
        <v>0.8125</v>
      </c>
      <c r="Z275" s="23" t="str">
        <f>VLOOKUP(CONCATENATE($W275,$X275),Mtz_Horarios!$E$2:$H$92,3,FALSE)</f>
        <v>Quinta</v>
      </c>
      <c r="AA275" s="24" t="str">
        <f>VLOOKUP(CONCATENATE($W275,$X275),Mtz_Horarios!$E$2:$H$92,4,FALSE)</f>
        <v>Noturno</v>
      </c>
      <c r="AB275" s="20">
        <f>VLOOKUP(CONCATENATE($M275,$N275,$T275),Oferta!$B$2:$Q$360,16,FALSE)</f>
        <v>1104</v>
      </c>
      <c r="AC275" s="20" t="str">
        <f>VLOOKUP(CONCATENATE($M275,$N275,$T275),Oferta!$B$2:$Q$360,15,FALSE)</f>
        <v>Naisy Silva Soares</v>
      </c>
      <c r="AI275" s="5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12"/>
      <c r="AW275" s="12"/>
    </row>
    <row r="276" spans="1:49" ht="15" customHeight="1">
      <c r="A276" s="12"/>
      <c r="B276" s="12"/>
      <c r="C276" s="12"/>
      <c r="D276" s="12"/>
      <c r="E276" s="12"/>
      <c r="F276" s="12"/>
      <c r="G276" s="12"/>
      <c r="H276" s="12" t="e">
        <f t="shared" si="4"/>
        <v>#N/A</v>
      </c>
      <c r="I276" s="12" t="e">
        <f>VLOOKUP(CONCATENATE(N276,T276),Simulador!$H$26:$H$33,1,FALSE)</f>
        <v>#N/A</v>
      </c>
      <c r="J276" s="12" t="e">
        <f t="shared" si="5"/>
        <v>#N/A</v>
      </c>
      <c r="K276" s="13" t="e">
        <f t="shared" si="6"/>
        <v>#N/A</v>
      </c>
      <c r="L276" s="12" t="e">
        <f t="shared" si="7"/>
        <v>#N/A</v>
      </c>
      <c r="M276" s="14" t="s">
        <v>31</v>
      </c>
      <c r="N276" s="3" t="s">
        <v>80</v>
      </c>
      <c r="O276" s="20" t="str">
        <f>VLOOKUP(CONCATENATE($M276,$N276),Curriculos!$A$2:$J$332,4,FALSE)</f>
        <v>MERCADO DE CAPITAIS</v>
      </c>
      <c r="P276" s="21" t="str">
        <f>VLOOKUP(CONCATENATE($M276,$N276),Curriculos!$A$2:$J$332,5,FALSE)</f>
        <v>OP</v>
      </c>
      <c r="Q276" s="21" t="str">
        <f>VLOOKUP($N276,Oferta!$D$2:$P$100,5,FALSE)</f>
        <v>T</v>
      </c>
      <c r="R276" s="21">
        <f>VLOOKUP(CONCATENATE($M276,$N276),Curriculos!$A$2:$J$332,8,FALSE)</f>
        <v>60</v>
      </c>
      <c r="S276" s="5"/>
      <c r="T276" s="22" t="s">
        <v>24</v>
      </c>
      <c r="U276" s="21" t="str">
        <f>VLOOKUP(CONCATENATE($M276,$N276),Curriculos!$A$2:$J$332,10,FALSE)</f>
        <v>DCEC</v>
      </c>
      <c r="V276" s="20" t="e">
        <f>VLOOKUP(CONCATENATE($M276,$N276,$T276),Oferta!$B$2:$R$360,17,FALSE)</f>
        <v>#N/A</v>
      </c>
      <c r="W276" s="20" t="e">
        <f>VLOOKUP(CONCATENATE($M276,$N276,$T276),Oferta!$B$2:$Q$360,12,FALSE)</f>
        <v>#N/A</v>
      </c>
      <c r="X276" s="22">
        <v>1</v>
      </c>
      <c r="Y276" s="23" t="e">
        <f>VLOOKUP(CONCATENATE($W276,$X276),Mtz_Horarios!$E$2:$H$92,2,FALSE)</f>
        <v>#N/A</v>
      </c>
      <c r="Z276" s="23" t="e">
        <f>VLOOKUP(CONCATENATE($W276,$X276),Mtz_Horarios!$E$2:$H$92,3,FALSE)</f>
        <v>#N/A</v>
      </c>
      <c r="AA276" s="24" t="e">
        <f>VLOOKUP(CONCATENATE($W276,$X276),Mtz_Horarios!$E$2:$H$92,4,FALSE)</f>
        <v>#N/A</v>
      </c>
      <c r="AB276" s="20" t="e">
        <f>VLOOKUP(CONCATENATE($M276,$N276,$T276),Oferta!$B$2:$Q$360,16,FALSE)</f>
        <v>#N/A</v>
      </c>
      <c r="AC276" s="20" t="e">
        <f>VLOOKUP(CONCATENATE($M276,$N276,$T276),Oferta!$B$2:$Q$360,15,FALSE)</f>
        <v>#N/A</v>
      </c>
      <c r="AI276" s="5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12"/>
      <c r="AW276" s="12"/>
    </row>
    <row r="277" spans="1:49" ht="15" customHeight="1">
      <c r="A277" s="12"/>
      <c r="B277" s="12"/>
      <c r="C277" s="12"/>
      <c r="D277" s="12"/>
      <c r="E277" s="12"/>
      <c r="F277" s="12"/>
      <c r="G277" s="12"/>
      <c r="H277" s="12" t="e">
        <f t="shared" si="4"/>
        <v>#N/A</v>
      </c>
      <c r="I277" s="12" t="e">
        <f>VLOOKUP(CONCATENATE(N277,T277),Simulador!$H$26:$H$33,1,FALSE)</f>
        <v>#N/A</v>
      </c>
      <c r="J277" s="12" t="e">
        <f t="shared" si="5"/>
        <v>#N/A</v>
      </c>
      <c r="K277" s="13" t="e">
        <f t="shared" si="6"/>
        <v>#N/A</v>
      </c>
      <c r="L277" s="12" t="e">
        <f t="shared" si="7"/>
        <v>#N/A</v>
      </c>
      <c r="M277" s="14" t="s">
        <v>31</v>
      </c>
      <c r="N277" s="3" t="s">
        <v>80</v>
      </c>
      <c r="O277" s="20" t="str">
        <f>VLOOKUP(CONCATENATE($M277,$N277),Curriculos!$A$2:$J$332,4,FALSE)</f>
        <v>MERCADO DE CAPITAIS</v>
      </c>
      <c r="P277" s="21" t="str">
        <f>VLOOKUP(CONCATENATE($M277,$N277),Curriculos!$A$2:$J$332,5,FALSE)</f>
        <v>OP</v>
      </c>
      <c r="Q277" s="21" t="str">
        <f>VLOOKUP($N277,Oferta!$D$2:$P$100,5,FALSE)</f>
        <v>T</v>
      </c>
      <c r="R277" s="21">
        <f>VLOOKUP(CONCATENATE($M277,$N277),Curriculos!$A$2:$J$332,8,FALSE)</f>
        <v>60</v>
      </c>
      <c r="S277" s="5"/>
      <c r="T277" s="22" t="s">
        <v>24</v>
      </c>
      <c r="U277" s="21" t="str">
        <f>VLOOKUP(CONCATENATE($M277,$N277),Curriculos!$A$2:$J$332,10,FALSE)</f>
        <v>DCEC</v>
      </c>
      <c r="V277" s="20" t="e">
        <f>VLOOKUP(CONCATENATE($M277,$N277,$T277),Oferta!$B$2:$R$360,17,FALSE)</f>
        <v>#N/A</v>
      </c>
      <c r="W277" s="20" t="e">
        <f>VLOOKUP(CONCATENATE($M277,$N277,$T277),Oferta!$B$2:$Q$360,12,FALSE)</f>
        <v>#N/A</v>
      </c>
      <c r="X277" s="22">
        <v>2</v>
      </c>
      <c r="Y277" s="23" t="e">
        <f>VLOOKUP(CONCATENATE($W277,$X277),Mtz_Horarios!$E$2:$H$92,2,FALSE)</f>
        <v>#N/A</v>
      </c>
      <c r="Z277" s="23" t="e">
        <f>VLOOKUP(CONCATENATE($W277,$X277),Mtz_Horarios!$E$2:$H$92,3,FALSE)</f>
        <v>#N/A</v>
      </c>
      <c r="AA277" s="24" t="e">
        <f>VLOOKUP(CONCATENATE($W277,$X277),Mtz_Horarios!$E$2:$H$92,4,FALSE)</f>
        <v>#N/A</v>
      </c>
      <c r="AB277" s="20" t="e">
        <f>VLOOKUP(CONCATENATE($M277,$N277,$T277),Oferta!$B$2:$Q$360,16,FALSE)</f>
        <v>#N/A</v>
      </c>
      <c r="AC277" s="20" t="e">
        <f>VLOOKUP(CONCATENATE($M277,$N277,$T277),Oferta!$B$2:$Q$360,15,FALSE)</f>
        <v>#N/A</v>
      </c>
      <c r="AI277" s="5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12"/>
      <c r="AW277" s="12"/>
    </row>
    <row r="278" spans="1:49" ht="15" customHeight="1">
      <c r="A278" s="12"/>
      <c r="B278" s="12"/>
      <c r="C278" s="12"/>
      <c r="D278" s="12"/>
      <c r="E278" s="12"/>
      <c r="F278" s="12"/>
      <c r="G278" s="12"/>
      <c r="H278" s="12" t="e">
        <f t="shared" si="4"/>
        <v>#N/A</v>
      </c>
      <c r="I278" s="12" t="e">
        <f>VLOOKUP(CONCATENATE(N278,T278),Simulador!$H$26:$H$33,1,FALSE)</f>
        <v>#N/A</v>
      </c>
      <c r="J278" s="12" t="e">
        <f t="shared" si="5"/>
        <v>#N/A</v>
      </c>
      <c r="K278" s="13" t="e">
        <f t="shared" si="6"/>
        <v>#N/A</v>
      </c>
      <c r="L278" s="12" t="e">
        <f t="shared" si="7"/>
        <v>#N/A</v>
      </c>
      <c r="M278" s="14" t="s">
        <v>31</v>
      </c>
      <c r="N278" s="3" t="s">
        <v>80</v>
      </c>
      <c r="O278" s="20" t="str">
        <f>VLOOKUP(CONCATENATE($M278,$N278),Curriculos!$A$2:$J$332,4,FALSE)</f>
        <v>MERCADO DE CAPITAIS</v>
      </c>
      <c r="P278" s="21" t="str">
        <f>VLOOKUP(CONCATENATE($M278,$N278),Curriculos!$A$2:$J$332,5,FALSE)</f>
        <v>OP</v>
      </c>
      <c r="Q278" s="21" t="str">
        <f>VLOOKUP($N278,Oferta!$D$2:$P$100,5,FALSE)</f>
        <v>T</v>
      </c>
      <c r="R278" s="21">
        <f>VLOOKUP(CONCATENATE($M278,$N278),Curriculos!$A$2:$J$332,8,FALSE)</f>
        <v>60</v>
      </c>
      <c r="S278" s="5"/>
      <c r="T278" s="22" t="s">
        <v>24</v>
      </c>
      <c r="U278" s="21" t="str">
        <f>VLOOKUP(CONCATENATE($M278,$N278),Curriculos!$A$2:$J$332,10,FALSE)</f>
        <v>DCEC</v>
      </c>
      <c r="V278" s="20" t="e">
        <f>VLOOKUP(CONCATENATE($M278,$N278,$T278),Oferta!$B$2:$R$360,17,FALSE)</f>
        <v>#N/A</v>
      </c>
      <c r="W278" s="20" t="e">
        <f>VLOOKUP(CONCATENATE($M278,$N278,$T278),Oferta!$B$2:$Q$360,12,FALSE)</f>
        <v>#N/A</v>
      </c>
      <c r="X278" s="22">
        <v>3</v>
      </c>
      <c r="Y278" s="23" t="e">
        <f>VLOOKUP(CONCATENATE($W278,$X278),Mtz_Horarios!$E$2:$H$92,2,FALSE)</f>
        <v>#N/A</v>
      </c>
      <c r="Z278" s="23" t="e">
        <f>VLOOKUP(CONCATENATE($W278,$X278),Mtz_Horarios!$E$2:$H$92,3,FALSE)</f>
        <v>#N/A</v>
      </c>
      <c r="AA278" s="24" t="e">
        <f>VLOOKUP(CONCATENATE($W278,$X278),Mtz_Horarios!$E$2:$H$92,4,FALSE)</f>
        <v>#N/A</v>
      </c>
      <c r="AB278" s="20" t="e">
        <f>VLOOKUP(CONCATENATE($M278,$N278,$T278),Oferta!$B$2:$Q$360,16,FALSE)</f>
        <v>#N/A</v>
      </c>
      <c r="AC278" s="20" t="e">
        <f>VLOOKUP(CONCATENATE($M278,$N278,$T278),Oferta!$B$2:$Q$360,15,FALSE)</f>
        <v>#N/A</v>
      </c>
      <c r="AI278" s="5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12"/>
      <c r="AW278" s="12"/>
    </row>
    <row r="279" spans="1:49" ht="15" customHeight="1">
      <c r="A279" s="12"/>
      <c r="B279" s="12"/>
      <c r="C279" s="12"/>
      <c r="D279" s="12"/>
      <c r="E279" s="12"/>
      <c r="F279" s="12"/>
      <c r="G279" s="12"/>
      <c r="H279" s="12" t="e">
        <f t="shared" si="4"/>
        <v>#N/A</v>
      </c>
      <c r="I279" s="12" t="e">
        <f>VLOOKUP(CONCATENATE(N279,T279),Simulador!$H$26:$H$33,1,FALSE)</f>
        <v>#N/A</v>
      </c>
      <c r="J279" s="12" t="e">
        <f t="shared" si="5"/>
        <v>#N/A</v>
      </c>
      <c r="K279" s="13" t="e">
        <f t="shared" si="6"/>
        <v>#N/A</v>
      </c>
      <c r="L279" s="12" t="e">
        <f t="shared" si="7"/>
        <v>#N/A</v>
      </c>
      <c r="M279" s="14" t="s">
        <v>31</v>
      </c>
      <c r="N279" s="3" t="s">
        <v>80</v>
      </c>
      <c r="O279" s="20" t="str">
        <f>VLOOKUP(CONCATENATE($M279,$N279),Curriculos!$A$2:$J$332,4,FALSE)</f>
        <v>MERCADO DE CAPITAIS</v>
      </c>
      <c r="P279" s="21" t="str">
        <f>VLOOKUP(CONCATENATE($M279,$N279),Curriculos!$A$2:$J$332,5,FALSE)</f>
        <v>OP</v>
      </c>
      <c r="Q279" s="21" t="str">
        <f>VLOOKUP($N279,Oferta!$D$2:$P$100,5,FALSE)</f>
        <v>T</v>
      </c>
      <c r="R279" s="21">
        <f>VLOOKUP(CONCATENATE($M279,$N279),Curriculos!$A$2:$J$332,8,FALSE)</f>
        <v>60</v>
      </c>
      <c r="S279" s="5"/>
      <c r="T279" s="22" t="s">
        <v>24</v>
      </c>
      <c r="U279" s="21" t="str">
        <f>VLOOKUP(CONCATENATE($M279,$N279),Curriculos!$A$2:$J$332,10,FALSE)</f>
        <v>DCEC</v>
      </c>
      <c r="V279" s="20" t="e">
        <f>VLOOKUP(CONCATENATE($M279,$N279,$T279),Oferta!$B$2:$R$360,17,FALSE)</f>
        <v>#N/A</v>
      </c>
      <c r="W279" s="20" t="e">
        <f>VLOOKUP(CONCATENATE($M279,$N279,$T279),Oferta!$B$2:$Q$360,12,FALSE)</f>
        <v>#N/A</v>
      </c>
      <c r="X279" s="22">
        <v>4</v>
      </c>
      <c r="Y279" s="23" t="e">
        <f>VLOOKUP(CONCATENATE($W279,$X279),Mtz_Horarios!$E$2:$H$92,2,FALSE)</f>
        <v>#N/A</v>
      </c>
      <c r="Z279" s="23" t="e">
        <f>VLOOKUP(CONCATENATE($W279,$X279),Mtz_Horarios!$E$2:$H$92,3,FALSE)</f>
        <v>#N/A</v>
      </c>
      <c r="AA279" s="24" t="e">
        <f>VLOOKUP(CONCATENATE($W279,$X279),Mtz_Horarios!$E$2:$H$92,4,FALSE)</f>
        <v>#N/A</v>
      </c>
      <c r="AB279" s="20" t="e">
        <f>VLOOKUP(CONCATENATE($M279,$N279,$T279),Oferta!$B$2:$Q$360,16,FALSE)</f>
        <v>#N/A</v>
      </c>
      <c r="AC279" s="20" t="e">
        <f>VLOOKUP(CONCATENATE($M279,$N279,$T279),Oferta!$B$2:$Q$360,15,FALSE)</f>
        <v>#N/A</v>
      </c>
      <c r="AI279" s="5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12"/>
      <c r="AW279" s="12"/>
    </row>
    <row r="280" spans="1:49" ht="15" customHeight="1">
      <c r="A280" s="12"/>
      <c r="B280" s="12"/>
      <c r="C280" s="12"/>
      <c r="D280" s="12"/>
      <c r="E280" s="12"/>
      <c r="F280" s="12"/>
      <c r="G280" s="12"/>
      <c r="H280" s="12" t="str">
        <f t="shared" si="4"/>
        <v>T01ECONOMIA INTERNACIONAL I</v>
      </c>
      <c r="I280" s="12" t="e">
        <f>VLOOKUP(CONCATENATE(N280,T280),Simulador!$H$26:$H$33,1,FALSE)</f>
        <v>#N/A</v>
      </c>
      <c r="J280" s="12" t="e">
        <f t="shared" si="5"/>
        <v>#N/A</v>
      </c>
      <c r="K280" s="13" t="str">
        <f t="shared" si="6"/>
        <v>Sexta0,847222222222222Naisy Silva Soares</v>
      </c>
      <c r="L280" s="12" t="str">
        <f t="shared" si="7"/>
        <v>6º Semestre - T01NoturnoSexta0,847222222222222</v>
      </c>
      <c r="M280" s="14" t="s">
        <v>22</v>
      </c>
      <c r="N280" s="3" t="s">
        <v>79</v>
      </c>
      <c r="O280" s="20" t="str">
        <f>VLOOKUP(CONCATENATE($M280,$N280),Curriculos!$A$2:$J$332,4,FALSE)</f>
        <v>ECONOMIA INTERNACIONAL I</v>
      </c>
      <c r="P280" s="21" t="str">
        <f>VLOOKUP(CONCATENATE($M280,$N280),Curriculos!$A$2:$J$332,5,FALSE)</f>
        <v>OB</v>
      </c>
      <c r="Q280" s="21" t="e">
        <f>VLOOKUP($N280,Oferta!$D$2:$P$100,5,FALSE)</f>
        <v>#N/A</v>
      </c>
      <c r="R280" s="21">
        <f>VLOOKUP(CONCATENATE($M280,$N280),Curriculos!$A$2:$J$332,8,FALSE)</f>
        <v>60</v>
      </c>
      <c r="S280" s="5" t="s">
        <v>33</v>
      </c>
      <c r="T280" s="22" t="s">
        <v>24</v>
      </c>
      <c r="U280" s="21" t="str">
        <f>VLOOKUP(CONCATENATE($M280,$N280),Curriculos!$A$2:$J$332,10,FALSE)</f>
        <v>DCEC</v>
      </c>
      <c r="V280" s="20" t="str">
        <f>VLOOKUP(CONCATENATE($M280,$N280,$T280),Oferta!$B$2:$R$360,17,FALSE)</f>
        <v>6º Semestre - T01</v>
      </c>
      <c r="W280" s="20" t="str">
        <f>VLOOKUP(CONCATENATE($M280,$N280,$T280),Oferta!$B$2:$Q$360,12,FALSE)</f>
        <v>EN</v>
      </c>
      <c r="X280" s="22">
        <v>3</v>
      </c>
      <c r="Y280" s="23">
        <f>VLOOKUP(CONCATENATE($W280,$X280),Mtz_Horarios!$E$2:$H$92,2,FALSE)</f>
        <v>0.84722222222222221</v>
      </c>
      <c r="Z280" s="23" t="str">
        <f>VLOOKUP(CONCATENATE($W280,$X280),Mtz_Horarios!$E$2:$H$92,3,FALSE)</f>
        <v>Sexta</v>
      </c>
      <c r="AA280" s="24" t="str">
        <f>VLOOKUP(CONCATENATE($W280,$X280),Mtz_Horarios!$E$2:$H$92,4,FALSE)</f>
        <v>Noturno</v>
      </c>
      <c r="AB280" s="20">
        <f>VLOOKUP(CONCATENATE($M280,$N280,$T280),Oferta!$B$2:$Q$360,16,FALSE)</f>
        <v>1104</v>
      </c>
      <c r="AC280" s="20" t="str">
        <f>VLOOKUP(CONCATENATE($M280,$N280,$T280),Oferta!$B$2:$Q$360,15,FALSE)</f>
        <v>Naisy Silva Soares</v>
      </c>
      <c r="AI280" s="5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12"/>
      <c r="AW280" s="12"/>
    </row>
    <row r="281" spans="1:49" ht="15" customHeight="1">
      <c r="A281" s="12"/>
      <c r="B281" s="12"/>
      <c r="C281" s="12"/>
      <c r="D281" s="12"/>
      <c r="E281" s="12"/>
      <c r="F281" s="12"/>
      <c r="G281" s="12"/>
      <c r="H281" s="12" t="str">
        <f t="shared" si="4"/>
        <v>T01ECONOMIA INTERNACIONAL I</v>
      </c>
      <c r="I281" s="12" t="e">
        <f>VLOOKUP(CONCATENATE(N281,T281),Simulador!$H$26:$H$33,1,FALSE)</f>
        <v>#N/A</v>
      </c>
      <c r="J281" s="12" t="e">
        <f t="shared" si="5"/>
        <v>#N/A</v>
      </c>
      <c r="K281" s="13" t="str">
        <f t="shared" si="6"/>
        <v>Sexta0,881944444444445Naisy Silva Soares</v>
      </c>
      <c r="L281" s="12" t="str">
        <f t="shared" si="7"/>
        <v>6º Semestre - T01NoturnoSexta0,881944444444445</v>
      </c>
      <c r="M281" s="14" t="s">
        <v>22</v>
      </c>
      <c r="N281" s="3" t="s">
        <v>79</v>
      </c>
      <c r="O281" s="20" t="str">
        <f>VLOOKUP(CONCATENATE($M281,$N281),Curriculos!$A$2:$J$332,4,FALSE)</f>
        <v>ECONOMIA INTERNACIONAL I</v>
      </c>
      <c r="P281" s="21" t="str">
        <f>VLOOKUP(CONCATENATE($M281,$N281),Curriculos!$A$2:$J$332,5,FALSE)</f>
        <v>OB</v>
      </c>
      <c r="Q281" s="21" t="e">
        <f>VLOOKUP($N281,Oferta!$D$2:$P$100,5,FALSE)</f>
        <v>#N/A</v>
      </c>
      <c r="R281" s="21">
        <f>VLOOKUP(CONCATENATE($M281,$N281),Curriculos!$A$2:$J$332,8,FALSE)</f>
        <v>60</v>
      </c>
      <c r="S281" s="5" t="s">
        <v>33</v>
      </c>
      <c r="T281" s="22" t="s">
        <v>24</v>
      </c>
      <c r="U281" s="21" t="str">
        <f>VLOOKUP(CONCATENATE($M281,$N281),Curriculos!$A$2:$J$332,10,FALSE)</f>
        <v>DCEC</v>
      </c>
      <c r="V281" s="20" t="str">
        <f>VLOOKUP(CONCATENATE($M281,$N281,$T281),Oferta!$B$2:$R$360,17,FALSE)</f>
        <v>6º Semestre - T01</v>
      </c>
      <c r="W281" s="20" t="str">
        <f>VLOOKUP(CONCATENATE($M281,$N281,$T281),Oferta!$B$2:$Q$360,12,FALSE)</f>
        <v>EN</v>
      </c>
      <c r="X281" s="22">
        <v>4</v>
      </c>
      <c r="Y281" s="23">
        <f>VLOOKUP(CONCATENATE($W281,$X281),Mtz_Horarios!$E$2:$H$92,2,FALSE)</f>
        <v>0.88194444444444453</v>
      </c>
      <c r="Z281" s="23" t="str">
        <f>VLOOKUP(CONCATENATE($W281,$X281),Mtz_Horarios!$E$2:$H$92,3,FALSE)</f>
        <v>Sexta</v>
      </c>
      <c r="AA281" s="24" t="str">
        <f>VLOOKUP(CONCATENATE($W281,$X281),Mtz_Horarios!$E$2:$H$92,4,FALSE)</f>
        <v>Noturno</v>
      </c>
      <c r="AB281" s="20">
        <f>VLOOKUP(CONCATENATE($M281,$N281,$T281),Oferta!$B$2:$Q$360,16,FALSE)</f>
        <v>1104</v>
      </c>
      <c r="AC281" s="20" t="str">
        <f>VLOOKUP(CONCATENATE($M281,$N281,$T281),Oferta!$B$2:$Q$360,15,FALSE)</f>
        <v>Naisy Silva Soares</v>
      </c>
      <c r="AI281" s="5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12"/>
      <c r="AW281" s="12"/>
    </row>
    <row r="282" spans="1:49" ht="15" customHeight="1">
      <c r="A282" s="12"/>
      <c r="B282" s="12"/>
      <c r="C282" s="12"/>
      <c r="D282" s="12"/>
      <c r="E282" s="12"/>
      <c r="F282" s="12"/>
      <c r="G282" s="12"/>
      <c r="H282" s="12" t="str">
        <f t="shared" si="4"/>
        <v>T02EVOLUÇÃO DO CAPITALISMO</v>
      </c>
      <c r="I282" s="12" t="e">
        <f>VLOOKUP(CONCATENATE(N282,T282),Simulador!$H$26:$H$33,1,FALSE)</f>
        <v>#N/A</v>
      </c>
      <c r="J282" s="12" t="e">
        <f t="shared" si="5"/>
        <v>#N/A</v>
      </c>
      <c r="K282" s="13" t="str">
        <f t="shared" si="6"/>
        <v>Terça0,3125Natânia Silva Ferreira</v>
      </c>
      <c r="L282" s="12" t="str">
        <f t="shared" si="7"/>
        <v>1º Semestre - T02MatutinoTerça0,3125</v>
      </c>
      <c r="M282" s="14" t="s">
        <v>25</v>
      </c>
      <c r="N282" s="3" t="s">
        <v>81</v>
      </c>
      <c r="O282" s="20" t="str">
        <f>VLOOKUP(CONCATENATE($M282,$N282),Curriculos!$A$2:$J$332,4,FALSE)</f>
        <v>EVOLUÇÃO DO CAPITALISMO</v>
      </c>
      <c r="P282" s="21" t="str">
        <f>VLOOKUP(CONCATENATE($M282,$N282),Curriculos!$A$2:$J$332,5,FALSE)</f>
        <v>OB</v>
      </c>
      <c r="Q282" s="21" t="str">
        <f>VLOOKUP($N282,Oferta!$D$2:$P$100,5,FALSE)</f>
        <v>T</v>
      </c>
      <c r="R282" s="21">
        <f>VLOOKUP(CONCATENATE($M282,$N282),Curriculos!$A$2:$J$332,8,FALSE)</f>
        <v>60</v>
      </c>
      <c r="S282" s="5" t="s">
        <v>33</v>
      </c>
      <c r="T282" s="22" t="s">
        <v>29</v>
      </c>
      <c r="U282" s="21" t="str">
        <f>VLOOKUP(CONCATENATE($M282,$N282),Curriculos!$A$2:$J$332,10,FALSE)</f>
        <v>DCEC</v>
      </c>
      <c r="V282" s="20" t="str">
        <f>VLOOKUP(CONCATENATE($M282,$N282,$T282),Oferta!$B$2:$R$360,17,FALSE)</f>
        <v>1º Semestre - T02</v>
      </c>
      <c r="W282" s="20" t="str">
        <f>VLOOKUP(CONCATENATE($M282,$N282,$T282),Oferta!$B$2:$Q$360,12,FALSE)</f>
        <v>CM</v>
      </c>
      <c r="X282" s="22">
        <v>1</v>
      </c>
      <c r="Y282" s="23">
        <f>VLOOKUP(CONCATENATE($W282,$X282),Mtz_Horarios!$E$2:$H$92,2,FALSE)</f>
        <v>0.3125</v>
      </c>
      <c r="Z282" s="23" t="str">
        <f>VLOOKUP(CONCATENATE($W282,$X282),Mtz_Horarios!$E$2:$H$92,3,FALSE)</f>
        <v>Terça</v>
      </c>
      <c r="AA282" s="24" t="str">
        <f>VLOOKUP(CONCATENATE($W282,$X282),Mtz_Horarios!$E$2:$H$92,4,FALSE)</f>
        <v>Matutino</v>
      </c>
      <c r="AB282" s="20">
        <f>VLOOKUP(CONCATENATE($M282,$N282,$T282),Oferta!$B$2:$Q$360,16,FALSE)</f>
        <v>1102</v>
      </c>
      <c r="AC282" s="20" t="str">
        <f>VLOOKUP(CONCATENATE($M282,$N282,$T282),Oferta!$B$2:$Q$360,15,FALSE)</f>
        <v>Natânia Silva Ferreira</v>
      </c>
      <c r="AI282" s="5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12"/>
      <c r="AW282" s="12"/>
    </row>
    <row r="283" spans="1:49" ht="15" customHeight="1">
      <c r="A283" s="12"/>
      <c r="B283" s="12"/>
      <c r="C283" s="12"/>
      <c r="D283" s="12"/>
      <c r="E283" s="12"/>
      <c r="F283" s="12"/>
      <c r="G283" s="12"/>
      <c r="H283" s="12" t="str">
        <f t="shared" si="4"/>
        <v>T02EVOLUÇÃO DO CAPITALISMO</v>
      </c>
      <c r="I283" s="12" t="e">
        <f>VLOOKUP(CONCATENATE(N283,T283),Simulador!$H$26:$H$33,1,FALSE)</f>
        <v>#N/A</v>
      </c>
      <c r="J283" s="12" t="e">
        <f t="shared" si="5"/>
        <v>#N/A</v>
      </c>
      <c r="K283" s="13" t="str">
        <f t="shared" si="6"/>
        <v>Terça0,347222222222222Natânia Silva Ferreira</v>
      </c>
      <c r="L283" s="12" t="str">
        <f t="shared" si="7"/>
        <v>1º Semestre - T02MatutinoTerça0,347222222222222</v>
      </c>
      <c r="M283" s="14" t="s">
        <v>25</v>
      </c>
      <c r="N283" s="3" t="s">
        <v>81</v>
      </c>
      <c r="O283" s="20" t="str">
        <f>VLOOKUP(CONCATENATE($M283,$N283),Curriculos!$A$2:$J$332,4,FALSE)</f>
        <v>EVOLUÇÃO DO CAPITALISMO</v>
      </c>
      <c r="P283" s="21" t="str">
        <f>VLOOKUP(CONCATENATE($M283,$N283),Curriculos!$A$2:$J$332,5,FALSE)</f>
        <v>OB</v>
      </c>
      <c r="Q283" s="21" t="str">
        <f>VLOOKUP($N283,Oferta!$D$2:$P$100,5,FALSE)</f>
        <v>T</v>
      </c>
      <c r="R283" s="21">
        <f>VLOOKUP(CONCATENATE($M283,$N283),Curriculos!$A$2:$J$332,8,FALSE)</f>
        <v>60</v>
      </c>
      <c r="S283" s="5" t="s">
        <v>33</v>
      </c>
      <c r="T283" s="22" t="s">
        <v>29</v>
      </c>
      <c r="U283" s="21" t="str">
        <f>VLOOKUP(CONCATENATE($M283,$N283),Curriculos!$A$2:$J$332,10,FALSE)</f>
        <v>DCEC</v>
      </c>
      <c r="V283" s="20" t="str">
        <f>VLOOKUP(CONCATENATE($M283,$N283,$T283),Oferta!$B$2:$R$360,17,FALSE)</f>
        <v>1º Semestre - T02</v>
      </c>
      <c r="W283" s="20" t="str">
        <f>VLOOKUP(CONCATENATE($M283,$N283,$T283),Oferta!$B$2:$Q$360,12,FALSE)</f>
        <v>CM</v>
      </c>
      <c r="X283" s="22">
        <v>2</v>
      </c>
      <c r="Y283" s="23">
        <f>VLOOKUP(CONCATENATE($W283,$X283),Mtz_Horarios!$E$2:$H$92,2,FALSE)</f>
        <v>0.34722222222222221</v>
      </c>
      <c r="Z283" s="23" t="str">
        <f>VLOOKUP(CONCATENATE($W283,$X283),Mtz_Horarios!$E$2:$H$92,3,FALSE)</f>
        <v>Terça</v>
      </c>
      <c r="AA283" s="24" t="str">
        <f>VLOOKUP(CONCATENATE($W283,$X283),Mtz_Horarios!$E$2:$H$92,4,FALSE)</f>
        <v>Matutino</v>
      </c>
      <c r="AB283" s="20">
        <f>VLOOKUP(CONCATENATE($M283,$N283,$T283),Oferta!$B$2:$Q$360,16,FALSE)</f>
        <v>1102</v>
      </c>
      <c r="AC283" s="20" t="str">
        <f>VLOOKUP(CONCATENATE($M283,$N283,$T283),Oferta!$B$2:$Q$360,15,FALSE)</f>
        <v>Natânia Silva Ferreira</v>
      </c>
      <c r="AI283" s="5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12"/>
      <c r="AW283" s="12"/>
    </row>
    <row r="284" spans="1:49" ht="15" customHeight="1">
      <c r="A284" s="12"/>
      <c r="B284" s="12"/>
      <c r="C284" s="12"/>
      <c r="D284" s="12"/>
      <c r="E284" s="12"/>
      <c r="F284" s="12"/>
      <c r="G284" s="12"/>
      <c r="H284" s="12" t="str">
        <f t="shared" si="4"/>
        <v>T02EVOLUÇÃO DO CAPITALISMO</v>
      </c>
      <c r="I284" s="12" t="e">
        <f>VLOOKUP(CONCATENATE(N284,T284),Simulador!$H$26:$H$33,1,FALSE)</f>
        <v>#N/A</v>
      </c>
      <c r="J284" s="12" t="e">
        <f t="shared" si="5"/>
        <v>#N/A</v>
      </c>
      <c r="K284" s="13" t="str">
        <f t="shared" si="6"/>
        <v>Segunda0,381944444444444Natânia Silva Ferreira</v>
      </c>
      <c r="L284" s="12" t="str">
        <f t="shared" si="7"/>
        <v>1º Semestre - T02MatutinoSegunda0,381944444444444</v>
      </c>
      <c r="M284" s="14" t="s">
        <v>25</v>
      </c>
      <c r="N284" s="3" t="s">
        <v>81</v>
      </c>
      <c r="O284" s="20" t="str">
        <f>VLOOKUP(CONCATENATE($M284,$N284),Curriculos!$A$2:$J$332,4,FALSE)</f>
        <v>EVOLUÇÃO DO CAPITALISMO</v>
      </c>
      <c r="P284" s="21" t="str">
        <f>VLOOKUP(CONCATENATE($M284,$N284),Curriculos!$A$2:$J$332,5,FALSE)</f>
        <v>OB</v>
      </c>
      <c r="Q284" s="21" t="str">
        <f>VLOOKUP($N284,Oferta!$D$2:$P$100,5,FALSE)</f>
        <v>T</v>
      </c>
      <c r="R284" s="21">
        <f>VLOOKUP(CONCATENATE($M284,$N284),Curriculos!$A$2:$J$332,8,FALSE)</f>
        <v>60</v>
      </c>
      <c r="S284" s="5" t="s">
        <v>33</v>
      </c>
      <c r="T284" s="22" t="s">
        <v>29</v>
      </c>
      <c r="U284" s="21" t="str">
        <f>VLOOKUP(CONCATENATE($M284,$N284),Curriculos!$A$2:$J$332,10,FALSE)</f>
        <v>DCEC</v>
      </c>
      <c r="V284" s="20" t="str">
        <f>VLOOKUP(CONCATENATE($M284,$N284,$T284),Oferta!$B$2:$R$360,17,FALSE)</f>
        <v>1º Semestre - T02</v>
      </c>
      <c r="W284" s="20" t="str">
        <f>VLOOKUP(CONCATENATE($M284,$N284,$T284),Oferta!$B$2:$Q$360,12,FALSE)</f>
        <v>CM</v>
      </c>
      <c r="X284" s="22">
        <v>3</v>
      </c>
      <c r="Y284" s="23">
        <f>VLOOKUP(CONCATENATE($W284,$X284),Mtz_Horarios!$E$2:$H$92,2,FALSE)</f>
        <v>0.38194444444444442</v>
      </c>
      <c r="Z284" s="23" t="str">
        <f>VLOOKUP(CONCATENATE($W284,$X284),Mtz_Horarios!$E$2:$H$92,3,FALSE)</f>
        <v>Segunda</v>
      </c>
      <c r="AA284" s="24" t="str">
        <f>VLOOKUP(CONCATENATE($W284,$X284),Mtz_Horarios!$E$2:$H$92,4,FALSE)</f>
        <v>Matutino</v>
      </c>
      <c r="AB284" s="20">
        <f>VLOOKUP(CONCATENATE($M284,$N284,$T284),Oferta!$B$2:$Q$360,16,FALSE)</f>
        <v>1102</v>
      </c>
      <c r="AC284" s="20" t="str">
        <f>VLOOKUP(CONCATENATE($M284,$N284,$T284),Oferta!$B$2:$Q$360,15,FALSE)</f>
        <v>Natânia Silva Ferreira</v>
      </c>
      <c r="AI284" s="5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12"/>
      <c r="AW284" s="12"/>
    </row>
    <row r="285" spans="1:49" ht="15" customHeight="1">
      <c r="A285" s="12"/>
      <c r="B285" s="12"/>
      <c r="C285" s="12"/>
      <c r="D285" s="12"/>
      <c r="E285" s="12"/>
      <c r="F285" s="12"/>
      <c r="G285" s="12"/>
      <c r="H285" s="12" t="str">
        <f t="shared" si="4"/>
        <v>T02EVOLUÇÃO DO CAPITALISMO</v>
      </c>
      <c r="I285" s="12" t="e">
        <f>VLOOKUP(CONCATENATE(N285,T285),Simulador!$H$26:$H$33,1,FALSE)</f>
        <v>#N/A</v>
      </c>
      <c r="J285" s="12" t="e">
        <f t="shared" si="5"/>
        <v>#N/A</v>
      </c>
      <c r="K285" s="13" t="str">
        <f t="shared" si="6"/>
        <v>Segunda0,416666666666667Natânia Silva Ferreira</v>
      </c>
      <c r="L285" s="12" t="str">
        <f t="shared" si="7"/>
        <v>1º Semestre - T02MatutinoSegunda0,416666666666667</v>
      </c>
      <c r="M285" s="14" t="s">
        <v>25</v>
      </c>
      <c r="N285" s="3" t="s">
        <v>81</v>
      </c>
      <c r="O285" s="20" t="str">
        <f>VLOOKUP(CONCATENATE($M285,$N285),Curriculos!$A$2:$J$332,4,FALSE)</f>
        <v>EVOLUÇÃO DO CAPITALISMO</v>
      </c>
      <c r="P285" s="21" t="str">
        <f>VLOOKUP(CONCATENATE($M285,$N285),Curriculos!$A$2:$J$332,5,FALSE)</f>
        <v>OB</v>
      </c>
      <c r="Q285" s="21" t="str">
        <f>VLOOKUP($N285,Oferta!$D$2:$P$100,5,FALSE)</f>
        <v>T</v>
      </c>
      <c r="R285" s="21">
        <f>VLOOKUP(CONCATENATE($M285,$N285),Curriculos!$A$2:$J$332,8,FALSE)</f>
        <v>60</v>
      </c>
      <c r="S285" s="5" t="s">
        <v>33</v>
      </c>
      <c r="T285" s="22" t="s">
        <v>29</v>
      </c>
      <c r="U285" s="21" t="str">
        <f>VLOOKUP(CONCATENATE($M285,$N285),Curriculos!$A$2:$J$332,10,FALSE)</f>
        <v>DCEC</v>
      </c>
      <c r="V285" s="20" t="str">
        <f>VLOOKUP(CONCATENATE($M285,$N285,$T285),Oferta!$B$2:$R$360,17,FALSE)</f>
        <v>1º Semestre - T02</v>
      </c>
      <c r="W285" s="20" t="str">
        <f>VLOOKUP(CONCATENATE($M285,$N285,$T285),Oferta!$B$2:$Q$360,12,FALSE)</f>
        <v>CM</v>
      </c>
      <c r="X285" s="22">
        <v>4</v>
      </c>
      <c r="Y285" s="23">
        <f>VLOOKUP(CONCATENATE($W285,$X285),Mtz_Horarios!$E$2:$H$92,2,FALSE)</f>
        <v>0.41666666666666663</v>
      </c>
      <c r="Z285" s="23" t="str">
        <f>VLOOKUP(CONCATENATE($W285,$X285),Mtz_Horarios!$E$2:$H$92,3,FALSE)</f>
        <v>Segunda</v>
      </c>
      <c r="AA285" s="24" t="str">
        <f>VLOOKUP(CONCATENATE($W285,$X285),Mtz_Horarios!$E$2:$H$92,4,FALSE)</f>
        <v>Matutino</v>
      </c>
      <c r="AB285" s="20">
        <f>VLOOKUP(CONCATENATE($M285,$N285,$T285),Oferta!$B$2:$Q$360,16,FALSE)</f>
        <v>1102</v>
      </c>
      <c r="AC285" s="20" t="str">
        <f>VLOOKUP(CONCATENATE($M285,$N285,$T285),Oferta!$B$2:$Q$360,15,FALSE)</f>
        <v>Natânia Silva Ferreira</v>
      </c>
      <c r="AI285" s="5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12"/>
      <c r="AW285" s="12"/>
    </row>
    <row r="286" spans="1:49" ht="15" hidden="1" customHeight="1">
      <c r="A286" s="12"/>
      <c r="B286" s="12"/>
      <c r="C286" s="12"/>
      <c r="D286" s="12"/>
      <c r="E286" s="12"/>
      <c r="F286" s="12"/>
      <c r="G286" s="12"/>
      <c r="H286" s="12" t="str">
        <f t="shared" si="4"/>
        <v>T01TEORIA GERAL DA ADMINISTRAÇÃO I</v>
      </c>
      <c r="I286" s="12" t="e">
        <f>VLOOKUP(CONCATENATE(N286,T286),Simulador!$H$26:$H$33,1,FALSE)</f>
        <v>#N/A</v>
      </c>
      <c r="J286" s="12" t="e">
        <f t="shared" si="5"/>
        <v>#N/A</v>
      </c>
      <c r="K286" s="13" t="str">
        <f t="shared" si="6"/>
        <v>Quinta0,777777777777778A definir</v>
      </c>
      <c r="L286" s="12" t="str">
        <f t="shared" si="7"/>
        <v>8º Semestre - T01NoturnoQuinta0,777777777777778</v>
      </c>
      <c r="M286" s="14" t="s">
        <v>31</v>
      </c>
      <c r="N286" s="3" t="s">
        <v>82</v>
      </c>
      <c r="O286" s="20" t="str">
        <f>VLOOKUP(CONCATENATE($M286,$N286),Curriculos!$A$2:$J$332,4,FALSE)</f>
        <v>TEORIA GERAL DA ADMINISTRAÇÃO I</v>
      </c>
      <c r="P286" s="21" t="str">
        <f>VLOOKUP(CONCATENATE($M286,$N286),Curriculos!$A$2:$J$332,5,FALSE)</f>
        <v>OB</v>
      </c>
      <c r="Q286" s="21" t="str">
        <f>VLOOKUP($N286,Oferta!$D$2:$P$100,5,FALSE)</f>
        <v>T</v>
      </c>
      <c r="R286" s="21">
        <f>VLOOKUP(CONCATENATE($M286,$N286),Curriculos!$A$2:$J$332,8,FALSE)</f>
        <v>60</v>
      </c>
      <c r="S286" s="5"/>
      <c r="T286" s="22" t="s">
        <v>24</v>
      </c>
      <c r="U286" s="21" t="str">
        <f>VLOOKUP(CONCATENATE($M286,$N286),Curriculos!$A$2:$J$332,10,FALSE)</f>
        <v>DCAC</v>
      </c>
      <c r="V286" s="20" t="str">
        <f>VLOOKUP(CONCATENATE($M286,$N286,$T286),Oferta!$B$2:$R$360,17,FALSE)</f>
        <v>8º Semestre - T01</v>
      </c>
      <c r="W286" s="20" t="str">
        <f>VLOOKUP(CONCATENATE($M286,$N286,$T286),Oferta!$B$2:$Q$360,12,FALSE)</f>
        <v>EN</v>
      </c>
      <c r="X286" s="22">
        <v>1</v>
      </c>
      <c r="Y286" s="23">
        <f>VLOOKUP(CONCATENATE($W286,$X286),Mtz_Horarios!$E$2:$H$92,2,FALSE)</f>
        <v>0.77777777777777779</v>
      </c>
      <c r="Z286" s="23" t="str">
        <f>VLOOKUP(CONCATENATE($W286,$X286),Mtz_Horarios!$E$2:$H$92,3,FALSE)</f>
        <v>Quinta</v>
      </c>
      <c r="AA286" s="24" t="str">
        <f>VLOOKUP(CONCATENATE($W286,$X286),Mtz_Horarios!$E$2:$H$92,4,FALSE)</f>
        <v>Noturno</v>
      </c>
      <c r="AB286" s="20">
        <f>VLOOKUP(CONCATENATE($M286,$N286,$T286),Oferta!$B$2:$Q$360,16,FALSE)</f>
        <v>1105</v>
      </c>
      <c r="AC286" s="20" t="str">
        <f>VLOOKUP(CONCATENATE($M286,$N286,$T286),Oferta!$B$2:$Q$360,15,FALSE)</f>
        <v>A definir</v>
      </c>
      <c r="AI286" s="5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12"/>
      <c r="AW286" s="12"/>
    </row>
    <row r="287" spans="1:49" ht="15" hidden="1" customHeight="1">
      <c r="A287" s="12"/>
      <c r="B287" s="12"/>
      <c r="C287" s="12"/>
      <c r="D287" s="12"/>
      <c r="E287" s="12"/>
      <c r="F287" s="12"/>
      <c r="G287" s="12"/>
      <c r="H287" s="12" t="str">
        <f t="shared" si="4"/>
        <v>T01TEORIA GERAL DA ADMINISTRAÇÃO I</v>
      </c>
      <c r="I287" s="12" t="e">
        <f>VLOOKUP(CONCATENATE(N287,T287),Simulador!$H$26:$H$33,1,FALSE)</f>
        <v>#N/A</v>
      </c>
      <c r="J287" s="12" t="e">
        <f t="shared" si="5"/>
        <v>#N/A</v>
      </c>
      <c r="K287" s="13" t="str">
        <f t="shared" si="6"/>
        <v>Quinta0,8125A definir</v>
      </c>
      <c r="L287" s="12" t="str">
        <f t="shared" si="7"/>
        <v>8º Semestre - T01NoturnoQuinta0,8125</v>
      </c>
      <c r="M287" s="14" t="s">
        <v>31</v>
      </c>
      <c r="N287" s="3" t="s">
        <v>82</v>
      </c>
      <c r="O287" s="20" t="str">
        <f>VLOOKUP(CONCATENATE($M287,$N287),Curriculos!$A$2:$J$332,4,FALSE)</f>
        <v>TEORIA GERAL DA ADMINISTRAÇÃO I</v>
      </c>
      <c r="P287" s="21" t="str">
        <f>VLOOKUP(CONCATENATE($M287,$N287),Curriculos!$A$2:$J$332,5,FALSE)</f>
        <v>OB</v>
      </c>
      <c r="Q287" s="21" t="str">
        <f>VLOOKUP($N287,Oferta!$D$2:$P$100,5,FALSE)</f>
        <v>T</v>
      </c>
      <c r="R287" s="21">
        <f>VLOOKUP(CONCATENATE($M287,$N287),Curriculos!$A$2:$J$332,8,FALSE)</f>
        <v>60</v>
      </c>
      <c r="S287" s="5"/>
      <c r="T287" s="22" t="s">
        <v>24</v>
      </c>
      <c r="U287" s="21" t="str">
        <f>VLOOKUP(CONCATENATE($M287,$N287),Curriculos!$A$2:$J$332,10,FALSE)</f>
        <v>DCAC</v>
      </c>
      <c r="V287" s="20" t="str">
        <f>VLOOKUP(CONCATENATE($M287,$N287,$T287),Oferta!$B$2:$R$360,17,FALSE)</f>
        <v>8º Semestre - T01</v>
      </c>
      <c r="W287" s="20" t="str">
        <f>VLOOKUP(CONCATENATE($M287,$N287,$T287),Oferta!$B$2:$Q$360,12,FALSE)</f>
        <v>EN</v>
      </c>
      <c r="X287" s="22">
        <v>2</v>
      </c>
      <c r="Y287" s="23">
        <f>VLOOKUP(CONCATENATE($W287,$X287),Mtz_Horarios!$E$2:$H$92,2,FALSE)</f>
        <v>0.8125</v>
      </c>
      <c r="Z287" s="23" t="str">
        <f>VLOOKUP(CONCATENATE($W287,$X287),Mtz_Horarios!$E$2:$H$92,3,FALSE)</f>
        <v>Quinta</v>
      </c>
      <c r="AA287" s="24" t="str">
        <f>VLOOKUP(CONCATENATE($W287,$X287),Mtz_Horarios!$E$2:$H$92,4,FALSE)</f>
        <v>Noturno</v>
      </c>
      <c r="AB287" s="20">
        <f>VLOOKUP(CONCATENATE($M287,$N287,$T287),Oferta!$B$2:$Q$360,16,FALSE)</f>
        <v>1105</v>
      </c>
      <c r="AC287" s="20" t="str">
        <f>VLOOKUP(CONCATENATE($M287,$N287,$T287),Oferta!$B$2:$Q$360,15,FALSE)</f>
        <v>A definir</v>
      </c>
      <c r="AI287" s="5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12"/>
      <c r="AW287" s="12"/>
    </row>
    <row r="288" spans="1:49" ht="15" hidden="1" customHeight="1">
      <c r="A288" s="12"/>
      <c r="B288" s="12"/>
      <c r="C288" s="12"/>
      <c r="D288" s="12"/>
      <c r="E288" s="12"/>
      <c r="F288" s="12"/>
      <c r="G288" s="12"/>
      <c r="H288" s="12" t="str">
        <f t="shared" si="4"/>
        <v>T01TEORIA GERAL DA ADMINISTRAÇÃO I</v>
      </c>
      <c r="I288" s="12" t="e">
        <f>VLOOKUP(CONCATENATE(N288,T288),Simulador!$H$26:$H$33,1,FALSE)</f>
        <v>#N/A</v>
      </c>
      <c r="J288" s="12" t="e">
        <f t="shared" si="5"/>
        <v>#N/A</v>
      </c>
      <c r="K288" s="13" t="str">
        <f t="shared" si="6"/>
        <v>Sexta0,847222222222222A definir</v>
      </c>
      <c r="L288" s="12" t="str">
        <f t="shared" si="7"/>
        <v>8º Semestre - T01NoturnoSexta0,847222222222222</v>
      </c>
      <c r="M288" s="14" t="s">
        <v>31</v>
      </c>
      <c r="N288" s="3" t="s">
        <v>82</v>
      </c>
      <c r="O288" s="20" t="str">
        <f>VLOOKUP(CONCATENATE($M288,$N288),Curriculos!$A$2:$J$332,4,FALSE)</f>
        <v>TEORIA GERAL DA ADMINISTRAÇÃO I</v>
      </c>
      <c r="P288" s="21" t="str">
        <f>VLOOKUP(CONCATENATE($M288,$N288),Curriculos!$A$2:$J$332,5,FALSE)</f>
        <v>OB</v>
      </c>
      <c r="Q288" s="21" t="str">
        <f>VLOOKUP($N288,Oferta!$D$2:$P$100,5,FALSE)</f>
        <v>T</v>
      </c>
      <c r="R288" s="21">
        <f>VLOOKUP(CONCATENATE($M288,$N288),Curriculos!$A$2:$J$332,8,FALSE)</f>
        <v>60</v>
      </c>
      <c r="S288" s="5"/>
      <c r="T288" s="22" t="s">
        <v>24</v>
      </c>
      <c r="U288" s="21" t="str">
        <f>VLOOKUP(CONCATENATE($M288,$N288),Curriculos!$A$2:$J$332,10,FALSE)</f>
        <v>DCAC</v>
      </c>
      <c r="V288" s="20" t="str">
        <f>VLOOKUP(CONCATENATE($M288,$N288,$T288),Oferta!$B$2:$R$360,17,FALSE)</f>
        <v>8º Semestre - T01</v>
      </c>
      <c r="W288" s="20" t="str">
        <f>VLOOKUP(CONCATENATE($M288,$N288,$T288),Oferta!$B$2:$Q$360,12,FALSE)</f>
        <v>EN</v>
      </c>
      <c r="X288" s="22">
        <v>3</v>
      </c>
      <c r="Y288" s="23">
        <f>VLOOKUP(CONCATENATE($W288,$X288),Mtz_Horarios!$E$2:$H$92,2,FALSE)</f>
        <v>0.84722222222222221</v>
      </c>
      <c r="Z288" s="23" t="str">
        <f>VLOOKUP(CONCATENATE($W288,$X288),Mtz_Horarios!$E$2:$H$92,3,FALSE)</f>
        <v>Sexta</v>
      </c>
      <c r="AA288" s="24" t="str">
        <f>VLOOKUP(CONCATENATE($W288,$X288),Mtz_Horarios!$E$2:$H$92,4,FALSE)</f>
        <v>Noturno</v>
      </c>
      <c r="AB288" s="20">
        <f>VLOOKUP(CONCATENATE($M288,$N288,$T288),Oferta!$B$2:$Q$360,16,FALSE)</f>
        <v>1105</v>
      </c>
      <c r="AC288" s="20" t="str">
        <f>VLOOKUP(CONCATENATE($M288,$N288,$T288),Oferta!$B$2:$Q$360,15,FALSE)</f>
        <v>A definir</v>
      </c>
      <c r="AI288" s="5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12"/>
      <c r="AW288" s="12"/>
    </row>
    <row r="289" spans="1:49" ht="15" hidden="1" customHeight="1">
      <c r="A289" s="12"/>
      <c r="B289" s="12"/>
      <c r="C289" s="12"/>
      <c r="D289" s="12"/>
      <c r="E289" s="12"/>
      <c r="F289" s="12"/>
      <c r="G289" s="12"/>
      <c r="H289" s="12" t="str">
        <f t="shared" si="4"/>
        <v>T01TEORIA GERAL DA ADMINISTRAÇÃO I</v>
      </c>
      <c r="I289" s="12" t="e">
        <f>VLOOKUP(CONCATENATE(N289,T289),Simulador!$H$26:$H$33,1,FALSE)</f>
        <v>#N/A</v>
      </c>
      <c r="J289" s="12" t="e">
        <f t="shared" si="5"/>
        <v>#N/A</v>
      </c>
      <c r="K289" s="13" t="str">
        <f t="shared" si="6"/>
        <v>Sexta0,881944444444445A definir</v>
      </c>
      <c r="L289" s="12" t="str">
        <f t="shared" si="7"/>
        <v>8º Semestre - T01NoturnoSexta0,881944444444445</v>
      </c>
      <c r="M289" s="14" t="s">
        <v>31</v>
      </c>
      <c r="N289" s="3" t="s">
        <v>82</v>
      </c>
      <c r="O289" s="20" t="str">
        <f>VLOOKUP(CONCATENATE($M289,$N289),Curriculos!$A$2:$J$332,4,FALSE)</f>
        <v>TEORIA GERAL DA ADMINISTRAÇÃO I</v>
      </c>
      <c r="P289" s="21" t="str">
        <f>VLOOKUP(CONCATENATE($M289,$N289),Curriculos!$A$2:$J$332,5,FALSE)</f>
        <v>OB</v>
      </c>
      <c r="Q289" s="21" t="str">
        <f>VLOOKUP($N289,Oferta!$D$2:$P$100,5,FALSE)</f>
        <v>T</v>
      </c>
      <c r="R289" s="21">
        <f>VLOOKUP(CONCATENATE($M289,$N289),Curriculos!$A$2:$J$332,8,FALSE)</f>
        <v>60</v>
      </c>
      <c r="S289" s="5"/>
      <c r="T289" s="22" t="s">
        <v>24</v>
      </c>
      <c r="U289" s="21" t="str">
        <f>VLOOKUP(CONCATENATE($M289,$N289),Curriculos!$A$2:$J$332,10,FALSE)</f>
        <v>DCAC</v>
      </c>
      <c r="V289" s="20" t="str">
        <f>VLOOKUP(CONCATENATE($M289,$N289,$T289),Oferta!$B$2:$R$360,17,FALSE)</f>
        <v>8º Semestre - T01</v>
      </c>
      <c r="W289" s="20" t="str">
        <f>VLOOKUP(CONCATENATE($M289,$N289,$T289),Oferta!$B$2:$Q$360,12,FALSE)</f>
        <v>EN</v>
      </c>
      <c r="X289" s="22">
        <v>4</v>
      </c>
      <c r="Y289" s="23">
        <f>VLOOKUP(CONCATENATE($W289,$X289),Mtz_Horarios!$E$2:$H$92,2,FALSE)</f>
        <v>0.88194444444444453</v>
      </c>
      <c r="Z289" s="23" t="str">
        <f>VLOOKUP(CONCATENATE($W289,$X289),Mtz_Horarios!$E$2:$H$92,3,FALSE)</f>
        <v>Sexta</v>
      </c>
      <c r="AA289" s="24" t="str">
        <f>VLOOKUP(CONCATENATE($W289,$X289),Mtz_Horarios!$E$2:$H$92,4,FALSE)</f>
        <v>Noturno</v>
      </c>
      <c r="AB289" s="20">
        <f>VLOOKUP(CONCATENATE($M289,$N289,$T289),Oferta!$B$2:$Q$360,16,FALSE)</f>
        <v>1105</v>
      </c>
      <c r="AC289" s="20" t="str">
        <f>VLOOKUP(CONCATENATE($M289,$N289,$T289),Oferta!$B$2:$Q$360,15,FALSE)</f>
        <v>A definir</v>
      </c>
      <c r="AI289" s="5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12"/>
      <c r="AW289" s="12"/>
    </row>
    <row r="290" spans="1:49" ht="15" customHeight="1">
      <c r="A290" s="12"/>
      <c r="B290" s="12"/>
      <c r="C290" s="12"/>
      <c r="D290" s="12"/>
      <c r="E290" s="12"/>
      <c r="F290" s="12"/>
      <c r="G290" s="12"/>
      <c r="H290" s="12" t="str">
        <f t="shared" si="4"/>
        <v>T01HISTÓRIA DO PENSAMENTO ECONÔMICO I</v>
      </c>
      <c r="I290" s="12" t="e">
        <f>VLOOKUP(CONCATENATE(N290,T290),Simulador!$H$26:$H$33,1,FALSE)</f>
        <v>#N/A</v>
      </c>
      <c r="J290" s="12" t="e">
        <f t="shared" si="5"/>
        <v>#N/A</v>
      </c>
      <c r="K290" s="13" t="str">
        <f t="shared" si="6"/>
        <v>Terça0,777777777777778Natânia Silva Ferreira</v>
      </c>
      <c r="L290" s="12" t="str">
        <f t="shared" si="7"/>
        <v>2º Semestre - T01NoturnoTerça0,777777777777778</v>
      </c>
      <c r="M290" s="14" t="s">
        <v>22</v>
      </c>
      <c r="N290" s="3" t="s">
        <v>83</v>
      </c>
      <c r="O290" s="20" t="str">
        <f>VLOOKUP(CONCATENATE($M290,$N290),Curriculos!$A$2:$J$332,4,FALSE)</f>
        <v>HISTÓRIA DO PENSAMENTO ECONÔMICO I</v>
      </c>
      <c r="P290" s="21" t="str">
        <f>VLOOKUP(CONCATENATE($M290,$N290),Curriculos!$A$2:$J$332,5,FALSE)</f>
        <v>OB</v>
      </c>
      <c r="Q290" s="21" t="str">
        <f>VLOOKUP($N290,Oferta!$D$2:$P$100,5,FALSE)</f>
        <v>TP</v>
      </c>
      <c r="R290" s="21">
        <f>VLOOKUP(CONCATENATE($M290,$N290),Curriculos!$A$2:$J$332,8,FALSE)</f>
        <v>60</v>
      </c>
      <c r="S290" s="5"/>
      <c r="T290" s="22" t="s">
        <v>24</v>
      </c>
      <c r="U290" s="21" t="str">
        <f>VLOOKUP(CONCATENATE($M290,$N290),Curriculos!$A$2:$J$332,10,FALSE)</f>
        <v>DCEC</v>
      </c>
      <c r="V290" s="20" t="str">
        <f>VLOOKUP(CONCATENATE($M290,$N290,$T290),Oferta!$B$2:$R$360,17,FALSE)</f>
        <v>2º Semestre - T01</v>
      </c>
      <c r="W290" s="20" t="str">
        <f>VLOOKUP(CONCATENATE($M290,$N290,$T290),Oferta!$B$2:$Q$360,12,FALSE)</f>
        <v>CN</v>
      </c>
      <c r="X290" s="22">
        <v>1</v>
      </c>
      <c r="Y290" s="23">
        <f>VLOOKUP(CONCATENATE($W290,$X290),Mtz_Horarios!$E$2:$H$92,2,FALSE)</f>
        <v>0.77777777777777779</v>
      </c>
      <c r="Z290" s="23" t="str">
        <f>VLOOKUP(CONCATENATE($W290,$X290),Mtz_Horarios!$E$2:$H$92,3,FALSE)</f>
        <v>Terça</v>
      </c>
      <c r="AA290" s="24" t="str">
        <f>VLOOKUP(CONCATENATE($W290,$X290),Mtz_Horarios!$E$2:$H$92,4,FALSE)</f>
        <v>Noturno</v>
      </c>
      <c r="AB290" s="20">
        <f>VLOOKUP(CONCATENATE($M290,$N290,$T290),Oferta!$B$2:$Q$360,16,FALSE)</f>
        <v>1102</v>
      </c>
      <c r="AC290" s="20" t="str">
        <f>VLOOKUP(CONCATENATE($M290,$N290,$T290),Oferta!$B$2:$Q$360,15,FALSE)</f>
        <v>Natânia Silva Ferreira</v>
      </c>
      <c r="AI290" s="5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12"/>
      <c r="AW290" s="12"/>
    </row>
    <row r="291" spans="1:49" ht="15" customHeight="1">
      <c r="A291" s="12"/>
      <c r="B291" s="12"/>
      <c r="C291" s="12"/>
      <c r="D291" s="12"/>
      <c r="E291" s="12"/>
      <c r="F291" s="12"/>
      <c r="G291" s="12"/>
      <c r="H291" s="12" t="str">
        <f t="shared" si="4"/>
        <v>T01HISTÓRIA DO PENSAMENTO ECONÔMICO I</v>
      </c>
      <c r="I291" s="12" t="e">
        <f>VLOOKUP(CONCATENATE(N291,T291),Simulador!$H$26:$H$33,1,FALSE)</f>
        <v>#N/A</v>
      </c>
      <c r="J291" s="12" t="e">
        <f t="shared" si="5"/>
        <v>#N/A</v>
      </c>
      <c r="K291" s="13" t="str">
        <f t="shared" si="6"/>
        <v>Terça0,8125Natânia Silva Ferreira</v>
      </c>
      <c r="L291" s="12" t="str">
        <f t="shared" si="7"/>
        <v>2º Semestre - T01NoturnoTerça0,8125</v>
      </c>
      <c r="M291" s="14" t="s">
        <v>22</v>
      </c>
      <c r="N291" s="3" t="s">
        <v>83</v>
      </c>
      <c r="O291" s="20" t="str">
        <f>VLOOKUP(CONCATENATE($M291,$N291),Curriculos!$A$2:$J$332,4,FALSE)</f>
        <v>HISTÓRIA DO PENSAMENTO ECONÔMICO I</v>
      </c>
      <c r="P291" s="21" t="str">
        <f>VLOOKUP(CONCATENATE($M291,$N291),Curriculos!$A$2:$J$332,5,FALSE)</f>
        <v>OB</v>
      </c>
      <c r="Q291" s="21" t="str">
        <f>VLOOKUP($N291,Oferta!$D$2:$P$100,5,FALSE)</f>
        <v>TP</v>
      </c>
      <c r="R291" s="21">
        <f>VLOOKUP(CONCATENATE($M291,$N291),Curriculos!$A$2:$J$332,8,FALSE)</f>
        <v>60</v>
      </c>
      <c r="S291" s="5"/>
      <c r="T291" s="22" t="s">
        <v>24</v>
      </c>
      <c r="U291" s="21" t="str">
        <f>VLOOKUP(CONCATENATE($M291,$N291),Curriculos!$A$2:$J$332,10,FALSE)</f>
        <v>DCEC</v>
      </c>
      <c r="V291" s="20" t="str">
        <f>VLOOKUP(CONCATENATE($M291,$N291,$T291),Oferta!$B$2:$R$360,17,FALSE)</f>
        <v>2º Semestre - T01</v>
      </c>
      <c r="W291" s="20" t="str">
        <f>VLOOKUP(CONCATENATE($M291,$N291,$T291),Oferta!$B$2:$Q$360,12,FALSE)</f>
        <v>CN</v>
      </c>
      <c r="X291" s="22">
        <v>2</v>
      </c>
      <c r="Y291" s="23">
        <f>VLOOKUP(CONCATENATE($W291,$X291),Mtz_Horarios!$E$2:$H$92,2,FALSE)</f>
        <v>0.8125</v>
      </c>
      <c r="Z291" s="23" t="str">
        <f>VLOOKUP(CONCATENATE($W291,$X291),Mtz_Horarios!$E$2:$H$92,3,FALSE)</f>
        <v>Terça</v>
      </c>
      <c r="AA291" s="24" t="str">
        <f>VLOOKUP(CONCATENATE($W291,$X291),Mtz_Horarios!$E$2:$H$92,4,FALSE)</f>
        <v>Noturno</v>
      </c>
      <c r="AB291" s="20">
        <f>VLOOKUP(CONCATENATE($M291,$N291,$T291),Oferta!$B$2:$Q$360,16,FALSE)</f>
        <v>1102</v>
      </c>
      <c r="AC291" s="20" t="str">
        <f>VLOOKUP(CONCATENATE($M291,$N291,$T291),Oferta!$B$2:$Q$360,15,FALSE)</f>
        <v>Natânia Silva Ferreira</v>
      </c>
      <c r="AI291" s="5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12"/>
      <c r="AW291" s="12"/>
    </row>
    <row r="292" spans="1:49" ht="15" customHeight="1">
      <c r="A292" s="12"/>
      <c r="B292" s="12"/>
      <c r="C292" s="12"/>
      <c r="D292" s="12"/>
      <c r="E292" s="12"/>
      <c r="F292" s="12"/>
      <c r="G292" s="12"/>
      <c r="H292" s="12" t="str">
        <f t="shared" si="4"/>
        <v>T01HISTÓRIA DO PENSAMENTO ECONÔMICO I</v>
      </c>
      <c r="I292" s="12" t="e">
        <f>VLOOKUP(CONCATENATE(N292,T292),Simulador!$H$26:$H$33,1,FALSE)</f>
        <v>#N/A</v>
      </c>
      <c r="J292" s="12" t="e">
        <f t="shared" si="5"/>
        <v>#N/A</v>
      </c>
      <c r="K292" s="13" t="str">
        <f t="shared" si="6"/>
        <v>Quarta0,847222222222222Natânia Silva Ferreira</v>
      </c>
      <c r="L292" s="12" t="str">
        <f t="shared" si="7"/>
        <v>2º Semestre - T01NoturnoQuarta0,847222222222222</v>
      </c>
      <c r="M292" s="14" t="s">
        <v>22</v>
      </c>
      <c r="N292" s="3" t="s">
        <v>83</v>
      </c>
      <c r="O292" s="20" t="str">
        <f>VLOOKUP(CONCATENATE($M292,$N292),Curriculos!$A$2:$J$332,4,FALSE)</f>
        <v>HISTÓRIA DO PENSAMENTO ECONÔMICO I</v>
      </c>
      <c r="P292" s="21" t="str">
        <f>VLOOKUP(CONCATENATE($M292,$N292),Curriculos!$A$2:$J$332,5,FALSE)</f>
        <v>OB</v>
      </c>
      <c r="Q292" s="21" t="str">
        <f>VLOOKUP($N292,Oferta!$D$2:$P$100,5,FALSE)</f>
        <v>TP</v>
      </c>
      <c r="R292" s="21">
        <f>VLOOKUP(CONCATENATE($M292,$N292),Curriculos!$A$2:$J$332,8,FALSE)</f>
        <v>60</v>
      </c>
      <c r="S292" s="5"/>
      <c r="T292" s="22" t="s">
        <v>24</v>
      </c>
      <c r="U292" s="21" t="str">
        <f>VLOOKUP(CONCATENATE($M292,$N292),Curriculos!$A$2:$J$332,10,FALSE)</f>
        <v>DCEC</v>
      </c>
      <c r="V292" s="20" t="str">
        <f>VLOOKUP(CONCATENATE($M292,$N292,$T292),Oferta!$B$2:$R$360,17,FALSE)</f>
        <v>2º Semestre - T01</v>
      </c>
      <c r="W292" s="20" t="str">
        <f>VLOOKUP(CONCATENATE($M292,$N292,$T292),Oferta!$B$2:$Q$360,12,FALSE)</f>
        <v>CN</v>
      </c>
      <c r="X292" s="22">
        <v>3</v>
      </c>
      <c r="Y292" s="23">
        <f>VLOOKUP(CONCATENATE($W292,$X292),Mtz_Horarios!$E$2:$H$92,2,FALSE)</f>
        <v>0.84722222222222221</v>
      </c>
      <c r="Z292" s="23" t="str">
        <f>VLOOKUP(CONCATENATE($W292,$X292),Mtz_Horarios!$E$2:$H$92,3,FALSE)</f>
        <v>Quarta</v>
      </c>
      <c r="AA292" s="24" t="str">
        <f>VLOOKUP(CONCATENATE($W292,$X292),Mtz_Horarios!$E$2:$H$92,4,FALSE)</f>
        <v>Noturno</v>
      </c>
      <c r="AB292" s="20">
        <f>VLOOKUP(CONCATENATE($M292,$N292,$T292),Oferta!$B$2:$Q$360,16,FALSE)</f>
        <v>1102</v>
      </c>
      <c r="AC292" s="20" t="str">
        <f>VLOOKUP(CONCATENATE($M292,$N292,$T292),Oferta!$B$2:$Q$360,15,FALSE)</f>
        <v>Natânia Silva Ferreira</v>
      </c>
      <c r="AI292" s="5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12"/>
      <c r="AW292" s="12"/>
    </row>
    <row r="293" spans="1:49" ht="15" customHeight="1">
      <c r="A293" s="12"/>
      <c r="B293" s="12"/>
      <c r="C293" s="12"/>
      <c r="D293" s="12"/>
      <c r="E293" s="12"/>
      <c r="F293" s="12"/>
      <c r="G293" s="12"/>
      <c r="H293" s="12" t="str">
        <f t="shared" si="4"/>
        <v>T01HISTÓRIA DO PENSAMENTO ECONÔMICO I</v>
      </c>
      <c r="I293" s="12" t="e">
        <f>VLOOKUP(CONCATENATE(N293,T293),Simulador!$H$26:$H$33,1,FALSE)</f>
        <v>#N/A</v>
      </c>
      <c r="J293" s="12" t="e">
        <f t="shared" si="5"/>
        <v>#N/A</v>
      </c>
      <c r="K293" s="13" t="str">
        <f t="shared" si="6"/>
        <v>Quarta0,881944444444445Natânia Silva Ferreira</v>
      </c>
      <c r="L293" s="12" t="str">
        <f t="shared" si="7"/>
        <v>2º Semestre - T01NoturnoQuarta0,881944444444445</v>
      </c>
      <c r="M293" s="14" t="s">
        <v>22</v>
      </c>
      <c r="N293" s="3" t="s">
        <v>83</v>
      </c>
      <c r="O293" s="20" t="str">
        <f>VLOOKUP(CONCATENATE($M293,$N293),Curriculos!$A$2:$J$332,4,FALSE)</f>
        <v>HISTÓRIA DO PENSAMENTO ECONÔMICO I</v>
      </c>
      <c r="P293" s="21" t="str">
        <f>VLOOKUP(CONCATENATE($M293,$N293),Curriculos!$A$2:$J$332,5,FALSE)</f>
        <v>OB</v>
      </c>
      <c r="Q293" s="21" t="str">
        <f>VLOOKUP($N293,Oferta!$D$2:$P$100,5,FALSE)</f>
        <v>TP</v>
      </c>
      <c r="R293" s="21">
        <f>VLOOKUP(CONCATENATE($M293,$N293),Curriculos!$A$2:$J$332,8,FALSE)</f>
        <v>60</v>
      </c>
      <c r="S293" s="5"/>
      <c r="T293" s="22" t="s">
        <v>24</v>
      </c>
      <c r="U293" s="21" t="str">
        <f>VLOOKUP(CONCATENATE($M293,$N293),Curriculos!$A$2:$J$332,10,FALSE)</f>
        <v>DCEC</v>
      </c>
      <c r="V293" s="20" t="str">
        <f>VLOOKUP(CONCATENATE($M293,$N293,$T293),Oferta!$B$2:$R$360,17,FALSE)</f>
        <v>2º Semestre - T01</v>
      </c>
      <c r="W293" s="20" t="str">
        <f>VLOOKUP(CONCATENATE($M293,$N293,$T293),Oferta!$B$2:$Q$360,12,FALSE)</f>
        <v>CN</v>
      </c>
      <c r="X293" s="22">
        <v>4</v>
      </c>
      <c r="Y293" s="23">
        <f>VLOOKUP(CONCATENATE($W293,$X293),Mtz_Horarios!$E$2:$H$92,2,FALSE)</f>
        <v>0.88194444444444453</v>
      </c>
      <c r="Z293" s="23" t="str">
        <f>VLOOKUP(CONCATENATE($W293,$X293),Mtz_Horarios!$E$2:$H$92,3,FALSE)</f>
        <v>Quarta</v>
      </c>
      <c r="AA293" s="24" t="str">
        <f>VLOOKUP(CONCATENATE($W293,$X293),Mtz_Horarios!$E$2:$H$92,4,FALSE)</f>
        <v>Noturno</v>
      </c>
      <c r="AB293" s="20">
        <f>VLOOKUP(CONCATENATE($M293,$N293,$T293),Oferta!$B$2:$Q$360,16,FALSE)</f>
        <v>1102</v>
      </c>
      <c r="AC293" s="20" t="str">
        <f>VLOOKUP(CONCATENATE($M293,$N293,$T293),Oferta!$B$2:$Q$360,15,FALSE)</f>
        <v>Natânia Silva Ferreira</v>
      </c>
      <c r="AI293" s="5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12"/>
      <c r="AW293" s="12"/>
    </row>
    <row r="294" spans="1:49" ht="15" customHeight="1">
      <c r="A294" s="12"/>
      <c r="B294" s="12"/>
      <c r="C294" s="12"/>
      <c r="D294" s="12"/>
      <c r="E294" s="12"/>
      <c r="F294" s="12"/>
      <c r="G294" s="12"/>
      <c r="H294" s="12" t="str">
        <f t="shared" si="4"/>
        <v>T02ECONOMIA DO SETOR PÚBLICO</v>
      </c>
      <c r="I294" s="12" t="e">
        <f>VLOOKUP(CONCATENATE(N294,T294),Simulador!$H$26:$H$33,1,FALSE)</f>
        <v>#N/A</v>
      </c>
      <c r="J294" s="12" t="e">
        <f t="shared" si="5"/>
        <v>#N/A</v>
      </c>
      <c r="K294" s="13" t="str">
        <f t="shared" si="6"/>
        <v>Quinta0,381944444444444Omar Santos Costa</v>
      </c>
      <c r="L294" s="12" t="str">
        <f t="shared" si="7"/>
        <v>5º Semestre - T02MatutinoQuinta0,381944444444444</v>
      </c>
      <c r="M294" s="14" t="s">
        <v>25</v>
      </c>
      <c r="N294" s="3" t="s">
        <v>84</v>
      </c>
      <c r="O294" s="20" t="str">
        <f>VLOOKUP(CONCATENATE($M294,$N294),Curriculos!$A$2:$J$332,4,FALSE)</f>
        <v>ECONOMIA DO SETOR PÚBLICO</v>
      </c>
      <c r="P294" s="21" t="str">
        <f>VLOOKUP(CONCATENATE($M294,$N294),Curriculos!$A$2:$J$332,5,FALSE)</f>
        <v>OB</v>
      </c>
      <c r="Q294" s="21" t="e">
        <f>VLOOKUP($N294,Oferta!$D$2:$P$100,5,FALSE)</f>
        <v>#N/A</v>
      </c>
      <c r="R294" s="21">
        <f>VLOOKUP(CONCATENATE($M294,$N294),Curriculos!$A$2:$J$332,8,FALSE)</f>
        <v>60</v>
      </c>
      <c r="S294" s="5" t="s">
        <v>33</v>
      </c>
      <c r="T294" s="22" t="s">
        <v>29</v>
      </c>
      <c r="U294" s="21" t="str">
        <f>VLOOKUP(CONCATENATE($M294,$N294),Curriculos!$A$2:$J$332,10,FALSE)</f>
        <v>DCEC</v>
      </c>
      <c r="V294" s="20" t="str">
        <f>VLOOKUP(CONCATENATE($M294,$N294,$T294),Oferta!$B$2:$R$360,17,FALSE)</f>
        <v>5º Semestre - T02</v>
      </c>
      <c r="W294" s="20" t="str">
        <f>VLOOKUP(CONCATENATE($M294,$N294,$T294),Oferta!$B$2:$Q$360,12,FALSE)</f>
        <v>FM</v>
      </c>
      <c r="X294" s="22">
        <v>1</v>
      </c>
      <c r="Y294" s="23">
        <f>VLOOKUP(CONCATENATE($W294,$X294),Mtz_Horarios!$E$2:$H$92,2,FALSE)</f>
        <v>0.38194444444444442</v>
      </c>
      <c r="Z294" s="23" t="str">
        <f>VLOOKUP(CONCATENATE($W294,$X294),Mtz_Horarios!$E$2:$H$92,3,FALSE)</f>
        <v>Quinta</v>
      </c>
      <c r="AA294" s="24" t="str">
        <f>VLOOKUP(CONCATENATE($W294,$X294),Mtz_Horarios!$E$2:$H$92,4,FALSE)</f>
        <v>Matutino</v>
      </c>
      <c r="AB294" s="20">
        <f>VLOOKUP(CONCATENATE($M294,$N294,$T294),Oferta!$B$2:$Q$360,16,FALSE)</f>
        <v>1104</v>
      </c>
      <c r="AC294" s="20" t="str">
        <f>VLOOKUP(CONCATENATE($M294,$N294,$T294),Oferta!$B$2:$Q$360,15,FALSE)</f>
        <v>Omar Santos Costa</v>
      </c>
      <c r="AI294" s="5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12"/>
      <c r="AW294" s="12"/>
    </row>
    <row r="295" spans="1:49" ht="15" customHeight="1">
      <c r="A295" s="12"/>
      <c r="B295" s="12"/>
      <c r="C295" s="12"/>
      <c r="D295" s="12"/>
      <c r="E295" s="12"/>
      <c r="F295" s="12"/>
      <c r="G295" s="12"/>
      <c r="H295" s="12" t="str">
        <f t="shared" si="4"/>
        <v>T02ECONOMIA DO SETOR PÚBLICO</v>
      </c>
      <c r="I295" s="12" t="e">
        <f>VLOOKUP(CONCATENATE(N295,T295),Simulador!$H$26:$H$33,1,FALSE)</f>
        <v>#N/A</v>
      </c>
      <c r="J295" s="12" t="e">
        <f t="shared" si="5"/>
        <v>#N/A</v>
      </c>
      <c r="K295" s="13" t="str">
        <f t="shared" si="6"/>
        <v>Quinta0,416666666666667Omar Santos Costa</v>
      </c>
      <c r="L295" s="12" t="str">
        <f t="shared" si="7"/>
        <v>5º Semestre - T02MatutinoQuinta0,416666666666667</v>
      </c>
      <c r="M295" s="14" t="s">
        <v>25</v>
      </c>
      <c r="N295" s="3" t="s">
        <v>84</v>
      </c>
      <c r="O295" s="20" t="str">
        <f>VLOOKUP(CONCATENATE($M295,$N295),Curriculos!$A$2:$J$332,4,FALSE)</f>
        <v>ECONOMIA DO SETOR PÚBLICO</v>
      </c>
      <c r="P295" s="21" t="str">
        <f>VLOOKUP(CONCATENATE($M295,$N295),Curriculos!$A$2:$J$332,5,FALSE)</f>
        <v>OB</v>
      </c>
      <c r="Q295" s="21" t="e">
        <f>VLOOKUP($N295,Oferta!$D$2:$P$100,5,FALSE)</f>
        <v>#N/A</v>
      </c>
      <c r="R295" s="21">
        <f>VLOOKUP(CONCATENATE($M295,$N295),Curriculos!$A$2:$J$332,8,FALSE)</f>
        <v>60</v>
      </c>
      <c r="S295" s="5" t="s">
        <v>33</v>
      </c>
      <c r="T295" s="22" t="s">
        <v>29</v>
      </c>
      <c r="U295" s="21" t="str">
        <f>VLOOKUP(CONCATENATE($M295,$N295),Curriculos!$A$2:$J$332,10,FALSE)</f>
        <v>DCEC</v>
      </c>
      <c r="V295" s="20" t="str">
        <f>VLOOKUP(CONCATENATE($M295,$N295,$T295),Oferta!$B$2:$R$360,17,FALSE)</f>
        <v>5º Semestre - T02</v>
      </c>
      <c r="W295" s="20" t="str">
        <f>VLOOKUP(CONCATENATE($M295,$N295,$T295),Oferta!$B$2:$Q$360,12,FALSE)</f>
        <v>FM</v>
      </c>
      <c r="X295" s="22">
        <v>2</v>
      </c>
      <c r="Y295" s="23">
        <f>VLOOKUP(CONCATENATE($W295,$X295),Mtz_Horarios!$E$2:$H$92,2,FALSE)</f>
        <v>0.41666666666666663</v>
      </c>
      <c r="Z295" s="23" t="str">
        <f>VLOOKUP(CONCATENATE($W295,$X295),Mtz_Horarios!$E$2:$H$92,3,FALSE)</f>
        <v>Quinta</v>
      </c>
      <c r="AA295" s="24" t="str">
        <f>VLOOKUP(CONCATENATE($W295,$X295),Mtz_Horarios!$E$2:$H$92,4,FALSE)</f>
        <v>Matutino</v>
      </c>
      <c r="AB295" s="20">
        <f>VLOOKUP(CONCATENATE($M295,$N295,$T295),Oferta!$B$2:$Q$360,16,FALSE)</f>
        <v>1104</v>
      </c>
      <c r="AC295" s="20" t="str">
        <f>VLOOKUP(CONCATENATE($M295,$N295,$T295),Oferta!$B$2:$Q$360,15,FALSE)</f>
        <v>Omar Santos Costa</v>
      </c>
      <c r="AI295" s="5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12"/>
      <c r="AW295" s="12"/>
    </row>
    <row r="296" spans="1:49" ht="15" customHeight="1">
      <c r="A296" s="12"/>
      <c r="B296" s="12"/>
      <c r="C296" s="12"/>
      <c r="D296" s="12"/>
      <c r="E296" s="12"/>
      <c r="F296" s="12"/>
      <c r="G296" s="12"/>
      <c r="H296" s="12" t="str">
        <f t="shared" si="4"/>
        <v>T02ECONOMIA DO SETOR PÚBLICO</v>
      </c>
      <c r="I296" s="12" t="e">
        <f>VLOOKUP(CONCATENATE(N296,T296),Simulador!$H$26:$H$33,1,FALSE)</f>
        <v>#N/A</v>
      </c>
      <c r="J296" s="12" t="e">
        <f t="shared" si="5"/>
        <v>#N/A</v>
      </c>
      <c r="K296" s="13" t="str">
        <f t="shared" si="6"/>
        <v>Quarta0,451388888888889Omar Santos Costa</v>
      </c>
      <c r="L296" s="12" t="str">
        <f t="shared" si="7"/>
        <v>5º Semestre - T02MatutinoQuarta0,451388888888889</v>
      </c>
      <c r="M296" s="14" t="s">
        <v>25</v>
      </c>
      <c r="N296" s="3" t="s">
        <v>84</v>
      </c>
      <c r="O296" s="20" t="str">
        <f>VLOOKUP(CONCATENATE($M296,$N296),Curriculos!$A$2:$J$332,4,FALSE)</f>
        <v>ECONOMIA DO SETOR PÚBLICO</v>
      </c>
      <c r="P296" s="21" t="str">
        <f>VLOOKUP(CONCATENATE($M296,$N296),Curriculos!$A$2:$J$332,5,FALSE)</f>
        <v>OB</v>
      </c>
      <c r="Q296" s="21" t="e">
        <f>VLOOKUP($N296,Oferta!$D$2:$P$100,5,FALSE)</f>
        <v>#N/A</v>
      </c>
      <c r="R296" s="21">
        <f>VLOOKUP(CONCATENATE($M296,$N296),Curriculos!$A$2:$J$332,8,FALSE)</f>
        <v>60</v>
      </c>
      <c r="S296" s="5" t="s">
        <v>33</v>
      </c>
      <c r="T296" s="22" t="s">
        <v>29</v>
      </c>
      <c r="U296" s="21" t="str">
        <f>VLOOKUP(CONCATENATE($M296,$N296),Curriculos!$A$2:$J$332,10,FALSE)</f>
        <v>DCEC</v>
      </c>
      <c r="V296" s="20" t="str">
        <f>VLOOKUP(CONCATENATE($M296,$N296,$T296),Oferta!$B$2:$R$360,17,FALSE)</f>
        <v>5º Semestre - T02</v>
      </c>
      <c r="W296" s="20" t="str">
        <f>VLOOKUP(CONCATENATE($M296,$N296,$T296),Oferta!$B$2:$Q$360,12,FALSE)</f>
        <v>FM</v>
      </c>
      <c r="X296" s="22">
        <v>3</v>
      </c>
      <c r="Y296" s="23">
        <f>VLOOKUP(CONCATENATE($W296,$X296),Mtz_Horarios!$E$2:$H$92,2,FALSE)</f>
        <v>0.45138888888888884</v>
      </c>
      <c r="Z296" s="23" t="str">
        <f>VLOOKUP(CONCATENATE($W296,$X296),Mtz_Horarios!$E$2:$H$92,3,FALSE)</f>
        <v>Quarta</v>
      </c>
      <c r="AA296" s="24" t="str">
        <f>VLOOKUP(CONCATENATE($W296,$X296),Mtz_Horarios!$E$2:$H$92,4,FALSE)</f>
        <v>Matutino</v>
      </c>
      <c r="AB296" s="20">
        <f>VLOOKUP(CONCATENATE($M296,$N296,$T296),Oferta!$B$2:$Q$360,16,FALSE)</f>
        <v>1104</v>
      </c>
      <c r="AC296" s="20" t="str">
        <f>VLOOKUP(CONCATENATE($M296,$N296,$T296),Oferta!$B$2:$Q$360,15,FALSE)</f>
        <v>Omar Santos Costa</v>
      </c>
      <c r="AI296" s="5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12"/>
      <c r="AW296" s="12"/>
    </row>
    <row r="297" spans="1:49" ht="15" customHeight="1">
      <c r="A297" s="12"/>
      <c r="B297" s="12"/>
      <c r="C297" s="12"/>
      <c r="D297" s="12"/>
      <c r="E297" s="12"/>
      <c r="F297" s="12"/>
      <c r="G297" s="12"/>
      <c r="H297" s="12" t="str">
        <f t="shared" si="4"/>
        <v>T02ECONOMIA DO SETOR PÚBLICO</v>
      </c>
      <c r="I297" s="12" t="e">
        <f>VLOOKUP(CONCATENATE(N297,T297),Simulador!$H$26:$H$33,1,FALSE)</f>
        <v>#N/A</v>
      </c>
      <c r="J297" s="12" t="e">
        <f t="shared" si="5"/>
        <v>#N/A</v>
      </c>
      <c r="K297" s="13" t="str">
        <f t="shared" si="6"/>
        <v>Quarta0,486111111111111Omar Santos Costa</v>
      </c>
      <c r="L297" s="12" t="str">
        <f t="shared" si="7"/>
        <v>5º Semestre - T02MatutinoQuarta0,486111111111111</v>
      </c>
      <c r="M297" s="14" t="s">
        <v>25</v>
      </c>
      <c r="N297" s="3" t="s">
        <v>84</v>
      </c>
      <c r="O297" s="20" t="str">
        <f>VLOOKUP(CONCATENATE($M297,$N297),Curriculos!$A$2:$J$332,4,FALSE)</f>
        <v>ECONOMIA DO SETOR PÚBLICO</v>
      </c>
      <c r="P297" s="21" t="str">
        <f>VLOOKUP(CONCATENATE($M297,$N297),Curriculos!$A$2:$J$332,5,FALSE)</f>
        <v>OB</v>
      </c>
      <c r="Q297" s="21" t="e">
        <f>VLOOKUP($N297,Oferta!$D$2:$P$100,5,FALSE)</f>
        <v>#N/A</v>
      </c>
      <c r="R297" s="21">
        <f>VLOOKUP(CONCATENATE($M297,$N297),Curriculos!$A$2:$J$332,8,FALSE)</f>
        <v>60</v>
      </c>
      <c r="S297" s="5" t="s">
        <v>33</v>
      </c>
      <c r="T297" s="22" t="s">
        <v>29</v>
      </c>
      <c r="U297" s="21" t="str">
        <f>VLOOKUP(CONCATENATE($M297,$N297),Curriculos!$A$2:$J$332,10,FALSE)</f>
        <v>DCEC</v>
      </c>
      <c r="V297" s="20" t="str">
        <f>VLOOKUP(CONCATENATE($M297,$N297,$T297),Oferta!$B$2:$R$360,17,FALSE)</f>
        <v>5º Semestre - T02</v>
      </c>
      <c r="W297" s="20" t="str">
        <f>VLOOKUP(CONCATENATE($M297,$N297,$T297),Oferta!$B$2:$Q$360,12,FALSE)</f>
        <v>FM</v>
      </c>
      <c r="X297" s="22">
        <v>4</v>
      </c>
      <c r="Y297" s="23">
        <f>VLOOKUP(CONCATENATE($W297,$X297),Mtz_Horarios!$E$2:$H$92,2,FALSE)</f>
        <v>0.4861111111111111</v>
      </c>
      <c r="Z297" s="23" t="str">
        <f>VLOOKUP(CONCATENATE($W297,$X297),Mtz_Horarios!$E$2:$H$92,3,FALSE)</f>
        <v>Quarta</v>
      </c>
      <c r="AA297" s="24" t="str">
        <f>VLOOKUP(CONCATENATE($W297,$X297),Mtz_Horarios!$E$2:$H$92,4,FALSE)</f>
        <v>Matutino</v>
      </c>
      <c r="AB297" s="20">
        <f>VLOOKUP(CONCATENATE($M297,$N297,$T297),Oferta!$B$2:$Q$360,16,FALSE)</f>
        <v>1104</v>
      </c>
      <c r="AC297" s="20" t="str">
        <f>VLOOKUP(CONCATENATE($M297,$N297,$T297),Oferta!$B$2:$Q$360,15,FALSE)</f>
        <v>Omar Santos Costa</v>
      </c>
      <c r="AI297" s="5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12"/>
      <c r="AW297" s="12"/>
    </row>
    <row r="298" spans="1:49" ht="15" customHeight="1">
      <c r="A298" s="12"/>
      <c r="B298" s="12"/>
      <c r="C298" s="12"/>
      <c r="D298" s="12"/>
      <c r="E298" s="12"/>
      <c r="F298" s="12"/>
      <c r="G298" s="12"/>
      <c r="H298" s="12" t="str">
        <f t="shared" si="4"/>
        <v>T02PRÁTICA EXTENSIONISTA I</v>
      </c>
      <c r="I298" s="12" t="e">
        <f>VLOOKUP(CONCATENATE(N298,T298),Simulador!$H$26:$H$33,1,FALSE)</f>
        <v>#N/A</v>
      </c>
      <c r="J298" s="12" t="e">
        <f t="shared" si="5"/>
        <v>#N/A</v>
      </c>
      <c r="K298" s="13" t="str">
        <f t="shared" si="6"/>
        <v>Quinta0,3125Omar Santos Costa</v>
      </c>
      <c r="L298" s="12" t="str">
        <f t="shared" si="7"/>
        <v>6º Semestre - T02MatutinoQuinta0,3125</v>
      </c>
      <c r="M298" s="14" t="s">
        <v>25</v>
      </c>
      <c r="N298" s="3" t="s">
        <v>26</v>
      </c>
      <c r="O298" s="20" t="str">
        <f>VLOOKUP(CONCATENATE($M298,$N298),Curriculos!$A$2:$J$332,4,FALSE)</f>
        <v>PRÁTICA EXTENSIONISTA I</v>
      </c>
      <c r="P298" s="21" t="str">
        <f>VLOOKUP(CONCATENATE($M298,$N298),Curriculos!$A$2:$J$332,5,FALSE)</f>
        <v>OB</v>
      </c>
      <c r="Q298" s="21" t="e">
        <f>VLOOKUP($N298,Oferta!$D$2:$P$100,5,FALSE)</f>
        <v>#N/A</v>
      </c>
      <c r="R298" s="21">
        <f>VLOOKUP(CONCATENATE($M298,$N298),Curriculos!$A$2:$J$332,8,FALSE)</f>
        <v>90</v>
      </c>
      <c r="S298" s="5"/>
      <c r="T298" s="22" t="s">
        <v>29</v>
      </c>
      <c r="U298" s="21" t="str">
        <f>VLOOKUP(CONCATENATE($M298,$N298),Curriculos!$A$2:$J$332,10,FALSE)</f>
        <v>DCEC</v>
      </c>
      <c r="V298" s="20" t="str">
        <f>VLOOKUP(CONCATENATE($M298,$N298,$T298),Oferta!$B$2:$R$360,17,FALSE)</f>
        <v>6º Semestre - T02</v>
      </c>
      <c r="W298" s="20" t="str">
        <f>VLOOKUP(CONCATENATE($M298,$N298,$T298),Oferta!$B$2:$Q$360,12,FALSE)</f>
        <v>DM</v>
      </c>
      <c r="X298" s="22">
        <v>1</v>
      </c>
      <c r="Y298" s="23">
        <f>VLOOKUP(CONCATENATE($W298,$X298),Mtz_Horarios!$E$2:$H$92,2,FALSE)</f>
        <v>0.3125</v>
      </c>
      <c r="Z298" s="23" t="str">
        <f>VLOOKUP(CONCATENATE($W298,$X298),Mtz_Horarios!$E$2:$H$92,3,FALSE)</f>
        <v>Quinta</v>
      </c>
      <c r="AA298" s="24" t="str">
        <f>VLOOKUP(CONCATENATE($W298,$X298),Mtz_Horarios!$E$2:$H$92,4,FALSE)</f>
        <v>Matutino</v>
      </c>
      <c r="AB298" s="20">
        <f>VLOOKUP(CONCATENATE($M298,$N298,$T298),Oferta!$B$2:$Q$360,16,FALSE)</f>
        <v>1108</v>
      </c>
      <c r="AC298" s="20" t="str">
        <f>VLOOKUP(CONCATENATE($M298,$N298,$T298),Oferta!$B$2:$Q$360,15,FALSE)</f>
        <v>Omar Santos Costa</v>
      </c>
      <c r="AI298" s="5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12"/>
      <c r="AW298" s="12"/>
    </row>
    <row r="299" spans="1:49" ht="15" customHeight="1">
      <c r="A299" s="12"/>
      <c r="B299" s="12"/>
      <c r="C299" s="12"/>
      <c r="D299" s="12"/>
      <c r="E299" s="12"/>
      <c r="F299" s="12"/>
      <c r="G299" s="12"/>
      <c r="H299" s="12" t="str">
        <f t="shared" si="4"/>
        <v>T02PRÁTICA EXTENSIONISTA I</v>
      </c>
      <c r="I299" s="12" t="e">
        <f>VLOOKUP(CONCATENATE(N299,T299),Simulador!$H$26:$H$33,1,FALSE)</f>
        <v>#N/A</v>
      </c>
      <c r="J299" s="12" t="e">
        <f t="shared" si="5"/>
        <v>#N/A</v>
      </c>
      <c r="K299" s="13" t="str">
        <f t="shared" si="6"/>
        <v>Quinta0,347222222222222Omar Santos Costa</v>
      </c>
      <c r="L299" s="12" t="str">
        <f t="shared" si="7"/>
        <v>6º Semestre - T02MatutinoQuinta0,347222222222222</v>
      </c>
      <c r="M299" s="14" t="s">
        <v>25</v>
      </c>
      <c r="N299" s="3" t="s">
        <v>26</v>
      </c>
      <c r="O299" s="20" t="str">
        <f>VLOOKUP(CONCATENATE($M299,$N299),Curriculos!$A$2:$J$332,4,FALSE)</f>
        <v>PRÁTICA EXTENSIONISTA I</v>
      </c>
      <c r="P299" s="21" t="str">
        <f>VLOOKUP(CONCATENATE($M299,$N299),Curriculos!$A$2:$J$332,5,FALSE)</f>
        <v>OB</v>
      </c>
      <c r="Q299" s="21" t="e">
        <f>VLOOKUP($N299,Oferta!$D$2:$P$100,5,FALSE)</f>
        <v>#N/A</v>
      </c>
      <c r="R299" s="21">
        <f>VLOOKUP(CONCATENATE($M299,$N299),Curriculos!$A$2:$J$332,8,FALSE)</f>
        <v>90</v>
      </c>
      <c r="S299" s="5"/>
      <c r="T299" s="22" t="s">
        <v>29</v>
      </c>
      <c r="U299" s="21" t="str">
        <f>VLOOKUP(CONCATENATE($M299,$N299),Curriculos!$A$2:$J$332,10,FALSE)</f>
        <v>DCEC</v>
      </c>
      <c r="V299" s="20" t="str">
        <f>VLOOKUP(CONCATENATE($M299,$N299,$T299),Oferta!$B$2:$R$360,17,FALSE)</f>
        <v>6º Semestre - T02</v>
      </c>
      <c r="W299" s="20" t="str">
        <f>VLOOKUP(CONCATENATE($M299,$N299,$T299),Oferta!$B$2:$Q$360,12,FALSE)</f>
        <v>DM</v>
      </c>
      <c r="X299" s="22">
        <v>2</v>
      </c>
      <c r="Y299" s="23">
        <f>VLOOKUP(CONCATENATE($W299,$X299),Mtz_Horarios!$E$2:$H$92,2,FALSE)</f>
        <v>0.34722222222222221</v>
      </c>
      <c r="Z299" s="23" t="str">
        <f>VLOOKUP(CONCATENATE($W299,$X299),Mtz_Horarios!$E$2:$H$92,3,FALSE)</f>
        <v>Quinta</v>
      </c>
      <c r="AA299" s="24" t="str">
        <f>VLOOKUP(CONCATENATE($W299,$X299),Mtz_Horarios!$E$2:$H$92,4,FALSE)</f>
        <v>Matutino</v>
      </c>
      <c r="AB299" s="20">
        <f>VLOOKUP(CONCATENATE($M299,$N299,$T299),Oferta!$B$2:$Q$360,16,FALSE)</f>
        <v>1108</v>
      </c>
      <c r="AC299" s="20" t="str">
        <f>VLOOKUP(CONCATENATE($M299,$N299,$T299),Oferta!$B$2:$Q$360,15,FALSE)</f>
        <v>Omar Santos Costa</v>
      </c>
      <c r="AI299" s="5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12"/>
      <c r="AW299" s="12"/>
    </row>
    <row r="300" spans="1:49" ht="15" customHeight="1">
      <c r="A300" s="12"/>
      <c r="B300" s="12"/>
      <c r="C300" s="12"/>
      <c r="D300" s="12"/>
      <c r="E300" s="12"/>
      <c r="F300" s="12"/>
      <c r="G300" s="12"/>
      <c r="H300" s="12" t="str">
        <f t="shared" si="4"/>
        <v>T02PRÁTICA EXTENSIONISTA I</v>
      </c>
      <c r="I300" s="12" t="e">
        <f>VLOOKUP(CONCATENATE(N300,T300),Simulador!$H$26:$H$33,1,FALSE)</f>
        <v>#N/A</v>
      </c>
      <c r="J300" s="12" t="e">
        <f t="shared" si="5"/>
        <v>#N/A</v>
      </c>
      <c r="K300" s="13" t="str">
        <f t="shared" si="6"/>
        <v>Sexta0,381944444444444Omar Santos Costa</v>
      </c>
      <c r="L300" s="12" t="str">
        <f t="shared" si="7"/>
        <v>6º Semestre - T02MatutinoSexta0,381944444444444</v>
      </c>
      <c r="M300" s="14" t="s">
        <v>25</v>
      </c>
      <c r="N300" s="3" t="s">
        <v>26</v>
      </c>
      <c r="O300" s="20" t="str">
        <f>VLOOKUP(CONCATENATE($M300,$N300),Curriculos!$A$2:$J$332,4,FALSE)</f>
        <v>PRÁTICA EXTENSIONISTA I</v>
      </c>
      <c r="P300" s="21" t="str">
        <f>VLOOKUP(CONCATENATE($M300,$N300),Curriculos!$A$2:$J$332,5,FALSE)</f>
        <v>OB</v>
      </c>
      <c r="Q300" s="21" t="e">
        <f>VLOOKUP($N300,Oferta!$D$2:$P$100,5,FALSE)</f>
        <v>#N/A</v>
      </c>
      <c r="R300" s="21">
        <f>VLOOKUP(CONCATENATE($M300,$N300),Curriculos!$A$2:$J$332,8,FALSE)</f>
        <v>90</v>
      </c>
      <c r="S300" s="5"/>
      <c r="T300" s="22" t="s">
        <v>29</v>
      </c>
      <c r="U300" s="21" t="str">
        <f>VLOOKUP(CONCATENATE($M300,$N300),Curriculos!$A$2:$J$332,10,FALSE)</f>
        <v>DCEC</v>
      </c>
      <c r="V300" s="20" t="str">
        <f>VLOOKUP(CONCATENATE($M300,$N300,$T300),Oferta!$B$2:$R$360,17,FALSE)</f>
        <v>6º Semestre - T02</v>
      </c>
      <c r="W300" s="20" t="str">
        <f>VLOOKUP(CONCATENATE($M300,$N300,$T300),Oferta!$B$2:$Q$360,12,FALSE)</f>
        <v>DM</v>
      </c>
      <c r="X300" s="22">
        <v>3</v>
      </c>
      <c r="Y300" s="23">
        <f>VLOOKUP(CONCATENATE($W300,$X300),Mtz_Horarios!$E$2:$H$92,2,FALSE)</f>
        <v>0.38194444444444442</v>
      </c>
      <c r="Z300" s="23" t="str">
        <f>VLOOKUP(CONCATENATE($W300,$X300),Mtz_Horarios!$E$2:$H$92,3,FALSE)</f>
        <v>Sexta</v>
      </c>
      <c r="AA300" s="24" t="str">
        <f>VLOOKUP(CONCATENATE($W300,$X300),Mtz_Horarios!$E$2:$H$92,4,FALSE)</f>
        <v>Matutino</v>
      </c>
      <c r="AB300" s="20">
        <f>VLOOKUP(CONCATENATE($M300,$N300,$T300),Oferta!$B$2:$Q$360,16,FALSE)</f>
        <v>1108</v>
      </c>
      <c r="AC300" s="20" t="str">
        <f>VLOOKUP(CONCATENATE($M300,$N300,$T300),Oferta!$B$2:$Q$360,15,FALSE)</f>
        <v>Omar Santos Costa</v>
      </c>
      <c r="AI300" s="5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12"/>
      <c r="AW300" s="12"/>
    </row>
    <row r="301" spans="1:49" ht="15" customHeight="1">
      <c r="A301" s="12"/>
      <c r="B301" s="12"/>
      <c r="C301" s="12"/>
      <c r="D301" s="12"/>
      <c r="E301" s="12"/>
      <c r="F301" s="12"/>
      <c r="G301" s="12"/>
      <c r="H301" s="12" t="str">
        <f t="shared" si="4"/>
        <v>T02PRÁTICA EXTENSIONISTA I</v>
      </c>
      <c r="I301" s="12" t="e">
        <f>VLOOKUP(CONCATENATE(N301,T301),Simulador!$H$26:$H$33,1,FALSE)</f>
        <v>#N/A</v>
      </c>
      <c r="J301" s="12" t="e">
        <f t="shared" si="5"/>
        <v>#N/A</v>
      </c>
      <c r="K301" s="13" t="str">
        <f t="shared" si="6"/>
        <v>Sexta0,416666666666667Omar Santos Costa</v>
      </c>
      <c r="L301" s="12" t="str">
        <f t="shared" si="7"/>
        <v>6º Semestre - T02MatutinoSexta0,416666666666667</v>
      </c>
      <c r="M301" s="14" t="s">
        <v>25</v>
      </c>
      <c r="N301" s="3" t="s">
        <v>26</v>
      </c>
      <c r="O301" s="20" t="str">
        <f>VLOOKUP(CONCATENATE($M301,$N301),Curriculos!$A$2:$J$332,4,FALSE)</f>
        <v>PRÁTICA EXTENSIONISTA I</v>
      </c>
      <c r="P301" s="21" t="str">
        <f>VLOOKUP(CONCATENATE($M301,$N301),Curriculos!$A$2:$J$332,5,FALSE)</f>
        <v>OB</v>
      </c>
      <c r="Q301" s="21" t="e">
        <f>VLOOKUP($N301,Oferta!$D$2:$P$100,5,FALSE)</f>
        <v>#N/A</v>
      </c>
      <c r="R301" s="21">
        <f>VLOOKUP(CONCATENATE($M301,$N301),Curriculos!$A$2:$J$332,8,FALSE)</f>
        <v>90</v>
      </c>
      <c r="S301" s="5"/>
      <c r="T301" s="22" t="s">
        <v>29</v>
      </c>
      <c r="U301" s="21" t="str">
        <f>VLOOKUP(CONCATENATE($M301,$N301),Curriculos!$A$2:$J$332,10,FALSE)</f>
        <v>DCEC</v>
      </c>
      <c r="V301" s="20" t="str">
        <f>VLOOKUP(CONCATENATE($M301,$N301,$T301),Oferta!$B$2:$R$360,17,FALSE)</f>
        <v>6º Semestre - T02</v>
      </c>
      <c r="W301" s="20" t="str">
        <f>VLOOKUP(CONCATENATE($M301,$N301,$T301),Oferta!$B$2:$Q$360,12,FALSE)</f>
        <v>DM</v>
      </c>
      <c r="X301" s="22">
        <v>4</v>
      </c>
      <c r="Y301" s="23">
        <f>VLOOKUP(CONCATENATE($W301,$X301),Mtz_Horarios!$E$2:$H$92,2,FALSE)</f>
        <v>0.41666666666666663</v>
      </c>
      <c r="Z301" s="23" t="str">
        <f>VLOOKUP(CONCATENATE($W301,$X301),Mtz_Horarios!$E$2:$H$92,3,FALSE)</f>
        <v>Sexta</v>
      </c>
      <c r="AA301" s="24" t="str">
        <f>VLOOKUP(CONCATENATE($W301,$X301),Mtz_Horarios!$E$2:$H$92,4,FALSE)</f>
        <v>Matutino</v>
      </c>
      <c r="AB301" s="20">
        <f>VLOOKUP(CONCATENATE($M301,$N301,$T301),Oferta!$B$2:$Q$360,16,FALSE)</f>
        <v>1108</v>
      </c>
      <c r="AC301" s="20" t="str">
        <f>VLOOKUP(CONCATENATE($M301,$N301,$T301),Oferta!$B$2:$Q$360,15,FALSE)</f>
        <v>Omar Santos Costa</v>
      </c>
      <c r="AI301" s="5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12"/>
      <c r="AW301" s="12"/>
    </row>
    <row r="302" spans="1:49" ht="15" customHeight="1">
      <c r="A302" s="12"/>
      <c r="B302" s="12"/>
      <c r="C302" s="12"/>
      <c r="D302" s="12"/>
      <c r="E302" s="12"/>
      <c r="F302" s="12"/>
      <c r="G302" s="12"/>
      <c r="H302" s="12" t="str">
        <f t="shared" si="4"/>
        <v>T02PRÁTICA EXTENSIONISTA I</v>
      </c>
      <c r="I302" s="12" t="e">
        <f>VLOOKUP(CONCATENATE(N302,T302),Simulador!$H$26:$H$33,1,FALSE)</f>
        <v>#N/A</v>
      </c>
      <c r="J302" s="12" t="e">
        <f t="shared" si="5"/>
        <v>#N/A</v>
      </c>
      <c r="K302" s="13" t="str">
        <f t="shared" si="6"/>
        <v>Sexta0,451388888888889Omar Santos Costa</v>
      </c>
      <c r="L302" s="12" t="str">
        <f t="shared" si="7"/>
        <v>6º Semestre - T02MatutinoSexta0,451388888888889</v>
      </c>
      <c r="M302" s="14" t="s">
        <v>25</v>
      </c>
      <c r="N302" s="3" t="s">
        <v>26</v>
      </c>
      <c r="O302" s="20" t="str">
        <f>VLOOKUP(CONCATENATE($M302,$N302),Curriculos!$A$2:$J$332,4,FALSE)</f>
        <v>PRÁTICA EXTENSIONISTA I</v>
      </c>
      <c r="P302" s="21" t="str">
        <f>VLOOKUP(CONCATENATE($M302,$N302),Curriculos!$A$2:$J$332,5,FALSE)</f>
        <v>OB</v>
      </c>
      <c r="Q302" s="21" t="e">
        <f>VLOOKUP($N302,Oferta!$D$2:$P$100,5,FALSE)</f>
        <v>#N/A</v>
      </c>
      <c r="R302" s="21">
        <f>VLOOKUP(CONCATENATE($M302,$N302),Curriculos!$A$2:$J$332,8,FALSE)</f>
        <v>90</v>
      </c>
      <c r="S302" s="5"/>
      <c r="T302" s="22" t="s">
        <v>29</v>
      </c>
      <c r="U302" s="21" t="str">
        <f>VLOOKUP(CONCATENATE($M302,$N302),Curriculos!$A$2:$J$332,10,FALSE)</f>
        <v>DCEC</v>
      </c>
      <c r="V302" s="20" t="str">
        <f>VLOOKUP(CONCATENATE($M302,$N302,$T302),Oferta!$B$2:$R$360,17,FALSE)</f>
        <v>6º Semestre - T02</v>
      </c>
      <c r="W302" s="20" t="str">
        <f>VLOOKUP(CONCATENATE($M302,$N302,$T302),Oferta!$B$2:$Q$360,12,FALSE)</f>
        <v>DM</v>
      </c>
      <c r="X302" s="22">
        <v>5</v>
      </c>
      <c r="Y302" s="23">
        <f>VLOOKUP(CONCATENATE($W302,$X302),Mtz_Horarios!$E$2:$H$92,2,FALSE)</f>
        <v>0.45138888888888884</v>
      </c>
      <c r="Z302" s="23" t="str">
        <f>VLOOKUP(CONCATENATE($W302,$X302),Mtz_Horarios!$E$2:$H$92,3,FALSE)</f>
        <v>Sexta</v>
      </c>
      <c r="AA302" s="24" t="str">
        <f>VLOOKUP(CONCATENATE($W302,$X302),Mtz_Horarios!$E$2:$H$92,4,FALSE)</f>
        <v>Matutino</v>
      </c>
      <c r="AB302" s="20">
        <f>VLOOKUP(CONCATENATE($M302,$N302,$T302),Oferta!$B$2:$Q$360,16,FALSE)</f>
        <v>1108</v>
      </c>
      <c r="AC302" s="20" t="str">
        <f>VLOOKUP(CONCATENATE($M302,$N302,$T302),Oferta!$B$2:$Q$360,15,FALSE)</f>
        <v>Omar Santos Costa</v>
      </c>
      <c r="AI302" s="5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12"/>
      <c r="AW302" s="12"/>
    </row>
    <row r="303" spans="1:49" ht="15" customHeight="1">
      <c r="A303" s="12"/>
      <c r="B303" s="12"/>
      <c r="C303" s="12"/>
      <c r="D303" s="12"/>
      <c r="E303" s="12"/>
      <c r="F303" s="12"/>
      <c r="G303" s="12"/>
      <c r="H303" s="12" t="str">
        <f t="shared" si="4"/>
        <v>T02PRÁTICA EXTENSIONISTA I</v>
      </c>
      <c r="I303" s="12" t="e">
        <f>VLOOKUP(CONCATENATE(N303,T303),Simulador!$H$26:$H$33,1,FALSE)</f>
        <v>#N/A</v>
      </c>
      <c r="J303" s="12" t="e">
        <f t="shared" si="5"/>
        <v>#N/A</v>
      </c>
      <c r="K303" s="13" t="str">
        <f t="shared" si="6"/>
        <v>Sexta0,486111111111111Omar Santos Costa</v>
      </c>
      <c r="L303" s="12" t="str">
        <f t="shared" si="7"/>
        <v>6º Semestre - T02MatutinoSexta0,486111111111111</v>
      </c>
      <c r="M303" s="14" t="s">
        <v>25</v>
      </c>
      <c r="N303" s="3" t="s">
        <v>26</v>
      </c>
      <c r="O303" s="20" t="str">
        <f>VLOOKUP(CONCATENATE($M303,$N303),Curriculos!$A$2:$J$332,4,FALSE)</f>
        <v>PRÁTICA EXTENSIONISTA I</v>
      </c>
      <c r="P303" s="21" t="str">
        <f>VLOOKUP(CONCATENATE($M303,$N303),Curriculos!$A$2:$J$332,5,FALSE)</f>
        <v>OB</v>
      </c>
      <c r="Q303" s="21" t="e">
        <f>VLOOKUP($N303,Oferta!$D$2:$P$100,5,FALSE)</f>
        <v>#N/A</v>
      </c>
      <c r="R303" s="21">
        <f>VLOOKUP(CONCATENATE($M303,$N303),Curriculos!$A$2:$J$332,8,FALSE)</f>
        <v>90</v>
      </c>
      <c r="S303" s="5"/>
      <c r="T303" s="22" t="s">
        <v>29</v>
      </c>
      <c r="U303" s="21" t="str">
        <f>VLOOKUP(CONCATENATE($M303,$N303),Curriculos!$A$2:$J$332,10,FALSE)</f>
        <v>DCEC</v>
      </c>
      <c r="V303" s="20" t="str">
        <f>VLOOKUP(CONCATENATE($M303,$N303,$T303),Oferta!$B$2:$R$360,17,FALSE)</f>
        <v>6º Semestre - T02</v>
      </c>
      <c r="W303" s="20" t="str">
        <f>VLOOKUP(CONCATENATE($M303,$N303,$T303),Oferta!$B$2:$Q$360,12,FALSE)</f>
        <v>DM</v>
      </c>
      <c r="X303" s="22">
        <v>6</v>
      </c>
      <c r="Y303" s="23">
        <f>VLOOKUP(CONCATENATE($W303,$X303),Mtz_Horarios!$E$2:$H$92,2,FALSE)</f>
        <v>0.4861111111111111</v>
      </c>
      <c r="Z303" s="23" t="str">
        <f>VLOOKUP(CONCATENATE($W303,$X303),Mtz_Horarios!$E$2:$H$92,3,FALSE)</f>
        <v>Sexta</v>
      </c>
      <c r="AA303" s="24" t="str">
        <f>VLOOKUP(CONCATENATE($W303,$X303),Mtz_Horarios!$E$2:$H$92,4,FALSE)</f>
        <v>Matutino</v>
      </c>
      <c r="AB303" s="20">
        <f>VLOOKUP(CONCATENATE($M303,$N303,$T303),Oferta!$B$2:$Q$360,16,FALSE)</f>
        <v>1108</v>
      </c>
      <c r="AC303" s="20" t="str">
        <f>VLOOKUP(CONCATENATE($M303,$N303,$T303),Oferta!$B$2:$Q$360,15,FALSE)</f>
        <v>Omar Santos Costa</v>
      </c>
      <c r="AI303" s="5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12"/>
      <c r="AW303" s="12"/>
    </row>
    <row r="304" spans="1:49" ht="15" customHeight="1">
      <c r="A304" s="12"/>
      <c r="B304" s="12"/>
      <c r="C304" s="12"/>
      <c r="D304" s="12"/>
      <c r="E304" s="12"/>
      <c r="F304" s="12"/>
      <c r="G304" s="12"/>
      <c r="H304" s="12" t="str">
        <f t="shared" si="4"/>
        <v>T04EVOLUÇÃO DO CAPITALISMO</v>
      </c>
      <c r="I304" s="12" t="e">
        <f>VLOOKUP(CONCATENATE(N304,T304),Simulador!$H$26:$H$33,1,FALSE)</f>
        <v>#N/A</v>
      </c>
      <c r="J304" s="12" t="e">
        <f t="shared" si="5"/>
        <v>#N/A</v>
      </c>
      <c r="K304" s="13" t="str">
        <f t="shared" si="6"/>
        <v>Terça0,3125Pedro Lopes Marinho</v>
      </c>
      <c r="L304" s="12" t="str">
        <f t="shared" si="7"/>
        <v>1º Semestre - T04MatutinoTerça0,3125</v>
      </c>
      <c r="M304" s="14" t="s">
        <v>25</v>
      </c>
      <c r="N304" s="3" t="s">
        <v>81</v>
      </c>
      <c r="O304" s="20" t="str">
        <f>VLOOKUP(CONCATENATE($M304,$N304),Curriculos!$A$2:$J$332,4,FALSE)</f>
        <v>EVOLUÇÃO DO CAPITALISMO</v>
      </c>
      <c r="P304" s="21" t="str">
        <f>VLOOKUP(CONCATENATE($M304,$N304),Curriculos!$A$2:$J$332,5,FALSE)</f>
        <v>OB</v>
      </c>
      <c r="Q304" s="21" t="str">
        <f>VLOOKUP($N304,Oferta!$D$2:$P$100,5,FALSE)</f>
        <v>T</v>
      </c>
      <c r="R304" s="21">
        <f>VLOOKUP(CONCATENATE($M304,$N304),Curriculos!$A$2:$J$332,8,FALSE)</f>
        <v>60</v>
      </c>
      <c r="S304" s="5" t="s">
        <v>33</v>
      </c>
      <c r="T304" s="22" t="s">
        <v>27</v>
      </c>
      <c r="U304" s="21" t="str">
        <f>VLOOKUP(CONCATENATE($M304,$N304),Curriculos!$A$2:$J$332,10,FALSE)</f>
        <v>DCEC</v>
      </c>
      <c r="V304" s="20" t="str">
        <f>VLOOKUP(CONCATENATE($M304,$N304,$T304),Oferta!$B$2:$R$360,17,FALSE)</f>
        <v>1º Semestre - T04</v>
      </c>
      <c r="W304" s="20" t="str">
        <f>VLOOKUP(CONCATENATE($M304,$N304,$T304),Oferta!$B$2:$Q$360,12,FALSE)</f>
        <v>CM</v>
      </c>
      <c r="X304" s="22">
        <v>1</v>
      </c>
      <c r="Y304" s="23">
        <f>VLOOKUP(CONCATENATE($W304,$X304),Mtz_Horarios!$E$2:$H$92,2,FALSE)</f>
        <v>0.3125</v>
      </c>
      <c r="Z304" s="23" t="str">
        <f>VLOOKUP(CONCATENATE($W304,$X304),Mtz_Horarios!$E$2:$H$92,3,FALSE)</f>
        <v>Terça</v>
      </c>
      <c r="AA304" s="24" t="str">
        <f>VLOOKUP(CONCATENATE($W304,$X304),Mtz_Horarios!$E$2:$H$92,4,FALSE)</f>
        <v>Matutino</v>
      </c>
      <c r="AB304" s="20">
        <f>VLOOKUP(CONCATENATE($M304,$N304,$T304),Oferta!$B$2:$Q$360,16,FALSE)</f>
        <v>1106</v>
      </c>
      <c r="AC304" s="20" t="str">
        <f>VLOOKUP(CONCATENATE($M304,$N304,$T304),Oferta!$B$2:$Q$360,15,FALSE)</f>
        <v>Pedro Lopes Marinho</v>
      </c>
      <c r="AI304" s="5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12"/>
      <c r="AW304" s="12"/>
    </row>
    <row r="305" spans="1:49" ht="15" customHeight="1">
      <c r="A305" s="12"/>
      <c r="B305" s="12"/>
      <c r="C305" s="12"/>
      <c r="D305" s="12"/>
      <c r="E305" s="12"/>
      <c r="F305" s="12"/>
      <c r="G305" s="12"/>
      <c r="H305" s="12" t="str">
        <f t="shared" si="4"/>
        <v>T04EVOLUÇÃO DO CAPITALISMO</v>
      </c>
      <c r="I305" s="12" t="e">
        <f>VLOOKUP(CONCATENATE(N305,T305),Simulador!$H$26:$H$33,1,FALSE)</f>
        <v>#N/A</v>
      </c>
      <c r="J305" s="12" t="e">
        <f t="shared" si="5"/>
        <v>#N/A</v>
      </c>
      <c r="K305" s="13" t="str">
        <f t="shared" si="6"/>
        <v>Terça0,347222222222222Pedro Lopes Marinho</v>
      </c>
      <c r="L305" s="12" t="str">
        <f t="shared" si="7"/>
        <v>1º Semestre - T04MatutinoTerça0,347222222222222</v>
      </c>
      <c r="M305" s="14" t="s">
        <v>25</v>
      </c>
      <c r="N305" s="3" t="s">
        <v>81</v>
      </c>
      <c r="O305" s="20" t="str">
        <f>VLOOKUP(CONCATENATE($M305,$N305),Curriculos!$A$2:$J$332,4,FALSE)</f>
        <v>EVOLUÇÃO DO CAPITALISMO</v>
      </c>
      <c r="P305" s="21" t="str">
        <f>VLOOKUP(CONCATENATE($M305,$N305),Curriculos!$A$2:$J$332,5,FALSE)</f>
        <v>OB</v>
      </c>
      <c r="Q305" s="21" t="str">
        <f>VLOOKUP($N305,Oferta!$D$2:$P$100,5,FALSE)</f>
        <v>T</v>
      </c>
      <c r="R305" s="21">
        <f>VLOOKUP(CONCATENATE($M305,$N305),Curriculos!$A$2:$J$332,8,FALSE)</f>
        <v>60</v>
      </c>
      <c r="S305" s="5" t="s">
        <v>33</v>
      </c>
      <c r="T305" s="22" t="s">
        <v>27</v>
      </c>
      <c r="U305" s="21" t="str">
        <f>VLOOKUP(CONCATENATE($M305,$N305),Curriculos!$A$2:$J$332,10,FALSE)</f>
        <v>DCEC</v>
      </c>
      <c r="V305" s="20" t="str">
        <f>VLOOKUP(CONCATENATE($M305,$N305,$T305),Oferta!$B$2:$R$360,17,FALSE)</f>
        <v>1º Semestre - T04</v>
      </c>
      <c r="W305" s="20" t="str">
        <f>VLOOKUP(CONCATENATE($M305,$N305,$T305),Oferta!$B$2:$Q$360,12,FALSE)</f>
        <v>CM</v>
      </c>
      <c r="X305" s="22">
        <v>2</v>
      </c>
      <c r="Y305" s="23">
        <f>VLOOKUP(CONCATENATE($W305,$X305),Mtz_Horarios!$E$2:$H$92,2,FALSE)</f>
        <v>0.34722222222222221</v>
      </c>
      <c r="Z305" s="23" t="str">
        <f>VLOOKUP(CONCATENATE($W305,$X305),Mtz_Horarios!$E$2:$H$92,3,FALSE)</f>
        <v>Terça</v>
      </c>
      <c r="AA305" s="24" t="str">
        <f>VLOOKUP(CONCATENATE($W305,$X305),Mtz_Horarios!$E$2:$H$92,4,FALSE)</f>
        <v>Matutino</v>
      </c>
      <c r="AB305" s="20">
        <f>VLOOKUP(CONCATENATE($M305,$N305,$T305),Oferta!$B$2:$Q$360,16,FALSE)</f>
        <v>1106</v>
      </c>
      <c r="AC305" s="20" t="str">
        <f>VLOOKUP(CONCATENATE($M305,$N305,$T305),Oferta!$B$2:$Q$360,15,FALSE)</f>
        <v>Pedro Lopes Marinho</v>
      </c>
      <c r="AI305" s="5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12"/>
      <c r="AW305" s="12"/>
    </row>
    <row r="306" spans="1:49" ht="15" customHeight="1">
      <c r="A306" s="12"/>
      <c r="B306" s="12"/>
      <c r="C306" s="12"/>
      <c r="D306" s="12"/>
      <c r="E306" s="12"/>
      <c r="F306" s="12"/>
      <c r="G306" s="12"/>
      <c r="H306" s="12" t="str">
        <f t="shared" si="4"/>
        <v>T04EVOLUÇÃO DO CAPITALISMO</v>
      </c>
      <c r="I306" s="12" t="e">
        <f>VLOOKUP(CONCATENATE(N306,T306),Simulador!$H$26:$H$33,1,FALSE)</f>
        <v>#N/A</v>
      </c>
      <c r="J306" s="12" t="e">
        <f t="shared" si="5"/>
        <v>#N/A</v>
      </c>
      <c r="K306" s="13" t="str">
        <f t="shared" si="6"/>
        <v>Segunda0,381944444444444Pedro Lopes Marinho</v>
      </c>
      <c r="L306" s="12" t="str">
        <f t="shared" si="7"/>
        <v>1º Semestre - T04MatutinoSegunda0,381944444444444</v>
      </c>
      <c r="M306" s="14" t="s">
        <v>25</v>
      </c>
      <c r="N306" s="3" t="s">
        <v>81</v>
      </c>
      <c r="O306" s="20" t="str">
        <f>VLOOKUP(CONCATENATE($M306,$N306),Curriculos!$A$2:$J$332,4,FALSE)</f>
        <v>EVOLUÇÃO DO CAPITALISMO</v>
      </c>
      <c r="P306" s="21" t="str">
        <f>VLOOKUP(CONCATENATE($M306,$N306),Curriculos!$A$2:$J$332,5,FALSE)</f>
        <v>OB</v>
      </c>
      <c r="Q306" s="21" t="str">
        <f>VLOOKUP($N306,Oferta!$D$2:$P$100,5,FALSE)</f>
        <v>T</v>
      </c>
      <c r="R306" s="21">
        <f>VLOOKUP(CONCATENATE($M306,$N306),Curriculos!$A$2:$J$332,8,FALSE)</f>
        <v>60</v>
      </c>
      <c r="S306" s="5" t="s">
        <v>33</v>
      </c>
      <c r="T306" s="22" t="s">
        <v>27</v>
      </c>
      <c r="U306" s="21" t="str">
        <f>VLOOKUP(CONCATENATE($M306,$N306),Curriculos!$A$2:$J$332,10,FALSE)</f>
        <v>DCEC</v>
      </c>
      <c r="V306" s="20" t="str">
        <f>VLOOKUP(CONCATENATE($M306,$N306,$T306),Oferta!$B$2:$R$360,17,FALSE)</f>
        <v>1º Semestre - T04</v>
      </c>
      <c r="W306" s="20" t="str">
        <f>VLOOKUP(CONCATENATE($M306,$N306,$T306),Oferta!$B$2:$Q$360,12,FALSE)</f>
        <v>CM</v>
      </c>
      <c r="X306" s="22">
        <v>3</v>
      </c>
      <c r="Y306" s="23">
        <f>VLOOKUP(CONCATENATE($W306,$X306),Mtz_Horarios!$E$2:$H$92,2,FALSE)</f>
        <v>0.38194444444444442</v>
      </c>
      <c r="Z306" s="23" t="str">
        <f>VLOOKUP(CONCATENATE($W306,$X306),Mtz_Horarios!$E$2:$H$92,3,FALSE)</f>
        <v>Segunda</v>
      </c>
      <c r="AA306" s="24" t="str">
        <f>VLOOKUP(CONCATENATE($W306,$X306),Mtz_Horarios!$E$2:$H$92,4,FALSE)</f>
        <v>Matutino</v>
      </c>
      <c r="AB306" s="20">
        <f>VLOOKUP(CONCATENATE($M306,$N306,$T306),Oferta!$B$2:$Q$360,16,FALSE)</f>
        <v>1106</v>
      </c>
      <c r="AC306" s="20" t="str">
        <f>VLOOKUP(CONCATENATE($M306,$N306,$T306),Oferta!$B$2:$Q$360,15,FALSE)</f>
        <v>Pedro Lopes Marinho</v>
      </c>
      <c r="AI306" s="5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12"/>
      <c r="AW306" s="12"/>
    </row>
    <row r="307" spans="1:49" ht="15" customHeight="1">
      <c r="A307" s="12"/>
      <c r="B307" s="12"/>
      <c r="C307" s="12"/>
      <c r="D307" s="12"/>
      <c r="E307" s="12"/>
      <c r="F307" s="12"/>
      <c r="G307" s="12"/>
      <c r="H307" s="12" t="str">
        <f t="shared" si="4"/>
        <v>T04EVOLUÇÃO DO CAPITALISMO</v>
      </c>
      <c r="I307" s="12" t="e">
        <f>VLOOKUP(CONCATENATE(N307,T307),Simulador!$H$26:$H$33,1,FALSE)</f>
        <v>#N/A</v>
      </c>
      <c r="J307" s="12" t="e">
        <f t="shared" si="5"/>
        <v>#N/A</v>
      </c>
      <c r="K307" s="13" t="str">
        <f t="shared" si="6"/>
        <v>Segunda0,416666666666667Pedro Lopes Marinho</v>
      </c>
      <c r="L307" s="12" t="str">
        <f t="shared" si="7"/>
        <v>1º Semestre - T04MatutinoSegunda0,416666666666667</v>
      </c>
      <c r="M307" s="14" t="s">
        <v>25</v>
      </c>
      <c r="N307" s="3" t="s">
        <v>81</v>
      </c>
      <c r="O307" s="20" t="str">
        <f>VLOOKUP(CONCATENATE($M307,$N307),Curriculos!$A$2:$J$332,4,FALSE)</f>
        <v>EVOLUÇÃO DO CAPITALISMO</v>
      </c>
      <c r="P307" s="21" t="str">
        <f>VLOOKUP(CONCATENATE($M307,$N307),Curriculos!$A$2:$J$332,5,FALSE)</f>
        <v>OB</v>
      </c>
      <c r="Q307" s="21" t="str">
        <f>VLOOKUP($N307,Oferta!$D$2:$P$100,5,FALSE)</f>
        <v>T</v>
      </c>
      <c r="R307" s="21">
        <f>VLOOKUP(CONCATENATE($M307,$N307),Curriculos!$A$2:$J$332,8,FALSE)</f>
        <v>60</v>
      </c>
      <c r="S307" s="5" t="s">
        <v>33</v>
      </c>
      <c r="T307" s="22" t="s">
        <v>27</v>
      </c>
      <c r="U307" s="21" t="str">
        <f>VLOOKUP(CONCATENATE($M307,$N307),Curriculos!$A$2:$J$332,10,FALSE)</f>
        <v>DCEC</v>
      </c>
      <c r="V307" s="20" t="str">
        <f>VLOOKUP(CONCATENATE($M307,$N307,$T307),Oferta!$B$2:$R$360,17,FALSE)</f>
        <v>1º Semestre - T04</v>
      </c>
      <c r="W307" s="20" t="str">
        <f>VLOOKUP(CONCATENATE($M307,$N307,$T307),Oferta!$B$2:$Q$360,12,FALSE)</f>
        <v>CM</v>
      </c>
      <c r="X307" s="22">
        <v>4</v>
      </c>
      <c r="Y307" s="23">
        <f>VLOOKUP(CONCATENATE($W307,$X307),Mtz_Horarios!$E$2:$H$92,2,FALSE)</f>
        <v>0.41666666666666663</v>
      </c>
      <c r="Z307" s="23" t="str">
        <f>VLOOKUP(CONCATENATE($W307,$X307),Mtz_Horarios!$E$2:$H$92,3,FALSE)</f>
        <v>Segunda</v>
      </c>
      <c r="AA307" s="24" t="str">
        <f>VLOOKUP(CONCATENATE($W307,$X307),Mtz_Horarios!$E$2:$H$92,4,FALSE)</f>
        <v>Matutino</v>
      </c>
      <c r="AB307" s="20">
        <f>VLOOKUP(CONCATENATE($M307,$N307,$T307),Oferta!$B$2:$Q$360,16,FALSE)</f>
        <v>1106</v>
      </c>
      <c r="AC307" s="20" t="str">
        <f>VLOOKUP(CONCATENATE($M307,$N307,$T307),Oferta!$B$2:$Q$360,15,FALSE)</f>
        <v>Pedro Lopes Marinho</v>
      </c>
      <c r="AI307" s="5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12"/>
      <c r="AW307" s="12"/>
    </row>
    <row r="308" spans="1:49" ht="15" customHeight="1">
      <c r="A308" s="12"/>
      <c r="B308" s="12"/>
      <c r="C308" s="12"/>
      <c r="D308" s="12"/>
      <c r="E308" s="12"/>
      <c r="F308" s="12"/>
      <c r="G308" s="12"/>
      <c r="H308" s="12" t="str">
        <f t="shared" si="4"/>
        <v>T01ECONOMIA I (Técnica I)</v>
      </c>
      <c r="I308" s="12" t="e">
        <f>VLOOKUP(CONCATENATE(N308,T308),Simulador!$H$26:$H$33,1,FALSE)</f>
        <v>#N/A</v>
      </c>
      <c r="J308" s="12" t="e">
        <f t="shared" si="5"/>
        <v>#N/A</v>
      </c>
      <c r="K308" s="13" t="str">
        <f t="shared" si="6"/>
        <v>Sábado0,3125Pedro Lopes Marinho</v>
      </c>
      <c r="L308" s="12" t="str">
        <f t="shared" si="7"/>
        <v>6º Semestre - T01NoturnoSábado0,3125</v>
      </c>
      <c r="M308" s="14" t="s">
        <v>22</v>
      </c>
      <c r="N308" s="3" t="s">
        <v>85</v>
      </c>
      <c r="O308" s="20" t="str">
        <f>VLOOKUP(CONCATENATE($M308,$N308),Curriculos!$A$2:$J$332,4,FALSE)</f>
        <v>ECONOMIA I (Técnica I)</v>
      </c>
      <c r="P308" s="21" t="str">
        <f>VLOOKUP(CONCATENATE($M308,$N308),Curriculos!$A$2:$J$332,5,FALSE)</f>
        <v>OP</v>
      </c>
      <c r="Q308" s="21" t="e">
        <f>VLOOKUP($N308,Oferta!$D$2:$P$100,5,FALSE)</f>
        <v>#N/A</v>
      </c>
      <c r="R308" s="21">
        <f>VLOOKUP(CONCATENATE($M308,$N308),Curriculos!$A$2:$J$332,8,FALSE)</f>
        <v>30</v>
      </c>
      <c r="S308" s="5" t="s">
        <v>45</v>
      </c>
      <c r="T308" s="22" t="s">
        <v>24</v>
      </c>
      <c r="U308" s="21" t="str">
        <f>VLOOKUP(CONCATENATE($M308,$N308),Curriculos!$A$2:$J$332,10,FALSE)</f>
        <v>DCEC</v>
      </c>
      <c r="V308" s="20" t="str">
        <f>VLOOKUP(CONCATENATE($M308,$N308,$T308),Oferta!$B$2:$R$360,17,FALSE)</f>
        <v>6º Semestre - T01</v>
      </c>
      <c r="W308" s="20" t="str">
        <f>VLOOKUP(CONCATENATE($M308,$N308,$T308),Oferta!$B$2:$Q$360,12,FALSE)</f>
        <v>AN</v>
      </c>
      <c r="X308" s="22">
        <v>5</v>
      </c>
      <c r="Y308" s="23">
        <f>VLOOKUP(CONCATENATE($W308,$X308),Mtz_Horarios!$E$2:$H$92,2,FALSE)</f>
        <v>0.3125</v>
      </c>
      <c r="Z308" s="23" t="str">
        <f>VLOOKUP(CONCATENATE($W308,$X308),Mtz_Horarios!$E$2:$H$92,3,FALSE)</f>
        <v>Sábado</v>
      </c>
      <c r="AA308" s="24" t="str">
        <f>VLOOKUP(CONCATENATE($W308,$X308),Mtz_Horarios!$E$2:$H$92,4,FALSE)</f>
        <v>Noturno</v>
      </c>
      <c r="AB308" s="20">
        <f>VLOOKUP(CONCATENATE($M308,$N308,$T308),Oferta!$B$2:$Q$360,16,FALSE)</f>
        <v>1104</v>
      </c>
      <c r="AC308" s="20" t="str">
        <f>VLOOKUP(CONCATENATE($M308,$N308,$T308),Oferta!$B$2:$Q$360,15,FALSE)</f>
        <v>Pedro Lopes Marinho</v>
      </c>
      <c r="AI308" s="5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12"/>
      <c r="AW308" s="12"/>
    </row>
    <row r="309" spans="1:49" ht="15" customHeight="1">
      <c r="A309" s="12"/>
      <c r="B309" s="12"/>
      <c r="C309" s="12"/>
      <c r="D309" s="12"/>
      <c r="E309" s="12"/>
      <c r="F309" s="12"/>
      <c r="G309" s="12"/>
      <c r="H309" s="12" t="e">
        <f t="shared" si="4"/>
        <v>#N/A</v>
      </c>
      <c r="I309" s="12" t="e">
        <f>VLOOKUP(CONCATENATE(N309,T309),Simulador!$H$26:$H$33,1,FALSE)</f>
        <v>#N/A</v>
      </c>
      <c r="J309" s="12" t="e">
        <f t="shared" si="5"/>
        <v>#N/A</v>
      </c>
      <c r="K309" s="13" t="e">
        <f t="shared" si="6"/>
        <v>#N/A</v>
      </c>
      <c r="L309" s="12" t="e">
        <f t="shared" si="7"/>
        <v>#N/A</v>
      </c>
      <c r="M309" s="14" t="s">
        <v>22</v>
      </c>
      <c r="N309" s="3" t="s">
        <v>85</v>
      </c>
      <c r="O309" s="20" t="str">
        <f>VLOOKUP(CONCATENATE($M309,$N309),Curriculos!$A$2:$J$332,4,FALSE)</f>
        <v>ECONOMIA I (Técnica I)</v>
      </c>
      <c r="P309" s="21" t="str">
        <f>VLOOKUP(CONCATENATE($M309,$N309),Curriculos!$A$2:$J$332,5,FALSE)</f>
        <v>OP</v>
      </c>
      <c r="Q309" s="21" t="e">
        <f>VLOOKUP($N309,Oferta!$D$2:$P$100,5,FALSE)</f>
        <v>#N/A</v>
      </c>
      <c r="R309" s="21">
        <f>VLOOKUP(CONCATENATE($M309,$N309),Curriculos!$A$2:$J$332,8,FALSE)</f>
        <v>30</v>
      </c>
      <c r="S309" s="5" t="s">
        <v>45</v>
      </c>
      <c r="T309" s="22" t="s">
        <v>24</v>
      </c>
      <c r="U309" s="21" t="str">
        <f>VLOOKUP(CONCATENATE($M309,$N309),Curriculos!$A$2:$J$332,10,FALSE)</f>
        <v>DCEC</v>
      </c>
      <c r="V309" s="20" t="str">
        <f>VLOOKUP(CONCATENATE($M309,$N309,$T309),Oferta!$B$2:$R$360,17,FALSE)</f>
        <v>6º Semestre - T01</v>
      </c>
      <c r="W309" s="20" t="str">
        <f>VLOOKUP(CONCATENATE($M309,$N309,$T309),Oferta!$B$2:$Q$360,12,FALSE)</f>
        <v>AN</v>
      </c>
      <c r="X309" s="22">
        <v>6</v>
      </c>
      <c r="Y309" s="23" t="e">
        <f>VLOOKUP(CONCATENATE($W309,$X309),Mtz_Horarios!$E$2:$H$92,2,FALSE)</f>
        <v>#N/A</v>
      </c>
      <c r="Z309" s="23" t="e">
        <f>VLOOKUP(CONCATENATE($W309,$X309),Mtz_Horarios!$E$2:$H$92,3,FALSE)</f>
        <v>#N/A</v>
      </c>
      <c r="AA309" s="24" t="e">
        <f>VLOOKUP(CONCATENATE($W309,$X309),Mtz_Horarios!$E$2:$H$92,4,FALSE)</f>
        <v>#N/A</v>
      </c>
      <c r="AB309" s="20">
        <f>VLOOKUP(CONCATENATE($M309,$N309,$T309),Oferta!$B$2:$Q$360,16,FALSE)</f>
        <v>1104</v>
      </c>
      <c r="AC309" s="20" t="str">
        <f>VLOOKUP(CONCATENATE($M309,$N309,$T309),Oferta!$B$2:$Q$360,15,FALSE)</f>
        <v>Pedro Lopes Marinho</v>
      </c>
      <c r="AI309" s="5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12"/>
      <c r="AW309" s="12"/>
    </row>
    <row r="310" spans="1:49" ht="15" customHeight="1">
      <c r="A310" s="12"/>
      <c r="B310" s="12"/>
      <c r="C310" s="12"/>
      <c r="D310" s="12"/>
      <c r="E310" s="12"/>
      <c r="F310" s="12"/>
      <c r="G310" s="12"/>
      <c r="H310" s="12" t="str">
        <f t="shared" si="4"/>
        <v>T01TÉCNICAS DE PESQUISA EM ECONOMIA I</v>
      </c>
      <c r="I310" s="12" t="e">
        <f>VLOOKUP(CONCATENATE(N310,T310),Simulador!$H$26:$H$33,1,FALSE)</f>
        <v>#N/A</v>
      </c>
      <c r="J310" s="12" t="e">
        <f t="shared" si="5"/>
        <v>#N/A</v>
      </c>
      <c r="K310" s="13" t="str">
        <f t="shared" si="6"/>
        <v>Segunda0,777777777777778Pedro Lopes Marinho</v>
      </c>
      <c r="L310" s="12" t="str">
        <f t="shared" si="7"/>
        <v>6º Semestre - T01NoturnoSegunda0,777777777777778</v>
      </c>
      <c r="M310" s="14" t="s">
        <v>22</v>
      </c>
      <c r="N310" s="3" t="s">
        <v>86</v>
      </c>
      <c r="O310" s="20" t="str">
        <f>VLOOKUP(CONCATENATE($M310,$N310),Curriculos!$A$2:$J$332,4,FALSE)</f>
        <v>TÉCNICAS DE PESQUISA EM ECONOMIA I</v>
      </c>
      <c r="P310" s="21" t="str">
        <f>VLOOKUP(CONCATENATE($M310,$N310),Curriculos!$A$2:$J$332,5,FALSE)</f>
        <v>OB</v>
      </c>
      <c r="Q310" s="21" t="e">
        <f>VLOOKUP($N310,Oferta!$D$2:$P$100,5,FALSE)</f>
        <v>#N/A</v>
      </c>
      <c r="R310" s="21">
        <f>VLOOKUP(CONCATENATE($M310,$N310),Curriculos!$A$2:$J$332,8,FALSE)</f>
        <v>60</v>
      </c>
      <c r="S310" s="5"/>
      <c r="T310" s="22" t="s">
        <v>24</v>
      </c>
      <c r="U310" s="21" t="str">
        <f>VLOOKUP(CONCATENATE($M310,$N310),Curriculos!$A$2:$J$332,10,FALSE)</f>
        <v>DCEC</v>
      </c>
      <c r="V310" s="20" t="str">
        <f>VLOOKUP(CONCATENATE($M310,$N310,$T310),Oferta!$B$2:$R$360,17,FALSE)</f>
        <v>6º Semestre - T01</v>
      </c>
      <c r="W310" s="20" t="str">
        <f>VLOOKUP(CONCATENATE($M310,$N310,$T310),Oferta!$B$2:$Q$360,12,FALSE)</f>
        <v>AN</v>
      </c>
      <c r="X310" s="22">
        <v>1</v>
      </c>
      <c r="Y310" s="23">
        <f>VLOOKUP(CONCATENATE($W310,$X310),Mtz_Horarios!$E$2:$H$92,2,FALSE)</f>
        <v>0.77777777777777779</v>
      </c>
      <c r="Z310" s="23" t="str">
        <f>VLOOKUP(CONCATENATE($W310,$X310),Mtz_Horarios!$E$2:$H$92,3,FALSE)</f>
        <v>Segunda</v>
      </c>
      <c r="AA310" s="24" t="str">
        <f>VLOOKUP(CONCATENATE($W310,$X310),Mtz_Horarios!$E$2:$H$92,4,FALSE)</f>
        <v>Noturno</v>
      </c>
      <c r="AB310" s="20">
        <f>VLOOKUP(CONCATENATE($M310,$N310,$T310),Oferta!$B$2:$Q$360,16,FALSE)</f>
        <v>1104</v>
      </c>
      <c r="AC310" s="20" t="str">
        <f>VLOOKUP(CONCATENATE($M310,$N310,$T310),Oferta!$B$2:$Q$360,15,FALSE)</f>
        <v>Pedro Lopes Marinho</v>
      </c>
      <c r="AI310" s="5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12"/>
      <c r="AW310" s="12"/>
    </row>
    <row r="311" spans="1:49" ht="15" customHeight="1">
      <c r="A311" s="12"/>
      <c r="B311" s="12"/>
      <c r="C311" s="12"/>
      <c r="D311" s="12"/>
      <c r="E311" s="12"/>
      <c r="F311" s="12"/>
      <c r="G311" s="12"/>
      <c r="H311" s="12" t="str">
        <f t="shared" si="4"/>
        <v>T01TÉCNICAS DE PESQUISA EM ECONOMIA I</v>
      </c>
      <c r="I311" s="12" t="e">
        <f>VLOOKUP(CONCATENATE(N311,T311),Simulador!$H$26:$H$33,1,FALSE)</f>
        <v>#N/A</v>
      </c>
      <c r="J311" s="12" t="e">
        <f t="shared" si="5"/>
        <v>#N/A</v>
      </c>
      <c r="K311" s="13" t="str">
        <f t="shared" si="6"/>
        <v>Segunda0,8125Pedro Lopes Marinho</v>
      </c>
      <c r="L311" s="12" t="str">
        <f t="shared" si="7"/>
        <v>6º Semestre - T01NoturnoSegunda0,8125</v>
      </c>
      <c r="M311" s="14" t="s">
        <v>22</v>
      </c>
      <c r="N311" s="3" t="s">
        <v>86</v>
      </c>
      <c r="O311" s="20" t="str">
        <f>VLOOKUP(CONCATENATE($M311,$N311),Curriculos!$A$2:$J$332,4,FALSE)</f>
        <v>TÉCNICAS DE PESQUISA EM ECONOMIA I</v>
      </c>
      <c r="P311" s="21" t="str">
        <f>VLOOKUP(CONCATENATE($M311,$N311),Curriculos!$A$2:$J$332,5,FALSE)</f>
        <v>OB</v>
      </c>
      <c r="Q311" s="21" t="e">
        <f>VLOOKUP($N311,Oferta!$D$2:$P$100,5,FALSE)</f>
        <v>#N/A</v>
      </c>
      <c r="R311" s="21">
        <f>VLOOKUP(CONCATENATE($M311,$N311),Curriculos!$A$2:$J$332,8,FALSE)</f>
        <v>60</v>
      </c>
      <c r="S311" s="5"/>
      <c r="T311" s="22" t="s">
        <v>24</v>
      </c>
      <c r="U311" s="21" t="str">
        <f>VLOOKUP(CONCATENATE($M311,$N311),Curriculos!$A$2:$J$332,10,FALSE)</f>
        <v>DCEC</v>
      </c>
      <c r="V311" s="20" t="str">
        <f>VLOOKUP(CONCATENATE($M311,$N311,$T311),Oferta!$B$2:$R$360,17,FALSE)</f>
        <v>6º Semestre - T01</v>
      </c>
      <c r="W311" s="20" t="str">
        <f>VLOOKUP(CONCATENATE($M311,$N311,$T311),Oferta!$B$2:$Q$360,12,FALSE)</f>
        <v>AN</v>
      </c>
      <c r="X311" s="22">
        <v>2</v>
      </c>
      <c r="Y311" s="23">
        <f>VLOOKUP(CONCATENATE($W311,$X311),Mtz_Horarios!$E$2:$H$92,2,FALSE)</f>
        <v>0.8125</v>
      </c>
      <c r="Z311" s="23" t="str">
        <f>VLOOKUP(CONCATENATE($W311,$X311),Mtz_Horarios!$E$2:$H$92,3,FALSE)</f>
        <v>Segunda</v>
      </c>
      <c r="AA311" s="24" t="str">
        <f>VLOOKUP(CONCATENATE($W311,$X311),Mtz_Horarios!$E$2:$H$92,4,FALSE)</f>
        <v>Noturno</v>
      </c>
      <c r="AB311" s="20">
        <f>VLOOKUP(CONCATENATE($M311,$N311,$T311),Oferta!$B$2:$Q$360,16,FALSE)</f>
        <v>1104</v>
      </c>
      <c r="AC311" s="20" t="str">
        <f>VLOOKUP(CONCATENATE($M311,$N311,$T311),Oferta!$B$2:$Q$360,15,FALSE)</f>
        <v>Pedro Lopes Marinho</v>
      </c>
      <c r="AI311" s="5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12"/>
      <c r="AW311" s="12"/>
    </row>
    <row r="312" spans="1:49" ht="15" hidden="1" customHeight="1">
      <c r="A312" s="12"/>
      <c r="B312" s="12"/>
      <c r="C312" s="12"/>
      <c r="D312" s="12"/>
      <c r="E312" s="12"/>
      <c r="F312" s="12"/>
      <c r="G312" s="12"/>
      <c r="H312" s="12" t="str">
        <f t="shared" si="4"/>
        <v>T01LEITURA E PRODUÇÃO DE TEXTOS</v>
      </c>
      <c r="I312" s="12" t="e">
        <f>VLOOKUP(CONCATENATE(N312,T312),Simulador!$H$26:$H$33,1,FALSE)</f>
        <v>#N/A</v>
      </c>
      <c r="J312" s="12" t="e">
        <f t="shared" si="5"/>
        <v>#N/A</v>
      </c>
      <c r="K312" s="13" t="str">
        <f t="shared" si="6"/>
        <v>Sábado0,3125Marialda Jovita Silveira</v>
      </c>
      <c r="L312" s="12" t="str">
        <f t="shared" si="7"/>
        <v>9º Semestre - T01NoturnoSábado0,3125</v>
      </c>
      <c r="M312" s="14" t="s">
        <v>31</v>
      </c>
      <c r="N312" s="3" t="s">
        <v>87</v>
      </c>
      <c r="O312" s="20" t="str">
        <f>VLOOKUP(CONCATENATE($M312,$N312),Curriculos!$A$2:$J$332,4,FALSE)</f>
        <v>LEITURA E PRODUÇÃO DE TEXTOS</v>
      </c>
      <c r="P312" s="21" t="str">
        <f>VLOOKUP(CONCATENATE($M312,$N312),Curriculos!$A$2:$J$332,5,FALSE)</f>
        <v>OP</v>
      </c>
      <c r="Q312" s="21" t="e">
        <f>VLOOKUP($N312,Oferta!$D$2:$P$100,5,FALSE)</f>
        <v>#N/A</v>
      </c>
      <c r="R312" s="21">
        <f>VLOOKUP(CONCATENATE($M312,$N312),Curriculos!$A$2:$J$332,8,FALSE)</f>
        <v>60</v>
      </c>
      <c r="S312" s="5"/>
      <c r="T312" s="22" t="s">
        <v>24</v>
      </c>
      <c r="U312" s="21" t="str">
        <f>VLOOKUP(CONCATENATE($M312,$N312),Curriculos!$A$2:$J$332,10,FALSE)</f>
        <v>DLA</v>
      </c>
      <c r="V312" s="20" t="str">
        <f>VLOOKUP(CONCATENATE($M312,$N312,$T312),Oferta!$B$2:$R$360,17,FALSE)</f>
        <v>9º Semestre - T01</v>
      </c>
      <c r="W312" s="20" t="str">
        <f>VLOOKUP(CONCATENATE($M312,$N312,$T312),Oferta!$B$2:$Q$360,12,FALSE)</f>
        <v>FN</v>
      </c>
      <c r="X312" s="22">
        <v>1</v>
      </c>
      <c r="Y312" s="23">
        <f>VLOOKUP(CONCATENATE($W312,$X312),Mtz_Horarios!$E$2:$H$92,2,FALSE)</f>
        <v>0.3125</v>
      </c>
      <c r="Z312" s="23" t="str">
        <f>VLOOKUP(CONCATENATE($W312,$X312),Mtz_Horarios!$E$2:$H$92,3,FALSE)</f>
        <v>Sábado</v>
      </c>
      <c r="AA312" s="24" t="str">
        <f>VLOOKUP(CONCATENATE($W312,$X312),Mtz_Horarios!$E$2:$H$92,4,FALSE)</f>
        <v>Noturno</v>
      </c>
      <c r="AB312" s="20">
        <f>VLOOKUP(CONCATENATE($M312,$N312,$T312),Oferta!$B$2:$Q$360,16,FALSE)</f>
        <v>1102</v>
      </c>
      <c r="AC312" s="20" t="str">
        <f>VLOOKUP(CONCATENATE($M312,$N312,$T312),Oferta!$B$2:$Q$360,15,FALSE)</f>
        <v>Marialda Jovita Silveira</v>
      </c>
      <c r="AI312" s="5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12"/>
      <c r="AW312" s="12"/>
    </row>
    <row r="313" spans="1:49" ht="15" hidden="1" customHeight="1">
      <c r="A313" s="12"/>
      <c r="B313" s="12"/>
      <c r="C313" s="12"/>
      <c r="D313" s="12"/>
      <c r="E313" s="12"/>
      <c r="F313" s="12"/>
      <c r="G313" s="12"/>
      <c r="H313" s="12" t="str">
        <f t="shared" si="4"/>
        <v>T01LEITURA E PRODUÇÃO DE TEXTOS</v>
      </c>
      <c r="I313" s="12" t="e">
        <f>VLOOKUP(CONCATENATE(N313,T313),Simulador!$H$26:$H$33,1,FALSE)</f>
        <v>#N/A</v>
      </c>
      <c r="J313" s="12" t="e">
        <f t="shared" si="5"/>
        <v>#N/A</v>
      </c>
      <c r="K313" s="13" t="str">
        <f t="shared" si="6"/>
        <v>Sábado0,347222222222222Marialda Jovita Silveira</v>
      </c>
      <c r="L313" s="12" t="str">
        <f t="shared" si="7"/>
        <v>9º Semestre - T01NoturnoSábado0,347222222222222</v>
      </c>
      <c r="M313" s="14" t="s">
        <v>31</v>
      </c>
      <c r="N313" s="3" t="s">
        <v>87</v>
      </c>
      <c r="O313" s="20" t="str">
        <f>VLOOKUP(CONCATENATE($M313,$N313),Curriculos!$A$2:$J$332,4,FALSE)</f>
        <v>LEITURA E PRODUÇÃO DE TEXTOS</v>
      </c>
      <c r="P313" s="21" t="str">
        <f>VLOOKUP(CONCATENATE($M313,$N313),Curriculos!$A$2:$J$332,5,FALSE)</f>
        <v>OP</v>
      </c>
      <c r="Q313" s="21" t="e">
        <f>VLOOKUP($N313,Oferta!$D$2:$P$100,5,FALSE)</f>
        <v>#N/A</v>
      </c>
      <c r="R313" s="21">
        <f>VLOOKUP(CONCATENATE($M313,$N313),Curriculos!$A$2:$J$332,8,FALSE)</f>
        <v>60</v>
      </c>
      <c r="S313" s="5"/>
      <c r="T313" s="22" t="s">
        <v>24</v>
      </c>
      <c r="U313" s="21" t="str">
        <f>VLOOKUP(CONCATENATE($M313,$N313),Curriculos!$A$2:$J$332,10,FALSE)</f>
        <v>DLA</v>
      </c>
      <c r="V313" s="20" t="str">
        <f>VLOOKUP(CONCATENATE($M313,$N313,$T313),Oferta!$B$2:$R$360,17,FALSE)</f>
        <v>9º Semestre - T01</v>
      </c>
      <c r="W313" s="20" t="str">
        <f>VLOOKUP(CONCATENATE($M313,$N313,$T313),Oferta!$B$2:$Q$360,12,FALSE)</f>
        <v>FN</v>
      </c>
      <c r="X313" s="22">
        <v>2</v>
      </c>
      <c r="Y313" s="23">
        <f>VLOOKUP(CONCATENATE($W313,$X313),Mtz_Horarios!$E$2:$H$92,2,FALSE)</f>
        <v>0.34722222222222221</v>
      </c>
      <c r="Z313" s="23" t="str">
        <f>VLOOKUP(CONCATENATE($W313,$X313),Mtz_Horarios!$E$2:$H$92,3,FALSE)</f>
        <v>Sábado</v>
      </c>
      <c r="AA313" s="24" t="str">
        <f>VLOOKUP(CONCATENATE($W313,$X313),Mtz_Horarios!$E$2:$H$92,4,FALSE)</f>
        <v>Noturno</v>
      </c>
      <c r="AB313" s="20">
        <f>VLOOKUP(CONCATENATE($M313,$N313,$T313),Oferta!$B$2:$Q$360,16,FALSE)</f>
        <v>1102</v>
      </c>
      <c r="AC313" s="20" t="str">
        <f>VLOOKUP(CONCATENATE($M313,$N313,$T313),Oferta!$B$2:$Q$360,15,FALSE)</f>
        <v>Marialda Jovita Silveira</v>
      </c>
      <c r="AI313" s="5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12"/>
      <c r="AW313" s="12"/>
    </row>
    <row r="314" spans="1:49" ht="15" hidden="1" customHeight="1">
      <c r="A314" s="12"/>
      <c r="B314" s="12"/>
      <c r="C314" s="12"/>
      <c r="D314" s="12"/>
      <c r="E314" s="12"/>
      <c r="F314" s="12"/>
      <c r="G314" s="12"/>
      <c r="H314" s="12" t="str">
        <f t="shared" si="4"/>
        <v>T01LEITURA E PRODUÇÃO DE TEXTOS</v>
      </c>
      <c r="I314" s="12" t="e">
        <f>VLOOKUP(CONCATENATE(N314,T314),Simulador!$H$26:$H$33,1,FALSE)</f>
        <v>#N/A</v>
      </c>
      <c r="J314" s="12" t="e">
        <f t="shared" si="5"/>
        <v>#N/A</v>
      </c>
      <c r="K314" s="13" t="str">
        <f t="shared" si="6"/>
        <v>Sábado0,381944444444444Marialda Jovita Silveira</v>
      </c>
      <c r="L314" s="12" t="str">
        <f t="shared" si="7"/>
        <v>9º Semestre - T01NoturnoSábado0,381944444444444</v>
      </c>
      <c r="M314" s="14" t="s">
        <v>31</v>
      </c>
      <c r="N314" s="3" t="s">
        <v>87</v>
      </c>
      <c r="O314" s="20" t="str">
        <f>VLOOKUP(CONCATENATE($M314,$N314),Curriculos!$A$2:$J$332,4,FALSE)</f>
        <v>LEITURA E PRODUÇÃO DE TEXTOS</v>
      </c>
      <c r="P314" s="21" t="str">
        <f>VLOOKUP(CONCATENATE($M314,$N314),Curriculos!$A$2:$J$332,5,FALSE)</f>
        <v>OP</v>
      </c>
      <c r="Q314" s="21" t="e">
        <f>VLOOKUP($N314,Oferta!$D$2:$P$100,5,FALSE)</f>
        <v>#N/A</v>
      </c>
      <c r="R314" s="21">
        <f>VLOOKUP(CONCATENATE($M314,$N314),Curriculos!$A$2:$J$332,8,FALSE)</f>
        <v>60</v>
      </c>
      <c r="S314" s="5"/>
      <c r="T314" s="22" t="s">
        <v>24</v>
      </c>
      <c r="U314" s="21" t="str">
        <f>VLOOKUP(CONCATENATE($M314,$N314),Curriculos!$A$2:$J$332,10,FALSE)</f>
        <v>DLA</v>
      </c>
      <c r="V314" s="20" t="str">
        <f>VLOOKUP(CONCATENATE($M314,$N314,$T314),Oferta!$B$2:$R$360,17,FALSE)</f>
        <v>9º Semestre - T01</v>
      </c>
      <c r="W314" s="20" t="str">
        <f>VLOOKUP(CONCATENATE($M314,$N314,$T314),Oferta!$B$2:$Q$360,12,FALSE)</f>
        <v>FN</v>
      </c>
      <c r="X314" s="22">
        <v>3</v>
      </c>
      <c r="Y314" s="23">
        <f>VLOOKUP(CONCATENATE($W314,$X314),Mtz_Horarios!$E$2:$H$92,2,FALSE)</f>
        <v>0.38194444444444442</v>
      </c>
      <c r="Z314" s="23" t="str">
        <f>VLOOKUP(CONCATENATE($W314,$X314),Mtz_Horarios!$E$2:$H$92,3,FALSE)</f>
        <v>Sábado</v>
      </c>
      <c r="AA314" s="24" t="str">
        <f>VLOOKUP(CONCATENATE($W314,$X314),Mtz_Horarios!$E$2:$H$92,4,FALSE)</f>
        <v>Noturno</v>
      </c>
      <c r="AB314" s="20">
        <f>VLOOKUP(CONCATENATE($M314,$N314,$T314),Oferta!$B$2:$Q$360,16,FALSE)</f>
        <v>1102</v>
      </c>
      <c r="AC314" s="20" t="str">
        <f>VLOOKUP(CONCATENATE($M314,$N314,$T314),Oferta!$B$2:$Q$360,15,FALSE)</f>
        <v>Marialda Jovita Silveira</v>
      </c>
      <c r="AI314" s="5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12"/>
      <c r="AW314" s="12"/>
    </row>
    <row r="315" spans="1:49" ht="15" hidden="1" customHeight="1">
      <c r="A315" s="12"/>
      <c r="B315" s="12"/>
      <c r="C315" s="12"/>
      <c r="D315" s="12"/>
      <c r="E315" s="12"/>
      <c r="F315" s="12"/>
      <c r="G315" s="12"/>
      <c r="H315" s="12" t="str">
        <f t="shared" si="4"/>
        <v>T01LEITURA E PRODUÇÃO DE TEXTOS</v>
      </c>
      <c r="I315" s="12" t="e">
        <f>VLOOKUP(CONCATENATE(N315,T315),Simulador!$H$26:$H$33,1,FALSE)</f>
        <v>#N/A</v>
      </c>
      <c r="J315" s="12" t="e">
        <f t="shared" si="5"/>
        <v>#N/A</v>
      </c>
      <c r="K315" s="13" t="str">
        <f t="shared" si="6"/>
        <v>Sábado0,416666666666667Marialda Jovita Silveira</v>
      </c>
      <c r="L315" s="12" t="str">
        <f t="shared" si="7"/>
        <v>9º Semestre - T01NoturnoSábado0,416666666666667</v>
      </c>
      <c r="M315" s="14" t="s">
        <v>31</v>
      </c>
      <c r="N315" s="3" t="s">
        <v>87</v>
      </c>
      <c r="O315" s="20" t="str">
        <f>VLOOKUP(CONCATENATE($M315,$N315),Curriculos!$A$2:$J$332,4,FALSE)</f>
        <v>LEITURA E PRODUÇÃO DE TEXTOS</v>
      </c>
      <c r="P315" s="21" t="str">
        <f>VLOOKUP(CONCATENATE($M315,$N315),Curriculos!$A$2:$J$332,5,FALSE)</f>
        <v>OP</v>
      </c>
      <c r="Q315" s="21" t="e">
        <f>VLOOKUP($N315,Oferta!$D$2:$P$100,5,FALSE)</f>
        <v>#N/A</v>
      </c>
      <c r="R315" s="21">
        <f>VLOOKUP(CONCATENATE($M315,$N315),Curriculos!$A$2:$J$332,8,FALSE)</f>
        <v>60</v>
      </c>
      <c r="S315" s="5"/>
      <c r="T315" s="22" t="s">
        <v>24</v>
      </c>
      <c r="U315" s="21" t="str">
        <f>VLOOKUP(CONCATENATE($M315,$N315),Curriculos!$A$2:$J$332,10,FALSE)</f>
        <v>DLA</v>
      </c>
      <c r="V315" s="20" t="str">
        <f>VLOOKUP(CONCATENATE($M315,$N315,$T315),Oferta!$B$2:$R$360,17,FALSE)</f>
        <v>9º Semestre - T01</v>
      </c>
      <c r="W315" s="20" t="str">
        <f>VLOOKUP(CONCATENATE($M315,$N315,$T315),Oferta!$B$2:$Q$360,12,FALSE)</f>
        <v>FN</v>
      </c>
      <c r="X315" s="22">
        <v>4</v>
      </c>
      <c r="Y315" s="23">
        <f>VLOOKUP(CONCATENATE($W315,$X315),Mtz_Horarios!$E$2:$H$92,2,FALSE)</f>
        <v>0.41666666666666663</v>
      </c>
      <c r="Z315" s="23" t="str">
        <f>VLOOKUP(CONCATENATE($W315,$X315),Mtz_Horarios!$E$2:$H$92,3,FALSE)</f>
        <v>Sábado</v>
      </c>
      <c r="AA315" s="24" t="str">
        <f>VLOOKUP(CONCATENATE($W315,$X315),Mtz_Horarios!$E$2:$H$92,4,FALSE)</f>
        <v>Noturno</v>
      </c>
      <c r="AB315" s="20">
        <f>VLOOKUP(CONCATENATE($M315,$N315,$T315),Oferta!$B$2:$Q$360,16,FALSE)</f>
        <v>1102</v>
      </c>
      <c r="AC315" s="20" t="str">
        <f>VLOOKUP(CONCATENATE($M315,$N315,$T315),Oferta!$B$2:$Q$360,15,FALSE)</f>
        <v>Marialda Jovita Silveira</v>
      </c>
      <c r="AI315" s="5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12"/>
      <c r="AW315" s="12"/>
    </row>
    <row r="316" spans="1:49" ht="15" customHeight="1">
      <c r="A316" s="12"/>
      <c r="B316" s="12"/>
      <c r="C316" s="12"/>
      <c r="D316" s="12"/>
      <c r="E316" s="12"/>
      <c r="F316" s="12"/>
      <c r="G316" s="12"/>
      <c r="H316" s="12" t="str">
        <f t="shared" si="4"/>
        <v>T01TÉCNICAS DE PESQUISA EM ECONOMIA I</v>
      </c>
      <c r="I316" s="12" t="e">
        <f>VLOOKUP(CONCATENATE(N316,T316),Simulador!$H$26:$H$33,1,FALSE)</f>
        <v>#N/A</v>
      </c>
      <c r="J316" s="12" t="e">
        <f t="shared" si="5"/>
        <v>#N/A</v>
      </c>
      <c r="K316" s="13" t="str">
        <f t="shared" si="6"/>
        <v>Terça0,847222222222222Pedro Lopes Marinho</v>
      </c>
      <c r="L316" s="12" t="str">
        <f t="shared" si="7"/>
        <v>6º Semestre - T01NoturnoTerça0,847222222222222</v>
      </c>
      <c r="M316" s="14" t="s">
        <v>22</v>
      </c>
      <c r="N316" s="3" t="s">
        <v>86</v>
      </c>
      <c r="O316" s="20" t="str">
        <f>VLOOKUP(CONCATENATE($M316,$N316),Curriculos!$A$2:$J$332,4,FALSE)</f>
        <v>TÉCNICAS DE PESQUISA EM ECONOMIA I</v>
      </c>
      <c r="P316" s="21" t="str">
        <f>VLOOKUP(CONCATENATE($M316,$N316),Curriculos!$A$2:$J$332,5,FALSE)</f>
        <v>OB</v>
      </c>
      <c r="Q316" s="21" t="e">
        <f>VLOOKUP($N316,Oferta!$D$2:$P$100,5,FALSE)</f>
        <v>#N/A</v>
      </c>
      <c r="R316" s="21">
        <f>VLOOKUP(CONCATENATE($M316,$N316),Curriculos!$A$2:$J$332,8,FALSE)</f>
        <v>60</v>
      </c>
      <c r="S316" s="5"/>
      <c r="T316" s="22" t="s">
        <v>24</v>
      </c>
      <c r="U316" s="21" t="str">
        <f>VLOOKUP(CONCATENATE($M316,$N316),Curriculos!$A$2:$J$332,10,FALSE)</f>
        <v>DCEC</v>
      </c>
      <c r="V316" s="20" t="str">
        <f>VLOOKUP(CONCATENATE($M316,$N316,$T316),Oferta!$B$2:$R$360,17,FALSE)</f>
        <v>6º Semestre - T01</v>
      </c>
      <c r="W316" s="20" t="str">
        <f>VLOOKUP(CONCATENATE($M316,$N316,$T316),Oferta!$B$2:$Q$360,12,FALSE)</f>
        <v>AN</v>
      </c>
      <c r="X316" s="22">
        <v>3</v>
      </c>
      <c r="Y316" s="23">
        <f>VLOOKUP(CONCATENATE($W316,$X316),Mtz_Horarios!$E$2:$H$92,2,FALSE)</f>
        <v>0.84722222222222221</v>
      </c>
      <c r="Z316" s="23" t="str">
        <f>VLOOKUP(CONCATENATE($W316,$X316),Mtz_Horarios!$E$2:$H$92,3,FALSE)</f>
        <v>Terça</v>
      </c>
      <c r="AA316" s="24" t="str">
        <f>VLOOKUP(CONCATENATE($W316,$X316),Mtz_Horarios!$E$2:$H$92,4,FALSE)</f>
        <v>Noturno</v>
      </c>
      <c r="AB316" s="20">
        <f>VLOOKUP(CONCATENATE($M316,$N316,$T316),Oferta!$B$2:$Q$360,16,FALSE)</f>
        <v>1104</v>
      </c>
      <c r="AC316" s="20" t="str">
        <f>VLOOKUP(CONCATENATE($M316,$N316,$T316),Oferta!$B$2:$Q$360,15,FALSE)</f>
        <v>Pedro Lopes Marinho</v>
      </c>
      <c r="AI316" s="5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12"/>
      <c r="AW316" s="12"/>
    </row>
    <row r="317" spans="1:49" ht="15" customHeight="1">
      <c r="A317" s="12"/>
      <c r="B317" s="12"/>
      <c r="C317" s="12"/>
      <c r="D317" s="12"/>
      <c r="E317" s="12"/>
      <c r="F317" s="12"/>
      <c r="G317" s="12"/>
      <c r="H317" s="12" t="str">
        <f t="shared" si="4"/>
        <v>T01TÉCNICAS DE PESQUISA EM ECONOMIA I</v>
      </c>
      <c r="I317" s="12" t="e">
        <f>VLOOKUP(CONCATENATE(N317,T317),Simulador!$H$26:$H$33,1,FALSE)</f>
        <v>#N/A</v>
      </c>
      <c r="J317" s="12" t="e">
        <f t="shared" si="5"/>
        <v>#N/A</v>
      </c>
      <c r="K317" s="13" t="str">
        <f t="shared" si="6"/>
        <v>Terça0,881944444444445Pedro Lopes Marinho</v>
      </c>
      <c r="L317" s="12" t="str">
        <f t="shared" si="7"/>
        <v>6º Semestre - T01NoturnoTerça0,881944444444445</v>
      </c>
      <c r="M317" s="14" t="s">
        <v>22</v>
      </c>
      <c r="N317" s="3" t="s">
        <v>86</v>
      </c>
      <c r="O317" s="20" t="str">
        <f>VLOOKUP(CONCATENATE($M317,$N317),Curriculos!$A$2:$J$332,4,FALSE)</f>
        <v>TÉCNICAS DE PESQUISA EM ECONOMIA I</v>
      </c>
      <c r="P317" s="21" t="str">
        <f>VLOOKUP(CONCATENATE($M317,$N317),Curriculos!$A$2:$J$332,5,FALSE)</f>
        <v>OB</v>
      </c>
      <c r="Q317" s="21" t="e">
        <f>VLOOKUP($N317,Oferta!$D$2:$P$100,5,FALSE)</f>
        <v>#N/A</v>
      </c>
      <c r="R317" s="21">
        <f>VLOOKUP(CONCATENATE($M317,$N317),Curriculos!$A$2:$J$332,8,FALSE)</f>
        <v>60</v>
      </c>
      <c r="S317" s="5"/>
      <c r="T317" s="22" t="s">
        <v>24</v>
      </c>
      <c r="U317" s="21" t="str">
        <f>VLOOKUP(CONCATENATE($M317,$N317),Curriculos!$A$2:$J$332,10,FALSE)</f>
        <v>DCEC</v>
      </c>
      <c r="V317" s="20" t="str">
        <f>VLOOKUP(CONCATENATE($M317,$N317,$T317),Oferta!$B$2:$R$360,17,FALSE)</f>
        <v>6º Semestre - T01</v>
      </c>
      <c r="W317" s="20" t="str">
        <f>VLOOKUP(CONCATENATE($M317,$N317,$T317),Oferta!$B$2:$Q$360,12,FALSE)</f>
        <v>AN</v>
      </c>
      <c r="X317" s="22">
        <v>4</v>
      </c>
      <c r="Y317" s="23">
        <f>VLOOKUP(CONCATENATE($W317,$X317),Mtz_Horarios!$E$2:$H$92,2,FALSE)</f>
        <v>0.88194444444444453</v>
      </c>
      <c r="Z317" s="23" t="str">
        <f>VLOOKUP(CONCATENATE($W317,$X317),Mtz_Horarios!$E$2:$H$92,3,FALSE)</f>
        <v>Terça</v>
      </c>
      <c r="AA317" s="24" t="str">
        <f>VLOOKUP(CONCATENATE($W317,$X317),Mtz_Horarios!$E$2:$H$92,4,FALSE)</f>
        <v>Noturno</v>
      </c>
      <c r="AB317" s="20">
        <f>VLOOKUP(CONCATENATE($M317,$N317,$T317),Oferta!$B$2:$Q$360,16,FALSE)</f>
        <v>1104</v>
      </c>
      <c r="AC317" s="20" t="str">
        <f>VLOOKUP(CONCATENATE($M317,$N317,$T317),Oferta!$B$2:$Q$360,15,FALSE)</f>
        <v>Pedro Lopes Marinho</v>
      </c>
      <c r="AI317" s="5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12"/>
      <c r="AW317" s="12"/>
    </row>
    <row r="318" spans="1:49" ht="15" customHeight="1">
      <c r="A318" s="12"/>
      <c r="B318" s="12"/>
      <c r="C318" s="12"/>
      <c r="D318" s="12"/>
      <c r="E318" s="12"/>
      <c r="F318" s="12"/>
      <c r="G318" s="12"/>
      <c r="H318" s="12" t="str">
        <f t="shared" si="4"/>
        <v>T01ECONOMIA POLÍTICA</v>
      </c>
      <c r="I318" s="12" t="e">
        <f>VLOOKUP(CONCATENATE(N318,T318),Simulador!$H$26:$H$33,1,FALSE)</f>
        <v>#N/A</v>
      </c>
      <c r="J318" s="12" t="e">
        <f t="shared" si="5"/>
        <v>#N/A</v>
      </c>
      <c r="K318" s="13" t="str">
        <f t="shared" si="6"/>
        <v>Terça0,777777777777778Sérgio Ricardo Ribeiro</v>
      </c>
      <c r="L318" s="12" t="str">
        <f t="shared" si="7"/>
        <v>4º Semestre - T01NoturnoTerça0,777777777777778</v>
      </c>
      <c r="M318" s="14" t="s">
        <v>22</v>
      </c>
      <c r="N318" s="3" t="s">
        <v>88</v>
      </c>
      <c r="O318" s="15" t="str">
        <f>VLOOKUP(CONCATENATE($M318,$N318),Curriculos!$A$2:$J$332,4,FALSE)</f>
        <v>ECONOMIA POLÍTICA</v>
      </c>
      <c r="P318" s="16" t="str">
        <f>VLOOKUP(CONCATENATE($M318,$N318),Curriculos!$A$2:$J$332,5,FALSE)</f>
        <v>OB</v>
      </c>
      <c r="Q318" s="16" t="str">
        <f>VLOOKUP($N318,Oferta!$D$2:$P$100,5,FALSE)</f>
        <v>T</v>
      </c>
      <c r="R318" s="16">
        <f>VLOOKUP(CONCATENATE($M318,$N318),Curriculos!$A$2:$J$332,8,FALSE)</f>
        <v>60</v>
      </c>
      <c r="S318" s="17" t="s">
        <v>33</v>
      </c>
      <c r="T318" s="17" t="s">
        <v>24</v>
      </c>
      <c r="U318" s="16" t="str">
        <f>VLOOKUP(CONCATENATE($M318,$N318),Curriculos!$A$2:$J$332,10,FALSE)</f>
        <v>DCEC</v>
      </c>
      <c r="V318" s="15" t="str">
        <f>VLOOKUP(CONCATENATE($M318,$N318,$T318),Oferta!$B$2:$R$360,17,FALSE)</f>
        <v>4º Semestre - T01</v>
      </c>
      <c r="W318" s="15" t="str">
        <f>VLOOKUP(CONCATENATE($M318,$N318,$T318),Oferta!$B$2:$Q$360,12,FALSE)</f>
        <v>CN</v>
      </c>
      <c r="X318" s="17">
        <v>1</v>
      </c>
      <c r="Y318" s="18">
        <f>VLOOKUP(CONCATENATE($W318,$X318),Mtz_Horarios!$E$2:$H$92,2,FALSE)</f>
        <v>0.77777777777777779</v>
      </c>
      <c r="Z318" s="18" t="str">
        <f>VLOOKUP(CONCATENATE($W318,$X318),Mtz_Horarios!$E$2:$H$92,3,FALSE)</f>
        <v>Terça</v>
      </c>
      <c r="AA318" s="19" t="str">
        <f>VLOOKUP(CONCATENATE($W318,$X318),Mtz_Horarios!$E$2:$H$92,4,FALSE)</f>
        <v>Noturno</v>
      </c>
      <c r="AB318" s="15">
        <f>VLOOKUP(CONCATENATE($M318,$N318,$T318),Oferta!$B$2:$Q$360,16,FALSE)</f>
        <v>1103</v>
      </c>
      <c r="AC318" s="15" t="str">
        <f>VLOOKUP(CONCATENATE($M318,$N318,$T318),Oferta!$B$2:$Q$360,15,FALSE)</f>
        <v>Sérgio Ricardo Ribeiro</v>
      </c>
      <c r="AI318" s="5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12"/>
      <c r="AW318" s="12"/>
    </row>
    <row r="319" spans="1:49" ht="15" customHeight="1">
      <c r="A319" s="12"/>
      <c r="B319" s="12"/>
      <c r="C319" s="12"/>
      <c r="D319" s="12"/>
      <c r="E319" s="12"/>
      <c r="F319" s="12"/>
      <c r="G319" s="12"/>
      <c r="H319" s="12" t="str">
        <f t="shared" si="4"/>
        <v>T01ECONOMIA POLÍTICA</v>
      </c>
      <c r="I319" s="12" t="e">
        <f>VLOOKUP(CONCATENATE(N319,T319),Simulador!$H$26:$H$33,1,FALSE)</f>
        <v>#N/A</v>
      </c>
      <c r="J319" s="12" t="e">
        <f t="shared" si="5"/>
        <v>#N/A</v>
      </c>
      <c r="K319" s="13" t="str">
        <f t="shared" si="6"/>
        <v>Terça0,8125Sérgio Ricardo Ribeiro</v>
      </c>
      <c r="L319" s="12" t="str">
        <f t="shared" si="7"/>
        <v>4º Semestre - T01NoturnoTerça0,8125</v>
      </c>
      <c r="M319" s="14" t="s">
        <v>22</v>
      </c>
      <c r="N319" s="3" t="s">
        <v>88</v>
      </c>
      <c r="O319" s="15" t="str">
        <f>VLOOKUP(CONCATENATE($M319,$N319),Curriculos!$A$2:$J$332,4,FALSE)</f>
        <v>ECONOMIA POLÍTICA</v>
      </c>
      <c r="P319" s="16" t="str">
        <f>VLOOKUP(CONCATENATE($M319,$N319),Curriculos!$A$2:$J$332,5,FALSE)</f>
        <v>OB</v>
      </c>
      <c r="Q319" s="16" t="str">
        <f>VLOOKUP($N319,Oferta!$D$2:$P$100,5,FALSE)</f>
        <v>T</v>
      </c>
      <c r="R319" s="16">
        <f>VLOOKUP(CONCATENATE($M319,$N319),Curriculos!$A$2:$J$332,8,FALSE)</f>
        <v>60</v>
      </c>
      <c r="S319" s="17" t="s">
        <v>33</v>
      </c>
      <c r="T319" s="17" t="s">
        <v>24</v>
      </c>
      <c r="U319" s="16" t="str">
        <f>VLOOKUP(CONCATENATE($M319,$N319),Curriculos!$A$2:$J$332,10,FALSE)</f>
        <v>DCEC</v>
      </c>
      <c r="V319" s="15" t="str">
        <f>VLOOKUP(CONCATENATE($M319,$N319,$T319),Oferta!$B$2:$R$360,17,FALSE)</f>
        <v>4º Semestre - T01</v>
      </c>
      <c r="W319" s="15" t="str">
        <f>VLOOKUP(CONCATENATE($M319,$N319,$T319),Oferta!$B$2:$Q$360,12,FALSE)</f>
        <v>CN</v>
      </c>
      <c r="X319" s="17">
        <v>2</v>
      </c>
      <c r="Y319" s="18">
        <f>VLOOKUP(CONCATENATE($W319,$X319),Mtz_Horarios!$E$2:$H$92,2,FALSE)</f>
        <v>0.8125</v>
      </c>
      <c r="Z319" s="18" t="str">
        <f>VLOOKUP(CONCATENATE($W319,$X319),Mtz_Horarios!$E$2:$H$92,3,FALSE)</f>
        <v>Terça</v>
      </c>
      <c r="AA319" s="19" t="str">
        <f>VLOOKUP(CONCATENATE($W319,$X319),Mtz_Horarios!$E$2:$H$92,4,FALSE)</f>
        <v>Noturno</v>
      </c>
      <c r="AB319" s="15">
        <f>VLOOKUP(CONCATENATE($M319,$N319,$T319),Oferta!$B$2:$Q$360,16,FALSE)</f>
        <v>1103</v>
      </c>
      <c r="AC319" s="15" t="str">
        <f>VLOOKUP(CONCATENATE($M319,$N319,$T319),Oferta!$B$2:$Q$360,15,FALSE)</f>
        <v>Sérgio Ricardo Ribeiro</v>
      </c>
      <c r="AI319" s="5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12"/>
      <c r="AW319" s="12"/>
    </row>
    <row r="320" spans="1:49" ht="15" customHeight="1">
      <c r="A320" s="12"/>
      <c r="B320" s="12"/>
      <c r="C320" s="12"/>
      <c r="D320" s="12"/>
      <c r="E320" s="12"/>
      <c r="F320" s="12"/>
      <c r="G320" s="12"/>
      <c r="H320" s="12" t="str">
        <f t="shared" si="4"/>
        <v>T01ECONOMIA POLÍTICA</v>
      </c>
      <c r="I320" s="12" t="e">
        <f>VLOOKUP(CONCATENATE(N320,T320),Simulador!$H$26:$H$33,1,FALSE)</f>
        <v>#N/A</v>
      </c>
      <c r="J320" s="12" t="e">
        <f t="shared" si="5"/>
        <v>#N/A</v>
      </c>
      <c r="K320" s="13" t="str">
        <f t="shared" si="6"/>
        <v>Quarta0,847222222222222Sérgio Ricardo Ribeiro</v>
      </c>
      <c r="L320" s="12" t="str">
        <f t="shared" si="7"/>
        <v>4º Semestre - T01NoturnoQuarta0,847222222222222</v>
      </c>
      <c r="M320" s="14" t="s">
        <v>22</v>
      </c>
      <c r="N320" s="3" t="s">
        <v>88</v>
      </c>
      <c r="O320" s="15" t="str">
        <f>VLOOKUP(CONCATENATE($M320,$N320),Curriculos!$A$2:$J$332,4,FALSE)</f>
        <v>ECONOMIA POLÍTICA</v>
      </c>
      <c r="P320" s="16" t="str">
        <f>VLOOKUP(CONCATENATE($M320,$N320),Curriculos!$A$2:$J$332,5,FALSE)</f>
        <v>OB</v>
      </c>
      <c r="Q320" s="16" t="str">
        <f>VLOOKUP($N320,Oferta!$D$2:$P$100,5,FALSE)</f>
        <v>T</v>
      </c>
      <c r="R320" s="16">
        <f>VLOOKUP(CONCATENATE($M320,$N320),Curriculos!$A$2:$J$332,8,FALSE)</f>
        <v>60</v>
      </c>
      <c r="S320" s="17" t="s">
        <v>33</v>
      </c>
      <c r="T320" s="17" t="s">
        <v>24</v>
      </c>
      <c r="U320" s="16" t="str">
        <f>VLOOKUP(CONCATENATE($M320,$N320),Curriculos!$A$2:$J$332,10,FALSE)</f>
        <v>DCEC</v>
      </c>
      <c r="V320" s="15" t="str">
        <f>VLOOKUP(CONCATENATE($M320,$N320,$T320),Oferta!$B$2:$R$360,17,FALSE)</f>
        <v>4º Semestre - T01</v>
      </c>
      <c r="W320" s="15" t="str">
        <f>VLOOKUP(CONCATENATE($M320,$N320,$T320),Oferta!$B$2:$Q$360,12,FALSE)</f>
        <v>CN</v>
      </c>
      <c r="X320" s="17">
        <v>3</v>
      </c>
      <c r="Y320" s="18">
        <f>VLOOKUP(CONCATENATE($W320,$X320),Mtz_Horarios!$E$2:$H$92,2,FALSE)</f>
        <v>0.84722222222222221</v>
      </c>
      <c r="Z320" s="18" t="str">
        <f>VLOOKUP(CONCATENATE($W320,$X320),Mtz_Horarios!$E$2:$H$92,3,FALSE)</f>
        <v>Quarta</v>
      </c>
      <c r="AA320" s="19" t="str">
        <f>VLOOKUP(CONCATENATE($W320,$X320),Mtz_Horarios!$E$2:$H$92,4,FALSE)</f>
        <v>Noturno</v>
      </c>
      <c r="AB320" s="15">
        <f>VLOOKUP(CONCATENATE($M320,$N320,$T320),Oferta!$B$2:$Q$360,16,FALSE)</f>
        <v>1103</v>
      </c>
      <c r="AC320" s="15" t="str">
        <f>VLOOKUP(CONCATENATE($M320,$N320,$T320),Oferta!$B$2:$Q$360,15,FALSE)</f>
        <v>Sérgio Ricardo Ribeiro</v>
      </c>
      <c r="AI320" s="5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12"/>
      <c r="AW320" s="12"/>
    </row>
    <row r="321" spans="1:49" ht="15" customHeight="1">
      <c r="A321" s="12"/>
      <c r="B321" s="12"/>
      <c r="C321" s="12"/>
      <c r="D321" s="12"/>
      <c r="E321" s="12"/>
      <c r="F321" s="12"/>
      <c r="G321" s="12"/>
      <c r="H321" s="12" t="str">
        <f t="shared" si="4"/>
        <v>T01ECONOMIA POLÍTICA</v>
      </c>
      <c r="I321" s="12" t="e">
        <f>VLOOKUP(CONCATENATE(N321,T321),Simulador!$H$26:$H$33,1,FALSE)</f>
        <v>#N/A</v>
      </c>
      <c r="J321" s="12" t="e">
        <f t="shared" si="5"/>
        <v>#N/A</v>
      </c>
      <c r="K321" s="13" t="str">
        <f t="shared" si="6"/>
        <v>Quarta0,881944444444445Sérgio Ricardo Ribeiro</v>
      </c>
      <c r="L321" s="12" t="str">
        <f t="shared" si="7"/>
        <v>4º Semestre - T01NoturnoQuarta0,881944444444445</v>
      </c>
      <c r="M321" s="14" t="s">
        <v>22</v>
      </c>
      <c r="N321" s="3" t="s">
        <v>88</v>
      </c>
      <c r="O321" s="15" t="str">
        <f>VLOOKUP(CONCATENATE($M321,$N321),Curriculos!$A$2:$J$332,4,FALSE)</f>
        <v>ECONOMIA POLÍTICA</v>
      </c>
      <c r="P321" s="16" t="str">
        <f>VLOOKUP(CONCATENATE($M321,$N321),Curriculos!$A$2:$J$332,5,FALSE)</f>
        <v>OB</v>
      </c>
      <c r="Q321" s="16" t="str">
        <f>VLOOKUP($N321,Oferta!$D$2:$P$100,5,FALSE)</f>
        <v>T</v>
      </c>
      <c r="R321" s="16">
        <f>VLOOKUP(CONCATENATE($M321,$N321),Curriculos!$A$2:$J$332,8,FALSE)</f>
        <v>60</v>
      </c>
      <c r="S321" s="17" t="s">
        <v>33</v>
      </c>
      <c r="T321" s="17" t="s">
        <v>24</v>
      </c>
      <c r="U321" s="16" t="str">
        <f>VLOOKUP(CONCATENATE($M321,$N321),Curriculos!$A$2:$J$332,10,FALSE)</f>
        <v>DCEC</v>
      </c>
      <c r="V321" s="15" t="str">
        <f>VLOOKUP(CONCATENATE($M321,$N321,$T321),Oferta!$B$2:$R$360,17,FALSE)</f>
        <v>4º Semestre - T01</v>
      </c>
      <c r="W321" s="15" t="str">
        <f>VLOOKUP(CONCATENATE($M321,$N321,$T321),Oferta!$B$2:$Q$360,12,FALSE)</f>
        <v>CN</v>
      </c>
      <c r="X321" s="17">
        <v>4</v>
      </c>
      <c r="Y321" s="18">
        <f>VLOOKUP(CONCATENATE($W321,$X321),Mtz_Horarios!$E$2:$H$92,2,FALSE)</f>
        <v>0.88194444444444453</v>
      </c>
      <c r="Z321" s="18" t="str">
        <f>VLOOKUP(CONCATENATE($W321,$X321),Mtz_Horarios!$E$2:$H$92,3,FALSE)</f>
        <v>Quarta</v>
      </c>
      <c r="AA321" s="19" t="str">
        <f>VLOOKUP(CONCATENATE($W321,$X321),Mtz_Horarios!$E$2:$H$92,4,FALSE)</f>
        <v>Noturno</v>
      </c>
      <c r="AB321" s="15">
        <f>VLOOKUP(CONCATENATE($M321,$N321,$T321),Oferta!$B$2:$Q$360,16,FALSE)</f>
        <v>1103</v>
      </c>
      <c r="AC321" s="15" t="str">
        <f>VLOOKUP(CONCATENATE($M321,$N321,$T321),Oferta!$B$2:$Q$360,15,FALSE)</f>
        <v>Sérgio Ricardo Ribeiro</v>
      </c>
      <c r="AI321" s="5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12"/>
      <c r="AW321" s="12"/>
    </row>
    <row r="322" spans="1:49" ht="15" customHeight="1">
      <c r="A322" s="12"/>
      <c r="B322" s="12"/>
      <c r="C322" s="12"/>
      <c r="D322" s="12"/>
      <c r="E322" s="12"/>
      <c r="F322" s="12"/>
      <c r="G322" s="12"/>
      <c r="H322" s="12" t="str">
        <f t="shared" si="4"/>
        <v>T02CONDUTA PROFISSIONAL DO ECONOMISTA</v>
      </c>
      <c r="I322" s="12" t="e">
        <f>VLOOKUP(CONCATENATE(N322,T322),Simulador!$H$26:$H$33,1,FALSE)</f>
        <v>#N/A</v>
      </c>
      <c r="J322" s="12" t="e">
        <f t="shared" si="5"/>
        <v>#N/A</v>
      </c>
      <c r="K322" s="13" t="str">
        <f t="shared" si="6"/>
        <v>Quinta0,381944444444444Sócrates Guzman</v>
      </c>
      <c r="L322" s="12" t="str">
        <f t="shared" si="7"/>
        <v>9º Semestre - T02MatutinoQuinta0,381944444444444</v>
      </c>
      <c r="M322" s="14" t="s">
        <v>31</v>
      </c>
      <c r="N322" s="3" t="s">
        <v>89</v>
      </c>
      <c r="O322" s="20" t="str">
        <f>VLOOKUP(CONCATENATE($M322,$N322),Curriculos!$A$2:$J$332,4,FALSE)</f>
        <v>CONDUTA PROFISSIONAL DO ECONOMISTA</v>
      </c>
      <c r="P322" s="21" t="str">
        <f>VLOOKUP(CONCATENATE($M322,$N322),Curriculos!$A$2:$J$332,5,FALSE)</f>
        <v>OB</v>
      </c>
      <c r="Q322" s="21" t="str">
        <f>VLOOKUP(CONCATENATE($M322,$N322),Curriculos!$A$2:$J$332,7,FALSE)</f>
        <v>T</v>
      </c>
      <c r="R322" s="21">
        <f>VLOOKUP(CONCATENATE($M322,$N322),Curriculos!$A$2:$J$332,8,FALSE)</f>
        <v>30</v>
      </c>
      <c r="S322" s="5" t="s">
        <v>33</v>
      </c>
      <c r="T322" s="22" t="s">
        <v>29</v>
      </c>
      <c r="U322" s="21" t="str">
        <f>VLOOKUP(CONCATENATE($M322,$N322),Curriculos!$A$2:$J$332,10,FALSE)</f>
        <v>DCEC</v>
      </c>
      <c r="V322" s="20" t="str">
        <f>VLOOKUP(CONCATENATE($M322,$N322,$T322),Oferta!$B$2:$R$360,17,FALSE)</f>
        <v>9º Semestre - T02</v>
      </c>
      <c r="W322" s="20" t="str">
        <f>VLOOKUP(CONCATENATE($M322,$N322,$T322),Oferta!$B$2:$Q$360,12,FALSE)</f>
        <v>FM</v>
      </c>
      <c r="X322" s="22">
        <v>1</v>
      </c>
      <c r="Y322" s="23">
        <f>VLOOKUP(CONCATENATE($W322,$X322),Mtz_Horarios!$E$2:$H$92,2,FALSE)</f>
        <v>0.38194444444444442</v>
      </c>
      <c r="Z322" s="23" t="str">
        <f>VLOOKUP(CONCATENATE($W322,$X322),Mtz_Horarios!$E$2:$H$92,3,FALSE)</f>
        <v>Quinta</v>
      </c>
      <c r="AA322" s="24" t="str">
        <f>VLOOKUP(CONCATENATE($W322,$X322),Mtz_Horarios!$E$2:$H$92,4,FALSE)</f>
        <v>Matutino</v>
      </c>
      <c r="AB322" s="20">
        <f>VLOOKUP(CONCATENATE($M322,$N322,$T322),Oferta!$B$2:$Q$360,16,FALSE)</f>
        <v>1107</v>
      </c>
      <c r="AC322" s="20" t="str">
        <f>VLOOKUP(CONCATENATE($M322,$N322,$T322),Oferta!$B$2:$Q$360,15,FALSE)</f>
        <v>Sócrates Guzman</v>
      </c>
      <c r="AI322" s="5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12"/>
      <c r="AW322" s="12"/>
    </row>
    <row r="323" spans="1:49" ht="15" customHeight="1">
      <c r="A323" s="12"/>
      <c r="B323" s="12"/>
      <c r="C323" s="12"/>
      <c r="D323" s="12"/>
      <c r="E323" s="12"/>
      <c r="F323" s="12"/>
      <c r="G323" s="12"/>
      <c r="H323" s="12" t="str">
        <f t="shared" si="4"/>
        <v>T02CONDUTA PROFISSIONAL DO ECONOMISTA</v>
      </c>
      <c r="I323" s="12" t="e">
        <f>VLOOKUP(CONCATENATE(N323,T323),Simulador!$H$26:$H$33,1,FALSE)</f>
        <v>#N/A</v>
      </c>
      <c r="J323" s="12" t="e">
        <f t="shared" si="5"/>
        <v>#N/A</v>
      </c>
      <c r="K323" s="13" t="str">
        <f t="shared" si="6"/>
        <v>Quinta0,416666666666667Sócrates Guzman</v>
      </c>
      <c r="L323" s="12" t="str">
        <f t="shared" si="7"/>
        <v>9º Semestre - T02MatutinoQuinta0,416666666666667</v>
      </c>
      <c r="M323" s="14" t="s">
        <v>31</v>
      </c>
      <c r="N323" s="3" t="s">
        <v>89</v>
      </c>
      <c r="O323" s="20" t="str">
        <f>VLOOKUP(CONCATENATE($M323,$N323),Curriculos!$A$2:$J$332,4,FALSE)</f>
        <v>CONDUTA PROFISSIONAL DO ECONOMISTA</v>
      </c>
      <c r="P323" s="21" t="str">
        <f>VLOOKUP(CONCATENATE($M323,$N323),Curriculos!$A$2:$J$332,5,FALSE)</f>
        <v>OB</v>
      </c>
      <c r="Q323" s="21" t="str">
        <f>VLOOKUP(CONCATENATE($M323,$N323),Curriculos!$A$2:$J$332,7,FALSE)</f>
        <v>T</v>
      </c>
      <c r="R323" s="21">
        <f>VLOOKUP(CONCATENATE($M323,$N323),Curriculos!$A$2:$J$332,8,FALSE)</f>
        <v>30</v>
      </c>
      <c r="S323" s="5" t="s">
        <v>33</v>
      </c>
      <c r="T323" s="22" t="s">
        <v>29</v>
      </c>
      <c r="U323" s="21" t="str">
        <f>VLOOKUP(CONCATENATE($M323,$N323),Curriculos!$A$2:$J$332,10,FALSE)</f>
        <v>DCEC</v>
      </c>
      <c r="V323" s="20" t="str">
        <f>VLOOKUP(CONCATENATE($M323,$N323,$T323),Oferta!$B$2:$R$360,17,FALSE)</f>
        <v>9º Semestre - T02</v>
      </c>
      <c r="W323" s="20" t="str">
        <f>VLOOKUP(CONCATENATE($M323,$N323,$T323),Oferta!$B$2:$Q$360,12,FALSE)</f>
        <v>FM</v>
      </c>
      <c r="X323" s="22">
        <v>2</v>
      </c>
      <c r="Y323" s="23">
        <f>VLOOKUP(CONCATENATE($W323,$X323),Mtz_Horarios!$E$2:$H$92,2,FALSE)</f>
        <v>0.41666666666666663</v>
      </c>
      <c r="Z323" s="23" t="str">
        <f>VLOOKUP(CONCATENATE($W323,$X323),Mtz_Horarios!$E$2:$H$92,3,FALSE)</f>
        <v>Quinta</v>
      </c>
      <c r="AA323" s="24" t="str">
        <f>VLOOKUP(CONCATENATE($W323,$X323),Mtz_Horarios!$E$2:$H$92,4,FALSE)</f>
        <v>Matutino</v>
      </c>
      <c r="AB323" s="20">
        <f>VLOOKUP(CONCATENATE($M323,$N323,$T323),Oferta!$B$2:$Q$360,16,FALSE)</f>
        <v>1107</v>
      </c>
      <c r="AC323" s="20" t="str">
        <f>VLOOKUP(CONCATENATE($M323,$N323,$T323),Oferta!$B$2:$Q$360,15,FALSE)</f>
        <v>Sócrates Guzman</v>
      </c>
      <c r="AI323" s="5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12"/>
      <c r="AW323" s="12"/>
    </row>
    <row r="324" spans="1:49" ht="15" customHeight="1">
      <c r="A324" s="12"/>
      <c r="B324" s="12"/>
      <c r="C324" s="12"/>
      <c r="D324" s="12"/>
      <c r="E324" s="12"/>
      <c r="F324" s="12"/>
      <c r="G324" s="12"/>
      <c r="H324" s="12" t="e">
        <f t="shared" si="4"/>
        <v>#N/A</v>
      </c>
      <c r="I324" s="12" t="e">
        <f>VLOOKUP(CONCATENATE(N324,T324),Simulador!$H$26:$H$33,1,FALSE)</f>
        <v>#N/A</v>
      </c>
      <c r="J324" s="12" t="e">
        <f t="shared" si="5"/>
        <v>#N/A</v>
      </c>
      <c r="K324" s="13" t="e">
        <f t="shared" si="6"/>
        <v>#N/A</v>
      </c>
      <c r="L324" s="12" t="e">
        <f t="shared" si="7"/>
        <v>#N/A</v>
      </c>
      <c r="M324" s="14" t="s">
        <v>31</v>
      </c>
      <c r="N324" s="3" t="s">
        <v>90</v>
      </c>
      <c r="O324" s="20" t="str">
        <f>VLOOKUP(CONCATENATE($M324,$N324),Curriculos!$A$2:$J$332,4,FALSE)</f>
        <v>LABORATÓRIO DE PRÁTICA VIII</v>
      </c>
      <c r="P324" s="21" t="str">
        <f>VLOOKUP(CONCATENATE($M324,$N324),Curriculos!$A$2:$J$332,5,FALSE)</f>
        <v>OP</v>
      </c>
      <c r="Q324" s="21" t="e">
        <f>VLOOKUP($N324,Oferta!$D$2:$P$100,5,FALSE)</f>
        <v>#N/A</v>
      </c>
      <c r="R324" s="21">
        <f>VLOOKUP(CONCATENATE($M324,$N324),Curriculos!$A$2:$J$332,8,FALSE)</f>
        <v>60</v>
      </c>
      <c r="S324" s="5" t="s">
        <v>33</v>
      </c>
      <c r="T324" s="22" t="s">
        <v>29</v>
      </c>
      <c r="U324" s="21" t="str">
        <f>VLOOKUP(CONCATENATE($M324,$N324),Curriculos!$A$2:$J$332,10,FALSE)</f>
        <v>DCEC</v>
      </c>
      <c r="V324" s="20" t="e">
        <f>VLOOKUP(CONCATENATE($M324,$N324,$T324),Oferta!$B$2:$R$360,17,FALSE)</f>
        <v>#N/A</v>
      </c>
      <c r="W324" s="20" t="e">
        <f>VLOOKUP(CONCATENATE($M324,$N324,$T324),Oferta!$B$2:$Q$360,12,FALSE)</f>
        <v>#N/A</v>
      </c>
      <c r="X324" s="22">
        <v>1</v>
      </c>
      <c r="Y324" s="23" t="e">
        <f>VLOOKUP(CONCATENATE($W324,$X324),Mtz_Horarios!$E$2:$H$92,2,FALSE)</f>
        <v>#N/A</v>
      </c>
      <c r="Z324" s="23" t="e">
        <f>VLOOKUP(CONCATENATE($W324,$X324),Mtz_Horarios!$E$2:$H$92,3,FALSE)</f>
        <v>#N/A</v>
      </c>
      <c r="AA324" s="24" t="e">
        <f>VLOOKUP(CONCATENATE($W324,$X324),Mtz_Horarios!$E$2:$H$92,4,FALSE)</f>
        <v>#N/A</v>
      </c>
      <c r="AB324" s="20" t="e">
        <f>VLOOKUP(CONCATENATE($M324,$N324,$T324),Oferta!$B$2:$Q$360,16,FALSE)</f>
        <v>#N/A</v>
      </c>
      <c r="AC324" s="20" t="e">
        <f>VLOOKUP(CONCATENATE($M324,$N324,$T324),Oferta!$B$2:$Q$360,15,FALSE)</f>
        <v>#N/A</v>
      </c>
      <c r="AI324" s="5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12"/>
      <c r="AW324" s="12"/>
    </row>
    <row r="325" spans="1:49" ht="15" customHeight="1">
      <c r="A325" s="12"/>
      <c r="B325" s="12"/>
      <c r="C325" s="12"/>
      <c r="D325" s="12"/>
      <c r="E325" s="12"/>
      <c r="F325" s="12"/>
      <c r="G325" s="12"/>
      <c r="H325" s="12" t="e">
        <f t="shared" si="4"/>
        <v>#N/A</v>
      </c>
      <c r="I325" s="12" t="e">
        <f>VLOOKUP(CONCATENATE(N325,T325),Simulador!$H$26:$H$33,1,FALSE)</f>
        <v>#N/A</v>
      </c>
      <c r="J325" s="12" t="e">
        <f t="shared" si="5"/>
        <v>#N/A</v>
      </c>
      <c r="K325" s="13" t="e">
        <f t="shared" si="6"/>
        <v>#N/A</v>
      </c>
      <c r="L325" s="12" t="e">
        <f t="shared" si="7"/>
        <v>#N/A</v>
      </c>
      <c r="M325" s="14" t="s">
        <v>31</v>
      </c>
      <c r="N325" s="3" t="s">
        <v>90</v>
      </c>
      <c r="O325" s="20" t="str">
        <f>VLOOKUP(CONCATENATE($M325,$N325),Curriculos!$A$2:$J$332,4,FALSE)</f>
        <v>LABORATÓRIO DE PRÁTICA VIII</v>
      </c>
      <c r="P325" s="21" t="str">
        <f>VLOOKUP(CONCATENATE($M325,$N325),Curriculos!$A$2:$J$332,5,FALSE)</f>
        <v>OP</v>
      </c>
      <c r="Q325" s="21" t="e">
        <f>VLOOKUP($N325,Oferta!$D$2:$P$100,5,FALSE)</f>
        <v>#N/A</v>
      </c>
      <c r="R325" s="21">
        <f>VLOOKUP(CONCATENATE($M325,$N325),Curriculos!$A$2:$J$332,8,FALSE)</f>
        <v>60</v>
      </c>
      <c r="S325" s="5" t="s">
        <v>33</v>
      </c>
      <c r="T325" s="22" t="s">
        <v>29</v>
      </c>
      <c r="U325" s="21" t="str">
        <f>VLOOKUP(CONCATENATE($M325,$N325),Curriculos!$A$2:$J$332,10,FALSE)</f>
        <v>DCEC</v>
      </c>
      <c r="V325" s="20" t="e">
        <f>VLOOKUP(CONCATENATE($M325,$N325,$T325),Oferta!$B$2:$R$360,17,FALSE)</f>
        <v>#N/A</v>
      </c>
      <c r="W325" s="20" t="e">
        <f>VLOOKUP(CONCATENATE($M325,$N325,$T325),Oferta!$B$2:$Q$360,12,FALSE)</f>
        <v>#N/A</v>
      </c>
      <c r="X325" s="22">
        <v>2</v>
      </c>
      <c r="Y325" s="23" t="e">
        <f>VLOOKUP(CONCATENATE($W325,$X325),Mtz_Horarios!$E$2:$H$92,2,FALSE)</f>
        <v>#N/A</v>
      </c>
      <c r="Z325" s="23" t="e">
        <f>VLOOKUP(CONCATENATE($W325,$X325),Mtz_Horarios!$E$2:$H$92,3,FALSE)</f>
        <v>#N/A</v>
      </c>
      <c r="AA325" s="24" t="e">
        <f>VLOOKUP(CONCATENATE($W325,$X325),Mtz_Horarios!$E$2:$H$92,4,FALSE)</f>
        <v>#N/A</v>
      </c>
      <c r="AB325" s="20" t="e">
        <f>VLOOKUP(CONCATENATE($M325,$N325,$T325),Oferta!$B$2:$Q$360,16,FALSE)</f>
        <v>#N/A</v>
      </c>
      <c r="AC325" s="20" t="e">
        <f>VLOOKUP(CONCATENATE($M325,$N325,$T325),Oferta!$B$2:$Q$360,15,FALSE)</f>
        <v>#N/A</v>
      </c>
      <c r="AI325" s="5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12"/>
      <c r="AW325" s="12"/>
    </row>
    <row r="326" spans="1:49" ht="15" customHeight="1">
      <c r="A326" s="12"/>
      <c r="B326" s="12"/>
      <c r="C326" s="12"/>
      <c r="D326" s="12"/>
      <c r="E326" s="12"/>
      <c r="F326" s="12"/>
      <c r="G326" s="12"/>
      <c r="H326" s="12" t="e">
        <f t="shared" si="4"/>
        <v>#N/A</v>
      </c>
      <c r="I326" s="12" t="e">
        <f>VLOOKUP(CONCATENATE(N326,T326),Simulador!$H$26:$H$33,1,FALSE)</f>
        <v>#N/A</v>
      </c>
      <c r="J326" s="12" t="e">
        <f t="shared" si="5"/>
        <v>#N/A</v>
      </c>
      <c r="K326" s="13" t="e">
        <f t="shared" si="6"/>
        <v>#N/A</v>
      </c>
      <c r="L326" s="12" t="e">
        <f t="shared" si="7"/>
        <v>#N/A</v>
      </c>
      <c r="M326" s="14" t="s">
        <v>31</v>
      </c>
      <c r="N326" s="3" t="s">
        <v>90</v>
      </c>
      <c r="O326" s="20" t="str">
        <f>VLOOKUP(CONCATENATE($M326,$N326),Curriculos!$A$2:$J$332,4,FALSE)</f>
        <v>LABORATÓRIO DE PRÁTICA VIII</v>
      </c>
      <c r="P326" s="21" t="str">
        <f>VLOOKUP(CONCATENATE($M326,$N326),Curriculos!$A$2:$J$332,5,FALSE)</f>
        <v>OP</v>
      </c>
      <c r="Q326" s="21" t="e">
        <f>VLOOKUP($N326,Oferta!$D$2:$P$100,5,FALSE)</f>
        <v>#N/A</v>
      </c>
      <c r="R326" s="21">
        <f>VLOOKUP(CONCATENATE($M326,$N326),Curriculos!$A$2:$J$332,8,FALSE)</f>
        <v>60</v>
      </c>
      <c r="S326" s="5" t="s">
        <v>33</v>
      </c>
      <c r="T326" s="22" t="s">
        <v>29</v>
      </c>
      <c r="U326" s="21" t="str">
        <f>VLOOKUP(CONCATENATE($M326,$N326),Curriculos!$A$2:$J$332,10,FALSE)</f>
        <v>DCEC</v>
      </c>
      <c r="V326" s="20" t="e">
        <f>VLOOKUP(CONCATENATE($M326,$N326,$T326),Oferta!$B$2:$R$360,17,FALSE)</f>
        <v>#N/A</v>
      </c>
      <c r="W326" s="20" t="e">
        <f>VLOOKUP(CONCATENATE($M326,$N326,$T326),Oferta!$B$2:$Q$360,12,FALSE)</f>
        <v>#N/A</v>
      </c>
      <c r="X326" s="22">
        <v>3</v>
      </c>
      <c r="Y326" s="23" t="e">
        <f>VLOOKUP(CONCATENATE($W326,$X326),Mtz_Horarios!$E$2:$H$92,2,FALSE)</f>
        <v>#N/A</v>
      </c>
      <c r="Z326" s="23" t="e">
        <f>VLOOKUP(CONCATENATE($W326,$X326),Mtz_Horarios!$E$2:$H$92,3,FALSE)</f>
        <v>#N/A</v>
      </c>
      <c r="AA326" s="24" t="e">
        <f>VLOOKUP(CONCATENATE($W326,$X326),Mtz_Horarios!$E$2:$H$92,4,FALSE)</f>
        <v>#N/A</v>
      </c>
      <c r="AB326" s="20" t="e">
        <f>VLOOKUP(CONCATENATE($M326,$N326,$T326),Oferta!$B$2:$Q$360,16,FALSE)</f>
        <v>#N/A</v>
      </c>
      <c r="AC326" s="20" t="e">
        <f>VLOOKUP(CONCATENATE($M326,$N326,$T326),Oferta!$B$2:$Q$360,15,FALSE)</f>
        <v>#N/A</v>
      </c>
      <c r="AI326" s="5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12"/>
      <c r="AW326" s="12"/>
    </row>
    <row r="327" spans="1:49" ht="15" customHeight="1">
      <c r="A327" s="12"/>
      <c r="B327" s="12"/>
      <c r="C327" s="12"/>
      <c r="D327" s="12"/>
      <c r="E327" s="12"/>
      <c r="F327" s="12"/>
      <c r="G327" s="12"/>
      <c r="H327" s="12" t="e">
        <f t="shared" si="4"/>
        <v>#N/A</v>
      </c>
      <c r="I327" s="12" t="e">
        <f>VLOOKUP(CONCATENATE(N327,T327),Simulador!$H$26:$H$33,1,FALSE)</f>
        <v>#N/A</v>
      </c>
      <c r="J327" s="12" t="e">
        <f t="shared" si="5"/>
        <v>#N/A</v>
      </c>
      <c r="K327" s="13" t="e">
        <f t="shared" si="6"/>
        <v>#N/A</v>
      </c>
      <c r="L327" s="12" t="e">
        <f t="shared" si="7"/>
        <v>#N/A</v>
      </c>
      <c r="M327" s="14" t="s">
        <v>31</v>
      </c>
      <c r="N327" s="3" t="s">
        <v>90</v>
      </c>
      <c r="O327" s="20" t="str">
        <f>VLOOKUP(CONCATENATE($M327,$N327),Curriculos!$A$2:$J$332,4,FALSE)</f>
        <v>LABORATÓRIO DE PRÁTICA VIII</v>
      </c>
      <c r="P327" s="21" t="str">
        <f>VLOOKUP(CONCATENATE($M327,$N327),Curriculos!$A$2:$J$332,5,FALSE)</f>
        <v>OP</v>
      </c>
      <c r="Q327" s="21" t="e">
        <f>VLOOKUP($N327,Oferta!$D$2:$P$100,5,FALSE)</f>
        <v>#N/A</v>
      </c>
      <c r="R327" s="21">
        <f>VLOOKUP(CONCATENATE($M327,$N327),Curriculos!$A$2:$J$332,8,FALSE)</f>
        <v>60</v>
      </c>
      <c r="S327" s="5" t="s">
        <v>33</v>
      </c>
      <c r="T327" s="22" t="s">
        <v>29</v>
      </c>
      <c r="U327" s="21" t="str">
        <f>VLOOKUP(CONCATENATE($M327,$N327),Curriculos!$A$2:$J$332,10,FALSE)</f>
        <v>DCEC</v>
      </c>
      <c r="V327" s="20" t="e">
        <f>VLOOKUP(CONCATENATE($M327,$N327,$T327),Oferta!$B$2:$R$360,17,FALSE)</f>
        <v>#N/A</v>
      </c>
      <c r="W327" s="20" t="e">
        <f>VLOOKUP(CONCATENATE($M327,$N327,$T327),Oferta!$B$2:$Q$360,12,FALSE)</f>
        <v>#N/A</v>
      </c>
      <c r="X327" s="22">
        <v>4</v>
      </c>
      <c r="Y327" s="23" t="e">
        <f>VLOOKUP(CONCATENATE($W327,$X327),Mtz_Horarios!$E$2:$H$92,2,FALSE)</f>
        <v>#N/A</v>
      </c>
      <c r="Z327" s="23" t="e">
        <f>VLOOKUP(CONCATENATE($W327,$X327),Mtz_Horarios!$E$2:$H$92,3,FALSE)</f>
        <v>#N/A</v>
      </c>
      <c r="AA327" s="24" t="e">
        <f>VLOOKUP(CONCATENATE($W327,$X327),Mtz_Horarios!$E$2:$H$92,4,FALSE)</f>
        <v>#N/A</v>
      </c>
      <c r="AB327" s="20" t="e">
        <f>VLOOKUP(CONCATENATE($M327,$N327,$T327),Oferta!$B$2:$Q$360,16,FALSE)</f>
        <v>#N/A</v>
      </c>
      <c r="AC327" s="20" t="e">
        <f>VLOOKUP(CONCATENATE($M327,$N327,$T327),Oferta!$B$2:$Q$360,15,FALSE)</f>
        <v>#N/A</v>
      </c>
      <c r="AI327" s="5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12"/>
      <c r="AW327" s="12"/>
    </row>
    <row r="328" spans="1:49" ht="15" customHeight="1">
      <c r="A328" s="12"/>
      <c r="B328" s="12"/>
      <c r="C328" s="12"/>
      <c r="D328" s="12"/>
      <c r="E328" s="12"/>
      <c r="F328" s="12"/>
      <c r="G328" s="12"/>
      <c r="H328" s="12" t="e">
        <f t="shared" si="4"/>
        <v>#N/A</v>
      </c>
      <c r="I328" s="12" t="e">
        <f>VLOOKUP(CONCATENATE(N328,T328),Simulador!$H$26:$H$33,1,FALSE)</f>
        <v>#N/A</v>
      </c>
      <c r="J328" s="12" t="e">
        <f t="shared" si="5"/>
        <v>#N/A</v>
      </c>
      <c r="K328" s="13" t="e">
        <f t="shared" si="6"/>
        <v>#N/A</v>
      </c>
      <c r="L328" s="12" t="e">
        <f t="shared" si="7"/>
        <v>#N/A</v>
      </c>
      <c r="M328" s="14" t="s">
        <v>31</v>
      </c>
      <c r="N328" s="3" t="s">
        <v>91</v>
      </c>
      <c r="O328" s="20" t="str">
        <f>VLOOKUP(CONCATENATE($M328,$N328),Curriculos!$A$2:$J$332,4,FALSE)</f>
        <v>TÓPICOS ESPECIAIS EM ECONOMIA IV</v>
      </c>
      <c r="P328" s="21" t="str">
        <f>VLOOKUP(CONCATENATE($M328,$N328),Curriculos!$A$2:$J$332,5,FALSE)</f>
        <v>OP</v>
      </c>
      <c r="Q328" s="21" t="e">
        <f>VLOOKUP($N328,Oferta!$D$2:$P$100,5,FALSE)</f>
        <v>#N/A</v>
      </c>
      <c r="R328" s="21">
        <f>VLOOKUP(CONCATENATE($M328,$N328),Curriculos!$A$2:$J$332,8,FALSE)</f>
        <v>60</v>
      </c>
      <c r="S328" s="5"/>
      <c r="T328" s="22" t="s">
        <v>29</v>
      </c>
      <c r="U328" s="21" t="str">
        <f>VLOOKUP(CONCATENATE($M328,$N328),Curriculos!$A$2:$J$332,10,FALSE)</f>
        <v>DCEC</v>
      </c>
      <c r="V328" s="20" t="e">
        <f>VLOOKUP(CONCATENATE($M328,$N328,$T328),Oferta!$B$2:$R$360,17,FALSE)</f>
        <v>#N/A</v>
      </c>
      <c r="W328" s="20" t="e">
        <f>VLOOKUP(CONCATENATE($M328,$N328,$T328),Oferta!$B$2:$Q$360,12,FALSE)</f>
        <v>#N/A</v>
      </c>
      <c r="X328" s="22">
        <v>1</v>
      </c>
      <c r="Y328" s="23" t="e">
        <f>VLOOKUP(CONCATENATE($W328,$X328),Mtz_Horarios!$E$2:$H$92,2,FALSE)</f>
        <v>#N/A</v>
      </c>
      <c r="Z328" s="23" t="e">
        <f>VLOOKUP(CONCATENATE($W328,$X328),Mtz_Horarios!$E$2:$H$92,3,FALSE)</f>
        <v>#N/A</v>
      </c>
      <c r="AA328" s="24" t="e">
        <f>VLOOKUP(CONCATENATE($W328,$X328),Mtz_Horarios!$E$2:$H$92,4,FALSE)</f>
        <v>#N/A</v>
      </c>
      <c r="AB328" s="20" t="e">
        <f>VLOOKUP(CONCATENATE($M328,$N328,$T328),Oferta!$B$2:$Q$360,16,FALSE)</f>
        <v>#N/A</v>
      </c>
      <c r="AC328" s="20" t="e">
        <f>VLOOKUP(CONCATENATE($M328,$N328,$T328),Oferta!$B$2:$Q$360,15,FALSE)</f>
        <v>#N/A</v>
      </c>
      <c r="AD328" s="12"/>
      <c r="AE328" s="12"/>
      <c r="AF328" s="12"/>
      <c r="AG328" s="12"/>
      <c r="AH328" s="12"/>
      <c r="AI328" s="5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12"/>
      <c r="AW328" s="12"/>
    </row>
    <row r="329" spans="1:49" ht="15" customHeight="1">
      <c r="A329" s="12"/>
      <c r="B329" s="12"/>
      <c r="C329" s="12"/>
      <c r="D329" s="12"/>
      <c r="E329" s="12"/>
      <c r="F329" s="12"/>
      <c r="G329" s="12"/>
      <c r="H329" s="12" t="e">
        <f t="shared" si="4"/>
        <v>#N/A</v>
      </c>
      <c r="I329" s="12" t="e">
        <f>VLOOKUP(CONCATENATE(N329,T329),Simulador!$H$26:$H$33,1,FALSE)</f>
        <v>#N/A</v>
      </c>
      <c r="J329" s="12" t="e">
        <f t="shared" si="5"/>
        <v>#N/A</v>
      </c>
      <c r="K329" s="13" t="e">
        <f t="shared" si="6"/>
        <v>#N/A</v>
      </c>
      <c r="L329" s="12" t="e">
        <f t="shared" si="7"/>
        <v>#N/A</v>
      </c>
      <c r="M329" s="14" t="s">
        <v>31</v>
      </c>
      <c r="N329" s="3" t="s">
        <v>91</v>
      </c>
      <c r="O329" s="20" t="str">
        <f>VLOOKUP(CONCATENATE($M329,$N329),Curriculos!$A$2:$J$332,4,FALSE)</f>
        <v>TÓPICOS ESPECIAIS EM ECONOMIA IV</v>
      </c>
      <c r="P329" s="21" t="str">
        <f>VLOOKUP(CONCATENATE($M329,$N329),Curriculos!$A$2:$J$332,5,FALSE)</f>
        <v>OP</v>
      </c>
      <c r="Q329" s="21" t="e">
        <f>VLOOKUP($N329,Oferta!$D$2:$P$100,5,FALSE)</f>
        <v>#N/A</v>
      </c>
      <c r="R329" s="21">
        <f>VLOOKUP(CONCATENATE($M329,$N329),Curriculos!$A$2:$J$332,8,FALSE)</f>
        <v>60</v>
      </c>
      <c r="S329" s="5"/>
      <c r="T329" s="22" t="s">
        <v>29</v>
      </c>
      <c r="U329" s="21" t="str">
        <f>VLOOKUP(CONCATENATE($M329,$N329),Curriculos!$A$2:$J$332,10,FALSE)</f>
        <v>DCEC</v>
      </c>
      <c r="V329" s="20" t="e">
        <f>VLOOKUP(CONCATENATE($M329,$N329,$T329),Oferta!$B$2:$R$360,17,FALSE)</f>
        <v>#N/A</v>
      </c>
      <c r="W329" s="20" t="e">
        <f>VLOOKUP(CONCATENATE($M329,$N329,$T329),Oferta!$B$2:$Q$360,12,FALSE)</f>
        <v>#N/A</v>
      </c>
      <c r="X329" s="22">
        <v>2</v>
      </c>
      <c r="Y329" s="23" t="e">
        <f>VLOOKUP(CONCATENATE($W329,$X329),Mtz_Horarios!$E$2:$H$92,2,FALSE)</f>
        <v>#N/A</v>
      </c>
      <c r="Z329" s="23" t="e">
        <f>VLOOKUP(CONCATENATE($W329,$X329),Mtz_Horarios!$E$2:$H$92,3,FALSE)</f>
        <v>#N/A</v>
      </c>
      <c r="AA329" s="24" t="e">
        <f>VLOOKUP(CONCATENATE($W329,$X329),Mtz_Horarios!$E$2:$H$92,4,FALSE)</f>
        <v>#N/A</v>
      </c>
      <c r="AB329" s="20" t="e">
        <f>VLOOKUP(CONCATENATE($M329,$N329,$T329),Oferta!$B$2:$Q$360,16,FALSE)</f>
        <v>#N/A</v>
      </c>
      <c r="AC329" s="20" t="e">
        <f>VLOOKUP(CONCATENATE($M329,$N329,$T329),Oferta!$B$2:$Q$360,15,FALSE)</f>
        <v>#N/A</v>
      </c>
      <c r="AD329" s="12"/>
      <c r="AE329" s="12"/>
      <c r="AF329" s="12"/>
      <c r="AG329" s="12"/>
      <c r="AH329" s="12"/>
      <c r="AI329" s="5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12"/>
      <c r="AW329" s="12"/>
    </row>
    <row r="330" spans="1:49" ht="15" customHeight="1">
      <c r="A330" s="12"/>
      <c r="B330" s="12"/>
      <c r="C330" s="12"/>
      <c r="D330" s="12"/>
      <c r="E330" s="12"/>
      <c r="F330" s="12"/>
      <c r="G330" s="12"/>
      <c r="H330" s="12" t="e">
        <f t="shared" si="4"/>
        <v>#N/A</v>
      </c>
      <c r="I330" s="12" t="e">
        <f>VLOOKUP(CONCATENATE(N330,T330),Simulador!$H$26:$H$33,1,FALSE)</f>
        <v>#N/A</v>
      </c>
      <c r="J330" s="12" t="e">
        <f t="shared" si="5"/>
        <v>#N/A</v>
      </c>
      <c r="K330" s="13" t="e">
        <f t="shared" si="6"/>
        <v>#N/A</v>
      </c>
      <c r="L330" s="12" t="e">
        <f t="shared" si="7"/>
        <v>#N/A</v>
      </c>
      <c r="M330" s="14" t="s">
        <v>31</v>
      </c>
      <c r="N330" s="3" t="s">
        <v>91</v>
      </c>
      <c r="O330" s="20" t="str">
        <f>VLOOKUP(CONCATENATE($M330,$N330),Curriculos!$A$2:$J$332,4,FALSE)</f>
        <v>TÓPICOS ESPECIAIS EM ECONOMIA IV</v>
      </c>
      <c r="P330" s="21" t="str">
        <f>VLOOKUP(CONCATENATE($M330,$N330),Curriculos!$A$2:$J$332,5,FALSE)</f>
        <v>OP</v>
      </c>
      <c r="Q330" s="21" t="e">
        <f>VLOOKUP($N330,Oferta!$D$2:$P$100,5,FALSE)</f>
        <v>#N/A</v>
      </c>
      <c r="R330" s="21">
        <f>VLOOKUP(CONCATENATE($M330,$N330),Curriculos!$A$2:$J$332,8,FALSE)</f>
        <v>60</v>
      </c>
      <c r="S330" s="5"/>
      <c r="T330" s="22" t="s">
        <v>29</v>
      </c>
      <c r="U330" s="21" t="str">
        <f>VLOOKUP(CONCATENATE($M330,$N330),Curriculos!$A$2:$J$332,10,FALSE)</f>
        <v>DCEC</v>
      </c>
      <c r="V330" s="20" t="e">
        <f>VLOOKUP(CONCATENATE($M330,$N330,$T330),Oferta!$B$2:$R$360,17,FALSE)</f>
        <v>#N/A</v>
      </c>
      <c r="W330" s="20" t="e">
        <f>VLOOKUP(CONCATENATE($M330,$N330,$T330),Oferta!$B$2:$Q$360,12,FALSE)</f>
        <v>#N/A</v>
      </c>
      <c r="X330" s="22">
        <v>3</v>
      </c>
      <c r="Y330" s="23" t="e">
        <f>VLOOKUP(CONCATENATE($W330,$X330),Mtz_Horarios!$E$2:$H$92,2,FALSE)</f>
        <v>#N/A</v>
      </c>
      <c r="Z330" s="23" t="e">
        <f>VLOOKUP(CONCATENATE($W330,$X330),Mtz_Horarios!$E$2:$H$92,3,FALSE)</f>
        <v>#N/A</v>
      </c>
      <c r="AA330" s="24" t="e">
        <f>VLOOKUP(CONCATENATE($W330,$X330),Mtz_Horarios!$E$2:$H$92,4,FALSE)</f>
        <v>#N/A</v>
      </c>
      <c r="AB330" s="20" t="e">
        <f>VLOOKUP(CONCATENATE($M330,$N330,$T330),Oferta!$B$2:$Q$360,16,FALSE)</f>
        <v>#N/A</v>
      </c>
      <c r="AC330" s="20" t="e">
        <f>VLOOKUP(CONCATENATE($M330,$N330,$T330),Oferta!$B$2:$Q$360,15,FALSE)</f>
        <v>#N/A</v>
      </c>
      <c r="AD330" s="12"/>
      <c r="AE330" s="12"/>
      <c r="AF330" s="12"/>
      <c r="AG330" s="12"/>
      <c r="AH330" s="12"/>
      <c r="AI330" s="5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12"/>
      <c r="AW330" s="12"/>
    </row>
    <row r="331" spans="1:49" ht="15" customHeight="1">
      <c r="A331" s="12"/>
      <c r="B331" s="12"/>
      <c r="C331" s="12"/>
      <c r="D331" s="12"/>
      <c r="E331" s="12"/>
      <c r="F331" s="12"/>
      <c r="G331" s="12"/>
      <c r="H331" s="12" t="e">
        <f t="shared" si="4"/>
        <v>#N/A</v>
      </c>
      <c r="I331" s="12" t="e">
        <f>VLOOKUP(CONCATENATE(N331,T331),Simulador!$H$26:$H$33,1,FALSE)</f>
        <v>#N/A</v>
      </c>
      <c r="J331" s="12" t="e">
        <f t="shared" si="5"/>
        <v>#N/A</v>
      </c>
      <c r="K331" s="13" t="e">
        <f t="shared" si="6"/>
        <v>#N/A</v>
      </c>
      <c r="L331" s="12" t="e">
        <f t="shared" si="7"/>
        <v>#N/A</v>
      </c>
      <c r="M331" s="14" t="s">
        <v>31</v>
      </c>
      <c r="N331" s="3" t="s">
        <v>91</v>
      </c>
      <c r="O331" s="20" t="str">
        <f>VLOOKUP(CONCATENATE($M331,$N331),Curriculos!$A$2:$J$332,4,FALSE)</f>
        <v>TÓPICOS ESPECIAIS EM ECONOMIA IV</v>
      </c>
      <c r="P331" s="21" t="str">
        <f>VLOOKUP(CONCATENATE($M331,$N331),Curriculos!$A$2:$J$332,5,FALSE)</f>
        <v>OP</v>
      </c>
      <c r="Q331" s="21" t="e">
        <f>VLOOKUP($N331,Oferta!$D$2:$P$100,5,FALSE)</f>
        <v>#N/A</v>
      </c>
      <c r="R331" s="21">
        <f>VLOOKUP(CONCATENATE($M331,$N331),Curriculos!$A$2:$J$332,8,FALSE)</f>
        <v>60</v>
      </c>
      <c r="S331" s="5"/>
      <c r="T331" s="22" t="s">
        <v>29</v>
      </c>
      <c r="U331" s="21" t="str">
        <f>VLOOKUP(CONCATENATE($M331,$N331),Curriculos!$A$2:$J$332,10,FALSE)</f>
        <v>DCEC</v>
      </c>
      <c r="V331" s="20" t="e">
        <f>VLOOKUP(CONCATENATE($M331,$N331,$T331),Oferta!$B$2:$R$360,17,FALSE)</f>
        <v>#N/A</v>
      </c>
      <c r="W331" s="20" t="e">
        <f>VLOOKUP(CONCATENATE($M331,$N331,$T331),Oferta!$B$2:$Q$360,12,FALSE)</f>
        <v>#N/A</v>
      </c>
      <c r="X331" s="22">
        <v>4</v>
      </c>
      <c r="Y331" s="23" t="e">
        <f>VLOOKUP(CONCATENATE($W331,$X331),Mtz_Horarios!$E$2:$H$92,2,FALSE)</f>
        <v>#N/A</v>
      </c>
      <c r="Z331" s="23" t="e">
        <f>VLOOKUP(CONCATENATE($W331,$X331),Mtz_Horarios!$E$2:$H$92,3,FALSE)</f>
        <v>#N/A</v>
      </c>
      <c r="AA331" s="24" t="e">
        <f>VLOOKUP(CONCATENATE($W331,$X331),Mtz_Horarios!$E$2:$H$92,4,FALSE)</f>
        <v>#N/A</v>
      </c>
      <c r="AB331" s="20" t="e">
        <f>VLOOKUP(CONCATENATE($M331,$N331,$T331),Oferta!$B$2:$Q$360,16,FALSE)</f>
        <v>#N/A</v>
      </c>
      <c r="AC331" s="20" t="e">
        <f>VLOOKUP(CONCATENATE($M331,$N331,$T331),Oferta!$B$2:$Q$360,15,FALSE)</f>
        <v>#N/A</v>
      </c>
      <c r="AD331" s="12"/>
      <c r="AE331" s="12"/>
      <c r="AF331" s="12"/>
      <c r="AG331" s="12"/>
      <c r="AH331" s="12"/>
      <c r="AI331" s="5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12"/>
      <c r="AW331" s="12"/>
    </row>
    <row r="332" spans="1:49" ht="15" customHeight="1">
      <c r="A332" s="12"/>
      <c r="B332" s="12"/>
      <c r="C332" s="12"/>
      <c r="D332" s="12"/>
      <c r="E332" s="12"/>
      <c r="F332" s="12"/>
      <c r="G332" s="12"/>
      <c r="H332" s="12" t="e">
        <f t="shared" si="4"/>
        <v>#N/A</v>
      </c>
      <c r="I332" s="12" t="e">
        <f>VLOOKUP(CONCATENATE(N332,T332),Simulador!$H$26:$H$33,1,FALSE)</f>
        <v>#N/A</v>
      </c>
      <c r="J332" s="12" t="e">
        <f t="shared" si="5"/>
        <v>#N/A</v>
      </c>
      <c r="K332" s="13" t="e">
        <f t="shared" si="6"/>
        <v>#N/A</v>
      </c>
      <c r="L332" s="12" t="e">
        <f t="shared" si="7"/>
        <v>#N/A</v>
      </c>
      <c r="M332" s="14" t="s">
        <v>31</v>
      </c>
      <c r="N332" s="3" t="s">
        <v>91</v>
      </c>
      <c r="O332" s="20" t="str">
        <f>VLOOKUP(CONCATENATE($M332,$N332),Curriculos!$A$2:$J$332,4,FALSE)</f>
        <v>TÓPICOS ESPECIAIS EM ECONOMIA IV</v>
      </c>
      <c r="P332" s="21" t="str">
        <f>VLOOKUP(CONCATENATE($M332,$N332),Curriculos!$A$2:$J$332,5,FALSE)</f>
        <v>OP</v>
      </c>
      <c r="Q332" s="21" t="e">
        <f>VLOOKUP($N332,Oferta!$D$2:$P$100,5,FALSE)</f>
        <v>#N/A</v>
      </c>
      <c r="R332" s="21">
        <f>VLOOKUP(CONCATENATE($M332,$N332),Curriculos!$A$2:$J$332,8,FALSE)</f>
        <v>60</v>
      </c>
      <c r="S332" s="5"/>
      <c r="T332" s="22" t="s">
        <v>29</v>
      </c>
      <c r="U332" s="21" t="str">
        <f>VLOOKUP(CONCATENATE($M332,$N332),Curriculos!$A$2:$J$332,10,FALSE)</f>
        <v>DCEC</v>
      </c>
      <c r="V332" s="20" t="e">
        <f>VLOOKUP(CONCATENATE($M332,$N332,$T332),Oferta!$B$2:$R$360,17,FALSE)</f>
        <v>#N/A</v>
      </c>
      <c r="W332" s="20" t="e">
        <f>VLOOKUP(CONCATENATE($M332,$N332,$T332),Oferta!$B$2:$Q$360,12,FALSE)</f>
        <v>#N/A</v>
      </c>
      <c r="X332" s="22">
        <v>5</v>
      </c>
      <c r="Y332" s="23" t="e">
        <f>VLOOKUP(CONCATENATE($W332,$X332),Mtz_Horarios!$E$2:$H$92,2,FALSE)</f>
        <v>#N/A</v>
      </c>
      <c r="Z332" s="23" t="e">
        <f>VLOOKUP(CONCATENATE($W332,$X332),Mtz_Horarios!$E$2:$H$92,3,FALSE)</f>
        <v>#N/A</v>
      </c>
      <c r="AA332" s="24" t="e">
        <f>VLOOKUP(CONCATENATE($W332,$X332),Mtz_Horarios!$E$2:$H$92,4,FALSE)</f>
        <v>#N/A</v>
      </c>
      <c r="AB332" s="20" t="e">
        <f>VLOOKUP(CONCATENATE($M332,$N332,$T332),Oferta!$B$2:$Q$360,16,FALSE)</f>
        <v>#N/A</v>
      </c>
      <c r="AC332" s="20" t="e">
        <f>VLOOKUP(CONCATENATE($M332,$N332,$T332),Oferta!$B$2:$Q$360,15,FALSE)</f>
        <v>#N/A</v>
      </c>
      <c r="AD332" s="12"/>
      <c r="AE332" s="12"/>
      <c r="AF332" s="12"/>
      <c r="AG332" s="12"/>
      <c r="AH332" s="12"/>
      <c r="AI332" s="5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12"/>
      <c r="AW332" s="12"/>
    </row>
    <row r="333" spans="1:49" ht="15" customHeight="1">
      <c r="A333" s="12"/>
      <c r="B333" s="12"/>
      <c r="C333" s="12"/>
      <c r="D333" s="12"/>
      <c r="E333" s="12"/>
      <c r="F333" s="12"/>
      <c r="G333" s="12"/>
      <c r="H333" s="12" t="e">
        <f t="shared" si="4"/>
        <v>#N/A</v>
      </c>
      <c r="I333" s="12" t="e">
        <f>VLOOKUP(CONCATENATE(N333,T333),Simulador!$H$26:$H$33,1,FALSE)</f>
        <v>#N/A</v>
      </c>
      <c r="J333" s="12" t="e">
        <f t="shared" si="5"/>
        <v>#N/A</v>
      </c>
      <c r="K333" s="13" t="e">
        <f t="shared" si="6"/>
        <v>#N/A</v>
      </c>
      <c r="L333" s="12" t="e">
        <f t="shared" si="7"/>
        <v>#N/A</v>
      </c>
      <c r="M333" s="14" t="s">
        <v>31</v>
      </c>
      <c r="N333" s="3" t="s">
        <v>91</v>
      </c>
      <c r="O333" s="20" t="str">
        <f>VLOOKUP(CONCATENATE($M333,$N333),Curriculos!$A$2:$J$332,4,FALSE)</f>
        <v>TÓPICOS ESPECIAIS EM ECONOMIA IV</v>
      </c>
      <c r="P333" s="21" t="str">
        <f>VLOOKUP(CONCATENATE($M333,$N333),Curriculos!$A$2:$J$332,5,FALSE)</f>
        <v>OP</v>
      </c>
      <c r="Q333" s="21" t="e">
        <f>VLOOKUP($N333,Oferta!$D$2:$P$100,5,FALSE)</f>
        <v>#N/A</v>
      </c>
      <c r="R333" s="21">
        <f>VLOOKUP(CONCATENATE($M333,$N333),Curriculos!$A$2:$J$332,8,FALSE)</f>
        <v>60</v>
      </c>
      <c r="S333" s="5"/>
      <c r="T333" s="22" t="s">
        <v>29</v>
      </c>
      <c r="U333" s="21" t="str">
        <f>VLOOKUP(CONCATENATE($M333,$N333),Curriculos!$A$2:$J$332,10,FALSE)</f>
        <v>DCEC</v>
      </c>
      <c r="V333" s="20" t="e">
        <f>VLOOKUP(CONCATENATE($M333,$N333,$T333),Oferta!$B$2:$R$360,17,FALSE)</f>
        <v>#N/A</v>
      </c>
      <c r="W333" s="20" t="e">
        <f>VLOOKUP(CONCATENATE($M333,$N333,$T333),Oferta!$B$2:$Q$360,12,FALSE)</f>
        <v>#N/A</v>
      </c>
      <c r="X333" s="22">
        <v>6</v>
      </c>
      <c r="Y333" s="23" t="e">
        <f>VLOOKUP(CONCATENATE($W333,$X333),Mtz_Horarios!$E$2:$H$92,2,FALSE)</f>
        <v>#N/A</v>
      </c>
      <c r="Z333" s="23" t="e">
        <f>VLOOKUP(CONCATENATE($W333,$X333),Mtz_Horarios!$E$2:$H$92,3,FALSE)</f>
        <v>#N/A</v>
      </c>
      <c r="AA333" s="24" t="e">
        <f>VLOOKUP(CONCATENATE($W333,$X333),Mtz_Horarios!$E$2:$H$92,4,FALSE)</f>
        <v>#N/A</v>
      </c>
      <c r="AB333" s="20" t="e">
        <f>VLOOKUP(CONCATENATE($M333,$N333,$T333),Oferta!$B$2:$Q$360,16,FALSE)</f>
        <v>#N/A</v>
      </c>
      <c r="AC333" s="20" t="e">
        <f>VLOOKUP(CONCATENATE($M333,$N333,$T333),Oferta!$B$2:$Q$360,15,FALSE)</f>
        <v>#N/A</v>
      </c>
      <c r="AD333" s="12"/>
      <c r="AE333" s="12"/>
      <c r="AF333" s="12"/>
      <c r="AG333" s="12"/>
      <c r="AH333" s="12"/>
      <c r="AI333" s="5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12"/>
      <c r="AW333" s="12"/>
    </row>
    <row r="334" spans="1:49" ht="15" customHeight="1">
      <c r="A334" s="12"/>
      <c r="B334" s="12"/>
      <c r="C334" s="12"/>
      <c r="D334" s="12"/>
      <c r="E334" s="12"/>
      <c r="F334" s="12"/>
      <c r="G334" s="12"/>
      <c r="H334" s="12" t="e">
        <f t="shared" si="4"/>
        <v>#N/A</v>
      </c>
      <c r="I334" s="12" t="e">
        <f>VLOOKUP(CONCATENATE(N334,T334),Simulador!$H$26:$H$33,1,FALSE)</f>
        <v>#N/A</v>
      </c>
      <c r="J334" s="12" t="e">
        <f t="shared" si="5"/>
        <v>#N/A</v>
      </c>
      <c r="K334" s="13" t="e">
        <f t="shared" si="6"/>
        <v>#N/A</v>
      </c>
      <c r="L334" s="12" t="e">
        <f t="shared" si="7"/>
        <v>#N/A</v>
      </c>
      <c r="M334" s="14" t="s">
        <v>31</v>
      </c>
      <c r="N334" s="3" t="s">
        <v>92</v>
      </c>
      <c r="O334" s="15" t="str">
        <f>VLOOKUP(CONCATENATE($M334,$N334),Curriculos!$A$2:$J$332,4,FALSE)</f>
        <v>TÓPICOS ESPECIAIS EM HISTÓRIA DO PENSAMENTO ECONÔMICO</v>
      </c>
      <c r="P334" s="16" t="str">
        <f>VLOOKUP(CONCATENATE($M334,$N334),Curriculos!$A$2:$J$332,5,FALSE)</f>
        <v>OP</v>
      </c>
      <c r="Q334" s="16" t="e">
        <f>VLOOKUP($N334,Oferta!$D$2:$P$100,5,FALSE)</f>
        <v>#N/A</v>
      </c>
      <c r="R334" s="16">
        <f>VLOOKUP(CONCATENATE($M334,$N334),Curriculos!$A$2:$J$332,8,FALSE)</f>
        <v>60</v>
      </c>
      <c r="S334" s="17" t="s">
        <v>33</v>
      </c>
      <c r="T334" s="17" t="s">
        <v>29</v>
      </c>
      <c r="U334" s="16" t="str">
        <f>VLOOKUP(CONCATENATE($M334,$N334),Curriculos!$A$2:$J$332,10,FALSE)</f>
        <v>DCEC</v>
      </c>
      <c r="V334" s="15" t="e">
        <f>VLOOKUP(CONCATENATE($M334,$N334,$T334),Oferta!$B$2:$R$360,17,FALSE)</f>
        <v>#N/A</v>
      </c>
      <c r="W334" s="15" t="e">
        <f>VLOOKUP(CONCATENATE($M334,$N334,$T334),Oferta!$B$2:$Q$360,12,FALSE)</f>
        <v>#N/A</v>
      </c>
      <c r="X334" s="17">
        <v>1</v>
      </c>
      <c r="Y334" s="18" t="e">
        <f>VLOOKUP(CONCATENATE($W334,$X334),Mtz_Horarios!$E$2:$H$92,2,FALSE)</f>
        <v>#N/A</v>
      </c>
      <c r="Z334" s="18" t="e">
        <f>VLOOKUP(CONCATENATE($W334,$X334),Mtz_Horarios!$E$2:$H$92,3,FALSE)</f>
        <v>#N/A</v>
      </c>
      <c r="AA334" s="19" t="e">
        <f>VLOOKUP(CONCATENATE($W334,$X334),Mtz_Horarios!$E$2:$H$92,4,FALSE)</f>
        <v>#N/A</v>
      </c>
      <c r="AB334" s="15" t="e">
        <f>VLOOKUP(CONCATENATE($M334,$N334,$T334),Oferta!$B$2:$Q$360,16,FALSE)</f>
        <v>#N/A</v>
      </c>
      <c r="AC334" s="15" t="e">
        <f>VLOOKUP(CONCATENATE($M334,$N334,$T334),Oferta!$B$2:$Q$360,15,FALSE)</f>
        <v>#N/A</v>
      </c>
      <c r="AD334" s="12"/>
      <c r="AE334" s="12"/>
      <c r="AF334" s="12"/>
      <c r="AG334" s="12"/>
      <c r="AH334" s="12"/>
      <c r="AI334" s="5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12"/>
      <c r="AW334" s="12"/>
    </row>
    <row r="335" spans="1:49" ht="15" customHeight="1">
      <c r="A335" s="12"/>
      <c r="B335" s="12"/>
      <c r="C335" s="12"/>
      <c r="D335" s="12"/>
      <c r="E335" s="12"/>
      <c r="F335" s="12"/>
      <c r="G335" s="12"/>
      <c r="H335" s="12" t="e">
        <f t="shared" si="4"/>
        <v>#N/A</v>
      </c>
      <c r="I335" s="12" t="e">
        <f>VLOOKUP(CONCATENATE(N335,T335),Simulador!$H$26:$H$33,1,FALSE)</f>
        <v>#N/A</v>
      </c>
      <c r="J335" s="12" t="e">
        <f t="shared" si="5"/>
        <v>#N/A</v>
      </c>
      <c r="K335" s="13" t="e">
        <f t="shared" si="6"/>
        <v>#N/A</v>
      </c>
      <c r="L335" s="12" t="e">
        <f t="shared" si="7"/>
        <v>#N/A</v>
      </c>
      <c r="M335" s="14" t="s">
        <v>31</v>
      </c>
      <c r="N335" s="3" t="s">
        <v>92</v>
      </c>
      <c r="O335" s="15" t="str">
        <f>VLOOKUP(CONCATENATE($M335,$N335),Curriculos!$A$2:$J$332,4,FALSE)</f>
        <v>TÓPICOS ESPECIAIS EM HISTÓRIA DO PENSAMENTO ECONÔMICO</v>
      </c>
      <c r="P335" s="16" t="str">
        <f>VLOOKUP(CONCATENATE($M335,$N335),Curriculos!$A$2:$J$332,5,FALSE)</f>
        <v>OP</v>
      </c>
      <c r="Q335" s="16" t="e">
        <f>VLOOKUP($N335,Oferta!$D$2:$P$100,5,FALSE)</f>
        <v>#N/A</v>
      </c>
      <c r="R335" s="16">
        <f>VLOOKUP(CONCATENATE($M335,$N335),Curriculos!$A$2:$J$332,8,FALSE)</f>
        <v>60</v>
      </c>
      <c r="S335" s="17" t="s">
        <v>33</v>
      </c>
      <c r="T335" s="17" t="s">
        <v>29</v>
      </c>
      <c r="U335" s="16" t="str">
        <f>VLOOKUP(CONCATENATE($M335,$N335),Curriculos!$A$2:$J$332,10,FALSE)</f>
        <v>DCEC</v>
      </c>
      <c r="V335" s="15" t="e">
        <f>VLOOKUP(CONCATENATE($M335,$N335,$T335),Oferta!$B$2:$R$360,17,FALSE)</f>
        <v>#N/A</v>
      </c>
      <c r="W335" s="15" t="e">
        <f>VLOOKUP(CONCATENATE($M335,$N335,$T335),Oferta!$B$2:$Q$360,12,FALSE)</f>
        <v>#N/A</v>
      </c>
      <c r="X335" s="17">
        <v>2</v>
      </c>
      <c r="Y335" s="18" t="e">
        <f>VLOOKUP(CONCATENATE($W335,$X335),Mtz_Horarios!$E$2:$H$92,2,FALSE)</f>
        <v>#N/A</v>
      </c>
      <c r="Z335" s="18" t="e">
        <f>VLOOKUP(CONCATENATE($W335,$X335),Mtz_Horarios!$E$2:$H$92,3,FALSE)</f>
        <v>#N/A</v>
      </c>
      <c r="AA335" s="19" t="e">
        <f>VLOOKUP(CONCATENATE($W335,$X335),Mtz_Horarios!$E$2:$H$92,4,FALSE)</f>
        <v>#N/A</v>
      </c>
      <c r="AB335" s="15" t="e">
        <f>VLOOKUP(CONCATENATE($M335,$N335,$T335),Oferta!$B$2:$Q$360,16,FALSE)</f>
        <v>#N/A</v>
      </c>
      <c r="AC335" s="15" t="e">
        <f>VLOOKUP(CONCATENATE($M335,$N335,$T335),Oferta!$B$2:$Q$360,15,FALSE)</f>
        <v>#N/A</v>
      </c>
      <c r="AD335" s="12"/>
      <c r="AE335" s="12"/>
      <c r="AF335" s="12"/>
      <c r="AG335" s="12"/>
      <c r="AH335" s="12"/>
      <c r="AI335" s="5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12"/>
      <c r="AW335" s="12"/>
    </row>
    <row r="336" spans="1:49" ht="15" customHeight="1">
      <c r="A336" s="12"/>
      <c r="B336" s="12"/>
      <c r="C336" s="12"/>
      <c r="D336" s="12"/>
      <c r="E336" s="12"/>
      <c r="F336" s="12"/>
      <c r="G336" s="12"/>
      <c r="H336" s="12" t="e">
        <f t="shared" si="4"/>
        <v>#N/A</v>
      </c>
      <c r="I336" s="12" t="e">
        <f>VLOOKUP(CONCATENATE(N336,T336),Simulador!$H$26:$H$33,1,FALSE)</f>
        <v>#N/A</v>
      </c>
      <c r="J336" s="12" t="e">
        <f t="shared" si="5"/>
        <v>#N/A</v>
      </c>
      <c r="K336" s="13" t="e">
        <f t="shared" si="6"/>
        <v>#N/A</v>
      </c>
      <c r="L336" s="12" t="e">
        <f t="shared" si="7"/>
        <v>#N/A</v>
      </c>
      <c r="M336" s="14" t="s">
        <v>31</v>
      </c>
      <c r="N336" s="3" t="s">
        <v>92</v>
      </c>
      <c r="O336" s="15" t="str">
        <f>VLOOKUP(CONCATENATE($M336,$N336),Curriculos!$A$2:$J$332,4,FALSE)</f>
        <v>TÓPICOS ESPECIAIS EM HISTÓRIA DO PENSAMENTO ECONÔMICO</v>
      </c>
      <c r="P336" s="16" t="str">
        <f>VLOOKUP(CONCATENATE($M336,$N336),Curriculos!$A$2:$J$332,5,FALSE)</f>
        <v>OP</v>
      </c>
      <c r="Q336" s="16" t="e">
        <f>VLOOKUP($N336,Oferta!$D$2:$P$100,5,FALSE)</f>
        <v>#N/A</v>
      </c>
      <c r="R336" s="16">
        <f>VLOOKUP(CONCATENATE($M336,$N336),Curriculos!$A$2:$J$332,8,FALSE)</f>
        <v>60</v>
      </c>
      <c r="S336" s="17" t="s">
        <v>33</v>
      </c>
      <c r="T336" s="17" t="s">
        <v>29</v>
      </c>
      <c r="U336" s="16" t="str">
        <f>VLOOKUP(CONCATENATE($M336,$N336),Curriculos!$A$2:$J$332,10,FALSE)</f>
        <v>DCEC</v>
      </c>
      <c r="V336" s="15" t="e">
        <f>VLOOKUP(CONCATENATE($M336,$N336,$T336),Oferta!$B$2:$R$360,17,FALSE)</f>
        <v>#N/A</v>
      </c>
      <c r="W336" s="15" t="e">
        <f>VLOOKUP(CONCATENATE($M336,$N336,$T336),Oferta!$B$2:$Q$360,12,FALSE)</f>
        <v>#N/A</v>
      </c>
      <c r="X336" s="17">
        <v>3</v>
      </c>
      <c r="Y336" s="18" t="e">
        <f>VLOOKUP(CONCATENATE($W336,$X336),Mtz_Horarios!$E$2:$H$92,2,FALSE)</f>
        <v>#N/A</v>
      </c>
      <c r="Z336" s="18" t="e">
        <f>VLOOKUP(CONCATENATE($W336,$X336),Mtz_Horarios!$E$2:$H$92,3,FALSE)</f>
        <v>#N/A</v>
      </c>
      <c r="AA336" s="19" t="e">
        <f>VLOOKUP(CONCATENATE($W336,$X336),Mtz_Horarios!$E$2:$H$92,4,FALSE)</f>
        <v>#N/A</v>
      </c>
      <c r="AB336" s="15" t="e">
        <f>VLOOKUP(CONCATENATE($M336,$N336,$T336),Oferta!$B$2:$Q$360,16,FALSE)</f>
        <v>#N/A</v>
      </c>
      <c r="AC336" s="15" t="e">
        <f>VLOOKUP(CONCATENATE($M336,$N336,$T336),Oferta!$B$2:$Q$360,15,FALSE)</f>
        <v>#N/A</v>
      </c>
      <c r="AD336" s="12"/>
      <c r="AE336" s="12"/>
      <c r="AF336" s="12"/>
      <c r="AG336" s="12"/>
      <c r="AH336" s="12"/>
      <c r="AI336" s="5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12"/>
      <c r="AW336" s="12"/>
    </row>
    <row r="337" spans="1:49" ht="15" customHeight="1">
      <c r="A337" s="12"/>
      <c r="B337" s="12"/>
      <c r="C337" s="12"/>
      <c r="D337" s="12"/>
      <c r="E337" s="12"/>
      <c r="F337" s="12"/>
      <c r="G337" s="12"/>
      <c r="H337" s="12" t="e">
        <f t="shared" si="4"/>
        <v>#N/A</v>
      </c>
      <c r="I337" s="12" t="e">
        <f>VLOOKUP(CONCATENATE(N337,T337),Simulador!$H$26:$H$33,1,FALSE)</f>
        <v>#N/A</v>
      </c>
      <c r="J337" s="12" t="e">
        <f t="shared" si="5"/>
        <v>#N/A</v>
      </c>
      <c r="K337" s="13" t="e">
        <f t="shared" si="6"/>
        <v>#N/A</v>
      </c>
      <c r="L337" s="12" t="e">
        <f t="shared" si="7"/>
        <v>#N/A</v>
      </c>
      <c r="M337" s="14" t="s">
        <v>31</v>
      </c>
      <c r="N337" s="3" t="s">
        <v>92</v>
      </c>
      <c r="O337" s="15" t="str">
        <f>VLOOKUP(CONCATENATE($M337,$N337),Curriculos!$A$2:$J$332,4,FALSE)</f>
        <v>TÓPICOS ESPECIAIS EM HISTÓRIA DO PENSAMENTO ECONÔMICO</v>
      </c>
      <c r="P337" s="16" t="str">
        <f>VLOOKUP(CONCATENATE($M337,$N337),Curriculos!$A$2:$J$332,5,FALSE)</f>
        <v>OP</v>
      </c>
      <c r="Q337" s="16" t="e">
        <f>VLOOKUP($N337,Oferta!$D$2:$P$100,5,FALSE)</f>
        <v>#N/A</v>
      </c>
      <c r="R337" s="16">
        <f>VLOOKUP(CONCATENATE($M337,$N337),Curriculos!$A$2:$J$332,8,FALSE)</f>
        <v>60</v>
      </c>
      <c r="S337" s="17" t="s">
        <v>33</v>
      </c>
      <c r="T337" s="17" t="s">
        <v>29</v>
      </c>
      <c r="U337" s="16" t="str">
        <f>VLOOKUP(CONCATENATE($M337,$N337),Curriculos!$A$2:$J$332,10,FALSE)</f>
        <v>DCEC</v>
      </c>
      <c r="V337" s="15" t="e">
        <f>VLOOKUP(CONCATENATE($M337,$N337,$T337),Oferta!$B$2:$R$360,17,FALSE)</f>
        <v>#N/A</v>
      </c>
      <c r="W337" s="15" t="e">
        <f>VLOOKUP(CONCATENATE($M337,$N337,$T337),Oferta!$B$2:$Q$360,12,FALSE)</f>
        <v>#N/A</v>
      </c>
      <c r="X337" s="17">
        <v>4</v>
      </c>
      <c r="Y337" s="18" t="e">
        <f>VLOOKUP(CONCATENATE($W337,$X337),Mtz_Horarios!$E$2:$H$92,2,FALSE)</f>
        <v>#N/A</v>
      </c>
      <c r="Z337" s="18" t="e">
        <f>VLOOKUP(CONCATENATE($W337,$X337),Mtz_Horarios!$E$2:$H$92,3,FALSE)</f>
        <v>#N/A</v>
      </c>
      <c r="AA337" s="19" t="e">
        <f>VLOOKUP(CONCATENATE($W337,$X337),Mtz_Horarios!$E$2:$H$92,4,FALSE)</f>
        <v>#N/A</v>
      </c>
      <c r="AB337" s="15" t="e">
        <f>VLOOKUP(CONCATENATE($M337,$N337,$T337),Oferta!$B$2:$Q$360,16,FALSE)</f>
        <v>#N/A</v>
      </c>
      <c r="AC337" s="15" t="e">
        <f>VLOOKUP(CONCATENATE($M337,$N337,$T337),Oferta!$B$2:$Q$360,15,FALSE)</f>
        <v>#N/A</v>
      </c>
      <c r="AD337" s="12"/>
      <c r="AE337" s="12"/>
      <c r="AF337" s="12"/>
      <c r="AG337" s="12"/>
      <c r="AH337" s="12"/>
      <c r="AI337" s="5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12"/>
      <c r="AW337" s="12"/>
    </row>
    <row r="338" spans="1:49" ht="15" customHeight="1">
      <c r="A338" s="12"/>
      <c r="B338" s="12"/>
      <c r="C338" s="12"/>
      <c r="D338" s="12"/>
      <c r="E338" s="12"/>
      <c r="F338" s="12"/>
      <c r="G338" s="12"/>
      <c r="H338" s="12" t="e">
        <f t="shared" si="4"/>
        <v>#N/A</v>
      </c>
      <c r="I338" s="12" t="str">
        <f>VLOOKUP(CONCATENATE(N338,T338),Simulador!$H$26:$H$33,1,FALSE)</f>
        <v>CEC006T01</v>
      </c>
      <c r="J338" s="12" t="e">
        <f t="shared" si="5"/>
        <v>#N/A</v>
      </c>
      <c r="K338" s="13" t="e">
        <f t="shared" si="6"/>
        <v>#N/A</v>
      </c>
      <c r="L338" s="12" t="e">
        <f t="shared" si="7"/>
        <v>#N/A</v>
      </c>
      <c r="M338" s="14" t="s">
        <v>31</v>
      </c>
      <c r="N338" s="3" t="s">
        <v>70</v>
      </c>
      <c r="O338" s="20" t="str">
        <f>VLOOKUP(CONCATENATE($M338,$N338),Curriculos!$A$2:$J$332,4,FALSE)</f>
        <v>ANÁLISE ECONÔMICO FINANCEIRA</v>
      </c>
      <c r="P338" s="21" t="str">
        <f>VLOOKUP(CONCATENATE($M338,$N338),Curriculos!$A$2:$J$332,5,FALSE)</f>
        <v>OB</v>
      </c>
      <c r="Q338" s="21" t="str">
        <f>VLOOKUP(CONCATENATE($M338,$N338),Curriculos!$A$2:$J$332,7,FALSE)</f>
        <v>TP</v>
      </c>
      <c r="R338" s="21">
        <f>VLOOKUP(CONCATENATE($M338,$N338),Curriculos!$A$2:$J$332,8,FALSE)</f>
        <v>60</v>
      </c>
      <c r="S338" s="5" t="s">
        <v>33</v>
      </c>
      <c r="T338" s="22" t="s">
        <v>24</v>
      </c>
      <c r="U338" s="21" t="str">
        <f>VLOOKUP(CONCATENATE($M338,$N338),Curriculos!$A$2:$J$332,10,FALSE)</f>
        <v>DCEC</v>
      </c>
      <c r="V338" s="20" t="e">
        <f>VLOOKUP(CONCATENATE($M338,$N338,$T338),Oferta!$B$2:$R$360,17,FALSE)</f>
        <v>#N/A</v>
      </c>
      <c r="W338" s="20" t="e">
        <f>VLOOKUP(CONCATENATE($M338,$N338,$T338),Oferta!$B$2:$Q$360,12,FALSE)</f>
        <v>#N/A</v>
      </c>
      <c r="X338" s="22">
        <v>1</v>
      </c>
      <c r="Y338" s="23" t="e">
        <f>VLOOKUP(CONCATENATE($W338,$X338),Mtz_Horarios!$E$2:$H$92,2,FALSE)</f>
        <v>#N/A</v>
      </c>
      <c r="Z338" s="23" t="e">
        <f>VLOOKUP(CONCATENATE($W338,$X338),Mtz_Horarios!$E$2:$H$92,3,FALSE)</f>
        <v>#N/A</v>
      </c>
      <c r="AA338" s="24" t="e">
        <f>VLOOKUP(CONCATENATE($W338,$X338),Mtz_Horarios!$E$2:$H$92,4,FALSE)</f>
        <v>#N/A</v>
      </c>
      <c r="AB338" s="20" t="e">
        <f>VLOOKUP(CONCATENATE($M338,$N338,$T338),Oferta!$B$2:$Q$360,16,FALSE)</f>
        <v>#N/A</v>
      </c>
      <c r="AC338" s="20" t="e">
        <f>VLOOKUP(CONCATENATE($M338,$N338,$T338),Oferta!$B$2:$Q$360,15,FALSE)</f>
        <v>#N/A</v>
      </c>
      <c r="AD338" s="13"/>
      <c r="AI338" s="5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12"/>
      <c r="AW338" s="12"/>
    </row>
    <row r="339" spans="1:49" ht="15" customHeight="1">
      <c r="A339" s="12"/>
      <c r="B339" s="12"/>
      <c r="C339" s="12"/>
      <c r="D339" s="12"/>
      <c r="E339" s="12"/>
      <c r="F339" s="12"/>
      <c r="G339" s="12"/>
      <c r="H339" s="12" t="e">
        <f t="shared" si="4"/>
        <v>#N/A</v>
      </c>
      <c r="I339" s="12" t="str">
        <f>VLOOKUP(CONCATENATE(N339,T339),Simulador!$H$26:$H$33,1,FALSE)</f>
        <v>CEC006T01</v>
      </c>
      <c r="J339" s="12" t="e">
        <f t="shared" si="5"/>
        <v>#N/A</v>
      </c>
      <c r="K339" s="13" t="e">
        <f t="shared" si="6"/>
        <v>#N/A</v>
      </c>
      <c r="L339" s="12" t="e">
        <f t="shared" si="7"/>
        <v>#N/A</v>
      </c>
      <c r="M339" s="14" t="s">
        <v>31</v>
      </c>
      <c r="N339" s="3" t="s">
        <v>70</v>
      </c>
      <c r="O339" s="20" t="str">
        <f>VLOOKUP(CONCATENATE($M339,$N339),Curriculos!$A$2:$J$332,4,FALSE)</f>
        <v>ANÁLISE ECONÔMICO FINANCEIRA</v>
      </c>
      <c r="P339" s="21" t="str">
        <f>VLOOKUP(CONCATENATE($M339,$N339),Curriculos!$A$2:$J$332,5,FALSE)</f>
        <v>OB</v>
      </c>
      <c r="Q339" s="21" t="str">
        <f>VLOOKUP(CONCATENATE($M339,$N339),Curriculos!$A$2:$J$332,7,FALSE)</f>
        <v>TP</v>
      </c>
      <c r="R339" s="21">
        <f>VLOOKUP(CONCATENATE($M339,$N339),Curriculos!$A$2:$J$332,8,FALSE)</f>
        <v>60</v>
      </c>
      <c r="S339" s="5" t="s">
        <v>33</v>
      </c>
      <c r="T339" s="22" t="s">
        <v>24</v>
      </c>
      <c r="U339" s="21" t="str">
        <f>VLOOKUP(CONCATENATE($M339,$N339),Curriculos!$A$2:$J$332,10,FALSE)</f>
        <v>DCEC</v>
      </c>
      <c r="V339" s="20" t="e">
        <f>VLOOKUP(CONCATENATE($M339,$N339,$T339),Oferta!$B$2:$R$360,17,FALSE)</f>
        <v>#N/A</v>
      </c>
      <c r="W339" s="20" t="e">
        <f>VLOOKUP(CONCATENATE($M339,$N339,$T339),Oferta!$B$2:$Q$360,12,FALSE)</f>
        <v>#N/A</v>
      </c>
      <c r="X339" s="22">
        <v>2</v>
      </c>
      <c r="Y339" s="23" t="e">
        <f>VLOOKUP(CONCATENATE($W339,$X339),Mtz_Horarios!$E$2:$H$92,2,FALSE)</f>
        <v>#N/A</v>
      </c>
      <c r="Z339" s="23" t="e">
        <f>VLOOKUP(CONCATENATE($W339,$X339),Mtz_Horarios!$E$2:$H$92,3,FALSE)</f>
        <v>#N/A</v>
      </c>
      <c r="AA339" s="24" t="e">
        <f>VLOOKUP(CONCATENATE($W339,$X339),Mtz_Horarios!$E$2:$H$92,4,FALSE)</f>
        <v>#N/A</v>
      </c>
      <c r="AB339" s="20" t="e">
        <f>VLOOKUP(CONCATENATE($M339,$N339,$T339),Oferta!$B$2:$Q$360,16,FALSE)</f>
        <v>#N/A</v>
      </c>
      <c r="AC339" s="20" t="e">
        <f>VLOOKUP(CONCATENATE($M339,$N339,$T339),Oferta!$B$2:$Q$360,15,FALSE)</f>
        <v>#N/A</v>
      </c>
      <c r="AD339" s="13"/>
      <c r="AI339" s="5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12"/>
      <c r="AW339" s="12"/>
    </row>
    <row r="340" spans="1:49" ht="15" customHeight="1">
      <c r="A340" s="12"/>
      <c r="B340" s="12"/>
      <c r="C340" s="12"/>
      <c r="D340" s="12"/>
      <c r="E340" s="12"/>
      <c r="F340" s="12"/>
      <c r="G340" s="12"/>
      <c r="H340" s="12" t="e">
        <f t="shared" si="4"/>
        <v>#N/A</v>
      </c>
      <c r="I340" s="12" t="str">
        <f>VLOOKUP(CONCATENATE(N340,T340),Simulador!$H$26:$H$33,1,FALSE)</f>
        <v>CEC006T01</v>
      </c>
      <c r="J340" s="12" t="e">
        <f t="shared" si="5"/>
        <v>#N/A</v>
      </c>
      <c r="K340" s="13" t="e">
        <f t="shared" si="6"/>
        <v>#N/A</v>
      </c>
      <c r="L340" s="12" t="e">
        <f t="shared" si="7"/>
        <v>#N/A</v>
      </c>
      <c r="M340" s="14" t="s">
        <v>31</v>
      </c>
      <c r="N340" s="3" t="s">
        <v>70</v>
      </c>
      <c r="O340" s="20" t="str">
        <f>VLOOKUP(CONCATENATE($M340,$N340),Curriculos!$A$2:$J$332,4,FALSE)</f>
        <v>ANÁLISE ECONÔMICO FINANCEIRA</v>
      </c>
      <c r="P340" s="21" t="str">
        <f>VLOOKUP(CONCATENATE($M340,$N340),Curriculos!$A$2:$J$332,5,FALSE)</f>
        <v>OB</v>
      </c>
      <c r="Q340" s="21" t="str">
        <f>VLOOKUP(CONCATENATE($M340,$N340),Curriculos!$A$2:$J$332,7,FALSE)</f>
        <v>TP</v>
      </c>
      <c r="R340" s="21">
        <f>VLOOKUP(CONCATENATE($M340,$N340),Curriculos!$A$2:$J$332,8,FALSE)</f>
        <v>60</v>
      </c>
      <c r="S340" s="5" t="s">
        <v>33</v>
      </c>
      <c r="T340" s="22" t="s">
        <v>24</v>
      </c>
      <c r="U340" s="21" t="str">
        <f>VLOOKUP(CONCATENATE($M340,$N340),Curriculos!$A$2:$J$332,10,FALSE)</f>
        <v>DCEC</v>
      </c>
      <c r="V340" s="20" t="e">
        <f>VLOOKUP(CONCATENATE($M340,$N340,$T340),Oferta!$B$2:$R$360,17,FALSE)</f>
        <v>#N/A</v>
      </c>
      <c r="W340" s="20" t="e">
        <f>VLOOKUP(CONCATENATE($M340,$N340,$T340),Oferta!$B$2:$Q$360,12,FALSE)</f>
        <v>#N/A</v>
      </c>
      <c r="X340" s="22">
        <v>3</v>
      </c>
      <c r="Y340" s="23" t="e">
        <f>VLOOKUP(CONCATENATE($W340,$X340),Mtz_Horarios!$E$2:$H$92,2,FALSE)</f>
        <v>#N/A</v>
      </c>
      <c r="Z340" s="23" t="e">
        <f>VLOOKUP(CONCATENATE($W340,$X340),Mtz_Horarios!$E$2:$H$92,3,FALSE)</f>
        <v>#N/A</v>
      </c>
      <c r="AA340" s="24" t="e">
        <f>VLOOKUP(CONCATENATE($W340,$X340),Mtz_Horarios!$E$2:$H$92,4,FALSE)</f>
        <v>#N/A</v>
      </c>
      <c r="AB340" s="20" t="e">
        <f>VLOOKUP(CONCATENATE($M340,$N340,$T340),Oferta!$B$2:$Q$360,16,FALSE)</f>
        <v>#N/A</v>
      </c>
      <c r="AC340" s="20" t="e">
        <f>VLOOKUP(CONCATENATE($M340,$N340,$T340),Oferta!$B$2:$Q$360,15,FALSE)</f>
        <v>#N/A</v>
      </c>
      <c r="AD340" s="13"/>
      <c r="AI340" s="5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12"/>
      <c r="AW340" s="12"/>
    </row>
    <row r="341" spans="1:49" ht="15" customHeight="1">
      <c r="A341" s="12"/>
      <c r="B341" s="12"/>
      <c r="C341" s="12"/>
      <c r="D341" s="12"/>
      <c r="E341" s="12"/>
      <c r="F341" s="12"/>
      <c r="G341" s="12"/>
      <c r="H341" s="12" t="e">
        <f t="shared" si="4"/>
        <v>#N/A</v>
      </c>
      <c r="I341" s="12" t="str">
        <f>VLOOKUP(CONCATENATE(N341,T341),Simulador!$H$26:$H$33,1,FALSE)</f>
        <v>CEC006T01</v>
      </c>
      <c r="J341" s="12" t="e">
        <f t="shared" si="5"/>
        <v>#N/A</v>
      </c>
      <c r="K341" s="13" t="e">
        <f t="shared" si="6"/>
        <v>#N/A</v>
      </c>
      <c r="L341" s="12" t="e">
        <f t="shared" si="7"/>
        <v>#N/A</v>
      </c>
      <c r="M341" s="14" t="s">
        <v>31</v>
      </c>
      <c r="N341" s="3" t="s">
        <v>70</v>
      </c>
      <c r="O341" s="20" t="str">
        <f>VLOOKUP(CONCATENATE($M341,$N341),Curriculos!$A$2:$J$332,4,FALSE)</f>
        <v>ANÁLISE ECONÔMICO FINANCEIRA</v>
      </c>
      <c r="P341" s="21" t="str">
        <f>VLOOKUP(CONCATENATE($M341,$N341),Curriculos!$A$2:$J$332,5,FALSE)</f>
        <v>OB</v>
      </c>
      <c r="Q341" s="21" t="str">
        <f>VLOOKUP(CONCATENATE($M341,$N341),Curriculos!$A$2:$J$332,7,FALSE)</f>
        <v>TP</v>
      </c>
      <c r="R341" s="21">
        <f>VLOOKUP(CONCATENATE($M341,$N341),Curriculos!$A$2:$J$332,8,FALSE)</f>
        <v>60</v>
      </c>
      <c r="S341" s="5" t="s">
        <v>33</v>
      </c>
      <c r="T341" s="22" t="s">
        <v>24</v>
      </c>
      <c r="U341" s="21" t="str">
        <f>VLOOKUP(CONCATENATE($M341,$N341),Curriculos!$A$2:$J$332,10,FALSE)</f>
        <v>DCEC</v>
      </c>
      <c r="V341" s="20" t="e">
        <f>VLOOKUP(CONCATENATE($M341,$N341,$T341),Oferta!$B$2:$R$360,17,FALSE)</f>
        <v>#N/A</v>
      </c>
      <c r="W341" s="20" t="e">
        <f>VLOOKUP(CONCATENATE($M341,$N341,$T341),Oferta!$B$2:$Q$360,12,FALSE)</f>
        <v>#N/A</v>
      </c>
      <c r="X341" s="22">
        <v>4</v>
      </c>
      <c r="Y341" s="23" t="e">
        <f>VLOOKUP(CONCATENATE($W341,$X341),Mtz_Horarios!$E$2:$H$92,2,FALSE)</f>
        <v>#N/A</v>
      </c>
      <c r="Z341" s="23" t="e">
        <f>VLOOKUP(CONCATENATE($W341,$X341),Mtz_Horarios!$E$2:$H$92,3,FALSE)</f>
        <v>#N/A</v>
      </c>
      <c r="AA341" s="24" t="e">
        <f>VLOOKUP(CONCATENATE($W341,$X341),Mtz_Horarios!$E$2:$H$92,4,FALSE)</f>
        <v>#N/A</v>
      </c>
      <c r="AB341" s="20" t="e">
        <f>VLOOKUP(CONCATENATE($M341,$N341,$T341),Oferta!$B$2:$Q$360,16,FALSE)</f>
        <v>#N/A</v>
      </c>
      <c r="AC341" s="20" t="e">
        <f>VLOOKUP(CONCATENATE($M341,$N341,$T341),Oferta!$B$2:$Q$360,15,FALSE)</f>
        <v>#N/A</v>
      </c>
      <c r="AD341" s="13"/>
      <c r="AI341" s="5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12"/>
      <c r="AW341" s="12"/>
    </row>
    <row r="342" spans="1:49" ht="15" customHeight="1">
      <c r="A342" s="12"/>
      <c r="B342" s="12"/>
      <c r="C342" s="12"/>
      <c r="D342" s="12"/>
      <c r="E342" s="12"/>
      <c r="F342" s="12"/>
      <c r="G342" s="12"/>
      <c r="H342" s="12" t="e">
        <f t="shared" si="4"/>
        <v>#N/A</v>
      </c>
      <c r="I342" s="12" t="e">
        <f>VLOOKUP(CONCATENATE(N342,T342),Simulador!$H$26:$H$33,1,FALSE)</f>
        <v>#N/A</v>
      </c>
      <c r="J342" s="12" t="e">
        <f t="shared" si="5"/>
        <v>#N/A</v>
      </c>
      <c r="K342" s="13" t="e">
        <f t="shared" si="6"/>
        <v>#N/A</v>
      </c>
      <c r="L342" s="12" t="e">
        <f t="shared" si="7"/>
        <v>#N/A</v>
      </c>
      <c r="M342" s="14" t="s">
        <v>31</v>
      </c>
      <c r="N342" s="3" t="s">
        <v>70</v>
      </c>
      <c r="O342" s="20" t="str">
        <f>VLOOKUP(CONCATENATE($M342,$N342),Curriculos!$A$2:$J$332,4,FALSE)</f>
        <v>ANÁLISE ECONÔMICO FINANCEIRA</v>
      </c>
      <c r="P342" s="21" t="str">
        <f>VLOOKUP(CONCATENATE($M342,$N342),Curriculos!$A$2:$J$332,5,FALSE)</f>
        <v>OB</v>
      </c>
      <c r="Q342" s="21" t="str">
        <f>VLOOKUP(CONCATENATE($M342,$N342),Curriculos!$A$2:$J$332,7,FALSE)</f>
        <v>TP</v>
      </c>
      <c r="R342" s="21">
        <f>VLOOKUP(CONCATENATE($M342,$N342),Curriculos!$A$2:$J$332,8,FALSE)</f>
        <v>60</v>
      </c>
      <c r="S342" s="5" t="s">
        <v>33</v>
      </c>
      <c r="T342" s="22" t="s">
        <v>29</v>
      </c>
      <c r="U342" s="21" t="str">
        <f>VLOOKUP(CONCATENATE($M342,$N342),Curriculos!$A$2:$J$332,10,FALSE)</f>
        <v>DCEC</v>
      </c>
      <c r="V342" s="20" t="e">
        <f>VLOOKUP(CONCATENATE($M342,$N342,$T342),Oferta!$B$2:$R$360,17,FALSE)</f>
        <v>#N/A</v>
      </c>
      <c r="W342" s="20" t="e">
        <f>VLOOKUP(CONCATENATE($M342,$N342,$T342),Oferta!$B$2:$Q$360,12,FALSE)</f>
        <v>#N/A</v>
      </c>
      <c r="X342" s="22">
        <v>1</v>
      </c>
      <c r="Y342" s="23" t="e">
        <f>VLOOKUP(CONCATENATE($W342,$X342),Mtz_Horarios!$E$2:$H$92,2,FALSE)</f>
        <v>#N/A</v>
      </c>
      <c r="Z342" s="23" t="e">
        <f>VLOOKUP(CONCATENATE($W342,$X342),Mtz_Horarios!$E$2:$H$92,3,FALSE)</f>
        <v>#N/A</v>
      </c>
      <c r="AA342" s="24" t="e">
        <f>VLOOKUP(CONCATENATE($W342,$X342),Mtz_Horarios!$E$2:$H$92,4,FALSE)</f>
        <v>#N/A</v>
      </c>
      <c r="AB342" s="20" t="e">
        <f>VLOOKUP(CONCATENATE($M342,$N342,$T342),Oferta!$B$2:$Q$360,16,FALSE)</f>
        <v>#N/A</v>
      </c>
      <c r="AC342" s="20" t="e">
        <f>VLOOKUP(CONCATENATE($M342,$N342,$T342),Oferta!$B$2:$Q$360,15,FALSE)</f>
        <v>#N/A</v>
      </c>
      <c r="AI342" s="5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12"/>
      <c r="AW342" s="12"/>
    </row>
    <row r="343" spans="1:49" ht="15" customHeight="1">
      <c r="A343" s="12"/>
      <c r="B343" s="12"/>
      <c r="C343" s="12"/>
      <c r="D343" s="12"/>
      <c r="E343" s="12"/>
      <c r="F343" s="12"/>
      <c r="G343" s="12"/>
      <c r="H343" s="12" t="e">
        <f t="shared" si="4"/>
        <v>#N/A</v>
      </c>
      <c r="I343" s="12" t="e">
        <f>VLOOKUP(CONCATENATE(N343,T343),Simulador!$H$26:$H$33,1,FALSE)</f>
        <v>#N/A</v>
      </c>
      <c r="J343" s="12" t="e">
        <f t="shared" si="5"/>
        <v>#N/A</v>
      </c>
      <c r="K343" s="13" t="e">
        <f t="shared" si="6"/>
        <v>#N/A</v>
      </c>
      <c r="L343" s="12" t="e">
        <f t="shared" si="7"/>
        <v>#N/A</v>
      </c>
      <c r="M343" s="14" t="s">
        <v>31</v>
      </c>
      <c r="N343" s="3" t="s">
        <v>70</v>
      </c>
      <c r="O343" s="20" t="str">
        <f>VLOOKUP(CONCATENATE($M343,$N343),Curriculos!$A$2:$J$332,4,FALSE)</f>
        <v>ANÁLISE ECONÔMICO FINANCEIRA</v>
      </c>
      <c r="P343" s="21" t="str">
        <f>VLOOKUP(CONCATENATE($M343,$N343),Curriculos!$A$2:$J$332,5,FALSE)</f>
        <v>OB</v>
      </c>
      <c r="Q343" s="21" t="str">
        <f>VLOOKUP(CONCATENATE($M343,$N343),Curriculos!$A$2:$J$332,7,FALSE)</f>
        <v>TP</v>
      </c>
      <c r="R343" s="21">
        <f>VLOOKUP(CONCATENATE($M343,$N343),Curriculos!$A$2:$J$332,8,FALSE)</f>
        <v>60</v>
      </c>
      <c r="S343" s="5" t="s">
        <v>33</v>
      </c>
      <c r="T343" s="22" t="s">
        <v>29</v>
      </c>
      <c r="U343" s="21" t="str">
        <f>VLOOKUP(CONCATENATE($M343,$N343),Curriculos!$A$2:$J$332,10,FALSE)</f>
        <v>DCEC</v>
      </c>
      <c r="V343" s="20" t="e">
        <f>VLOOKUP(CONCATENATE($M343,$N343,$T343),Oferta!$B$2:$R$360,17,FALSE)</f>
        <v>#N/A</v>
      </c>
      <c r="W343" s="20" t="e">
        <f>VLOOKUP(CONCATENATE($M343,$N343,$T343),Oferta!$B$2:$Q$360,12,FALSE)</f>
        <v>#N/A</v>
      </c>
      <c r="X343" s="22">
        <v>2</v>
      </c>
      <c r="Y343" s="23" t="e">
        <f>VLOOKUP(CONCATENATE($W343,$X343),Mtz_Horarios!$E$2:$H$92,2,FALSE)</f>
        <v>#N/A</v>
      </c>
      <c r="Z343" s="23" t="e">
        <f>VLOOKUP(CONCATENATE($W343,$X343),Mtz_Horarios!$E$2:$H$92,3,FALSE)</f>
        <v>#N/A</v>
      </c>
      <c r="AA343" s="24" t="e">
        <f>VLOOKUP(CONCATENATE($W343,$X343),Mtz_Horarios!$E$2:$H$92,4,FALSE)</f>
        <v>#N/A</v>
      </c>
      <c r="AB343" s="20" t="e">
        <f>VLOOKUP(CONCATENATE($M343,$N343,$T343),Oferta!$B$2:$Q$360,16,FALSE)</f>
        <v>#N/A</v>
      </c>
      <c r="AC343" s="20" t="e">
        <f>VLOOKUP(CONCATENATE($M343,$N343,$T343),Oferta!$B$2:$Q$360,15,FALSE)</f>
        <v>#N/A</v>
      </c>
      <c r="AI343" s="5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12"/>
      <c r="AW343" s="12"/>
    </row>
    <row r="344" spans="1:49" ht="15" customHeight="1">
      <c r="A344" s="12"/>
      <c r="B344" s="12"/>
      <c r="C344" s="12"/>
      <c r="D344" s="12"/>
      <c r="E344" s="12"/>
      <c r="F344" s="12"/>
      <c r="G344" s="12"/>
      <c r="H344" s="12" t="e">
        <f t="shared" si="4"/>
        <v>#N/A</v>
      </c>
      <c r="I344" s="12" t="e">
        <f>VLOOKUP(CONCATENATE(N344,T344),Simulador!$H$26:$H$33,1,FALSE)</f>
        <v>#N/A</v>
      </c>
      <c r="J344" s="12" t="e">
        <f t="shared" si="5"/>
        <v>#N/A</v>
      </c>
      <c r="K344" s="13" t="e">
        <f t="shared" si="6"/>
        <v>#N/A</v>
      </c>
      <c r="L344" s="12" t="e">
        <f t="shared" si="7"/>
        <v>#N/A</v>
      </c>
      <c r="M344" s="14" t="s">
        <v>31</v>
      </c>
      <c r="N344" s="3" t="s">
        <v>70</v>
      </c>
      <c r="O344" s="20" t="str">
        <f>VLOOKUP(CONCATENATE($M344,$N344),Curriculos!$A$2:$J$332,4,FALSE)</f>
        <v>ANÁLISE ECONÔMICO FINANCEIRA</v>
      </c>
      <c r="P344" s="21" t="str">
        <f>VLOOKUP(CONCATENATE($M344,$N344),Curriculos!$A$2:$J$332,5,FALSE)</f>
        <v>OB</v>
      </c>
      <c r="Q344" s="21" t="str">
        <f>VLOOKUP(CONCATENATE($M344,$N344),Curriculos!$A$2:$J$332,7,FALSE)</f>
        <v>TP</v>
      </c>
      <c r="R344" s="21">
        <f>VLOOKUP(CONCATENATE($M344,$N344),Curriculos!$A$2:$J$332,8,FALSE)</f>
        <v>60</v>
      </c>
      <c r="S344" s="5" t="s">
        <v>33</v>
      </c>
      <c r="T344" s="22" t="s">
        <v>29</v>
      </c>
      <c r="U344" s="21" t="str">
        <f>VLOOKUP(CONCATENATE($M344,$N344),Curriculos!$A$2:$J$332,10,FALSE)</f>
        <v>DCEC</v>
      </c>
      <c r="V344" s="20" t="e">
        <f>VLOOKUP(CONCATENATE($M344,$N344,$T344),Oferta!$B$2:$R$360,17,FALSE)</f>
        <v>#N/A</v>
      </c>
      <c r="W344" s="20" t="e">
        <f>VLOOKUP(CONCATENATE($M344,$N344,$T344),Oferta!$B$2:$Q$360,12,FALSE)</f>
        <v>#N/A</v>
      </c>
      <c r="X344" s="22">
        <v>3</v>
      </c>
      <c r="Y344" s="23" t="e">
        <f>VLOOKUP(CONCATENATE($W344,$X344),Mtz_Horarios!$E$2:$H$92,2,FALSE)</f>
        <v>#N/A</v>
      </c>
      <c r="Z344" s="23" t="e">
        <f>VLOOKUP(CONCATENATE($W344,$X344),Mtz_Horarios!$E$2:$H$92,3,FALSE)</f>
        <v>#N/A</v>
      </c>
      <c r="AA344" s="24" t="e">
        <f>VLOOKUP(CONCATENATE($W344,$X344),Mtz_Horarios!$E$2:$H$92,4,FALSE)</f>
        <v>#N/A</v>
      </c>
      <c r="AB344" s="20" t="e">
        <f>VLOOKUP(CONCATENATE($M344,$N344,$T344),Oferta!$B$2:$Q$360,16,FALSE)</f>
        <v>#N/A</v>
      </c>
      <c r="AC344" s="20" t="e">
        <f>VLOOKUP(CONCATENATE($M344,$N344,$T344),Oferta!$B$2:$Q$360,15,FALSE)</f>
        <v>#N/A</v>
      </c>
      <c r="AI344" s="5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12"/>
      <c r="AW344" s="12"/>
    </row>
    <row r="345" spans="1:49" ht="15" customHeight="1">
      <c r="A345" s="12"/>
      <c r="B345" s="12"/>
      <c r="C345" s="12"/>
      <c r="D345" s="12"/>
      <c r="E345" s="12"/>
      <c r="F345" s="12"/>
      <c r="G345" s="12"/>
      <c r="H345" s="12" t="e">
        <f t="shared" si="4"/>
        <v>#N/A</v>
      </c>
      <c r="I345" s="12" t="e">
        <f>VLOOKUP(CONCATENATE(N345,T345),Simulador!$H$26:$H$33,1,FALSE)</f>
        <v>#N/A</v>
      </c>
      <c r="J345" s="12" t="e">
        <f t="shared" si="5"/>
        <v>#N/A</v>
      </c>
      <c r="K345" s="13" t="e">
        <f t="shared" si="6"/>
        <v>#N/A</v>
      </c>
      <c r="L345" s="12" t="e">
        <f t="shared" si="7"/>
        <v>#N/A</v>
      </c>
      <c r="M345" s="14" t="s">
        <v>31</v>
      </c>
      <c r="N345" s="3" t="s">
        <v>70</v>
      </c>
      <c r="O345" s="20" t="str">
        <f>VLOOKUP(CONCATENATE($M345,$N345),Curriculos!$A$2:$J$332,4,FALSE)</f>
        <v>ANÁLISE ECONÔMICO FINANCEIRA</v>
      </c>
      <c r="P345" s="21" t="str">
        <f>VLOOKUP(CONCATENATE($M345,$N345),Curriculos!$A$2:$J$332,5,FALSE)</f>
        <v>OB</v>
      </c>
      <c r="Q345" s="21" t="str">
        <f>VLOOKUP(CONCATENATE($M345,$N345),Curriculos!$A$2:$J$332,7,FALSE)</f>
        <v>TP</v>
      </c>
      <c r="R345" s="21">
        <f>VLOOKUP(CONCATENATE($M345,$N345),Curriculos!$A$2:$J$332,8,FALSE)</f>
        <v>60</v>
      </c>
      <c r="S345" s="5" t="s">
        <v>33</v>
      </c>
      <c r="T345" s="22" t="s">
        <v>29</v>
      </c>
      <c r="U345" s="21" t="str">
        <f>VLOOKUP(CONCATENATE($M345,$N345),Curriculos!$A$2:$J$332,10,FALSE)</f>
        <v>DCEC</v>
      </c>
      <c r="V345" s="20" t="e">
        <f>VLOOKUP(CONCATENATE($M345,$N345,$T345),Oferta!$B$2:$R$360,17,FALSE)</f>
        <v>#N/A</v>
      </c>
      <c r="W345" s="20" t="e">
        <f>VLOOKUP(CONCATENATE($M345,$N345,$T345),Oferta!$B$2:$Q$360,12,FALSE)</f>
        <v>#N/A</v>
      </c>
      <c r="X345" s="22">
        <v>4</v>
      </c>
      <c r="Y345" s="23" t="e">
        <f>VLOOKUP(CONCATENATE($W345,$X345),Mtz_Horarios!$E$2:$H$92,2,FALSE)</f>
        <v>#N/A</v>
      </c>
      <c r="Z345" s="23" t="e">
        <f>VLOOKUP(CONCATENATE($W345,$X345),Mtz_Horarios!$E$2:$H$92,3,FALSE)</f>
        <v>#N/A</v>
      </c>
      <c r="AA345" s="24" t="e">
        <f>VLOOKUP(CONCATENATE($W345,$X345),Mtz_Horarios!$E$2:$H$92,4,FALSE)</f>
        <v>#N/A</v>
      </c>
      <c r="AB345" s="20" t="e">
        <f>VLOOKUP(CONCATENATE($M345,$N345,$T345),Oferta!$B$2:$Q$360,16,FALSE)</f>
        <v>#N/A</v>
      </c>
      <c r="AC345" s="20" t="e">
        <f>VLOOKUP(CONCATENATE($M345,$N345,$T345),Oferta!$B$2:$Q$360,15,FALSE)</f>
        <v>#N/A</v>
      </c>
      <c r="AI345" s="5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12"/>
      <c r="AW345" s="12"/>
    </row>
    <row r="346" spans="1:49" ht="15" hidden="1" customHeight="1">
      <c r="A346" s="12"/>
      <c r="B346" s="12"/>
      <c r="C346" s="12"/>
      <c r="D346" s="12"/>
      <c r="E346" s="12"/>
      <c r="F346" s="12"/>
      <c r="G346" s="12"/>
      <c r="H346" s="12" t="e">
        <f t="shared" si="4"/>
        <v>#N/A</v>
      </c>
      <c r="I346" s="12" t="e">
        <f>VLOOKUP(CONCATENATE(N346,T346),Simulador!$H$26:$H$33,1,FALSE)</f>
        <v>#N/A</v>
      </c>
      <c r="J346" s="12" t="e">
        <f t="shared" si="5"/>
        <v>#N/A</v>
      </c>
      <c r="K346" s="13" t="e">
        <f t="shared" si="6"/>
        <v>#N/A</v>
      </c>
      <c r="L346" s="12" t="e">
        <f t="shared" si="7"/>
        <v>#N/A</v>
      </c>
      <c r="M346" s="14" t="s">
        <v>31</v>
      </c>
      <c r="N346" s="3" t="s">
        <v>93</v>
      </c>
      <c r="O346" s="20" t="str">
        <f>VLOOKUP(CONCATENATE($M346,$N346),Curriculos!$A$2:$J$332,4,FALSE)</f>
        <v>ANTROPOLOGIA DOS GRUPOS AFRO-BRASILEIROS</v>
      </c>
      <c r="P346" s="21" t="str">
        <f>VLOOKUP(CONCATENATE($M346,$N346),Curriculos!$A$2:$J$332,5,FALSE)</f>
        <v>OP</v>
      </c>
      <c r="Q346" s="21" t="str">
        <f>VLOOKUP(CONCATENATE($M346,$N346),Curriculos!$A$2:$J$332,7,FALSE)</f>
        <v>T</v>
      </c>
      <c r="R346" s="21">
        <f>VLOOKUP(CONCATENATE($M346,$N346),Curriculos!$A$2:$J$332,8,FALSE)</f>
        <v>60</v>
      </c>
      <c r="S346" s="5" t="s">
        <v>33</v>
      </c>
      <c r="T346" s="22" t="s">
        <v>24</v>
      </c>
      <c r="U346" s="21" t="str">
        <f>VLOOKUP(CONCATENATE($M346,$N346),Curriculos!$A$2:$J$332,10,FALSE)</f>
        <v>DFCH</v>
      </c>
      <c r="V346" s="20" t="e">
        <f>VLOOKUP(CONCATENATE($M346,$N346,$T346),Oferta!$B$2:$R$360,17,FALSE)</f>
        <v>#N/A</v>
      </c>
      <c r="W346" s="20" t="e">
        <f>VLOOKUP(CONCATENATE($M346,$N346,$T346),Oferta!$B$2:$Q$360,12,FALSE)</f>
        <v>#N/A</v>
      </c>
      <c r="X346" s="22">
        <v>1</v>
      </c>
      <c r="Y346" s="23" t="e">
        <f>VLOOKUP(CONCATENATE($W346,$X346),Mtz_Horarios!$E$2:$H$92,2,FALSE)</f>
        <v>#N/A</v>
      </c>
      <c r="Z346" s="23" t="e">
        <f>VLOOKUP(CONCATENATE($W346,$X346),Mtz_Horarios!$E$2:$H$92,3,FALSE)</f>
        <v>#N/A</v>
      </c>
      <c r="AA346" s="24" t="e">
        <f>VLOOKUP(CONCATENATE($W346,$X346),Mtz_Horarios!$E$2:$H$92,4,FALSE)</f>
        <v>#N/A</v>
      </c>
      <c r="AB346" s="20" t="e">
        <f>VLOOKUP(CONCATENATE($M346,$N346,$T346),Oferta!$B$2:$Q$360,16,FALSE)</f>
        <v>#N/A</v>
      </c>
      <c r="AC346" s="20" t="e">
        <f>VLOOKUP(CONCATENATE($M346,$N346,$T346),Oferta!$B$2:$Q$360,15,FALSE)</f>
        <v>#N/A</v>
      </c>
      <c r="AI346" s="5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12"/>
      <c r="AW346" s="12"/>
    </row>
    <row r="347" spans="1:49" ht="15" hidden="1" customHeight="1">
      <c r="A347" s="12"/>
      <c r="B347" s="12"/>
      <c r="C347" s="12"/>
      <c r="D347" s="12"/>
      <c r="E347" s="12"/>
      <c r="F347" s="12"/>
      <c r="G347" s="12"/>
      <c r="H347" s="12" t="e">
        <f t="shared" si="4"/>
        <v>#N/A</v>
      </c>
      <c r="I347" s="12" t="e">
        <f>VLOOKUP(CONCATENATE(N347,T347),Simulador!$H$26:$H$33,1,FALSE)</f>
        <v>#N/A</v>
      </c>
      <c r="J347" s="12" t="e">
        <f t="shared" si="5"/>
        <v>#N/A</v>
      </c>
      <c r="K347" s="13" t="e">
        <f t="shared" si="6"/>
        <v>#N/A</v>
      </c>
      <c r="L347" s="12" t="e">
        <f t="shared" si="7"/>
        <v>#N/A</v>
      </c>
      <c r="M347" s="14" t="s">
        <v>31</v>
      </c>
      <c r="N347" s="3" t="s">
        <v>93</v>
      </c>
      <c r="O347" s="20" t="str">
        <f>VLOOKUP(CONCATENATE($M347,$N347),Curriculos!$A$2:$J$332,4,FALSE)</f>
        <v>ANTROPOLOGIA DOS GRUPOS AFRO-BRASILEIROS</v>
      </c>
      <c r="P347" s="21" t="str">
        <f>VLOOKUP(CONCATENATE($M347,$N347),Curriculos!$A$2:$J$332,5,FALSE)</f>
        <v>OP</v>
      </c>
      <c r="Q347" s="21" t="str">
        <f>VLOOKUP(CONCATENATE($M347,$N347),Curriculos!$A$2:$J$332,7,FALSE)</f>
        <v>T</v>
      </c>
      <c r="R347" s="21">
        <f>VLOOKUP(CONCATENATE($M347,$N347),Curriculos!$A$2:$J$332,8,FALSE)</f>
        <v>60</v>
      </c>
      <c r="S347" s="5" t="s">
        <v>33</v>
      </c>
      <c r="T347" s="22" t="s">
        <v>24</v>
      </c>
      <c r="U347" s="21" t="str">
        <f>VLOOKUP(CONCATENATE($M347,$N347),Curriculos!$A$2:$J$332,10,FALSE)</f>
        <v>DFCH</v>
      </c>
      <c r="V347" s="20" t="e">
        <f>VLOOKUP(CONCATENATE($M347,$N347,$T347),Oferta!$B$2:$R$360,17,FALSE)</f>
        <v>#N/A</v>
      </c>
      <c r="W347" s="20" t="e">
        <f>VLOOKUP(CONCATENATE($M347,$N347,$T347),Oferta!$B$2:$Q$360,12,FALSE)</f>
        <v>#N/A</v>
      </c>
      <c r="X347" s="22">
        <v>2</v>
      </c>
      <c r="Y347" s="23" t="e">
        <f>VLOOKUP(CONCATENATE($W347,$X347),Mtz_Horarios!$E$2:$H$92,2,FALSE)</f>
        <v>#N/A</v>
      </c>
      <c r="Z347" s="23" t="e">
        <f>VLOOKUP(CONCATENATE($W347,$X347),Mtz_Horarios!$E$2:$H$92,3,FALSE)</f>
        <v>#N/A</v>
      </c>
      <c r="AA347" s="24" t="e">
        <f>VLOOKUP(CONCATENATE($W347,$X347),Mtz_Horarios!$E$2:$H$92,4,FALSE)</f>
        <v>#N/A</v>
      </c>
      <c r="AB347" s="20" t="e">
        <f>VLOOKUP(CONCATENATE($M347,$N347,$T347),Oferta!$B$2:$Q$360,16,FALSE)</f>
        <v>#N/A</v>
      </c>
      <c r="AC347" s="20" t="e">
        <f>VLOOKUP(CONCATENATE($M347,$N347,$T347),Oferta!$B$2:$Q$360,15,FALSE)</f>
        <v>#N/A</v>
      </c>
      <c r="AI347" s="5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12"/>
      <c r="AW347" s="12"/>
    </row>
    <row r="348" spans="1:49" ht="15" hidden="1" customHeight="1">
      <c r="A348" s="12"/>
      <c r="B348" s="12"/>
      <c r="C348" s="12"/>
      <c r="D348" s="12"/>
      <c r="E348" s="12"/>
      <c r="F348" s="12"/>
      <c r="G348" s="12"/>
      <c r="H348" s="12" t="e">
        <f t="shared" si="4"/>
        <v>#N/A</v>
      </c>
      <c r="I348" s="12" t="e">
        <f>VLOOKUP(CONCATENATE(N348,T348),Simulador!$H$26:$H$33,1,FALSE)</f>
        <v>#N/A</v>
      </c>
      <c r="J348" s="12" t="e">
        <f t="shared" si="5"/>
        <v>#N/A</v>
      </c>
      <c r="K348" s="13" t="e">
        <f t="shared" si="6"/>
        <v>#N/A</v>
      </c>
      <c r="L348" s="12" t="e">
        <f t="shared" si="7"/>
        <v>#N/A</v>
      </c>
      <c r="M348" s="14" t="s">
        <v>31</v>
      </c>
      <c r="N348" s="3" t="s">
        <v>93</v>
      </c>
      <c r="O348" s="20" t="str">
        <f>VLOOKUP(CONCATENATE($M348,$N348),Curriculos!$A$2:$J$332,4,FALSE)</f>
        <v>ANTROPOLOGIA DOS GRUPOS AFRO-BRASILEIROS</v>
      </c>
      <c r="P348" s="21" t="str">
        <f>VLOOKUP(CONCATENATE($M348,$N348),Curriculos!$A$2:$J$332,5,FALSE)</f>
        <v>OP</v>
      </c>
      <c r="Q348" s="21" t="str">
        <f>VLOOKUP(CONCATENATE($M348,$N348),Curriculos!$A$2:$J$332,7,FALSE)</f>
        <v>T</v>
      </c>
      <c r="R348" s="21">
        <f>VLOOKUP(CONCATENATE($M348,$N348),Curriculos!$A$2:$J$332,8,FALSE)</f>
        <v>60</v>
      </c>
      <c r="S348" s="5" t="s">
        <v>33</v>
      </c>
      <c r="T348" s="22" t="s">
        <v>24</v>
      </c>
      <c r="U348" s="21" t="str">
        <f>VLOOKUP(CONCATENATE($M348,$N348),Curriculos!$A$2:$J$332,10,FALSE)</f>
        <v>DFCH</v>
      </c>
      <c r="V348" s="20" t="e">
        <f>VLOOKUP(CONCATENATE($M348,$N348,$T348),Oferta!$B$2:$R$360,17,FALSE)</f>
        <v>#N/A</v>
      </c>
      <c r="W348" s="20" t="e">
        <f>VLOOKUP(CONCATENATE($M348,$N348,$T348),Oferta!$B$2:$Q$360,12,FALSE)</f>
        <v>#N/A</v>
      </c>
      <c r="X348" s="22">
        <v>3</v>
      </c>
      <c r="Y348" s="23" t="e">
        <f>VLOOKUP(CONCATENATE($W348,$X348),Mtz_Horarios!$E$2:$H$92,2,FALSE)</f>
        <v>#N/A</v>
      </c>
      <c r="Z348" s="23" t="e">
        <f>VLOOKUP(CONCATENATE($W348,$X348),Mtz_Horarios!$E$2:$H$92,3,FALSE)</f>
        <v>#N/A</v>
      </c>
      <c r="AA348" s="24" t="e">
        <f>VLOOKUP(CONCATENATE($W348,$X348),Mtz_Horarios!$E$2:$H$92,4,FALSE)</f>
        <v>#N/A</v>
      </c>
      <c r="AB348" s="20" t="e">
        <f>VLOOKUP(CONCATENATE($M348,$N348,$T348),Oferta!$B$2:$Q$360,16,FALSE)</f>
        <v>#N/A</v>
      </c>
      <c r="AC348" s="20" t="e">
        <f>VLOOKUP(CONCATENATE($M348,$N348,$T348),Oferta!$B$2:$Q$360,15,FALSE)</f>
        <v>#N/A</v>
      </c>
      <c r="AI348" s="5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12"/>
      <c r="AW348" s="12"/>
    </row>
    <row r="349" spans="1:49" ht="15" hidden="1" customHeight="1">
      <c r="A349" s="12"/>
      <c r="B349" s="12"/>
      <c r="C349" s="12"/>
      <c r="D349" s="12"/>
      <c r="E349" s="12"/>
      <c r="F349" s="12"/>
      <c r="G349" s="12"/>
      <c r="H349" s="12" t="e">
        <f t="shared" si="4"/>
        <v>#N/A</v>
      </c>
      <c r="I349" s="12" t="e">
        <f>VLOOKUP(CONCATENATE(N349,T349),Simulador!$H$26:$H$33,1,FALSE)</f>
        <v>#N/A</v>
      </c>
      <c r="J349" s="12" t="e">
        <f t="shared" si="5"/>
        <v>#N/A</v>
      </c>
      <c r="K349" s="13" t="e">
        <f t="shared" si="6"/>
        <v>#N/A</v>
      </c>
      <c r="L349" s="12" t="e">
        <f t="shared" si="7"/>
        <v>#N/A</v>
      </c>
      <c r="M349" s="14" t="s">
        <v>31</v>
      </c>
      <c r="N349" s="3" t="s">
        <v>93</v>
      </c>
      <c r="O349" s="20" t="str">
        <f>VLOOKUP(CONCATENATE($M349,$N349),Curriculos!$A$2:$J$332,4,FALSE)</f>
        <v>ANTROPOLOGIA DOS GRUPOS AFRO-BRASILEIROS</v>
      </c>
      <c r="P349" s="21" t="str">
        <f>VLOOKUP(CONCATENATE($M349,$N349),Curriculos!$A$2:$J$332,5,FALSE)</f>
        <v>OP</v>
      </c>
      <c r="Q349" s="21" t="str">
        <f>VLOOKUP(CONCATENATE($M349,$N349),Curriculos!$A$2:$J$332,7,FALSE)</f>
        <v>T</v>
      </c>
      <c r="R349" s="21">
        <f>VLOOKUP(CONCATENATE($M349,$N349),Curriculos!$A$2:$J$332,8,FALSE)</f>
        <v>60</v>
      </c>
      <c r="S349" s="5" t="s">
        <v>33</v>
      </c>
      <c r="T349" s="22" t="s">
        <v>24</v>
      </c>
      <c r="U349" s="21" t="str">
        <f>VLOOKUP(CONCATENATE($M349,$N349),Curriculos!$A$2:$J$332,10,FALSE)</f>
        <v>DFCH</v>
      </c>
      <c r="V349" s="20" t="e">
        <f>VLOOKUP(CONCATENATE($M349,$N349,$T349),Oferta!$B$2:$R$360,17,FALSE)</f>
        <v>#N/A</v>
      </c>
      <c r="W349" s="20" t="e">
        <f>VLOOKUP(CONCATENATE($M349,$N349,$T349),Oferta!$B$2:$Q$360,12,FALSE)</f>
        <v>#N/A</v>
      </c>
      <c r="X349" s="22">
        <v>4</v>
      </c>
      <c r="Y349" s="23" t="e">
        <f>VLOOKUP(CONCATENATE($W349,$X349),Mtz_Horarios!$E$2:$H$92,2,FALSE)</f>
        <v>#N/A</v>
      </c>
      <c r="Z349" s="23" t="e">
        <f>VLOOKUP(CONCATENATE($W349,$X349),Mtz_Horarios!$E$2:$H$92,3,FALSE)</f>
        <v>#N/A</v>
      </c>
      <c r="AA349" s="24" t="e">
        <f>VLOOKUP(CONCATENATE($W349,$X349),Mtz_Horarios!$E$2:$H$92,4,FALSE)</f>
        <v>#N/A</v>
      </c>
      <c r="AB349" s="20" t="e">
        <f>VLOOKUP(CONCATENATE($M349,$N349,$T349),Oferta!$B$2:$Q$360,16,FALSE)</f>
        <v>#N/A</v>
      </c>
      <c r="AC349" s="20" t="e">
        <f>VLOOKUP(CONCATENATE($M349,$N349,$T349),Oferta!$B$2:$Q$360,15,FALSE)</f>
        <v>#N/A</v>
      </c>
      <c r="AI349" s="5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12"/>
      <c r="AW349" s="12"/>
    </row>
    <row r="350" spans="1:49" ht="15" hidden="1" customHeight="1">
      <c r="A350" s="12"/>
      <c r="B350" s="12"/>
      <c r="C350" s="12"/>
      <c r="D350" s="12"/>
      <c r="E350" s="12"/>
      <c r="F350" s="12"/>
      <c r="G350" s="12"/>
      <c r="H350" s="12" t="e">
        <f t="shared" si="4"/>
        <v>#N/A</v>
      </c>
      <c r="I350" s="12" t="e">
        <f>VLOOKUP(CONCATENATE(N350,T350),Simulador!$H$26:$H$33,1,FALSE)</f>
        <v>#N/A</v>
      </c>
      <c r="J350" s="12" t="e">
        <f t="shared" si="5"/>
        <v>#N/A</v>
      </c>
      <c r="K350" s="13" t="e">
        <f t="shared" si="6"/>
        <v>#N/A</v>
      </c>
      <c r="L350" s="12" t="e">
        <f t="shared" si="7"/>
        <v>#N/A</v>
      </c>
      <c r="M350" s="14" t="s">
        <v>31</v>
      </c>
      <c r="N350" s="3" t="s">
        <v>93</v>
      </c>
      <c r="O350" s="20" t="str">
        <f>VLOOKUP(CONCATENATE($M350,$N350),Curriculos!$A$2:$J$332,4,FALSE)</f>
        <v>ANTROPOLOGIA DOS GRUPOS AFRO-BRASILEIROS</v>
      </c>
      <c r="P350" s="21" t="str">
        <f>VLOOKUP(CONCATENATE($M350,$N350),Curriculos!$A$2:$J$332,5,FALSE)</f>
        <v>OP</v>
      </c>
      <c r="Q350" s="21" t="str">
        <f>VLOOKUP(CONCATENATE($M350,$N350),Curriculos!$A$2:$J$332,7,FALSE)</f>
        <v>T</v>
      </c>
      <c r="R350" s="21">
        <f>VLOOKUP(CONCATENATE($M350,$N350),Curriculos!$A$2:$J$332,8,FALSE)</f>
        <v>60</v>
      </c>
      <c r="S350" s="5" t="s">
        <v>33</v>
      </c>
      <c r="T350" s="22" t="s">
        <v>29</v>
      </c>
      <c r="U350" s="21" t="str">
        <f>VLOOKUP(CONCATENATE($M350,$N350),Curriculos!$A$2:$J$332,10,FALSE)</f>
        <v>DFCH</v>
      </c>
      <c r="V350" s="20" t="e">
        <f>VLOOKUP(CONCATENATE($M350,$N350,$T350),Oferta!$B$2:$R$360,17,FALSE)</f>
        <v>#N/A</v>
      </c>
      <c r="W350" s="20" t="e">
        <f>VLOOKUP(CONCATENATE($M350,$N350,$T350),Oferta!$B$2:$Q$360,12,FALSE)</f>
        <v>#N/A</v>
      </c>
      <c r="X350" s="22">
        <v>1</v>
      </c>
      <c r="Y350" s="23" t="e">
        <f>VLOOKUP(CONCATENATE($W350,$X350),Mtz_Horarios!$E$2:$H$92,2,FALSE)</f>
        <v>#N/A</v>
      </c>
      <c r="Z350" s="23" t="e">
        <f>VLOOKUP(CONCATENATE($W350,$X350),Mtz_Horarios!$E$2:$H$92,3,FALSE)</f>
        <v>#N/A</v>
      </c>
      <c r="AA350" s="24" t="e">
        <f>VLOOKUP(CONCATENATE($W350,$X350),Mtz_Horarios!$E$2:$H$92,4,FALSE)</f>
        <v>#N/A</v>
      </c>
      <c r="AB350" s="20" t="e">
        <f>VLOOKUP(CONCATENATE($M350,$N350,$T350),Oferta!$B$2:$Q$360,16,FALSE)</f>
        <v>#N/A</v>
      </c>
      <c r="AC350" s="20" t="e">
        <f>VLOOKUP(CONCATENATE($M350,$N350,$T350),Oferta!$B$2:$Q$360,15,FALSE)</f>
        <v>#N/A</v>
      </c>
      <c r="AI350" s="5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12"/>
      <c r="AW350" s="12"/>
    </row>
    <row r="351" spans="1:49" ht="15" hidden="1" customHeight="1">
      <c r="A351" s="12"/>
      <c r="B351" s="12"/>
      <c r="C351" s="12"/>
      <c r="D351" s="12"/>
      <c r="E351" s="12"/>
      <c r="F351" s="12"/>
      <c r="G351" s="12"/>
      <c r="H351" s="12" t="e">
        <f t="shared" si="4"/>
        <v>#N/A</v>
      </c>
      <c r="I351" s="12" t="e">
        <f>VLOOKUP(CONCATENATE(N351,T351),Simulador!$H$26:$H$33,1,FALSE)</f>
        <v>#N/A</v>
      </c>
      <c r="J351" s="12" t="e">
        <f t="shared" si="5"/>
        <v>#N/A</v>
      </c>
      <c r="K351" s="13" t="e">
        <f t="shared" si="6"/>
        <v>#N/A</v>
      </c>
      <c r="L351" s="12" t="e">
        <f t="shared" si="7"/>
        <v>#N/A</v>
      </c>
      <c r="M351" s="14" t="s">
        <v>31</v>
      </c>
      <c r="N351" s="3" t="s">
        <v>93</v>
      </c>
      <c r="O351" s="20" t="str">
        <f>VLOOKUP(CONCATENATE($M351,$N351),Curriculos!$A$2:$J$332,4,FALSE)</f>
        <v>ANTROPOLOGIA DOS GRUPOS AFRO-BRASILEIROS</v>
      </c>
      <c r="P351" s="21" t="str">
        <f>VLOOKUP(CONCATENATE($M351,$N351),Curriculos!$A$2:$J$332,5,FALSE)</f>
        <v>OP</v>
      </c>
      <c r="Q351" s="21" t="str">
        <f>VLOOKUP(CONCATENATE($M351,$N351),Curriculos!$A$2:$J$332,7,FALSE)</f>
        <v>T</v>
      </c>
      <c r="R351" s="21">
        <f>VLOOKUP(CONCATENATE($M351,$N351),Curriculos!$A$2:$J$332,8,FALSE)</f>
        <v>60</v>
      </c>
      <c r="S351" s="5" t="s">
        <v>33</v>
      </c>
      <c r="T351" s="22" t="s">
        <v>29</v>
      </c>
      <c r="U351" s="21" t="str">
        <f>VLOOKUP(CONCATENATE($M351,$N351),Curriculos!$A$2:$J$332,10,FALSE)</f>
        <v>DFCH</v>
      </c>
      <c r="V351" s="20" t="e">
        <f>VLOOKUP(CONCATENATE($M351,$N351,$T351),Oferta!$B$2:$R$360,17,FALSE)</f>
        <v>#N/A</v>
      </c>
      <c r="W351" s="20" t="e">
        <f>VLOOKUP(CONCATENATE($M351,$N351,$T351),Oferta!$B$2:$Q$360,12,FALSE)</f>
        <v>#N/A</v>
      </c>
      <c r="X351" s="22">
        <v>2</v>
      </c>
      <c r="Y351" s="23" t="e">
        <f>VLOOKUP(CONCATENATE($W351,$X351),Mtz_Horarios!$E$2:$H$92,2,FALSE)</f>
        <v>#N/A</v>
      </c>
      <c r="Z351" s="23" t="e">
        <f>VLOOKUP(CONCATENATE($W351,$X351),Mtz_Horarios!$E$2:$H$92,3,FALSE)</f>
        <v>#N/A</v>
      </c>
      <c r="AA351" s="24" t="e">
        <f>VLOOKUP(CONCATENATE($W351,$X351),Mtz_Horarios!$E$2:$H$92,4,FALSE)</f>
        <v>#N/A</v>
      </c>
      <c r="AB351" s="20" t="e">
        <f>VLOOKUP(CONCATENATE($M351,$N351,$T351),Oferta!$B$2:$Q$360,16,FALSE)</f>
        <v>#N/A</v>
      </c>
      <c r="AC351" s="20" t="e">
        <f>VLOOKUP(CONCATENATE($M351,$N351,$T351),Oferta!$B$2:$Q$360,15,FALSE)</f>
        <v>#N/A</v>
      </c>
      <c r="AI351" s="5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12"/>
      <c r="AW351" s="12"/>
    </row>
    <row r="352" spans="1:49" ht="15" hidden="1" customHeight="1">
      <c r="A352" s="12"/>
      <c r="B352" s="12"/>
      <c r="C352" s="12"/>
      <c r="D352" s="12"/>
      <c r="E352" s="12"/>
      <c r="F352" s="12"/>
      <c r="G352" s="12"/>
      <c r="H352" s="12" t="e">
        <f t="shared" si="4"/>
        <v>#N/A</v>
      </c>
      <c r="I352" s="12" t="e">
        <f>VLOOKUP(CONCATENATE(N352,T352),Simulador!$H$26:$H$33,1,FALSE)</f>
        <v>#N/A</v>
      </c>
      <c r="J352" s="12" t="e">
        <f t="shared" si="5"/>
        <v>#N/A</v>
      </c>
      <c r="K352" s="13" t="e">
        <f t="shared" si="6"/>
        <v>#N/A</v>
      </c>
      <c r="L352" s="12" t="e">
        <f t="shared" si="7"/>
        <v>#N/A</v>
      </c>
      <c r="M352" s="14" t="s">
        <v>31</v>
      </c>
      <c r="N352" s="3" t="s">
        <v>93</v>
      </c>
      <c r="O352" s="20" t="str">
        <f>VLOOKUP(CONCATENATE($M352,$N352),Curriculos!$A$2:$J$332,4,FALSE)</f>
        <v>ANTROPOLOGIA DOS GRUPOS AFRO-BRASILEIROS</v>
      </c>
      <c r="P352" s="21" t="str">
        <f>VLOOKUP(CONCATENATE($M352,$N352),Curriculos!$A$2:$J$332,5,FALSE)</f>
        <v>OP</v>
      </c>
      <c r="Q352" s="21" t="str">
        <f>VLOOKUP(CONCATENATE($M352,$N352),Curriculos!$A$2:$J$332,7,FALSE)</f>
        <v>T</v>
      </c>
      <c r="R352" s="21">
        <f>VLOOKUP(CONCATENATE($M352,$N352),Curriculos!$A$2:$J$332,8,FALSE)</f>
        <v>60</v>
      </c>
      <c r="S352" s="5" t="s">
        <v>33</v>
      </c>
      <c r="T352" s="22" t="s">
        <v>29</v>
      </c>
      <c r="U352" s="21" t="str">
        <f>VLOOKUP(CONCATENATE($M352,$N352),Curriculos!$A$2:$J$332,10,FALSE)</f>
        <v>DFCH</v>
      </c>
      <c r="V352" s="20" t="e">
        <f>VLOOKUP(CONCATENATE($M352,$N352,$T352),Oferta!$B$2:$R$360,17,FALSE)</f>
        <v>#N/A</v>
      </c>
      <c r="W352" s="20" t="e">
        <f>VLOOKUP(CONCATENATE($M352,$N352,$T352),Oferta!$B$2:$Q$360,12,FALSE)</f>
        <v>#N/A</v>
      </c>
      <c r="X352" s="22">
        <v>3</v>
      </c>
      <c r="Y352" s="23" t="e">
        <f>VLOOKUP(CONCATENATE($W352,$X352),Mtz_Horarios!$E$2:$H$92,2,FALSE)</f>
        <v>#N/A</v>
      </c>
      <c r="Z352" s="23" t="e">
        <f>VLOOKUP(CONCATENATE($W352,$X352),Mtz_Horarios!$E$2:$H$92,3,FALSE)</f>
        <v>#N/A</v>
      </c>
      <c r="AA352" s="24" t="e">
        <f>VLOOKUP(CONCATENATE($W352,$X352),Mtz_Horarios!$E$2:$H$92,4,FALSE)</f>
        <v>#N/A</v>
      </c>
      <c r="AB352" s="20" t="e">
        <f>VLOOKUP(CONCATENATE($M352,$N352,$T352),Oferta!$B$2:$Q$360,16,FALSE)</f>
        <v>#N/A</v>
      </c>
      <c r="AC352" s="20" t="e">
        <f>VLOOKUP(CONCATENATE($M352,$N352,$T352),Oferta!$B$2:$Q$360,15,FALSE)</f>
        <v>#N/A</v>
      </c>
      <c r="AI352" s="5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12"/>
      <c r="AW352" s="12"/>
    </row>
    <row r="353" spans="1:49" ht="15" hidden="1" customHeight="1">
      <c r="A353" s="12"/>
      <c r="B353" s="12"/>
      <c r="C353" s="12"/>
      <c r="D353" s="12"/>
      <c r="E353" s="12"/>
      <c r="F353" s="12"/>
      <c r="G353" s="12"/>
      <c r="H353" s="12" t="e">
        <f t="shared" si="4"/>
        <v>#N/A</v>
      </c>
      <c r="I353" s="12" t="e">
        <f>VLOOKUP(CONCATENATE(N353,T353),Simulador!$H$26:$H$33,1,FALSE)</f>
        <v>#N/A</v>
      </c>
      <c r="J353" s="12" t="e">
        <f t="shared" si="5"/>
        <v>#N/A</v>
      </c>
      <c r="K353" s="13" t="e">
        <f t="shared" si="6"/>
        <v>#N/A</v>
      </c>
      <c r="L353" s="12" t="e">
        <f t="shared" si="7"/>
        <v>#N/A</v>
      </c>
      <c r="M353" s="14" t="s">
        <v>31</v>
      </c>
      <c r="N353" s="3" t="s">
        <v>93</v>
      </c>
      <c r="O353" s="20" t="str">
        <f>VLOOKUP(CONCATENATE($M353,$N353),Curriculos!$A$2:$J$332,4,FALSE)</f>
        <v>ANTROPOLOGIA DOS GRUPOS AFRO-BRASILEIROS</v>
      </c>
      <c r="P353" s="21" t="str">
        <f>VLOOKUP(CONCATENATE($M353,$N353),Curriculos!$A$2:$J$332,5,FALSE)</f>
        <v>OP</v>
      </c>
      <c r="Q353" s="21" t="str">
        <f>VLOOKUP(CONCATENATE($M353,$N353),Curriculos!$A$2:$J$332,7,FALSE)</f>
        <v>T</v>
      </c>
      <c r="R353" s="21">
        <f>VLOOKUP(CONCATENATE($M353,$N353),Curriculos!$A$2:$J$332,8,FALSE)</f>
        <v>60</v>
      </c>
      <c r="S353" s="5" t="s">
        <v>33</v>
      </c>
      <c r="T353" s="22" t="s">
        <v>29</v>
      </c>
      <c r="U353" s="21" t="str">
        <f>VLOOKUP(CONCATENATE($M353,$N353),Curriculos!$A$2:$J$332,10,FALSE)</f>
        <v>DFCH</v>
      </c>
      <c r="V353" s="20" t="e">
        <f>VLOOKUP(CONCATENATE($M353,$N353,$T353),Oferta!$B$2:$R$360,17,FALSE)</f>
        <v>#N/A</v>
      </c>
      <c r="W353" s="20" t="e">
        <f>VLOOKUP(CONCATENATE($M353,$N353,$T353),Oferta!$B$2:$Q$360,12,FALSE)</f>
        <v>#N/A</v>
      </c>
      <c r="X353" s="22">
        <v>4</v>
      </c>
      <c r="Y353" s="23" t="e">
        <f>VLOOKUP(CONCATENATE($W353,$X353),Mtz_Horarios!$E$2:$H$92,2,FALSE)</f>
        <v>#N/A</v>
      </c>
      <c r="Z353" s="23" t="e">
        <f>VLOOKUP(CONCATENATE($W353,$X353),Mtz_Horarios!$E$2:$H$92,3,FALSE)</f>
        <v>#N/A</v>
      </c>
      <c r="AA353" s="24" t="e">
        <f>VLOOKUP(CONCATENATE($W353,$X353),Mtz_Horarios!$E$2:$H$92,4,FALSE)</f>
        <v>#N/A</v>
      </c>
      <c r="AB353" s="20" t="e">
        <f>VLOOKUP(CONCATENATE($M353,$N353,$T353),Oferta!$B$2:$Q$360,16,FALSE)</f>
        <v>#N/A</v>
      </c>
      <c r="AC353" s="20" t="e">
        <f>VLOOKUP(CONCATENATE($M353,$N353,$T353),Oferta!$B$2:$Q$360,15,FALSE)</f>
        <v>#N/A</v>
      </c>
      <c r="AI353" s="5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12"/>
      <c r="AW353" s="12"/>
    </row>
    <row r="354" spans="1:49" ht="15" hidden="1" customHeight="1">
      <c r="A354" s="12"/>
      <c r="B354" s="12"/>
      <c r="C354" s="12"/>
      <c r="D354" s="12"/>
      <c r="E354" s="12"/>
      <c r="F354" s="12"/>
      <c r="G354" s="12"/>
      <c r="H354" s="12" t="e">
        <f t="shared" si="4"/>
        <v>#N/A</v>
      </c>
      <c r="I354" s="12" t="e">
        <f>VLOOKUP(CONCATENATE(N354,T354),Simulador!$H$26:$H$33,1,FALSE)</f>
        <v>#N/A</v>
      </c>
      <c r="J354" s="12" t="e">
        <f t="shared" si="5"/>
        <v>#N/A</v>
      </c>
      <c r="K354" s="13" t="e">
        <f t="shared" si="6"/>
        <v>#N/A</v>
      </c>
      <c r="L354" s="12" t="e">
        <f t="shared" si="7"/>
        <v>#N/A</v>
      </c>
      <c r="M354" s="14" t="s">
        <v>25</v>
      </c>
      <c r="N354" s="3" t="s">
        <v>93</v>
      </c>
      <c r="O354" s="20" t="str">
        <f>VLOOKUP(CONCATENATE($M354,$N354),Curriculos!$A$2:$J$332,4,FALSE)</f>
        <v>ANTROPOLOGIA DOS GRUPOS AFRO-BRASILEIROS</v>
      </c>
      <c r="P354" s="21" t="str">
        <f>VLOOKUP(CONCATENATE($M354,$N354),Curriculos!$A$2:$J$332,5,FALSE)</f>
        <v>OP</v>
      </c>
      <c r="Q354" s="21" t="str">
        <f>VLOOKUP(CONCATENATE($M354,$N354),Curriculos!$A$2:$J$332,7,FALSE)</f>
        <v>T</v>
      </c>
      <c r="R354" s="21">
        <f>VLOOKUP(CONCATENATE($M354,$N354),Curriculos!$A$2:$J$332,8,FALSE)</f>
        <v>60</v>
      </c>
      <c r="S354" s="5" t="s">
        <v>33</v>
      </c>
      <c r="T354" s="22" t="s">
        <v>29</v>
      </c>
      <c r="U354" s="21" t="str">
        <f>VLOOKUP(CONCATENATE($M354,$N354),Curriculos!$A$2:$J$332,10,FALSE)</f>
        <v>DFCH</v>
      </c>
      <c r="V354" s="20" t="e">
        <f>VLOOKUP(CONCATENATE($M354,$N354,$T354),Oferta!$B$2:$R$360,17,FALSE)</f>
        <v>#N/A</v>
      </c>
      <c r="W354" s="20" t="e">
        <f>VLOOKUP(CONCATENATE($M354,$N354,$T354),Oferta!$B$2:$Q$360,12,FALSE)</f>
        <v>#N/A</v>
      </c>
      <c r="X354" s="22">
        <v>1</v>
      </c>
      <c r="Y354" s="23" t="e">
        <f>VLOOKUP(CONCATENATE($W354,$X354),Mtz_Horarios!$E$2:$H$92,2,FALSE)</f>
        <v>#N/A</v>
      </c>
      <c r="Z354" s="23" t="e">
        <f>VLOOKUP(CONCATENATE($W354,$X354),Mtz_Horarios!$E$2:$H$92,3,FALSE)</f>
        <v>#N/A</v>
      </c>
      <c r="AA354" s="24" t="e">
        <f>VLOOKUP(CONCATENATE($W354,$X354),Mtz_Horarios!$E$2:$H$92,4,FALSE)</f>
        <v>#N/A</v>
      </c>
      <c r="AB354" s="20" t="e">
        <f>VLOOKUP(CONCATENATE($M354,$N354,$T354),Oferta!$B$2:$Q$360,16,FALSE)</f>
        <v>#N/A</v>
      </c>
      <c r="AC354" s="20" t="e">
        <f>VLOOKUP(CONCATENATE($M354,$N354,$T354),Oferta!$B$2:$Q$360,15,FALSE)</f>
        <v>#N/A</v>
      </c>
      <c r="AI354" s="5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12"/>
      <c r="AW354" s="12"/>
    </row>
    <row r="355" spans="1:49" ht="15" hidden="1" customHeight="1">
      <c r="A355" s="12"/>
      <c r="B355" s="12"/>
      <c r="C355" s="12"/>
      <c r="D355" s="12"/>
      <c r="E355" s="12"/>
      <c r="F355" s="12"/>
      <c r="G355" s="12"/>
      <c r="H355" s="12" t="e">
        <f t="shared" si="4"/>
        <v>#N/A</v>
      </c>
      <c r="I355" s="12" t="e">
        <f>VLOOKUP(CONCATENATE(N355,T355),Simulador!$H$26:$H$33,1,FALSE)</f>
        <v>#N/A</v>
      </c>
      <c r="J355" s="12" t="e">
        <f t="shared" si="5"/>
        <v>#N/A</v>
      </c>
      <c r="K355" s="13" t="e">
        <f t="shared" si="6"/>
        <v>#N/A</v>
      </c>
      <c r="L355" s="12" t="e">
        <f t="shared" si="7"/>
        <v>#N/A</v>
      </c>
      <c r="M355" s="14" t="s">
        <v>25</v>
      </c>
      <c r="N355" s="3" t="s">
        <v>93</v>
      </c>
      <c r="O355" s="20" t="str">
        <f>VLOOKUP(CONCATENATE($M355,$N355),Curriculos!$A$2:$J$332,4,FALSE)</f>
        <v>ANTROPOLOGIA DOS GRUPOS AFRO-BRASILEIROS</v>
      </c>
      <c r="P355" s="21" t="str">
        <f>VLOOKUP(CONCATENATE($M355,$N355),Curriculos!$A$2:$J$332,5,FALSE)</f>
        <v>OP</v>
      </c>
      <c r="Q355" s="21" t="str">
        <f>VLOOKUP(CONCATENATE($M355,$N355),Curriculos!$A$2:$J$332,7,FALSE)</f>
        <v>T</v>
      </c>
      <c r="R355" s="21">
        <f>VLOOKUP(CONCATENATE($M355,$N355),Curriculos!$A$2:$J$332,8,FALSE)</f>
        <v>60</v>
      </c>
      <c r="S355" s="5" t="s">
        <v>33</v>
      </c>
      <c r="T355" s="22" t="s">
        <v>29</v>
      </c>
      <c r="U355" s="21" t="str">
        <f>VLOOKUP(CONCATENATE($M355,$N355),Curriculos!$A$2:$J$332,10,FALSE)</f>
        <v>DFCH</v>
      </c>
      <c r="V355" s="20" t="e">
        <f>VLOOKUP(CONCATENATE($M355,$N355,$T355),Oferta!$B$2:$R$360,17,FALSE)</f>
        <v>#N/A</v>
      </c>
      <c r="W355" s="20" t="e">
        <f>VLOOKUP(CONCATENATE($M355,$N355,$T355),Oferta!$B$2:$Q$360,12,FALSE)</f>
        <v>#N/A</v>
      </c>
      <c r="X355" s="22">
        <v>2</v>
      </c>
      <c r="Y355" s="23" t="e">
        <f>VLOOKUP(CONCATENATE($W355,$X355),Mtz_Horarios!$E$2:$H$92,2,FALSE)</f>
        <v>#N/A</v>
      </c>
      <c r="Z355" s="23" t="e">
        <f>VLOOKUP(CONCATENATE($W355,$X355),Mtz_Horarios!$E$2:$H$92,3,FALSE)</f>
        <v>#N/A</v>
      </c>
      <c r="AA355" s="24" t="e">
        <f>VLOOKUP(CONCATENATE($W355,$X355),Mtz_Horarios!$E$2:$H$92,4,FALSE)</f>
        <v>#N/A</v>
      </c>
      <c r="AB355" s="20" t="e">
        <f>VLOOKUP(CONCATENATE($M355,$N355,$T355),Oferta!$B$2:$Q$360,16,FALSE)</f>
        <v>#N/A</v>
      </c>
      <c r="AC355" s="20" t="e">
        <f>VLOOKUP(CONCATENATE($M355,$N355,$T355),Oferta!$B$2:$Q$360,15,FALSE)</f>
        <v>#N/A</v>
      </c>
      <c r="AI355" s="5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12"/>
      <c r="AW355" s="12"/>
    </row>
    <row r="356" spans="1:49" ht="15" hidden="1" customHeight="1">
      <c r="A356" s="12"/>
      <c r="B356" s="12"/>
      <c r="C356" s="12"/>
      <c r="D356" s="12"/>
      <c r="E356" s="12"/>
      <c r="F356" s="12"/>
      <c r="G356" s="12"/>
      <c r="H356" s="12" t="e">
        <f t="shared" si="4"/>
        <v>#N/A</v>
      </c>
      <c r="I356" s="12" t="e">
        <f>VLOOKUP(CONCATENATE(N356,T356),Simulador!$H$26:$H$33,1,FALSE)</f>
        <v>#N/A</v>
      </c>
      <c r="J356" s="12" t="e">
        <f t="shared" si="5"/>
        <v>#N/A</v>
      </c>
      <c r="K356" s="13" t="e">
        <f t="shared" si="6"/>
        <v>#N/A</v>
      </c>
      <c r="L356" s="12" t="e">
        <f t="shared" si="7"/>
        <v>#N/A</v>
      </c>
      <c r="M356" s="14" t="s">
        <v>25</v>
      </c>
      <c r="N356" s="3" t="s">
        <v>93</v>
      </c>
      <c r="O356" s="20" t="str">
        <f>VLOOKUP(CONCATENATE($M356,$N356),Curriculos!$A$2:$J$332,4,FALSE)</f>
        <v>ANTROPOLOGIA DOS GRUPOS AFRO-BRASILEIROS</v>
      </c>
      <c r="P356" s="21" t="str">
        <f>VLOOKUP(CONCATENATE($M356,$N356),Curriculos!$A$2:$J$332,5,FALSE)</f>
        <v>OP</v>
      </c>
      <c r="Q356" s="21" t="str">
        <f>VLOOKUP(CONCATENATE($M356,$N356),Curriculos!$A$2:$J$332,7,FALSE)</f>
        <v>T</v>
      </c>
      <c r="R356" s="21">
        <f>VLOOKUP(CONCATENATE($M356,$N356),Curriculos!$A$2:$J$332,8,FALSE)</f>
        <v>60</v>
      </c>
      <c r="S356" s="5" t="s">
        <v>33</v>
      </c>
      <c r="T356" s="22" t="s">
        <v>29</v>
      </c>
      <c r="U356" s="21" t="str">
        <f>VLOOKUP(CONCATENATE($M356,$N356),Curriculos!$A$2:$J$332,10,FALSE)</f>
        <v>DFCH</v>
      </c>
      <c r="V356" s="20" t="e">
        <f>VLOOKUP(CONCATENATE($M356,$N356,$T356),Oferta!$B$2:$R$360,17,FALSE)</f>
        <v>#N/A</v>
      </c>
      <c r="W356" s="20" t="e">
        <f>VLOOKUP(CONCATENATE($M356,$N356,$T356),Oferta!$B$2:$Q$360,12,FALSE)</f>
        <v>#N/A</v>
      </c>
      <c r="X356" s="22">
        <v>3</v>
      </c>
      <c r="Y356" s="23" t="e">
        <f>VLOOKUP(CONCATENATE($W356,$X356),Mtz_Horarios!$E$2:$H$92,2,FALSE)</f>
        <v>#N/A</v>
      </c>
      <c r="Z356" s="23" t="e">
        <f>VLOOKUP(CONCATENATE($W356,$X356),Mtz_Horarios!$E$2:$H$92,3,FALSE)</f>
        <v>#N/A</v>
      </c>
      <c r="AA356" s="24" t="e">
        <f>VLOOKUP(CONCATENATE($W356,$X356),Mtz_Horarios!$E$2:$H$92,4,FALSE)</f>
        <v>#N/A</v>
      </c>
      <c r="AB356" s="20" t="e">
        <f>VLOOKUP(CONCATENATE($M356,$N356,$T356),Oferta!$B$2:$Q$360,16,FALSE)</f>
        <v>#N/A</v>
      </c>
      <c r="AC356" s="20" t="e">
        <f>VLOOKUP(CONCATENATE($M356,$N356,$T356),Oferta!$B$2:$Q$360,15,FALSE)</f>
        <v>#N/A</v>
      </c>
      <c r="AI356" s="5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12"/>
      <c r="AW356" s="12"/>
    </row>
    <row r="357" spans="1:49" ht="15" hidden="1" customHeight="1">
      <c r="A357" s="12"/>
      <c r="B357" s="12"/>
      <c r="C357" s="12"/>
      <c r="D357" s="12"/>
      <c r="E357" s="12"/>
      <c r="F357" s="12"/>
      <c r="G357" s="12"/>
      <c r="H357" s="12" t="e">
        <f t="shared" si="4"/>
        <v>#N/A</v>
      </c>
      <c r="I357" s="12" t="e">
        <f>VLOOKUP(CONCATENATE(N357,T357),Simulador!$H$26:$H$33,1,FALSE)</f>
        <v>#N/A</v>
      </c>
      <c r="J357" s="12" t="e">
        <f t="shared" si="5"/>
        <v>#N/A</v>
      </c>
      <c r="K357" s="13" t="e">
        <f t="shared" si="6"/>
        <v>#N/A</v>
      </c>
      <c r="L357" s="12" t="e">
        <f t="shared" si="7"/>
        <v>#N/A</v>
      </c>
      <c r="M357" s="14" t="s">
        <v>25</v>
      </c>
      <c r="N357" s="3" t="s">
        <v>93</v>
      </c>
      <c r="O357" s="20" t="str">
        <f>VLOOKUP(CONCATENATE($M357,$N357),Curriculos!$A$2:$J$332,4,FALSE)</f>
        <v>ANTROPOLOGIA DOS GRUPOS AFRO-BRASILEIROS</v>
      </c>
      <c r="P357" s="21" t="str">
        <f>VLOOKUP(CONCATENATE($M357,$N357),Curriculos!$A$2:$J$332,5,FALSE)</f>
        <v>OP</v>
      </c>
      <c r="Q357" s="21" t="str">
        <f>VLOOKUP(CONCATENATE($M357,$N357),Curriculos!$A$2:$J$332,7,FALSE)</f>
        <v>T</v>
      </c>
      <c r="R357" s="21">
        <f>VLOOKUP(CONCATENATE($M357,$N357),Curriculos!$A$2:$J$332,8,FALSE)</f>
        <v>60</v>
      </c>
      <c r="S357" s="5" t="s">
        <v>33</v>
      </c>
      <c r="T357" s="22" t="s">
        <v>29</v>
      </c>
      <c r="U357" s="21" t="str">
        <f>VLOOKUP(CONCATENATE($M357,$N357),Curriculos!$A$2:$J$332,10,FALSE)</f>
        <v>DFCH</v>
      </c>
      <c r="V357" s="20" t="e">
        <f>VLOOKUP(CONCATENATE($M357,$N357,$T357),Oferta!$B$2:$R$360,17,FALSE)</f>
        <v>#N/A</v>
      </c>
      <c r="W357" s="20" t="e">
        <f>VLOOKUP(CONCATENATE($M357,$N357,$T357),Oferta!$B$2:$Q$360,12,FALSE)</f>
        <v>#N/A</v>
      </c>
      <c r="X357" s="22">
        <v>4</v>
      </c>
      <c r="Y357" s="23" t="e">
        <f>VLOOKUP(CONCATENATE($W357,$X357),Mtz_Horarios!$E$2:$H$92,2,FALSE)</f>
        <v>#N/A</v>
      </c>
      <c r="Z357" s="23" t="e">
        <f>VLOOKUP(CONCATENATE($W357,$X357),Mtz_Horarios!$E$2:$H$92,3,FALSE)</f>
        <v>#N/A</v>
      </c>
      <c r="AA357" s="24" t="e">
        <f>VLOOKUP(CONCATENATE($W357,$X357),Mtz_Horarios!$E$2:$H$92,4,FALSE)</f>
        <v>#N/A</v>
      </c>
      <c r="AB357" s="20" t="e">
        <f>VLOOKUP(CONCATENATE($M357,$N357,$T357),Oferta!$B$2:$Q$360,16,FALSE)</f>
        <v>#N/A</v>
      </c>
      <c r="AC357" s="20" t="e">
        <f>VLOOKUP(CONCATENATE($M357,$N357,$T357),Oferta!$B$2:$Q$360,15,FALSE)</f>
        <v>#N/A</v>
      </c>
      <c r="AI357" s="5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12"/>
      <c r="AW357" s="12"/>
    </row>
    <row r="358" spans="1:49" ht="15" hidden="1" customHeight="1">
      <c r="A358" s="12"/>
      <c r="B358" s="12"/>
      <c r="C358" s="12"/>
      <c r="D358" s="12"/>
      <c r="E358" s="12"/>
      <c r="F358" s="12"/>
      <c r="G358" s="12"/>
      <c r="H358" s="12" t="e">
        <f t="shared" si="4"/>
        <v>#N/A</v>
      </c>
      <c r="I358" s="12" t="e">
        <f>VLOOKUP(CONCATENATE(N358,T358),Simulador!$H$26:$H$33,1,FALSE)</f>
        <v>#N/A</v>
      </c>
      <c r="J358" s="12" t="e">
        <f t="shared" si="5"/>
        <v>#N/A</v>
      </c>
      <c r="K358" s="13" t="e">
        <f t="shared" si="6"/>
        <v>#N/A</v>
      </c>
      <c r="L358" s="12" t="e">
        <f t="shared" si="7"/>
        <v>#N/A</v>
      </c>
      <c r="M358" s="14" t="s">
        <v>22</v>
      </c>
      <c r="N358" s="3" t="s">
        <v>93</v>
      </c>
      <c r="O358" s="20" t="str">
        <f>VLOOKUP(CONCATENATE($M358,$N358),Curriculos!$A$2:$J$332,4,FALSE)</f>
        <v>ANTROPOLOGIA DOS GRUPOS AFRO-BRASILEIROS</v>
      </c>
      <c r="P358" s="21" t="str">
        <f>VLOOKUP(CONCATENATE($M358,$N358),Curriculos!$A$2:$J$332,5,FALSE)</f>
        <v>OP</v>
      </c>
      <c r="Q358" s="21" t="str">
        <f>VLOOKUP(CONCATENATE($M358,$N358),Curriculos!$A$2:$J$332,7,FALSE)</f>
        <v>T</v>
      </c>
      <c r="R358" s="21">
        <f>VLOOKUP(CONCATENATE($M358,$N358),Curriculos!$A$2:$J$332,8,FALSE)</f>
        <v>60</v>
      </c>
      <c r="S358" s="5" t="s">
        <v>33</v>
      </c>
      <c r="T358" s="22" t="s">
        <v>24</v>
      </c>
      <c r="U358" s="21" t="str">
        <f>VLOOKUP(CONCATENATE($M358,$N358),Curriculos!$A$2:$J$332,10,FALSE)</f>
        <v>DFCH</v>
      </c>
      <c r="V358" s="20" t="e">
        <f>VLOOKUP(CONCATENATE($M358,$N358,$T358),Oferta!$B$2:$R$360,17,FALSE)</f>
        <v>#N/A</v>
      </c>
      <c r="W358" s="20" t="e">
        <f>VLOOKUP(CONCATENATE($M358,$N358,$T358),Oferta!$B$2:$Q$360,12,FALSE)</f>
        <v>#N/A</v>
      </c>
      <c r="X358" s="22">
        <v>1</v>
      </c>
      <c r="Y358" s="23" t="e">
        <f>VLOOKUP(CONCATENATE($W358,$X358),Mtz_Horarios!$E$2:$H$92,2,FALSE)</f>
        <v>#N/A</v>
      </c>
      <c r="Z358" s="23" t="e">
        <f>VLOOKUP(CONCATENATE($W358,$X358),Mtz_Horarios!$E$2:$H$92,3,FALSE)</f>
        <v>#N/A</v>
      </c>
      <c r="AA358" s="24" t="e">
        <f>VLOOKUP(CONCATENATE($W358,$X358),Mtz_Horarios!$E$2:$H$92,4,FALSE)</f>
        <v>#N/A</v>
      </c>
      <c r="AB358" s="20" t="e">
        <f>VLOOKUP(CONCATENATE($M358,$N358,$T358),Oferta!$B$2:$Q$360,16,FALSE)</f>
        <v>#N/A</v>
      </c>
      <c r="AC358" s="20" t="e">
        <f>VLOOKUP(CONCATENATE($M358,$N358,$T358),Oferta!$B$2:$Q$360,15,FALSE)</f>
        <v>#N/A</v>
      </c>
      <c r="AI358" s="5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12"/>
      <c r="AW358" s="12"/>
    </row>
    <row r="359" spans="1:49" ht="15" hidden="1" customHeight="1">
      <c r="A359" s="12"/>
      <c r="B359" s="12"/>
      <c r="C359" s="12"/>
      <c r="D359" s="12"/>
      <c r="E359" s="12"/>
      <c r="F359" s="12"/>
      <c r="G359" s="12"/>
      <c r="H359" s="12" t="e">
        <f t="shared" si="4"/>
        <v>#N/A</v>
      </c>
      <c r="I359" s="12" t="e">
        <f>VLOOKUP(CONCATENATE(N359,T359),Simulador!$H$26:$H$33,1,FALSE)</f>
        <v>#N/A</v>
      </c>
      <c r="J359" s="12" t="e">
        <f t="shared" si="5"/>
        <v>#N/A</v>
      </c>
      <c r="K359" s="13" t="e">
        <f t="shared" si="6"/>
        <v>#N/A</v>
      </c>
      <c r="L359" s="12" t="e">
        <f t="shared" si="7"/>
        <v>#N/A</v>
      </c>
      <c r="M359" s="14" t="s">
        <v>22</v>
      </c>
      <c r="N359" s="3" t="s">
        <v>93</v>
      </c>
      <c r="O359" s="20" t="str">
        <f>VLOOKUP(CONCATENATE($M359,$N359),Curriculos!$A$2:$J$332,4,FALSE)</f>
        <v>ANTROPOLOGIA DOS GRUPOS AFRO-BRASILEIROS</v>
      </c>
      <c r="P359" s="21" t="str">
        <f>VLOOKUP(CONCATENATE($M359,$N359),Curriculos!$A$2:$J$332,5,FALSE)</f>
        <v>OP</v>
      </c>
      <c r="Q359" s="21" t="str">
        <f>VLOOKUP(CONCATENATE($M359,$N359),Curriculos!$A$2:$J$332,7,FALSE)</f>
        <v>T</v>
      </c>
      <c r="R359" s="21">
        <f>VLOOKUP(CONCATENATE($M359,$N359),Curriculos!$A$2:$J$332,8,FALSE)</f>
        <v>60</v>
      </c>
      <c r="S359" s="5" t="s">
        <v>33</v>
      </c>
      <c r="T359" s="22" t="s">
        <v>24</v>
      </c>
      <c r="U359" s="21" t="str">
        <f>VLOOKUP(CONCATENATE($M359,$N359),Curriculos!$A$2:$J$332,10,FALSE)</f>
        <v>DFCH</v>
      </c>
      <c r="V359" s="20" t="e">
        <f>VLOOKUP(CONCATENATE($M359,$N359,$T359),Oferta!$B$2:$R$360,17,FALSE)</f>
        <v>#N/A</v>
      </c>
      <c r="W359" s="20" t="e">
        <f>VLOOKUP(CONCATENATE($M359,$N359,$T359),Oferta!$B$2:$Q$360,12,FALSE)</f>
        <v>#N/A</v>
      </c>
      <c r="X359" s="22">
        <v>2</v>
      </c>
      <c r="Y359" s="23" t="e">
        <f>VLOOKUP(CONCATENATE($W359,$X359),Mtz_Horarios!$E$2:$H$92,2,FALSE)</f>
        <v>#N/A</v>
      </c>
      <c r="Z359" s="23" t="e">
        <f>VLOOKUP(CONCATENATE($W359,$X359),Mtz_Horarios!$E$2:$H$92,3,FALSE)</f>
        <v>#N/A</v>
      </c>
      <c r="AA359" s="24" t="e">
        <f>VLOOKUP(CONCATENATE($W359,$X359),Mtz_Horarios!$E$2:$H$92,4,FALSE)</f>
        <v>#N/A</v>
      </c>
      <c r="AB359" s="20" t="e">
        <f>VLOOKUP(CONCATENATE($M359,$N359,$T359),Oferta!$B$2:$Q$360,16,FALSE)</f>
        <v>#N/A</v>
      </c>
      <c r="AC359" s="20" t="e">
        <f>VLOOKUP(CONCATENATE($M359,$N359,$T359),Oferta!$B$2:$Q$360,15,FALSE)</f>
        <v>#N/A</v>
      </c>
      <c r="AI359" s="5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12"/>
      <c r="AW359" s="12"/>
    </row>
    <row r="360" spans="1:49" ht="15" hidden="1" customHeight="1">
      <c r="A360" s="12"/>
      <c r="B360" s="12"/>
      <c r="C360" s="12"/>
      <c r="D360" s="12"/>
      <c r="E360" s="12"/>
      <c r="F360" s="12"/>
      <c r="G360" s="12"/>
      <c r="H360" s="12" t="e">
        <f t="shared" si="4"/>
        <v>#N/A</v>
      </c>
      <c r="I360" s="12" t="e">
        <f>VLOOKUP(CONCATENATE(N360,T360),Simulador!$H$26:$H$33,1,FALSE)</f>
        <v>#N/A</v>
      </c>
      <c r="J360" s="12" t="e">
        <f t="shared" si="5"/>
        <v>#N/A</v>
      </c>
      <c r="K360" s="13" t="e">
        <f t="shared" si="6"/>
        <v>#N/A</v>
      </c>
      <c r="L360" s="12" t="e">
        <f t="shared" si="7"/>
        <v>#N/A</v>
      </c>
      <c r="M360" s="14" t="s">
        <v>22</v>
      </c>
      <c r="N360" s="3" t="s">
        <v>93</v>
      </c>
      <c r="O360" s="20" t="str">
        <f>VLOOKUP(CONCATENATE($M360,$N360),Curriculos!$A$2:$J$332,4,FALSE)</f>
        <v>ANTROPOLOGIA DOS GRUPOS AFRO-BRASILEIROS</v>
      </c>
      <c r="P360" s="21" t="str">
        <f>VLOOKUP(CONCATENATE($M360,$N360),Curriculos!$A$2:$J$332,5,FALSE)</f>
        <v>OP</v>
      </c>
      <c r="Q360" s="21" t="str">
        <f>VLOOKUP(CONCATENATE($M360,$N360),Curriculos!$A$2:$J$332,7,FALSE)</f>
        <v>T</v>
      </c>
      <c r="R360" s="21">
        <f>VLOOKUP(CONCATENATE($M360,$N360),Curriculos!$A$2:$J$332,8,FALSE)</f>
        <v>60</v>
      </c>
      <c r="S360" s="5" t="s">
        <v>33</v>
      </c>
      <c r="T360" s="22" t="s">
        <v>24</v>
      </c>
      <c r="U360" s="21" t="str">
        <f>VLOOKUP(CONCATENATE($M360,$N360),Curriculos!$A$2:$J$332,10,FALSE)</f>
        <v>DFCH</v>
      </c>
      <c r="V360" s="20" t="e">
        <f>VLOOKUP(CONCATENATE($M360,$N360,$T360),Oferta!$B$2:$R$360,17,FALSE)</f>
        <v>#N/A</v>
      </c>
      <c r="W360" s="20" t="e">
        <f>VLOOKUP(CONCATENATE($M360,$N360,$T360),Oferta!$B$2:$Q$360,12,FALSE)</f>
        <v>#N/A</v>
      </c>
      <c r="X360" s="22">
        <v>3</v>
      </c>
      <c r="Y360" s="23" t="e">
        <f>VLOOKUP(CONCATENATE($W360,$X360),Mtz_Horarios!$E$2:$H$92,2,FALSE)</f>
        <v>#N/A</v>
      </c>
      <c r="Z360" s="23" t="e">
        <f>VLOOKUP(CONCATENATE($W360,$X360),Mtz_Horarios!$E$2:$H$92,3,FALSE)</f>
        <v>#N/A</v>
      </c>
      <c r="AA360" s="24" t="e">
        <f>VLOOKUP(CONCATENATE($W360,$X360),Mtz_Horarios!$E$2:$H$92,4,FALSE)</f>
        <v>#N/A</v>
      </c>
      <c r="AB360" s="20" t="e">
        <f>VLOOKUP(CONCATENATE($M360,$N360,$T360),Oferta!$B$2:$Q$360,16,FALSE)</f>
        <v>#N/A</v>
      </c>
      <c r="AC360" s="20" t="e">
        <f>VLOOKUP(CONCATENATE($M360,$N360,$T360),Oferta!$B$2:$Q$360,15,FALSE)</f>
        <v>#N/A</v>
      </c>
      <c r="AI360" s="5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12"/>
      <c r="AW360" s="12"/>
    </row>
    <row r="361" spans="1:49" ht="15" hidden="1" customHeight="1">
      <c r="A361" s="12"/>
      <c r="B361" s="12"/>
      <c r="C361" s="12"/>
      <c r="D361" s="12"/>
      <c r="E361" s="12"/>
      <c r="F361" s="12"/>
      <c r="G361" s="12"/>
      <c r="H361" s="12" t="e">
        <f t="shared" si="4"/>
        <v>#N/A</v>
      </c>
      <c r="I361" s="12" t="e">
        <f>VLOOKUP(CONCATENATE(N361,T361),Simulador!$H$26:$H$33,1,FALSE)</f>
        <v>#N/A</v>
      </c>
      <c r="J361" s="12" t="e">
        <f t="shared" si="5"/>
        <v>#N/A</v>
      </c>
      <c r="K361" s="13" t="e">
        <f t="shared" si="6"/>
        <v>#N/A</v>
      </c>
      <c r="L361" s="12" t="e">
        <f t="shared" si="7"/>
        <v>#N/A</v>
      </c>
      <c r="M361" s="14" t="s">
        <v>22</v>
      </c>
      <c r="N361" s="3" t="s">
        <v>93</v>
      </c>
      <c r="O361" s="20" t="str">
        <f>VLOOKUP(CONCATENATE($M361,$N361),Curriculos!$A$2:$J$332,4,FALSE)</f>
        <v>ANTROPOLOGIA DOS GRUPOS AFRO-BRASILEIROS</v>
      </c>
      <c r="P361" s="21" t="str">
        <f>VLOOKUP(CONCATENATE($M361,$N361),Curriculos!$A$2:$J$332,5,FALSE)</f>
        <v>OP</v>
      </c>
      <c r="Q361" s="21" t="str">
        <f>VLOOKUP(CONCATENATE($M361,$N361),Curriculos!$A$2:$J$332,7,FALSE)</f>
        <v>T</v>
      </c>
      <c r="R361" s="21">
        <f>VLOOKUP(CONCATENATE($M361,$N361),Curriculos!$A$2:$J$332,8,FALSE)</f>
        <v>60</v>
      </c>
      <c r="S361" s="5" t="s">
        <v>33</v>
      </c>
      <c r="T361" s="22" t="s">
        <v>24</v>
      </c>
      <c r="U361" s="21" t="str">
        <f>VLOOKUP(CONCATENATE($M361,$N361),Curriculos!$A$2:$J$332,10,FALSE)</f>
        <v>DFCH</v>
      </c>
      <c r="V361" s="20" t="e">
        <f>VLOOKUP(CONCATENATE($M361,$N361,$T361),Oferta!$B$2:$R$360,17,FALSE)</f>
        <v>#N/A</v>
      </c>
      <c r="W361" s="20" t="e">
        <f>VLOOKUP(CONCATENATE($M361,$N361,$T361),Oferta!$B$2:$Q$360,12,FALSE)</f>
        <v>#N/A</v>
      </c>
      <c r="X361" s="22">
        <v>4</v>
      </c>
      <c r="Y361" s="23" t="e">
        <f>VLOOKUP(CONCATENATE($W361,$X361),Mtz_Horarios!$E$2:$H$92,2,FALSE)</f>
        <v>#N/A</v>
      </c>
      <c r="Z361" s="23" t="e">
        <f>VLOOKUP(CONCATENATE($W361,$X361),Mtz_Horarios!$E$2:$H$92,3,FALSE)</f>
        <v>#N/A</v>
      </c>
      <c r="AA361" s="24" t="e">
        <f>VLOOKUP(CONCATENATE($W361,$X361),Mtz_Horarios!$E$2:$H$92,4,FALSE)</f>
        <v>#N/A</v>
      </c>
      <c r="AB361" s="20" t="e">
        <f>VLOOKUP(CONCATENATE($M361,$N361,$T361),Oferta!$B$2:$Q$360,16,FALSE)</f>
        <v>#N/A</v>
      </c>
      <c r="AC361" s="20" t="e">
        <f>VLOOKUP(CONCATENATE($M361,$N361,$T361),Oferta!$B$2:$Q$360,15,FALSE)</f>
        <v>#N/A</v>
      </c>
      <c r="AI361" s="5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12"/>
      <c r="AW361" s="12"/>
    </row>
    <row r="362" spans="1:49" ht="15" customHeight="1">
      <c r="A362" s="12"/>
      <c r="B362" s="12"/>
      <c r="C362" s="12"/>
      <c r="D362" s="12"/>
      <c r="E362" s="12"/>
      <c r="F362" s="12"/>
      <c r="G362" s="12"/>
      <c r="H362" s="12" t="e">
        <f t="shared" si="4"/>
        <v>#N/A</v>
      </c>
      <c r="I362" s="12" t="e">
        <f>VLOOKUP(CONCATENATE(N362,T362),Simulador!$H$26:$H$33,1,FALSE)</f>
        <v>#N/A</v>
      </c>
      <c r="J362" s="12" t="e">
        <f t="shared" si="5"/>
        <v>#N/A</v>
      </c>
      <c r="K362" s="13" t="e">
        <f t="shared" si="6"/>
        <v>#N/A</v>
      </c>
      <c r="L362" s="12" t="e">
        <f t="shared" si="7"/>
        <v>#N/A</v>
      </c>
      <c r="M362" s="14" t="s">
        <v>31</v>
      </c>
      <c r="N362" s="3" t="s">
        <v>89</v>
      </c>
      <c r="O362" s="15" t="str">
        <f>VLOOKUP(CONCATENATE($M362,$N362),Curriculos!$A$2:$J$332,4,FALSE)</f>
        <v>CONDUTA PROFISSIONAL DO ECONOMISTA</v>
      </c>
      <c r="P362" s="16" t="str">
        <f>VLOOKUP(CONCATENATE($M362,$N362),Curriculos!$A$2:$J$332,5,FALSE)</f>
        <v>OB</v>
      </c>
      <c r="Q362" s="16" t="str">
        <f>VLOOKUP(CONCATENATE($M362,$N362),Curriculos!$A$2:$J$332,7,FALSE)</f>
        <v>T</v>
      </c>
      <c r="R362" s="16">
        <f>VLOOKUP(CONCATENATE($M362,$N362),Curriculos!$A$2:$J$332,8,FALSE)</f>
        <v>30</v>
      </c>
      <c r="S362" s="17" t="s">
        <v>33</v>
      </c>
      <c r="T362" s="17" t="s">
        <v>24</v>
      </c>
      <c r="U362" s="16" t="str">
        <f>VLOOKUP(CONCATENATE($M362,$N362),Curriculos!$A$2:$J$332,10,FALSE)</f>
        <v>DCEC</v>
      </c>
      <c r="V362" s="15" t="e">
        <f>VLOOKUP(CONCATENATE($M362,$N362,$T362),Oferta!$B$2:$R$360,17,FALSE)</f>
        <v>#N/A</v>
      </c>
      <c r="W362" s="15" t="e">
        <f>VLOOKUP(CONCATENATE($M362,$N362,$T362),Oferta!$B$2:$Q$360,12,FALSE)</f>
        <v>#N/A</v>
      </c>
      <c r="X362" s="17">
        <v>1</v>
      </c>
      <c r="Y362" s="18" t="e">
        <f>VLOOKUP(CONCATENATE($W362,$X362),Mtz_Horarios!$E$2:$H$92,2,FALSE)</f>
        <v>#N/A</v>
      </c>
      <c r="Z362" s="18" t="e">
        <f>VLOOKUP(CONCATENATE($W362,$X362),Mtz_Horarios!$E$2:$H$92,3,FALSE)</f>
        <v>#N/A</v>
      </c>
      <c r="AA362" s="19" t="e">
        <f>VLOOKUP(CONCATENATE($W362,$X362),Mtz_Horarios!$E$2:$H$92,4,FALSE)</f>
        <v>#N/A</v>
      </c>
      <c r="AB362" s="15" t="e">
        <f>VLOOKUP(CONCATENATE($M362,$N362,$T362),Oferta!$B$2:$Q$360,16,FALSE)</f>
        <v>#N/A</v>
      </c>
      <c r="AC362" s="15" t="e">
        <f>VLOOKUP(CONCATENATE($M362,$N362,$T362),Oferta!$B$2:$Q$360,15,FALSE)</f>
        <v>#N/A</v>
      </c>
      <c r="AI362" s="5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12"/>
      <c r="AW362" s="12"/>
    </row>
    <row r="363" spans="1:49" ht="15" customHeight="1">
      <c r="A363" s="12"/>
      <c r="B363" s="12"/>
      <c r="C363" s="12"/>
      <c r="D363" s="12"/>
      <c r="E363" s="12"/>
      <c r="F363" s="12"/>
      <c r="G363" s="12"/>
      <c r="H363" s="12" t="e">
        <f t="shared" si="4"/>
        <v>#N/A</v>
      </c>
      <c r="I363" s="12" t="e">
        <f>VLOOKUP(CONCATENATE(N363,T363),Simulador!$H$26:$H$33,1,FALSE)</f>
        <v>#N/A</v>
      </c>
      <c r="J363" s="12" t="e">
        <f t="shared" si="5"/>
        <v>#N/A</v>
      </c>
      <c r="K363" s="13" t="e">
        <f t="shared" si="6"/>
        <v>#N/A</v>
      </c>
      <c r="L363" s="12" t="e">
        <f t="shared" si="7"/>
        <v>#N/A</v>
      </c>
      <c r="M363" s="14" t="s">
        <v>31</v>
      </c>
      <c r="N363" s="3" t="s">
        <v>89</v>
      </c>
      <c r="O363" s="15" t="str">
        <f>VLOOKUP(CONCATENATE($M363,$N363),Curriculos!$A$2:$J$332,4,FALSE)</f>
        <v>CONDUTA PROFISSIONAL DO ECONOMISTA</v>
      </c>
      <c r="P363" s="16" t="str">
        <f>VLOOKUP(CONCATENATE($M363,$N363),Curriculos!$A$2:$J$332,5,FALSE)</f>
        <v>OB</v>
      </c>
      <c r="Q363" s="16" t="str">
        <f>VLOOKUP(CONCATENATE($M363,$N363),Curriculos!$A$2:$J$332,7,FALSE)</f>
        <v>T</v>
      </c>
      <c r="R363" s="16">
        <f>VLOOKUP(CONCATENATE($M363,$N363),Curriculos!$A$2:$J$332,8,FALSE)</f>
        <v>30</v>
      </c>
      <c r="S363" s="17" t="s">
        <v>33</v>
      </c>
      <c r="T363" s="17" t="s">
        <v>24</v>
      </c>
      <c r="U363" s="16" t="str">
        <f>VLOOKUP(CONCATENATE($M363,$N363),Curriculos!$A$2:$J$332,10,FALSE)</f>
        <v>DCEC</v>
      </c>
      <c r="V363" s="15" t="e">
        <f>VLOOKUP(CONCATENATE($M363,$N363,$T363),Oferta!$B$2:$R$360,17,FALSE)</f>
        <v>#N/A</v>
      </c>
      <c r="W363" s="15" t="e">
        <f>VLOOKUP(CONCATENATE($M363,$N363,$T363),Oferta!$B$2:$Q$360,12,FALSE)</f>
        <v>#N/A</v>
      </c>
      <c r="X363" s="17">
        <v>2</v>
      </c>
      <c r="Y363" s="18" t="e">
        <f>VLOOKUP(CONCATENATE($W363,$X363),Mtz_Horarios!$E$2:$H$92,2,FALSE)</f>
        <v>#N/A</v>
      </c>
      <c r="Z363" s="18" t="e">
        <f>VLOOKUP(CONCATENATE($W363,$X363),Mtz_Horarios!$E$2:$H$92,3,FALSE)</f>
        <v>#N/A</v>
      </c>
      <c r="AA363" s="19" t="e">
        <f>VLOOKUP(CONCATENATE($W363,$X363),Mtz_Horarios!$E$2:$H$92,4,FALSE)</f>
        <v>#N/A</v>
      </c>
      <c r="AB363" s="15" t="e">
        <f>VLOOKUP(CONCATENATE($M363,$N363,$T363),Oferta!$B$2:$Q$360,16,FALSE)</f>
        <v>#N/A</v>
      </c>
      <c r="AC363" s="15" t="e">
        <f>VLOOKUP(CONCATENATE($M363,$N363,$T363),Oferta!$B$2:$Q$360,15,FALSE)</f>
        <v>#N/A</v>
      </c>
      <c r="AI363" s="5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12"/>
      <c r="AW363" s="12"/>
    </row>
    <row r="364" spans="1:49" ht="15" customHeight="1">
      <c r="A364" s="12"/>
      <c r="B364" s="12"/>
      <c r="C364" s="12"/>
      <c r="D364" s="12"/>
      <c r="E364" s="12"/>
      <c r="F364" s="12"/>
      <c r="G364" s="12"/>
      <c r="H364" s="12" t="e">
        <f t="shared" si="4"/>
        <v>#N/A</v>
      </c>
      <c r="I364" s="12" t="e">
        <f>VLOOKUP(CONCATENATE(N364,T364),Simulador!$H$26:$H$33,1,FALSE)</f>
        <v>#N/A</v>
      </c>
      <c r="J364" s="12" t="e">
        <f t="shared" si="5"/>
        <v>#N/A</v>
      </c>
      <c r="K364" s="13" t="e">
        <f t="shared" si="6"/>
        <v>#N/A</v>
      </c>
      <c r="L364" s="12" t="e">
        <f t="shared" si="7"/>
        <v>#N/A</v>
      </c>
      <c r="M364" s="14" t="s">
        <v>25</v>
      </c>
      <c r="N364" s="3" t="s">
        <v>89</v>
      </c>
      <c r="O364" s="20" t="str">
        <f>VLOOKUP(CONCATENATE($M364,$N364),Curriculos!$A$2:$J$332,4,FALSE)</f>
        <v>CONDUTA PROFISSIONAL DO ECONOMISTA</v>
      </c>
      <c r="P364" s="21" t="str">
        <f>VLOOKUP(CONCATENATE($M364,$N364),Curriculos!$A$2:$J$332,5,FALSE)</f>
        <v>OB</v>
      </c>
      <c r="Q364" s="21" t="str">
        <f>VLOOKUP(CONCATENATE($M364,$N364),Curriculos!$A$2:$J$332,7,FALSE)</f>
        <v>T</v>
      </c>
      <c r="R364" s="21">
        <f>VLOOKUP(CONCATENATE($M364,$N364),Curriculos!$A$2:$J$332,8,FALSE)</f>
        <v>30</v>
      </c>
      <c r="S364" s="5" t="s">
        <v>33</v>
      </c>
      <c r="T364" s="22" t="s">
        <v>24</v>
      </c>
      <c r="U364" s="21" t="str">
        <f>VLOOKUP(CONCATENATE($M364,$N364),Curriculos!$A$2:$J$332,10,FALSE)</f>
        <v>DCEC</v>
      </c>
      <c r="V364" s="20" t="e">
        <f>VLOOKUP(CONCATENATE($M364,$N364,$T364),Oferta!$B$2:$R$360,17,FALSE)</f>
        <v>#N/A</v>
      </c>
      <c r="W364" s="20" t="e">
        <f>VLOOKUP(CONCATENATE($M364,$N364,$T364),Oferta!$B$2:$Q$360,12,FALSE)</f>
        <v>#N/A</v>
      </c>
      <c r="X364" s="22">
        <v>1</v>
      </c>
      <c r="Y364" s="23" t="e">
        <f>VLOOKUP(CONCATENATE($W364,$X364),Mtz_Horarios!$E$2:$H$92,2,FALSE)</f>
        <v>#N/A</v>
      </c>
      <c r="Z364" s="23" t="e">
        <f>VLOOKUP(CONCATENATE($W364,$X364),Mtz_Horarios!$E$2:$H$92,3,FALSE)</f>
        <v>#N/A</v>
      </c>
      <c r="AA364" s="24" t="e">
        <f>VLOOKUP(CONCATENATE($W364,$X364),Mtz_Horarios!$E$2:$H$92,4,FALSE)</f>
        <v>#N/A</v>
      </c>
      <c r="AB364" s="20" t="e">
        <f>VLOOKUP(CONCATENATE($M364,$N364,$T364),Oferta!$B$2:$Q$360,16,FALSE)</f>
        <v>#N/A</v>
      </c>
      <c r="AC364" s="20" t="e">
        <f>VLOOKUP(CONCATENATE($M364,$N364,$T364),Oferta!$B$2:$Q$360,15,FALSE)</f>
        <v>#N/A</v>
      </c>
      <c r="AI364" s="5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12"/>
      <c r="AW364" s="12"/>
    </row>
    <row r="365" spans="1:49" ht="15" customHeight="1">
      <c r="A365" s="12"/>
      <c r="B365" s="12"/>
      <c r="C365" s="12"/>
      <c r="D365" s="12"/>
      <c r="E365" s="12"/>
      <c r="F365" s="12"/>
      <c r="G365" s="12"/>
      <c r="H365" s="12" t="e">
        <f t="shared" si="4"/>
        <v>#N/A</v>
      </c>
      <c r="I365" s="12" t="e">
        <f>VLOOKUP(CONCATENATE(N365,T365),Simulador!$H$26:$H$33,1,FALSE)</f>
        <v>#N/A</v>
      </c>
      <c r="J365" s="12" t="e">
        <f t="shared" si="5"/>
        <v>#N/A</v>
      </c>
      <c r="K365" s="13" t="e">
        <f t="shared" si="6"/>
        <v>#N/A</v>
      </c>
      <c r="L365" s="12" t="e">
        <f t="shared" si="7"/>
        <v>#N/A</v>
      </c>
      <c r="M365" s="14" t="s">
        <v>25</v>
      </c>
      <c r="N365" s="3" t="s">
        <v>89</v>
      </c>
      <c r="O365" s="20" t="str">
        <f>VLOOKUP(CONCATENATE($M365,$N365),Curriculos!$A$2:$J$332,4,FALSE)</f>
        <v>CONDUTA PROFISSIONAL DO ECONOMISTA</v>
      </c>
      <c r="P365" s="21" t="str">
        <f>VLOOKUP(CONCATENATE($M365,$N365),Curriculos!$A$2:$J$332,5,FALSE)</f>
        <v>OB</v>
      </c>
      <c r="Q365" s="21" t="str">
        <f>VLOOKUP(CONCATENATE($M365,$N365),Curriculos!$A$2:$J$332,7,FALSE)</f>
        <v>T</v>
      </c>
      <c r="R365" s="21">
        <f>VLOOKUP(CONCATENATE($M365,$N365),Curriculos!$A$2:$J$332,8,FALSE)</f>
        <v>30</v>
      </c>
      <c r="S365" s="5" t="s">
        <v>33</v>
      </c>
      <c r="T365" s="22" t="s">
        <v>24</v>
      </c>
      <c r="U365" s="21" t="str">
        <f>VLOOKUP(CONCATENATE($M365,$N365),Curriculos!$A$2:$J$332,10,FALSE)</f>
        <v>DCEC</v>
      </c>
      <c r="V365" s="20" t="e">
        <f>VLOOKUP(CONCATENATE($M365,$N365,$T365),Oferta!$B$2:$R$360,17,FALSE)</f>
        <v>#N/A</v>
      </c>
      <c r="W365" s="20" t="e">
        <f>VLOOKUP(CONCATENATE($M365,$N365,$T365),Oferta!$B$2:$Q$360,12,FALSE)</f>
        <v>#N/A</v>
      </c>
      <c r="X365" s="22">
        <v>2</v>
      </c>
      <c r="Y365" s="23" t="e">
        <f>VLOOKUP(CONCATENATE($W365,$X365),Mtz_Horarios!$E$2:$H$92,2,FALSE)</f>
        <v>#N/A</v>
      </c>
      <c r="Z365" s="23" t="e">
        <f>VLOOKUP(CONCATENATE($W365,$X365),Mtz_Horarios!$E$2:$H$92,3,FALSE)</f>
        <v>#N/A</v>
      </c>
      <c r="AA365" s="24" t="e">
        <f>VLOOKUP(CONCATENATE($W365,$X365),Mtz_Horarios!$E$2:$H$92,4,FALSE)</f>
        <v>#N/A</v>
      </c>
      <c r="AB365" s="20" t="e">
        <f>VLOOKUP(CONCATENATE($M365,$N365,$T365),Oferta!$B$2:$Q$360,16,FALSE)</f>
        <v>#N/A</v>
      </c>
      <c r="AC365" s="20" t="e">
        <f>VLOOKUP(CONCATENATE($M365,$N365,$T365),Oferta!$B$2:$Q$360,15,FALSE)</f>
        <v>#N/A</v>
      </c>
      <c r="AI365" s="5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12"/>
      <c r="AW365" s="12"/>
    </row>
    <row r="366" spans="1:49" ht="15" customHeight="1">
      <c r="A366" s="12"/>
      <c r="B366" s="12"/>
      <c r="C366" s="12"/>
      <c r="D366" s="12"/>
      <c r="E366" s="12"/>
      <c r="F366" s="12"/>
      <c r="G366" s="12"/>
      <c r="H366" s="12" t="e">
        <f t="shared" si="4"/>
        <v>#N/A</v>
      </c>
      <c r="I366" s="12" t="e">
        <f>VLOOKUP(CONCATENATE(N366,T366),Simulador!$H$26:$H$33,1,FALSE)</f>
        <v>#N/A</v>
      </c>
      <c r="J366" s="12" t="e">
        <f t="shared" si="5"/>
        <v>#N/A</v>
      </c>
      <c r="K366" s="13" t="e">
        <f t="shared" si="6"/>
        <v>#N/A</v>
      </c>
      <c r="L366" s="12" t="e">
        <f t="shared" si="7"/>
        <v>#N/A</v>
      </c>
      <c r="M366" s="14" t="s">
        <v>22</v>
      </c>
      <c r="N366" s="3" t="s">
        <v>89</v>
      </c>
      <c r="O366" s="20" t="str">
        <f>VLOOKUP(CONCATENATE($M366,$N366),Curriculos!$A$2:$J$332,4,FALSE)</f>
        <v>CONDUTA PROFISSIONAL DO ECONOMISTA</v>
      </c>
      <c r="P366" s="21" t="str">
        <f>VLOOKUP(CONCATENATE($M366,$N366),Curriculos!$A$2:$J$332,5,FALSE)</f>
        <v>OB</v>
      </c>
      <c r="Q366" s="21" t="str">
        <f>VLOOKUP(CONCATENATE($M366,$N366),Curriculos!$A$2:$J$332,7,FALSE)</f>
        <v>T</v>
      </c>
      <c r="R366" s="21">
        <f>VLOOKUP(CONCATENATE($M366,$N366),Curriculos!$A$2:$J$332,8,FALSE)</f>
        <v>30</v>
      </c>
      <c r="S366" s="5" t="s">
        <v>33</v>
      </c>
      <c r="T366" s="22" t="s">
        <v>29</v>
      </c>
      <c r="U366" s="21" t="str">
        <f>VLOOKUP(CONCATENATE($M366,$N366),Curriculos!$A$2:$J$332,10,FALSE)</f>
        <v>DCEC</v>
      </c>
      <c r="V366" s="20" t="e">
        <f>VLOOKUP(CONCATENATE($M366,$N366,$T366),Oferta!$B$2:$R$360,17,FALSE)</f>
        <v>#N/A</v>
      </c>
      <c r="W366" s="20" t="e">
        <f>VLOOKUP(CONCATENATE($M366,$N366,$T366),Oferta!$B$2:$Q$360,12,FALSE)</f>
        <v>#N/A</v>
      </c>
      <c r="X366" s="22">
        <v>1</v>
      </c>
      <c r="Y366" s="23" t="e">
        <f>VLOOKUP(CONCATENATE($W366,$X366),Mtz_Horarios!$E$2:$H$92,2,FALSE)</f>
        <v>#N/A</v>
      </c>
      <c r="Z366" s="23" t="e">
        <f>VLOOKUP(CONCATENATE($W366,$X366),Mtz_Horarios!$E$2:$H$92,3,FALSE)</f>
        <v>#N/A</v>
      </c>
      <c r="AA366" s="24" t="e">
        <f>VLOOKUP(CONCATENATE($W366,$X366),Mtz_Horarios!$E$2:$H$92,4,FALSE)</f>
        <v>#N/A</v>
      </c>
      <c r="AB366" s="20" t="e">
        <f>VLOOKUP(CONCATENATE($M366,$N366,$T366),Oferta!$B$2:$Q$360,16,FALSE)</f>
        <v>#N/A</v>
      </c>
      <c r="AC366" s="20" t="e">
        <f>VLOOKUP(CONCATENATE($M366,$N366,$T366),Oferta!$B$2:$Q$360,15,FALSE)</f>
        <v>#N/A</v>
      </c>
      <c r="AI366" s="5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12"/>
      <c r="AW366" s="12"/>
    </row>
    <row r="367" spans="1:49" ht="15" customHeight="1">
      <c r="A367" s="12"/>
      <c r="B367" s="12"/>
      <c r="C367" s="12"/>
      <c r="D367" s="12"/>
      <c r="E367" s="12"/>
      <c r="F367" s="12"/>
      <c r="G367" s="12"/>
      <c r="H367" s="12" t="e">
        <f t="shared" si="4"/>
        <v>#N/A</v>
      </c>
      <c r="I367" s="12" t="e">
        <f>VLOOKUP(CONCATENATE(N367,T367),Simulador!$H$26:$H$33,1,FALSE)</f>
        <v>#N/A</v>
      </c>
      <c r="J367" s="12" t="e">
        <f t="shared" si="5"/>
        <v>#N/A</v>
      </c>
      <c r="K367" s="13" t="e">
        <f t="shared" si="6"/>
        <v>#N/A</v>
      </c>
      <c r="L367" s="12" t="e">
        <f t="shared" si="7"/>
        <v>#N/A</v>
      </c>
      <c r="M367" s="14" t="s">
        <v>22</v>
      </c>
      <c r="N367" s="3" t="s">
        <v>89</v>
      </c>
      <c r="O367" s="20" t="str">
        <f>VLOOKUP(CONCATENATE($M367,$N367),Curriculos!$A$2:$J$332,4,FALSE)</f>
        <v>CONDUTA PROFISSIONAL DO ECONOMISTA</v>
      </c>
      <c r="P367" s="21" t="str">
        <f>VLOOKUP(CONCATENATE($M367,$N367),Curriculos!$A$2:$J$332,5,FALSE)</f>
        <v>OB</v>
      </c>
      <c r="Q367" s="21" t="str">
        <f>VLOOKUP(CONCATENATE($M367,$N367),Curriculos!$A$2:$J$332,7,FALSE)</f>
        <v>T</v>
      </c>
      <c r="R367" s="21">
        <f>VLOOKUP(CONCATENATE($M367,$N367),Curriculos!$A$2:$J$332,8,FALSE)</f>
        <v>30</v>
      </c>
      <c r="S367" s="5" t="s">
        <v>33</v>
      </c>
      <c r="T367" s="22" t="s">
        <v>29</v>
      </c>
      <c r="U367" s="21" t="str">
        <f>VLOOKUP(CONCATENATE($M367,$N367),Curriculos!$A$2:$J$332,10,FALSE)</f>
        <v>DCEC</v>
      </c>
      <c r="V367" s="20" t="e">
        <f>VLOOKUP(CONCATENATE($M367,$N367,$T367),Oferta!$B$2:$R$360,17,FALSE)</f>
        <v>#N/A</v>
      </c>
      <c r="W367" s="20" t="e">
        <f>VLOOKUP(CONCATENATE($M367,$N367,$T367),Oferta!$B$2:$Q$360,12,FALSE)</f>
        <v>#N/A</v>
      </c>
      <c r="X367" s="22">
        <v>2</v>
      </c>
      <c r="Y367" s="23" t="e">
        <f>VLOOKUP(CONCATENATE($W367,$X367),Mtz_Horarios!$E$2:$H$92,2,FALSE)</f>
        <v>#N/A</v>
      </c>
      <c r="Z367" s="23" t="e">
        <f>VLOOKUP(CONCATENATE($W367,$X367),Mtz_Horarios!$E$2:$H$92,3,FALSE)</f>
        <v>#N/A</v>
      </c>
      <c r="AA367" s="24" t="e">
        <f>VLOOKUP(CONCATENATE($W367,$X367),Mtz_Horarios!$E$2:$H$92,4,FALSE)</f>
        <v>#N/A</v>
      </c>
      <c r="AB367" s="20" t="e">
        <f>VLOOKUP(CONCATENATE($M367,$N367,$T367),Oferta!$B$2:$Q$360,16,FALSE)</f>
        <v>#N/A</v>
      </c>
      <c r="AC367" s="20" t="e">
        <f>VLOOKUP(CONCATENATE($M367,$N367,$T367),Oferta!$B$2:$Q$360,15,FALSE)</f>
        <v>#N/A</v>
      </c>
      <c r="AI367" s="5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12"/>
      <c r="AW367" s="12"/>
    </row>
    <row r="368" spans="1:49" ht="15" hidden="1" customHeight="1">
      <c r="A368" s="12"/>
      <c r="B368" s="12"/>
      <c r="C368" s="12"/>
      <c r="D368" s="12"/>
      <c r="E368" s="12"/>
      <c r="F368" s="12"/>
      <c r="G368" s="12"/>
      <c r="H368" s="12" t="e">
        <f t="shared" si="4"/>
        <v>#N/A</v>
      </c>
      <c r="I368" s="12" t="e">
        <f>VLOOKUP(CONCATENATE(N368,T368),Simulador!$H$26:$H$33,1,FALSE)</f>
        <v>#N/A</v>
      </c>
      <c r="J368" s="12" t="e">
        <f t="shared" si="5"/>
        <v>#N/A</v>
      </c>
      <c r="K368" s="13" t="e">
        <f t="shared" si="6"/>
        <v>#N/A</v>
      </c>
      <c r="L368" s="12" t="e">
        <f t="shared" si="7"/>
        <v>#N/A</v>
      </c>
      <c r="M368" s="14" t="s">
        <v>31</v>
      </c>
      <c r="N368" s="3" t="s">
        <v>94</v>
      </c>
      <c r="O368" s="20" t="str">
        <f>VLOOKUP(CONCATENATE($M368,$N368),Curriculos!$A$2:$J$332,4,FALSE)</f>
        <v>CONTABILIDADE DE CUSTOS</v>
      </c>
      <c r="P368" s="21" t="str">
        <f>VLOOKUP(CONCATENATE($M368,$N368),Curriculos!$A$2:$J$332,5,FALSE)</f>
        <v>OP</v>
      </c>
      <c r="Q368" s="21" t="str">
        <f>VLOOKUP(CONCATENATE($M368,$N368),Curriculos!$A$2:$J$332,7,FALSE)</f>
        <v>TP</v>
      </c>
      <c r="R368" s="21">
        <f>VLOOKUP(CONCATENATE($M368,$N368),Curriculos!$A$2:$J$332,8,FALSE)</f>
        <v>60</v>
      </c>
      <c r="S368" s="5" t="s">
        <v>33</v>
      </c>
      <c r="T368" s="22" t="s">
        <v>24</v>
      </c>
      <c r="U368" s="21" t="str">
        <f>VLOOKUP(CONCATENATE($M368,$N368),Curriculos!$A$2:$J$332,10,FALSE)</f>
        <v>DCAC</v>
      </c>
      <c r="V368" s="20" t="e">
        <f>VLOOKUP(CONCATENATE($M368,$N368,$T368),Oferta!$B$2:$R$360,17,FALSE)</f>
        <v>#N/A</v>
      </c>
      <c r="W368" s="20" t="e">
        <f>VLOOKUP(CONCATENATE($M368,$N368,$T368),Oferta!$B$2:$Q$360,12,FALSE)</f>
        <v>#N/A</v>
      </c>
      <c r="X368" s="22">
        <v>1</v>
      </c>
      <c r="Y368" s="23" t="e">
        <f>VLOOKUP(CONCATENATE($W368,$X368),Mtz_Horarios!$E$2:$H$92,2,FALSE)</f>
        <v>#N/A</v>
      </c>
      <c r="Z368" s="23" t="e">
        <f>VLOOKUP(CONCATENATE($W368,$X368),Mtz_Horarios!$E$2:$H$92,3,FALSE)</f>
        <v>#N/A</v>
      </c>
      <c r="AA368" s="24" t="e">
        <f>VLOOKUP(CONCATENATE($W368,$X368),Mtz_Horarios!$E$2:$H$92,4,FALSE)</f>
        <v>#N/A</v>
      </c>
      <c r="AB368" s="20" t="e">
        <f>VLOOKUP(CONCATENATE($M368,$N368,$T368),Oferta!$B$2:$Q$360,16,FALSE)</f>
        <v>#N/A</v>
      </c>
      <c r="AC368" s="20" t="e">
        <f>VLOOKUP(CONCATENATE($M368,$N368,$T368),Oferta!$B$2:$Q$360,15,FALSE)</f>
        <v>#N/A</v>
      </c>
      <c r="AI368" s="5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12"/>
      <c r="AW368" s="12"/>
    </row>
    <row r="369" spans="1:49" ht="15" hidden="1" customHeight="1">
      <c r="A369" s="12"/>
      <c r="B369" s="12"/>
      <c r="C369" s="12"/>
      <c r="D369" s="12"/>
      <c r="E369" s="12"/>
      <c r="F369" s="12"/>
      <c r="G369" s="12"/>
      <c r="H369" s="12" t="e">
        <f t="shared" si="4"/>
        <v>#N/A</v>
      </c>
      <c r="I369" s="12" t="e">
        <f>VLOOKUP(CONCATENATE(N369,T369),Simulador!$H$26:$H$33,1,FALSE)</f>
        <v>#N/A</v>
      </c>
      <c r="J369" s="12" t="e">
        <f t="shared" si="5"/>
        <v>#N/A</v>
      </c>
      <c r="K369" s="13" t="e">
        <f t="shared" si="6"/>
        <v>#N/A</v>
      </c>
      <c r="L369" s="12" t="e">
        <f t="shared" si="7"/>
        <v>#N/A</v>
      </c>
      <c r="M369" s="14" t="s">
        <v>31</v>
      </c>
      <c r="N369" s="3" t="s">
        <v>94</v>
      </c>
      <c r="O369" s="20" t="str">
        <f>VLOOKUP(CONCATENATE($M369,$N369),Curriculos!$A$2:$J$332,4,FALSE)</f>
        <v>CONTABILIDADE DE CUSTOS</v>
      </c>
      <c r="P369" s="21" t="str">
        <f>VLOOKUP(CONCATENATE($M369,$N369),Curriculos!$A$2:$J$332,5,FALSE)</f>
        <v>OP</v>
      </c>
      <c r="Q369" s="21" t="str">
        <f>VLOOKUP(CONCATENATE($M369,$N369),Curriculos!$A$2:$J$332,7,FALSE)</f>
        <v>TP</v>
      </c>
      <c r="R369" s="21">
        <f>VLOOKUP(CONCATENATE($M369,$N369),Curriculos!$A$2:$J$332,8,FALSE)</f>
        <v>60</v>
      </c>
      <c r="S369" s="5" t="s">
        <v>33</v>
      </c>
      <c r="T369" s="22" t="s">
        <v>24</v>
      </c>
      <c r="U369" s="21" t="str">
        <f>VLOOKUP(CONCATENATE($M369,$N369),Curriculos!$A$2:$J$332,10,FALSE)</f>
        <v>DCAC</v>
      </c>
      <c r="V369" s="20" t="e">
        <f>VLOOKUP(CONCATENATE($M369,$N369,$T369),Oferta!$B$2:$R$360,17,FALSE)</f>
        <v>#N/A</v>
      </c>
      <c r="W369" s="20" t="e">
        <f>VLOOKUP(CONCATENATE($M369,$N369,$T369),Oferta!$B$2:$Q$360,12,FALSE)</f>
        <v>#N/A</v>
      </c>
      <c r="X369" s="22">
        <v>2</v>
      </c>
      <c r="Y369" s="23" t="e">
        <f>VLOOKUP(CONCATENATE($W369,$X369),Mtz_Horarios!$E$2:$H$92,2,FALSE)</f>
        <v>#N/A</v>
      </c>
      <c r="Z369" s="23" t="e">
        <f>VLOOKUP(CONCATENATE($W369,$X369),Mtz_Horarios!$E$2:$H$92,3,FALSE)</f>
        <v>#N/A</v>
      </c>
      <c r="AA369" s="24" t="e">
        <f>VLOOKUP(CONCATENATE($W369,$X369),Mtz_Horarios!$E$2:$H$92,4,FALSE)</f>
        <v>#N/A</v>
      </c>
      <c r="AB369" s="20" t="e">
        <f>VLOOKUP(CONCATENATE($M369,$N369,$T369),Oferta!$B$2:$Q$360,16,FALSE)</f>
        <v>#N/A</v>
      </c>
      <c r="AC369" s="20" t="e">
        <f>VLOOKUP(CONCATENATE($M369,$N369,$T369),Oferta!$B$2:$Q$360,15,FALSE)</f>
        <v>#N/A</v>
      </c>
      <c r="AI369" s="5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12"/>
      <c r="AW369" s="12"/>
    </row>
    <row r="370" spans="1:49" ht="15" hidden="1" customHeight="1">
      <c r="A370" s="12"/>
      <c r="B370" s="12"/>
      <c r="C370" s="12"/>
      <c r="D370" s="12"/>
      <c r="E370" s="12"/>
      <c r="F370" s="12"/>
      <c r="G370" s="12"/>
      <c r="H370" s="12" t="e">
        <f t="shared" si="4"/>
        <v>#N/A</v>
      </c>
      <c r="I370" s="12" t="e">
        <f>VLOOKUP(CONCATENATE(N370,T370),Simulador!$H$26:$H$33,1,FALSE)</f>
        <v>#N/A</v>
      </c>
      <c r="J370" s="12" t="e">
        <f t="shared" si="5"/>
        <v>#N/A</v>
      </c>
      <c r="K370" s="13" t="e">
        <f t="shared" si="6"/>
        <v>#N/A</v>
      </c>
      <c r="L370" s="12" t="e">
        <f t="shared" si="7"/>
        <v>#N/A</v>
      </c>
      <c r="M370" s="14" t="s">
        <v>31</v>
      </c>
      <c r="N370" s="3" t="s">
        <v>94</v>
      </c>
      <c r="O370" s="20" t="str">
        <f>VLOOKUP(CONCATENATE($M370,$N370),Curriculos!$A$2:$J$332,4,FALSE)</f>
        <v>CONTABILIDADE DE CUSTOS</v>
      </c>
      <c r="P370" s="21" t="str">
        <f>VLOOKUP(CONCATENATE($M370,$N370),Curriculos!$A$2:$J$332,5,FALSE)</f>
        <v>OP</v>
      </c>
      <c r="Q370" s="21" t="str">
        <f>VLOOKUP(CONCATENATE($M370,$N370),Curriculos!$A$2:$J$332,7,FALSE)</f>
        <v>TP</v>
      </c>
      <c r="R370" s="21">
        <f>VLOOKUP(CONCATENATE($M370,$N370),Curriculos!$A$2:$J$332,8,FALSE)</f>
        <v>60</v>
      </c>
      <c r="S370" s="5" t="s">
        <v>33</v>
      </c>
      <c r="T370" s="22" t="s">
        <v>24</v>
      </c>
      <c r="U370" s="21" t="str">
        <f>VLOOKUP(CONCATENATE($M370,$N370),Curriculos!$A$2:$J$332,10,FALSE)</f>
        <v>DCAC</v>
      </c>
      <c r="V370" s="20" t="e">
        <f>VLOOKUP(CONCATENATE($M370,$N370,$T370),Oferta!$B$2:$R$360,17,FALSE)</f>
        <v>#N/A</v>
      </c>
      <c r="W370" s="20" t="e">
        <f>VLOOKUP(CONCATENATE($M370,$N370,$T370),Oferta!$B$2:$Q$360,12,FALSE)</f>
        <v>#N/A</v>
      </c>
      <c r="X370" s="22">
        <v>3</v>
      </c>
      <c r="Y370" s="23" t="e">
        <f>VLOOKUP(CONCATENATE($W370,$X370),Mtz_Horarios!$E$2:$H$92,2,FALSE)</f>
        <v>#N/A</v>
      </c>
      <c r="Z370" s="23" t="e">
        <f>VLOOKUP(CONCATENATE($W370,$X370),Mtz_Horarios!$E$2:$H$92,3,FALSE)</f>
        <v>#N/A</v>
      </c>
      <c r="AA370" s="24" t="e">
        <f>VLOOKUP(CONCATENATE($W370,$X370),Mtz_Horarios!$E$2:$H$92,4,FALSE)</f>
        <v>#N/A</v>
      </c>
      <c r="AB370" s="20" t="e">
        <f>VLOOKUP(CONCATENATE($M370,$N370,$T370),Oferta!$B$2:$Q$360,16,FALSE)</f>
        <v>#N/A</v>
      </c>
      <c r="AC370" s="20" t="e">
        <f>VLOOKUP(CONCATENATE($M370,$N370,$T370),Oferta!$B$2:$Q$360,15,FALSE)</f>
        <v>#N/A</v>
      </c>
      <c r="AI370" s="5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12"/>
      <c r="AW370" s="12"/>
    </row>
    <row r="371" spans="1:49" ht="15" hidden="1" customHeight="1">
      <c r="A371" s="12"/>
      <c r="B371" s="12"/>
      <c r="C371" s="12"/>
      <c r="D371" s="12"/>
      <c r="E371" s="12"/>
      <c r="F371" s="12"/>
      <c r="G371" s="12"/>
      <c r="H371" s="12" t="e">
        <f t="shared" si="4"/>
        <v>#N/A</v>
      </c>
      <c r="I371" s="12" t="e">
        <f>VLOOKUP(CONCATENATE(N371,T371),Simulador!$H$26:$H$33,1,FALSE)</f>
        <v>#N/A</v>
      </c>
      <c r="J371" s="12" t="e">
        <f t="shared" si="5"/>
        <v>#N/A</v>
      </c>
      <c r="K371" s="13" t="e">
        <f t="shared" si="6"/>
        <v>#N/A</v>
      </c>
      <c r="L371" s="12" t="e">
        <f t="shared" si="7"/>
        <v>#N/A</v>
      </c>
      <c r="M371" s="14" t="s">
        <v>31</v>
      </c>
      <c r="N371" s="3" t="s">
        <v>94</v>
      </c>
      <c r="O371" s="20" t="str">
        <f>VLOOKUP(CONCATENATE($M371,$N371),Curriculos!$A$2:$J$332,4,FALSE)</f>
        <v>CONTABILIDADE DE CUSTOS</v>
      </c>
      <c r="P371" s="21" t="str">
        <f>VLOOKUP(CONCATENATE($M371,$N371),Curriculos!$A$2:$J$332,5,FALSE)</f>
        <v>OP</v>
      </c>
      <c r="Q371" s="21" t="str">
        <f>VLOOKUP(CONCATENATE($M371,$N371),Curriculos!$A$2:$J$332,7,FALSE)</f>
        <v>TP</v>
      </c>
      <c r="R371" s="21">
        <f>VLOOKUP(CONCATENATE($M371,$N371),Curriculos!$A$2:$J$332,8,FALSE)</f>
        <v>60</v>
      </c>
      <c r="S371" s="5" t="s">
        <v>33</v>
      </c>
      <c r="T371" s="22" t="s">
        <v>24</v>
      </c>
      <c r="U371" s="21" t="str">
        <f>VLOOKUP(CONCATENATE($M371,$N371),Curriculos!$A$2:$J$332,10,FALSE)</f>
        <v>DCAC</v>
      </c>
      <c r="V371" s="20" t="e">
        <f>VLOOKUP(CONCATENATE($M371,$N371,$T371),Oferta!$B$2:$R$360,17,FALSE)</f>
        <v>#N/A</v>
      </c>
      <c r="W371" s="20" t="e">
        <f>VLOOKUP(CONCATENATE($M371,$N371,$T371),Oferta!$B$2:$Q$360,12,FALSE)</f>
        <v>#N/A</v>
      </c>
      <c r="X371" s="22">
        <v>4</v>
      </c>
      <c r="Y371" s="23" t="e">
        <f>VLOOKUP(CONCATENATE($W371,$X371),Mtz_Horarios!$E$2:$H$92,2,FALSE)</f>
        <v>#N/A</v>
      </c>
      <c r="Z371" s="23" t="e">
        <f>VLOOKUP(CONCATENATE($W371,$X371),Mtz_Horarios!$E$2:$H$92,3,FALSE)</f>
        <v>#N/A</v>
      </c>
      <c r="AA371" s="24" t="e">
        <f>VLOOKUP(CONCATENATE($W371,$X371),Mtz_Horarios!$E$2:$H$92,4,FALSE)</f>
        <v>#N/A</v>
      </c>
      <c r="AB371" s="20" t="e">
        <f>VLOOKUP(CONCATENATE($M371,$N371,$T371),Oferta!$B$2:$Q$360,16,FALSE)</f>
        <v>#N/A</v>
      </c>
      <c r="AC371" s="20" t="e">
        <f>VLOOKUP(CONCATENATE($M371,$N371,$T371),Oferta!$B$2:$Q$360,15,FALSE)</f>
        <v>#N/A</v>
      </c>
      <c r="AI371" s="5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12"/>
      <c r="AW371" s="12"/>
    </row>
    <row r="372" spans="1:49" ht="15" hidden="1" customHeight="1">
      <c r="A372" s="12"/>
      <c r="B372" s="12"/>
      <c r="C372" s="12"/>
      <c r="D372" s="12"/>
      <c r="E372" s="12"/>
      <c r="F372" s="12"/>
      <c r="G372" s="12"/>
      <c r="H372" s="12" t="e">
        <f t="shared" si="4"/>
        <v>#N/A</v>
      </c>
      <c r="I372" s="12" t="e">
        <f>VLOOKUP(CONCATENATE(N372,T372),Simulador!$H$26:$H$33,1,FALSE)</f>
        <v>#N/A</v>
      </c>
      <c r="J372" s="12" t="e">
        <f t="shared" si="5"/>
        <v>#N/A</v>
      </c>
      <c r="K372" s="13" t="e">
        <f t="shared" si="6"/>
        <v>#N/A</v>
      </c>
      <c r="L372" s="12" t="e">
        <f t="shared" si="7"/>
        <v>#N/A</v>
      </c>
      <c r="M372" s="14" t="s">
        <v>31</v>
      </c>
      <c r="N372" s="3" t="s">
        <v>94</v>
      </c>
      <c r="O372" s="20" t="str">
        <f>VLOOKUP(CONCATENATE($M372,$N372),Curriculos!$A$2:$J$332,4,FALSE)</f>
        <v>CONTABILIDADE DE CUSTOS</v>
      </c>
      <c r="P372" s="21" t="str">
        <f>VLOOKUP(CONCATENATE($M372,$N372),Curriculos!$A$2:$J$332,5,FALSE)</f>
        <v>OP</v>
      </c>
      <c r="Q372" s="21"/>
      <c r="R372" s="21">
        <f>VLOOKUP(CONCATENATE($M372,$N372),Curriculos!$A$2:$J$332,8,FALSE)</f>
        <v>60</v>
      </c>
      <c r="S372" s="5" t="s">
        <v>33</v>
      </c>
      <c r="T372" s="22" t="s">
        <v>29</v>
      </c>
      <c r="U372" s="21" t="str">
        <f>VLOOKUP(CONCATENATE($M372,$N372),Curriculos!$A$2:$J$332,10,FALSE)</f>
        <v>DCAC</v>
      </c>
      <c r="V372" s="20" t="e">
        <f>VLOOKUP(CONCATENATE($M372,$N372,$T372),Oferta!$B$2:$R$360,17,FALSE)</f>
        <v>#N/A</v>
      </c>
      <c r="W372" s="20" t="e">
        <f>VLOOKUP(CONCATENATE($M372,$N372,$T372),Oferta!$B$2:$Q$360,12,FALSE)</f>
        <v>#N/A</v>
      </c>
      <c r="X372" s="22">
        <v>1</v>
      </c>
      <c r="Y372" s="23" t="e">
        <f>VLOOKUP(CONCATENATE($W372,$X372),Mtz_Horarios!$E$2:$H$92,2,FALSE)</f>
        <v>#N/A</v>
      </c>
      <c r="Z372" s="23" t="e">
        <f>VLOOKUP(CONCATENATE($W372,$X372),Mtz_Horarios!$E$2:$H$92,3,FALSE)</f>
        <v>#N/A</v>
      </c>
      <c r="AA372" s="24" t="e">
        <f>VLOOKUP(CONCATENATE($W372,$X372),Mtz_Horarios!$E$2:$H$92,4,FALSE)</f>
        <v>#N/A</v>
      </c>
      <c r="AB372" s="20" t="e">
        <f>VLOOKUP(CONCATENATE($M372,$N372,$T372),Oferta!$B$2:$Q$360,16,FALSE)</f>
        <v>#N/A</v>
      </c>
      <c r="AC372" s="20" t="e">
        <f>VLOOKUP(CONCATENATE($M372,$N372,$T372),Oferta!$B$2:$Q$360,15,FALSE)</f>
        <v>#N/A</v>
      </c>
      <c r="AI372" s="5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12"/>
      <c r="AW372" s="12"/>
    </row>
    <row r="373" spans="1:49" ht="15" hidden="1" customHeight="1">
      <c r="A373" s="12"/>
      <c r="B373" s="12"/>
      <c r="C373" s="12"/>
      <c r="D373" s="12"/>
      <c r="E373" s="12"/>
      <c r="F373" s="12"/>
      <c r="G373" s="12"/>
      <c r="H373" s="12" t="e">
        <f t="shared" si="4"/>
        <v>#N/A</v>
      </c>
      <c r="I373" s="12" t="e">
        <f>VLOOKUP(CONCATENATE(N373,T373),Simulador!$H$26:$H$33,1,FALSE)</f>
        <v>#N/A</v>
      </c>
      <c r="J373" s="12" t="e">
        <f t="shared" si="5"/>
        <v>#N/A</v>
      </c>
      <c r="K373" s="13" t="e">
        <f t="shared" si="6"/>
        <v>#N/A</v>
      </c>
      <c r="L373" s="12" t="e">
        <f t="shared" si="7"/>
        <v>#N/A</v>
      </c>
      <c r="M373" s="14" t="s">
        <v>31</v>
      </c>
      <c r="N373" s="3" t="s">
        <v>94</v>
      </c>
      <c r="O373" s="20" t="str">
        <f>VLOOKUP(CONCATENATE($M373,$N373),Curriculos!$A$2:$J$332,4,FALSE)</f>
        <v>CONTABILIDADE DE CUSTOS</v>
      </c>
      <c r="P373" s="21" t="str">
        <f>VLOOKUP(CONCATENATE($M373,$N373),Curriculos!$A$2:$J$332,5,FALSE)</f>
        <v>OP</v>
      </c>
      <c r="Q373" s="21"/>
      <c r="R373" s="21">
        <f>VLOOKUP(CONCATENATE($M373,$N373),Curriculos!$A$2:$J$332,8,FALSE)</f>
        <v>60</v>
      </c>
      <c r="S373" s="5" t="s">
        <v>33</v>
      </c>
      <c r="T373" s="22" t="s">
        <v>29</v>
      </c>
      <c r="U373" s="21" t="str">
        <f>VLOOKUP(CONCATENATE($M373,$N373),Curriculos!$A$2:$J$332,10,FALSE)</f>
        <v>DCAC</v>
      </c>
      <c r="V373" s="20" t="e">
        <f>VLOOKUP(CONCATENATE($M373,$N373,$T373),Oferta!$B$2:$R$360,17,FALSE)</f>
        <v>#N/A</v>
      </c>
      <c r="W373" s="20" t="e">
        <f>VLOOKUP(CONCATENATE($M373,$N373,$T373),Oferta!$B$2:$Q$360,12,FALSE)</f>
        <v>#N/A</v>
      </c>
      <c r="X373" s="22">
        <v>2</v>
      </c>
      <c r="Y373" s="23" t="e">
        <f>VLOOKUP(CONCATENATE($W373,$X373),Mtz_Horarios!$E$2:$H$92,2,FALSE)</f>
        <v>#N/A</v>
      </c>
      <c r="Z373" s="23" t="e">
        <f>VLOOKUP(CONCATENATE($W373,$X373),Mtz_Horarios!$E$2:$H$92,3,FALSE)</f>
        <v>#N/A</v>
      </c>
      <c r="AA373" s="24" t="e">
        <f>VLOOKUP(CONCATENATE($W373,$X373),Mtz_Horarios!$E$2:$H$92,4,FALSE)</f>
        <v>#N/A</v>
      </c>
      <c r="AB373" s="20" t="e">
        <f>VLOOKUP(CONCATENATE($M373,$N373,$T373),Oferta!$B$2:$Q$360,16,FALSE)</f>
        <v>#N/A</v>
      </c>
      <c r="AC373" s="20" t="e">
        <f>VLOOKUP(CONCATENATE($M373,$N373,$T373),Oferta!$B$2:$Q$360,15,FALSE)</f>
        <v>#N/A</v>
      </c>
      <c r="AI373" s="5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12"/>
      <c r="AW373" s="12"/>
    </row>
    <row r="374" spans="1:49" ht="15" hidden="1" customHeight="1">
      <c r="A374" s="12"/>
      <c r="B374" s="12"/>
      <c r="C374" s="12"/>
      <c r="D374" s="12"/>
      <c r="E374" s="12"/>
      <c r="F374" s="12"/>
      <c r="G374" s="12"/>
      <c r="H374" s="12" t="e">
        <f t="shared" si="4"/>
        <v>#N/A</v>
      </c>
      <c r="I374" s="12" t="e">
        <f>VLOOKUP(CONCATENATE(N374,T374),Simulador!$H$26:$H$33,1,FALSE)</f>
        <v>#N/A</v>
      </c>
      <c r="J374" s="12" t="e">
        <f t="shared" si="5"/>
        <v>#N/A</v>
      </c>
      <c r="K374" s="13" t="e">
        <f t="shared" si="6"/>
        <v>#N/A</v>
      </c>
      <c r="L374" s="12" t="e">
        <f t="shared" si="7"/>
        <v>#N/A</v>
      </c>
      <c r="M374" s="14" t="s">
        <v>31</v>
      </c>
      <c r="N374" s="3" t="s">
        <v>94</v>
      </c>
      <c r="O374" s="20" t="str">
        <f>VLOOKUP(CONCATENATE($M374,$N374),Curriculos!$A$2:$J$332,4,FALSE)</f>
        <v>CONTABILIDADE DE CUSTOS</v>
      </c>
      <c r="P374" s="21" t="str">
        <f>VLOOKUP(CONCATENATE($M374,$N374),Curriculos!$A$2:$J$332,5,FALSE)</f>
        <v>OP</v>
      </c>
      <c r="Q374" s="21"/>
      <c r="R374" s="21">
        <f>VLOOKUP(CONCATENATE($M374,$N374),Curriculos!$A$2:$J$332,8,FALSE)</f>
        <v>60</v>
      </c>
      <c r="S374" s="5" t="s">
        <v>33</v>
      </c>
      <c r="T374" s="22" t="s">
        <v>29</v>
      </c>
      <c r="U374" s="21" t="str">
        <f>VLOOKUP(CONCATENATE($M374,$N374),Curriculos!$A$2:$J$332,10,FALSE)</f>
        <v>DCAC</v>
      </c>
      <c r="V374" s="20" t="e">
        <f>VLOOKUP(CONCATENATE($M374,$N374,$T374),Oferta!$B$2:$R$360,17,FALSE)</f>
        <v>#N/A</v>
      </c>
      <c r="W374" s="20" t="e">
        <f>VLOOKUP(CONCATENATE($M374,$N374,$T374),Oferta!$B$2:$Q$360,12,FALSE)</f>
        <v>#N/A</v>
      </c>
      <c r="X374" s="22">
        <v>3</v>
      </c>
      <c r="Y374" s="23" t="e">
        <f>VLOOKUP(CONCATENATE($W374,$X374),Mtz_Horarios!$E$2:$H$92,2,FALSE)</f>
        <v>#N/A</v>
      </c>
      <c r="Z374" s="23" t="e">
        <f>VLOOKUP(CONCATENATE($W374,$X374),Mtz_Horarios!$E$2:$H$92,3,FALSE)</f>
        <v>#N/A</v>
      </c>
      <c r="AA374" s="24" t="e">
        <f>VLOOKUP(CONCATENATE($W374,$X374),Mtz_Horarios!$E$2:$H$92,4,FALSE)</f>
        <v>#N/A</v>
      </c>
      <c r="AB374" s="20" t="e">
        <f>VLOOKUP(CONCATENATE($M374,$N374,$T374),Oferta!$B$2:$Q$360,16,FALSE)</f>
        <v>#N/A</v>
      </c>
      <c r="AC374" s="20" t="e">
        <f>VLOOKUP(CONCATENATE($M374,$N374,$T374),Oferta!$B$2:$Q$360,15,FALSE)</f>
        <v>#N/A</v>
      </c>
      <c r="AI374" s="5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12"/>
      <c r="AW374" s="12"/>
    </row>
    <row r="375" spans="1:49" ht="15" hidden="1" customHeight="1">
      <c r="A375" s="12"/>
      <c r="B375" s="12"/>
      <c r="C375" s="12"/>
      <c r="D375" s="12"/>
      <c r="E375" s="12"/>
      <c r="F375" s="12"/>
      <c r="G375" s="12"/>
      <c r="H375" s="12" t="e">
        <f t="shared" si="4"/>
        <v>#N/A</v>
      </c>
      <c r="I375" s="12" t="e">
        <f>VLOOKUP(CONCATENATE(N375,T375),Simulador!$H$26:$H$33,1,FALSE)</f>
        <v>#N/A</v>
      </c>
      <c r="J375" s="12" t="e">
        <f t="shared" si="5"/>
        <v>#N/A</v>
      </c>
      <c r="K375" s="13" t="e">
        <f t="shared" si="6"/>
        <v>#N/A</v>
      </c>
      <c r="L375" s="12" t="e">
        <f t="shared" si="7"/>
        <v>#N/A</v>
      </c>
      <c r="M375" s="14" t="s">
        <v>31</v>
      </c>
      <c r="N375" s="3" t="s">
        <v>94</v>
      </c>
      <c r="O375" s="20" t="str">
        <f>VLOOKUP(CONCATENATE($M375,$N375),Curriculos!$A$2:$J$332,4,FALSE)</f>
        <v>CONTABILIDADE DE CUSTOS</v>
      </c>
      <c r="P375" s="21" t="str">
        <f>VLOOKUP(CONCATENATE($M375,$N375),Curriculos!$A$2:$J$332,5,FALSE)</f>
        <v>OP</v>
      </c>
      <c r="Q375" s="21"/>
      <c r="R375" s="21">
        <f>VLOOKUP(CONCATENATE($M375,$N375),Curriculos!$A$2:$J$332,8,FALSE)</f>
        <v>60</v>
      </c>
      <c r="S375" s="5" t="s">
        <v>33</v>
      </c>
      <c r="T375" s="22" t="s">
        <v>29</v>
      </c>
      <c r="U375" s="21" t="str">
        <f>VLOOKUP(CONCATENATE($M375,$N375),Curriculos!$A$2:$J$332,10,FALSE)</f>
        <v>DCAC</v>
      </c>
      <c r="V375" s="20" t="e">
        <f>VLOOKUP(CONCATENATE($M375,$N375,$T375),Oferta!$B$2:$R$360,17,FALSE)</f>
        <v>#N/A</v>
      </c>
      <c r="W375" s="20" t="e">
        <f>VLOOKUP(CONCATENATE($M375,$N375,$T375),Oferta!$B$2:$Q$360,12,FALSE)</f>
        <v>#N/A</v>
      </c>
      <c r="X375" s="22">
        <v>4</v>
      </c>
      <c r="Y375" s="23" t="e">
        <f>VLOOKUP(CONCATENATE($W375,$X375),Mtz_Horarios!$E$2:$H$92,2,FALSE)</f>
        <v>#N/A</v>
      </c>
      <c r="Z375" s="23" t="e">
        <f>VLOOKUP(CONCATENATE($W375,$X375),Mtz_Horarios!$E$2:$H$92,3,FALSE)</f>
        <v>#N/A</v>
      </c>
      <c r="AA375" s="24" t="e">
        <f>VLOOKUP(CONCATENATE($W375,$X375),Mtz_Horarios!$E$2:$H$92,4,FALSE)</f>
        <v>#N/A</v>
      </c>
      <c r="AB375" s="20" t="e">
        <f>VLOOKUP(CONCATENATE($M375,$N375,$T375),Oferta!$B$2:$Q$360,16,FALSE)</f>
        <v>#N/A</v>
      </c>
      <c r="AC375" s="20" t="e">
        <f>VLOOKUP(CONCATENATE($M375,$N375,$T375),Oferta!$B$2:$Q$360,15,FALSE)</f>
        <v>#N/A</v>
      </c>
      <c r="AI375" s="5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12"/>
      <c r="AW375" s="12"/>
    </row>
    <row r="376" spans="1:49" ht="15" hidden="1" customHeight="1">
      <c r="A376" s="12"/>
      <c r="B376" s="12"/>
      <c r="C376" s="12"/>
      <c r="D376" s="12"/>
      <c r="E376" s="12"/>
      <c r="F376" s="12"/>
      <c r="G376" s="12"/>
      <c r="H376" s="12" t="e">
        <f t="shared" si="4"/>
        <v>#N/A</v>
      </c>
      <c r="I376" s="12" t="e">
        <f>VLOOKUP(CONCATENATE(N376,T376),Simulador!$H$26:$H$33,1,FALSE)</f>
        <v>#N/A</v>
      </c>
      <c r="J376" s="12" t="e">
        <f t="shared" si="5"/>
        <v>#N/A</v>
      </c>
      <c r="K376" s="13" t="e">
        <f t="shared" si="6"/>
        <v>#N/A</v>
      </c>
      <c r="L376" s="12" t="e">
        <f t="shared" si="7"/>
        <v>#N/A</v>
      </c>
      <c r="M376" s="14" t="s">
        <v>25</v>
      </c>
      <c r="N376" s="3" t="s">
        <v>94</v>
      </c>
      <c r="O376" s="20" t="str">
        <f>VLOOKUP(CONCATENATE($M376,$N376),Curriculos!$A$2:$J$332,4,FALSE)</f>
        <v>CONTABILIDADE DE CUSTOS</v>
      </c>
      <c r="P376" s="21" t="str">
        <f>VLOOKUP(CONCATENATE($M376,$N376),Curriculos!$A$2:$J$332,5,FALSE)</f>
        <v>OP</v>
      </c>
      <c r="Q376" s="21"/>
      <c r="R376" s="21">
        <f>VLOOKUP(CONCATENATE($M376,$N376),Curriculos!$A$2:$J$332,8,FALSE)</f>
        <v>60</v>
      </c>
      <c r="S376" s="5" t="s">
        <v>33</v>
      </c>
      <c r="T376" s="22" t="s">
        <v>29</v>
      </c>
      <c r="U376" s="21" t="str">
        <f>VLOOKUP(CONCATENATE($M376,$N376),Curriculos!$A$2:$J$332,10,FALSE)</f>
        <v>DCAC</v>
      </c>
      <c r="V376" s="20" t="e">
        <f>VLOOKUP(CONCATENATE($M376,$N376,$T376),Oferta!$B$2:$R$360,17,FALSE)</f>
        <v>#N/A</v>
      </c>
      <c r="W376" s="20" t="e">
        <f>VLOOKUP(CONCATENATE($M376,$N376,$T376),Oferta!$B$2:$Q$360,12,FALSE)</f>
        <v>#N/A</v>
      </c>
      <c r="X376" s="22">
        <v>1</v>
      </c>
      <c r="Y376" s="23" t="e">
        <f>VLOOKUP(CONCATENATE($W376,$X376),Mtz_Horarios!$E$2:$H$92,2,FALSE)</f>
        <v>#N/A</v>
      </c>
      <c r="Z376" s="23" t="e">
        <f>VLOOKUP(CONCATENATE($W376,$X376),Mtz_Horarios!$E$2:$H$92,3,FALSE)</f>
        <v>#N/A</v>
      </c>
      <c r="AA376" s="24" t="e">
        <f>VLOOKUP(CONCATENATE($W376,$X376),Mtz_Horarios!$E$2:$H$92,4,FALSE)</f>
        <v>#N/A</v>
      </c>
      <c r="AB376" s="20" t="e">
        <f>VLOOKUP(CONCATENATE($M376,$N376,$T376),Oferta!$B$2:$Q$360,16,FALSE)</f>
        <v>#N/A</v>
      </c>
      <c r="AC376" s="20" t="e">
        <f>VLOOKUP(CONCATENATE($M376,$N376,$T376),Oferta!$B$2:$Q$360,15,FALSE)</f>
        <v>#N/A</v>
      </c>
      <c r="AI376" s="5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12"/>
      <c r="AW376" s="12"/>
    </row>
    <row r="377" spans="1:49" ht="15" hidden="1" customHeight="1">
      <c r="A377" s="12"/>
      <c r="B377" s="12"/>
      <c r="C377" s="12"/>
      <c r="D377" s="12"/>
      <c r="E377" s="12"/>
      <c r="F377" s="12"/>
      <c r="G377" s="12"/>
      <c r="H377" s="12" t="e">
        <f t="shared" si="4"/>
        <v>#N/A</v>
      </c>
      <c r="I377" s="12" t="e">
        <f>VLOOKUP(CONCATENATE(N377,T377),Simulador!$H$26:$H$33,1,FALSE)</f>
        <v>#N/A</v>
      </c>
      <c r="J377" s="12" t="e">
        <f t="shared" si="5"/>
        <v>#N/A</v>
      </c>
      <c r="K377" s="13" t="e">
        <f t="shared" si="6"/>
        <v>#N/A</v>
      </c>
      <c r="L377" s="12" t="e">
        <f t="shared" si="7"/>
        <v>#N/A</v>
      </c>
      <c r="M377" s="14" t="s">
        <v>25</v>
      </c>
      <c r="N377" s="3" t="s">
        <v>94</v>
      </c>
      <c r="O377" s="20" t="str">
        <f>VLOOKUP(CONCATENATE($M377,$N377),Curriculos!$A$2:$J$332,4,FALSE)</f>
        <v>CONTABILIDADE DE CUSTOS</v>
      </c>
      <c r="P377" s="21" t="str">
        <f>VLOOKUP(CONCATENATE($M377,$N377),Curriculos!$A$2:$J$332,5,FALSE)</f>
        <v>OP</v>
      </c>
      <c r="Q377" s="21"/>
      <c r="R377" s="21">
        <f>VLOOKUP(CONCATENATE($M377,$N377),Curriculos!$A$2:$J$332,8,FALSE)</f>
        <v>60</v>
      </c>
      <c r="S377" s="5" t="s">
        <v>33</v>
      </c>
      <c r="T377" s="22" t="s">
        <v>29</v>
      </c>
      <c r="U377" s="21" t="str">
        <f>VLOOKUP(CONCATENATE($M377,$N377),Curriculos!$A$2:$J$332,10,FALSE)</f>
        <v>DCAC</v>
      </c>
      <c r="V377" s="20" t="e">
        <f>VLOOKUP(CONCATENATE($M377,$N377,$T377),Oferta!$B$2:$R$360,17,FALSE)</f>
        <v>#N/A</v>
      </c>
      <c r="W377" s="20" t="e">
        <f>VLOOKUP(CONCATENATE($M377,$N377,$T377),Oferta!$B$2:$Q$360,12,FALSE)</f>
        <v>#N/A</v>
      </c>
      <c r="X377" s="22">
        <v>2</v>
      </c>
      <c r="Y377" s="23" t="e">
        <f>VLOOKUP(CONCATENATE($W377,$X377),Mtz_Horarios!$E$2:$H$92,2,FALSE)</f>
        <v>#N/A</v>
      </c>
      <c r="Z377" s="23" t="e">
        <f>VLOOKUP(CONCATENATE($W377,$X377),Mtz_Horarios!$E$2:$H$92,3,FALSE)</f>
        <v>#N/A</v>
      </c>
      <c r="AA377" s="24" t="e">
        <f>VLOOKUP(CONCATENATE($W377,$X377),Mtz_Horarios!$E$2:$H$92,4,FALSE)</f>
        <v>#N/A</v>
      </c>
      <c r="AB377" s="20" t="e">
        <f>VLOOKUP(CONCATENATE($M377,$N377,$T377),Oferta!$B$2:$Q$360,16,FALSE)</f>
        <v>#N/A</v>
      </c>
      <c r="AC377" s="20" t="e">
        <f>VLOOKUP(CONCATENATE($M377,$N377,$T377),Oferta!$B$2:$Q$360,15,FALSE)</f>
        <v>#N/A</v>
      </c>
      <c r="AI377" s="5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12"/>
      <c r="AW377" s="12"/>
    </row>
    <row r="378" spans="1:49" ht="15" hidden="1" customHeight="1">
      <c r="A378" s="12"/>
      <c r="B378" s="12"/>
      <c r="C378" s="12"/>
      <c r="D378" s="12"/>
      <c r="E378" s="12"/>
      <c r="F378" s="12"/>
      <c r="G378" s="12"/>
      <c r="H378" s="12" t="e">
        <f t="shared" si="4"/>
        <v>#N/A</v>
      </c>
      <c r="I378" s="12" t="e">
        <f>VLOOKUP(CONCATENATE(N378,T378),Simulador!$H$26:$H$33,1,FALSE)</f>
        <v>#N/A</v>
      </c>
      <c r="J378" s="12" t="e">
        <f t="shared" si="5"/>
        <v>#N/A</v>
      </c>
      <c r="K378" s="13" t="e">
        <f t="shared" si="6"/>
        <v>#N/A</v>
      </c>
      <c r="L378" s="12" t="e">
        <f t="shared" si="7"/>
        <v>#N/A</v>
      </c>
      <c r="M378" s="14" t="s">
        <v>25</v>
      </c>
      <c r="N378" s="3" t="s">
        <v>94</v>
      </c>
      <c r="O378" s="20" t="str">
        <f>VLOOKUP(CONCATENATE($M378,$N378),Curriculos!$A$2:$J$332,4,FALSE)</f>
        <v>CONTABILIDADE DE CUSTOS</v>
      </c>
      <c r="P378" s="21" t="str">
        <f>VLOOKUP(CONCATENATE($M378,$N378),Curriculos!$A$2:$J$332,5,FALSE)</f>
        <v>OP</v>
      </c>
      <c r="Q378" s="21"/>
      <c r="R378" s="21">
        <f>VLOOKUP(CONCATENATE($M378,$N378),Curriculos!$A$2:$J$332,8,FALSE)</f>
        <v>60</v>
      </c>
      <c r="S378" s="5" t="s">
        <v>33</v>
      </c>
      <c r="T378" s="22" t="s">
        <v>29</v>
      </c>
      <c r="U378" s="21" t="str">
        <f>VLOOKUP(CONCATENATE($M378,$N378),Curriculos!$A$2:$J$332,10,FALSE)</f>
        <v>DCAC</v>
      </c>
      <c r="V378" s="20" t="e">
        <f>VLOOKUP(CONCATENATE($M378,$N378,$T378),Oferta!$B$2:$R$360,17,FALSE)</f>
        <v>#N/A</v>
      </c>
      <c r="W378" s="20" t="e">
        <f>VLOOKUP(CONCATENATE($M378,$N378,$T378),Oferta!$B$2:$Q$360,12,FALSE)</f>
        <v>#N/A</v>
      </c>
      <c r="X378" s="22">
        <v>3</v>
      </c>
      <c r="Y378" s="23" t="e">
        <f>VLOOKUP(CONCATENATE($W378,$X378),Mtz_Horarios!$E$2:$H$92,2,FALSE)</f>
        <v>#N/A</v>
      </c>
      <c r="Z378" s="23" t="e">
        <f>VLOOKUP(CONCATENATE($W378,$X378),Mtz_Horarios!$E$2:$H$92,3,FALSE)</f>
        <v>#N/A</v>
      </c>
      <c r="AA378" s="24" t="e">
        <f>VLOOKUP(CONCATENATE($W378,$X378),Mtz_Horarios!$E$2:$H$92,4,FALSE)</f>
        <v>#N/A</v>
      </c>
      <c r="AB378" s="20" t="e">
        <f>VLOOKUP(CONCATENATE($M378,$N378,$T378),Oferta!$B$2:$Q$360,16,FALSE)</f>
        <v>#N/A</v>
      </c>
      <c r="AC378" s="20" t="e">
        <f>VLOOKUP(CONCATENATE($M378,$N378,$T378),Oferta!$B$2:$Q$360,15,FALSE)</f>
        <v>#N/A</v>
      </c>
      <c r="AI378" s="5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12"/>
      <c r="AW378" s="12"/>
    </row>
    <row r="379" spans="1:49" ht="15" hidden="1" customHeight="1">
      <c r="A379" s="12"/>
      <c r="B379" s="12"/>
      <c r="C379" s="12"/>
      <c r="D379" s="12"/>
      <c r="E379" s="12"/>
      <c r="F379" s="12"/>
      <c r="G379" s="12"/>
      <c r="H379" s="12" t="e">
        <f t="shared" si="4"/>
        <v>#N/A</v>
      </c>
      <c r="I379" s="12" t="e">
        <f>VLOOKUP(CONCATENATE(N379,T379),Simulador!$H$26:$H$33,1,FALSE)</f>
        <v>#N/A</v>
      </c>
      <c r="J379" s="12" t="e">
        <f t="shared" si="5"/>
        <v>#N/A</v>
      </c>
      <c r="K379" s="13" t="e">
        <f t="shared" si="6"/>
        <v>#N/A</v>
      </c>
      <c r="L379" s="12" t="e">
        <f t="shared" si="7"/>
        <v>#N/A</v>
      </c>
      <c r="M379" s="14" t="s">
        <v>25</v>
      </c>
      <c r="N379" s="3" t="s">
        <v>94</v>
      </c>
      <c r="O379" s="20" t="str">
        <f>VLOOKUP(CONCATENATE($M379,$N379),Curriculos!$A$2:$J$332,4,FALSE)</f>
        <v>CONTABILIDADE DE CUSTOS</v>
      </c>
      <c r="P379" s="21" t="str">
        <f>VLOOKUP(CONCATENATE($M379,$N379),Curriculos!$A$2:$J$332,5,FALSE)</f>
        <v>OP</v>
      </c>
      <c r="Q379" s="21"/>
      <c r="R379" s="21">
        <f>VLOOKUP(CONCATENATE($M379,$N379),Curriculos!$A$2:$J$332,8,FALSE)</f>
        <v>60</v>
      </c>
      <c r="S379" s="5" t="s">
        <v>33</v>
      </c>
      <c r="T379" s="22" t="s">
        <v>29</v>
      </c>
      <c r="U379" s="21" t="str">
        <f>VLOOKUP(CONCATENATE($M379,$N379),Curriculos!$A$2:$J$332,10,FALSE)</f>
        <v>DCAC</v>
      </c>
      <c r="V379" s="20" t="e">
        <f>VLOOKUP(CONCATENATE($M379,$N379,$T379),Oferta!$B$2:$R$360,17,FALSE)</f>
        <v>#N/A</v>
      </c>
      <c r="W379" s="20" t="e">
        <f>VLOOKUP(CONCATENATE($M379,$N379,$T379),Oferta!$B$2:$Q$360,12,FALSE)</f>
        <v>#N/A</v>
      </c>
      <c r="X379" s="22">
        <v>4</v>
      </c>
      <c r="Y379" s="23" t="e">
        <f>VLOOKUP(CONCATENATE($W379,$X379),Mtz_Horarios!$E$2:$H$92,2,FALSE)</f>
        <v>#N/A</v>
      </c>
      <c r="Z379" s="23" t="e">
        <f>VLOOKUP(CONCATENATE($W379,$X379),Mtz_Horarios!$E$2:$H$92,3,FALSE)</f>
        <v>#N/A</v>
      </c>
      <c r="AA379" s="24" t="e">
        <f>VLOOKUP(CONCATENATE($W379,$X379),Mtz_Horarios!$E$2:$H$92,4,FALSE)</f>
        <v>#N/A</v>
      </c>
      <c r="AB379" s="20" t="e">
        <f>VLOOKUP(CONCATENATE($M379,$N379,$T379),Oferta!$B$2:$Q$360,16,FALSE)</f>
        <v>#N/A</v>
      </c>
      <c r="AC379" s="20" t="e">
        <f>VLOOKUP(CONCATENATE($M379,$N379,$T379),Oferta!$B$2:$Q$360,15,FALSE)</f>
        <v>#N/A</v>
      </c>
      <c r="AI379" s="5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12"/>
      <c r="AW379" s="12"/>
    </row>
    <row r="380" spans="1:49" ht="15" hidden="1" customHeight="1">
      <c r="A380" s="12"/>
      <c r="B380" s="12"/>
      <c r="C380" s="12"/>
      <c r="D380" s="12"/>
      <c r="E380" s="12"/>
      <c r="F380" s="12"/>
      <c r="G380" s="12"/>
      <c r="H380" s="12" t="e">
        <f t="shared" si="4"/>
        <v>#N/A</v>
      </c>
      <c r="I380" s="12" t="e">
        <f>VLOOKUP(CONCATENATE(N380,T380),Simulador!$H$26:$H$33,1,FALSE)</f>
        <v>#N/A</v>
      </c>
      <c r="J380" s="12" t="e">
        <f t="shared" si="5"/>
        <v>#N/A</v>
      </c>
      <c r="K380" s="13" t="e">
        <f t="shared" si="6"/>
        <v>#N/A</v>
      </c>
      <c r="L380" s="12" t="e">
        <f t="shared" si="7"/>
        <v>#N/A</v>
      </c>
      <c r="M380" s="14" t="s">
        <v>22</v>
      </c>
      <c r="N380" s="3" t="s">
        <v>94</v>
      </c>
      <c r="O380" s="20" t="str">
        <f>VLOOKUP(CONCATENATE($M380,$N380),Curriculos!$A$2:$J$332,4,FALSE)</f>
        <v>CONTABILIDADE DE CUSTOS</v>
      </c>
      <c r="P380" s="21" t="str">
        <f>VLOOKUP(CONCATENATE($M380,$N380),Curriculos!$A$2:$J$332,5,FALSE)</f>
        <v>OP</v>
      </c>
      <c r="Q380" s="21" t="str">
        <f>VLOOKUP(CONCATENATE($M380,$N380),Curriculos!$A$2:$J$332,7,FALSE)</f>
        <v>T</v>
      </c>
      <c r="R380" s="21">
        <f>VLOOKUP(CONCATENATE($M380,$N380),Curriculos!$A$2:$J$332,8,FALSE)</f>
        <v>60</v>
      </c>
      <c r="S380" s="5" t="s">
        <v>33</v>
      </c>
      <c r="T380" s="22" t="s">
        <v>24</v>
      </c>
      <c r="U380" s="21" t="str">
        <f>VLOOKUP(CONCATENATE($M380,$N380),Curriculos!$A$2:$J$332,10,FALSE)</f>
        <v>DCAC</v>
      </c>
      <c r="V380" s="20" t="e">
        <f>VLOOKUP(CONCATENATE($M380,$N380,$T380),Oferta!$B$2:$R$360,17,FALSE)</f>
        <v>#N/A</v>
      </c>
      <c r="W380" s="20" t="e">
        <f>VLOOKUP(CONCATENATE($M380,$N380,$T380),Oferta!$B$2:$Q$360,12,FALSE)</f>
        <v>#N/A</v>
      </c>
      <c r="X380" s="22">
        <v>1</v>
      </c>
      <c r="Y380" s="23" t="e">
        <f>VLOOKUP(CONCATENATE($W380,$X380),Mtz_Horarios!$E$2:$H$92,2,FALSE)</f>
        <v>#N/A</v>
      </c>
      <c r="Z380" s="23" t="e">
        <f>VLOOKUP(CONCATENATE($W380,$X380),Mtz_Horarios!$E$2:$H$92,3,FALSE)</f>
        <v>#N/A</v>
      </c>
      <c r="AA380" s="24" t="e">
        <f>VLOOKUP(CONCATENATE($W380,$X380),Mtz_Horarios!$E$2:$H$92,4,FALSE)</f>
        <v>#N/A</v>
      </c>
      <c r="AB380" s="20" t="e">
        <f>VLOOKUP(CONCATENATE($M380,$N380,$T380),Oferta!$B$2:$Q$360,16,FALSE)</f>
        <v>#N/A</v>
      </c>
      <c r="AC380" s="20" t="e">
        <f>VLOOKUP(CONCATENATE($M380,$N380,$T380),Oferta!$B$2:$Q$360,15,FALSE)</f>
        <v>#N/A</v>
      </c>
      <c r="AI380" s="5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12"/>
      <c r="AW380" s="12"/>
    </row>
    <row r="381" spans="1:49" ht="15" hidden="1" customHeight="1">
      <c r="A381" s="12"/>
      <c r="B381" s="12"/>
      <c r="C381" s="12"/>
      <c r="D381" s="12"/>
      <c r="E381" s="12"/>
      <c r="F381" s="12"/>
      <c r="G381" s="12"/>
      <c r="H381" s="12" t="e">
        <f t="shared" si="4"/>
        <v>#N/A</v>
      </c>
      <c r="I381" s="12" t="e">
        <f>VLOOKUP(CONCATENATE(N381,T381),Simulador!$H$26:$H$33,1,FALSE)</f>
        <v>#N/A</v>
      </c>
      <c r="J381" s="12" t="e">
        <f t="shared" si="5"/>
        <v>#N/A</v>
      </c>
      <c r="K381" s="13" t="e">
        <f t="shared" si="6"/>
        <v>#N/A</v>
      </c>
      <c r="L381" s="12" t="e">
        <f t="shared" si="7"/>
        <v>#N/A</v>
      </c>
      <c r="M381" s="14" t="s">
        <v>22</v>
      </c>
      <c r="N381" s="3" t="s">
        <v>94</v>
      </c>
      <c r="O381" s="20" t="str">
        <f>VLOOKUP(CONCATENATE($M381,$N381),Curriculos!$A$2:$J$332,4,FALSE)</f>
        <v>CONTABILIDADE DE CUSTOS</v>
      </c>
      <c r="P381" s="21" t="str">
        <f>VLOOKUP(CONCATENATE($M381,$N381),Curriculos!$A$2:$J$332,5,FALSE)</f>
        <v>OP</v>
      </c>
      <c r="Q381" s="21" t="str">
        <f>VLOOKUP(CONCATENATE($M381,$N381),Curriculos!$A$2:$J$332,7,FALSE)</f>
        <v>T</v>
      </c>
      <c r="R381" s="21">
        <f>VLOOKUP(CONCATENATE($M381,$N381),Curriculos!$A$2:$J$332,8,FALSE)</f>
        <v>60</v>
      </c>
      <c r="S381" s="5" t="s">
        <v>33</v>
      </c>
      <c r="T381" s="22" t="s">
        <v>24</v>
      </c>
      <c r="U381" s="21" t="str">
        <f>VLOOKUP(CONCATENATE($M381,$N381),Curriculos!$A$2:$J$332,10,FALSE)</f>
        <v>DCAC</v>
      </c>
      <c r="V381" s="20" t="e">
        <f>VLOOKUP(CONCATENATE($M381,$N381,$T381),Oferta!$B$2:$R$360,17,FALSE)</f>
        <v>#N/A</v>
      </c>
      <c r="W381" s="20" t="e">
        <f>VLOOKUP(CONCATENATE($M381,$N381,$T381),Oferta!$B$2:$Q$360,12,FALSE)</f>
        <v>#N/A</v>
      </c>
      <c r="X381" s="22">
        <v>2</v>
      </c>
      <c r="Y381" s="23" t="e">
        <f>VLOOKUP(CONCATENATE($W381,$X381),Mtz_Horarios!$E$2:$H$92,2,FALSE)</f>
        <v>#N/A</v>
      </c>
      <c r="Z381" s="23" t="e">
        <f>VLOOKUP(CONCATENATE($W381,$X381),Mtz_Horarios!$E$2:$H$92,3,FALSE)</f>
        <v>#N/A</v>
      </c>
      <c r="AA381" s="24" t="e">
        <f>VLOOKUP(CONCATENATE($W381,$X381),Mtz_Horarios!$E$2:$H$92,4,FALSE)</f>
        <v>#N/A</v>
      </c>
      <c r="AB381" s="20" t="e">
        <f>VLOOKUP(CONCATENATE($M381,$N381,$T381),Oferta!$B$2:$Q$360,16,FALSE)</f>
        <v>#N/A</v>
      </c>
      <c r="AC381" s="20" t="e">
        <f>VLOOKUP(CONCATENATE($M381,$N381,$T381),Oferta!$B$2:$Q$360,15,FALSE)</f>
        <v>#N/A</v>
      </c>
      <c r="AI381" s="5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12"/>
      <c r="AW381" s="12"/>
    </row>
    <row r="382" spans="1:49" ht="15" hidden="1" customHeight="1">
      <c r="A382" s="12"/>
      <c r="B382" s="12"/>
      <c r="C382" s="12"/>
      <c r="D382" s="12"/>
      <c r="E382" s="12"/>
      <c r="F382" s="12"/>
      <c r="G382" s="12"/>
      <c r="H382" s="12" t="e">
        <f t="shared" si="4"/>
        <v>#N/A</v>
      </c>
      <c r="I382" s="12" t="e">
        <f>VLOOKUP(CONCATENATE(N382,T382),Simulador!$H$26:$H$33,1,FALSE)</f>
        <v>#N/A</v>
      </c>
      <c r="J382" s="12" t="e">
        <f t="shared" si="5"/>
        <v>#N/A</v>
      </c>
      <c r="K382" s="13" t="e">
        <f t="shared" si="6"/>
        <v>#N/A</v>
      </c>
      <c r="L382" s="12" t="e">
        <f t="shared" si="7"/>
        <v>#N/A</v>
      </c>
      <c r="M382" s="14" t="s">
        <v>22</v>
      </c>
      <c r="N382" s="3" t="s">
        <v>94</v>
      </c>
      <c r="O382" s="20" t="str">
        <f>VLOOKUP(CONCATENATE($M382,$N382),Curriculos!$A$2:$J$332,4,FALSE)</f>
        <v>CONTABILIDADE DE CUSTOS</v>
      </c>
      <c r="P382" s="21" t="str">
        <f>VLOOKUP(CONCATENATE($M382,$N382),Curriculos!$A$2:$J$332,5,FALSE)</f>
        <v>OP</v>
      </c>
      <c r="Q382" s="21" t="str">
        <f>VLOOKUP(CONCATENATE($M382,$N382),Curriculos!$A$2:$J$332,7,FALSE)</f>
        <v>T</v>
      </c>
      <c r="R382" s="21">
        <f>VLOOKUP(CONCATENATE($M382,$N382),Curriculos!$A$2:$J$332,8,FALSE)</f>
        <v>60</v>
      </c>
      <c r="S382" s="5" t="s">
        <v>33</v>
      </c>
      <c r="T382" s="22" t="s">
        <v>24</v>
      </c>
      <c r="U382" s="21" t="str">
        <f>VLOOKUP(CONCATENATE($M382,$N382),Curriculos!$A$2:$J$332,10,FALSE)</f>
        <v>DCAC</v>
      </c>
      <c r="V382" s="20" t="e">
        <f>VLOOKUP(CONCATENATE($M382,$N382,$T382),Oferta!$B$2:$R$360,17,FALSE)</f>
        <v>#N/A</v>
      </c>
      <c r="W382" s="20" t="e">
        <f>VLOOKUP(CONCATENATE($M382,$N382,$T382),Oferta!$B$2:$Q$360,12,FALSE)</f>
        <v>#N/A</v>
      </c>
      <c r="X382" s="22">
        <v>3</v>
      </c>
      <c r="Y382" s="23" t="e">
        <f>VLOOKUP(CONCATENATE($W382,$X382),Mtz_Horarios!$E$2:$H$92,2,FALSE)</f>
        <v>#N/A</v>
      </c>
      <c r="Z382" s="23" t="e">
        <f>VLOOKUP(CONCATENATE($W382,$X382),Mtz_Horarios!$E$2:$H$92,3,FALSE)</f>
        <v>#N/A</v>
      </c>
      <c r="AA382" s="24" t="e">
        <f>VLOOKUP(CONCATENATE($W382,$X382),Mtz_Horarios!$E$2:$H$92,4,FALSE)</f>
        <v>#N/A</v>
      </c>
      <c r="AB382" s="20" t="e">
        <f>VLOOKUP(CONCATENATE($M382,$N382,$T382),Oferta!$B$2:$Q$360,16,FALSE)</f>
        <v>#N/A</v>
      </c>
      <c r="AC382" s="20" t="e">
        <f>VLOOKUP(CONCATENATE($M382,$N382,$T382),Oferta!$B$2:$Q$360,15,FALSE)</f>
        <v>#N/A</v>
      </c>
      <c r="AI382" s="5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12"/>
      <c r="AW382" s="12"/>
    </row>
    <row r="383" spans="1:49" ht="15" hidden="1" customHeight="1">
      <c r="A383" s="12"/>
      <c r="B383" s="12"/>
      <c r="C383" s="12"/>
      <c r="D383" s="12"/>
      <c r="E383" s="12"/>
      <c r="F383" s="12"/>
      <c r="G383" s="12"/>
      <c r="H383" s="12" t="e">
        <f t="shared" si="4"/>
        <v>#N/A</v>
      </c>
      <c r="I383" s="12" t="e">
        <f>VLOOKUP(CONCATENATE(N383,T383),Simulador!$H$26:$H$33,1,FALSE)</f>
        <v>#N/A</v>
      </c>
      <c r="J383" s="12" t="e">
        <f t="shared" si="5"/>
        <v>#N/A</v>
      </c>
      <c r="K383" s="13" t="e">
        <f t="shared" si="6"/>
        <v>#N/A</v>
      </c>
      <c r="L383" s="12" t="e">
        <f t="shared" si="7"/>
        <v>#N/A</v>
      </c>
      <c r="M383" s="14" t="s">
        <v>22</v>
      </c>
      <c r="N383" s="3" t="s">
        <v>94</v>
      </c>
      <c r="O383" s="20" t="str">
        <f>VLOOKUP(CONCATENATE($M383,$N383),Curriculos!$A$2:$J$332,4,FALSE)</f>
        <v>CONTABILIDADE DE CUSTOS</v>
      </c>
      <c r="P383" s="21" t="str">
        <f>VLOOKUP(CONCATENATE($M383,$N383),Curriculos!$A$2:$J$332,5,FALSE)</f>
        <v>OP</v>
      </c>
      <c r="Q383" s="21" t="str">
        <f>VLOOKUP(CONCATENATE($M383,$N383),Curriculos!$A$2:$J$332,7,FALSE)</f>
        <v>T</v>
      </c>
      <c r="R383" s="21">
        <f>VLOOKUP(CONCATENATE($M383,$N383),Curriculos!$A$2:$J$332,8,FALSE)</f>
        <v>60</v>
      </c>
      <c r="S383" s="5" t="s">
        <v>33</v>
      </c>
      <c r="T383" s="22" t="s">
        <v>24</v>
      </c>
      <c r="U383" s="21" t="str">
        <f>VLOOKUP(CONCATENATE($M383,$N383),Curriculos!$A$2:$J$332,10,FALSE)</f>
        <v>DCAC</v>
      </c>
      <c r="V383" s="20" t="e">
        <f>VLOOKUP(CONCATENATE($M383,$N383,$T383),Oferta!$B$2:$R$360,17,FALSE)</f>
        <v>#N/A</v>
      </c>
      <c r="W383" s="20" t="e">
        <f>VLOOKUP(CONCATENATE($M383,$N383,$T383),Oferta!$B$2:$Q$360,12,FALSE)</f>
        <v>#N/A</v>
      </c>
      <c r="X383" s="22">
        <v>4</v>
      </c>
      <c r="Y383" s="23" t="e">
        <f>VLOOKUP(CONCATENATE($W383,$X383),Mtz_Horarios!$E$2:$H$92,2,FALSE)</f>
        <v>#N/A</v>
      </c>
      <c r="Z383" s="23" t="e">
        <f>VLOOKUP(CONCATENATE($W383,$X383),Mtz_Horarios!$E$2:$H$92,3,FALSE)</f>
        <v>#N/A</v>
      </c>
      <c r="AA383" s="24" t="e">
        <f>VLOOKUP(CONCATENATE($W383,$X383),Mtz_Horarios!$E$2:$H$92,4,FALSE)</f>
        <v>#N/A</v>
      </c>
      <c r="AB383" s="20" t="e">
        <f>VLOOKUP(CONCATENATE($M383,$N383,$T383),Oferta!$B$2:$Q$360,16,FALSE)</f>
        <v>#N/A</v>
      </c>
      <c r="AC383" s="20" t="e">
        <f>VLOOKUP(CONCATENATE($M383,$N383,$T383),Oferta!$B$2:$Q$360,15,FALSE)</f>
        <v>#N/A</v>
      </c>
      <c r="AI383" s="5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12"/>
      <c r="AW383" s="12"/>
    </row>
    <row r="384" spans="1:49" ht="15" hidden="1" customHeight="1">
      <c r="A384" s="12"/>
      <c r="B384" s="12"/>
      <c r="C384" s="12"/>
      <c r="D384" s="12"/>
      <c r="E384" s="12"/>
      <c r="F384" s="12"/>
      <c r="G384" s="12"/>
      <c r="H384" s="12" t="e">
        <f t="shared" si="4"/>
        <v>#N/A</v>
      </c>
      <c r="I384" s="12" t="e">
        <f>VLOOKUP(CONCATENATE(N384,T384),Simulador!$H$26:$H$33,1,FALSE)</f>
        <v>#N/A</v>
      </c>
      <c r="J384" s="12" t="e">
        <f t="shared" si="5"/>
        <v>#N/A</v>
      </c>
      <c r="K384" s="13" t="e">
        <f t="shared" si="6"/>
        <v>#N/A</v>
      </c>
      <c r="L384" s="12" t="e">
        <f t="shared" si="7"/>
        <v>#N/A</v>
      </c>
      <c r="M384" s="14" t="s">
        <v>31</v>
      </c>
      <c r="N384" s="3" t="s">
        <v>71</v>
      </c>
      <c r="O384" s="15" t="str">
        <f>VLOOKUP(CONCATENATE($M384,$N384),Curriculos!$A$2:$J$332,4,FALSE)</f>
        <v>CONTABILIDADE I</v>
      </c>
      <c r="P384" s="16" t="str">
        <f>VLOOKUP(CONCATENATE($M384,$N384),Curriculos!$A$2:$J$332,5,FALSE)</f>
        <v>OB</v>
      </c>
      <c r="Q384" s="16" t="str">
        <f>VLOOKUP($N384,Oferta!$D$2:$P$100,5,FALSE)</f>
        <v>T</v>
      </c>
      <c r="R384" s="16">
        <f>VLOOKUP(CONCATENATE($M384,$N384),Curriculos!$A$2:$J$332,8,FALSE)</f>
        <v>60</v>
      </c>
      <c r="S384" s="17" t="s">
        <v>33</v>
      </c>
      <c r="T384" s="17" t="s">
        <v>24</v>
      </c>
      <c r="U384" s="16" t="str">
        <f>VLOOKUP(CONCATENATE($M384,$N384),Curriculos!$A$2:$J$332,10,FALSE)</f>
        <v>DCAC</v>
      </c>
      <c r="V384" s="15" t="e">
        <f>VLOOKUP(CONCATENATE($M384,$N384,$T384),Oferta!$B$2:$R$360,17,FALSE)</f>
        <v>#N/A</v>
      </c>
      <c r="W384" s="15" t="e">
        <f>VLOOKUP(CONCATENATE($M384,$N384,$T384),Oferta!$B$2:$Q$360,12,FALSE)</f>
        <v>#N/A</v>
      </c>
      <c r="X384" s="17">
        <v>1</v>
      </c>
      <c r="Y384" s="18" t="e">
        <f>VLOOKUP(CONCATENATE($W384,$X384),Mtz_Horarios!$E$2:$H$92,2,FALSE)</f>
        <v>#N/A</v>
      </c>
      <c r="Z384" s="18" t="e">
        <f>VLOOKUP(CONCATENATE($W384,$X384),Mtz_Horarios!$E$2:$H$92,3,FALSE)</f>
        <v>#N/A</v>
      </c>
      <c r="AA384" s="24" t="e">
        <f>VLOOKUP(CONCATENATE($W384,$X384),Mtz_Horarios!$E$2:$H$92,4,FALSE)</f>
        <v>#N/A</v>
      </c>
      <c r="AB384" s="20" t="e">
        <f>VLOOKUP(CONCATENATE($M384,$N384,$T384),Oferta!$B$2:$Q$360,16,FALSE)</f>
        <v>#N/A</v>
      </c>
      <c r="AC384" s="20" t="e">
        <f>VLOOKUP(CONCATENATE($M384,$N384,$T384),Oferta!$B$2:$Q$360,15,FALSE)</f>
        <v>#N/A</v>
      </c>
      <c r="AI384" s="5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12"/>
      <c r="AW384" s="12"/>
    </row>
    <row r="385" spans="1:49" ht="15" hidden="1" customHeight="1">
      <c r="A385" s="12"/>
      <c r="B385" s="12"/>
      <c r="C385" s="12"/>
      <c r="D385" s="12"/>
      <c r="E385" s="12"/>
      <c r="F385" s="12"/>
      <c r="G385" s="12"/>
      <c r="H385" s="12" t="e">
        <f t="shared" si="4"/>
        <v>#N/A</v>
      </c>
      <c r="I385" s="12" t="e">
        <f>VLOOKUP(CONCATENATE(N385,T385),Simulador!$H$26:$H$33,1,FALSE)</f>
        <v>#N/A</v>
      </c>
      <c r="J385" s="12" t="e">
        <f t="shared" si="5"/>
        <v>#N/A</v>
      </c>
      <c r="K385" s="13" t="e">
        <f t="shared" si="6"/>
        <v>#N/A</v>
      </c>
      <c r="L385" s="12" t="e">
        <f t="shared" si="7"/>
        <v>#N/A</v>
      </c>
      <c r="M385" s="14" t="s">
        <v>31</v>
      </c>
      <c r="N385" s="3" t="s">
        <v>71</v>
      </c>
      <c r="O385" s="15" t="str">
        <f>VLOOKUP(CONCATENATE($M385,$N385),Curriculos!$A$2:$J$332,4,FALSE)</f>
        <v>CONTABILIDADE I</v>
      </c>
      <c r="P385" s="16" t="str">
        <f>VLOOKUP(CONCATENATE($M385,$N385),Curriculos!$A$2:$J$332,5,FALSE)</f>
        <v>OB</v>
      </c>
      <c r="Q385" s="16" t="str">
        <f>VLOOKUP($N385,Oferta!$D$2:$P$100,5,FALSE)</f>
        <v>T</v>
      </c>
      <c r="R385" s="16">
        <f>VLOOKUP(CONCATENATE($M385,$N385),Curriculos!$A$2:$J$332,8,FALSE)</f>
        <v>60</v>
      </c>
      <c r="S385" s="17" t="s">
        <v>33</v>
      </c>
      <c r="T385" s="17" t="s">
        <v>24</v>
      </c>
      <c r="U385" s="16" t="str">
        <f>VLOOKUP(CONCATENATE($M385,$N385),Curriculos!$A$2:$J$332,10,FALSE)</f>
        <v>DCAC</v>
      </c>
      <c r="V385" s="15" t="e">
        <f>VLOOKUP(CONCATENATE($M385,$N385,$T385),Oferta!$B$2:$R$360,17,FALSE)</f>
        <v>#N/A</v>
      </c>
      <c r="W385" s="15" t="e">
        <f>VLOOKUP(CONCATENATE($M385,$N385,$T385),Oferta!$B$2:$Q$360,12,FALSE)</f>
        <v>#N/A</v>
      </c>
      <c r="X385" s="17">
        <v>2</v>
      </c>
      <c r="Y385" s="18" t="e">
        <f>VLOOKUP(CONCATENATE($W385,$X385),Mtz_Horarios!$E$2:$H$92,2,FALSE)</f>
        <v>#N/A</v>
      </c>
      <c r="Z385" s="18" t="e">
        <f>VLOOKUP(CONCATENATE($W385,$X385),Mtz_Horarios!$E$2:$H$92,3,FALSE)</f>
        <v>#N/A</v>
      </c>
      <c r="AA385" s="24" t="e">
        <f>VLOOKUP(CONCATENATE($W385,$X385),Mtz_Horarios!$E$2:$H$92,4,FALSE)</f>
        <v>#N/A</v>
      </c>
      <c r="AB385" s="20" t="e">
        <f>VLOOKUP(CONCATENATE($M385,$N385,$T385),Oferta!$B$2:$Q$360,16,FALSE)</f>
        <v>#N/A</v>
      </c>
      <c r="AC385" s="20" t="e">
        <f>VLOOKUP(CONCATENATE($M385,$N385,$T385),Oferta!$B$2:$Q$360,15,FALSE)</f>
        <v>#N/A</v>
      </c>
      <c r="AI385" s="5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12"/>
      <c r="AW385" s="12"/>
    </row>
    <row r="386" spans="1:49" ht="15" hidden="1" customHeight="1">
      <c r="A386" s="12"/>
      <c r="B386" s="12"/>
      <c r="C386" s="12"/>
      <c r="D386" s="12"/>
      <c r="E386" s="12"/>
      <c r="F386" s="12"/>
      <c r="G386" s="12"/>
      <c r="H386" s="12" t="e">
        <f t="shared" si="4"/>
        <v>#N/A</v>
      </c>
      <c r="I386" s="12" t="e">
        <f>VLOOKUP(CONCATENATE(N386,T386),Simulador!$H$26:$H$33,1,FALSE)</f>
        <v>#N/A</v>
      </c>
      <c r="J386" s="12" t="e">
        <f t="shared" si="5"/>
        <v>#N/A</v>
      </c>
      <c r="K386" s="13" t="e">
        <f t="shared" si="6"/>
        <v>#N/A</v>
      </c>
      <c r="L386" s="12" t="e">
        <f t="shared" si="7"/>
        <v>#N/A</v>
      </c>
      <c r="M386" s="14" t="s">
        <v>31</v>
      </c>
      <c r="N386" s="3" t="s">
        <v>71</v>
      </c>
      <c r="O386" s="15" t="str">
        <f>VLOOKUP(CONCATENATE($M386,$N386),Curriculos!$A$2:$J$332,4,FALSE)</f>
        <v>CONTABILIDADE I</v>
      </c>
      <c r="P386" s="16" t="str">
        <f>VLOOKUP(CONCATENATE($M386,$N386),Curriculos!$A$2:$J$332,5,FALSE)</f>
        <v>OB</v>
      </c>
      <c r="Q386" s="16" t="str">
        <f>VLOOKUP($N386,Oferta!$D$2:$P$100,5,FALSE)</f>
        <v>T</v>
      </c>
      <c r="R386" s="16">
        <f>VLOOKUP(CONCATENATE($M386,$N386),Curriculos!$A$2:$J$332,8,FALSE)</f>
        <v>60</v>
      </c>
      <c r="S386" s="17" t="s">
        <v>33</v>
      </c>
      <c r="T386" s="17" t="s">
        <v>24</v>
      </c>
      <c r="U386" s="16" t="str">
        <f>VLOOKUP(CONCATENATE($M386,$N386),Curriculos!$A$2:$J$332,10,FALSE)</f>
        <v>DCAC</v>
      </c>
      <c r="V386" s="15" t="e">
        <f>VLOOKUP(CONCATENATE($M386,$N386,$T386),Oferta!$B$2:$R$360,17,FALSE)</f>
        <v>#N/A</v>
      </c>
      <c r="W386" s="15" t="e">
        <f>VLOOKUP(CONCATENATE($M386,$N386,$T386),Oferta!$B$2:$Q$360,12,FALSE)</f>
        <v>#N/A</v>
      </c>
      <c r="X386" s="17">
        <v>3</v>
      </c>
      <c r="Y386" s="18" t="e">
        <f>VLOOKUP(CONCATENATE($W386,$X386),Mtz_Horarios!$E$2:$H$92,2,FALSE)</f>
        <v>#N/A</v>
      </c>
      <c r="Z386" s="18" t="e">
        <f>VLOOKUP(CONCATENATE($W386,$X386),Mtz_Horarios!$E$2:$H$92,3,FALSE)</f>
        <v>#N/A</v>
      </c>
      <c r="AA386" s="24" t="e">
        <f>VLOOKUP(CONCATENATE($W386,$X386),Mtz_Horarios!$E$2:$H$92,4,FALSE)</f>
        <v>#N/A</v>
      </c>
      <c r="AB386" s="20" t="e">
        <f>VLOOKUP(CONCATENATE($M386,$N386,$T386),Oferta!$B$2:$Q$360,16,FALSE)</f>
        <v>#N/A</v>
      </c>
      <c r="AC386" s="20" t="e">
        <f>VLOOKUP(CONCATENATE($M386,$N386,$T386),Oferta!$B$2:$Q$360,15,FALSE)</f>
        <v>#N/A</v>
      </c>
      <c r="AI386" s="5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12"/>
      <c r="AW386" s="12"/>
    </row>
    <row r="387" spans="1:49" ht="15" hidden="1" customHeight="1">
      <c r="A387" s="12"/>
      <c r="B387" s="12"/>
      <c r="C387" s="12"/>
      <c r="D387" s="12"/>
      <c r="E387" s="12"/>
      <c r="F387" s="12"/>
      <c r="G387" s="12"/>
      <c r="H387" s="12" t="e">
        <f t="shared" si="4"/>
        <v>#N/A</v>
      </c>
      <c r="I387" s="12" t="e">
        <f>VLOOKUP(CONCATENATE(N387,T387),Simulador!$H$26:$H$33,1,FALSE)</f>
        <v>#N/A</v>
      </c>
      <c r="J387" s="12" t="e">
        <f t="shared" si="5"/>
        <v>#N/A</v>
      </c>
      <c r="K387" s="13" t="e">
        <f t="shared" si="6"/>
        <v>#N/A</v>
      </c>
      <c r="L387" s="12" t="e">
        <f t="shared" si="7"/>
        <v>#N/A</v>
      </c>
      <c r="M387" s="14" t="s">
        <v>31</v>
      </c>
      <c r="N387" s="3" t="s">
        <v>71</v>
      </c>
      <c r="O387" s="15" t="str">
        <f>VLOOKUP(CONCATENATE($M387,$N387),Curriculos!$A$2:$J$332,4,FALSE)</f>
        <v>CONTABILIDADE I</v>
      </c>
      <c r="P387" s="16" t="str">
        <f>VLOOKUP(CONCATENATE($M387,$N387),Curriculos!$A$2:$J$332,5,FALSE)</f>
        <v>OB</v>
      </c>
      <c r="Q387" s="16" t="str">
        <f>VLOOKUP($N387,Oferta!$D$2:$P$100,5,FALSE)</f>
        <v>T</v>
      </c>
      <c r="R387" s="16">
        <f>VLOOKUP(CONCATENATE($M387,$N387),Curriculos!$A$2:$J$332,8,FALSE)</f>
        <v>60</v>
      </c>
      <c r="S387" s="17" t="s">
        <v>33</v>
      </c>
      <c r="T387" s="17" t="s">
        <v>24</v>
      </c>
      <c r="U387" s="16" t="str">
        <f>VLOOKUP(CONCATENATE($M387,$N387),Curriculos!$A$2:$J$332,10,FALSE)</f>
        <v>DCAC</v>
      </c>
      <c r="V387" s="15" t="e">
        <f>VLOOKUP(CONCATENATE($M387,$N387,$T387),Oferta!$B$2:$R$360,17,FALSE)</f>
        <v>#N/A</v>
      </c>
      <c r="W387" s="15" t="e">
        <f>VLOOKUP(CONCATENATE($M387,$N387,$T387),Oferta!$B$2:$Q$360,12,FALSE)</f>
        <v>#N/A</v>
      </c>
      <c r="X387" s="17">
        <v>4</v>
      </c>
      <c r="Y387" s="18" t="e">
        <f>VLOOKUP(CONCATENATE($W387,$X387),Mtz_Horarios!$E$2:$H$92,2,FALSE)</f>
        <v>#N/A</v>
      </c>
      <c r="Z387" s="18" t="e">
        <f>VLOOKUP(CONCATENATE($W387,$X387),Mtz_Horarios!$E$2:$H$92,3,FALSE)</f>
        <v>#N/A</v>
      </c>
      <c r="AA387" s="24" t="e">
        <f>VLOOKUP(CONCATENATE($W387,$X387),Mtz_Horarios!$E$2:$H$92,4,FALSE)</f>
        <v>#N/A</v>
      </c>
      <c r="AB387" s="20" t="e">
        <f>VLOOKUP(CONCATENATE($M387,$N387,$T387),Oferta!$B$2:$Q$360,16,FALSE)</f>
        <v>#N/A</v>
      </c>
      <c r="AC387" s="20" t="e">
        <f>VLOOKUP(CONCATENATE($M387,$N387,$T387),Oferta!$B$2:$Q$360,15,FALSE)</f>
        <v>#N/A</v>
      </c>
      <c r="AI387" s="5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12"/>
      <c r="AW387" s="12"/>
    </row>
    <row r="388" spans="1:49" ht="15" hidden="1" customHeight="1">
      <c r="A388" s="12"/>
      <c r="B388" s="12"/>
      <c r="C388" s="12"/>
      <c r="D388" s="12"/>
      <c r="E388" s="12"/>
      <c r="F388" s="12"/>
      <c r="G388" s="12"/>
      <c r="H388" s="12" t="e">
        <f t="shared" si="4"/>
        <v>#N/A</v>
      </c>
      <c r="I388" s="12" t="e">
        <f>VLOOKUP(CONCATENATE(N388,T388),Simulador!$H$26:$H$33,1,FALSE)</f>
        <v>#N/A</v>
      </c>
      <c r="J388" s="12" t="e">
        <f t="shared" si="5"/>
        <v>#N/A</v>
      </c>
      <c r="K388" s="13" t="e">
        <f t="shared" si="6"/>
        <v>#N/A</v>
      </c>
      <c r="L388" s="12" t="e">
        <f t="shared" si="7"/>
        <v>#N/A</v>
      </c>
      <c r="M388" s="14" t="s">
        <v>25</v>
      </c>
      <c r="N388" s="3" t="s">
        <v>71</v>
      </c>
      <c r="O388" s="20" t="str">
        <f>VLOOKUP(CONCATENATE($M388,$N388),Curriculos!$A$2:$J$332,4,FALSE)</f>
        <v>CONTABILIDADE I</v>
      </c>
      <c r="P388" s="21" t="str">
        <f>VLOOKUP(CONCATENATE($M388,$N388),Curriculos!$A$2:$J$332,5,FALSE)</f>
        <v>OB</v>
      </c>
      <c r="Q388" s="21" t="str">
        <f>VLOOKUP($N388,Oferta!$D$2:$P$100,5,FALSE)</f>
        <v>T</v>
      </c>
      <c r="R388" s="21">
        <f>VLOOKUP(CONCATENATE($M388,$N388),Curriculos!$A$2:$J$332,8,FALSE)</f>
        <v>60</v>
      </c>
      <c r="S388" s="5" t="s">
        <v>33</v>
      </c>
      <c r="T388" s="22" t="s">
        <v>29</v>
      </c>
      <c r="U388" s="21" t="str">
        <f>VLOOKUP(CONCATENATE($M388,$N388),Curriculos!$A$2:$J$332,10,FALSE)</f>
        <v>DCAC</v>
      </c>
      <c r="V388" s="20" t="e">
        <f>VLOOKUP(CONCATENATE($M388,$N388,$T388),Oferta!$B$2:$R$360,17,FALSE)</f>
        <v>#N/A</v>
      </c>
      <c r="W388" s="20" t="e">
        <f>VLOOKUP(CONCATENATE($M388,$N388,$T388),Oferta!$B$2:$Q$360,12,FALSE)</f>
        <v>#N/A</v>
      </c>
      <c r="X388" s="22">
        <v>1</v>
      </c>
      <c r="Y388" s="23" t="e">
        <f>VLOOKUP(CONCATENATE($W388,$X388),Mtz_Horarios!$E$2:$H$92,2,FALSE)</f>
        <v>#N/A</v>
      </c>
      <c r="Z388" s="23" t="e">
        <f>VLOOKUP(CONCATENATE($W388,$X388),Mtz_Horarios!$E$2:$H$92,3,FALSE)</f>
        <v>#N/A</v>
      </c>
      <c r="AA388" s="24" t="e">
        <f>VLOOKUP(CONCATENATE($W388,$X388),Mtz_Horarios!$E$2:$H$92,4,FALSE)</f>
        <v>#N/A</v>
      </c>
      <c r="AB388" s="20" t="e">
        <f>VLOOKUP(CONCATENATE($M388,$N388,$T388),Oferta!$B$2:$Q$360,16,FALSE)</f>
        <v>#N/A</v>
      </c>
      <c r="AC388" s="20" t="e">
        <f>VLOOKUP(CONCATENATE($M388,$N388,$T388),Oferta!$B$2:$Q$360,15,FALSE)</f>
        <v>#N/A</v>
      </c>
      <c r="AI388" s="5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12"/>
      <c r="AW388" s="12"/>
    </row>
    <row r="389" spans="1:49" ht="15" hidden="1" customHeight="1">
      <c r="A389" s="12"/>
      <c r="B389" s="12"/>
      <c r="C389" s="12"/>
      <c r="D389" s="12"/>
      <c r="E389" s="12"/>
      <c r="F389" s="12"/>
      <c r="G389" s="12"/>
      <c r="H389" s="12" t="e">
        <f t="shared" si="4"/>
        <v>#N/A</v>
      </c>
      <c r="I389" s="12" t="e">
        <f>VLOOKUP(CONCATENATE(N389,T389),Simulador!$H$26:$H$33,1,FALSE)</f>
        <v>#N/A</v>
      </c>
      <c r="J389" s="12" t="e">
        <f t="shared" si="5"/>
        <v>#N/A</v>
      </c>
      <c r="K389" s="13" t="e">
        <f t="shared" si="6"/>
        <v>#N/A</v>
      </c>
      <c r="L389" s="12" t="e">
        <f t="shared" si="7"/>
        <v>#N/A</v>
      </c>
      <c r="M389" s="14" t="s">
        <v>25</v>
      </c>
      <c r="N389" s="3" t="s">
        <v>71</v>
      </c>
      <c r="O389" s="20" t="str">
        <f>VLOOKUP(CONCATENATE($M389,$N389),Curriculos!$A$2:$J$332,4,FALSE)</f>
        <v>CONTABILIDADE I</v>
      </c>
      <c r="P389" s="21" t="str">
        <f>VLOOKUP(CONCATENATE($M389,$N389),Curriculos!$A$2:$J$332,5,FALSE)</f>
        <v>OB</v>
      </c>
      <c r="Q389" s="21" t="str">
        <f>VLOOKUP($N389,Oferta!$D$2:$P$100,5,FALSE)</f>
        <v>T</v>
      </c>
      <c r="R389" s="21">
        <f>VLOOKUP(CONCATENATE($M389,$N389),Curriculos!$A$2:$J$332,8,FALSE)</f>
        <v>60</v>
      </c>
      <c r="S389" s="5" t="s">
        <v>33</v>
      </c>
      <c r="T389" s="22" t="s">
        <v>29</v>
      </c>
      <c r="U389" s="21" t="str">
        <f>VLOOKUP(CONCATENATE($M389,$N389),Curriculos!$A$2:$J$332,10,FALSE)</f>
        <v>DCAC</v>
      </c>
      <c r="V389" s="20" t="e">
        <f>VLOOKUP(CONCATENATE($M389,$N389,$T389),Oferta!$B$2:$R$360,17,FALSE)</f>
        <v>#N/A</v>
      </c>
      <c r="W389" s="20" t="e">
        <f>VLOOKUP(CONCATENATE($M389,$N389,$T389),Oferta!$B$2:$Q$360,12,FALSE)</f>
        <v>#N/A</v>
      </c>
      <c r="X389" s="22">
        <v>2</v>
      </c>
      <c r="Y389" s="23" t="e">
        <f>VLOOKUP(CONCATENATE($W389,$X389),Mtz_Horarios!$E$2:$H$92,2,FALSE)</f>
        <v>#N/A</v>
      </c>
      <c r="Z389" s="23" t="e">
        <f>VLOOKUP(CONCATENATE($W389,$X389),Mtz_Horarios!$E$2:$H$92,3,FALSE)</f>
        <v>#N/A</v>
      </c>
      <c r="AA389" s="24" t="e">
        <f>VLOOKUP(CONCATENATE($W389,$X389),Mtz_Horarios!$E$2:$H$92,4,FALSE)</f>
        <v>#N/A</v>
      </c>
      <c r="AB389" s="20" t="e">
        <f>VLOOKUP(CONCATENATE($M389,$N389,$T389),Oferta!$B$2:$Q$360,16,FALSE)</f>
        <v>#N/A</v>
      </c>
      <c r="AC389" s="20" t="e">
        <f>VLOOKUP(CONCATENATE($M389,$N389,$T389),Oferta!$B$2:$Q$360,15,FALSE)</f>
        <v>#N/A</v>
      </c>
      <c r="AI389" s="5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12"/>
      <c r="AW389" s="12"/>
    </row>
    <row r="390" spans="1:49" ht="15" hidden="1" customHeight="1">
      <c r="A390" s="12"/>
      <c r="B390" s="12"/>
      <c r="C390" s="12"/>
      <c r="D390" s="12"/>
      <c r="E390" s="12"/>
      <c r="F390" s="12"/>
      <c r="G390" s="12"/>
      <c r="H390" s="12" t="e">
        <f t="shared" si="4"/>
        <v>#N/A</v>
      </c>
      <c r="I390" s="12" t="e">
        <f>VLOOKUP(CONCATENATE(N390,T390),Simulador!$H$26:$H$33,1,FALSE)</f>
        <v>#N/A</v>
      </c>
      <c r="J390" s="12" t="e">
        <f t="shared" si="5"/>
        <v>#N/A</v>
      </c>
      <c r="K390" s="13" t="e">
        <f t="shared" si="6"/>
        <v>#N/A</v>
      </c>
      <c r="L390" s="12" t="e">
        <f t="shared" si="7"/>
        <v>#N/A</v>
      </c>
      <c r="M390" s="14" t="s">
        <v>25</v>
      </c>
      <c r="N390" s="3" t="s">
        <v>71</v>
      </c>
      <c r="O390" s="20" t="str">
        <f>VLOOKUP(CONCATENATE($M390,$N390),Curriculos!$A$2:$J$332,4,FALSE)</f>
        <v>CONTABILIDADE I</v>
      </c>
      <c r="P390" s="21" t="str">
        <f>VLOOKUP(CONCATENATE($M390,$N390),Curriculos!$A$2:$J$332,5,FALSE)</f>
        <v>OB</v>
      </c>
      <c r="Q390" s="21" t="str">
        <f>VLOOKUP($N390,Oferta!$D$2:$P$100,5,FALSE)</f>
        <v>T</v>
      </c>
      <c r="R390" s="21">
        <f>VLOOKUP(CONCATENATE($M390,$N390),Curriculos!$A$2:$J$332,8,FALSE)</f>
        <v>60</v>
      </c>
      <c r="S390" s="5" t="s">
        <v>33</v>
      </c>
      <c r="T390" s="22" t="s">
        <v>29</v>
      </c>
      <c r="U390" s="21" t="str">
        <f>VLOOKUP(CONCATENATE($M390,$N390),Curriculos!$A$2:$J$332,10,FALSE)</f>
        <v>DCAC</v>
      </c>
      <c r="V390" s="20" t="e">
        <f>VLOOKUP(CONCATENATE($M390,$N390,$T390),Oferta!$B$2:$R$360,17,FALSE)</f>
        <v>#N/A</v>
      </c>
      <c r="W390" s="20" t="e">
        <f>VLOOKUP(CONCATENATE($M390,$N390,$T390),Oferta!$B$2:$Q$360,12,FALSE)</f>
        <v>#N/A</v>
      </c>
      <c r="X390" s="22">
        <v>3</v>
      </c>
      <c r="Y390" s="23" t="e">
        <f>VLOOKUP(CONCATENATE($W390,$X390),Mtz_Horarios!$E$2:$H$92,2,FALSE)</f>
        <v>#N/A</v>
      </c>
      <c r="Z390" s="23" t="e">
        <f>VLOOKUP(CONCATENATE($W390,$X390),Mtz_Horarios!$E$2:$H$92,3,FALSE)</f>
        <v>#N/A</v>
      </c>
      <c r="AA390" s="24" t="e">
        <f>VLOOKUP(CONCATENATE($W390,$X390),Mtz_Horarios!$E$2:$H$92,4,FALSE)</f>
        <v>#N/A</v>
      </c>
      <c r="AB390" s="20" t="e">
        <f>VLOOKUP(CONCATENATE($M390,$N390,$T390),Oferta!$B$2:$Q$360,16,FALSE)</f>
        <v>#N/A</v>
      </c>
      <c r="AC390" s="20" t="e">
        <f>VLOOKUP(CONCATENATE($M390,$N390,$T390),Oferta!$B$2:$Q$360,15,FALSE)</f>
        <v>#N/A</v>
      </c>
      <c r="AI390" s="5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12"/>
      <c r="AW390" s="12"/>
    </row>
    <row r="391" spans="1:49" ht="15" hidden="1" customHeight="1">
      <c r="A391" s="12"/>
      <c r="B391" s="12"/>
      <c r="C391" s="12"/>
      <c r="D391" s="12"/>
      <c r="E391" s="12"/>
      <c r="F391" s="12"/>
      <c r="G391" s="12"/>
      <c r="H391" s="12" t="e">
        <f t="shared" si="4"/>
        <v>#N/A</v>
      </c>
      <c r="I391" s="12" t="e">
        <f>VLOOKUP(CONCATENATE(N391,T391),Simulador!$H$26:$H$33,1,FALSE)</f>
        <v>#N/A</v>
      </c>
      <c r="J391" s="12" t="e">
        <f t="shared" si="5"/>
        <v>#N/A</v>
      </c>
      <c r="K391" s="13" t="e">
        <f t="shared" si="6"/>
        <v>#N/A</v>
      </c>
      <c r="L391" s="12" t="e">
        <f t="shared" si="7"/>
        <v>#N/A</v>
      </c>
      <c r="M391" s="14" t="s">
        <v>25</v>
      </c>
      <c r="N391" s="3" t="s">
        <v>71</v>
      </c>
      <c r="O391" s="20" t="str">
        <f>VLOOKUP(CONCATENATE($M391,$N391),Curriculos!$A$2:$J$332,4,FALSE)</f>
        <v>CONTABILIDADE I</v>
      </c>
      <c r="P391" s="21" t="str">
        <f>VLOOKUP(CONCATENATE($M391,$N391),Curriculos!$A$2:$J$332,5,FALSE)</f>
        <v>OB</v>
      </c>
      <c r="Q391" s="21" t="str">
        <f>VLOOKUP($N391,Oferta!$D$2:$P$100,5,FALSE)</f>
        <v>T</v>
      </c>
      <c r="R391" s="21">
        <f>VLOOKUP(CONCATENATE($M391,$N391),Curriculos!$A$2:$J$332,8,FALSE)</f>
        <v>60</v>
      </c>
      <c r="S391" s="5" t="s">
        <v>33</v>
      </c>
      <c r="T391" s="22" t="s">
        <v>29</v>
      </c>
      <c r="U391" s="21" t="str">
        <f>VLOOKUP(CONCATENATE($M391,$N391),Curriculos!$A$2:$J$332,10,FALSE)</f>
        <v>DCAC</v>
      </c>
      <c r="V391" s="20" t="e">
        <f>VLOOKUP(CONCATENATE($M391,$N391,$T391),Oferta!$B$2:$R$360,17,FALSE)</f>
        <v>#N/A</v>
      </c>
      <c r="W391" s="20" t="e">
        <f>VLOOKUP(CONCATENATE($M391,$N391,$T391),Oferta!$B$2:$Q$360,12,FALSE)</f>
        <v>#N/A</v>
      </c>
      <c r="X391" s="22">
        <v>4</v>
      </c>
      <c r="Y391" s="23" t="e">
        <f>VLOOKUP(CONCATENATE($W391,$X391),Mtz_Horarios!$E$2:$H$92,2,FALSE)</f>
        <v>#N/A</v>
      </c>
      <c r="Z391" s="23" t="e">
        <f>VLOOKUP(CONCATENATE($W391,$X391),Mtz_Horarios!$E$2:$H$92,3,FALSE)</f>
        <v>#N/A</v>
      </c>
      <c r="AA391" s="24" t="e">
        <f>VLOOKUP(CONCATENATE($W391,$X391),Mtz_Horarios!$E$2:$H$92,4,FALSE)</f>
        <v>#N/A</v>
      </c>
      <c r="AB391" s="20" t="e">
        <f>VLOOKUP(CONCATENATE($M391,$N391,$T391),Oferta!$B$2:$Q$360,16,FALSE)</f>
        <v>#N/A</v>
      </c>
      <c r="AC391" s="20" t="e">
        <f>VLOOKUP(CONCATENATE($M391,$N391,$T391),Oferta!$B$2:$Q$360,15,FALSE)</f>
        <v>#N/A</v>
      </c>
      <c r="AI391" s="5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12"/>
      <c r="AW391" s="12"/>
    </row>
    <row r="392" spans="1:49" ht="15" customHeight="1">
      <c r="A392" s="12"/>
      <c r="B392" s="12"/>
      <c r="C392" s="12"/>
      <c r="D392" s="12"/>
      <c r="E392" s="12"/>
      <c r="F392" s="12"/>
      <c r="G392" s="12"/>
      <c r="H392" s="12" t="e">
        <f t="shared" si="4"/>
        <v>#N/A</v>
      </c>
      <c r="I392" s="12" t="e">
        <f>VLOOKUP(CONCATENATE(N392,T392),Simulador!$H$26:$H$33,1,FALSE)</f>
        <v>#N/A</v>
      </c>
      <c r="J392" s="12" t="e">
        <f t="shared" si="5"/>
        <v>#N/A</v>
      </c>
      <c r="K392" s="13" t="e">
        <f t="shared" si="6"/>
        <v>#N/A</v>
      </c>
      <c r="L392" s="12" t="e">
        <f t="shared" si="7"/>
        <v>#N/A</v>
      </c>
      <c r="M392" s="14" t="s">
        <v>31</v>
      </c>
      <c r="N392" s="3" t="s">
        <v>95</v>
      </c>
      <c r="O392" s="20" t="str">
        <f>VLOOKUP(CONCATENATE($M392,$N392),Curriculos!$A$2:$J$332,4,FALSE)</f>
        <v>CONTABILIDADE SOCIAL</v>
      </c>
      <c r="P392" s="21" t="str">
        <f>VLOOKUP(CONCATENATE($M392,$N392),Curriculos!$A$2:$J$332,5,FALSE)</f>
        <v>OB</v>
      </c>
      <c r="Q392" s="21" t="str">
        <f>VLOOKUP($N392,Oferta!$D$2:$P$100,5,FALSE)</f>
        <v>T</v>
      </c>
      <c r="R392" s="21">
        <f>VLOOKUP(CONCATENATE($M392,$N392),Curriculos!$A$2:$J$332,8,FALSE)</f>
        <v>90</v>
      </c>
      <c r="S392" s="5" t="s">
        <v>33</v>
      </c>
      <c r="T392" s="22" t="s">
        <v>24</v>
      </c>
      <c r="U392" s="21" t="str">
        <f>VLOOKUP(CONCATENATE($M392,$N392),Curriculos!$A$2:$J$332,10,FALSE)</f>
        <v>DCEC</v>
      </c>
      <c r="V392" s="20" t="e">
        <f>VLOOKUP(CONCATENATE($M392,$N392,$T392),Oferta!$B$2:$R$360,17,FALSE)</f>
        <v>#N/A</v>
      </c>
      <c r="W392" s="20" t="e">
        <f>VLOOKUP(CONCATENATE($M392,$N392,$T392),Oferta!$B$2:$Q$360,12,FALSE)</f>
        <v>#N/A</v>
      </c>
      <c r="X392" s="22">
        <v>1</v>
      </c>
      <c r="Y392" s="23" t="e">
        <f>VLOOKUP(CONCATENATE($W392,$X392),Mtz_Horarios!$E$2:$H$92,2,FALSE)</f>
        <v>#N/A</v>
      </c>
      <c r="Z392" s="23" t="e">
        <f>VLOOKUP(CONCATENATE($W392,$X392),Mtz_Horarios!$E$2:$H$92,3,FALSE)</f>
        <v>#N/A</v>
      </c>
      <c r="AA392" s="24" t="e">
        <f>VLOOKUP(CONCATENATE($W392,$X392),Mtz_Horarios!$E$2:$H$92,4,FALSE)</f>
        <v>#N/A</v>
      </c>
      <c r="AB392" s="20" t="e">
        <f>VLOOKUP(CONCATENATE($M392,$N392,$T392),Oferta!$B$2:$Q$360,16,FALSE)</f>
        <v>#N/A</v>
      </c>
      <c r="AC392" s="20" t="e">
        <f>VLOOKUP(CONCATENATE($M392,$N392,$T392),Oferta!$B$2:$Q$360,15,FALSE)</f>
        <v>#N/A</v>
      </c>
      <c r="AI392" s="5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12"/>
      <c r="AW392" s="12"/>
    </row>
    <row r="393" spans="1:49" ht="15" customHeight="1">
      <c r="A393" s="12"/>
      <c r="B393" s="12"/>
      <c r="C393" s="12"/>
      <c r="D393" s="12"/>
      <c r="E393" s="12"/>
      <c r="F393" s="12"/>
      <c r="G393" s="12"/>
      <c r="H393" s="12" t="e">
        <f t="shared" si="4"/>
        <v>#N/A</v>
      </c>
      <c r="I393" s="12" t="e">
        <f>VLOOKUP(CONCATENATE(N393,T393),Simulador!$H$26:$H$33,1,FALSE)</f>
        <v>#N/A</v>
      </c>
      <c r="J393" s="12" t="e">
        <f t="shared" si="5"/>
        <v>#N/A</v>
      </c>
      <c r="K393" s="13" t="e">
        <f t="shared" si="6"/>
        <v>#N/A</v>
      </c>
      <c r="L393" s="12" t="e">
        <f t="shared" si="7"/>
        <v>#N/A</v>
      </c>
      <c r="M393" s="14" t="s">
        <v>31</v>
      </c>
      <c r="N393" s="3" t="s">
        <v>95</v>
      </c>
      <c r="O393" s="20" t="str">
        <f>VLOOKUP(CONCATENATE($M393,$N393),Curriculos!$A$2:$J$332,4,FALSE)</f>
        <v>CONTABILIDADE SOCIAL</v>
      </c>
      <c r="P393" s="21" t="str">
        <f>VLOOKUP(CONCATENATE($M393,$N393),Curriculos!$A$2:$J$332,5,FALSE)</f>
        <v>OB</v>
      </c>
      <c r="Q393" s="21" t="str">
        <f>VLOOKUP($N393,Oferta!$D$2:$P$100,5,FALSE)</f>
        <v>T</v>
      </c>
      <c r="R393" s="21">
        <f>VLOOKUP(CONCATENATE($M393,$N393),Curriculos!$A$2:$J$332,8,FALSE)</f>
        <v>90</v>
      </c>
      <c r="S393" s="5" t="s">
        <v>33</v>
      </c>
      <c r="T393" s="22" t="s">
        <v>24</v>
      </c>
      <c r="U393" s="21" t="str">
        <f>VLOOKUP(CONCATENATE($M393,$N393),Curriculos!$A$2:$J$332,10,FALSE)</f>
        <v>DCEC</v>
      </c>
      <c r="V393" s="20" t="e">
        <f>VLOOKUP(CONCATENATE($M393,$N393,$T393),Oferta!$B$2:$R$360,17,FALSE)</f>
        <v>#N/A</v>
      </c>
      <c r="W393" s="20" t="e">
        <f>VLOOKUP(CONCATENATE($M393,$N393,$T393),Oferta!$B$2:$Q$360,12,FALSE)</f>
        <v>#N/A</v>
      </c>
      <c r="X393" s="22">
        <v>2</v>
      </c>
      <c r="Y393" s="23" t="e">
        <f>VLOOKUP(CONCATENATE($W393,$X393),Mtz_Horarios!$E$2:$H$92,2,FALSE)</f>
        <v>#N/A</v>
      </c>
      <c r="Z393" s="23" t="e">
        <f>VLOOKUP(CONCATENATE($W393,$X393),Mtz_Horarios!$E$2:$H$92,3,FALSE)</f>
        <v>#N/A</v>
      </c>
      <c r="AA393" s="24" t="e">
        <f>VLOOKUP(CONCATENATE($W393,$X393),Mtz_Horarios!$E$2:$H$92,4,FALSE)</f>
        <v>#N/A</v>
      </c>
      <c r="AB393" s="20" t="e">
        <f>VLOOKUP(CONCATENATE($M393,$N393,$T393),Oferta!$B$2:$Q$360,16,FALSE)</f>
        <v>#N/A</v>
      </c>
      <c r="AC393" s="20" t="e">
        <f>VLOOKUP(CONCATENATE($M393,$N393,$T393),Oferta!$B$2:$Q$360,15,FALSE)</f>
        <v>#N/A</v>
      </c>
      <c r="AI393" s="5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12"/>
      <c r="AW393" s="12"/>
    </row>
    <row r="394" spans="1:49" ht="15" customHeight="1">
      <c r="A394" s="12"/>
      <c r="B394" s="12"/>
      <c r="C394" s="12"/>
      <c r="D394" s="12"/>
      <c r="E394" s="12"/>
      <c r="F394" s="12"/>
      <c r="G394" s="12"/>
      <c r="H394" s="12" t="e">
        <f t="shared" si="4"/>
        <v>#N/A</v>
      </c>
      <c r="I394" s="12" t="e">
        <f>VLOOKUP(CONCATENATE(N394,T394),Simulador!$H$26:$H$33,1,FALSE)</f>
        <v>#N/A</v>
      </c>
      <c r="J394" s="12" t="e">
        <f t="shared" si="5"/>
        <v>#N/A</v>
      </c>
      <c r="K394" s="13" t="e">
        <f t="shared" si="6"/>
        <v>#N/A</v>
      </c>
      <c r="L394" s="12" t="e">
        <f t="shared" si="7"/>
        <v>#N/A</v>
      </c>
      <c r="M394" s="14" t="s">
        <v>31</v>
      </c>
      <c r="N394" s="3" t="s">
        <v>95</v>
      </c>
      <c r="O394" s="20" t="str">
        <f>VLOOKUP(CONCATENATE($M394,$N394),Curriculos!$A$2:$J$332,4,FALSE)</f>
        <v>CONTABILIDADE SOCIAL</v>
      </c>
      <c r="P394" s="21" t="str">
        <f>VLOOKUP(CONCATENATE($M394,$N394),Curriculos!$A$2:$J$332,5,FALSE)</f>
        <v>OB</v>
      </c>
      <c r="Q394" s="21" t="str">
        <f>VLOOKUP($N394,Oferta!$D$2:$P$100,5,FALSE)</f>
        <v>T</v>
      </c>
      <c r="R394" s="21">
        <f>VLOOKUP(CONCATENATE($M394,$N394),Curriculos!$A$2:$J$332,8,FALSE)</f>
        <v>90</v>
      </c>
      <c r="S394" s="5" t="s">
        <v>33</v>
      </c>
      <c r="T394" s="22" t="s">
        <v>24</v>
      </c>
      <c r="U394" s="21" t="str">
        <f>VLOOKUP(CONCATENATE($M394,$N394),Curriculos!$A$2:$J$332,10,FALSE)</f>
        <v>DCEC</v>
      </c>
      <c r="V394" s="20" t="e">
        <f>VLOOKUP(CONCATENATE($M394,$N394,$T394),Oferta!$B$2:$R$360,17,FALSE)</f>
        <v>#N/A</v>
      </c>
      <c r="W394" s="20" t="e">
        <f>VLOOKUP(CONCATENATE($M394,$N394,$T394),Oferta!$B$2:$Q$360,12,FALSE)</f>
        <v>#N/A</v>
      </c>
      <c r="X394" s="22">
        <v>3</v>
      </c>
      <c r="Y394" s="23" t="e">
        <f>VLOOKUP(CONCATENATE($W394,$X394),Mtz_Horarios!$E$2:$H$92,2,FALSE)</f>
        <v>#N/A</v>
      </c>
      <c r="Z394" s="23" t="e">
        <f>VLOOKUP(CONCATENATE($W394,$X394),Mtz_Horarios!$E$2:$H$92,3,FALSE)</f>
        <v>#N/A</v>
      </c>
      <c r="AA394" s="24" t="e">
        <f>VLOOKUP(CONCATENATE($W394,$X394),Mtz_Horarios!$E$2:$H$92,4,FALSE)</f>
        <v>#N/A</v>
      </c>
      <c r="AB394" s="20" t="e">
        <f>VLOOKUP(CONCATENATE($M394,$N394,$T394),Oferta!$B$2:$Q$360,16,FALSE)</f>
        <v>#N/A</v>
      </c>
      <c r="AC394" s="20" t="e">
        <f>VLOOKUP(CONCATENATE($M394,$N394,$T394),Oferta!$B$2:$Q$360,15,FALSE)</f>
        <v>#N/A</v>
      </c>
      <c r="AI394" s="5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12"/>
      <c r="AW394" s="12"/>
    </row>
    <row r="395" spans="1:49" ht="15" customHeight="1">
      <c r="A395" s="12"/>
      <c r="B395" s="12"/>
      <c r="C395" s="12"/>
      <c r="D395" s="12"/>
      <c r="E395" s="12"/>
      <c r="F395" s="12"/>
      <c r="G395" s="12"/>
      <c r="H395" s="12" t="e">
        <f t="shared" si="4"/>
        <v>#N/A</v>
      </c>
      <c r="I395" s="12" t="e">
        <f>VLOOKUP(CONCATENATE(N395,T395),Simulador!$H$26:$H$33,1,FALSE)</f>
        <v>#N/A</v>
      </c>
      <c r="J395" s="12" t="e">
        <f t="shared" si="5"/>
        <v>#N/A</v>
      </c>
      <c r="K395" s="13" t="e">
        <f t="shared" si="6"/>
        <v>#N/A</v>
      </c>
      <c r="L395" s="12" t="e">
        <f t="shared" si="7"/>
        <v>#N/A</v>
      </c>
      <c r="M395" s="14" t="s">
        <v>31</v>
      </c>
      <c r="N395" s="3" t="s">
        <v>95</v>
      </c>
      <c r="O395" s="20" t="str">
        <f>VLOOKUP(CONCATENATE($M395,$N395),Curriculos!$A$2:$J$332,4,FALSE)</f>
        <v>CONTABILIDADE SOCIAL</v>
      </c>
      <c r="P395" s="21" t="str">
        <f>VLOOKUP(CONCATENATE($M395,$N395),Curriculos!$A$2:$J$332,5,FALSE)</f>
        <v>OB</v>
      </c>
      <c r="Q395" s="21" t="str">
        <f>VLOOKUP($N395,Oferta!$D$2:$P$100,5,FALSE)</f>
        <v>T</v>
      </c>
      <c r="R395" s="21">
        <f>VLOOKUP(CONCATENATE($M395,$N395),Curriculos!$A$2:$J$332,8,FALSE)</f>
        <v>90</v>
      </c>
      <c r="S395" s="5" t="s">
        <v>33</v>
      </c>
      <c r="T395" s="22" t="s">
        <v>24</v>
      </c>
      <c r="U395" s="21" t="str">
        <f>VLOOKUP(CONCATENATE($M395,$N395),Curriculos!$A$2:$J$332,10,FALSE)</f>
        <v>DCEC</v>
      </c>
      <c r="V395" s="20" t="e">
        <f>VLOOKUP(CONCATENATE($M395,$N395,$T395),Oferta!$B$2:$R$360,17,FALSE)</f>
        <v>#N/A</v>
      </c>
      <c r="W395" s="20" t="e">
        <f>VLOOKUP(CONCATENATE($M395,$N395,$T395),Oferta!$B$2:$Q$360,12,FALSE)</f>
        <v>#N/A</v>
      </c>
      <c r="X395" s="22">
        <v>4</v>
      </c>
      <c r="Y395" s="23" t="e">
        <f>VLOOKUP(CONCATENATE($W395,$X395),Mtz_Horarios!$E$2:$H$92,2,FALSE)</f>
        <v>#N/A</v>
      </c>
      <c r="Z395" s="23" t="e">
        <f>VLOOKUP(CONCATENATE($W395,$X395),Mtz_Horarios!$E$2:$H$92,3,FALSE)</f>
        <v>#N/A</v>
      </c>
      <c r="AA395" s="24" t="e">
        <f>VLOOKUP(CONCATENATE($W395,$X395),Mtz_Horarios!$E$2:$H$92,4,FALSE)</f>
        <v>#N/A</v>
      </c>
      <c r="AB395" s="20" t="e">
        <f>VLOOKUP(CONCATENATE($M395,$N395,$T395),Oferta!$B$2:$Q$360,16,FALSE)</f>
        <v>#N/A</v>
      </c>
      <c r="AC395" s="20" t="e">
        <f>VLOOKUP(CONCATENATE($M395,$N395,$T395),Oferta!$B$2:$Q$360,15,FALSE)</f>
        <v>#N/A</v>
      </c>
      <c r="AI395" s="5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12"/>
      <c r="AW395" s="12"/>
    </row>
    <row r="396" spans="1:49" ht="15" customHeight="1">
      <c r="A396" s="12"/>
      <c r="B396" s="12"/>
      <c r="C396" s="12"/>
      <c r="D396" s="12"/>
      <c r="E396" s="12"/>
      <c r="F396" s="12"/>
      <c r="G396" s="12"/>
      <c r="H396" s="12" t="e">
        <f t="shared" si="4"/>
        <v>#N/A</v>
      </c>
      <c r="I396" s="12" t="e">
        <f>VLOOKUP(CONCATENATE(N396,T396),Simulador!$H$26:$H$33,1,FALSE)</f>
        <v>#N/A</v>
      </c>
      <c r="J396" s="12" t="e">
        <f t="shared" si="5"/>
        <v>#N/A</v>
      </c>
      <c r="K396" s="13" t="e">
        <f t="shared" si="6"/>
        <v>#N/A</v>
      </c>
      <c r="L396" s="12" t="e">
        <f t="shared" si="7"/>
        <v>#N/A</v>
      </c>
      <c r="M396" s="14" t="s">
        <v>31</v>
      </c>
      <c r="N396" s="3" t="s">
        <v>95</v>
      </c>
      <c r="O396" s="20" t="str">
        <f>VLOOKUP(CONCATENATE($M396,$N396),Curriculos!$A$2:$J$332,4,FALSE)</f>
        <v>CONTABILIDADE SOCIAL</v>
      </c>
      <c r="P396" s="21" t="str">
        <f>VLOOKUP(CONCATENATE($M396,$N396),Curriculos!$A$2:$J$332,5,FALSE)</f>
        <v>OB</v>
      </c>
      <c r="Q396" s="21" t="str">
        <f>VLOOKUP($N396,Oferta!$D$2:$P$100,5,FALSE)</f>
        <v>T</v>
      </c>
      <c r="R396" s="21">
        <f>VLOOKUP(CONCATENATE($M396,$N396),Curriculos!$A$2:$J$332,8,FALSE)</f>
        <v>90</v>
      </c>
      <c r="S396" s="5" t="s">
        <v>33</v>
      </c>
      <c r="T396" s="22" t="s">
        <v>24</v>
      </c>
      <c r="U396" s="21" t="str">
        <f>VLOOKUP(CONCATENATE($M396,$N396),Curriculos!$A$2:$J$332,10,FALSE)</f>
        <v>DCEC</v>
      </c>
      <c r="V396" s="20" t="e">
        <f>VLOOKUP(CONCATENATE($M396,$N396,$T396),Oferta!$B$2:$R$360,17,FALSE)</f>
        <v>#N/A</v>
      </c>
      <c r="W396" s="20" t="e">
        <f>VLOOKUP(CONCATENATE($M396,$N396,$T396),Oferta!$B$2:$Q$360,12,FALSE)</f>
        <v>#N/A</v>
      </c>
      <c r="X396" s="22">
        <v>5</v>
      </c>
      <c r="Y396" s="23" t="e">
        <f>VLOOKUP(CONCATENATE($W396,$X396),Mtz_Horarios!$E$2:$H$92,2,FALSE)</f>
        <v>#N/A</v>
      </c>
      <c r="Z396" s="23" t="e">
        <f>VLOOKUP(CONCATENATE($W396,$X396),Mtz_Horarios!$E$2:$H$92,3,FALSE)</f>
        <v>#N/A</v>
      </c>
      <c r="AA396" s="24" t="e">
        <f>VLOOKUP(CONCATENATE($W396,$X396),Mtz_Horarios!$E$2:$H$92,4,FALSE)</f>
        <v>#N/A</v>
      </c>
      <c r="AB396" s="20" t="e">
        <f>VLOOKUP(CONCATENATE($M396,$N396,$T396),Oferta!$B$2:$Q$360,16,FALSE)</f>
        <v>#N/A</v>
      </c>
      <c r="AC396" s="20" t="e">
        <f>VLOOKUP(CONCATENATE($M396,$N396,$T396),Oferta!$B$2:$Q$360,15,FALSE)</f>
        <v>#N/A</v>
      </c>
      <c r="AI396" s="5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12"/>
      <c r="AW396" s="12"/>
    </row>
    <row r="397" spans="1:49" ht="15" customHeight="1">
      <c r="A397" s="12"/>
      <c r="B397" s="12"/>
      <c r="C397" s="12"/>
      <c r="D397" s="12"/>
      <c r="E397" s="12"/>
      <c r="F397" s="12"/>
      <c r="G397" s="12"/>
      <c r="H397" s="12" t="e">
        <f t="shared" si="4"/>
        <v>#N/A</v>
      </c>
      <c r="I397" s="12" t="e">
        <f>VLOOKUP(CONCATENATE(N397,T397),Simulador!$H$26:$H$33,1,FALSE)</f>
        <v>#N/A</v>
      </c>
      <c r="J397" s="12" t="e">
        <f t="shared" si="5"/>
        <v>#N/A</v>
      </c>
      <c r="K397" s="13" t="e">
        <f t="shared" si="6"/>
        <v>#N/A</v>
      </c>
      <c r="L397" s="12" t="e">
        <f t="shared" si="7"/>
        <v>#N/A</v>
      </c>
      <c r="M397" s="14" t="s">
        <v>31</v>
      </c>
      <c r="N397" s="3" t="s">
        <v>95</v>
      </c>
      <c r="O397" s="20" t="str">
        <f>VLOOKUP(CONCATENATE($M397,$N397),Curriculos!$A$2:$J$332,4,FALSE)</f>
        <v>CONTABILIDADE SOCIAL</v>
      </c>
      <c r="P397" s="21" t="str">
        <f>VLOOKUP(CONCATENATE($M397,$N397),Curriculos!$A$2:$J$332,5,FALSE)</f>
        <v>OB</v>
      </c>
      <c r="Q397" s="21" t="str">
        <f>VLOOKUP($N397,Oferta!$D$2:$P$100,5,FALSE)</f>
        <v>T</v>
      </c>
      <c r="R397" s="21">
        <f>VLOOKUP(CONCATENATE($M397,$N397),Curriculos!$A$2:$J$332,8,FALSE)</f>
        <v>90</v>
      </c>
      <c r="S397" s="5" t="s">
        <v>33</v>
      </c>
      <c r="T397" s="22" t="s">
        <v>24</v>
      </c>
      <c r="U397" s="21" t="str">
        <f>VLOOKUP(CONCATENATE($M397,$N397),Curriculos!$A$2:$J$332,10,FALSE)</f>
        <v>DCEC</v>
      </c>
      <c r="V397" s="20" t="e">
        <f>VLOOKUP(CONCATENATE($M397,$N397,$T397),Oferta!$B$2:$R$360,17,FALSE)</f>
        <v>#N/A</v>
      </c>
      <c r="W397" s="20" t="e">
        <f>VLOOKUP(CONCATENATE($M397,$N397,$T397),Oferta!$B$2:$Q$360,12,FALSE)</f>
        <v>#N/A</v>
      </c>
      <c r="X397" s="22">
        <v>6</v>
      </c>
      <c r="Y397" s="23" t="e">
        <f>VLOOKUP(CONCATENATE($W397,$X397),Mtz_Horarios!$E$2:$H$92,2,FALSE)</f>
        <v>#N/A</v>
      </c>
      <c r="Z397" s="23" t="e">
        <f>VLOOKUP(CONCATENATE($W397,$X397),Mtz_Horarios!$E$2:$H$92,3,FALSE)</f>
        <v>#N/A</v>
      </c>
      <c r="AA397" s="24" t="e">
        <f>VLOOKUP(CONCATENATE($W397,$X397),Mtz_Horarios!$E$2:$H$92,4,FALSE)</f>
        <v>#N/A</v>
      </c>
      <c r="AB397" s="20" t="e">
        <f>VLOOKUP(CONCATENATE($M397,$N397,$T397),Oferta!$B$2:$Q$360,16,FALSE)</f>
        <v>#N/A</v>
      </c>
      <c r="AC397" s="20" t="e">
        <f>VLOOKUP(CONCATENATE($M397,$N397,$T397),Oferta!$B$2:$Q$360,15,FALSE)</f>
        <v>#N/A</v>
      </c>
      <c r="AI397" s="5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12"/>
      <c r="AW397" s="12"/>
    </row>
    <row r="398" spans="1:49" ht="15" customHeight="1">
      <c r="A398" s="12"/>
      <c r="B398" s="12"/>
      <c r="C398" s="12"/>
      <c r="D398" s="12"/>
      <c r="E398" s="12"/>
      <c r="F398" s="12"/>
      <c r="G398" s="12"/>
      <c r="H398" s="12" t="e">
        <f t="shared" si="4"/>
        <v>#N/A</v>
      </c>
      <c r="I398" s="12" t="e">
        <f>VLOOKUP(CONCATENATE(N398,T398),Simulador!$H$26:$H$33,1,FALSE)</f>
        <v>#N/A</v>
      </c>
      <c r="J398" s="12" t="e">
        <f t="shared" si="5"/>
        <v>#N/A</v>
      </c>
      <c r="K398" s="13" t="e">
        <f t="shared" si="6"/>
        <v>#N/A</v>
      </c>
      <c r="L398" s="12" t="e">
        <f t="shared" si="7"/>
        <v>#N/A</v>
      </c>
      <c r="M398" s="14" t="s">
        <v>31</v>
      </c>
      <c r="N398" s="3" t="s">
        <v>95</v>
      </c>
      <c r="O398" s="20" t="str">
        <f>VLOOKUP(CONCATENATE($M398,$N398),Curriculos!$A$2:$J$332,4,FALSE)</f>
        <v>CONTABILIDADE SOCIAL</v>
      </c>
      <c r="P398" s="21" t="str">
        <f>VLOOKUP(CONCATENATE($M398,$N398),Curriculos!$A$2:$J$332,5,FALSE)</f>
        <v>OB</v>
      </c>
      <c r="Q398" s="21" t="str">
        <f>VLOOKUP($N398,Oferta!$D$2:$P$100,5,FALSE)</f>
        <v>T</v>
      </c>
      <c r="R398" s="21">
        <f>VLOOKUP(CONCATENATE($M398,$N398),Curriculos!$A$2:$J$332,8,FALSE)</f>
        <v>90</v>
      </c>
      <c r="S398" s="5" t="s">
        <v>33</v>
      </c>
      <c r="T398" s="22" t="s">
        <v>29</v>
      </c>
      <c r="U398" s="21" t="str">
        <f>VLOOKUP(CONCATENATE($M398,$N398),Curriculos!$A$2:$J$332,10,FALSE)</f>
        <v>DCEC</v>
      </c>
      <c r="V398" s="20" t="e">
        <f>VLOOKUP(CONCATENATE($M398,$N398,$T398),Oferta!$B$2:$R$360,17,FALSE)</f>
        <v>#N/A</v>
      </c>
      <c r="W398" s="20" t="e">
        <f>VLOOKUP(CONCATENATE($M398,$N398,$T398),Oferta!$B$2:$Q$360,12,FALSE)</f>
        <v>#N/A</v>
      </c>
      <c r="X398" s="22">
        <v>1</v>
      </c>
      <c r="Y398" s="23" t="e">
        <f>VLOOKUP(CONCATENATE($W398,$X398),Mtz_Horarios!$E$2:$H$92,2,FALSE)</f>
        <v>#N/A</v>
      </c>
      <c r="Z398" s="23" t="e">
        <f>VLOOKUP(CONCATENATE($W398,$X398),Mtz_Horarios!$E$2:$H$92,3,FALSE)</f>
        <v>#N/A</v>
      </c>
      <c r="AA398" s="24" t="e">
        <f>VLOOKUP(CONCATENATE($W398,$X398),Mtz_Horarios!$E$2:$H$92,4,FALSE)</f>
        <v>#N/A</v>
      </c>
      <c r="AB398" s="20" t="e">
        <f>VLOOKUP(CONCATENATE($M398,$N398,$T398),Oferta!$B$2:$Q$360,16,FALSE)</f>
        <v>#N/A</v>
      </c>
      <c r="AC398" s="20" t="e">
        <f>VLOOKUP(CONCATENATE($M398,$N398,$T398),Oferta!$B$2:$Q$360,15,FALSE)</f>
        <v>#N/A</v>
      </c>
      <c r="AI398" s="5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12"/>
      <c r="AW398" s="12"/>
    </row>
    <row r="399" spans="1:49" ht="15" customHeight="1">
      <c r="A399" s="12"/>
      <c r="B399" s="12"/>
      <c r="C399" s="12"/>
      <c r="D399" s="12"/>
      <c r="E399" s="12"/>
      <c r="F399" s="12"/>
      <c r="G399" s="12"/>
      <c r="H399" s="12" t="e">
        <f t="shared" si="4"/>
        <v>#N/A</v>
      </c>
      <c r="I399" s="12" t="e">
        <f>VLOOKUP(CONCATENATE(N399,T399),Simulador!$H$26:$H$33,1,FALSE)</f>
        <v>#N/A</v>
      </c>
      <c r="J399" s="12" t="e">
        <f t="shared" si="5"/>
        <v>#N/A</v>
      </c>
      <c r="K399" s="13" t="e">
        <f t="shared" si="6"/>
        <v>#N/A</v>
      </c>
      <c r="L399" s="12" t="e">
        <f t="shared" si="7"/>
        <v>#N/A</v>
      </c>
      <c r="M399" s="14" t="s">
        <v>31</v>
      </c>
      <c r="N399" s="3" t="s">
        <v>95</v>
      </c>
      <c r="O399" s="20" t="str">
        <f>VLOOKUP(CONCATENATE($M399,$N399),Curriculos!$A$2:$J$332,4,FALSE)</f>
        <v>CONTABILIDADE SOCIAL</v>
      </c>
      <c r="P399" s="21" t="str">
        <f>VLOOKUP(CONCATENATE($M399,$N399),Curriculos!$A$2:$J$332,5,FALSE)</f>
        <v>OB</v>
      </c>
      <c r="Q399" s="21" t="str">
        <f>VLOOKUP($N399,Oferta!$D$2:$P$100,5,FALSE)</f>
        <v>T</v>
      </c>
      <c r="R399" s="21">
        <f>VLOOKUP(CONCATENATE($M399,$N399),Curriculos!$A$2:$J$332,8,FALSE)</f>
        <v>90</v>
      </c>
      <c r="S399" s="5" t="s">
        <v>33</v>
      </c>
      <c r="T399" s="22" t="s">
        <v>29</v>
      </c>
      <c r="U399" s="21" t="str">
        <f>VLOOKUP(CONCATENATE($M399,$N399),Curriculos!$A$2:$J$332,10,FALSE)</f>
        <v>DCEC</v>
      </c>
      <c r="V399" s="20" t="e">
        <f>VLOOKUP(CONCATENATE($M399,$N399,$T399),Oferta!$B$2:$R$360,17,FALSE)</f>
        <v>#N/A</v>
      </c>
      <c r="W399" s="20" t="e">
        <f>VLOOKUP(CONCATENATE($M399,$N399,$T399),Oferta!$B$2:$Q$360,12,FALSE)</f>
        <v>#N/A</v>
      </c>
      <c r="X399" s="22">
        <v>2</v>
      </c>
      <c r="Y399" s="23" t="e">
        <f>VLOOKUP(CONCATENATE($W399,$X399),Mtz_Horarios!$E$2:$H$92,2,FALSE)</f>
        <v>#N/A</v>
      </c>
      <c r="Z399" s="23" t="e">
        <f>VLOOKUP(CONCATENATE($W399,$X399),Mtz_Horarios!$E$2:$H$92,3,FALSE)</f>
        <v>#N/A</v>
      </c>
      <c r="AA399" s="24" t="e">
        <f>VLOOKUP(CONCATENATE($W399,$X399),Mtz_Horarios!$E$2:$H$92,4,FALSE)</f>
        <v>#N/A</v>
      </c>
      <c r="AB399" s="20" t="e">
        <f>VLOOKUP(CONCATENATE($M399,$N399,$T399),Oferta!$B$2:$Q$360,16,FALSE)</f>
        <v>#N/A</v>
      </c>
      <c r="AC399" s="20" t="e">
        <f>VLOOKUP(CONCATENATE($M399,$N399,$T399),Oferta!$B$2:$Q$360,15,FALSE)</f>
        <v>#N/A</v>
      </c>
      <c r="AI399" s="5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12"/>
      <c r="AW399" s="12"/>
    </row>
    <row r="400" spans="1:49" ht="15" customHeight="1">
      <c r="A400" s="12"/>
      <c r="B400" s="12"/>
      <c r="C400" s="12"/>
      <c r="D400" s="12"/>
      <c r="E400" s="12"/>
      <c r="F400" s="12"/>
      <c r="G400" s="12"/>
      <c r="H400" s="12" t="e">
        <f t="shared" si="4"/>
        <v>#N/A</v>
      </c>
      <c r="I400" s="12" t="e">
        <f>VLOOKUP(CONCATENATE(N400,T400),Simulador!$H$26:$H$33,1,FALSE)</f>
        <v>#N/A</v>
      </c>
      <c r="J400" s="12" t="e">
        <f t="shared" si="5"/>
        <v>#N/A</v>
      </c>
      <c r="K400" s="13" t="e">
        <f t="shared" si="6"/>
        <v>#N/A</v>
      </c>
      <c r="L400" s="12" t="e">
        <f t="shared" si="7"/>
        <v>#N/A</v>
      </c>
      <c r="M400" s="14" t="s">
        <v>31</v>
      </c>
      <c r="N400" s="3" t="s">
        <v>95</v>
      </c>
      <c r="O400" s="20" t="str">
        <f>VLOOKUP(CONCATENATE($M400,$N400),Curriculos!$A$2:$J$332,4,FALSE)</f>
        <v>CONTABILIDADE SOCIAL</v>
      </c>
      <c r="P400" s="21" t="str">
        <f>VLOOKUP(CONCATENATE($M400,$N400),Curriculos!$A$2:$J$332,5,FALSE)</f>
        <v>OB</v>
      </c>
      <c r="Q400" s="21" t="str">
        <f>VLOOKUP($N400,Oferta!$D$2:$P$100,5,FALSE)</f>
        <v>T</v>
      </c>
      <c r="R400" s="21">
        <f>VLOOKUP(CONCATENATE($M400,$N400),Curriculos!$A$2:$J$332,8,FALSE)</f>
        <v>90</v>
      </c>
      <c r="S400" s="5" t="s">
        <v>33</v>
      </c>
      <c r="T400" s="22" t="s">
        <v>29</v>
      </c>
      <c r="U400" s="21" t="str">
        <f>VLOOKUP(CONCATENATE($M400,$N400),Curriculos!$A$2:$J$332,10,FALSE)</f>
        <v>DCEC</v>
      </c>
      <c r="V400" s="20" t="e">
        <f>VLOOKUP(CONCATENATE($M400,$N400,$T400),Oferta!$B$2:$R$360,17,FALSE)</f>
        <v>#N/A</v>
      </c>
      <c r="W400" s="20" t="e">
        <f>VLOOKUP(CONCATENATE($M400,$N400,$T400),Oferta!$B$2:$Q$360,12,FALSE)</f>
        <v>#N/A</v>
      </c>
      <c r="X400" s="22">
        <v>3</v>
      </c>
      <c r="Y400" s="23" t="e">
        <f>VLOOKUP(CONCATENATE($W400,$X400),Mtz_Horarios!$E$2:$H$92,2,FALSE)</f>
        <v>#N/A</v>
      </c>
      <c r="Z400" s="23" t="e">
        <f>VLOOKUP(CONCATENATE($W400,$X400),Mtz_Horarios!$E$2:$H$92,3,FALSE)</f>
        <v>#N/A</v>
      </c>
      <c r="AA400" s="24" t="e">
        <f>VLOOKUP(CONCATENATE($W400,$X400),Mtz_Horarios!$E$2:$H$92,4,FALSE)</f>
        <v>#N/A</v>
      </c>
      <c r="AB400" s="20" t="e">
        <f>VLOOKUP(CONCATENATE($M400,$N400,$T400),Oferta!$B$2:$Q$360,16,FALSE)</f>
        <v>#N/A</v>
      </c>
      <c r="AC400" s="20" t="e">
        <f>VLOOKUP(CONCATENATE($M400,$N400,$T400),Oferta!$B$2:$Q$360,15,FALSE)</f>
        <v>#N/A</v>
      </c>
      <c r="AI400" s="5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12"/>
      <c r="AW400" s="12"/>
    </row>
    <row r="401" spans="1:49" ht="15" customHeight="1">
      <c r="A401" s="12"/>
      <c r="B401" s="12"/>
      <c r="C401" s="12"/>
      <c r="D401" s="12"/>
      <c r="E401" s="12"/>
      <c r="F401" s="12"/>
      <c r="G401" s="12"/>
      <c r="H401" s="12" t="e">
        <f t="shared" si="4"/>
        <v>#N/A</v>
      </c>
      <c r="I401" s="12" t="e">
        <f>VLOOKUP(CONCATENATE(N401,T401),Simulador!$H$26:$H$33,1,FALSE)</f>
        <v>#N/A</v>
      </c>
      <c r="J401" s="12" t="e">
        <f t="shared" si="5"/>
        <v>#N/A</v>
      </c>
      <c r="K401" s="13" t="e">
        <f t="shared" si="6"/>
        <v>#N/A</v>
      </c>
      <c r="L401" s="12" t="e">
        <f t="shared" si="7"/>
        <v>#N/A</v>
      </c>
      <c r="M401" s="14" t="s">
        <v>31</v>
      </c>
      <c r="N401" s="3" t="s">
        <v>95</v>
      </c>
      <c r="O401" s="20" t="str">
        <f>VLOOKUP(CONCATENATE($M401,$N401),Curriculos!$A$2:$J$332,4,FALSE)</f>
        <v>CONTABILIDADE SOCIAL</v>
      </c>
      <c r="P401" s="21" t="str">
        <f>VLOOKUP(CONCATENATE($M401,$N401),Curriculos!$A$2:$J$332,5,FALSE)</f>
        <v>OB</v>
      </c>
      <c r="Q401" s="21" t="str">
        <f>VLOOKUP($N401,Oferta!$D$2:$P$100,5,FALSE)</f>
        <v>T</v>
      </c>
      <c r="R401" s="21">
        <f>VLOOKUP(CONCATENATE($M401,$N401),Curriculos!$A$2:$J$332,8,FALSE)</f>
        <v>90</v>
      </c>
      <c r="S401" s="5" t="s">
        <v>33</v>
      </c>
      <c r="T401" s="22" t="s">
        <v>29</v>
      </c>
      <c r="U401" s="21" t="str">
        <f>VLOOKUP(CONCATENATE($M401,$N401),Curriculos!$A$2:$J$332,10,FALSE)</f>
        <v>DCEC</v>
      </c>
      <c r="V401" s="20" t="e">
        <f>VLOOKUP(CONCATENATE($M401,$N401,$T401),Oferta!$B$2:$R$360,17,FALSE)</f>
        <v>#N/A</v>
      </c>
      <c r="W401" s="20" t="e">
        <f>VLOOKUP(CONCATENATE($M401,$N401,$T401),Oferta!$B$2:$Q$360,12,FALSE)</f>
        <v>#N/A</v>
      </c>
      <c r="X401" s="22">
        <v>4</v>
      </c>
      <c r="Y401" s="23" t="e">
        <f>VLOOKUP(CONCATENATE($W401,$X401),Mtz_Horarios!$E$2:$H$92,2,FALSE)</f>
        <v>#N/A</v>
      </c>
      <c r="Z401" s="23" t="e">
        <f>VLOOKUP(CONCATENATE($W401,$X401),Mtz_Horarios!$E$2:$H$92,3,FALSE)</f>
        <v>#N/A</v>
      </c>
      <c r="AA401" s="24" t="e">
        <f>VLOOKUP(CONCATENATE($W401,$X401),Mtz_Horarios!$E$2:$H$92,4,FALSE)</f>
        <v>#N/A</v>
      </c>
      <c r="AB401" s="20" t="e">
        <f>VLOOKUP(CONCATENATE($M401,$N401,$T401),Oferta!$B$2:$Q$360,16,FALSE)</f>
        <v>#N/A</v>
      </c>
      <c r="AC401" s="20" t="e">
        <f>VLOOKUP(CONCATENATE($M401,$N401,$T401),Oferta!$B$2:$Q$360,15,FALSE)</f>
        <v>#N/A</v>
      </c>
      <c r="AI401" s="5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12"/>
      <c r="AW401" s="12"/>
    </row>
    <row r="402" spans="1:49" ht="15" customHeight="1">
      <c r="A402" s="12"/>
      <c r="B402" s="12"/>
      <c r="C402" s="12"/>
      <c r="D402" s="12"/>
      <c r="E402" s="12"/>
      <c r="F402" s="12"/>
      <c r="G402" s="12"/>
      <c r="H402" s="12" t="e">
        <f t="shared" si="4"/>
        <v>#N/A</v>
      </c>
      <c r="I402" s="12" t="e">
        <f>VLOOKUP(CONCATENATE(N402,T402),Simulador!$H$26:$H$33,1,FALSE)</f>
        <v>#N/A</v>
      </c>
      <c r="J402" s="12" t="e">
        <f t="shared" si="5"/>
        <v>#N/A</v>
      </c>
      <c r="K402" s="13" t="e">
        <f t="shared" si="6"/>
        <v>#N/A</v>
      </c>
      <c r="L402" s="12" t="e">
        <f t="shared" si="7"/>
        <v>#N/A</v>
      </c>
      <c r="M402" s="14" t="s">
        <v>31</v>
      </c>
      <c r="N402" s="3" t="s">
        <v>95</v>
      </c>
      <c r="O402" s="20" t="str">
        <f>VLOOKUP(CONCATENATE($M402,$N402),Curriculos!$A$2:$J$332,4,FALSE)</f>
        <v>CONTABILIDADE SOCIAL</v>
      </c>
      <c r="P402" s="21" t="str">
        <f>VLOOKUP(CONCATENATE($M402,$N402),Curriculos!$A$2:$J$332,5,FALSE)</f>
        <v>OB</v>
      </c>
      <c r="Q402" s="21" t="str">
        <f>VLOOKUP($N402,Oferta!$D$2:$P$100,5,FALSE)</f>
        <v>T</v>
      </c>
      <c r="R402" s="21">
        <f>VLOOKUP(CONCATENATE($M402,$N402),Curriculos!$A$2:$J$332,8,FALSE)</f>
        <v>90</v>
      </c>
      <c r="S402" s="5" t="s">
        <v>33</v>
      </c>
      <c r="T402" s="22" t="s">
        <v>29</v>
      </c>
      <c r="U402" s="21" t="str">
        <f>VLOOKUP(CONCATENATE($M402,$N402),Curriculos!$A$2:$J$332,10,FALSE)</f>
        <v>DCEC</v>
      </c>
      <c r="V402" s="20" t="e">
        <f>VLOOKUP(CONCATENATE($M402,$N402,$T402),Oferta!$B$2:$R$360,17,FALSE)</f>
        <v>#N/A</v>
      </c>
      <c r="W402" s="20" t="e">
        <f>VLOOKUP(CONCATENATE($M402,$N402,$T402),Oferta!$B$2:$Q$360,12,FALSE)</f>
        <v>#N/A</v>
      </c>
      <c r="X402" s="22">
        <v>5</v>
      </c>
      <c r="Y402" s="23" t="e">
        <f>VLOOKUP(CONCATENATE($W402,$X402),Mtz_Horarios!$E$2:$H$92,2,FALSE)</f>
        <v>#N/A</v>
      </c>
      <c r="Z402" s="23" t="e">
        <f>VLOOKUP(CONCATENATE($W402,$X402),Mtz_Horarios!$E$2:$H$92,3,FALSE)</f>
        <v>#N/A</v>
      </c>
      <c r="AA402" s="24" t="e">
        <f>VLOOKUP(CONCATENATE($W402,$X402),Mtz_Horarios!$E$2:$H$92,4,FALSE)</f>
        <v>#N/A</v>
      </c>
      <c r="AB402" s="20" t="e">
        <f>VLOOKUP(CONCATENATE($M402,$N402,$T402),Oferta!$B$2:$Q$360,16,FALSE)</f>
        <v>#N/A</v>
      </c>
      <c r="AC402" s="20" t="e">
        <f>VLOOKUP(CONCATENATE($M402,$N402,$T402),Oferta!$B$2:$Q$360,15,FALSE)</f>
        <v>#N/A</v>
      </c>
      <c r="AI402" s="5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12"/>
      <c r="AW402" s="12"/>
    </row>
    <row r="403" spans="1:49" ht="15" customHeight="1">
      <c r="A403" s="12"/>
      <c r="B403" s="12"/>
      <c r="C403" s="12"/>
      <c r="D403" s="12"/>
      <c r="E403" s="12"/>
      <c r="F403" s="12"/>
      <c r="G403" s="12"/>
      <c r="H403" s="12" t="e">
        <f t="shared" si="4"/>
        <v>#N/A</v>
      </c>
      <c r="I403" s="12" t="e">
        <f>VLOOKUP(CONCATENATE(N403,T403),Simulador!$H$26:$H$33,1,FALSE)</f>
        <v>#N/A</v>
      </c>
      <c r="J403" s="12" t="e">
        <f t="shared" si="5"/>
        <v>#N/A</v>
      </c>
      <c r="K403" s="13" t="e">
        <f t="shared" si="6"/>
        <v>#N/A</v>
      </c>
      <c r="L403" s="12" t="e">
        <f t="shared" si="7"/>
        <v>#N/A</v>
      </c>
      <c r="M403" s="14" t="s">
        <v>31</v>
      </c>
      <c r="N403" s="3" t="s">
        <v>95</v>
      </c>
      <c r="O403" s="20" t="str">
        <f>VLOOKUP(CONCATENATE($M403,$N403),Curriculos!$A$2:$J$332,4,FALSE)</f>
        <v>CONTABILIDADE SOCIAL</v>
      </c>
      <c r="P403" s="21" t="str">
        <f>VLOOKUP(CONCATENATE($M403,$N403),Curriculos!$A$2:$J$332,5,FALSE)</f>
        <v>OB</v>
      </c>
      <c r="Q403" s="21" t="str">
        <f>VLOOKUP($N403,Oferta!$D$2:$P$100,5,FALSE)</f>
        <v>T</v>
      </c>
      <c r="R403" s="21">
        <f>VLOOKUP(CONCATENATE($M403,$N403),Curriculos!$A$2:$J$332,8,FALSE)</f>
        <v>90</v>
      </c>
      <c r="S403" s="5" t="s">
        <v>33</v>
      </c>
      <c r="T403" s="22" t="s">
        <v>29</v>
      </c>
      <c r="U403" s="21" t="str">
        <f>VLOOKUP(CONCATENATE($M403,$N403),Curriculos!$A$2:$J$332,10,FALSE)</f>
        <v>DCEC</v>
      </c>
      <c r="V403" s="20" t="e">
        <f>VLOOKUP(CONCATENATE($M403,$N403,$T403),Oferta!$B$2:$R$360,17,FALSE)</f>
        <v>#N/A</v>
      </c>
      <c r="W403" s="20" t="e">
        <f>VLOOKUP(CONCATENATE($M403,$N403,$T403),Oferta!$B$2:$Q$360,12,FALSE)</f>
        <v>#N/A</v>
      </c>
      <c r="X403" s="22">
        <v>6</v>
      </c>
      <c r="Y403" s="23" t="e">
        <f>VLOOKUP(CONCATENATE($W403,$X403),Mtz_Horarios!$E$2:$H$92,2,FALSE)</f>
        <v>#N/A</v>
      </c>
      <c r="Z403" s="23" t="e">
        <f>VLOOKUP(CONCATENATE($W403,$X403),Mtz_Horarios!$E$2:$H$92,3,FALSE)</f>
        <v>#N/A</v>
      </c>
      <c r="AA403" s="24" t="e">
        <f>VLOOKUP(CONCATENATE($W403,$X403),Mtz_Horarios!$E$2:$H$92,4,FALSE)</f>
        <v>#N/A</v>
      </c>
      <c r="AB403" s="20" t="e">
        <f>VLOOKUP(CONCATENATE($M403,$N403,$T403),Oferta!$B$2:$Q$360,16,FALSE)</f>
        <v>#N/A</v>
      </c>
      <c r="AC403" s="20" t="e">
        <f>VLOOKUP(CONCATENATE($M403,$N403,$T403),Oferta!$B$2:$Q$360,15,FALSE)</f>
        <v>#N/A</v>
      </c>
      <c r="AI403" s="5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12"/>
      <c r="AW403" s="12"/>
    </row>
    <row r="404" spans="1:49" ht="15" customHeight="1">
      <c r="A404" s="12"/>
      <c r="B404" s="12"/>
      <c r="C404" s="12"/>
      <c r="D404" s="12"/>
      <c r="E404" s="12"/>
      <c r="F404" s="12"/>
      <c r="G404" s="12"/>
      <c r="H404" s="12" t="e">
        <f t="shared" si="4"/>
        <v>#N/A</v>
      </c>
      <c r="I404" s="12" t="e">
        <f>VLOOKUP(CONCATENATE(N404,T404),Simulador!$H$26:$H$33,1,FALSE)</f>
        <v>#N/A</v>
      </c>
      <c r="J404" s="12" t="e">
        <f t="shared" si="5"/>
        <v>#N/A</v>
      </c>
      <c r="K404" s="13" t="e">
        <f t="shared" si="6"/>
        <v>#N/A</v>
      </c>
      <c r="L404" s="12" t="e">
        <f t="shared" si="7"/>
        <v>#N/A</v>
      </c>
      <c r="M404" s="14" t="s">
        <v>25</v>
      </c>
      <c r="N404" s="3" t="s">
        <v>48</v>
      </c>
      <c r="O404" s="15" t="str">
        <f>VLOOKUP(CONCATENATE($M404,$N404),Curriculos!$A$2:$J$332,4,FALSE)</f>
        <v>CONTABILIDADE SOCIAL</v>
      </c>
      <c r="P404" s="16" t="str">
        <f>VLOOKUP(CONCATENATE($M404,$N404),Curriculos!$A$2:$J$332,5,FALSE)</f>
        <v>OB</v>
      </c>
      <c r="Q404" s="16" t="e">
        <f>VLOOKUP($N404,Oferta!$D$2:$P$100,5,FALSE)</f>
        <v>#N/A</v>
      </c>
      <c r="R404" s="16">
        <f>VLOOKUP(CONCATENATE($M404,$N404),Curriculos!$A$2:$J$332,8,FALSE)</f>
        <v>60</v>
      </c>
      <c r="S404" s="17" t="s">
        <v>33</v>
      </c>
      <c r="T404" s="17" t="s">
        <v>29</v>
      </c>
      <c r="U404" s="16" t="str">
        <f>VLOOKUP(CONCATENATE($M404,$N404),Curriculos!$A$2:$J$332,10,FALSE)</f>
        <v>DCEC</v>
      </c>
      <c r="V404" s="15" t="e">
        <f>VLOOKUP(CONCATENATE($M404,$N404,$T404),Oferta!$B$2:$R$360,17,FALSE)</f>
        <v>#N/A</v>
      </c>
      <c r="W404" s="15" t="e">
        <f>VLOOKUP(CONCATENATE($M404,$N404,$T404),Oferta!$B$2:$Q$360,12,FALSE)</f>
        <v>#N/A</v>
      </c>
      <c r="X404" s="17">
        <v>1</v>
      </c>
      <c r="Y404" s="18" t="e">
        <f>VLOOKUP(CONCATENATE($W404,$X404),Mtz_Horarios!$E$2:$H$92,2,FALSE)</f>
        <v>#N/A</v>
      </c>
      <c r="Z404" s="18" t="e">
        <f>VLOOKUP(CONCATENATE($W404,$X404),Mtz_Horarios!$E$2:$H$92,3,FALSE)</f>
        <v>#N/A</v>
      </c>
      <c r="AA404" s="19" t="e">
        <f>VLOOKUP(CONCATENATE($W404,$X404),Mtz_Horarios!$E$2:$H$92,4,FALSE)</f>
        <v>#N/A</v>
      </c>
      <c r="AB404" s="15" t="e">
        <f>VLOOKUP(CONCATENATE($M404,$N404,$T404),Oferta!$B$2:$Q$360,16,FALSE)</f>
        <v>#N/A</v>
      </c>
      <c r="AC404" s="15" t="e">
        <f>VLOOKUP(CONCATENATE($M404,$N404,$T404),Oferta!$B$2:$Q$360,15,FALSE)</f>
        <v>#N/A</v>
      </c>
      <c r="AI404" s="5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12"/>
      <c r="AW404" s="12"/>
    </row>
    <row r="405" spans="1:49" ht="15" customHeight="1">
      <c r="A405" s="12"/>
      <c r="B405" s="12"/>
      <c r="C405" s="12"/>
      <c r="D405" s="12"/>
      <c r="E405" s="12"/>
      <c r="F405" s="12"/>
      <c r="G405" s="12"/>
      <c r="H405" s="12" t="e">
        <f t="shared" si="4"/>
        <v>#N/A</v>
      </c>
      <c r="I405" s="12" t="e">
        <f>VLOOKUP(CONCATENATE(N405,T405),Simulador!$H$26:$H$33,1,FALSE)</f>
        <v>#N/A</v>
      </c>
      <c r="J405" s="12" t="e">
        <f t="shared" si="5"/>
        <v>#N/A</v>
      </c>
      <c r="K405" s="13" t="e">
        <f t="shared" si="6"/>
        <v>#N/A</v>
      </c>
      <c r="L405" s="12" t="e">
        <f t="shared" si="7"/>
        <v>#N/A</v>
      </c>
      <c r="M405" s="14" t="s">
        <v>25</v>
      </c>
      <c r="N405" s="3" t="s">
        <v>48</v>
      </c>
      <c r="O405" s="15" t="str">
        <f>VLOOKUP(CONCATENATE($M405,$N405),Curriculos!$A$2:$J$332,4,FALSE)</f>
        <v>CONTABILIDADE SOCIAL</v>
      </c>
      <c r="P405" s="16" t="str">
        <f>VLOOKUP(CONCATENATE($M405,$N405),Curriculos!$A$2:$J$332,5,FALSE)</f>
        <v>OB</v>
      </c>
      <c r="Q405" s="16" t="e">
        <f>VLOOKUP($N405,Oferta!$D$2:$P$100,5,FALSE)</f>
        <v>#N/A</v>
      </c>
      <c r="R405" s="16">
        <f>VLOOKUP(CONCATENATE($M405,$N405),Curriculos!$A$2:$J$332,8,FALSE)</f>
        <v>60</v>
      </c>
      <c r="S405" s="17" t="s">
        <v>33</v>
      </c>
      <c r="T405" s="17" t="s">
        <v>29</v>
      </c>
      <c r="U405" s="16" t="str">
        <f>VLOOKUP(CONCATENATE($M405,$N405),Curriculos!$A$2:$J$332,10,FALSE)</f>
        <v>DCEC</v>
      </c>
      <c r="V405" s="15" t="e">
        <f>VLOOKUP(CONCATENATE($M405,$N405,$T405),Oferta!$B$2:$R$360,17,FALSE)</f>
        <v>#N/A</v>
      </c>
      <c r="W405" s="15" t="e">
        <f>VLOOKUP(CONCATENATE($M405,$N405,$T405),Oferta!$B$2:$Q$360,12,FALSE)</f>
        <v>#N/A</v>
      </c>
      <c r="X405" s="17">
        <v>2</v>
      </c>
      <c r="Y405" s="18" t="e">
        <f>VLOOKUP(CONCATENATE($W405,$X405),Mtz_Horarios!$E$2:$H$92,2,FALSE)</f>
        <v>#N/A</v>
      </c>
      <c r="Z405" s="18" t="e">
        <f>VLOOKUP(CONCATENATE($W405,$X405),Mtz_Horarios!$E$2:$H$92,3,FALSE)</f>
        <v>#N/A</v>
      </c>
      <c r="AA405" s="19" t="e">
        <f>VLOOKUP(CONCATENATE($W405,$X405),Mtz_Horarios!$E$2:$H$92,4,FALSE)</f>
        <v>#N/A</v>
      </c>
      <c r="AB405" s="15" t="e">
        <f>VLOOKUP(CONCATENATE($M405,$N405,$T405),Oferta!$B$2:$Q$360,16,FALSE)</f>
        <v>#N/A</v>
      </c>
      <c r="AC405" s="15" t="e">
        <f>VLOOKUP(CONCATENATE($M405,$N405,$T405),Oferta!$B$2:$Q$360,15,FALSE)</f>
        <v>#N/A</v>
      </c>
      <c r="AI405" s="5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12"/>
      <c r="AW405" s="12"/>
    </row>
    <row r="406" spans="1:49" ht="15" customHeight="1">
      <c r="A406" s="12"/>
      <c r="B406" s="12"/>
      <c r="C406" s="12"/>
      <c r="D406" s="12"/>
      <c r="E406" s="12"/>
      <c r="F406" s="12"/>
      <c r="G406" s="12"/>
      <c r="H406" s="12" t="e">
        <f t="shared" si="4"/>
        <v>#N/A</v>
      </c>
      <c r="I406" s="12" t="e">
        <f>VLOOKUP(CONCATENATE(N406,T406),Simulador!$H$26:$H$33,1,FALSE)</f>
        <v>#N/A</v>
      </c>
      <c r="J406" s="12" t="e">
        <f t="shared" si="5"/>
        <v>#N/A</v>
      </c>
      <c r="K406" s="13" t="e">
        <f t="shared" si="6"/>
        <v>#N/A</v>
      </c>
      <c r="L406" s="12" t="e">
        <f t="shared" si="7"/>
        <v>#N/A</v>
      </c>
      <c r="M406" s="14" t="s">
        <v>25</v>
      </c>
      <c r="N406" s="3" t="s">
        <v>48</v>
      </c>
      <c r="O406" s="15" t="str">
        <f>VLOOKUP(CONCATENATE($M406,$N406),Curriculos!$A$2:$J$332,4,FALSE)</f>
        <v>CONTABILIDADE SOCIAL</v>
      </c>
      <c r="P406" s="16" t="str">
        <f>VLOOKUP(CONCATENATE($M406,$N406),Curriculos!$A$2:$J$332,5,FALSE)</f>
        <v>OB</v>
      </c>
      <c r="Q406" s="16" t="e">
        <f>VLOOKUP($N406,Oferta!$D$2:$P$100,5,FALSE)</f>
        <v>#N/A</v>
      </c>
      <c r="R406" s="16">
        <f>VLOOKUP(CONCATENATE($M406,$N406),Curriculos!$A$2:$J$332,8,FALSE)</f>
        <v>60</v>
      </c>
      <c r="S406" s="17" t="s">
        <v>33</v>
      </c>
      <c r="T406" s="17" t="s">
        <v>29</v>
      </c>
      <c r="U406" s="16" t="str">
        <f>VLOOKUP(CONCATENATE($M406,$N406),Curriculos!$A$2:$J$332,10,FALSE)</f>
        <v>DCEC</v>
      </c>
      <c r="V406" s="15" t="e">
        <f>VLOOKUP(CONCATENATE($M406,$N406,$T406),Oferta!$B$2:$R$360,17,FALSE)</f>
        <v>#N/A</v>
      </c>
      <c r="W406" s="15" t="e">
        <f>VLOOKUP(CONCATENATE($M406,$N406,$T406),Oferta!$B$2:$Q$360,12,FALSE)</f>
        <v>#N/A</v>
      </c>
      <c r="X406" s="17">
        <v>3</v>
      </c>
      <c r="Y406" s="18" t="e">
        <f>VLOOKUP(CONCATENATE($W406,$X406),Mtz_Horarios!$E$2:$H$92,2,FALSE)</f>
        <v>#N/A</v>
      </c>
      <c r="Z406" s="18" t="e">
        <f>VLOOKUP(CONCATENATE($W406,$X406),Mtz_Horarios!$E$2:$H$92,3,FALSE)</f>
        <v>#N/A</v>
      </c>
      <c r="AA406" s="19" t="e">
        <f>VLOOKUP(CONCATENATE($W406,$X406),Mtz_Horarios!$E$2:$H$92,4,FALSE)</f>
        <v>#N/A</v>
      </c>
      <c r="AB406" s="15" t="e">
        <f>VLOOKUP(CONCATENATE($M406,$N406,$T406),Oferta!$B$2:$Q$360,16,FALSE)</f>
        <v>#N/A</v>
      </c>
      <c r="AC406" s="15" t="e">
        <f>VLOOKUP(CONCATENATE($M406,$N406,$T406),Oferta!$B$2:$Q$360,15,FALSE)</f>
        <v>#N/A</v>
      </c>
      <c r="AI406" s="5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12"/>
      <c r="AW406" s="12"/>
    </row>
    <row r="407" spans="1:49" ht="15" customHeight="1">
      <c r="A407" s="12"/>
      <c r="B407" s="12"/>
      <c r="C407" s="12"/>
      <c r="D407" s="12"/>
      <c r="E407" s="12"/>
      <c r="F407" s="12"/>
      <c r="G407" s="12"/>
      <c r="H407" s="12" t="e">
        <f t="shared" si="4"/>
        <v>#N/A</v>
      </c>
      <c r="I407" s="12" t="e">
        <f>VLOOKUP(CONCATENATE(N407,T407),Simulador!$H$26:$H$33,1,FALSE)</f>
        <v>#N/A</v>
      </c>
      <c r="J407" s="12" t="e">
        <f t="shared" si="5"/>
        <v>#N/A</v>
      </c>
      <c r="K407" s="13" t="e">
        <f t="shared" si="6"/>
        <v>#N/A</v>
      </c>
      <c r="L407" s="12" t="e">
        <f t="shared" si="7"/>
        <v>#N/A</v>
      </c>
      <c r="M407" s="14" t="s">
        <v>25</v>
      </c>
      <c r="N407" s="3" t="s">
        <v>48</v>
      </c>
      <c r="O407" s="15" t="str">
        <f>VLOOKUP(CONCATENATE($M407,$N407),Curriculos!$A$2:$J$332,4,FALSE)</f>
        <v>CONTABILIDADE SOCIAL</v>
      </c>
      <c r="P407" s="16" t="str">
        <f>VLOOKUP(CONCATENATE($M407,$N407),Curriculos!$A$2:$J$332,5,FALSE)</f>
        <v>OB</v>
      </c>
      <c r="Q407" s="16" t="e">
        <f>VLOOKUP($N407,Oferta!$D$2:$P$100,5,FALSE)</f>
        <v>#N/A</v>
      </c>
      <c r="R407" s="16">
        <f>VLOOKUP(CONCATENATE($M407,$N407),Curriculos!$A$2:$J$332,8,FALSE)</f>
        <v>60</v>
      </c>
      <c r="S407" s="17" t="s">
        <v>33</v>
      </c>
      <c r="T407" s="17" t="s">
        <v>29</v>
      </c>
      <c r="U407" s="16" t="str">
        <f>VLOOKUP(CONCATENATE($M407,$N407),Curriculos!$A$2:$J$332,10,FALSE)</f>
        <v>DCEC</v>
      </c>
      <c r="V407" s="15" t="e">
        <f>VLOOKUP(CONCATENATE($M407,$N407,$T407),Oferta!$B$2:$R$360,17,FALSE)</f>
        <v>#N/A</v>
      </c>
      <c r="W407" s="15" t="e">
        <f>VLOOKUP(CONCATENATE($M407,$N407,$T407),Oferta!$B$2:$Q$360,12,FALSE)</f>
        <v>#N/A</v>
      </c>
      <c r="X407" s="17">
        <v>4</v>
      </c>
      <c r="Y407" s="18" t="e">
        <f>VLOOKUP(CONCATENATE($W407,$X407),Mtz_Horarios!$E$2:$H$92,2,FALSE)</f>
        <v>#N/A</v>
      </c>
      <c r="Z407" s="18" t="e">
        <f>VLOOKUP(CONCATENATE($W407,$X407),Mtz_Horarios!$E$2:$H$92,3,FALSE)</f>
        <v>#N/A</v>
      </c>
      <c r="AA407" s="19" t="e">
        <f>VLOOKUP(CONCATENATE($W407,$X407),Mtz_Horarios!$E$2:$H$92,4,FALSE)</f>
        <v>#N/A</v>
      </c>
      <c r="AB407" s="15" t="e">
        <f>VLOOKUP(CONCATENATE($M407,$N407,$T407),Oferta!$B$2:$Q$360,16,FALSE)</f>
        <v>#N/A</v>
      </c>
      <c r="AC407" s="15" t="e">
        <f>VLOOKUP(CONCATENATE($M407,$N407,$T407),Oferta!$B$2:$Q$360,15,FALSE)</f>
        <v>#N/A</v>
      </c>
      <c r="AI407" s="5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12"/>
      <c r="AW407" s="12"/>
    </row>
    <row r="408" spans="1:49" ht="15" customHeight="1">
      <c r="A408" s="12"/>
      <c r="B408" s="12"/>
      <c r="C408" s="12"/>
      <c r="D408" s="12"/>
      <c r="E408" s="12"/>
      <c r="F408" s="12"/>
      <c r="G408" s="12"/>
      <c r="H408" s="12" t="e">
        <f t="shared" si="4"/>
        <v>#N/A</v>
      </c>
      <c r="I408" s="12" t="e">
        <f>VLOOKUP(CONCATENATE(N408,T408),Simulador!$H$26:$H$33,1,FALSE)</f>
        <v>#N/A</v>
      </c>
      <c r="J408" s="12" t="e">
        <f t="shared" si="5"/>
        <v>#N/A</v>
      </c>
      <c r="K408" s="13" t="e">
        <f t="shared" si="6"/>
        <v>#N/A</v>
      </c>
      <c r="L408" s="12" t="e">
        <f t="shared" si="7"/>
        <v>#N/A</v>
      </c>
      <c r="M408" s="14" t="s">
        <v>25</v>
      </c>
      <c r="N408" s="3" t="s">
        <v>48</v>
      </c>
      <c r="O408" s="20" t="str">
        <f>VLOOKUP(CONCATENATE($M408,$N408),Curriculos!$A$2:$J$332,4,FALSE)</f>
        <v>CONTABILIDADE SOCIAL</v>
      </c>
      <c r="P408" s="21" t="str">
        <f>VLOOKUP(CONCATENATE($M408,$N408),Curriculos!$A$2:$J$332,5,FALSE)</f>
        <v>OB</v>
      </c>
      <c r="Q408" s="21" t="e">
        <f>VLOOKUP($N408,Oferta!$D$2:$P$100,5,FALSE)</f>
        <v>#N/A</v>
      </c>
      <c r="R408" s="21">
        <f>VLOOKUP(CONCATENATE($M408,$N408),Curriculos!$A$2:$J$332,8,FALSE)</f>
        <v>60</v>
      </c>
      <c r="S408" s="5" t="s">
        <v>33</v>
      </c>
      <c r="T408" s="22" t="s">
        <v>27</v>
      </c>
      <c r="U408" s="21" t="str">
        <f>VLOOKUP(CONCATENATE($M408,$N408),Curriculos!$A$2:$J$332,10,FALSE)</f>
        <v>DCEC</v>
      </c>
      <c r="V408" s="20" t="e">
        <f>VLOOKUP(CONCATENATE($M408,$N408,$T408),Oferta!$B$2:$R$360,17,FALSE)</f>
        <v>#N/A</v>
      </c>
      <c r="W408" s="20" t="e">
        <f>VLOOKUP(CONCATENATE($M408,$N408,$T408),Oferta!$B$2:$Q$360,12,FALSE)</f>
        <v>#N/A</v>
      </c>
      <c r="X408" s="22">
        <v>1</v>
      </c>
      <c r="Y408" s="23" t="e">
        <f>VLOOKUP(CONCATENATE($W408,$X408),Mtz_Horarios!$E$2:$H$92,2,FALSE)</f>
        <v>#N/A</v>
      </c>
      <c r="Z408" s="23" t="e">
        <f>VLOOKUP(CONCATENATE($W408,$X408),Mtz_Horarios!$E$2:$H$92,3,FALSE)</f>
        <v>#N/A</v>
      </c>
      <c r="AA408" s="24" t="e">
        <f>VLOOKUP(CONCATENATE($W408,$X408),Mtz_Horarios!$E$2:$H$92,4,FALSE)</f>
        <v>#N/A</v>
      </c>
      <c r="AB408" s="20" t="e">
        <f>VLOOKUP(CONCATENATE($M408,$N408,$T408),Oferta!$B$2:$Q$360,16,FALSE)</f>
        <v>#N/A</v>
      </c>
      <c r="AC408" s="20" t="e">
        <f>VLOOKUP(CONCATENATE($M408,$N408,$T408),Oferta!$B$2:$Q$360,15,FALSE)</f>
        <v>#N/A</v>
      </c>
      <c r="AI408" s="5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12"/>
      <c r="AW408" s="12"/>
    </row>
    <row r="409" spans="1:49" ht="15" customHeight="1">
      <c r="A409" s="12"/>
      <c r="B409" s="12"/>
      <c r="C409" s="12"/>
      <c r="D409" s="12"/>
      <c r="E409" s="12"/>
      <c r="F409" s="12"/>
      <c r="G409" s="12"/>
      <c r="H409" s="12" t="e">
        <f t="shared" si="4"/>
        <v>#N/A</v>
      </c>
      <c r="I409" s="12" t="e">
        <f>VLOOKUP(CONCATENATE(N409,T409),Simulador!$H$26:$H$33,1,FALSE)</f>
        <v>#N/A</v>
      </c>
      <c r="J409" s="12" t="e">
        <f t="shared" si="5"/>
        <v>#N/A</v>
      </c>
      <c r="K409" s="13" t="e">
        <f t="shared" si="6"/>
        <v>#N/A</v>
      </c>
      <c r="L409" s="12" t="e">
        <f t="shared" si="7"/>
        <v>#N/A</v>
      </c>
      <c r="M409" s="14" t="s">
        <v>25</v>
      </c>
      <c r="N409" s="3" t="s">
        <v>48</v>
      </c>
      <c r="O409" s="20" t="str">
        <f>VLOOKUP(CONCATENATE($M409,$N409),Curriculos!$A$2:$J$332,4,FALSE)</f>
        <v>CONTABILIDADE SOCIAL</v>
      </c>
      <c r="P409" s="21" t="str">
        <f>VLOOKUP(CONCATENATE($M409,$N409),Curriculos!$A$2:$J$332,5,FALSE)</f>
        <v>OB</v>
      </c>
      <c r="Q409" s="21" t="e">
        <f>VLOOKUP($N409,Oferta!$D$2:$P$100,5,FALSE)</f>
        <v>#N/A</v>
      </c>
      <c r="R409" s="21">
        <f>VLOOKUP(CONCATENATE($M409,$N409),Curriculos!$A$2:$J$332,8,FALSE)</f>
        <v>60</v>
      </c>
      <c r="S409" s="5" t="s">
        <v>33</v>
      </c>
      <c r="T409" s="22" t="s">
        <v>27</v>
      </c>
      <c r="U409" s="21" t="str">
        <f>VLOOKUP(CONCATENATE($M409,$N409),Curriculos!$A$2:$J$332,10,FALSE)</f>
        <v>DCEC</v>
      </c>
      <c r="V409" s="20" t="e">
        <f>VLOOKUP(CONCATENATE($M409,$N409,$T409),Oferta!$B$2:$R$360,17,FALSE)</f>
        <v>#N/A</v>
      </c>
      <c r="W409" s="20" t="e">
        <f>VLOOKUP(CONCATENATE($M409,$N409,$T409),Oferta!$B$2:$Q$360,12,FALSE)</f>
        <v>#N/A</v>
      </c>
      <c r="X409" s="22">
        <v>2</v>
      </c>
      <c r="Y409" s="23" t="e">
        <f>VLOOKUP(CONCATENATE($W409,$X409),Mtz_Horarios!$E$2:$H$92,2,FALSE)</f>
        <v>#N/A</v>
      </c>
      <c r="Z409" s="23" t="e">
        <f>VLOOKUP(CONCATENATE($W409,$X409),Mtz_Horarios!$E$2:$H$92,3,FALSE)</f>
        <v>#N/A</v>
      </c>
      <c r="AA409" s="24" t="e">
        <f>VLOOKUP(CONCATENATE($W409,$X409),Mtz_Horarios!$E$2:$H$92,4,FALSE)</f>
        <v>#N/A</v>
      </c>
      <c r="AB409" s="20" t="e">
        <f>VLOOKUP(CONCATENATE($M409,$N409,$T409),Oferta!$B$2:$Q$360,16,FALSE)</f>
        <v>#N/A</v>
      </c>
      <c r="AC409" s="20" t="e">
        <f>VLOOKUP(CONCATENATE($M409,$N409,$T409),Oferta!$B$2:$Q$360,15,FALSE)</f>
        <v>#N/A</v>
      </c>
      <c r="AI409" s="5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12"/>
      <c r="AW409" s="12"/>
    </row>
    <row r="410" spans="1:49" ht="15" customHeight="1">
      <c r="A410" s="12"/>
      <c r="B410" s="12"/>
      <c r="C410" s="12"/>
      <c r="D410" s="12"/>
      <c r="E410" s="12"/>
      <c r="F410" s="12"/>
      <c r="G410" s="12"/>
      <c r="H410" s="12" t="e">
        <f t="shared" si="4"/>
        <v>#N/A</v>
      </c>
      <c r="I410" s="12" t="e">
        <f>VLOOKUP(CONCATENATE(N410,T410),Simulador!$H$26:$H$33,1,FALSE)</f>
        <v>#N/A</v>
      </c>
      <c r="J410" s="12" t="e">
        <f t="shared" si="5"/>
        <v>#N/A</v>
      </c>
      <c r="K410" s="13" t="e">
        <f t="shared" si="6"/>
        <v>#N/A</v>
      </c>
      <c r="L410" s="12" t="e">
        <f t="shared" si="7"/>
        <v>#N/A</v>
      </c>
      <c r="M410" s="14" t="s">
        <v>25</v>
      </c>
      <c r="N410" s="3" t="s">
        <v>48</v>
      </c>
      <c r="O410" s="20" t="str">
        <f>VLOOKUP(CONCATENATE($M410,$N410),Curriculos!$A$2:$J$332,4,FALSE)</f>
        <v>CONTABILIDADE SOCIAL</v>
      </c>
      <c r="P410" s="21" t="str">
        <f>VLOOKUP(CONCATENATE($M410,$N410),Curriculos!$A$2:$J$332,5,FALSE)</f>
        <v>OB</v>
      </c>
      <c r="Q410" s="21" t="e">
        <f>VLOOKUP($N410,Oferta!$D$2:$P$100,5,FALSE)</f>
        <v>#N/A</v>
      </c>
      <c r="R410" s="21">
        <f>VLOOKUP(CONCATENATE($M410,$N410),Curriculos!$A$2:$J$332,8,FALSE)</f>
        <v>60</v>
      </c>
      <c r="S410" s="5" t="s">
        <v>33</v>
      </c>
      <c r="T410" s="22" t="s">
        <v>27</v>
      </c>
      <c r="U410" s="21" t="str">
        <f>VLOOKUP(CONCATENATE($M410,$N410),Curriculos!$A$2:$J$332,10,FALSE)</f>
        <v>DCEC</v>
      </c>
      <c r="V410" s="20" t="e">
        <f>VLOOKUP(CONCATENATE($M410,$N410,$T410),Oferta!$B$2:$R$360,17,FALSE)</f>
        <v>#N/A</v>
      </c>
      <c r="W410" s="20" t="e">
        <f>VLOOKUP(CONCATENATE($M410,$N410,$T410),Oferta!$B$2:$Q$360,12,FALSE)</f>
        <v>#N/A</v>
      </c>
      <c r="X410" s="22">
        <v>3</v>
      </c>
      <c r="Y410" s="23" t="e">
        <f>VLOOKUP(CONCATENATE($W410,$X410),Mtz_Horarios!$E$2:$H$92,2,FALSE)</f>
        <v>#N/A</v>
      </c>
      <c r="Z410" s="23" t="e">
        <f>VLOOKUP(CONCATENATE($W410,$X410),Mtz_Horarios!$E$2:$H$92,3,FALSE)</f>
        <v>#N/A</v>
      </c>
      <c r="AA410" s="24" t="e">
        <f>VLOOKUP(CONCATENATE($W410,$X410),Mtz_Horarios!$E$2:$H$92,4,FALSE)</f>
        <v>#N/A</v>
      </c>
      <c r="AB410" s="20" t="e">
        <f>VLOOKUP(CONCATENATE($M410,$N410,$T410),Oferta!$B$2:$Q$360,16,FALSE)</f>
        <v>#N/A</v>
      </c>
      <c r="AC410" s="20" t="e">
        <f>VLOOKUP(CONCATENATE($M410,$N410,$T410),Oferta!$B$2:$Q$360,15,FALSE)</f>
        <v>#N/A</v>
      </c>
      <c r="AI410" s="5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12"/>
      <c r="AW410" s="12"/>
    </row>
    <row r="411" spans="1:49" ht="15" customHeight="1">
      <c r="A411" s="12"/>
      <c r="B411" s="12"/>
      <c r="C411" s="12"/>
      <c r="D411" s="12"/>
      <c r="E411" s="12"/>
      <c r="F411" s="12"/>
      <c r="G411" s="12"/>
      <c r="H411" s="12" t="e">
        <f t="shared" si="4"/>
        <v>#N/A</v>
      </c>
      <c r="I411" s="12" t="e">
        <f>VLOOKUP(CONCATENATE(N411,T411),Simulador!$H$26:$H$33,1,FALSE)</f>
        <v>#N/A</v>
      </c>
      <c r="J411" s="12" t="e">
        <f t="shared" si="5"/>
        <v>#N/A</v>
      </c>
      <c r="K411" s="13" t="e">
        <f t="shared" si="6"/>
        <v>#N/A</v>
      </c>
      <c r="L411" s="12" t="e">
        <f t="shared" si="7"/>
        <v>#N/A</v>
      </c>
      <c r="M411" s="14" t="s">
        <v>25</v>
      </c>
      <c r="N411" s="3" t="s">
        <v>48</v>
      </c>
      <c r="O411" s="20" t="str">
        <f>VLOOKUP(CONCATENATE($M411,$N411),Curriculos!$A$2:$J$332,4,FALSE)</f>
        <v>CONTABILIDADE SOCIAL</v>
      </c>
      <c r="P411" s="21" t="str">
        <f>VLOOKUP(CONCATENATE($M411,$N411),Curriculos!$A$2:$J$332,5,FALSE)</f>
        <v>OB</v>
      </c>
      <c r="Q411" s="21" t="e">
        <f>VLOOKUP($N411,Oferta!$D$2:$P$100,5,FALSE)</f>
        <v>#N/A</v>
      </c>
      <c r="R411" s="21">
        <f>VLOOKUP(CONCATENATE($M411,$N411),Curriculos!$A$2:$J$332,8,FALSE)</f>
        <v>60</v>
      </c>
      <c r="S411" s="5" t="s">
        <v>33</v>
      </c>
      <c r="T411" s="22" t="s">
        <v>27</v>
      </c>
      <c r="U411" s="21" t="str">
        <f>VLOOKUP(CONCATENATE($M411,$N411),Curriculos!$A$2:$J$332,10,FALSE)</f>
        <v>DCEC</v>
      </c>
      <c r="V411" s="20" t="e">
        <f>VLOOKUP(CONCATENATE($M411,$N411,$T411),Oferta!$B$2:$R$360,17,FALSE)</f>
        <v>#N/A</v>
      </c>
      <c r="W411" s="20" t="e">
        <f>VLOOKUP(CONCATENATE($M411,$N411,$T411),Oferta!$B$2:$Q$360,12,FALSE)</f>
        <v>#N/A</v>
      </c>
      <c r="X411" s="22">
        <v>4</v>
      </c>
      <c r="Y411" s="23" t="e">
        <f>VLOOKUP(CONCATENATE($W411,$X411),Mtz_Horarios!$E$2:$H$92,2,FALSE)</f>
        <v>#N/A</v>
      </c>
      <c r="Z411" s="23" t="e">
        <f>VLOOKUP(CONCATENATE($W411,$X411),Mtz_Horarios!$E$2:$H$92,3,FALSE)</f>
        <v>#N/A</v>
      </c>
      <c r="AA411" s="24" t="e">
        <f>VLOOKUP(CONCATENATE($W411,$X411),Mtz_Horarios!$E$2:$H$92,4,FALSE)</f>
        <v>#N/A</v>
      </c>
      <c r="AB411" s="20" t="e">
        <f>VLOOKUP(CONCATENATE($M411,$N411,$T411),Oferta!$B$2:$Q$360,16,FALSE)</f>
        <v>#N/A</v>
      </c>
      <c r="AC411" s="20" t="e">
        <f>VLOOKUP(CONCATENATE($M411,$N411,$T411),Oferta!$B$2:$Q$360,15,FALSE)</f>
        <v>#N/A</v>
      </c>
      <c r="AI411" s="5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12"/>
      <c r="AW411" s="12"/>
    </row>
    <row r="412" spans="1:49" ht="15" customHeight="1">
      <c r="A412" s="12"/>
      <c r="B412" s="12"/>
      <c r="C412" s="12"/>
      <c r="D412" s="12"/>
      <c r="E412" s="12"/>
      <c r="F412" s="12"/>
      <c r="G412" s="12"/>
      <c r="H412" s="12" t="e">
        <f t="shared" si="4"/>
        <v>#N/A</v>
      </c>
      <c r="I412" s="12" t="e">
        <f>VLOOKUP(CONCATENATE(N412,T412),Simulador!$H$26:$H$33,1,FALSE)</f>
        <v>#N/A</v>
      </c>
      <c r="J412" s="12" t="e">
        <f t="shared" si="5"/>
        <v>#N/A</v>
      </c>
      <c r="K412" s="13" t="e">
        <f t="shared" si="6"/>
        <v>#N/A</v>
      </c>
      <c r="L412" s="12" t="e">
        <f t="shared" si="7"/>
        <v>#N/A</v>
      </c>
      <c r="M412" s="14" t="s">
        <v>31</v>
      </c>
      <c r="N412" s="3" t="s">
        <v>32</v>
      </c>
      <c r="O412" s="15" t="str">
        <f>VLOOKUP(CONCATENATE($M412,$N412),Curriculos!$A$2:$J$332,4,FALSE)</f>
        <v>DESENVOLVIMENTO SOCIOECONÔMICO</v>
      </c>
      <c r="P412" s="16" t="str">
        <f>VLOOKUP(CONCATENATE($M412,$N412),Curriculos!$A$2:$J$332,5,FALSE)</f>
        <v>OB</v>
      </c>
      <c r="Q412" s="16" t="str">
        <f>VLOOKUP($N412,Oferta!$D$2:$P$100,5,FALSE)</f>
        <v>T</v>
      </c>
      <c r="R412" s="16">
        <f>VLOOKUP(CONCATENATE($M412,$N412),Curriculos!$A$2:$J$332,8,FALSE)</f>
        <v>90</v>
      </c>
      <c r="S412" s="17" t="s">
        <v>33</v>
      </c>
      <c r="T412" s="17" t="s">
        <v>24</v>
      </c>
      <c r="U412" s="16" t="str">
        <f>VLOOKUP(CONCATENATE($M412,$N412),Curriculos!$A$2:$J$332,10,FALSE)</f>
        <v>DCEC</v>
      </c>
      <c r="V412" s="15" t="e">
        <f>VLOOKUP(CONCATENATE($M412,$N412,$T412),Oferta!$B$2:$R$360,17,FALSE)</f>
        <v>#N/A</v>
      </c>
      <c r="W412" s="15" t="e">
        <f>VLOOKUP(CONCATENATE($M412,$N412,$T412),Oferta!$B$2:$Q$360,12,FALSE)</f>
        <v>#N/A</v>
      </c>
      <c r="X412" s="17">
        <v>1</v>
      </c>
      <c r="Y412" s="18" t="e">
        <f>VLOOKUP(CONCATENATE($W412,$X412),Mtz_Horarios!$E$2:$H$92,2,FALSE)</f>
        <v>#N/A</v>
      </c>
      <c r="Z412" s="18" t="e">
        <f>VLOOKUP(CONCATENATE($W412,$X412),Mtz_Horarios!$E$2:$H$92,3,FALSE)</f>
        <v>#N/A</v>
      </c>
      <c r="AA412" s="19" t="e">
        <f>VLOOKUP(CONCATENATE($W412,$X412),Mtz_Horarios!$E$2:$H$92,4,FALSE)</f>
        <v>#N/A</v>
      </c>
      <c r="AB412" s="15" t="e">
        <f>VLOOKUP(CONCATENATE($M412,$N412,$T412),Oferta!$B$2:$Q$360,16,FALSE)</f>
        <v>#N/A</v>
      </c>
      <c r="AC412" s="15" t="e">
        <f>VLOOKUP(CONCATENATE($M412,$N412,$T412),Oferta!$B$2:$Q$360,15,FALSE)</f>
        <v>#N/A</v>
      </c>
      <c r="AI412" s="5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12"/>
      <c r="AW412" s="12"/>
    </row>
    <row r="413" spans="1:49" ht="15" customHeight="1">
      <c r="A413" s="12"/>
      <c r="B413" s="12"/>
      <c r="C413" s="12"/>
      <c r="D413" s="12"/>
      <c r="E413" s="12"/>
      <c r="F413" s="12"/>
      <c r="G413" s="12"/>
      <c r="H413" s="12" t="e">
        <f t="shared" si="4"/>
        <v>#N/A</v>
      </c>
      <c r="I413" s="12" t="e">
        <f>VLOOKUP(CONCATENATE(N413,T413),Simulador!$H$26:$H$33,1,FALSE)</f>
        <v>#N/A</v>
      </c>
      <c r="J413" s="12" t="e">
        <f t="shared" si="5"/>
        <v>#N/A</v>
      </c>
      <c r="K413" s="13" t="e">
        <f t="shared" si="6"/>
        <v>#N/A</v>
      </c>
      <c r="L413" s="12" t="e">
        <f t="shared" si="7"/>
        <v>#N/A</v>
      </c>
      <c r="M413" s="14" t="s">
        <v>31</v>
      </c>
      <c r="N413" s="3" t="s">
        <v>32</v>
      </c>
      <c r="O413" s="15" t="str">
        <f>VLOOKUP(CONCATENATE($M413,$N413),Curriculos!$A$2:$J$332,4,FALSE)</f>
        <v>DESENVOLVIMENTO SOCIOECONÔMICO</v>
      </c>
      <c r="P413" s="16" t="str">
        <f>VLOOKUP(CONCATENATE($M413,$N413),Curriculos!$A$2:$J$332,5,FALSE)</f>
        <v>OB</v>
      </c>
      <c r="Q413" s="16" t="str">
        <f>VLOOKUP($N413,Oferta!$D$2:$P$100,5,FALSE)</f>
        <v>T</v>
      </c>
      <c r="R413" s="16">
        <f>VLOOKUP(CONCATENATE($M413,$N413),Curriculos!$A$2:$J$332,8,FALSE)</f>
        <v>90</v>
      </c>
      <c r="S413" s="17" t="s">
        <v>33</v>
      </c>
      <c r="T413" s="17" t="s">
        <v>24</v>
      </c>
      <c r="U413" s="16" t="str">
        <f>VLOOKUP(CONCATENATE($M413,$N413),Curriculos!$A$2:$J$332,10,FALSE)</f>
        <v>DCEC</v>
      </c>
      <c r="V413" s="15" t="e">
        <f>VLOOKUP(CONCATENATE($M413,$N413,$T413),Oferta!$B$2:$R$360,17,FALSE)</f>
        <v>#N/A</v>
      </c>
      <c r="W413" s="15" t="e">
        <f>VLOOKUP(CONCATENATE($M413,$N413,$T413),Oferta!$B$2:$Q$360,12,FALSE)</f>
        <v>#N/A</v>
      </c>
      <c r="X413" s="17">
        <v>2</v>
      </c>
      <c r="Y413" s="18" t="e">
        <f>VLOOKUP(CONCATENATE($W413,$X413),Mtz_Horarios!$E$2:$H$92,2,FALSE)</f>
        <v>#N/A</v>
      </c>
      <c r="Z413" s="18" t="e">
        <f>VLOOKUP(CONCATENATE($W413,$X413),Mtz_Horarios!$E$2:$H$92,3,FALSE)</f>
        <v>#N/A</v>
      </c>
      <c r="AA413" s="19" t="e">
        <f>VLOOKUP(CONCATENATE($W413,$X413),Mtz_Horarios!$E$2:$H$92,4,FALSE)</f>
        <v>#N/A</v>
      </c>
      <c r="AB413" s="15" t="e">
        <f>VLOOKUP(CONCATENATE($M413,$N413,$T413),Oferta!$B$2:$Q$360,16,FALSE)</f>
        <v>#N/A</v>
      </c>
      <c r="AC413" s="15" t="e">
        <f>VLOOKUP(CONCATENATE($M413,$N413,$T413),Oferta!$B$2:$Q$360,15,FALSE)</f>
        <v>#N/A</v>
      </c>
      <c r="AI413" s="5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12"/>
      <c r="AW413" s="12"/>
    </row>
    <row r="414" spans="1:49" ht="15" customHeight="1">
      <c r="A414" s="12"/>
      <c r="B414" s="12"/>
      <c r="C414" s="12"/>
      <c r="D414" s="12"/>
      <c r="E414" s="12"/>
      <c r="F414" s="12"/>
      <c r="G414" s="12"/>
      <c r="H414" s="12" t="e">
        <f t="shared" si="4"/>
        <v>#N/A</v>
      </c>
      <c r="I414" s="12" t="e">
        <f>VLOOKUP(CONCATENATE(N414,T414),Simulador!$H$26:$H$33,1,FALSE)</f>
        <v>#N/A</v>
      </c>
      <c r="J414" s="12" t="e">
        <f t="shared" si="5"/>
        <v>#N/A</v>
      </c>
      <c r="K414" s="13" t="e">
        <f t="shared" si="6"/>
        <v>#N/A</v>
      </c>
      <c r="L414" s="12" t="e">
        <f t="shared" si="7"/>
        <v>#N/A</v>
      </c>
      <c r="M414" s="14" t="s">
        <v>31</v>
      </c>
      <c r="N414" s="3" t="s">
        <v>32</v>
      </c>
      <c r="O414" s="15" t="str">
        <f>VLOOKUP(CONCATENATE($M414,$N414),Curriculos!$A$2:$J$332,4,FALSE)</f>
        <v>DESENVOLVIMENTO SOCIOECONÔMICO</v>
      </c>
      <c r="P414" s="16" t="str">
        <f>VLOOKUP(CONCATENATE($M414,$N414),Curriculos!$A$2:$J$332,5,FALSE)</f>
        <v>OB</v>
      </c>
      <c r="Q414" s="16" t="str">
        <f>VLOOKUP($N414,Oferta!$D$2:$P$100,5,FALSE)</f>
        <v>T</v>
      </c>
      <c r="R414" s="16">
        <f>VLOOKUP(CONCATENATE($M414,$N414),Curriculos!$A$2:$J$332,8,FALSE)</f>
        <v>90</v>
      </c>
      <c r="S414" s="17" t="s">
        <v>33</v>
      </c>
      <c r="T414" s="17" t="s">
        <v>24</v>
      </c>
      <c r="U414" s="16" t="str">
        <f>VLOOKUP(CONCATENATE($M414,$N414),Curriculos!$A$2:$J$332,10,FALSE)</f>
        <v>DCEC</v>
      </c>
      <c r="V414" s="15" t="e">
        <f>VLOOKUP(CONCATENATE($M414,$N414,$T414),Oferta!$B$2:$R$360,17,FALSE)</f>
        <v>#N/A</v>
      </c>
      <c r="W414" s="15" t="e">
        <f>VLOOKUP(CONCATENATE($M414,$N414,$T414),Oferta!$B$2:$Q$360,12,FALSE)</f>
        <v>#N/A</v>
      </c>
      <c r="X414" s="17">
        <v>3</v>
      </c>
      <c r="Y414" s="18" t="e">
        <f>VLOOKUP(CONCATENATE($W414,$X414),Mtz_Horarios!$E$2:$H$92,2,FALSE)</f>
        <v>#N/A</v>
      </c>
      <c r="Z414" s="18" t="e">
        <f>VLOOKUP(CONCATENATE($W414,$X414),Mtz_Horarios!$E$2:$H$92,3,FALSE)</f>
        <v>#N/A</v>
      </c>
      <c r="AA414" s="19" t="e">
        <f>VLOOKUP(CONCATENATE($W414,$X414),Mtz_Horarios!$E$2:$H$92,4,FALSE)</f>
        <v>#N/A</v>
      </c>
      <c r="AB414" s="15" t="e">
        <f>VLOOKUP(CONCATENATE($M414,$N414,$T414),Oferta!$B$2:$Q$360,16,FALSE)</f>
        <v>#N/A</v>
      </c>
      <c r="AC414" s="15" t="e">
        <f>VLOOKUP(CONCATENATE($M414,$N414,$T414),Oferta!$B$2:$Q$360,15,FALSE)</f>
        <v>#N/A</v>
      </c>
      <c r="AI414" s="5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12"/>
      <c r="AW414" s="12"/>
    </row>
    <row r="415" spans="1:49" ht="15" customHeight="1">
      <c r="A415" s="12"/>
      <c r="B415" s="12"/>
      <c r="C415" s="12"/>
      <c r="D415" s="12"/>
      <c r="E415" s="12"/>
      <c r="F415" s="12"/>
      <c r="G415" s="12"/>
      <c r="H415" s="12" t="e">
        <f t="shared" si="4"/>
        <v>#N/A</v>
      </c>
      <c r="I415" s="12" t="e">
        <f>VLOOKUP(CONCATENATE(N415,T415),Simulador!$H$26:$H$33,1,FALSE)</f>
        <v>#N/A</v>
      </c>
      <c r="J415" s="12" t="e">
        <f t="shared" si="5"/>
        <v>#N/A</v>
      </c>
      <c r="K415" s="13" t="e">
        <f t="shared" si="6"/>
        <v>#N/A</v>
      </c>
      <c r="L415" s="12" t="e">
        <f t="shared" si="7"/>
        <v>#N/A</v>
      </c>
      <c r="M415" s="14" t="s">
        <v>31</v>
      </c>
      <c r="N415" s="3" t="s">
        <v>32</v>
      </c>
      <c r="O415" s="15" t="str">
        <f>VLOOKUP(CONCATENATE($M415,$N415),Curriculos!$A$2:$J$332,4,FALSE)</f>
        <v>DESENVOLVIMENTO SOCIOECONÔMICO</v>
      </c>
      <c r="P415" s="16" t="str">
        <f>VLOOKUP(CONCATENATE($M415,$N415),Curriculos!$A$2:$J$332,5,FALSE)</f>
        <v>OB</v>
      </c>
      <c r="Q415" s="16" t="str">
        <f>VLOOKUP($N415,Oferta!$D$2:$P$100,5,FALSE)</f>
        <v>T</v>
      </c>
      <c r="R415" s="16">
        <f>VLOOKUP(CONCATENATE($M415,$N415),Curriculos!$A$2:$J$332,8,FALSE)</f>
        <v>90</v>
      </c>
      <c r="S415" s="17" t="s">
        <v>33</v>
      </c>
      <c r="T415" s="17" t="s">
        <v>24</v>
      </c>
      <c r="U415" s="16" t="str">
        <f>VLOOKUP(CONCATENATE($M415,$N415),Curriculos!$A$2:$J$332,10,FALSE)</f>
        <v>DCEC</v>
      </c>
      <c r="V415" s="15" t="e">
        <f>VLOOKUP(CONCATENATE($M415,$N415,$T415),Oferta!$B$2:$R$360,17,FALSE)</f>
        <v>#N/A</v>
      </c>
      <c r="W415" s="15" t="e">
        <f>VLOOKUP(CONCATENATE($M415,$N415,$T415),Oferta!$B$2:$Q$360,12,FALSE)</f>
        <v>#N/A</v>
      </c>
      <c r="X415" s="17">
        <v>4</v>
      </c>
      <c r="Y415" s="18" t="e">
        <f>VLOOKUP(CONCATENATE($W415,$X415),Mtz_Horarios!$E$2:$H$92,2,FALSE)</f>
        <v>#N/A</v>
      </c>
      <c r="Z415" s="18" t="e">
        <f>VLOOKUP(CONCATENATE($W415,$X415),Mtz_Horarios!$E$2:$H$92,3,FALSE)</f>
        <v>#N/A</v>
      </c>
      <c r="AA415" s="19" t="e">
        <f>VLOOKUP(CONCATENATE($W415,$X415),Mtz_Horarios!$E$2:$H$92,4,FALSE)</f>
        <v>#N/A</v>
      </c>
      <c r="AB415" s="15" t="e">
        <f>VLOOKUP(CONCATENATE($M415,$N415,$T415),Oferta!$B$2:$Q$360,16,FALSE)</f>
        <v>#N/A</v>
      </c>
      <c r="AC415" s="15" t="e">
        <f>VLOOKUP(CONCATENATE($M415,$N415,$T415),Oferta!$B$2:$Q$360,15,FALSE)</f>
        <v>#N/A</v>
      </c>
      <c r="AI415" s="5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12"/>
      <c r="AW415" s="12"/>
    </row>
    <row r="416" spans="1:49" ht="15" customHeight="1">
      <c r="A416" s="12"/>
      <c r="B416" s="12"/>
      <c r="C416" s="12"/>
      <c r="D416" s="12"/>
      <c r="E416" s="12"/>
      <c r="F416" s="12"/>
      <c r="G416" s="12"/>
      <c r="H416" s="12" t="e">
        <f t="shared" si="4"/>
        <v>#N/A</v>
      </c>
      <c r="I416" s="12" t="e">
        <f>VLOOKUP(CONCATENATE(N416,T416),Simulador!$H$26:$H$33,1,FALSE)</f>
        <v>#N/A</v>
      </c>
      <c r="J416" s="12" t="e">
        <f t="shared" si="5"/>
        <v>#N/A</v>
      </c>
      <c r="K416" s="13" t="e">
        <f t="shared" si="6"/>
        <v>#N/A</v>
      </c>
      <c r="L416" s="12" t="e">
        <f t="shared" si="7"/>
        <v>#N/A</v>
      </c>
      <c r="M416" s="14" t="s">
        <v>31</v>
      </c>
      <c r="N416" s="3" t="s">
        <v>32</v>
      </c>
      <c r="O416" s="15" t="str">
        <f>VLOOKUP(CONCATENATE($M416,$N416),Curriculos!$A$2:$J$332,4,FALSE)</f>
        <v>DESENVOLVIMENTO SOCIOECONÔMICO</v>
      </c>
      <c r="P416" s="16" t="str">
        <f>VLOOKUP(CONCATENATE($M416,$N416),Curriculos!$A$2:$J$332,5,FALSE)</f>
        <v>OB</v>
      </c>
      <c r="Q416" s="16" t="str">
        <f>VLOOKUP($N416,Oferta!$D$2:$P$100,5,FALSE)</f>
        <v>T</v>
      </c>
      <c r="R416" s="16">
        <f>VLOOKUP(CONCATENATE($M416,$N416),Curriculos!$A$2:$J$332,8,FALSE)</f>
        <v>90</v>
      </c>
      <c r="S416" s="17" t="s">
        <v>33</v>
      </c>
      <c r="T416" s="17" t="s">
        <v>24</v>
      </c>
      <c r="U416" s="16" t="str">
        <f>VLOOKUP(CONCATENATE($M416,$N416),Curriculos!$A$2:$J$332,10,FALSE)</f>
        <v>DCEC</v>
      </c>
      <c r="V416" s="15" t="e">
        <f>VLOOKUP(CONCATENATE($M416,$N416,$T416),Oferta!$B$2:$R$360,17,FALSE)</f>
        <v>#N/A</v>
      </c>
      <c r="W416" s="15" t="e">
        <f>VLOOKUP(CONCATENATE($M416,$N416,$T416),Oferta!$B$2:$Q$360,12,FALSE)</f>
        <v>#N/A</v>
      </c>
      <c r="X416" s="17">
        <v>5</v>
      </c>
      <c r="Y416" s="18" t="e">
        <f>VLOOKUP(CONCATENATE($W416,$X416),Mtz_Horarios!$E$2:$H$92,2,FALSE)</f>
        <v>#N/A</v>
      </c>
      <c r="Z416" s="18" t="e">
        <f>VLOOKUP(CONCATENATE($W416,$X416),Mtz_Horarios!$E$2:$H$92,3,FALSE)</f>
        <v>#N/A</v>
      </c>
      <c r="AA416" s="19" t="e">
        <f>VLOOKUP(CONCATENATE($W416,$X416),Mtz_Horarios!$E$2:$H$92,4,FALSE)</f>
        <v>#N/A</v>
      </c>
      <c r="AB416" s="15" t="e">
        <f>VLOOKUP(CONCATENATE($M416,$N416,$T416),Oferta!$B$2:$Q$360,16,FALSE)</f>
        <v>#N/A</v>
      </c>
      <c r="AC416" s="15" t="e">
        <f>VLOOKUP(CONCATENATE($M416,$N416,$T416),Oferta!$B$2:$Q$360,15,FALSE)</f>
        <v>#N/A</v>
      </c>
      <c r="AI416" s="5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12"/>
      <c r="AW416" s="12"/>
    </row>
    <row r="417" spans="1:49" ht="15" customHeight="1">
      <c r="A417" s="12"/>
      <c r="B417" s="12"/>
      <c r="C417" s="12"/>
      <c r="D417" s="12"/>
      <c r="E417" s="12"/>
      <c r="F417" s="12"/>
      <c r="G417" s="12"/>
      <c r="H417" s="12" t="e">
        <f t="shared" si="4"/>
        <v>#N/A</v>
      </c>
      <c r="I417" s="12" t="e">
        <f>VLOOKUP(CONCATENATE(N417,T417),Simulador!$H$26:$H$33,1,FALSE)</f>
        <v>#N/A</v>
      </c>
      <c r="J417" s="12" t="e">
        <f t="shared" si="5"/>
        <v>#N/A</v>
      </c>
      <c r="K417" s="13" t="e">
        <f t="shared" si="6"/>
        <v>#N/A</v>
      </c>
      <c r="L417" s="12" t="e">
        <f t="shared" si="7"/>
        <v>#N/A</v>
      </c>
      <c r="M417" s="14" t="s">
        <v>31</v>
      </c>
      <c r="N417" s="3" t="s">
        <v>32</v>
      </c>
      <c r="O417" s="15" t="str">
        <f>VLOOKUP(CONCATENATE($M417,$N417),Curriculos!$A$2:$J$332,4,FALSE)</f>
        <v>DESENVOLVIMENTO SOCIOECONÔMICO</v>
      </c>
      <c r="P417" s="16" t="str">
        <f>VLOOKUP(CONCATENATE($M417,$N417),Curriculos!$A$2:$J$332,5,FALSE)</f>
        <v>OB</v>
      </c>
      <c r="Q417" s="16" t="str">
        <f>VLOOKUP($N417,Oferta!$D$2:$P$100,5,FALSE)</f>
        <v>T</v>
      </c>
      <c r="R417" s="16">
        <f>VLOOKUP(CONCATENATE($M417,$N417),Curriculos!$A$2:$J$332,8,FALSE)</f>
        <v>90</v>
      </c>
      <c r="S417" s="17" t="s">
        <v>33</v>
      </c>
      <c r="T417" s="17" t="s">
        <v>24</v>
      </c>
      <c r="U417" s="16" t="str">
        <f>VLOOKUP(CONCATENATE($M417,$N417),Curriculos!$A$2:$J$332,10,FALSE)</f>
        <v>DCEC</v>
      </c>
      <c r="V417" s="15" t="e">
        <f>VLOOKUP(CONCATENATE($M417,$N417,$T417),Oferta!$B$2:$R$360,17,FALSE)</f>
        <v>#N/A</v>
      </c>
      <c r="W417" s="15" t="e">
        <f>VLOOKUP(CONCATENATE($M417,$N417,$T417),Oferta!$B$2:$Q$360,12,FALSE)</f>
        <v>#N/A</v>
      </c>
      <c r="X417" s="17">
        <v>6</v>
      </c>
      <c r="Y417" s="18" t="e">
        <f>VLOOKUP(CONCATENATE($W417,$X417),Mtz_Horarios!$E$2:$H$92,2,FALSE)</f>
        <v>#N/A</v>
      </c>
      <c r="Z417" s="18" t="e">
        <f>VLOOKUP(CONCATENATE($W417,$X417),Mtz_Horarios!$E$2:$H$92,3,FALSE)</f>
        <v>#N/A</v>
      </c>
      <c r="AA417" s="19" t="e">
        <f>VLOOKUP(CONCATENATE($W417,$X417),Mtz_Horarios!$E$2:$H$92,4,FALSE)</f>
        <v>#N/A</v>
      </c>
      <c r="AB417" s="15" t="e">
        <f>VLOOKUP(CONCATENATE($M417,$N417,$T417),Oferta!$B$2:$Q$360,16,FALSE)</f>
        <v>#N/A</v>
      </c>
      <c r="AC417" s="15" t="e">
        <f>VLOOKUP(CONCATENATE($M417,$N417,$T417),Oferta!$B$2:$Q$360,15,FALSE)</f>
        <v>#N/A</v>
      </c>
      <c r="AI417" s="5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12"/>
      <c r="AW417" s="12"/>
    </row>
    <row r="418" spans="1:49" ht="15" customHeight="1">
      <c r="A418" s="12"/>
      <c r="B418" s="12"/>
      <c r="C418" s="12"/>
      <c r="D418" s="12"/>
      <c r="E418" s="12"/>
      <c r="F418" s="12"/>
      <c r="G418" s="12"/>
      <c r="H418" s="12" t="e">
        <f t="shared" si="4"/>
        <v>#N/A</v>
      </c>
      <c r="I418" s="12" t="e">
        <f>VLOOKUP(CONCATENATE(N418,T418),Simulador!$H$26:$H$33,1,FALSE)</f>
        <v>#N/A</v>
      </c>
      <c r="J418" s="12" t="e">
        <f t="shared" si="5"/>
        <v>#N/A</v>
      </c>
      <c r="K418" s="13" t="e">
        <f t="shared" si="6"/>
        <v>#N/A</v>
      </c>
      <c r="L418" s="12" t="e">
        <f t="shared" si="7"/>
        <v>#N/A</v>
      </c>
      <c r="M418" s="14" t="s">
        <v>25</v>
      </c>
      <c r="N418" s="3" t="s">
        <v>96</v>
      </c>
      <c r="O418" s="20" t="str">
        <f>VLOOKUP(CONCATENATE($M418,$N418),Curriculos!$A$2:$J$332,4,FALSE)</f>
        <v>DESENVOLVIMENTO SOCIOECONÔMICO</v>
      </c>
      <c r="P418" s="21" t="str">
        <f>VLOOKUP(CONCATENATE($M418,$N418),Curriculos!$A$2:$J$332,5,FALSE)</f>
        <v>OB</v>
      </c>
      <c r="Q418" s="21" t="e">
        <f>VLOOKUP($N418,Oferta!$D$2:$P$100,5,FALSE)</f>
        <v>#N/A</v>
      </c>
      <c r="R418" s="21">
        <f>VLOOKUP(CONCATENATE($M418,$N418),Curriculos!$A$2:$J$332,8,FALSE)</f>
        <v>60</v>
      </c>
      <c r="S418" s="5" t="s">
        <v>33</v>
      </c>
      <c r="T418" s="22" t="s">
        <v>29</v>
      </c>
      <c r="U418" s="21" t="str">
        <f>VLOOKUP(CONCATENATE($M418,$N418),Curriculos!$A$2:$J$332,10,FALSE)</f>
        <v>DCEC</v>
      </c>
      <c r="V418" s="20" t="e">
        <f>VLOOKUP(CONCATENATE($M418,$N418,$T418),Oferta!$B$2:$R$360,17,FALSE)</f>
        <v>#N/A</v>
      </c>
      <c r="W418" s="20" t="e">
        <f>VLOOKUP(CONCATENATE($M418,$N418,$T418),Oferta!$B$2:$Q$360,12,FALSE)</f>
        <v>#N/A</v>
      </c>
      <c r="X418" s="22">
        <v>1</v>
      </c>
      <c r="Y418" s="23" t="e">
        <f>VLOOKUP(CONCATENATE($W418,$X418),Mtz_Horarios!$E$2:$H$92,2,FALSE)</f>
        <v>#N/A</v>
      </c>
      <c r="Z418" s="23" t="e">
        <f>VLOOKUP(CONCATENATE($W418,$X418),Mtz_Horarios!$E$2:$H$92,3,FALSE)</f>
        <v>#N/A</v>
      </c>
      <c r="AA418" s="24" t="e">
        <f>VLOOKUP(CONCATENATE($W418,$X418),Mtz_Horarios!$E$2:$H$92,4,FALSE)</f>
        <v>#N/A</v>
      </c>
      <c r="AB418" s="20" t="e">
        <f>VLOOKUP(CONCATENATE($M418,$N418,$T418),Oferta!$B$2:$Q$360,16,FALSE)</f>
        <v>#N/A</v>
      </c>
      <c r="AC418" s="20" t="e">
        <f>VLOOKUP(CONCATENATE($M418,$N418,$T418),Oferta!$B$2:$Q$360,15,FALSE)</f>
        <v>#N/A</v>
      </c>
      <c r="AI418" s="5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12"/>
      <c r="AW418" s="12"/>
    </row>
    <row r="419" spans="1:49" ht="15" customHeight="1">
      <c r="A419" s="12"/>
      <c r="B419" s="12"/>
      <c r="C419" s="12"/>
      <c r="D419" s="12"/>
      <c r="E419" s="12"/>
      <c r="F419" s="12"/>
      <c r="G419" s="12"/>
      <c r="H419" s="12" t="e">
        <f t="shared" si="4"/>
        <v>#N/A</v>
      </c>
      <c r="I419" s="12" t="e">
        <f>VLOOKUP(CONCATENATE(N419,T419),Simulador!$H$26:$H$33,1,FALSE)</f>
        <v>#N/A</v>
      </c>
      <c r="J419" s="12" t="e">
        <f t="shared" si="5"/>
        <v>#N/A</v>
      </c>
      <c r="K419" s="13" t="e">
        <f t="shared" si="6"/>
        <v>#N/A</v>
      </c>
      <c r="L419" s="12" t="e">
        <f t="shared" si="7"/>
        <v>#N/A</v>
      </c>
      <c r="M419" s="14" t="s">
        <v>25</v>
      </c>
      <c r="N419" s="3" t="s">
        <v>96</v>
      </c>
      <c r="O419" s="20" t="str">
        <f>VLOOKUP(CONCATENATE($M419,$N419),Curriculos!$A$2:$J$332,4,FALSE)</f>
        <v>DESENVOLVIMENTO SOCIOECONÔMICO</v>
      </c>
      <c r="P419" s="21" t="str">
        <f>VLOOKUP(CONCATENATE($M419,$N419),Curriculos!$A$2:$J$332,5,FALSE)</f>
        <v>OB</v>
      </c>
      <c r="Q419" s="21" t="e">
        <f>VLOOKUP($N419,Oferta!$D$2:$P$100,5,FALSE)</f>
        <v>#N/A</v>
      </c>
      <c r="R419" s="21">
        <f>VLOOKUP(CONCATENATE($M419,$N419),Curriculos!$A$2:$J$332,8,FALSE)</f>
        <v>60</v>
      </c>
      <c r="S419" s="5" t="s">
        <v>33</v>
      </c>
      <c r="T419" s="22" t="s">
        <v>29</v>
      </c>
      <c r="U419" s="21" t="str">
        <f>VLOOKUP(CONCATENATE($M419,$N419),Curriculos!$A$2:$J$332,10,FALSE)</f>
        <v>DCEC</v>
      </c>
      <c r="V419" s="20" t="e">
        <f>VLOOKUP(CONCATENATE($M419,$N419,$T419),Oferta!$B$2:$R$360,17,FALSE)</f>
        <v>#N/A</v>
      </c>
      <c r="W419" s="20" t="e">
        <f>VLOOKUP(CONCATENATE($M419,$N419,$T419),Oferta!$B$2:$Q$360,12,FALSE)</f>
        <v>#N/A</v>
      </c>
      <c r="X419" s="22">
        <v>2</v>
      </c>
      <c r="Y419" s="23" t="e">
        <f>VLOOKUP(CONCATENATE($W419,$X419),Mtz_Horarios!$E$2:$H$92,2,FALSE)</f>
        <v>#N/A</v>
      </c>
      <c r="Z419" s="23" t="e">
        <f>VLOOKUP(CONCATENATE($W419,$X419),Mtz_Horarios!$E$2:$H$92,3,FALSE)</f>
        <v>#N/A</v>
      </c>
      <c r="AA419" s="24" t="e">
        <f>VLOOKUP(CONCATENATE($W419,$X419),Mtz_Horarios!$E$2:$H$92,4,FALSE)</f>
        <v>#N/A</v>
      </c>
      <c r="AB419" s="20" t="e">
        <f>VLOOKUP(CONCATENATE($M419,$N419,$T419),Oferta!$B$2:$Q$360,16,FALSE)</f>
        <v>#N/A</v>
      </c>
      <c r="AC419" s="20" t="e">
        <f>VLOOKUP(CONCATENATE($M419,$N419,$T419),Oferta!$B$2:$Q$360,15,FALSE)</f>
        <v>#N/A</v>
      </c>
      <c r="AI419" s="5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12"/>
      <c r="AW419" s="12"/>
    </row>
    <row r="420" spans="1:49" ht="15" customHeight="1">
      <c r="A420" s="12"/>
      <c r="B420" s="12"/>
      <c r="C420" s="12"/>
      <c r="D420" s="12"/>
      <c r="E420" s="12"/>
      <c r="F420" s="12"/>
      <c r="G420" s="12"/>
      <c r="H420" s="12" t="e">
        <f t="shared" si="4"/>
        <v>#N/A</v>
      </c>
      <c r="I420" s="12" t="e">
        <f>VLOOKUP(CONCATENATE(N420,T420),Simulador!$H$26:$H$33,1,FALSE)</f>
        <v>#N/A</v>
      </c>
      <c r="J420" s="12" t="e">
        <f t="shared" si="5"/>
        <v>#N/A</v>
      </c>
      <c r="K420" s="13" t="e">
        <f t="shared" si="6"/>
        <v>#N/A</v>
      </c>
      <c r="L420" s="12" t="e">
        <f t="shared" si="7"/>
        <v>#N/A</v>
      </c>
      <c r="M420" s="14" t="s">
        <v>25</v>
      </c>
      <c r="N420" s="3" t="s">
        <v>96</v>
      </c>
      <c r="O420" s="20" t="str">
        <f>VLOOKUP(CONCATENATE($M420,$N420),Curriculos!$A$2:$J$332,4,FALSE)</f>
        <v>DESENVOLVIMENTO SOCIOECONÔMICO</v>
      </c>
      <c r="P420" s="21" t="str">
        <f>VLOOKUP(CONCATENATE($M420,$N420),Curriculos!$A$2:$J$332,5,FALSE)</f>
        <v>OB</v>
      </c>
      <c r="Q420" s="21" t="e">
        <f>VLOOKUP($N420,Oferta!$D$2:$P$100,5,FALSE)</f>
        <v>#N/A</v>
      </c>
      <c r="R420" s="21">
        <f>VLOOKUP(CONCATENATE($M420,$N420),Curriculos!$A$2:$J$332,8,FALSE)</f>
        <v>60</v>
      </c>
      <c r="S420" s="5" t="s">
        <v>33</v>
      </c>
      <c r="T420" s="22" t="s">
        <v>29</v>
      </c>
      <c r="U420" s="21" t="str">
        <f>VLOOKUP(CONCATENATE($M420,$N420),Curriculos!$A$2:$J$332,10,FALSE)</f>
        <v>DCEC</v>
      </c>
      <c r="V420" s="20" t="e">
        <f>VLOOKUP(CONCATENATE($M420,$N420,$T420),Oferta!$B$2:$R$360,17,FALSE)</f>
        <v>#N/A</v>
      </c>
      <c r="W420" s="20" t="e">
        <f>VLOOKUP(CONCATENATE($M420,$N420,$T420),Oferta!$B$2:$Q$360,12,FALSE)</f>
        <v>#N/A</v>
      </c>
      <c r="X420" s="22">
        <v>3</v>
      </c>
      <c r="Y420" s="23" t="e">
        <f>VLOOKUP(CONCATENATE($W420,$X420),Mtz_Horarios!$E$2:$H$92,2,FALSE)</f>
        <v>#N/A</v>
      </c>
      <c r="Z420" s="23" t="e">
        <f>VLOOKUP(CONCATENATE($W420,$X420),Mtz_Horarios!$E$2:$H$92,3,FALSE)</f>
        <v>#N/A</v>
      </c>
      <c r="AA420" s="24" t="e">
        <f>VLOOKUP(CONCATENATE($W420,$X420),Mtz_Horarios!$E$2:$H$92,4,FALSE)</f>
        <v>#N/A</v>
      </c>
      <c r="AB420" s="20" t="e">
        <f>VLOOKUP(CONCATENATE($M420,$N420,$T420),Oferta!$B$2:$Q$360,16,FALSE)</f>
        <v>#N/A</v>
      </c>
      <c r="AC420" s="20" t="e">
        <f>VLOOKUP(CONCATENATE($M420,$N420,$T420),Oferta!$B$2:$Q$360,15,FALSE)</f>
        <v>#N/A</v>
      </c>
      <c r="AI420" s="5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12"/>
      <c r="AW420" s="12"/>
    </row>
    <row r="421" spans="1:49" ht="15" customHeight="1">
      <c r="A421" s="12"/>
      <c r="B421" s="12"/>
      <c r="C421" s="12"/>
      <c r="D421" s="12"/>
      <c r="E421" s="12"/>
      <c r="F421" s="12"/>
      <c r="G421" s="12"/>
      <c r="H421" s="12" t="e">
        <f t="shared" si="4"/>
        <v>#N/A</v>
      </c>
      <c r="I421" s="12" t="e">
        <f>VLOOKUP(CONCATENATE(N421,T421),Simulador!$H$26:$H$33,1,FALSE)</f>
        <v>#N/A</v>
      </c>
      <c r="J421" s="12" t="e">
        <f t="shared" si="5"/>
        <v>#N/A</v>
      </c>
      <c r="K421" s="13" t="e">
        <f t="shared" si="6"/>
        <v>#N/A</v>
      </c>
      <c r="L421" s="12" t="e">
        <f t="shared" si="7"/>
        <v>#N/A</v>
      </c>
      <c r="M421" s="14" t="s">
        <v>25</v>
      </c>
      <c r="N421" s="3" t="s">
        <v>96</v>
      </c>
      <c r="O421" s="20" t="str">
        <f>VLOOKUP(CONCATENATE($M421,$N421),Curriculos!$A$2:$J$332,4,FALSE)</f>
        <v>DESENVOLVIMENTO SOCIOECONÔMICO</v>
      </c>
      <c r="P421" s="21" t="str">
        <f>VLOOKUP(CONCATENATE($M421,$N421),Curriculos!$A$2:$J$332,5,FALSE)</f>
        <v>OB</v>
      </c>
      <c r="Q421" s="21" t="e">
        <f>VLOOKUP($N421,Oferta!$D$2:$P$100,5,FALSE)</f>
        <v>#N/A</v>
      </c>
      <c r="R421" s="21">
        <f>VLOOKUP(CONCATENATE($M421,$N421),Curriculos!$A$2:$J$332,8,FALSE)</f>
        <v>60</v>
      </c>
      <c r="S421" s="5" t="s">
        <v>33</v>
      </c>
      <c r="T421" s="22" t="s">
        <v>29</v>
      </c>
      <c r="U421" s="21" t="str">
        <f>VLOOKUP(CONCATENATE($M421,$N421),Curriculos!$A$2:$J$332,10,FALSE)</f>
        <v>DCEC</v>
      </c>
      <c r="V421" s="20" t="e">
        <f>VLOOKUP(CONCATENATE($M421,$N421,$T421),Oferta!$B$2:$R$360,17,FALSE)</f>
        <v>#N/A</v>
      </c>
      <c r="W421" s="20" t="e">
        <f>VLOOKUP(CONCATENATE($M421,$N421,$T421),Oferta!$B$2:$Q$360,12,FALSE)</f>
        <v>#N/A</v>
      </c>
      <c r="X421" s="22">
        <v>4</v>
      </c>
      <c r="Y421" s="23" t="e">
        <f>VLOOKUP(CONCATENATE($W421,$X421),Mtz_Horarios!$E$2:$H$92,2,FALSE)</f>
        <v>#N/A</v>
      </c>
      <c r="Z421" s="23" t="e">
        <f>VLOOKUP(CONCATENATE($W421,$X421),Mtz_Horarios!$E$2:$H$92,3,FALSE)</f>
        <v>#N/A</v>
      </c>
      <c r="AA421" s="24" t="e">
        <f>VLOOKUP(CONCATENATE($W421,$X421),Mtz_Horarios!$E$2:$H$92,4,FALSE)</f>
        <v>#N/A</v>
      </c>
      <c r="AB421" s="20" t="e">
        <f>VLOOKUP(CONCATENATE($M421,$N421,$T421),Oferta!$B$2:$Q$360,16,FALSE)</f>
        <v>#N/A</v>
      </c>
      <c r="AC421" s="20" t="e">
        <f>VLOOKUP(CONCATENATE($M421,$N421,$T421),Oferta!$B$2:$Q$360,15,FALSE)</f>
        <v>#N/A</v>
      </c>
      <c r="AI421" s="5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12"/>
      <c r="AW421" s="12"/>
    </row>
    <row r="422" spans="1:49" ht="15" customHeight="1">
      <c r="A422" s="12"/>
      <c r="B422" s="12"/>
      <c r="C422" s="12"/>
      <c r="D422" s="12"/>
      <c r="E422" s="12"/>
      <c r="F422" s="12"/>
      <c r="G422" s="12"/>
      <c r="H422" s="12" t="e">
        <f t="shared" si="4"/>
        <v>#N/A</v>
      </c>
      <c r="I422" s="12" t="e">
        <f>VLOOKUP(CONCATENATE(N422,T422),Simulador!$H$26:$H$33,1,FALSE)</f>
        <v>#N/A</v>
      </c>
      <c r="J422" s="12" t="e">
        <f t="shared" si="5"/>
        <v>#N/A</v>
      </c>
      <c r="K422" s="13" t="e">
        <f t="shared" si="6"/>
        <v>#N/A</v>
      </c>
      <c r="L422" s="12" t="e">
        <f t="shared" si="7"/>
        <v>#N/A</v>
      </c>
      <c r="M422" s="14" t="s">
        <v>22</v>
      </c>
      <c r="N422" s="3" t="s">
        <v>96</v>
      </c>
      <c r="O422" s="20" t="str">
        <f>VLOOKUP(CONCATENATE($M422,$N422),Curriculos!$A$2:$J$332,4,FALSE)</f>
        <v>DESENVOLVIMENTO SOCIOECONÔMICO</v>
      </c>
      <c r="P422" s="21" t="str">
        <f>VLOOKUP(CONCATENATE($M422,$N422),Curriculos!$A$2:$J$332,5,FALSE)</f>
        <v>OB</v>
      </c>
      <c r="Q422" s="21" t="e">
        <f>VLOOKUP($N422,Oferta!$D$2:$P$100,5,FALSE)</f>
        <v>#N/A</v>
      </c>
      <c r="R422" s="21">
        <f>VLOOKUP(CONCATENATE($M422,$N422),Curriculos!$A$2:$J$332,8,FALSE)</f>
        <v>60</v>
      </c>
      <c r="S422" s="5" t="s">
        <v>33</v>
      </c>
      <c r="T422" s="22" t="s">
        <v>24</v>
      </c>
      <c r="U422" s="21" t="str">
        <f>VLOOKUP(CONCATENATE($M422,$N422),Curriculos!$A$2:$J$332,10,FALSE)</f>
        <v>DCEC</v>
      </c>
      <c r="V422" s="20" t="e">
        <f>VLOOKUP(CONCATENATE($M422,$N422,$T422),Oferta!$B$2:$R$360,17,FALSE)</f>
        <v>#N/A</v>
      </c>
      <c r="W422" s="20" t="e">
        <f>VLOOKUP(CONCATENATE($M422,$N422,$T422),Oferta!$B$2:$Q$360,12,FALSE)</f>
        <v>#N/A</v>
      </c>
      <c r="X422" s="22">
        <v>1</v>
      </c>
      <c r="Y422" s="23" t="e">
        <f>VLOOKUP(CONCATENATE($W422,$X422),Mtz_Horarios!$E$2:$H$92,2,FALSE)</f>
        <v>#N/A</v>
      </c>
      <c r="Z422" s="23" t="e">
        <f>VLOOKUP(CONCATENATE($W422,$X422),Mtz_Horarios!$E$2:$H$92,3,FALSE)</f>
        <v>#N/A</v>
      </c>
      <c r="AA422" s="24" t="e">
        <f>VLOOKUP(CONCATENATE($W422,$X422),Mtz_Horarios!$E$2:$H$92,4,FALSE)</f>
        <v>#N/A</v>
      </c>
      <c r="AB422" s="20" t="e">
        <f>VLOOKUP(CONCATENATE($M422,$N422,$T422),Oferta!$B$2:$Q$360,16,FALSE)</f>
        <v>#N/A</v>
      </c>
      <c r="AC422" s="20" t="e">
        <f>VLOOKUP(CONCATENATE($M422,$N422,$T422),Oferta!$B$2:$Q$360,15,FALSE)</f>
        <v>#N/A</v>
      </c>
      <c r="AI422" s="5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12"/>
      <c r="AW422" s="12"/>
    </row>
    <row r="423" spans="1:49" ht="15" customHeight="1">
      <c r="A423" s="12"/>
      <c r="B423" s="12"/>
      <c r="C423" s="12"/>
      <c r="D423" s="12"/>
      <c r="E423" s="12"/>
      <c r="F423" s="12"/>
      <c r="G423" s="12"/>
      <c r="H423" s="12" t="e">
        <f t="shared" si="4"/>
        <v>#N/A</v>
      </c>
      <c r="I423" s="12" t="e">
        <f>VLOOKUP(CONCATENATE(N423,T423),Simulador!$H$26:$H$33,1,FALSE)</f>
        <v>#N/A</v>
      </c>
      <c r="J423" s="12" t="e">
        <f t="shared" si="5"/>
        <v>#N/A</v>
      </c>
      <c r="K423" s="13" t="e">
        <f t="shared" si="6"/>
        <v>#N/A</v>
      </c>
      <c r="L423" s="12" t="e">
        <f t="shared" si="7"/>
        <v>#N/A</v>
      </c>
      <c r="M423" s="14" t="s">
        <v>22</v>
      </c>
      <c r="N423" s="3" t="s">
        <v>96</v>
      </c>
      <c r="O423" s="20" t="str">
        <f>VLOOKUP(CONCATENATE($M423,$N423),Curriculos!$A$2:$J$332,4,FALSE)</f>
        <v>DESENVOLVIMENTO SOCIOECONÔMICO</v>
      </c>
      <c r="P423" s="21" t="str">
        <f>VLOOKUP(CONCATENATE($M423,$N423),Curriculos!$A$2:$J$332,5,FALSE)</f>
        <v>OB</v>
      </c>
      <c r="Q423" s="21" t="e">
        <f>VLOOKUP($N423,Oferta!$D$2:$P$100,5,FALSE)</f>
        <v>#N/A</v>
      </c>
      <c r="R423" s="21">
        <f>VLOOKUP(CONCATENATE($M423,$N423),Curriculos!$A$2:$J$332,8,FALSE)</f>
        <v>60</v>
      </c>
      <c r="S423" s="5" t="s">
        <v>33</v>
      </c>
      <c r="T423" s="22" t="s">
        <v>24</v>
      </c>
      <c r="U423" s="21" t="str">
        <f>VLOOKUP(CONCATENATE($M423,$N423),Curriculos!$A$2:$J$332,10,FALSE)</f>
        <v>DCEC</v>
      </c>
      <c r="V423" s="20" t="e">
        <f>VLOOKUP(CONCATENATE($M423,$N423,$T423),Oferta!$B$2:$R$360,17,FALSE)</f>
        <v>#N/A</v>
      </c>
      <c r="W423" s="20" t="e">
        <f>VLOOKUP(CONCATENATE($M423,$N423,$T423),Oferta!$B$2:$Q$360,12,FALSE)</f>
        <v>#N/A</v>
      </c>
      <c r="X423" s="22">
        <v>2</v>
      </c>
      <c r="Y423" s="23" t="e">
        <f>VLOOKUP(CONCATENATE($W423,$X423),Mtz_Horarios!$E$2:$H$92,2,FALSE)</f>
        <v>#N/A</v>
      </c>
      <c r="Z423" s="23" t="e">
        <f>VLOOKUP(CONCATENATE($W423,$X423),Mtz_Horarios!$E$2:$H$92,3,FALSE)</f>
        <v>#N/A</v>
      </c>
      <c r="AA423" s="24" t="e">
        <f>VLOOKUP(CONCATENATE($W423,$X423),Mtz_Horarios!$E$2:$H$92,4,FALSE)</f>
        <v>#N/A</v>
      </c>
      <c r="AB423" s="20" t="e">
        <f>VLOOKUP(CONCATENATE($M423,$N423,$T423),Oferta!$B$2:$Q$360,16,FALSE)</f>
        <v>#N/A</v>
      </c>
      <c r="AC423" s="20" t="e">
        <f>VLOOKUP(CONCATENATE($M423,$N423,$T423),Oferta!$B$2:$Q$360,15,FALSE)</f>
        <v>#N/A</v>
      </c>
      <c r="AI423" s="5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12"/>
      <c r="AW423" s="12"/>
    </row>
    <row r="424" spans="1:49" ht="15" customHeight="1">
      <c r="A424" s="12"/>
      <c r="B424" s="12"/>
      <c r="C424" s="12"/>
      <c r="D424" s="12"/>
      <c r="E424" s="12"/>
      <c r="F424" s="12"/>
      <c r="G424" s="12"/>
      <c r="H424" s="12" t="e">
        <f t="shared" si="4"/>
        <v>#N/A</v>
      </c>
      <c r="I424" s="12" t="e">
        <f>VLOOKUP(CONCATENATE(N424,T424),Simulador!$H$26:$H$33,1,FALSE)</f>
        <v>#N/A</v>
      </c>
      <c r="J424" s="12" t="e">
        <f t="shared" si="5"/>
        <v>#N/A</v>
      </c>
      <c r="K424" s="13" t="e">
        <f t="shared" si="6"/>
        <v>#N/A</v>
      </c>
      <c r="L424" s="12" t="e">
        <f t="shared" si="7"/>
        <v>#N/A</v>
      </c>
      <c r="M424" s="14" t="s">
        <v>22</v>
      </c>
      <c r="N424" s="3" t="s">
        <v>96</v>
      </c>
      <c r="O424" s="20" t="str">
        <f>VLOOKUP(CONCATENATE($M424,$N424),Curriculos!$A$2:$J$332,4,FALSE)</f>
        <v>DESENVOLVIMENTO SOCIOECONÔMICO</v>
      </c>
      <c r="P424" s="21" t="str">
        <f>VLOOKUP(CONCATENATE($M424,$N424),Curriculos!$A$2:$J$332,5,FALSE)</f>
        <v>OB</v>
      </c>
      <c r="Q424" s="21" t="e">
        <f>VLOOKUP($N424,Oferta!$D$2:$P$100,5,FALSE)</f>
        <v>#N/A</v>
      </c>
      <c r="R424" s="21">
        <f>VLOOKUP(CONCATENATE($M424,$N424),Curriculos!$A$2:$J$332,8,FALSE)</f>
        <v>60</v>
      </c>
      <c r="S424" s="5" t="s">
        <v>33</v>
      </c>
      <c r="T424" s="22" t="s">
        <v>24</v>
      </c>
      <c r="U424" s="21" t="str">
        <f>VLOOKUP(CONCATENATE($M424,$N424),Curriculos!$A$2:$J$332,10,FALSE)</f>
        <v>DCEC</v>
      </c>
      <c r="V424" s="20" t="e">
        <f>VLOOKUP(CONCATENATE($M424,$N424,$T424),Oferta!$B$2:$R$360,17,FALSE)</f>
        <v>#N/A</v>
      </c>
      <c r="W424" s="20" t="e">
        <f>VLOOKUP(CONCATENATE($M424,$N424,$T424),Oferta!$B$2:$Q$360,12,FALSE)</f>
        <v>#N/A</v>
      </c>
      <c r="X424" s="22">
        <v>3</v>
      </c>
      <c r="Y424" s="23" t="e">
        <f>VLOOKUP(CONCATENATE($W424,$X424),Mtz_Horarios!$E$2:$H$92,2,FALSE)</f>
        <v>#N/A</v>
      </c>
      <c r="Z424" s="23" t="e">
        <f>VLOOKUP(CONCATENATE($W424,$X424),Mtz_Horarios!$E$2:$H$92,3,FALSE)</f>
        <v>#N/A</v>
      </c>
      <c r="AA424" s="24" t="e">
        <f>VLOOKUP(CONCATENATE($W424,$X424),Mtz_Horarios!$E$2:$H$92,4,FALSE)</f>
        <v>#N/A</v>
      </c>
      <c r="AB424" s="20" t="e">
        <f>VLOOKUP(CONCATENATE($M424,$N424,$T424),Oferta!$B$2:$Q$360,16,FALSE)</f>
        <v>#N/A</v>
      </c>
      <c r="AC424" s="20" t="e">
        <f>VLOOKUP(CONCATENATE($M424,$N424,$T424),Oferta!$B$2:$Q$360,15,FALSE)</f>
        <v>#N/A</v>
      </c>
      <c r="AI424" s="5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12"/>
      <c r="AW424" s="12"/>
    </row>
    <row r="425" spans="1:49" ht="15" customHeight="1">
      <c r="A425" s="12"/>
      <c r="B425" s="12"/>
      <c r="C425" s="12"/>
      <c r="D425" s="12"/>
      <c r="E425" s="12"/>
      <c r="F425" s="12"/>
      <c r="G425" s="12"/>
      <c r="H425" s="12" t="e">
        <f t="shared" si="4"/>
        <v>#N/A</v>
      </c>
      <c r="I425" s="12" t="e">
        <f>VLOOKUP(CONCATENATE(N425,T425),Simulador!$H$26:$H$33,1,FALSE)</f>
        <v>#N/A</v>
      </c>
      <c r="J425" s="12" t="e">
        <f t="shared" si="5"/>
        <v>#N/A</v>
      </c>
      <c r="K425" s="13" t="e">
        <f t="shared" si="6"/>
        <v>#N/A</v>
      </c>
      <c r="L425" s="12" t="e">
        <f t="shared" si="7"/>
        <v>#N/A</v>
      </c>
      <c r="M425" s="14" t="s">
        <v>22</v>
      </c>
      <c r="N425" s="3" t="s">
        <v>96</v>
      </c>
      <c r="O425" s="20" t="str">
        <f>VLOOKUP(CONCATENATE($M425,$N425),Curriculos!$A$2:$J$332,4,FALSE)</f>
        <v>DESENVOLVIMENTO SOCIOECONÔMICO</v>
      </c>
      <c r="P425" s="21" t="str">
        <f>VLOOKUP(CONCATENATE($M425,$N425),Curriculos!$A$2:$J$332,5,FALSE)</f>
        <v>OB</v>
      </c>
      <c r="Q425" s="21" t="e">
        <f>VLOOKUP($N425,Oferta!$D$2:$P$100,5,FALSE)</f>
        <v>#N/A</v>
      </c>
      <c r="R425" s="21">
        <f>VLOOKUP(CONCATENATE($M425,$N425),Curriculos!$A$2:$J$332,8,FALSE)</f>
        <v>60</v>
      </c>
      <c r="S425" s="5" t="s">
        <v>33</v>
      </c>
      <c r="T425" s="22" t="s">
        <v>24</v>
      </c>
      <c r="U425" s="21" t="str">
        <f>VLOOKUP(CONCATENATE($M425,$N425),Curriculos!$A$2:$J$332,10,FALSE)</f>
        <v>DCEC</v>
      </c>
      <c r="V425" s="20" t="e">
        <f>VLOOKUP(CONCATENATE($M425,$N425,$T425),Oferta!$B$2:$R$360,17,FALSE)</f>
        <v>#N/A</v>
      </c>
      <c r="W425" s="20" t="e">
        <f>VLOOKUP(CONCATENATE($M425,$N425,$T425),Oferta!$B$2:$Q$360,12,FALSE)</f>
        <v>#N/A</v>
      </c>
      <c r="X425" s="22">
        <v>4</v>
      </c>
      <c r="Y425" s="23" t="e">
        <f>VLOOKUP(CONCATENATE($W425,$X425),Mtz_Horarios!$E$2:$H$92,2,FALSE)</f>
        <v>#N/A</v>
      </c>
      <c r="Z425" s="23" t="e">
        <f>VLOOKUP(CONCATENATE($W425,$X425),Mtz_Horarios!$E$2:$H$92,3,FALSE)</f>
        <v>#N/A</v>
      </c>
      <c r="AA425" s="24" t="e">
        <f>VLOOKUP(CONCATENATE($W425,$X425),Mtz_Horarios!$E$2:$H$92,4,FALSE)</f>
        <v>#N/A</v>
      </c>
      <c r="AB425" s="20" t="e">
        <f>VLOOKUP(CONCATENATE($M425,$N425,$T425),Oferta!$B$2:$Q$360,16,FALSE)</f>
        <v>#N/A</v>
      </c>
      <c r="AC425" s="20" t="e">
        <f>VLOOKUP(CONCATENATE($M425,$N425,$T425),Oferta!$B$2:$Q$360,15,FALSE)</f>
        <v>#N/A</v>
      </c>
      <c r="AI425" s="5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12"/>
      <c r="AW425" s="12"/>
    </row>
    <row r="426" spans="1:49" ht="15" hidden="1" customHeight="1">
      <c r="A426" s="12"/>
      <c r="B426" s="12"/>
      <c r="C426" s="12"/>
      <c r="D426" s="12"/>
      <c r="E426" s="12"/>
      <c r="F426" s="12"/>
      <c r="G426" s="12"/>
      <c r="H426" s="12" t="e">
        <f t="shared" si="4"/>
        <v>#N/A</v>
      </c>
      <c r="I426" s="12" t="e">
        <f>VLOOKUP(CONCATENATE(N426,T426),Simulador!$H$26:$H$33,1,FALSE)</f>
        <v>#N/A</v>
      </c>
      <c r="J426" s="12" t="e">
        <f t="shared" si="5"/>
        <v>#N/A</v>
      </c>
      <c r="K426" s="13" t="e">
        <f t="shared" si="6"/>
        <v>#N/A</v>
      </c>
      <c r="L426" s="12" t="e">
        <f t="shared" si="7"/>
        <v>#N/A</v>
      </c>
      <c r="M426" s="14" t="s">
        <v>31</v>
      </c>
      <c r="N426" s="3" t="s">
        <v>97</v>
      </c>
      <c r="O426" s="20" t="str">
        <f>VLOOKUP(CONCATENATE($M426,$N426),Curriculos!$A$2:$J$332,4,FALSE)</f>
        <v>DIREITO ECONÔMICO</v>
      </c>
      <c r="P426" s="21" t="str">
        <f>VLOOKUP(CONCATENATE($M426,$N426),Curriculos!$A$2:$J$332,5,FALSE)</f>
        <v>OP</v>
      </c>
      <c r="Q426" s="21" t="e">
        <f>VLOOKUP($N426,Oferta!$D$2:$P$100,5,FALSE)</f>
        <v>#N/A</v>
      </c>
      <c r="R426" s="21">
        <f>VLOOKUP(CONCATENATE($M426,$N426),Curriculos!$A$2:$J$332,8,FALSE)</f>
        <v>60</v>
      </c>
      <c r="S426" s="5" t="s">
        <v>33</v>
      </c>
      <c r="T426" s="22" t="s">
        <v>24</v>
      </c>
      <c r="U426" s="21" t="str">
        <f>VLOOKUP(CONCATENATE($M426,$N426),Curriculos!$A$2:$J$332,10,FALSE)</f>
        <v>DCJUR</v>
      </c>
      <c r="V426" s="20" t="e">
        <f>VLOOKUP(CONCATENATE($M426,$N426,$T426),Oferta!$B$2:$R$360,17,FALSE)</f>
        <v>#N/A</v>
      </c>
      <c r="W426" s="20" t="e">
        <f>VLOOKUP(CONCATENATE($M426,$N426,$T426),Oferta!$B$2:$Q$360,12,FALSE)</f>
        <v>#N/A</v>
      </c>
      <c r="X426" s="22">
        <v>1</v>
      </c>
      <c r="Y426" s="23" t="e">
        <f>VLOOKUP(CONCATENATE($W426,$X426),Mtz_Horarios!$E$2:$H$92,2,FALSE)</f>
        <v>#N/A</v>
      </c>
      <c r="Z426" s="23" t="e">
        <f>VLOOKUP(CONCATENATE($W426,$X426),Mtz_Horarios!$E$2:$H$92,3,FALSE)</f>
        <v>#N/A</v>
      </c>
      <c r="AA426" s="24" t="e">
        <f>VLOOKUP(CONCATENATE($W426,$X426),Mtz_Horarios!$E$2:$H$92,4,FALSE)</f>
        <v>#N/A</v>
      </c>
      <c r="AB426" s="20" t="e">
        <f>VLOOKUP(CONCATENATE($M426,$N426,$T426),Oferta!$B$2:$Q$360,16,FALSE)</f>
        <v>#N/A</v>
      </c>
      <c r="AC426" s="20" t="e">
        <f>VLOOKUP(CONCATENATE($M426,$N426,$T426),Oferta!$B$2:$Q$360,15,FALSE)</f>
        <v>#N/A</v>
      </c>
      <c r="AI426" s="5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12"/>
      <c r="AW426" s="12"/>
    </row>
    <row r="427" spans="1:49" ht="15" hidden="1" customHeight="1">
      <c r="A427" s="12"/>
      <c r="B427" s="12"/>
      <c r="C427" s="12"/>
      <c r="D427" s="12"/>
      <c r="E427" s="12"/>
      <c r="F427" s="12"/>
      <c r="G427" s="12"/>
      <c r="H427" s="12" t="e">
        <f t="shared" si="4"/>
        <v>#N/A</v>
      </c>
      <c r="I427" s="12" t="e">
        <f>VLOOKUP(CONCATENATE(N427,T427),Simulador!$H$26:$H$33,1,FALSE)</f>
        <v>#N/A</v>
      </c>
      <c r="J427" s="12" t="e">
        <f t="shared" si="5"/>
        <v>#N/A</v>
      </c>
      <c r="K427" s="13" t="e">
        <f t="shared" si="6"/>
        <v>#N/A</v>
      </c>
      <c r="L427" s="12" t="e">
        <f t="shared" si="7"/>
        <v>#N/A</v>
      </c>
      <c r="M427" s="14" t="s">
        <v>31</v>
      </c>
      <c r="N427" s="3" t="s">
        <v>97</v>
      </c>
      <c r="O427" s="20" t="str">
        <f>VLOOKUP(CONCATENATE($M427,$N427),Curriculos!$A$2:$J$332,4,FALSE)</f>
        <v>DIREITO ECONÔMICO</v>
      </c>
      <c r="P427" s="21" t="str">
        <f>VLOOKUP(CONCATENATE($M427,$N427),Curriculos!$A$2:$J$332,5,FALSE)</f>
        <v>OP</v>
      </c>
      <c r="Q427" s="21" t="e">
        <f>VLOOKUP($N427,Oferta!$D$2:$P$100,5,FALSE)</f>
        <v>#N/A</v>
      </c>
      <c r="R427" s="21">
        <f>VLOOKUP(CONCATENATE($M427,$N427),Curriculos!$A$2:$J$332,8,FALSE)</f>
        <v>60</v>
      </c>
      <c r="S427" s="5" t="s">
        <v>33</v>
      </c>
      <c r="T427" s="22" t="s">
        <v>24</v>
      </c>
      <c r="U427" s="21" t="str">
        <f>VLOOKUP(CONCATENATE($M427,$N427),Curriculos!$A$2:$J$332,10,FALSE)</f>
        <v>DCJUR</v>
      </c>
      <c r="V427" s="20" t="e">
        <f>VLOOKUP(CONCATENATE($M427,$N427,$T427),Oferta!$B$2:$R$360,17,FALSE)</f>
        <v>#N/A</v>
      </c>
      <c r="W427" s="20" t="e">
        <f>VLOOKUP(CONCATENATE($M427,$N427,$T427),Oferta!$B$2:$Q$360,12,FALSE)</f>
        <v>#N/A</v>
      </c>
      <c r="X427" s="22">
        <v>2</v>
      </c>
      <c r="Y427" s="23" t="e">
        <f>VLOOKUP(CONCATENATE($W427,$X427),Mtz_Horarios!$E$2:$H$92,2,FALSE)</f>
        <v>#N/A</v>
      </c>
      <c r="Z427" s="23" t="e">
        <f>VLOOKUP(CONCATENATE($W427,$X427),Mtz_Horarios!$E$2:$H$92,3,FALSE)</f>
        <v>#N/A</v>
      </c>
      <c r="AA427" s="24" t="e">
        <f>VLOOKUP(CONCATENATE($W427,$X427),Mtz_Horarios!$E$2:$H$92,4,FALSE)</f>
        <v>#N/A</v>
      </c>
      <c r="AB427" s="20" t="e">
        <f>VLOOKUP(CONCATENATE($M427,$N427,$T427),Oferta!$B$2:$Q$360,16,FALSE)</f>
        <v>#N/A</v>
      </c>
      <c r="AC427" s="20" t="e">
        <f>VLOOKUP(CONCATENATE($M427,$N427,$T427),Oferta!$B$2:$Q$360,15,FALSE)</f>
        <v>#N/A</v>
      </c>
      <c r="AI427" s="5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12"/>
      <c r="AW427" s="12"/>
    </row>
    <row r="428" spans="1:49" ht="15" hidden="1" customHeight="1">
      <c r="A428" s="12"/>
      <c r="B428" s="12"/>
      <c r="C428" s="12"/>
      <c r="D428" s="12"/>
      <c r="E428" s="12"/>
      <c r="F428" s="12"/>
      <c r="G428" s="12"/>
      <c r="H428" s="12" t="e">
        <f t="shared" si="4"/>
        <v>#N/A</v>
      </c>
      <c r="I428" s="12" t="e">
        <f>VLOOKUP(CONCATENATE(N428,T428),Simulador!$H$26:$H$33,1,FALSE)</f>
        <v>#N/A</v>
      </c>
      <c r="J428" s="12" t="e">
        <f t="shared" si="5"/>
        <v>#N/A</v>
      </c>
      <c r="K428" s="13" t="e">
        <f t="shared" si="6"/>
        <v>#N/A</v>
      </c>
      <c r="L428" s="12" t="e">
        <f t="shared" si="7"/>
        <v>#N/A</v>
      </c>
      <c r="M428" s="14" t="s">
        <v>31</v>
      </c>
      <c r="N428" s="3" t="s">
        <v>97</v>
      </c>
      <c r="O428" s="20" t="str">
        <f>VLOOKUP(CONCATENATE($M428,$N428),Curriculos!$A$2:$J$332,4,FALSE)</f>
        <v>DIREITO ECONÔMICO</v>
      </c>
      <c r="P428" s="21" t="str">
        <f>VLOOKUP(CONCATENATE($M428,$N428),Curriculos!$A$2:$J$332,5,FALSE)</f>
        <v>OP</v>
      </c>
      <c r="Q428" s="21" t="e">
        <f>VLOOKUP($N428,Oferta!$D$2:$P$100,5,FALSE)</f>
        <v>#N/A</v>
      </c>
      <c r="R428" s="21">
        <f>VLOOKUP(CONCATENATE($M428,$N428),Curriculos!$A$2:$J$332,8,FALSE)</f>
        <v>60</v>
      </c>
      <c r="S428" s="5" t="s">
        <v>33</v>
      </c>
      <c r="T428" s="22" t="s">
        <v>24</v>
      </c>
      <c r="U428" s="21" t="str">
        <f>VLOOKUP(CONCATENATE($M428,$N428),Curriculos!$A$2:$J$332,10,FALSE)</f>
        <v>DCJUR</v>
      </c>
      <c r="V428" s="20" t="e">
        <f>VLOOKUP(CONCATENATE($M428,$N428,$T428),Oferta!$B$2:$R$360,17,FALSE)</f>
        <v>#N/A</v>
      </c>
      <c r="W428" s="20" t="e">
        <f>VLOOKUP(CONCATENATE($M428,$N428,$T428),Oferta!$B$2:$Q$360,12,FALSE)</f>
        <v>#N/A</v>
      </c>
      <c r="X428" s="22">
        <v>3</v>
      </c>
      <c r="Y428" s="23" t="e">
        <f>VLOOKUP(CONCATENATE($W428,$X428),Mtz_Horarios!$E$2:$H$92,2,FALSE)</f>
        <v>#N/A</v>
      </c>
      <c r="Z428" s="23" t="e">
        <f>VLOOKUP(CONCATENATE($W428,$X428),Mtz_Horarios!$E$2:$H$92,3,FALSE)</f>
        <v>#N/A</v>
      </c>
      <c r="AA428" s="24" t="e">
        <f>VLOOKUP(CONCATENATE($W428,$X428),Mtz_Horarios!$E$2:$H$92,4,FALSE)</f>
        <v>#N/A</v>
      </c>
      <c r="AB428" s="20" t="e">
        <f>VLOOKUP(CONCATENATE($M428,$N428,$T428),Oferta!$B$2:$Q$360,16,FALSE)</f>
        <v>#N/A</v>
      </c>
      <c r="AC428" s="20" t="e">
        <f>VLOOKUP(CONCATENATE($M428,$N428,$T428),Oferta!$B$2:$Q$360,15,FALSE)</f>
        <v>#N/A</v>
      </c>
      <c r="AI428" s="5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12"/>
      <c r="AW428" s="12"/>
    </row>
    <row r="429" spans="1:49" ht="15" hidden="1" customHeight="1">
      <c r="A429" s="12"/>
      <c r="B429" s="12"/>
      <c r="C429" s="12"/>
      <c r="D429" s="12"/>
      <c r="E429" s="12"/>
      <c r="F429" s="12"/>
      <c r="G429" s="12"/>
      <c r="H429" s="12" t="e">
        <f t="shared" si="4"/>
        <v>#N/A</v>
      </c>
      <c r="I429" s="12" t="e">
        <f>VLOOKUP(CONCATENATE(N429,T429),Simulador!$H$26:$H$33,1,FALSE)</f>
        <v>#N/A</v>
      </c>
      <c r="J429" s="12" t="e">
        <f t="shared" si="5"/>
        <v>#N/A</v>
      </c>
      <c r="K429" s="13" t="e">
        <f t="shared" si="6"/>
        <v>#N/A</v>
      </c>
      <c r="L429" s="12" t="e">
        <f t="shared" si="7"/>
        <v>#N/A</v>
      </c>
      <c r="M429" s="14" t="s">
        <v>31</v>
      </c>
      <c r="N429" s="3" t="s">
        <v>97</v>
      </c>
      <c r="O429" s="20" t="str">
        <f>VLOOKUP(CONCATENATE($M429,$N429),Curriculos!$A$2:$J$332,4,FALSE)</f>
        <v>DIREITO ECONÔMICO</v>
      </c>
      <c r="P429" s="21" t="str">
        <f>VLOOKUP(CONCATENATE($M429,$N429),Curriculos!$A$2:$J$332,5,FALSE)</f>
        <v>OP</v>
      </c>
      <c r="Q429" s="21" t="e">
        <f>VLOOKUP($N429,Oferta!$D$2:$P$100,5,FALSE)</f>
        <v>#N/A</v>
      </c>
      <c r="R429" s="21">
        <f>VLOOKUP(CONCATENATE($M429,$N429),Curriculos!$A$2:$J$332,8,FALSE)</f>
        <v>60</v>
      </c>
      <c r="S429" s="5" t="s">
        <v>33</v>
      </c>
      <c r="T429" s="22" t="s">
        <v>24</v>
      </c>
      <c r="U429" s="21" t="str">
        <f>VLOOKUP(CONCATENATE($M429,$N429),Curriculos!$A$2:$J$332,10,FALSE)</f>
        <v>DCJUR</v>
      </c>
      <c r="V429" s="20" t="e">
        <f>VLOOKUP(CONCATENATE($M429,$N429,$T429),Oferta!$B$2:$R$360,17,FALSE)</f>
        <v>#N/A</v>
      </c>
      <c r="W429" s="20" t="e">
        <f>VLOOKUP(CONCATENATE($M429,$N429,$T429),Oferta!$B$2:$Q$360,12,FALSE)</f>
        <v>#N/A</v>
      </c>
      <c r="X429" s="22">
        <v>4</v>
      </c>
      <c r="Y429" s="23" t="e">
        <f>VLOOKUP(CONCATENATE($W429,$X429),Mtz_Horarios!$E$2:$H$92,2,FALSE)</f>
        <v>#N/A</v>
      </c>
      <c r="Z429" s="23" t="e">
        <f>VLOOKUP(CONCATENATE($W429,$X429),Mtz_Horarios!$E$2:$H$92,3,FALSE)</f>
        <v>#N/A</v>
      </c>
      <c r="AA429" s="24" t="e">
        <f>VLOOKUP(CONCATENATE($W429,$X429),Mtz_Horarios!$E$2:$H$92,4,FALSE)</f>
        <v>#N/A</v>
      </c>
      <c r="AB429" s="20" t="e">
        <f>VLOOKUP(CONCATENATE($M429,$N429,$T429),Oferta!$B$2:$Q$360,16,FALSE)</f>
        <v>#N/A</v>
      </c>
      <c r="AC429" s="20" t="e">
        <f>VLOOKUP(CONCATENATE($M429,$N429,$T429),Oferta!$B$2:$Q$360,15,FALSE)</f>
        <v>#N/A</v>
      </c>
      <c r="AI429" s="5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12"/>
      <c r="AW429" s="12"/>
    </row>
    <row r="430" spans="1:49" ht="15" hidden="1" customHeight="1">
      <c r="A430" s="12"/>
      <c r="B430" s="12"/>
      <c r="C430" s="12"/>
      <c r="D430" s="12"/>
      <c r="E430" s="12"/>
      <c r="F430" s="12"/>
      <c r="G430" s="12"/>
      <c r="H430" s="12" t="e">
        <f t="shared" si="4"/>
        <v>#N/A</v>
      </c>
      <c r="I430" s="12" t="e">
        <f>VLOOKUP(CONCATENATE(N430,T430),Simulador!$H$26:$H$33,1,FALSE)</f>
        <v>#N/A</v>
      </c>
      <c r="J430" s="12" t="e">
        <f t="shared" si="5"/>
        <v>#N/A</v>
      </c>
      <c r="K430" s="13" t="e">
        <f t="shared" si="6"/>
        <v>#N/A</v>
      </c>
      <c r="L430" s="12" t="e">
        <f t="shared" si="7"/>
        <v>#N/A</v>
      </c>
      <c r="M430" s="14" t="s">
        <v>31</v>
      </c>
      <c r="N430" s="3" t="s">
        <v>97</v>
      </c>
      <c r="O430" s="20" t="str">
        <f>VLOOKUP(CONCATENATE($M430,$N430),Curriculos!$A$2:$J$332,4,FALSE)</f>
        <v>DIREITO ECONÔMICO</v>
      </c>
      <c r="P430" s="21" t="str">
        <f>VLOOKUP(CONCATENATE($M430,$N430),Curriculos!$A$2:$J$332,5,FALSE)</f>
        <v>OP</v>
      </c>
      <c r="Q430" s="21" t="e">
        <f>VLOOKUP($N430,Oferta!$D$2:$P$100,5,FALSE)</f>
        <v>#N/A</v>
      </c>
      <c r="R430" s="21">
        <f>VLOOKUP(CONCATENATE($M430,$N430),Curriculos!$A$2:$J$332,8,FALSE)</f>
        <v>60</v>
      </c>
      <c r="S430" s="5" t="s">
        <v>33</v>
      </c>
      <c r="T430" s="22" t="s">
        <v>29</v>
      </c>
      <c r="U430" s="21" t="str">
        <f>VLOOKUP(CONCATENATE($M430,$N430),Curriculos!$A$2:$J$332,10,FALSE)</f>
        <v>DCJUR</v>
      </c>
      <c r="V430" s="20" t="e">
        <f>VLOOKUP(CONCATENATE($M430,$N430,$T430),Oferta!$B$2:$R$360,17,FALSE)</f>
        <v>#N/A</v>
      </c>
      <c r="W430" s="20" t="e">
        <f>VLOOKUP(CONCATENATE($M430,$N430,$T430),Oferta!$B$2:$Q$360,12,FALSE)</f>
        <v>#N/A</v>
      </c>
      <c r="X430" s="22">
        <v>1</v>
      </c>
      <c r="Y430" s="23" t="e">
        <f>VLOOKUP(CONCATENATE($W430,$X430),Mtz_Horarios!$E$2:$H$92,2,FALSE)</f>
        <v>#N/A</v>
      </c>
      <c r="Z430" s="23" t="e">
        <f>VLOOKUP(CONCATENATE($W430,$X430),Mtz_Horarios!$E$2:$H$92,3,FALSE)</f>
        <v>#N/A</v>
      </c>
      <c r="AA430" s="24" t="e">
        <f>VLOOKUP(CONCATENATE($W430,$X430),Mtz_Horarios!$E$2:$H$92,4,FALSE)</f>
        <v>#N/A</v>
      </c>
      <c r="AB430" s="20" t="e">
        <f>VLOOKUP(CONCATENATE($M430,$N430,$T430),Oferta!$B$2:$Q$360,16,FALSE)</f>
        <v>#N/A</v>
      </c>
      <c r="AC430" s="20" t="e">
        <f>VLOOKUP(CONCATENATE($M430,$N430,$T430),Oferta!$B$2:$Q$360,15,FALSE)</f>
        <v>#N/A</v>
      </c>
      <c r="AI430" s="5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12"/>
      <c r="AW430" s="12"/>
    </row>
    <row r="431" spans="1:49" ht="15" hidden="1" customHeight="1">
      <c r="A431" s="12"/>
      <c r="B431" s="12"/>
      <c r="C431" s="12"/>
      <c r="D431" s="12"/>
      <c r="E431" s="12"/>
      <c r="F431" s="12"/>
      <c r="G431" s="12"/>
      <c r="H431" s="12" t="e">
        <f t="shared" si="4"/>
        <v>#N/A</v>
      </c>
      <c r="I431" s="12" t="e">
        <f>VLOOKUP(CONCATENATE(N431,T431),Simulador!$H$26:$H$33,1,FALSE)</f>
        <v>#N/A</v>
      </c>
      <c r="J431" s="12" t="e">
        <f t="shared" si="5"/>
        <v>#N/A</v>
      </c>
      <c r="K431" s="13" t="e">
        <f t="shared" si="6"/>
        <v>#N/A</v>
      </c>
      <c r="L431" s="12" t="e">
        <f t="shared" si="7"/>
        <v>#N/A</v>
      </c>
      <c r="M431" s="14" t="s">
        <v>31</v>
      </c>
      <c r="N431" s="3" t="s">
        <v>97</v>
      </c>
      <c r="O431" s="20" t="str">
        <f>VLOOKUP(CONCATENATE($M431,$N431),Curriculos!$A$2:$J$332,4,FALSE)</f>
        <v>DIREITO ECONÔMICO</v>
      </c>
      <c r="P431" s="21" t="str">
        <f>VLOOKUP(CONCATENATE($M431,$N431),Curriculos!$A$2:$J$332,5,FALSE)</f>
        <v>OP</v>
      </c>
      <c r="Q431" s="21" t="e">
        <f>VLOOKUP($N431,Oferta!$D$2:$P$100,5,FALSE)</f>
        <v>#N/A</v>
      </c>
      <c r="R431" s="21">
        <f>VLOOKUP(CONCATENATE($M431,$N431),Curriculos!$A$2:$J$332,8,FALSE)</f>
        <v>60</v>
      </c>
      <c r="S431" s="5" t="s">
        <v>33</v>
      </c>
      <c r="T431" s="22" t="s">
        <v>29</v>
      </c>
      <c r="U431" s="21" t="str">
        <f>VLOOKUP(CONCATENATE($M431,$N431),Curriculos!$A$2:$J$332,10,FALSE)</f>
        <v>DCJUR</v>
      </c>
      <c r="V431" s="20" t="e">
        <f>VLOOKUP(CONCATENATE($M431,$N431,$T431),Oferta!$B$2:$R$360,17,FALSE)</f>
        <v>#N/A</v>
      </c>
      <c r="W431" s="20" t="e">
        <f>VLOOKUP(CONCATENATE($M431,$N431,$T431),Oferta!$B$2:$Q$360,12,FALSE)</f>
        <v>#N/A</v>
      </c>
      <c r="X431" s="22">
        <v>2</v>
      </c>
      <c r="Y431" s="23" t="e">
        <f>VLOOKUP(CONCATENATE($W431,$X431),Mtz_Horarios!$E$2:$H$92,2,FALSE)</f>
        <v>#N/A</v>
      </c>
      <c r="Z431" s="23" t="e">
        <f>VLOOKUP(CONCATENATE($W431,$X431),Mtz_Horarios!$E$2:$H$92,3,FALSE)</f>
        <v>#N/A</v>
      </c>
      <c r="AA431" s="24" t="e">
        <f>VLOOKUP(CONCATENATE($W431,$X431),Mtz_Horarios!$E$2:$H$92,4,FALSE)</f>
        <v>#N/A</v>
      </c>
      <c r="AB431" s="20" t="e">
        <f>VLOOKUP(CONCATENATE($M431,$N431,$T431),Oferta!$B$2:$Q$360,16,FALSE)</f>
        <v>#N/A</v>
      </c>
      <c r="AC431" s="20" t="e">
        <f>VLOOKUP(CONCATENATE($M431,$N431,$T431),Oferta!$B$2:$Q$360,15,FALSE)</f>
        <v>#N/A</v>
      </c>
      <c r="AI431" s="5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12"/>
      <c r="AW431" s="12"/>
    </row>
    <row r="432" spans="1:49" ht="15" hidden="1" customHeight="1">
      <c r="A432" s="12"/>
      <c r="B432" s="12"/>
      <c r="C432" s="12"/>
      <c r="D432" s="12"/>
      <c r="E432" s="12"/>
      <c r="F432" s="12"/>
      <c r="G432" s="12"/>
      <c r="H432" s="12" t="e">
        <f t="shared" si="4"/>
        <v>#N/A</v>
      </c>
      <c r="I432" s="12" t="e">
        <f>VLOOKUP(CONCATENATE(N432,T432),Simulador!$H$26:$H$33,1,FALSE)</f>
        <v>#N/A</v>
      </c>
      <c r="J432" s="12" t="e">
        <f t="shared" si="5"/>
        <v>#N/A</v>
      </c>
      <c r="K432" s="13" t="e">
        <f t="shared" si="6"/>
        <v>#N/A</v>
      </c>
      <c r="L432" s="12" t="e">
        <f t="shared" si="7"/>
        <v>#N/A</v>
      </c>
      <c r="M432" s="14" t="s">
        <v>31</v>
      </c>
      <c r="N432" s="3" t="s">
        <v>97</v>
      </c>
      <c r="O432" s="20" t="str">
        <f>VLOOKUP(CONCATENATE($M432,$N432),Curriculos!$A$2:$J$332,4,FALSE)</f>
        <v>DIREITO ECONÔMICO</v>
      </c>
      <c r="P432" s="21" t="str">
        <f>VLOOKUP(CONCATENATE($M432,$N432),Curriculos!$A$2:$J$332,5,FALSE)</f>
        <v>OP</v>
      </c>
      <c r="Q432" s="21" t="e">
        <f>VLOOKUP($N432,Oferta!$D$2:$P$100,5,FALSE)</f>
        <v>#N/A</v>
      </c>
      <c r="R432" s="21">
        <f>VLOOKUP(CONCATENATE($M432,$N432),Curriculos!$A$2:$J$332,8,FALSE)</f>
        <v>60</v>
      </c>
      <c r="S432" s="5" t="s">
        <v>33</v>
      </c>
      <c r="T432" s="22" t="s">
        <v>29</v>
      </c>
      <c r="U432" s="21" t="str">
        <f>VLOOKUP(CONCATENATE($M432,$N432),Curriculos!$A$2:$J$332,10,FALSE)</f>
        <v>DCJUR</v>
      </c>
      <c r="V432" s="20" t="e">
        <f>VLOOKUP(CONCATENATE($M432,$N432,$T432),Oferta!$B$2:$R$360,17,FALSE)</f>
        <v>#N/A</v>
      </c>
      <c r="W432" s="20" t="e">
        <f>VLOOKUP(CONCATENATE($M432,$N432,$T432),Oferta!$B$2:$Q$360,12,FALSE)</f>
        <v>#N/A</v>
      </c>
      <c r="X432" s="22">
        <v>3</v>
      </c>
      <c r="Y432" s="23" t="e">
        <f>VLOOKUP(CONCATENATE($W432,$X432),Mtz_Horarios!$E$2:$H$92,2,FALSE)</f>
        <v>#N/A</v>
      </c>
      <c r="Z432" s="23" t="e">
        <f>VLOOKUP(CONCATENATE($W432,$X432),Mtz_Horarios!$E$2:$H$92,3,FALSE)</f>
        <v>#N/A</v>
      </c>
      <c r="AA432" s="24" t="e">
        <f>VLOOKUP(CONCATENATE($W432,$X432),Mtz_Horarios!$E$2:$H$92,4,FALSE)</f>
        <v>#N/A</v>
      </c>
      <c r="AB432" s="20" t="e">
        <f>VLOOKUP(CONCATENATE($M432,$N432,$T432),Oferta!$B$2:$Q$360,16,FALSE)</f>
        <v>#N/A</v>
      </c>
      <c r="AC432" s="20" t="e">
        <f>VLOOKUP(CONCATENATE($M432,$N432,$T432),Oferta!$B$2:$Q$360,15,FALSE)</f>
        <v>#N/A</v>
      </c>
      <c r="AI432" s="5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12"/>
      <c r="AW432" s="12"/>
    </row>
    <row r="433" spans="1:49" ht="15" hidden="1" customHeight="1">
      <c r="A433" s="12"/>
      <c r="B433" s="12"/>
      <c r="C433" s="12"/>
      <c r="D433" s="12"/>
      <c r="E433" s="12"/>
      <c r="F433" s="12"/>
      <c r="G433" s="12"/>
      <c r="H433" s="12" t="e">
        <f t="shared" si="4"/>
        <v>#N/A</v>
      </c>
      <c r="I433" s="12" t="e">
        <f>VLOOKUP(CONCATENATE(N433,T433),Simulador!$H$26:$H$33,1,FALSE)</f>
        <v>#N/A</v>
      </c>
      <c r="J433" s="12" t="e">
        <f t="shared" si="5"/>
        <v>#N/A</v>
      </c>
      <c r="K433" s="13" t="e">
        <f t="shared" si="6"/>
        <v>#N/A</v>
      </c>
      <c r="L433" s="12" t="e">
        <f t="shared" si="7"/>
        <v>#N/A</v>
      </c>
      <c r="M433" s="14" t="s">
        <v>31</v>
      </c>
      <c r="N433" s="3" t="s">
        <v>97</v>
      </c>
      <c r="O433" s="20" t="str">
        <f>VLOOKUP(CONCATENATE($M433,$N433),Curriculos!$A$2:$J$332,4,FALSE)</f>
        <v>DIREITO ECONÔMICO</v>
      </c>
      <c r="P433" s="21" t="str">
        <f>VLOOKUP(CONCATENATE($M433,$N433),Curriculos!$A$2:$J$332,5,FALSE)</f>
        <v>OP</v>
      </c>
      <c r="Q433" s="21" t="e">
        <f>VLOOKUP($N433,Oferta!$D$2:$P$100,5,FALSE)</f>
        <v>#N/A</v>
      </c>
      <c r="R433" s="21">
        <f>VLOOKUP(CONCATENATE($M433,$N433),Curriculos!$A$2:$J$332,8,FALSE)</f>
        <v>60</v>
      </c>
      <c r="S433" s="5" t="s">
        <v>33</v>
      </c>
      <c r="T433" s="22" t="s">
        <v>29</v>
      </c>
      <c r="U433" s="21" t="str">
        <f>VLOOKUP(CONCATENATE($M433,$N433),Curriculos!$A$2:$J$332,10,FALSE)</f>
        <v>DCJUR</v>
      </c>
      <c r="V433" s="20" t="e">
        <f>VLOOKUP(CONCATENATE($M433,$N433,$T433),Oferta!$B$2:$R$360,17,FALSE)</f>
        <v>#N/A</v>
      </c>
      <c r="W433" s="20" t="e">
        <f>VLOOKUP(CONCATENATE($M433,$N433,$T433),Oferta!$B$2:$Q$360,12,FALSE)</f>
        <v>#N/A</v>
      </c>
      <c r="X433" s="22">
        <v>4</v>
      </c>
      <c r="Y433" s="23" t="e">
        <f>VLOOKUP(CONCATENATE($W433,$X433),Mtz_Horarios!$E$2:$H$92,2,FALSE)</f>
        <v>#N/A</v>
      </c>
      <c r="Z433" s="23" t="e">
        <f>VLOOKUP(CONCATENATE($W433,$X433),Mtz_Horarios!$E$2:$H$92,3,FALSE)</f>
        <v>#N/A</v>
      </c>
      <c r="AA433" s="24" t="e">
        <f>VLOOKUP(CONCATENATE($W433,$X433),Mtz_Horarios!$E$2:$H$92,4,FALSE)</f>
        <v>#N/A</v>
      </c>
      <c r="AB433" s="20" t="e">
        <f>VLOOKUP(CONCATENATE($M433,$N433,$T433),Oferta!$B$2:$Q$360,16,FALSE)</f>
        <v>#N/A</v>
      </c>
      <c r="AC433" s="20" t="e">
        <f>VLOOKUP(CONCATENATE($M433,$N433,$T433),Oferta!$B$2:$Q$360,15,FALSE)</f>
        <v>#N/A</v>
      </c>
      <c r="AI433" s="5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12"/>
      <c r="AW433" s="12"/>
    </row>
    <row r="434" spans="1:49" ht="15" hidden="1" customHeight="1">
      <c r="A434" s="12"/>
      <c r="B434" s="12"/>
      <c r="C434" s="12"/>
      <c r="D434" s="12"/>
      <c r="E434" s="12"/>
      <c r="F434" s="12"/>
      <c r="G434" s="12"/>
      <c r="H434" s="12" t="e">
        <f t="shared" si="4"/>
        <v>#N/A</v>
      </c>
      <c r="I434" s="12" t="e">
        <f>VLOOKUP(CONCATENATE(N434,T434),Simulador!$H$26:$H$33,1,FALSE)</f>
        <v>#N/A</v>
      </c>
      <c r="J434" s="12" t="e">
        <f t="shared" si="5"/>
        <v>#N/A</v>
      </c>
      <c r="K434" s="13" t="e">
        <f t="shared" si="6"/>
        <v>#N/A</v>
      </c>
      <c r="L434" s="12" t="e">
        <f t="shared" si="7"/>
        <v>#N/A</v>
      </c>
      <c r="M434" s="14" t="s">
        <v>25</v>
      </c>
      <c r="N434" s="3" t="s">
        <v>97</v>
      </c>
      <c r="O434" s="20" t="str">
        <f>VLOOKUP(CONCATENATE($M434,$N434),Curriculos!$A$2:$J$332,4,FALSE)</f>
        <v>DIREITO ECONÔMICO</v>
      </c>
      <c r="P434" s="21" t="str">
        <f>VLOOKUP(CONCATENATE($M434,$N434),Curriculos!$A$2:$J$332,5,FALSE)</f>
        <v>OP</v>
      </c>
      <c r="Q434" s="21" t="e">
        <f>VLOOKUP($N434,Oferta!$D$2:$P$100,5,FALSE)</f>
        <v>#N/A</v>
      </c>
      <c r="R434" s="21">
        <f>VLOOKUP(CONCATENATE($M434,$N434),Curriculos!$A$2:$J$332,8,FALSE)</f>
        <v>60</v>
      </c>
      <c r="S434" s="5" t="s">
        <v>33</v>
      </c>
      <c r="T434" s="22" t="s">
        <v>29</v>
      </c>
      <c r="U434" s="21" t="str">
        <f>VLOOKUP(CONCATENATE($M434,$N434),Curriculos!$A$2:$J$332,10,FALSE)</f>
        <v>DCJUR</v>
      </c>
      <c r="V434" s="20" t="e">
        <f>VLOOKUP(CONCATENATE($M434,$N434,$T434),Oferta!$B$2:$R$360,17,FALSE)</f>
        <v>#N/A</v>
      </c>
      <c r="W434" s="20" t="e">
        <f>VLOOKUP(CONCATENATE($M434,$N434,$T434),Oferta!$B$2:$Q$360,12,FALSE)</f>
        <v>#N/A</v>
      </c>
      <c r="X434" s="22">
        <v>1</v>
      </c>
      <c r="Y434" s="23" t="e">
        <f>VLOOKUP(CONCATENATE($W434,$X434),Mtz_Horarios!$E$2:$H$92,2,FALSE)</f>
        <v>#N/A</v>
      </c>
      <c r="Z434" s="23" t="e">
        <f>VLOOKUP(CONCATENATE($W434,$X434),Mtz_Horarios!$E$2:$H$92,3,FALSE)</f>
        <v>#N/A</v>
      </c>
      <c r="AA434" s="24" t="e">
        <f>VLOOKUP(CONCATENATE($W434,$X434),Mtz_Horarios!$E$2:$H$92,4,FALSE)</f>
        <v>#N/A</v>
      </c>
      <c r="AB434" s="20" t="e">
        <f>VLOOKUP(CONCATENATE($M434,$N434,$T434),Oferta!$B$2:$Q$360,16,FALSE)</f>
        <v>#N/A</v>
      </c>
      <c r="AC434" s="20" t="e">
        <f>VLOOKUP(CONCATENATE($M434,$N434,$T434),Oferta!$B$2:$Q$360,15,FALSE)</f>
        <v>#N/A</v>
      </c>
      <c r="AI434" s="5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12"/>
      <c r="AW434" s="12"/>
    </row>
    <row r="435" spans="1:49" ht="15" hidden="1" customHeight="1">
      <c r="A435" s="12"/>
      <c r="B435" s="12"/>
      <c r="C435" s="12"/>
      <c r="D435" s="12"/>
      <c r="E435" s="12"/>
      <c r="F435" s="12"/>
      <c r="G435" s="12"/>
      <c r="H435" s="12" t="e">
        <f t="shared" si="4"/>
        <v>#N/A</v>
      </c>
      <c r="I435" s="12" t="e">
        <f>VLOOKUP(CONCATENATE(N435,T435),Simulador!$H$26:$H$33,1,FALSE)</f>
        <v>#N/A</v>
      </c>
      <c r="J435" s="12" t="e">
        <f t="shared" si="5"/>
        <v>#N/A</v>
      </c>
      <c r="K435" s="13" t="e">
        <f t="shared" si="6"/>
        <v>#N/A</v>
      </c>
      <c r="L435" s="12" t="e">
        <f t="shared" si="7"/>
        <v>#N/A</v>
      </c>
      <c r="M435" s="14" t="s">
        <v>25</v>
      </c>
      <c r="N435" s="3" t="s">
        <v>97</v>
      </c>
      <c r="O435" s="20" t="str">
        <f>VLOOKUP(CONCATENATE($M435,$N435),Curriculos!$A$2:$J$332,4,FALSE)</f>
        <v>DIREITO ECONÔMICO</v>
      </c>
      <c r="P435" s="21" t="str">
        <f>VLOOKUP(CONCATENATE($M435,$N435),Curriculos!$A$2:$J$332,5,FALSE)</f>
        <v>OP</v>
      </c>
      <c r="Q435" s="21" t="e">
        <f>VLOOKUP($N435,Oferta!$D$2:$P$100,5,FALSE)</f>
        <v>#N/A</v>
      </c>
      <c r="R435" s="21">
        <f>VLOOKUP(CONCATENATE($M435,$N435),Curriculos!$A$2:$J$332,8,FALSE)</f>
        <v>60</v>
      </c>
      <c r="S435" s="5" t="s">
        <v>33</v>
      </c>
      <c r="T435" s="22" t="s">
        <v>29</v>
      </c>
      <c r="U435" s="21" t="str">
        <f>VLOOKUP(CONCATENATE($M435,$N435),Curriculos!$A$2:$J$332,10,FALSE)</f>
        <v>DCJUR</v>
      </c>
      <c r="V435" s="20" t="e">
        <f>VLOOKUP(CONCATENATE($M435,$N435,$T435),Oferta!$B$2:$R$360,17,FALSE)</f>
        <v>#N/A</v>
      </c>
      <c r="W435" s="20" t="e">
        <f>VLOOKUP(CONCATENATE($M435,$N435,$T435),Oferta!$B$2:$Q$360,12,FALSE)</f>
        <v>#N/A</v>
      </c>
      <c r="X435" s="22">
        <v>2</v>
      </c>
      <c r="Y435" s="23" t="e">
        <f>VLOOKUP(CONCATENATE($W435,$X435),Mtz_Horarios!$E$2:$H$92,2,FALSE)</f>
        <v>#N/A</v>
      </c>
      <c r="Z435" s="23" t="e">
        <f>VLOOKUP(CONCATENATE($W435,$X435),Mtz_Horarios!$E$2:$H$92,3,FALSE)</f>
        <v>#N/A</v>
      </c>
      <c r="AA435" s="24" t="e">
        <f>VLOOKUP(CONCATENATE($W435,$X435),Mtz_Horarios!$E$2:$H$92,4,FALSE)</f>
        <v>#N/A</v>
      </c>
      <c r="AB435" s="20" t="e">
        <f>VLOOKUP(CONCATENATE($M435,$N435,$T435),Oferta!$B$2:$Q$360,16,FALSE)</f>
        <v>#N/A</v>
      </c>
      <c r="AC435" s="20" t="e">
        <f>VLOOKUP(CONCATENATE($M435,$N435,$T435),Oferta!$B$2:$Q$360,15,FALSE)</f>
        <v>#N/A</v>
      </c>
      <c r="AI435" s="5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12"/>
      <c r="AW435" s="12"/>
    </row>
    <row r="436" spans="1:49" ht="15" hidden="1" customHeight="1">
      <c r="A436" s="12"/>
      <c r="B436" s="12"/>
      <c r="C436" s="12"/>
      <c r="D436" s="12"/>
      <c r="E436" s="12"/>
      <c r="F436" s="12"/>
      <c r="G436" s="12"/>
      <c r="H436" s="12" t="e">
        <f t="shared" si="4"/>
        <v>#N/A</v>
      </c>
      <c r="I436" s="12" t="e">
        <f>VLOOKUP(CONCATENATE(N436,T436),Simulador!$H$26:$H$33,1,FALSE)</f>
        <v>#N/A</v>
      </c>
      <c r="J436" s="12" t="e">
        <f t="shared" si="5"/>
        <v>#N/A</v>
      </c>
      <c r="K436" s="13" t="e">
        <f t="shared" si="6"/>
        <v>#N/A</v>
      </c>
      <c r="L436" s="12" t="e">
        <f t="shared" si="7"/>
        <v>#N/A</v>
      </c>
      <c r="M436" s="14" t="s">
        <v>25</v>
      </c>
      <c r="N436" s="3" t="s">
        <v>97</v>
      </c>
      <c r="O436" s="20" t="str">
        <f>VLOOKUP(CONCATENATE($M436,$N436),Curriculos!$A$2:$J$332,4,FALSE)</f>
        <v>DIREITO ECONÔMICO</v>
      </c>
      <c r="P436" s="21" t="str">
        <f>VLOOKUP(CONCATENATE($M436,$N436),Curriculos!$A$2:$J$332,5,FALSE)</f>
        <v>OP</v>
      </c>
      <c r="Q436" s="21" t="e">
        <f>VLOOKUP($N436,Oferta!$D$2:$P$100,5,FALSE)</f>
        <v>#N/A</v>
      </c>
      <c r="R436" s="21">
        <f>VLOOKUP(CONCATENATE($M436,$N436),Curriculos!$A$2:$J$332,8,FALSE)</f>
        <v>60</v>
      </c>
      <c r="S436" s="5" t="s">
        <v>33</v>
      </c>
      <c r="T436" s="22" t="s">
        <v>29</v>
      </c>
      <c r="U436" s="21" t="str">
        <f>VLOOKUP(CONCATENATE($M436,$N436),Curriculos!$A$2:$J$332,10,FALSE)</f>
        <v>DCJUR</v>
      </c>
      <c r="V436" s="20" t="e">
        <f>VLOOKUP(CONCATENATE($M436,$N436,$T436),Oferta!$B$2:$R$360,17,FALSE)</f>
        <v>#N/A</v>
      </c>
      <c r="W436" s="20" t="e">
        <f>VLOOKUP(CONCATENATE($M436,$N436,$T436),Oferta!$B$2:$Q$360,12,FALSE)</f>
        <v>#N/A</v>
      </c>
      <c r="X436" s="22">
        <v>3</v>
      </c>
      <c r="Y436" s="23" t="e">
        <f>VLOOKUP(CONCATENATE($W436,$X436),Mtz_Horarios!$E$2:$H$92,2,FALSE)</f>
        <v>#N/A</v>
      </c>
      <c r="Z436" s="23" t="e">
        <f>VLOOKUP(CONCATENATE($W436,$X436),Mtz_Horarios!$E$2:$H$92,3,FALSE)</f>
        <v>#N/A</v>
      </c>
      <c r="AA436" s="24" t="e">
        <f>VLOOKUP(CONCATENATE($W436,$X436),Mtz_Horarios!$E$2:$H$92,4,FALSE)</f>
        <v>#N/A</v>
      </c>
      <c r="AB436" s="20" t="e">
        <f>VLOOKUP(CONCATENATE($M436,$N436,$T436),Oferta!$B$2:$Q$360,16,FALSE)</f>
        <v>#N/A</v>
      </c>
      <c r="AC436" s="20" t="e">
        <f>VLOOKUP(CONCATENATE($M436,$N436,$T436),Oferta!$B$2:$Q$360,15,FALSE)</f>
        <v>#N/A</v>
      </c>
      <c r="AI436" s="5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12"/>
      <c r="AW436" s="12"/>
    </row>
    <row r="437" spans="1:49" ht="15" hidden="1" customHeight="1">
      <c r="A437" s="12"/>
      <c r="B437" s="12"/>
      <c r="C437" s="12"/>
      <c r="D437" s="12"/>
      <c r="E437" s="12"/>
      <c r="F437" s="12"/>
      <c r="G437" s="12"/>
      <c r="H437" s="12" t="e">
        <f t="shared" si="4"/>
        <v>#N/A</v>
      </c>
      <c r="I437" s="12" t="e">
        <f>VLOOKUP(CONCATENATE(N437,T437),Simulador!$H$26:$H$33,1,FALSE)</f>
        <v>#N/A</v>
      </c>
      <c r="J437" s="12" t="e">
        <f t="shared" si="5"/>
        <v>#N/A</v>
      </c>
      <c r="K437" s="13" t="e">
        <f t="shared" si="6"/>
        <v>#N/A</v>
      </c>
      <c r="L437" s="12" t="e">
        <f t="shared" si="7"/>
        <v>#N/A</v>
      </c>
      <c r="M437" s="14" t="s">
        <v>25</v>
      </c>
      <c r="N437" s="3" t="s">
        <v>97</v>
      </c>
      <c r="O437" s="20" t="str">
        <f>VLOOKUP(CONCATENATE($M437,$N437),Curriculos!$A$2:$J$332,4,FALSE)</f>
        <v>DIREITO ECONÔMICO</v>
      </c>
      <c r="P437" s="21" t="str">
        <f>VLOOKUP(CONCATENATE($M437,$N437),Curriculos!$A$2:$J$332,5,FALSE)</f>
        <v>OP</v>
      </c>
      <c r="Q437" s="21" t="e">
        <f>VLOOKUP($N437,Oferta!$D$2:$P$100,5,FALSE)</f>
        <v>#N/A</v>
      </c>
      <c r="R437" s="21">
        <f>VLOOKUP(CONCATENATE($M437,$N437),Curriculos!$A$2:$J$332,8,FALSE)</f>
        <v>60</v>
      </c>
      <c r="S437" s="5" t="s">
        <v>33</v>
      </c>
      <c r="T437" s="22" t="s">
        <v>29</v>
      </c>
      <c r="U437" s="21" t="str">
        <f>VLOOKUP(CONCATENATE($M437,$N437),Curriculos!$A$2:$J$332,10,FALSE)</f>
        <v>DCJUR</v>
      </c>
      <c r="V437" s="20" t="e">
        <f>VLOOKUP(CONCATENATE($M437,$N437,$T437),Oferta!$B$2:$R$360,17,FALSE)</f>
        <v>#N/A</v>
      </c>
      <c r="W437" s="20" t="e">
        <f>VLOOKUP(CONCATENATE($M437,$N437,$T437),Oferta!$B$2:$Q$360,12,FALSE)</f>
        <v>#N/A</v>
      </c>
      <c r="X437" s="22">
        <v>4</v>
      </c>
      <c r="Y437" s="23" t="e">
        <f>VLOOKUP(CONCATENATE($W437,$X437),Mtz_Horarios!$E$2:$H$92,2,FALSE)</f>
        <v>#N/A</v>
      </c>
      <c r="Z437" s="23" t="e">
        <f>VLOOKUP(CONCATENATE($W437,$X437),Mtz_Horarios!$E$2:$H$92,3,FALSE)</f>
        <v>#N/A</v>
      </c>
      <c r="AA437" s="24" t="e">
        <f>VLOOKUP(CONCATENATE($W437,$X437),Mtz_Horarios!$E$2:$H$92,4,FALSE)</f>
        <v>#N/A</v>
      </c>
      <c r="AB437" s="20" t="e">
        <f>VLOOKUP(CONCATENATE($M437,$N437,$T437),Oferta!$B$2:$Q$360,16,FALSE)</f>
        <v>#N/A</v>
      </c>
      <c r="AC437" s="20" t="e">
        <f>VLOOKUP(CONCATENATE($M437,$N437,$T437),Oferta!$B$2:$Q$360,15,FALSE)</f>
        <v>#N/A</v>
      </c>
      <c r="AI437" s="5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12"/>
      <c r="AW437" s="12"/>
    </row>
    <row r="438" spans="1:49" ht="15" hidden="1" customHeight="1">
      <c r="A438" s="12"/>
      <c r="B438" s="12"/>
      <c r="C438" s="12"/>
      <c r="D438" s="12"/>
      <c r="E438" s="12"/>
      <c r="F438" s="12"/>
      <c r="G438" s="12"/>
      <c r="H438" s="12" t="e">
        <f t="shared" si="4"/>
        <v>#N/A</v>
      </c>
      <c r="I438" s="12" t="e">
        <f>VLOOKUP(CONCATENATE(N438,T438),Simulador!$H$26:$H$33,1,FALSE)</f>
        <v>#N/A</v>
      </c>
      <c r="J438" s="12" t="e">
        <f t="shared" si="5"/>
        <v>#N/A</v>
      </c>
      <c r="K438" s="13" t="e">
        <f t="shared" si="6"/>
        <v>#N/A</v>
      </c>
      <c r="L438" s="12" t="e">
        <f t="shared" si="7"/>
        <v>#N/A</v>
      </c>
      <c r="M438" s="14" t="s">
        <v>22</v>
      </c>
      <c r="N438" s="3" t="s">
        <v>97</v>
      </c>
      <c r="O438" s="20" t="str">
        <f>VLOOKUP(CONCATENATE($M438,$N438),Curriculos!$A$2:$J$332,4,FALSE)</f>
        <v>DIREITO ECONÔMICO</v>
      </c>
      <c r="P438" s="21" t="str">
        <f>VLOOKUP(CONCATENATE($M438,$N438),Curriculos!$A$2:$J$332,5,FALSE)</f>
        <v>OP</v>
      </c>
      <c r="Q438" s="21" t="e">
        <f>VLOOKUP($N438,Oferta!$D$2:$P$100,5,FALSE)</f>
        <v>#N/A</v>
      </c>
      <c r="R438" s="21">
        <f>VLOOKUP(CONCATENATE($M438,$N438),Curriculos!$A$2:$J$332,8,FALSE)</f>
        <v>60</v>
      </c>
      <c r="S438" s="5" t="s">
        <v>33</v>
      </c>
      <c r="T438" s="22" t="s">
        <v>24</v>
      </c>
      <c r="U438" s="21" t="str">
        <f>VLOOKUP(CONCATENATE($M438,$N438),Curriculos!$A$2:$J$332,10,FALSE)</f>
        <v>DCJUR</v>
      </c>
      <c r="V438" s="20" t="e">
        <f>VLOOKUP(CONCATENATE($M438,$N438,$T438),Oferta!$B$2:$R$360,17,FALSE)</f>
        <v>#N/A</v>
      </c>
      <c r="W438" s="20" t="e">
        <f>VLOOKUP(CONCATENATE($M438,$N438,$T438),Oferta!$B$2:$Q$360,12,FALSE)</f>
        <v>#N/A</v>
      </c>
      <c r="X438" s="22">
        <v>1</v>
      </c>
      <c r="Y438" s="23" t="e">
        <f>VLOOKUP(CONCATENATE($W438,$X438),Mtz_Horarios!$E$2:$H$92,2,FALSE)</f>
        <v>#N/A</v>
      </c>
      <c r="Z438" s="23" t="e">
        <f>VLOOKUP(CONCATENATE($W438,$X438),Mtz_Horarios!$E$2:$H$92,3,FALSE)</f>
        <v>#N/A</v>
      </c>
      <c r="AA438" s="24" t="e">
        <f>VLOOKUP(CONCATENATE($W438,$X438),Mtz_Horarios!$E$2:$H$92,4,FALSE)</f>
        <v>#N/A</v>
      </c>
      <c r="AB438" s="20" t="e">
        <f>VLOOKUP(CONCATENATE($M438,$N438,$T438),Oferta!$B$2:$Q$360,16,FALSE)</f>
        <v>#N/A</v>
      </c>
      <c r="AC438" s="20" t="e">
        <f>VLOOKUP(CONCATENATE($M438,$N438,$T438),Oferta!$B$2:$Q$360,15,FALSE)</f>
        <v>#N/A</v>
      </c>
      <c r="AI438" s="5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12"/>
      <c r="AW438" s="12"/>
    </row>
    <row r="439" spans="1:49" ht="15" hidden="1" customHeight="1">
      <c r="A439" s="12"/>
      <c r="B439" s="12"/>
      <c r="C439" s="12"/>
      <c r="D439" s="12"/>
      <c r="E439" s="12"/>
      <c r="F439" s="12"/>
      <c r="G439" s="12"/>
      <c r="H439" s="12" t="e">
        <f t="shared" si="4"/>
        <v>#N/A</v>
      </c>
      <c r="I439" s="12" t="e">
        <f>VLOOKUP(CONCATENATE(N439,T439),Simulador!$H$26:$H$33,1,FALSE)</f>
        <v>#N/A</v>
      </c>
      <c r="J439" s="12" t="e">
        <f t="shared" si="5"/>
        <v>#N/A</v>
      </c>
      <c r="K439" s="13" t="e">
        <f t="shared" si="6"/>
        <v>#N/A</v>
      </c>
      <c r="L439" s="12" t="e">
        <f t="shared" si="7"/>
        <v>#N/A</v>
      </c>
      <c r="M439" s="14" t="s">
        <v>22</v>
      </c>
      <c r="N439" s="3" t="s">
        <v>97</v>
      </c>
      <c r="O439" s="20" t="str">
        <f>VLOOKUP(CONCATENATE($M439,$N439),Curriculos!$A$2:$J$332,4,FALSE)</f>
        <v>DIREITO ECONÔMICO</v>
      </c>
      <c r="P439" s="21" t="str">
        <f>VLOOKUP(CONCATENATE($M439,$N439),Curriculos!$A$2:$J$332,5,FALSE)</f>
        <v>OP</v>
      </c>
      <c r="Q439" s="21" t="e">
        <f>VLOOKUP($N439,Oferta!$D$2:$P$100,5,FALSE)</f>
        <v>#N/A</v>
      </c>
      <c r="R439" s="21">
        <f>VLOOKUP(CONCATENATE($M439,$N439),Curriculos!$A$2:$J$332,8,FALSE)</f>
        <v>60</v>
      </c>
      <c r="S439" s="5" t="s">
        <v>33</v>
      </c>
      <c r="T439" s="22" t="s">
        <v>24</v>
      </c>
      <c r="U439" s="21" t="str">
        <f>VLOOKUP(CONCATENATE($M439,$N439),Curriculos!$A$2:$J$332,10,FALSE)</f>
        <v>DCJUR</v>
      </c>
      <c r="V439" s="20" t="e">
        <f>VLOOKUP(CONCATENATE($M439,$N439,$T439),Oferta!$B$2:$R$360,17,FALSE)</f>
        <v>#N/A</v>
      </c>
      <c r="W439" s="20" t="e">
        <f>VLOOKUP(CONCATENATE($M439,$N439,$T439),Oferta!$B$2:$Q$360,12,FALSE)</f>
        <v>#N/A</v>
      </c>
      <c r="X439" s="22">
        <v>2</v>
      </c>
      <c r="Y439" s="23" t="e">
        <f>VLOOKUP(CONCATENATE($W439,$X439),Mtz_Horarios!$E$2:$H$92,2,FALSE)</f>
        <v>#N/A</v>
      </c>
      <c r="Z439" s="23" t="e">
        <f>VLOOKUP(CONCATENATE($W439,$X439),Mtz_Horarios!$E$2:$H$92,3,FALSE)</f>
        <v>#N/A</v>
      </c>
      <c r="AA439" s="24" t="e">
        <f>VLOOKUP(CONCATENATE($W439,$X439),Mtz_Horarios!$E$2:$H$92,4,FALSE)</f>
        <v>#N/A</v>
      </c>
      <c r="AB439" s="20" t="e">
        <f>VLOOKUP(CONCATENATE($M439,$N439,$T439),Oferta!$B$2:$Q$360,16,FALSE)</f>
        <v>#N/A</v>
      </c>
      <c r="AC439" s="20" t="e">
        <f>VLOOKUP(CONCATENATE($M439,$N439,$T439),Oferta!$B$2:$Q$360,15,FALSE)</f>
        <v>#N/A</v>
      </c>
      <c r="AI439" s="5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12"/>
      <c r="AW439" s="12"/>
    </row>
    <row r="440" spans="1:49" ht="15" hidden="1" customHeight="1">
      <c r="A440" s="12"/>
      <c r="B440" s="12"/>
      <c r="C440" s="12"/>
      <c r="D440" s="12"/>
      <c r="E440" s="12"/>
      <c r="F440" s="12"/>
      <c r="G440" s="12"/>
      <c r="H440" s="12" t="e">
        <f t="shared" si="4"/>
        <v>#N/A</v>
      </c>
      <c r="I440" s="12" t="e">
        <f>VLOOKUP(CONCATENATE(N440,T440),Simulador!$H$26:$H$33,1,FALSE)</f>
        <v>#N/A</v>
      </c>
      <c r="J440" s="12" t="e">
        <f t="shared" si="5"/>
        <v>#N/A</v>
      </c>
      <c r="K440" s="13" t="e">
        <f t="shared" si="6"/>
        <v>#N/A</v>
      </c>
      <c r="L440" s="12" t="e">
        <f t="shared" si="7"/>
        <v>#N/A</v>
      </c>
      <c r="M440" s="14" t="s">
        <v>22</v>
      </c>
      <c r="N440" s="3" t="s">
        <v>97</v>
      </c>
      <c r="O440" s="20" t="str">
        <f>VLOOKUP(CONCATENATE($M440,$N440),Curriculos!$A$2:$J$332,4,FALSE)</f>
        <v>DIREITO ECONÔMICO</v>
      </c>
      <c r="P440" s="21" t="str">
        <f>VLOOKUP(CONCATENATE($M440,$N440),Curriculos!$A$2:$J$332,5,FALSE)</f>
        <v>OP</v>
      </c>
      <c r="Q440" s="21" t="e">
        <f>VLOOKUP($N440,Oferta!$D$2:$P$100,5,FALSE)</f>
        <v>#N/A</v>
      </c>
      <c r="R440" s="21">
        <f>VLOOKUP(CONCATENATE($M440,$N440),Curriculos!$A$2:$J$332,8,FALSE)</f>
        <v>60</v>
      </c>
      <c r="S440" s="5" t="s">
        <v>33</v>
      </c>
      <c r="T440" s="22" t="s">
        <v>24</v>
      </c>
      <c r="U440" s="21" t="str">
        <f>VLOOKUP(CONCATENATE($M440,$N440),Curriculos!$A$2:$J$332,10,FALSE)</f>
        <v>DCJUR</v>
      </c>
      <c r="V440" s="20" t="e">
        <f>VLOOKUP(CONCATENATE($M440,$N440,$T440),Oferta!$B$2:$R$360,17,FALSE)</f>
        <v>#N/A</v>
      </c>
      <c r="W440" s="20" t="e">
        <f>VLOOKUP(CONCATENATE($M440,$N440,$T440),Oferta!$B$2:$Q$360,12,FALSE)</f>
        <v>#N/A</v>
      </c>
      <c r="X440" s="22">
        <v>3</v>
      </c>
      <c r="Y440" s="23" t="e">
        <f>VLOOKUP(CONCATENATE($W440,$X440),Mtz_Horarios!$E$2:$H$92,2,FALSE)</f>
        <v>#N/A</v>
      </c>
      <c r="Z440" s="23" t="e">
        <f>VLOOKUP(CONCATENATE($W440,$X440),Mtz_Horarios!$E$2:$H$92,3,FALSE)</f>
        <v>#N/A</v>
      </c>
      <c r="AA440" s="24" t="e">
        <f>VLOOKUP(CONCATENATE($W440,$X440),Mtz_Horarios!$E$2:$H$92,4,FALSE)</f>
        <v>#N/A</v>
      </c>
      <c r="AB440" s="20" t="e">
        <f>VLOOKUP(CONCATENATE($M440,$N440,$T440),Oferta!$B$2:$Q$360,16,FALSE)</f>
        <v>#N/A</v>
      </c>
      <c r="AC440" s="20" t="e">
        <f>VLOOKUP(CONCATENATE($M440,$N440,$T440),Oferta!$B$2:$Q$360,15,FALSE)</f>
        <v>#N/A</v>
      </c>
      <c r="AI440" s="5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12"/>
      <c r="AW440" s="12"/>
    </row>
    <row r="441" spans="1:49" ht="15" hidden="1" customHeight="1">
      <c r="A441" s="12"/>
      <c r="B441" s="12"/>
      <c r="C441" s="12"/>
      <c r="D441" s="12"/>
      <c r="E441" s="12"/>
      <c r="F441" s="12"/>
      <c r="G441" s="12"/>
      <c r="H441" s="12" t="e">
        <f t="shared" si="4"/>
        <v>#N/A</v>
      </c>
      <c r="I441" s="12" t="e">
        <f>VLOOKUP(CONCATENATE(N441,T441),Simulador!$H$26:$H$33,1,FALSE)</f>
        <v>#N/A</v>
      </c>
      <c r="J441" s="12" t="e">
        <f t="shared" si="5"/>
        <v>#N/A</v>
      </c>
      <c r="K441" s="13" t="e">
        <f t="shared" si="6"/>
        <v>#N/A</v>
      </c>
      <c r="L441" s="12" t="e">
        <f t="shared" si="7"/>
        <v>#N/A</v>
      </c>
      <c r="M441" s="14" t="s">
        <v>22</v>
      </c>
      <c r="N441" s="3" t="s">
        <v>97</v>
      </c>
      <c r="O441" s="20" t="str">
        <f>VLOOKUP(CONCATENATE($M441,$N441),Curriculos!$A$2:$J$332,4,FALSE)</f>
        <v>DIREITO ECONÔMICO</v>
      </c>
      <c r="P441" s="21" t="str">
        <f>VLOOKUP(CONCATENATE($M441,$N441),Curriculos!$A$2:$J$332,5,FALSE)</f>
        <v>OP</v>
      </c>
      <c r="Q441" s="21" t="e">
        <f>VLOOKUP($N441,Oferta!$D$2:$P$100,5,FALSE)</f>
        <v>#N/A</v>
      </c>
      <c r="R441" s="21">
        <f>VLOOKUP(CONCATENATE($M441,$N441),Curriculos!$A$2:$J$332,8,FALSE)</f>
        <v>60</v>
      </c>
      <c r="S441" s="5" t="s">
        <v>33</v>
      </c>
      <c r="T441" s="22" t="s">
        <v>24</v>
      </c>
      <c r="U441" s="21" t="str">
        <f>VLOOKUP(CONCATENATE($M441,$N441),Curriculos!$A$2:$J$332,10,FALSE)</f>
        <v>DCJUR</v>
      </c>
      <c r="V441" s="20" t="e">
        <f>VLOOKUP(CONCATENATE($M441,$N441,$T441),Oferta!$B$2:$R$360,17,FALSE)</f>
        <v>#N/A</v>
      </c>
      <c r="W441" s="20" t="e">
        <f>VLOOKUP(CONCATENATE($M441,$N441,$T441),Oferta!$B$2:$Q$360,12,FALSE)</f>
        <v>#N/A</v>
      </c>
      <c r="X441" s="22">
        <v>4</v>
      </c>
      <c r="Y441" s="23" t="e">
        <f>VLOOKUP(CONCATENATE($W441,$X441),Mtz_Horarios!$E$2:$H$92,2,FALSE)</f>
        <v>#N/A</v>
      </c>
      <c r="Z441" s="23" t="e">
        <f>VLOOKUP(CONCATENATE($W441,$X441),Mtz_Horarios!$E$2:$H$92,3,FALSE)</f>
        <v>#N/A</v>
      </c>
      <c r="AA441" s="24" t="e">
        <f>VLOOKUP(CONCATENATE($W441,$X441),Mtz_Horarios!$E$2:$H$92,4,FALSE)</f>
        <v>#N/A</v>
      </c>
      <c r="AB441" s="20" t="e">
        <f>VLOOKUP(CONCATENATE($M441,$N441,$T441),Oferta!$B$2:$Q$360,16,FALSE)</f>
        <v>#N/A</v>
      </c>
      <c r="AC441" s="20" t="e">
        <f>VLOOKUP(CONCATENATE($M441,$N441,$T441),Oferta!$B$2:$Q$360,15,FALSE)</f>
        <v>#N/A</v>
      </c>
      <c r="AI441" s="5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12"/>
      <c r="AW441" s="12"/>
    </row>
    <row r="442" spans="1:49" ht="15" hidden="1" customHeight="1">
      <c r="A442" s="12"/>
      <c r="B442" s="12"/>
      <c r="C442" s="12"/>
      <c r="D442" s="12"/>
      <c r="E442" s="12"/>
      <c r="F442" s="12"/>
      <c r="G442" s="12"/>
      <c r="H442" s="12" t="e">
        <f t="shared" si="4"/>
        <v>#N/A</v>
      </c>
      <c r="I442" s="12" t="e">
        <f>VLOOKUP(CONCATENATE(N442,T442),Simulador!$H$26:$H$33,1,FALSE)</f>
        <v>#N/A</v>
      </c>
      <c r="J442" s="12" t="e">
        <f t="shared" si="5"/>
        <v>#N/A</v>
      </c>
      <c r="K442" s="13" t="e">
        <f t="shared" si="6"/>
        <v>#N/A</v>
      </c>
      <c r="L442" s="12" t="e">
        <f t="shared" si="7"/>
        <v>#N/A</v>
      </c>
      <c r="M442" s="14" t="s">
        <v>31</v>
      </c>
      <c r="N442" s="3" t="s">
        <v>98</v>
      </c>
      <c r="O442" s="20" t="str">
        <f>VLOOKUP(CONCATENATE($M442,$N442),Curriculos!$A$2:$J$332,4,FALSE)</f>
        <v>DIREITO TRIBUTÁRIO</v>
      </c>
      <c r="P442" s="21" t="str">
        <f>VLOOKUP(CONCATENATE($M442,$N442),Curriculos!$A$2:$J$332,5,FALSE)</f>
        <v>OP</v>
      </c>
      <c r="Q442" s="21" t="e">
        <f>VLOOKUP($N442,Oferta!$D$2:$P$100,5,FALSE)</f>
        <v>#N/A</v>
      </c>
      <c r="R442" s="21">
        <f>VLOOKUP(CONCATENATE($M442,$N442),Curriculos!$A$2:$J$332,8,FALSE)</f>
        <v>60</v>
      </c>
      <c r="S442" s="5" t="s">
        <v>33</v>
      </c>
      <c r="T442" s="22" t="s">
        <v>24</v>
      </c>
      <c r="U442" s="21" t="str">
        <f>VLOOKUP(CONCATENATE($M442,$N442),Curriculos!$A$2:$J$332,10,FALSE)</f>
        <v>DCJUR</v>
      </c>
      <c r="V442" s="20" t="e">
        <f>VLOOKUP(CONCATENATE($M442,$N442,$T442),Oferta!$B$2:$R$360,17,FALSE)</f>
        <v>#N/A</v>
      </c>
      <c r="W442" s="20" t="e">
        <f>VLOOKUP(CONCATENATE($M442,$N442,$T442),Oferta!$B$2:$Q$360,12,FALSE)</f>
        <v>#N/A</v>
      </c>
      <c r="X442" s="22">
        <v>1</v>
      </c>
      <c r="Y442" s="23" t="e">
        <f>VLOOKUP(CONCATENATE($W442,$X442),Mtz_Horarios!$E$2:$H$92,2,FALSE)</f>
        <v>#N/A</v>
      </c>
      <c r="Z442" s="23" t="e">
        <f>VLOOKUP(CONCATENATE($W442,$X442),Mtz_Horarios!$E$2:$H$92,3,FALSE)</f>
        <v>#N/A</v>
      </c>
      <c r="AA442" s="24" t="e">
        <f>VLOOKUP(CONCATENATE($W442,$X442),Mtz_Horarios!$E$2:$H$92,4,FALSE)</f>
        <v>#N/A</v>
      </c>
      <c r="AB442" s="20" t="e">
        <f>VLOOKUP(CONCATENATE($M442,$N442,$T442),Oferta!$B$2:$Q$360,16,FALSE)</f>
        <v>#N/A</v>
      </c>
      <c r="AC442" s="20" t="e">
        <f>VLOOKUP(CONCATENATE($M442,$N442,$T442),Oferta!$B$2:$Q$360,15,FALSE)</f>
        <v>#N/A</v>
      </c>
      <c r="AI442" s="5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12"/>
      <c r="AW442" s="12"/>
    </row>
    <row r="443" spans="1:49" ht="15" hidden="1" customHeight="1">
      <c r="A443" s="12"/>
      <c r="B443" s="12"/>
      <c r="C443" s="12"/>
      <c r="D443" s="12"/>
      <c r="E443" s="12"/>
      <c r="F443" s="12"/>
      <c r="G443" s="12"/>
      <c r="H443" s="12" t="e">
        <f t="shared" si="4"/>
        <v>#N/A</v>
      </c>
      <c r="I443" s="12" t="e">
        <f>VLOOKUP(CONCATENATE(N443,T443),Simulador!$H$26:$H$33,1,FALSE)</f>
        <v>#N/A</v>
      </c>
      <c r="J443" s="12" t="e">
        <f t="shared" si="5"/>
        <v>#N/A</v>
      </c>
      <c r="K443" s="13" t="e">
        <f t="shared" si="6"/>
        <v>#N/A</v>
      </c>
      <c r="L443" s="12" t="e">
        <f t="shared" si="7"/>
        <v>#N/A</v>
      </c>
      <c r="M443" s="14" t="s">
        <v>31</v>
      </c>
      <c r="N443" s="3" t="s">
        <v>98</v>
      </c>
      <c r="O443" s="20" t="str">
        <f>VLOOKUP(CONCATENATE($M443,$N443),Curriculos!$A$2:$J$332,4,FALSE)</f>
        <v>DIREITO TRIBUTÁRIO</v>
      </c>
      <c r="P443" s="21" t="str">
        <f>VLOOKUP(CONCATENATE($M443,$N443),Curriculos!$A$2:$J$332,5,FALSE)</f>
        <v>OP</v>
      </c>
      <c r="Q443" s="21" t="e">
        <f>VLOOKUP($N443,Oferta!$D$2:$P$100,5,FALSE)</f>
        <v>#N/A</v>
      </c>
      <c r="R443" s="21">
        <f>VLOOKUP(CONCATENATE($M443,$N443),Curriculos!$A$2:$J$332,8,FALSE)</f>
        <v>60</v>
      </c>
      <c r="S443" s="5" t="s">
        <v>33</v>
      </c>
      <c r="T443" s="22" t="s">
        <v>24</v>
      </c>
      <c r="U443" s="21" t="str">
        <f>VLOOKUP(CONCATENATE($M443,$N443),Curriculos!$A$2:$J$332,10,FALSE)</f>
        <v>DCJUR</v>
      </c>
      <c r="V443" s="20" t="e">
        <f>VLOOKUP(CONCATENATE($M443,$N443,$T443),Oferta!$B$2:$R$360,17,FALSE)</f>
        <v>#N/A</v>
      </c>
      <c r="W443" s="20" t="e">
        <f>VLOOKUP(CONCATENATE($M443,$N443,$T443),Oferta!$B$2:$Q$360,12,FALSE)</f>
        <v>#N/A</v>
      </c>
      <c r="X443" s="22">
        <v>2</v>
      </c>
      <c r="Y443" s="23" t="e">
        <f>VLOOKUP(CONCATENATE($W443,$X443),Mtz_Horarios!$E$2:$H$92,2,FALSE)</f>
        <v>#N/A</v>
      </c>
      <c r="Z443" s="23" t="e">
        <f>VLOOKUP(CONCATENATE($W443,$X443),Mtz_Horarios!$E$2:$H$92,3,FALSE)</f>
        <v>#N/A</v>
      </c>
      <c r="AA443" s="24" t="e">
        <f>VLOOKUP(CONCATENATE($W443,$X443),Mtz_Horarios!$E$2:$H$92,4,FALSE)</f>
        <v>#N/A</v>
      </c>
      <c r="AB443" s="20" t="e">
        <f>VLOOKUP(CONCATENATE($M443,$N443,$T443),Oferta!$B$2:$Q$360,16,FALSE)</f>
        <v>#N/A</v>
      </c>
      <c r="AC443" s="20" t="e">
        <f>VLOOKUP(CONCATENATE($M443,$N443,$T443),Oferta!$B$2:$Q$360,15,FALSE)</f>
        <v>#N/A</v>
      </c>
      <c r="AI443" s="5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12"/>
      <c r="AW443" s="12"/>
    </row>
    <row r="444" spans="1:49" ht="15" hidden="1" customHeight="1">
      <c r="A444" s="12"/>
      <c r="B444" s="12"/>
      <c r="C444" s="12"/>
      <c r="D444" s="12"/>
      <c r="E444" s="12"/>
      <c r="F444" s="12"/>
      <c r="G444" s="12"/>
      <c r="H444" s="12" t="e">
        <f t="shared" si="4"/>
        <v>#N/A</v>
      </c>
      <c r="I444" s="12" t="e">
        <f>VLOOKUP(CONCATENATE(N444,T444),Simulador!$H$26:$H$33,1,FALSE)</f>
        <v>#N/A</v>
      </c>
      <c r="J444" s="12" t="e">
        <f t="shared" si="5"/>
        <v>#N/A</v>
      </c>
      <c r="K444" s="13" t="e">
        <f t="shared" si="6"/>
        <v>#N/A</v>
      </c>
      <c r="L444" s="12" t="e">
        <f t="shared" si="7"/>
        <v>#N/A</v>
      </c>
      <c r="M444" s="14" t="s">
        <v>31</v>
      </c>
      <c r="N444" s="3" t="s">
        <v>98</v>
      </c>
      <c r="O444" s="20" t="str">
        <f>VLOOKUP(CONCATENATE($M444,$N444),Curriculos!$A$2:$J$332,4,FALSE)</f>
        <v>DIREITO TRIBUTÁRIO</v>
      </c>
      <c r="P444" s="21" t="str">
        <f>VLOOKUP(CONCATENATE($M444,$N444),Curriculos!$A$2:$J$332,5,FALSE)</f>
        <v>OP</v>
      </c>
      <c r="Q444" s="21" t="e">
        <f>VLOOKUP($N444,Oferta!$D$2:$P$100,5,FALSE)</f>
        <v>#N/A</v>
      </c>
      <c r="R444" s="21">
        <f>VLOOKUP(CONCATENATE($M444,$N444),Curriculos!$A$2:$J$332,8,FALSE)</f>
        <v>60</v>
      </c>
      <c r="S444" s="5" t="s">
        <v>33</v>
      </c>
      <c r="T444" s="22" t="s">
        <v>24</v>
      </c>
      <c r="U444" s="21" t="str">
        <f>VLOOKUP(CONCATENATE($M444,$N444),Curriculos!$A$2:$J$332,10,FALSE)</f>
        <v>DCJUR</v>
      </c>
      <c r="V444" s="20" t="e">
        <f>VLOOKUP(CONCATENATE($M444,$N444,$T444),Oferta!$B$2:$R$360,17,FALSE)</f>
        <v>#N/A</v>
      </c>
      <c r="W444" s="20" t="e">
        <f>VLOOKUP(CONCATENATE($M444,$N444,$T444),Oferta!$B$2:$Q$360,12,FALSE)</f>
        <v>#N/A</v>
      </c>
      <c r="X444" s="22">
        <v>3</v>
      </c>
      <c r="Y444" s="23" t="e">
        <f>VLOOKUP(CONCATENATE($W444,$X444),Mtz_Horarios!$E$2:$H$92,2,FALSE)</f>
        <v>#N/A</v>
      </c>
      <c r="Z444" s="23" t="e">
        <f>VLOOKUP(CONCATENATE($W444,$X444),Mtz_Horarios!$E$2:$H$92,3,FALSE)</f>
        <v>#N/A</v>
      </c>
      <c r="AA444" s="24" t="e">
        <f>VLOOKUP(CONCATENATE($W444,$X444),Mtz_Horarios!$E$2:$H$92,4,FALSE)</f>
        <v>#N/A</v>
      </c>
      <c r="AB444" s="20" t="e">
        <f>VLOOKUP(CONCATENATE($M444,$N444,$T444),Oferta!$B$2:$Q$360,16,FALSE)</f>
        <v>#N/A</v>
      </c>
      <c r="AC444" s="20" t="e">
        <f>VLOOKUP(CONCATENATE($M444,$N444,$T444),Oferta!$B$2:$Q$360,15,FALSE)</f>
        <v>#N/A</v>
      </c>
      <c r="AI444" s="5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12"/>
      <c r="AW444" s="12"/>
    </row>
    <row r="445" spans="1:49" ht="15" hidden="1" customHeight="1">
      <c r="A445" s="12"/>
      <c r="B445" s="12"/>
      <c r="C445" s="12"/>
      <c r="D445" s="12"/>
      <c r="E445" s="12"/>
      <c r="F445" s="12"/>
      <c r="G445" s="12"/>
      <c r="H445" s="12" t="e">
        <f t="shared" si="4"/>
        <v>#N/A</v>
      </c>
      <c r="I445" s="12" t="e">
        <f>VLOOKUP(CONCATENATE(N445,T445),Simulador!$H$26:$H$33,1,FALSE)</f>
        <v>#N/A</v>
      </c>
      <c r="J445" s="12" t="e">
        <f t="shared" si="5"/>
        <v>#N/A</v>
      </c>
      <c r="K445" s="13" t="e">
        <f t="shared" si="6"/>
        <v>#N/A</v>
      </c>
      <c r="L445" s="12" t="e">
        <f t="shared" si="7"/>
        <v>#N/A</v>
      </c>
      <c r="M445" s="14" t="s">
        <v>31</v>
      </c>
      <c r="N445" s="3" t="s">
        <v>98</v>
      </c>
      <c r="O445" s="20" t="str">
        <f>VLOOKUP(CONCATENATE($M445,$N445),Curriculos!$A$2:$J$332,4,FALSE)</f>
        <v>DIREITO TRIBUTÁRIO</v>
      </c>
      <c r="P445" s="21" t="str">
        <f>VLOOKUP(CONCATENATE($M445,$N445),Curriculos!$A$2:$J$332,5,FALSE)</f>
        <v>OP</v>
      </c>
      <c r="Q445" s="21" t="e">
        <f>VLOOKUP($N445,Oferta!$D$2:$P$100,5,FALSE)</f>
        <v>#N/A</v>
      </c>
      <c r="R445" s="21">
        <f>VLOOKUP(CONCATENATE($M445,$N445),Curriculos!$A$2:$J$332,8,FALSE)</f>
        <v>60</v>
      </c>
      <c r="S445" s="5" t="s">
        <v>33</v>
      </c>
      <c r="T445" s="22" t="s">
        <v>24</v>
      </c>
      <c r="U445" s="21" t="str">
        <f>VLOOKUP(CONCATENATE($M445,$N445),Curriculos!$A$2:$J$332,10,FALSE)</f>
        <v>DCJUR</v>
      </c>
      <c r="V445" s="20" t="e">
        <f>VLOOKUP(CONCATENATE($M445,$N445,$T445),Oferta!$B$2:$R$360,17,FALSE)</f>
        <v>#N/A</v>
      </c>
      <c r="W445" s="20" t="e">
        <f>VLOOKUP(CONCATENATE($M445,$N445,$T445),Oferta!$B$2:$Q$360,12,FALSE)</f>
        <v>#N/A</v>
      </c>
      <c r="X445" s="22">
        <v>4</v>
      </c>
      <c r="Y445" s="23" t="e">
        <f>VLOOKUP(CONCATENATE($W445,$X445),Mtz_Horarios!$E$2:$H$92,2,FALSE)</f>
        <v>#N/A</v>
      </c>
      <c r="Z445" s="23" t="e">
        <f>VLOOKUP(CONCATENATE($W445,$X445),Mtz_Horarios!$E$2:$H$92,3,FALSE)</f>
        <v>#N/A</v>
      </c>
      <c r="AA445" s="24" t="e">
        <f>VLOOKUP(CONCATENATE($W445,$X445),Mtz_Horarios!$E$2:$H$92,4,FALSE)</f>
        <v>#N/A</v>
      </c>
      <c r="AB445" s="20" t="e">
        <f>VLOOKUP(CONCATENATE($M445,$N445,$T445),Oferta!$B$2:$Q$360,16,FALSE)</f>
        <v>#N/A</v>
      </c>
      <c r="AC445" s="20" t="e">
        <f>VLOOKUP(CONCATENATE($M445,$N445,$T445),Oferta!$B$2:$Q$360,15,FALSE)</f>
        <v>#N/A</v>
      </c>
      <c r="AI445" s="5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12"/>
      <c r="AW445" s="12"/>
    </row>
    <row r="446" spans="1:49" ht="15" hidden="1" customHeight="1">
      <c r="A446" s="12"/>
      <c r="B446" s="12"/>
      <c r="C446" s="12"/>
      <c r="D446" s="12"/>
      <c r="E446" s="12"/>
      <c r="F446" s="12"/>
      <c r="G446" s="12"/>
      <c r="H446" s="12" t="e">
        <f t="shared" si="4"/>
        <v>#N/A</v>
      </c>
      <c r="I446" s="12" t="e">
        <f>VLOOKUP(CONCATENATE(N446,T446),Simulador!$H$26:$H$33,1,FALSE)</f>
        <v>#N/A</v>
      </c>
      <c r="J446" s="12" t="e">
        <f t="shared" si="5"/>
        <v>#N/A</v>
      </c>
      <c r="K446" s="13" t="e">
        <f t="shared" si="6"/>
        <v>#N/A</v>
      </c>
      <c r="L446" s="12" t="e">
        <f t="shared" si="7"/>
        <v>#N/A</v>
      </c>
      <c r="M446" s="14" t="s">
        <v>31</v>
      </c>
      <c r="N446" s="3" t="s">
        <v>98</v>
      </c>
      <c r="O446" s="20" t="str">
        <f>VLOOKUP(CONCATENATE($M446,$N446),Curriculos!$A$2:$J$332,4,FALSE)</f>
        <v>DIREITO TRIBUTÁRIO</v>
      </c>
      <c r="P446" s="21" t="str">
        <f>VLOOKUP(CONCATENATE($M446,$N446),Curriculos!$A$2:$J$332,5,FALSE)</f>
        <v>OP</v>
      </c>
      <c r="Q446" s="21" t="e">
        <f>VLOOKUP($N446,Oferta!$D$2:$P$100,5,FALSE)</f>
        <v>#N/A</v>
      </c>
      <c r="R446" s="21">
        <f>VLOOKUP(CONCATENATE($M446,$N446),Curriculos!$A$2:$J$332,8,FALSE)</f>
        <v>60</v>
      </c>
      <c r="S446" s="5" t="s">
        <v>33</v>
      </c>
      <c r="T446" s="22" t="s">
        <v>29</v>
      </c>
      <c r="U446" s="21" t="str">
        <f>VLOOKUP(CONCATENATE($M446,$N446),Curriculos!$A$2:$J$332,10,FALSE)</f>
        <v>DCJUR</v>
      </c>
      <c r="V446" s="20" t="e">
        <f>VLOOKUP(CONCATENATE($M446,$N446,$T446),Oferta!$B$2:$R$360,17,FALSE)</f>
        <v>#N/A</v>
      </c>
      <c r="W446" s="20" t="e">
        <f>VLOOKUP(CONCATENATE($M446,$N446,$T446),Oferta!$B$2:$Q$360,12,FALSE)</f>
        <v>#N/A</v>
      </c>
      <c r="X446" s="22">
        <v>1</v>
      </c>
      <c r="Y446" s="23" t="e">
        <f>VLOOKUP(CONCATENATE($W446,$X446),Mtz_Horarios!$E$2:$H$92,2,FALSE)</f>
        <v>#N/A</v>
      </c>
      <c r="Z446" s="23" t="e">
        <f>VLOOKUP(CONCATENATE($W446,$X446),Mtz_Horarios!$E$2:$H$92,3,FALSE)</f>
        <v>#N/A</v>
      </c>
      <c r="AA446" s="24" t="e">
        <f>VLOOKUP(CONCATENATE($W446,$X446),Mtz_Horarios!$E$2:$H$92,4,FALSE)</f>
        <v>#N/A</v>
      </c>
      <c r="AB446" s="20" t="e">
        <f>VLOOKUP(CONCATENATE($M446,$N446,$T446),Oferta!$B$2:$Q$360,16,FALSE)</f>
        <v>#N/A</v>
      </c>
      <c r="AC446" s="20" t="e">
        <f>VLOOKUP(CONCATENATE($M446,$N446,$T446),Oferta!$B$2:$Q$360,15,FALSE)</f>
        <v>#N/A</v>
      </c>
      <c r="AI446" s="5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12"/>
      <c r="AW446" s="12"/>
    </row>
    <row r="447" spans="1:49" ht="15" hidden="1" customHeight="1">
      <c r="A447" s="12"/>
      <c r="B447" s="12"/>
      <c r="C447" s="12"/>
      <c r="D447" s="12"/>
      <c r="E447" s="12"/>
      <c r="F447" s="12"/>
      <c r="G447" s="12"/>
      <c r="H447" s="12" t="e">
        <f t="shared" si="4"/>
        <v>#N/A</v>
      </c>
      <c r="I447" s="12" t="e">
        <f>VLOOKUP(CONCATENATE(N447,T447),Simulador!$H$26:$H$33,1,FALSE)</f>
        <v>#N/A</v>
      </c>
      <c r="J447" s="12" t="e">
        <f t="shared" si="5"/>
        <v>#N/A</v>
      </c>
      <c r="K447" s="13" t="e">
        <f t="shared" si="6"/>
        <v>#N/A</v>
      </c>
      <c r="L447" s="12" t="e">
        <f t="shared" si="7"/>
        <v>#N/A</v>
      </c>
      <c r="M447" s="14" t="s">
        <v>31</v>
      </c>
      <c r="N447" s="3" t="s">
        <v>98</v>
      </c>
      <c r="O447" s="20" t="str">
        <f>VLOOKUP(CONCATENATE($M447,$N447),Curriculos!$A$2:$J$332,4,FALSE)</f>
        <v>DIREITO TRIBUTÁRIO</v>
      </c>
      <c r="P447" s="21" t="str">
        <f>VLOOKUP(CONCATENATE($M447,$N447),Curriculos!$A$2:$J$332,5,FALSE)</f>
        <v>OP</v>
      </c>
      <c r="Q447" s="21" t="e">
        <f>VLOOKUP($N447,Oferta!$D$2:$P$100,5,FALSE)</f>
        <v>#N/A</v>
      </c>
      <c r="R447" s="21">
        <f>VLOOKUP(CONCATENATE($M447,$N447),Curriculos!$A$2:$J$332,8,FALSE)</f>
        <v>60</v>
      </c>
      <c r="S447" s="5" t="s">
        <v>33</v>
      </c>
      <c r="T447" s="22" t="s">
        <v>29</v>
      </c>
      <c r="U447" s="21" t="str">
        <f>VLOOKUP(CONCATENATE($M447,$N447),Curriculos!$A$2:$J$332,10,FALSE)</f>
        <v>DCJUR</v>
      </c>
      <c r="V447" s="20" t="e">
        <f>VLOOKUP(CONCATENATE($M447,$N447,$T447),Oferta!$B$2:$R$360,17,FALSE)</f>
        <v>#N/A</v>
      </c>
      <c r="W447" s="20" t="e">
        <f>VLOOKUP(CONCATENATE($M447,$N447,$T447),Oferta!$B$2:$Q$360,12,FALSE)</f>
        <v>#N/A</v>
      </c>
      <c r="X447" s="22">
        <v>2</v>
      </c>
      <c r="Y447" s="23" t="e">
        <f>VLOOKUP(CONCATENATE($W447,$X447),Mtz_Horarios!$E$2:$H$92,2,FALSE)</f>
        <v>#N/A</v>
      </c>
      <c r="Z447" s="23" t="e">
        <f>VLOOKUP(CONCATENATE($W447,$X447),Mtz_Horarios!$E$2:$H$92,3,FALSE)</f>
        <v>#N/A</v>
      </c>
      <c r="AA447" s="24" t="e">
        <f>VLOOKUP(CONCATENATE($W447,$X447),Mtz_Horarios!$E$2:$H$92,4,FALSE)</f>
        <v>#N/A</v>
      </c>
      <c r="AB447" s="20" t="e">
        <f>VLOOKUP(CONCATENATE($M447,$N447,$T447),Oferta!$B$2:$Q$360,16,FALSE)</f>
        <v>#N/A</v>
      </c>
      <c r="AC447" s="20" t="e">
        <f>VLOOKUP(CONCATENATE($M447,$N447,$T447),Oferta!$B$2:$Q$360,15,FALSE)</f>
        <v>#N/A</v>
      </c>
      <c r="AI447" s="5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12"/>
      <c r="AW447" s="12"/>
    </row>
    <row r="448" spans="1:49" ht="15" hidden="1" customHeight="1">
      <c r="A448" s="12"/>
      <c r="B448" s="12"/>
      <c r="C448" s="12"/>
      <c r="D448" s="12"/>
      <c r="E448" s="12"/>
      <c r="F448" s="12"/>
      <c r="G448" s="12"/>
      <c r="H448" s="12" t="e">
        <f t="shared" si="4"/>
        <v>#N/A</v>
      </c>
      <c r="I448" s="12" t="e">
        <f>VLOOKUP(CONCATENATE(N448,T448),Simulador!$H$26:$H$33,1,FALSE)</f>
        <v>#N/A</v>
      </c>
      <c r="J448" s="12" t="e">
        <f t="shared" si="5"/>
        <v>#N/A</v>
      </c>
      <c r="K448" s="13" t="e">
        <f t="shared" si="6"/>
        <v>#N/A</v>
      </c>
      <c r="L448" s="12" t="e">
        <f t="shared" si="7"/>
        <v>#N/A</v>
      </c>
      <c r="M448" s="14" t="s">
        <v>31</v>
      </c>
      <c r="N448" s="3" t="s">
        <v>98</v>
      </c>
      <c r="O448" s="20" t="str">
        <f>VLOOKUP(CONCATENATE($M448,$N448),Curriculos!$A$2:$J$332,4,FALSE)</f>
        <v>DIREITO TRIBUTÁRIO</v>
      </c>
      <c r="P448" s="21" t="str">
        <f>VLOOKUP(CONCATENATE($M448,$N448),Curriculos!$A$2:$J$332,5,FALSE)</f>
        <v>OP</v>
      </c>
      <c r="Q448" s="21" t="e">
        <f>VLOOKUP($N448,Oferta!$D$2:$P$100,5,FALSE)</f>
        <v>#N/A</v>
      </c>
      <c r="R448" s="21">
        <f>VLOOKUP(CONCATENATE($M448,$N448),Curriculos!$A$2:$J$332,8,FALSE)</f>
        <v>60</v>
      </c>
      <c r="S448" s="5" t="s">
        <v>33</v>
      </c>
      <c r="T448" s="22" t="s">
        <v>29</v>
      </c>
      <c r="U448" s="21" t="str">
        <f>VLOOKUP(CONCATENATE($M448,$N448),Curriculos!$A$2:$J$332,10,FALSE)</f>
        <v>DCJUR</v>
      </c>
      <c r="V448" s="20" t="e">
        <f>VLOOKUP(CONCATENATE($M448,$N448,$T448),Oferta!$B$2:$R$360,17,FALSE)</f>
        <v>#N/A</v>
      </c>
      <c r="W448" s="20" t="e">
        <f>VLOOKUP(CONCATENATE($M448,$N448,$T448),Oferta!$B$2:$Q$360,12,FALSE)</f>
        <v>#N/A</v>
      </c>
      <c r="X448" s="22">
        <v>3</v>
      </c>
      <c r="Y448" s="23" t="e">
        <f>VLOOKUP(CONCATENATE($W448,$X448),Mtz_Horarios!$E$2:$H$92,2,FALSE)</f>
        <v>#N/A</v>
      </c>
      <c r="Z448" s="23" t="e">
        <f>VLOOKUP(CONCATENATE($W448,$X448),Mtz_Horarios!$E$2:$H$92,3,FALSE)</f>
        <v>#N/A</v>
      </c>
      <c r="AA448" s="24" t="e">
        <f>VLOOKUP(CONCATENATE($W448,$X448),Mtz_Horarios!$E$2:$H$92,4,FALSE)</f>
        <v>#N/A</v>
      </c>
      <c r="AB448" s="20" t="e">
        <f>VLOOKUP(CONCATENATE($M448,$N448,$T448),Oferta!$B$2:$Q$360,16,FALSE)</f>
        <v>#N/A</v>
      </c>
      <c r="AC448" s="20" t="e">
        <f>VLOOKUP(CONCATENATE($M448,$N448,$T448),Oferta!$B$2:$Q$360,15,FALSE)</f>
        <v>#N/A</v>
      </c>
      <c r="AI448" s="5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12"/>
      <c r="AW448" s="12"/>
    </row>
    <row r="449" spans="1:49" ht="15" hidden="1" customHeight="1">
      <c r="A449" s="12"/>
      <c r="B449" s="12"/>
      <c r="C449" s="12"/>
      <c r="D449" s="12"/>
      <c r="E449" s="12"/>
      <c r="F449" s="12"/>
      <c r="G449" s="12"/>
      <c r="H449" s="12" t="e">
        <f t="shared" si="4"/>
        <v>#N/A</v>
      </c>
      <c r="I449" s="12" t="e">
        <f>VLOOKUP(CONCATENATE(N449,T449),Simulador!$H$26:$H$33,1,FALSE)</f>
        <v>#N/A</v>
      </c>
      <c r="J449" s="12" t="e">
        <f t="shared" si="5"/>
        <v>#N/A</v>
      </c>
      <c r="K449" s="13" t="e">
        <f t="shared" si="6"/>
        <v>#N/A</v>
      </c>
      <c r="L449" s="12" t="e">
        <f t="shared" si="7"/>
        <v>#N/A</v>
      </c>
      <c r="M449" s="14" t="s">
        <v>31</v>
      </c>
      <c r="N449" s="3" t="s">
        <v>98</v>
      </c>
      <c r="O449" s="20" t="str">
        <f>VLOOKUP(CONCATENATE($M449,$N449),Curriculos!$A$2:$J$332,4,FALSE)</f>
        <v>DIREITO TRIBUTÁRIO</v>
      </c>
      <c r="P449" s="21" t="str">
        <f>VLOOKUP(CONCATENATE($M449,$N449),Curriculos!$A$2:$J$332,5,FALSE)</f>
        <v>OP</v>
      </c>
      <c r="Q449" s="21" t="e">
        <f>VLOOKUP($N449,Oferta!$D$2:$P$100,5,FALSE)</f>
        <v>#N/A</v>
      </c>
      <c r="R449" s="21">
        <f>VLOOKUP(CONCATENATE($M449,$N449),Curriculos!$A$2:$J$332,8,FALSE)</f>
        <v>60</v>
      </c>
      <c r="S449" s="5" t="s">
        <v>33</v>
      </c>
      <c r="T449" s="22" t="s">
        <v>29</v>
      </c>
      <c r="U449" s="21" t="str">
        <f>VLOOKUP(CONCATENATE($M449,$N449),Curriculos!$A$2:$J$332,10,FALSE)</f>
        <v>DCJUR</v>
      </c>
      <c r="V449" s="20" t="e">
        <f>VLOOKUP(CONCATENATE($M449,$N449,$T449),Oferta!$B$2:$R$360,17,FALSE)</f>
        <v>#N/A</v>
      </c>
      <c r="W449" s="20" t="e">
        <f>VLOOKUP(CONCATENATE($M449,$N449,$T449),Oferta!$B$2:$Q$360,12,FALSE)</f>
        <v>#N/A</v>
      </c>
      <c r="X449" s="22">
        <v>4</v>
      </c>
      <c r="Y449" s="23" t="e">
        <f>VLOOKUP(CONCATENATE($W449,$X449),Mtz_Horarios!$E$2:$H$92,2,FALSE)</f>
        <v>#N/A</v>
      </c>
      <c r="Z449" s="23" t="e">
        <f>VLOOKUP(CONCATENATE($W449,$X449),Mtz_Horarios!$E$2:$H$92,3,FALSE)</f>
        <v>#N/A</v>
      </c>
      <c r="AA449" s="24" t="e">
        <f>VLOOKUP(CONCATENATE($W449,$X449),Mtz_Horarios!$E$2:$H$92,4,FALSE)</f>
        <v>#N/A</v>
      </c>
      <c r="AB449" s="20" t="e">
        <f>VLOOKUP(CONCATENATE($M449,$N449,$T449),Oferta!$B$2:$Q$360,16,FALSE)</f>
        <v>#N/A</v>
      </c>
      <c r="AC449" s="20" t="e">
        <f>VLOOKUP(CONCATENATE($M449,$N449,$T449),Oferta!$B$2:$Q$360,15,FALSE)</f>
        <v>#N/A</v>
      </c>
      <c r="AI449" s="5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12"/>
      <c r="AW449" s="12"/>
    </row>
    <row r="450" spans="1:49" ht="15" hidden="1" customHeight="1">
      <c r="A450" s="12"/>
      <c r="B450" s="12"/>
      <c r="C450" s="12"/>
      <c r="D450" s="12"/>
      <c r="E450" s="12"/>
      <c r="F450" s="12"/>
      <c r="G450" s="12"/>
      <c r="H450" s="12" t="e">
        <f t="shared" si="4"/>
        <v>#N/A</v>
      </c>
      <c r="I450" s="12" t="e">
        <f>VLOOKUP(CONCATENATE(N450,T450),Simulador!$H$26:$H$33,1,FALSE)</f>
        <v>#N/A</v>
      </c>
      <c r="J450" s="12" t="e">
        <f t="shared" si="5"/>
        <v>#N/A</v>
      </c>
      <c r="K450" s="13" t="e">
        <f t="shared" si="6"/>
        <v>#N/A</v>
      </c>
      <c r="L450" s="12" t="e">
        <f t="shared" si="7"/>
        <v>#N/A</v>
      </c>
      <c r="M450" s="14" t="s">
        <v>25</v>
      </c>
      <c r="N450" s="3" t="s">
        <v>98</v>
      </c>
      <c r="O450" s="20" t="str">
        <f>VLOOKUP(CONCATENATE($M450,$N450),Curriculos!$A$2:$J$332,4,FALSE)</f>
        <v>DIREITO TRIBUTÁRIO</v>
      </c>
      <c r="P450" s="21" t="str">
        <f>VLOOKUP(CONCATENATE($M450,$N450),Curriculos!$A$2:$J$332,5,FALSE)</f>
        <v>OP</v>
      </c>
      <c r="Q450" s="21" t="e">
        <f>VLOOKUP($N450,Oferta!$D$2:$P$100,5,FALSE)</f>
        <v>#N/A</v>
      </c>
      <c r="R450" s="21">
        <f>VLOOKUP(CONCATENATE($M450,$N450),Curriculos!$A$2:$J$332,8,FALSE)</f>
        <v>60</v>
      </c>
      <c r="S450" s="5" t="s">
        <v>33</v>
      </c>
      <c r="T450" s="22" t="s">
        <v>29</v>
      </c>
      <c r="U450" s="21" t="str">
        <f>VLOOKUP(CONCATENATE($M450,$N450),Curriculos!$A$2:$J$332,10,FALSE)</f>
        <v>DCJUR</v>
      </c>
      <c r="V450" s="20" t="e">
        <f>VLOOKUP(CONCATENATE($M450,$N450,$T450),Oferta!$B$2:$R$360,17,FALSE)</f>
        <v>#N/A</v>
      </c>
      <c r="W450" s="20" t="e">
        <f>VLOOKUP(CONCATENATE($M450,$N450,$T450),Oferta!$B$2:$Q$360,12,FALSE)</f>
        <v>#N/A</v>
      </c>
      <c r="X450" s="22">
        <v>1</v>
      </c>
      <c r="Y450" s="23" t="e">
        <f>VLOOKUP(CONCATENATE($W450,$X450),Mtz_Horarios!$E$2:$H$92,2,FALSE)</f>
        <v>#N/A</v>
      </c>
      <c r="Z450" s="23" t="e">
        <f>VLOOKUP(CONCATENATE($W450,$X450),Mtz_Horarios!$E$2:$H$92,3,FALSE)</f>
        <v>#N/A</v>
      </c>
      <c r="AA450" s="24" t="e">
        <f>VLOOKUP(CONCATENATE($W450,$X450),Mtz_Horarios!$E$2:$H$92,4,FALSE)</f>
        <v>#N/A</v>
      </c>
      <c r="AB450" s="20" t="e">
        <f>VLOOKUP(CONCATENATE($M450,$N450,$T450),Oferta!$B$2:$Q$360,16,FALSE)</f>
        <v>#N/A</v>
      </c>
      <c r="AC450" s="20" t="e">
        <f>VLOOKUP(CONCATENATE($M450,$N450,$T450),Oferta!$B$2:$Q$360,15,FALSE)</f>
        <v>#N/A</v>
      </c>
      <c r="AI450" s="5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12"/>
      <c r="AW450" s="12"/>
    </row>
    <row r="451" spans="1:49" ht="15" hidden="1" customHeight="1">
      <c r="A451" s="12"/>
      <c r="B451" s="12"/>
      <c r="C451" s="12"/>
      <c r="D451" s="12"/>
      <c r="E451" s="12"/>
      <c r="F451" s="12"/>
      <c r="G451" s="12"/>
      <c r="H451" s="12" t="e">
        <f t="shared" si="4"/>
        <v>#N/A</v>
      </c>
      <c r="I451" s="12" t="e">
        <f>VLOOKUP(CONCATENATE(N451,T451),Simulador!$H$26:$H$33,1,FALSE)</f>
        <v>#N/A</v>
      </c>
      <c r="J451" s="12" t="e">
        <f t="shared" si="5"/>
        <v>#N/A</v>
      </c>
      <c r="K451" s="13" t="e">
        <f t="shared" si="6"/>
        <v>#N/A</v>
      </c>
      <c r="L451" s="12" t="e">
        <f t="shared" si="7"/>
        <v>#N/A</v>
      </c>
      <c r="M451" s="14" t="s">
        <v>25</v>
      </c>
      <c r="N451" s="3" t="s">
        <v>98</v>
      </c>
      <c r="O451" s="20" t="str">
        <f>VLOOKUP(CONCATENATE($M451,$N451),Curriculos!$A$2:$J$332,4,FALSE)</f>
        <v>DIREITO TRIBUTÁRIO</v>
      </c>
      <c r="P451" s="21" t="str">
        <f>VLOOKUP(CONCATENATE($M451,$N451),Curriculos!$A$2:$J$332,5,FALSE)</f>
        <v>OP</v>
      </c>
      <c r="Q451" s="21" t="e">
        <f>VLOOKUP($N451,Oferta!$D$2:$P$100,5,FALSE)</f>
        <v>#N/A</v>
      </c>
      <c r="R451" s="21">
        <f>VLOOKUP(CONCATENATE($M451,$N451),Curriculos!$A$2:$J$332,8,FALSE)</f>
        <v>60</v>
      </c>
      <c r="S451" s="5" t="s">
        <v>33</v>
      </c>
      <c r="T451" s="22" t="s">
        <v>29</v>
      </c>
      <c r="U451" s="21" t="str">
        <f>VLOOKUP(CONCATENATE($M451,$N451),Curriculos!$A$2:$J$332,10,FALSE)</f>
        <v>DCJUR</v>
      </c>
      <c r="V451" s="20" t="e">
        <f>VLOOKUP(CONCATENATE($M451,$N451,$T451),Oferta!$B$2:$R$360,17,FALSE)</f>
        <v>#N/A</v>
      </c>
      <c r="W451" s="20" t="e">
        <f>VLOOKUP(CONCATENATE($M451,$N451,$T451),Oferta!$B$2:$Q$360,12,FALSE)</f>
        <v>#N/A</v>
      </c>
      <c r="X451" s="22">
        <v>2</v>
      </c>
      <c r="Y451" s="23" t="e">
        <f>VLOOKUP(CONCATENATE($W451,$X451),Mtz_Horarios!$E$2:$H$92,2,FALSE)</f>
        <v>#N/A</v>
      </c>
      <c r="Z451" s="23" t="e">
        <f>VLOOKUP(CONCATENATE($W451,$X451),Mtz_Horarios!$E$2:$H$92,3,FALSE)</f>
        <v>#N/A</v>
      </c>
      <c r="AA451" s="24" t="e">
        <f>VLOOKUP(CONCATENATE($W451,$X451),Mtz_Horarios!$E$2:$H$92,4,FALSE)</f>
        <v>#N/A</v>
      </c>
      <c r="AB451" s="20" t="e">
        <f>VLOOKUP(CONCATENATE($M451,$N451,$T451),Oferta!$B$2:$Q$360,16,FALSE)</f>
        <v>#N/A</v>
      </c>
      <c r="AC451" s="20" t="e">
        <f>VLOOKUP(CONCATENATE($M451,$N451,$T451),Oferta!$B$2:$Q$360,15,FALSE)</f>
        <v>#N/A</v>
      </c>
      <c r="AI451" s="5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12"/>
      <c r="AW451" s="12"/>
    </row>
    <row r="452" spans="1:49" ht="15" hidden="1" customHeight="1">
      <c r="A452" s="12"/>
      <c r="B452" s="12"/>
      <c r="C452" s="12"/>
      <c r="D452" s="12"/>
      <c r="E452" s="12"/>
      <c r="F452" s="12"/>
      <c r="G452" s="12"/>
      <c r="H452" s="12" t="e">
        <f t="shared" si="4"/>
        <v>#N/A</v>
      </c>
      <c r="I452" s="12" t="e">
        <f>VLOOKUP(CONCATENATE(N452,T452),Simulador!$H$26:$H$33,1,FALSE)</f>
        <v>#N/A</v>
      </c>
      <c r="J452" s="12" t="e">
        <f t="shared" si="5"/>
        <v>#N/A</v>
      </c>
      <c r="K452" s="13" t="e">
        <f t="shared" si="6"/>
        <v>#N/A</v>
      </c>
      <c r="L452" s="12" t="e">
        <f t="shared" si="7"/>
        <v>#N/A</v>
      </c>
      <c r="M452" s="14" t="s">
        <v>25</v>
      </c>
      <c r="N452" s="3" t="s">
        <v>98</v>
      </c>
      <c r="O452" s="20" t="str">
        <f>VLOOKUP(CONCATENATE($M452,$N452),Curriculos!$A$2:$J$332,4,FALSE)</f>
        <v>DIREITO TRIBUTÁRIO</v>
      </c>
      <c r="P452" s="21" t="str">
        <f>VLOOKUP(CONCATENATE($M452,$N452),Curriculos!$A$2:$J$332,5,FALSE)</f>
        <v>OP</v>
      </c>
      <c r="Q452" s="21" t="e">
        <f>VLOOKUP($N452,Oferta!$D$2:$P$100,5,FALSE)</f>
        <v>#N/A</v>
      </c>
      <c r="R452" s="21">
        <f>VLOOKUP(CONCATENATE($M452,$N452),Curriculos!$A$2:$J$332,8,FALSE)</f>
        <v>60</v>
      </c>
      <c r="S452" s="5" t="s">
        <v>33</v>
      </c>
      <c r="T452" s="22" t="s">
        <v>29</v>
      </c>
      <c r="U452" s="21" t="str">
        <f>VLOOKUP(CONCATENATE($M452,$N452),Curriculos!$A$2:$J$332,10,FALSE)</f>
        <v>DCJUR</v>
      </c>
      <c r="V452" s="20" t="e">
        <f>VLOOKUP(CONCATENATE($M452,$N452,$T452),Oferta!$B$2:$R$360,17,FALSE)</f>
        <v>#N/A</v>
      </c>
      <c r="W452" s="20" t="e">
        <f>VLOOKUP(CONCATENATE($M452,$N452,$T452),Oferta!$B$2:$Q$360,12,FALSE)</f>
        <v>#N/A</v>
      </c>
      <c r="X452" s="22">
        <v>3</v>
      </c>
      <c r="Y452" s="23" t="e">
        <f>VLOOKUP(CONCATENATE($W452,$X452),Mtz_Horarios!$E$2:$H$92,2,FALSE)</f>
        <v>#N/A</v>
      </c>
      <c r="Z452" s="23" t="e">
        <f>VLOOKUP(CONCATENATE($W452,$X452),Mtz_Horarios!$E$2:$H$92,3,FALSE)</f>
        <v>#N/A</v>
      </c>
      <c r="AA452" s="24" t="e">
        <f>VLOOKUP(CONCATENATE($W452,$X452),Mtz_Horarios!$E$2:$H$92,4,FALSE)</f>
        <v>#N/A</v>
      </c>
      <c r="AB452" s="20" t="e">
        <f>VLOOKUP(CONCATENATE($M452,$N452,$T452),Oferta!$B$2:$Q$360,16,FALSE)</f>
        <v>#N/A</v>
      </c>
      <c r="AC452" s="20" t="e">
        <f>VLOOKUP(CONCATENATE($M452,$N452,$T452),Oferta!$B$2:$Q$360,15,FALSE)</f>
        <v>#N/A</v>
      </c>
      <c r="AI452" s="5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12"/>
      <c r="AW452" s="12"/>
    </row>
    <row r="453" spans="1:49" ht="15" hidden="1" customHeight="1">
      <c r="A453" s="12"/>
      <c r="B453" s="12"/>
      <c r="C453" s="12"/>
      <c r="D453" s="12"/>
      <c r="E453" s="12"/>
      <c r="F453" s="12"/>
      <c r="G453" s="12"/>
      <c r="H453" s="12" t="e">
        <f t="shared" si="4"/>
        <v>#N/A</v>
      </c>
      <c r="I453" s="12" t="e">
        <f>VLOOKUP(CONCATENATE(N453,T453),Simulador!$H$26:$H$33,1,FALSE)</f>
        <v>#N/A</v>
      </c>
      <c r="J453" s="12" t="e">
        <f t="shared" si="5"/>
        <v>#N/A</v>
      </c>
      <c r="K453" s="13" t="e">
        <f t="shared" si="6"/>
        <v>#N/A</v>
      </c>
      <c r="L453" s="12" t="e">
        <f t="shared" si="7"/>
        <v>#N/A</v>
      </c>
      <c r="M453" s="14" t="s">
        <v>25</v>
      </c>
      <c r="N453" s="3" t="s">
        <v>98</v>
      </c>
      <c r="O453" s="20" t="str">
        <f>VLOOKUP(CONCATENATE($M453,$N453),Curriculos!$A$2:$J$332,4,FALSE)</f>
        <v>DIREITO TRIBUTÁRIO</v>
      </c>
      <c r="P453" s="21" t="str">
        <f>VLOOKUP(CONCATENATE($M453,$N453),Curriculos!$A$2:$J$332,5,FALSE)</f>
        <v>OP</v>
      </c>
      <c r="Q453" s="21" t="e">
        <f>VLOOKUP($N453,Oferta!$D$2:$P$100,5,FALSE)</f>
        <v>#N/A</v>
      </c>
      <c r="R453" s="21">
        <f>VLOOKUP(CONCATENATE($M453,$N453),Curriculos!$A$2:$J$332,8,FALSE)</f>
        <v>60</v>
      </c>
      <c r="S453" s="5" t="s">
        <v>33</v>
      </c>
      <c r="T453" s="22" t="s">
        <v>29</v>
      </c>
      <c r="U453" s="21" t="str">
        <f>VLOOKUP(CONCATENATE($M453,$N453),Curriculos!$A$2:$J$332,10,FALSE)</f>
        <v>DCJUR</v>
      </c>
      <c r="V453" s="20" t="e">
        <f>VLOOKUP(CONCATENATE($M453,$N453,$T453),Oferta!$B$2:$R$360,17,FALSE)</f>
        <v>#N/A</v>
      </c>
      <c r="W453" s="20" t="e">
        <f>VLOOKUP(CONCATENATE($M453,$N453,$T453),Oferta!$B$2:$Q$360,12,FALSE)</f>
        <v>#N/A</v>
      </c>
      <c r="X453" s="22">
        <v>4</v>
      </c>
      <c r="Y453" s="23" t="e">
        <f>VLOOKUP(CONCATENATE($W453,$X453),Mtz_Horarios!$E$2:$H$92,2,FALSE)</f>
        <v>#N/A</v>
      </c>
      <c r="Z453" s="23" t="e">
        <f>VLOOKUP(CONCATENATE($W453,$X453),Mtz_Horarios!$E$2:$H$92,3,FALSE)</f>
        <v>#N/A</v>
      </c>
      <c r="AA453" s="24" t="e">
        <f>VLOOKUP(CONCATENATE($W453,$X453),Mtz_Horarios!$E$2:$H$92,4,FALSE)</f>
        <v>#N/A</v>
      </c>
      <c r="AB453" s="20" t="e">
        <f>VLOOKUP(CONCATENATE($M453,$N453,$T453),Oferta!$B$2:$Q$360,16,FALSE)</f>
        <v>#N/A</v>
      </c>
      <c r="AC453" s="20" t="e">
        <f>VLOOKUP(CONCATENATE($M453,$N453,$T453),Oferta!$B$2:$Q$360,15,FALSE)</f>
        <v>#N/A</v>
      </c>
      <c r="AI453" s="5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12"/>
      <c r="AW453" s="12"/>
    </row>
    <row r="454" spans="1:49" ht="15" hidden="1" customHeight="1">
      <c r="A454" s="12"/>
      <c r="B454" s="12"/>
      <c r="C454" s="12"/>
      <c r="D454" s="12"/>
      <c r="E454" s="12"/>
      <c r="F454" s="12"/>
      <c r="G454" s="12"/>
      <c r="H454" s="12" t="e">
        <f t="shared" si="4"/>
        <v>#N/A</v>
      </c>
      <c r="I454" s="12" t="e">
        <f>VLOOKUP(CONCATENATE(N454,T454),Simulador!$H$26:$H$33,1,FALSE)</f>
        <v>#N/A</v>
      </c>
      <c r="J454" s="12" t="e">
        <f t="shared" si="5"/>
        <v>#N/A</v>
      </c>
      <c r="K454" s="13" t="e">
        <f t="shared" si="6"/>
        <v>#N/A</v>
      </c>
      <c r="L454" s="12" t="e">
        <f t="shared" si="7"/>
        <v>#N/A</v>
      </c>
      <c r="M454" s="14" t="s">
        <v>22</v>
      </c>
      <c r="N454" s="3" t="s">
        <v>98</v>
      </c>
      <c r="O454" s="20" t="str">
        <f>VLOOKUP(CONCATENATE($M454,$N454),Curriculos!$A$2:$J$332,4,FALSE)</f>
        <v>DIREITO TRIBUTÁRIO</v>
      </c>
      <c r="P454" s="21" t="str">
        <f>VLOOKUP(CONCATENATE($M454,$N454),Curriculos!$A$2:$J$332,5,FALSE)</f>
        <v>OP</v>
      </c>
      <c r="Q454" s="21" t="e">
        <f>VLOOKUP($N454,Oferta!$D$2:$P$100,5,FALSE)</f>
        <v>#N/A</v>
      </c>
      <c r="R454" s="21">
        <f>VLOOKUP(CONCATENATE($M454,$N454),Curriculos!$A$2:$J$332,8,FALSE)</f>
        <v>60</v>
      </c>
      <c r="S454" s="5" t="s">
        <v>33</v>
      </c>
      <c r="T454" s="22" t="s">
        <v>24</v>
      </c>
      <c r="U454" s="21" t="str">
        <f>VLOOKUP(CONCATENATE($M454,$N454),Curriculos!$A$2:$J$332,10,FALSE)</f>
        <v>DCJUR</v>
      </c>
      <c r="V454" s="20" t="e">
        <f>VLOOKUP(CONCATENATE($M454,$N454,$T454),Oferta!$B$2:$R$360,17,FALSE)</f>
        <v>#N/A</v>
      </c>
      <c r="W454" s="20" t="e">
        <f>VLOOKUP(CONCATENATE($M454,$N454,$T454),Oferta!$B$2:$Q$360,12,FALSE)</f>
        <v>#N/A</v>
      </c>
      <c r="X454" s="22">
        <v>1</v>
      </c>
      <c r="Y454" s="23" t="e">
        <f>VLOOKUP(CONCATENATE($W454,$X454),Mtz_Horarios!$E$2:$H$92,2,FALSE)</f>
        <v>#N/A</v>
      </c>
      <c r="Z454" s="23" t="e">
        <f>VLOOKUP(CONCATENATE($W454,$X454),Mtz_Horarios!$E$2:$H$92,3,FALSE)</f>
        <v>#N/A</v>
      </c>
      <c r="AA454" s="24" t="e">
        <f>VLOOKUP(CONCATENATE($W454,$X454),Mtz_Horarios!$E$2:$H$92,4,FALSE)</f>
        <v>#N/A</v>
      </c>
      <c r="AB454" s="20" t="e">
        <f>VLOOKUP(CONCATENATE($M454,$N454,$T454),Oferta!$B$2:$Q$360,16,FALSE)</f>
        <v>#N/A</v>
      </c>
      <c r="AC454" s="20" t="e">
        <f>VLOOKUP(CONCATENATE($M454,$N454,$T454),Oferta!$B$2:$Q$360,15,FALSE)</f>
        <v>#N/A</v>
      </c>
      <c r="AI454" s="5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12"/>
      <c r="AW454" s="12"/>
    </row>
    <row r="455" spans="1:49" ht="15" hidden="1" customHeight="1">
      <c r="A455" s="12"/>
      <c r="B455" s="12"/>
      <c r="C455" s="12"/>
      <c r="D455" s="12"/>
      <c r="E455" s="12"/>
      <c r="F455" s="12"/>
      <c r="G455" s="12"/>
      <c r="H455" s="12" t="e">
        <f t="shared" si="4"/>
        <v>#N/A</v>
      </c>
      <c r="I455" s="12" t="e">
        <f>VLOOKUP(CONCATENATE(N455,T455),Simulador!$H$26:$H$33,1,FALSE)</f>
        <v>#N/A</v>
      </c>
      <c r="J455" s="12" t="e">
        <f t="shared" si="5"/>
        <v>#N/A</v>
      </c>
      <c r="K455" s="13" t="e">
        <f t="shared" si="6"/>
        <v>#N/A</v>
      </c>
      <c r="L455" s="12" t="e">
        <f t="shared" si="7"/>
        <v>#N/A</v>
      </c>
      <c r="M455" s="14" t="s">
        <v>22</v>
      </c>
      <c r="N455" s="3" t="s">
        <v>98</v>
      </c>
      <c r="O455" s="20" t="str">
        <f>VLOOKUP(CONCATENATE($M455,$N455),Curriculos!$A$2:$J$332,4,FALSE)</f>
        <v>DIREITO TRIBUTÁRIO</v>
      </c>
      <c r="P455" s="21" t="str">
        <f>VLOOKUP(CONCATENATE($M455,$N455),Curriculos!$A$2:$J$332,5,FALSE)</f>
        <v>OP</v>
      </c>
      <c r="Q455" s="21" t="e">
        <f>VLOOKUP($N455,Oferta!$D$2:$P$100,5,FALSE)</f>
        <v>#N/A</v>
      </c>
      <c r="R455" s="21">
        <f>VLOOKUP(CONCATENATE($M455,$N455),Curriculos!$A$2:$J$332,8,FALSE)</f>
        <v>60</v>
      </c>
      <c r="S455" s="5" t="s">
        <v>33</v>
      </c>
      <c r="T455" s="22" t="s">
        <v>24</v>
      </c>
      <c r="U455" s="21" t="str">
        <f>VLOOKUP(CONCATENATE($M455,$N455),Curriculos!$A$2:$J$332,10,FALSE)</f>
        <v>DCJUR</v>
      </c>
      <c r="V455" s="20" t="e">
        <f>VLOOKUP(CONCATENATE($M455,$N455,$T455),Oferta!$B$2:$R$360,17,FALSE)</f>
        <v>#N/A</v>
      </c>
      <c r="W455" s="20" t="e">
        <f>VLOOKUP(CONCATENATE($M455,$N455,$T455),Oferta!$B$2:$Q$360,12,FALSE)</f>
        <v>#N/A</v>
      </c>
      <c r="X455" s="22">
        <v>2</v>
      </c>
      <c r="Y455" s="23" t="e">
        <f>VLOOKUP(CONCATENATE($W455,$X455),Mtz_Horarios!$E$2:$H$92,2,FALSE)</f>
        <v>#N/A</v>
      </c>
      <c r="Z455" s="23" t="e">
        <f>VLOOKUP(CONCATENATE($W455,$X455),Mtz_Horarios!$E$2:$H$92,3,FALSE)</f>
        <v>#N/A</v>
      </c>
      <c r="AA455" s="24" t="e">
        <f>VLOOKUP(CONCATENATE($W455,$X455),Mtz_Horarios!$E$2:$H$92,4,FALSE)</f>
        <v>#N/A</v>
      </c>
      <c r="AB455" s="20" t="e">
        <f>VLOOKUP(CONCATENATE($M455,$N455,$T455),Oferta!$B$2:$Q$360,16,FALSE)</f>
        <v>#N/A</v>
      </c>
      <c r="AC455" s="20" t="e">
        <f>VLOOKUP(CONCATENATE($M455,$N455,$T455),Oferta!$B$2:$Q$360,15,FALSE)</f>
        <v>#N/A</v>
      </c>
      <c r="AI455" s="5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12"/>
      <c r="AW455" s="12"/>
    </row>
    <row r="456" spans="1:49" ht="15" hidden="1" customHeight="1">
      <c r="A456" s="12"/>
      <c r="B456" s="12"/>
      <c r="C456" s="12"/>
      <c r="D456" s="12"/>
      <c r="E456" s="12"/>
      <c r="F456" s="12"/>
      <c r="G456" s="12"/>
      <c r="H456" s="12" t="e">
        <f t="shared" si="4"/>
        <v>#N/A</v>
      </c>
      <c r="I456" s="12" t="e">
        <f>VLOOKUP(CONCATENATE(N456,T456),Simulador!$H$26:$H$33,1,FALSE)</f>
        <v>#N/A</v>
      </c>
      <c r="J456" s="12" t="e">
        <f t="shared" si="5"/>
        <v>#N/A</v>
      </c>
      <c r="K456" s="13" t="e">
        <f t="shared" si="6"/>
        <v>#N/A</v>
      </c>
      <c r="L456" s="12" t="e">
        <f t="shared" si="7"/>
        <v>#N/A</v>
      </c>
      <c r="M456" s="14" t="s">
        <v>22</v>
      </c>
      <c r="N456" s="3" t="s">
        <v>98</v>
      </c>
      <c r="O456" s="20" t="str">
        <f>VLOOKUP(CONCATENATE($M456,$N456),Curriculos!$A$2:$J$332,4,FALSE)</f>
        <v>DIREITO TRIBUTÁRIO</v>
      </c>
      <c r="P456" s="21" t="str">
        <f>VLOOKUP(CONCATENATE($M456,$N456),Curriculos!$A$2:$J$332,5,FALSE)</f>
        <v>OP</v>
      </c>
      <c r="Q456" s="21" t="e">
        <f>VLOOKUP($N456,Oferta!$D$2:$P$100,5,FALSE)</f>
        <v>#N/A</v>
      </c>
      <c r="R456" s="21">
        <f>VLOOKUP(CONCATENATE($M456,$N456),Curriculos!$A$2:$J$332,8,FALSE)</f>
        <v>60</v>
      </c>
      <c r="S456" s="5" t="s">
        <v>33</v>
      </c>
      <c r="T456" s="22" t="s">
        <v>24</v>
      </c>
      <c r="U456" s="21" t="str">
        <f>VLOOKUP(CONCATENATE($M456,$N456),Curriculos!$A$2:$J$332,10,FALSE)</f>
        <v>DCJUR</v>
      </c>
      <c r="V456" s="20" t="e">
        <f>VLOOKUP(CONCATENATE($M456,$N456,$T456),Oferta!$B$2:$R$360,17,FALSE)</f>
        <v>#N/A</v>
      </c>
      <c r="W456" s="20" t="e">
        <f>VLOOKUP(CONCATENATE($M456,$N456,$T456),Oferta!$B$2:$Q$360,12,FALSE)</f>
        <v>#N/A</v>
      </c>
      <c r="X456" s="22">
        <v>3</v>
      </c>
      <c r="Y456" s="23" t="e">
        <f>VLOOKUP(CONCATENATE($W456,$X456),Mtz_Horarios!$E$2:$H$92,2,FALSE)</f>
        <v>#N/A</v>
      </c>
      <c r="Z456" s="23" t="e">
        <f>VLOOKUP(CONCATENATE($W456,$X456),Mtz_Horarios!$E$2:$H$92,3,FALSE)</f>
        <v>#N/A</v>
      </c>
      <c r="AA456" s="24" t="e">
        <f>VLOOKUP(CONCATENATE($W456,$X456),Mtz_Horarios!$E$2:$H$92,4,FALSE)</f>
        <v>#N/A</v>
      </c>
      <c r="AB456" s="20" t="e">
        <f>VLOOKUP(CONCATENATE($M456,$N456,$T456),Oferta!$B$2:$Q$360,16,FALSE)</f>
        <v>#N/A</v>
      </c>
      <c r="AC456" s="20" t="e">
        <f>VLOOKUP(CONCATENATE($M456,$N456,$T456),Oferta!$B$2:$Q$360,15,FALSE)</f>
        <v>#N/A</v>
      </c>
      <c r="AI456" s="5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12"/>
      <c r="AW456" s="12"/>
    </row>
    <row r="457" spans="1:49" ht="15" hidden="1" customHeight="1">
      <c r="A457" s="12"/>
      <c r="B457" s="12"/>
      <c r="C457" s="12"/>
      <c r="D457" s="12"/>
      <c r="E457" s="12"/>
      <c r="F457" s="12"/>
      <c r="G457" s="12"/>
      <c r="H457" s="12" t="e">
        <f t="shared" si="4"/>
        <v>#N/A</v>
      </c>
      <c r="I457" s="12" t="e">
        <f>VLOOKUP(CONCATENATE(N457,T457),Simulador!$H$26:$H$33,1,FALSE)</f>
        <v>#N/A</v>
      </c>
      <c r="J457" s="12" t="e">
        <f t="shared" si="5"/>
        <v>#N/A</v>
      </c>
      <c r="K457" s="13" t="e">
        <f t="shared" si="6"/>
        <v>#N/A</v>
      </c>
      <c r="L457" s="12" t="e">
        <f t="shared" si="7"/>
        <v>#N/A</v>
      </c>
      <c r="M457" s="14" t="s">
        <v>22</v>
      </c>
      <c r="N457" s="3" t="s">
        <v>98</v>
      </c>
      <c r="O457" s="20" t="str">
        <f>VLOOKUP(CONCATENATE($M457,$N457),Curriculos!$A$2:$J$332,4,FALSE)</f>
        <v>DIREITO TRIBUTÁRIO</v>
      </c>
      <c r="P457" s="21" t="str">
        <f>VLOOKUP(CONCATENATE($M457,$N457),Curriculos!$A$2:$J$332,5,FALSE)</f>
        <v>OP</v>
      </c>
      <c r="Q457" s="21" t="e">
        <f>VLOOKUP($N457,Oferta!$D$2:$P$100,5,FALSE)</f>
        <v>#N/A</v>
      </c>
      <c r="R457" s="21">
        <f>VLOOKUP(CONCATENATE($M457,$N457),Curriculos!$A$2:$J$332,8,FALSE)</f>
        <v>60</v>
      </c>
      <c r="S457" s="5" t="s">
        <v>33</v>
      </c>
      <c r="T457" s="22" t="s">
        <v>24</v>
      </c>
      <c r="U457" s="21" t="str">
        <f>VLOOKUP(CONCATENATE($M457,$N457),Curriculos!$A$2:$J$332,10,FALSE)</f>
        <v>DCJUR</v>
      </c>
      <c r="V457" s="20" t="e">
        <f>VLOOKUP(CONCATENATE($M457,$N457,$T457),Oferta!$B$2:$R$360,17,FALSE)</f>
        <v>#N/A</v>
      </c>
      <c r="W457" s="20" t="e">
        <f>VLOOKUP(CONCATENATE($M457,$N457,$T457),Oferta!$B$2:$Q$360,12,FALSE)</f>
        <v>#N/A</v>
      </c>
      <c r="X457" s="22">
        <v>4</v>
      </c>
      <c r="Y457" s="23" t="e">
        <f>VLOOKUP(CONCATENATE($W457,$X457),Mtz_Horarios!$E$2:$H$92,2,FALSE)</f>
        <v>#N/A</v>
      </c>
      <c r="Z457" s="23" t="e">
        <f>VLOOKUP(CONCATENATE($W457,$X457),Mtz_Horarios!$E$2:$H$92,3,FALSE)</f>
        <v>#N/A</v>
      </c>
      <c r="AA457" s="24" t="e">
        <f>VLOOKUP(CONCATENATE($W457,$X457),Mtz_Horarios!$E$2:$H$92,4,FALSE)</f>
        <v>#N/A</v>
      </c>
      <c r="AB457" s="20" t="e">
        <f>VLOOKUP(CONCATENATE($M457,$N457,$T457),Oferta!$B$2:$Q$360,16,FALSE)</f>
        <v>#N/A</v>
      </c>
      <c r="AC457" s="20" t="e">
        <f>VLOOKUP(CONCATENATE($M457,$N457,$T457),Oferta!$B$2:$Q$360,15,FALSE)</f>
        <v>#N/A</v>
      </c>
      <c r="AI457" s="5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12"/>
      <c r="AW457" s="12"/>
    </row>
    <row r="458" spans="1:49" ht="15" customHeight="1">
      <c r="A458" s="12"/>
      <c r="B458" s="12"/>
      <c r="C458" s="12"/>
      <c r="D458" s="12"/>
      <c r="E458" s="12"/>
      <c r="F458" s="12"/>
      <c r="G458" s="12"/>
      <c r="H458" s="12" t="e">
        <f t="shared" si="4"/>
        <v>#N/A</v>
      </c>
      <c r="I458" s="12" t="e">
        <f>VLOOKUP(CONCATENATE(N458,T458),Simulador!$H$26:$H$33,1,FALSE)</f>
        <v>#N/A</v>
      </c>
      <c r="J458" s="12" t="e">
        <f t="shared" si="5"/>
        <v>#N/A</v>
      </c>
      <c r="K458" s="13" t="e">
        <f t="shared" si="6"/>
        <v>#N/A</v>
      </c>
      <c r="L458" s="12" t="e">
        <f t="shared" si="7"/>
        <v>#N/A</v>
      </c>
      <c r="M458" s="14" t="s">
        <v>31</v>
      </c>
      <c r="N458" s="3" t="s">
        <v>99</v>
      </c>
      <c r="O458" s="15" t="str">
        <f>VLOOKUP(CONCATENATE($M458,$N458),Curriculos!$A$2:$J$332,4,FALSE)</f>
        <v>ECONOMETRIA I</v>
      </c>
      <c r="P458" s="16" t="str">
        <f>VLOOKUP(CONCATENATE($M458,$N458),Curriculos!$A$2:$J$332,5,FALSE)</f>
        <v>OB</v>
      </c>
      <c r="Q458" s="16" t="str">
        <f>VLOOKUP($N458,Oferta!$D$2:$P$100,5,FALSE)</f>
        <v>T</v>
      </c>
      <c r="R458" s="16">
        <f>VLOOKUP(CONCATENATE($M458,$N458),Curriculos!$A$2:$J$332,8,FALSE)</f>
        <v>90</v>
      </c>
      <c r="S458" s="17" t="s">
        <v>33</v>
      </c>
      <c r="T458" s="17" t="s">
        <v>24</v>
      </c>
      <c r="U458" s="16" t="str">
        <f>VLOOKUP(CONCATENATE($M458,$N458),Curriculos!$A$2:$J$332,10,FALSE)</f>
        <v>DCEC</v>
      </c>
      <c r="V458" s="15" t="e">
        <f>VLOOKUP(CONCATENATE($M458,$N458,$T458),Oferta!$B$2:$R$360,17,FALSE)</f>
        <v>#N/A</v>
      </c>
      <c r="W458" s="15" t="e">
        <f>VLOOKUP(CONCATENATE($M458,$N458,$T458),Oferta!$B$2:$Q$360,12,FALSE)</f>
        <v>#N/A</v>
      </c>
      <c r="X458" s="17">
        <v>1</v>
      </c>
      <c r="Y458" s="18" t="e">
        <f>VLOOKUP(CONCATENATE($W458,$X458),Mtz_Horarios!$E$2:$H$92,2,FALSE)</f>
        <v>#N/A</v>
      </c>
      <c r="Z458" s="18" t="e">
        <f>VLOOKUP(CONCATENATE($W458,$X458),Mtz_Horarios!$E$2:$H$92,3,FALSE)</f>
        <v>#N/A</v>
      </c>
      <c r="AA458" s="19" t="e">
        <f>VLOOKUP(CONCATENATE($W458,$X458),Mtz_Horarios!$E$2:$H$92,4,FALSE)</f>
        <v>#N/A</v>
      </c>
      <c r="AB458" s="15" t="e">
        <f>VLOOKUP(CONCATENATE($M458,$N458,$T458),Oferta!$B$2:$Q$360,16,FALSE)</f>
        <v>#N/A</v>
      </c>
      <c r="AC458" s="15" t="e">
        <f>VLOOKUP(CONCATENATE($M458,$N458,$T458),Oferta!$B$2:$Q$360,15,FALSE)</f>
        <v>#N/A</v>
      </c>
      <c r="AI458" s="5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12"/>
      <c r="AW458" s="12"/>
    </row>
    <row r="459" spans="1:49" ht="15" customHeight="1">
      <c r="A459" s="12"/>
      <c r="B459" s="12"/>
      <c r="C459" s="12"/>
      <c r="D459" s="12"/>
      <c r="E459" s="12"/>
      <c r="F459" s="12"/>
      <c r="G459" s="12"/>
      <c r="H459" s="12" t="e">
        <f t="shared" si="4"/>
        <v>#N/A</v>
      </c>
      <c r="I459" s="12" t="e">
        <f>VLOOKUP(CONCATENATE(N459,T459),Simulador!$H$26:$H$33,1,FALSE)</f>
        <v>#N/A</v>
      </c>
      <c r="J459" s="12" t="e">
        <f t="shared" si="5"/>
        <v>#N/A</v>
      </c>
      <c r="K459" s="13" t="e">
        <f t="shared" si="6"/>
        <v>#N/A</v>
      </c>
      <c r="L459" s="12" t="e">
        <f t="shared" si="7"/>
        <v>#N/A</v>
      </c>
      <c r="M459" s="14" t="s">
        <v>31</v>
      </c>
      <c r="N459" s="3" t="s">
        <v>99</v>
      </c>
      <c r="O459" s="15" t="str">
        <f>VLOOKUP(CONCATENATE($M459,$N459),Curriculos!$A$2:$J$332,4,FALSE)</f>
        <v>ECONOMETRIA I</v>
      </c>
      <c r="P459" s="16" t="str">
        <f>VLOOKUP(CONCATENATE($M459,$N459),Curriculos!$A$2:$J$332,5,FALSE)</f>
        <v>OB</v>
      </c>
      <c r="Q459" s="16" t="str">
        <f>VLOOKUP($N459,Oferta!$D$2:$P$100,5,FALSE)</f>
        <v>T</v>
      </c>
      <c r="R459" s="16">
        <f>VLOOKUP(CONCATENATE($M459,$N459),Curriculos!$A$2:$J$332,8,FALSE)</f>
        <v>90</v>
      </c>
      <c r="S459" s="17" t="s">
        <v>33</v>
      </c>
      <c r="T459" s="17" t="s">
        <v>24</v>
      </c>
      <c r="U459" s="16" t="str">
        <f>VLOOKUP(CONCATENATE($M459,$N459),Curriculos!$A$2:$J$332,10,FALSE)</f>
        <v>DCEC</v>
      </c>
      <c r="V459" s="15" t="e">
        <f>VLOOKUP(CONCATENATE($M459,$N459,$T459),Oferta!$B$2:$R$360,17,FALSE)</f>
        <v>#N/A</v>
      </c>
      <c r="W459" s="15" t="e">
        <f>VLOOKUP(CONCATENATE($M459,$N459,$T459),Oferta!$B$2:$Q$360,12,FALSE)</f>
        <v>#N/A</v>
      </c>
      <c r="X459" s="17">
        <v>2</v>
      </c>
      <c r="Y459" s="18" t="e">
        <f>VLOOKUP(CONCATENATE($W459,$X459),Mtz_Horarios!$E$2:$H$92,2,FALSE)</f>
        <v>#N/A</v>
      </c>
      <c r="Z459" s="18" t="e">
        <f>VLOOKUP(CONCATENATE($W459,$X459),Mtz_Horarios!$E$2:$H$92,3,FALSE)</f>
        <v>#N/A</v>
      </c>
      <c r="AA459" s="19" t="e">
        <f>VLOOKUP(CONCATENATE($W459,$X459),Mtz_Horarios!$E$2:$H$92,4,FALSE)</f>
        <v>#N/A</v>
      </c>
      <c r="AB459" s="15" t="e">
        <f>VLOOKUP(CONCATENATE($M459,$N459,$T459),Oferta!$B$2:$Q$360,16,FALSE)</f>
        <v>#N/A</v>
      </c>
      <c r="AC459" s="15" t="e">
        <f>VLOOKUP(CONCATENATE($M459,$N459,$T459),Oferta!$B$2:$Q$360,15,FALSE)</f>
        <v>#N/A</v>
      </c>
      <c r="AI459" s="5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12"/>
      <c r="AW459" s="12"/>
    </row>
    <row r="460" spans="1:49" ht="15" customHeight="1">
      <c r="A460" s="12"/>
      <c r="B460" s="12"/>
      <c r="C460" s="12"/>
      <c r="D460" s="12"/>
      <c r="E460" s="12"/>
      <c r="F460" s="12"/>
      <c r="G460" s="12"/>
      <c r="H460" s="12" t="e">
        <f t="shared" si="4"/>
        <v>#N/A</v>
      </c>
      <c r="I460" s="12" t="e">
        <f>VLOOKUP(CONCATENATE(N460,T460),Simulador!$H$26:$H$33,1,FALSE)</f>
        <v>#N/A</v>
      </c>
      <c r="J460" s="12" t="e">
        <f t="shared" si="5"/>
        <v>#N/A</v>
      </c>
      <c r="K460" s="13" t="e">
        <f t="shared" si="6"/>
        <v>#N/A</v>
      </c>
      <c r="L460" s="12" t="e">
        <f t="shared" si="7"/>
        <v>#N/A</v>
      </c>
      <c r="M460" s="14" t="s">
        <v>31</v>
      </c>
      <c r="N460" s="3" t="s">
        <v>99</v>
      </c>
      <c r="O460" s="15" t="str">
        <f>VLOOKUP(CONCATENATE($M460,$N460),Curriculos!$A$2:$J$332,4,FALSE)</f>
        <v>ECONOMETRIA I</v>
      </c>
      <c r="P460" s="16" t="str">
        <f>VLOOKUP(CONCATENATE($M460,$N460),Curriculos!$A$2:$J$332,5,FALSE)</f>
        <v>OB</v>
      </c>
      <c r="Q460" s="16" t="str">
        <f>VLOOKUP($N460,Oferta!$D$2:$P$100,5,FALSE)</f>
        <v>T</v>
      </c>
      <c r="R460" s="16">
        <f>VLOOKUP(CONCATENATE($M460,$N460),Curriculos!$A$2:$J$332,8,FALSE)</f>
        <v>90</v>
      </c>
      <c r="S460" s="17" t="s">
        <v>33</v>
      </c>
      <c r="T460" s="17" t="s">
        <v>24</v>
      </c>
      <c r="U460" s="16" t="str">
        <f>VLOOKUP(CONCATENATE($M460,$N460),Curriculos!$A$2:$J$332,10,FALSE)</f>
        <v>DCEC</v>
      </c>
      <c r="V460" s="15" t="e">
        <f>VLOOKUP(CONCATENATE($M460,$N460,$T460),Oferta!$B$2:$R$360,17,FALSE)</f>
        <v>#N/A</v>
      </c>
      <c r="W460" s="15" t="e">
        <f>VLOOKUP(CONCATENATE($M460,$N460,$T460),Oferta!$B$2:$Q$360,12,FALSE)</f>
        <v>#N/A</v>
      </c>
      <c r="X460" s="17">
        <v>3</v>
      </c>
      <c r="Y460" s="18" t="e">
        <f>VLOOKUP(CONCATENATE($W460,$X460),Mtz_Horarios!$E$2:$H$92,2,FALSE)</f>
        <v>#N/A</v>
      </c>
      <c r="Z460" s="18" t="e">
        <f>VLOOKUP(CONCATENATE($W460,$X460),Mtz_Horarios!$E$2:$H$92,3,FALSE)</f>
        <v>#N/A</v>
      </c>
      <c r="AA460" s="19" t="e">
        <f>VLOOKUP(CONCATENATE($W460,$X460),Mtz_Horarios!$E$2:$H$92,4,FALSE)</f>
        <v>#N/A</v>
      </c>
      <c r="AB460" s="15" t="e">
        <f>VLOOKUP(CONCATENATE($M460,$N460,$T460),Oferta!$B$2:$Q$360,16,FALSE)</f>
        <v>#N/A</v>
      </c>
      <c r="AC460" s="15" t="e">
        <f>VLOOKUP(CONCATENATE($M460,$N460,$T460),Oferta!$B$2:$Q$360,15,FALSE)</f>
        <v>#N/A</v>
      </c>
      <c r="AI460" s="5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12"/>
      <c r="AW460" s="12"/>
    </row>
    <row r="461" spans="1:49" ht="15" customHeight="1">
      <c r="A461" s="12"/>
      <c r="B461" s="12"/>
      <c r="C461" s="12"/>
      <c r="D461" s="12"/>
      <c r="E461" s="12"/>
      <c r="F461" s="12"/>
      <c r="G461" s="12"/>
      <c r="H461" s="12" t="e">
        <f t="shared" si="4"/>
        <v>#N/A</v>
      </c>
      <c r="I461" s="12" t="e">
        <f>VLOOKUP(CONCATENATE(N461,T461),Simulador!$H$26:$H$33,1,FALSE)</f>
        <v>#N/A</v>
      </c>
      <c r="J461" s="12" t="e">
        <f t="shared" si="5"/>
        <v>#N/A</v>
      </c>
      <c r="K461" s="13" t="e">
        <f t="shared" si="6"/>
        <v>#N/A</v>
      </c>
      <c r="L461" s="12" t="e">
        <f t="shared" si="7"/>
        <v>#N/A</v>
      </c>
      <c r="M461" s="14" t="s">
        <v>31</v>
      </c>
      <c r="N461" s="3" t="s">
        <v>99</v>
      </c>
      <c r="O461" s="15" t="str">
        <f>VLOOKUP(CONCATENATE($M461,$N461),Curriculos!$A$2:$J$332,4,FALSE)</f>
        <v>ECONOMETRIA I</v>
      </c>
      <c r="P461" s="16" t="str">
        <f>VLOOKUP(CONCATENATE($M461,$N461),Curriculos!$A$2:$J$332,5,FALSE)</f>
        <v>OB</v>
      </c>
      <c r="Q461" s="16" t="str">
        <f>VLOOKUP($N461,Oferta!$D$2:$P$100,5,FALSE)</f>
        <v>T</v>
      </c>
      <c r="R461" s="16">
        <f>VLOOKUP(CONCATENATE($M461,$N461),Curriculos!$A$2:$J$332,8,FALSE)</f>
        <v>90</v>
      </c>
      <c r="S461" s="17" t="s">
        <v>33</v>
      </c>
      <c r="T461" s="17" t="s">
        <v>24</v>
      </c>
      <c r="U461" s="16" t="str">
        <f>VLOOKUP(CONCATENATE($M461,$N461),Curriculos!$A$2:$J$332,10,FALSE)</f>
        <v>DCEC</v>
      </c>
      <c r="V461" s="15" t="e">
        <f>VLOOKUP(CONCATENATE($M461,$N461,$T461),Oferta!$B$2:$R$360,17,FALSE)</f>
        <v>#N/A</v>
      </c>
      <c r="W461" s="15" t="e">
        <f>VLOOKUP(CONCATENATE($M461,$N461,$T461),Oferta!$B$2:$Q$360,12,FALSE)</f>
        <v>#N/A</v>
      </c>
      <c r="X461" s="17">
        <v>4</v>
      </c>
      <c r="Y461" s="18" t="e">
        <f>VLOOKUP(CONCATENATE($W461,$X461),Mtz_Horarios!$E$2:$H$92,2,FALSE)</f>
        <v>#N/A</v>
      </c>
      <c r="Z461" s="18" t="e">
        <f>VLOOKUP(CONCATENATE($W461,$X461),Mtz_Horarios!$E$2:$H$92,3,FALSE)</f>
        <v>#N/A</v>
      </c>
      <c r="AA461" s="19" t="e">
        <f>VLOOKUP(CONCATENATE($W461,$X461),Mtz_Horarios!$E$2:$H$92,4,FALSE)</f>
        <v>#N/A</v>
      </c>
      <c r="AB461" s="15" t="e">
        <f>VLOOKUP(CONCATENATE($M461,$N461,$T461),Oferta!$B$2:$Q$360,16,FALSE)</f>
        <v>#N/A</v>
      </c>
      <c r="AC461" s="15" t="e">
        <f>VLOOKUP(CONCATENATE($M461,$N461,$T461),Oferta!$B$2:$Q$360,15,FALSE)</f>
        <v>#N/A</v>
      </c>
      <c r="AI461" s="5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12"/>
      <c r="AW461" s="12"/>
    </row>
    <row r="462" spans="1:49" ht="15" customHeight="1">
      <c r="A462" s="12"/>
      <c r="B462" s="12"/>
      <c r="C462" s="12"/>
      <c r="D462" s="12"/>
      <c r="E462" s="12"/>
      <c r="F462" s="12"/>
      <c r="G462" s="12"/>
      <c r="H462" s="12" t="e">
        <f t="shared" si="4"/>
        <v>#N/A</v>
      </c>
      <c r="I462" s="12" t="e">
        <f>VLOOKUP(CONCATENATE(N462,T462),Simulador!$H$26:$H$33,1,FALSE)</f>
        <v>#N/A</v>
      </c>
      <c r="J462" s="12" t="e">
        <f t="shared" si="5"/>
        <v>#N/A</v>
      </c>
      <c r="K462" s="13" t="e">
        <f t="shared" si="6"/>
        <v>#N/A</v>
      </c>
      <c r="L462" s="12" t="e">
        <f t="shared" si="7"/>
        <v>#N/A</v>
      </c>
      <c r="M462" s="14" t="s">
        <v>31</v>
      </c>
      <c r="N462" s="3" t="s">
        <v>99</v>
      </c>
      <c r="O462" s="15" t="str">
        <f>VLOOKUP(CONCATENATE($M462,$N462),Curriculos!$A$2:$J$332,4,FALSE)</f>
        <v>ECONOMETRIA I</v>
      </c>
      <c r="P462" s="16" t="str">
        <f>VLOOKUP(CONCATENATE($M462,$N462),Curriculos!$A$2:$J$332,5,FALSE)</f>
        <v>OB</v>
      </c>
      <c r="Q462" s="16" t="str">
        <f>VLOOKUP($N462,Oferta!$D$2:$P$100,5,FALSE)</f>
        <v>T</v>
      </c>
      <c r="R462" s="16">
        <f>VLOOKUP(CONCATENATE($M462,$N462),Curriculos!$A$2:$J$332,8,FALSE)</f>
        <v>90</v>
      </c>
      <c r="S462" s="17" t="s">
        <v>33</v>
      </c>
      <c r="T462" s="17" t="s">
        <v>24</v>
      </c>
      <c r="U462" s="16" t="str">
        <f>VLOOKUP(CONCATENATE($M462,$N462),Curriculos!$A$2:$J$332,10,FALSE)</f>
        <v>DCEC</v>
      </c>
      <c r="V462" s="15" t="e">
        <f>VLOOKUP(CONCATENATE($M462,$N462,$T462),Oferta!$B$2:$R$360,17,FALSE)</f>
        <v>#N/A</v>
      </c>
      <c r="W462" s="15" t="e">
        <f>VLOOKUP(CONCATENATE($M462,$N462,$T462),Oferta!$B$2:$Q$360,12,FALSE)</f>
        <v>#N/A</v>
      </c>
      <c r="X462" s="17">
        <v>5</v>
      </c>
      <c r="Y462" s="18" t="e">
        <f>VLOOKUP(CONCATENATE($W462,$X462),Mtz_Horarios!$E$2:$H$92,2,FALSE)</f>
        <v>#N/A</v>
      </c>
      <c r="Z462" s="18" t="e">
        <f>VLOOKUP(CONCATENATE($W462,$X462),Mtz_Horarios!$E$2:$H$92,3,FALSE)</f>
        <v>#N/A</v>
      </c>
      <c r="AA462" s="19" t="e">
        <f>VLOOKUP(CONCATENATE($W462,$X462),Mtz_Horarios!$E$2:$H$92,4,FALSE)</f>
        <v>#N/A</v>
      </c>
      <c r="AB462" s="15" t="e">
        <f>VLOOKUP(CONCATENATE($M462,$N462,$T462),Oferta!$B$2:$Q$360,16,FALSE)</f>
        <v>#N/A</v>
      </c>
      <c r="AC462" s="15" t="e">
        <f>VLOOKUP(CONCATENATE($M462,$N462,$T462),Oferta!$B$2:$Q$360,15,FALSE)</f>
        <v>#N/A</v>
      </c>
      <c r="AI462" s="5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12"/>
      <c r="AW462" s="12"/>
    </row>
    <row r="463" spans="1:49" ht="15" customHeight="1">
      <c r="A463" s="12"/>
      <c r="B463" s="12"/>
      <c r="C463" s="12"/>
      <c r="D463" s="12"/>
      <c r="E463" s="12"/>
      <c r="F463" s="12"/>
      <c r="G463" s="12"/>
      <c r="H463" s="12" t="e">
        <f t="shared" si="4"/>
        <v>#N/A</v>
      </c>
      <c r="I463" s="12" t="e">
        <f>VLOOKUP(CONCATENATE(N463,T463),Simulador!$H$26:$H$33,1,FALSE)</f>
        <v>#N/A</v>
      </c>
      <c r="J463" s="12" t="e">
        <f t="shared" si="5"/>
        <v>#N/A</v>
      </c>
      <c r="K463" s="13" t="e">
        <f t="shared" si="6"/>
        <v>#N/A</v>
      </c>
      <c r="L463" s="12" t="e">
        <f t="shared" si="7"/>
        <v>#N/A</v>
      </c>
      <c r="M463" s="14" t="s">
        <v>31</v>
      </c>
      <c r="N463" s="3" t="s">
        <v>99</v>
      </c>
      <c r="O463" s="15" t="str">
        <f>VLOOKUP(CONCATENATE($M463,$N463),Curriculos!$A$2:$J$332,4,FALSE)</f>
        <v>ECONOMETRIA I</v>
      </c>
      <c r="P463" s="16" t="str">
        <f>VLOOKUP(CONCATENATE($M463,$N463),Curriculos!$A$2:$J$332,5,FALSE)</f>
        <v>OB</v>
      </c>
      <c r="Q463" s="16" t="str">
        <f>VLOOKUP($N463,Oferta!$D$2:$P$100,5,FALSE)</f>
        <v>T</v>
      </c>
      <c r="R463" s="16">
        <f>VLOOKUP(CONCATENATE($M463,$N463),Curriculos!$A$2:$J$332,8,FALSE)</f>
        <v>90</v>
      </c>
      <c r="S463" s="17" t="s">
        <v>33</v>
      </c>
      <c r="T463" s="17" t="s">
        <v>24</v>
      </c>
      <c r="U463" s="16" t="str">
        <f>VLOOKUP(CONCATENATE($M463,$N463),Curriculos!$A$2:$J$332,10,FALSE)</f>
        <v>DCEC</v>
      </c>
      <c r="V463" s="15" t="e">
        <f>VLOOKUP(CONCATENATE($M463,$N463,$T463),Oferta!$B$2:$R$360,17,FALSE)</f>
        <v>#N/A</v>
      </c>
      <c r="W463" s="15" t="e">
        <f>VLOOKUP(CONCATENATE($M463,$N463,$T463),Oferta!$B$2:$Q$360,12,FALSE)</f>
        <v>#N/A</v>
      </c>
      <c r="X463" s="17">
        <v>6</v>
      </c>
      <c r="Y463" s="18" t="e">
        <f>VLOOKUP(CONCATENATE($W463,$X463),Mtz_Horarios!$E$2:$H$92,2,FALSE)</f>
        <v>#N/A</v>
      </c>
      <c r="Z463" s="18" t="e">
        <f>VLOOKUP(CONCATENATE($W463,$X463),Mtz_Horarios!$E$2:$H$92,3,FALSE)</f>
        <v>#N/A</v>
      </c>
      <c r="AA463" s="19" t="e">
        <f>VLOOKUP(CONCATENATE($W463,$X463),Mtz_Horarios!$E$2:$H$92,4,FALSE)</f>
        <v>#N/A</v>
      </c>
      <c r="AB463" s="15" t="e">
        <f>VLOOKUP(CONCATENATE($M463,$N463,$T463),Oferta!$B$2:$Q$360,16,FALSE)</f>
        <v>#N/A</v>
      </c>
      <c r="AC463" s="15" t="e">
        <f>VLOOKUP(CONCATENATE($M463,$N463,$T463),Oferta!$B$2:$Q$360,15,FALSE)</f>
        <v>#N/A</v>
      </c>
      <c r="AI463" s="5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12"/>
      <c r="AW463" s="12"/>
    </row>
    <row r="464" spans="1:49" ht="15" customHeight="1">
      <c r="A464" s="12"/>
      <c r="B464" s="12"/>
      <c r="C464" s="12"/>
      <c r="D464" s="12"/>
      <c r="E464" s="12"/>
      <c r="F464" s="12"/>
      <c r="G464" s="12"/>
      <c r="H464" s="12" t="e">
        <f t="shared" si="4"/>
        <v>#N/A</v>
      </c>
      <c r="I464" s="12" t="e">
        <f>VLOOKUP(CONCATENATE(N464,T464),Simulador!$H$26:$H$33,1,FALSE)</f>
        <v>#N/A</v>
      </c>
      <c r="J464" s="12" t="e">
        <f t="shared" si="5"/>
        <v>#N/A</v>
      </c>
      <c r="K464" s="13" t="e">
        <f t="shared" si="6"/>
        <v>#N/A</v>
      </c>
      <c r="L464" s="12" t="e">
        <f t="shared" si="7"/>
        <v>#N/A</v>
      </c>
      <c r="M464" s="14" t="s">
        <v>31</v>
      </c>
      <c r="N464" s="3" t="s">
        <v>99</v>
      </c>
      <c r="O464" s="20" t="str">
        <f>VLOOKUP(CONCATENATE($M464,$N464),Curriculos!$A$2:$J$332,4,FALSE)</f>
        <v>ECONOMETRIA I</v>
      </c>
      <c r="P464" s="21" t="str">
        <f>VLOOKUP(CONCATENATE($M464,$N464),Curriculos!$A$2:$J$332,5,FALSE)</f>
        <v>OB</v>
      </c>
      <c r="Q464" s="21" t="str">
        <f>VLOOKUP($N464,Oferta!$D$2:$P$100,5,FALSE)</f>
        <v>T</v>
      </c>
      <c r="R464" s="21">
        <f>VLOOKUP(CONCATENATE($M464,$N464),Curriculos!$A$2:$J$332,8,FALSE)</f>
        <v>90</v>
      </c>
      <c r="S464" s="5" t="s">
        <v>33</v>
      </c>
      <c r="T464" s="22" t="s">
        <v>29</v>
      </c>
      <c r="U464" s="21" t="str">
        <f>VLOOKUP(CONCATENATE($M464,$N464),Curriculos!$A$2:$J$332,10,FALSE)</f>
        <v>DCEC</v>
      </c>
      <c r="V464" s="20" t="e">
        <f>VLOOKUP(CONCATENATE($M464,$N464,$T464),Oferta!$B$2:$R$360,17,FALSE)</f>
        <v>#N/A</v>
      </c>
      <c r="W464" s="20" t="e">
        <f>VLOOKUP(CONCATENATE($M464,$N464,$T464),Oferta!$B$2:$Q$360,12,FALSE)</f>
        <v>#N/A</v>
      </c>
      <c r="X464" s="22">
        <v>1</v>
      </c>
      <c r="Y464" s="23" t="e">
        <f>VLOOKUP(CONCATENATE($W464,$X464),Mtz_Horarios!$E$2:$H$92,2,FALSE)</f>
        <v>#N/A</v>
      </c>
      <c r="Z464" s="23" t="e">
        <f>VLOOKUP(CONCATENATE($W464,$X464),Mtz_Horarios!$E$2:$H$92,3,FALSE)</f>
        <v>#N/A</v>
      </c>
      <c r="AA464" s="24" t="e">
        <f>VLOOKUP(CONCATENATE($W464,$X464),Mtz_Horarios!$E$2:$H$92,4,FALSE)</f>
        <v>#N/A</v>
      </c>
      <c r="AB464" s="20" t="e">
        <f>VLOOKUP(CONCATENATE($M464,$N464,$T464),Oferta!$B$2:$Q$360,16,FALSE)</f>
        <v>#N/A</v>
      </c>
      <c r="AC464" s="20" t="e">
        <f>VLOOKUP(CONCATENATE($M464,$N464,$T464),Oferta!$B$2:$Q$360,15,FALSE)</f>
        <v>#N/A</v>
      </c>
      <c r="AI464" s="5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12"/>
      <c r="AW464" s="12"/>
    </row>
    <row r="465" spans="1:49" ht="15" customHeight="1">
      <c r="A465" s="12"/>
      <c r="B465" s="12"/>
      <c r="C465" s="12"/>
      <c r="D465" s="12"/>
      <c r="E465" s="12"/>
      <c r="F465" s="12"/>
      <c r="G465" s="12"/>
      <c r="H465" s="12" t="e">
        <f t="shared" si="4"/>
        <v>#N/A</v>
      </c>
      <c r="I465" s="12" t="e">
        <f>VLOOKUP(CONCATENATE(N465,T465),Simulador!$H$26:$H$33,1,FALSE)</f>
        <v>#N/A</v>
      </c>
      <c r="J465" s="12" t="e">
        <f t="shared" si="5"/>
        <v>#N/A</v>
      </c>
      <c r="K465" s="13" t="e">
        <f t="shared" si="6"/>
        <v>#N/A</v>
      </c>
      <c r="L465" s="12" t="e">
        <f t="shared" si="7"/>
        <v>#N/A</v>
      </c>
      <c r="M465" s="14" t="s">
        <v>31</v>
      </c>
      <c r="N465" s="3" t="s">
        <v>99</v>
      </c>
      <c r="O465" s="20" t="str">
        <f>VLOOKUP(CONCATENATE($M465,$N465),Curriculos!$A$2:$J$332,4,FALSE)</f>
        <v>ECONOMETRIA I</v>
      </c>
      <c r="P465" s="21" t="str">
        <f>VLOOKUP(CONCATENATE($M465,$N465),Curriculos!$A$2:$J$332,5,FALSE)</f>
        <v>OB</v>
      </c>
      <c r="Q465" s="21" t="str">
        <f>VLOOKUP($N465,Oferta!$D$2:$P$100,5,FALSE)</f>
        <v>T</v>
      </c>
      <c r="R465" s="21">
        <f>VLOOKUP(CONCATENATE($M465,$N465),Curriculos!$A$2:$J$332,8,FALSE)</f>
        <v>90</v>
      </c>
      <c r="S465" s="5" t="s">
        <v>33</v>
      </c>
      <c r="T465" s="22" t="s">
        <v>29</v>
      </c>
      <c r="U465" s="21" t="str">
        <f>VLOOKUP(CONCATENATE($M465,$N465),Curriculos!$A$2:$J$332,10,FALSE)</f>
        <v>DCEC</v>
      </c>
      <c r="V465" s="20" t="e">
        <f>VLOOKUP(CONCATENATE($M465,$N465,$T465),Oferta!$B$2:$R$360,17,FALSE)</f>
        <v>#N/A</v>
      </c>
      <c r="W465" s="20" t="e">
        <f>VLOOKUP(CONCATENATE($M465,$N465,$T465),Oferta!$B$2:$Q$360,12,FALSE)</f>
        <v>#N/A</v>
      </c>
      <c r="X465" s="22">
        <v>2</v>
      </c>
      <c r="Y465" s="23" t="e">
        <f>VLOOKUP(CONCATENATE($W465,$X465),Mtz_Horarios!$E$2:$H$92,2,FALSE)</f>
        <v>#N/A</v>
      </c>
      <c r="Z465" s="23" t="e">
        <f>VLOOKUP(CONCATENATE($W465,$X465),Mtz_Horarios!$E$2:$H$92,3,FALSE)</f>
        <v>#N/A</v>
      </c>
      <c r="AA465" s="24" t="e">
        <f>VLOOKUP(CONCATENATE($W465,$X465),Mtz_Horarios!$E$2:$H$92,4,FALSE)</f>
        <v>#N/A</v>
      </c>
      <c r="AB465" s="20" t="e">
        <f>VLOOKUP(CONCATENATE($M465,$N465,$T465),Oferta!$B$2:$Q$360,16,FALSE)</f>
        <v>#N/A</v>
      </c>
      <c r="AC465" s="20" t="e">
        <f>VLOOKUP(CONCATENATE($M465,$N465,$T465),Oferta!$B$2:$Q$360,15,FALSE)</f>
        <v>#N/A</v>
      </c>
      <c r="AI465" s="5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12"/>
      <c r="AW465" s="12"/>
    </row>
    <row r="466" spans="1:49" ht="15" customHeight="1">
      <c r="A466" s="12"/>
      <c r="B466" s="12"/>
      <c r="C466" s="12"/>
      <c r="D466" s="12"/>
      <c r="E466" s="12"/>
      <c r="F466" s="12"/>
      <c r="G466" s="12"/>
      <c r="H466" s="12" t="e">
        <f t="shared" si="4"/>
        <v>#N/A</v>
      </c>
      <c r="I466" s="12" t="e">
        <f>VLOOKUP(CONCATENATE(N466,T466),Simulador!$H$26:$H$33,1,FALSE)</f>
        <v>#N/A</v>
      </c>
      <c r="J466" s="12" t="e">
        <f t="shared" si="5"/>
        <v>#N/A</v>
      </c>
      <c r="K466" s="13" t="e">
        <f t="shared" si="6"/>
        <v>#N/A</v>
      </c>
      <c r="L466" s="12" t="e">
        <f t="shared" si="7"/>
        <v>#N/A</v>
      </c>
      <c r="M466" s="14" t="s">
        <v>31</v>
      </c>
      <c r="N466" s="3" t="s">
        <v>99</v>
      </c>
      <c r="O466" s="20" t="str">
        <f>VLOOKUP(CONCATENATE($M466,$N466),Curriculos!$A$2:$J$332,4,FALSE)</f>
        <v>ECONOMETRIA I</v>
      </c>
      <c r="P466" s="21" t="str">
        <f>VLOOKUP(CONCATENATE($M466,$N466),Curriculos!$A$2:$J$332,5,FALSE)</f>
        <v>OB</v>
      </c>
      <c r="Q466" s="21" t="str">
        <f>VLOOKUP($N466,Oferta!$D$2:$P$100,5,FALSE)</f>
        <v>T</v>
      </c>
      <c r="R466" s="21">
        <f>VLOOKUP(CONCATENATE($M466,$N466),Curriculos!$A$2:$J$332,8,FALSE)</f>
        <v>90</v>
      </c>
      <c r="S466" s="5" t="s">
        <v>33</v>
      </c>
      <c r="T466" s="22" t="s">
        <v>29</v>
      </c>
      <c r="U466" s="21" t="str">
        <f>VLOOKUP(CONCATENATE($M466,$N466),Curriculos!$A$2:$J$332,10,FALSE)</f>
        <v>DCEC</v>
      </c>
      <c r="V466" s="20" t="e">
        <f>VLOOKUP(CONCATENATE($M466,$N466,$T466),Oferta!$B$2:$R$360,17,FALSE)</f>
        <v>#N/A</v>
      </c>
      <c r="W466" s="20" t="e">
        <f>VLOOKUP(CONCATENATE($M466,$N466,$T466),Oferta!$B$2:$Q$360,12,FALSE)</f>
        <v>#N/A</v>
      </c>
      <c r="X466" s="22">
        <v>3</v>
      </c>
      <c r="Y466" s="23" t="e">
        <f>VLOOKUP(CONCATENATE($W466,$X466),Mtz_Horarios!$E$2:$H$92,2,FALSE)</f>
        <v>#N/A</v>
      </c>
      <c r="Z466" s="23" t="e">
        <f>VLOOKUP(CONCATENATE($W466,$X466),Mtz_Horarios!$E$2:$H$92,3,FALSE)</f>
        <v>#N/A</v>
      </c>
      <c r="AA466" s="24" t="e">
        <f>VLOOKUP(CONCATENATE($W466,$X466),Mtz_Horarios!$E$2:$H$92,4,FALSE)</f>
        <v>#N/A</v>
      </c>
      <c r="AB466" s="20" t="e">
        <f>VLOOKUP(CONCATENATE($M466,$N466,$T466),Oferta!$B$2:$Q$360,16,FALSE)</f>
        <v>#N/A</v>
      </c>
      <c r="AC466" s="20" t="e">
        <f>VLOOKUP(CONCATENATE($M466,$N466,$T466),Oferta!$B$2:$Q$360,15,FALSE)</f>
        <v>#N/A</v>
      </c>
      <c r="AI466" s="5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12"/>
      <c r="AW466" s="12"/>
    </row>
    <row r="467" spans="1:49" ht="15" customHeight="1">
      <c r="A467" s="12"/>
      <c r="B467" s="12"/>
      <c r="C467" s="12"/>
      <c r="D467" s="12"/>
      <c r="E467" s="12"/>
      <c r="F467" s="12"/>
      <c r="G467" s="12"/>
      <c r="H467" s="12" t="e">
        <f t="shared" si="4"/>
        <v>#N/A</v>
      </c>
      <c r="I467" s="12" t="e">
        <f>VLOOKUP(CONCATENATE(N467,T467),Simulador!$H$26:$H$33,1,FALSE)</f>
        <v>#N/A</v>
      </c>
      <c r="J467" s="12" t="e">
        <f t="shared" si="5"/>
        <v>#N/A</v>
      </c>
      <c r="K467" s="13" t="e">
        <f t="shared" si="6"/>
        <v>#N/A</v>
      </c>
      <c r="L467" s="12" t="e">
        <f t="shared" si="7"/>
        <v>#N/A</v>
      </c>
      <c r="M467" s="14" t="s">
        <v>31</v>
      </c>
      <c r="N467" s="3" t="s">
        <v>99</v>
      </c>
      <c r="O467" s="20" t="str">
        <f>VLOOKUP(CONCATENATE($M467,$N467),Curriculos!$A$2:$J$332,4,FALSE)</f>
        <v>ECONOMETRIA I</v>
      </c>
      <c r="P467" s="21" t="str">
        <f>VLOOKUP(CONCATENATE($M467,$N467),Curriculos!$A$2:$J$332,5,FALSE)</f>
        <v>OB</v>
      </c>
      <c r="Q467" s="21" t="str">
        <f>VLOOKUP($N467,Oferta!$D$2:$P$100,5,FALSE)</f>
        <v>T</v>
      </c>
      <c r="R467" s="21">
        <f>VLOOKUP(CONCATENATE($M467,$N467),Curriculos!$A$2:$J$332,8,FALSE)</f>
        <v>90</v>
      </c>
      <c r="S467" s="5" t="s">
        <v>33</v>
      </c>
      <c r="T467" s="22" t="s">
        <v>29</v>
      </c>
      <c r="U467" s="21" t="str">
        <f>VLOOKUP(CONCATENATE($M467,$N467),Curriculos!$A$2:$J$332,10,FALSE)</f>
        <v>DCEC</v>
      </c>
      <c r="V467" s="20" t="e">
        <f>VLOOKUP(CONCATENATE($M467,$N467,$T467),Oferta!$B$2:$R$360,17,FALSE)</f>
        <v>#N/A</v>
      </c>
      <c r="W467" s="20" t="e">
        <f>VLOOKUP(CONCATENATE($M467,$N467,$T467),Oferta!$B$2:$Q$360,12,FALSE)</f>
        <v>#N/A</v>
      </c>
      <c r="X467" s="22">
        <v>4</v>
      </c>
      <c r="Y467" s="23" t="e">
        <f>VLOOKUP(CONCATENATE($W467,$X467),Mtz_Horarios!$E$2:$H$92,2,FALSE)</f>
        <v>#N/A</v>
      </c>
      <c r="Z467" s="23" t="e">
        <f>VLOOKUP(CONCATENATE($W467,$X467),Mtz_Horarios!$E$2:$H$92,3,FALSE)</f>
        <v>#N/A</v>
      </c>
      <c r="AA467" s="24" t="e">
        <f>VLOOKUP(CONCATENATE($W467,$X467),Mtz_Horarios!$E$2:$H$92,4,FALSE)</f>
        <v>#N/A</v>
      </c>
      <c r="AB467" s="20" t="e">
        <f>VLOOKUP(CONCATENATE($M467,$N467,$T467),Oferta!$B$2:$Q$360,16,FALSE)</f>
        <v>#N/A</v>
      </c>
      <c r="AC467" s="20" t="e">
        <f>VLOOKUP(CONCATENATE($M467,$N467,$T467),Oferta!$B$2:$Q$360,15,FALSE)</f>
        <v>#N/A</v>
      </c>
      <c r="AI467" s="5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12"/>
      <c r="AW467" s="12"/>
    </row>
    <row r="468" spans="1:49" ht="15" customHeight="1">
      <c r="A468" s="12"/>
      <c r="B468" s="12"/>
      <c r="C468" s="12"/>
      <c r="D468" s="12"/>
      <c r="E468" s="12"/>
      <c r="F468" s="12"/>
      <c r="G468" s="12"/>
      <c r="H468" s="12" t="e">
        <f t="shared" si="4"/>
        <v>#N/A</v>
      </c>
      <c r="I468" s="12" t="e">
        <f>VLOOKUP(CONCATENATE(N468,T468),Simulador!$H$26:$H$33,1,FALSE)</f>
        <v>#N/A</v>
      </c>
      <c r="J468" s="12" t="e">
        <f t="shared" si="5"/>
        <v>#N/A</v>
      </c>
      <c r="K468" s="13" t="e">
        <f t="shared" si="6"/>
        <v>#N/A</v>
      </c>
      <c r="L468" s="12" t="e">
        <f t="shared" si="7"/>
        <v>#N/A</v>
      </c>
      <c r="M468" s="14" t="s">
        <v>31</v>
      </c>
      <c r="N468" s="3" t="s">
        <v>99</v>
      </c>
      <c r="O468" s="20" t="str">
        <f>VLOOKUP(CONCATENATE($M468,$N468),Curriculos!$A$2:$J$332,4,FALSE)</f>
        <v>ECONOMETRIA I</v>
      </c>
      <c r="P468" s="21" t="str">
        <f>VLOOKUP(CONCATENATE($M468,$N468),Curriculos!$A$2:$J$332,5,FALSE)</f>
        <v>OB</v>
      </c>
      <c r="Q468" s="21" t="str">
        <f>VLOOKUP($N468,Oferta!$D$2:$P$100,5,FALSE)</f>
        <v>T</v>
      </c>
      <c r="R468" s="21">
        <f>VLOOKUP(CONCATENATE($M468,$N468),Curriculos!$A$2:$J$332,8,FALSE)</f>
        <v>90</v>
      </c>
      <c r="S468" s="5" t="s">
        <v>33</v>
      </c>
      <c r="T468" s="22" t="s">
        <v>29</v>
      </c>
      <c r="U468" s="21" t="str">
        <f>VLOOKUP(CONCATENATE($M468,$N468),Curriculos!$A$2:$J$332,10,FALSE)</f>
        <v>DCEC</v>
      </c>
      <c r="V468" s="20" t="e">
        <f>VLOOKUP(CONCATENATE($M468,$N468,$T468),Oferta!$B$2:$R$360,17,FALSE)</f>
        <v>#N/A</v>
      </c>
      <c r="W468" s="20" t="e">
        <f>VLOOKUP(CONCATENATE($M468,$N468,$T468),Oferta!$B$2:$Q$360,12,FALSE)</f>
        <v>#N/A</v>
      </c>
      <c r="X468" s="22">
        <v>5</v>
      </c>
      <c r="Y468" s="23" t="e">
        <f>VLOOKUP(CONCATENATE($W468,$X468),Mtz_Horarios!$E$2:$H$92,2,FALSE)</f>
        <v>#N/A</v>
      </c>
      <c r="Z468" s="23" t="e">
        <f>VLOOKUP(CONCATENATE($W468,$X468),Mtz_Horarios!$E$2:$H$92,3,FALSE)</f>
        <v>#N/A</v>
      </c>
      <c r="AA468" s="24" t="e">
        <f>VLOOKUP(CONCATENATE($W468,$X468),Mtz_Horarios!$E$2:$H$92,4,FALSE)</f>
        <v>#N/A</v>
      </c>
      <c r="AB468" s="20" t="e">
        <f>VLOOKUP(CONCATENATE($M468,$N468,$T468),Oferta!$B$2:$Q$360,16,FALSE)</f>
        <v>#N/A</v>
      </c>
      <c r="AC468" s="20" t="e">
        <f>VLOOKUP(CONCATENATE($M468,$N468,$T468),Oferta!$B$2:$Q$360,15,FALSE)</f>
        <v>#N/A</v>
      </c>
      <c r="AI468" s="5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12"/>
      <c r="AW468" s="12"/>
    </row>
    <row r="469" spans="1:49" ht="15" customHeight="1">
      <c r="A469" s="12"/>
      <c r="B469" s="12"/>
      <c r="C469" s="12"/>
      <c r="D469" s="12"/>
      <c r="E469" s="12"/>
      <c r="F469" s="12"/>
      <c r="G469" s="12"/>
      <c r="H469" s="12" t="e">
        <f t="shared" si="4"/>
        <v>#N/A</v>
      </c>
      <c r="I469" s="12" t="e">
        <f>VLOOKUP(CONCATENATE(N469,T469),Simulador!$H$26:$H$33,1,FALSE)</f>
        <v>#N/A</v>
      </c>
      <c r="J469" s="12" t="e">
        <f t="shared" si="5"/>
        <v>#N/A</v>
      </c>
      <c r="K469" s="13" t="e">
        <f t="shared" si="6"/>
        <v>#N/A</v>
      </c>
      <c r="L469" s="12" t="e">
        <f t="shared" si="7"/>
        <v>#N/A</v>
      </c>
      <c r="M469" s="14" t="s">
        <v>31</v>
      </c>
      <c r="N469" s="3" t="s">
        <v>99</v>
      </c>
      <c r="O469" s="20" t="str">
        <f>VLOOKUP(CONCATENATE($M469,$N469),Curriculos!$A$2:$J$332,4,FALSE)</f>
        <v>ECONOMETRIA I</v>
      </c>
      <c r="P469" s="21" t="str">
        <f>VLOOKUP(CONCATENATE($M469,$N469),Curriculos!$A$2:$J$332,5,FALSE)</f>
        <v>OB</v>
      </c>
      <c r="Q469" s="21" t="str">
        <f>VLOOKUP($N469,Oferta!$D$2:$P$100,5,FALSE)</f>
        <v>T</v>
      </c>
      <c r="R469" s="21">
        <f>VLOOKUP(CONCATENATE($M469,$N469),Curriculos!$A$2:$J$332,8,FALSE)</f>
        <v>90</v>
      </c>
      <c r="S469" s="5" t="s">
        <v>33</v>
      </c>
      <c r="T469" s="22" t="s">
        <v>29</v>
      </c>
      <c r="U469" s="21" t="str">
        <f>VLOOKUP(CONCATENATE($M469,$N469),Curriculos!$A$2:$J$332,10,FALSE)</f>
        <v>DCEC</v>
      </c>
      <c r="V469" s="20" t="e">
        <f>VLOOKUP(CONCATENATE($M469,$N469,$T469),Oferta!$B$2:$R$360,17,FALSE)</f>
        <v>#N/A</v>
      </c>
      <c r="W469" s="20" t="e">
        <f>VLOOKUP(CONCATENATE($M469,$N469,$T469),Oferta!$B$2:$Q$360,12,FALSE)</f>
        <v>#N/A</v>
      </c>
      <c r="X469" s="22">
        <v>6</v>
      </c>
      <c r="Y469" s="23" t="e">
        <f>VLOOKUP(CONCATENATE($W469,$X469),Mtz_Horarios!$E$2:$H$92,2,FALSE)</f>
        <v>#N/A</v>
      </c>
      <c r="Z469" s="23" t="e">
        <f>VLOOKUP(CONCATENATE($W469,$X469),Mtz_Horarios!$E$2:$H$92,3,FALSE)</f>
        <v>#N/A</v>
      </c>
      <c r="AA469" s="24" t="e">
        <f>VLOOKUP(CONCATENATE($W469,$X469),Mtz_Horarios!$E$2:$H$92,4,FALSE)</f>
        <v>#N/A</v>
      </c>
      <c r="AB469" s="20" t="e">
        <f>VLOOKUP(CONCATENATE($M469,$N469,$T469),Oferta!$B$2:$Q$360,16,FALSE)</f>
        <v>#N/A</v>
      </c>
      <c r="AC469" s="20" t="e">
        <f>VLOOKUP(CONCATENATE($M469,$N469,$T469),Oferta!$B$2:$Q$360,15,FALSE)</f>
        <v>#N/A</v>
      </c>
      <c r="AI469" s="5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12"/>
      <c r="AW469" s="12"/>
    </row>
    <row r="470" spans="1:49" ht="15" customHeight="1">
      <c r="A470" s="12"/>
      <c r="B470" s="12"/>
      <c r="C470" s="12"/>
      <c r="D470" s="12"/>
      <c r="E470" s="12"/>
      <c r="F470" s="12"/>
      <c r="G470" s="12"/>
      <c r="H470" s="12" t="e">
        <f t="shared" si="4"/>
        <v>#N/A</v>
      </c>
      <c r="I470" s="12" t="e">
        <f>VLOOKUP(CONCATENATE(N470,T470),Simulador!$H$26:$H$33,1,FALSE)</f>
        <v>#N/A</v>
      </c>
      <c r="J470" s="12" t="e">
        <f t="shared" si="5"/>
        <v>#N/A</v>
      </c>
      <c r="K470" s="13" t="e">
        <f t="shared" si="6"/>
        <v>#N/A</v>
      </c>
      <c r="L470" s="12" t="e">
        <f t="shared" si="7"/>
        <v>#N/A</v>
      </c>
      <c r="M470" s="14" t="s">
        <v>22</v>
      </c>
      <c r="N470" s="3" t="s">
        <v>72</v>
      </c>
      <c r="O470" s="20" t="str">
        <f>VLOOKUP(CONCATENATE($M470,$N470),Curriculos!$A$2:$J$332,4,FALSE)</f>
        <v>ECONOMETRIA I</v>
      </c>
      <c r="P470" s="21" t="str">
        <f>VLOOKUP(CONCATENATE($M470,$N470),Curriculos!$A$2:$J$332,5,FALSE)</f>
        <v>OB</v>
      </c>
      <c r="Q470" s="21" t="e">
        <f>VLOOKUP($N470,Oferta!$D$2:$P$100,5,FALSE)</f>
        <v>#N/A</v>
      </c>
      <c r="R470" s="21">
        <f>VLOOKUP(CONCATENATE($M470,$N470),Curriculos!$A$2:$J$332,8,FALSE)</f>
        <v>60</v>
      </c>
      <c r="S470" s="5" t="s">
        <v>33</v>
      </c>
      <c r="T470" s="22" t="s">
        <v>24</v>
      </c>
      <c r="U470" s="21" t="str">
        <f>VLOOKUP(CONCATENATE($M470,$N470),Curriculos!$A$2:$J$332,10,FALSE)</f>
        <v>DCEC</v>
      </c>
      <c r="V470" s="20" t="e">
        <f>VLOOKUP(CONCATENATE($M470,$N470,$T470),Oferta!$B$2:$R$360,17,FALSE)</f>
        <v>#N/A</v>
      </c>
      <c r="W470" s="20" t="e">
        <f>VLOOKUP(CONCATENATE($M470,$N470,$T470),Oferta!$B$2:$Q$360,12,FALSE)</f>
        <v>#N/A</v>
      </c>
      <c r="X470" s="22">
        <v>1</v>
      </c>
      <c r="Y470" s="23" t="e">
        <f>VLOOKUP(CONCATENATE($W470,$X470),Mtz_Horarios!$E$2:$H$92,2,FALSE)</f>
        <v>#N/A</v>
      </c>
      <c r="Z470" s="23" t="e">
        <f>VLOOKUP(CONCATENATE($W470,$X470),Mtz_Horarios!$E$2:$H$92,3,FALSE)</f>
        <v>#N/A</v>
      </c>
      <c r="AA470" s="24" t="e">
        <f>VLOOKUP(CONCATENATE($W470,$X470),Mtz_Horarios!$E$2:$H$92,4,FALSE)</f>
        <v>#N/A</v>
      </c>
      <c r="AB470" s="20" t="e">
        <f>VLOOKUP(CONCATENATE($M470,$N470,$T470),Oferta!$B$2:$Q$360,16,FALSE)</f>
        <v>#N/A</v>
      </c>
      <c r="AC470" s="20" t="e">
        <f>VLOOKUP(CONCATENATE($M470,$N470,$T470),Oferta!$B$2:$Q$360,15,FALSE)</f>
        <v>#N/A</v>
      </c>
      <c r="AI470" s="5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12"/>
      <c r="AW470" s="12"/>
    </row>
    <row r="471" spans="1:49" ht="15" customHeight="1">
      <c r="A471" s="12"/>
      <c r="B471" s="12"/>
      <c r="C471" s="12"/>
      <c r="D471" s="12"/>
      <c r="E471" s="12"/>
      <c r="F471" s="12"/>
      <c r="G471" s="12"/>
      <c r="H471" s="12" t="e">
        <f t="shared" si="4"/>
        <v>#N/A</v>
      </c>
      <c r="I471" s="12" t="e">
        <f>VLOOKUP(CONCATENATE(N471,T471),Simulador!$H$26:$H$33,1,FALSE)</f>
        <v>#N/A</v>
      </c>
      <c r="J471" s="12" t="e">
        <f t="shared" si="5"/>
        <v>#N/A</v>
      </c>
      <c r="K471" s="13" t="e">
        <f t="shared" si="6"/>
        <v>#N/A</v>
      </c>
      <c r="L471" s="12" t="e">
        <f t="shared" si="7"/>
        <v>#N/A</v>
      </c>
      <c r="M471" s="14" t="s">
        <v>22</v>
      </c>
      <c r="N471" s="3" t="s">
        <v>72</v>
      </c>
      <c r="O471" s="20" t="str">
        <f>VLOOKUP(CONCATENATE($M471,$N471),Curriculos!$A$2:$J$332,4,FALSE)</f>
        <v>ECONOMETRIA I</v>
      </c>
      <c r="P471" s="21" t="str">
        <f>VLOOKUP(CONCATENATE($M471,$N471),Curriculos!$A$2:$J$332,5,FALSE)</f>
        <v>OB</v>
      </c>
      <c r="Q471" s="21" t="e">
        <f>VLOOKUP($N471,Oferta!$D$2:$P$100,5,FALSE)</f>
        <v>#N/A</v>
      </c>
      <c r="R471" s="21">
        <f>VLOOKUP(CONCATENATE($M471,$N471),Curriculos!$A$2:$J$332,8,FALSE)</f>
        <v>60</v>
      </c>
      <c r="S471" s="5" t="s">
        <v>33</v>
      </c>
      <c r="T471" s="22" t="s">
        <v>24</v>
      </c>
      <c r="U471" s="21" t="str">
        <f>VLOOKUP(CONCATENATE($M471,$N471),Curriculos!$A$2:$J$332,10,FALSE)</f>
        <v>DCEC</v>
      </c>
      <c r="V471" s="20" t="e">
        <f>VLOOKUP(CONCATENATE($M471,$N471,$T471),Oferta!$B$2:$R$360,17,FALSE)</f>
        <v>#N/A</v>
      </c>
      <c r="W471" s="20" t="e">
        <f>VLOOKUP(CONCATENATE($M471,$N471,$T471),Oferta!$B$2:$Q$360,12,FALSE)</f>
        <v>#N/A</v>
      </c>
      <c r="X471" s="22">
        <v>2</v>
      </c>
      <c r="Y471" s="23" t="e">
        <f>VLOOKUP(CONCATENATE($W471,$X471),Mtz_Horarios!$E$2:$H$92,2,FALSE)</f>
        <v>#N/A</v>
      </c>
      <c r="Z471" s="23" t="e">
        <f>VLOOKUP(CONCATENATE($W471,$X471),Mtz_Horarios!$E$2:$H$92,3,FALSE)</f>
        <v>#N/A</v>
      </c>
      <c r="AA471" s="24" t="e">
        <f>VLOOKUP(CONCATENATE($W471,$X471),Mtz_Horarios!$E$2:$H$92,4,FALSE)</f>
        <v>#N/A</v>
      </c>
      <c r="AB471" s="20" t="e">
        <f>VLOOKUP(CONCATENATE($M471,$N471,$T471),Oferta!$B$2:$Q$360,16,FALSE)</f>
        <v>#N/A</v>
      </c>
      <c r="AC471" s="20" t="e">
        <f>VLOOKUP(CONCATENATE($M471,$N471,$T471),Oferta!$B$2:$Q$360,15,FALSE)</f>
        <v>#N/A</v>
      </c>
      <c r="AI471" s="5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12"/>
      <c r="AW471" s="12"/>
    </row>
    <row r="472" spans="1:49" ht="15" customHeight="1">
      <c r="A472" s="12"/>
      <c r="B472" s="12"/>
      <c r="C472" s="12"/>
      <c r="D472" s="12"/>
      <c r="E472" s="12"/>
      <c r="F472" s="12"/>
      <c r="G472" s="12"/>
      <c r="H472" s="12" t="e">
        <f t="shared" si="4"/>
        <v>#N/A</v>
      </c>
      <c r="I472" s="12" t="e">
        <f>VLOOKUP(CONCATENATE(N472,T472),Simulador!$H$26:$H$33,1,FALSE)</f>
        <v>#N/A</v>
      </c>
      <c r="J472" s="12" t="e">
        <f t="shared" si="5"/>
        <v>#N/A</v>
      </c>
      <c r="K472" s="13" t="e">
        <f t="shared" si="6"/>
        <v>#N/A</v>
      </c>
      <c r="L472" s="12" t="e">
        <f t="shared" si="7"/>
        <v>#N/A</v>
      </c>
      <c r="M472" s="14" t="s">
        <v>22</v>
      </c>
      <c r="N472" s="3" t="s">
        <v>72</v>
      </c>
      <c r="O472" s="20" t="str">
        <f>VLOOKUP(CONCATENATE($M472,$N472),Curriculos!$A$2:$J$332,4,FALSE)</f>
        <v>ECONOMETRIA I</v>
      </c>
      <c r="P472" s="21" t="str">
        <f>VLOOKUP(CONCATENATE($M472,$N472),Curriculos!$A$2:$J$332,5,FALSE)</f>
        <v>OB</v>
      </c>
      <c r="Q472" s="21" t="e">
        <f>VLOOKUP($N472,Oferta!$D$2:$P$100,5,FALSE)</f>
        <v>#N/A</v>
      </c>
      <c r="R472" s="21">
        <f>VLOOKUP(CONCATENATE($M472,$N472),Curriculos!$A$2:$J$332,8,FALSE)</f>
        <v>60</v>
      </c>
      <c r="S472" s="5" t="s">
        <v>33</v>
      </c>
      <c r="T472" s="22" t="s">
        <v>24</v>
      </c>
      <c r="U472" s="21" t="str">
        <f>VLOOKUP(CONCATENATE($M472,$N472),Curriculos!$A$2:$J$332,10,FALSE)</f>
        <v>DCEC</v>
      </c>
      <c r="V472" s="20" t="e">
        <f>VLOOKUP(CONCATENATE($M472,$N472,$T472),Oferta!$B$2:$R$360,17,FALSE)</f>
        <v>#N/A</v>
      </c>
      <c r="W472" s="20" t="e">
        <f>VLOOKUP(CONCATENATE($M472,$N472,$T472),Oferta!$B$2:$Q$360,12,FALSE)</f>
        <v>#N/A</v>
      </c>
      <c r="X472" s="22">
        <v>3</v>
      </c>
      <c r="Y472" s="23" t="e">
        <f>VLOOKUP(CONCATENATE($W472,$X472),Mtz_Horarios!$E$2:$H$92,2,FALSE)</f>
        <v>#N/A</v>
      </c>
      <c r="Z472" s="23" t="e">
        <f>VLOOKUP(CONCATENATE($W472,$X472),Mtz_Horarios!$E$2:$H$92,3,FALSE)</f>
        <v>#N/A</v>
      </c>
      <c r="AA472" s="24" t="e">
        <f>VLOOKUP(CONCATENATE($W472,$X472),Mtz_Horarios!$E$2:$H$92,4,FALSE)</f>
        <v>#N/A</v>
      </c>
      <c r="AB472" s="20" t="e">
        <f>VLOOKUP(CONCATENATE($M472,$N472,$T472),Oferta!$B$2:$Q$360,16,FALSE)</f>
        <v>#N/A</v>
      </c>
      <c r="AC472" s="20" t="e">
        <f>VLOOKUP(CONCATENATE($M472,$N472,$T472),Oferta!$B$2:$Q$360,15,FALSE)</f>
        <v>#N/A</v>
      </c>
      <c r="AI472" s="5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12"/>
      <c r="AW472" s="12"/>
    </row>
    <row r="473" spans="1:49" ht="15" customHeight="1">
      <c r="A473" s="12"/>
      <c r="B473" s="12"/>
      <c r="C473" s="12"/>
      <c r="D473" s="12"/>
      <c r="E473" s="12"/>
      <c r="F473" s="12"/>
      <c r="G473" s="12"/>
      <c r="H473" s="12" t="e">
        <f t="shared" si="4"/>
        <v>#N/A</v>
      </c>
      <c r="I473" s="12" t="e">
        <f>VLOOKUP(CONCATENATE(N473,T473),Simulador!$H$26:$H$33,1,FALSE)</f>
        <v>#N/A</v>
      </c>
      <c r="J473" s="12" t="e">
        <f t="shared" si="5"/>
        <v>#N/A</v>
      </c>
      <c r="K473" s="13" t="e">
        <f t="shared" si="6"/>
        <v>#N/A</v>
      </c>
      <c r="L473" s="12" t="e">
        <f t="shared" si="7"/>
        <v>#N/A</v>
      </c>
      <c r="M473" s="14" t="s">
        <v>22</v>
      </c>
      <c r="N473" s="3" t="s">
        <v>72</v>
      </c>
      <c r="O473" s="20" t="str">
        <f>VLOOKUP(CONCATENATE($M473,$N473),Curriculos!$A$2:$J$332,4,FALSE)</f>
        <v>ECONOMETRIA I</v>
      </c>
      <c r="P473" s="21" t="str">
        <f>VLOOKUP(CONCATENATE($M473,$N473),Curriculos!$A$2:$J$332,5,FALSE)</f>
        <v>OB</v>
      </c>
      <c r="Q473" s="21" t="e">
        <f>VLOOKUP($N473,Oferta!$D$2:$P$100,5,FALSE)</f>
        <v>#N/A</v>
      </c>
      <c r="R473" s="21">
        <f>VLOOKUP(CONCATENATE($M473,$N473),Curriculos!$A$2:$J$332,8,FALSE)</f>
        <v>60</v>
      </c>
      <c r="S473" s="5" t="s">
        <v>33</v>
      </c>
      <c r="T473" s="22" t="s">
        <v>24</v>
      </c>
      <c r="U473" s="21" t="str">
        <f>VLOOKUP(CONCATENATE($M473,$N473),Curriculos!$A$2:$J$332,10,FALSE)</f>
        <v>DCEC</v>
      </c>
      <c r="V473" s="20" t="e">
        <f>VLOOKUP(CONCATENATE($M473,$N473,$T473),Oferta!$B$2:$R$360,17,FALSE)</f>
        <v>#N/A</v>
      </c>
      <c r="W473" s="20" t="e">
        <f>VLOOKUP(CONCATENATE($M473,$N473,$T473),Oferta!$B$2:$Q$360,12,FALSE)</f>
        <v>#N/A</v>
      </c>
      <c r="X473" s="22">
        <v>4</v>
      </c>
      <c r="Y473" s="23" t="e">
        <f>VLOOKUP(CONCATENATE($W473,$X473),Mtz_Horarios!$E$2:$H$92,2,FALSE)</f>
        <v>#N/A</v>
      </c>
      <c r="Z473" s="23" t="e">
        <f>VLOOKUP(CONCATENATE($W473,$X473),Mtz_Horarios!$E$2:$H$92,3,FALSE)</f>
        <v>#N/A</v>
      </c>
      <c r="AA473" s="24" t="e">
        <f>VLOOKUP(CONCATENATE($W473,$X473),Mtz_Horarios!$E$2:$H$92,4,FALSE)</f>
        <v>#N/A</v>
      </c>
      <c r="AB473" s="20" t="e">
        <f>VLOOKUP(CONCATENATE($M473,$N473,$T473),Oferta!$B$2:$Q$360,16,FALSE)</f>
        <v>#N/A</v>
      </c>
      <c r="AC473" s="20" t="e">
        <f>VLOOKUP(CONCATENATE($M473,$N473,$T473),Oferta!$B$2:$Q$360,15,FALSE)</f>
        <v>#N/A</v>
      </c>
      <c r="AI473" s="5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12"/>
      <c r="AW473" s="12"/>
    </row>
    <row r="474" spans="1:49" ht="15" customHeight="1">
      <c r="A474" s="12"/>
      <c r="B474" s="12"/>
      <c r="C474" s="12"/>
      <c r="D474" s="12"/>
      <c r="E474" s="12"/>
      <c r="F474" s="12"/>
      <c r="G474" s="12"/>
      <c r="H474" s="12" t="e">
        <f t="shared" si="4"/>
        <v>#N/A</v>
      </c>
      <c r="I474" s="12" t="e">
        <f>VLOOKUP(CONCATENATE(N474,T474),Simulador!$H$26:$H$33,1,FALSE)</f>
        <v>#N/A</v>
      </c>
      <c r="J474" s="12" t="e">
        <f t="shared" si="5"/>
        <v>#N/A</v>
      </c>
      <c r="K474" s="13" t="e">
        <f t="shared" si="6"/>
        <v>#N/A</v>
      </c>
      <c r="L474" s="12" t="e">
        <f t="shared" si="7"/>
        <v>#N/A</v>
      </c>
      <c r="M474" s="14" t="s">
        <v>31</v>
      </c>
      <c r="N474" s="3" t="s">
        <v>100</v>
      </c>
      <c r="O474" s="20" t="str">
        <f>VLOOKUP(CONCATENATE($M474,$N474),Curriculos!$A$2:$J$332,4,FALSE)</f>
        <v>ECONOMETRIA II</v>
      </c>
      <c r="P474" s="21" t="str">
        <f>VLOOKUP(CONCATENATE($M474,$N474),Curriculos!$A$2:$J$332,5,FALSE)</f>
        <v>OP</v>
      </c>
      <c r="Q474" s="21" t="e">
        <f>VLOOKUP($N474,Oferta!$D$2:$P$100,5,FALSE)</f>
        <v>#N/A</v>
      </c>
      <c r="R474" s="21">
        <f>VLOOKUP(CONCATENATE($M474,$N474),Curriculos!$A$2:$J$332,8,FALSE)</f>
        <v>60</v>
      </c>
      <c r="S474" s="5" t="s">
        <v>33</v>
      </c>
      <c r="T474" s="22" t="s">
        <v>24</v>
      </c>
      <c r="U474" s="21" t="str">
        <f>VLOOKUP(CONCATENATE($M474,$N474),Curriculos!$A$2:$J$332,10,FALSE)</f>
        <v>DCEC</v>
      </c>
      <c r="V474" s="20" t="e">
        <f>VLOOKUP(CONCATENATE($M474,$N474,$T474),Oferta!$B$2:$R$360,17,FALSE)</f>
        <v>#N/A</v>
      </c>
      <c r="W474" s="20" t="e">
        <f>VLOOKUP(CONCATENATE($M474,$N474,$T474),Oferta!$B$2:$Q$360,12,FALSE)</f>
        <v>#N/A</v>
      </c>
      <c r="X474" s="22">
        <v>1</v>
      </c>
      <c r="Y474" s="23" t="e">
        <f>VLOOKUP(CONCATENATE($W474,$X474),Mtz_Horarios!$E$2:$H$92,2,FALSE)</f>
        <v>#N/A</v>
      </c>
      <c r="Z474" s="23" t="e">
        <f>VLOOKUP(CONCATENATE($W474,$X474),Mtz_Horarios!$E$2:$H$92,3,FALSE)</f>
        <v>#N/A</v>
      </c>
      <c r="AA474" s="24" t="e">
        <f>VLOOKUP(CONCATENATE($W474,$X474),Mtz_Horarios!$E$2:$H$92,4,FALSE)</f>
        <v>#N/A</v>
      </c>
      <c r="AB474" s="20" t="e">
        <f>VLOOKUP(CONCATENATE($M474,$N474,$T474),Oferta!$B$2:$Q$360,16,FALSE)</f>
        <v>#N/A</v>
      </c>
      <c r="AC474" s="20" t="e">
        <f>VLOOKUP(CONCATENATE($M474,$N474,$T474),Oferta!$B$2:$Q$360,15,FALSE)</f>
        <v>#N/A</v>
      </c>
      <c r="AI474" s="5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12"/>
      <c r="AW474" s="12"/>
    </row>
    <row r="475" spans="1:49" ht="15" customHeight="1">
      <c r="A475" s="12"/>
      <c r="B475" s="12"/>
      <c r="C475" s="12"/>
      <c r="D475" s="12"/>
      <c r="E475" s="12"/>
      <c r="F475" s="12"/>
      <c r="G475" s="12"/>
      <c r="H475" s="12" t="e">
        <f t="shared" si="4"/>
        <v>#N/A</v>
      </c>
      <c r="I475" s="12" t="e">
        <f>VLOOKUP(CONCATENATE(N475,T475),Simulador!$H$26:$H$33,1,FALSE)</f>
        <v>#N/A</v>
      </c>
      <c r="J475" s="12" t="e">
        <f t="shared" si="5"/>
        <v>#N/A</v>
      </c>
      <c r="K475" s="13" t="e">
        <f t="shared" si="6"/>
        <v>#N/A</v>
      </c>
      <c r="L475" s="12" t="e">
        <f t="shared" si="7"/>
        <v>#N/A</v>
      </c>
      <c r="M475" s="14" t="s">
        <v>31</v>
      </c>
      <c r="N475" s="3" t="s">
        <v>100</v>
      </c>
      <c r="O475" s="20" t="str">
        <f>VLOOKUP(CONCATENATE($M475,$N475),Curriculos!$A$2:$J$332,4,FALSE)</f>
        <v>ECONOMETRIA II</v>
      </c>
      <c r="P475" s="21" t="str">
        <f>VLOOKUP(CONCATENATE($M475,$N475),Curriculos!$A$2:$J$332,5,FALSE)</f>
        <v>OP</v>
      </c>
      <c r="Q475" s="21" t="e">
        <f>VLOOKUP($N475,Oferta!$D$2:$P$100,5,FALSE)</f>
        <v>#N/A</v>
      </c>
      <c r="R475" s="21">
        <f>VLOOKUP(CONCATENATE($M475,$N475),Curriculos!$A$2:$J$332,8,FALSE)</f>
        <v>60</v>
      </c>
      <c r="S475" s="5" t="s">
        <v>33</v>
      </c>
      <c r="T475" s="22" t="s">
        <v>24</v>
      </c>
      <c r="U475" s="21" t="str">
        <f>VLOOKUP(CONCATENATE($M475,$N475),Curriculos!$A$2:$J$332,10,FALSE)</f>
        <v>DCEC</v>
      </c>
      <c r="V475" s="20" t="e">
        <f>VLOOKUP(CONCATENATE($M475,$N475,$T475),Oferta!$B$2:$R$360,17,FALSE)</f>
        <v>#N/A</v>
      </c>
      <c r="W475" s="20" t="e">
        <f>VLOOKUP(CONCATENATE($M475,$N475,$T475),Oferta!$B$2:$Q$360,12,FALSE)</f>
        <v>#N/A</v>
      </c>
      <c r="X475" s="22">
        <v>2</v>
      </c>
      <c r="Y475" s="23" t="e">
        <f>VLOOKUP(CONCATENATE($W475,$X475),Mtz_Horarios!$E$2:$H$92,2,FALSE)</f>
        <v>#N/A</v>
      </c>
      <c r="Z475" s="23" t="e">
        <f>VLOOKUP(CONCATENATE($W475,$X475),Mtz_Horarios!$E$2:$H$92,3,FALSE)</f>
        <v>#N/A</v>
      </c>
      <c r="AA475" s="24" t="e">
        <f>VLOOKUP(CONCATENATE($W475,$X475),Mtz_Horarios!$E$2:$H$92,4,FALSE)</f>
        <v>#N/A</v>
      </c>
      <c r="AB475" s="20" t="e">
        <f>VLOOKUP(CONCATENATE($M475,$N475,$T475),Oferta!$B$2:$Q$360,16,FALSE)</f>
        <v>#N/A</v>
      </c>
      <c r="AC475" s="20" t="e">
        <f>VLOOKUP(CONCATENATE($M475,$N475,$T475),Oferta!$B$2:$Q$360,15,FALSE)</f>
        <v>#N/A</v>
      </c>
      <c r="AI475" s="5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12"/>
      <c r="AW475" s="12"/>
    </row>
    <row r="476" spans="1:49" ht="15" customHeight="1">
      <c r="A476" s="12"/>
      <c r="B476" s="12"/>
      <c r="C476" s="12"/>
      <c r="D476" s="12"/>
      <c r="E476" s="12"/>
      <c r="F476" s="12"/>
      <c r="G476" s="12"/>
      <c r="H476" s="12" t="e">
        <f t="shared" si="4"/>
        <v>#N/A</v>
      </c>
      <c r="I476" s="12" t="e">
        <f>VLOOKUP(CONCATENATE(N476,T476),Simulador!$H$26:$H$33,1,FALSE)</f>
        <v>#N/A</v>
      </c>
      <c r="J476" s="12" t="e">
        <f t="shared" si="5"/>
        <v>#N/A</v>
      </c>
      <c r="K476" s="13" t="e">
        <f t="shared" si="6"/>
        <v>#N/A</v>
      </c>
      <c r="L476" s="12" t="e">
        <f t="shared" si="7"/>
        <v>#N/A</v>
      </c>
      <c r="M476" s="14" t="s">
        <v>31</v>
      </c>
      <c r="N476" s="3" t="s">
        <v>100</v>
      </c>
      <c r="O476" s="20" t="str">
        <f>VLOOKUP(CONCATENATE($M476,$N476),Curriculos!$A$2:$J$332,4,FALSE)</f>
        <v>ECONOMETRIA II</v>
      </c>
      <c r="P476" s="21" t="str">
        <f>VLOOKUP(CONCATENATE($M476,$N476),Curriculos!$A$2:$J$332,5,FALSE)</f>
        <v>OP</v>
      </c>
      <c r="Q476" s="21" t="e">
        <f>VLOOKUP($N476,Oferta!$D$2:$P$100,5,FALSE)</f>
        <v>#N/A</v>
      </c>
      <c r="R476" s="21">
        <f>VLOOKUP(CONCATENATE($M476,$N476),Curriculos!$A$2:$J$332,8,FALSE)</f>
        <v>60</v>
      </c>
      <c r="S476" s="5" t="s">
        <v>33</v>
      </c>
      <c r="T476" s="22" t="s">
        <v>24</v>
      </c>
      <c r="U476" s="21" t="str">
        <f>VLOOKUP(CONCATENATE($M476,$N476),Curriculos!$A$2:$J$332,10,FALSE)</f>
        <v>DCEC</v>
      </c>
      <c r="V476" s="20" t="e">
        <f>VLOOKUP(CONCATENATE($M476,$N476,$T476),Oferta!$B$2:$R$360,17,FALSE)</f>
        <v>#N/A</v>
      </c>
      <c r="W476" s="20" t="e">
        <f>VLOOKUP(CONCATENATE($M476,$N476,$T476),Oferta!$B$2:$Q$360,12,FALSE)</f>
        <v>#N/A</v>
      </c>
      <c r="X476" s="22">
        <v>3</v>
      </c>
      <c r="Y476" s="23" t="e">
        <f>VLOOKUP(CONCATENATE($W476,$X476),Mtz_Horarios!$E$2:$H$92,2,FALSE)</f>
        <v>#N/A</v>
      </c>
      <c r="Z476" s="23" t="e">
        <f>VLOOKUP(CONCATENATE($W476,$X476),Mtz_Horarios!$E$2:$H$92,3,FALSE)</f>
        <v>#N/A</v>
      </c>
      <c r="AA476" s="24" t="e">
        <f>VLOOKUP(CONCATENATE($W476,$X476),Mtz_Horarios!$E$2:$H$92,4,FALSE)</f>
        <v>#N/A</v>
      </c>
      <c r="AB476" s="20" t="e">
        <f>VLOOKUP(CONCATENATE($M476,$N476,$T476),Oferta!$B$2:$Q$360,16,FALSE)</f>
        <v>#N/A</v>
      </c>
      <c r="AC476" s="20" t="e">
        <f>VLOOKUP(CONCATENATE($M476,$N476,$T476),Oferta!$B$2:$Q$360,15,FALSE)</f>
        <v>#N/A</v>
      </c>
      <c r="AI476" s="5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12"/>
      <c r="AW476" s="12"/>
    </row>
    <row r="477" spans="1:49" ht="15" customHeight="1">
      <c r="A477" s="12"/>
      <c r="B477" s="12"/>
      <c r="C477" s="12"/>
      <c r="D477" s="12"/>
      <c r="E477" s="12"/>
      <c r="F477" s="12"/>
      <c r="G477" s="12"/>
      <c r="H477" s="12" t="e">
        <f t="shared" si="4"/>
        <v>#N/A</v>
      </c>
      <c r="I477" s="12" t="e">
        <f>VLOOKUP(CONCATENATE(N477,T477),Simulador!$H$26:$H$33,1,FALSE)</f>
        <v>#N/A</v>
      </c>
      <c r="J477" s="12" t="e">
        <f t="shared" si="5"/>
        <v>#N/A</v>
      </c>
      <c r="K477" s="13" t="e">
        <f t="shared" si="6"/>
        <v>#N/A</v>
      </c>
      <c r="L477" s="12" t="e">
        <f t="shared" si="7"/>
        <v>#N/A</v>
      </c>
      <c r="M477" s="14" t="s">
        <v>31</v>
      </c>
      <c r="N477" s="3" t="s">
        <v>100</v>
      </c>
      <c r="O477" s="20" t="str">
        <f>VLOOKUP(CONCATENATE($M477,$N477),Curriculos!$A$2:$J$332,4,FALSE)</f>
        <v>ECONOMETRIA II</v>
      </c>
      <c r="P477" s="21" t="str">
        <f>VLOOKUP(CONCATENATE($M477,$N477),Curriculos!$A$2:$J$332,5,FALSE)</f>
        <v>OP</v>
      </c>
      <c r="Q477" s="21" t="e">
        <f>VLOOKUP($N477,Oferta!$D$2:$P$100,5,FALSE)</f>
        <v>#N/A</v>
      </c>
      <c r="R477" s="21">
        <f>VLOOKUP(CONCATENATE($M477,$N477),Curriculos!$A$2:$J$332,8,FALSE)</f>
        <v>60</v>
      </c>
      <c r="S477" s="5" t="s">
        <v>33</v>
      </c>
      <c r="T477" s="22" t="s">
        <v>24</v>
      </c>
      <c r="U477" s="21" t="str">
        <f>VLOOKUP(CONCATENATE($M477,$N477),Curriculos!$A$2:$J$332,10,FALSE)</f>
        <v>DCEC</v>
      </c>
      <c r="V477" s="20" t="e">
        <f>VLOOKUP(CONCATENATE($M477,$N477,$T477),Oferta!$B$2:$R$360,17,FALSE)</f>
        <v>#N/A</v>
      </c>
      <c r="W477" s="20" t="e">
        <f>VLOOKUP(CONCATENATE($M477,$N477,$T477),Oferta!$B$2:$Q$360,12,FALSE)</f>
        <v>#N/A</v>
      </c>
      <c r="X477" s="22">
        <v>4</v>
      </c>
      <c r="Y477" s="23" t="e">
        <f>VLOOKUP(CONCATENATE($W477,$X477),Mtz_Horarios!$E$2:$H$92,2,FALSE)</f>
        <v>#N/A</v>
      </c>
      <c r="Z477" s="23" t="e">
        <f>VLOOKUP(CONCATENATE($W477,$X477),Mtz_Horarios!$E$2:$H$92,3,FALSE)</f>
        <v>#N/A</v>
      </c>
      <c r="AA477" s="24" t="e">
        <f>VLOOKUP(CONCATENATE($W477,$X477),Mtz_Horarios!$E$2:$H$92,4,FALSE)</f>
        <v>#N/A</v>
      </c>
      <c r="AB477" s="20" t="e">
        <f>VLOOKUP(CONCATENATE($M477,$N477,$T477),Oferta!$B$2:$Q$360,16,FALSE)</f>
        <v>#N/A</v>
      </c>
      <c r="AC477" s="20" t="e">
        <f>VLOOKUP(CONCATENATE($M477,$N477,$T477),Oferta!$B$2:$Q$360,15,FALSE)</f>
        <v>#N/A</v>
      </c>
      <c r="AI477" s="5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12"/>
      <c r="AW477" s="12"/>
    </row>
    <row r="478" spans="1:49" ht="15" customHeight="1">
      <c r="A478" s="12"/>
      <c r="B478" s="12"/>
      <c r="C478" s="12"/>
      <c r="D478" s="12"/>
      <c r="E478" s="12"/>
      <c r="F478" s="12"/>
      <c r="G478" s="12"/>
      <c r="H478" s="12" t="e">
        <f t="shared" si="4"/>
        <v>#N/A</v>
      </c>
      <c r="I478" s="12" t="e">
        <f>VLOOKUP(CONCATENATE(N478,T478),Simulador!$H$26:$H$33,1,FALSE)</f>
        <v>#N/A</v>
      </c>
      <c r="J478" s="12" t="e">
        <f t="shared" si="5"/>
        <v>#N/A</v>
      </c>
      <c r="K478" s="13" t="e">
        <f t="shared" si="6"/>
        <v>#N/A</v>
      </c>
      <c r="L478" s="12" t="e">
        <f t="shared" si="7"/>
        <v>#N/A</v>
      </c>
      <c r="M478" s="14" t="s">
        <v>31</v>
      </c>
      <c r="N478" s="3" t="s">
        <v>100</v>
      </c>
      <c r="O478" s="20" t="str">
        <f>VLOOKUP(CONCATENATE($M478,$N478),Curriculos!$A$2:$J$332,4,FALSE)</f>
        <v>ECONOMETRIA II</v>
      </c>
      <c r="P478" s="21" t="str">
        <f>VLOOKUP(CONCATENATE($M478,$N478),Curriculos!$A$2:$J$332,5,FALSE)</f>
        <v>OP</v>
      </c>
      <c r="Q478" s="21" t="e">
        <f>VLOOKUP($N478,Oferta!$D$2:$P$100,5,FALSE)</f>
        <v>#N/A</v>
      </c>
      <c r="R478" s="21">
        <f>VLOOKUP(CONCATENATE($M478,$N478),Curriculos!$A$2:$J$332,8,FALSE)</f>
        <v>60</v>
      </c>
      <c r="S478" s="5" t="s">
        <v>33</v>
      </c>
      <c r="T478" s="22" t="s">
        <v>29</v>
      </c>
      <c r="U478" s="21" t="str">
        <f>VLOOKUP(CONCATENATE($M478,$N478),Curriculos!$A$2:$J$332,10,FALSE)</f>
        <v>DCEC</v>
      </c>
      <c r="V478" s="20" t="e">
        <f>VLOOKUP(CONCATENATE($M478,$N478,$T478),Oferta!$B$2:$R$360,17,FALSE)</f>
        <v>#N/A</v>
      </c>
      <c r="W478" s="20" t="e">
        <f>VLOOKUP(CONCATENATE($M478,$N478,$T478),Oferta!$B$2:$Q$360,12,FALSE)</f>
        <v>#N/A</v>
      </c>
      <c r="X478" s="22">
        <v>1</v>
      </c>
      <c r="Y478" s="23" t="e">
        <f>VLOOKUP(CONCATENATE($W478,$X478),Mtz_Horarios!$E$2:$H$92,2,FALSE)</f>
        <v>#N/A</v>
      </c>
      <c r="Z478" s="23" t="e">
        <f>VLOOKUP(CONCATENATE($W478,$X478),Mtz_Horarios!$E$2:$H$92,3,FALSE)</f>
        <v>#N/A</v>
      </c>
      <c r="AA478" s="24" t="e">
        <f>VLOOKUP(CONCATENATE($W478,$X478),Mtz_Horarios!$E$2:$H$92,4,FALSE)</f>
        <v>#N/A</v>
      </c>
      <c r="AB478" s="20" t="e">
        <f>VLOOKUP(CONCATENATE($M478,$N478,$T478),Oferta!$B$2:$Q$360,16,FALSE)</f>
        <v>#N/A</v>
      </c>
      <c r="AC478" s="20" t="e">
        <f>VLOOKUP(CONCATENATE($M478,$N478,$T478),Oferta!$B$2:$Q$360,15,FALSE)</f>
        <v>#N/A</v>
      </c>
      <c r="AI478" s="5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12"/>
      <c r="AW478" s="12"/>
    </row>
    <row r="479" spans="1:49" ht="15" customHeight="1">
      <c r="A479" s="12"/>
      <c r="B479" s="12"/>
      <c r="C479" s="12"/>
      <c r="D479" s="12"/>
      <c r="E479" s="12"/>
      <c r="F479" s="12"/>
      <c r="G479" s="12"/>
      <c r="H479" s="12" t="e">
        <f t="shared" si="4"/>
        <v>#N/A</v>
      </c>
      <c r="I479" s="12" t="e">
        <f>VLOOKUP(CONCATENATE(N479,T479),Simulador!$H$26:$H$33,1,FALSE)</f>
        <v>#N/A</v>
      </c>
      <c r="J479" s="12" t="e">
        <f t="shared" si="5"/>
        <v>#N/A</v>
      </c>
      <c r="K479" s="13" t="e">
        <f t="shared" si="6"/>
        <v>#N/A</v>
      </c>
      <c r="L479" s="12" t="e">
        <f t="shared" si="7"/>
        <v>#N/A</v>
      </c>
      <c r="M479" s="14" t="s">
        <v>31</v>
      </c>
      <c r="N479" s="3" t="s">
        <v>100</v>
      </c>
      <c r="O479" s="20" t="str">
        <f>VLOOKUP(CONCATENATE($M479,$N479),Curriculos!$A$2:$J$332,4,FALSE)</f>
        <v>ECONOMETRIA II</v>
      </c>
      <c r="P479" s="21" t="str">
        <f>VLOOKUP(CONCATENATE($M479,$N479),Curriculos!$A$2:$J$332,5,FALSE)</f>
        <v>OP</v>
      </c>
      <c r="Q479" s="21" t="e">
        <f>VLOOKUP($N479,Oferta!$D$2:$P$100,5,FALSE)</f>
        <v>#N/A</v>
      </c>
      <c r="R479" s="21">
        <f>VLOOKUP(CONCATENATE($M479,$N479),Curriculos!$A$2:$J$332,8,FALSE)</f>
        <v>60</v>
      </c>
      <c r="S479" s="5" t="s">
        <v>33</v>
      </c>
      <c r="T479" s="22" t="s">
        <v>29</v>
      </c>
      <c r="U479" s="21" t="str">
        <f>VLOOKUP(CONCATENATE($M479,$N479),Curriculos!$A$2:$J$332,10,FALSE)</f>
        <v>DCEC</v>
      </c>
      <c r="V479" s="20" t="e">
        <f>VLOOKUP(CONCATENATE($M479,$N479,$T479),Oferta!$B$2:$R$360,17,FALSE)</f>
        <v>#N/A</v>
      </c>
      <c r="W479" s="20" t="e">
        <f>VLOOKUP(CONCATENATE($M479,$N479,$T479),Oferta!$B$2:$Q$360,12,FALSE)</f>
        <v>#N/A</v>
      </c>
      <c r="X479" s="22">
        <v>2</v>
      </c>
      <c r="Y479" s="23" t="e">
        <f>VLOOKUP(CONCATENATE($W479,$X479),Mtz_Horarios!$E$2:$H$92,2,FALSE)</f>
        <v>#N/A</v>
      </c>
      <c r="Z479" s="23" t="e">
        <f>VLOOKUP(CONCATENATE($W479,$X479),Mtz_Horarios!$E$2:$H$92,3,FALSE)</f>
        <v>#N/A</v>
      </c>
      <c r="AA479" s="24" t="e">
        <f>VLOOKUP(CONCATENATE($W479,$X479),Mtz_Horarios!$E$2:$H$92,4,FALSE)</f>
        <v>#N/A</v>
      </c>
      <c r="AB479" s="20" t="e">
        <f>VLOOKUP(CONCATENATE($M479,$N479,$T479),Oferta!$B$2:$Q$360,16,FALSE)</f>
        <v>#N/A</v>
      </c>
      <c r="AC479" s="20" t="e">
        <f>VLOOKUP(CONCATENATE($M479,$N479,$T479),Oferta!$B$2:$Q$360,15,FALSE)</f>
        <v>#N/A</v>
      </c>
      <c r="AI479" s="5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12"/>
      <c r="AW479" s="12"/>
    </row>
    <row r="480" spans="1:49" ht="15" customHeight="1">
      <c r="A480" s="12"/>
      <c r="B480" s="12"/>
      <c r="C480" s="12"/>
      <c r="D480" s="12"/>
      <c r="E480" s="12"/>
      <c r="F480" s="12"/>
      <c r="G480" s="12"/>
      <c r="H480" s="12" t="e">
        <f t="shared" si="4"/>
        <v>#N/A</v>
      </c>
      <c r="I480" s="12" t="e">
        <f>VLOOKUP(CONCATENATE(N480,T480),Simulador!$H$26:$H$33,1,FALSE)</f>
        <v>#N/A</v>
      </c>
      <c r="J480" s="12" t="e">
        <f t="shared" si="5"/>
        <v>#N/A</v>
      </c>
      <c r="K480" s="13" t="e">
        <f t="shared" si="6"/>
        <v>#N/A</v>
      </c>
      <c r="L480" s="12" t="e">
        <f t="shared" si="7"/>
        <v>#N/A</v>
      </c>
      <c r="M480" s="14" t="s">
        <v>31</v>
      </c>
      <c r="N480" s="3" t="s">
        <v>100</v>
      </c>
      <c r="O480" s="20" t="str">
        <f>VLOOKUP(CONCATENATE($M480,$N480),Curriculos!$A$2:$J$332,4,FALSE)</f>
        <v>ECONOMETRIA II</v>
      </c>
      <c r="P480" s="21" t="str">
        <f>VLOOKUP(CONCATENATE($M480,$N480),Curriculos!$A$2:$J$332,5,FALSE)</f>
        <v>OP</v>
      </c>
      <c r="Q480" s="21" t="e">
        <f>VLOOKUP($N480,Oferta!$D$2:$P$100,5,FALSE)</f>
        <v>#N/A</v>
      </c>
      <c r="R480" s="21">
        <f>VLOOKUP(CONCATENATE($M480,$N480),Curriculos!$A$2:$J$332,8,FALSE)</f>
        <v>60</v>
      </c>
      <c r="S480" s="5" t="s">
        <v>33</v>
      </c>
      <c r="T480" s="22" t="s">
        <v>29</v>
      </c>
      <c r="U480" s="21" t="str">
        <f>VLOOKUP(CONCATENATE($M480,$N480),Curriculos!$A$2:$J$332,10,FALSE)</f>
        <v>DCEC</v>
      </c>
      <c r="V480" s="20" t="e">
        <f>VLOOKUP(CONCATENATE($M480,$N480,$T480),Oferta!$B$2:$R$360,17,FALSE)</f>
        <v>#N/A</v>
      </c>
      <c r="W480" s="20" t="e">
        <f>VLOOKUP(CONCATENATE($M480,$N480,$T480),Oferta!$B$2:$Q$360,12,FALSE)</f>
        <v>#N/A</v>
      </c>
      <c r="X480" s="22">
        <v>3</v>
      </c>
      <c r="Y480" s="23" t="e">
        <f>VLOOKUP(CONCATENATE($W480,$X480),Mtz_Horarios!$E$2:$H$92,2,FALSE)</f>
        <v>#N/A</v>
      </c>
      <c r="Z480" s="23" t="e">
        <f>VLOOKUP(CONCATENATE($W480,$X480),Mtz_Horarios!$E$2:$H$92,3,FALSE)</f>
        <v>#N/A</v>
      </c>
      <c r="AA480" s="24" t="e">
        <f>VLOOKUP(CONCATENATE($W480,$X480),Mtz_Horarios!$E$2:$H$92,4,FALSE)</f>
        <v>#N/A</v>
      </c>
      <c r="AB480" s="20" t="e">
        <f>VLOOKUP(CONCATENATE($M480,$N480,$T480),Oferta!$B$2:$Q$360,16,FALSE)</f>
        <v>#N/A</v>
      </c>
      <c r="AC480" s="20" t="e">
        <f>VLOOKUP(CONCATENATE($M480,$N480,$T480),Oferta!$B$2:$Q$360,15,FALSE)</f>
        <v>#N/A</v>
      </c>
      <c r="AI480" s="5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12"/>
      <c r="AW480" s="12"/>
    </row>
    <row r="481" spans="1:49" ht="15" customHeight="1">
      <c r="A481" s="12"/>
      <c r="B481" s="12"/>
      <c r="C481" s="12"/>
      <c r="D481" s="12"/>
      <c r="E481" s="12"/>
      <c r="F481" s="12"/>
      <c r="G481" s="12"/>
      <c r="H481" s="12" t="e">
        <f t="shared" si="4"/>
        <v>#N/A</v>
      </c>
      <c r="I481" s="12" t="e">
        <f>VLOOKUP(CONCATENATE(N481,T481),Simulador!$H$26:$H$33,1,FALSE)</f>
        <v>#N/A</v>
      </c>
      <c r="J481" s="12" t="e">
        <f t="shared" si="5"/>
        <v>#N/A</v>
      </c>
      <c r="K481" s="13" t="e">
        <f t="shared" si="6"/>
        <v>#N/A</v>
      </c>
      <c r="L481" s="12" t="e">
        <f t="shared" si="7"/>
        <v>#N/A</v>
      </c>
      <c r="M481" s="14" t="s">
        <v>31</v>
      </c>
      <c r="N481" s="3" t="s">
        <v>100</v>
      </c>
      <c r="O481" s="20" t="str">
        <f>VLOOKUP(CONCATENATE($M481,$N481),Curriculos!$A$2:$J$332,4,FALSE)</f>
        <v>ECONOMETRIA II</v>
      </c>
      <c r="P481" s="21" t="str">
        <f>VLOOKUP(CONCATENATE($M481,$N481),Curriculos!$A$2:$J$332,5,FALSE)</f>
        <v>OP</v>
      </c>
      <c r="Q481" s="21" t="e">
        <f>VLOOKUP($N481,Oferta!$D$2:$P$100,5,FALSE)</f>
        <v>#N/A</v>
      </c>
      <c r="R481" s="21">
        <f>VLOOKUP(CONCATENATE($M481,$N481),Curriculos!$A$2:$J$332,8,FALSE)</f>
        <v>60</v>
      </c>
      <c r="S481" s="5" t="s">
        <v>33</v>
      </c>
      <c r="T481" s="22" t="s">
        <v>29</v>
      </c>
      <c r="U481" s="21" t="str">
        <f>VLOOKUP(CONCATENATE($M481,$N481),Curriculos!$A$2:$J$332,10,FALSE)</f>
        <v>DCEC</v>
      </c>
      <c r="V481" s="20" t="e">
        <f>VLOOKUP(CONCATENATE($M481,$N481,$T481),Oferta!$B$2:$R$360,17,FALSE)</f>
        <v>#N/A</v>
      </c>
      <c r="W481" s="20" t="e">
        <f>VLOOKUP(CONCATENATE($M481,$N481,$T481),Oferta!$B$2:$Q$360,12,FALSE)</f>
        <v>#N/A</v>
      </c>
      <c r="X481" s="22">
        <v>4</v>
      </c>
      <c r="Y481" s="23" t="e">
        <f>VLOOKUP(CONCATENATE($W481,$X481),Mtz_Horarios!$E$2:$H$92,2,FALSE)</f>
        <v>#N/A</v>
      </c>
      <c r="Z481" s="23" t="e">
        <f>VLOOKUP(CONCATENATE($W481,$X481),Mtz_Horarios!$E$2:$H$92,3,FALSE)</f>
        <v>#N/A</v>
      </c>
      <c r="AA481" s="24" t="e">
        <f>VLOOKUP(CONCATENATE($W481,$X481),Mtz_Horarios!$E$2:$H$92,4,FALSE)</f>
        <v>#N/A</v>
      </c>
      <c r="AB481" s="20" t="e">
        <f>VLOOKUP(CONCATENATE($M481,$N481,$T481),Oferta!$B$2:$Q$360,16,FALSE)</f>
        <v>#N/A</v>
      </c>
      <c r="AC481" s="20" t="e">
        <f>VLOOKUP(CONCATENATE($M481,$N481,$T481),Oferta!$B$2:$Q$360,15,FALSE)</f>
        <v>#N/A</v>
      </c>
      <c r="AI481" s="5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12"/>
      <c r="AW481" s="12"/>
    </row>
    <row r="482" spans="1:49" ht="15" customHeight="1">
      <c r="A482" s="12"/>
      <c r="B482" s="12"/>
      <c r="C482" s="12"/>
      <c r="D482" s="12"/>
      <c r="E482" s="12"/>
      <c r="F482" s="12"/>
      <c r="G482" s="12"/>
      <c r="H482" s="12" t="e">
        <f t="shared" si="4"/>
        <v>#N/A</v>
      </c>
      <c r="I482" s="12" t="e">
        <f>VLOOKUP(CONCATENATE(N482,T482),Simulador!$H$26:$H$33,1,FALSE)</f>
        <v>#N/A</v>
      </c>
      <c r="J482" s="12" t="e">
        <f t="shared" si="5"/>
        <v>#N/A</v>
      </c>
      <c r="K482" s="13" t="e">
        <f t="shared" si="6"/>
        <v>#N/A</v>
      </c>
      <c r="L482" s="12" t="e">
        <f t="shared" si="7"/>
        <v>#N/A</v>
      </c>
      <c r="M482" s="14" t="s">
        <v>25</v>
      </c>
      <c r="N482" s="3" t="s">
        <v>100</v>
      </c>
      <c r="O482" s="20" t="str">
        <f>VLOOKUP(CONCATENATE($M482,$N482),Curriculos!$A$2:$J$332,4,FALSE)</f>
        <v>ECONOMETRIA II</v>
      </c>
      <c r="P482" s="21" t="str">
        <f>VLOOKUP(CONCATENATE($M482,$N482),Curriculos!$A$2:$J$332,5,FALSE)</f>
        <v>OP</v>
      </c>
      <c r="Q482" s="21" t="e">
        <f>VLOOKUP($N482,Oferta!$D$2:$P$100,5,FALSE)</f>
        <v>#N/A</v>
      </c>
      <c r="R482" s="21">
        <f>VLOOKUP(CONCATENATE($M482,$N482),Curriculos!$A$2:$J$332,8,FALSE)</f>
        <v>60</v>
      </c>
      <c r="S482" s="5" t="s">
        <v>33</v>
      </c>
      <c r="T482" s="22" t="s">
        <v>29</v>
      </c>
      <c r="U482" s="21" t="str">
        <f>VLOOKUP(CONCATENATE($M482,$N482),Curriculos!$A$2:$J$332,10,FALSE)</f>
        <v>DCEC</v>
      </c>
      <c r="V482" s="20" t="e">
        <f>VLOOKUP(CONCATENATE($M482,$N482,$T482),Oferta!$B$2:$R$360,17,FALSE)</f>
        <v>#N/A</v>
      </c>
      <c r="W482" s="20" t="e">
        <f>VLOOKUP(CONCATENATE($M482,$N482,$T482),Oferta!$B$2:$Q$360,12,FALSE)</f>
        <v>#N/A</v>
      </c>
      <c r="X482" s="22">
        <v>1</v>
      </c>
      <c r="Y482" s="23" t="e">
        <f>VLOOKUP(CONCATENATE($W482,$X482),Mtz_Horarios!$E$2:$H$92,2,FALSE)</f>
        <v>#N/A</v>
      </c>
      <c r="Z482" s="23" t="e">
        <f>VLOOKUP(CONCATENATE($W482,$X482),Mtz_Horarios!$E$2:$H$92,3,FALSE)</f>
        <v>#N/A</v>
      </c>
      <c r="AA482" s="24" t="e">
        <f>VLOOKUP(CONCATENATE($W482,$X482),Mtz_Horarios!$E$2:$H$92,4,FALSE)</f>
        <v>#N/A</v>
      </c>
      <c r="AB482" s="20" t="e">
        <f>VLOOKUP(CONCATENATE($M482,$N482,$T482),Oferta!$B$2:$Q$360,16,FALSE)</f>
        <v>#N/A</v>
      </c>
      <c r="AC482" s="20" t="e">
        <f>VLOOKUP(CONCATENATE($M482,$N482,$T482),Oferta!$B$2:$Q$360,15,FALSE)</f>
        <v>#N/A</v>
      </c>
      <c r="AI482" s="5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12"/>
      <c r="AW482" s="12"/>
    </row>
    <row r="483" spans="1:49" ht="15" customHeight="1">
      <c r="A483" s="12"/>
      <c r="B483" s="12"/>
      <c r="C483" s="12"/>
      <c r="D483" s="12"/>
      <c r="E483" s="12"/>
      <c r="F483" s="12"/>
      <c r="G483" s="12"/>
      <c r="H483" s="12" t="e">
        <f t="shared" si="4"/>
        <v>#N/A</v>
      </c>
      <c r="I483" s="12" t="e">
        <f>VLOOKUP(CONCATENATE(N483,T483),Simulador!$H$26:$H$33,1,FALSE)</f>
        <v>#N/A</v>
      </c>
      <c r="J483" s="12" t="e">
        <f t="shared" si="5"/>
        <v>#N/A</v>
      </c>
      <c r="K483" s="13" t="e">
        <f t="shared" si="6"/>
        <v>#N/A</v>
      </c>
      <c r="L483" s="12" t="e">
        <f t="shared" si="7"/>
        <v>#N/A</v>
      </c>
      <c r="M483" s="14" t="s">
        <v>25</v>
      </c>
      <c r="N483" s="3" t="s">
        <v>100</v>
      </c>
      <c r="O483" s="20" t="str">
        <f>VLOOKUP(CONCATENATE($M483,$N483),Curriculos!$A$2:$J$332,4,FALSE)</f>
        <v>ECONOMETRIA II</v>
      </c>
      <c r="P483" s="21" t="str">
        <f>VLOOKUP(CONCATENATE($M483,$N483),Curriculos!$A$2:$J$332,5,FALSE)</f>
        <v>OP</v>
      </c>
      <c r="Q483" s="21" t="e">
        <f>VLOOKUP($N483,Oferta!$D$2:$P$100,5,FALSE)</f>
        <v>#N/A</v>
      </c>
      <c r="R483" s="21">
        <f>VLOOKUP(CONCATENATE($M483,$N483),Curriculos!$A$2:$J$332,8,FALSE)</f>
        <v>60</v>
      </c>
      <c r="S483" s="5" t="s">
        <v>33</v>
      </c>
      <c r="T483" s="22" t="s">
        <v>29</v>
      </c>
      <c r="U483" s="21" t="str">
        <f>VLOOKUP(CONCATENATE($M483,$N483),Curriculos!$A$2:$J$332,10,FALSE)</f>
        <v>DCEC</v>
      </c>
      <c r="V483" s="20" t="e">
        <f>VLOOKUP(CONCATENATE($M483,$N483,$T483),Oferta!$B$2:$R$360,17,FALSE)</f>
        <v>#N/A</v>
      </c>
      <c r="W483" s="20" t="e">
        <f>VLOOKUP(CONCATENATE($M483,$N483,$T483),Oferta!$B$2:$Q$360,12,FALSE)</f>
        <v>#N/A</v>
      </c>
      <c r="X483" s="22">
        <v>2</v>
      </c>
      <c r="Y483" s="23" t="e">
        <f>VLOOKUP(CONCATENATE($W483,$X483),Mtz_Horarios!$E$2:$H$92,2,FALSE)</f>
        <v>#N/A</v>
      </c>
      <c r="Z483" s="23" t="e">
        <f>VLOOKUP(CONCATENATE($W483,$X483),Mtz_Horarios!$E$2:$H$92,3,FALSE)</f>
        <v>#N/A</v>
      </c>
      <c r="AA483" s="24" t="e">
        <f>VLOOKUP(CONCATENATE($W483,$X483),Mtz_Horarios!$E$2:$H$92,4,FALSE)</f>
        <v>#N/A</v>
      </c>
      <c r="AB483" s="20" t="e">
        <f>VLOOKUP(CONCATENATE($M483,$N483,$T483),Oferta!$B$2:$Q$360,16,FALSE)</f>
        <v>#N/A</v>
      </c>
      <c r="AC483" s="20" t="e">
        <f>VLOOKUP(CONCATENATE($M483,$N483,$T483),Oferta!$B$2:$Q$360,15,FALSE)</f>
        <v>#N/A</v>
      </c>
      <c r="AI483" s="5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12"/>
      <c r="AW483" s="12"/>
    </row>
    <row r="484" spans="1:49" ht="15" customHeight="1">
      <c r="A484" s="12"/>
      <c r="B484" s="12"/>
      <c r="C484" s="12"/>
      <c r="D484" s="12"/>
      <c r="E484" s="12"/>
      <c r="F484" s="12"/>
      <c r="G484" s="12"/>
      <c r="H484" s="12" t="e">
        <f t="shared" si="4"/>
        <v>#N/A</v>
      </c>
      <c r="I484" s="12" t="e">
        <f>VLOOKUP(CONCATENATE(N484,T484),Simulador!$H$26:$H$33,1,FALSE)</f>
        <v>#N/A</v>
      </c>
      <c r="J484" s="12" t="e">
        <f t="shared" si="5"/>
        <v>#N/A</v>
      </c>
      <c r="K484" s="13" t="e">
        <f t="shared" si="6"/>
        <v>#N/A</v>
      </c>
      <c r="L484" s="12" t="e">
        <f t="shared" si="7"/>
        <v>#N/A</v>
      </c>
      <c r="M484" s="14" t="s">
        <v>25</v>
      </c>
      <c r="N484" s="3" t="s">
        <v>100</v>
      </c>
      <c r="O484" s="20" t="str">
        <f>VLOOKUP(CONCATENATE($M484,$N484),Curriculos!$A$2:$J$332,4,FALSE)</f>
        <v>ECONOMETRIA II</v>
      </c>
      <c r="P484" s="21" t="str">
        <f>VLOOKUP(CONCATENATE($M484,$N484),Curriculos!$A$2:$J$332,5,FALSE)</f>
        <v>OP</v>
      </c>
      <c r="Q484" s="21" t="e">
        <f>VLOOKUP($N484,Oferta!$D$2:$P$100,5,FALSE)</f>
        <v>#N/A</v>
      </c>
      <c r="R484" s="21">
        <f>VLOOKUP(CONCATENATE($M484,$N484),Curriculos!$A$2:$J$332,8,FALSE)</f>
        <v>60</v>
      </c>
      <c r="S484" s="5" t="s">
        <v>33</v>
      </c>
      <c r="T484" s="22" t="s">
        <v>29</v>
      </c>
      <c r="U484" s="21" t="str">
        <f>VLOOKUP(CONCATENATE($M484,$N484),Curriculos!$A$2:$J$332,10,FALSE)</f>
        <v>DCEC</v>
      </c>
      <c r="V484" s="20" t="e">
        <f>VLOOKUP(CONCATENATE($M484,$N484,$T484),Oferta!$B$2:$R$360,17,FALSE)</f>
        <v>#N/A</v>
      </c>
      <c r="W484" s="20" t="e">
        <f>VLOOKUP(CONCATENATE($M484,$N484,$T484),Oferta!$B$2:$Q$360,12,FALSE)</f>
        <v>#N/A</v>
      </c>
      <c r="X484" s="22">
        <v>3</v>
      </c>
      <c r="Y484" s="23" t="e">
        <f>VLOOKUP(CONCATENATE($W484,$X484),Mtz_Horarios!$E$2:$H$92,2,FALSE)</f>
        <v>#N/A</v>
      </c>
      <c r="Z484" s="23" t="e">
        <f>VLOOKUP(CONCATENATE($W484,$X484),Mtz_Horarios!$E$2:$H$92,3,FALSE)</f>
        <v>#N/A</v>
      </c>
      <c r="AA484" s="24" t="e">
        <f>VLOOKUP(CONCATENATE($W484,$X484),Mtz_Horarios!$E$2:$H$92,4,FALSE)</f>
        <v>#N/A</v>
      </c>
      <c r="AB484" s="20" t="e">
        <f>VLOOKUP(CONCATENATE($M484,$N484,$T484),Oferta!$B$2:$Q$360,16,FALSE)</f>
        <v>#N/A</v>
      </c>
      <c r="AC484" s="20" t="e">
        <f>VLOOKUP(CONCATENATE($M484,$N484,$T484),Oferta!$B$2:$Q$360,15,FALSE)</f>
        <v>#N/A</v>
      </c>
      <c r="AI484" s="5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12"/>
      <c r="AW484" s="12"/>
    </row>
    <row r="485" spans="1:49" ht="15" customHeight="1">
      <c r="A485" s="12"/>
      <c r="B485" s="12"/>
      <c r="C485" s="12"/>
      <c r="D485" s="12"/>
      <c r="E485" s="12"/>
      <c r="F485" s="12"/>
      <c r="G485" s="12"/>
      <c r="H485" s="12" t="e">
        <f t="shared" si="4"/>
        <v>#N/A</v>
      </c>
      <c r="I485" s="12" t="e">
        <f>VLOOKUP(CONCATENATE(N485,T485),Simulador!$H$26:$H$33,1,FALSE)</f>
        <v>#N/A</v>
      </c>
      <c r="J485" s="12" t="e">
        <f t="shared" si="5"/>
        <v>#N/A</v>
      </c>
      <c r="K485" s="13" t="e">
        <f t="shared" si="6"/>
        <v>#N/A</v>
      </c>
      <c r="L485" s="12" t="e">
        <f t="shared" si="7"/>
        <v>#N/A</v>
      </c>
      <c r="M485" s="14" t="s">
        <v>25</v>
      </c>
      <c r="N485" s="3" t="s">
        <v>100</v>
      </c>
      <c r="O485" s="20" t="str">
        <f>VLOOKUP(CONCATENATE($M485,$N485),Curriculos!$A$2:$J$332,4,FALSE)</f>
        <v>ECONOMETRIA II</v>
      </c>
      <c r="P485" s="21" t="str">
        <f>VLOOKUP(CONCATENATE($M485,$N485),Curriculos!$A$2:$J$332,5,FALSE)</f>
        <v>OP</v>
      </c>
      <c r="Q485" s="21" t="e">
        <f>VLOOKUP($N485,Oferta!$D$2:$P$100,5,FALSE)</f>
        <v>#N/A</v>
      </c>
      <c r="R485" s="21">
        <f>VLOOKUP(CONCATENATE($M485,$N485),Curriculos!$A$2:$J$332,8,FALSE)</f>
        <v>60</v>
      </c>
      <c r="S485" s="5" t="s">
        <v>33</v>
      </c>
      <c r="T485" s="22" t="s">
        <v>29</v>
      </c>
      <c r="U485" s="21" t="str">
        <f>VLOOKUP(CONCATENATE($M485,$N485),Curriculos!$A$2:$J$332,10,FALSE)</f>
        <v>DCEC</v>
      </c>
      <c r="V485" s="20" t="e">
        <f>VLOOKUP(CONCATENATE($M485,$N485,$T485),Oferta!$B$2:$R$360,17,FALSE)</f>
        <v>#N/A</v>
      </c>
      <c r="W485" s="20" t="e">
        <f>VLOOKUP(CONCATENATE($M485,$N485,$T485),Oferta!$B$2:$Q$360,12,FALSE)</f>
        <v>#N/A</v>
      </c>
      <c r="X485" s="22">
        <v>4</v>
      </c>
      <c r="Y485" s="23" t="e">
        <f>VLOOKUP(CONCATENATE($W485,$X485),Mtz_Horarios!$E$2:$H$92,2,FALSE)</f>
        <v>#N/A</v>
      </c>
      <c r="Z485" s="23" t="e">
        <f>VLOOKUP(CONCATENATE($W485,$X485),Mtz_Horarios!$E$2:$H$92,3,FALSE)</f>
        <v>#N/A</v>
      </c>
      <c r="AA485" s="24" t="e">
        <f>VLOOKUP(CONCATENATE($W485,$X485),Mtz_Horarios!$E$2:$H$92,4,FALSE)</f>
        <v>#N/A</v>
      </c>
      <c r="AB485" s="20" t="e">
        <f>VLOOKUP(CONCATENATE($M485,$N485,$T485),Oferta!$B$2:$Q$360,16,FALSE)</f>
        <v>#N/A</v>
      </c>
      <c r="AC485" s="20" t="e">
        <f>VLOOKUP(CONCATENATE($M485,$N485,$T485),Oferta!$B$2:$Q$360,15,FALSE)</f>
        <v>#N/A</v>
      </c>
      <c r="AI485" s="5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12"/>
      <c r="AW485" s="12"/>
    </row>
    <row r="486" spans="1:49" ht="15" customHeight="1">
      <c r="A486" s="12"/>
      <c r="B486" s="12"/>
      <c r="C486" s="12"/>
      <c r="D486" s="12"/>
      <c r="E486" s="12"/>
      <c r="F486" s="12"/>
      <c r="G486" s="12"/>
      <c r="H486" s="12" t="e">
        <f t="shared" si="4"/>
        <v>#N/A</v>
      </c>
      <c r="I486" s="12" t="e">
        <f>VLOOKUP(CONCATENATE(N486,T486),Simulador!$H$26:$H$33,1,FALSE)</f>
        <v>#N/A</v>
      </c>
      <c r="J486" s="12" t="e">
        <f t="shared" si="5"/>
        <v>#N/A</v>
      </c>
      <c r="K486" s="13" t="e">
        <f t="shared" si="6"/>
        <v>#N/A</v>
      </c>
      <c r="L486" s="12" t="e">
        <f t="shared" si="7"/>
        <v>#N/A</v>
      </c>
      <c r="M486" s="14" t="s">
        <v>22</v>
      </c>
      <c r="N486" s="3" t="s">
        <v>100</v>
      </c>
      <c r="O486" s="20" t="str">
        <f>VLOOKUP(CONCATENATE($M486,$N486),Curriculos!$A$2:$J$332,4,FALSE)</f>
        <v>ECONOMETRIA II</v>
      </c>
      <c r="P486" s="21" t="str">
        <f>VLOOKUP(CONCATENATE($M486,$N486),Curriculos!$A$2:$J$332,5,FALSE)</f>
        <v>OP</v>
      </c>
      <c r="Q486" s="21" t="e">
        <f>VLOOKUP($N486,Oferta!$D$2:$P$100,5,FALSE)</f>
        <v>#N/A</v>
      </c>
      <c r="R486" s="21">
        <f>VLOOKUP(CONCATENATE($M486,$N486),Curriculos!$A$2:$J$332,8,FALSE)</f>
        <v>60</v>
      </c>
      <c r="S486" s="5" t="s">
        <v>33</v>
      </c>
      <c r="T486" s="22" t="s">
        <v>24</v>
      </c>
      <c r="U486" s="21" t="str">
        <f>VLOOKUP(CONCATENATE($M486,$N486),Curriculos!$A$2:$J$332,10,FALSE)</f>
        <v>DCEC</v>
      </c>
      <c r="V486" s="20" t="e">
        <f>VLOOKUP(CONCATENATE($M486,$N486,$T486),Oferta!$B$2:$R$360,17,FALSE)</f>
        <v>#N/A</v>
      </c>
      <c r="W486" s="20" t="e">
        <f>VLOOKUP(CONCATENATE($M486,$N486,$T486),Oferta!$B$2:$Q$360,12,FALSE)</f>
        <v>#N/A</v>
      </c>
      <c r="X486" s="22">
        <v>1</v>
      </c>
      <c r="Y486" s="23" t="e">
        <f>VLOOKUP(CONCATENATE($W486,$X486),Mtz_Horarios!$E$2:$H$92,2,FALSE)</f>
        <v>#N/A</v>
      </c>
      <c r="Z486" s="23" t="e">
        <f>VLOOKUP(CONCATENATE($W486,$X486),Mtz_Horarios!$E$2:$H$92,3,FALSE)</f>
        <v>#N/A</v>
      </c>
      <c r="AA486" s="24" t="e">
        <f>VLOOKUP(CONCATENATE($W486,$X486),Mtz_Horarios!$E$2:$H$92,4,FALSE)</f>
        <v>#N/A</v>
      </c>
      <c r="AB486" s="20" t="e">
        <f>VLOOKUP(CONCATENATE($M486,$N486,$T486),Oferta!$B$2:$Q$360,16,FALSE)</f>
        <v>#N/A</v>
      </c>
      <c r="AC486" s="20" t="e">
        <f>VLOOKUP(CONCATENATE($M486,$N486,$T486),Oferta!$B$2:$Q$360,15,FALSE)</f>
        <v>#N/A</v>
      </c>
      <c r="AI486" s="5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12"/>
      <c r="AW486" s="12"/>
    </row>
    <row r="487" spans="1:49" ht="15" customHeight="1">
      <c r="A487" s="12"/>
      <c r="B487" s="12"/>
      <c r="C487" s="12"/>
      <c r="D487" s="12"/>
      <c r="E487" s="12"/>
      <c r="F487" s="12"/>
      <c r="G487" s="12"/>
      <c r="H487" s="12" t="e">
        <f t="shared" si="4"/>
        <v>#N/A</v>
      </c>
      <c r="I487" s="12" t="e">
        <f>VLOOKUP(CONCATENATE(N487,T487),Simulador!$H$26:$H$33,1,FALSE)</f>
        <v>#N/A</v>
      </c>
      <c r="J487" s="12" t="e">
        <f t="shared" si="5"/>
        <v>#N/A</v>
      </c>
      <c r="K487" s="13" t="e">
        <f t="shared" si="6"/>
        <v>#N/A</v>
      </c>
      <c r="L487" s="12" t="e">
        <f t="shared" si="7"/>
        <v>#N/A</v>
      </c>
      <c r="M487" s="14" t="s">
        <v>22</v>
      </c>
      <c r="N487" s="3" t="s">
        <v>100</v>
      </c>
      <c r="O487" s="20" t="str">
        <f>VLOOKUP(CONCATENATE($M487,$N487),Curriculos!$A$2:$J$332,4,FALSE)</f>
        <v>ECONOMETRIA II</v>
      </c>
      <c r="P487" s="21" t="str">
        <f>VLOOKUP(CONCATENATE($M487,$N487),Curriculos!$A$2:$J$332,5,FALSE)</f>
        <v>OP</v>
      </c>
      <c r="Q487" s="21" t="e">
        <f>VLOOKUP($N487,Oferta!$D$2:$P$100,5,FALSE)</f>
        <v>#N/A</v>
      </c>
      <c r="R487" s="21">
        <f>VLOOKUP(CONCATENATE($M487,$N487),Curriculos!$A$2:$J$332,8,FALSE)</f>
        <v>60</v>
      </c>
      <c r="S487" s="5" t="s">
        <v>33</v>
      </c>
      <c r="T487" s="22" t="s">
        <v>24</v>
      </c>
      <c r="U487" s="21" t="str">
        <f>VLOOKUP(CONCATENATE($M487,$N487),Curriculos!$A$2:$J$332,10,FALSE)</f>
        <v>DCEC</v>
      </c>
      <c r="V487" s="20" t="e">
        <f>VLOOKUP(CONCATENATE($M487,$N487,$T487),Oferta!$B$2:$R$360,17,FALSE)</f>
        <v>#N/A</v>
      </c>
      <c r="W487" s="20" t="e">
        <f>VLOOKUP(CONCATENATE($M487,$N487,$T487),Oferta!$B$2:$Q$360,12,FALSE)</f>
        <v>#N/A</v>
      </c>
      <c r="X487" s="22">
        <v>2</v>
      </c>
      <c r="Y487" s="23" t="e">
        <f>VLOOKUP(CONCATENATE($W487,$X487),Mtz_Horarios!$E$2:$H$92,2,FALSE)</f>
        <v>#N/A</v>
      </c>
      <c r="Z487" s="23" t="e">
        <f>VLOOKUP(CONCATENATE($W487,$X487),Mtz_Horarios!$E$2:$H$92,3,FALSE)</f>
        <v>#N/A</v>
      </c>
      <c r="AA487" s="24" t="e">
        <f>VLOOKUP(CONCATENATE($W487,$X487),Mtz_Horarios!$E$2:$H$92,4,FALSE)</f>
        <v>#N/A</v>
      </c>
      <c r="AB487" s="20" t="e">
        <f>VLOOKUP(CONCATENATE($M487,$N487,$T487),Oferta!$B$2:$Q$360,16,FALSE)</f>
        <v>#N/A</v>
      </c>
      <c r="AC487" s="20" t="e">
        <f>VLOOKUP(CONCATENATE($M487,$N487,$T487),Oferta!$B$2:$Q$360,15,FALSE)</f>
        <v>#N/A</v>
      </c>
      <c r="AI487" s="5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12"/>
      <c r="AW487" s="12"/>
    </row>
    <row r="488" spans="1:49" ht="15" customHeight="1">
      <c r="A488" s="12"/>
      <c r="B488" s="12"/>
      <c r="C488" s="12"/>
      <c r="D488" s="12"/>
      <c r="E488" s="12"/>
      <c r="F488" s="12"/>
      <c r="G488" s="12"/>
      <c r="H488" s="12" t="e">
        <f t="shared" si="4"/>
        <v>#N/A</v>
      </c>
      <c r="I488" s="12" t="e">
        <f>VLOOKUP(CONCATENATE(N488,T488),Simulador!$H$26:$H$33,1,FALSE)</f>
        <v>#N/A</v>
      </c>
      <c r="J488" s="12" t="e">
        <f t="shared" si="5"/>
        <v>#N/A</v>
      </c>
      <c r="K488" s="13" t="e">
        <f t="shared" si="6"/>
        <v>#N/A</v>
      </c>
      <c r="L488" s="12" t="e">
        <f t="shared" si="7"/>
        <v>#N/A</v>
      </c>
      <c r="M488" s="14" t="s">
        <v>22</v>
      </c>
      <c r="N488" s="3" t="s">
        <v>100</v>
      </c>
      <c r="O488" s="20" t="str">
        <f>VLOOKUP(CONCATENATE($M488,$N488),Curriculos!$A$2:$J$332,4,FALSE)</f>
        <v>ECONOMETRIA II</v>
      </c>
      <c r="P488" s="21" t="str">
        <f>VLOOKUP(CONCATENATE($M488,$N488),Curriculos!$A$2:$J$332,5,FALSE)</f>
        <v>OP</v>
      </c>
      <c r="Q488" s="21" t="e">
        <f>VLOOKUP($N488,Oferta!$D$2:$P$100,5,FALSE)</f>
        <v>#N/A</v>
      </c>
      <c r="R488" s="21">
        <f>VLOOKUP(CONCATENATE($M488,$N488),Curriculos!$A$2:$J$332,8,FALSE)</f>
        <v>60</v>
      </c>
      <c r="S488" s="5" t="s">
        <v>33</v>
      </c>
      <c r="T488" s="22" t="s">
        <v>24</v>
      </c>
      <c r="U488" s="21" t="str">
        <f>VLOOKUP(CONCATENATE($M488,$N488),Curriculos!$A$2:$J$332,10,FALSE)</f>
        <v>DCEC</v>
      </c>
      <c r="V488" s="20" t="e">
        <f>VLOOKUP(CONCATENATE($M488,$N488,$T488),Oferta!$B$2:$R$360,17,FALSE)</f>
        <v>#N/A</v>
      </c>
      <c r="W488" s="20" t="e">
        <f>VLOOKUP(CONCATENATE($M488,$N488,$T488),Oferta!$B$2:$Q$360,12,FALSE)</f>
        <v>#N/A</v>
      </c>
      <c r="X488" s="22">
        <v>3</v>
      </c>
      <c r="Y488" s="23" t="e">
        <f>VLOOKUP(CONCATENATE($W488,$X488),Mtz_Horarios!$E$2:$H$92,2,FALSE)</f>
        <v>#N/A</v>
      </c>
      <c r="Z488" s="23" t="e">
        <f>VLOOKUP(CONCATENATE($W488,$X488),Mtz_Horarios!$E$2:$H$92,3,FALSE)</f>
        <v>#N/A</v>
      </c>
      <c r="AA488" s="24" t="e">
        <f>VLOOKUP(CONCATENATE($W488,$X488),Mtz_Horarios!$E$2:$H$92,4,FALSE)</f>
        <v>#N/A</v>
      </c>
      <c r="AB488" s="20" t="e">
        <f>VLOOKUP(CONCATENATE($M488,$N488,$T488),Oferta!$B$2:$Q$360,16,FALSE)</f>
        <v>#N/A</v>
      </c>
      <c r="AC488" s="20" t="e">
        <f>VLOOKUP(CONCATENATE($M488,$N488,$T488),Oferta!$B$2:$Q$360,15,FALSE)</f>
        <v>#N/A</v>
      </c>
      <c r="AI488" s="5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12"/>
      <c r="AW488" s="12"/>
    </row>
    <row r="489" spans="1:49" ht="15" customHeight="1">
      <c r="A489" s="12"/>
      <c r="B489" s="12"/>
      <c r="C489" s="12"/>
      <c r="D489" s="12"/>
      <c r="E489" s="12"/>
      <c r="F489" s="12"/>
      <c r="G489" s="12"/>
      <c r="H489" s="12" t="e">
        <f t="shared" si="4"/>
        <v>#N/A</v>
      </c>
      <c r="I489" s="12" t="e">
        <f>VLOOKUP(CONCATENATE(N489,T489),Simulador!$H$26:$H$33,1,FALSE)</f>
        <v>#N/A</v>
      </c>
      <c r="J489" s="12" t="e">
        <f t="shared" si="5"/>
        <v>#N/A</v>
      </c>
      <c r="K489" s="13" t="e">
        <f t="shared" si="6"/>
        <v>#N/A</v>
      </c>
      <c r="L489" s="12" t="e">
        <f t="shared" si="7"/>
        <v>#N/A</v>
      </c>
      <c r="M489" s="14" t="s">
        <v>22</v>
      </c>
      <c r="N489" s="3" t="s">
        <v>100</v>
      </c>
      <c r="O489" s="20" t="str">
        <f>VLOOKUP(CONCATENATE($M489,$N489),Curriculos!$A$2:$J$332,4,FALSE)</f>
        <v>ECONOMETRIA II</v>
      </c>
      <c r="P489" s="21" t="str">
        <f>VLOOKUP(CONCATENATE($M489,$N489),Curriculos!$A$2:$J$332,5,FALSE)</f>
        <v>OP</v>
      </c>
      <c r="Q489" s="21" t="e">
        <f>VLOOKUP($N489,Oferta!$D$2:$P$100,5,FALSE)</f>
        <v>#N/A</v>
      </c>
      <c r="R489" s="21">
        <f>VLOOKUP(CONCATENATE($M489,$N489),Curriculos!$A$2:$J$332,8,FALSE)</f>
        <v>60</v>
      </c>
      <c r="S489" s="5" t="s">
        <v>33</v>
      </c>
      <c r="T489" s="22" t="s">
        <v>24</v>
      </c>
      <c r="U489" s="21" t="str">
        <f>VLOOKUP(CONCATENATE($M489,$N489),Curriculos!$A$2:$J$332,10,FALSE)</f>
        <v>DCEC</v>
      </c>
      <c r="V489" s="20" t="e">
        <f>VLOOKUP(CONCATENATE($M489,$N489,$T489),Oferta!$B$2:$R$360,17,FALSE)</f>
        <v>#N/A</v>
      </c>
      <c r="W489" s="20" t="e">
        <f>VLOOKUP(CONCATENATE($M489,$N489,$T489),Oferta!$B$2:$Q$360,12,FALSE)</f>
        <v>#N/A</v>
      </c>
      <c r="X489" s="22">
        <v>4</v>
      </c>
      <c r="Y489" s="23" t="e">
        <f>VLOOKUP(CONCATENATE($W489,$X489),Mtz_Horarios!$E$2:$H$92,2,FALSE)</f>
        <v>#N/A</v>
      </c>
      <c r="Z489" s="23" t="e">
        <f>VLOOKUP(CONCATENATE($W489,$X489),Mtz_Horarios!$E$2:$H$92,3,FALSE)</f>
        <v>#N/A</v>
      </c>
      <c r="AA489" s="24" t="e">
        <f>VLOOKUP(CONCATENATE($W489,$X489),Mtz_Horarios!$E$2:$H$92,4,FALSE)</f>
        <v>#N/A</v>
      </c>
      <c r="AB489" s="20" t="e">
        <f>VLOOKUP(CONCATENATE($M489,$N489,$T489),Oferta!$B$2:$Q$360,16,FALSE)</f>
        <v>#N/A</v>
      </c>
      <c r="AC489" s="20" t="e">
        <f>VLOOKUP(CONCATENATE($M489,$N489,$T489),Oferta!$B$2:$Q$360,15,FALSE)</f>
        <v>#N/A</v>
      </c>
      <c r="AI489" s="5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12"/>
      <c r="AW489" s="12"/>
    </row>
    <row r="490" spans="1:49" ht="15" customHeight="1">
      <c r="A490" s="12"/>
      <c r="B490" s="12"/>
      <c r="C490" s="12"/>
      <c r="D490" s="12"/>
      <c r="E490" s="12"/>
      <c r="F490" s="12"/>
      <c r="G490" s="12"/>
      <c r="H490" s="12" t="e">
        <f t="shared" si="4"/>
        <v>#N/A</v>
      </c>
      <c r="I490" s="12" t="e">
        <f>VLOOKUP(CONCATENATE(N490,T490),Simulador!$H$26:$H$33,1,FALSE)</f>
        <v>#N/A</v>
      </c>
      <c r="J490" s="12" t="e">
        <f t="shared" si="5"/>
        <v>#N/A</v>
      </c>
      <c r="K490" s="13" t="e">
        <f t="shared" si="6"/>
        <v>#N/A</v>
      </c>
      <c r="L490" s="12" t="e">
        <f t="shared" si="7"/>
        <v>#N/A</v>
      </c>
      <c r="M490" s="14" t="s">
        <v>31</v>
      </c>
      <c r="N490" s="3" t="s">
        <v>101</v>
      </c>
      <c r="O490" s="20" t="str">
        <f>VLOOKUP(CONCATENATE($M490,$N490),Curriculos!$A$2:$J$332,4,FALSE)</f>
        <v>ECONOMIA AGRÍCOLA E AGRONEGÓCIO</v>
      </c>
      <c r="P490" s="21" t="str">
        <f>VLOOKUP(CONCATENATE($M490,$N490),Curriculos!$A$2:$J$332,5,FALSE)</f>
        <v>OP</v>
      </c>
      <c r="Q490" s="21" t="str">
        <f>VLOOKUP($N490,Oferta!$D$2:$P$100,5,FALSE)</f>
        <v>T</v>
      </c>
      <c r="R490" s="21">
        <f>VLOOKUP(CONCATENATE($M490,$N490),Curriculos!$A$2:$J$332,8,FALSE)</f>
        <v>60</v>
      </c>
      <c r="S490" s="5" t="s">
        <v>33</v>
      </c>
      <c r="T490" s="22" t="s">
        <v>24</v>
      </c>
      <c r="U490" s="21" t="str">
        <f>VLOOKUP(CONCATENATE($M490,$N490),Curriculos!$A$2:$J$332,10,FALSE)</f>
        <v>DCEC</v>
      </c>
      <c r="V490" s="20" t="e">
        <f>VLOOKUP(CONCATENATE($M490,$N490,$T490),Oferta!$B$2:$R$360,17,FALSE)</f>
        <v>#N/A</v>
      </c>
      <c r="W490" s="20" t="e">
        <f>VLOOKUP(CONCATENATE($M490,$N490,$T490),Oferta!$B$2:$Q$360,12,FALSE)</f>
        <v>#N/A</v>
      </c>
      <c r="X490" s="22">
        <v>1</v>
      </c>
      <c r="Y490" s="23" t="e">
        <f>VLOOKUP(CONCATENATE($W490,$X490),Mtz_Horarios!$E$2:$H$92,2,FALSE)</f>
        <v>#N/A</v>
      </c>
      <c r="Z490" s="23" t="e">
        <f>VLOOKUP(CONCATENATE($W490,$X490),Mtz_Horarios!$E$2:$H$92,3,FALSE)</f>
        <v>#N/A</v>
      </c>
      <c r="AA490" s="24" t="e">
        <f>VLOOKUP(CONCATENATE($W490,$X490),Mtz_Horarios!$E$2:$H$92,4,FALSE)</f>
        <v>#N/A</v>
      </c>
      <c r="AB490" s="20" t="e">
        <f>VLOOKUP(CONCATENATE($M490,$N490,$T490),Oferta!$B$2:$Q$360,16,FALSE)</f>
        <v>#N/A</v>
      </c>
      <c r="AC490" s="20" t="e">
        <f>VLOOKUP(CONCATENATE($M490,$N490,$T490),Oferta!$B$2:$Q$360,15,FALSE)</f>
        <v>#N/A</v>
      </c>
      <c r="AI490" s="5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12"/>
      <c r="AW490" s="12"/>
    </row>
    <row r="491" spans="1:49" ht="15" customHeight="1">
      <c r="A491" s="12"/>
      <c r="B491" s="12"/>
      <c r="C491" s="12"/>
      <c r="D491" s="12"/>
      <c r="E491" s="12"/>
      <c r="F491" s="12"/>
      <c r="G491" s="12"/>
      <c r="H491" s="12" t="e">
        <f t="shared" si="4"/>
        <v>#N/A</v>
      </c>
      <c r="I491" s="12" t="e">
        <f>VLOOKUP(CONCATENATE(N491,T491),Simulador!$H$26:$H$33,1,FALSE)</f>
        <v>#N/A</v>
      </c>
      <c r="J491" s="12" t="e">
        <f t="shared" si="5"/>
        <v>#N/A</v>
      </c>
      <c r="K491" s="13" t="e">
        <f t="shared" si="6"/>
        <v>#N/A</v>
      </c>
      <c r="L491" s="12" t="e">
        <f t="shared" si="7"/>
        <v>#N/A</v>
      </c>
      <c r="M491" s="14" t="s">
        <v>31</v>
      </c>
      <c r="N491" s="3" t="s">
        <v>101</v>
      </c>
      <c r="O491" s="20" t="str">
        <f>VLOOKUP(CONCATENATE($M491,$N491),Curriculos!$A$2:$J$332,4,FALSE)</f>
        <v>ECONOMIA AGRÍCOLA E AGRONEGÓCIO</v>
      </c>
      <c r="P491" s="21" t="str">
        <f>VLOOKUP(CONCATENATE($M491,$N491),Curriculos!$A$2:$J$332,5,FALSE)</f>
        <v>OP</v>
      </c>
      <c r="Q491" s="21" t="str">
        <f>VLOOKUP($N491,Oferta!$D$2:$P$100,5,FALSE)</f>
        <v>T</v>
      </c>
      <c r="R491" s="21">
        <f>VLOOKUP(CONCATENATE($M491,$N491),Curriculos!$A$2:$J$332,8,FALSE)</f>
        <v>60</v>
      </c>
      <c r="S491" s="5" t="s">
        <v>33</v>
      </c>
      <c r="T491" s="22" t="s">
        <v>24</v>
      </c>
      <c r="U491" s="21" t="str">
        <f>VLOOKUP(CONCATENATE($M491,$N491),Curriculos!$A$2:$J$332,10,FALSE)</f>
        <v>DCEC</v>
      </c>
      <c r="V491" s="20" t="e">
        <f>VLOOKUP(CONCATENATE($M491,$N491,$T491),Oferta!$B$2:$R$360,17,FALSE)</f>
        <v>#N/A</v>
      </c>
      <c r="W491" s="20" t="e">
        <f>VLOOKUP(CONCATENATE($M491,$N491,$T491),Oferta!$B$2:$Q$360,12,FALSE)</f>
        <v>#N/A</v>
      </c>
      <c r="X491" s="22">
        <v>2</v>
      </c>
      <c r="Y491" s="23" t="e">
        <f>VLOOKUP(CONCATENATE($W491,$X491),Mtz_Horarios!$E$2:$H$92,2,FALSE)</f>
        <v>#N/A</v>
      </c>
      <c r="Z491" s="23" t="e">
        <f>VLOOKUP(CONCATENATE($W491,$X491),Mtz_Horarios!$E$2:$H$92,3,FALSE)</f>
        <v>#N/A</v>
      </c>
      <c r="AA491" s="24" t="e">
        <f>VLOOKUP(CONCATENATE($W491,$X491),Mtz_Horarios!$E$2:$H$92,4,FALSE)</f>
        <v>#N/A</v>
      </c>
      <c r="AB491" s="20" t="e">
        <f>VLOOKUP(CONCATENATE($M491,$N491,$T491),Oferta!$B$2:$Q$360,16,FALSE)</f>
        <v>#N/A</v>
      </c>
      <c r="AC491" s="20" t="e">
        <f>VLOOKUP(CONCATENATE($M491,$N491,$T491),Oferta!$B$2:$Q$360,15,FALSE)</f>
        <v>#N/A</v>
      </c>
      <c r="AI491" s="5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12"/>
      <c r="AW491" s="12"/>
    </row>
    <row r="492" spans="1:49" ht="15" customHeight="1">
      <c r="A492" s="12"/>
      <c r="B492" s="12"/>
      <c r="C492" s="12"/>
      <c r="D492" s="12"/>
      <c r="E492" s="12"/>
      <c r="F492" s="12"/>
      <c r="G492" s="12"/>
      <c r="H492" s="12" t="e">
        <f t="shared" si="4"/>
        <v>#N/A</v>
      </c>
      <c r="I492" s="12" t="e">
        <f>VLOOKUP(CONCATENATE(N492,T492),Simulador!$H$26:$H$33,1,FALSE)</f>
        <v>#N/A</v>
      </c>
      <c r="J492" s="12" t="e">
        <f t="shared" si="5"/>
        <v>#N/A</v>
      </c>
      <c r="K492" s="13" t="e">
        <f t="shared" si="6"/>
        <v>#N/A</v>
      </c>
      <c r="L492" s="12" t="e">
        <f t="shared" si="7"/>
        <v>#N/A</v>
      </c>
      <c r="M492" s="14" t="s">
        <v>31</v>
      </c>
      <c r="N492" s="3" t="s">
        <v>101</v>
      </c>
      <c r="O492" s="20" t="str">
        <f>VLOOKUP(CONCATENATE($M492,$N492),Curriculos!$A$2:$J$332,4,FALSE)</f>
        <v>ECONOMIA AGRÍCOLA E AGRONEGÓCIO</v>
      </c>
      <c r="P492" s="21" t="str">
        <f>VLOOKUP(CONCATENATE($M492,$N492),Curriculos!$A$2:$J$332,5,FALSE)</f>
        <v>OP</v>
      </c>
      <c r="Q492" s="21" t="str">
        <f>VLOOKUP($N492,Oferta!$D$2:$P$100,5,FALSE)</f>
        <v>T</v>
      </c>
      <c r="R492" s="21">
        <f>VLOOKUP(CONCATENATE($M492,$N492),Curriculos!$A$2:$J$332,8,FALSE)</f>
        <v>60</v>
      </c>
      <c r="S492" s="5" t="s">
        <v>33</v>
      </c>
      <c r="T492" s="22" t="s">
        <v>24</v>
      </c>
      <c r="U492" s="21" t="str">
        <f>VLOOKUP(CONCATENATE($M492,$N492),Curriculos!$A$2:$J$332,10,FALSE)</f>
        <v>DCEC</v>
      </c>
      <c r="V492" s="20" t="e">
        <f>VLOOKUP(CONCATENATE($M492,$N492,$T492),Oferta!$B$2:$R$360,17,FALSE)</f>
        <v>#N/A</v>
      </c>
      <c r="W492" s="20" t="e">
        <f>VLOOKUP(CONCATENATE($M492,$N492,$T492),Oferta!$B$2:$Q$360,12,FALSE)</f>
        <v>#N/A</v>
      </c>
      <c r="X492" s="22">
        <v>3</v>
      </c>
      <c r="Y492" s="23" t="e">
        <f>VLOOKUP(CONCATENATE($W492,$X492),Mtz_Horarios!$E$2:$H$92,2,FALSE)</f>
        <v>#N/A</v>
      </c>
      <c r="Z492" s="23" t="e">
        <f>VLOOKUP(CONCATENATE($W492,$X492),Mtz_Horarios!$E$2:$H$92,3,FALSE)</f>
        <v>#N/A</v>
      </c>
      <c r="AA492" s="24" t="e">
        <f>VLOOKUP(CONCATENATE($W492,$X492),Mtz_Horarios!$E$2:$H$92,4,FALSE)</f>
        <v>#N/A</v>
      </c>
      <c r="AB492" s="20" t="e">
        <f>VLOOKUP(CONCATENATE($M492,$N492,$T492),Oferta!$B$2:$Q$360,16,FALSE)</f>
        <v>#N/A</v>
      </c>
      <c r="AC492" s="20" t="e">
        <f>VLOOKUP(CONCATENATE($M492,$N492,$T492),Oferta!$B$2:$Q$360,15,FALSE)</f>
        <v>#N/A</v>
      </c>
      <c r="AI492" s="5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12"/>
      <c r="AW492" s="12"/>
    </row>
    <row r="493" spans="1:49" ht="15" customHeight="1">
      <c r="A493" s="12"/>
      <c r="B493" s="12"/>
      <c r="C493" s="12"/>
      <c r="D493" s="12"/>
      <c r="E493" s="12"/>
      <c r="F493" s="12"/>
      <c r="G493" s="12"/>
      <c r="H493" s="12" t="e">
        <f t="shared" si="4"/>
        <v>#N/A</v>
      </c>
      <c r="I493" s="12" t="e">
        <f>VLOOKUP(CONCATENATE(N493,T493),Simulador!$H$26:$H$33,1,FALSE)</f>
        <v>#N/A</v>
      </c>
      <c r="J493" s="12" t="e">
        <f t="shared" si="5"/>
        <v>#N/A</v>
      </c>
      <c r="K493" s="13" t="e">
        <f t="shared" si="6"/>
        <v>#N/A</v>
      </c>
      <c r="L493" s="12" t="e">
        <f t="shared" si="7"/>
        <v>#N/A</v>
      </c>
      <c r="M493" s="14" t="s">
        <v>31</v>
      </c>
      <c r="N493" s="3" t="s">
        <v>101</v>
      </c>
      <c r="O493" s="20" t="str">
        <f>VLOOKUP(CONCATENATE($M493,$N493),Curriculos!$A$2:$J$332,4,FALSE)</f>
        <v>ECONOMIA AGRÍCOLA E AGRONEGÓCIO</v>
      </c>
      <c r="P493" s="21" t="str">
        <f>VLOOKUP(CONCATENATE($M493,$N493),Curriculos!$A$2:$J$332,5,FALSE)</f>
        <v>OP</v>
      </c>
      <c r="Q493" s="21" t="str">
        <f>VLOOKUP($N493,Oferta!$D$2:$P$100,5,FALSE)</f>
        <v>T</v>
      </c>
      <c r="R493" s="21">
        <f>VLOOKUP(CONCATENATE($M493,$N493),Curriculos!$A$2:$J$332,8,FALSE)</f>
        <v>60</v>
      </c>
      <c r="S493" s="5" t="s">
        <v>33</v>
      </c>
      <c r="T493" s="22" t="s">
        <v>24</v>
      </c>
      <c r="U493" s="21" t="str">
        <f>VLOOKUP(CONCATENATE($M493,$N493),Curriculos!$A$2:$J$332,10,FALSE)</f>
        <v>DCEC</v>
      </c>
      <c r="V493" s="20" t="e">
        <f>VLOOKUP(CONCATENATE($M493,$N493,$T493),Oferta!$B$2:$R$360,17,FALSE)</f>
        <v>#N/A</v>
      </c>
      <c r="W493" s="20" t="e">
        <f>VLOOKUP(CONCATENATE($M493,$N493,$T493),Oferta!$B$2:$Q$360,12,FALSE)</f>
        <v>#N/A</v>
      </c>
      <c r="X493" s="22">
        <v>4</v>
      </c>
      <c r="Y493" s="23" t="e">
        <f>VLOOKUP(CONCATENATE($W493,$X493),Mtz_Horarios!$E$2:$H$92,2,FALSE)</f>
        <v>#N/A</v>
      </c>
      <c r="Z493" s="23" t="e">
        <f>VLOOKUP(CONCATENATE($W493,$X493),Mtz_Horarios!$E$2:$H$92,3,FALSE)</f>
        <v>#N/A</v>
      </c>
      <c r="AA493" s="24" t="e">
        <f>VLOOKUP(CONCATENATE($W493,$X493),Mtz_Horarios!$E$2:$H$92,4,FALSE)</f>
        <v>#N/A</v>
      </c>
      <c r="AB493" s="20" t="e">
        <f>VLOOKUP(CONCATENATE($M493,$N493,$T493),Oferta!$B$2:$Q$360,16,FALSE)</f>
        <v>#N/A</v>
      </c>
      <c r="AC493" s="20" t="e">
        <f>VLOOKUP(CONCATENATE($M493,$N493,$T493),Oferta!$B$2:$Q$360,15,FALSE)</f>
        <v>#N/A</v>
      </c>
      <c r="AI493" s="5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12"/>
      <c r="AW493" s="12"/>
    </row>
    <row r="494" spans="1:49" ht="15" customHeight="1">
      <c r="A494" s="12"/>
      <c r="B494" s="12"/>
      <c r="C494" s="12"/>
      <c r="D494" s="12"/>
      <c r="E494" s="12"/>
      <c r="F494" s="12"/>
      <c r="G494" s="12"/>
      <c r="H494" s="12" t="e">
        <f t="shared" si="4"/>
        <v>#N/A</v>
      </c>
      <c r="I494" s="12" t="e">
        <f>VLOOKUP(CONCATENATE(N494,T494),Simulador!$H$26:$H$33,1,FALSE)</f>
        <v>#N/A</v>
      </c>
      <c r="J494" s="12" t="e">
        <f t="shared" si="5"/>
        <v>#N/A</v>
      </c>
      <c r="K494" s="13" t="e">
        <f t="shared" si="6"/>
        <v>#N/A</v>
      </c>
      <c r="L494" s="12" t="e">
        <f t="shared" si="7"/>
        <v>#N/A</v>
      </c>
      <c r="M494" s="14" t="s">
        <v>31</v>
      </c>
      <c r="N494" s="3" t="s">
        <v>101</v>
      </c>
      <c r="O494" s="20" t="str">
        <f>VLOOKUP(CONCATENATE($M494,$N494),Curriculos!$A$2:$J$332,4,FALSE)</f>
        <v>ECONOMIA AGRÍCOLA E AGRONEGÓCIO</v>
      </c>
      <c r="P494" s="21" t="str">
        <f>VLOOKUP(CONCATENATE($M494,$N494),Curriculos!$A$2:$J$332,5,FALSE)</f>
        <v>OP</v>
      </c>
      <c r="Q494" s="21" t="str">
        <f>VLOOKUP($N494,Oferta!$D$2:$P$100,5,FALSE)</f>
        <v>T</v>
      </c>
      <c r="R494" s="21">
        <f>VLOOKUP(CONCATENATE($M494,$N494),Curriculos!$A$2:$J$332,8,FALSE)</f>
        <v>60</v>
      </c>
      <c r="S494" s="5" t="s">
        <v>33</v>
      </c>
      <c r="T494" s="22" t="s">
        <v>29</v>
      </c>
      <c r="U494" s="21" t="str">
        <f>VLOOKUP(CONCATENATE($M494,$N494),Curriculos!$A$2:$J$332,10,FALSE)</f>
        <v>DCEC</v>
      </c>
      <c r="V494" s="20" t="e">
        <f>VLOOKUP(CONCATENATE($M494,$N494,$T494),Oferta!$B$2:$R$360,17,FALSE)</f>
        <v>#N/A</v>
      </c>
      <c r="W494" s="20" t="e">
        <f>VLOOKUP(CONCATENATE($M494,$N494,$T494),Oferta!$B$2:$Q$360,12,FALSE)</f>
        <v>#N/A</v>
      </c>
      <c r="X494" s="22">
        <v>1</v>
      </c>
      <c r="Y494" s="23" t="e">
        <f>VLOOKUP(CONCATENATE($W494,$X494),Mtz_Horarios!$E$2:$H$92,2,FALSE)</f>
        <v>#N/A</v>
      </c>
      <c r="Z494" s="23" t="e">
        <f>VLOOKUP(CONCATENATE($W494,$X494),Mtz_Horarios!$E$2:$H$92,3,FALSE)</f>
        <v>#N/A</v>
      </c>
      <c r="AA494" s="24" t="e">
        <f>VLOOKUP(CONCATENATE($W494,$X494),Mtz_Horarios!$E$2:$H$92,4,FALSE)</f>
        <v>#N/A</v>
      </c>
      <c r="AB494" s="20" t="e">
        <f>VLOOKUP(CONCATENATE($M494,$N494,$T494),Oferta!$B$2:$Q$360,16,FALSE)</f>
        <v>#N/A</v>
      </c>
      <c r="AC494" s="20" t="e">
        <f>VLOOKUP(CONCATENATE($M494,$N494,$T494),Oferta!$B$2:$Q$360,15,FALSE)</f>
        <v>#N/A</v>
      </c>
      <c r="AI494" s="5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12"/>
      <c r="AW494" s="12"/>
    </row>
    <row r="495" spans="1:49" ht="15" customHeight="1">
      <c r="A495" s="12"/>
      <c r="B495" s="12"/>
      <c r="C495" s="12"/>
      <c r="D495" s="12"/>
      <c r="E495" s="12"/>
      <c r="F495" s="12"/>
      <c r="G495" s="12"/>
      <c r="H495" s="12" t="e">
        <f t="shared" si="4"/>
        <v>#N/A</v>
      </c>
      <c r="I495" s="12" t="e">
        <f>VLOOKUP(CONCATENATE(N495,T495),Simulador!$H$26:$H$33,1,FALSE)</f>
        <v>#N/A</v>
      </c>
      <c r="J495" s="12" t="e">
        <f t="shared" si="5"/>
        <v>#N/A</v>
      </c>
      <c r="K495" s="13" t="e">
        <f t="shared" si="6"/>
        <v>#N/A</v>
      </c>
      <c r="L495" s="12" t="e">
        <f t="shared" si="7"/>
        <v>#N/A</v>
      </c>
      <c r="M495" s="14" t="s">
        <v>31</v>
      </c>
      <c r="N495" s="3" t="s">
        <v>101</v>
      </c>
      <c r="O495" s="20" t="str">
        <f>VLOOKUP(CONCATENATE($M495,$N495),Curriculos!$A$2:$J$332,4,FALSE)</f>
        <v>ECONOMIA AGRÍCOLA E AGRONEGÓCIO</v>
      </c>
      <c r="P495" s="21" t="str">
        <f>VLOOKUP(CONCATENATE($M495,$N495),Curriculos!$A$2:$J$332,5,FALSE)</f>
        <v>OP</v>
      </c>
      <c r="Q495" s="21" t="str">
        <f>VLOOKUP($N495,Oferta!$D$2:$P$100,5,FALSE)</f>
        <v>T</v>
      </c>
      <c r="R495" s="21">
        <f>VLOOKUP(CONCATENATE($M495,$N495),Curriculos!$A$2:$J$332,8,FALSE)</f>
        <v>60</v>
      </c>
      <c r="S495" s="5" t="s">
        <v>33</v>
      </c>
      <c r="T495" s="22" t="s">
        <v>29</v>
      </c>
      <c r="U495" s="21" t="str">
        <f>VLOOKUP(CONCATENATE($M495,$N495),Curriculos!$A$2:$J$332,10,FALSE)</f>
        <v>DCEC</v>
      </c>
      <c r="V495" s="20" t="e">
        <f>VLOOKUP(CONCATENATE($M495,$N495,$T495),Oferta!$B$2:$R$360,17,FALSE)</f>
        <v>#N/A</v>
      </c>
      <c r="W495" s="20" t="e">
        <f>VLOOKUP(CONCATENATE($M495,$N495,$T495),Oferta!$B$2:$Q$360,12,FALSE)</f>
        <v>#N/A</v>
      </c>
      <c r="X495" s="22">
        <v>2</v>
      </c>
      <c r="Y495" s="23" t="e">
        <f>VLOOKUP(CONCATENATE($W495,$X495),Mtz_Horarios!$E$2:$H$92,2,FALSE)</f>
        <v>#N/A</v>
      </c>
      <c r="Z495" s="23" t="e">
        <f>VLOOKUP(CONCATENATE($W495,$X495),Mtz_Horarios!$E$2:$H$92,3,FALSE)</f>
        <v>#N/A</v>
      </c>
      <c r="AA495" s="24" t="e">
        <f>VLOOKUP(CONCATENATE($W495,$X495),Mtz_Horarios!$E$2:$H$92,4,FALSE)</f>
        <v>#N/A</v>
      </c>
      <c r="AB495" s="20" t="e">
        <f>VLOOKUP(CONCATENATE($M495,$N495,$T495),Oferta!$B$2:$Q$360,16,FALSE)</f>
        <v>#N/A</v>
      </c>
      <c r="AC495" s="20" t="e">
        <f>VLOOKUP(CONCATENATE($M495,$N495,$T495),Oferta!$B$2:$Q$360,15,FALSE)</f>
        <v>#N/A</v>
      </c>
      <c r="AI495" s="5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12"/>
      <c r="AW495" s="12"/>
    </row>
    <row r="496" spans="1:49" ht="15" customHeight="1">
      <c r="A496" s="12"/>
      <c r="B496" s="12"/>
      <c r="C496" s="12"/>
      <c r="D496" s="12"/>
      <c r="E496" s="12"/>
      <c r="F496" s="12"/>
      <c r="G496" s="12"/>
      <c r="H496" s="12" t="e">
        <f t="shared" si="4"/>
        <v>#N/A</v>
      </c>
      <c r="I496" s="12" t="e">
        <f>VLOOKUP(CONCATENATE(N496,T496),Simulador!$H$26:$H$33,1,FALSE)</f>
        <v>#N/A</v>
      </c>
      <c r="J496" s="12" t="e">
        <f t="shared" si="5"/>
        <v>#N/A</v>
      </c>
      <c r="K496" s="13" t="e">
        <f t="shared" si="6"/>
        <v>#N/A</v>
      </c>
      <c r="L496" s="12" t="e">
        <f t="shared" si="7"/>
        <v>#N/A</v>
      </c>
      <c r="M496" s="14" t="s">
        <v>31</v>
      </c>
      <c r="N496" s="3" t="s">
        <v>101</v>
      </c>
      <c r="O496" s="20" t="str">
        <f>VLOOKUP(CONCATENATE($M496,$N496),Curriculos!$A$2:$J$332,4,FALSE)</f>
        <v>ECONOMIA AGRÍCOLA E AGRONEGÓCIO</v>
      </c>
      <c r="P496" s="21" t="str">
        <f>VLOOKUP(CONCATENATE($M496,$N496),Curriculos!$A$2:$J$332,5,FALSE)</f>
        <v>OP</v>
      </c>
      <c r="Q496" s="21" t="str">
        <f>VLOOKUP($N496,Oferta!$D$2:$P$100,5,FALSE)</f>
        <v>T</v>
      </c>
      <c r="R496" s="21">
        <f>VLOOKUP(CONCATENATE($M496,$N496),Curriculos!$A$2:$J$332,8,FALSE)</f>
        <v>60</v>
      </c>
      <c r="S496" s="5" t="s">
        <v>33</v>
      </c>
      <c r="T496" s="22" t="s">
        <v>29</v>
      </c>
      <c r="U496" s="21" t="str">
        <f>VLOOKUP(CONCATENATE($M496,$N496),Curriculos!$A$2:$J$332,10,FALSE)</f>
        <v>DCEC</v>
      </c>
      <c r="V496" s="20" t="e">
        <f>VLOOKUP(CONCATENATE($M496,$N496,$T496),Oferta!$B$2:$R$360,17,FALSE)</f>
        <v>#N/A</v>
      </c>
      <c r="W496" s="20" t="e">
        <f>VLOOKUP(CONCATENATE($M496,$N496,$T496),Oferta!$B$2:$Q$360,12,FALSE)</f>
        <v>#N/A</v>
      </c>
      <c r="X496" s="22">
        <v>3</v>
      </c>
      <c r="Y496" s="23" t="e">
        <f>VLOOKUP(CONCATENATE($W496,$X496),Mtz_Horarios!$E$2:$H$92,2,FALSE)</f>
        <v>#N/A</v>
      </c>
      <c r="Z496" s="23" t="e">
        <f>VLOOKUP(CONCATENATE($W496,$X496),Mtz_Horarios!$E$2:$H$92,3,FALSE)</f>
        <v>#N/A</v>
      </c>
      <c r="AA496" s="24" t="e">
        <f>VLOOKUP(CONCATENATE($W496,$X496),Mtz_Horarios!$E$2:$H$92,4,FALSE)</f>
        <v>#N/A</v>
      </c>
      <c r="AB496" s="20" t="e">
        <f>VLOOKUP(CONCATENATE($M496,$N496,$T496),Oferta!$B$2:$Q$360,16,FALSE)</f>
        <v>#N/A</v>
      </c>
      <c r="AC496" s="20" t="e">
        <f>VLOOKUP(CONCATENATE($M496,$N496,$T496),Oferta!$B$2:$Q$360,15,FALSE)</f>
        <v>#N/A</v>
      </c>
      <c r="AI496" s="5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12"/>
      <c r="AW496" s="12"/>
    </row>
    <row r="497" spans="1:49" ht="15" customHeight="1">
      <c r="A497" s="12"/>
      <c r="B497" s="12"/>
      <c r="C497" s="12"/>
      <c r="D497" s="12"/>
      <c r="E497" s="12"/>
      <c r="F497" s="12"/>
      <c r="G497" s="12"/>
      <c r="H497" s="12" t="e">
        <f t="shared" si="4"/>
        <v>#N/A</v>
      </c>
      <c r="I497" s="12" t="e">
        <f>VLOOKUP(CONCATENATE(N497,T497),Simulador!$H$26:$H$33,1,FALSE)</f>
        <v>#N/A</v>
      </c>
      <c r="J497" s="12" t="e">
        <f t="shared" si="5"/>
        <v>#N/A</v>
      </c>
      <c r="K497" s="13" t="e">
        <f t="shared" si="6"/>
        <v>#N/A</v>
      </c>
      <c r="L497" s="12" t="e">
        <f t="shared" si="7"/>
        <v>#N/A</v>
      </c>
      <c r="M497" s="14" t="s">
        <v>31</v>
      </c>
      <c r="N497" s="3" t="s">
        <v>101</v>
      </c>
      <c r="O497" s="20" t="str">
        <f>VLOOKUP(CONCATENATE($M497,$N497),Curriculos!$A$2:$J$332,4,FALSE)</f>
        <v>ECONOMIA AGRÍCOLA E AGRONEGÓCIO</v>
      </c>
      <c r="P497" s="21" t="str">
        <f>VLOOKUP(CONCATENATE($M497,$N497),Curriculos!$A$2:$J$332,5,FALSE)</f>
        <v>OP</v>
      </c>
      <c r="Q497" s="21" t="str">
        <f>VLOOKUP($N497,Oferta!$D$2:$P$100,5,FALSE)</f>
        <v>T</v>
      </c>
      <c r="R497" s="21">
        <f>VLOOKUP(CONCATENATE($M497,$N497),Curriculos!$A$2:$J$332,8,FALSE)</f>
        <v>60</v>
      </c>
      <c r="S497" s="5" t="s">
        <v>33</v>
      </c>
      <c r="T497" s="22" t="s">
        <v>29</v>
      </c>
      <c r="U497" s="21" t="str">
        <f>VLOOKUP(CONCATENATE($M497,$N497),Curriculos!$A$2:$J$332,10,FALSE)</f>
        <v>DCEC</v>
      </c>
      <c r="V497" s="20" t="e">
        <f>VLOOKUP(CONCATENATE($M497,$N497,$T497),Oferta!$B$2:$R$360,17,FALSE)</f>
        <v>#N/A</v>
      </c>
      <c r="W497" s="20" t="e">
        <f>VLOOKUP(CONCATENATE($M497,$N497,$T497),Oferta!$B$2:$Q$360,12,FALSE)</f>
        <v>#N/A</v>
      </c>
      <c r="X497" s="22">
        <v>4</v>
      </c>
      <c r="Y497" s="23" t="e">
        <f>VLOOKUP(CONCATENATE($W497,$X497),Mtz_Horarios!$E$2:$H$92,2,FALSE)</f>
        <v>#N/A</v>
      </c>
      <c r="Z497" s="23" t="e">
        <f>VLOOKUP(CONCATENATE($W497,$X497),Mtz_Horarios!$E$2:$H$92,3,FALSE)</f>
        <v>#N/A</v>
      </c>
      <c r="AA497" s="24" t="e">
        <f>VLOOKUP(CONCATENATE($W497,$X497),Mtz_Horarios!$E$2:$H$92,4,FALSE)</f>
        <v>#N/A</v>
      </c>
      <c r="AB497" s="20" t="e">
        <f>VLOOKUP(CONCATENATE($M497,$N497,$T497),Oferta!$B$2:$Q$360,16,FALSE)</f>
        <v>#N/A</v>
      </c>
      <c r="AC497" s="20" t="e">
        <f>VLOOKUP(CONCATENATE($M497,$N497,$T497),Oferta!$B$2:$Q$360,15,FALSE)</f>
        <v>#N/A</v>
      </c>
      <c r="AI497" s="5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12"/>
      <c r="AW497" s="12"/>
    </row>
    <row r="498" spans="1:49" ht="15" customHeight="1">
      <c r="A498" s="12"/>
      <c r="B498" s="12"/>
      <c r="C498" s="12"/>
      <c r="D498" s="12"/>
      <c r="E498" s="12"/>
      <c r="F498" s="12"/>
      <c r="G498" s="12"/>
      <c r="H498" s="12" t="e">
        <f t="shared" si="4"/>
        <v>#N/A</v>
      </c>
      <c r="I498" s="12" t="e">
        <f>VLOOKUP(CONCATENATE(N498,T498),Simulador!$H$26:$H$33,1,FALSE)</f>
        <v>#N/A</v>
      </c>
      <c r="J498" s="12" t="e">
        <f t="shared" si="5"/>
        <v>#N/A</v>
      </c>
      <c r="K498" s="13" t="e">
        <f t="shared" si="6"/>
        <v>#N/A</v>
      </c>
      <c r="L498" s="12" t="e">
        <f t="shared" si="7"/>
        <v>#N/A</v>
      </c>
      <c r="M498" s="14" t="s">
        <v>25</v>
      </c>
      <c r="N498" s="3" t="s">
        <v>101</v>
      </c>
      <c r="O498" s="20" t="str">
        <f>VLOOKUP(CONCATENATE($M498,$N498),Curriculos!$A$2:$J$332,4,FALSE)</f>
        <v>ECONOMIA AGRÍCOLA E AGRONEGÓCIO</v>
      </c>
      <c r="P498" s="21" t="str">
        <f>VLOOKUP(CONCATENATE($M498,$N498),Curriculos!$A$2:$J$332,5,FALSE)</f>
        <v>OP</v>
      </c>
      <c r="Q498" s="21" t="str">
        <f>VLOOKUP($N498,Oferta!$D$2:$P$100,5,FALSE)</f>
        <v>T</v>
      </c>
      <c r="R498" s="21">
        <f>VLOOKUP(CONCATENATE($M498,$N498),Curriculos!$A$2:$J$332,8,FALSE)</f>
        <v>60</v>
      </c>
      <c r="S498" s="5" t="s">
        <v>33</v>
      </c>
      <c r="T498" s="22" t="s">
        <v>29</v>
      </c>
      <c r="U498" s="21" t="str">
        <f>VLOOKUP(CONCATENATE($M498,$N498),Curriculos!$A$2:$J$332,10,FALSE)</f>
        <v>DCEC</v>
      </c>
      <c r="V498" s="20" t="e">
        <f>VLOOKUP(CONCATENATE($M498,$N498,$T498),Oferta!$B$2:$R$360,17,FALSE)</f>
        <v>#N/A</v>
      </c>
      <c r="W498" s="20" t="e">
        <f>VLOOKUP(CONCATENATE($M498,$N498,$T498),Oferta!$B$2:$Q$360,12,FALSE)</f>
        <v>#N/A</v>
      </c>
      <c r="X498" s="22">
        <v>1</v>
      </c>
      <c r="Y498" s="23" t="e">
        <f>VLOOKUP(CONCATENATE($W498,$X498),Mtz_Horarios!$E$2:$H$92,2,FALSE)</f>
        <v>#N/A</v>
      </c>
      <c r="Z498" s="23" t="e">
        <f>VLOOKUP(CONCATENATE($W498,$X498),Mtz_Horarios!$E$2:$H$92,3,FALSE)</f>
        <v>#N/A</v>
      </c>
      <c r="AA498" s="24" t="e">
        <f>VLOOKUP(CONCATENATE($W498,$X498),Mtz_Horarios!$E$2:$H$92,4,FALSE)</f>
        <v>#N/A</v>
      </c>
      <c r="AB498" s="20" t="e">
        <f>VLOOKUP(CONCATENATE($M498,$N498,$T498),Oferta!$B$2:$Q$360,16,FALSE)</f>
        <v>#N/A</v>
      </c>
      <c r="AC498" s="20" t="e">
        <f>VLOOKUP(CONCATENATE($M498,$N498,$T498),Oferta!$B$2:$Q$360,15,FALSE)</f>
        <v>#N/A</v>
      </c>
      <c r="AI498" s="5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12"/>
      <c r="AW498" s="12"/>
    </row>
    <row r="499" spans="1:49" ht="15" customHeight="1">
      <c r="A499" s="12"/>
      <c r="B499" s="12"/>
      <c r="C499" s="12"/>
      <c r="D499" s="12"/>
      <c r="E499" s="12"/>
      <c r="F499" s="12"/>
      <c r="G499" s="12"/>
      <c r="H499" s="12" t="e">
        <f t="shared" si="4"/>
        <v>#N/A</v>
      </c>
      <c r="I499" s="12" t="e">
        <f>VLOOKUP(CONCATENATE(N499,T499),Simulador!$H$26:$H$33,1,FALSE)</f>
        <v>#N/A</v>
      </c>
      <c r="J499" s="12" t="e">
        <f t="shared" si="5"/>
        <v>#N/A</v>
      </c>
      <c r="K499" s="13" t="e">
        <f t="shared" si="6"/>
        <v>#N/A</v>
      </c>
      <c r="L499" s="12" t="e">
        <f t="shared" si="7"/>
        <v>#N/A</v>
      </c>
      <c r="M499" s="14" t="s">
        <v>25</v>
      </c>
      <c r="N499" s="3" t="s">
        <v>101</v>
      </c>
      <c r="O499" s="20" t="str">
        <f>VLOOKUP(CONCATENATE($M499,$N499),Curriculos!$A$2:$J$332,4,FALSE)</f>
        <v>ECONOMIA AGRÍCOLA E AGRONEGÓCIO</v>
      </c>
      <c r="P499" s="21" t="str">
        <f>VLOOKUP(CONCATENATE($M499,$N499),Curriculos!$A$2:$J$332,5,FALSE)</f>
        <v>OP</v>
      </c>
      <c r="Q499" s="21" t="str">
        <f>VLOOKUP($N499,Oferta!$D$2:$P$100,5,FALSE)</f>
        <v>T</v>
      </c>
      <c r="R499" s="21">
        <f>VLOOKUP(CONCATENATE($M499,$N499),Curriculos!$A$2:$J$332,8,FALSE)</f>
        <v>60</v>
      </c>
      <c r="S499" s="5" t="s">
        <v>33</v>
      </c>
      <c r="T499" s="22" t="s">
        <v>29</v>
      </c>
      <c r="U499" s="21" t="str">
        <f>VLOOKUP(CONCATENATE($M499,$N499),Curriculos!$A$2:$J$332,10,FALSE)</f>
        <v>DCEC</v>
      </c>
      <c r="V499" s="20" t="e">
        <f>VLOOKUP(CONCATENATE($M499,$N499,$T499),Oferta!$B$2:$R$360,17,FALSE)</f>
        <v>#N/A</v>
      </c>
      <c r="W499" s="20" t="e">
        <f>VLOOKUP(CONCATENATE($M499,$N499,$T499),Oferta!$B$2:$Q$360,12,FALSE)</f>
        <v>#N/A</v>
      </c>
      <c r="X499" s="22">
        <v>2</v>
      </c>
      <c r="Y499" s="23" t="e">
        <f>VLOOKUP(CONCATENATE($W499,$X499),Mtz_Horarios!$E$2:$H$92,2,FALSE)</f>
        <v>#N/A</v>
      </c>
      <c r="Z499" s="23" t="e">
        <f>VLOOKUP(CONCATENATE($W499,$X499),Mtz_Horarios!$E$2:$H$92,3,FALSE)</f>
        <v>#N/A</v>
      </c>
      <c r="AA499" s="24" t="e">
        <f>VLOOKUP(CONCATENATE($W499,$X499),Mtz_Horarios!$E$2:$H$92,4,FALSE)</f>
        <v>#N/A</v>
      </c>
      <c r="AB499" s="20" t="e">
        <f>VLOOKUP(CONCATENATE($M499,$N499,$T499),Oferta!$B$2:$Q$360,16,FALSE)</f>
        <v>#N/A</v>
      </c>
      <c r="AC499" s="20" t="e">
        <f>VLOOKUP(CONCATENATE($M499,$N499,$T499),Oferta!$B$2:$Q$360,15,FALSE)</f>
        <v>#N/A</v>
      </c>
      <c r="AI499" s="5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12"/>
      <c r="AW499" s="12"/>
    </row>
    <row r="500" spans="1:49" ht="15" customHeight="1">
      <c r="A500" s="12"/>
      <c r="B500" s="12"/>
      <c r="C500" s="12"/>
      <c r="D500" s="12"/>
      <c r="E500" s="12"/>
      <c r="F500" s="12"/>
      <c r="G500" s="12"/>
      <c r="H500" s="12" t="e">
        <f t="shared" si="4"/>
        <v>#N/A</v>
      </c>
      <c r="I500" s="12" t="e">
        <f>VLOOKUP(CONCATENATE(N500,T500),Simulador!$H$26:$H$33,1,FALSE)</f>
        <v>#N/A</v>
      </c>
      <c r="J500" s="12" t="e">
        <f t="shared" si="5"/>
        <v>#N/A</v>
      </c>
      <c r="K500" s="13" t="e">
        <f t="shared" si="6"/>
        <v>#N/A</v>
      </c>
      <c r="L500" s="12" t="e">
        <f t="shared" si="7"/>
        <v>#N/A</v>
      </c>
      <c r="M500" s="14" t="s">
        <v>25</v>
      </c>
      <c r="N500" s="3" t="s">
        <v>101</v>
      </c>
      <c r="O500" s="20" t="str">
        <f>VLOOKUP(CONCATENATE($M500,$N500),Curriculos!$A$2:$J$332,4,FALSE)</f>
        <v>ECONOMIA AGRÍCOLA E AGRONEGÓCIO</v>
      </c>
      <c r="P500" s="21" t="str">
        <f>VLOOKUP(CONCATENATE($M500,$N500),Curriculos!$A$2:$J$332,5,FALSE)</f>
        <v>OP</v>
      </c>
      <c r="Q500" s="21" t="str">
        <f>VLOOKUP($N500,Oferta!$D$2:$P$100,5,FALSE)</f>
        <v>T</v>
      </c>
      <c r="R500" s="21">
        <f>VLOOKUP(CONCATENATE($M500,$N500),Curriculos!$A$2:$J$332,8,FALSE)</f>
        <v>60</v>
      </c>
      <c r="S500" s="5" t="s">
        <v>33</v>
      </c>
      <c r="T500" s="22" t="s">
        <v>29</v>
      </c>
      <c r="U500" s="21" t="str">
        <f>VLOOKUP(CONCATENATE($M500,$N500),Curriculos!$A$2:$J$332,10,FALSE)</f>
        <v>DCEC</v>
      </c>
      <c r="V500" s="20" t="e">
        <f>VLOOKUP(CONCATENATE($M500,$N500,$T500),Oferta!$B$2:$R$360,17,FALSE)</f>
        <v>#N/A</v>
      </c>
      <c r="W500" s="20" t="e">
        <f>VLOOKUP(CONCATENATE($M500,$N500,$T500),Oferta!$B$2:$Q$360,12,FALSE)</f>
        <v>#N/A</v>
      </c>
      <c r="X500" s="22">
        <v>3</v>
      </c>
      <c r="Y500" s="23" t="e">
        <f>VLOOKUP(CONCATENATE($W500,$X500),Mtz_Horarios!$E$2:$H$92,2,FALSE)</f>
        <v>#N/A</v>
      </c>
      <c r="Z500" s="23" t="e">
        <f>VLOOKUP(CONCATENATE($W500,$X500),Mtz_Horarios!$E$2:$H$92,3,FALSE)</f>
        <v>#N/A</v>
      </c>
      <c r="AA500" s="24" t="e">
        <f>VLOOKUP(CONCATENATE($W500,$X500),Mtz_Horarios!$E$2:$H$92,4,FALSE)</f>
        <v>#N/A</v>
      </c>
      <c r="AB500" s="20" t="e">
        <f>VLOOKUP(CONCATENATE($M500,$N500,$T500),Oferta!$B$2:$Q$360,16,FALSE)</f>
        <v>#N/A</v>
      </c>
      <c r="AC500" s="20" t="e">
        <f>VLOOKUP(CONCATENATE($M500,$N500,$T500),Oferta!$B$2:$Q$360,15,FALSE)</f>
        <v>#N/A</v>
      </c>
      <c r="AI500" s="5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12"/>
      <c r="AW500" s="12"/>
    </row>
    <row r="501" spans="1:49" ht="15" customHeight="1">
      <c r="A501" s="12"/>
      <c r="B501" s="12"/>
      <c r="C501" s="12"/>
      <c r="D501" s="12"/>
      <c r="E501" s="12"/>
      <c r="F501" s="12"/>
      <c r="G501" s="12"/>
      <c r="H501" s="12" t="e">
        <f t="shared" si="4"/>
        <v>#N/A</v>
      </c>
      <c r="I501" s="12" t="e">
        <f>VLOOKUP(CONCATENATE(N501,T501),Simulador!$H$26:$H$33,1,FALSE)</f>
        <v>#N/A</v>
      </c>
      <c r="J501" s="12" t="e">
        <f t="shared" si="5"/>
        <v>#N/A</v>
      </c>
      <c r="K501" s="13" t="e">
        <f t="shared" si="6"/>
        <v>#N/A</v>
      </c>
      <c r="L501" s="12" t="e">
        <f t="shared" si="7"/>
        <v>#N/A</v>
      </c>
      <c r="M501" s="14" t="s">
        <v>25</v>
      </c>
      <c r="N501" s="3" t="s">
        <v>101</v>
      </c>
      <c r="O501" s="20" t="str">
        <f>VLOOKUP(CONCATENATE($M501,$N501),Curriculos!$A$2:$J$332,4,FALSE)</f>
        <v>ECONOMIA AGRÍCOLA E AGRONEGÓCIO</v>
      </c>
      <c r="P501" s="21" t="str">
        <f>VLOOKUP(CONCATENATE($M501,$N501),Curriculos!$A$2:$J$332,5,FALSE)</f>
        <v>OP</v>
      </c>
      <c r="Q501" s="21" t="str">
        <f>VLOOKUP($N501,Oferta!$D$2:$P$100,5,FALSE)</f>
        <v>T</v>
      </c>
      <c r="R501" s="21">
        <f>VLOOKUP(CONCATENATE($M501,$N501),Curriculos!$A$2:$J$332,8,FALSE)</f>
        <v>60</v>
      </c>
      <c r="S501" s="5" t="s">
        <v>33</v>
      </c>
      <c r="T501" s="22" t="s">
        <v>29</v>
      </c>
      <c r="U501" s="21" t="str">
        <f>VLOOKUP(CONCATENATE($M501,$N501),Curriculos!$A$2:$J$332,10,FALSE)</f>
        <v>DCEC</v>
      </c>
      <c r="V501" s="20" t="e">
        <f>VLOOKUP(CONCATENATE($M501,$N501,$T501),Oferta!$B$2:$R$360,17,FALSE)</f>
        <v>#N/A</v>
      </c>
      <c r="W501" s="20" t="e">
        <f>VLOOKUP(CONCATENATE($M501,$N501,$T501),Oferta!$B$2:$Q$360,12,FALSE)</f>
        <v>#N/A</v>
      </c>
      <c r="X501" s="22">
        <v>4</v>
      </c>
      <c r="Y501" s="23" t="e">
        <f>VLOOKUP(CONCATENATE($W501,$X501),Mtz_Horarios!$E$2:$H$92,2,FALSE)</f>
        <v>#N/A</v>
      </c>
      <c r="Z501" s="23" t="e">
        <f>VLOOKUP(CONCATENATE($W501,$X501),Mtz_Horarios!$E$2:$H$92,3,FALSE)</f>
        <v>#N/A</v>
      </c>
      <c r="AA501" s="24" t="e">
        <f>VLOOKUP(CONCATENATE($W501,$X501),Mtz_Horarios!$E$2:$H$92,4,FALSE)</f>
        <v>#N/A</v>
      </c>
      <c r="AB501" s="20" t="e">
        <f>VLOOKUP(CONCATENATE($M501,$N501,$T501),Oferta!$B$2:$Q$360,16,FALSE)</f>
        <v>#N/A</v>
      </c>
      <c r="AC501" s="20" t="e">
        <f>VLOOKUP(CONCATENATE($M501,$N501,$T501),Oferta!$B$2:$Q$360,15,FALSE)</f>
        <v>#N/A</v>
      </c>
      <c r="AI501" s="5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12"/>
      <c r="AW501" s="12"/>
    </row>
    <row r="502" spans="1:49" ht="15" customHeight="1">
      <c r="A502" s="12"/>
      <c r="B502" s="12"/>
      <c r="C502" s="12"/>
      <c r="D502" s="12"/>
      <c r="E502" s="12"/>
      <c r="F502" s="12"/>
      <c r="G502" s="12"/>
      <c r="H502" s="12" t="e">
        <f t="shared" si="4"/>
        <v>#N/A</v>
      </c>
      <c r="I502" s="12" t="e">
        <f>VLOOKUP(CONCATENATE(N502,T502),Simulador!$H$26:$H$33,1,FALSE)</f>
        <v>#N/A</v>
      </c>
      <c r="J502" s="12" t="e">
        <f t="shared" si="5"/>
        <v>#N/A</v>
      </c>
      <c r="K502" s="13" t="e">
        <f t="shared" si="6"/>
        <v>#N/A</v>
      </c>
      <c r="L502" s="12" t="e">
        <f t="shared" si="7"/>
        <v>#N/A</v>
      </c>
      <c r="M502" s="14" t="s">
        <v>22</v>
      </c>
      <c r="N502" s="3" t="s">
        <v>101</v>
      </c>
      <c r="O502" s="20" t="str">
        <f>VLOOKUP(CONCATENATE($M502,$N502),Curriculos!$A$2:$J$332,4,FALSE)</f>
        <v>ECONOMIA AGRÍCOLA E AGRONEGÓCIO</v>
      </c>
      <c r="P502" s="21" t="str">
        <f>VLOOKUP(CONCATENATE($M502,$N502),Curriculos!$A$2:$J$332,5,FALSE)</f>
        <v>OP</v>
      </c>
      <c r="Q502" s="21" t="str">
        <f>VLOOKUP($N502,Oferta!$D$2:$P$100,5,FALSE)</f>
        <v>T</v>
      </c>
      <c r="R502" s="21">
        <f>VLOOKUP(CONCATENATE($M502,$N502),Curriculos!$A$2:$J$332,8,FALSE)</f>
        <v>60</v>
      </c>
      <c r="S502" s="5" t="s">
        <v>33</v>
      </c>
      <c r="T502" s="22" t="s">
        <v>24</v>
      </c>
      <c r="U502" s="21" t="str">
        <f>VLOOKUP(CONCATENATE($M502,$N502),Curriculos!$A$2:$J$332,10,FALSE)</f>
        <v>DCEC</v>
      </c>
      <c r="V502" s="20" t="e">
        <f>VLOOKUP(CONCATENATE($M502,$N502,$T502),Oferta!$B$2:$R$360,17,FALSE)</f>
        <v>#N/A</v>
      </c>
      <c r="W502" s="20" t="e">
        <f>VLOOKUP(CONCATENATE($M502,$N502,$T502),Oferta!$B$2:$Q$360,12,FALSE)</f>
        <v>#N/A</v>
      </c>
      <c r="X502" s="22">
        <v>1</v>
      </c>
      <c r="Y502" s="23" t="e">
        <f>VLOOKUP(CONCATENATE($W502,$X502),Mtz_Horarios!$E$2:$H$92,2,FALSE)</f>
        <v>#N/A</v>
      </c>
      <c r="Z502" s="23" t="e">
        <f>VLOOKUP(CONCATENATE($W502,$X502),Mtz_Horarios!$E$2:$H$92,3,FALSE)</f>
        <v>#N/A</v>
      </c>
      <c r="AA502" s="24" t="e">
        <f>VLOOKUP(CONCATENATE($W502,$X502),Mtz_Horarios!$E$2:$H$92,4,FALSE)</f>
        <v>#N/A</v>
      </c>
      <c r="AB502" s="20" t="e">
        <f>VLOOKUP(CONCATENATE($M502,$N502,$T502),Oferta!$B$2:$Q$360,16,FALSE)</f>
        <v>#N/A</v>
      </c>
      <c r="AC502" s="20" t="e">
        <f>VLOOKUP(CONCATENATE($M502,$N502,$T502),Oferta!$B$2:$Q$360,15,FALSE)</f>
        <v>#N/A</v>
      </c>
      <c r="AI502" s="5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12"/>
      <c r="AW502" s="12"/>
    </row>
    <row r="503" spans="1:49" ht="15" customHeight="1">
      <c r="A503" s="12"/>
      <c r="B503" s="12"/>
      <c r="C503" s="12"/>
      <c r="D503" s="12"/>
      <c r="E503" s="12"/>
      <c r="F503" s="12"/>
      <c r="G503" s="12"/>
      <c r="H503" s="12" t="e">
        <f t="shared" si="4"/>
        <v>#N/A</v>
      </c>
      <c r="I503" s="12" t="e">
        <f>VLOOKUP(CONCATENATE(N503,T503),Simulador!$H$26:$H$33,1,FALSE)</f>
        <v>#N/A</v>
      </c>
      <c r="J503" s="12" t="e">
        <f t="shared" si="5"/>
        <v>#N/A</v>
      </c>
      <c r="K503" s="13" t="e">
        <f t="shared" si="6"/>
        <v>#N/A</v>
      </c>
      <c r="L503" s="12" t="e">
        <f t="shared" si="7"/>
        <v>#N/A</v>
      </c>
      <c r="M503" s="14" t="s">
        <v>22</v>
      </c>
      <c r="N503" s="3" t="s">
        <v>101</v>
      </c>
      <c r="O503" s="20" t="str">
        <f>VLOOKUP(CONCATENATE($M503,$N503),Curriculos!$A$2:$J$332,4,FALSE)</f>
        <v>ECONOMIA AGRÍCOLA E AGRONEGÓCIO</v>
      </c>
      <c r="P503" s="21" t="str">
        <f>VLOOKUP(CONCATENATE($M503,$N503),Curriculos!$A$2:$J$332,5,FALSE)</f>
        <v>OP</v>
      </c>
      <c r="Q503" s="21" t="str">
        <f>VLOOKUP($N503,Oferta!$D$2:$P$100,5,FALSE)</f>
        <v>T</v>
      </c>
      <c r="R503" s="21">
        <f>VLOOKUP(CONCATENATE($M503,$N503),Curriculos!$A$2:$J$332,8,FALSE)</f>
        <v>60</v>
      </c>
      <c r="S503" s="5" t="s">
        <v>33</v>
      </c>
      <c r="T503" s="22" t="s">
        <v>24</v>
      </c>
      <c r="U503" s="21" t="str">
        <f>VLOOKUP(CONCATENATE($M503,$N503),Curriculos!$A$2:$J$332,10,FALSE)</f>
        <v>DCEC</v>
      </c>
      <c r="V503" s="20" t="e">
        <f>VLOOKUP(CONCATENATE($M503,$N503,$T503),Oferta!$B$2:$R$360,17,FALSE)</f>
        <v>#N/A</v>
      </c>
      <c r="W503" s="20" t="e">
        <f>VLOOKUP(CONCATENATE($M503,$N503,$T503),Oferta!$B$2:$Q$360,12,FALSE)</f>
        <v>#N/A</v>
      </c>
      <c r="X503" s="22">
        <v>2</v>
      </c>
      <c r="Y503" s="23" t="e">
        <f>VLOOKUP(CONCATENATE($W503,$X503),Mtz_Horarios!$E$2:$H$92,2,FALSE)</f>
        <v>#N/A</v>
      </c>
      <c r="Z503" s="23" t="e">
        <f>VLOOKUP(CONCATENATE($W503,$X503),Mtz_Horarios!$E$2:$H$92,3,FALSE)</f>
        <v>#N/A</v>
      </c>
      <c r="AA503" s="24" t="e">
        <f>VLOOKUP(CONCATENATE($W503,$X503),Mtz_Horarios!$E$2:$H$92,4,FALSE)</f>
        <v>#N/A</v>
      </c>
      <c r="AB503" s="20" t="e">
        <f>VLOOKUP(CONCATENATE($M503,$N503,$T503),Oferta!$B$2:$Q$360,16,FALSE)</f>
        <v>#N/A</v>
      </c>
      <c r="AC503" s="20" t="e">
        <f>VLOOKUP(CONCATENATE($M503,$N503,$T503),Oferta!$B$2:$Q$360,15,FALSE)</f>
        <v>#N/A</v>
      </c>
      <c r="AI503" s="5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12"/>
      <c r="AW503" s="12"/>
    </row>
    <row r="504" spans="1:49" ht="15" customHeight="1">
      <c r="A504" s="12"/>
      <c r="B504" s="12"/>
      <c r="C504" s="12"/>
      <c r="D504" s="12"/>
      <c r="E504" s="12"/>
      <c r="F504" s="12"/>
      <c r="G504" s="12"/>
      <c r="H504" s="12" t="e">
        <f t="shared" si="4"/>
        <v>#N/A</v>
      </c>
      <c r="I504" s="12" t="e">
        <f>VLOOKUP(CONCATENATE(N504,T504),Simulador!$H$26:$H$33,1,FALSE)</f>
        <v>#N/A</v>
      </c>
      <c r="J504" s="12" t="e">
        <f t="shared" si="5"/>
        <v>#N/A</v>
      </c>
      <c r="K504" s="13" t="e">
        <f t="shared" si="6"/>
        <v>#N/A</v>
      </c>
      <c r="L504" s="12" t="e">
        <f t="shared" si="7"/>
        <v>#N/A</v>
      </c>
      <c r="M504" s="14" t="s">
        <v>22</v>
      </c>
      <c r="N504" s="3" t="s">
        <v>101</v>
      </c>
      <c r="O504" s="20" t="str">
        <f>VLOOKUP(CONCATENATE($M504,$N504),Curriculos!$A$2:$J$332,4,FALSE)</f>
        <v>ECONOMIA AGRÍCOLA E AGRONEGÓCIO</v>
      </c>
      <c r="P504" s="21" t="str">
        <f>VLOOKUP(CONCATENATE($M504,$N504),Curriculos!$A$2:$J$332,5,FALSE)</f>
        <v>OP</v>
      </c>
      <c r="Q504" s="21" t="str">
        <f>VLOOKUP($N504,Oferta!$D$2:$P$100,5,FALSE)</f>
        <v>T</v>
      </c>
      <c r="R504" s="21">
        <f>VLOOKUP(CONCATENATE($M504,$N504),Curriculos!$A$2:$J$332,8,FALSE)</f>
        <v>60</v>
      </c>
      <c r="S504" s="5" t="s">
        <v>33</v>
      </c>
      <c r="T504" s="22" t="s">
        <v>24</v>
      </c>
      <c r="U504" s="21" t="str">
        <f>VLOOKUP(CONCATENATE($M504,$N504),Curriculos!$A$2:$J$332,10,FALSE)</f>
        <v>DCEC</v>
      </c>
      <c r="V504" s="20" t="e">
        <f>VLOOKUP(CONCATENATE($M504,$N504,$T504),Oferta!$B$2:$R$360,17,FALSE)</f>
        <v>#N/A</v>
      </c>
      <c r="W504" s="20" t="e">
        <f>VLOOKUP(CONCATENATE($M504,$N504,$T504),Oferta!$B$2:$Q$360,12,FALSE)</f>
        <v>#N/A</v>
      </c>
      <c r="X504" s="22">
        <v>3</v>
      </c>
      <c r="Y504" s="23" t="e">
        <f>VLOOKUP(CONCATENATE($W504,$X504),Mtz_Horarios!$E$2:$H$92,2,FALSE)</f>
        <v>#N/A</v>
      </c>
      <c r="Z504" s="23" t="e">
        <f>VLOOKUP(CONCATENATE($W504,$X504),Mtz_Horarios!$E$2:$H$92,3,FALSE)</f>
        <v>#N/A</v>
      </c>
      <c r="AA504" s="24" t="e">
        <f>VLOOKUP(CONCATENATE($W504,$X504),Mtz_Horarios!$E$2:$H$92,4,FALSE)</f>
        <v>#N/A</v>
      </c>
      <c r="AB504" s="20" t="e">
        <f>VLOOKUP(CONCATENATE($M504,$N504,$T504),Oferta!$B$2:$Q$360,16,FALSE)</f>
        <v>#N/A</v>
      </c>
      <c r="AC504" s="20" t="e">
        <f>VLOOKUP(CONCATENATE($M504,$N504,$T504),Oferta!$B$2:$Q$360,15,FALSE)</f>
        <v>#N/A</v>
      </c>
      <c r="AI504" s="5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12"/>
      <c r="AW504" s="12"/>
    </row>
    <row r="505" spans="1:49" ht="15" customHeight="1">
      <c r="A505" s="12"/>
      <c r="B505" s="12"/>
      <c r="C505" s="12"/>
      <c r="D505" s="12"/>
      <c r="E505" s="12"/>
      <c r="F505" s="12"/>
      <c r="G505" s="12"/>
      <c r="H505" s="12" t="e">
        <f t="shared" si="4"/>
        <v>#N/A</v>
      </c>
      <c r="I505" s="12" t="e">
        <f>VLOOKUP(CONCATENATE(N505,T505),Simulador!$H$26:$H$33,1,FALSE)</f>
        <v>#N/A</v>
      </c>
      <c r="J505" s="12" t="e">
        <f t="shared" si="5"/>
        <v>#N/A</v>
      </c>
      <c r="K505" s="13" t="e">
        <f t="shared" si="6"/>
        <v>#N/A</v>
      </c>
      <c r="L505" s="12" t="e">
        <f t="shared" si="7"/>
        <v>#N/A</v>
      </c>
      <c r="M505" s="14" t="s">
        <v>22</v>
      </c>
      <c r="N505" s="3" t="s">
        <v>101</v>
      </c>
      <c r="O505" s="20" t="str">
        <f>VLOOKUP(CONCATENATE($M505,$N505),Curriculos!$A$2:$J$332,4,FALSE)</f>
        <v>ECONOMIA AGRÍCOLA E AGRONEGÓCIO</v>
      </c>
      <c r="P505" s="21" t="str">
        <f>VLOOKUP(CONCATENATE($M505,$N505),Curriculos!$A$2:$J$332,5,FALSE)</f>
        <v>OP</v>
      </c>
      <c r="Q505" s="21" t="str">
        <f>VLOOKUP($N505,Oferta!$D$2:$P$100,5,FALSE)</f>
        <v>T</v>
      </c>
      <c r="R505" s="21">
        <f>VLOOKUP(CONCATENATE($M505,$N505),Curriculos!$A$2:$J$332,8,FALSE)</f>
        <v>60</v>
      </c>
      <c r="S505" s="5" t="s">
        <v>33</v>
      </c>
      <c r="T505" s="22" t="s">
        <v>24</v>
      </c>
      <c r="U505" s="21" t="str">
        <f>VLOOKUP(CONCATENATE($M505,$N505),Curriculos!$A$2:$J$332,10,FALSE)</f>
        <v>DCEC</v>
      </c>
      <c r="V505" s="20" t="e">
        <f>VLOOKUP(CONCATENATE($M505,$N505,$T505),Oferta!$B$2:$R$360,17,FALSE)</f>
        <v>#N/A</v>
      </c>
      <c r="W505" s="20" t="e">
        <f>VLOOKUP(CONCATENATE($M505,$N505,$T505),Oferta!$B$2:$Q$360,12,FALSE)</f>
        <v>#N/A</v>
      </c>
      <c r="X505" s="22">
        <v>4</v>
      </c>
      <c r="Y505" s="23" t="e">
        <f>VLOOKUP(CONCATENATE($W505,$X505),Mtz_Horarios!$E$2:$H$92,2,FALSE)</f>
        <v>#N/A</v>
      </c>
      <c r="Z505" s="23" t="e">
        <f>VLOOKUP(CONCATENATE($W505,$X505),Mtz_Horarios!$E$2:$H$92,3,FALSE)</f>
        <v>#N/A</v>
      </c>
      <c r="AA505" s="24" t="e">
        <f>VLOOKUP(CONCATENATE($W505,$X505),Mtz_Horarios!$E$2:$H$92,4,FALSE)</f>
        <v>#N/A</v>
      </c>
      <c r="AB505" s="20" t="e">
        <f>VLOOKUP(CONCATENATE($M505,$N505,$T505),Oferta!$B$2:$Q$360,16,FALSE)</f>
        <v>#N/A</v>
      </c>
      <c r="AC505" s="20" t="e">
        <f>VLOOKUP(CONCATENATE($M505,$N505,$T505),Oferta!$B$2:$Q$360,15,FALSE)</f>
        <v>#N/A</v>
      </c>
      <c r="AI505" s="5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12"/>
      <c r="AW505" s="12"/>
    </row>
    <row r="506" spans="1:49" ht="15" customHeight="1">
      <c r="A506" s="12"/>
      <c r="B506" s="12"/>
      <c r="C506" s="12"/>
      <c r="D506" s="12"/>
      <c r="E506" s="12"/>
      <c r="F506" s="12"/>
      <c r="G506" s="12"/>
      <c r="H506" s="12" t="e">
        <f t="shared" si="4"/>
        <v>#N/A</v>
      </c>
      <c r="I506" s="12" t="e">
        <f>VLOOKUP(CONCATENATE(N506,T506),Simulador!$H$26:$H$33,1,FALSE)</f>
        <v>#N/A</v>
      </c>
      <c r="J506" s="12" t="e">
        <f t="shared" si="5"/>
        <v>#N/A</v>
      </c>
      <c r="K506" s="13" t="e">
        <f t="shared" si="6"/>
        <v>#N/A</v>
      </c>
      <c r="L506" s="12" t="e">
        <f t="shared" si="7"/>
        <v>#N/A</v>
      </c>
      <c r="M506" s="14" t="s">
        <v>31</v>
      </c>
      <c r="N506" s="3" t="s">
        <v>76</v>
      </c>
      <c r="O506" s="20" t="str">
        <f>VLOOKUP(CONCATENATE($M506,$N506),Curriculos!$A$2:$J$332,4,FALSE)</f>
        <v>ECONOMIA BAIANA</v>
      </c>
      <c r="P506" s="21" t="str">
        <f>VLOOKUP(CONCATENATE($M506,$N506),Curriculos!$A$2:$J$332,5,FALSE)</f>
        <v>OP</v>
      </c>
      <c r="Q506" s="21" t="str">
        <f>VLOOKUP($N506,Oferta!$D$2:$P$100,5,FALSE)</f>
        <v>T</v>
      </c>
      <c r="R506" s="21">
        <f>VLOOKUP(CONCATENATE($M506,$N506),Curriculos!$A$2:$J$332,8,FALSE)</f>
        <v>60</v>
      </c>
      <c r="S506" s="5" t="s">
        <v>33</v>
      </c>
      <c r="T506" s="22" t="s">
        <v>24</v>
      </c>
      <c r="U506" s="21" t="str">
        <f>VLOOKUP(CONCATENATE($M506,$N506),Curriculos!$A$2:$J$332,10,FALSE)</f>
        <v>DCEC</v>
      </c>
      <c r="V506" s="20" t="e">
        <f>VLOOKUP(CONCATENATE($M506,$N506,$T506),Oferta!$B$2:$R$360,17,FALSE)</f>
        <v>#N/A</v>
      </c>
      <c r="W506" s="20" t="e">
        <f>VLOOKUP(CONCATENATE($M506,$N506,$T506),Oferta!$B$2:$Q$360,12,FALSE)</f>
        <v>#N/A</v>
      </c>
      <c r="X506" s="22">
        <v>1</v>
      </c>
      <c r="Y506" s="23" t="e">
        <f>VLOOKUP(CONCATENATE($W506,$X506),Mtz_Horarios!$E$2:$H$92,2,FALSE)</f>
        <v>#N/A</v>
      </c>
      <c r="Z506" s="23" t="e">
        <f>VLOOKUP(CONCATENATE($W506,$X506),Mtz_Horarios!$E$2:$H$92,3,FALSE)</f>
        <v>#N/A</v>
      </c>
      <c r="AA506" s="24" t="e">
        <f>VLOOKUP(CONCATENATE($W506,$X506),Mtz_Horarios!$E$2:$H$92,4,FALSE)</f>
        <v>#N/A</v>
      </c>
      <c r="AB506" s="20" t="e">
        <f>VLOOKUP(CONCATENATE($M506,$N506,$T506),Oferta!$B$2:$Q$360,16,FALSE)</f>
        <v>#N/A</v>
      </c>
      <c r="AC506" s="20" t="e">
        <f>VLOOKUP(CONCATENATE($M506,$N506,$T506),Oferta!$B$2:$Q$360,15,FALSE)</f>
        <v>#N/A</v>
      </c>
      <c r="AI506" s="5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12"/>
      <c r="AW506" s="12"/>
    </row>
    <row r="507" spans="1:49" ht="15" customHeight="1">
      <c r="A507" s="12"/>
      <c r="B507" s="12"/>
      <c r="C507" s="12"/>
      <c r="D507" s="12"/>
      <c r="E507" s="12"/>
      <c r="F507" s="12"/>
      <c r="G507" s="12"/>
      <c r="H507" s="12" t="e">
        <f t="shared" si="4"/>
        <v>#N/A</v>
      </c>
      <c r="I507" s="12" t="e">
        <f>VLOOKUP(CONCATENATE(N507,T507),Simulador!$H$26:$H$33,1,FALSE)</f>
        <v>#N/A</v>
      </c>
      <c r="J507" s="12" t="e">
        <f t="shared" si="5"/>
        <v>#N/A</v>
      </c>
      <c r="K507" s="13" t="e">
        <f t="shared" si="6"/>
        <v>#N/A</v>
      </c>
      <c r="L507" s="12" t="e">
        <f t="shared" si="7"/>
        <v>#N/A</v>
      </c>
      <c r="M507" s="14" t="s">
        <v>31</v>
      </c>
      <c r="N507" s="3" t="s">
        <v>76</v>
      </c>
      <c r="O507" s="20" t="str">
        <f>VLOOKUP(CONCATENATE($M507,$N507),Curriculos!$A$2:$J$332,4,FALSE)</f>
        <v>ECONOMIA BAIANA</v>
      </c>
      <c r="P507" s="21" t="str">
        <f>VLOOKUP(CONCATENATE($M507,$N507),Curriculos!$A$2:$J$332,5,FALSE)</f>
        <v>OP</v>
      </c>
      <c r="Q507" s="21" t="str">
        <f>VLOOKUP($N507,Oferta!$D$2:$P$100,5,FALSE)</f>
        <v>T</v>
      </c>
      <c r="R507" s="21">
        <f>VLOOKUP(CONCATENATE($M507,$N507),Curriculos!$A$2:$J$332,8,FALSE)</f>
        <v>60</v>
      </c>
      <c r="S507" s="5" t="s">
        <v>33</v>
      </c>
      <c r="T507" s="22" t="s">
        <v>24</v>
      </c>
      <c r="U507" s="21" t="str">
        <f>VLOOKUP(CONCATENATE($M507,$N507),Curriculos!$A$2:$J$332,10,FALSE)</f>
        <v>DCEC</v>
      </c>
      <c r="V507" s="20" t="e">
        <f>VLOOKUP(CONCATENATE($M507,$N507,$T507),Oferta!$B$2:$R$360,17,FALSE)</f>
        <v>#N/A</v>
      </c>
      <c r="W507" s="20" t="e">
        <f>VLOOKUP(CONCATENATE($M507,$N507,$T507),Oferta!$B$2:$Q$360,12,FALSE)</f>
        <v>#N/A</v>
      </c>
      <c r="X507" s="22">
        <v>2</v>
      </c>
      <c r="Y507" s="23" t="e">
        <f>VLOOKUP(CONCATENATE($W507,$X507),Mtz_Horarios!$E$2:$H$92,2,FALSE)</f>
        <v>#N/A</v>
      </c>
      <c r="Z507" s="23" t="e">
        <f>VLOOKUP(CONCATENATE($W507,$X507),Mtz_Horarios!$E$2:$H$92,3,FALSE)</f>
        <v>#N/A</v>
      </c>
      <c r="AA507" s="24" t="e">
        <f>VLOOKUP(CONCATENATE($W507,$X507),Mtz_Horarios!$E$2:$H$92,4,FALSE)</f>
        <v>#N/A</v>
      </c>
      <c r="AB507" s="20" t="e">
        <f>VLOOKUP(CONCATENATE($M507,$N507,$T507),Oferta!$B$2:$Q$360,16,FALSE)</f>
        <v>#N/A</v>
      </c>
      <c r="AC507" s="20" t="e">
        <f>VLOOKUP(CONCATENATE($M507,$N507,$T507),Oferta!$B$2:$Q$360,15,FALSE)</f>
        <v>#N/A</v>
      </c>
      <c r="AI507" s="5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12"/>
      <c r="AW507" s="12"/>
    </row>
    <row r="508" spans="1:49" ht="15" customHeight="1">
      <c r="A508" s="12"/>
      <c r="B508" s="12"/>
      <c r="C508" s="12"/>
      <c r="D508" s="12"/>
      <c r="E508" s="12"/>
      <c r="F508" s="12"/>
      <c r="G508" s="12"/>
      <c r="H508" s="12" t="e">
        <f t="shared" si="4"/>
        <v>#N/A</v>
      </c>
      <c r="I508" s="12" t="e">
        <f>VLOOKUP(CONCATENATE(N508,T508),Simulador!$H$26:$H$33,1,FALSE)</f>
        <v>#N/A</v>
      </c>
      <c r="J508" s="12" t="e">
        <f t="shared" si="5"/>
        <v>#N/A</v>
      </c>
      <c r="K508" s="13" t="e">
        <f t="shared" si="6"/>
        <v>#N/A</v>
      </c>
      <c r="L508" s="12" t="e">
        <f t="shared" si="7"/>
        <v>#N/A</v>
      </c>
      <c r="M508" s="14" t="s">
        <v>31</v>
      </c>
      <c r="N508" s="3" t="s">
        <v>76</v>
      </c>
      <c r="O508" s="20" t="str">
        <f>VLOOKUP(CONCATENATE($M508,$N508),Curriculos!$A$2:$J$332,4,FALSE)</f>
        <v>ECONOMIA BAIANA</v>
      </c>
      <c r="P508" s="21" t="str">
        <f>VLOOKUP(CONCATENATE($M508,$N508),Curriculos!$A$2:$J$332,5,FALSE)</f>
        <v>OP</v>
      </c>
      <c r="Q508" s="21" t="str">
        <f>VLOOKUP($N508,Oferta!$D$2:$P$100,5,FALSE)</f>
        <v>T</v>
      </c>
      <c r="R508" s="21">
        <f>VLOOKUP(CONCATENATE($M508,$N508),Curriculos!$A$2:$J$332,8,FALSE)</f>
        <v>60</v>
      </c>
      <c r="S508" s="5" t="s">
        <v>33</v>
      </c>
      <c r="T508" s="22" t="s">
        <v>24</v>
      </c>
      <c r="U508" s="21" t="str">
        <f>VLOOKUP(CONCATENATE($M508,$N508),Curriculos!$A$2:$J$332,10,FALSE)</f>
        <v>DCEC</v>
      </c>
      <c r="V508" s="20" t="e">
        <f>VLOOKUP(CONCATENATE($M508,$N508,$T508),Oferta!$B$2:$R$360,17,FALSE)</f>
        <v>#N/A</v>
      </c>
      <c r="W508" s="20" t="e">
        <f>VLOOKUP(CONCATENATE($M508,$N508,$T508),Oferta!$B$2:$Q$360,12,FALSE)</f>
        <v>#N/A</v>
      </c>
      <c r="X508" s="22">
        <v>3</v>
      </c>
      <c r="Y508" s="23" t="e">
        <f>VLOOKUP(CONCATENATE($W508,$X508),Mtz_Horarios!$E$2:$H$92,2,FALSE)</f>
        <v>#N/A</v>
      </c>
      <c r="Z508" s="23" t="e">
        <f>VLOOKUP(CONCATENATE($W508,$X508),Mtz_Horarios!$E$2:$H$92,3,FALSE)</f>
        <v>#N/A</v>
      </c>
      <c r="AA508" s="24" t="e">
        <f>VLOOKUP(CONCATENATE($W508,$X508),Mtz_Horarios!$E$2:$H$92,4,FALSE)</f>
        <v>#N/A</v>
      </c>
      <c r="AB508" s="20" t="e">
        <f>VLOOKUP(CONCATENATE($M508,$N508,$T508),Oferta!$B$2:$Q$360,16,FALSE)</f>
        <v>#N/A</v>
      </c>
      <c r="AC508" s="20" t="e">
        <f>VLOOKUP(CONCATENATE($M508,$N508,$T508),Oferta!$B$2:$Q$360,15,FALSE)</f>
        <v>#N/A</v>
      </c>
      <c r="AI508" s="5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12"/>
      <c r="AW508" s="12"/>
    </row>
    <row r="509" spans="1:49" ht="15" customHeight="1">
      <c r="A509" s="12"/>
      <c r="B509" s="12"/>
      <c r="C509" s="12"/>
      <c r="D509" s="12"/>
      <c r="E509" s="12"/>
      <c r="F509" s="12"/>
      <c r="G509" s="12"/>
      <c r="H509" s="12" t="e">
        <f t="shared" si="4"/>
        <v>#N/A</v>
      </c>
      <c r="I509" s="12" t="e">
        <f>VLOOKUP(CONCATENATE(N509,T509),Simulador!$H$26:$H$33,1,FALSE)</f>
        <v>#N/A</v>
      </c>
      <c r="J509" s="12" t="e">
        <f t="shared" si="5"/>
        <v>#N/A</v>
      </c>
      <c r="K509" s="13" t="e">
        <f t="shared" si="6"/>
        <v>#N/A</v>
      </c>
      <c r="L509" s="12" t="e">
        <f t="shared" si="7"/>
        <v>#N/A</v>
      </c>
      <c r="M509" s="14" t="s">
        <v>31</v>
      </c>
      <c r="N509" s="3" t="s">
        <v>76</v>
      </c>
      <c r="O509" s="20" t="str">
        <f>VLOOKUP(CONCATENATE($M509,$N509),Curriculos!$A$2:$J$332,4,FALSE)</f>
        <v>ECONOMIA BAIANA</v>
      </c>
      <c r="P509" s="21" t="str">
        <f>VLOOKUP(CONCATENATE($M509,$N509),Curriculos!$A$2:$J$332,5,FALSE)</f>
        <v>OP</v>
      </c>
      <c r="Q509" s="21" t="str">
        <f>VLOOKUP($N509,Oferta!$D$2:$P$100,5,FALSE)</f>
        <v>T</v>
      </c>
      <c r="R509" s="21">
        <f>VLOOKUP(CONCATENATE($M509,$N509),Curriculos!$A$2:$J$332,8,FALSE)</f>
        <v>60</v>
      </c>
      <c r="S509" s="5" t="s">
        <v>33</v>
      </c>
      <c r="T509" s="22" t="s">
        <v>24</v>
      </c>
      <c r="U509" s="21" t="str">
        <f>VLOOKUP(CONCATENATE($M509,$N509),Curriculos!$A$2:$J$332,10,FALSE)</f>
        <v>DCEC</v>
      </c>
      <c r="V509" s="20" t="e">
        <f>VLOOKUP(CONCATENATE($M509,$N509,$T509),Oferta!$B$2:$R$360,17,FALSE)</f>
        <v>#N/A</v>
      </c>
      <c r="W509" s="20" t="e">
        <f>VLOOKUP(CONCATENATE($M509,$N509,$T509),Oferta!$B$2:$Q$360,12,FALSE)</f>
        <v>#N/A</v>
      </c>
      <c r="X509" s="22">
        <v>4</v>
      </c>
      <c r="Y509" s="23" t="e">
        <f>VLOOKUP(CONCATENATE($W509,$X509),Mtz_Horarios!$E$2:$H$92,2,FALSE)</f>
        <v>#N/A</v>
      </c>
      <c r="Z509" s="23" t="e">
        <f>VLOOKUP(CONCATENATE($W509,$X509),Mtz_Horarios!$E$2:$H$92,3,FALSE)</f>
        <v>#N/A</v>
      </c>
      <c r="AA509" s="24" t="e">
        <f>VLOOKUP(CONCATENATE($W509,$X509),Mtz_Horarios!$E$2:$H$92,4,FALSE)</f>
        <v>#N/A</v>
      </c>
      <c r="AB509" s="20" t="e">
        <f>VLOOKUP(CONCATENATE($M509,$N509,$T509),Oferta!$B$2:$Q$360,16,FALSE)</f>
        <v>#N/A</v>
      </c>
      <c r="AC509" s="20" t="e">
        <f>VLOOKUP(CONCATENATE($M509,$N509,$T509),Oferta!$B$2:$Q$360,15,FALSE)</f>
        <v>#N/A</v>
      </c>
      <c r="AI509" s="5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12"/>
      <c r="AW509" s="12"/>
    </row>
    <row r="510" spans="1:49" ht="15" customHeight="1">
      <c r="A510" s="12"/>
      <c r="B510" s="12"/>
      <c r="C510" s="12"/>
      <c r="D510" s="12"/>
      <c r="E510" s="12"/>
      <c r="F510" s="12"/>
      <c r="G510" s="12"/>
      <c r="H510" s="12" t="e">
        <f t="shared" si="4"/>
        <v>#N/A</v>
      </c>
      <c r="I510" s="12" t="e">
        <f>VLOOKUP(CONCATENATE(N510,T510),Simulador!$H$26:$H$33,1,FALSE)</f>
        <v>#N/A</v>
      </c>
      <c r="J510" s="12" t="e">
        <f t="shared" si="5"/>
        <v>#N/A</v>
      </c>
      <c r="K510" s="13" t="e">
        <f t="shared" si="6"/>
        <v>#N/A</v>
      </c>
      <c r="L510" s="12" t="e">
        <f t="shared" si="7"/>
        <v>#N/A</v>
      </c>
      <c r="M510" s="14" t="s">
        <v>25</v>
      </c>
      <c r="N510" s="3" t="s">
        <v>76</v>
      </c>
      <c r="O510" s="20" t="str">
        <f>VLOOKUP(CONCATENATE($M510,$N510),Curriculos!$A$2:$J$332,4,FALSE)</f>
        <v>ECONOMIA BAIANA</v>
      </c>
      <c r="P510" s="21" t="str">
        <f>VLOOKUP(CONCATENATE($M510,$N510),Curriculos!$A$2:$J$332,5,FALSE)</f>
        <v>OP</v>
      </c>
      <c r="Q510" s="21" t="str">
        <f>VLOOKUP($N510,Oferta!$D$2:$P$100,5,FALSE)</f>
        <v>T</v>
      </c>
      <c r="R510" s="21">
        <f>VLOOKUP(CONCATENATE($M510,$N510),Curriculos!$A$2:$J$332,8,FALSE)</f>
        <v>60</v>
      </c>
      <c r="S510" s="5" t="s">
        <v>33</v>
      </c>
      <c r="T510" s="22" t="s">
        <v>29</v>
      </c>
      <c r="U510" s="21" t="str">
        <f>VLOOKUP(CONCATENATE($M510,$N510),Curriculos!$A$2:$J$332,10,FALSE)</f>
        <v>DCEC</v>
      </c>
      <c r="V510" s="20" t="e">
        <f>VLOOKUP(CONCATENATE($M510,$N510,$T510),Oferta!$B$2:$R$360,17,FALSE)</f>
        <v>#N/A</v>
      </c>
      <c r="W510" s="20" t="e">
        <f>VLOOKUP(CONCATENATE($M510,$N510,$T510),Oferta!$B$2:$Q$360,12,FALSE)</f>
        <v>#N/A</v>
      </c>
      <c r="X510" s="22">
        <v>1</v>
      </c>
      <c r="Y510" s="23" t="e">
        <f>VLOOKUP(CONCATENATE($W510,$X510),Mtz_Horarios!$E$2:$H$92,2,FALSE)</f>
        <v>#N/A</v>
      </c>
      <c r="Z510" s="23" t="e">
        <f>VLOOKUP(CONCATENATE($W510,$X510),Mtz_Horarios!$E$2:$H$92,3,FALSE)</f>
        <v>#N/A</v>
      </c>
      <c r="AA510" s="24" t="e">
        <f>VLOOKUP(CONCATENATE($W510,$X510),Mtz_Horarios!$E$2:$H$92,4,FALSE)</f>
        <v>#N/A</v>
      </c>
      <c r="AB510" s="20" t="e">
        <f>VLOOKUP(CONCATENATE($M510,$N510,$T510),Oferta!$B$2:$Q$360,16,FALSE)</f>
        <v>#N/A</v>
      </c>
      <c r="AC510" s="20" t="e">
        <f>VLOOKUP(CONCATENATE($M510,$N510,$T510),Oferta!$B$2:$Q$360,15,FALSE)</f>
        <v>#N/A</v>
      </c>
      <c r="AI510" s="5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12"/>
      <c r="AW510" s="12"/>
    </row>
    <row r="511" spans="1:49" ht="15" customHeight="1">
      <c r="A511" s="12"/>
      <c r="B511" s="12"/>
      <c r="C511" s="12"/>
      <c r="D511" s="12"/>
      <c r="E511" s="12"/>
      <c r="F511" s="12"/>
      <c r="G511" s="12"/>
      <c r="H511" s="12" t="e">
        <f t="shared" si="4"/>
        <v>#N/A</v>
      </c>
      <c r="I511" s="12" t="e">
        <f>VLOOKUP(CONCATENATE(N511,T511),Simulador!$H$26:$H$33,1,FALSE)</f>
        <v>#N/A</v>
      </c>
      <c r="J511" s="12" t="e">
        <f t="shared" si="5"/>
        <v>#N/A</v>
      </c>
      <c r="K511" s="13" t="e">
        <f t="shared" si="6"/>
        <v>#N/A</v>
      </c>
      <c r="L511" s="12" t="e">
        <f t="shared" si="7"/>
        <v>#N/A</v>
      </c>
      <c r="M511" s="14" t="s">
        <v>25</v>
      </c>
      <c r="N511" s="3" t="s">
        <v>76</v>
      </c>
      <c r="O511" s="20" t="str">
        <f>VLOOKUP(CONCATENATE($M511,$N511),Curriculos!$A$2:$J$332,4,FALSE)</f>
        <v>ECONOMIA BAIANA</v>
      </c>
      <c r="P511" s="21" t="str">
        <f>VLOOKUP(CONCATENATE($M511,$N511),Curriculos!$A$2:$J$332,5,FALSE)</f>
        <v>OP</v>
      </c>
      <c r="Q511" s="21" t="str">
        <f>VLOOKUP($N511,Oferta!$D$2:$P$100,5,FALSE)</f>
        <v>T</v>
      </c>
      <c r="R511" s="21">
        <f>VLOOKUP(CONCATENATE($M511,$N511),Curriculos!$A$2:$J$332,8,FALSE)</f>
        <v>60</v>
      </c>
      <c r="S511" s="5" t="s">
        <v>33</v>
      </c>
      <c r="T511" s="22" t="s">
        <v>29</v>
      </c>
      <c r="U511" s="21" t="str">
        <f>VLOOKUP(CONCATENATE($M511,$N511),Curriculos!$A$2:$J$332,10,FALSE)</f>
        <v>DCEC</v>
      </c>
      <c r="V511" s="20" t="e">
        <f>VLOOKUP(CONCATENATE($M511,$N511,$T511),Oferta!$B$2:$R$360,17,FALSE)</f>
        <v>#N/A</v>
      </c>
      <c r="W511" s="20" t="e">
        <f>VLOOKUP(CONCATENATE($M511,$N511,$T511),Oferta!$B$2:$Q$360,12,FALSE)</f>
        <v>#N/A</v>
      </c>
      <c r="X511" s="22">
        <v>2</v>
      </c>
      <c r="Y511" s="23" t="e">
        <f>VLOOKUP(CONCATENATE($W511,$X511),Mtz_Horarios!$E$2:$H$92,2,FALSE)</f>
        <v>#N/A</v>
      </c>
      <c r="Z511" s="23" t="e">
        <f>VLOOKUP(CONCATENATE($W511,$X511),Mtz_Horarios!$E$2:$H$92,3,FALSE)</f>
        <v>#N/A</v>
      </c>
      <c r="AA511" s="24" t="e">
        <f>VLOOKUP(CONCATENATE($W511,$X511),Mtz_Horarios!$E$2:$H$92,4,FALSE)</f>
        <v>#N/A</v>
      </c>
      <c r="AB511" s="20" t="e">
        <f>VLOOKUP(CONCATENATE($M511,$N511,$T511),Oferta!$B$2:$Q$360,16,FALSE)</f>
        <v>#N/A</v>
      </c>
      <c r="AC511" s="20" t="e">
        <f>VLOOKUP(CONCATENATE($M511,$N511,$T511),Oferta!$B$2:$Q$360,15,FALSE)</f>
        <v>#N/A</v>
      </c>
      <c r="AI511" s="5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12"/>
      <c r="AW511" s="12"/>
    </row>
    <row r="512" spans="1:49" ht="15" customHeight="1">
      <c r="A512" s="12"/>
      <c r="B512" s="12"/>
      <c r="C512" s="12"/>
      <c r="D512" s="12"/>
      <c r="E512" s="12"/>
      <c r="F512" s="12"/>
      <c r="G512" s="12"/>
      <c r="H512" s="12" t="e">
        <f t="shared" ref="H512:H766" si="8">IF(Y512&gt;0,CONCATENATE(T512,O512)," ")</f>
        <v>#N/A</v>
      </c>
      <c r="I512" s="12" t="e">
        <f>VLOOKUP(CONCATENATE(N512,T512),Simulador!$H$26:$H$33,1,FALSE)</f>
        <v>#N/A</v>
      </c>
      <c r="J512" s="12" t="e">
        <f t="shared" ref="J512:J766" si="9">IF(I512&lt;&gt;I512,,CONCATENATE(Z512,Y512))</f>
        <v>#N/A</v>
      </c>
      <c r="K512" s="13" t="e">
        <f t="shared" ref="K512:K766" si="10">CONCATENATE(Z512,Y512,AC512)</f>
        <v>#N/A</v>
      </c>
      <c r="L512" s="12" t="e">
        <f t="shared" ref="L512:L766" si="11">CONCATENATE(V512,AA512,Z512,Y512)</f>
        <v>#N/A</v>
      </c>
      <c r="M512" s="14" t="s">
        <v>25</v>
      </c>
      <c r="N512" s="3" t="s">
        <v>76</v>
      </c>
      <c r="O512" s="20" t="str">
        <f>VLOOKUP(CONCATENATE($M512,$N512),Curriculos!$A$2:$J$332,4,FALSE)</f>
        <v>ECONOMIA BAIANA</v>
      </c>
      <c r="P512" s="21" t="str">
        <f>VLOOKUP(CONCATENATE($M512,$N512),Curriculos!$A$2:$J$332,5,FALSE)</f>
        <v>OP</v>
      </c>
      <c r="Q512" s="21" t="str">
        <f>VLOOKUP($N512,Oferta!$D$2:$P$100,5,FALSE)</f>
        <v>T</v>
      </c>
      <c r="R512" s="21">
        <f>VLOOKUP(CONCATENATE($M512,$N512),Curriculos!$A$2:$J$332,8,FALSE)</f>
        <v>60</v>
      </c>
      <c r="S512" s="5" t="s">
        <v>33</v>
      </c>
      <c r="T512" s="22" t="s">
        <v>29</v>
      </c>
      <c r="U512" s="21" t="str">
        <f>VLOOKUP(CONCATENATE($M512,$N512),Curriculos!$A$2:$J$332,10,FALSE)</f>
        <v>DCEC</v>
      </c>
      <c r="V512" s="20" t="e">
        <f>VLOOKUP(CONCATENATE($M512,$N512,$T512),Oferta!$B$2:$R$360,17,FALSE)</f>
        <v>#N/A</v>
      </c>
      <c r="W512" s="20" t="e">
        <f>VLOOKUP(CONCATENATE($M512,$N512,$T512),Oferta!$B$2:$Q$360,12,FALSE)</f>
        <v>#N/A</v>
      </c>
      <c r="X512" s="22">
        <v>3</v>
      </c>
      <c r="Y512" s="23" t="e">
        <f>VLOOKUP(CONCATENATE($W512,$X512),Mtz_Horarios!$E$2:$H$92,2,FALSE)</f>
        <v>#N/A</v>
      </c>
      <c r="Z512" s="23" t="e">
        <f>VLOOKUP(CONCATENATE($W512,$X512),Mtz_Horarios!$E$2:$H$92,3,FALSE)</f>
        <v>#N/A</v>
      </c>
      <c r="AA512" s="24" t="e">
        <f>VLOOKUP(CONCATENATE($W512,$X512),Mtz_Horarios!$E$2:$H$92,4,FALSE)</f>
        <v>#N/A</v>
      </c>
      <c r="AB512" s="20" t="e">
        <f>VLOOKUP(CONCATENATE($M512,$N512,$T512),Oferta!$B$2:$Q$360,16,FALSE)</f>
        <v>#N/A</v>
      </c>
      <c r="AC512" s="20" t="e">
        <f>VLOOKUP(CONCATENATE($M512,$N512,$T512),Oferta!$B$2:$Q$360,15,FALSE)</f>
        <v>#N/A</v>
      </c>
      <c r="AI512" s="5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12"/>
      <c r="AW512" s="12"/>
    </row>
    <row r="513" spans="1:49" ht="15" customHeight="1">
      <c r="A513" s="12"/>
      <c r="B513" s="12"/>
      <c r="C513" s="12"/>
      <c r="D513" s="12"/>
      <c r="E513" s="12"/>
      <c r="F513" s="12"/>
      <c r="G513" s="12"/>
      <c r="H513" s="12" t="e">
        <f t="shared" si="8"/>
        <v>#N/A</v>
      </c>
      <c r="I513" s="12" t="e">
        <f>VLOOKUP(CONCATENATE(N513,T513),Simulador!$H$26:$H$33,1,FALSE)</f>
        <v>#N/A</v>
      </c>
      <c r="J513" s="12" t="e">
        <f t="shared" si="9"/>
        <v>#N/A</v>
      </c>
      <c r="K513" s="13" t="e">
        <f t="shared" si="10"/>
        <v>#N/A</v>
      </c>
      <c r="L513" s="12" t="e">
        <f t="shared" si="11"/>
        <v>#N/A</v>
      </c>
      <c r="M513" s="14" t="s">
        <v>25</v>
      </c>
      <c r="N513" s="3" t="s">
        <v>76</v>
      </c>
      <c r="O513" s="20" t="str">
        <f>VLOOKUP(CONCATENATE($M513,$N513),Curriculos!$A$2:$J$332,4,FALSE)</f>
        <v>ECONOMIA BAIANA</v>
      </c>
      <c r="P513" s="21" t="str">
        <f>VLOOKUP(CONCATENATE($M513,$N513),Curriculos!$A$2:$J$332,5,FALSE)</f>
        <v>OP</v>
      </c>
      <c r="Q513" s="21" t="str">
        <f>VLOOKUP($N513,Oferta!$D$2:$P$100,5,FALSE)</f>
        <v>T</v>
      </c>
      <c r="R513" s="21">
        <f>VLOOKUP(CONCATENATE($M513,$N513),Curriculos!$A$2:$J$332,8,FALSE)</f>
        <v>60</v>
      </c>
      <c r="S513" s="5" t="s">
        <v>33</v>
      </c>
      <c r="T513" s="22" t="s">
        <v>29</v>
      </c>
      <c r="U513" s="21" t="str">
        <f>VLOOKUP(CONCATENATE($M513,$N513),Curriculos!$A$2:$J$332,10,FALSE)</f>
        <v>DCEC</v>
      </c>
      <c r="V513" s="20" t="e">
        <f>VLOOKUP(CONCATENATE($M513,$N513,$T513),Oferta!$B$2:$R$360,17,FALSE)</f>
        <v>#N/A</v>
      </c>
      <c r="W513" s="20" t="e">
        <f>VLOOKUP(CONCATENATE($M513,$N513,$T513),Oferta!$B$2:$Q$360,12,FALSE)</f>
        <v>#N/A</v>
      </c>
      <c r="X513" s="22">
        <v>4</v>
      </c>
      <c r="Y513" s="23" t="e">
        <f>VLOOKUP(CONCATENATE($W513,$X513),Mtz_Horarios!$E$2:$H$92,2,FALSE)</f>
        <v>#N/A</v>
      </c>
      <c r="Z513" s="23" t="e">
        <f>VLOOKUP(CONCATENATE($W513,$X513),Mtz_Horarios!$E$2:$H$92,3,FALSE)</f>
        <v>#N/A</v>
      </c>
      <c r="AA513" s="24" t="e">
        <f>VLOOKUP(CONCATENATE($W513,$X513),Mtz_Horarios!$E$2:$H$92,4,FALSE)</f>
        <v>#N/A</v>
      </c>
      <c r="AB513" s="20" t="e">
        <f>VLOOKUP(CONCATENATE($M513,$N513,$T513),Oferta!$B$2:$Q$360,16,FALSE)</f>
        <v>#N/A</v>
      </c>
      <c r="AC513" s="20" t="e">
        <f>VLOOKUP(CONCATENATE($M513,$N513,$T513),Oferta!$B$2:$Q$360,15,FALSE)</f>
        <v>#N/A</v>
      </c>
      <c r="AI513" s="5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12"/>
      <c r="AW513" s="12"/>
    </row>
    <row r="514" spans="1:49" ht="15" customHeight="1">
      <c r="A514" s="12"/>
      <c r="B514" s="12"/>
      <c r="C514" s="12"/>
      <c r="D514" s="12"/>
      <c r="E514" s="12"/>
      <c r="F514" s="12"/>
      <c r="G514" s="12"/>
      <c r="H514" s="12" t="e">
        <f t="shared" si="8"/>
        <v>#N/A</v>
      </c>
      <c r="I514" s="12" t="e">
        <f>VLOOKUP(CONCATENATE(N514,T514),Simulador!$H$26:$H$33,1,FALSE)</f>
        <v>#N/A</v>
      </c>
      <c r="J514" s="12" t="e">
        <f t="shared" si="9"/>
        <v>#N/A</v>
      </c>
      <c r="K514" s="13" t="e">
        <f t="shared" si="10"/>
        <v>#N/A</v>
      </c>
      <c r="L514" s="12" t="e">
        <f t="shared" si="11"/>
        <v>#N/A</v>
      </c>
      <c r="M514" s="14" t="s">
        <v>22</v>
      </c>
      <c r="N514" s="3" t="s">
        <v>76</v>
      </c>
      <c r="O514" s="20" t="str">
        <f>VLOOKUP(CONCATENATE($M514,$N514),Curriculos!$A$2:$J$332,4,FALSE)</f>
        <v>ECONOMIA BAIANA</v>
      </c>
      <c r="P514" s="21" t="str">
        <f>VLOOKUP(CONCATENATE($M514,$N514),Curriculos!$A$2:$J$332,5,FALSE)</f>
        <v>OP</v>
      </c>
      <c r="Q514" s="21" t="str">
        <f>VLOOKUP($N514,Oferta!$D$2:$P$100,5,FALSE)</f>
        <v>T</v>
      </c>
      <c r="R514" s="21">
        <f>VLOOKUP(CONCATENATE($M514,$N514),Curriculos!$A$2:$J$332,8,FALSE)</f>
        <v>60</v>
      </c>
      <c r="S514" s="5" t="s">
        <v>33</v>
      </c>
      <c r="T514" s="22" t="s">
        <v>24</v>
      </c>
      <c r="U514" s="21" t="str">
        <f>VLOOKUP(CONCATENATE($M514,$N514),Curriculos!$A$2:$J$332,10,FALSE)</f>
        <v>DCEC</v>
      </c>
      <c r="V514" s="20" t="e">
        <f>VLOOKUP(CONCATENATE($M514,$N514,$T514),Oferta!$B$2:$R$360,17,FALSE)</f>
        <v>#N/A</v>
      </c>
      <c r="W514" s="20" t="e">
        <f>VLOOKUP(CONCATENATE($M514,$N514,$T514),Oferta!$B$2:$Q$360,12,FALSE)</f>
        <v>#N/A</v>
      </c>
      <c r="X514" s="22">
        <v>1</v>
      </c>
      <c r="Y514" s="23" t="e">
        <f>VLOOKUP(CONCATENATE($W514,$X514),Mtz_Horarios!$E$2:$H$92,2,FALSE)</f>
        <v>#N/A</v>
      </c>
      <c r="Z514" s="23" t="e">
        <f>VLOOKUP(CONCATENATE($W514,$X514),Mtz_Horarios!$E$2:$H$92,3,FALSE)</f>
        <v>#N/A</v>
      </c>
      <c r="AA514" s="24" t="e">
        <f>VLOOKUP(CONCATENATE($W514,$X514),Mtz_Horarios!$E$2:$H$92,4,FALSE)</f>
        <v>#N/A</v>
      </c>
      <c r="AB514" s="20" t="e">
        <f>VLOOKUP(CONCATENATE($M514,$N514,$T514),Oferta!$B$2:$Q$360,16,FALSE)</f>
        <v>#N/A</v>
      </c>
      <c r="AC514" s="20" t="e">
        <f>VLOOKUP(CONCATENATE($M514,$N514,$T514),Oferta!$B$2:$Q$360,15,FALSE)</f>
        <v>#N/A</v>
      </c>
      <c r="AI514" s="5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12"/>
      <c r="AW514" s="12"/>
    </row>
    <row r="515" spans="1:49" ht="15" customHeight="1">
      <c r="A515" s="12"/>
      <c r="B515" s="12"/>
      <c r="C515" s="12"/>
      <c r="D515" s="12"/>
      <c r="E515" s="12"/>
      <c r="F515" s="12"/>
      <c r="G515" s="12"/>
      <c r="H515" s="12" t="e">
        <f t="shared" si="8"/>
        <v>#N/A</v>
      </c>
      <c r="I515" s="12" t="e">
        <f>VLOOKUP(CONCATENATE(N515,T515),Simulador!$H$26:$H$33,1,FALSE)</f>
        <v>#N/A</v>
      </c>
      <c r="J515" s="12" t="e">
        <f t="shared" si="9"/>
        <v>#N/A</v>
      </c>
      <c r="K515" s="13" t="e">
        <f t="shared" si="10"/>
        <v>#N/A</v>
      </c>
      <c r="L515" s="12" t="e">
        <f t="shared" si="11"/>
        <v>#N/A</v>
      </c>
      <c r="M515" s="14" t="s">
        <v>22</v>
      </c>
      <c r="N515" s="3" t="s">
        <v>76</v>
      </c>
      <c r="O515" s="20" t="str">
        <f>VLOOKUP(CONCATENATE($M515,$N515),Curriculos!$A$2:$J$332,4,FALSE)</f>
        <v>ECONOMIA BAIANA</v>
      </c>
      <c r="P515" s="21" t="str">
        <f>VLOOKUP(CONCATENATE($M515,$N515),Curriculos!$A$2:$J$332,5,FALSE)</f>
        <v>OP</v>
      </c>
      <c r="Q515" s="21" t="str">
        <f>VLOOKUP($N515,Oferta!$D$2:$P$100,5,FALSE)</f>
        <v>T</v>
      </c>
      <c r="R515" s="21">
        <f>VLOOKUP(CONCATENATE($M515,$N515),Curriculos!$A$2:$J$332,8,FALSE)</f>
        <v>60</v>
      </c>
      <c r="S515" s="5" t="s">
        <v>33</v>
      </c>
      <c r="T515" s="22" t="s">
        <v>24</v>
      </c>
      <c r="U515" s="21" t="str">
        <f>VLOOKUP(CONCATENATE($M515,$N515),Curriculos!$A$2:$J$332,10,FALSE)</f>
        <v>DCEC</v>
      </c>
      <c r="V515" s="20" t="e">
        <f>VLOOKUP(CONCATENATE($M515,$N515,$T515),Oferta!$B$2:$R$360,17,FALSE)</f>
        <v>#N/A</v>
      </c>
      <c r="W515" s="20" t="e">
        <f>VLOOKUP(CONCATENATE($M515,$N515,$T515),Oferta!$B$2:$Q$360,12,FALSE)</f>
        <v>#N/A</v>
      </c>
      <c r="X515" s="22">
        <v>2</v>
      </c>
      <c r="Y515" s="23" t="e">
        <f>VLOOKUP(CONCATENATE($W515,$X515),Mtz_Horarios!$E$2:$H$92,2,FALSE)</f>
        <v>#N/A</v>
      </c>
      <c r="Z515" s="23" t="e">
        <f>VLOOKUP(CONCATENATE($W515,$X515),Mtz_Horarios!$E$2:$H$92,3,FALSE)</f>
        <v>#N/A</v>
      </c>
      <c r="AA515" s="24" t="e">
        <f>VLOOKUP(CONCATENATE($W515,$X515),Mtz_Horarios!$E$2:$H$92,4,FALSE)</f>
        <v>#N/A</v>
      </c>
      <c r="AB515" s="20" t="e">
        <f>VLOOKUP(CONCATENATE($M515,$N515,$T515),Oferta!$B$2:$Q$360,16,FALSE)</f>
        <v>#N/A</v>
      </c>
      <c r="AC515" s="20" t="e">
        <f>VLOOKUP(CONCATENATE($M515,$N515,$T515),Oferta!$B$2:$Q$360,15,FALSE)</f>
        <v>#N/A</v>
      </c>
      <c r="AI515" s="5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12"/>
      <c r="AW515" s="12"/>
    </row>
    <row r="516" spans="1:49" ht="15" customHeight="1">
      <c r="A516" s="12"/>
      <c r="B516" s="12"/>
      <c r="C516" s="12"/>
      <c r="D516" s="12"/>
      <c r="E516" s="12"/>
      <c r="F516" s="12"/>
      <c r="G516" s="12"/>
      <c r="H516" s="12" t="e">
        <f t="shared" si="8"/>
        <v>#N/A</v>
      </c>
      <c r="I516" s="12" t="e">
        <f>VLOOKUP(CONCATENATE(N516,T516),Simulador!$H$26:$H$33,1,FALSE)</f>
        <v>#N/A</v>
      </c>
      <c r="J516" s="12" t="e">
        <f t="shared" si="9"/>
        <v>#N/A</v>
      </c>
      <c r="K516" s="13" t="e">
        <f t="shared" si="10"/>
        <v>#N/A</v>
      </c>
      <c r="L516" s="12" t="e">
        <f t="shared" si="11"/>
        <v>#N/A</v>
      </c>
      <c r="M516" s="14" t="s">
        <v>22</v>
      </c>
      <c r="N516" s="3" t="s">
        <v>76</v>
      </c>
      <c r="O516" s="20" t="str">
        <f>VLOOKUP(CONCATENATE($M516,$N516),Curriculos!$A$2:$J$332,4,FALSE)</f>
        <v>ECONOMIA BAIANA</v>
      </c>
      <c r="P516" s="21" t="str">
        <f>VLOOKUP(CONCATENATE($M516,$N516),Curriculos!$A$2:$J$332,5,FALSE)</f>
        <v>OP</v>
      </c>
      <c r="Q516" s="21" t="str">
        <f>VLOOKUP($N516,Oferta!$D$2:$P$100,5,FALSE)</f>
        <v>T</v>
      </c>
      <c r="R516" s="21">
        <f>VLOOKUP(CONCATENATE($M516,$N516),Curriculos!$A$2:$J$332,8,FALSE)</f>
        <v>60</v>
      </c>
      <c r="S516" s="5" t="s">
        <v>33</v>
      </c>
      <c r="T516" s="22" t="s">
        <v>24</v>
      </c>
      <c r="U516" s="21" t="str">
        <f>VLOOKUP(CONCATENATE($M516,$N516),Curriculos!$A$2:$J$332,10,FALSE)</f>
        <v>DCEC</v>
      </c>
      <c r="V516" s="20" t="e">
        <f>VLOOKUP(CONCATENATE($M516,$N516,$T516),Oferta!$B$2:$R$360,17,FALSE)</f>
        <v>#N/A</v>
      </c>
      <c r="W516" s="20" t="e">
        <f>VLOOKUP(CONCATENATE($M516,$N516,$T516),Oferta!$B$2:$Q$360,12,FALSE)</f>
        <v>#N/A</v>
      </c>
      <c r="X516" s="22">
        <v>3</v>
      </c>
      <c r="Y516" s="23" t="e">
        <f>VLOOKUP(CONCATENATE($W516,$X516),Mtz_Horarios!$E$2:$H$92,2,FALSE)</f>
        <v>#N/A</v>
      </c>
      <c r="Z516" s="23" t="e">
        <f>VLOOKUP(CONCATENATE($W516,$X516),Mtz_Horarios!$E$2:$H$92,3,FALSE)</f>
        <v>#N/A</v>
      </c>
      <c r="AA516" s="24" t="e">
        <f>VLOOKUP(CONCATENATE($W516,$X516),Mtz_Horarios!$E$2:$H$92,4,FALSE)</f>
        <v>#N/A</v>
      </c>
      <c r="AB516" s="20" t="e">
        <f>VLOOKUP(CONCATENATE($M516,$N516,$T516),Oferta!$B$2:$Q$360,16,FALSE)</f>
        <v>#N/A</v>
      </c>
      <c r="AC516" s="20" t="e">
        <f>VLOOKUP(CONCATENATE($M516,$N516,$T516),Oferta!$B$2:$Q$360,15,FALSE)</f>
        <v>#N/A</v>
      </c>
      <c r="AI516" s="5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12"/>
      <c r="AW516" s="12"/>
    </row>
    <row r="517" spans="1:49" ht="15" customHeight="1">
      <c r="A517" s="12"/>
      <c r="B517" s="12"/>
      <c r="C517" s="12"/>
      <c r="D517" s="12"/>
      <c r="E517" s="12"/>
      <c r="F517" s="12"/>
      <c r="G517" s="12"/>
      <c r="H517" s="12" t="e">
        <f t="shared" si="8"/>
        <v>#N/A</v>
      </c>
      <c r="I517" s="12" t="e">
        <f>VLOOKUP(CONCATENATE(N517,T517),Simulador!$H$26:$H$33,1,FALSE)</f>
        <v>#N/A</v>
      </c>
      <c r="J517" s="12" t="e">
        <f t="shared" si="9"/>
        <v>#N/A</v>
      </c>
      <c r="K517" s="13" t="e">
        <f t="shared" si="10"/>
        <v>#N/A</v>
      </c>
      <c r="L517" s="12" t="e">
        <f t="shared" si="11"/>
        <v>#N/A</v>
      </c>
      <c r="M517" s="14" t="s">
        <v>22</v>
      </c>
      <c r="N517" s="3" t="s">
        <v>76</v>
      </c>
      <c r="O517" s="20" t="str">
        <f>VLOOKUP(CONCATENATE($M517,$N517),Curriculos!$A$2:$J$332,4,FALSE)</f>
        <v>ECONOMIA BAIANA</v>
      </c>
      <c r="P517" s="21" t="str">
        <f>VLOOKUP(CONCATENATE($M517,$N517),Curriculos!$A$2:$J$332,5,FALSE)</f>
        <v>OP</v>
      </c>
      <c r="Q517" s="21" t="str">
        <f>VLOOKUP($N517,Oferta!$D$2:$P$100,5,FALSE)</f>
        <v>T</v>
      </c>
      <c r="R517" s="21">
        <f>VLOOKUP(CONCATENATE($M517,$N517),Curriculos!$A$2:$J$332,8,FALSE)</f>
        <v>60</v>
      </c>
      <c r="S517" s="5" t="s">
        <v>33</v>
      </c>
      <c r="T517" s="22" t="s">
        <v>24</v>
      </c>
      <c r="U517" s="21" t="str">
        <f>VLOOKUP(CONCATENATE($M517,$N517),Curriculos!$A$2:$J$332,10,FALSE)</f>
        <v>DCEC</v>
      </c>
      <c r="V517" s="20" t="e">
        <f>VLOOKUP(CONCATENATE($M517,$N517,$T517),Oferta!$B$2:$R$360,17,FALSE)</f>
        <v>#N/A</v>
      </c>
      <c r="W517" s="20" t="e">
        <f>VLOOKUP(CONCATENATE($M517,$N517,$T517),Oferta!$B$2:$Q$360,12,FALSE)</f>
        <v>#N/A</v>
      </c>
      <c r="X517" s="22">
        <v>4</v>
      </c>
      <c r="Y517" s="23" t="e">
        <f>VLOOKUP(CONCATENATE($W517,$X517),Mtz_Horarios!$E$2:$H$92,2,FALSE)</f>
        <v>#N/A</v>
      </c>
      <c r="Z517" s="23" t="e">
        <f>VLOOKUP(CONCATENATE($W517,$X517),Mtz_Horarios!$E$2:$H$92,3,FALSE)</f>
        <v>#N/A</v>
      </c>
      <c r="AA517" s="24" t="e">
        <f>VLOOKUP(CONCATENATE($W517,$X517),Mtz_Horarios!$E$2:$H$92,4,FALSE)</f>
        <v>#N/A</v>
      </c>
      <c r="AB517" s="20" t="e">
        <f>VLOOKUP(CONCATENATE($M517,$N517,$T517),Oferta!$B$2:$Q$360,16,FALSE)</f>
        <v>#N/A</v>
      </c>
      <c r="AC517" s="20" t="e">
        <f>VLOOKUP(CONCATENATE($M517,$N517,$T517),Oferta!$B$2:$Q$360,15,FALSE)</f>
        <v>#N/A</v>
      </c>
      <c r="AI517" s="5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12"/>
      <c r="AW517" s="12"/>
    </row>
    <row r="518" spans="1:49" ht="15" customHeight="1">
      <c r="A518" s="12"/>
      <c r="B518" s="12"/>
      <c r="C518" s="12"/>
      <c r="D518" s="12"/>
      <c r="E518" s="12"/>
      <c r="F518" s="12"/>
      <c r="G518" s="12"/>
      <c r="H518" s="12" t="e">
        <f t="shared" si="8"/>
        <v>#N/A</v>
      </c>
      <c r="I518" s="12" t="e">
        <f>VLOOKUP(CONCATENATE(N518,T518),Simulador!$H$26:$H$33,1,FALSE)</f>
        <v>#N/A</v>
      </c>
      <c r="J518" s="12" t="e">
        <f t="shared" si="9"/>
        <v>#N/A</v>
      </c>
      <c r="K518" s="13" t="e">
        <f t="shared" si="10"/>
        <v>#N/A</v>
      </c>
      <c r="L518" s="12" t="e">
        <f t="shared" si="11"/>
        <v>#N/A</v>
      </c>
      <c r="M518" s="14" t="s">
        <v>31</v>
      </c>
      <c r="N518" s="3" t="s">
        <v>41</v>
      </c>
      <c r="O518" s="20" t="str">
        <f>VLOOKUP(CONCATENATE($M518,$N518),Curriculos!$A$2:$J$332,4,FALSE)</f>
        <v>ECONOMIA BRASILEIRA E CONTEMPORÂNEA I</v>
      </c>
      <c r="P518" s="21" t="str">
        <f>VLOOKUP(CONCATENATE($M518,$N518),Curriculos!$A$2:$J$332,5,FALSE)</f>
        <v>OB</v>
      </c>
      <c r="Q518" s="21" t="str">
        <f>VLOOKUP($N518,Oferta!$D$2:$P$100,5,FALSE)</f>
        <v>T</v>
      </c>
      <c r="R518" s="21">
        <f>VLOOKUP(CONCATENATE($M518,$N518),Curriculos!$A$2:$J$332,8,FALSE)</f>
        <v>60</v>
      </c>
      <c r="S518" s="5" t="s">
        <v>33</v>
      </c>
      <c r="T518" s="22" t="s">
        <v>24</v>
      </c>
      <c r="U518" s="21" t="str">
        <f>VLOOKUP(CONCATENATE($M518,$N518),Curriculos!$A$2:$J$332,10,FALSE)</f>
        <v>DCEC</v>
      </c>
      <c r="V518" s="20" t="e">
        <f>VLOOKUP(CONCATENATE($M518,$N518,$T518),Oferta!$B$2:$R$360,17,FALSE)</f>
        <v>#N/A</v>
      </c>
      <c r="W518" s="20" t="e">
        <f>VLOOKUP(CONCATENATE($M518,$N518,$T518),Oferta!$B$2:$Q$360,12,FALSE)</f>
        <v>#N/A</v>
      </c>
      <c r="X518" s="22">
        <v>1</v>
      </c>
      <c r="Y518" s="23" t="e">
        <f>VLOOKUP(CONCATENATE($W518,$X518),Mtz_Horarios!$E$2:$H$92,2,FALSE)</f>
        <v>#N/A</v>
      </c>
      <c r="Z518" s="23" t="e">
        <f>VLOOKUP(CONCATENATE($W518,$X518),Mtz_Horarios!$E$2:$H$92,3,FALSE)</f>
        <v>#N/A</v>
      </c>
      <c r="AA518" s="24" t="e">
        <f>VLOOKUP(CONCATENATE($W518,$X518),Mtz_Horarios!$E$2:$H$92,4,FALSE)</f>
        <v>#N/A</v>
      </c>
      <c r="AB518" s="20" t="e">
        <f>VLOOKUP(CONCATENATE($M518,$N518,$T518),Oferta!$B$2:$Q$360,16,FALSE)</f>
        <v>#N/A</v>
      </c>
      <c r="AC518" s="20" t="e">
        <f>VLOOKUP(CONCATENATE($M518,$N518,$T518),Oferta!$B$2:$Q$360,15,FALSE)</f>
        <v>#N/A</v>
      </c>
      <c r="AI518" s="5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12"/>
      <c r="AW518" s="12"/>
    </row>
    <row r="519" spans="1:49" ht="15" customHeight="1">
      <c r="A519" s="12"/>
      <c r="B519" s="12"/>
      <c r="C519" s="12"/>
      <c r="D519" s="12"/>
      <c r="E519" s="12"/>
      <c r="F519" s="12"/>
      <c r="G519" s="12"/>
      <c r="H519" s="12" t="e">
        <f t="shared" si="8"/>
        <v>#N/A</v>
      </c>
      <c r="I519" s="12" t="e">
        <f>VLOOKUP(CONCATENATE(N519,T519),Simulador!$H$26:$H$33,1,FALSE)</f>
        <v>#N/A</v>
      </c>
      <c r="J519" s="12" t="e">
        <f t="shared" si="9"/>
        <v>#N/A</v>
      </c>
      <c r="K519" s="13" t="e">
        <f t="shared" si="10"/>
        <v>#N/A</v>
      </c>
      <c r="L519" s="12" t="e">
        <f t="shared" si="11"/>
        <v>#N/A</v>
      </c>
      <c r="M519" s="14" t="s">
        <v>31</v>
      </c>
      <c r="N519" s="3" t="s">
        <v>41</v>
      </c>
      <c r="O519" s="20" t="str">
        <f>VLOOKUP(CONCATENATE($M519,$N519),Curriculos!$A$2:$J$332,4,FALSE)</f>
        <v>ECONOMIA BRASILEIRA E CONTEMPORÂNEA I</v>
      </c>
      <c r="P519" s="21" t="str">
        <f>VLOOKUP(CONCATENATE($M519,$N519),Curriculos!$A$2:$J$332,5,FALSE)</f>
        <v>OB</v>
      </c>
      <c r="Q519" s="21" t="str">
        <f>VLOOKUP($N519,Oferta!$D$2:$P$100,5,FALSE)</f>
        <v>T</v>
      </c>
      <c r="R519" s="21">
        <f>VLOOKUP(CONCATENATE($M519,$N519),Curriculos!$A$2:$J$332,8,FALSE)</f>
        <v>60</v>
      </c>
      <c r="S519" s="5" t="s">
        <v>33</v>
      </c>
      <c r="T519" s="22" t="s">
        <v>24</v>
      </c>
      <c r="U519" s="21" t="str">
        <f>VLOOKUP(CONCATENATE($M519,$N519),Curriculos!$A$2:$J$332,10,FALSE)</f>
        <v>DCEC</v>
      </c>
      <c r="V519" s="20" t="e">
        <f>VLOOKUP(CONCATENATE($M519,$N519,$T519),Oferta!$B$2:$R$360,17,FALSE)</f>
        <v>#N/A</v>
      </c>
      <c r="W519" s="20" t="e">
        <f>VLOOKUP(CONCATENATE($M519,$N519,$T519),Oferta!$B$2:$Q$360,12,FALSE)</f>
        <v>#N/A</v>
      </c>
      <c r="X519" s="22">
        <v>2</v>
      </c>
      <c r="Y519" s="23" t="e">
        <f>VLOOKUP(CONCATENATE($W519,$X519),Mtz_Horarios!$E$2:$H$92,2,FALSE)</f>
        <v>#N/A</v>
      </c>
      <c r="Z519" s="23" t="e">
        <f>VLOOKUP(CONCATENATE($W519,$X519),Mtz_Horarios!$E$2:$H$92,3,FALSE)</f>
        <v>#N/A</v>
      </c>
      <c r="AA519" s="24" t="e">
        <f>VLOOKUP(CONCATENATE($W519,$X519),Mtz_Horarios!$E$2:$H$92,4,FALSE)</f>
        <v>#N/A</v>
      </c>
      <c r="AB519" s="20" t="e">
        <f>VLOOKUP(CONCATENATE($M519,$N519,$T519),Oferta!$B$2:$Q$360,16,FALSE)</f>
        <v>#N/A</v>
      </c>
      <c r="AC519" s="20" t="e">
        <f>VLOOKUP(CONCATENATE($M519,$N519,$T519),Oferta!$B$2:$Q$360,15,FALSE)</f>
        <v>#N/A</v>
      </c>
      <c r="AI519" s="5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12"/>
      <c r="AW519" s="12"/>
    </row>
    <row r="520" spans="1:49" ht="15" customHeight="1">
      <c r="A520" s="12"/>
      <c r="B520" s="12"/>
      <c r="C520" s="12"/>
      <c r="D520" s="12"/>
      <c r="E520" s="12"/>
      <c r="F520" s="12"/>
      <c r="G520" s="12"/>
      <c r="H520" s="12" t="e">
        <f t="shared" si="8"/>
        <v>#N/A</v>
      </c>
      <c r="I520" s="12" t="e">
        <f>VLOOKUP(CONCATENATE(N520,T520),Simulador!$H$26:$H$33,1,FALSE)</f>
        <v>#N/A</v>
      </c>
      <c r="J520" s="12" t="e">
        <f t="shared" si="9"/>
        <v>#N/A</v>
      </c>
      <c r="K520" s="13" t="e">
        <f t="shared" si="10"/>
        <v>#N/A</v>
      </c>
      <c r="L520" s="12" t="e">
        <f t="shared" si="11"/>
        <v>#N/A</v>
      </c>
      <c r="M520" s="14" t="s">
        <v>31</v>
      </c>
      <c r="N520" s="3" t="s">
        <v>41</v>
      </c>
      <c r="O520" s="20" t="str">
        <f>VLOOKUP(CONCATENATE($M520,$N520),Curriculos!$A$2:$J$332,4,FALSE)</f>
        <v>ECONOMIA BRASILEIRA E CONTEMPORÂNEA I</v>
      </c>
      <c r="P520" s="21" t="str">
        <f>VLOOKUP(CONCATENATE($M520,$N520),Curriculos!$A$2:$J$332,5,FALSE)</f>
        <v>OB</v>
      </c>
      <c r="Q520" s="21" t="str">
        <f>VLOOKUP($N520,Oferta!$D$2:$P$100,5,FALSE)</f>
        <v>T</v>
      </c>
      <c r="R520" s="21">
        <f>VLOOKUP(CONCATENATE($M520,$N520),Curriculos!$A$2:$J$332,8,FALSE)</f>
        <v>60</v>
      </c>
      <c r="S520" s="5" t="s">
        <v>33</v>
      </c>
      <c r="T520" s="22" t="s">
        <v>24</v>
      </c>
      <c r="U520" s="21" t="str">
        <f>VLOOKUP(CONCATENATE($M520,$N520),Curriculos!$A$2:$J$332,10,FALSE)</f>
        <v>DCEC</v>
      </c>
      <c r="V520" s="20" t="e">
        <f>VLOOKUP(CONCATENATE($M520,$N520,$T520),Oferta!$B$2:$R$360,17,FALSE)</f>
        <v>#N/A</v>
      </c>
      <c r="W520" s="20" t="e">
        <f>VLOOKUP(CONCATENATE($M520,$N520,$T520),Oferta!$B$2:$Q$360,12,FALSE)</f>
        <v>#N/A</v>
      </c>
      <c r="X520" s="22">
        <v>3</v>
      </c>
      <c r="Y520" s="23" t="e">
        <f>VLOOKUP(CONCATENATE($W520,$X520),Mtz_Horarios!$E$2:$H$92,2,FALSE)</f>
        <v>#N/A</v>
      </c>
      <c r="Z520" s="23" t="e">
        <f>VLOOKUP(CONCATENATE($W520,$X520),Mtz_Horarios!$E$2:$H$92,3,FALSE)</f>
        <v>#N/A</v>
      </c>
      <c r="AA520" s="24" t="e">
        <f>VLOOKUP(CONCATENATE($W520,$X520),Mtz_Horarios!$E$2:$H$92,4,FALSE)</f>
        <v>#N/A</v>
      </c>
      <c r="AB520" s="20" t="e">
        <f>VLOOKUP(CONCATENATE($M520,$N520,$T520),Oferta!$B$2:$Q$360,16,FALSE)</f>
        <v>#N/A</v>
      </c>
      <c r="AC520" s="20" t="e">
        <f>VLOOKUP(CONCATENATE($M520,$N520,$T520),Oferta!$B$2:$Q$360,15,FALSE)</f>
        <v>#N/A</v>
      </c>
      <c r="AI520" s="5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12"/>
      <c r="AW520" s="12"/>
    </row>
    <row r="521" spans="1:49" ht="15" customHeight="1">
      <c r="A521" s="12"/>
      <c r="B521" s="12"/>
      <c r="C521" s="12"/>
      <c r="D521" s="12"/>
      <c r="E521" s="12"/>
      <c r="F521" s="12"/>
      <c r="G521" s="12"/>
      <c r="H521" s="12" t="e">
        <f t="shared" si="8"/>
        <v>#N/A</v>
      </c>
      <c r="I521" s="12" t="e">
        <f>VLOOKUP(CONCATENATE(N521,T521),Simulador!$H$26:$H$33,1,FALSE)</f>
        <v>#N/A</v>
      </c>
      <c r="J521" s="12" t="e">
        <f t="shared" si="9"/>
        <v>#N/A</v>
      </c>
      <c r="K521" s="13" t="e">
        <f t="shared" si="10"/>
        <v>#N/A</v>
      </c>
      <c r="L521" s="12" t="e">
        <f t="shared" si="11"/>
        <v>#N/A</v>
      </c>
      <c r="M521" s="14" t="s">
        <v>31</v>
      </c>
      <c r="N521" s="3" t="s">
        <v>41</v>
      </c>
      <c r="O521" s="20" t="str">
        <f>VLOOKUP(CONCATENATE($M521,$N521),Curriculos!$A$2:$J$332,4,FALSE)</f>
        <v>ECONOMIA BRASILEIRA E CONTEMPORÂNEA I</v>
      </c>
      <c r="P521" s="21" t="str">
        <f>VLOOKUP(CONCATENATE($M521,$N521),Curriculos!$A$2:$J$332,5,FALSE)</f>
        <v>OB</v>
      </c>
      <c r="Q521" s="21" t="str">
        <f>VLOOKUP($N521,Oferta!$D$2:$P$100,5,FALSE)</f>
        <v>T</v>
      </c>
      <c r="R521" s="21">
        <f>VLOOKUP(CONCATENATE($M521,$N521),Curriculos!$A$2:$J$332,8,FALSE)</f>
        <v>60</v>
      </c>
      <c r="S521" s="5" t="s">
        <v>33</v>
      </c>
      <c r="T521" s="22" t="s">
        <v>24</v>
      </c>
      <c r="U521" s="21" t="str">
        <f>VLOOKUP(CONCATENATE($M521,$N521),Curriculos!$A$2:$J$332,10,FALSE)</f>
        <v>DCEC</v>
      </c>
      <c r="V521" s="20" t="e">
        <f>VLOOKUP(CONCATENATE($M521,$N521,$T521),Oferta!$B$2:$R$360,17,FALSE)</f>
        <v>#N/A</v>
      </c>
      <c r="W521" s="20" t="e">
        <f>VLOOKUP(CONCATENATE($M521,$N521,$T521),Oferta!$B$2:$Q$360,12,FALSE)</f>
        <v>#N/A</v>
      </c>
      <c r="X521" s="22">
        <v>4</v>
      </c>
      <c r="Y521" s="23" t="e">
        <f>VLOOKUP(CONCATENATE($W521,$X521),Mtz_Horarios!$E$2:$H$92,2,FALSE)</f>
        <v>#N/A</v>
      </c>
      <c r="Z521" s="23" t="e">
        <f>VLOOKUP(CONCATENATE($W521,$X521),Mtz_Horarios!$E$2:$H$92,3,FALSE)</f>
        <v>#N/A</v>
      </c>
      <c r="AA521" s="24" t="e">
        <f>VLOOKUP(CONCATENATE($W521,$X521),Mtz_Horarios!$E$2:$H$92,4,FALSE)</f>
        <v>#N/A</v>
      </c>
      <c r="AB521" s="20" t="e">
        <f>VLOOKUP(CONCATENATE($M521,$N521,$T521),Oferta!$B$2:$Q$360,16,FALSE)</f>
        <v>#N/A</v>
      </c>
      <c r="AC521" s="20" t="e">
        <f>VLOOKUP(CONCATENATE($M521,$N521,$T521),Oferta!$B$2:$Q$360,15,FALSE)</f>
        <v>#N/A</v>
      </c>
      <c r="AI521" s="5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12"/>
      <c r="AW521" s="12"/>
    </row>
    <row r="522" spans="1:49" ht="15" customHeight="1">
      <c r="A522" s="12"/>
      <c r="B522" s="12"/>
      <c r="C522" s="12"/>
      <c r="D522" s="12"/>
      <c r="E522" s="12"/>
      <c r="F522" s="12"/>
      <c r="G522" s="12"/>
      <c r="H522" s="12" t="e">
        <f t="shared" si="8"/>
        <v>#N/A</v>
      </c>
      <c r="I522" s="12" t="e">
        <f>VLOOKUP(CONCATENATE(N522,T522),Simulador!$H$26:$H$33,1,FALSE)</f>
        <v>#N/A</v>
      </c>
      <c r="J522" s="12" t="e">
        <f t="shared" si="9"/>
        <v>#N/A</v>
      </c>
      <c r="K522" s="13" t="e">
        <f t="shared" si="10"/>
        <v>#N/A</v>
      </c>
      <c r="L522" s="12" t="e">
        <f t="shared" si="11"/>
        <v>#N/A</v>
      </c>
      <c r="M522" s="14" t="s">
        <v>31</v>
      </c>
      <c r="N522" s="3" t="s">
        <v>41</v>
      </c>
      <c r="O522" s="20" t="str">
        <f>VLOOKUP(CONCATENATE($M522,$N522),Curriculos!$A$2:$J$332,4,FALSE)</f>
        <v>ECONOMIA BRASILEIRA E CONTEMPORÂNEA I</v>
      </c>
      <c r="P522" s="21" t="str">
        <f>VLOOKUP(CONCATENATE($M522,$N522),Curriculos!$A$2:$J$332,5,FALSE)</f>
        <v>OB</v>
      </c>
      <c r="Q522" s="21" t="str">
        <f>VLOOKUP($N522,Oferta!$D$2:$P$100,5,FALSE)</f>
        <v>T</v>
      </c>
      <c r="R522" s="21">
        <f>VLOOKUP(CONCATENATE($M522,$N522),Curriculos!$A$2:$J$332,8,FALSE)</f>
        <v>60</v>
      </c>
      <c r="S522" s="5" t="s">
        <v>33</v>
      </c>
      <c r="T522" s="22" t="s">
        <v>29</v>
      </c>
      <c r="U522" s="21" t="str">
        <f>VLOOKUP(CONCATENATE($M522,$N522),Curriculos!$A$2:$J$332,10,FALSE)</f>
        <v>DCEC</v>
      </c>
      <c r="V522" s="20" t="e">
        <f>VLOOKUP(CONCATENATE($M522,$N522,$T522),Oferta!$B$2:$R$360,17,FALSE)</f>
        <v>#N/A</v>
      </c>
      <c r="W522" s="20" t="e">
        <f>VLOOKUP(CONCATENATE($M522,$N522,$T522),Oferta!$B$2:$Q$360,12,FALSE)</f>
        <v>#N/A</v>
      </c>
      <c r="X522" s="22">
        <v>1</v>
      </c>
      <c r="Y522" s="23" t="e">
        <f>VLOOKUP(CONCATENATE($W522,$X522),Mtz_Horarios!$E$2:$H$92,2,FALSE)</f>
        <v>#N/A</v>
      </c>
      <c r="Z522" s="23" t="e">
        <f>VLOOKUP(CONCATENATE($W522,$X522),Mtz_Horarios!$E$2:$H$92,3,FALSE)</f>
        <v>#N/A</v>
      </c>
      <c r="AA522" s="24" t="e">
        <f>VLOOKUP(CONCATENATE($W522,$X522),Mtz_Horarios!$E$2:$H$92,4,FALSE)</f>
        <v>#N/A</v>
      </c>
      <c r="AB522" s="20" t="e">
        <f>VLOOKUP(CONCATENATE($M522,$N522,$T522),Oferta!$B$2:$Q$360,16,FALSE)</f>
        <v>#N/A</v>
      </c>
      <c r="AC522" s="20" t="e">
        <f>VLOOKUP(CONCATENATE($M522,$N522,$T522),Oferta!$B$2:$Q$360,15,FALSE)</f>
        <v>#N/A</v>
      </c>
      <c r="AI522" s="5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12"/>
      <c r="AW522" s="12"/>
    </row>
    <row r="523" spans="1:49" ht="15" customHeight="1">
      <c r="A523" s="12"/>
      <c r="B523" s="12"/>
      <c r="C523" s="12"/>
      <c r="D523" s="12"/>
      <c r="E523" s="12"/>
      <c r="F523" s="12"/>
      <c r="G523" s="12"/>
      <c r="H523" s="12" t="e">
        <f t="shared" si="8"/>
        <v>#N/A</v>
      </c>
      <c r="I523" s="12" t="e">
        <f>VLOOKUP(CONCATENATE(N523,T523),Simulador!$H$26:$H$33,1,FALSE)</f>
        <v>#N/A</v>
      </c>
      <c r="J523" s="12" t="e">
        <f t="shared" si="9"/>
        <v>#N/A</v>
      </c>
      <c r="K523" s="13" t="e">
        <f t="shared" si="10"/>
        <v>#N/A</v>
      </c>
      <c r="L523" s="12" t="e">
        <f t="shared" si="11"/>
        <v>#N/A</v>
      </c>
      <c r="M523" s="14" t="s">
        <v>31</v>
      </c>
      <c r="N523" s="3" t="s">
        <v>41</v>
      </c>
      <c r="O523" s="20" t="str">
        <f>VLOOKUP(CONCATENATE($M523,$N523),Curriculos!$A$2:$J$332,4,FALSE)</f>
        <v>ECONOMIA BRASILEIRA E CONTEMPORÂNEA I</v>
      </c>
      <c r="P523" s="21" t="str">
        <f>VLOOKUP(CONCATENATE($M523,$N523),Curriculos!$A$2:$J$332,5,FALSE)</f>
        <v>OB</v>
      </c>
      <c r="Q523" s="21" t="str">
        <f>VLOOKUP($N523,Oferta!$D$2:$P$100,5,FALSE)</f>
        <v>T</v>
      </c>
      <c r="R523" s="21">
        <f>VLOOKUP(CONCATENATE($M523,$N523),Curriculos!$A$2:$J$332,8,FALSE)</f>
        <v>60</v>
      </c>
      <c r="S523" s="5" t="s">
        <v>33</v>
      </c>
      <c r="T523" s="22" t="s">
        <v>29</v>
      </c>
      <c r="U523" s="21" t="str">
        <f>VLOOKUP(CONCATENATE($M523,$N523),Curriculos!$A$2:$J$332,10,FALSE)</f>
        <v>DCEC</v>
      </c>
      <c r="V523" s="20" t="e">
        <f>VLOOKUP(CONCATENATE($M523,$N523,$T523),Oferta!$B$2:$R$360,17,FALSE)</f>
        <v>#N/A</v>
      </c>
      <c r="W523" s="20" t="e">
        <f>VLOOKUP(CONCATENATE($M523,$N523,$T523),Oferta!$B$2:$Q$360,12,FALSE)</f>
        <v>#N/A</v>
      </c>
      <c r="X523" s="22">
        <v>2</v>
      </c>
      <c r="Y523" s="23" t="e">
        <f>VLOOKUP(CONCATENATE($W523,$X523),Mtz_Horarios!$E$2:$H$92,2,FALSE)</f>
        <v>#N/A</v>
      </c>
      <c r="Z523" s="23" t="e">
        <f>VLOOKUP(CONCATENATE($W523,$X523),Mtz_Horarios!$E$2:$H$92,3,FALSE)</f>
        <v>#N/A</v>
      </c>
      <c r="AA523" s="24" t="e">
        <f>VLOOKUP(CONCATENATE($W523,$X523),Mtz_Horarios!$E$2:$H$92,4,FALSE)</f>
        <v>#N/A</v>
      </c>
      <c r="AB523" s="20" t="e">
        <f>VLOOKUP(CONCATENATE($M523,$N523,$T523),Oferta!$B$2:$Q$360,16,FALSE)</f>
        <v>#N/A</v>
      </c>
      <c r="AC523" s="20" t="e">
        <f>VLOOKUP(CONCATENATE($M523,$N523,$T523),Oferta!$B$2:$Q$360,15,FALSE)</f>
        <v>#N/A</v>
      </c>
      <c r="AI523" s="5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12"/>
      <c r="AW523" s="12"/>
    </row>
    <row r="524" spans="1:49" ht="15" customHeight="1">
      <c r="A524" s="12"/>
      <c r="B524" s="12"/>
      <c r="C524" s="12"/>
      <c r="D524" s="12"/>
      <c r="E524" s="12"/>
      <c r="F524" s="12"/>
      <c r="G524" s="12"/>
      <c r="H524" s="12" t="e">
        <f t="shared" si="8"/>
        <v>#N/A</v>
      </c>
      <c r="I524" s="12" t="e">
        <f>VLOOKUP(CONCATENATE(N524,T524),Simulador!$H$26:$H$33,1,FALSE)</f>
        <v>#N/A</v>
      </c>
      <c r="J524" s="12" t="e">
        <f t="shared" si="9"/>
        <v>#N/A</v>
      </c>
      <c r="K524" s="13" t="e">
        <f t="shared" si="10"/>
        <v>#N/A</v>
      </c>
      <c r="L524" s="12" t="e">
        <f t="shared" si="11"/>
        <v>#N/A</v>
      </c>
      <c r="M524" s="14" t="s">
        <v>31</v>
      </c>
      <c r="N524" s="3" t="s">
        <v>41</v>
      </c>
      <c r="O524" s="20" t="str">
        <f>VLOOKUP(CONCATENATE($M524,$N524),Curriculos!$A$2:$J$332,4,FALSE)</f>
        <v>ECONOMIA BRASILEIRA E CONTEMPORÂNEA I</v>
      </c>
      <c r="P524" s="21" t="str">
        <f>VLOOKUP(CONCATENATE($M524,$N524),Curriculos!$A$2:$J$332,5,FALSE)</f>
        <v>OB</v>
      </c>
      <c r="Q524" s="21" t="str">
        <f>VLOOKUP($N524,Oferta!$D$2:$P$100,5,FALSE)</f>
        <v>T</v>
      </c>
      <c r="R524" s="21">
        <f>VLOOKUP(CONCATENATE($M524,$N524),Curriculos!$A$2:$J$332,8,FALSE)</f>
        <v>60</v>
      </c>
      <c r="S524" s="5" t="s">
        <v>33</v>
      </c>
      <c r="T524" s="22" t="s">
        <v>29</v>
      </c>
      <c r="U524" s="21" t="str">
        <f>VLOOKUP(CONCATENATE($M524,$N524),Curriculos!$A$2:$J$332,10,FALSE)</f>
        <v>DCEC</v>
      </c>
      <c r="V524" s="20" t="e">
        <f>VLOOKUP(CONCATENATE($M524,$N524,$T524),Oferta!$B$2:$R$360,17,FALSE)</f>
        <v>#N/A</v>
      </c>
      <c r="W524" s="20" t="e">
        <f>VLOOKUP(CONCATENATE($M524,$N524,$T524),Oferta!$B$2:$Q$360,12,FALSE)</f>
        <v>#N/A</v>
      </c>
      <c r="X524" s="22">
        <v>3</v>
      </c>
      <c r="Y524" s="23" t="e">
        <f>VLOOKUP(CONCATENATE($W524,$X524),Mtz_Horarios!$E$2:$H$92,2,FALSE)</f>
        <v>#N/A</v>
      </c>
      <c r="Z524" s="23" t="e">
        <f>VLOOKUP(CONCATENATE($W524,$X524),Mtz_Horarios!$E$2:$H$92,3,FALSE)</f>
        <v>#N/A</v>
      </c>
      <c r="AA524" s="24" t="e">
        <f>VLOOKUP(CONCATENATE($W524,$X524),Mtz_Horarios!$E$2:$H$92,4,FALSE)</f>
        <v>#N/A</v>
      </c>
      <c r="AB524" s="20" t="e">
        <f>VLOOKUP(CONCATENATE($M524,$N524,$T524),Oferta!$B$2:$Q$360,16,FALSE)</f>
        <v>#N/A</v>
      </c>
      <c r="AC524" s="20" t="e">
        <f>VLOOKUP(CONCATENATE($M524,$N524,$T524),Oferta!$B$2:$Q$360,15,FALSE)</f>
        <v>#N/A</v>
      </c>
      <c r="AI524" s="5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12"/>
      <c r="AW524" s="12"/>
    </row>
    <row r="525" spans="1:49" ht="15" customHeight="1">
      <c r="A525" s="12"/>
      <c r="B525" s="12"/>
      <c r="C525" s="12"/>
      <c r="D525" s="12"/>
      <c r="E525" s="12"/>
      <c r="F525" s="12"/>
      <c r="G525" s="12"/>
      <c r="H525" s="12" t="e">
        <f t="shared" si="8"/>
        <v>#N/A</v>
      </c>
      <c r="I525" s="12" t="e">
        <f>VLOOKUP(CONCATENATE(N525,T525),Simulador!$H$26:$H$33,1,FALSE)</f>
        <v>#N/A</v>
      </c>
      <c r="J525" s="12" t="e">
        <f t="shared" si="9"/>
        <v>#N/A</v>
      </c>
      <c r="K525" s="13" t="e">
        <f t="shared" si="10"/>
        <v>#N/A</v>
      </c>
      <c r="L525" s="12" t="e">
        <f t="shared" si="11"/>
        <v>#N/A</v>
      </c>
      <c r="M525" s="14" t="s">
        <v>31</v>
      </c>
      <c r="N525" s="3" t="s">
        <v>41</v>
      </c>
      <c r="O525" s="20" t="str">
        <f>VLOOKUP(CONCATENATE($M525,$N525),Curriculos!$A$2:$J$332,4,FALSE)</f>
        <v>ECONOMIA BRASILEIRA E CONTEMPORÂNEA I</v>
      </c>
      <c r="P525" s="21" t="str">
        <f>VLOOKUP(CONCATENATE($M525,$N525),Curriculos!$A$2:$J$332,5,FALSE)</f>
        <v>OB</v>
      </c>
      <c r="Q525" s="21" t="str">
        <f>VLOOKUP($N525,Oferta!$D$2:$P$100,5,FALSE)</f>
        <v>T</v>
      </c>
      <c r="R525" s="21">
        <f>VLOOKUP(CONCATENATE($M525,$N525),Curriculos!$A$2:$J$332,8,FALSE)</f>
        <v>60</v>
      </c>
      <c r="S525" s="5" t="s">
        <v>33</v>
      </c>
      <c r="T525" s="22" t="s">
        <v>29</v>
      </c>
      <c r="U525" s="21" t="str">
        <f>VLOOKUP(CONCATENATE($M525,$N525),Curriculos!$A$2:$J$332,10,FALSE)</f>
        <v>DCEC</v>
      </c>
      <c r="V525" s="20" t="e">
        <f>VLOOKUP(CONCATENATE($M525,$N525,$T525),Oferta!$B$2:$R$360,17,FALSE)</f>
        <v>#N/A</v>
      </c>
      <c r="W525" s="20" t="e">
        <f>VLOOKUP(CONCATENATE($M525,$N525,$T525),Oferta!$B$2:$Q$360,12,FALSE)</f>
        <v>#N/A</v>
      </c>
      <c r="X525" s="22">
        <v>4</v>
      </c>
      <c r="Y525" s="23" t="e">
        <f>VLOOKUP(CONCATENATE($W525,$X525),Mtz_Horarios!$E$2:$H$92,2,FALSE)</f>
        <v>#N/A</v>
      </c>
      <c r="Z525" s="23" t="e">
        <f>VLOOKUP(CONCATENATE($W525,$X525),Mtz_Horarios!$E$2:$H$92,3,FALSE)</f>
        <v>#N/A</v>
      </c>
      <c r="AA525" s="24" t="e">
        <f>VLOOKUP(CONCATENATE($W525,$X525),Mtz_Horarios!$E$2:$H$92,4,FALSE)</f>
        <v>#N/A</v>
      </c>
      <c r="AB525" s="20" t="e">
        <f>VLOOKUP(CONCATENATE($M525,$N525,$T525),Oferta!$B$2:$Q$360,16,FALSE)</f>
        <v>#N/A</v>
      </c>
      <c r="AC525" s="20" t="e">
        <f>VLOOKUP(CONCATENATE($M525,$N525,$T525),Oferta!$B$2:$Q$360,15,FALSE)</f>
        <v>#N/A</v>
      </c>
      <c r="AI525" s="5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12"/>
      <c r="AW525" s="12"/>
    </row>
    <row r="526" spans="1:49" ht="15" customHeight="1">
      <c r="A526" s="12"/>
      <c r="B526" s="12"/>
      <c r="C526" s="12"/>
      <c r="D526" s="12"/>
      <c r="E526" s="12"/>
      <c r="F526" s="12"/>
      <c r="G526" s="12"/>
      <c r="H526" s="12" t="e">
        <f t="shared" si="8"/>
        <v>#N/A</v>
      </c>
      <c r="I526" s="12" t="e">
        <f>VLOOKUP(CONCATENATE(N526,T526),Simulador!$H$26:$H$33,1,FALSE)</f>
        <v>#N/A</v>
      </c>
      <c r="J526" s="12" t="e">
        <f t="shared" si="9"/>
        <v>#N/A</v>
      </c>
      <c r="K526" s="13" t="e">
        <f t="shared" si="10"/>
        <v>#N/A</v>
      </c>
      <c r="L526" s="12" t="e">
        <f t="shared" si="11"/>
        <v>#N/A</v>
      </c>
      <c r="M526" s="14" t="s">
        <v>31</v>
      </c>
      <c r="N526" s="3" t="s">
        <v>75</v>
      </c>
      <c r="O526" s="20" t="str">
        <f>VLOOKUP(CONCATENATE($M526,$N526),Curriculos!$A$2:$J$332,4,FALSE)</f>
        <v>ECONOMIA BRASILEIRA E CONTEMPORÂNEA II</v>
      </c>
      <c r="P526" s="21" t="str">
        <f>VLOOKUP(CONCATENATE($M526,$N526),Curriculos!$A$2:$J$332,5,FALSE)</f>
        <v>OB</v>
      </c>
      <c r="Q526" s="21" t="str">
        <f>VLOOKUP($N526,Oferta!$D$2:$P$100,5,FALSE)</f>
        <v>T</v>
      </c>
      <c r="R526" s="21">
        <f>VLOOKUP(CONCATENATE($M526,$N526),Curriculos!$A$2:$J$332,8,FALSE)</f>
        <v>60</v>
      </c>
      <c r="S526" s="5" t="s">
        <v>33</v>
      </c>
      <c r="T526" s="22" t="s">
        <v>24</v>
      </c>
      <c r="U526" s="21" t="str">
        <f>VLOOKUP(CONCATENATE($M526,$N526),Curriculos!$A$2:$J$332,10,FALSE)</f>
        <v>DCEC</v>
      </c>
      <c r="V526" s="20" t="e">
        <f>VLOOKUP(CONCATENATE($M526,$N526,$T526),Oferta!$B$2:$R$360,17,FALSE)</f>
        <v>#N/A</v>
      </c>
      <c r="W526" s="20" t="e">
        <f>VLOOKUP(CONCATENATE($M526,$N526,$T526),Oferta!$B$2:$Q$360,12,FALSE)</f>
        <v>#N/A</v>
      </c>
      <c r="X526" s="22">
        <v>1</v>
      </c>
      <c r="Y526" s="23" t="e">
        <f>VLOOKUP(CONCATENATE($W526,$X526),Mtz_Horarios!$E$2:$H$92,2,FALSE)</f>
        <v>#N/A</v>
      </c>
      <c r="Z526" s="23" t="e">
        <f>VLOOKUP(CONCATENATE($W526,$X526),Mtz_Horarios!$E$2:$H$92,3,FALSE)</f>
        <v>#N/A</v>
      </c>
      <c r="AA526" s="24" t="e">
        <f>VLOOKUP(CONCATENATE($W526,$X526),Mtz_Horarios!$E$2:$H$92,4,FALSE)</f>
        <v>#N/A</v>
      </c>
      <c r="AB526" s="20" t="e">
        <f>VLOOKUP(CONCATENATE($M526,$N526,$T526),Oferta!$B$2:$Q$360,16,FALSE)</f>
        <v>#N/A</v>
      </c>
      <c r="AC526" s="20" t="e">
        <f>VLOOKUP(CONCATENATE($M526,$N526,$T526),Oferta!$B$2:$Q$360,15,FALSE)</f>
        <v>#N/A</v>
      </c>
      <c r="AI526" s="5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12"/>
      <c r="AW526" s="12"/>
    </row>
    <row r="527" spans="1:49" ht="15" customHeight="1">
      <c r="A527" s="12"/>
      <c r="B527" s="12"/>
      <c r="C527" s="12"/>
      <c r="D527" s="12"/>
      <c r="E527" s="12"/>
      <c r="F527" s="12"/>
      <c r="G527" s="12"/>
      <c r="H527" s="12" t="e">
        <f t="shared" si="8"/>
        <v>#N/A</v>
      </c>
      <c r="I527" s="12" t="e">
        <f>VLOOKUP(CONCATENATE(N527,T527),Simulador!$H$26:$H$33,1,FALSE)</f>
        <v>#N/A</v>
      </c>
      <c r="J527" s="12" t="e">
        <f t="shared" si="9"/>
        <v>#N/A</v>
      </c>
      <c r="K527" s="13" t="e">
        <f t="shared" si="10"/>
        <v>#N/A</v>
      </c>
      <c r="L527" s="12" t="e">
        <f t="shared" si="11"/>
        <v>#N/A</v>
      </c>
      <c r="M527" s="14" t="s">
        <v>31</v>
      </c>
      <c r="N527" s="3" t="s">
        <v>75</v>
      </c>
      <c r="O527" s="20" t="str">
        <f>VLOOKUP(CONCATENATE($M527,$N527),Curriculos!$A$2:$J$332,4,FALSE)</f>
        <v>ECONOMIA BRASILEIRA E CONTEMPORÂNEA II</v>
      </c>
      <c r="P527" s="21" t="str">
        <f>VLOOKUP(CONCATENATE($M527,$N527),Curriculos!$A$2:$J$332,5,FALSE)</f>
        <v>OB</v>
      </c>
      <c r="Q527" s="21" t="str">
        <f>VLOOKUP($N527,Oferta!$D$2:$P$100,5,FALSE)</f>
        <v>T</v>
      </c>
      <c r="R527" s="21">
        <f>VLOOKUP(CONCATENATE($M527,$N527),Curriculos!$A$2:$J$332,8,FALSE)</f>
        <v>60</v>
      </c>
      <c r="S527" s="5" t="s">
        <v>33</v>
      </c>
      <c r="T527" s="22" t="s">
        <v>24</v>
      </c>
      <c r="U527" s="21" t="str">
        <f>VLOOKUP(CONCATENATE($M527,$N527),Curriculos!$A$2:$J$332,10,FALSE)</f>
        <v>DCEC</v>
      </c>
      <c r="V527" s="20" t="e">
        <f>VLOOKUP(CONCATENATE($M527,$N527,$T527),Oferta!$B$2:$R$360,17,FALSE)</f>
        <v>#N/A</v>
      </c>
      <c r="W527" s="20" t="e">
        <f>VLOOKUP(CONCATENATE($M527,$N527,$T527),Oferta!$B$2:$Q$360,12,FALSE)</f>
        <v>#N/A</v>
      </c>
      <c r="X527" s="22">
        <v>2</v>
      </c>
      <c r="Y527" s="23" t="e">
        <f>VLOOKUP(CONCATENATE($W527,$X527),Mtz_Horarios!$E$2:$H$92,2,FALSE)</f>
        <v>#N/A</v>
      </c>
      <c r="Z527" s="23" t="e">
        <f>VLOOKUP(CONCATENATE($W527,$X527),Mtz_Horarios!$E$2:$H$92,3,FALSE)</f>
        <v>#N/A</v>
      </c>
      <c r="AA527" s="24" t="e">
        <f>VLOOKUP(CONCATENATE($W527,$X527),Mtz_Horarios!$E$2:$H$92,4,FALSE)</f>
        <v>#N/A</v>
      </c>
      <c r="AB527" s="20" t="e">
        <f>VLOOKUP(CONCATENATE($M527,$N527,$T527),Oferta!$B$2:$Q$360,16,FALSE)</f>
        <v>#N/A</v>
      </c>
      <c r="AC527" s="20" t="e">
        <f>VLOOKUP(CONCATENATE($M527,$N527,$T527),Oferta!$B$2:$Q$360,15,FALSE)</f>
        <v>#N/A</v>
      </c>
      <c r="AI527" s="5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12"/>
      <c r="AW527" s="12"/>
    </row>
    <row r="528" spans="1:49" ht="15" customHeight="1">
      <c r="A528" s="12"/>
      <c r="B528" s="12"/>
      <c r="C528" s="12"/>
      <c r="D528" s="12"/>
      <c r="E528" s="12"/>
      <c r="F528" s="12"/>
      <c r="G528" s="12"/>
      <c r="H528" s="12" t="e">
        <f t="shared" si="8"/>
        <v>#N/A</v>
      </c>
      <c r="I528" s="12" t="e">
        <f>VLOOKUP(CONCATENATE(N528,T528),Simulador!$H$26:$H$33,1,FALSE)</f>
        <v>#N/A</v>
      </c>
      <c r="J528" s="12" t="e">
        <f t="shared" si="9"/>
        <v>#N/A</v>
      </c>
      <c r="K528" s="13" t="e">
        <f t="shared" si="10"/>
        <v>#N/A</v>
      </c>
      <c r="L528" s="12" t="e">
        <f t="shared" si="11"/>
        <v>#N/A</v>
      </c>
      <c r="M528" s="14" t="s">
        <v>31</v>
      </c>
      <c r="N528" s="3" t="s">
        <v>75</v>
      </c>
      <c r="O528" s="20" t="str">
        <f>VLOOKUP(CONCATENATE($M528,$N528),Curriculos!$A$2:$J$332,4,FALSE)</f>
        <v>ECONOMIA BRASILEIRA E CONTEMPORÂNEA II</v>
      </c>
      <c r="P528" s="21" t="str">
        <f>VLOOKUP(CONCATENATE($M528,$N528),Curriculos!$A$2:$J$332,5,FALSE)</f>
        <v>OB</v>
      </c>
      <c r="Q528" s="21" t="str">
        <f>VLOOKUP($N528,Oferta!$D$2:$P$100,5,FALSE)</f>
        <v>T</v>
      </c>
      <c r="R528" s="21">
        <f>VLOOKUP(CONCATENATE($M528,$N528),Curriculos!$A$2:$J$332,8,FALSE)</f>
        <v>60</v>
      </c>
      <c r="S528" s="5" t="s">
        <v>33</v>
      </c>
      <c r="T528" s="22" t="s">
        <v>24</v>
      </c>
      <c r="U528" s="21" t="str">
        <f>VLOOKUP(CONCATENATE($M528,$N528),Curriculos!$A$2:$J$332,10,FALSE)</f>
        <v>DCEC</v>
      </c>
      <c r="V528" s="20" t="e">
        <f>VLOOKUP(CONCATENATE($M528,$N528,$T528),Oferta!$B$2:$R$360,17,FALSE)</f>
        <v>#N/A</v>
      </c>
      <c r="W528" s="20" t="e">
        <f>VLOOKUP(CONCATENATE($M528,$N528,$T528),Oferta!$B$2:$Q$360,12,FALSE)</f>
        <v>#N/A</v>
      </c>
      <c r="X528" s="22">
        <v>3</v>
      </c>
      <c r="Y528" s="23" t="e">
        <f>VLOOKUP(CONCATENATE($W528,$X528),Mtz_Horarios!$E$2:$H$92,2,FALSE)</f>
        <v>#N/A</v>
      </c>
      <c r="Z528" s="23" t="e">
        <f>VLOOKUP(CONCATENATE($W528,$X528),Mtz_Horarios!$E$2:$H$92,3,FALSE)</f>
        <v>#N/A</v>
      </c>
      <c r="AA528" s="24" t="e">
        <f>VLOOKUP(CONCATENATE($W528,$X528),Mtz_Horarios!$E$2:$H$92,4,FALSE)</f>
        <v>#N/A</v>
      </c>
      <c r="AB528" s="20" t="e">
        <f>VLOOKUP(CONCATENATE($M528,$N528,$T528),Oferta!$B$2:$Q$360,16,FALSE)</f>
        <v>#N/A</v>
      </c>
      <c r="AC528" s="20" t="e">
        <f>VLOOKUP(CONCATENATE($M528,$N528,$T528),Oferta!$B$2:$Q$360,15,FALSE)</f>
        <v>#N/A</v>
      </c>
      <c r="AI528" s="5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12"/>
      <c r="AW528" s="12"/>
    </row>
    <row r="529" spans="1:49" ht="15" customHeight="1">
      <c r="A529" s="12"/>
      <c r="B529" s="12"/>
      <c r="C529" s="12"/>
      <c r="D529" s="12"/>
      <c r="E529" s="12"/>
      <c r="F529" s="12"/>
      <c r="G529" s="12"/>
      <c r="H529" s="12" t="e">
        <f t="shared" si="8"/>
        <v>#N/A</v>
      </c>
      <c r="I529" s="12" t="e">
        <f>VLOOKUP(CONCATENATE(N529,T529),Simulador!$H$26:$H$33,1,FALSE)</f>
        <v>#N/A</v>
      </c>
      <c r="J529" s="12" t="e">
        <f t="shared" si="9"/>
        <v>#N/A</v>
      </c>
      <c r="K529" s="13" t="e">
        <f t="shared" si="10"/>
        <v>#N/A</v>
      </c>
      <c r="L529" s="12" t="e">
        <f t="shared" si="11"/>
        <v>#N/A</v>
      </c>
      <c r="M529" s="14" t="s">
        <v>31</v>
      </c>
      <c r="N529" s="3" t="s">
        <v>75</v>
      </c>
      <c r="O529" s="20" t="str">
        <f>VLOOKUP(CONCATENATE($M529,$N529),Curriculos!$A$2:$J$332,4,FALSE)</f>
        <v>ECONOMIA BRASILEIRA E CONTEMPORÂNEA II</v>
      </c>
      <c r="P529" s="21" t="str">
        <f>VLOOKUP(CONCATENATE($M529,$N529),Curriculos!$A$2:$J$332,5,FALSE)</f>
        <v>OB</v>
      </c>
      <c r="Q529" s="21" t="str">
        <f>VLOOKUP($N529,Oferta!$D$2:$P$100,5,FALSE)</f>
        <v>T</v>
      </c>
      <c r="R529" s="21">
        <f>VLOOKUP(CONCATENATE($M529,$N529),Curriculos!$A$2:$J$332,8,FALSE)</f>
        <v>60</v>
      </c>
      <c r="S529" s="5" t="s">
        <v>33</v>
      </c>
      <c r="T529" s="22" t="s">
        <v>24</v>
      </c>
      <c r="U529" s="21" t="str">
        <f>VLOOKUP(CONCATENATE($M529,$N529),Curriculos!$A$2:$J$332,10,FALSE)</f>
        <v>DCEC</v>
      </c>
      <c r="V529" s="20" t="e">
        <f>VLOOKUP(CONCATENATE($M529,$N529,$T529),Oferta!$B$2:$R$360,17,FALSE)</f>
        <v>#N/A</v>
      </c>
      <c r="W529" s="20" t="e">
        <f>VLOOKUP(CONCATENATE($M529,$N529,$T529),Oferta!$B$2:$Q$360,12,FALSE)</f>
        <v>#N/A</v>
      </c>
      <c r="X529" s="22">
        <v>4</v>
      </c>
      <c r="Y529" s="23" t="e">
        <f>VLOOKUP(CONCATENATE($W529,$X529),Mtz_Horarios!$E$2:$H$92,2,FALSE)</f>
        <v>#N/A</v>
      </c>
      <c r="Z529" s="23" t="e">
        <f>VLOOKUP(CONCATENATE($W529,$X529),Mtz_Horarios!$E$2:$H$92,3,FALSE)</f>
        <v>#N/A</v>
      </c>
      <c r="AA529" s="24" t="e">
        <f>VLOOKUP(CONCATENATE($W529,$X529),Mtz_Horarios!$E$2:$H$92,4,FALSE)</f>
        <v>#N/A</v>
      </c>
      <c r="AB529" s="20" t="e">
        <f>VLOOKUP(CONCATENATE($M529,$N529,$T529),Oferta!$B$2:$Q$360,16,FALSE)</f>
        <v>#N/A</v>
      </c>
      <c r="AC529" s="20" t="e">
        <f>VLOOKUP(CONCATENATE($M529,$N529,$T529),Oferta!$B$2:$Q$360,15,FALSE)</f>
        <v>#N/A</v>
      </c>
      <c r="AI529" s="5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12"/>
      <c r="AW529" s="12"/>
    </row>
    <row r="530" spans="1:49" ht="15" customHeight="1">
      <c r="A530" s="12"/>
      <c r="B530" s="12"/>
      <c r="C530" s="12"/>
      <c r="D530" s="12"/>
      <c r="E530" s="12"/>
      <c r="F530" s="12"/>
      <c r="G530" s="12"/>
      <c r="H530" s="12" t="e">
        <f t="shared" si="8"/>
        <v>#N/A</v>
      </c>
      <c r="I530" s="12" t="e">
        <f>VLOOKUP(CONCATENATE(N530,T530),Simulador!$H$26:$H$33,1,FALSE)</f>
        <v>#N/A</v>
      </c>
      <c r="J530" s="12" t="e">
        <f t="shared" si="9"/>
        <v>#N/A</v>
      </c>
      <c r="K530" s="13" t="e">
        <f t="shared" si="10"/>
        <v>#N/A</v>
      </c>
      <c r="L530" s="12" t="e">
        <f t="shared" si="11"/>
        <v>#N/A</v>
      </c>
      <c r="M530" s="14" t="s">
        <v>31</v>
      </c>
      <c r="N530" s="3" t="s">
        <v>75</v>
      </c>
      <c r="O530" s="20" t="str">
        <f>VLOOKUP(CONCATENATE($M530,$N530),Curriculos!$A$2:$J$332,4,FALSE)</f>
        <v>ECONOMIA BRASILEIRA E CONTEMPORÂNEA II</v>
      </c>
      <c r="P530" s="21" t="str">
        <f>VLOOKUP(CONCATENATE($M530,$N530),Curriculos!$A$2:$J$332,5,FALSE)</f>
        <v>OB</v>
      </c>
      <c r="Q530" s="21" t="str">
        <f>VLOOKUP($N530,Oferta!$D$2:$P$100,5,FALSE)</f>
        <v>T</v>
      </c>
      <c r="R530" s="21">
        <f>VLOOKUP(CONCATENATE($M530,$N530),Curriculos!$A$2:$J$332,8,FALSE)</f>
        <v>60</v>
      </c>
      <c r="S530" s="5" t="s">
        <v>33</v>
      </c>
      <c r="T530" s="22" t="s">
        <v>29</v>
      </c>
      <c r="U530" s="21" t="str">
        <f>VLOOKUP(CONCATENATE($M530,$N530),Curriculos!$A$2:$J$332,10,FALSE)</f>
        <v>DCEC</v>
      </c>
      <c r="V530" s="20" t="e">
        <f>VLOOKUP(CONCATENATE($M530,$N530,$T530),Oferta!$B$2:$R$360,17,FALSE)</f>
        <v>#N/A</v>
      </c>
      <c r="W530" s="20" t="e">
        <f>VLOOKUP(CONCATENATE($M530,$N530,$T530),Oferta!$B$2:$Q$360,12,FALSE)</f>
        <v>#N/A</v>
      </c>
      <c r="X530" s="22">
        <v>1</v>
      </c>
      <c r="Y530" s="23" t="e">
        <f>VLOOKUP(CONCATENATE($W530,$X530),Mtz_Horarios!$E$2:$H$92,2,FALSE)</f>
        <v>#N/A</v>
      </c>
      <c r="Z530" s="23" t="e">
        <f>VLOOKUP(CONCATENATE($W530,$X530),Mtz_Horarios!$E$2:$H$92,3,FALSE)</f>
        <v>#N/A</v>
      </c>
      <c r="AA530" s="24" t="e">
        <f>VLOOKUP(CONCATENATE($W530,$X530),Mtz_Horarios!$E$2:$H$92,4,FALSE)</f>
        <v>#N/A</v>
      </c>
      <c r="AB530" s="20" t="e">
        <f>VLOOKUP(CONCATENATE($M530,$N530,$T530),Oferta!$B$2:$Q$360,16,FALSE)</f>
        <v>#N/A</v>
      </c>
      <c r="AC530" s="20" t="e">
        <f>VLOOKUP(CONCATENATE($M530,$N530,$T530),Oferta!$B$2:$Q$360,15,FALSE)</f>
        <v>#N/A</v>
      </c>
      <c r="AI530" s="5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12"/>
      <c r="AW530" s="12"/>
    </row>
    <row r="531" spans="1:49" ht="15" customHeight="1">
      <c r="A531" s="12"/>
      <c r="B531" s="12"/>
      <c r="C531" s="12"/>
      <c r="D531" s="12"/>
      <c r="E531" s="12"/>
      <c r="F531" s="12"/>
      <c r="G531" s="12"/>
      <c r="H531" s="12" t="e">
        <f t="shared" si="8"/>
        <v>#N/A</v>
      </c>
      <c r="I531" s="12" t="e">
        <f>VLOOKUP(CONCATENATE(N531,T531),Simulador!$H$26:$H$33,1,FALSE)</f>
        <v>#N/A</v>
      </c>
      <c r="J531" s="12" t="e">
        <f t="shared" si="9"/>
        <v>#N/A</v>
      </c>
      <c r="K531" s="13" t="e">
        <f t="shared" si="10"/>
        <v>#N/A</v>
      </c>
      <c r="L531" s="12" t="e">
        <f t="shared" si="11"/>
        <v>#N/A</v>
      </c>
      <c r="M531" s="14" t="s">
        <v>31</v>
      </c>
      <c r="N531" s="3" t="s">
        <v>75</v>
      </c>
      <c r="O531" s="20" t="str">
        <f>VLOOKUP(CONCATENATE($M531,$N531),Curriculos!$A$2:$J$332,4,FALSE)</f>
        <v>ECONOMIA BRASILEIRA E CONTEMPORÂNEA II</v>
      </c>
      <c r="P531" s="21" t="str">
        <f>VLOOKUP(CONCATENATE($M531,$N531),Curriculos!$A$2:$J$332,5,FALSE)</f>
        <v>OB</v>
      </c>
      <c r="Q531" s="21" t="str">
        <f>VLOOKUP($N531,Oferta!$D$2:$P$100,5,FALSE)</f>
        <v>T</v>
      </c>
      <c r="R531" s="21">
        <f>VLOOKUP(CONCATENATE($M531,$N531),Curriculos!$A$2:$J$332,8,FALSE)</f>
        <v>60</v>
      </c>
      <c r="S531" s="5" t="s">
        <v>33</v>
      </c>
      <c r="T531" s="22" t="s">
        <v>29</v>
      </c>
      <c r="U531" s="21" t="str">
        <f>VLOOKUP(CONCATENATE($M531,$N531),Curriculos!$A$2:$J$332,10,FALSE)</f>
        <v>DCEC</v>
      </c>
      <c r="V531" s="20" t="e">
        <f>VLOOKUP(CONCATENATE($M531,$N531,$T531),Oferta!$B$2:$R$360,17,FALSE)</f>
        <v>#N/A</v>
      </c>
      <c r="W531" s="20" t="e">
        <f>VLOOKUP(CONCATENATE($M531,$N531,$T531),Oferta!$B$2:$Q$360,12,FALSE)</f>
        <v>#N/A</v>
      </c>
      <c r="X531" s="22">
        <v>2</v>
      </c>
      <c r="Y531" s="23" t="e">
        <f>VLOOKUP(CONCATENATE($W531,$X531),Mtz_Horarios!$E$2:$H$92,2,FALSE)</f>
        <v>#N/A</v>
      </c>
      <c r="Z531" s="23" t="e">
        <f>VLOOKUP(CONCATENATE($W531,$X531),Mtz_Horarios!$E$2:$H$92,3,FALSE)</f>
        <v>#N/A</v>
      </c>
      <c r="AA531" s="24" t="e">
        <f>VLOOKUP(CONCATENATE($W531,$X531),Mtz_Horarios!$E$2:$H$92,4,FALSE)</f>
        <v>#N/A</v>
      </c>
      <c r="AB531" s="20" t="e">
        <f>VLOOKUP(CONCATENATE($M531,$N531,$T531),Oferta!$B$2:$Q$360,16,FALSE)</f>
        <v>#N/A</v>
      </c>
      <c r="AC531" s="20" t="e">
        <f>VLOOKUP(CONCATENATE($M531,$N531,$T531),Oferta!$B$2:$Q$360,15,FALSE)</f>
        <v>#N/A</v>
      </c>
      <c r="AI531" s="5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12"/>
      <c r="AW531" s="12"/>
    </row>
    <row r="532" spans="1:49" ht="15" customHeight="1">
      <c r="A532" s="12"/>
      <c r="B532" s="12"/>
      <c r="C532" s="12"/>
      <c r="D532" s="12"/>
      <c r="E532" s="12"/>
      <c r="F532" s="12"/>
      <c r="G532" s="12"/>
      <c r="H532" s="12" t="e">
        <f t="shared" si="8"/>
        <v>#N/A</v>
      </c>
      <c r="I532" s="12" t="e">
        <f>VLOOKUP(CONCATENATE(N532,T532),Simulador!$H$26:$H$33,1,FALSE)</f>
        <v>#N/A</v>
      </c>
      <c r="J532" s="12" t="e">
        <f t="shared" si="9"/>
        <v>#N/A</v>
      </c>
      <c r="K532" s="13" t="e">
        <f t="shared" si="10"/>
        <v>#N/A</v>
      </c>
      <c r="L532" s="12" t="e">
        <f t="shared" si="11"/>
        <v>#N/A</v>
      </c>
      <c r="M532" s="14" t="s">
        <v>31</v>
      </c>
      <c r="N532" s="3" t="s">
        <v>75</v>
      </c>
      <c r="O532" s="20" t="str">
        <f>VLOOKUP(CONCATENATE($M532,$N532),Curriculos!$A$2:$J$332,4,FALSE)</f>
        <v>ECONOMIA BRASILEIRA E CONTEMPORÂNEA II</v>
      </c>
      <c r="P532" s="21" t="str">
        <f>VLOOKUP(CONCATENATE($M532,$N532),Curriculos!$A$2:$J$332,5,FALSE)</f>
        <v>OB</v>
      </c>
      <c r="Q532" s="21" t="str">
        <f>VLOOKUP($N532,Oferta!$D$2:$P$100,5,FALSE)</f>
        <v>T</v>
      </c>
      <c r="R532" s="21">
        <f>VLOOKUP(CONCATENATE($M532,$N532),Curriculos!$A$2:$J$332,8,FALSE)</f>
        <v>60</v>
      </c>
      <c r="S532" s="5" t="s">
        <v>33</v>
      </c>
      <c r="T532" s="22" t="s">
        <v>29</v>
      </c>
      <c r="U532" s="21" t="str">
        <f>VLOOKUP(CONCATENATE($M532,$N532),Curriculos!$A$2:$J$332,10,FALSE)</f>
        <v>DCEC</v>
      </c>
      <c r="V532" s="20" t="e">
        <f>VLOOKUP(CONCATENATE($M532,$N532,$T532),Oferta!$B$2:$R$360,17,FALSE)</f>
        <v>#N/A</v>
      </c>
      <c r="W532" s="20" t="e">
        <f>VLOOKUP(CONCATENATE($M532,$N532,$T532),Oferta!$B$2:$Q$360,12,FALSE)</f>
        <v>#N/A</v>
      </c>
      <c r="X532" s="22">
        <v>3</v>
      </c>
      <c r="Y532" s="23" t="e">
        <f>VLOOKUP(CONCATENATE($W532,$X532),Mtz_Horarios!$E$2:$H$92,2,FALSE)</f>
        <v>#N/A</v>
      </c>
      <c r="Z532" s="23" t="e">
        <f>VLOOKUP(CONCATENATE($W532,$X532),Mtz_Horarios!$E$2:$H$92,3,FALSE)</f>
        <v>#N/A</v>
      </c>
      <c r="AA532" s="24" t="e">
        <f>VLOOKUP(CONCATENATE($W532,$X532),Mtz_Horarios!$E$2:$H$92,4,FALSE)</f>
        <v>#N/A</v>
      </c>
      <c r="AB532" s="20" t="e">
        <f>VLOOKUP(CONCATENATE($M532,$N532,$T532),Oferta!$B$2:$Q$360,16,FALSE)</f>
        <v>#N/A</v>
      </c>
      <c r="AC532" s="20" t="e">
        <f>VLOOKUP(CONCATENATE($M532,$N532,$T532),Oferta!$B$2:$Q$360,15,FALSE)</f>
        <v>#N/A</v>
      </c>
      <c r="AI532" s="5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12"/>
      <c r="AW532" s="12"/>
    </row>
    <row r="533" spans="1:49" ht="15" customHeight="1">
      <c r="A533" s="12"/>
      <c r="B533" s="12"/>
      <c r="C533" s="12"/>
      <c r="D533" s="12"/>
      <c r="E533" s="12"/>
      <c r="F533" s="12"/>
      <c r="G533" s="12"/>
      <c r="H533" s="12" t="e">
        <f t="shared" si="8"/>
        <v>#N/A</v>
      </c>
      <c r="I533" s="12" t="e">
        <f>VLOOKUP(CONCATENATE(N533,T533),Simulador!$H$26:$H$33,1,FALSE)</f>
        <v>#N/A</v>
      </c>
      <c r="J533" s="12" t="e">
        <f t="shared" si="9"/>
        <v>#N/A</v>
      </c>
      <c r="K533" s="13" t="e">
        <f t="shared" si="10"/>
        <v>#N/A</v>
      </c>
      <c r="L533" s="12" t="e">
        <f t="shared" si="11"/>
        <v>#N/A</v>
      </c>
      <c r="M533" s="14" t="s">
        <v>31</v>
      </c>
      <c r="N533" s="3" t="s">
        <v>75</v>
      </c>
      <c r="O533" s="20" t="str">
        <f>VLOOKUP(CONCATENATE($M533,$N533),Curriculos!$A$2:$J$332,4,FALSE)</f>
        <v>ECONOMIA BRASILEIRA E CONTEMPORÂNEA II</v>
      </c>
      <c r="P533" s="21" t="str">
        <f>VLOOKUP(CONCATENATE($M533,$N533),Curriculos!$A$2:$J$332,5,FALSE)</f>
        <v>OB</v>
      </c>
      <c r="Q533" s="21" t="str">
        <f>VLOOKUP($N533,Oferta!$D$2:$P$100,5,FALSE)</f>
        <v>T</v>
      </c>
      <c r="R533" s="21">
        <f>VLOOKUP(CONCATENATE($M533,$N533),Curriculos!$A$2:$J$332,8,FALSE)</f>
        <v>60</v>
      </c>
      <c r="S533" s="5" t="s">
        <v>33</v>
      </c>
      <c r="T533" s="22" t="s">
        <v>29</v>
      </c>
      <c r="U533" s="21" t="str">
        <f>VLOOKUP(CONCATENATE($M533,$N533),Curriculos!$A$2:$J$332,10,FALSE)</f>
        <v>DCEC</v>
      </c>
      <c r="V533" s="20" t="e">
        <f>VLOOKUP(CONCATENATE($M533,$N533,$T533),Oferta!$B$2:$R$360,17,FALSE)</f>
        <v>#N/A</v>
      </c>
      <c r="W533" s="20" t="e">
        <f>VLOOKUP(CONCATENATE($M533,$N533,$T533),Oferta!$B$2:$Q$360,12,FALSE)</f>
        <v>#N/A</v>
      </c>
      <c r="X533" s="22">
        <v>4</v>
      </c>
      <c r="Y533" s="23" t="e">
        <f>VLOOKUP(CONCATENATE($W533,$X533),Mtz_Horarios!$E$2:$H$92,2,FALSE)</f>
        <v>#N/A</v>
      </c>
      <c r="Z533" s="23" t="e">
        <f>VLOOKUP(CONCATENATE($W533,$X533),Mtz_Horarios!$E$2:$H$92,3,FALSE)</f>
        <v>#N/A</v>
      </c>
      <c r="AA533" s="24" t="e">
        <f>VLOOKUP(CONCATENATE($W533,$X533),Mtz_Horarios!$E$2:$H$92,4,FALSE)</f>
        <v>#N/A</v>
      </c>
      <c r="AB533" s="20" t="e">
        <f>VLOOKUP(CONCATENATE($M533,$N533,$T533),Oferta!$B$2:$Q$360,16,FALSE)</f>
        <v>#N/A</v>
      </c>
      <c r="AC533" s="20" t="e">
        <f>VLOOKUP(CONCATENATE($M533,$N533,$T533),Oferta!$B$2:$Q$360,15,FALSE)</f>
        <v>#N/A</v>
      </c>
      <c r="AI533" s="5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12"/>
      <c r="AW533" s="12"/>
    </row>
    <row r="534" spans="1:49" ht="15" customHeight="1">
      <c r="A534" s="12"/>
      <c r="B534" s="12"/>
      <c r="C534" s="12"/>
      <c r="D534" s="12"/>
      <c r="E534" s="12"/>
      <c r="F534" s="12"/>
      <c r="G534" s="12"/>
      <c r="H534" s="12" t="e">
        <f t="shared" si="8"/>
        <v>#N/A</v>
      </c>
      <c r="I534" s="12" t="e">
        <f>VLOOKUP(CONCATENATE(N534,T534),Simulador!$H$26:$H$33,1,FALSE)</f>
        <v>#N/A</v>
      </c>
      <c r="J534" s="12" t="e">
        <f t="shared" si="9"/>
        <v>#N/A</v>
      </c>
      <c r="K534" s="13" t="e">
        <f t="shared" si="10"/>
        <v>#N/A</v>
      </c>
      <c r="L534" s="12" t="e">
        <f t="shared" si="11"/>
        <v>#N/A</v>
      </c>
      <c r="M534" s="14" t="s">
        <v>25</v>
      </c>
      <c r="N534" s="3" t="s">
        <v>75</v>
      </c>
      <c r="O534" s="15" t="str">
        <f>VLOOKUP(CONCATENATE($M534,$N534),Curriculos!$A$2:$J$332,4,FALSE)</f>
        <v>ECONOMIA BRASILEIRA E CONTEMPORÂNEA II</v>
      </c>
      <c r="P534" s="16" t="str">
        <f>VLOOKUP(CONCATENATE($M534,$N534),Curriculos!$A$2:$J$332,5,FALSE)</f>
        <v>OB</v>
      </c>
      <c r="Q534" s="16" t="str">
        <f>VLOOKUP($N534,Oferta!$D$2:$P$100,5,FALSE)</f>
        <v>T</v>
      </c>
      <c r="R534" s="16">
        <f>VLOOKUP(CONCATENATE($M534,$N534),Curriculos!$A$2:$J$332,8,FALSE)</f>
        <v>60</v>
      </c>
      <c r="S534" s="17" t="s">
        <v>33</v>
      </c>
      <c r="T534" s="17" t="s">
        <v>29</v>
      </c>
      <c r="U534" s="16" t="str">
        <f>VLOOKUP(CONCATENATE($M534,$N534),Curriculos!$A$2:$J$332,10,FALSE)</f>
        <v>DCEC</v>
      </c>
      <c r="V534" s="15" t="e">
        <f>VLOOKUP(CONCATENATE($M534,$N534,$T534),Oferta!$B$2:$R$360,17,FALSE)</f>
        <v>#N/A</v>
      </c>
      <c r="W534" s="15" t="e">
        <f>VLOOKUP(CONCATENATE($M534,$N534,$T534),Oferta!$B$2:$Q$360,12,FALSE)</f>
        <v>#N/A</v>
      </c>
      <c r="X534" s="17">
        <v>1</v>
      </c>
      <c r="Y534" s="18" t="e">
        <f>VLOOKUP(CONCATENATE($W534,$X534),Mtz_Horarios!$E$2:$H$92,2,FALSE)</f>
        <v>#N/A</v>
      </c>
      <c r="Z534" s="18" t="e">
        <f>VLOOKUP(CONCATENATE($W534,$X534),Mtz_Horarios!$E$2:$H$92,3,FALSE)</f>
        <v>#N/A</v>
      </c>
      <c r="AA534" s="19" t="e">
        <f>VLOOKUP(CONCATENATE($W534,$X534),Mtz_Horarios!$E$2:$H$92,4,FALSE)</f>
        <v>#N/A</v>
      </c>
      <c r="AB534" s="15" t="e">
        <f>VLOOKUP(CONCATENATE($M534,$N534,$T534),Oferta!$B$2:$Q$360,16,FALSE)</f>
        <v>#N/A</v>
      </c>
      <c r="AC534" s="15" t="e">
        <f>VLOOKUP(CONCATENATE($M534,$N534,$T534),Oferta!$B$2:$Q$360,15,FALSE)</f>
        <v>#N/A</v>
      </c>
      <c r="AI534" s="5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12"/>
      <c r="AW534" s="12"/>
    </row>
    <row r="535" spans="1:49" ht="15" customHeight="1">
      <c r="A535" s="12"/>
      <c r="B535" s="12"/>
      <c r="C535" s="12"/>
      <c r="D535" s="12"/>
      <c r="E535" s="12"/>
      <c r="F535" s="12"/>
      <c r="G535" s="12"/>
      <c r="H535" s="12" t="e">
        <f t="shared" si="8"/>
        <v>#N/A</v>
      </c>
      <c r="I535" s="12" t="e">
        <f>VLOOKUP(CONCATENATE(N535,T535),Simulador!$H$26:$H$33,1,FALSE)</f>
        <v>#N/A</v>
      </c>
      <c r="J535" s="12" t="e">
        <f t="shared" si="9"/>
        <v>#N/A</v>
      </c>
      <c r="K535" s="13" t="e">
        <f t="shared" si="10"/>
        <v>#N/A</v>
      </c>
      <c r="L535" s="12" t="e">
        <f t="shared" si="11"/>
        <v>#N/A</v>
      </c>
      <c r="M535" s="14" t="s">
        <v>25</v>
      </c>
      <c r="N535" s="3" t="s">
        <v>75</v>
      </c>
      <c r="O535" s="15" t="str">
        <f>VLOOKUP(CONCATENATE($M535,$N535),Curriculos!$A$2:$J$332,4,FALSE)</f>
        <v>ECONOMIA BRASILEIRA E CONTEMPORÂNEA II</v>
      </c>
      <c r="P535" s="16" t="str">
        <f>VLOOKUP(CONCATENATE($M535,$N535),Curriculos!$A$2:$J$332,5,FALSE)</f>
        <v>OB</v>
      </c>
      <c r="Q535" s="16" t="str">
        <f>VLOOKUP($N535,Oferta!$D$2:$P$100,5,FALSE)</f>
        <v>T</v>
      </c>
      <c r="R535" s="16">
        <f>VLOOKUP(CONCATENATE($M535,$N535),Curriculos!$A$2:$J$332,8,FALSE)</f>
        <v>60</v>
      </c>
      <c r="S535" s="17" t="s">
        <v>33</v>
      </c>
      <c r="T535" s="17" t="s">
        <v>29</v>
      </c>
      <c r="U535" s="16" t="str">
        <f>VLOOKUP(CONCATENATE($M535,$N535),Curriculos!$A$2:$J$332,10,FALSE)</f>
        <v>DCEC</v>
      </c>
      <c r="V535" s="15" t="e">
        <f>VLOOKUP(CONCATENATE($M535,$N535,$T535),Oferta!$B$2:$R$360,17,FALSE)</f>
        <v>#N/A</v>
      </c>
      <c r="W535" s="15" t="e">
        <f>VLOOKUP(CONCATENATE($M535,$N535,$T535),Oferta!$B$2:$Q$360,12,FALSE)</f>
        <v>#N/A</v>
      </c>
      <c r="X535" s="17">
        <v>2</v>
      </c>
      <c r="Y535" s="18" t="e">
        <f>VLOOKUP(CONCATENATE($W535,$X535),Mtz_Horarios!$E$2:$H$92,2,FALSE)</f>
        <v>#N/A</v>
      </c>
      <c r="Z535" s="18" t="e">
        <f>VLOOKUP(CONCATENATE($W535,$X535),Mtz_Horarios!$E$2:$H$92,3,FALSE)</f>
        <v>#N/A</v>
      </c>
      <c r="AA535" s="19" t="e">
        <f>VLOOKUP(CONCATENATE($W535,$X535),Mtz_Horarios!$E$2:$H$92,4,FALSE)</f>
        <v>#N/A</v>
      </c>
      <c r="AB535" s="15" t="e">
        <f>VLOOKUP(CONCATENATE($M535,$N535,$T535),Oferta!$B$2:$Q$360,16,FALSE)</f>
        <v>#N/A</v>
      </c>
      <c r="AC535" s="15" t="e">
        <f>VLOOKUP(CONCATENATE($M535,$N535,$T535),Oferta!$B$2:$Q$360,15,FALSE)</f>
        <v>#N/A</v>
      </c>
      <c r="AI535" s="5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12"/>
      <c r="AW535" s="12"/>
    </row>
    <row r="536" spans="1:49" ht="15" customHeight="1">
      <c r="A536" s="12"/>
      <c r="B536" s="12"/>
      <c r="C536" s="12"/>
      <c r="D536" s="12"/>
      <c r="E536" s="12"/>
      <c r="F536" s="12"/>
      <c r="G536" s="12"/>
      <c r="H536" s="12" t="e">
        <f t="shared" si="8"/>
        <v>#N/A</v>
      </c>
      <c r="I536" s="12" t="e">
        <f>VLOOKUP(CONCATENATE(N536,T536),Simulador!$H$26:$H$33,1,FALSE)</f>
        <v>#N/A</v>
      </c>
      <c r="J536" s="12" t="e">
        <f t="shared" si="9"/>
        <v>#N/A</v>
      </c>
      <c r="K536" s="13" t="e">
        <f t="shared" si="10"/>
        <v>#N/A</v>
      </c>
      <c r="L536" s="12" t="e">
        <f t="shared" si="11"/>
        <v>#N/A</v>
      </c>
      <c r="M536" s="14" t="s">
        <v>25</v>
      </c>
      <c r="N536" s="3" t="s">
        <v>75</v>
      </c>
      <c r="O536" s="15" t="str">
        <f>VLOOKUP(CONCATENATE($M536,$N536),Curriculos!$A$2:$J$332,4,FALSE)</f>
        <v>ECONOMIA BRASILEIRA E CONTEMPORÂNEA II</v>
      </c>
      <c r="P536" s="16" t="str">
        <f>VLOOKUP(CONCATENATE($M536,$N536),Curriculos!$A$2:$J$332,5,FALSE)</f>
        <v>OB</v>
      </c>
      <c r="Q536" s="16" t="str">
        <f>VLOOKUP($N536,Oferta!$D$2:$P$100,5,FALSE)</f>
        <v>T</v>
      </c>
      <c r="R536" s="16">
        <f>VLOOKUP(CONCATENATE($M536,$N536),Curriculos!$A$2:$J$332,8,FALSE)</f>
        <v>60</v>
      </c>
      <c r="S536" s="17" t="s">
        <v>33</v>
      </c>
      <c r="T536" s="17" t="s">
        <v>29</v>
      </c>
      <c r="U536" s="16" t="str">
        <f>VLOOKUP(CONCATENATE($M536,$N536),Curriculos!$A$2:$J$332,10,FALSE)</f>
        <v>DCEC</v>
      </c>
      <c r="V536" s="15" t="e">
        <f>VLOOKUP(CONCATENATE($M536,$N536,$T536),Oferta!$B$2:$R$360,17,FALSE)</f>
        <v>#N/A</v>
      </c>
      <c r="W536" s="15" t="e">
        <f>VLOOKUP(CONCATENATE($M536,$N536,$T536),Oferta!$B$2:$Q$360,12,FALSE)</f>
        <v>#N/A</v>
      </c>
      <c r="X536" s="17">
        <v>3</v>
      </c>
      <c r="Y536" s="18" t="e">
        <f>VLOOKUP(CONCATENATE($W536,$X536),Mtz_Horarios!$E$2:$H$92,2,FALSE)</f>
        <v>#N/A</v>
      </c>
      <c r="Z536" s="18" t="e">
        <f>VLOOKUP(CONCATENATE($W536,$X536),Mtz_Horarios!$E$2:$H$92,3,FALSE)</f>
        <v>#N/A</v>
      </c>
      <c r="AA536" s="19" t="e">
        <f>VLOOKUP(CONCATENATE($W536,$X536),Mtz_Horarios!$E$2:$H$92,4,FALSE)</f>
        <v>#N/A</v>
      </c>
      <c r="AB536" s="15" t="e">
        <f>VLOOKUP(CONCATENATE($M536,$N536,$T536),Oferta!$B$2:$Q$360,16,FALSE)</f>
        <v>#N/A</v>
      </c>
      <c r="AC536" s="15" t="e">
        <f>VLOOKUP(CONCATENATE($M536,$N536,$T536),Oferta!$B$2:$Q$360,15,FALSE)</f>
        <v>#N/A</v>
      </c>
      <c r="AI536" s="5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12"/>
      <c r="AW536" s="12"/>
    </row>
    <row r="537" spans="1:49" ht="15" customHeight="1">
      <c r="A537" s="12"/>
      <c r="B537" s="12"/>
      <c r="C537" s="12"/>
      <c r="D537" s="12"/>
      <c r="E537" s="12"/>
      <c r="F537" s="12"/>
      <c r="G537" s="12"/>
      <c r="H537" s="12" t="e">
        <f t="shared" si="8"/>
        <v>#N/A</v>
      </c>
      <c r="I537" s="12" t="e">
        <f>VLOOKUP(CONCATENATE(N537,T537),Simulador!$H$26:$H$33,1,FALSE)</f>
        <v>#N/A</v>
      </c>
      <c r="J537" s="12" t="e">
        <f t="shared" si="9"/>
        <v>#N/A</v>
      </c>
      <c r="K537" s="13" t="e">
        <f t="shared" si="10"/>
        <v>#N/A</v>
      </c>
      <c r="L537" s="12" t="e">
        <f t="shared" si="11"/>
        <v>#N/A</v>
      </c>
      <c r="M537" s="14" t="s">
        <v>25</v>
      </c>
      <c r="N537" s="3" t="s">
        <v>75</v>
      </c>
      <c r="O537" s="15" t="str">
        <f>VLOOKUP(CONCATENATE($M537,$N537),Curriculos!$A$2:$J$332,4,FALSE)</f>
        <v>ECONOMIA BRASILEIRA E CONTEMPORÂNEA II</v>
      </c>
      <c r="P537" s="16" t="str">
        <f>VLOOKUP(CONCATENATE($M537,$N537),Curriculos!$A$2:$J$332,5,FALSE)</f>
        <v>OB</v>
      </c>
      <c r="Q537" s="16" t="str">
        <f>VLOOKUP($N537,Oferta!$D$2:$P$100,5,FALSE)</f>
        <v>T</v>
      </c>
      <c r="R537" s="16">
        <f>VLOOKUP(CONCATENATE($M537,$N537),Curriculos!$A$2:$J$332,8,FALSE)</f>
        <v>60</v>
      </c>
      <c r="S537" s="17" t="s">
        <v>33</v>
      </c>
      <c r="T537" s="17" t="s">
        <v>29</v>
      </c>
      <c r="U537" s="16" t="str">
        <f>VLOOKUP(CONCATENATE($M537,$N537),Curriculos!$A$2:$J$332,10,FALSE)</f>
        <v>DCEC</v>
      </c>
      <c r="V537" s="15" t="e">
        <f>VLOOKUP(CONCATENATE($M537,$N537,$T537),Oferta!$B$2:$R$360,17,FALSE)</f>
        <v>#N/A</v>
      </c>
      <c r="W537" s="15" t="e">
        <f>VLOOKUP(CONCATENATE($M537,$N537,$T537),Oferta!$B$2:$Q$360,12,FALSE)</f>
        <v>#N/A</v>
      </c>
      <c r="X537" s="17">
        <v>4</v>
      </c>
      <c r="Y537" s="18" t="e">
        <f>VLOOKUP(CONCATENATE($W537,$X537),Mtz_Horarios!$E$2:$H$92,2,FALSE)</f>
        <v>#N/A</v>
      </c>
      <c r="Z537" s="18" t="e">
        <f>VLOOKUP(CONCATENATE($W537,$X537),Mtz_Horarios!$E$2:$H$92,3,FALSE)</f>
        <v>#N/A</v>
      </c>
      <c r="AA537" s="19" t="e">
        <f>VLOOKUP(CONCATENATE($W537,$X537),Mtz_Horarios!$E$2:$H$92,4,FALSE)</f>
        <v>#N/A</v>
      </c>
      <c r="AB537" s="15" t="e">
        <f>VLOOKUP(CONCATENATE($M537,$N537,$T537),Oferta!$B$2:$Q$360,16,FALSE)</f>
        <v>#N/A</v>
      </c>
      <c r="AC537" s="15" t="e">
        <f>VLOOKUP(CONCATENATE($M537,$N537,$T537),Oferta!$B$2:$Q$360,15,FALSE)</f>
        <v>#N/A</v>
      </c>
      <c r="AI537" s="5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12"/>
      <c r="AW537" s="12"/>
    </row>
    <row r="538" spans="1:49" ht="15" customHeight="1">
      <c r="A538" s="12"/>
      <c r="B538" s="12"/>
      <c r="C538" s="12"/>
      <c r="D538" s="12"/>
      <c r="E538" s="12"/>
      <c r="F538" s="12"/>
      <c r="G538" s="12"/>
      <c r="H538" s="12" t="e">
        <f t="shared" si="8"/>
        <v>#N/A</v>
      </c>
      <c r="I538" s="12" t="e">
        <f>VLOOKUP(CONCATENATE(N538,T538),Simulador!$H$26:$H$33,1,FALSE)</f>
        <v>#N/A</v>
      </c>
      <c r="J538" s="12" t="e">
        <f t="shared" si="9"/>
        <v>#N/A</v>
      </c>
      <c r="K538" s="13" t="e">
        <f t="shared" si="10"/>
        <v>#N/A</v>
      </c>
      <c r="L538" s="12" t="e">
        <f t="shared" si="11"/>
        <v>#N/A</v>
      </c>
      <c r="M538" s="14" t="s">
        <v>31</v>
      </c>
      <c r="N538" s="3" t="s">
        <v>102</v>
      </c>
      <c r="O538" s="20" t="str">
        <f>VLOOKUP(CONCATENATE($M538,$N538),Curriculos!$A$2:$J$332,4,FALSE)</f>
        <v>ECONOMIA DA REGIÃO CACAUEIRA</v>
      </c>
      <c r="P538" s="21" t="str">
        <f>VLOOKUP(CONCATENATE($M538,$N538),Curriculos!$A$2:$J$332,5,FALSE)</f>
        <v>OP</v>
      </c>
      <c r="Q538" s="21" t="str">
        <f>VLOOKUP($N538,Oferta!$D$2:$P$100,5,FALSE)</f>
        <v>T</v>
      </c>
      <c r="R538" s="21">
        <f>VLOOKUP(CONCATENATE($M538,$N538),Curriculos!$A$2:$J$332,8,FALSE)</f>
        <v>60</v>
      </c>
      <c r="S538" s="5" t="s">
        <v>33</v>
      </c>
      <c r="T538" s="22" t="s">
        <v>24</v>
      </c>
      <c r="U538" s="21" t="str">
        <f>VLOOKUP(CONCATENATE($M538,$N538),Curriculos!$A$2:$J$332,10,FALSE)</f>
        <v>DCEC</v>
      </c>
      <c r="V538" s="20" t="e">
        <f>VLOOKUP(CONCATENATE($M538,$N538,$T538),Oferta!$B$2:$R$360,17,FALSE)</f>
        <v>#N/A</v>
      </c>
      <c r="W538" s="20" t="e">
        <f>VLOOKUP(CONCATENATE($M538,$N538,$T538),Oferta!$B$2:$Q$360,12,FALSE)</f>
        <v>#N/A</v>
      </c>
      <c r="X538" s="22">
        <v>1</v>
      </c>
      <c r="Y538" s="23" t="e">
        <f>VLOOKUP(CONCATENATE($W538,$X538),Mtz_Horarios!$E$2:$H$92,2,FALSE)</f>
        <v>#N/A</v>
      </c>
      <c r="Z538" s="23" t="e">
        <f>VLOOKUP(CONCATENATE($W538,$X538),Mtz_Horarios!$E$2:$H$92,3,FALSE)</f>
        <v>#N/A</v>
      </c>
      <c r="AA538" s="24" t="e">
        <f>VLOOKUP(CONCATENATE($W538,$X538),Mtz_Horarios!$E$2:$H$92,4,FALSE)</f>
        <v>#N/A</v>
      </c>
      <c r="AB538" s="20" t="e">
        <f>VLOOKUP(CONCATENATE($M538,$N538,$T538),Oferta!$B$2:$Q$360,16,FALSE)</f>
        <v>#N/A</v>
      </c>
      <c r="AC538" s="20" t="e">
        <f>VLOOKUP(CONCATENATE($M538,$N538,$T538),Oferta!$B$2:$Q$360,15,FALSE)</f>
        <v>#N/A</v>
      </c>
      <c r="AI538" s="5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12"/>
      <c r="AW538" s="12"/>
    </row>
    <row r="539" spans="1:49" ht="15" customHeight="1">
      <c r="A539" s="12"/>
      <c r="B539" s="12"/>
      <c r="C539" s="12"/>
      <c r="D539" s="12"/>
      <c r="E539" s="12"/>
      <c r="F539" s="12"/>
      <c r="G539" s="12"/>
      <c r="H539" s="12" t="e">
        <f t="shared" si="8"/>
        <v>#N/A</v>
      </c>
      <c r="I539" s="12" t="e">
        <f>VLOOKUP(CONCATENATE(N539,T539),Simulador!$H$26:$H$33,1,FALSE)</f>
        <v>#N/A</v>
      </c>
      <c r="J539" s="12" t="e">
        <f t="shared" si="9"/>
        <v>#N/A</v>
      </c>
      <c r="K539" s="13" t="e">
        <f t="shared" si="10"/>
        <v>#N/A</v>
      </c>
      <c r="L539" s="12" t="e">
        <f t="shared" si="11"/>
        <v>#N/A</v>
      </c>
      <c r="M539" s="14" t="s">
        <v>31</v>
      </c>
      <c r="N539" s="3" t="s">
        <v>102</v>
      </c>
      <c r="O539" s="20" t="str">
        <f>VLOOKUP(CONCATENATE($M539,$N539),Curriculos!$A$2:$J$332,4,FALSE)</f>
        <v>ECONOMIA DA REGIÃO CACAUEIRA</v>
      </c>
      <c r="P539" s="21" t="str">
        <f>VLOOKUP(CONCATENATE($M539,$N539),Curriculos!$A$2:$J$332,5,FALSE)</f>
        <v>OP</v>
      </c>
      <c r="Q539" s="21" t="str">
        <f>VLOOKUP($N539,Oferta!$D$2:$P$100,5,FALSE)</f>
        <v>T</v>
      </c>
      <c r="R539" s="21">
        <f>VLOOKUP(CONCATENATE($M539,$N539),Curriculos!$A$2:$J$332,8,FALSE)</f>
        <v>60</v>
      </c>
      <c r="S539" s="5" t="s">
        <v>33</v>
      </c>
      <c r="T539" s="22" t="s">
        <v>24</v>
      </c>
      <c r="U539" s="21" t="str">
        <f>VLOOKUP(CONCATENATE($M539,$N539),Curriculos!$A$2:$J$332,10,FALSE)</f>
        <v>DCEC</v>
      </c>
      <c r="V539" s="20" t="e">
        <f>VLOOKUP(CONCATENATE($M539,$N539,$T539),Oferta!$B$2:$R$360,17,FALSE)</f>
        <v>#N/A</v>
      </c>
      <c r="W539" s="20" t="e">
        <f>VLOOKUP(CONCATENATE($M539,$N539,$T539),Oferta!$B$2:$Q$360,12,FALSE)</f>
        <v>#N/A</v>
      </c>
      <c r="X539" s="22">
        <v>2</v>
      </c>
      <c r="Y539" s="23" t="e">
        <f>VLOOKUP(CONCATENATE($W539,$X539),Mtz_Horarios!$E$2:$H$92,2,FALSE)</f>
        <v>#N/A</v>
      </c>
      <c r="Z539" s="23" t="e">
        <f>VLOOKUP(CONCATENATE($W539,$X539),Mtz_Horarios!$E$2:$H$92,3,FALSE)</f>
        <v>#N/A</v>
      </c>
      <c r="AA539" s="24" t="e">
        <f>VLOOKUP(CONCATENATE($W539,$X539),Mtz_Horarios!$E$2:$H$92,4,FALSE)</f>
        <v>#N/A</v>
      </c>
      <c r="AB539" s="20" t="e">
        <f>VLOOKUP(CONCATENATE($M539,$N539,$T539),Oferta!$B$2:$Q$360,16,FALSE)</f>
        <v>#N/A</v>
      </c>
      <c r="AC539" s="20" t="e">
        <f>VLOOKUP(CONCATENATE($M539,$N539,$T539),Oferta!$B$2:$Q$360,15,FALSE)</f>
        <v>#N/A</v>
      </c>
      <c r="AI539" s="5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12"/>
      <c r="AW539" s="12"/>
    </row>
    <row r="540" spans="1:49" ht="15" customHeight="1">
      <c r="A540" s="12"/>
      <c r="B540" s="12"/>
      <c r="C540" s="12"/>
      <c r="D540" s="12"/>
      <c r="E540" s="12"/>
      <c r="F540" s="12"/>
      <c r="G540" s="12"/>
      <c r="H540" s="12" t="e">
        <f t="shared" si="8"/>
        <v>#N/A</v>
      </c>
      <c r="I540" s="12" t="e">
        <f>VLOOKUP(CONCATENATE(N540,T540),Simulador!$H$26:$H$33,1,FALSE)</f>
        <v>#N/A</v>
      </c>
      <c r="J540" s="12" t="e">
        <f t="shared" si="9"/>
        <v>#N/A</v>
      </c>
      <c r="K540" s="13" t="e">
        <f t="shared" si="10"/>
        <v>#N/A</v>
      </c>
      <c r="L540" s="12" t="e">
        <f t="shared" si="11"/>
        <v>#N/A</v>
      </c>
      <c r="M540" s="14" t="s">
        <v>31</v>
      </c>
      <c r="N540" s="3" t="s">
        <v>102</v>
      </c>
      <c r="O540" s="20" t="str">
        <f>VLOOKUP(CONCATENATE($M540,$N540),Curriculos!$A$2:$J$332,4,FALSE)</f>
        <v>ECONOMIA DA REGIÃO CACAUEIRA</v>
      </c>
      <c r="P540" s="21" t="str">
        <f>VLOOKUP(CONCATENATE($M540,$N540),Curriculos!$A$2:$J$332,5,FALSE)</f>
        <v>OP</v>
      </c>
      <c r="Q540" s="21" t="str">
        <f>VLOOKUP($N540,Oferta!$D$2:$P$100,5,FALSE)</f>
        <v>T</v>
      </c>
      <c r="R540" s="21">
        <f>VLOOKUP(CONCATENATE($M540,$N540),Curriculos!$A$2:$J$332,8,FALSE)</f>
        <v>60</v>
      </c>
      <c r="S540" s="5" t="s">
        <v>33</v>
      </c>
      <c r="T540" s="22" t="s">
        <v>24</v>
      </c>
      <c r="U540" s="21" t="str">
        <f>VLOOKUP(CONCATENATE($M540,$N540),Curriculos!$A$2:$J$332,10,FALSE)</f>
        <v>DCEC</v>
      </c>
      <c r="V540" s="20" t="e">
        <f>VLOOKUP(CONCATENATE($M540,$N540,$T540),Oferta!$B$2:$R$360,17,FALSE)</f>
        <v>#N/A</v>
      </c>
      <c r="W540" s="20" t="e">
        <f>VLOOKUP(CONCATENATE($M540,$N540,$T540),Oferta!$B$2:$Q$360,12,FALSE)</f>
        <v>#N/A</v>
      </c>
      <c r="X540" s="22">
        <v>3</v>
      </c>
      <c r="Y540" s="23" t="e">
        <f>VLOOKUP(CONCATENATE($W540,$X540),Mtz_Horarios!$E$2:$H$92,2,FALSE)</f>
        <v>#N/A</v>
      </c>
      <c r="Z540" s="23" t="e">
        <f>VLOOKUP(CONCATENATE($W540,$X540),Mtz_Horarios!$E$2:$H$92,3,FALSE)</f>
        <v>#N/A</v>
      </c>
      <c r="AA540" s="24" t="e">
        <f>VLOOKUP(CONCATENATE($W540,$X540),Mtz_Horarios!$E$2:$H$92,4,FALSE)</f>
        <v>#N/A</v>
      </c>
      <c r="AB540" s="20" t="e">
        <f>VLOOKUP(CONCATENATE($M540,$N540,$T540),Oferta!$B$2:$Q$360,16,FALSE)</f>
        <v>#N/A</v>
      </c>
      <c r="AC540" s="20" t="e">
        <f>VLOOKUP(CONCATENATE($M540,$N540,$T540),Oferta!$B$2:$Q$360,15,FALSE)</f>
        <v>#N/A</v>
      </c>
      <c r="AI540" s="5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12"/>
      <c r="AW540" s="12"/>
    </row>
    <row r="541" spans="1:49" ht="15" customHeight="1">
      <c r="A541" s="12"/>
      <c r="B541" s="12"/>
      <c r="C541" s="12"/>
      <c r="D541" s="12"/>
      <c r="E541" s="12"/>
      <c r="F541" s="12"/>
      <c r="G541" s="12"/>
      <c r="H541" s="12" t="e">
        <f t="shared" si="8"/>
        <v>#N/A</v>
      </c>
      <c r="I541" s="12" t="e">
        <f>VLOOKUP(CONCATENATE(N541,T541),Simulador!$H$26:$H$33,1,FALSE)</f>
        <v>#N/A</v>
      </c>
      <c r="J541" s="12" t="e">
        <f t="shared" si="9"/>
        <v>#N/A</v>
      </c>
      <c r="K541" s="13" t="e">
        <f t="shared" si="10"/>
        <v>#N/A</v>
      </c>
      <c r="L541" s="12" t="e">
        <f t="shared" si="11"/>
        <v>#N/A</v>
      </c>
      <c r="M541" s="14" t="s">
        <v>31</v>
      </c>
      <c r="N541" s="3" t="s">
        <v>102</v>
      </c>
      <c r="O541" s="20" t="str">
        <f>VLOOKUP(CONCATENATE($M541,$N541),Curriculos!$A$2:$J$332,4,FALSE)</f>
        <v>ECONOMIA DA REGIÃO CACAUEIRA</v>
      </c>
      <c r="P541" s="21" t="str">
        <f>VLOOKUP(CONCATENATE($M541,$N541),Curriculos!$A$2:$J$332,5,FALSE)</f>
        <v>OP</v>
      </c>
      <c r="Q541" s="21" t="str">
        <f>VLOOKUP($N541,Oferta!$D$2:$P$100,5,FALSE)</f>
        <v>T</v>
      </c>
      <c r="R541" s="21">
        <f>VLOOKUP(CONCATENATE($M541,$N541),Curriculos!$A$2:$J$332,8,FALSE)</f>
        <v>60</v>
      </c>
      <c r="S541" s="5" t="s">
        <v>33</v>
      </c>
      <c r="T541" s="22" t="s">
        <v>24</v>
      </c>
      <c r="U541" s="21" t="str">
        <f>VLOOKUP(CONCATENATE($M541,$N541),Curriculos!$A$2:$J$332,10,FALSE)</f>
        <v>DCEC</v>
      </c>
      <c r="V541" s="20" t="e">
        <f>VLOOKUP(CONCATENATE($M541,$N541,$T541),Oferta!$B$2:$R$360,17,FALSE)</f>
        <v>#N/A</v>
      </c>
      <c r="W541" s="20" t="e">
        <f>VLOOKUP(CONCATENATE($M541,$N541,$T541),Oferta!$B$2:$Q$360,12,FALSE)</f>
        <v>#N/A</v>
      </c>
      <c r="X541" s="22">
        <v>4</v>
      </c>
      <c r="Y541" s="23" t="e">
        <f>VLOOKUP(CONCATENATE($W541,$X541),Mtz_Horarios!$E$2:$H$92,2,FALSE)</f>
        <v>#N/A</v>
      </c>
      <c r="Z541" s="23" t="e">
        <f>VLOOKUP(CONCATENATE($W541,$X541),Mtz_Horarios!$E$2:$H$92,3,FALSE)</f>
        <v>#N/A</v>
      </c>
      <c r="AA541" s="24" t="e">
        <f>VLOOKUP(CONCATENATE($W541,$X541),Mtz_Horarios!$E$2:$H$92,4,FALSE)</f>
        <v>#N/A</v>
      </c>
      <c r="AB541" s="20" t="e">
        <f>VLOOKUP(CONCATENATE($M541,$N541,$T541),Oferta!$B$2:$Q$360,16,FALSE)</f>
        <v>#N/A</v>
      </c>
      <c r="AC541" s="20" t="e">
        <f>VLOOKUP(CONCATENATE($M541,$N541,$T541),Oferta!$B$2:$Q$360,15,FALSE)</f>
        <v>#N/A</v>
      </c>
      <c r="AI541" s="5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12"/>
      <c r="AW541" s="12"/>
    </row>
    <row r="542" spans="1:49" ht="15" customHeight="1">
      <c r="A542" s="12"/>
      <c r="B542" s="12"/>
      <c r="C542" s="12"/>
      <c r="D542" s="12"/>
      <c r="E542" s="12"/>
      <c r="F542" s="12"/>
      <c r="G542" s="12"/>
      <c r="H542" s="12" t="e">
        <f t="shared" si="8"/>
        <v>#N/A</v>
      </c>
      <c r="I542" s="12" t="e">
        <f>VLOOKUP(CONCATENATE(N542,T542),Simulador!$H$26:$H$33,1,FALSE)</f>
        <v>#N/A</v>
      </c>
      <c r="J542" s="12" t="e">
        <f t="shared" si="9"/>
        <v>#N/A</v>
      </c>
      <c r="K542" s="13" t="e">
        <f t="shared" si="10"/>
        <v>#N/A</v>
      </c>
      <c r="L542" s="12" t="e">
        <f t="shared" si="11"/>
        <v>#N/A</v>
      </c>
      <c r="M542" s="14" t="s">
        <v>31</v>
      </c>
      <c r="N542" s="3" t="s">
        <v>102</v>
      </c>
      <c r="O542" s="20" t="str">
        <f>VLOOKUP(CONCATENATE($M542,$N542),Curriculos!$A$2:$J$332,4,FALSE)</f>
        <v>ECONOMIA DA REGIÃO CACAUEIRA</v>
      </c>
      <c r="P542" s="21" t="str">
        <f>VLOOKUP(CONCATENATE($M542,$N542),Curriculos!$A$2:$J$332,5,FALSE)</f>
        <v>OP</v>
      </c>
      <c r="Q542" s="21" t="str">
        <f>VLOOKUP($N542,Oferta!$D$2:$P$100,5,FALSE)</f>
        <v>T</v>
      </c>
      <c r="R542" s="21">
        <f>VLOOKUP(CONCATENATE($M542,$N542),Curriculos!$A$2:$J$332,8,FALSE)</f>
        <v>60</v>
      </c>
      <c r="S542" s="5" t="s">
        <v>33</v>
      </c>
      <c r="T542" s="22" t="s">
        <v>29</v>
      </c>
      <c r="U542" s="21" t="str">
        <f>VLOOKUP(CONCATENATE($M542,$N542),Curriculos!$A$2:$J$332,10,FALSE)</f>
        <v>DCEC</v>
      </c>
      <c r="V542" s="20" t="e">
        <f>VLOOKUP(CONCATENATE($M542,$N542,$T542),Oferta!$B$2:$R$360,17,FALSE)</f>
        <v>#N/A</v>
      </c>
      <c r="W542" s="20" t="e">
        <f>VLOOKUP(CONCATENATE($M542,$N542,$T542),Oferta!$B$2:$Q$360,12,FALSE)</f>
        <v>#N/A</v>
      </c>
      <c r="X542" s="22">
        <v>1</v>
      </c>
      <c r="Y542" s="23" t="e">
        <f>VLOOKUP(CONCATENATE($W542,$X542),Mtz_Horarios!$E$2:$H$92,2,FALSE)</f>
        <v>#N/A</v>
      </c>
      <c r="Z542" s="23" t="e">
        <f>VLOOKUP(CONCATENATE($W542,$X542),Mtz_Horarios!$E$2:$H$92,3,FALSE)</f>
        <v>#N/A</v>
      </c>
      <c r="AA542" s="24" t="e">
        <f>VLOOKUP(CONCATENATE($W542,$X542),Mtz_Horarios!$E$2:$H$92,4,FALSE)</f>
        <v>#N/A</v>
      </c>
      <c r="AB542" s="20" t="e">
        <f>VLOOKUP(CONCATENATE($M542,$N542,$T542),Oferta!$B$2:$Q$360,16,FALSE)</f>
        <v>#N/A</v>
      </c>
      <c r="AC542" s="20" t="e">
        <f>VLOOKUP(CONCATENATE($M542,$N542,$T542),Oferta!$B$2:$Q$360,15,FALSE)</f>
        <v>#N/A</v>
      </c>
      <c r="AI542" s="5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12"/>
      <c r="AW542" s="12"/>
    </row>
    <row r="543" spans="1:49" ht="15" customHeight="1">
      <c r="A543" s="12"/>
      <c r="B543" s="12"/>
      <c r="C543" s="12"/>
      <c r="D543" s="12"/>
      <c r="E543" s="12"/>
      <c r="F543" s="12"/>
      <c r="G543" s="12"/>
      <c r="H543" s="12" t="e">
        <f t="shared" si="8"/>
        <v>#N/A</v>
      </c>
      <c r="I543" s="12" t="e">
        <f>VLOOKUP(CONCATENATE(N543,T543),Simulador!$H$26:$H$33,1,FALSE)</f>
        <v>#N/A</v>
      </c>
      <c r="J543" s="12" t="e">
        <f t="shared" si="9"/>
        <v>#N/A</v>
      </c>
      <c r="K543" s="13" t="e">
        <f t="shared" si="10"/>
        <v>#N/A</v>
      </c>
      <c r="L543" s="12" t="e">
        <f t="shared" si="11"/>
        <v>#N/A</v>
      </c>
      <c r="M543" s="14" t="s">
        <v>31</v>
      </c>
      <c r="N543" s="3" t="s">
        <v>102</v>
      </c>
      <c r="O543" s="20" t="str">
        <f>VLOOKUP(CONCATENATE($M543,$N543),Curriculos!$A$2:$J$332,4,FALSE)</f>
        <v>ECONOMIA DA REGIÃO CACAUEIRA</v>
      </c>
      <c r="P543" s="21" t="str">
        <f>VLOOKUP(CONCATENATE($M543,$N543),Curriculos!$A$2:$J$332,5,FALSE)</f>
        <v>OP</v>
      </c>
      <c r="Q543" s="21" t="str">
        <f>VLOOKUP($N543,Oferta!$D$2:$P$100,5,FALSE)</f>
        <v>T</v>
      </c>
      <c r="R543" s="21">
        <f>VLOOKUP(CONCATENATE($M543,$N543),Curriculos!$A$2:$J$332,8,FALSE)</f>
        <v>60</v>
      </c>
      <c r="S543" s="5" t="s">
        <v>33</v>
      </c>
      <c r="T543" s="22" t="s">
        <v>29</v>
      </c>
      <c r="U543" s="21" t="str">
        <f>VLOOKUP(CONCATENATE($M543,$N543),Curriculos!$A$2:$J$332,10,FALSE)</f>
        <v>DCEC</v>
      </c>
      <c r="V543" s="20" t="e">
        <f>VLOOKUP(CONCATENATE($M543,$N543,$T543),Oferta!$B$2:$R$360,17,FALSE)</f>
        <v>#N/A</v>
      </c>
      <c r="W543" s="20" t="e">
        <f>VLOOKUP(CONCATENATE($M543,$N543,$T543),Oferta!$B$2:$Q$360,12,FALSE)</f>
        <v>#N/A</v>
      </c>
      <c r="X543" s="22">
        <v>2</v>
      </c>
      <c r="Y543" s="23" t="e">
        <f>VLOOKUP(CONCATENATE($W543,$X543),Mtz_Horarios!$E$2:$H$92,2,FALSE)</f>
        <v>#N/A</v>
      </c>
      <c r="Z543" s="23" t="e">
        <f>VLOOKUP(CONCATENATE($W543,$X543),Mtz_Horarios!$E$2:$H$92,3,FALSE)</f>
        <v>#N/A</v>
      </c>
      <c r="AA543" s="24" t="e">
        <f>VLOOKUP(CONCATENATE($W543,$X543),Mtz_Horarios!$E$2:$H$92,4,FALSE)</f>
        <v>#N/A</v>
      </c>
      <c r="AB543" s="20" t="e">
        <f>VLOOKUP(CONCATENATE($M543,$N543,$T543),Oferta!$B$2:$Q$360,16,FALSE)</f>
        <v>#N/A</v>
      </c>
      <c r="AC543" s="20" t="e">
        <f>VLOOKUP(CONCATENATE($M543,$N543,$T543),Oferta!$B$2:$Q$360,15,FALSE)</f>
        <v>#N/A</v>
      </c>
      <c r="AI543" s="5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12"/>
      <c r="AW543" s="12"/>
    </row>
    <row r="544" spans="1:49" ht="15" customHeight="1">
      <c r="A544" s="12"/>
      <c r="B544" s="12"/>
      <c r="C544" s="12"/>
      <c r="D544" s="12"/>
      <c r="E544" s="12"/>
      <c r="F544" s="12"/>
      <c r="G544" s="12"/>
      <c r="H544" s="12" t="e">
        <f t="shared" si="8"/>
        <v>#N/A</v>
      </c>
      <c r="I544" s="12" t="e">
        <f>VLOOKUP(CONCATENATE(N544,T544),Simulador!$H$26:$H$33,1,FALSE)</f>
        <v>#N/A</v>
      </c>
      <c r="J544" s="12" t="e">
        <f t="shared" si="9"/>
        <v>#N/A</v>
      </c>
      <c r="K544" s="13" t="e">
        <f t="shared" si="10"/>
        <v>#N/A</v>
      </c>
      <c r="L544" s="12" t="e">
        <f t="shared" si="11"/>
        <v>#N/A</v>
      </c>
      <c r="M544" s="14" t="s">
        <v>31</v>
      </c>
      <c r="N544" s="3" t="s">
        <v>102</v>
      </c>
      <c r="O544" s="20" t="str">
        <f>VLOOKUP(CONCATENATE($M544,$N544),Curriculos!$A$2:$J$332,4,FALSE)</f>
        <v>ECONOMIA DA REGIÃO CACAUEIRA</v>
      </c>
      <c r="P544" s="21" t="str">
        <f>VLOOKUP(CONCATENATE($M544,$N544),Curriculos!$A$2:$J$332,5,FALSE)</f>
        <v>OP</v>
      </c>
      <c r="Q544" s="21" t="str">
        <f>VLOOKUP($N544,Oferta!$D$2:$P$100,5,FALSE)</f>
        <v>T</v>
      </c>
      <c r="R544" s="21">
        <f>VLOOKUP(CONCATENATE($M544,$N544),Curriculos!$A$2:$J$332,8,FALSE)</f>
        <v>60</v>
      </c>
      <c r="S544" s="5" t="s">
        <v>33</v>
      </c>
      <c r="T544" s="22" t="s">
        <v>29</v>
      </c>
      <c r="U544" s="21" t="str">
        <f>VLOOKUP(CONCATENATE($M544,$N544),Curriculos!$A$2:$J$332,10,FALSE)</f>
        <v>DCEC</v>
      </c>
      <c r="V544" s="20" t="e">
        <f>VLOOKUP(CONCATENATE($M544,$N544,$T544),Oferta!$B$2:$R$360,17,FALSE)</f>
        <v>#N/A</v>
      </c>
      <c r="W544" s="20" t="e">
        <f>VLOOKUP(CONCATENATE($M544,$N544,$T544),Oferta!$B$2:$Q$360,12,FALSE)</f>
        <v>#N/A</v>
      </c>
      <c r="X544" s="22">
        <v>3</v>
      </c>
      <c r="Y544" s="23" t="e">
        <f>VLOOKUP(CONCATENATE($W544,$X544),Mtz_Horarios!$E$2:$H$92,2,FALSE)</f>
        <v>#N/A</v>
      </c>
      <c r="Z544" s="23" t="e">
        <f>VLOOKUP(CONCATENATE($W544,$X544),Mtz_Horarios!$E$2:$H$92,3,FALSE)</f>
        <v>#N/A</v>
      </c>
      <c r="AA544" s="24" t="e">
        <f>VLOOKUP(CONCATENATE($W544,$X544),Mtz_Horarios!$E$2:$H$92,4,FALSE)</f>
        <v>#N/A</v>
      </c>
      <c r="AB544" s="20" t="e">
        <f>VLOOKUP(CONCATENATE($M544,$N544,$T544),Oferta!$B$2:$Q$360,16,FALSE)</f>
        <v>#N/A</v>
      </c>
      <c r="AC544" s="20" t="e">
        <f>VLOOKUP(CONCATENATE($M544,$N544,$T544),Oferta!$B$2:$Q$360,15,FALSE)</f>
        <v>#N/A</v>
      </c>
      <c r="AI544" s="5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12"/>
      <c r="AW544" s="12"/>
    </row>
    <row r="545" spans="1:49" ht="15" customHeight="1">
      <c r="A545" s="12"/>
      <c r="B545" s="12"/>
      <c r="C545" s="12"/>
      <c r="D545" s="12"/>
      <c r="E545" s="12"/>
      <c r="F545" s="12"/>
      <c r="G545" s="12"/>
      <c r="H545" s="12" t="e">
        <f t="shared" si="8"/>
        <v>#N/A</v>
      </c>
      <c r="I545" s="12" t="e">
        <f>VLOOKUP(CONCATENATE(N545,T545),Simulador!$H$26:$H$33,1,FALSE)</f>
        <v>#N/A</v>
      </c>
      <c r="J545" s="12" t="e">
        <f t="shared" si="9"/>
        <v>#N/A</v>
      </c>
      <c r="K545" s="13" t="e">
        <f t="shared" si="10"/>
        <v>#N/A</v>
      </c>
      <c r="L545" s="12" t="e">
        <f t="shared" si="11"/>
        <v>#N/A</v>
      </c>
      <c r="M545" s="14" t="s">
        <v>31</v>
      </c>
      <c r="N545" s="3" t="s">
        <v>102</v>
      </c>
      <c r="O545" s="20" t="str">
        <f>VLOOKUP(CONCATENATE($M545,$N545),Curriculos!$A$2:$J$332,4,FALSE)</f>
        <v>ECONOMIA DA REGIÃO CACAUEIRA</v>
      </c>
      <c r="P545" s="21" t="str">
        <f>VLOOKUP(CONCATENATE($M545,$N545),Curriculos!$A$2:$J$332,5,FALSE)</f>
        <v>OP</v>
      </c>
      <c r="Q545" s="21" t="str">
        <f>VLOOKUP($N545,Oferta!$D$2:$P$100,5,FALSE)</f>
        <v>T</v>
      </c>
      <c r="R545" s="21">
        <f>VLOOKUP(CONCATENATE($M545,$N545),Curriculos!$A$2:$J$332,8,FALSE)</f>
        <v>60</v>
      </c>
      <c r="S545" s="5" t="s">
        <v>33</v>
      </c>
      <c r="T545" s="22" t="s">
        <v>29</v>
      </c>
      <c r="U545" s="21" t="str">
        <f>VLOOKUP(CONCATENATE($M545,$N545),Curriculos!$A$2:$J$332,10,FALSE)</f>
        <v>DCEC</v>
      </c>
      <c r="V545" s="20" t="e">
        <f>VLOOKUP(CONCATENATE($M545,$N545,$T545),Oferta!$B$2:$R$360,17,FALSE)</f>
        <v>#N/A</v>
      </c>
      <c r="W545" s="20" t="e">
        <f>VLOOKUP(CONCATENATE($M545,$N545,$T545),Oferta!$B$2:$Q$360,12,FALSE)</f>
        <v>#N/A</v>
      </c>
      <c r="X545" s="22">
        <v>4</v>
      </c>
      <c r="Y545" s="23" t="e">
        <f>VLOOKUP(CONCATENATE($W545,$X545),Mtz_Horarios!$E$2:$H$92,2,FALSE)</f>
        <v>#N/A</v>
      </c>
      <c r="Z545" s="23" t="e">
        <f>VLOOKUP(CONCATENATE($W545,$X545),Mtz_Horarios!$E$2:$H$92,3,FALSE)</f>
        <v>#N/A</v>
      </c>
      <c r="AA545" s="24" t="e">
        <f>VLOOKUP(CONCATENATE($W545,$X545),Mtz_Horarios!$E$2:$H$92,4,FALSE)</f>
        <v>#N/A</v>
      </c>
      <c r="AB545" s="20" t="e">
        <f>VLOOKUP(CONCATENATE($M545,$N545,$T545),Oferta!$B$2:$Q$360,16,FALSE)</f>
        <v>#N/A</v>
      </c>
      <c r="AC545" s="20" t="e">
        <f>VLOOKUP(CONCATENATE($M545,$N545,$T545),Oferta!$B$2:$Q$360,15,FALSE)</f>
        <v>#N/A</v>
      </c>
      <c r="AI545" s="5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12"/>
      <c r="AW545" s="12"/>
    </row>
    <row r="546" spans="1:49" ht="15" customHeight="1">
      <c r="A546" s="12"/>
      <c r="B546" s="12"/>
      <c r="C546" s="12"/>
      <c r="D546" s="12"/>
      <c r="E546" s="12"/>
      <c r="F546" s="12"/>
      <c r="G546" s="12"/>
      <c r="H546" s="12" t="e">
        <f t="shared" si="8"/>
        <v>#N/A</v>
      </c>
      <c r="I546" s="12" t="e">
        <f>VLOOKUP(CONCATENATE(N546,T546),Simulador!$H$26:$H$33,1,FALSE)</f>
        <v>#N/A</v>
      </c>
      <c r="J546" s="12" t="e">
        <f t="shared" si="9"/>
        <v>#N/A</v>
      </c>
      <c r="K546" s="13" t="e">
        <f t="shared" si="10"/>
        <v>#N/A</v>
      </c>
      <c r="L546" s="12" t="e">
        <f t="shared" si="11"/>
        <v>#N/A</v>
      </c>
      <c r="M546" s="14" t="s">
        <v>25</v>
      </c>
      <c r="N546" s="3" t="s">
        <v>102</v>
      </c>
      <c r="O546" s="20" t="str">
        <f>VLOOKUP(CONCATENATE($M546,$N546),Curriculos!$A$2:$J$332,4,FALSE)</f>
        <v>ECONOMIA DA REGIÃO CACAUEIRA</v>
      </c>
      <c r="P546" s="21" t="str">
        <f>VLOOKUP(CONCATENATE($M546,$N546),Curriculos!$A$2:$J$332,5,FALSE)</f>
        <v>OP</v>
      </c>
      <c r="Q546" s="21" t="str">
        <f>VLOOKUP($N546,Oferta!$D$2:$P$100,5,FALSE)</f>
        <v>T</v>
      </c>
      <c r="R546" s="21">
        <f>VLOOKUP(CONCATENATE($M546,$N546),Curriculos!$A$2:$J$332,8,FALSE)</f>
        <v>60</v>
      </c>
      <c r="S546" s="5" t="s">
        <v>33</v>
      </c>
      <c r="T546" s="22" t="s">
        <v>29</v>
      </c>
      <c r="U546" s="21" t="str">
        <f>VLOOKUP(CONCATENATE($M546,$N546),Curriculos!$A$2:$J$332,10,FALSE)</f>
        <v>DCEC</v>
      </c>
      <c r="V546" s="20" t="e">
        <f>VLOOKUP(CONCATENATE($M546,$N546,$T546),Oferta!$B$2:$R$360,17,FALSE)</f>
        <v>#N/A</v>
      </c>
      <c r="W546" s="20" t="e">
        <f>VLOOKUP(CONCATENATE($M546,$N546,$T546),Oferta!$B$2:$Q$360,12,FALSE)</f>
        <v>#N/A</v>
      </c>
      <c r="X546" s="22">
        <v>1</v>
      </c>
      <c r="Y546" s="23" t="e">
        <f>VLOOKUP(CONCATENATE($W546,$X546),Mtz_Horarios!$E$2:$H$92,2,FALSE)</f>
        <v>#N/A</v>
      </c>
      <c r="Z546" s="23" t="e">
        <f>VLOOKUP(CONCATENATE($W546,$X546),Mtz_Horarios!$E$2:$H$92,3,FALSE)</f>
        <v>#N/A</v>
      </c>
      <c r="AA546" s="24" t="e">
        <f>VLOOKUP(CONCATENATE($W546,$X546),Mtz_Horarios!$E$2:$H$92,4,FALSE)</f>
        <v>#N/A</v>
      </c>
      <c r="AB546" s="20" t="e">
        <f>VLOOKUP(CONCATENATE($M546,$N546,$T546),Oferta!$B$2:$Q$360,16,FALSE)</f>
        <v>#N/A</v>
      </c>
      <c r="AC546" s="20" t="e">
        <f>VLOOKUP(CONCATENATE($M546,$N546,$T546),Oferta!$B$2:$Q$360,15,FALSE)</f>
        <v>#N/A</v>
      </c>
      <c r="AI546" s="5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12"/>
      <c r="AW546" s="12"/>
    </row>
    <row r="547" spans="1:49" ht="15" customHeight="1">
      <c r="A547" s="12"/>
      <c r="B547" s="12"/>
      <c r="C547" s="12"/>
      <c r="D547" s="12"/>
      <c r="E547" s="12"/>
      <c r="F547" s="12"/>
      <c r="G547" s="12"/>
      <c r="H547" s="12" t="e">
        <f t="shared" si="8"/>
        <v>#N/A</v>
      </c>
      <c r="I547" s="12" t="e">
        <f>VLOOKUP(CONCATENATE(N547,T547),Simulador!$H$26:$H$33,1,FALSE)</f>
        <v>#N/A</v>
      </c>
      <c r="J547" s="12" t="e">
        <f t="shared" si="9"/>
        <v>#N/A</v>
      </c>
      <c r="K547" s="13" t="e">
        <f t="shared" si="10"/>
        <v>#N/A</v>
      </c>
      <c r="L547" s="12" t="e">
        <f t="shared" si="11"/>
        <v>#N/A</v>
      </c>
      <c r="M547" s="14" t="s">
        <v>25</v>
      </c>
      <c r="N547" s="3" t="s">
        <v>102</v>
      </c>
      <c r="O547" s="20" t="str">
        <f>VLOOKUP(CONCATENATE($M547,$N547),Curriculos!$A$2:$J$332,4,FALSE)</f>
        <v>ECONOMIA DA REGIÃO CACAUEIRA</v>
      </c>
      <c r="P547" s="21" t="str">
        <f>VLOOKUP(CONCATENATE($M547,$N547),Curriculos!$A$2:$J$332,5,FALSE)</f>
        <v>OP</v>
      </c>
      <c r="Q547" s="21" t="str">
        <f>VLOOKUP($N547,Oferta!$D$2:$P$100,5,FALSE)</f>
        <v>T</v>
      </c>
      <c r="R547" s="21">
        <f>VLOOKUP(CONCATENATE($M547,$N547),Curriculos!$A$2:$J$332,8,FALSE)</f>
        <v>60</v>
      </c>
      <c r="S547" s="5" t="s">
        <v>33</v>
      </c>
      <c r="T547" s="22" t="s">
        <v>29</v>
      </c>
      <c r="U547" s="21" t="str">
        <f>VLOOKUP(CONCATENATE($M547,$N547),Curriculos!$A$2:$J$332,10,FALSE)</f>
        <v>DCEC</v>
      </c>
      <c r="V547" s="20" t="e">
        <f>VLOOKUP(CONCATENATE($M547,$N547,$T547),Oferta!$B$2:$R$360,17,FALSE)</f>
        <v>#N/A</v>
      </c>
      <c r="W547" s="20" t="e">
        <f>VLOOKUP(CONCATENATE($M547,$N547,$T547),Oferta!$B$2:$Q$360,12,FALSE)</f>
        <v>#N/A</v>
      </c>
      <c r="X547" s="22">
        <v>2</v>
      </c>
      <c r="Y547" s="23" t="e">
        <f>VLOOKUP(CONCATENATE($W547,$X547),Mtz_Horarios!$E$2:$H$92,2,FALSE)</f>
        <v>#N/A</v>
      </c>
      <c r="Z547" s="23" t="e">
        <f>VLOOKUP(CONCATENATE($W547,$X547),Mtz_Horarios!$E$2:$H$92,3,FALSE)</f>
        <v>#N/A</v>
      </c>
      <c r="AA547" s="24" t="e">
        <f>VLOOKUP(CONCATENATE($W547,$X547),Mtz_Horarios!$E$2:$H$92,4,FALSE)</f>
        <v>#N/A</v>
      </c>
      <c r="AB547" s="20" t="e">
        <f>VLOOKUP(CONCATENATE($M547,$N547,$T547),Oferta!$B$2:$Q$360,16,FALSE)</f>
        <v>#N/A</v>
      </c>
      <c r="AC547" s="20" t="e">
        <f>VLOOKUP(CONCATENATE($M547,$N547,$T547),Oferta!$B$2:$Q$360,15,FALSE)</f>
        <v>#N/A</v>
      </c>
      <c r="AI547" s="5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12"/>
      <c r="AW547" s="12"/>
    </row>
    <row r="548" spans="1:49" ht="15" customHeight="1">
      <c r="A548" s="12"/>
      <c r="B548" s="12"/>
      <c r="C548" s="12"/>
      <c r="D548" s="12"/>
      <c r="E548" s="12"/>
      <c r="F548" s="12"/>
      <c r="G548" s="12"/>
      <c r="H548" s="12" t="e">
        <f t="shared" si="8"/>
        <v>#N/A</v>
      </c>
      <c r="I548" s="12" t="e">
        <f>VLOOKUP(CONCATENATE(N548,T548),Simulador!$H$26:$H$33,1,FALSE)</f>
        <v>#N/A</v>
      </c>
      <c r="J548" s="12" t="e">
        <f t="shared" si="9"/>
        <v>#N/A</v>
      </c>
      <c r="K548" s="13" t="e">
        <f t="shared" si="10"/>
        <v>#N/A</v>
      </c>
      <c r="L548" s="12" t="e">
        <f t="shared" si="11"/>
        <v>#N/A</v>
      </c>
      <c r="M548" s="14" t="s">
        <v>25</v>
      </c>
      <c r="N548" s="3" t="s">
        <v>102</v>
      </c>
      <c r="O548" s="20" t="str">
        <f>VLOOKUP(CONCATENATE($M548,$N548),Curriculos!$A$2:$J$332,4,FALSE)</f>
        <v>ECONOMIA DA REGIÃO CACAUEIRA</v>
      </c>
      <c r="P548" s="21" t="str">
        <f>VLOOKUP(CONCATENATE($M548,$N548),Curriculos!$A$2:$J$332,5,FALSE)</f>
        <v>OP</v>
      </c>
      <c r="Q548" s="21" t="str">
        <f>VLOOKUP($N548,Oferta!$D$2:$P$100,5,FALSE)</f>
        <v>T</v>
      </c>
      <c r="R548" s="21">
        <f>VLOOKUP(CONCATENATE($M548,$N548),Curriculos!$A$2:$J$332,8,FALSE)</f>
        <v>60</v>
      </c>
      <c r="S548" s="5" t="s">
        <v>33</v>
      </c>
      <c r="T548" s="22" t="s">
        <v>29</v>
      </c>
      <c r="U548" s="21" t="str">
        <f>VLOOKUP(CONCATENATE($M548,$N548),Curriculos!$A$2:$J$332,10,FALSE)</f>
        <v>DCEC</v>
      </c>
      <c r="V548" s="20" t="e">
        <f>VLOOKUP(CONCATENATE($M548,$N548,$T548),Oferta!$B$2:$R$360,17,FALSE)</f>
        <v>#N/A</v>
      </c>
      <c r="W548" s="20" t="e">
        <f>VLOOKUP(CONCATENATE($M548,$N548,$T548),Oferta!$B$2:$Q$360,12,FALSE)</f>
        <v>#N/A</v>
      </c>
      <c r="X548" s="22">
        <v>3</v>
      </c>
      <c r="Y548" s="23" t="e">
        <f>VLOOKUP(CONCATENATE($W548,$X548),Mtz_Horarios!$E$2:$H$92,2,FALSE)</f>
        <v>#N/A</v>
      </c>
      <c r="Z548" s="23" t="e">
        <f>VLOOKUP(CONCATENATE($W548,$X548),Mtz_Horarios!$E$2:$H$92,3,FALSE)</f>
        <v>#N/A</v>
      </c>
      <c r="AA548" s="24" t="e">
        <f>VLOOKUP(CONCATENATE($W548,$X548),Mtz_Horarios!$E$2:$H$92,4,FALSE)</f>
        <v>#N/A</v>
      </c>
      <c r="AB548" s="20" t="e">
        <f>VLOOKUP(CONCATENATE($M548,$N548,$T548),Oferta!$B$2:$Q$360,16,FALSE)</f>
        <v>#N/A</v>
      </c>
      <c r="AC548" s="20" t="e">
        <f>VLOOKUP(CONCATENATE($M548,$N548,$T548),Oferta!$B$2:$Q$360,15,FALSE)</f>
        <v>#N/A</v>
      </c>
      <c r="AI548" s="5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12"/>
      <c r="AW548" s="12"/>
    </row>
    <row r="549" spans="1:49" ht="15" customHeight="1">
      <c r="A549" s="12"/>
      <c r="B549" s="12"/>
      <c r="C549" s="12"/>
      <c r="D549" s="12"/>
      <c r="E549" s="12"/>
      <c r="F549" s="12"/>
      <c r="G549" s="12"/>
      <c r="H549" s="12" t="e">
        <f t="shared" si="8"/>
        <v>#N/A</v>
      </c>
      <c r="I549" s="12" t="e">
        <f>VLOOKUP(CONCATENATE(N549,T549),Simulador!$H$26:$H$33,1,FALSE)</f>
        <v>#N/A</v>
      </c>
      <c r="J549" s="12" t="e">
        <f t="shared" si="9"/>
        <v>#N/A</v>
      </c>
      <c r="K549" s="13" t="e">
        <f t="shared" si="10"/>
        <v>#N/A</v>
      </c>
      <c r="L549" s="12" t="e">
        <f t="shared" si="11"/>
        <v>#N/A</v>
      </c>
      <c r="M549" s="14" t="s">
        <v>25</v>
      </c>
      <c r="N549" s="3" t="s">
        <v>102</v>
      </c>
      <c r="O549" s="20" t="str">
        <f>VLOOKUP(CONCATENATE($M549,$N549),Curriculos!$A$2:$J$332,4,FALSE)</f>
        <v>ECONOMIA DA REGIÃO CACAUEIRA</v>
      </c>
      <c r="P549" s="21" t="str">
        <f>VLOOKUP(CONCATENATE($M549,$N549),Curriculos!$A$2:$J$332,5,FALSE)</f>
        <v>OP</v>
      </c>
      <c r="Q549" s="21" t="str">
        <f>VLOOKUP($N549,Oferta!$D$2:$P$100,5,FALSE)</f>
        <v>T</v>
      </c>
      <c r="R549" s="21">
        <f>VLOOKUP(CONCATENATE($M549,$N549),Curriculos!$A$2:$J$332,8,FALSE)</f>
        <v>60</v>
      </c>
      <c r="S549" s="5" t="s">
        <v>33</v>
      </c>
      <c r="T549" s="22" t="s">
        <v>29</v>
      </c>
      <c r="U549" s="21" t="str">
        <f>VLOOKUP(CONCATENATE($M549,$N549),Curriculos!$A$2:$J$332,10,FALSE)</f>
        <v>DCEC</v>
      </c>
      <c r="V549" s="20" t="e">
        <f>VLOOKUP(CONCATENATE($M549,$N549,$T549),Oferta!$B$2:$R$360,17,FALSE)</f>
        <v>#N/A</v>
      </c>
      <c r="W549" s="20" t="e">
        <f>VLOOKUP(CONCATENATE($M549,$N549,$T549),Oferta!$B$2:$Q$360,12,FALSE)</f>
        <v>#N/A</v>
      </c>
      <c r="X549" s="22">
        <v>4</v>
      </c>
      <c r="Y549" s="23" t="e">
        <f>VLOOKUP(CONCATENATE($W549,$X549),Mtz_Horarios!$E$2:$H$92,2,FALSE)</f>
        <v>#N/A</v>
      </c>
      <c r="Z549" s="23" t="e">
        <f>VLOOKUP(CONCATENATE($W549,$X549),Mtz_Horarios!$E$2:$H$92,3,FALSE)</f>
        <v>#N/A</v>
      </c>
      <c r="AA549" s="24" t="e">
        <f>VLOOKUP(CONCATENATE($W549,$X549),Mtz_Horarios!$E$2:$H$92,4,FALSE)</f>
        <v>#N/A</v>
      </c>
      <c r="AB549" s="20" t="e">
        <f>VLOOKUP(CONCATENATE($M549,$N549,$T549),Oferta!$B$2:$Q$360,16,FALSE)</f>
        <v>#N/A</v>
      </c>
      <c r="AC549" s="20" t="e">
        <f>VLOOKUP(CONCATENATE($M549,$N549,$T549),Oferta!$B$2:$Q$360,15,FALSE)</f>
        <v>#N/A</v>
      </c>
      <c r="AI549" s="5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12"/>
      <c r="AW549" s="12"/>
    </row>
    <row r="550" spans="1:49" ht="15" customHeight="1">
      <c r="A550" s="12"/>
      <c r="B550" s="12"/>
      <c r="C550" s="12"/>
      <c r="D550" s="12"/>
      <c r="E550" s="12"/>
      <c r="F550" s="12"/>
      <c r="G550" s="12"/>
      <c r="H550" s="12" t="e">
        <f t="shared" si="8"/>
        <v>#N/A</v>
      </c>
      <c r="I550" s="12" t="e">
        <f>VLOOKUP(CONCATENATE(N550,T550),Simulador!$H$26:$H$33,1,FALSE)</f>
        <v>#N/A</v>
      </c>
      <c r="J550" s="12" t="e">
        <f t="shared" si="9"/>
        <v>#N/A</v>
      </c>
      <c r="K550" s="13" t="e">
        <f t="shared" si="10"/>
        <v>#N/A</v>
      </c>
      <c r="L550" s="12" t="e">
        <f t="shared" si="11"/>
        <v>#N/A</v>
      </c>
      <c r="M550" s="14" t="s">
        <v>22</v>
      </c>
      <c r="N550" s="3" t="s">
        <v>102</v>
      </c>
      <c r="O550" s="20" t="str">
        <f>VLOOKUP(CONCATENATE($M550,$N550),Curriculos!$A$2:$J$332,4,FALSE)</f>
        <v>ECONOMIA DA REGIÃO CACAUEIRA</v>
      </c>
      <c r="P550" s="21" t="str">
        <f>VLOOKUP(CONCATENATE($M550,$N550),Curriculos!$A$2:$J$332,5,FALSE)</f>
        <v>OP</v>
      </c>
      <c r="Q550" s="21" t="str">
        <f>VLOOKUP($N550,Oferta!$D$2:$P$100,5,FALSE)</f>
        <v>T</v>
      </c>
      <c r="R550" s="21">
        <f>VLOOKUP(CONCATENATE($M550,$N550),Curriculos!$A$2:$J$332,8,FALSE)</f>
        <v>60</v>
      </c>
      <c r="S550" s="5" t="s">
        <v>33</v>
      </c>
      <c r="T550" s="22" t="s">
        <v>24</v>
      </c>
      <c r="U550" s="21" t="str">
        <f>VLOOKUP(CONCATENATE($M550,$N550),Curriculos!$A$2:$J$332,10,FALSE)</f>
        <v>DCEC</v>
      </c>
      <c r="V550" s="20" t="e">
        <f>VLOOKUP(CONCATENATE($M550,$N550,$T550),Oferta!$B$2:$R$360,17,FALSE)</f>
        <v>#N/A</v>
      </c>
      <c r="W550" s="20" t="e">
        <f>VLOOKUP(CONCATENATE($M550,$N550,$T550),Oferta!$B$2:$Q$360,12,FALSE)</f>
        <v>#N/A</v>
      </c>
      <c r="X550" s="22">
        <v>1</v>
      </c>
      <c r="Y550" s="23" t="e">
        <f>VLOOKUP(CONCATENATE($W550,$X550),Mtz_Horarios!$E$2:$H$92,2,FALSE)</f>
        <v>#N/A</v>
      </c>
      <c r="Z550" s="23" t="e">
        <f>VLOOKUP(CONCATENATE($W550,$X550),Mtz_Horarios!$E$2:$H$92,3,FALSE)</f>
        <v>#N/A</v>
      </c>
      <c r="AA550" s="24" t="e">
        <f>VLOOKUP(CONCATENATE($W550,$X550),Mtz_Horarios!$E$2:$H$92,4,FALSE)</f>
        <v>#N/A</v>
      </c>
      <c r="AB550" s="20" t="e">
        <f>VLOOKUP(CONCATENATE($M550,$N550,$T550),Oferta!$B$2:$Q$360,16,FALSE)</f>
        <v>#N/A</v>
      </c>
      <c r="AC550" s="20" t="e">
        <f>VLOOKUP(CONCATENATE($M550,$N550,$T550),Oferta!$B$2:$Q$360,15,FALSE)</f>
        <v>#N/A</v>
      </c>
      <c r="AI550" s="5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12"/>
      <c r="AW550" s="12"/>
    </row>
    <row r="551" spans="1:49" ht="15" customHeight="1">
      <c r="A551" s="12"/>
      <c r="B551" s="12"/>
      <c r="C551" s="12"/>
      <c r="D551" s="12"/>
      <c r="E551" s="12"/>
      <c r="F551" s="12"/>
      <c r="G551" s="12"/>
      <c r="H551" s="12" t="e">
        <f t="shared" si="8"/>
        <v>#N/A</v>
      </c>
      <c r="I551" s="12" t="e">
        <f>VLOOKUP(CONCATENATE(N551,T551),Simulador!$H$26:$H$33,1,FALSE)</f>
        <v>#N/A</v>
      </c>
      <c r="J551" s="12" t="e">
        <f t="shared" si="9"/>
        <v>#N/A</v>
      </c>
      <c r="K551" s="13" t="e">
        <f t="shared" si="10"/>
        <v>#N/A</v>
      </c>
      <c r="L551" s="12" t="e">
        <f t="shared" si="11"/>
        <v>#N/A</v>
      </c>
      <c r="M551" s="14" t="s">
        <v>22</v>
      </c>
      <c r="N551" s="3" t="s">
        <v>102</v>
      </c>
      <c r="O551" s="20" t="str">
        <f>VLOOKUP(CONCATENATE($M551,$N551),Curriculos!$A$2:$J$332,4,FALSE)</f>
        <v>ECONOMIA DA REGIÃO CACAUEIRA</v>
      </c>
      <c r="P551" s="21" t="str">
        <f>VLOOKUP(CONCATENATE($M551,$N551),Curriculos!$A$2:$J$332,5,FALSE)</f>
        <v>OP</v>
      </c>
      <c r="Q551" s="21" t="str">
        <f>VLOOKUP($N551,Oferta!$D$2:$P$100,5,FALSE)</f>
        <v>T</v>
      </c>
      <c r="R551" s="21">
        <f>VLOOKUP(CONCATENATE($M551,$N551),Curriculos!$A$2:$J$332,8,FALSE)</f>
        <v>60</v>
      </c>
      <c r="S551" s="5" t="s">
        <v>33</v>
      </c>
      <c r="T551" s="22" t="s">
        <v>24</v>
      </c>
      <c r="U551" s="21" t="str">
        <f>VLOOKUP(CONCATENATE($M551,$N551),Curriculos!$A$2:$J$332,10,FALSE)</f>
        <v>DCEC</v>
      </c>
      <c r="V551" s="20" t="e">
        <f>VLOOKUP(CONCATENATE($M551,$N551,$T551),Oferta!$B$2:$R$360,17,FALSE)</f>
        <v>#N/A</v>
      </c>
      <c r="W551" s="20" t="e">
        <f>VLOOKUP(CONCATENATE($M551,$N551,$T551),Oferta!$B$2:$Q$360,12,FALSE)</f>
        <v>#N/A</v>
      </c>
      <c r="X551" s="22">
        <v>2</v>
      </c>
      <c r="Y551" s="23" t="e">
        <f>VLOOKUP(CONCATENATE($W551,$X551),Mtz_Horarios!$E$2:$H$92,2,FALSE)</f>
        <v>#N/A</v>
      </c>
      <c r="Z551" s="23" t="e">
        <f>VLOOKUP(CONCATENATE($W551,$X551),Mtz_Horarios!$E$2:$H$92,3,FALSE)</f>
        <v>#N/A</v>
      </c>
      <c r="AA551" s="24" t="e">
        <f>VLOOKUP(CONCATENATE($W551,$X551),Mtz_Horarios!$E$2:$H$92,4,FALSE)</f>
        <v>#N/A</v>
      </c>
      <c r="AB551" s="20" t="e">
        <f>VLOOKUP(CONCATENATE($M551,$N551,$T551),Oferta!$B$2:$Q$360,16,FALSE)</f>
        <v>#N/A</v>
      </c>
      <c r="AC551" s="20" t="e">
        <f>VLOOKUP(CONCATENATE($M551,$N551,$T551),Oferta!$B$2:$Q$360,15,FALSE)</f>
        <v>#N/A</v>
      </c>
      <c r="AI551" s="5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12"/>
      <c r="AW551" s="12"/>
    </row>
    <row r="552" spans="1:49" ht="15" customHeight="1">
      <c r="A552" s="12"/>
      <c r="B552" s="12"/>
      <c r="C552" s="12"/>
      <c r="D552" s="12"/>
      <c r="E552" s="12"/>
      <c r="F552" s="12"/>
      <c r="G552" s="12"/>
      <c r="H552" s="12" t="e">
        <f t="shared" si="8"/>
        <v>#N/A</v>
      </c>
      <c r="I552" s="12" t="e">
        <f>VLOOKUP(CONCATENATE(N552,T552),Simulador!$H$26:$H$33,1,FALSE)</f>
        <v>#N/A</v>
      </c>
      <c r="J552" s="12" t="e">
        <f t="shared" si="9"/>
        <v>#N/A</v>
      </c>
      <c r="K552" s="13" t="e">
        <f t="shared" si="10"/>
        <v>#N/A</v>
      </c>
      <c r="L552" s="12" t="e">
        <f t="shared" si="11"/>
        <v>#N/A</v>
      </c>
      <c r="M552" s="14" t="s">
        <v>22</v>
      </c>
      <c r="N552" s="3" t="s">
        <v>102</v>
      </c>
      <c r="O552" s="20" t="str">
        <f>VLOOKUP(CONCATENATE($M552,$N552),Curriculos!$A$2:$J$332,4,FALSE)</f>
        <v>ECONOMIA DA REGIÃO CACAUEIRA</v>
      </c>
      <c r="P552" s="21" t="str">
        <f>VLOOKUP(CONCATENATE($M552,$N552),Curriculos!$A$2:$J$332,5,FALSE)</f>
        <v>OP</v>
      </c>
      <c r="Q552" s="21" t="str">
        <f>VLOOKUP($N552,Oferta!$D$2:$P$100,5,FALSE)</f>
        <v>T</v>
      </c>
      <c r="R552" s="21">
        <f>VLOOKUP(CONCATENATE($M552,$N552),Curriculos!$A$2:$J$332,8,FALSE)</f>
        <v>60</v>
      </c>
      <c r="S552" s="5" t="s">
        <v>33</v>
      </c>
      <c r="T552" s="22" t="s">
        <v>24</v>
      </c>
      <c r="U552" s="21" t="str">
        <f>VLOOKUP(CONCATENATE($M552,$N552),Curriculos!$A$2:$J$332,10,FALSE)</f>
        <v>DCEC</v>
      </c>
      <c r="V552" s="20" t="e">
        <f>VLOOKUP(CONCATENATE($M552,$N552,$T552),Oferta!$B$2:$R$360,17,FALSE)</f>
        <v>#N/A</v>
      </c>
      <c r="W552" s="20" t="e">
        <f>VLOOKUP(CONCATENATE($M552,$N552,$T552),Oferta!$B$2:$Q$360,12,FALSE)</f>
        <v>#N/A</v>
      </c>
      <c r="X552" s="22">
        <v>3</v>
      </c>
      <c r="Y552" s="23" t="e">
        <f>VLOOKUP(CONCATENATE($W552,$X552),Mtz_Horarios!$E$2:$H$92,2,FALSE)</f>
        <v>#N/A</v>
      </c>
      <c r="Z552" s="23" t="e">
        <f>VLOOKUP(CONCATENATE($W552,$X552),Mtz_Horarios!$E$2:$H$92,3,FALSE)</f>
        <v>#N/A</v>
      </c>
      <c r="AA552" s="24" t="e">
        <f>VLOOKUP(CONCATENATE($W552,$X552),Mtz_Horarios!$E$2:$H$92,4,FALSE)</f>
        <v>#N/A</v>
      </c>
      <c r="AB552" s="20" t="e">
        <f>VLOOKUP(CONCATENATE($M552,$N552,$T552),Oferta!$B$2:$Q$360,16,FALSE)</f>
        <v>#N/A</v>
      </c>
      <c r="AC552" s="20" t="e">
        <f>VLOOKUP(CONCATENATE($M552,$N552,$T552),Oferta!$B$2:$Q$360,15,FALSE)</f>
        <v>#N/A</v>
      </c>
      <c r="AI552" s="5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12"/>
      <c r="AW552" s="12"/>
    </row>
    <row r="553" spans="1:49" ht="15" customHeight="1">
      <c r="A553" s="12"/>
      <c r="B553" s="12"/>
      <c r="C553" s="12"/>
      <c r="D553" s="12"/>
      <c r="E553" s="12"/>
      <c r="F553" s="12"/>
      <c r="G553" s="12"/>
      <c r="H553" s="12" t="e">
        <f t="shared" si="8"/>
        <v>#N/A</v>
      </c>
      <c r="I553" s="12" t="e">
        <f>VLOOKUP(CONCATENATE(N553,T553),Simulador!$H$26:$H$33,1,FALSE)</f>
        <v>#N/A</v>
      </c>
      <c r="J553" s="12" t="e">
        <f t="shared" si="9"/>
        <v>#N/A</v>
      </c>
      <c r="K553" s="13" t="e">
        <f t="shared" si="10"/>
        <v>#N/A</v>
      </c>
      <c r="L553" s="12" t="e">
        <f t="shared" si="11"/>
        <v>#N/A</v>
      </c>
      <c r="M553" s="14" t="s">
        <v>22</v>
      </c>
      <c r="N553" s="3" t="s">
        <v>102</v>
      </c>
      <c r="O553" s="20" t="str">
        <f>VLOOKUP(CONCATENATE($M553,$N553),Curriculos!$A$2:$J$332,4,FALSE)</f>
        <v>ECONOMIA DA REGIÃO CACAUEIRA</v>
      </c>
      <c r="P553" s="21" t="str">
        <f>VLOOKUP(CONCATENATE($M553,$N553),Curriculos!$A$2:$J$332,5,FALSE)</f>
        <v>OP</v>
      </c>
      <c r="Q553" s="21" t="str">
        <f>VLOOKUP($N553,Oferta!$D$2:$P$100,5,FALSE)</f>
        <v>T</v>
      </c>
      <c r="R553" s="21">
        <f>VLOOKUP(CONCATENATE($M553,$N553),Curriculos!$A$2:$J$332,8,FALSE)</f>
        <v>60</v>
      </c>
      <c r="S553" s="5" t="s">
        <v>33</v>
      </c>
      <c r="T553" s="22" t="s">
        <v>24</v>
      </c>
      <c r="U553" s="21" t="str">
        <f>VLOOKUP(CONCATENATE($M553,$N553),Curriculos!$A$2:$J$332,10,FALSE)</f>
        <v>DCEC</v>
      </c>
      <c r="V553" s="20" t="e">
        <f>VLOOKUP(CONCATENATE($M553,$N553,$T553),Oferta!$B$2:$R$360,17,FALSE)</f>
        <v>#N/A</v>
      </c>
      <c r="W553" s="20" t="e">
        <f>VLOOKUP(CONCATENATE($M553,$N553,$T553),Oferta!$B$2:$Q$360,12,FALSE)</f>
        <v>#N/A</v>
      </c>
      <c r="X553" s="22">
        <v>4</v>
      </c>
      <c r="Y553" s="23" t="e">
        <f>VLOOKUP(CONCATENATE($W553,$X553),Mtz_Horarios!$E$2:$H$92,2,FALSE)</f>
        <v>#N/A</v>
      </c>
      <c r="Z553" s="23" t="e">
        <f>VLOOKUP(CONCATENATE($W553,$X553),Mtz_Horarios!$E$2:$H$92,3,FALSE)</f>
        <v>#N/A</v>
      </c>
      <c r="AA553" s="24" t="e">
        <f>VLOOKUP(CONCATENATE($W553,$X553),Mtz_Horarios!$E$2:$H$92,4,FALSE)</f>
        <v>#N/A</v>
      </c>
      <c r="AB553" s="20" t="e">
        <f>VLOOKUP(CONCATENATE($M553,$N553,$T553),Oferta!$B$2:$Q$360,16,FALSE)</f>
        <v>#N/A</v>
      </c>
      <c r="AC553" s="20" t="e">
        <f>VLOOKUP(CONCATENATE($M553,$N553,$T553),Oferta!$B$2:$Q$360,15,FALSE)</f>
        <v>#N/A</v>
      </c>
      <c r="AI553" s="5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12"/>
      <c r="AW553" s="12"/>
    </row>
    <row r="554" spans="1:49" ht="15" customHeight="1">
      <c r="A554" s="12"/>
      <c r="B554" s="12"/>
      <c r="C554" s="12"/>
      <c r="D554" s="12"/>
      <c r="E554" s="12"/>
      <c r="F554" s="12"/>
      <c r="G554" s="12"/>
      <c r="H554" s="12" t="e">
        <f t="shared" si="8"/>
        <v>#N/A</v>
      </c>
      <c r="I554" s="12" t="e">
        <f>VLOOKUP(CONCATENATE(N554,T554),Simulador!$H$26:$H$33,1,FALSE)</f>
        <v>#N/A</v>
      </c>
      <c r="J554" s="12" t="e">
        <f t="shared" si="9"/>
        <v>#N/A</v>
      </c>
      <c r="K554" s="13" t="e">
        <f t="shared" si="10"/>
        <v>#N/A</v>
      </c>
      <c r="L554" s="12" t="e">
        <f t="shared" si="11"/>
        <v>#N/A</v>
      </c>
      <c r="M554" s="14" t="s">
        <v>31</v>
      </c>
      <c r="N554" s="3" t="s">
        <v>103</v>
      </c>
      <c r="O554" s="20" t="str">
        <f>VLOOKUP(CONCATENATE($M554,$N554),Curriculos!$A$2:$J$332,4,FALSE)</f>
        <v>ECONOMIA DA REGULAÇÃO</v>
      </c>
      <c r="P554" s="21" t="str">
        <f>VLOOKUP(CONCATENATE($M554,$N554),Curriculos!$A$2:$J$332,5,FALSE)</f>
        <v>OP</v>
      </c>
      <c r="Q554" s="21" t="e">
        <f>VLOOKUP($N554,Oferta!$D$2:$P$100,5,FALSE)</f>
        <v>#N/A</v>
      </c>
      <c r="R554" s="21">
        <f>VLOOKUP(CONCATENATE($M554,$N554),Curriculos!$A$2:$J$332,8,FALSE)</f>
        <v>60</v>
      </c>
      <c r="S554" s="5" t="s">
        <v>33</v>
      </c>
      <c r="T554" s="22" t="s">
        <v>24</v>
      </c>
      <c r="U554" s="21" t="str">
        <f>VLOOKUP(CONCATENATE($M554,$N554),Curriculos!$A$2:$J$332,10,FALSE)</f>
        <v>DCEC</v>
      </c>
      <c r="V554" s="20" t="e">
        <f>VLOOKUP(CONCATENATE($M554,$N554,$T554),Oferta!$B$2:$R$360,17,FALSE)</f>
        <v>#N/A</v>
      </c>
      <c r="W554" s="20" t="e">
        <f>VLOOKUP(CONCATENATE($M554,$N554,$T554),Oferta!$B$2:$Q$360,12,FALSE)</f>
        <v>#N/A</v>
      </c>
      <c r="X554" s="22">
        <v>1</v>
      </c>
      <c r="Y554" s="23" t="e">
        <f>VLOOKUP(CONCATENATE($W554,$X554),Mtz_Horarios!$E$2:$H$92,2,FALSE)</f>
        <v>#N/A</v>
      </c>
      <c r="Z554" s="23" t="e">
        <f>VLOOKUP(CONCATENATE($W554,$X554),Mtz_Horarios!$E$2:$H$92,3,FALSE)</f>
        <v>#N/A</v>
      </c>
      <c r="AA554" s="24" t="e">
        <f>VLOOKUP(CONCATENATE($W554,$X554),Mtz_Horarios!$E$2:$H$92,4,FALSE)</f>
        <v>#N/A</v>
      </c>
      <c r="AB554" s="20" t="e">
        <f>VLOOKUP(CONCATENATE($M554,$N554,$T554),Oferta!$B$2:$Q$360,16,FALSE)</f>
        <v>#N/A</v>
      </c>
      <c r="AC554" s="20" t="e">
        <f>VLOOKUP(CONCATENATE($M554,$N554,$T554),Oferta!$B$2:$Q$360,15,FALSE)</f>
        <v>#N/A</v>
      </c>
      <c r="AI554" s="5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12"/>
      <c r="AW554" s="12"/>
    </row>
    <row r="555" spans="1:49" ht="15" customHeight="1">
      <c r="A555" s="12"/>
      <c r="B555" s="12"/>
      <c r="C555" s="12"/>
      <c r="D555" s="12"/>
      <c r="E555" s="12"/>
      <c r="F555" s="12"/>
      <c r="G555" s="12"/>
      <c r="H555" s="12" t="e">
        <f t="shared" si="8"/>
        <v>#N/A</v>
      </c>
      <c r="I555" s="12" t="e">
        <f>VLOOKUP(CONCATENATE(N555,T555),Simulador!$H$26:$H$33,1,FALSE)</f>
        <v>#N/A</v>
      </c>
      <c r="J555" s="12" t="e">
        <f t="shared" si="9"/>
        <v>#N/A</v>
      </c>
      <c r="K555" s="13" t="e">
        <f t="shared" si="10"/>
        <v>#N/A</v>
      </c>
      <c r="L555" s="12" t="e">
        <f t="shared" si="11"/>
        <v>#N/A</v>
      </c>
      <c r="M555" s="14" t="s">
        <v>31</v>
      </c>
      <c r="N555" s="3" t="s">
        <v>103</v>
      </c>
      <c r="O555" s="20" t="str">
        <f>VLOOKUP(CONCATENATE($M555,$N555),Curriculos!$A$2:$J$332,4,FALSE)</f>
        <v>ECONOMIA DA REGULAÇÃO</v>
      </c>
      <c r="P555" s="21" t="str">
        <f>VLOOKUP(CONCATENATE($M555,$N555),Curriculos!$A$2:$J$332,5,FALSE)</f>
        <v>OP</v>
      </c>
      <c r="Q555" s="21" t="e">
        <f>VLOOKUP($N555,Oferta!$D$2:$P$100,5,FALSE)</f>
        <v>#N/A</v>
      </c>
      <c r="R555" s="21">
        <f>VLOOKUP(CONCATENATE($M555,$N555),Curriculos!$A$2:$J$332,8,FALSE)</f>
        <v>60</v>
      </c>
      <c r="S555" s="5" t="s">
        <v>33</v>
      </c>
      <c r="T555" s="22" t="s">
        <v>24</v>
      </c>
      <c r="U555" s="21" t="str">
        <f>VLOOKUP(CONCATENATE($M555,$N555),Curriculos!$A$2:$J$332,10,FALSE)</f>
        <v>DCEC</v>
      </c>
      <c r="V555" s="20" t="e">
        <f>VLOOKUP(CONCATENATE($M555,$N555,$T555),Oferta!$B$2:$R$360,17,FALSE)</f>
        <v>#N/A</v>
      </c>
      <c r="W555" s="20" t="e">
        <f>VLOOKUP(CONCATENATE($M555,$N555,$T555),Oferta!$B$2:$Q$360,12,FALSE)</f>
        <v>#N/A</v>
      </c>
      <c r="X555" s="22">
        <v>2</v>
      </c>
      <c r="Y555" s="23" t="e">
        <f>VLOOKUP(CONCATENATE($W555,$X555),Mtz_Horarios!$E$2:$H$92,2,FALSE)</f>
        <v>#N/A</v>
      </c>
      <c r="Z555" s="23" t="e">
        <f>VLOOKUP(CONCATENATE($W555,$X555),Mtz_Horarios!$E$2:$H$92,3,FALSE)</f>
        <v>#N/A</v>
      </c>
      <c r="AA555" s="24" t="e">
        <f>VLOOKUP(CONCATENATE($W555,$X555),Mtz_Horarios!$E$2:$H$92,4,FALSE)</f>
        <v>#N/A</v>
      </c>
      <c r="AB555" s="20" t="e">
        <f>VLOOKUP(CONCATENATE($M555,$N555,$T555),Oferta!$B$2:$Q$360,16,FALSE)</f>
        <v>#N/A</v>
      </c>
      <c r="AC555" s="20" t="e">
        <f>VLOOKUP(CONCATENATE($M555,$N555,$T555),Oferta!$B$2:$Q$360,15,FALSE)</f>
        <v>#N/A</v>
      </c>
      <c r="AI555" s="5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12"/>
      <c r="AW555" s="12"/>
    </row>
    <row r="556" spans="1:49" ht="15" customHeight="1">
      <c r="A556" s="12"/>
      <c r="B556" s="12"/>
      <c r="C556" s="12"/>
      <c r="D556" s="12"/>
      <c r="E556" s="12"/>
      <c r="F556" s="12"/>
      <c r="G556" s="12"/>
      <c r="H556" s="12" t="e">
        <f t="shared" si="8"/>
        <v>#N/A</v>
      </c>
      <c r="I556" s="12" t="e">
        <f>VLOOKUP(CONCATENATE(N556,T556),Simulador!$H$26:$H$33,1,FALSE)</f>
        <v>#N/A</v>
      </c>
      <c r="J556" s="12" t="e">
        <f t="shared" si="9"/>
        <v>#N/A</v>
      </c>
      <c r="K556" s="13" t="e">
        <f t="shared" si="10"/>
        <v>#N/A</v>
      </c>
      <c r="L556" s="12" t="e">
        <f t="shared" si="11"/>
        <v>#N/A</v>
      </c>
      <c r="M556" s="14" t="s">
        <v>31</v>
      </c>
      <c r="N556" s="3" t="s">
        <v>103</v>
      </c>
      <c r="O556" s="20" t="str">
        <f>VLOOKUP(CONCATENATE($M556,$N556),Curriculos!$A$2:$J$332,4,FALSE)</f>
        <v>ECONOMIA DA REGULAÇÃO</v>
      </c>
      <c r="P556" s="21" t="str">
        <f>VLOOKUP(CONCATENATE($M556,$N556),Curriculos!$A$2:$J$332,5,FALSE)</f>
        <v>OP</v>
      </c>
      <c r="Q556" s="21" t="e">
        <f>VLOOKUP($N556,Oferta!$D$2:$P$100,5,FALSE)</f>
        <v>#N/A</v>
      </c>
      <c r="R556" s="21">
        <f>VLOOKUP(CONCATENATE($M556,$N556),Curriculos!$A$2:$J$332,8,FALSE)</f>
        <v>60</v>
      </c>
      <c r="S556" s="5" t="s">
        <v>33</v>
      </c>
      <c r="T556" s="22" t="s">
        <v>24</v>
      </c>
      <c r="U556" s="21" t="str">
        <f>VLOOKUP(CONCATENATE($M556,$N556),Curriculos!$A$2:$J$332,10,FALSE)</f>
        <v>DCEC</v>
      </c>
      <c r="V556" s="20" t="e">
        <f>VLOOKUP(CONCATENATE($M556,$N556,$T556),Oferta!$B$2:$R$360,17,FALSE)</f>
        <v>#N/A</v>
      </c>
      <c r="W556" s="20" t="e">
        <f>VLOOKUP(CONCATENATE($M556,$N556,$T556),Oferta!$B$2:$Q$360,12,FALSE)</f>
        <v>#N/A</v>
      </c>
      <c r="X556" s="22">
        <v>3</v>
      </c>
      <c r="Y556" s="23" t="e">
        <f>VLOOKUP(CONCATENATE($W556,$X556),Mtz_Horarios!$E$2:$H$92,2,FALSE)</f>
        <v>#N/A</v>
      </c>
      <c r="Z556" s="23" t="e">
        <f>VLOOKUP(CONCATENATE($W556,$X556),Mtz_Horarios!$E$2:$H$92,3,FALSE)</f>
        <v>#N/A</v>
      </c>
      <c r="AA556" s="24" t="e">
        <f>VLOOKUP(CONCATENATE($W556,$X556),Mtz_Horarios!$E$2:$H$92,4,FALSE)</f>
        <v>#N/A</v>
      </c>
      <c r="AB556" s="20" t="e">
        <f>VLOOKUP(CONCATENATE($M556,$N556,$T556),Oferta!$B$2:$Q$360,16,FALSE)</f>
        <v>#N/A</v>
      </c>
      <c r="AC556" s="20" t="e">
        <f>VLOOKUP(CONCATENATE($M556,$N556,$T556),Oferta!$B$2:$Q$360,15,FALSE)</f>
        <v>#N/A</v>
      </c>
      <c r="AI556" s="5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12"/>
      <c r="AW556" s="12"/>
    </row>
    <row r="557" spans="1:49" ht="15" customHeight="1">
      <c r="A557" s="12"/>
      <c r="B557" s="12"/>
      <c r="C557" s="12"/>
      <c r="D557" s="12"/>
      <c r="E557" s="12"/>
      <c r="F557" s="12"/>
      <c r="G557" s="12"/>
      <c r="H557" s="12" t="e">
        <f t="shared" si="8"/>
        <v>#N/A</v>
      </c>
      <c r="I557" s="12" t="e">
        <f>VLOOKUP(CONCATENATE(N557,T557),Simulador!$H$26:$H$33,1,FALSE)</f>
        <v>#N/A</v>
      </c>
      <c r="J557" s="12" t="e">
        <f t="shared" si="9"/>
        <v>#N/A</v>
      </c>
      <c r="K557" s="13" t="e">
        <f t="shared" si="10"/>
        <v>#N/A</v>
      </c>
      <c r="L557" s="12" t="e">
        <f t="shared" si="11"/>
        <v>#N/A</v>
      </c>
      <c r="M557" s="14" t="s">
        <v>31</v>
      </c>
      <c r="N557" s="3" t="s">
        <v>103</v>
      </c>
      <c r="O557" s="20" t="str">
        <f>VLOOKUP(CONCATENATE($M557,$N557),Curriculos!$A$2:$J$332,4,FALSE)</f>
        <v>ECONOMIA DA REGULAÇÃO</v>
      </c>
      <c r="P557" s="21" t="str">
        <f>VLOOKUP(CONCATENATE($M557,$N557),Curriculos!$A$2:$J$332,5,FALSE)</f>
        <v>OP</v>
      </c>
      <c r="Q557" s="21" t="e">
        <f>VLOOKUP($N557,Oferta!$D$2:$P$100,5,FALSE)</f>
        <v>#N/A</v>
      </c>
      <c r="R557" s="21">
        <f>VLOOKUP(CONCATENATE($M557,$N557),Curriculos!$A$2:$J$332,8,FALSE)</f>
        <v>60</v>
      </c>
      <c r="S557" s="5" t="s">
        <v>33</v>
      </c>
      <c r="T557" s="22" t="s">
        <v>24</v>
      </c>
      <c r="U557" s="21" t="str">
        <f>VLOOKUP(CONCATENATE($M557,$N557),Curriculos!$A$2:$J$332,10,FALSE)</f>
        <v>DCEC</v>
      </c>
      <c r="V557" s="20" t="e">
        <f>VLOOKUP(CONCATENATE($M557,$N557,$T557),Oferta!$B$2:$R$360,17,FALSE)</f>
        <v>#N/A</v>
      </c>
      <c r="W557" s="20" t="e">
        <f>VLOOKUP(CONCATENATE($M557,$N557,$T557),Oferta!$B$2:$Q$360,12,FALSE)</f>
        <v>#N/A</v>
      </c>
      <c r="X557" s="22">
        <v>4</v>
      </c>
      <c r="Y557" s="23" t="e">
        <f>VLOOKUP(CONCATENATE($W557,$X557),Mtz_Horarios!$E$2:$H$92,2,FALSE)</f>
        <v>#N/A</v>
      </c>
      <c r="Z557" s="23" t="e">
        <f>VLOOKUP(CONCATENATE($W557,$X557),Mtz_Horarios!$E$2:$H$92,3,FALSE)</f>
        <v>#N/A</v>
      </c>
      <c r="AA557" s="24" t="e">
        <f>VLOOKUP(CONCATENATE($W557,$X557),Mtz_Horarios!$E$2:$H$92,4,FALSE)</f>
        <v>#N/A</v>
      </c>
      <c r="AB557" s="20" t="e">
        <f>VLOOKUP(CONCATENATE($M557,$N557,$T557),Oferta!$B$2:$Q$360,16,FALSE)</f>
        <v>#N/A</v>
      </c>
      <c r="AC557" s="20" t="e">
        <f>VLOOKUP(CONCATENATE($M557,$N557,$T557),Oferta!$B$2:$Q$360,15,FALSE)</f>
        <v>#N/A</v>
      </c>
      <c r="AI557" s="5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12"/>
      <c r="AW557" s="12"/>
    </row>
    <row r="558" spans="1:49" ht="15" customHeight="1">
      <c r="A558" s="12"/>
      <c r="B558" s="12"/>
      <c r="C558" s="12"/>
      <c r="D558" s="12"/>
      <c r="E558" s="12"/>
      <c r="F558" s="12"/>
      <c r="G558" s="12"/>
      <c r="H558" s="12" t="e">
        <f t="shared" si="8"/>
        <v>#N/A</v>
      </c>
      <c r="I558" s="12" t="e">
        <f>VLOOKUP(CONCATENATE(N558,T558),Simulador!$H$26:$H$33,1,FALSE)</f>
        <v>#N/A</v>
      </c>
      <c r="J558" s="12" t="e">
        <f t="shared" si="9"/>
        <v>#N/A</v>
      </c>
      <c r="K558" s="13" t="e">
        <f t="shared" si="10"/>
        <v>#N/A</v>
      </c>
      <c r="L558" s="12" t="e">
        <f t="shared" si="11"/>
        <v>#N/A</v>
      </c>
      <c r="M558" s="14" t="s">
        <v>31</v>
      </c>
      <c r="N558" s="3" t="s">
        <v>103</v>
      </c>
      <c r="O558" s="20" t="str">
        <f>VLOOKUP(CONCATENATE($M558,$N558),Curriculos!$A$2:$J$332,4,FALSE)</f>
        <v>ECONOMIA DA REGULAÇÃO</v>
      </c>
      <c r="P558" s="21" t="str">
        <f>VLOOKUP(CONCATENATE($M558,$N558),Curriculos!$A$2:$J$332,5,FALSE)</f>
        <v>OP</v>
      </c>
      <c r="Q558" s="21" t="e">
        <f>VLOOKUP($N558,Oferta!$D$2:$P$100,5,FALSE)</f>
        <v>#N/A</v>
      </c>
      <c r="R558" s="21">
        <f>VLOOKUP(CONCATENATE($M558,$N558),Curriculos!$A$2:$J$332,8,FALSE)</f>
        <v>60</v>
      </c>
      <c r="S558" s="5" t="s">
        <v>33</v>
      </c>
      <c r="T558" s="22" t="s">
        <v>29</v>
      </c>
      <c r="U558" s="21" t="str">
        <f>VLOOKUP(CONCATENATE($M558,$N558),Curriculos!$A$2:$J$332,10,FALSE)</f>
        <v>DCEC</v>
      </c>
      <c r="V558" s="20" t="e">
        <f>VLOOKUP(CONCATENATE($M558,$N558,$T558),Oferta!$B$2:$R$360,17,FALSE)</f>
        <v>#N/A</v>
      </c>
      <c r="W558" s="20" t="e">
        <f>VLOOKUP(CONCATENATE($M558,$N558,$T558),Oferta!$B$2:$Q$360,12,FALSE)</f>
        <v>#N/A</v>
      </c>
      <c r="X558" s="22">
        <v>1</v>
      </c>
      <c r="Y558" s="23" t="e">
        <f>VLOOKUP(CONCATENATE($W558,$X558),Mtz_Horarios!$E$2:$H$92,2,FALSE)</f>
        <v>#N/A</v>
      </c>
      <c r="Z558" s="23" t="e">
        <f>VLOOKUP(CONCATENATE($W558,$X558),Mtz_Horarios!$E$2:$H$92,3,FALSE)</f>
        <v>#N/A</v>
      </c>
      <c r="AA558" s="24" t="e">
        <f>VLOOKUP(CONCATENATE($W558,$X558),Mtz_Horarios!$E$2:$H$92,4,FALSE)</f>
        <v>#N/A</v>
      </c>
      <c r="AB558" s="20" t="e">
        <f>VLOOKUP(CONCATENATE($M558,$N558,$T558),Oferta!$B$2:$Q$360,16,FALSE)</f>
        <v>#N/A</v>
      </c>
      <c r="AC558" s="20" t="e">
        <f>VLOOKUP(CONCATENATE($M558,$N558,$T558),Oferta!$B$2:$Q$360,15,FALSE)</f>
        <v>#N/A</v>
      </c>
      <c r="AI558" s="5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12"/>
      <c r="AW558" s="12"/>
    </row>
    <row r="559" spans="1:49" ht="15" customHeight="1">
      <c r="A559" s="12"/>
      <c r="B559" s="12"/>
      <c r="C559" s="12"/>
      <c r="D559" s="12"/>
      <c r="E559" s="12"/>
      <c r="F559" s="12"/>
      <c r="G559" s="12"/>
      <c r="H559" s="12" t="e">
        <f t="shared" si="8"/>
        <v>#N/A</v>
      </c>
      <c r="I559" s="12" t="e">
        <f>VLOOKUP(CONCATENATE(N559,T559),Simulador!$H$26:$H$33,1,FALSE)</f>
        <v>#N/A</v>
      </c>
      <c r="J559" s="12" t="e">
        <f t="shared" si="9"/>
        <v>#N/A</v>
      </c>
      <c r="K559" s="13" t="e">
        <f t="shared" si="10"/>
        <v>#N/A</v>
      </c>
      <c r="L559" s="12" t="e">
        <f t="shared" si="11"/>
        <v>#N/A</v>
      </c>
      <c r="M559" s="14" t="s">
        <v>31</v>
      </c>
      <c r="N559" s="3" t="s">
        <v>103</v>
      </c>
      <c r="O559" s="20" t="str">
        <f>VLOOKUP(CONCATENATE($M559,$N559),Curriculos!$A$2:$J$332,4,FALSE)</f>
        <v>ECONOMIA DA REGULAÇÃO</v>
      </c>
      <c r="P559" s="21" t="str">
        <f>VLOOKUP(CONCATENATE($M559,$N559),Curriculos!$A$2:$J$332,5,FALSE)</f>
        <v>OP</v>
      </c>
      <c r="Q559" s="21" t="e">
        <f>VLOOKUP($N559,Oferta!$D$2:$P$100,5,FALSE)</f>
        <v>#N/A</v>
      </c>
      <c r="R559" s="21">
        <f>VLOOKUP(CONCATENATE($M559,$N559),Curriculos!$A$2:$J$332,8,FALSE)</f>
        <v>60</v>
      </c>
      <c r="S559" s="5" t="s">
        <v>33</v>
      </c>
      <c r="T559" s="22" t="s">
        <v>29</v>
      </c>
      <c r="U559" s="21" t="str">
        <f>VLOOKUP(CONCATENATE($M559,$N559),Curriculos!$A$2:$J$332,10,FALSE)</f>
        <v>DCEC</v>
      </c>
      <c r="V559" s="20" t="e">
        <f>VLOOKUP(CONCATENATE($M559,$N559,$T559),Oferta!$B$2:$R$360,17,FALSE)</f>
        <v>#N/A</v>
      </c>
      <c r="W559" s="20" t="e">
        <f>VLOOKUP(CONCATENATE($M559,$N559,$T559),Oferta!$B$2:$Q$360,12,FALSE)</f>
        <v>#N/A</v>
      </c>
      <c r="X559" s="22">
        <v>2</v>
      </c>
      <c r="Y559" s="23" t="e">
        <f>VLOOKUP(CONCATENATE($W559,$X559),Mtz_Horarios!$E$2:$H$92,2,FALSE)</f>
        <v>#N/A</v>
      </c>
      <c r="Z559" s="23" t="e">
        <f>VLOOKUP(CONCATENATE($W559,$X559),Mtz_Horarios!$E$2:$H$92,3,FALSE)</f>
        <v>#N/A</v>
      </c>
      <c r="AA559" s="24" t="e">
        <f>VLOOKUP(CONCATENATE($W559,$X559),Mtz_Horarios!$E$2:$H$92,4,FALSE)</f>
        <v>#N/A</v>
      </c>
      <c r="AB559" s="20" t="e">
        <f>VLOOKUP(CONCATENATE($M559,$N559,$T559),Oferta!$B$2:$Q$360,16,FALSE)</f>
        <v>#N/A</v>
      </c>
      <c r="AC559" s="20" t="e">
        <f>VLOOKUP(CONCATENATE($M559,$N559,$T559),Oferta!$B$2:$Q$360,15,FALSE)</f>
        <v>#N/A</v>
      </c>
      <c r="AI559" s="5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12"/>
      <c r="AW559" s="12"/>
    </row>
    <row r="560" spans="1:49" ht="15" customHeight="1">
      <c r="A560" s="12"/>
      <c r="B560" s="12"/>
      <c r="C560" s="12"/>
      <c r="D560" s="12"/>
      <c r="E560" s="12"/>
      <c r="F560" s="12"/>
      <c r="G560" s="12"/>
      <c r="H560" s="12" t="e">
        <f t="shared" si="8"/>
        <v>#N/A</v>
      </c>
      <c r="I560" s="12" t="e">
        <f>VLOOKUP(CONCATENATE(N560,T560),Simulador!$H$26:$H$33,1,FALSE)</f>
        <v>#N/A</v>
      </c>
      <c r="J560" s="12" t="e">
        <f t="shared" si="9"/>
        <v>#N/A</v>
      </c>
      <c r="K560" s="13" t="e">
        <f t="shared" si="10"/>
        <v>#N/A</v>
      </c>
      <c r="L560" s="12" t="e">
        <f t="shared" si="11"/>
        <v>#N/A</v>
      </c>
      <c r="M560" s="14" t="s">
        <v>31</v>
      </c>
      <c r="N560" s="3" t="s">
        <v>103</v>
      </c>
      <c r="O560" s="20" t="str">
        <f>VLOOKUP(CONCATENATE($M560,$N560),Curriculos!$A$2:$J$332,4,FALSE)</f>
        <v>ECONOMIA DA REGULAÇÃO</v>
      </c>
      <c r="P560" s="21" t="str">
        <f>VLOOKUP(CONCATENATE($M560,$N560),Curriculos!$A$2:$J$332,5,FALSE)</f>
        <v>OP</v>
      </c>
      <c r="Q560" s="21" t="e">
        <f>VLOOKUP($N560,Oferta!$D$2:$P$100,5,FALSE)</f>
        <v>#N/A</v>
      </c>
      <c r="R560" s="21">
        <f>VLOOKUP(CONCATENATE($M560,$N560),Curriculos!$A$2:$J$332,8,FALSE)</f>
        <v>60</v>
      </c>
      <c r="S560" s="5" t="s">
        <v>33</v>
      </c>
      <c r="T560" s="22" t="s">
        <v>29</v>
      </c>
      <c r="U560" s="21" t="str">
        <f>VLOOKUP(CONCATENATE($M560,$N560),Curriculos!$A$2:$J$332,10,FALSE)</f>
        <v>DCEC</v>
      </c>
      <c r="V560" s="20" t="e">
        <f>VLOOKUP(CONCATENATE($M560,$N560,$T560),Oferta!$B$2:$R$360,17,FALSE)</f>
        <v>#N/A</v>
      </c>
      <c r="W560" s="20" t="e">
        <f>VLOOKUP(CONCATENATE($M560,$N560,$T560),Oferta!$B$2:$Q$360,12,FALSE)</f>
        <v>#N/A</v>
      </c>
      <c r="X560" s="22">
        <v>3</v>
      </c>
      <c r="Y560" s="23" t="e">
        <f>VLOOKUP(CONCATENATE($W560,$X560),Mtz_Horarios!$E$2:$H$92,2,FALSE)</f>
        <v>#N/A</v>
      </c>
      <c r="Z560" s="23" t="e">
        <f>VLOOKUP(CONCATENATE($W560,$X560),Mtz_Horarios!$E$2:$H$92,3,FALSE)</f>
        <v>#N/A</v>
      </c>
      <c r="AA560" s="24" t="e">
        <f>VLOOKUP(CONCATENATE($W560,$X560),Mtz_Horarios!$E$2:$H$92,4,FALSE)</f>
        <v>#N/A</v>
      </c>
      <c r="AB560" s="20" t="e">
        <f>VLOOKUP(CONCATENATE($M560,$N560,$T560),Oferta!$B$2:$Q$360,16,FALSE)</f>
        <v>#N/A</v>
      </c>
      <c r="AC560" s="20" t="e">
        <f>VLOOKUP(CONCATENATE($M560,$N560,$T560),Oferta!$B$2:$Q$360,15,FALSE)</f>
        <v>#N/A</v>
      </c>
      <c r="AI560" s="5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12"/>
      <c r="AW560" s="12"/>
    </row>
    <row r="561" spans="1:49" ht="15" customHeight="1">
      <c r="A561" s="12"/>
      <c r="B561" s="12"/>
      <c r="C561" s="12"/>
      <c r="D561" s="12"/>
      <c r="E561" s="12"/>
      <c r="F561" s="12"/>
      <c r="G561" s="12"/>
      <c r="H561" s="12" t="e">
        <f t="shared" si="8"/>
        <v>#N/A</v>
      </c>
      <c r="I561" s="12" t="e">
        <f>VLOOKUP(CONCATENATE(N561,T561),Simulador!$H$26:$H$33,1,FALSE)</f>
        <v>#N/A</v>
      </c>
      <c r="J561" s="12" t="e">
        <f t="shared" si="9"/>
        <v>#N/A</v>
      </c>
      <c r="K561" s="13" t="e">
        <f t="shared" si="10"/>
        <v>#N/A</v>
      </c>
      <c r="L561" s="12" t="e">
        <f t="shared" si="11"/>
        <v>#N/A</v>
      </c>
      <c r="M561" s="14" t="s">
        <v>31</v>
      </c>
      <c r="N561" s="3" t="s">
        <v>103</v>
      </c>
      <c r="O561" s="20" t="str">
        <f>VLOOKUP(CONCATENATE($M561,$N561),Curriculos!$A$2:$J$332,4,FALSE)</f>
        <v>ECONOMIA DA REGULAÇÃO</v>
      </c>
      <c r="P561" s="21" t="str">
        <f>VLOOKUP(CONCATENATE($M561,$N561),Curriculos!$A$2:$J$332,5,FALSE)</f>
        <v>OP</v>
      </c>
      <c r="Q561" s="21" t="e">
        <f>VLOOKUP($N561,Oferta!$D$2:$P$100,5,FALSE)</f>
        <v>#N/A</v>
      </c>
      <c r="R561" s="21">
        <f>VLOOKUP(CONCATENATE($M561,$N561),Curriculos!$A$2:$J$332,8,FALSE)</f>
        <v>60</v>
      </c>
      <c r="S561" s="5" t="s">
        <v>33</v>
      </c>
      <c r="T561" s="22" t="s">
        <v>29</v>
      </c>
      <c r="U561" s="21" t="str">
        <f>VLOOKUP(CONCATENATE($M561,$N561),Curriculos!$A$2:$J$332,10,FALSE)</f>
        <v>DCEC</v>
      </c>
      <c r="V561" s="20" t="e">
        <f>VLOOKUP(CONCATENATE($M561,$N561,$T561),Oferta!$B$2:$R$360,17,FALSE)</f>
        <v>#N/A</v>
      </c>
      <c r="W561" s="20" t="e">
        <f>VLOOKUP(CONCATENATE($M561,$N561,$T561),Oferta!$B$2:$Q$360,12,FALSE)</f>
        <v>#N/A</v>
      </c>
      <c r="X561" s="22">
        <v>4</v>
      </c>
      <c r="Y561" s="23" t="e">
        <f>VLOOKUP(CONCATENATE($W561,$X561),Mtz_Horarios!$E$2:$H$92,2,FALSE)</f>
        <v>#N/A</v>
      </c>
      <c r="Z561" s="23" t="e">
        <f>VLOOKUP(CONCATENATE($W561,$X561),Mtz_Horarios!$E$2:$H$92,3,FALSE)</f>
        <v>#N/A</v>
      </c>
      <c r="AA561" s="24" t="e">
        <f>VLOOKUP(CONCATENATE($W561,$X561),Mtz_Horarios!$E$2:$H$92,4,FALSE)</f>
        <v>#N/A</v>
      </c>
      <c r="AB561" s="20" t="e">
        <f>VLOOKUP(CONCATENATE($M561,$N561,$T561),Oferta!$B$2:$Q$360,16,FALSE)</f>
        <v>#N/A</v>
      </c>
      <c r="AC561" s="20" t="e">
        <f>VLOOKUP(CONCATENATE($M561,$N561,$T561),Oferta!$B$2:$Q$360,15,FALSE)</f>
        <v>#N/A</v>
      </c>
      <c r="AI561" s="5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12"/>
      <c r="AW561" s="12"/>
    </row>
    <row r="562" spans="1:49" ht="15" customHeight="1">
      <c r="A562" s="12"/>
      <c r="B562" s="12"/>
      <c r="C562" s="12"/>
      <c r="D562" s="12"/>
      <c r="E562" s="12"/>
      <c r="F562" s="12"/>
      <c r="G562" s="12"/>
      <c r="H562" s="12" t="e">
        <f t="shared" si="8"/>
        <v>#N/A</v>
      </c>
      <c r="I562" s="12" t="e">
        <f>VLOOKUP(CONCATENATE(N562,T562),Simulador!$H$26:$H$33,1,FALSE)</f>
        <v>#N/A</v>
      </c>
      <c r="J562" s="12" t="e">
        <f t="shared" si="9"/>
        <v>#N/A</v>
      </c>
      <c r="K562" s="13" t="e">
        <f t="shared" si="10"/>
        <v>#N/A</v>
      </c>
      <c r="L562" s="12" t="e">
        <f t="shared" si="11"/>
        <v>#N/A</v>
      </c>
      <c r="M562" s="14" t="s">
        <v>25</v>
      </c>
      <c r="N562" s="3" t="s">
        <v>103</v>
      </c>
      <c r="O562" s="20" t="str">
        <f>VLOOKUP(CONCATENATE($M562,$N562),Curriculos!$A$2:$J$332,4,FALSE)</f>
        <v>ECONOMIA DA REGULAÇÃO</v>
      </c>
      <c r="P562" s="21" t="str">
        <f>VLOOKUP(CONCATENATE($M562,$N562),Curriculos!$A$2:$J$332,5,FALSE)</f>
        <v>OP</v>
      </c>
      <c r="Q562" s="21" t="e">
        <f>VLOOKUP($N562,Oferta!$D$2:$P$100,5,FALSE)</f>
        <v>#N/A</v>
      </c>
      <c r="R562" s="21">
        <f>VLOOKUP(CONCATENATE($M562,$N562),Curriculos!$A$2:$J$332,8,FALSE)</f>
        <v>60</v>
      </c>
      <c r="S562" s="5" t="s">
        <v>33</v>
      </c>
      <c r="T562" s="22" t="s">
        <v>29</v>
      </c>
      <c r="U562" s="21" t="str">
        <f>VLOOKUP(CONCATENATE($M562,$N562),Curriculos!$A$2:$J$332,10,FALSE)</f>
        <v>DCEC</v>
      </c>
      <c r="V562" s="20" t="e">
        <f>VLOOKUP(CONCATENATE($M562,$N562,$T562),Oferta!$B$2:$R$360,17,FALSE)</f>
        <v>#N/A</v>
      </c>
      <c r="W562" s="20" t="e">
        <f>VLOOKUP(CONCATENATE($M562,$N562,$T562),Oferta!$B$2:$Q$360,12,FALSE)</f>
        <v>#N/A</v>
      </c>
      <c r="X562" s="22">
        <v>1</v>
      </c>
      <c r="Y562" s="23" t="e">
        <f>VLOOKUP(CONCATENATE($W562,$X562),Mtz_Horarios!$E$2:$H$92,2,FALSE)</f>
        <v>#N/A</v>
      </c>
      <c r="Z562" s="23" t="e">
        <f>VLOOKUP(CONCATENATE($W562,$X562),Mtz_Horarios!$E$2:$H$92,3,FALSE)</f>
        <v>#N/A</v>
      </c>
      <c r="AA562" s="24" t="e">
        <f>VLOOKUP(CONCATENATE($W562,$X562),Mtz_Horarios!$E$2:$H$92,4,FALSE)</f>
        <v>#N/A</v>
      </c>
      <c r="AB562" s="20" t="e">
        <f>VLOOKUP(CONCATENATE($M562,$N562,$T562),Oferta!$B$2:$Q$360,16,FALSE)</f>
        <v>#N/A</v>
      </c>
      <c r="AC562" s="20" t="e">
        <f>VLOOKUP(CONCATENATE($M562,$N562,$T562),Oferta!$B$2:$Q$360,15,FALSE)</f>
        <v>#N/A</v>
      </c>
      <c r="AI562" s="5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12"/>
      <c r="AW562" s="12"/>
    </row>
    <row r="563" spans="1:49" ht="15" customHeight="1">
      <c r="A563" s="12"/>
      <c r="B563" s="12"/>
      <c r="C563" s="12"/>
      <c r="D563" s="12"/>
      <c r="E563" s="12"/>
      <c r="F563" s="12"/>
      <c r="G563" s="12"/>
      <c r="H563" s="12" t="e">
        <f t="shared" si="8"/>
        <v>#N/A</v>
      </c>
      <c r="I563" s="12" t="e">
        <f>VLOOKUP(CONCATENATE(N563,T563),Simulador!$H$26:$H$33,1,FALSE)</f>
        <v>#N/A</v>
      </c>
      <c r="J563" s="12" t="e">
        <f t="shared" si="9"/>
        <v>#N/A</v>
      </c>
      <c r="K563" s="13" t="e">
        <f t="shared" si="10"/>
        <v>#N/A</v>
      </c>
      <c r="L563" s="12" t="e">
        <f t="shared" si="11"/>
        <v>#N/A</v>
      </c>
      <c r="M563" s="14" t="s">
        <v>25</v>
      </c>
      <c r="N563" s="3" t="s">
        <v>103</v>
      </c>
      <c r="O563" s="20" t="str">
        <f>VLOOKUP(CONCATENATE($M563,$N563),Curriculos!$A$2:$J$332,4,FALSE)</f>
        <v>ECONOMIA DA REGULAÇÃO</v>
      </c>
      <c r="P563" s="21" t="str">
        <f>VLOOKUP(CONCATENATE($M563,$N563),Curriculos!$A$2:$J$332,5,FALSE)</f>
        <v>OP</v>
      </c>
      <c r="Q563" s="21" t="e">
        <f>VLOOKUP($N563,Oferta!$D$2:$P$100,5,FALSE)</f>
        <v>#N/A</v>
      </c>
      <c r="R563" s="21">
        <f>VLOOKUP(CONCATENATE($M563,$N563),Curriculos!$A$2:$J$332,8,FALSE)</f>
        <v>60</v>
      </c>
      <c r="S563" s="5" t="s">
        <v>33</v>
      </c>
      <c r="T563" s="22" t="s">
        <v>29</v>
      </c>
      <c r="U563" s="21" t="str">
        <f>VLOOKUP(CONCATENATE($M563,$N563),Curriculos!$A$2:$J$332,10,FALSE)</f>
        <v>DCEC</v>
      </c>
      <c r="V563" s="20" t="e">
        <f>VLOOKUP(CONCATENATE($M563,$N563,$T563),Oferta!$B$2:$R$360,17,FALSE)</f>
        <v>#N/A</v>
      </c>
      <c r="W563" s="20" t="e">
        <f>VLOOKUP(CONCATENATE($M563,$N563,$T563),Oferta!$B$2:$Q$360,12,FALSE)</f>
        <v>#N/A</v>
      </c>
      <c r="X563" s="22">
        <v>2</v>
      </c>
      <c r="Y563" s="23" t="e">
        <f>VLOOKUP(CONCATENATE($W563,$X563),Mtz_Horarios!$E$2:$H$92,2,FALSE)</f>
        <v>#N/A</v>
      </c>
      <c r="Z563" s="23" t="e">
        <f>VLOOKUP(CONCATENATE($W563,$X563),Mtz_Horarios!$E$2:$H$92,3,FALSE)</f>
        <v>#N/A</v>
      </c>
      <c r="AA563" s="24" t="e">
        <f>VLOOKUP(CONCATENATE($W563,$X563),Mtz_Horarios!$E$2:$H$92,4,FALSE)</f>
        <v>#N/A</v>
      </c>
      <c r="AB563" s="20" t="e">
        <f>VLOOKUP(CONCATENATE($M563,$N563,$T563),Oferta!$B$2:$Q$360,16,FALSE)</f>
        <v>#N/A</v>
      </c>
      <c r="AC563" s="20" t="e">
        <f>VLOOKUP(CONCATENATE($M563,$N563,$T563),Oferta!$B$2:$Q$360,15,FALSE)</f>
        <v>#N/A</v>
      </c>
      <c r="AI563" s="5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12"/>
      <c r="AW563" s="12"/>
    </row>
    <row r="564" spans="1:49" ht="15" customHeight="1">
      <c r="A564" s="12"/>
      <c r="B564" s="12"/>
      <c r="C564" s="12"/>
      <c r="D564" s="12"/>
      <c r="E564" s="12"/>
      <c r="F564" s="12"/>
      <c r="G564" s="12"/>
      <c r="H564" s="12" t="e">
        <f t="shared" si="8"/>
        <v>#N/A</v>
      </c>
      <c r="I564" s="12" t="e">
        <f>VLOOKUP(CONCATENATE(N564,T564),Simulador!$H$26:$H$33,1,FALSE)</f>
        <v>#N/A</v>
      </c>
      <c r="J564" s="12" t="e">
        <f t="shared" si="9"/>
        <v>#N/A</v>
      </c>
      <c r="K564" s="13" t="e">
        <f t="shared" si="10"/>
        <v>#N/A</v>
      </c>
      <c r="L564" s="12" t="e">
        <f t="shared" si="11"/>
        <v>#N/A</v>
      </c>
      <c r="M564" s="14" t="s">
        <v>25</v>
      </c>
      <c r="N564" s="3" t="s">
        <v>103</v>
      </c>
      <c r="O564" s="20" t="str">
        <f>VLOOKUP(CONCATENATE($M564,$N564),Curriculos!$A$2:$J$332,4,FALSE)</f>
        <v>ECONOMIA DA REGULAÇÃO</v>
      </c>
      <c r="P564" s="21" t="str">
        <f>VLOOKUP(CONCATENATE($M564,$N564),Curriculos!$A$2:$J$332,5,FALSE)</f>
        <v>OP</v>
      </c>
      <c r="Q564" s="21" t="e">
        <f>VLOOKUP($N564,Oferta!$D$2:$P$100,5,FALSE)</f>
        <v>#N/A</v>
      </c>
      <c r="R564" s="21">
        <f>VLOOKUP(CONCATENATE($M564,$N564),Curriculos!$A$2:$J$332,8,FALSE)</f>
        <v>60</v>
      </c>
      <c r="S564" s="5" t="s">
        <v>33</v>
      </c>
      <c r="T564" s="22" t="s">
        <v>29</v>
      </c>
      <c r="U564" s="21" t="str">
        <f>VLOOKUP(CONCATENATE($M564,$N564),Curriculos!$A$2:$J$332,10,FALSE)</f>
        <v>DCEC</v>
      </c>
      <c r="V564" s="20" t="e">
        <f>VLOOKUP(CONCATENATE($M564,$N564,$T564),Oferta!$B$2:$R$360,17,FALSE)</f>
        <v>#N/A</v>
      </c>
      <c r="W564" s="20" t="e">
        <f>VLOOKUP(CONCATENATE($M564,$N564,$T564),Oferta!$B$2:$Q$360,12,FALSE)</f>
        <v>#N/A</v>
      </c>
      <c r="X564" s="22">
        <v>3</v>
      </c>
      <c r="Y564" s="23" t="e">
        <f>VLOOKUP(CONCATENATE($W564,$X564),Mtz_Horarios!$E$2:$H$92,2,FALSE)</f>
        <v>#N/A</v>
      </c>
      <c r="Z564" s="23" t="e">
        <f>VLOOKUP(CONCATENATE($W564,$X564),Mtz_Horarios!$E$2:$H$92,3,FALSE)</f>
        <v>#N/A</v>
      </c>
      <c r="AA564" s="24" t="e">
        <f>VLOOKUP(CONCATENATE($W564,$X564),Mtz_Horarios!$E$2:$H$92,4,FALSE)</f>
        <v>#N/A</v>
      </c>
      <c r="AB564" s="20" t="e">
        <f>VLOOKUP(CONCATENATE($M564,$N564,$T564),Oferta!$B$2:$Q$360,16,FALSE)</f>
        <v>#N/A</v>
      </c>
      <c r="AC564" s="20" t="e">
        <f>VLOOKUP(CONCATENATE($M564,$N564,$T564),Oferta!$B$2:$Q$360,15,FALSE)</f>
        <v>#N/A</v>
      </c>
      <c r="AI564" s="5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12"/>
      <c r="AW564" s="12"/>
    </row>
    <row r="565" spans="1:49" ht="15" customHeight="1">
      <c r="A565" s="12"/>
      <c r="B565" s="12"/>
      <c r="C565" s="12"/>
      <c r="D565" s="12"/>
      <c r="E565" s="12"/>
      <c r="F565" s="12"/>
      <c r="G565" s="12"/>
      <c r="H565" s="12" t="e">
        <f t="shared" si="8"/>
        <v>#N/A</v>
      </c>
      <c r="I565" s="12" t="e">
        <f>VLOOKUP(CONCATENATE(N565,T565),Simulador!$H$26:$H$33,1,FALSE)</f>
        <v>#N/A</v>
      </c>
      <c r="J565" s="12" t="e">
        <f t="shared" si="9"/>
        <v>#N/A</v>
      </c>
      <c r="K565" s="13" t="e">
        <f t="shared" si="10"/>
        <v>#N/A</v>
      </c>
      <c r="L565" s="12" t="e">
        <f t="shared" si="11"/>
        <v>#N/A</v>
      </c>
      <c r="M565" s="14" t="s">
        <v>25</v>
      </c>
      <c r="N565" s="3" t="s">
        <v>103</v>
      </c>
      <c r="O565" s="20" t="str">
        <f>VLOOKUP(CONCATENATE($M565,$N565),Curriculos!$A$2:$J$332,4,FALSE)</f>
        <v>ECONOMIA DA REGULAÇÃO</v>
      </c>
      <c r="P565" s="21" t="str">
        <f>VLOOKUP(CONCATENATE($M565,$N565),Curriculos!$A$2:$J$332,5,FALSE)</f>
        <v>OP</v>
      </c>
      <c r="Q565" s="21" t="e">
        <f>VLOOKUP($N565,Oferta!$D$2:$P$100,5,FALSE)</f>
        <v>#N/A</v>
      </c>
      <c r="R565" s="21">
        <f>VLOOKUP(CONCATENATE($M565,$N565),Curriculos!$A$2:$J$332,8,FALSE)</f>
        <v>60</v>
      </c>
      <c r="S565" s="5" t="s">
        <v>33</v>
      </c>
      <c r="T565" s="22" t="s">
        <v>29</v>
      </c>
      <c r="U565" s="21" t="str">
        <f>VLOOKUP(CONCATENATE($M565,$N565),Curriculos!$A$2:$J$332,10,FALSE)</f>
        <v>DCEC</v>
      </c>
      <c r="V565" s="20" t="e">
        <f>VLOOKUP(CONCATENATE($M565,$N565,$T565),Oferta!$B$2:$R$360,17,FALSE)</f>
        <v>#N/A</v>
      </c>
      <c r="W565" s="20" t="e">
        <f>VLOOKUP(CONCATENATE($M565,$N565,$T565),Oferta!$B$2:$Q$360,12,FALSE)</f>
        <v>#N/A</v>
      </c>
      <c r="X565" s="22">
        <v>4</v>
      </c>
      <c r="Y565" s="23" t="e">
        <f>VLOOKUP(CONCATENATE($W565,$X565),Mtz_Horarios!$E$2:$H$92,2,FALSE)</f>
        <v>#N/A</v>
      </c>
      <c r="Z565" s="23" t="e">
        <f>VLOOKUP(CONCATENATE($W565,$X565),Mtz_Horarios!$E$2:$H$92,3,FALSE)</f>
        <v>#N/A</v>
      </c>
      <c r="AA565" s="24" t="e">
        <f>VLOOKUP(CONCATENATE($W565,$X565),Mtz_Horarios!$E$2:$H$92,4,FALSE)</f>
        <v>#N/A</v>
      </c>
      <c r="AB565" s="20" t="e">
        <f>VLOOKUP(CONCATENATE($M565,$N565,$T565),Oferta!$B$2:$Q$360,16,FALSE)</f>
        <v>#N/A</v>
      </c>
      <c r="AC565" s="20" t="e">
        <f>VLOOKUP(CONCATENATE($M565,$N565,$T565),Oferta!$B$2:$Q$360,15,FALSE)</f>
        <v>#N/A</v>
      </c>
      <c r="AI565" s="5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12"/>
      <c r="AW565" s="12"/>
    </row>
    <row r="566" spans="1:49" ht="15" customHeight="1">
      <c r="A566" s="12"/>
      <c r="B566" s="12"/>
      <c r="C566" s="12"/>
      <c r="D566" s="12"/>
      <c r="E566" s="12"/>
      <c r="F566" s="12"/>
      <c r="G566" s="12"/>
      <c r="H566" s="12" t="e">
        <f t="shared" si="8"/>
        <v>#N/A</v>
      </c>
      <c r="I566" s="12" t="e">
        <f>VLOOKUP(CONCATENATE(N566,T566),Simulador!$H$26:$H$33,1,FALSE)</f>
        <v>#N/A</v>
      </c>
      <c r="J566" s="12" t="e">
        <f t="shared" si="9"/>
        <v>#N/A</v>
      </c>
      <c r="K566" s="13" t="e">
        <f t="shared" si="10"/>
        <v>#N/A</v>
      </c>
      <c r="L566" s="12" t="e">
        <f t="shared" si="11"/>
        <v>#N/A</v>
      </c>
      <c r="M566" s="14" t="s">
        <v>22</v>
      </c>
      <c r="N566" s="3" t="s">
        <v>103</v>
      </c>
      <c r="O566" s="20" t="str">
        <f>VLOOKUP(CONCATENATE($M566,$N566),Curriculos!$A$2:$J$332,4,FALSE)</f>
        <v>ECONOMIA DA REGULAÇÃO</v>
      </c>
      <c r="P566" s="21" t="str">
        <f>VLOOKUP(CONCATENATE($M566,$N566),Curriculos!$A$2:$J$332,5,FALSE)</f>
        <v>OP</v>
      </c>
      <c r="Q566" s="21" t="e">
        <f>VLOOKUP($N566,Oferta!$D$2:$P$100,5,FALSE)</f>
        <v>#N/A</v>
      </c>
      <c r="R566" s="21">
        <f>VLOOKUP(CONCATENATE($M566,$N566),Curriculos!$A$2:$J$332,8,FALSE)</f>
        <v>60</v>
      </c>
      <c r="S566" s="5" t="s">
        <v>33</v>
      </c>
      <c r="T566" s="22" t="s">
        <v>24</v>
      </c>
      <c r="U566" s="21" t="str">
        <f>VLOOKUP(CONCATENATE($M566,$N566),Curriculos!$A$2:$J$332,10,FALSE)</f>
        <v>DCEC</v>
      </c>
      <c r="V566" s="20" t="e">
        <f>VLOOKUP(CONCATENATE($M566,$N566,$T566),Oferta!$B$2:$R$360,17,FALSE)</f>
        <v>#N/A</v>
      </c>
      <c r="W566" s="20" t="e">
        <f>VLOOKUP(CONCATENATE($M566,$N566,$T566),Oferta!$B$2:$Q$360,12,FALSE)</f>
        <v>#N/A</v>
      </c>
      <c r="X566" s="22">
        <v>1</v>
      </c>
      <c r="Y566" s="23" t="e">
        <f>VLOOKUP(CONCATENATE($W566,$X566),Mtz_Horarios!$E$2:$H$92,2,FALSE)</f>
        <v>#N/A</v>
      </c>
      <c r="Z566" s="23" t="e">
        <f>VLOOKUP(CONCATENATE($W566,$X566),Mtz_Horarios!$E$2:$H$92,3,FALSE)</f>
        <v>#N/A</v>
      </c>
      <c r="AA566" s="24" t="e">
        <f>VLOOKUP(CONCATENATE($W566,$X566),Mtz_Horarios!$E$2:$H$92,4,FALSE)</f>
        <v>#N/A</v>
      </c>
      <c r="AB566" s="20" t="e">
        <f>VLOOKUP(CONCATENATE($M566,$N566,$T566),Oferta!$B$2:$Q$360,16,FALSE)</f>
        <v>#N/A</v>
      </c>
      <c r="AC566" s="20" t="e">
        <f>VLOOKUP(CONCATENATE($M566,$N566,$T566),Oferta!$B$2:$Q$360,15,FALSE)</f>
        <v>#N/A</v>
      </c>
      <c r="AI566" s="5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12"/>
      <c r="AW566" s="12"/>
    </row>
    <row r="567" spans="1:49" ht="15" customHeight="1">
      <c r="A567" s="12"/>
      <c r="B567" s="12"/>
      <c r="C567" s="12"/>
      <c r="D567" s="12"/>
      <c r="E567" s="12"/>
      <c r="F567" s="12"/>
      <c r="G567" s="12"/>
      <c r="H567" s="12" t="e">
        <f t="shared" si="8"/>
        <v>#N/A</v>
      </c>
      <c r="I567" s="12" t="e">
        <f>VLOOKUP(CONCATENATE(N567,T567),Simulador!$H$26:$H$33,1,FALSE)</f>
        <v>#N/A</v>
      </c>
      <c r="J567" s="12" t="e">
        <f t="shared" si="9"/>
        <v>#N/A</v>
      </c>
      <c r="K567" s="13" t="e">
        <f t="shared" si="10"/>
        <v>#N/A</v>
      </c>
      <c r="L567" s="12" t="e">
        <f t="shared" si="11"/>
        <v>#N/A</v>
      </c>
      <c r="M567" s="14" t="s">
        <v>22</v>
      </c>
      <c r="N567" s="3" t="s">
        <v>103</v>
      </c>
      <c r="O567" s="20" t="str">
        <f>VLOOKUP(CONCATENATE($M567,$N567),Curriculos!$A$2:$J$332,4,FALSE)</f>
        <v>ECONOMIA DA REGULAÇÃO</v>
      </c>
      <c r="P567" s="21" t="str">
        <f>VLOOKUP(CONCATENATE($M567,$N567),Curriculos!$A$2:$J$332,5,FALSE)</f>
        <v>OP</v>
      </c>
      <c r="Q567" s="21" t="e">
        <f>VLOOKUP($N567,Oferta!$D$2:$P$100,5,FALSE)</f>
        <v>#N/A</v>
      </c>
      <c r="R567" s="21">
        <f>VLOOKUP(CONCATENATE($M567,$N567),Curriculos!$A$2:$J$332,8,FALSE)</f>
        <v>60</v>
      </c>
      <c r="S567" s="5" t="s">
        <v>33</v>
      </c>
      <c r="T567" s="22" t="s">
        <v>24</v>
      </c>
      <c r="U567" s="21" t="str">
        <f>VLOOKUP(CONCATENATE($M567,$N567),Curriculos!$A$2:$J$332,10,FALSE)</f>
        <v>DCEC</v>
      </c>
      <c r="V567" s="20" t="e">
        <f>VLOOKUP(CONCATENATE($M567,$N567,$T567),Oferta!$B$2:$R$360,17,FALSE)</f>
        <v>#N/A</v>
      </c>
      <c r="W567" s="20" t="e">
        <f>VLOOKUP(CONCATENATE($M567,$N567,$T567),Oferta!$B$2:$Q$360,12,FALSE)</f>
        <v>#N/A</v>
      </c>
      <c r="X567" s="22">
        <v>2</v>
      </c>
      <c r="Y567" s="23" t="e">
        <f>VLOOKUP(CONCATENATE($W567,$X567),Mtz_Horarios!$E$2:$H$92,2,FALSE)</f>
        <v>#N/A</v>
      </c>
      <c r="Z567" s="23" t="e">
        <f>VLOOKUP(CONCATENATE($W567,$X567),Mtz_Horarios!$E$2:$H$92,3,FALSE)</f>
        <v>#N/A</v>
      </c>
      <c r="AA567" s="24" t="e">
        <f>VLOOKUP(CONCATENATE($W567,$X567),Mtz_Horarios!$E$2:$H$92,4,FALSE)</f>
        <v>#N/A</v>
      </c>
      <c r="AB567" s="20" t="e">
        <f>VLOOKUP(CONCATENATE($M567,$N567,$T567),Oferta!$B$2:$Q$360,16,FALSE)</f>
        <v>#N/A</v>
      </c>
      <c r="AC567" s="20" t="e">
        <f>VLOOKUP(CONCATENATE($M567,$N567,$T567),Oferta!$B$2:$Q$360,15,FALSE)</f>
        <v>#N/A</v>
      </c>
      <c r="AI567" s="5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12"/>
      <c r="AW567" s="12"/>
    </row>
    <row r="568" spans="1:49" ht="15" customHeight="1">
      <c r="A568" s="12"/>
      <c r="B568" s="12"/>
      <c r="C568" s="12"/>
      <c r="D568" s="12"/>
      <c r="E568" s="12"/>
      <c r="F568" s="12"/>
      <c r="G568" s="12"/>
      <c r="H568" s="12" t="e">
        <f t="shared" si="8"/>
        <v>#N/A</v>
      </c>
      <c r="I568" s="12" t="e">
        <f>VLOOKUP(CONCATENATE(N568,T568),Simulador!$H$26:$H$33,1,FALSE)</f>
        <v>#N/A</v>
      </c>
      <c r="J568" s="12" t="e">
        <f t="shared" si="9"/>
        <v>#N/A</v>
      </c>
      <c r="K568" s="13" t="e">
        <f t="shared" si="10"/>
        <v>#N/A</v>
      </c>
      <c r="L568" s="12" t="e">
        <f t="shared" si="11"/>
        <v>#N/A</v>
      </c>
      <c r="M568" s="14" t="s">
        <v>22</v>
      </c>
      <c r="N568" s="3" t="s">
        <v>103</v>
      </c>
      <c r="O568" s="20" t="str">
        <f>VLOOKUP(CONCATENATE($M568,$N568),Curriculos!$A$2:$J$332,4,FALSE)</f>
        <v>ECONOMIA DA REGULAÇÃO</v>
      </c>
      <c r="P568" s="21" t="str">
        <f>VLOOKUP(CONCATENATE($M568,$N568),Curriculos!$A$2:$J$332,5,FALSE)</f>
        <v>OP</v>
      </c>
      <c r="Q568" s="21" t="e">
        <f>VLOOKUP($N568,Oferta!$D$2:$P$100,5,FALSE)</f>
        <v>#N/A</v>
      </c>
      <c r="R568" s="21">
        <f>VLOOKUP(CONCATENATE($M568,$N568),Curriculos!$A$2:$J$332,8,FALSE)</f>
        <v>60</v>
      </c>
      <c r="S568" s="5" t="s">
        <v>33</v>
      </c>
      <c r="T568" s="22" t="s">
        <v>24</v>
      </c>
      <c r="U568" s="21" t="str">
        <f>VLOOKUP(CONCATENATE($M568,$N568),Curriculos!$A$2:$J$332,10,FALSE)</f>
        <v>DCEC</v>
      </c>
      <c r="V568" s="20" t="e">
        <f>VLOOKUP(CONCATENATE($M568,$N568,$T568),Oferta!$B$2:$R$360,17,FALSE)</f>
        <v>#N/A</v>
      </c>
      <c r="W568" s="20" t="e">
        <f>VLOOKUP(CONCATENATE($M568,$N568,$T568),Oferta!$B$2:$Q$360,12,FALSE)</f>
        <v>#N/A</v>
      </c>
      <c r="X568" s="22">
        <v>3</v>
      </c>
      <c r="Y568" s="23" t="e">
        <f>VLOOKUP(CONCATENATE($W568,$X568),Mtz_Horarios!$E$2:$H$92,2,FALSE)</f>
        <v>#N/A</v>
      </c>
      <c r="Z568" s="23" t="e">
        <f>VLOOKUP(CONCATENATE($W568,$X568),Mtz_Horarios!$E$2:$H$92,3,FALSE)</f>
        <v>#N/A</v>
      </c>
      <c r="AA568" s="24" t="e">
        <f>VLOOKUP(CONCATENATE($W568,$X568),Mtz_Horarios!$E$2:$H$92,4,FALSE)</f>
        <v>#N/A</v>
      </c>
      <c r="AB568" s="20" t="e">
        <f>VLOOKUP(CONCATENATE($M568,$N568,$T568),Oferta!$B$2:$Q$360,16,FALSE)</f>
        <v>#N/A</v>
      </c>
      <c r="AC568" s="20" t="e">
        <f>VLOOKUP(CONCATENATE($M568,$N568,$T568),Oferta!$B$2:$Q$360,15,FALSE)</f>
        <v>#N/A</v>
      </c>
      <c r="AI568" s="5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12"/>
      <c r="AW568" s="12"/>
    </row>
    <row r="569" spans="1:49" ht="15" customHeight="1">
      <c r="A569" s="12"/>
      <c r="B569" s="12"/>
      <c r="C569" s="12"/>
      <c r="D569" s="12"/>
      <c r="E569" s="12"/>
      <c r="F569" s="12"/>
      <c r="G569" s="12"/>
      <c r="H569" s="12" t="e">
        <f t="shared" si="8"/>
        <v>#N/A</v>
      </c>
      <c r="I569" s="12" t="e">
        <f>VLOOKUP(CONCATENATE(N569,T569),Simulador!$H$26:$H$33,1,FALSE)</f>
        <v>#N/A</v>
      </c>
      <c r="J569" s="12" t="e">
        <f t="shared" si="9"/>
        <v>#N/A</v>
      </c>
      <c r="K569" s="13" t="e">
        <f t="shared" si="10"/>
        <v>#N/A</v>
      </c>
      <c r="L569" s="12" t="e">
        <f t="shared" si="11"/>
        <v>#N/A</v>
      </c>
      <c r="M569" s="14" t="s">
        <v>22</v>
      </c>
      <c r="N569" s="3" t="s">
        <v>103</v>
      </c>
      <c r="O569" s="20" t="str">
        <f>VLOOKUP(CONCATENATE($M569,$N569),Curriculos!$A$2:$J$332,4,FALSE)</f>
        <v>ECONOMIA DA REGULAÇÃO</v>
      </c>
      <c r="P569" s="21" t="str">
        <f>VLOOKUP(CONCATENATE($M569,$N569),Curriculos!$A$2:$J$332,5,FALSE)</f>
        <v>OP</v>
      </c>
      <c r="Q569" s="21" t="e">
        <f>VLOOKUP($N569,Oferta!$D$2:$P$100,5,FALSE)</f>
        <v>#N/A</v>
      </c>
      <c r="R569" s="21">
        <f>VLOOKUP(CONCATENATE($M569,$N569),Curriculos!$A$2:$J$332,8,FALSE)</f>
        <v>60</v>
      </c>
      <c r="S569" s="5" t="s">
        <v>33</v>
      </c>
      <c r="T569" s="22" t="s">
        <v>24</v>
      </c>
      <c r="U569" s="21" t="str">
        <f>VLOOKUP(CONCATENATE($M569,$N569),Curriculos!$A$2:$J$332,10,FALSE)</f>
        <v>DCEC</v>
      </c>
      <c r="V569" s="20" t="e">
        <f>VLOOKUP(CONCATENATE($M569,$N569,$T569),Oferta!$B$2:$R$360,17,FALSE)</f>
        <v>#N/A</v>
      </c>
      <c r="W569" s="20" t="e">
        <f>VLOOKUP(CONCATENATE($M569,$N569,$T569),Oferta!$B$2:$Q$360,12,FALSE)</f>
        <v>#N/A</v>
      </c>
      <c r="X569" s="22">
        <v>4</v>
      </c>
      <c r="Y569" s="23" t="e">
        <f>VLOOKUP(CONCATENATE($W569,$X569),Mtz_Horarios!$E$2:$H$92,2,FALSE)</f>
        <v>#N/A</v>
      </c>
      <c r="Z569" s="23" t="e">
        <f>VLOOKUP(CONCATENATE($W569,$X569),Mtz_Horarios!$E$2:$H$92,3,FALSE)</f>
        <v>#N/A</v>
      </c>
      <c r="AA569" s="24" t="e">
        <f>VLOOKUP(CONCATENATE($W569,$X569),Mtz_Horarios!$E$2:$H$92,4,FALSE)</f>
        <v>#N/A</v>
      </c>
      <c r="AB569" s="20" t="e">
        <f>VLOOKUP(CONCATENATE($M569,$N569,$T569),Oferta!$B$2:$Q$360,16,FALSE)</f>
        <v>#N/A</v>
      </c>
      <c r="AC569" s="20" t="e">
        <f>VLOOKUP(CONCATENATE($M569,$N569,$T569),Oferta!$B$2:$Q$360,15,FALSE)</f>
        <v>#N/A</v>
      </c>
      <c r="AI569" s="5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12"/>
      <c r="AW569" s="12"/>
    </row>
    <row r="570" spans="1:49" ht="15" customHeight="1">
      <c r="A570" s="12"/>
      <c r="B570" s="12"/>
      <c r="C570" s="12"/>
      <c r="D570" s="12"/>
      <c r="E570" s="12"/>
      <c r="F570" s="12"/>
      <c r="G570" s="12"/>
      <c r="H570" s="12" t="e">
        <f t="shared" si="8"/>
        <v>#N/A</v>
      </c>
      <c r="I570" s="12" t="e">
        <f>VLOOKUP(CONCATENATE(N570,T570),Simulador!$H$26:$H$33,1,FALSE)</f>
        <v>#N/A</v>
      </c>
      <c r="J570" s="12" t="e">
        <f t="shared" si="9"/>
        <v>#N/A</v>
      </c>
      <c r="K570" s="13" t="e">
        <f t="shared" si="10"/>
        <v>#N/A</v>
      </c>
      <c r="L570" s="12" t="e">
        <f t="shared" si="11"/>
        <v>#N/A</v>
      </c>
      <c r="M570" s="14" t="s">
        <v>31</v>
      </c>
      <c r="N570" s="3" t="s">
        <v>104</v>
      </c>
      <c r="O570" s="20" t="str">
        <f>VLOOKUP(CONCATENATE($M570,$N570),Curriculos!$A$2:$J$332,4,FALSE)</f>
        <v>ECONOMIA DA TECNOLOGIA</v>
      </c>
      <c r="P570" s="21" t="str">
        <f>VLOOKUP(CONCATENATE($M570,$N570),Curriculos!$A$2:$J$332,5,FALSE)</f>
        <v>OP</v>
      </c>
      <c r="Q570" s="21" t="str">
        <f>VLOOKUP($N570,Oferta!$D$2:$P$100,5,FALSE)</f>
        <v>T</v>
      </c>
      <c r="R570" s="21">
        <f>VLOOKUP(CONCATENATE($M570,$N570),Curriculos!$A$2:$J$332,8,FALSE)</f>
        <v>60</v>
      </c>
      <c r="S570" s="5" t="s">
        <v>33</v>
      </c>
      <c r="T570" s="22" t="s">
        <v>24</v>
      </c>
      <c r="U570" s="21" t="str">
        <f>VLOOKUP(CONCATENATE($M570,$N570),Curriculos!$A$2:$J$332,10,FALSE)</f>
        <v>DCEC</v>
      </c>
      <c r="V570" s="20" t="e">
        <f>VLOOKUP(CONCATENATE($M570,$N570,$T570),Oferta!$B$2:$R$360,17,FALSE)</f>
        <v>#N/A</v>
      </c>
      <c r="W570" s="20" t="e">
        <f>VLOOKUP(CONCATENATE($M570,$N570,$T570),Oferta!$B$2:$Q$360,12,FALSE)</f>
        <v>#N/A</v>
      </c>
      <c r="X570" s="22">
        <v>1</v>
      </c>
      <c r="Y570" s="23" t="e">
        <f>VLOOKUP(CONCATENATE($W570,$X570),Mtz_Horarios!$E$2:$H$92,2,FALSE)</f>
        <v>#N/A</v>
      </c>
      <c r="Z570" s="23" t="e">
        <f>VLOOKUP(CONCATENATE($W570,$X570),Mtz_Horarios!$E$2:$H$92,3,FALSE)</f>
        <v>#N/A</v>
      </c>
      <c r="AA570" s="24" t="e">
        <f>VLOOKUP(CONCATENATE($W570,$X570),Mtz_Horarios!$E$2:$H$92,4,FALSE)</f>
        <v>#N/A</v>
      </c>
      <c r="AB570" s="20" t="e">
        <f>VLOOKUP(CONCATENATE($M570,$N570,$T570),Oferta!$B$2:$Q$360,16,FALSE)</f>
        <v>#N/A</v>
      </c>
      <c r="AC570" s="20" t="e">
        <f>VLOOKUP(CONCATENATE($M570,$N570,$T570),Oferta!$B$2:$Q$360,15,FALSE)</f>
        <v>#N/A</v>
      </c>
      <c r="AI570" s="5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12"/>
      <c r="AW570" s="12"/>
    </row>
    <row r="571" spans="1:49" ht="15" customHeight="1">
      <c r="A571" s="12"/>
      <c r="B571" s="12"/>
      <c r="C571" s="12"/>
      <c r="D571" s="12"/>
      <c r="E571" s="12"/>
      <c r="F571" s="12"/>
      <c r="G571" s="12"/>
      <c r="H571" s="12" t="e">
        <f t="shared" si="8"/>
        <v>#N/A</v>
      </c>
      <c r="I571" s="12" t="e">
        <f>VLOOKUP(CONCATENATE(N571,T571),Simulador!$H$26:$H$33,1,FALSE)</f>
        <v>#N/A</v>
      </c>
      <c r="J571" s="12" t="e">
        <f t="shared" si="9"/>
        <v>#N/A</v>
      </c>
      <c r="K571" s="13" t="e">
        <f t="shared" si="10"/>
        <v>#N/A</v>
      </c>
      <c r="L571" s="12" t="e">
        <f t="shared" si="11"/>
        <v>#N/A</v>
      </c>
      <c r="M571" s="14" t="s">
        <v>31</v>
      </c>
      <c r="N571" s="3" t="s">
        <v>104</v>
      </c>
      <c r="O571" s="20" t="str">
        <f>VLOOKUP(CONCATENATE($M571,$N571),Curriculos!$A$2:$J$332,4,FALSE)</f>
        <v>ECONOMIA DA TECNOLOGIA</v>
      </c>
      <c r="P571" s="21" t="str">
        <f>VLOOKUP(CONCATENATE($M571,$N571),Curriculos!$A$2:$J$332,5,FALSE)</f>
        <v>OP</v>
      </c>
      <c r="Q571" s="21" t="str">
        <f>VLOOKUP($N571,Oferta!$D$2:$P$100,5,FALSE)</f>
        <v>T</v>
      </c>
      <c r="R571" s="21">
        <f>VLOOKUP(CONCATENATE($M571,$N571),Curriculos!$A$2:$J$332,8,FALSE)</f>
        <v>60</v>
      </c>
      <c r="S571" s="5" t="s">
        <v>33</v>
      </c>
      <c r="T571" s="22" t="s">
        <v>24</v>
      </c>
      <c r="U571" s="21" t="str">
        <f>VLOOKUP(CONCATENATE($M571,$N571),Curriculos!$A$2:$J$332,10,FALSE)</f>
        <v>DCEC</v>
      </c>
      <c r="V571" s="20" t="e">
        <f>VLOOKUP(CONCATENATE($M571,$N571,$T571),Oferta!$B$2:$R$360,17,FALSE)</f>
        <v>#N/A</v>
      </c>
      <c r="W571" s="20" t="e">
        <f>VLOOKUP(CONCATENATE($M571,$N571,$T571),Oferta!$B$2:$Q$360,12,FALSE)</f>
        <v>#N/A</v>
      </c>
      <c r="X571" s="22">
        <v>2</v>
      </c>
      <c r="Y571" s="23" t="e">
        <f>VLOOKUP(CONCATENATE($W571,$X571),Mtz_Horarios!$E$2:$H$92,2,FALSE)</f>
        <v>#N/A</v>
      </c>
      <c r="Z571" s="23" t="e">
        <f>VLOOKUP(CONCATENATE($W571,$X571),Mtz_Horarios!$E$2:$H$92,3,FALSE)</f>
        <v>#N/A</v>
      </c>
      <c r="AA571" s="24" t="e">
        <f>VLOOKUP(CONCATENATE($W571,$X571),Mtz_Horarios!$E$2:$H$92,4,FALSE)</f>
        <v>#N/A</v>
      </c>
      <c r="AB571" s="20" t="e">
        <f>VLOOKUP(CONCATENATE($M571,$N571,$T571),Oferta!$B$2:$Q$360,16,FALSE)</f>
        <v>#N/A</v>
      </c>
      <c r="AC571" s="20" t="e">
        <f>VLOOKUP(CONCATENATE($M571,$N571,$T571),Oferta!$B$2:$Q$360,15,FALSE)</f>
        <v>#N/A</v>
      </c>
      <c r="AI571" s="5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12"/>
      <c r="AW571" s="12"/>
    </row>
    <row r="572" spans="1:49" ht="15" customHeight="1">
      <c r="A572" s="12"/>
      <c r="B572" s="12"/>
      <c r="C572" s="12"/>
      <c r="D572" s="12"/>
      <c r="E572" s="12"/>
      <c r="F572" s="12"/>
      <c r="G572" s="12"/>
      <c r="H572" s="12" t="e">
        <f t="shared" si="8"/>
        <v>#N/A</v>
      </c>
      <c r="I572" s="12" t="e">
        <f>VLOOKUP(CONCATENATE(N572,T572),Simulador!$H$26:$H$33,1,FALSE)</f>
        <v>#N/A</v>
      </c>
      <c r="J572" s="12" t="e">
        <f t="shared" si="9"/>
        <v>#N/A</v>
      </c>
      <c r="K572" s="13" t="e">
        <f t="shared" si="10"/>
        <v>#N/A</v>
      </c>
      <c r="L572" s="12" t="e">
        <f t="shared" si="11"/>
        <v>#N/A</v>
      </c>
      <c r="M572" s="14" t="s">
        <v>31</v>
      </c>
      <c r="N572" s="3" t="s">
        <v>104</v>
      </c>
      <c r="O572" s="20" t="str">
        <f>VLOOKUP(CONCATENATE($M572,$N572),Curriculos!$A$2:$J$332,4,FALSE)</f>
        <v>ECONOMIA DA TECNOLOGIA</v>
      </c>
      <c r="P572" s="21" t="str">
        <f>VLOOKUP(CONCATENATE($M572,$N572),Curriculos!$A$2:$J$332,5,FALSE)</f>
        <v>OP</v>
      </c>
      <c r="Q572" s="21" t="str">
        <f>VLOOKUP($N572,Oferta!$D$2:$P$100,5,FALSE)</f>
        <v>T</v>
      </c>
      <c r="R572" s="21">
        <f>VLOOKUP(CONCATENATE($M572,$N572),Curriculos!$A$2:$J$332,8,FALSE)</f>
        <v>60</v>
      </c>
      <c r="S572" s="5" t="s">
        <v>33</v>
      </c>
      <c r="T572" s="22" t="s">
        <v>24</v>
      </c>
      <c r="U572" s="21" t="str">
        <f>VLOOKUP(CONCATENATE($M572,$N572),Curriculos!$A$2:$J$332,10,FALSE)</f>
        <v>DCEC</v>
      </c>
      <c r="V572" s="20" t="e">
        <f>VLOOKUP(CONCATENATE($M572,$N572,$T572),Oferta!$B$2:$R$360,17,FALSE)</f>
        <v>#N/A</v>
      </c>
      <c r="W572" s="20" t="e">
        <f>VLOOKUP(CONCATENATE($M572,$N572,$T572),Oferta!$B$2:$Q$360,12,FALSE)</f>
        <v>#N/A</v>
      </c>
      <c r="X572" s="22">
        <v>3</v>
      </c>
      <c r="Y572" s="23" t="e">
        <f>VLOOKUP(CONCATENATE($W572,$X572),Mtz_Horarios!$E$2:$H$92,2,FALSE)</f>
        <v>#N/A</v>
      </c>
      <c r="Z572" s="23" t="e">
        <f>VLOOKUP(CONCATENATE($W572,$X572),Mtz_Horarios!$E$2:$H$92,3,FALSE)</f>
        <v>#N/A</v>
      </c>
      <c r="AA572" s="24" t="e">
        <f>VLOOKUP(CONCATENATE($W572,$X572),Mtz_Horarios!$E$2:$H$92,4,FALSE)</f>
        <v>#N/A</v>
      </c>
      <c r="AB572" s="20" t="e">
        <f>VLOOKUP(CONCATENATE($M572,$N572,$T572),Oferta!$B$2:$Q$360,16,FALSE)</f>
        <v>#N/A</v>
      </c>
      <c r="AC572" s="20" t="e">
        <f>VLOOKUP(CONCATENATE($M572,$N572,$T572),Oferta!$B$2:$Q$360,15,FALSE)</f>
        <v>#N/A</v>
      </c>
      <c r="AI572" s="5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12"/>
      <c r="AW572" s="12"/>
    </row>
    <row r="573" spans="1:49" ht="15" customHeight="1">
      <c r="A573" s="12"/>
      <c r="B573" s="12"/>
      <c r="C573" s="12"/>
      <c r="D573" s="12"/>
      <c r="E573" s="12"/>
      <c r="F573" s="12"/>
      <c r="G573" s="12"/>
      <c r="H573" s="12" t="e">
        <f t="shared" si="8"/>
        <v>#N/A</v>
      </c>
      <c r="I573" s="12" t="e">
        <f>VLOOKUP(CONCATENATE(N573,T573),Simulador!$H$26:$H$33,1,FALSE)</f>
        <v>#N/A</v>
      </c>
      <c r="J573" s="12" t="e">
        <f t="shared" si="9"/>
        <v>#N/A</v>
      </c>
      <c r="K573" s="13" t="e">
        <f t="shared" si="10"/>
        <v>#N/A</v>
      </c>
      <c r="L573" s="12" t="e">
        <f t="shared" si="11"/>
        <v>#N/A</v>
      </c>
      <c r="M573" s="14" t="s">
        <v>31</v>
      </c>
      <c r="N573" s="3" t="s">
        <v>104</v>
      </c>
      <c r="O573" s="20" t="str">
        <f>VLOOKUP(CONCATENATE($M573,$N573),Curriculos!$A$2:$J$332,4,FALSE)</f>
        <v>ECONOMIA DA TECNOLOGIA</v>
      </c>
      <c r="P573" s="21" t="str">
        <f>VLOOKUP(CONCATENATE($M573,$N573),Curriculos!$A$2:$J$332,5,FALSE)</f>
        <v>OP</v>
      </c>
      <c r="Q573" s="21" t="str">
        <f>VLOOKUP($N573,Oferta!$D$2:$P$100,5,FALSE)</f>
        <v>T</v>
      </c>
      <c r="R573" s="21">
        <f>VLOOKUP(CONCATENATE($M573,$N573),Curriculos!$A$2:$J$332,8,FALSE)</f>
        <v>60</v>
      </c>
      <c r="S573" s="5" t="s">
        <v>33</v>
      </c>
      <c r="T573" s="22" t="s">
        <v>24</v>
      </c>
      <c r="U573" s="21" t="str">
        <f>VLOOKUP(CONCATENATE($M573,$N573),Curriculos!$A$2:$J$332,10,FALSE)</f>
        <v>DCEC</v>
      </c>
      <c r="V573" s="20" t="e">
        <f>VLOOKUP(CONCATENATE($M573,$N573,$T573),Oferta!$B$2:$R$360,17,FALSE)</f>
        <v>#N/A</v>
      </c>
      <c r="W573" s="20" t="e">
        <f>VLOOKUP(CONCATENATE($M573,$N573,$T573),Oferta!$B$2:$Q$360,12,FALSE)</f>
        <v>#N/A</v>
      </c>
      <c r="X573" s="22">
        <v>4</v>
      </c>
      <c r="Y573" s="23" t="e">
        <f>VLOOKUP(CONCATENATE($W573,$X573),Mtz_Horarios!$E$2:$H$92,2,FALSE)</f>
        <v>#N/A</v>
      </c>
      <c r="Z573" s="23" t="e">
        <f>VLOOKUP(CONCATENATE($W573,$X573),Mtz_Horarios!$E$2:$H$92,3,FALSE)</f>
        <v>#N/A</v>
      </c>
      <c r="AA573" s="24" t="e">
        <f>VLOOKUP(CONCATENATE($W573,$X573),Mtz_Horarios!$E$2:$H$92,4,FALSE)</f>
        <v>#N/A</v>
      </c>
      <c r="AB573" s="20" t="e">
        <f>VLOOKUP(CONCATENATE($M573,$N573,$T573),Oferta!$B$2:$Q$360,16,FALSE)</f>
        <v>#N/A</v>
      </c>
      <c r="AC573" s="20" t="e">
        <f>VLOOKUP(CONCATENATE($M573,$N573,$T573),Oferta!$B$2:$Q$360,15,FALSE)</f>
        <v>#N/A</v>
      </c>
      <c r="AI573" s="5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12"/>
      <c r="AW573" s="12"/>
    </row>
    <row r="574" spans="1:49" ht="15" customHeight="1">
      <c r="A574" s="12"/>
      <c r="B574" s="12"/>
      <c r="C574" s="12"/>
      <c r="D574" s="12"/>
      <c r="E574" s="12"/>
      <c r="F574" s="12"/>
      <c r="G574" s="12"/>
      <c r="H574" s="12" t="e">
        <f t="shared" si="8"/>
        <v>#N/A</v>
      </c>
      <c r="I574" s="12" t="e">
        <f>VLOOKUP(CONCATENATE(N574,T574),Simulador!$H$26:$H$33,1,FALSE)</f>
        <v>#N/A</v>
      </c>
      <c r="J574" s="12" t="e">
        <f t="shared" si="9"/>
        <v>#N/A</v>
      </c>
      <c r="K574" s="13" t="e">
        <f t="shared" si="10"/>
        <v>#N/A</v>
      </c>
      <c r="L574" s="12" t="e">
        <f t="shared" si="11"/>
        <v>#N/A</v>
      </c>
      <c r="M574" s="14" t="s">
        <v>31</v>
      </c>
      <c r="N574" s="3" t="s">
        <v>104</v>
      </c>
      <c r="O574" s="20" t="str">
        <f>VLOOKUP(CONCATENATE($M574,$N574),Curriculos!$A$2:$J$332,4,FALSE)</f>
        <v>ECONOMIA DA TECNOLOGIA</v>
      </c>
      <c r="P574" s="21" t="str">
        <f>VLOOKUP(CONCATENATE($M574,$N574),Curriculos!$A$2:$J$332,5,FALSE)</f>
        <v>OP</v>
      </c>
      <c r="Q574" s="21" t="str">
        <f>VLOOKUP($N574,Oferta!$D$2:$P$100,5,FALSE)</f>
        <v>T</v>
      </c>
      <c r="R574" s="21">
        <f>VLOOKUP(CONCATENATE($M574,$N574),Curriculos!$A$2:$J$332,8,FALSE)</f>
        <v>60</v>
      </c>
      <c r="S574" s="5" t="s">
        <v>33</v>
      </c>
      <c r="T574" s="22" t="s">
        <v>29</v>
      </c>
      <c r="U574" s="21" t="str">
        <f>VLOOKUP(CONCATENATE($M574,$N574),Curriculos!$A$2:$J$332,10,FALSE)</f>
        <v>DCEC</v>
      </c>
      <c r="V574" s="20" t="e">
        <f>VLOOKUP(CONCATENATE($M574,$N574,$T574),Oferta!$B$2:$R$360,17,FALSE)</f>
        <v>#N/A</v>
      </c>
      <c r="W574" s="20" t="e">
        <f>VLOOKUP(CONCATENATE($M574,$N574,$T574),Oferta!$B$2:$Q$360,12,FALSE)</f>
        <v>#N/A</v>
      </c>
      <c r="X574" s="22">
        <v>1</v>
      </c>
      <c r="Y574" s="23" t="e">
        <f>VLOOKUP(CONCATENATE($W574,$X574),Mtz_Horarios!$E$2:$H$92,2,FALSE)</f>
        <v>#N/A</v>
      </c>
      <c r="Z574" s="23" t="e">
        <f>VLOOKUP(CONCATENATE($W574,$X574),Mtz_Horarios!$E$2:$H$92,3,FALSE)</f>
        <v>#N/A</v>
      </c>
      <c r="AA574" s="24" t="e">
        <f>VLOOKUP(CONCATENATE($W574,$X574),Mtz_Horarios!$E$2:$H$92,4,FALSE)</f>
        <v>#N/A</v>
      </c>
      <c r="AB574" s="20" t="e">
        <f>VLOOKUP(CONCATENATE($M574,$N574,$T574),Oferta!$B$2:$Q$360,16,FALSE)</f>
        <v>#N/A</v>
      </c>
      <c r="AC574" s="20" t="e">
        <f>VLOOKUP(CONCATENATE($M574,$N574,$T574),Oferta!$B$2:$Q$360,15,FALSE)</f>
        <v>#N/A</v>
      </c>
      <c r="AI574" s="5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12"/>
      <c r="AW574" s="12"/>
    </row>
    <row r="575" spans="1:49" ht="15" customHeight="1">
      <c r="A575" s="12"/>
      <c r="B575" s="12"/>
      <c r="C575" s="12"/>
      <c r="D575" s="12"/>
      <c r="E575" s="12"/>
      <c r="F575" s="12"/>
      <c r="G575" s="12"/>
      <c r="H575" s="12" t="e">
        <f t="shared" si="8"/>
        <v>#N/A</v>
      </c>
      <c r="I575" s="12" t="e">
        <f>VLOOKUP(CONCATENATE(N575,T575),Simulador!$H$26:$H$33,1,FALSE)</f>
        <v>#N/A</v>
      </c>
      <c r="J575" s="12" t="e">
        <f t="shared" si="9"/>
        <v>#N/A</v>
      </c>
      <c r="K575" s="13" t="e">
        <f t="shared" si="10"/>
        <v>#N/A</v>
      </c>
      <c r="L575" s="12" t="e">
        <f t="shared" si="11"/>
        <v>#N/A</v>
      </c>
      <c r="M575" s="14" t="s">
        <v>31</v>
      </c>
      <c r="N575" s="3" t="s">
        <v>104</v>
      </c>
      <c r="O575" s="20" t="str">
        <f>VLOOKUP(CONCATENATE($M575,$N575),Curriculos!$A$2:$J$332,4,FALSE)</f>
        <v>ECONOMIA DA TECNOLOGIA</v>
      </c>
      <c r="P575" s="21" t="str">
        <f>VLOOKUP(CONCATENATE($M575,$N575),Curriculos!$A$2:$J$332,5,FALSE)</f>
        <v>OP</v>
      </c>
      <c r="Q575" s="21" t="str">
        <f>VLOOKUP($N575,Oferta!$D$2:$P$100,5,FALSE)</f>
        <v>T</v>
      </c>
      <c r="R575" s="21">
        <f>VLOOKUP(CONCATENATE($M575,$N575),Curriculos!$A$2:$J$332,8,FALSE)</f>
        <v>60</v>
      </c>
      <c r="S575" s="5" t="s">
        <v>33</v>
      </c>
      <c r="T575" s="22" t="s">
        <v>29</v>
      </c>
      <c r="U575" s="21" t="str">
        <f>VLOOKUP(CONCATENATE($M575,$N575),Curriculos!$A$2:$J$332,10,FALSE)</f>
        <v>DCEC</v>
      </c>
      <c r="V575" s="20" t="e">
        <f>VLOOKUP(CONCATENATE($M575,$N575,$T575),Oferta!$B$2:$R$360,17,FALSE)</f>
        <v>#N/A</v>
      </c>
      <c r="W575" s="20" t="e">
        <f>VLOOKUP(CONCATENATE($M575,$N575,$T575),Oferta!$B$2:$Q$360,12,FALSE)</f>
        <v>#N/A</v>
      </c>
      <c r="X575" s="22">
        <v>2</v>
      </c>
      <c r="Y575" s="23" t="e">
        <f>VLOOKUP(CONCATENATE($W575,$X575),Mtz_Horarios!$E$2:$H$92,2,FALSE)</f>
        <v>#N/A</v>
      </c>
      <c r="Z575" s="23" t="e">
        <f>VLOOKUP(CONCATENATE($W575,$X575),Mtz_Horarios!$E$2:$H$92,3,FALSE)</f>
        <v>#N/A</v>
      </c>
      <c r="AA575" s="24" t="e">
        <f>VLOOKUP(CONCATENATE($W575,$X575),Mtz_Horarios!$E$2:$H$92,4,FALSE)</f>
        <v>#N/A</v>
      </c>
      <c r="AB575" s="20" t="e">
        <f>VLOOKUP(CONCATENATE($M575,$N575,$T575),Oferta!$B$2:$Q$360,16,FALSE)</f>
        <v>#N/A</v>
      </c>
      <c r="AC575" s="20" t="e">
        <f>VLOOKUP(CONCATENATE($M575,$N575,$T575),Oferta!$B$2:$Q$360,15,FALSE)</f>
        <v>#N/A</v>
      </c>
      <c r="AI575" s="5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12"/>
      <c r="AW575" s="12"/>
    </row>
    <row r="576" spans="1:49" ht="15" customHeight="1">
      <c r="A576" s="12"/>
      <c r="B576" s="12"/>
      <c r="C576" s="12"/>
      <c r="D576" s="12"/>
      <c r="E576" s="12"/>
      <c r="F576" s="12"/>
      <c r="G576" s="12"/>
      <c r="H576" s="12" t="e">
        <f t="shared" si="8"/>
        <v>#N/A</v>
      </c>
      <c r="I576" s="12" t="e">
        <f>VLOOKUP(CONCATENATE(N576,T576),Simulador!$H$26:$H$33,1,FALSE)</f>
        <v>#N/A</v>
      </c>
      <c r="J576" s="12" t="e">
        <f t="shared" si="9"/>
        <v>#N/A</v>
      </c>
      <c r="K576" s="13" t="e">
        <f t="shared" si="10"/>
        <v>#N/A</v>
      </c>
      <c r="L576" s="12" t="e">
        <f t="shared" si="11"/>
        <v>#N/A</v>
      </c>
      <c r="M576" s="14" t="s">
        <v>31</v>
      </c>
      <c r="N576" s="3" t="s">
        <v>104</v>
      </c>
      <c r="O576" s="20" t="str">
        <f>VLOOKUP(CONCATENATE($M576,$N576),Curriculos!$A$2:$J$332,4,FALSE)</f>
        <v>ECONOMIA DA TECNOLOGIA</v>
      </c>
      <c r="P576" s="21" t="str">
        <f>VLOOKUP(CONCATENATE($M576,$N576),Curriculos!$A$2:$J$332,5,FALSE)</f>
        <v>OP</v>
      </c>
      <c r="Q576" s="21" t="str">
        <f>VLOOKUP($N576,Oferta!$D$2:$P$100,5,FALSE)</f>
        <v>T</v>
      </c>
      <c r="R576" s="21">
        <f>VLOOKUP(CONCATENATE($M576,$N576),Curriculos!$A$2:$J$332,8,FALSE)</f>
        <v>60</v>
      </c>
      <c r="S576" s="5" t="s">
        <v>33</v>
      </c>
      <c r="T576" s="22" t="s">
        <v>29</v>
      </c>
      <c r="U576" s="21" t="str">
        <f>VLOOKUP(CONCATENATE($M576,$N576),Curriculos!$A$2:$J$332,10,FALSE)</f>
        <v>DCEC</v>
      </c>
      <c r="V576" s="20" t="e">
        <f>VLOOKUP(CONCATENATE($M576,$N576,$T576),Oferta!$B$2:$R$360,17,FALSE)</f>
        <v>#N/A</v>
      </c>
      <c r="W576" s="20" t="e">
        <f>VLOOKUP(CONCATENATE($M576,$N576,$T576),Oferta!$B$2:$Q$360,12,FALSE)</f>
        <v>#N/A</v>
      </c>
      <c r="X576" s="22">
        <v>3</v>
      </c>
      <c r="Y576" s="23" t="e">
        <f>VLOOKUP(CONCATENATE($W576,$X576),Mtz_Horarios!$E$2:$H$92,2,FALSE)</f>
        <v>#N/A</v>
      </c>
      <c r="Z576" s="23" t="e">
        <f>VLOOKUP(CONCATENATE($W576,$X576),Mtz_Horarios!$E$2:$H$92,3,FALSE)</f>
        <v>#N/A</v>
      </c>
      <c r="AA576" s="24" t="e">
        <f>VLOOKUP(CONCATENATE($W576,$X576),Mtz_Horarios!$E$2:$H$92,4,FALSE)</f>
        <v>#N/A</v>
      </c>
      <c r="AB576" s="20" t="e">
        <f>VLOOKUP(CONCATENATE($M576,$N576,$T576),Oferta!$B$2:$Q$360,16,FALSE)</f>
        <v>#N/A</v>
      </c>
      <c r="AC576" s="20" t="e">
        <f>VLOOKUP(CONCATENATE($M576,$N576,$T576),Oferta!$B$2:$Q$360,15,FALSE)</f>
        <v>#N/A</v>
      </c>
      <c r="AI576" s="5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12"/>
      <c r="AW576" s="12"/>
    </row>
    <row r="577" spans="1:49" ht="15" customHeight="1">
      <c r="A577" s="12"/>
      <c r="B577" s="12"/>
      <c r="C577" s="12"/>
      <c r="D577" s="12"/>
      <c r="E577" s="12"/>
      <c r="F577" s="12"/>
      <c r="G577" s="12"/>
      <c r="H577" s="12" t="e">
        <f t="shared" si="8"/>
        <v>#N/A</v>
      </c>
      <c r="I577" s="12" t="e">
        <f>VLOOKUP(CONCATENATE(N577,T577),Simulador!$H$26:$H$33,1,FALSE)</f>
        <v>#N/A</v>
      </c>
      <c r="J577" s="12" t="e">
        <f t="shared" si="9"/>
        <v>#N/A</v>
      </c>
      <c r="K577" s="13" t="e">
        <f t="shared" si="10"/>
        <v>#N/A</v>
      </c>
      <c r="L577" s="12" t="e">
        <f t="shared" si="11"/>
        <v>#N/A</v>
      </c>
      <c r="M577" s="14" t="s">
        <v>31</v>
      </c>
      <c r="N577" s="3" t="s">
        <v>104</v>
      </c>
      <c r="O577" s="20" t="str">
        <f>VLOOKUP(CONCATENATE($M577,$N577),Curriculos!$A$2:$J$332,4,FALSE)</f>
        <v>ECONOMIA DA TECNOLOGIA</v>
      </c>
      <c r="P577" s="21" t="str">
        <f>VLOOKUP(CONCATENATE($M577,$N577),Curriculos!$A$2:$J$332,5,FALSE)</f>
        <v>OP</v>
      </c>
      <c r="Q577" s="21" t="str">
        <f>VLOOKUP($N577,Oferta!$D$2:$P$100,5,FALSE)</f>
        <v>T</v>
      </c>
      <c r="R577" s="21">
        <f>VLOOKUP(CONCATENATE($M577,$N577),Curriculos!$A$2:$J$332,8,FALSE)</f>
        <v>60</v>
      </c>
      <c r="S577" s="5" t="s">
        <v>33</v>
      </c>
      <c r="T577" s="22" t="s">
        <v>29</v>
      </c>
      <c r="U577" s="21" t="str">
        <f>VLOOKUP(CONCATENATE($M577,$N577),Curriculos!$A$2:$J$332,10,FALSE)</f>
        <v>DCEC</v>
      </c>
      <c r="V577" s="20" t="e">
        <f>VLOOKUP(CONCATENATE($M577,$N577,$T577),Oferta!$B$2:$R$360,17,FALSE)</f>
        <v>#N/A</v>
      </c>
      <c r="W577" s="20" t="e">
        <f>VLOOKUP(CONCATENATE($M577,$N577,$T577),Oferta!$B$2:$Q$360,12,FALSE)</f>
        <v>#N/A</v>
      </c>
      <c r="X577" s="22">
        <v>4</v>
      </c>
      <c r="Y577" s="23" t="e">
        <f>VLOOKUP(CONCATENATE($W577,$X577),Mtz_Horarios!$E$2:$H$92,2,FALSE)</f>
        <v>#N/A</v>
      </c>
      <c r="Z577" s="23" t="e">
        <f>VLOOKUP(CONCATENATE($W577,$X577),Mtz_Horarios!$E$2:$H$92,3,FALSE)</f>
        <v>#N/A</v>
      </c>
      <c r="AA577" s="24" t="e">
        <f>VLOOKUP(CONCATENATE($W577,$X577),Mtz_Horarios!$E$2:$H$92,4,FALSE)</f>
        <v>#N/A</v>
      </c>
      <c r="AB577" s="20" t="e">
        <f>VLOOKUP(CONCATENATE($M577,$N577,$T577),Oferta!$B$2:$Q$360,16,FALSE)</f>
        <v>#N/A</v>
      </c>
      <c r="AC577" s="20" t="e">
        <f>VLOOKUP(CONCATENATE($M577,$N577,$T577),Oferta!$B$2:$Q$360,15,FALSE)</f>
        <v>#N/A</v>
      </c>
      <c r="AI577" s="5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12"/>
      <c r="AW577" s="12"/>
    </row>
    <row r="578" spans="1:49" ht="15" customHeight="1">
      <c r="A578" s="12"/>
      <c r="B578" s="12"/>
      <c r="C578" s="12"/>
      <c r="D578" s="12"/>
      <c r="E578" s="12"/>
      <c r="F578" s="12"/>
      <c r="G578" s="12"/>
      <c r="H578" s="12" t="e">
        <f t="shared" si="8"/>
        <v>#N/A</v>
      </c>
      <c r="I578" s="12" t="e">
        <f>VLOOKUP(CONCATENATE(N578,T578),Simulador!$H$26:$H$33,1,FALSE)</f>
        <v>#N/A</v>
      </c>
      <c r="J578" s="12" t="e">
        <f t="shared" si="9"/>
        <v>#N/A</v>
      </c>
      <c r="K578" s="13" t="e">
        <f t="shared" si="10"/>
        <v>#N/A</v>
      </c>
      <c r="L578" s="12" t="e">
        <f t="shared" si="11"/>
        <v>#N/A</v>
      </c>
      <c r="M578" s="14" t="s">
        <v>25</v>
      </c>
      <c r="N578" s="3" t="s">
        <v>104</v>
      </c>
      <c r="O578" s="20" t="str">
        <f>VLOOKUP(CONCATENATE($M578,$N578),Curriculos!$A$2:$J$332,4,FALSE)</f>
        <v>ECONOMIA DA TECNOLOGIA</v>
      </c>
      <c r="P578" s="21" t="str">
        <f>VLOOKUP(CONCATENATE($M578,$N578),Curriculos!$A$2:$J$332,5,FALSE)</f>
        <v>OP</v>
      </c>
      <c r="Q578" s="21" t="str">
        <f>VLOOKUP($N578,Oferta!$D$2:$P$100,5,FALSE)</f>
        <v>T</v>
      </c>
      <c r="R578" s="21">
        <f>VLOOKUP(CONCATENATE($M578,$N578),Curriculos!$A$2:$J$332,8,FALSE)</f>
        <v>60</v>
      </c>
      <c r="S578" s="5" t="s">
        <v>33</v>
      </c>
      <c r="T578" s="22" t="s">
        <v>29</v>
      </c>
      <c r="U578" s="21" t="str">
        <f>VLOOKUP(CONCATENATE($M578,$N578),Curriculos!$A$2:$J$332,10,FALSE)</f>
        <v>DCEC</v>
      </c>
      <c r="V578" s="20" t="e">
        <f>VLOOKUP(CONCATENATE($M578,$N578,$T578),Oferta!$B$2:$R$360,17,FALSE)</f>
        <v>#N/A</v>
      </c>
      <c r="W578" s="20" t="e">
        <f>VLOOKUP(CONCATENATE($M578,$N578,$T578),Oferta!$B$2:$Q$360,12,FALSE)</f>
        <v>#N/A</v>
      </c>
      <c r="X578" s="22">
        <v>1</v>
      </c>
      <c r="Y578" s="23" t="e">
        <f>VLOOKUP(CONCATENATE($W578,$X578),Mtz_Horarios!$E$2:$H$92,2,FALSE)</f>
        <v>#N/A</v>
      </c>
      <c r="Z578" s="23" t="e">
        <f>VLOOKUP(CONCATENATE($W578,$X578),Mtz_Horarios!$E$2:$H$92,3,FALSE)</f>
        <v>#N/A</v>
      </c>
      <c r="AA578" s="24" t="e">
        <f>VLOOKUP(CONCATENATE($W578,$X578),Mtz_Horarios!$E$2:$H$92,4,FALSE)</f>
        <v>#N/A</v>
      </c>
      <c r="AB578" s="20" t="e">
        <f>VLOOKUP(CONCATENATE($M578,$N578,$T578),Oferta!$B$2:$Q$360,16,FALSE)</f>
        <v>#N/A</v>
      </c>
      <c r="AC578" s="20" t="e">
        <f>VLOOKUP(CONCATENATE($M578,$N578,$T578),Oferta!$B$2:$Q$360,15,FALSE)</f>
        <v>#N/A</v>
      </c>
      <c r="AI578" s="5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12"/>
      <c r="AW578" s="12"/>
    </row>
    <row r="579" spans="1:49" ht="15" customHeight="1">
      <c r="A579" s="12"/>
      <c r="B579" s="12"/>
      <c r="C579" s="12"/>
      <c r="D579" s="12"/>
      <c r="E579" s="12"/>
      <c r="F579" s="12"/>
      <c r="G579" s="12"/>
      <c r="H579" s="12" t="e">
        <f t="shared" si="8"/>
        <v>#N/A</v>
      </c>
      <c r="I579" s="12" t="e">
        <f>VLOOKUP(CONCATENATE(N579,T579),Simulador!$H$26:$H$33,1,FALSE)</f>
        <v>#N/A</v>
      </c>
      <c r="J579" s="12" t="e">
        <f t="shared" si="9"/>
        <v>#N/A</v>
      </c>
      <c r="K579" s="13" t="e">
        <f t="shared" si="10"/>
        <v>#N/A</v>
      </c>
      <c r="L579" s="12" t="e">
        <f t="shared" si="11"/>
        <v>#N/A</v>
      </c>
      <c r="M579" s="14" t="s">
        <v>25</v>
      </c>
      <c r="N579" s="3" t="s">
        <v>104</v>
      </c>
      <c r="O579" s="20" t="str">
        <f>VLOOKUP(CONCATENATE($M579,$N579),Curriculos!$A$2:$J$332,4,FALSE)</f>
        <v>ECONOMIA DA TECNOLOGIA</v>
      </c>
      <c r="P579" s="21" t="str">
        <f>VLOOKUP(CONCATENATE($M579,$N579),Curriculos!$A$2:$J$332,5,FALSE)</f>
        <v>OP</v>
      </c>
      <c r="Q579" s="21" t="str">
        <f>VLOOKUP($N579,Oferta!$D$2:$P$100,5,FALSE)</f>
        <v>T</v>
      </c>
      <c r="R579" s="21">
        <f>VLOOKUP(CONCATENATE($M579,$N579),Curriculos!$A$2:$J$332,8,FALSE)</f>
        <v>60</v>
      </c>
      <c r="S579" s="5" t="s">
        <v>33</v>
      </c>
      <c r="T579" s="22" t="s">
        <v>29</v>
      </c>
      <c r="U579" s="21" t="str">
        <f>VLOOKUP(CONCATENATE($M579,$N579),Curriculos!$A$2:$J$332,10,FALSE)</f>
        <v>DCEC</v>
      </c>
      <c r="V579" s="20" t="e">
        <f>VLOOKUP(CONCATENATE($M579,$N579,$T579),Oferta!$B$2:$R$360,17,FALSE)</f>
        <v>#N/A</v>
      </c>
      <c r="W579" s="20" t="e">
        <f>VLOOKUP(CONCATENATE($M579,$N579,$T579),Oferta!$B$2:$Q$360,12,FALSE)</f>
        <v>#N/A</v>
      </c>
      <c r="X579" s="22">
        <v>2</v>
      </c>
      <c r="Y579" s="23" t="e">
        <f>VLOOKUP(CONCATENATE($W579,$X579),Mtz_Horarios!$E$2:$H$92,2,FALSE)</f>
        <v>#N/A</v>
      </c>
      <c r="Z579" s="23" t="e">
        <f>VLOOKUP(CONCATENATE($W579,$X579),Mtz_Horarios!$E$2:$H$92,3,FALSE)</f>
        <v>#N/A</v>
      </c>
      <c r="AA579" s="24" t="e">
        <f>VLOOKUP(CONCATENATE($W579,$X579),Mtz_Horarios!$E$2:$H$92,4,FALSE)</f>
        <v>#N/A</v>
      </c>
      <c r="AB579" s="20" t="e">
        <f>VLOOKUP(CONCATENATE($M579,$N579,$T579),Oferta!$B$2:$Q$360,16,FALSE)</f>
        <v>#N/A</v>
      </c>
      <c r="AC579" s="20" t="e">
        <f>VLOOKUP(CONCATENATE($M579,$N579,$T579),Oferta!$B$2:$Q$360,15,FALSE)</f>
        <v>#N/A</v>
      </c>
      <c r="AI579" s="5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12"/>
      <c r="AW579" s="12"/>
    </row>
    <row r="580" spans="1:49" ht="15" customHeight="1">
      <c r="A580" s="12"/>
      <c r="B580" s="12"/>
      <c r="C580" s="12"/>
      <c r="D580" s="12"/>
      <c r="E580" s="12"/>
      <c r="F580" s="12"/>
      <c r="G580" s="12"/>
      <c r="H580" s="12" t="e">
        <f t="shared" si="8"/>
        <v>#N/A</v>
      </c>
      <c r="I580" s="12" t="e">
        <f>VLOOKUP(CONCATENATE(N580,T580),Simulador!$H$26:$H$33,1,FALSE)</f>
        <v>#N/A</v>
      </c>
      <c r="J580" s="12" t="e">
        <f t="shared" si="9"/>
        <v>#N/A</v>
      </c>
      <c r="K580" s="13" t="e">
        <f t="shared" si="10"/>
        <v>#N/A</v>
      </c>
      <c r="L580" s="12" t="e">
        <f t="shared" si="11"/>
        <v>#N/A</v>
      </c>
      <c r="M580" s="14" t="s">
        <v>25</v>
      </c>
      <c r="N580" s="3" t="s">
        <v>104</v>
      </c>
      <c r="O580" s="20" t="str">
        <f>VLOOKUP(CONCATENATE($M580,$N580),Curriculos!$A$2:$J$332,4,FALSE)</f>
        <v>ECONOMIA DA TECNOLOGIA</v>
      </c>
      <c r="P580" s="21" t="str">
        <f>VLOOKUP(CONCATENATE($M580,$N580),Curriculos!$A$2:$J$332,5,FALSE)</f>
        <v>OP</v>
      </c>
      <c r="Q580" s="21" t="str">
        <f>VLOOKUP($N580,Oferta!$D$2:$P$100,5,FALSE)</f>
        <v>T</v>
      </c>
      <c r="R580" s="21">
        <f>VLOOKUP(CONCATENATE($M580,$N580),Curriculos!$A$2:$J$332,8,FALSE)</f>
        <v>60</v>
      </c>
      <c r="S580" s="5" t="s">
        <v>33</v>
      </c>
      <c r="T580" s="22" t="s">
        <v>29</v>
      </c>
      <c r="U580" s="21" t="str">
        <f>VLOOKUP(CONCATENATE($M580,$N580),Curriculos!$A$2:$J$332,10,FALSE)</f>
        <v>DCEC</v>
      </c>
      <c r="V580" s="20" t="e">
        <f>VLOOKUP(CONCATENATE($M580,$N580,$T580),Oferta!$B$2:$R$360,17,FALSE)</f>
        <v>#N/A</v>
      </c>
      <c r="W580" s="20" t="e">
        <f>VLOOKUP(CONCATENATE($M580,$N580,$T580),Oferta!$B$2:$Q$360,12,FALSE)</f>
        <v>#N/A</v>
      </c>
      <c r="X580" s="22">
        <v>3</v>
      </c>
      <c r="Y580" s="23" t="e">
        <f>VLOOKUP(CONCATENATE($W580,$X580),Mtz_Horarios!$E$2:$H$92,2,FALSE)</f>
        <v>#N/A</v>
      </c>
      <c r="Z580" s="23" t="e">
        <f>VLOOKUP(CONCATENATE($W580,$X580),Mtz_Horarios!$E$2:$H$92,3,FALSE)</f>
        <v>#N/A</v>
      </c>
      <c r="AA580" s="24" t="e">
        <f>VLOOKUP(CONCATENATE($W580,$X580),Mtz_Horarios!$E$2:$H$92,4,FALSE)</f>
        <v>#N/A</v>
      </c>
      <c r="AB580" s="20" t="e">
        <f>VLOOKUP(CONCATENATE($M580,$N580,$T580),Oferta!$B$2:$Q$360,16,FALSE)</f>
        <v>#N/A</v>
      </c>
      <c r="AC580" s="20" t="e">
        <f>VLOOKUP(CONCATENATE($M580,$N580,$T580),Oferta!$B$2:$Q$360,15,FALSE)</f>
        <v>#N/A</v>
      </c>
      <c r="AI580" s="5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12"/>
      <c r="AW580" s="12"/>
    </row>
    <row r="581" spans="1:49" ht="15" customHeight="1">
      <c r="A581" s="12"/>
      <c r="B581" s="12"/>
      <c r="C581" s="12"/>
      <c r="D581" s="12"/>
      <c r="E581" s="12"/>
      <c r="F581" s="12"/>
      <c r="G581" s="12"/>
      <c r="H581" s="12" t="e">
        <f t="shared" si="8"/>
        <v>#N/A</v>
      </c>
      <c r="I581" s="12" t="e">
        <f>VLOOKUP(CONCATENATE(N581,T581),Simulador!$H$26:$H$33,1,FALSE)</f>
        <v>#N/A</v>
      </c>
      <c r="J581" s="12" t="e">
        <f t="shared" si="9"/>
        <v>#N/A</v>
      </c>
      <c r="K581" s="13" t="e">
        <f t="shared" si="10"/>
        <v>#N/A</v>
      </c>
      <c r="L581" s="12" t="e">
        <f t="shared" si="11"/>
        <v>#N/A</v>
      </c>
      <c r="M581" s="14" t="s">
        <v>25</v>
      </c>
      <c r="N581" s="3" t="s">
        <v>104</v>
      </c>
      <c r="O581" s="20" t="str">
        <f>VLOOKUP(CONCATENATE($M581,$N581),Curriculos!$A$2:$J$332,4,FALSE)</f>
        <v>ECONOMIA DA TECNOLOGIA</v>
      </c>
      <c r="P581" s="21" t="str">
        <f>VLOOKUP(CONCATENATE($M581,$N581),Curriculos!$A$2:$J$332,5,FALSE)</f>
        <v>OP</v>
      </c>
      <c r="Q581" s="21" t="str">
        <f>VLOOKUP($N581,Oferta!$D$2:$P$100,5,FALSE)</f>
        <v>T</v>
      </c>
      <c r="R581" s="21">
        <f>VLOOKUP(CONCATENATE($M581,$N581),Curriculos!$A$2:$J$332,8,FALSE)</f>
        <v>60</v>
      </c>
      <c r="S581" s="5" t="s">
        <v>33</v>
      </c>
      <c r="T581" s="22" t="s">
        <v>29</v>
      </c>
      <c r="U581" s="21" t="str">
        <f>VLOOKUP(CONCATENATE($M581,$N581),Curriculos!$A$2:$J$332,10,FALSE)</f>
        <v>DCEC</v>
      </c>
      <c r="V581" s="20" t="e">
        <f>VLOOKUP(CONCATENATE($M581,$N581,$T581),Oferta!$B$2:$R$360,17,FALSE)</f>
        <v>#N/A</v>
      </c>
      <c r="W581" s="20" t="e">
        <f>VLOOKUP(CONCATENATE($M581,$N581,$T581),Oferta!$B$2:$Q$360,12,FALSE)</f>
        <v>#N/A</v>
      </c>
      <c r="X581" s="22">
        <v>4</v>
      </c>
      <c r="Y581" s="23" t="e">
        <f>VLOOKUP(CONCATENATE($W581,$X581),Mtz_Horarios!$E$2:$H$92,2,FALSE)</f>
        <v>#N/A</v>
      </c>
      <c r="Z581" s="23" t="e">
        <f>VLOOKUP(CONCATENATE($W581,$X581),Mtz_Horarios!$E$2:$H$92,3,FALSE)</f>
        <v>#N/A</v>
      </c>
      <c r="AA581" s="24" t="e">
        <f>VLOOKUP(CONCATENATE($W581,$X581),Mtz_Horarios!$E$2:$H$92,4,FALSE)</f>
        <v>#N/A</v>
      </c>
      <c r="AB581" s="20" t="e">
        <f>VLOOKUP(CONCATENATE($M581,$N581,$T581),Oferta!$B$2:$Q$360,16,FALSE)</f>
        <v>#N/A</v>
      </c>
      <c r="AC581" s="20" t="e">
        <f>VLOOKUP(CONCATENATE($M581,$N581,$T581),Oferta!$B$2:$Q$360,15,FALSE)</f>
        <v>#N/A</v>
      </c>
      <c r="AI581" s="5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12"/>
      <c r="AW581" s="12"/>
    </row>
    <row r="582" spans="1:49" ht="15" customHeight="1">
      <c r="A582" s="12"/>
      <c r="B582" s="12"/>
      <c r="C582" s="12"/>
      <c r="D582" s="12"/>
      <c r="E582" s="12"/>
      <c r="F582" s="12"/>
      <c r="G582" s="12"/>
      <c r="H582" s="12" t="e">
        <f t="shared" si="8"/>
        <v>#N/A</v>
      </c>
      <c r="I582" s="12" t="e">
        <f>VLOOKUP(CONCATENATE(N582,T582),Simulador!$H$26:$H$33,1,FALSE)</f>
        <v>#N/A</v>
      </c>
      <c r="J582" s="12" t="e">
        <f t="shared" si="9"/>
        <v>#N/A</v>
      </c>
      <c r="K582" s="13" t="e">
        <f t="shared" si="10"/>
        <v>#N/A</v>
      </c>
      <c r="L582" s="12" t="e">
        <f t="shared" si="11"/>
        <v>#N/A</v>
      </c>
      <c r="M582" s="14" t="s">
        <v>22</v>
      </c>
      <c r="N582" s="3" t="s">
        <v>104</v>
      </c>
      <c r="O582" s="20" t="str">
        <f>VLOOKUP(CONCATENATE($M582,$N582),Curriculos!$A$2:$J$332,4,FALSE)</f>
        <v>ECONOMIA DA TECNOLOGIA</v>
      </c>
      <c r="P582" s="21" t="str">
        <f>VLOOKUP(CONCATENATE($M582,$N582),Curriculos!$A$2:$J$332,5,FALSE)</f>
        <v>OP</v>
      </c>
      <c r="Q582" s="21" t="str">
        <f>VLOOKUP($N582,Oferta!$D$2:$P$100,5,FALSE)</f>
        <v>T</v>
      </c>
      <c r="R582" s="21">
        <f>VLOOKUP(CONCATENATE($M582,$N582),Curriculos!$A$2:$J$332,8,FALSE)</f>
        <v>60</v>
      </c>
      <c r="S582" s="5" t="s">
        <v>33</v>
      </c>
      <c r="T582" s="22" t="s">
        <v>24</v>
      </c>
      <c r="U582" s="21" t="str">
        <f>VLOOKUP(CONCATENATE($M582,$N582),Curriculos!$A$2:$J$332,10,FALSE)</f>
        <v>DCEC</v>
      </c>
      <c r="V582" s="20" t="e">
        <f>VLOOKUP(CONCATENATE($M582,$N582,$T582),Oferta!$B$2:$R$360,17,FALSE)</f>
        <v>#N/A</v>
      </c>
      <c r="W582" s="20" t="e">
        <f>VLOOKUP(CONCATENATE($M582,$N582,$T582),Oferta!$B$2:$Q$360,12,FALSE)</f>
        <v>#N/A</v>
      </c>
      <c r="X582" s="22">
        <v>1</v>
      </c>
      <c r="Y582" s="23" t="e">
        <f>VLOOKUP(CONCATENATE($W582,$X582),Mtz_Horarios!$E$2:$H$92,2,FALSE)</f>
        <v>#N/A</v>
      </c>
      <c r="Z582" s="23" t="e">
        <f>VLOOKUP(CONCATENATE($W582,$X582),Mtz_Horarios!$E$2:$H$92,3,FALSE)</f>
        <v>#N/A</v>
      </c>
      <c r="AA582" s="24" t="e">
        <f>VLOOKUP(CONCATENATE($W582,$X582),Mtz_Horarios!$E$2:$H$92,4,FALSE)</f>
        <v>#N/A</v>
      </c>
      <c r="AB582" s="20" t="e">
        <f>VLOOKUP(CONCATENATE($M582,$N582,$T582),Oferta!$B$2:$Q$360,16,FALSE)</f>
        <v>#N/A</v>
      </c>
      <c r="AC582" s="20" t="e">
        <f>VLOOKUP(CONCATENATE($M582,$N582,$T582),Oferta!$B$2:$Q$360,15,FALSE)</f>
        <v>#N/A</v>
      </c>
      <c r="AI582" s="5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12"/>
      <c r="AW582" s="12"/>
    </row>
    <row r="583" spans="1:49" ht="15" customHeight="1">
      <c r="A583" s="12"/>
      <c r="B583" s="12"/>
      <c r="C583" s="12"/>
      <c r="D583" s="12"/>
      <c r="E583" s="12"/>
      <c r="F583" s="12"/>
      <c r="G583" s="12"/>
      <c r="H583" s="12" t="e">
        <f t="shared" si="8"/>
        <v>#N/A</v>
      </c>
      <c r="I583" s="12" t="e">
        <f>VLOOKUP(CONCATENATE(N583,T583),Simulador!$H$26:$H$33,1,FALSE)</f>
        <v>#N/A</v>
      </c>
      <c r="J583" s="12" t="e">
        <f t="shared" si="9"/>
        <v>#N/A</v>
      </c>
      <c r="K583" s="13" t="e">
        <f t="shared" si="10"/>
        <v>#N/A</v>
      </c>
      <c r="L583" s="12" t="e">
        <f t="shared" si="11"/>
        <v>#N/A</v>
      </c>
      <c r="M583" s="14" t="s">
        <v>22</v>
      </c>
      <c r="N583" s="3" t="s">
        <v>104</v>
      </c>
      <c r="O583" s="20" t="str">
        <f>VLOOKUP(CONCATENATE($M583,$N583),Curriculos!$A$2:$J$332,4,FALSE)</f>
        <v>ECONOMIA DA TECNOLOGIA</v>
      </c>
      <c r="P583" s="21" t="str">
        <f>VLOOKUP(CONCATENATE($M583,$N583),Curriculos!$A$2:$J$332,5,FALSE)</f>
        <v>OP</v>
      </c>
      <c r="Q583" s="21" t="str">
        <f>VLOOKUP($N583,Oferta!$D$2:$P$100,5,FALSE)</f>
        <v>T</v>
      </c>
      <c r="R583" s="21">
        <f>VLOOKUP(CONCATENATE($M583,$N583),Curriculos!$A$2:$J$332,8,FALSE)</f>
        <v>60</v>
      </c>
      <c r="S583" s="5" t="s">
        <v>33</v>
      </c>
      <c r="T583" s="22" t="s">
        <v>24</v>
      </c>
      <c r="U583" s="21" t="str">
        <f>VLOOKUP(CONCATENATE($M583,$N583),Curriculos!$A$2:$J$332,10,FALSE)</f>
        <v>DCEC</v>
      </c>
      <c r="V583" s="20" t="e">
        <f>VLOOKUP(CONCATENATE($M583,$N583,$T583),Oferta!$B$2:$R$360,17,FALSE)</f>
        <v>#N/A</v>
      </c>
      <c r="W583" s="20" t="e">
        <f>VLOOKUP(CONCATENATE($M583,$N583,$T583),Oferta!$B$2:$Q$360,12,FALSE)</f>
        <v>#N/A</v>
      </c>
      <c r="X583" s="22">
        <v>2</v>
      </c>
      <c r="Y583" s="23" t="e">
        <f>VLOOKUP(CONCATENATE($W583,$X583),Mtz_Horarios!$E$2:$H$92,2,FALSE)</f>
        <v>#N/A</v>
      </c>
      <c r="Z583" s="23" t="e">
        <f>VLOOKUP(CONCATENATE($W583,$X583),Mtz_Horarios!$E$2:$H$92,3,FALSE)</f>
        <v>#N/A</v>
      </c>
      <c r="AA583" s="24" t="e">
        <f>VLOOKUP(CONCATENATE($W583,$X583),Mtz_Horarios!$E$2:$H$92,4,FALSE)</f>
        <v>#N/A</v>
      </c>
      <c r="AB583" s="20" t="e">
        <f>VLOOKUP(CONCATENATE($M583,$N583,$T583),Oferta!$B$2:$Q$360,16,FALSE)</f>
        <v>#N/A</v>
      </c>
      <c r="AC583" s="20" t="e">
        <f>VLOOKUP(CONCATENATE($M583,$N583,$T583),Oferta!$B$2:$Q$360,15,FALSE)</f>
        <v>#N/A</v>
      </c>
      <c r="AI583" s="5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12"/>
      <c r="AW583" s="12"/>
    </row>
    <row r="584" spans="1:49" ht="15" customHeight="1">
      <c r="A584" s="12"/>
      <c r="B584" s="12"/>
      <c r="C584" s="12"/>
      <c r="D584" s="12"/>
      <c r="E584" s="12"/>
      <c r="F584" s="12"/>
      <c r="G584" s="12"/>
      <c r="H584" s="12" t="e">
        <f t="shared" si="8"/>
        <v>#N/A</v>
      </c>
      <c r="I584" s="12" t="e">
        <f>VLOOKUP(CONCATENATE(N584,T584),Simulador!$H$26:$H$33,1,FALSE)</f>
        <v>#N/A</v>
      </c>
      <c r="J584" s="12" t="e">
        <f t="shared" si="9"/>
        <v>#N/A</v>
      </c>
      <c r="K584" s="13" t="e">
        <f t="shared" si="10"/>
        <v>#N/A</v>
      </c>
      <c r="L584" s="12" t="e">
        <f t="shared" si="11"/>
        <v>#N/A</v>
      </c>
      <c r="M584" s="14" t="s">
        <v>22</v>
      </c>
      <c r="N584" s="3" t="s">
        <v>104</v>
      </c>
      <c r="O584" s="20" t="str">
        <f>VLOOKUP(CONCATENATE($M584,$N584),Curriculos!$A$2:$J$332,4,FALSE)</f>
        <v>ECONOMIA DA TECNOLOGIA</v>
      </c>
      <c r="P584" s="21" t="str">
        <f>VLOOKUP(CONCATENATE($M584,$N584),Curriculos!$A$2:$J$332,5,FALSE)</f>
        <v>OP</v>
      </c>
      <c r="Q584" s="21" t="str">
        <f>VLOOKUP($N584,Oferta!$D$2:$P$100,5,FALSE)</f>
        <v>T</v>
      </c>
      <c r="R584" s="21">
        <f>VLOOKUP(CONCATENATE($M584,$N584),Curriculos!$A$2:$J$332,8,FALSE)</f>
        <v>60</v>
      </c>
      <c r="S584" s="5" t="s">
        <v>33</v>
      </c>
      <c r="T584" s="22" t="s">
        <v>24</v>
      </c>
      <c r="U584" s="21" t="str">
        <f>VLOOKUP(CONCATENATE($M584,$N584),Curriculos!$A$2:$J$332,10,FALSE)</f>
        <v>DCEC</v>
      </c>
      <c r="V584" s="20" t="e">
        <f>VLOOKUP(CONCATENATE($M584,$N584,$T584),Oferta!$B$2:$R$360,17,FALSE)</f>
        <v>#N/A</v>
      </c>
      <c r="W584" s="20" t="e">
        <f>VLOOKUP(CONCATENATE($M584,$N584,$T584),Oferta!$B$2:$Q$360,12,FALSE)</f>
        <v>#N/A</v>
      </c>
      <c r="X584" s="22">
        <v>3</v>
      </c>
      <c r="Y584" s="23" t="e">
        <f>VLOOKUP(CONCATENATE($W584,$X584),Mtz_Horarios!$E$2:$H$92,2,FALSE)</f>
        <v>#N/A</v>
      </c>
      <c r="Z584" s="23" t="e">
        <f>VLOOKUP(CONCATENATE($W584,$X584),Mtz_Horarios!$E$2:$H$92,3,FALSE)</f>
        <v>#N/A</v>
      </c>
      <c r="AA584" s="24" t="e">
        <f>VLOOKUP(CONCATENATE($W584,$X584),Mtz_Horarios!$E$2:$H$92,4,FALSE)</f>
        <v>#N/A</v>
      </c>
      <c r="AB584" s="20" t="e">
        <f>VLOOKUP(CONCATENATE($M584,$N584,$T584),Oferta!$B$2:$Q$360,16,FALSE)</f>
        <v>#N/A</v>
      </c>
      <c r="AC584" s="20" t="e">
        <f>VLOOKUP(CONCATENATE($M584,$N584,$T584),Oferta!$B$2:$Q$360,15,FALSE)</f>
        <v>#N/A</v>
      </c>
      <c r="AI584" s="5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12"/>
      <c r="AW584" s="12"/>
    </row>
    <row r="585" spans="1:49" ht="15" customHeight="1">
      <c r="A585" s="12"/>
      <c r="B585" s="12"/>
      <c r="C585" s="12"/>
      <c r="D585" s="12"/>
      <c r="E585" s="12"/>
      <c r="F585" s="12"/>
      <c r="G585" s="12"/>
      <c r="H585" s="12" t="e">
        <f t="shared" si="8"/>
        <v>#N/A</v>
      </c>
      <c r="I585" s="12" t="e">
        <f>VLOOKUP(CONCATENATE(N585,T585),Simulador!$H$26:$H$33,1,FALSE)</f>
        <v>#N/A</v>
      </c>
      <c r="J585" s="12" t="e">
        <f t="shared" si="9"/>
        <v>#N/A</v>
      </c>
      <c r="K585" s="13" t="e">
        <f t="shared" si="10"/>
        <v>#N/A</v>
      </c>
      <c r="L585" s="12" t="e">
        <f t="shared" si="11"/>
        <v>#N/A</v>
      </c>
      <c r="M585" s="14" t="s">
        <v>22</v>
      </c>
      <c r="N585" s="3" t="s">
        <v>104</v>
      </c>
      <c r="O585" s="20" t="str">
        <f>VLOOKUP(CONCATENATE($M585,$N585),Curriculos!$A$2:$J$332,4,FALSE)</f>
        <v>ECONOMIA DA TECNOLOGIA</v>
      </c>
      <c r="P585" s="21" t="str">
        <f>VLOOKUP(CONCATENATE($M585,$N585),Curriculos!$A$2:$J$332,5,FALSE)</f>
        <v>OP</v>
      </c>
      <c r="Q585" s="21" t="str">
        <f>VLOOKUP($N585,Oferta!$D$2:$P$100,5,FALSE)</f>
        <v>T</v>
      </c>
      <c r="R585" s="21">
        <f>VLOOKUP(CONCATENATE($M585,$N585),Curriculos!$A$2:$J$332,8,FALSE)</f>
        <v>60</v>
      </c>
      <c r="S585" s="5" t="s">
        <v>33</v>
      </c>
      <c r="T585" s="22" t="s">
        <v>24</v>
      </c>
      <c r="U585" s="21" t="str">
        <f>VLOOKUP(CONCATENATE($M585,$N585),Curriculos!$A$2:$J$332,10,FALSE)</f>
        <v>DCEC</v>
      </c>
      <c r="V585" s="20" t="e">
        <f>VLOOKUP(CONCATENATE($M585,$N585,$T585),Oferta!$B$2:$R$360,17,FALSE)</f>
        <v>#N/A</v>
      </c>
      <c r="W585" s="20" t="e">
        <f>VLOOKUP(CONCATENATE($M585,$N585,$T585),Oferta!$B$2:$Q$360,12,FALSE)</f>
        <v>#N/A</v>
      </c>
      <c r="X585" s="22">
        <v>4</v>
      </c>
      <c r="Y585" s="23" t="e">
        <f>VLOOKUP(CONCATENATE($W585,$X585),Mtz_Horarios!$E$2:$H$92,2,FALSE)</f>
        <v>#N/A</v>
      </c>
      <c r="Z585" s="23" t="e">
        <f>VLOOKUP(CONCATENATE($W585,$X585),Mtz_Horarios!$E$2:$H$92,3,FALSE)</f>
        <v>#N/A</v>
      </c>
      <c r="AA585" s="24" t="e">
        <f>VLOOKUP(CONCATENATE($W585,$X585),Mtz_Horarios!$E$2:$H$92,4,FALSE)</f>
        <v>#N/A</v>
      </c>
      <c r="AB585" s="20" t="e">
        <f>VLOOKUP(CONCATENATE($M585,$N585,$T585),Oferta!$B$2:$Q$360,16,FALSE)</f>
        <v>#N/A</v>
      </c>
      <c r="AC585" s="20" t="e">
        <f>VLOOKUP(CONCATENATE($M585,$N585,$T585),Oferta!$B$2:$Q$360,15,FALSE)</f>
        <v>#N/A</v>
      </c>
      <c r="AI585" s="5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12"/>
      <c r="AW585" s="12"/>
    </row>
    <row r="586" spans="1:49" ht="15" customHeight="1">
      <c r="A586" s="12"/>
      <c r="B586" s="12"/>
      <c r="C586" s="12"/>
      <c r="D586" s="12"/>
      <c r="E586" s="12"/>
      <c r="F586" s="12"/>
      <c r="G586" s="12"/>
      <c r="H586" s="12" t="e">
        <f t="shared" si="8"/>
        <v>#N/A</v>
      </c>
      <c r="I586" s="12" t="e">
        <f>VLOOKUP(CONCATENATE(N586,T586),Simulador!$H$26:$H$33,1,FALSE)</f>
        <v>#N/A</v>
      </c>
      <c r="J586" s="12" t="e">
        <f t="shared" si="9"/>
        <v>#N/A</v>
      </c>
      <c r="K586" s="13" t="e">
        <f t="shared" si="10"/>
        <v>#N/A</v>
      </c>
      <c r="L586" s="12" t="e">
        <f t="shared" si="11"/>
        <v>#N/A</v>
      </c>
      <c r="M586" s="14" t="s">
        <v>31</v>
      </c>
      <c r="N586" s="3" t="s">
        <v>105</v>
      </c>
      <c r="O586" s="20" t="str">
        <f>VLOOKUP(CONCATENATE($M586,$N586),Curriculos!$A$2:$J$332,4,FALSE)</f>
        <v>ECONOMIA DE SERVIÇOS</v>
      </c>
      <c r="P586" s="21" t="str">
        <f>VLOOKUP(CONCATENATE($M586,$N586),Curriculos!$A$2:$J$332,5,FALSE)</f>
        <v>OP</v>
      </c>
      <c r="Q586" s="21" t="e">
        <f>VLOOKUP($N586,Oferta!$D$2:$P$100,5,FALSE)</f>
        <v>#N/A</v>
      </c>
      <c r="R586" s="21">
        <f>VLOOKUP(CONCATENATE($M586,$N586),Curriculos!$A$2:$J$332,8,FALSE)</f>
        <v>60</v>
      </c>
      <c r="S586" s="5" t="s">
        <v>33</v>
      </c>
      <c r="T586" s="22" t="s">
        <v>24</v>
      </c>
      <c r="U586" s="21" t="str">
        <f>VLOOKUP(CONCATENATE($M586,$N586),Curriculos!$A$2:$J$332,10,FALSE)</f>
        <v>DCEC</v>
      </c>
      <c r="V586" s="20" t="e">
        <f>VLOOKUP(CONCATENATE($M586,$N586,$T586),Oferta!$B$2:$R$360,17,FALSE)</f>
        <v>#N/A</v>
      </c>
      <c r="W586" s="20" t="e">
        <f>VLOOKUP(CONCATENATE($M586,$N586,$T586),Oferta!$B$2:$Q$360,12,FALSE)</f>
        <v>#N/A</v>
      </c>
      <c r="X586" s="22">
        <v>1</v>
      </c>
      <c r="Y586" s="23" t="e">
        <f>VLOOKUP(CONCATENATE($W586,$X586),Mtz_Horarios!$E$2:$H$92,2,FALSE)</f>
        <v>#N/A</v>
      </c>
      <c r="Z586" s="23" t="e">
        <f>VLOOKUP(CONCATENATE($W586,$X586),Mtz_Horarios!$E$2:$H$92,3,FALSE)</f>
        <v>#N/A</v>
      </c>
      <c r="AA586" s="24" t="e">
        <f>VLOOKUP(CONCATENATE($W586,$X586),Mtz_Horarios!$E$2:$H$92,4,FALSE)</f>
        <v>#N/A</v>
      </c>
      <c r="AB586" s="20" t="e">
        <f>VLOOKUP(CONCATENATE($M586,$N586,$T586),Oferta!$B$2:$Q$360,16,FALSE)</f>
        <v>#N/A</v>
      </c>
      <c r="AC586" s="20" t="e">
        <f>VLOOKUP(CONCATENATE($M586,$N586,$T586),Oferta!$B$2:$Q$360,15,FALSE)</f>
        <v>#N/A</v>
      </c>
      <c r="AI586" s="5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12"/>
      <c r="AW586" s="12"/>
    </row>
    <row r="587" spans="1:49" ht="15" customHeight="1">
      <c r="A587" s="12"/>
      <c r="B587" s="12"/>
      <c r="C587" s="12"/>
      <c r="D587" s="12"/>
      <c r="E587" s="12"/>
      <c r="F587" s="12"/>
      <c r="G587" s="12"/>
      <c r="H587" s="12" t="e">
        <f t="shared" si="8"/>
        <v>#N/A</v>
      </c>
      <c r="I587" s="12" t="e">
        <f>VLOOKUP(CONCATENATE(N587,T587),Simulador!$H$26:$H$33,1,FALSE)</f>
        <v>#N/A</v>
      </c>
      <c r="J587" s="12" t="e">
        <f t="shared" si="9"/>
        <v>#N/A</v>
      </c>
      <c r="K587" s="13" t="e">
        <f t="shared" si="10"/>
        <v>#N/A</v>
      </c>
      <c r="L587" s="12" t="e">
        <f t="shared" si="11"/>
        <v>#N/A</v>
      </c>
      <c r="M587" s="14" t="s">
        <v>31</v>
      </c>
      <c r="N587" s="3" t="s">
        <v>105</v>
      </c>
      <c r="O587" s="20" t="str">
        <f>VLOOKUP(CONCATENATE($M587,$N587),Curriculos!$A$2:$J$332,4,FALSE)</f>
        <v>ECONOMIA DE SERVIÇOS</v>
      </c>
      <c r="P587" s="21" t="str">
        <f>VLOOKUP(CONCATENATE($M587,$N587),Curriculos!$A$2:$J$332,5,FALSE)</f>
        <v>OP</v>
      </c>
      <c r="Q587" s="21" t="e">
        <f>VLOOKUP($N587,Oferta!$D$2:$P$100,5,FALSE)</f>
        <v>#N/A</v>
      </c>
      <c r="R587" s="21">
        <f>VLOOKUP(CONCATENATE($M587,$N587),Curriculos!$A$2:$J$332,8,FALSE)</f>
        <v>60</v>
      </c>
      <c r="S587" s="5" t="s">
        <v>33</v>
      </c>
      <c r="T587" s="22" t="s">
        <v>24</v>
      </c>
      <c r="U587" s="21" t="str">
        <f>VLOOKUP(CONCATENATE($M587,$N587),Curriculos!$A$2:$J$332,10,FALSE)</f>
        <v>DCEC</v>
      </c>
      <c r="V587" s="20" t="e">
        <f>VLOOKUP(CONCATENATE($M587,$N587,$T587),Oferta!$B$2:$R$360,17,FALSE)</f>
        <v>#N/A</v>
      </c>
      <c r="W587" s="20" t="e">
        <f>VLOOKUP(CONCATENATE($M587,$N587,$T587),Oferta!$B$2:$Q$360,12,FALSE)</f>
        <v>#N/A</v>
      </c>
      <c r="X587" s="22">
        <v>2</v>
      </c>
      <c r="Y587" s="23" t="e">
        <f>VLOOKUP(CONCATENATE($W587,$X587),Mtz_Horarios!$E$2:$H$92,2,FALSE)</f>
        <v>#N/A</v>
      </c>
      <c r="Z587" s="23" t="e">
        <f>VLOOKUP(CONCATENATE($W587,$X587),Mtz_Horarios!$E$2:$H$92,3,FALSE)</f>
        <v>#N/A</v>
      </c>
      <c r="AA587" s="24" t="e">
        <f>VLOOKUP(CONCATENATE($W587,$X587),Mtz_Horarios!$E$2:$H$92,4,FALSE)</f>
        <v>#N/A</v>
      </c>
      <c r="AB587" s="20" t="e">
        <f>VLOOKUP(CONCATENATE($M587,$N587,$T587),Oferta!$B$2:$Q$360,16,FALSE)</f>
        <v>#N/A</v>
      </c>
      <c r="AC587" s="20" t="e">
        <f>VLOOKUP(CONCATENATE($M587,$N587,$T587),Oferta!$B$2:$Q$360,15,FALSE)</f>
        <v>#N/A</v>
      </c>
      <c r="AI587" s="5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12"/>
      <c r="AW587" s="12"/>
    </row>
    <row r="588" spans="1:49" ht="15" customHeight="1">
      <c r="A588" s="12"/>
      <c r="B588" s="12"/>
      <c r="C588" s="12"/>
      <c r="D588" s="12"/>
      <c r="E588" s="12"/>
      <c r="F588" s="12"/>
      <c r="G588" s="12"/>
      <c r="H588" s="12" t="e">
        <f t="shared" si="8"/>
        <v>#N/A</v>
      </c>
      <c r="I588" s="12" t="e">
        <f>VLOOKUP(CONCATENATE(N588,T588),Simulador!$H$26:$H$33,1,FALSE)</f>
        <v>#N/A</v>
      </c>
      <c r="J588" s="12" t="e">
        <f t="shared" si="9"/>
        <v>#N/A</v>
      </c>
      <c r="K588" s="13" t="e">
        <f t="shared" si="10"/>
        <v>#N/A</v>
      </c>
      <c r="L588" s="12" t="e">
        <f t="shared" si="11"/>
        <v>#N/A</v>
      </c>
      <c r="M588" s="14" t="s">
        <v>31</v>
      </c>
      <c r="N588" s="3" t="s">
        <v>105</v>
      </c>
      <c r="O588" s="20" t="str">
        <f>VLOOKUP(CONCATENATE($M588,$N588),Curriculos!$A$2:$J$332,4,FALSE)</f>
        <v>ECONOMIA DE SERVIÇOS</v>
      </c>
      <c r="P588" s="21" t="str">
        <f>VLOOKUP(CONCATENATE($M588,$N588),Curriculos!$A$2:$J$332,5,FALSE)</f>
        <v>OP</v>
      </c>
      <c r="Q588" s="21" t="e">
        <f>VLOOKUP($N588,Oferta!$D$2:$P$100,5,FALSE)</f>
        <v>#N/A</v>
      </c>
      <c r="R588" s="21">
        <f>VLOOKUP(CONCATENATE($M588,$N588),Curriculos!$A$2:$J$332,8,FALSE)</f>
        <v>60</v>
      </c>
      <c r="S588" s="5" t="s">
        <v>33</v>
      </c>
      <c r="T588" s="22" t="s">
        <v>24</v>
      </c>
      <c r="U588" s="21" t="str">
        <f>VLOOKUP(CONCATENATE($M588,$N588),Curriculos!$A$2:$J$332,10,FALSE)</f>
        <v>DCEC</v>
      </c>
      <c r="V588" s="20" t="e">
        <f>VLOOKUP(CONCATENATE($M588,$N588,$T588),Oferta!$B$2:$R$360,17,FALSE)</f>
        <v>#N/A</v>
      </c>
      <c r="W588" s="20" t="e">
        <f>VLOOKUP(CONCATENATE($M588,$N588,$T588),Oferta!$B$2:$Q$360,12,FALSE)</f>
        <v>#N/A</v>
      </c>
      <c r="X588" s="22">
        <v>3</v>
      </c>
      <c r="Y588" s="23" t="e">
        <f>VLOOKUP(CONCATENATE($W588,$X588),Mtz_Horarios!$E$2:$H$92,2,FALSE)</f>
        <v>#N/A</v>
      </c>
      <c r="Z588" s="23" t="e">
        <f>VLOOKUP(CONCATENATE($W588,$X588),Mtz_Horarios!$E$2:$H$92,3,FALSE)</f>
        <v>#N/A</v>
      </c>
      <c r="AA588" s="24" t="e">
        <f>VLOOKUP(CONCATENATE($W588,$X588),Mtz_Horarios!$E$2:$H$92,4,FALSE)</f>
        <v>#N/A</v>
      </c>
      <c r="AB588" s="20" t="e">
        <f>VLOOKUP(CONCATENATE($M588,$N588,$T588),Oferta!$B$2:$Q$360,16,FALSE)</f>
        <v>#N/A</v>
      </c>
      <c r="AC588" s="20" t="e">
        <f>VLOOKUP(CONCATENATE($M588,$N588,$T588),Oferta!$B$2:$Q$360,15,FALSE)</f>
        <v>#N/A</v>
      </c>
      <c r="AI588" s="5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12"/>
      <c r="AW588" s="12"/>
    </row>
    <row r="589" spans="1:49" ht="15" customHeight="1">
      <c r="A589" s="12"/>
      <c r="B589" s="12"/>
      <c r="C589" s="12"/>
      <c r="D589" s="12"/>
      <c r="E589" s="12"/>
      <c r="F589" s="12"/>
      <c r="G589" s="12"/>
      <c r="H589" s="12" t="e">
        <f t="shared" si="8"/>
        <v>#N/A</v>
      </c>
      <c r="I589" s="12" t="e">
        <f>VLOOKUP(CONCATENATE(N589,T589),Simulador!$H$26:$H$33,1,FALSE)</f>
        <v>#N/A</v>
      </c>
      <c r="J589" s="12" t="e">
        <f t="shared" si="9"/>
        <v>#N/A</v>
      </c>
      <c r="K589" s="13" t="e">
        <f t="shared" si="10"/>
        <v>#N/A</v>
      </c>
      <c r="L589" s="12" t="e">
        <f t="shared" si="11"/>
        <v>#N/A</v>
      </c>
      <c r="M589" s="14" t="s">
        <v>31</v>
      </c>
      <c r="N589" s="3" t="s">
        <v>105</v>
      </c>
      <c r="O589" s="20" t="str">
        <f>VLOOKUP(CONCATENATE($M589,$N589),Curriculos!$A$2:$J$332,4,FALSE)</f>
        <v>ECONOMIA DE SERVIÇOS</v>
      </c>
      <c r="P589" s="21" t="str">
        <f>VLOOKUP(CONCATENATE($M589,$N589),Curriculos!$A$2:$J$332,5,FALSE)</f>
        <v>OP</v>
      </c>
      <c r="Q589" s="21" t="e">
        <f>VLOOKUP($N589,Oferta!$D$2:$P$100,5,FALSE)</f>
        <v>#N/A</v>
      </c>
      <c r="R589" s="21">
        <f>VLOOKUP(CONCATENATE($M589,$N589),Curriculos!$A$2:$J$332,8,FALSE)</f>
        <v>60</v>
      </c>
      <c r="S589" s="5" t="s">
        <v>33</v>
      </c>
      <c r="T589" s="22" t="s">
        <v>24</v>
      </c>
      <c r="U589" s="21" t="str">
        <f>VLOOKUP(CONCATENATE($M589,$N589),Curriculos!$A$2:$J$332,10,FALSE)</f>
        <v>DCEC</v>
      </c>
      <c r="V589" s="20" t="e">
        <f>VLOOKUP(CONCATENATE($M589,$N589,$T589),Oferta!$B$2:$R$360,17,FALSE)</f>
        <v>#N/A</v>
      </c>
      <c r="W589" s="20" t="e">
        <f>VLOOKUP(CONCATENATE($M589,$N589,$T589),Oferta!$B$2:$Q$360,12,FALSE)</f>
        <v>#N/A</v>
      </c>
      <c r="X589" s="22">
        <v>4</v>
      </c>
      <c r="Y589" s="23" t="e">
        <f>VLOOKUP(CONCATENATE($W589,$X589),Mtz_Horarios!$E$2:$H$92,2,FALSE)</f>
        <v>#N/A</v>
      </c>
      <c r="Z589" s="23" t="e">
        <f>VLOOKUP(CONCATENATE($W589,$X589),Mtz_Horarios!$E$2:$H$92,3,FALSE)</f>
        <v>#N/A</v>
      </c>
      <c r="AA589" s="24" t="e">
        <f>VLOOKUP(CONCATENATE($W589,$X589),Mtz_Horarios!$E$2:$H$92,4,FALSE)</f>
        <v>#N/A</v>
      </c>
      <c r="AB589" s="20" t="e">
        <f>VLOOKUP(CONCATENATE($M589,$N589,$T589),Oferta!$B$2:$Q$360,16,FALSE)</f>
        <v>#N/A</v>
      </c>
      <c r="AC589" s="20" t="e">
        <f>VLOOKUP(CONCATENATE($M589,$N589,$T589),Oferta!$B$2:$Q$360,15,FALSE)</f>
        <v>#N/A</v>
      </c>
      <c r="AI589" s="5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12"/>
      <c r="AW589" s="12"/>
    </row>
    <row r="590" spans="1:49" ht="15" customHeight="1">
      <c r="A590" s="12"/>
      <c r="B590" s="12"/>
      <c r="C590" s="12"/>
      <c r="D590" s="12"/>
      <c r="E590" s="12"/>
      <c r="F590" s="12"/>
      <c r="G590" s="12"/>
      <c r="H590" s="12" t="e">
        <f t="shared" si="8"/>
        <v>#N/A</v>
      </c>
      <c r="I590" s="12" t="e">
        <f>VLOOKUP(CONCATENATE(N590,T590),Simulador!$H$26:$H$33,1,FALSE)</f>
        <v>#N/A</v>
      </c>
      <c r="J590" s="12" t="e">
        <f t="shared" si="9"/>
        <v>#N/A</v>
      </c>
      <c r="K590" s="13" t="e">
        <f t="shared" si="10"/>
        <v>#N/A</v>
      </c>
      <c r="L590" s="12" t="e">
        <f t="shared" si="11"/>
        <v>#N/A</v>
      </c>
      <c r="M590" s="14" t="s">
        <v>31</v>
      </c>
      <c r="N590" s="3" t="s">
        <v>105</v>
      </c>
      <c r="O590" s="20" t="str">
        <f>VLOOKUP(CONCATENATE($M590,$N590),Curriculos!$A$2:$J$332,4,FALSE)</f>
        <v>ECONOMIA DE SERVIÇOS</v>
      </c>
      <c r="P590" s="21" t="str">
        <f>VLOOKUP(CONCATENATE($M590,$N590),Curriculos!$A$2:$J$332,5,FALSE)</f>
        <v>OP</v>
      </c>
      <c r="Q590" s="21" t="e">
        <f>VLOOKUP($N590,Oferta!$D$2:$P$100,5,FALSE)</f>
        <v>#N/A</v>
      </c>
      <c r="R590" s="21">
        <f>VLOOKUP(CONCATENATE($M590,$N590),Curriculos!$A$2:$J$332,8,FALSE)</f>
        <v>60</v>
      </c>
      <c r="S590" s="5" t="s">
        <v>33</v>
      </c>
      <c r="T590" s="22" t="s">
        <v>29</v>
      </c>
      <c r="U590" s="21" t="str">
        <f>VLOOKUP(CONCATENATE($M590,$N590),Curriculos!$A$2:$J$332,10,FALSE)</f>
        <v>DCEC</v>
      </c>
      <c r="V590" s="20" t="e">
        <f>VLOOKUP(CONCATENATE($M590,$N590,$T590),Oferta!$B$2:$R$360,17,FALSE)</f>
        <v>#N/A</v>
      </c>
      <c r="W590" s="20" t="e">
        <f>VLOOKUP(CONCATENATE($M590,$N590,$T590),Oferta!$B$2:$Q$360,12,FALSE)</f>
        <v>#N/A</v>
      </c>
      <c r="X590" s="22">
        <v>1</v>
      </c>
      <c r="Y590" s="23" t="e">
        <f>VLOOKUP(CONCATENATE($W590,$X590),Mtz_Horarios!$E$2:$H$92,2,FALSE)</f>
        <v>#N/A</v>
      </c>
      <c r="Z590" s="23" t="e">
        <f>VLOOKUP(CONCATENATE($W590,$X590),Mtz_Horarios!$E$2:$H$92,3,FALSE)</f>
        <v>#N/A</v>
      </c>
      <c r="AA590" s="24" t="e">
        <f>VLOOKUP(CONCATENATE($W590,$X590),Mtz_Horarios!$E$2:$H$92,4,FALSE)</f>
        <v>#N/A</v>
      </c>
      <c r="AB590" s="20" t="e">
        <f>VLOOKUP(CONCATENATE($M590,$N590,$T590),Oferta!$B$2:$Q$360,16,FALSE)</f>
        <v>#N/A</v>
      </c>
      <c r="AC590" s="20" t="e">
        <f>VLOOKUP(CONCATENATE($M590,$N590,$T590),Oferta!$B$2:$Q$360,15,FALSE)</f>
        <v>#N/A</v>
      </c>
      <c r="AI590" s="5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12"/>
      <c r="AW590" s="12"/>
    </row>
    <row r="591" spans="1:49" ht="15" customHeight="1">
      <c r="A591" s="12"/>
      <c r="B591" s="12"/>
      <c r="C591" s="12"/>
      <c r="D591" s="12"/>
      <c r="E591" s="12"/>
      <c r="F591" s="12"/>
      <c r="G591" s="12"/>
      <c r="H591" s="12" t="e">
        <f t="shared" si="8"/>
        <v>#N/A</v>
      </c>
      <c r="I591" s="12" t="e">
        <f>VLOOKUP(CONCATENATE(N591,T591),Simulador!$H$26:$H$33,1,FALSE)</f>
        <v>#N/A</v>
      </c>
      <c r="J591" s="12" t="e">
        <f t="shared" si="9"/>
        <v>#N/A</v>
      </c>
      <c r="K591" s="13" t="e">
        <f t="shared" si="10"/>
        <v>#N/A</v>
      </c>
      <c r="L591" s="12" t="e">
        <f t="shared" si="11"/>
        <v>#N/A</v>
      </c>
      <c r="M591" s="14" t="s">
        <v>31</v>
      </c>
      <c r="N591" s="3" t="s">
        <v>105</v>
      </c>
      <c r="O591" s="20" t="str">
        <f>VLOOKUP(CONCATENATE($M591,$N591),Curriculos!$A$2:$J$332,4,FALSE)</f>
        <v>ECONOMIA DE SERVIÇOS</v>
      </c>
      <c r="P591" s="21" t="str">
        <f>VLOOKUP(CONCATENATE($M591,$N591),Curriculos!$A$2:$J$332,5,FALSE)</f>
        <v>OP</v>
      </c>
      <c r="Q591" s="21" t="e">
        <f>VLOOKUP($N591,Oferta!$D$2:$P$100,5,FALSE)</f>
        <v>#N/A</v>
      </c>
      <c r="R591" s="21">
        <f>VLOOKUP(CONCATENATE($M591,$N591),Curriculos!$A$2:$J$332,8,FALSE)</f>
        <v>60</v>
      </c>
      <c r="S591" s="5" t="s">
        <v>33</v>
      </c>
      <c r="T591" s="22" t="s">
        <v>29</v>
      </c>
      <c r="U591" s="21" t="str">
        <f>VLOOKUP(CONCATENATE($M591,$N591),Curriculos!$A$2:$J$332,10,FALSE)</f>
        <v>DCEC</v>
      </c>
      <c r="V591" s="20" t="e">
        <f>VLOOKUP(CONCATENATE($M591,$N591,$T591),Oferta!$B$2:$R$360,17,FALSE)</f>
        <v>#N/A</v>
      </c>
      <c r="W591" s="20" t="e">
        <f>VLOOKUP(CONCATENATE($M591,$N591,$T591),Oferta!$B$2:$Q$360,12,FALSE)</f>
        <v>#N/A</v>
      </c>
      <c r="X591" s="22">
        <v>2</v>
      </c>
      <c r="Y591" s="23" t="e">
        <f>VLOOKUP(CONCATENATE($W591,$X591),Mtz_Horarios!$E$2:$H$92,2,FALSE)</f>
        <v>#N/A</v>
      </c>
      <c r="Z591" s="23" t="e">
        <f>VLOOKUP(CONCATENATE($W591,$X591),Mtz_Horarios!$E$2:$H$92,3,FALSE)</f>
        <v>#N/A</v>
      </c>
      <c r="AA591" s="24" t="e">
        <f>VLOOKUP(CONCATENATE($W591,$X591),Mtz_Horarios!$E$2:$H$92,4,FALSE)</f>
        <v>#N/A</v>
      </c>
      <c r="AB591" s="20" t="e">
        <f>VLOOKUP(CONCATENATE($M591,$N591,$T591),Oferta!$B$2:$Q$360,16,FALSE)</f>
        <v>#N/A</v>
      </c>
      <c r="AC591" s="20" t="e">
        <f>VLOOKUP(CONCATENATE($M591,$N591,$T591),Oferta!$B$2:$Q$360,15,FALSE)</f>
        <v>#N/A</v>
      </c>
      <c r="AI591" s="5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12"/>
      <c r="AW591" s="12"/>
    </row>
    <row r="592" spans="1:49" ht="15" customHeight="1">
      <c r="A592" s="12"/>
      <c r="B592" s="12"/>
      <c r="C592" s="12"/>
      <c r="D592" s="12"/>
      <c r="E592" s="12"/>
      <c r="F592" s="12"/>
      <c r="G592" s="12"/>
      <c r="H592" s="12" t="e">
        <f t="shared" si="8"/>
        <v>#N/A</v>
      </c>
      <c r="I592" s="12" t="e">
        <f>VLOOKUP(CONCATENATE(N592,T592),Simulador!$H$26:$H$33,1,FALSE)</f>
        <v>#N/A</v>
      </c>
      <c r="J592" s="12" t="e">
        <f t="shared" si="9"/>
        <v>#N/A</v>
      </c>
      <c r="K592" s="13" t="e">
        <f t="shared" si="10"/>
        <v>#N/A</v>
      </c>
      <c r="L592" s="12" t="e">
        <f t="shared" si="11"/>
        <v>#N/A</v>
      </c>
      <c r="M592" s="14" t="s">
        <v>31</v>
      </c>
      <c r="N592" s="3" t="s">
        <v>105</v>
      </c>
      <c r="O592" s="20" t="str">
        <f>VLOOKUP(CONCATENATE($M592,$N592),Curriculos!$A$2:$J$332,4,FALSE)</f>
        <v>ECONOMIA DE SERVIÇOS</v>
      </c>
      <c r="P592" s="21" t="str">
        <f>VLOOKUP(CONCATENATE($M592,$N592),Curriculos!$A$2:$J$332,5,FALSE)</f>
        <v>OP</v>
      </c>
      <c r="Q592" s="21" t="e">
        <f>VLOOKUP($N592,Oferta!$D$2:$P$100,5,FALSE)</f>
        <v>#N/A</v>
      </c>
      <c r="R592" s="21">
        <f>VLOOKUP(CONCATENATE($M592,$N592),Curriculos!$A$2:$J$332,8,FALSE)</f>
        <v>60</v>
      </c>
      <c r="S592" s="5" t="s">
        <v>33</v>
      </c>
      <c r="T592" s="22" t="s">
        <v>29</v>
      </c>
      <c r="U592" s="21" t="str">
        <f>VLOOKUP(CONCATENATE($M592,$N592),Curriculos!$A$2:$J$332,10,FALSE)</f>
        <v>DCEC</v>
      </c>
      <c r="V592" s="20" t="e">
        <f>VLOOKUP(CONCATENATE($M592,$N592,$T592),Oferta!$B$2:$R$360,17,FALSE)</f>
        <v>#N/A</v>
      </c>
      <c r="W592" s="20" t="e">
        <f>VLOOKUP(CONCATENATE($M592,$N592,$T592),Oferta!$B$2:$Q$360,12,FALSE)</f>
        <v>#N/A</v>
      </c>
      <c r="X592" s="22">
        <v>3</v>
      </c>
      <c r="Y592" s="23" t="e">
        <f>VLOOKUP(CONCATENATE($W592,$X592),Mtz_Horarios!$E$2:$H$92,2,FALSE)</f>
        <v>#N/A</v>
      </c>
      <c r="Z592" s="23" t="e">
        <f>VLOOKUP(CONCATENATE($W592,$X592),Mtz_Horarios!$E$2:$H$92,3,FALSE)</f>
        <v>#N/A</v>
      </c>
      <c r="AA592" s="24" t="e">
        <f>VLOOKUP(CONCATENATE($W592,$X592),Mtz_Horarios!$E$2:$H$92,4,FALSE)</f>
        <v>#N/A</v>
      </c>
      <c r="AB592" s="20" t="e">
        <f>VLOOKUP(CONCATENATE($M592,$N592,$T592),Oferta!$B$2:$Q$360,16,FALSE)</f>
        <v>#N/A</v>
      </c>
      <c r="AC592" s="20" t="e">
        <f>VLOOKUP(CONCATENATE($M592,$N592,$T592),Oferta!$B$2:$Q$360,15,FALSE)</f>
        <v>#N/A</v>
      </c>
      <c r="AI592" s="5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12"/>
      <c r="AW592" s="12"/>
    </row>
    <row r="593" spans="1:49" ht="15" customHeight="1">
      <c r="A593" s="12"/>
      <c r="B593" s="12"/>
      <c r="C593" s="12"/>
      <c r="D593" s="12"/>
      <c r="E593" s="12"/>
      <c r="F593" s="12"/>
      <c r="G593" s="12"/>
      <c r="H593" s="12" t="e">
        <f t="shared" si="8"/>
        <v>#N/A</v>
      </c>
      <c r="I593" s="12" t="e">
        <f>VLOOKUP(CONCATENATE(N593,T593),Simulador!$H$26:$H$33,1,FALSE)</f>
        <v>#N/A</v>
      </c>
      <c r="J593" s="12" t="e">
        <f t="shared" si="9"/>
        <v>#N/A</v>
      </c>
      <c r="K593" s="13" t="e">
        <f t="shared" si="10"/>
        <v>#N/A</v>
      </c>
      <c r="L593" s="12" t="e">
        <f t="shared" si="11"/>
        <v>#N/A</v>
      </c>
      <c r="M593" s="14" t="s">
        <v>31</v>
      </c>
      <c r="N593" s="3" t="s">
        <v>105</v>
      </c>
      <c r="O593" s="20" t="str">
        <f>VLOOKUP(CONCATENATE($M593,$N593),Curriculos!$A$2:$J$332,4,FALSE)</f>
        <v>ECONOMIA DE SERVIÇOS</v>
      </c>
      <c r="P593" s="21" t="str">
        <f>VLOOKUP(CONCATENATE($M593,$N593),Curriculos!$A$2:$J$332,5,FALSE)</f>
        <v>OP</v>
      </c>
      <c r="Q593" s="21" t="e">
        <f>VLOOKUP($N593,Oferta!$D$2:$P$100,5,FALSE)</f>
        <v>#N/A</v>
      </c>
      <c r="R593" s="21">
        <f>VLOOKUP(CONCATENATE($M593,$N593),Curriculos!$A$2:$J$332,8,FALSE)</f>
        <v>60</v>
      </c>
      <c r="S593" s="5" t="s">
        <v>33</v>
      </c>
      <c r="T593" s="22" t="s">
        <v>29</v>
      </c>
      <c r="U593" s="21" t="str">
        <f>VLOOKUP(CONCATENATE($M593,$N593),Curriculos!$A$2:$J$332,10,FALSE)</f>
        <v>DCEC</v>
      </c>
      <c r="V593" s="20" t="e">
        <f>VLOOKUP(CONCATENATE($M593,$N593,$T593),Oferta!$B$2:$R$360,17,FALSE)</f>
        <v>#N/A</v>
      </c>
      <c r="W593" s="20" t="e">
        <f>VLOOKUP(CONCATENATE($M593,$N593,$T593),Oferta!$B$2:$Q$360,12,FALSE)</f>
        <v>#N/A</v>
      </c>
      <c r="X593" s="22">
        <v>4</v>
      </c>
      <c r="Y593" s="23" t="e">
        <f>VLOOKUP(CONCATENATE($W593,$X593),Mtz_Horarios!$E$2:$H$92,2,FALSE)</f>
        <v>#N/A</v>
      </c>
      <c r="Z593" s="23" t="e">
        <f>VLOOKUP(CONCATENATE($W593,$X593),Mtz_Horarios!$E$2:$H$92,3,FALSE)</f>
        <v>#N/A</v>
      </c>
      <c r="AA593" s="24" t="e">
        <f>VLOOKUP(CONCATENATE($W593,$X593),Mtz_Horarios!$E$2:$H$92,4,FALSE)</f>
        <v>#N/A</v>
      </c>
      <c r="AB593" s="20" t="e">
        <f>VLOOKUP(CONCATENATE($M593,$N593,$T593),Oferta!$B$2:$Q$360,16,FALSE)</f>
        <v>#N/A</v>
      </c>
      <c r="AC593" s="20" t="e">
        <f>VLOOKUP(CONCATENATE($M593,$N593,$T593),Oferta!$B$2:$Q$360,15,FALSE)</f>
        <v>#N/A</v>
      </c>
      <c r="AI593" s="5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12"/>
      <c r="AW593" s="12"/>
    </row>
    <row r="594" spans="1:49" ht="15" customHeight="1">
      <c r="A594" s="12"/>
      <c r="B594" s="12"/>
      <c r="C594" s="12"/>
      <c r="D594" s="12"/>
      <c r="E594" s="12"/>
      <c r="F594" s="12"/>
      <c r="G594" s="12"/>
      <c r="H594" s="12" t="e">
        <f t="shared" si="8"/>
        <v>#N/A</v>
      </c>
      <c r="I594" s="12" t="e">
        <f>VLOOKUP(CONCATENATE(N594,T594),Simulador!$H$26:$H$33,1,FALSE)</f>
        <v>#N/A</v>
      </c>
      <c r="J594" s="12" t="e">
        <f t="shared" si="9"/>
        <v>#N/A</v>
      </c>
      <c r="K594" s="13" t="e">
        <f t="shared" si="10"/>
        <v>#N/A</v>
      </c>
      <c r="L594" s="12" t="e">
        <f t="shared" si="11"/>
        <v>#N/A</v>
      </c>
      <c r="M594" s="14" t="s">
        <v>25</v>
      </c>
      <c r="N594" s="3" t="s">
        <v>105</v>
      </c>
      <c r="O594" s="20" t="str">
        <f>VLOOKUP(CONCATENATE($M594,$N594),Curriculos!$A$2:$J$332,4,FALSE)</f>
        <v>ECONOMIA DE SERVIÇOS</v>
      </c>
      <c r="P594" s="21" t="str">
        <f>VLOOKUP(CONCATENATE($M594,$N594),Curriculos!$A$2:$J$332,5,FALSE)</f>
        <v>OP</v>
      </c>
      <c r="Q594" s="21" t="e">
        <f>VLOOKUP($N594,Oferta!$D$2:$P$100,5,FALSE)</f>
        <v>#N/A</v>
      </c>
      <c r="R594" s="21">
        <f>VLOOKUP(CONCATENATE($M594,$N594),Curriculos!$A$2:$J$332,8,FALSE)</f>
        <v>60</v>
      </c>
      <c r="S594" s="5" t="s">
        <v>33</v>
      </c>
      <c r="T594" s="22" t="s">
        <v>29</v>
      </c>
      <c r="U594" s="21" t="str">
        <f>VLOOKUP(CONCATENATE($M594,$N594),Curriculos!$A$2:$J$332,10,FALSE)</f>
        <v>DCEC</v>
      </c>
      <c r="V594" s="20" t="e">
        <f>VLOOKUP(CONCATENATE($M594,$N594,$T594),Oferta!$B$2:$R$360,17,FALSE)</f>
        <v>#N/A</v>
      </c>
      <c r="W594" s="20" t="e">
        <f>VLOOKUP(CONCATENATE($M594,$N594,$T594),Oferta!$B$2:$Q$360,12,FALSE)</f>
        <v>#N/A</v>
      </c>
      <c r="X594" s="22">
        <v>1</v>
      </c>
      <c r="Y594" s="23" t="e">
        <f>VLOOKUP(CONCATENATE($W594,$X594),Mtz_Horarios!$E$2:$H$92,2,FALSE)</f>
        <v>#N/A</v>
      </c>
      <c r="Z594" s="23" t="e">
        <f>VLOOKUP(CONCATENATE($W594,$X594),Mtz_Horarios!$E$2:$H$92,3,FALSE)</f>
        <v>#N/A</v>
      </c>
      <c r="AA594" s="24" t="e">
        <f>VLOOKUP(CONCATENATE($W594,$X594),Mtz_Horarios!$E$2:$H$92,4,FALSE)</f>
        <v>#N/A</v>
      </c>
      <c r="AB594" s="20" t="e">
        <f>VLOOKUP(CONCATENATE($M594,$N594,$T594),Oferta!$B$2:$Q$360,16,FALSE)</f>
        <v>#N/A</v>
      </c>
      <c r="AC594" s="20" t="e">
        <f>VLOOKUP(CONCATENATE($M594,$N594,$T594),Oferta!$B$2:$Q$360,15,FALSE)</f>
        <v>#N/A</v>
      </c>
      <c r="AI594" s="5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12"/>
      <c r="AW594" s="12"/>
    </row>
    <row r="595" spans="1:49" ht="15" customHeight="1">
      <c r="A595" s="12"/>
      <c r="B595" s="12"/>
      <c r="C595" s="12"/>
      <c r="D595" s="12"/>
      <c r="E595" s="12"/>
      <c r="F595" s="12"/>
      <c r="G595" s="12"/>
      <c r="H595" s="12" t="e">
        <f t="shared" si="8"/>
        <v>#N/A</v>
      </c>
      <c r="I595" s="12" t="e">
        <f>VLOOKUP(CONCATENATE(N595,T595),Simulador!$H$26:$H$33,1,FALSE)</f>
        <v>#N/A</v>
      </c>
      <c r="J595" s="12" t="e">
        <f t="shared" si="9"/>
        <v>#N/A</v>
      </c>
      <c r="K595" s="13" t="e">
        <f t="shared" si="10"/>
        <v>#N/A</v>
      </c>
      <c r="L595" s="12" t="e">
        <f t="shared" si="11"/>
        <v>#N/A</v>
      </c>
      <c r="M595" s="14" t="s">
        <v>25</v>
      </c>
      <c r="N595" s="3" t="s">
        <v>105</v>
      </c>
      <c r="O595" s="20" t="str">
        <f>VLOOKUP(CONCATENATE($M595,$N595),Curriculos!$A$2:$J$332,4,FALSE)</f>
        <v>ECONOMIA DE SERVIÇOS</v>
      </c>
      <c r="P595" s="21" t="str">
        <f>VLOOKUP(CONCATENATE($M595,$N595),Curriculos!$A$2:$J$332,5,FALSE)</f>
        <v>OP</v>
      </c>
      <c r="Q595" s="21" t="e">
        <f>VLOOKUP($N595,Oferta!$D$2:$P$100,5,FALSE)</f>
        <v>#N/A</v>
      </c>
      <c r="R595" s="21">
        <f>VLOOKUP(CONCATENATE($M595,$N595),Curriculos!$A$2:$J$332,8,FALSE)</f>
        <v>60</v>
      </c>
      <c r="S595" s="5" t="s">
        <v>33</v>
      </c>
      <c r="T595" s="22" t="s">
        <v>29</v>
      </c>
      <c r="U595" s="21" t="str">
        <f>VLOOKUP(CONCATENATE($M595,$N595),Curriculos!$A$2:$J$332,10,FALSE)</f>
        <v>DCEC</v>
      </c>
      <c r="V595" s="20" t="e">
        <f>VLOOKUP(CONCATENATE($M595,$N595,$T595),Oferta!$B$2:$R$360,17,FALSE)</f>
        <v>#N/A</v>
      </c>
      <c r="W595" s="20" t="e">
        <f>VLOOKUP(CONCATENATE($M595,$N595,$T595),Oferta!$B$2:$Q$360,12,FALSE)</f>
        <v>#N/A</v>
      </c>
      <c r="X595" s="22">
        <v>2</v>
      </c>
      <c r="Y595" s="23" t="e">
        <f>VLOOKUP(CONCATENATE($W595,$X595),Mtz_Horarios!$E$2:$H$92,2,FALSE)</f>
        <v>#N/A</v>
      </c>
      <c r="Z595" s="23" t="e">
        <f>VLOOKUP(CONCATENATE($W595,$X595),Mtz_Horarios!$E$2:$H$92,3,FALSE)</f>
        <v>#N/A</v>
      </c>
      <c r="AA595" s="24" t="e">
        <f>VLOOKUP(CONCATENATE($W595,$X595),Mtz_Horarios!$E$2:$H$92,4,FALSE)</f>
        <v>#N/A</v>
      </c>
      <c r="AB595" s="20" t="e">
        <f>VLOOKUP(CONCATENATE($M595,$N595,$T595),Oferta!$B$2:$Q$360,16,FALSE)</f>
        <v>#N/A</v>
      </c>
      <c r="AC595" s="20" t="e">
        <f>VLOOKUP(CONCATENATE($M595,$N595,$T595),Oferta!$B$2:$Q$360,15,FALSE)</f>
        <v>#N/A</v>
      </c>
      <c r="AI595" s="5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12"/>
      <c r="AW595" s="12"/>
    </row>
    <row r="596" spans="1:49" ht="15" customHeight="1">
      <c r="A596" s="12"/>
      <c r="B596" s="12"/>
      <c r="C596" s="12"/>
      <c r="D596" s="12"/>
      <c r="E596" s="12"/>
      <c r="F596" s="12"/>
      <c r="G596" s="12"/>
      <c r="H596" s="12" t="e">
        <f t="shared" si="8"/>
        <v>#N/A</v>
      </c>
      <c r="I596" s="12" t="e">
        <f>VLOOKUP(CONCATENATE(N596,T596),Simulador!$H$26:$H$33,1,FALSE)</f>
        <v>#N/A</v>
      </c>
      <c r="J596" s="12" t="e">
        <f t="shared" si="9"/>
        <v>#N/A</v>
      </c>
      <c r="K596" s="13" t="e">
        <f t="shared" si="10"/>
        <v>#N/A</v>
      </c>
      <c r="L596" s="12" t="e">
        <f t="shared" si="11"/>
        <v>#N/A</v>
      </c>
      <c r="M596" s="14" t="s">
        <v>25</v>
      </c>
      <c r="N596" s="3" t="s">
        <v>105</v>
      </c>
      <c r="O596" s="20" t="str">
        <f>VLOOKUP(CONCATENATE($M596,$N596),Curriculos!$A$2:$J$332,4,FALSE)</f>
        <v>ECONOMIA DE SERVIÇOS</v>
      </c>
      <c r="P596" s="21" t="str">
        <f>VLOOKUP(CONCATENATE($M596,$N596),Curriculos!$A$2:$J$332,5,FALSE)</f>
        <v>OP</v>
      </c>
      <c r="Q596" s="21" t="e">
        <f>VLOOKUP($N596,Oferta!$D$2:$P$100,5,FALSE)</f>
        <v>#N/A</v>
      </c>
      <c r="R596" s="21">
        <f>VLOOKUP(CONCATENATE($M596,$N596),Curriculos!$A$2:$J$332,8,FALSE)</f>
        <v>60</v>
      </c>
      <c r="S596" s="5" t="s">
        <v>33</v>
      </c>
      <c r="T596" s="22" t="s">
        <v>29</v>
      </c>
      <c r="U596" s="21" t="str">
        <f>VLOOKUP(CONCATENATE($M596,$N596),Curriculos!$A$2:$J$332,10,FALSE)</f>
        <v>DCEC</v>
      </c>
      <c r="V596" s="20" t="e">
        <f>VLOOKUP(CONCATENATE($M596,$N596,$T596),Oferta!$B$2:$R$360,17,FALSE)</f>
        <v>#N/A</v>
      </c>
      <c r="W596" s="20" t="e">
        <f>VLOOKUP(CONCATENATE($M596,$N596,$T596),Oferta!$B$2:$Q$360,12,FALSE)</f>
        <v>#N/A</v>
      </c>
      <c r="X596" s="22">
        <v>3</v>
      </c>
      <c r="Y596" s="23" t="e">
        <f>VLOOKUP(CONCATENATE($W596,$X596),Mtz_Horarios!$E$2:$H$92,2,FALSE)</f>
        <v>#N/A</v>
      </c>
      <c r="Z596" s="23" t="e">
        <f>VLOOKUP(CONCATENATE($W596,$X596),Mtz_Horarios!$E$2:$H$92,3,FALSE)</f>
        <v>#N/A</v>
      </c>
      <c r="AA596" s="24" t="e">
        <f>VLOOKUP(CONCATENATE($W596,$X596),Mtz_Horarios!$E$2:$H$92,4,FALSE)</f>
        <v>#N/A</v>
      </c>
      <c r="AB596" s="20" t="e">
        <f>VLOOKUP(CONCATENATE($M596,$N596,$T596),Oferta!$B$2:$Q$360,16,FALSE)</f>
        <v>#N/A</v>
      </c>
      <c r="AC596" s="20" t="e">
        <f>VLOOKUP(CONCATENATE($M596,$N596,$T596),Oferta!$B$2:$Q$360,15,FALSE)</f>
        <v>#N/A</v>
      </c>
      <c r="AI596" s="5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12"/>
      <c r="AW596" s="12"/>
    </row>
    <row r="597" spans="1:49" ht="15" customHeight="1">
      <c r="A597" s="12"/>
      <c r="B597" s="12"/>
      <c r="C597" s="12"/>
      <c r="D597" s="12"/>
      <c r="E597" s="12"/>
      <c r="F597" s="12"/>
      <c r="G597" s="12"/>
      <c r="H597" s="12" t="e">
        <f t="shared" si="8"/>
        <v>#N/A</v>
      </c>
      <c r="I597" s="12" t="e">
        <f>VLOOKUP(CONCATENATE(N597,T597),Simulador!$H$26:$H$33,1,FALSE)</f>
        <v>#N/A</v>
      </c>
      <c r="J597" s="12" t="e">
        <f t="shared" si="9"/>
        <v>#N/A</v>
      </c>
      <c r="K597" s="13" t="e">
        <f t="shared" si="10"/>
        <v>#N/A</v>
      </c>
      <c r="L597" s="12" t="e">
        <f t="shared" si="11"/>
        <v>#N/A</v>
      </c>
      <c r="M597" s="14" t="s">
        <v>25</v>
      </c>
      <c r="N597" s="3" t="s">
        <v>105</v>
      </c>
      <c r="O597" s="20" t="str">
        <f>VLOOKUP(CONCATENATE($M597,$N597),Curriculos!$A$2:$J$332,4,FALSE)</f>
        <v>ECONOMIA DE SERVIÇOS</v>
      </c>
      <c r="P597" s="21" t="str">
        <f>VLOOKUP(CONCATENATE($M597,$N597),Curriculos!$A$2:$J$332,5,FALSE)</f>
        <v>OP</v>
      </c>
      <c r="Q597" s="21" t="e">
        <f>VLOOKUP($N597,Oferta!$D$2:$P$100,5,FALSE)</f>
        <v>#N/A</v>
      </c>
      <c r="R597" s="21">
        <f>VLOOKUP(CONCATENATE($M597,$N597),Curriculos!$A$2:$J$332,8,FALSE)</f>
        <v>60</v>
      </c>
      <c r="S597" s="5" t="s">
        <v>33</v>
      </c>
      <c r="T597" s="22" t="s">
        <v>29</v>
      </c>
      <c r="U597" s="21" t="str">
        <f>VLOOKUP(CONCATENATE($M597,$N597),Curriculos!$A$2:$J$332,10,FALSE)</f>
        <v>DCEC</v>
      </c>
      <c r="V597" s="20" t="e">
        <f>VLOOKUP(CONCATENATE($M597,$N597,$T597),Oferta!$B$2:$R$360,17,FALSE)</f>
        <v>#N/A</v>
      </c>
      <c r="W597" s="20" t="e">
        <f>VLOOKUP(CONCATENATE($M597,$N597,$T597),Oferta!$B$2:$Q$360,12,FALSE)</f>
        <v>#N/A</v>
      </c>
      <c r="X597" s="22">
        <v>4</v>
      </c>
      <c r="Y597" s="23" t="e">
        <f>VLOOKUP(CONCATENATE($W597,$X597),Mtz_Horarios!$E$2:$H$92,2,FALSE)</f>
        <v>#N/A</v>
      </c>
      <c r="Z597" s="23" t="e">
        <f>VLOOKUP(CONCATENATE($W597,$X597),Mtz_Horarios!$E$2:$H$92,3,FALSE)</f>
        <v>#N/A</v>
      </c>
      <c r="AA597" s="24" t="e">
        <f>VLOOKUP(CONCATENATE($W597,$X597),Mtz_Horarios!$E$2:$H$92,4,FALSE)</f>
        <v>#N/A</v>
      </c>
      <c r="AB597" s="20" t="e">
        <f>VLOOKUP(CONCATENATE($M597,$N597,$T597),Oferta!$B$2:$Q$360,16,FALSE)</f>
        <v>#N/A</v>
      </c>
      <c r="AC597" s="20" t="e">
        <f>VLOOKUP(CONCATENATE($M597,$N597,$T597),Oferta!$B$2:$Q$360,15,FALSE)</f>
        <v>#N/A</v>
      </c>
      <c r="AI597" s="5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12"/>
      <c r="AW597" s="12"/>
    </row>
    <row r="598" spans="1:49" ht="15" customHeight="1">
      <c r="A598" s="12"/>
      <c r="B598" s="12"/>
      <c r="C598" s="12"/>
      <c r="D598" s="12"/>
      <c r="E598" s="12"/>
      <c r="F598" s="12"/>
      <c r="G598" s="12"/>
      <c r="H598" s="12" t="e">
        <f t="shared" si="8"/>
        <v>#N/A</v>
      </c>
      <c r="I598" s="12" t="e">
        <f>VLOOKUP(CONCATENATE(N598,T598),Simulador!$H$26:$H$33,1,FALSE)</f>
        <v>#N/A</v>
      </c>
      <c r="J598" s="12" t="e">
        <f t="shared" si="9"/>
        <v>#N/A</v>
      </c>
      <c r="K598" s="13" t="e">
        <f t="shared" si="10"/>
        <v>#N/A</v>
      </c>
      <c r="L598" s="12" t="e">
        <f t="shared" si="11"/>
        <v>#N/A</v>
      </c>
      <c r="M598" s="14" t="s">
        <v>22</v>
      </c>
      <c r="N598" s="3" t="s">
        <v>105</v>
      </c>
      <c r="O598" s="20" t="str">
        <f>VLOOKUP(CONCATENATE($M598,$N598),Curriculos!$A$2:$J$332,4,FALSE)</f>
        <v>ECONOMIA DE SERVIÇOS</v>
      </c>
      <c r="P598" s="21" t="str">
        <f>VLOOKUP(CONCATENATE($M598,$N598),Curriculos!$A$2:$J$332,5,FALSE)</f>
        <v>OP</v>
      </c>
      <c r="Q598" s="21" t="e">
        <f>VLOOKUP($N598,Oferta!$D$2:$P$100,5,FALSE)</f>
        <v>#N/A</v>
      </c>
      <c r="R598" s="21">
        <f>VLOOKUP(CONCATENATE($M598,$N598),Curriculos!$A$2:$J$332,8,FALSE)</f>
        <v>60</v>
      </c>
      <c r="S598" s="5" t="s">
        <v>33</v>
      </c>
      <c r="T598" s="22" t="s">
        <v>24</v>
      </c>
      <c r="U598" s="21" t="str">
        <f>VLOOKUP(CONCATENATE($M598,$N598),Curriculos!$A$2:$J$332,10,FALSE)</f>
        <v>DCEC</v>
      </c>
      <c r="V598" s="20" t="e">
        <f>VLOOKUP(CONCATENATE($M598,$N598,$T598),Oferta!$B$2:$R$360,17,FALSE)</f>
        <v>#N/A</v>
      </c>
      <c r="W598" s="20" t="e">
        <f>VLOOKUP(CONCATENATE($M598,$N598,$T598),Oferta!$B$2:$Q$360,12,FALSE)</f>
        <v>#N/A</v>
      </c>
      <c r="X598" s="22">
        <v>1</v>
      </c>
      <c r="Y598" s="23" t="e">
        <f>VLOOKUP(CONCATENATE($W598,$X598),Mtz_Horarios!$E$2:$H$92,2,FALSE)</f>
        <v>#N/A</v>
      </c>
      <c r="Z598" s="23" t="e">
        <f>VLOOKUP(CONCATENATE($W598,$X598),Mtz_Horarios!$E$2:$H$92,3,FALSE)</f>
        <v>#N/A</v>
      </c>
      <c r="AA598" s="24" t="e">
        <f>VLOOKUP(CONCATENATE($W598,$X598),Mtz_Horarios!$E$2:$H$92,4,FALSE)</f>
        <v>#N/A</v>
      </c>
      <c r="AB598" s="20" t="e">
        <f>VLOOKUP(CONCATENATE($M598,$N598,$T598),Oferta!$B$2:$Q$360,16,FALSE)</f>
        <v>#N/A</v>
      </c>
      <c r="AC598" s="20" t="e">
        <f>VLOOKUP(CONCATENATE($M598,$N598,$T598),Oferta!$B$2:$Q$360,15,FALSE)</f>
        <v>#N/A</v>
      </c>
      <c r="AI598" s="5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12"/>
      <c r="AW598" s="12"/>
    </row>
    <row r="599" spans="1:49" ht="15" customHeight="1">
      <c r="A599" s="12"/>
      <c r="B599" s="12"/>
      <c r="C599" s="12"/>
      <c r="D599" s="12"/>
      <c r="E599" s="12"/>
      <c r="F599" s="12"/>
      <c r="G599" s="12"/>
      <c r="H599" s="12" t="e">
        <f t="shared" si="8"/>
        <v>#N/A</v>
      </c>
      <c r="I599" s="12" t="e">
        <f>VLOOKUP(CONCATENATE(N599,T599),Simulador!$H$26:$H$33,1,FALSE)</f>
        <v>#N/A</v>
      </c>
      <c r="J599" s="12" t="e">
        <f t="shared" si="9"/>
        <v>#N/A</v>
      </c>
      <c r="K599" s="13" t="e">
        <f t="shared" si="10"/>
        <v>#N/A</v>
      </c>
      <c r="L599" s="12" t="e">
        <f t="shared" si="11"/>
        <v>#N/A</v>
      </c>
      <c r="M599" s="14" t="s">
        <v>22</v>
      </c>
      <c r="N599" s="3" t="s">
        <v>105</v>
      </c>
      <c r="O599" s="20" t="str">
        <f>VLOOKUP(CONCATENATE($M599,$N599),Curriculos!$A$2:$J$332,4,FALSE)</f>
        <v>ECONOMIA DE SERVIÇOS</v>
      </c>
      <c r="P599" s="21" t="str">
        <f>VLOOKUP(CONCATENATE($M599,$N599),Curriculos!$A$2:$J$332,5,FALSE)</f>
        <v>OP</v>
      </c>
      <c r="Q599" s="21" t="e">
        <f>VLOOKUP($N599,Oferta!$D$2:$P$100,5,FALSE)</f>
        <v>#N/A</v>
      </c>
      <c r="R599" s="21">
        <f>VLOOKUP(CONCATENATE($M599,$N599),Curriculos!$A$2:$J$332,8,FALSE)</f>
        <v>60</v>
      </c>
      <c r="S599" s="5" t="s">
        <v>33</v>
      </c>
      <c r="T599" s="22" t="s">
        <v>24</v>
      </c>
      <c r="U599" s="21" t="str">
        <f>VLOOKUP(CONCATENATE($M599,$N599),Curriculos!$A$2:$J$332,10,FALSE)</f>
        <v>DCEC</v>
      </c>
      <c r="V599" s="20" t="e">
        <f>VLOOKUP(CONCATENATE($M599,$N599,$T599),Oferta!$B$2:$R$360,17,FALSE)</f>
        <v>#N/A</v>
      </c>
      <c r="W599" s="20" t="e">
        <f>VLOOKUP(CONCATENATE($M599,$N599,$T599),Oferta!$B$2:$Q$360,12,FALSE)</f>
        <v>#N/A</v>
      </c>
      <c r="X599" s="22">
        <v>2</v>
      </c>
      <c r="Y599" s="23" t="e">
        <f>VLOOKUP(CONCATENATE($W599,$X599),Mtz_Horarios!$E$2:$H$92,2,FALSE)</f>
        <v>#N/A</v>
      </c>
      <c r="Z599" s="23" t="e">
        <f>VLOOKUP(CONCATENATE($W599,$X599),Mtz_Horarios!$E$2:$H$92,3,FALSE)</f>
        <v>#N/A</v>
      </c>
      <c r="AA599" s="24" t="e">
        <f>VLOOKUP(CONCATENATE($W599,$X599),Mtz_Horarios!$E$2:$H$92,4,FALSE)</f>
        <v>#N/A</v>
      </c>
      <c r="AB599" s="20" t="e">
        <f>VLOOKUP(CONCATENATE($M599,$N599,$T599),Oferta!$B$2:$Q$360,16,FALSE)</f>
        <v>#N/A</v>
      </c>
      <c r="AC599" s="20" t="e">
        <f>VLOOKUP(CONCATENATE($M599,$N599,$T599),Oferta!$B$2:$Q$360,15,FALSE)</f>
        <v>#N/A</v>
      </c>
      <c r="AI599" s="5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12"/>
      <c r="AW599" s="12"/>
    </row>
    <row r="600" spans="1:49" ht="15" customHeight="1">
      <c r="A600" s="12"/>
      <c r="B600" s="12"/>
      <c r="C600" s="12"/>
      <c r="D600" s="12"/>
      <c r="E600" s="12"/>
      <c r="F600" s="12"/>
      <c r="G600" s="12"/>
      <c r="H600" s="12" t="e">
        <f t="shared" si="8"/>
        <v>#N/A</v>
      </c>
      <c r="I600" s="12" t="e">
        <f>VLOOKUP(CONCATENATE(N600,T600),Simulador!$H$26:$H$33,1,FALSE)</f>
        <v>#N/A</v>
      </c>
      <c r="J600" s="12" t="e">
        <f t="shared" si="9"/>
        <v>#N/A</v>
      </c>
      <c r="K600" s="13" t="e">
        <f t="shared" si="10"/>
        <v>#N/A</v>
      </c>
      <c r="L600" s="12" t="e">
        <f t="shared" si="11"/>
        <v>#N/A</v>
      </c>
      <c r="M600" s="14" t="s">
        <v>22</v>
      </c>
      <c r="N600" s="3" t="s">
        <v>105</v>
      </c>
      <c r="O600" s="20" t="str">
        <f>VLOOKUP(CONCATENATE($M600,$N600),Curriculos!$A$2:$J$332,4,FALSE)</f>
        <v>ECONOMIA DE SERVIÇOS</v>
      </c>
      <c r="P600" s="21" t="str">
        <f>VLOOKUP(CONCATENATE($M600,$N600),Curriculos!$A$2:$J$332,5,FALSE)</f>
        <v>OP</v>
      </c>
      <c r="Q600" s="21" t="e">
        <f>VLOOKUP($N600,Oferta!$D$2:$P$100,5,FALSE)</f>
        <v>#N/A</v>
      </c>
      <c r="R600" s="21">
        <f>VLOOKUP(CONCATENATE($M600,$N600),Curriculos!$A$2:$J$332,8,FALSE)</f>
        <v>60</v>
      </c>
      <c r="S600" s="5" t="s">
        <v>33</v>
      </c>
      <c r="T600" s="22" t="s">
        <v>24</v>
      </c>
      <c r="U600" s="21" t="str">
        <f>VLOOKUP(CONCATENATE($M600,$N600),Curriculos!$A$2:$J$332,10,FALSE)</f>
        <v>DCEC</v>
      </c>
      <c r="V600" s="20" t="e">
        <f>VLOOKUP(CONCATENATE($M600,$N600,$T600),Oferta!$B$2:$R$360,17,FALSE)</f>
        <v>#N/A</v>
      </c>
      <c r="W600" s="20" t="e">
        <f>VLOOKUP(CONCATENATE($M600,$N600,$T600),Oferta!$B$2:$Q$360,12,FALSE)</f>
        <v>#N/A</v>
      </c>
      <c r="X600" s="22">
        <v>3</v>
      </c>
      <c r="Y600" s="23" t="e">
        <f>VLOOKUP(CONCATENATE($W600,$X600),Mtz_Horarios!$E$2:$H$92,2,FALSE)</f>
        <v>#N/A</v>
      </c>
      <c r="Z600" s="23" t="e">
        <f>VLOOKUP(CONCATENATE($W600,$X600),Mtz_Horarios!$E$2:$H$92,3,FALSE)</f>
        <v>#N/A</v>
      </c>
      <c r="AA600" s="24" t="e">
        <f>VLOOKUP(CONCATENATE($W600,$X600),Mtz_Horarios!$E$2:$H$92,4,FALSE)</f>
        <v>#N/A</v>
      </c>
      <c r="AB600" s="20" t="e">
        <f>VLOOKUP(CONCATENATE($M600,$N600,$T600),Oferta!$B$2:$Q$360,16,FALSE)</f>
        <v>#N/A</v>
      </c>
      <c r="AC600" s="20" t="e">
        <f>VLOOKUP(CONCATENATE($M600,$N600,$T600),Oferta!$B$2:$Q$360,15,FALSE)</f>
        <v>#N/A</v>
      </c>
      <c r="AI600" s="5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12"/>
      <c r="AW600" s="12"/>
    </row>
    <row r="601" spans="1:49" ht="15" customHeight="1">
      <c r="A601" s="12"/>
      <c r="B601" s="12"/>
      <c r="C601" s="12"/>
      <c r="D601" s="12"/>
      <c r="E601" s="12"/>
      <c r="F601" s="12"/>
      <c r="G601" s="12"/>
      <c r="H601" s="12" t="e">
        <f t="shared" si="8"/>
        <v>#N/A</v>
      </c>
      <c r="I601" s="12" t="e">
        <f>VLOOKUP(CONCATENATE(N601,T601),Simulador!$H$26:$H$33,1,FALSE)</f>
        <v>#N/A</v>
      </c>
      <c r="J601" s="12" t="e">
        <f t="shared" si="9"/>
        <v>#N/A</v>
      </c>
      <c r="K601" s="13" t="e">
        <f t="shared" si="10"/>
        <v>#N/A</v>
      </c>
      <c r="L601" s="12" t="e">
        <f t="shared" si="11"/>
        <v>#N/A</v>
      </c>
      <c r="M601" s="14" t="s">
        <v>22</v>
      </c>
      <c r="N601" s="3" t="s">
        <v>105</v>
      </c>
      <c r="O601" s="20" t="str">
        <f>VLOOKUP(CONCATENATE($M601,$N601),Curriculos!$A$2:$J$332,4,FALSE)</f>
        <v>ECONOMIA DE SERVIÇOS</v>
      </c>
      <c r="P601" s="21" t="str">
        <f>VLOOKUP(CONCATENATE($M601,$N601),Curriculos!$A$2:$J$332,5,FALSE)</f>
        <v>OP</v>
      </c>
      <c r="Q601" s="21" t="e">
        <f>VLOOKUP($N601,Oferta!$D$2:$P$100,5,FALSE)</f>
        <v>#N/A</v>
      </c>
      <c r="R601" s="21">
        <f>VLOOKUP(CONCATENATE($M601,$N601),Curriculos!$A$2:$J$332,8,FALSE)</f>
        <v>60</v>
      </c>
      <c r="S601" s="5" t="s">
        <v>33</v>
      </c>
      <c r="T601" s="22" t="s">
        <v>24</v>
      </c>
      <c r="U601" s="21" t="str">
        <f>VLOOKUP(CONCATENATE($M601,$N601),Curriculos!$A$2:$J$332,10,FALSE)</f>
        <v>DCEC</v>
      </c>
      <c r="V601" s="20" t="e">
        <f>VLOOKUP(CONCATENATE($M601,$N601,$T601),Oferta!$B$2:$R$360,17,FALSE)</f>
        <v>#N/A</v>
      </c>
      <c r="W601" s="20" t="e">
        <f>VLOOKUP(CONCATENATE($M601,$N601,$T601),Oferta!$B$2:$Q$360,12,FALSE)</f>
        <v>#N/A</v>
      </c>
      <c r="X601" s="22">
        <v>4</v>
      </c>
      <c r="Y601" s="23" t="e">
        <f>VLOOKUP(CONCATENATE($W601,$X601),Mtz_Horarios!$E$2:$H$92,2,FALSE)</f>
        <v>#N/A</v>
      </c>
      <c r="Z601" s="23" t="e">
        <f>VLOOKUP(CONCATENATE($W601,$X601),Mtz_Horarios!$E$2:$H$92,3,FALSE)</f>
        <v>#N/A</v>
      </c>
      <c r="AA601" s="24" t="e">
        <f>VLOOKUP(CONCATENATE($W601,$X601),Mtz_Horarios!$E$2:$H$92,4,FALSE)</f>
        <v>#N/A</v>
      </c>
      <c r="AB601" s="20" t="e">
        <f>VLOOKUP(CONCATENATE($M601,$N601,$T601),Oferta!$B$2:$Q$360,16,FALSE)</f>
        <v>#N/A</v>
      </c>
      <c r="AC601" s="20" t="e">
        <f>VLOOKUP(CONCATENATE($M601,$N601,$T601),Oferta!$B$2:$Q$360,15,FALSE)</f>
        <v>#N/A</v>
      </c>
      <c r="AI601" s="5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12"/>
      <c r="AW601" s="12"/>
    </row>
    <row r="602" spans="1:49" ht="15" customHeight="1">
      <c r="A602" s="12"/>
      <c r="B602" s="12"/>
      <c r="C602" s="12"/>
      <c r="D602" s="12"/>
      <c r="E602" s="12"/>
      <c r="F602" s="12"/>
      <c r="G602" s="12"/>
      <c r="H602" s="12" t="e">
        <f t="shared" si="8"/>
        <v>#N/A</v>
      </c>
      <c r="I602" s="12" t="e">
        <f>VLOOKUP(CONCATENATE(N602,T602),Simulador!$H$26:$H$33,1,FALSE)</f>
        <v>#N/A</v>
      </c>
      <c r="J602" s="12" t="e">
        <f t="shared" si="9"/>
        <v>#N/A</v>
      </c>
      <c r="K602" s="13" t="e">
        <f t="shared" si="10"/>
        <v>#N/A</v>
      </c>
      <c r="L602" s="12" t="e">
        <f t="shared" si="11"/>
        <v>#N/A</v>
      </c>
      <c r="M602" s="14" t="s">
        <v>31</v>
      </c>
      <c r="N602" s="3" t="s">
        <v>106</v>
      </c>
      <c r="O602" s="20" t="str">
        <f>VLOOKUP(CONCATENATE($M602,$N602),Curriculos!$A$2:$J$332,4,FALSE)</f>
        <v>ECONOMIA DO MEIO AMBIENTE</v>
      </c>
      <c r="P602" s="21" t="str">
        <f>VLOOKUP(CONCATENATE($M602,$N602),Curriculos!$A$2:$J$332,5,FALSE)</f>
        <v>OP</v>
      </c>
      <c r="Q602" s="21" t="e">
        <f>VLOOKUP($N602,Oferta!$D$2:$P$100,5,FALSE)</f>
        <v>#N/A</v>
      </c>
      <c r="R602" s="21">
        <f>VLOOKUP(CONCATENATE($M602,$N602),Curriculos!$A$2:$J$332,8,FALSE)</f>
        <v>60</v>
      </c>
      <c r="S602" s="5" t="s">
        <v>33</v>
      </c>
      <c r="T602" s="22" t="s">
        <v>24</v>
      </c>
      <c r="U602" s="21" t="str">
        <f>VLOOKUP(CONCATENATE($M602,$N602),Curriculos!$A$2:$J$332,10,FALSE)</f>
        <v>DCEC</v>
      </c>
      <c r="V602" s="20" t="e">
        <f>VLOOKUP(CONCATENATE($M602,$N602,$T602),Oferta!$B$2:$R$360,17,FALSE)</f>
        <v>#N/A</v>
      </c>
      <c r="W602" s="20" t="e">
        <f>VLOOKUP(CONCATENATE($M602,$N602,$T602),Oferta!$B$2:$Q$360,12,FALSE)</f>
        <v>#N/A</v>
      </c>
      <c r="X602" s="22">
        <v>1</v>
      </c>
      <c r="Y602" s="23" t="e">
        <f>VLOOKUP(CONCATENATE($W602,$X602),Mtz_Horarios!$E$2:$H$92,2,FALSE)</f>
        <v>#N/A</v>
      </c>
      <c r="Z602" s="23" t="e">
        <f>VLOOKUP(CONCATENATE($W602,$X602),Mtz_Horarios!$E$2:$H$92,3,FALSE)</f>
        <v>#N/A</v>
      </c>
      <c r="AA602" s="24" t="e">
        <f>VLOOKUP(CONCATENATE($W602,$X602),Mtz_Horarios!$E$2:$H$92,4,FALSE)</f>
        <v>#N/A</v>
      </c>
      <c r="AB602" s="20" t="e">
        <f>VLOOKUP(CONCATENATE($M602,$N602,$T602),Oferta!$B$2:$Q$360,16,FALSE)</f>
        <v>#N/A</v>
      </c>
      <c r="AC602" s="20" t="e">
        <f>VLOOKUP(CONCATENATE($M602,$N602,$T602),Oferta!$B$2:$Q$360,15,FALSE)</f>
        <v>#N/A</v>
      </c>
      <c r="AI602" s="5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12"/>
      <c r="AW602" s="12"/>
    </row>
    <row r="603" spans="1:49" ht="15" customHeight="1">
      <c r="A603" s="12"/>
      <c r="B603" s="12"/>
      <c r="C603" s="12"/>
      <c r="D603" s="12"/>
      <c r="E603" s="12"/>
      <c r="F603" s="12"/>
      <c r="G603" s="12"/>
      <c r="H603" s="12" t="e">
        <f t="shared" si="8"/>
        <v>#N/A</v>
      </c>
      <c r="I603" s="12" t="e">
        <f>VLOOKUP(CONCATENATE(N603,T603),Simulador!$H$26:$H$33,1,FALSE)</f>
        <v>#N/A</v>
      </c>
      <c r="J603" s="12" t="e">
        <f t="shared" si="9"/>
        <v>#N/A</v>
      </c>
      <c r="K603" s="13" t="e">
        <f t="shared" si="10"/>
        <v>#N/A</v>
      </c>
      <c r="L603" s="12" t="e">
        <f t="shared" si="11"/>
        <v>#N/A</v>
      </c>
      <c r="M603" s="14" t="s">
        <v>31</v>
      </c>
      <c r="N603" s="3" t="s">
        <v>106</v>
      </c>
      <c r="O603" s="20" t="str">
        <f>VLOOKUP(CONCATENATE($M603,$N603),Curriculos!$A$2:$J$332,4,FALSE)</f>
        <v>ECONOMIA DO MEIO AMBIENTE</v>
      </c>
      <c r="P603" s="21" t="str">
        <f>VLOOKUP(CONCATENATE($M603,$N603),Curriculos!$A$2:$J$332,5,FALSE)</f>
        <v>OP</v>
      </c>
      <c r="Q603" s="21" t="e">
        <f>VLOOKUP($N603,Oferta!$D$2:$P$100,5,FALSE)</f>
        <v>#N/A</v>
      </c>
      <c r="R603" s="21">
        <f>VLOOKUP(CONCATENATE($M603,$N603),Curriculos!$A$2:$J$332,8,FALSE)</f>
        <v>60</v>
      </c>
      <c r="S603" s="5" t="s">
        <v>33</v>
      </c>
      <c r="T603" s="22" t="s">
        <v>24</v>
      </c>
      <c r="U603" s="21" t="str">
        <f>VLOOKUP(CONCATENATE($M603,$N603),Curriculos!$A$2:$J$332,10,FALSE)</f>
        <v>DCEC</v>
      </c>
      <c r="V603" s="20" t="e">
        <f>VLOOKUP(CONCATENATE($M603,$N603,$T603),Oferta!$B$2:$R$360,17,FALSE)</f>
        <v>#N/A</v>
      </c>
      <c r="W603" s="20" t="e">
        <f>VLOOKUP(CONCATENATE($M603,$N603,$T603),Oferta!$B$2:$Q$360,12,FALSE)</f>
        <v>#N/A</v>
      </c>
      <c r="X603" s="22">
        <v>2</v>
      </c>
      <c r="Y603" s="23" t="e">
        <f>VLOOKUP(CONCATENATE($W603,$X603),Mtz_Horarios!$E$2:$H$92,2,FALSE)</f>
        <v>#N/A</v>
      </c>
      <c r="Z603" s="23" t="e">
        <f>VLOOKUP(CONCATENATE($W603,$X603),Mtz_Horarios!$E$2:$H$92,3,FALSE)</f>
        <v>#N/A</v>
      </c>
      <c r="AA603" s="24" t="e">
        <f>VLOOKUP(CONCATENATE($W603,$X603),Mtz_Horarios!$E$2:$H$92,4,FALSE)</f>
        <v>#N/A</v>
      </c>
      <c r="AB603" s="20" t="e">
        <f>VLOOKUP(CONCATENATE($M603,$N603,$T603),Oferta!$B$2:$Q$360,16,FALSE)</f>
        <v>#N/A</v>
      </c>
      <c r="AC603" s="20" t="e">
        <f>VLOOKUP(CONCATENATE($M603,$N603,$T603),Oferta!$B$2:$Q$360,15,FALSE)</f>
        <v>#N/A</v>
      </c>
      <c r="AI603" s="5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12"/>
      <c r="AW603" s="12"/>
    </row>
    <row r="604" spans="1:49" ht="15" customHeight="1">
      <c r="A604" s="12"/>
      <c r="B604" s="12"/>
      <c r="C604" s="12"/>
      <c r="D604" s="12"/>
      <c r="E604" s="12"/>
      <c r="F604" s="12"/>
      <c r="G604" s="12"/>
      <c r="H604" s="12" t="e">
        <f t="shared" si="8"/>
        <v>#N/A</v>
      </c>
      <c r="I604" s="12" t="e">
        <f>VLOOKUP(CONCATENATE(N604,T604),Simulador!$H$26:$H$33,1,FALSE)</f>
        <v>#N/A</v>
      </c>
      <c r="J604" s="12" t="e">
        <f t="shared" si="9"/>
        <v>#N/A</v>
      </c>
      <c r="K604" s="13" t="e">
        <f t="shared" si="10"/>
        <v>#N/A</v>
      </c>
      <c r="L604" s="12" t="e">
        <f t="shared" si="11"/>
        <v>#N/A</v>
      </c>
      <c r="M604" s="14" t="s">
        <v>31</v>
      </c>
      <c r="N604" s="3" t="s">
        <v>106</v>
      </c>
      <c r="O604" s="20" t="str">
        <f>VLOOKUP(CONCATENATE($M604,$N604),Curriculos!$A$2:$J$332,4,FALSE)</f>
        <v>ECONOMIA DO MEIO AMBIENTE</v>
      </c>
      <c r="P604" s="21" t="str">
        <f>VLOOKUP(CONCATENATE($M604,$N604),Curriculos!$A$2:$J$332,5,FALSE)</f>
        <v>OP</v>
      </c>
      <c r="Q604" s="21" t="e">
        <f>VLOOKUP($N604,Oferta!$D$2:$P$100,5,FALSE)</f>
        <v>#N/A</v>
      </c>
      <c r="R604" s="21">
        <f>VLOOKUP(CONCATENATE($M604,$N604),Curriculos!$A$2:$J$332,8,FALSE)</f>
        <v>60</v>
      </c>
      <c r="S604" s="5" t="s">
        <v>33</v>
      </c>
      <c r="T604" s="22" t="s">
        <v>24</v>
      </c>
      <c r="U604" s="21" t="str">
        <f>VLOOKUP(CONCATENATE($M604,$N604),Curriculos!$A$2:$J$332,10,FALSE)</f>
        <v>DCEC</v>
      </c>
      <c r="V604" s="20" t="e">
        <f>VLOOKUP(CONCATENATE($M604,$N604,$T604),Oferta!$B$2:$R$360,17,FALSE)</f>
        <v>#N/A</v>
      </c>
      <c r="W604" s="20" t="e">
        <f>VLOOKUP(CONCATENATE($M604,$N604,$T604),Oferta!$B$2:$Q$360,12,FALSE)</f>
        <v>#N/A</v>
      </c>
      <c r="X604" s="22">
        <v>3</v>
      </c>
      <c r="Y604" s="23" t="e">
        <f>VLOOKUP(CONCATENATE($W604,$X604),Mtz_Horarios!$E$2:$H$92,2,FALSE)</f>
        <v>#N/A</v>
      </c>
      <c r="Z604" s="23" t="e">
        <f>VLOOKUP(CONCATENATE($W604,$X604),Mtz_Horarios!$E$2:$H$92,3,FALSE)</f>
        <v>#N/A</v>
      </c>
      <c r="AA604" s="24" t="e">
        <f>VLOOKUP(CONCATENATE($W604,$X604),Mtz_Horarios!$E$2:$H$92,4,FALSE)</f>
        <v>#N/A</v>
      </c>
      <c r="AB604" s="20" t="e">
        <f>VLOOKUP(CONCATENATE($M604,$N604,$T604),Oferta!$B$2:$Q$360,16,FALSE)</f>
        <v>#N/A</v>
      </c>
      <c r="AC604" s="20" t="e">
        <f>VLOOKUP(CONCATENATE($M604,$N604,$T604),Oferta!$B$2:$Q$360,15,FALSE)</f>
        <v>#N/A</v>
      </c>
      <c r="AI604" s="5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12"/>
      <c r="AW604" s="12"/>
    </row>
    <row r="605" spans="1:49" ht="15" customHeight="1">
      <c r="A605" s="12"/>
      <c r="B605" s="12"/>
      <c r="C605" s="12"/>
      <c r="D605" s="12"/>
      <c r="E605" s="12"/>
      <c r="F605" s="12"/>
      <c r="G605" s="12"/>
      <c r="H605" s="12" t="e">
        <f t="shared" si="8"/>
        <v>#N/A</v>
      </c>
      <c r="I605" s="12" t="e">
        <f>VLOOKUP(CONCATENATE(N605,T605),Simulador!$H$26:$H$33,1,FALSE)</f>
        <v>#N/A</v>
      </c>
      <c r="J605" s="12" t="e">
        <f t="shared" si="9"/>
        <v>#N/A</v>
      </c>
      <c r="K605" s="13" t="e">
        <f t="shared" si="10"/>
        <v>#N/A</v>
      </c>
      <c r="L605" s="12" t="e">
        <f t="shared" si="11"/>
        <v>#N/A</v>
      </c>
      <c r="M605" s="14" t="s">
        <v>31</v>
      </c>
      <c r="N605" s="3" t="s">
        <v>106</v>
      </c>
      <c r="O605" s="20" t="str">
        <f>VLOOKUP(CONCATENATE($M605,$N605),Curriculos!$A$2:$J$332,4,FALSE)</f>
        <v>ECONOMIA DO MEIO AMBIENTE</v>
      </c>
      <c r="P605" s="21" t="str">
        <f>VLOOKUP(CONCATENATE($M605,$N605),Curriculos!$A$2:$J$332,5,FALSE)</f>
        <v>OP</v>
      </c>
      <c r="Q605" s="21" t="e">
        <f>VLOOKUP($N605,Oferta!$D$2:$P$100,5,FALSE)</f>
        <v>#N/A</v>
      </c>
      <c r="R605" s="21">
        <f>VLOOKUP(CONCATENATE($M605,$N605),Curriculos!$A$2:$J$332,8,FALSE)</f>
        <v>60</v>
      </c>
      <c r="S605" s="5" t="s">
        <v>33</v>
      </c>
      <c r="T605" s="22" t="s">
        <v>24</v>
      </c>
      <c r="U605" s="21" t="str">
        <f>VLOOKUP(CONCATENATE($M605,$N605),Curriculos!$A$2:$J$332,10,FALSE)</f>
        <v>DCEC</v>
      </c>
      <c r="V605" s="20" t="e">
        <f>VLOOKUP(CONCATENATE($M605,$N605,$T605),Oferta!$B$2:$R$360,17,FALSE)</f>
        <v>#N/A</v>
      </c>
      <c r="W605" s="20" t="e">
        <f>VLOOKUP(CONCATENATE($M605,$N605,$T605),Oferta!$B$2:$Q$360,12,FALSE)</f>
        <v>#N/A</v>
      </c>
      <c r="X605" s="22">
        <v>4</v>
      </c>
      <c r="Y605" s="23" t="e">
        <f>VLOOKUP(CONCATENATE($W605,$X605),Mtz_Horarios!$E$2:$H$92,2,FALSE)</f>
        <v>#N/A</v>
      </c>
      <c r="Z605" s="23" t="e">
        <f>VLOOKUP(CONCATENATE($W605,$X605),Mtz_Horarios!$E$2:$H$92,3,FALSE)</f>
        <v>#N/A</v>
      </c>
      <c r="AA605" s="24" t="e">
        <f>VLOOKUP(CONCATENATE($W605,$X605),Mtz_Horarios!$E$2:$H$92,4,FALSE)</f>
        <v>#N/A</v>
      </c>
      <c r="AB605" s="20" t="e">
        <f>VLOOKUP(CONCATENATE($M605,$N605,$T605),Oferta!$B$2:$Q$360,16,FALSE)</f>
        <v>#N/A</v>
      </c>
      <c r="AC605" s="20" t="e">
        <f>VLOOKUP(CONCATENATE($M605,$N605,$T605),Oferta!$B$2:$Q$360,15,FALSE)</f>
        <v>#N/A</v>
      </c>
      <c r="AI605" s="5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12"/>
      <c r="AW605" s="12"/>
    </row>
    <row r="606" spans="1:49" ht="15" customHeight="1">
      <c r="A606" s="12"/>
      <c r="B606" s="12"/>
      <c r="C606" s="12"/>
      <c r="D606" s="12"/>
      <c r="E606" s="12"/>
      <c r="F606" s="12"/>
      <c r="G606" s="12"/>
      <c r="H606" s="12" t="e">
        <f t="shared" si="8"/>
        <v>#N/A</v>
      </c>
      <c r="I606" s="12" t="e">
        <f>VLOOKUP(CONCATENATE(N606,T606),Simulador!$H$26:$H$33,1,FALSE)</f>
        <v>#N/A</v>
      </c>
      <c r="J606" s="12" t="e">
        <f t="shared" si="9"/>
        <v>#N/A</v>
      </c>
      <c r="K606" s="13" t="e">
        <f t="shared" si="10"/>
        <v>#N/A</v>
      </c>
      <c r="L606" s="12" t="e">
        <f t="shared" si="11"/>
        <v>#N/A</v>
      </c>
      <c r="M606" s="14" t="s">
        <v>31</v>
      </c>
      <c r="N606" s="3" t="s">
        <v>106</v>
      </c>
      <c r="O606" s="20" t="str">
        <f>VLOOKUP(CONCATENATE($M606,$N606),Curriculos!$A$2:$J$332,4,FALSE)</f>
        <v>ECONOMIA DO MEIO AMBIENTE</v>
      </c>
      <c r="P606" s="21" t="str">
        <f>VLOOKUP(CONCATENATE($M606,$N606),Curriculos!$A$2:$J$332,5,FALSE)</f>
        <v>OP</v>
      </c>
      <c r="Q606" s="21" t="e">
        <f>VLOOKUP($N606,Oferta!$D$2:$P$100,5,FALSE)</f>
        <v>#N/A</v>
      </c>
      <c r="R606" s="21">
        <f>VLOOKUP(CONCATENATE($M606,$N606),Curriculos!$A$2:$J$332,8,FALSE)</f>
        <v>60</v>
      </c>
      <c r="S606" s="5" t="s">
        <v>33</v>
      </c>
      <c r="T606" s="22" t="s">
        <v>29</v>
      </c>
      <c r="U606" s="21" t="str">
        <f>VLOOKUP(CONCATENATE($M606,$N606),Curriculos!$A$2:$J$332,10,FALSE)</f>
        <v>DCEC</v>
      </c>
      <c r="V606" s="20" t="e">
        <f>VLOOKUP(CONCATENATE($M606,$N606,$T606),Oferta!$B$2:$R$360,17,FALSE)</f>
        <v>#N/A</v>
      </c>
      <c r="W606" s="20" t="e">
        <f>VLOOKUP(CONCATENATE($M606,$N606,$T606),Oferta!$B$2:$Q$360,12,FALSE)</f>
        <v>#N/A</v>
      </c>
      <c r="X606" s="22">
        <v>1</v>
      </c>
      <c r="Y606" s="23" t="e">
        <f>VLOOKUP(CONCATENATE($W606,$X606),Mtz_Horarios!$E$2:$H$92,2,FALSE)</f>
        <v>#N/A</v>
      </c>
      <c r="Z606" s="23" t="e">
        <f>VLOOKUP(CONCATENATE($W606,$X606),Mtz_Horarios!$E$2:$H$92,3,FALSE)</f>
        <v>#N/A</v>
      </c>
      <c r="AA606" s="24" t="e">
        <f>VLOOKUP(CONCATENATE($W606,$X606),Mtz_Horarios!$E$2:$H$92,4,FALSE)</f>
        <v>#N/A</v>
      </c>
      <c r="AB606" s="20" t="e">
        <f>VLOOKUP(CONCATENATE($M606,$N606,$T606),Oferta!$B$2:$Q$360,16,FALSE)</f>
        <v>#N/A</v>
      </c>
      <c r="AC606" s="20" t="e">
        <f>VLOOKUP(CONCATENATE($M606,$N606,$T606),Oferta!$B$2:$Q$360,15,FALSE)</f>
        <v>#N/A</v>
      </c>
      <c r="AI606" s="5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12"/>
      <c r="AW606" s="12"/>
    </row>
    <row r="607" spans="1:49" ht="15" customHeight="1">
      <c r="A607" s="12"/>
      <c r="B607" s="12"/>
      <c r="C607" s="12"/>
      <c r="D607" s="12"/>
      <c r="E607" s="12"/>
      <c r="F607" s="12"/>
      <c r="G607" s="12"/>
      <c r="H607" s="12" t="e">
        <f t="shared" si="8"/>
        <v>#N/A</v>
      </c>
      <c r="I607" s="12" t="e">
        <f>VLOOKUP(CONCATENATE(N607,T607),Simulador!$H$26:$H$33,1,FALSE)</f>
        <v>#N/A</v>
      </c>
      <c r="J607" s="12" t="e">
        <f t="shared" si="9"/>
        <v>#N/A</v>
      </c>
      <c r="K607" s="13" t="e">
        <f t="shared" si="10"/>
        <v>#N/A</v>
      </c>
      <c r="L607" s="12" t="e">
        <f t="shared" si="11"/>
        <v>#N/A</v>
      </c>
      <c r="M607" s="14" t="s">
        <v>31</v>
      </c>
      <c r="N607" s="3" t="s">
        <v>106</v>
      </c>
      <c r="O607" s="20" t="str">
        <f>VLOOKUP(CONCATENATE($M607,$N607),Curriculos!$A$2:$J$332,4,FALSE)</f>
        <v>ECONOMIA DO MEIO AMBIENTE</v>
      </c>
      <c r="P607" s="21" t="str">
        <f>VLOOKUP(CONCATENATE($M607,$N607),Curriculos!$A$2:$J$332,5,FALSE)</f>
        <v>OP</v>
      </c>
      <c r="Q607" s="21" t="e">
        <f>VLOOKUP($N607,Oferta!$D$2:$P$100,5,FALSE)</f>
        <v>#N/A</v>
      </c>
      <c r="R607" s="21">
        <f>VLOOKUP(CONCATENATE($M607,$N607),Curriculos!$A$2:$J$332,8,FALSE)</f>
        <v>60</v>
      </c>
      <c r="S607" s="5" t="s">
        <v>33</v>
      </c>
      <c r="T607" s="22" t="s">
        <v>29</v>
      </c>
      <c r="U607" s="21" t="str">
        <f>VLOOKUP(CONCATENATE($M607,$N607),Curriculos!$A$2:$J$332,10,FALSE)</f>
        <v>DCEC</v>
      </c>
      <c r="V607" s="20" t="e">
        <f>VLOOKUP(CONCATENATE($M607,$N607,$T607),Oferta!$B$2:$R$360,17,FALSE)</f>
        <v>#N/A</v>
      </c>
      <c r="W607" s="20" t="e">
        <f>VLOOKUP(CONCATENATE($M607,$N607,$T607),Oferta!$B$2:$Q$360,12,FALSE)</f>
        <v>#N/A</v>
      </c>
      <c r="X607" s="22">
        <v>2</v>
      </c>
      <c r="Y607" s="23" t="e">
        <f>VLOOKUP(CONCATENATE($W607,$X607),Mtz_Horarios!$E$2:$H$92,2,FALSE)</f>
        <v>#N/A</v>
      </c>
      <c r="Z607" s="23" t="e">
        <f>VLOOKUP(CONCATENATE($W607,$X607),Mtz_Horarios!$E$2:$H$92,3,FALSE)</f>
        <v>#N/A</v>
      </c>
      <c r="AA607" s="24" t="e">
        <f>VLOOKUP(CONCATENATE($W607,$X607),Mtz_Horarios!$E$2:$H$92,4,FALSE)</f>
        <v>#N/A</v>
      </c>
      <c r="AB607" s="20" t="e">
        <f>VLOOKUP(CONCATENATE($M607,$N607,$T607),Oferta!$B$2:$Q$360,16,FALSE)</f>
        <v>#N/A</v>
      </c>
      <c r="AC607" s="20" t="e">
        <f>VLOOKUP(CONCATENATE($M607,$N607,$T607),Oferta!$B$2:$Q$360,15,FALSE)</f>
        <v>#N/A</v>
      </c>
      <c r="AI607" s="5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12"/>
      <c r="AW607" s="12"/>
    </row>
    <row r="608" spans="1:49" ht="15" customHeight="1">
      <c r="A608" s="12"/>
      <c r="B608" s="12"/>
      <c r="C608" s="12"/>
      <c r="D608" s="12"/>
      <c r="E608" s="12"/>
      <c r="F608" s="12"/>
      <c r="G608" s="12"/>
      <c r="H608" s="12" t="e">
        <f t="shared" si="8"/>
        <v>#N/A</v>
      </c>
      <c r="I608" s="12" t="e">
        <f>VLOOKUP(CONCATENATE(N608,T608),Simulador!$H$26:$H$33,1,FALSE)</f>
        <v>#N/A</v>
      </c>
      <c r="J608" s="12" t="e">
        <f t="shared" si="9"/>
        <v>#N/A</v>
      </c>
      <c r="K608" s="13" t="e">
        <f t="shared" si="10"/>
        <v>#N/A</v>
      </c>
      <c r="L608" s="12" t="e">
        <f t="shared" si="11"/>
        <v>#N/A</v>
      </c>
      <c r="M608" s="14" t="s">
        <v>31</v>
      </c>
      <c r="N608" s="3" t="s">
        <v>106</v>
      </c>
      <c r="O608" s="20" t="str">
        <f>VLOOKUP(CONCATENATE($M608,$N608),Curriculos!$A$2:$J$332,4,FALSE)</f>
        <v>ECONOMIA DO MEIO AMBIENTE</v>
      </c>
      <c r="P608" s="21" t="str">
        <f>VLOOKUP(CONCATENATE($M608,$N608),Curriculos!$A$2:$J$332,5,FALSE)</f>
        <v>OP</v>
      </c>
      <c r="Q608" s="21" t="e">
        <f>VLOOKUP($N608,Oferta!$D$2:$P$100,5,FALSE)</f>
        <v>#N/A</v>
      </c>
      <c r="R608" s="21">
        <f>VLOOKUP(CONCATENATE($M608,$N608),Curriculos!$A$2:$J$332,8,FALSE)</f>
        <v>60</v>
      </c>
      <c r="S608" s="5" t="s">
        <v>33</v>
      </c>
      <c r="T608" s="22" t="s">
        <v>29</v>
      </c>
      <c r="U608" s="21" t="str">
        <f>VLOOKUP(CONCATENATE($M608,$N608),Curriculos!$A$2:$J$332,10,FALSE)</f>
        <v>DCEC</v>
      </c>
      <c r="V608" s="20" t="e">
        <f>VLOOKUP(CONCATENATE($M608,$N608,$T608),Oferta!$B$2:$R$360,17,FALSE)</f>
        <v>#N/A</v>
      </c>
      <c r="W608" s="20" t="e">
        <f>VLOOKUP(CONCATENATE($M608,$N608,$T608),Oferta!$B$2:$Q$360,12,FALSE)</f>
        <v>#N/A</v>
      </c>
      <c r="X608" s="22">
        <v>3</v>
      </c>
      <c r="Y608" s="23" t="e">
        <f>VLOOKUP(CONCATENATE($W608,$X608),Mtz_Horarios!$E$2:$H$92,2,FALSE)</f>
        <v>#N/A</v>
      </c>
      <c r="Z608" s="23" t="e">
        <f>VLOOKUP(CONCATENATE($W608,$X608),Mtz_Horarios!$E$2:$H$92,3,FALSE)</f>
        <v>#N/A</v>
      </c>
      <c r="AA608" s="24" t="e">
        <f>VLOOKUP(CONCATENATE($W608,$X608),Mtz_Horarios!$E$2:$H$92,4,FALSE)</f>
        <v>#N/A</v>
      </c>
      <c r="AB608" s="20" t="e">
        <f>VLOOKUP(CONCATENATE($M608,$N608,$T608),Oferta!$B$2:$Q$360,16,FALSE)</f>
        <v>#N/A</v>
      </c>
      <c r="AC608" s="20" t="e">
        <f>VLOOKUP(CONCATENATE($M608,$N608,$T608),Oferta!$B$2:$Q$360,15,FALSE)</f>
        <v>#N/A</v>
      </c>
      <c r="AI608" s="5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12"/>
      <c r="AW608" s="12"/>
    </row>
    <row r="609" spans="1:49" ht="15" customHeight="1">
      <c r="A609" s="12"/>
      <c r="B609" s="12"/>
      <c r="C609" s="12"/>
      <c r="D609" s="12"/>
      <c r="E609" s="12"/>
      <c r="F609" s="12"/>
      <c r="G609" s="12"/>
      <c r="H609" s="12" t="e">
        <f t="shared" si="8"/>
        <v>#N/A</v>
      </c>
      <c r="I609" s="12" t="e">
        <f>VLOOKUP(CONCATENATE(N609,T609),Simulador!$H$26:$H$33,1,FALSE)</f>
        <v>#N/A</v>
      </c>
      <c r="J609" s="12" t="e">
        <f t="shared" si="9"/>
        <v>#N/A</v>
      </c>
      <c r="K609" s="13" t="e">
        <f t="shared" si="10"/>
        <v>#N/A</v>
      </c>
      <c r="L609" s="12" t="e">
        <f t="shared" si="11"/>
        <v>#N/A</v>
      </c>
      <c r="M609" s="14" t="s">
        <v>31</v>
      </c>
      <c r="N609" s="3" t="s">
        <v>106</v>
      </c>
      <c r="O609" s="20" t="str">
        <f>VLOOKUP(CONCATENATE($M609,$N609),Curriculos!$A$2:$J$332,4,FALSE)</f>
        <v>ECONOMIA DO MEIO AMBIENTE</v>
      </c>
      <c r="P609" s="21" t="str">
        <f>VLOOKUP(CONCATENATE($M609,$N609),Curriculos!$A$2:$J$332,5,FALSE)</f>
        <v>OP</v>
      </c>
      <c r="Q609" s="21" t="e">
        <f>VLOOKUP($N609,Oferta!$D$2:$P$100,5,FALSE)</f>
        <v>#N/A</v>
      </c>
      <c r="R609" s="21">
        <f>VLOOKUP(CONCATENATE($M609,$N609),Curriculos!$A$2:$J$332,8,FALSE)</f>
        <v>60</v>
      </c>
      <c r="S609" s="5" t="s">
        <v>33</v>
      </c>
      <c r="T609" s="22" t="s">
        <v>29</v>
      </c>
      <c r="U609" s="21" t="str">
        <f>VLOOKUP(CONCATENATE($M609,$N609),Curriculos!$A$2:$J$332,10,FALSE)</f>
        <v>DCEC</v>
      </c>
      <c r="V609" s="20" t="e">
        <f>VLOOKUP(CONCATENATE($M609,$N609,$T609),Oferta!$B$2:$R$360,17,FALSE)</f>
        <v>#N/A</v>
      </c>
      <c r="W609" s="20" t="e">
        <f>VLOOKUP(CONCATENATE($M609,$N609,$T609),Oferta!$B$2:$Q$360,12,FALSE)</f>
        <v>#N/A</v>
      </c>
      <c r="X609" s="22">
        <v>4</v>
      </c>
      <c r="Y609" s="23" t="e">
        <f>VLOOKUP(CONCATENATE($W609,$X609),Mtz_Horarios!$E$2:$H$92,2,FALSE)</f>
        <v>#N/A</v>
      </c>
      <c r="Z609" s="23" t="e">
        <f>VLOOKUP(CONCATENATE($W609,$X609),Mtz_Horarios!$E$2:$H$92,3,FALSE)</f>
        <v>#N/A</v>
      </c>
      <c r="AA609" s="24" t="e">
        <f>VLOOKUP(CONCATENATE($W609,$X609),Mtz_Horarios!$E$2:$H$92,4,FALSE)</f>
        <v>#N/A</v>
      </c>
      <c r="AB609" s="20" t="e">
        <f>VLOOKUP(CONCATENATE($M609,$N609,$T609),Oferta!$B$2:$Q$360,16,FALSE)</f>
        <v>#N/A</v>
      </c>
      <c r="AC609" s="20" t="e">
        <f>VLOOKUP(CONCATENATE($M609,$N609,$T609),Oferta!$B$2:$Q$360,15,FALSE)</f>
        <v>#N/A</v>
      </c>
      <c r="AI609" s="5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12"/>
      <c r="AW609" s="12"/>
    </row>
    <row r="610" spans="1:49" ht="15" customHeight="1">
      <c r="A610" s="12"/>
      <c r="B610" s="12"/>
      <c r="C610" s="12"/>
      <c r="D610" s="12"/>
      <c r="E610" s="12"/>
      <c r="F610" s="12"/>
      <c r="G610" s="12"/>
      <c r="H610" s="12" t="e">
        <f t="shared" si="8"/>
        <v>#N/A</v>
      </c>
      <c r="I610" s="12" t="e">
        <f>VLOOKUP(CONCATENATE(N610,T610),Simulador!$H$26:$H$33,1,FALSE)</f>
        <v>#N/A</v>
      </c>
      <c r="J610" s="12" t="e">
        <f t="shared" si="9"/>
        <v>#N/A</v>
      </c>
      <c r="K610" s="13" t="e">
        <f t="shared" si="10"/>
        <v>#N/A</v>
      </c>
      <c r="L610" s="12" t="e">
        <f t="shared" si="11"/>
        <v>#N/A</v>
      </c>
      <c r="M610" s="14" t="s">
        <v>25</v>
      </c>
      <c r="N610" s="3" t="s">
        <v>106</v>
      </c>
      <c r="O610" s="20" t="str">
        <f>VLOOKUP(CONCATENATE($M610,$N610),Curriculos!$A$2:$J$332,4,FALSE)</f>
        <v>ECONOMIA DO MEIO AMBIENTE</v>
      </c>
      <c r="P610" s="21" t="str">
        <f>VLOOKUP(CONCATENATE($M610,$N610),Curriculos!$A$2:$J$332,5,FALSE)</f>
        <v>OP</v>
      </c>
      <c r="Q610" s="21" t="e">
        <f>VLOOKUP($N610,Oferta!$D$2:$P$100,5,FALSE)</f>
        <v>#N/A</v>
      </c>
      <c r="R610" s="21">
        <f>VLOOKUP(CONCATENATE($M610,$N610),Curriculos!$A$2:$J$332,8,FALSE)</f>
        <v>60</v>
      </c>
      <c r="S610" s="5" t="s">
        <v>33</v>
      </c>
      <c r="T610" s="22" t="s">
        <v>29</v>
      </c>
      <c r="U610" s="21" t="str">
        <f>VLOOKUP(CONCATENATE($M610,$N610),Curriculos!$A$2:$J$332,10,FALSE)</f>
        <v>DCEC</v>
      </c>
      <c r="V610" s="20" t="e">
        <f>VLOOKUP(CONCATENATE($M610,$N610,$T610),Oferta!$B$2:$R$360,17,FALSE)</f>
        <v>#N/A</v>
      </c>
      <c r="W610" s="20" t="e">
        <f>VLOOKUP(CONCATENATE($M610,$N610,$T610),Oferta!$B$2:$Q$360,12,FALSE)</f>
        <v>#N/A</v>
      </c>
      <c r="X610" s="22">
        <v>1</v>
      </c>
      <c r="Y610" s="23" t="e">
        <f>VLOOKUP(CONCATENATE($W610,$X610),Mtz_Horarios!$E$2:$H$92,2,FALSE)</f>
        <v>#N/A</v>
      </c>
      <c r="Z610" s="23" t="e">
        <f>VLOOKUP(CONCATENATE($W610,$X610),Mtz_Horarios!$E$2:$H$92,3,FALSE)</f>
        <v>#N/A</v>
      </c>
      <c r="AA610" s="24" t="e">
        <f>VLOOKUP(CONCATENATE($W610,$X610),Mtz_Horarios!$E$2:$H$92,4,FALSE)</f>
        <v>#N/A</v>
      </c>
      <c r="AB610" s="20" t="e">
        <f>VLOOKUP(CONCATENATE($M610,$N610,$T610),Oferta!$B$2:$Q$360,16,FALSE)</f>
        <v>#N/A</v>
      </c>
      <c r="AC610" s="20" t="e">
        <f>VLOOKUP(CONCATENATE($M610,$N610,$T610),Oferta!$B$2:$Q$360,15,FALSE)</f>
        <v>#N/A</v>
      </c>
      <c r="AI610" s="5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12"/>
      <c r="AW610" s="12"/>
    </row>
    <row r="611" spans="1:49" ht="15" customHeight="1">
      <c r="A611" s="12"/>
      <c r="B611" s="12"/>
      <c r="C611" s="12"/>
      <c r="D611" s="12"/>
      <c r="E611" s="12"/>
      <c r="F611" s="12"/>
      <c r="G611" s="12"/>
      <c r="H611" s="12" t="e">
        <f t="shared" si="8"/>
        <v>#N/A</v>
      </c>
      <c r="I611" s="12" t="e">
        <f>VLOOKUP(CONCATENATE(N611,T611),Simulador!$H$26:$H$33,1,FALSE)</f>
        <v>#N/A</v>
      </c>
      <c r="J611" s="12" t="e">
        <f t="shared" si="9"/>
        <v>#N/A</v>
      </c>
      <c r="K611" s="13" t="e">
        <f t="shared" si="10"/>
        <v>#N/A</v>
      </c>
      <c r="L611" s="12" t="e">
        <f t="shared" si="11"/>
        <v>#N/A</v>
      </c>
      <c r="M611" s="14" t="s">
        <v>25</v>
      </c>
      <c r="N611" s="3" t="s">
        <v>106</v>
      </c>
      <c r="O611" s="20" t="str">
        <f>VLOOKUP(CONCATENATE($M611,$N611),Curriculos!$A$2:$J$332,4,FALSE)</f>
        <v>ECONOMIA DO MEIO AMBIENTE</v>
      </c>
      <c r="P611" s="21" t="str">
        <f>VLOOKUP(CONCATENATE($M611,$N611),Curriculos!$A$2:$J$332,5,FALSE)</f>
        <v>OP</v>
      </c>
      <c r="Q611" s="21" t="e">
        <f>VLOOKUP($N611,Oferta!$D$2:$P$100,5,FALSE)</f>
        <v>#N/A</v>
      </c>
      <c r="R611" s="21">
        <f>VLOOKUP(CONCATENATE($M611,$N611),Curriculos!$A$2:$J$332,8,FALSE)</f>
        <v>60</v>
      </c>
      <c r="S611" s="5" t="s">
        <v>33</v>
      </c>
      <c r="T611" s="22" t="s">
        <v>29</v>
      </c>
      <c r="U611" s="21" t="str">
        <f>VLOOKUP(CONCATENATE($M611,$N611),Curriculos!$A$2:$J$332,10,FALSE)</f>
        <v>DCEC</v>
      </c>
      <c r="V611" s="20" t="e">
        <f>VLOOKUP(CONCATENATE($M611,$N611,$T611),Oferta!$B$2:$R$360,17,FALSE)</f>
        <v>#N/A</v>
      </c>
      <c r="W611" s="20" t="e">
        <f>VLOOKUP(CONCATENATE($M611,$N611,$T611),Oferta!$B$2:$Q$360,12,FALSE)</f>
        <v>#N/A</v>
      </c>
      <c r="X611" s="22">
        <v>2</v>
      </c>
      <c r="Y611" s="23" t="e">
        <f>VLOOKUP(CONCATENATE($W611,$X611),Mtz_Horarios!$E$2:$H$92,2,FALSE)</f>
        <v>#N/A</v>
      </c>
      <c r="Z611" s="23" t="e">
        <f>VLOOKUP(CONCATENATE($W611,$X611),Mtz_Horarios!$E$2:$H$92,3,FALSE)</f>
        <v>#N/A</v>
      </c>
      <c r="AA611" s="24" t="e">
        <f>VLOOKUP(CONCATENATE($W611,$X611),Mtz_Horarios!$E$2:$H$92,4,FALSE)</f>
        <v>#N/A</v>
      </c>
      <c r="AB611" s="20" t="e">
        <f>VLOOKUP(CONCATENATE($M611,$N611,$T611),Oferta!$B$2:$Q$360,16,FALSE)</f>
        <v>#N/A</v>
      </c>
      <c r="AC611" s="20" t="e">
        <f>VLOOKUP(CONCATENATE($M611,$N611,$T611),Oferta!$B$2:$Q$360,15,FALSE)</f>
        <v>#N/A</v>
      </c>
      <c r="AI611" s="5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12"/>
      <c r="AW611" s="12"/>
    </row>
    <row r="612" spans="1:49" ht="15" customHeight="1">
      <c r="A612" s="12"/>
      <c r="B612" s="12"/>
      <c r="C612" s="12"/>
      <c r="D612" s="12"/>
      <c r="E612" s="12"/>
      <c r="F612" s="12"/>
      <c r="G612" s="12"/>
      <c r="H612" s="12" t="e">
        <f t="shared" si="8"/>
        <v>#N/A</v>
      </c>
      <c r="I612" s="12" t="e">
        <f>VLOOKUP(CONCATENATE(N612,T612),Simulador!$H$26:$H$33,1,FALSE)</f>
        <v>#N/A</v>
      </c>
      <c r="J612" s="12" t="e">
        <f t="shared" si="9"/>
        <v>#N/A</v>
      </c>
      <c r="K612" s="13" t="e">
        <f t="shared" si="10"/>
        <v>#N/A</v>
      </c>
      <c r="L612" s="12" t="e">
        <f t="shared" si="11"/>
        <v>#N/A</v>
      </c>
      <c r="M612" s="14" t="s">
        <v>25</v>
      </c>
      <c r="N612" s="3" t="s">
        <v>106</v>
      </c>
      <c r="O612" s="20" t="str">
        <f>VLOOKUP(CONCATENATE($M612,$N612),Curriculos!$A$2:$J$332,4,FALSE)</f>
        <v>ECONOMIA DO MEIO AMBIENTE</v>
      </c>
      <c r="P612" s="21" t="str">
        <f>VLOOKUP(CONCATENATE($M612,$N612),Curriculos!$A$2:$J$332,5,FALSE)</f>
        <v>OP</v>
      </c>
      <c r="Q612" s="21" t="e">
        <f>VLOOKUP($N612,Oferta!$D$2:$P$100,5,FALSE)</f>
        <v>#N/A</v>
      </c>
      <c r="R612" s="21">
        <f>VLOOKUP(CONCATENATE($M612,$N612),Curriculos!$A$2:$J$332,8,FALSE)</f>
        <v>60</v>
      </c>
      <c r="S612" s="5" t="s">
        <v>33</v>
      </c>
      <c r="T612" s="22" t="s">
        <v>29</v>
      </c>
      <c r="U612" s="21" t="str">
        <f>VLOOKUP(CONCATENATE($M612,$N612),Curriculos!$A$2:$J$332,10,FALSE)</f>
        <v>DCEC</v>
      </c>
      <c r="V612" s="20" t="e">
        <f>VLOOKUP(CONCATENATE($M612,$N612,$T612),Oferta!$B$2:$R$360,17,FALSE)</f>
        <v>#N/A</v>
      </c>
      <c r="W612" s="20" t="e">
        <f>VLOOKUP(CONCATENATE($M612,$N612,$T612),Oferta!$B$2:$Q$360,12,FALSE)</f>
        <v>#N/A</v>
      </c>
      <c r="X612" s="22">
        <v>3</v>
      </c>
      <c r="Y612" s="23" t="e">
        <f>VLOOKUP(CONCATENATE($W612,$X612),Mtz_Horarios!$E$2:$H$92,2,FALSE)</f>
        <v>#N/A</v>
      </c>
      <c r="Z612" s="23" t="e">
        <f>VLOOKUP(CONCATENATE($W612,$X612),Mtz_Horarios!$E$2:$H$92,3,FALSE)</f>
        <v>#N/A</v>
      </c>
      <c r="AA612" s="24" t="e">
        <f>VLOOKUP(CONCATENATE($W612,$X612),Mtz_Horarios!$E$2:$H$92,4,FALSE)</f>
        <v>#N/A</v>
      </c>
      <c r="AB612" s="20" t="e">
        <f>VLOOKUP(CONCATENATE($M612,$N612,$T612),Oferta!$B$2:$Q$360,16,FALSE)</f>
        <v>#N/A</v>
      </c>
      <c r="AC612" s="20" t="e">
        <f>VLOOKUP(CONCATENATE($M612,$N612,$T612),Oferta!$B$2:$Q$360,15,FALSE)</f>
        <v>#N/A</v>
      </c>
      <c r="AI612" s="5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12"/>
      <c r="AW612" s="12"/>
    </row>
    <row r="613" spans="1:49" ht="15" customHeight="1">
      <c r="A613" s="12"/>
      <c r="B613" s="12"/>
      <c r="C613" s="12"/>
      <c r="D613" s="12"/>
      <c r="E613" s="12"/>
      <c r="F613" s="12"/>
      <c r="G613" s="12"/>
      <c r="H613" s="12" t="e">
        <f t="shared" si="8"/>
        <v>#N/A</v>
      </c>
      <c r="I613" s="12" t="e">
        <f>VLOOKUP(CONCATENATE(N613,T613),Simulador!$H$26:$H$33,1,FALSE)</f>
        <v>#N/A</v>
      </c>
      <c r="J613" s="12" t="e">
        <f t="shared" si="9"/>
        <v>#N/A</v>
      </c>
      <c r="K613" s="13" t="e">
        <f t="shared" si="10"/>
        <v>#N/A</v>
      </c>
      <c r="L613" s="12" t="e">
        <f t="shared" si="11"/>
        <v>#N/A</v>
      </c>
      <c r="M613" s="14" t="s">
        <v>25</v>
      </c>
      <c r="N613" s="3" t="s">
        <v>106</v>
      </c>
      <c r="O613" s="20" t="str">
        <f>VLOOKUP(CONCATENATE($M613,$N613),Curriculos!$A$2:$J$332,4,FALSE)</f>
        <v>ECONOMIA DO MEIO AMBIENTE</v>
      </c>
      <c r="P613" s="21" t="str">
        <f>VLOOKUP(CONCATENATE($M613,$N613),Curriculos!$A$2:$J$332,5,FALSE)</f>
        <v>OP</v>
      </c>
      <c r="Q613" s="21" t="e">
        <f>VLOOKUP($N613,Oferta!$D$2:$P$100,5,FALSE)</f>
        <v>#N/A</v>
      </c>
      <c r="R613" s="21">
        <f>VLOOKUP(CONCATENATE($M613,$N613),Curriculos!$A$2:$J$332,8,FALSE)</f>
        <v>60</v>
      </c>
      <c r="S613" s="5" t="s">
        <v>33</v>
      </c>
      <c r="T613" s="22" t="s">
        <v>29</v>
      </c>
      <c r="U613" s="21" t="str">
        <f>VLOOKUP(CONCATENATE($M613,$N613),Curriculos!$A$2:$J$332,10,FALSE)</f>
        <v>DCEC</v>
      </c>
      <c r="V613" s="20" t="e">
        <f>VLOOKUP(CONCATENATE($M613,$N613,$T613),Oferta!$B$2:$R$360,17,FALSE)</f>
        <v>#N/A</v>
      </c>
      <c r="W613" s="20" t="e">
        <f>VLOOKUP(CONCATENATE($M613,$N613,$T613),Oferta!$B$2:$Q$360,12,FALSE)</f>
        <v>#N/A</v>
      </c>
      <c r="X613" s="22">
        <v>4</v>
      </c>
      <c r="Y613" s="23" t="e">
        <f>VLOOKUP(CONCATENATE($W613,$X613),Mtz_Horarios!$E$2:$H$92,2,FALSE)</f>
        <v>#N/A</v>
      </c>
      <c r="Z613" s="23" t="e">
        <f>VLOOKUP(CONCATENATE($W613,$X613),Mtz_Horarios!$E$2:$H$92,3,FALSE)</f>
        <v>#N/A</v>
      </c>
      <c r="AA613" s="24" t="e">
        <f>VLOOKUP(CONCATENATE($W613,$X613),Mtz_Horarios!$E$2:$H$92,4,FALSE)</f>
        <v>#N/A</v>
      </c>
      <c r="AB613" s="20" t="e">
        <f>VLOOKUP(CONCATENATE($M613,$N613,$T613),Oferta!$B$2:$Q$360,16,FALSE)</f>
        <v>#N/A</v>
      </c>
      <c r="AC613" s="20" t="e">
        <f>VLOOKUP(CONCATENATE($M613,$N613,$T613),Oferta!$B$2:$Q$360,15,FALSE)</f>
        <v>#N/A</v>
      </c>
      <c r="AI613" s="5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12"/>
      <c r="AW613" s="12"/>
    </row>
    <row r="614" spans="1:49" ht="15" customHeight="1">
      <c r="A614" s="12"/>
      <c r="B614" s="12"/>
      <c r="C614" s="12"/>
      <c r="D614" s="12"/>
      <c r="E614" s="12"/>
      <c r="F614" s="12"/>
      <c r="G614" s="12"/>
      <c r="H614" s="12" t="e">
        <f t="shared" si="8"/>
        <v>#N/A</v>
      </c>
      <c r="I614" s="12" t="e">
        <f>VLOOKUP(CONCATENATE(N614,T614),Simulador!$H$26:$H$33,1,FALSE)</f>
        <v>#N/A</v>
      </c>
      <c r="J614" s="12" t="e">
        <f t="shared" si="9"/>
        <v>#N/A</v>
      </c>
      <c r="K614" s="13" t="e">
        <f t="shared" si="10"/>
        <v>#N/A</v>
      </c>
      <c r="L614" s="12" t="e">
        <f t="shared" si="11"/>
        <v>#N/A</v>
      </c>
      <c r="M614" s="14" t="s">
        <v>22</v>
      </c>
      <c r="N614" s="3" t="s">
        <v>106</v>
      </c>
      <c r="O614" s="20" t="str">
        <f>VLOOKUP(CONCATENATE($M614,$N614),Curriculos!$A$2:$J$332,4,FALSE)</f>
        <v>ECONOMIA DO MEIO AMBIENTE</v>
      </c>
      <c r="P614" s="21" t="str">
        <f>VLOOKUP(CONCATENATE($M614,$N614),Curriculos!$A$2:$J$332,5,FALSE)</f>
        <v>OP</v>
      </c>
      <c r="Q614" s="21" t="e">
        <f>VLOOKUP($N614,Oferta!$D$2:$P$100,5,FALSE)</f>
        <v>#N/A</v>
      </c>
      <c r="R614" s="21">
        <f>VLOOKUP(CONCATENATE($M614,$N614),Curriculos!$A$2:$J$332,8,FALSE)</f>
        <v>60</v>
      </c>
      <c r="S614" s="5" t="s">
        <v>33</v>
      </c>
      <c r="T614" s="22" t="s">
        <v>24</v>
      </c>
      <c r="U614" s="21" t="str">
        <f>VLOOKUP(CONCATENATE($M614,$N614),Curriculos!$A$2:$J$332,10,FALSE)</f>
        <v>DCEC</v>
      </c>
      <c r="V614" s="20" t="e">
        <f>VLOOKUP(CONCATENATE($M614,$N614,$T614),Oferta!$B$2:$R$360,17,FALSE)</f>
        <v>#N/A</v>
      </c>
      <c r="W614" s="20" t="e">
        <f>VLOOKUP(CONCATENATE($M614,$N614,$T614),Oferta!$B$2:$Q$360,12,FALSE)</f>
        <v>#N/A</v>
      </c>
      <c r="X614" s="22">
        <v>1</v>
      </c>
      <c r="Y614" s="23" t="e">
        <f>VLOOKUP(CONCATENATE($W614,$X614),Mtz_Horarios!$E$2:$H$92,2,FALSE)</f>
        <v>#N/A</v>
      </c>
      <c r="Z614" s="23" t="e">
        <f>VLOOKUP(CONCATENATE($W614,$X614),Mtz_Horarios!$E$2:$H$92,3,FALSE)</f>
        <v>#N/A</v>
      </c>
      <c r="AA614" s="24" t="e">
        <f>VLOOKUP(CONCATENATE($W614,$X614),Mtz_Horarios!$E$2:$H$92,4,FALSE)</f>
        <v>#N/A</v>
      </c>
      <c r="AB614" s="20" t="e">
        <f>VLOOKUP(CONCATENATE($M614,$N614,$T614),Oferta!$B$2:$Q$360,16,FALSE)</f>
        <v>#N/A</v>
      </c>
      <c r="AC614" s="20" t="e">
        <f>VLOOKUP(CONCATENATE($M614,$N614,$T614),Oferta!$B$2:$Q$360,15,FALSE)</f>
        <v>#N/A</v>
      </c>
      <c r="AI614" s="5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12"/>
      <c r="AW614" s="12"/>
    </row>
    <row r="615" spans="1:49" ht="15" customHeight="1">
      <c r="A615" s="12"/>
      <c r="B615" s="12"/>
      <c r="C615" s="12"/>
      <c r="D615" s="12"/>
      <c r="E615" s="12"/>
      <c r="F615" s="12"/>
      <c r="G615" s="12"/>
      <c r="H615" s="12" t="e">
        <f t="shared" si="8"/>
        <v>#N/A</v>
      </c>
      <c r="I615" s="12" t="e">
        <f>VLOOKUP(CONCATENATE(N615,T615),Simulador!$H$26:$H$33,1,FALSE)</f>
        <v>#N/A</v>
      </c>
      <c r="J615" s="12" t="e">
        <f t="shared" si="9"/>
        <v>#N/A</v>
      </c>
      <c r="K615" s="13" t="e">
        <f t="shared" si="10"/>
        <v>#N/A</v>
      </c>
      <c r="L615" s="12" t="e">
        <f t="shared" si="11"/>
        <v>#N/A</v>
      </c>
      <c r="M615" s="14" t="s">
        <v>22</v>
      </c>
      <c r="N615" s="3" t="s">
        <v>106</v>
      </c>
      <c r="O615" s="20" t="str">
        <f>VLOOKUP(CONCATENATE($M615,$N615),Curriculos!$A$2:$J$332,4,FALSE)</f>
        <v>ECONOMIA DO MEIO AMBIENTE</v>
      </c>
      <c r="P615" s="21" t="str">
        <f>VLOOKUP(CONCATENATE($M615,$N615),Curriculos!$A$2:$J$332,5,FALSE)</f>
        <v>OP</v>
      </c>
      <c r="Q615" s="21" t="e">
        <f>VLOOKUP($N615,Oferta!$D$2:$P$100,5,FALSE)</f>
        <v>#N/A</v>
      </c>
      <c r="R615" s="21">
        <f>VLOOKUP(CONCATENATE($M615,$N615),Curriculos!$A$2:$J$332,8,FALSE)</f>
        <v>60</v>
      </c>
      <c r="S615" s="5" t="s">
        <v>33</v>
      </c>
      <c r="T615" s="22" t="s">
        <v>24</v>
      </c>
      <c r="U615" s="21" t="str">
        <f>VLOOKUP(CONCATENATE($M615,$N615),Curriculos!$A$2:$J$332,10,FALSE)</f>
        <v>DCEC</v>
      </c>
      <c r="V615" s="20" t="e">
        <f>VLOOKUP(CONCATENATE($M615,$N615,$T615),Oferta!$B$2:$R$360,17,FALSE)</f>
        <v>#N/A</v>
      </c>
      <c r="W615" s="20" t="e">
        <f>VLOOKUP(CONCATENATE($M615,$N615,$T615),Oferta!$B$2:$Q$360,12,FALSE)</f>
        <v>#N/A</v>
      </c>
      <c r="X615" s="22">
        <v>2</v>
      </c>
      <c r="Y615" s="23" t="e">
        <f>VLOOKUP(CONCATENATE($W615,$X615),Mtz_Horarios!$E$2:$H$92,2,FALSE)</f>
        <v>#N/A</v>
      </c>
      <c r="Z615" s="23" t="e">
        <f>VLOOKUP(CONCATENATE($W615,$X615),Mtz_Horarios!$E$2:$H$92,3,FALSE)</f>
        <v>#N/A</v>
      </c>
      <c r="AA615" s="24" t="e">
        <f>VLOOKUP(CONCATENATE($W615,$X615),Mtz_Horarios!$E$2:$H$92,4,FALSE)</f>
        <v>#N/A</v>
      </c>
      <c r="AB615" s="20" t="e">
        <f>VLOOKUP(CONCATENATE($M615,$N615,$T615),Oferta!$B$2:$Q$360,16,FALSE)</f>
        <v>#N/A</v>
      </c>
      <c r="AC615" s="20" t="e">
        <f>VLOOKUP(CONCATENATE($M615,$N615,$T615),Oferta!$B$2:$Q$360,15,FALSE)</f>
        <v>#N/A</v>
      </c>
      <c r="AI615" s="5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12"/>
      <c r="AW615" s="12"/>
    </row>
    <row r="616" spans="1:49" ht="15" customHeight="1">
      <c r="A616" s="12"/>
      <c r="B616" s="12"/>
      <c r="C616" s="12"/>
      <c r="D616" s="12"/>
      <c r="E616" s="12"/>
      <c r="F616" s="12"/>
      <c r="G616" s="12"/>
      <c r="H616" s="12" t="e">
        <f t="shared" si="8"/>
        <v>#N/A</v>
      </c>
      <c r="I616" s="12" t="e">
        <f>VLOOKUP(CONCATENATE(N616,T616),Simulador!$H$26:$H$33,1,FALSE)</f>
        <v>#N/A</v>
      </c>
      <c r="J616" s="12" t="e">
        <f t="shared" si="9"/>
        <v>#N/A</v>
      </c>
      <c r="K616" s="13" t="e">
        <f t="shared" si="10"/>
        <v>#N/A</v>
      </c>
      <c r="L616" s="12" t="e">
        <f t="shared" si="11"/>
        <v>#N/A</v>
      </c>
      <c r="M616" s="14" t="s">
        <v>22</v>
      </c>
      <c r="N616" s="3" t="s">
        <v>106</v>
      </c>
      <c r="O616" s="20" t="str">
        <f>VLOOKUP(CONCATENATE($M616,$N616),Curriculos!$A$2:$J$332,4,FALSE)</f>
        <v>ECONOMIA DO MEIO AMBIENTE</v>
      </c>
      <c r="P616" s="21" t="str">
        <f>VLOOKUP(CONCATENATE($M616,$N616),Curriculos!$A$2:$J$332,5,FALSE)</f>
        <v>OP</v>
      </c>
      <c r="Q616" s="21" t="e">
        <f>VLOOKUP($N616,Oferta!$D$2:$P$100,5,FALSE)</f>
        <v>#N/A</v>
      </c>
      <c r="R616" s="21">
        <f>VLOOKUP(CONCATENATE($M616,$N616),Curriculos!$A$2:$J$332,8,FALSE)</f>
        <v>60</v>
      </c>
      <c r="S616" s="5" t="s">
        <v>33</v>
      </c>
      <c r="T616" s="22" t="s">
        <v>24</v>
      </c>
      <c r="U616" s="21" t="str">
        <f>VLOOKUP(CONCATENATE($M616,$N616),Curriculos!$A$2:$J$332,10,FALSE)</f>
        <v>DCEC</v>
      </c>
      <c r="V616" s="20" t="e">
        <f>VLOOKUP(CONCATENATE($M616,$N616,$T616),Oferta!$B$2:$R$360,17,FALSE)</f>
        <v>#N/A</v>
      </c>
      <c r="W616" s="20" t="e">
        <f>VLOOKUP(CONCATENATE($M616,$N616,$T616),Oferta!$B$2:$Q$360,12,FALSE)</f>
        <v>#N/A</v>
      </c>
      <c r="X616" s="22">
        <v>3</v>
      </c>
      <c r="Y616" s="23" t="e">
        <f>VLOOKUP(CONCATENATE($W616,$X616),Mtz_Horarios!$E$2:$H$92,2,FALSE)</f>
        <v>#N/A</v>
      </c>
      <c r="Z616" s="23" t="e">
        <f>VLOOKUP(CONCATENATE($W616,$X616),Mtz_Horarios!$E$2:$H$92,3,FALSE)</f>
        <v>#N/A</v>
      </c>
      <c r="AA616" s="24" t="e">
        <f>VLOOKUP(CONCATENATE($W616,$X616),Mtz_Horarios!$E$2:$H$92,4,FALSE)</f>
        <v>#N/A</v>
      </c>
      <c r="AB616" s="20" t="e">
        <f>VLOOKUP(CONCATENATE($M616,$N616,$T616),Oferta!$B$2:$Q$360,16,FALSE)</f>
        <v>#N/A</v>
      </c>
      <c r="AC616" s="20" t="e">
        <f>VLOOKUP(CONCATENATE($M616,$N616,$T616),Oferta!$B$2:$Q$360,15,FALSE)</f>
        <v>#N/A</v>
      </c>
      <c r="AI616" s="5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12"/>
      <c r="AW616" s="12"/>
    </row>
    <row r="617" spans="1:49" ht="15" customHeight="1">
      <c r="A617" s="12"/>
      <c r="B617" s="12"/>
      <c r="C617" s="12"/>
      <c r="D617" s="12"/>
      <c r="E617" s="12"/>
      <c r="F617" s="12"/>
      <c r="G617" s="12"/>
      <c r="H617" s="12" t="e">
        <f t="shared" si="8"/>
        <v>#N/A</v>
      </c>
      <c r="I617" s="12" t="e">
        <f>VLOOKUP(CONCATENATE(N617,T617),Simulador!$H$26:$H$33,1,FALSE)</f>
        <v>#N/A</v>
      </c>
      <c r="J617" s="12" t="e">
        <f t="shared" si="9"/>
        <v>#N/A</v>
      </c>
      <c r="K617" s="13" t="e">
        <f t="shared" si="10"/>
        <v>#N/A</v>
      </c>
      <c r="L617" s="12" t="e">
        <f t="shared" si="11"/>
        <v>#N/A</v>
      </c>
      <c r="M617" s="14" t="s">
        <v>22</v>
      </c>
      <c r="N617" s="3" t="s">
        <v>106</v>
      </c>
      <c r="O617" s="20" t="str">
        <f>VLOOKUP(CONCATENATE($M617,$N617),Curriculos!$A$2:$J$332,4,FALSE)</f>
        <v>ECONOMIA DO MEIO AMBIENTE</v>
      </c>
      <c r="P617" s="21" t="str">
        <f>VLOOKUP(CONCATENATE($M617,$N617),Curriculos!$A$2:$J$332,5,FALSE)</f>
        <v>OP</v>
      </c>
      <c r="Q617" s="21" t="e">
        <f>VLOOKUP($N617,Oferta!$D$2:$P$100,5,FALSE)</f>
        <v>#N/A</v>
      </c>
      <c r="R617" s="21">
        <f>VLOOKUP(CONCATENATE($M617,$N617),Curriculos!$A$2:$J$332,8,FALSE)</f>
        <v>60</v>
      </c>
      <c r="S617" s="5" t="s">
        <v>33</v>
      </c>
      <c r="T617" s="22" t="s">
        <v>24</v>
      </c>
      <c r="U617" s="21" t="str">
        <f>VLOOKUP(CONCATENATE($M617,$N617),Curriculos!$A$2:$J$332,10,FALSE)</f>
        <v>DCEC</v>
      </c>
      <c r="V617" s="20" t="e">
        <f>VLOOKUP(CONCATENATE($M617,$N617,$T617),Oferta!$B$2:$R$360,17,FALSE)</f>
        <v>#N/A</v>
      </c>
      <c r="W617" s="20" t="e">
        <f>VLOOKUP(CONCATENATE($M617,$N617,$T617),Oferta!$B$2:$Q$360,12,FALSE)</f>
        <v>#N/A</v>
      </c>
      <c r="X617" s="22">
        <v>4</v>
      </c>
      <c r="Y617" s="23" t="e">
        <f>VLOOKUP(CONCATENATE($W617,$X617),Mtz_Horarios!$E$2:$H$92,2,FALSE)</f>
        <v>#N/A</v>
      </c>
      <c r="Z617" s="23" t="e">
        <f>VLOOKUP(CONCATENATE($W617,$X617),Mtz_Horarios!$E$2:$H$92,3,FALSE)</f>
        <v>#N/A</v>
      </c>
      <c r="AA617" s="24" t="e">
        <f>VLOOKUP(CONCATENATE($W617,$X617),Mtz_Horarios!$E$2:$H$92,4,FALSE)</f>
        <v>#N/A</v>
      </c>
      <c r="AB617" s="20" t="e">
        <f>VLOOKUP(CONCATENATE($M617,$N617,$T617),Oferta!$B$2:$Q$360,16,FALSE)</f>
        <v>#N/A</v>
      </c>
      <c r="AC617" s="20" t="e">
        <f>VLOOKUP(CONCATENATE($M617,$N617,$T617),Oferta!$B$2:$Q$360,15,FALSE)</f>
        <v>#N/A</v>
      </c>
      <c r="AI617" s="5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12"/>
      <c r="AW617" s="12"/>
    </row>
    <row r="618" spans="1:49" ht="15" customHeight="1">
      <c r="A618" s="12"/>
      <c r="B618" s="12"/>
      <c r="C618" s="12"/>
      <c r="D618" s="12"/>
      <c r="E618" s="12"/>
      <c r="F618" s="12"/>
      <c r="G618" s="12"/>
      <c r="H618" s="12" t="e">
        <f t="shared" si="8"/>
        <v>#N/A</v>
      </c>
      <c r="I618" s="12" t="e">
        <f>VLOOKUP(CONCATENATE(N618,T618),Simulador!$H$26:$H$33,1,FALSE)</f>
        <v>#N/A</v>
      </c>
      <c r="J618" s="12" t="e">
        <f t="shared" si="9"/>
        <v>#N/A</v>
      </c>
      <c r="K618" s="13" t="e">
        <f t="shared" si="10"/>
        <v>#N/A</v>
      </c>
      <c r="L618" s="12" t="e">
        <f t="shared" si="11"/>
        <v>#N/A</v>
      </c>
      <c r="M618" s="14" t="s">
        <v>31</v>
      </c>
      <c r="N618" s="3" t="s">
        <v>107</v>
      </c>
      <c r="O618" s="15" t="str">
        <f>VLOOKUP(CONCATENATE($M618,$N618),Curriculos!$A$2:$J$332,4,FALSE)</f>
        <v>ECONOMIA DO SETOR PÚBLICO</v>
      </c>
      <c r="P618" s="16" t="str">
        <f>VLOOKUP(CONCATENATE($M618,$N618),Curriculos!$A$2:$J$332,5,FALSE)</f>
        <v>OB</v>
      </c>
      <c r="Q618" s="16" t="str">
        <f>VLOOKUP($N618,Oferta!$D$2:$P$100,5,FALSE)</f>
        <v>T</v>
      </c>
      <c r="R618" s="16">
        <f>VLOOKUP(CONCATENATE($M618,$N618),Curriculos!$A$2:$J$332,8,FALSE)</f>
        <v>90</v>
      </c>
      <c r="S618" s="17" t="s">
        <v>33</v>
      </c>
      <c r="T618" s="17" t="s">
        <v>24</v>
      </c>
      <c r="U618" s="16" t="str">
        <f>VLOOKUP(CONCATENATE($M618,$N618),Curriculos!$A$2:$J$332,10,FALSE)</f>
        <v>DCEC</v>
      </c>
      <c r="V618" s="15" t="e">
        <f>VLOOKUP(CONCATENATE($M618,$N618,$T618),Oferta!$B$2:$R$360,17,FALSE)</f>
        <v>#N/A</v>
      </c>
      <c r="W618" s="15" t="e">
        <f>VLOOKUP(CONCATENATE($M618,$N618,$T618),Oferta!$B$2:$Q$360,12,FALSE)</f>
        <v>#N/A</v>
      </c>
      <c r="X618" s="17">
        <v>1</v>
      </c>
      <c r="Y618" s="18" t="e">
        <f>VLOOKUP(CONCATENATE($W618,$X618),Mtz_Horarios!$E$2:$H$92,2,FALSE)</f>
        <v>#N/A</v>
      </c>
      <c r="Z618" s="18" t="e">
        <f>VLOOKUP(CONCATENATE($W618,$X618),Mtz_Horarios!$E$2:$H$92,3,FALSE)</f>
        <v>#N/A</v>
      </c>
      <c r="AA618" s="19" t="e">
        <f>VLOOKUP(CONCATENATE($W618,$X618),Mtz_Horarios!$E$2:$H$92,4,FALSE)</f>
        <v>#N/A</v>
      </c>
      <c r="AB618" s="15" t="e">
        <f>VLOOKUP(CONCATENATE($M618,$N618,$T618),Oferta!$B$2:$Q$360,16,FALSE)</f>
        <v>#N/A</v>
      </c>
      <c r="AC618" s="15" t="e">
        <f>VLOOKUP(CONCATENATE($M618,$N618,$T618),Oferta!$B$2:$Q$360,15,FALSE)</f>
        <v>#N/A</v>
      </c>
      <c r="AI618" s="5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12"/>
      <c r="AW618" s="12"/>
    </row>
    <row r="619" spans="1:49" ht="15" customHeight="1">
      <c r="A619" s="12"/>
      <c r="B619" s="12"/>
      <c r="C619" s="12"/>
      <c r="D619" s="12"/>
      <c r="E619" s="12"/>
      <c r="F619" s="12"/>
      <c r="G619" s="12"/>
      <c r="H619" s="12" t="e">
        <f t="shared" si="8"/>
        <v>#N/A</v>
      </c>
      <c r="I619" s="12" t="e">
        <f>VLOOKUP(CONCATENATE(N619,T619),Simulador!$H$26:$H$33,1,FALSE)</f>
        <v>#N/A</v>
      </c>
      <c r="J619" s="12" t="e">
        <f t="shared" si="9"/>
        <v>#N/A</v>
      </c>
      <c r="K619" s="13" t="e">
        <f t="shared" si="10"/>
        <v>#N/A</v>
      </c>
      <c r="L619" s="12" t="e">
        <f t="shared" si="11"/>
        <v>#N/A</v>
      </c>
      <c r="M619" s="14" t="s">
        <v>31</v>
      </c>
      <c r="N619" s="3" t="s">
        <v>107</v>
      </c>
      <c r="O619" s="15" t="str">
        <f>VLOOKUP(CONCATENATE($M619,$N619),Curriculos!$A$2:$J$332,4,FALSE)</f>
        <v>ECONOMIA DO SETOR PÚBLICO</v>
      </c>
      <c r="P619" s="16" t="str">
        <f>VLOOKUP(CONCATENATE($M619,$N619),Curriculos!$A$2:$J$332,5,FALSE)</f>
        <v>OB</v>
      </c>
      <c r="Q619" s="16" t="str">
        <f>VLOOKUP($N619,Oferta!$D$2:$P$100,5,FALSE)</f>
        <v>T</v>
      </c>
      <c r="R619" s="16">
        <f>VLOOKUP(CONCATENATE($M619,$N619),Curriculos!$A$2:$J$332,8,FALSE)</f>
        <v>90</v>
      </c>
      <c r="S619" s="17" t="s">
        <v>33</v>
      </c>
      <c r="T619" s="17" t="s">
        <v>24</v>
      </c>
      <c r="U619" s="16" t="str">
        <f>VLOOKUP(CONCATENATE($M619,$N619),Curriculos!$A$2:$J$332,10,FALSE)</f>
        <v>DCEC</v>
      </c>
      <c r="V619" s="15" t="e">
        <f>VLOOKUP(CONCATENATE($M619,$N619,$T619),Oferta!$B$2:$R$360,17,FALSE)</f>
        <v>#N/A</v>
      </c>
      <c r="W619" s="15" t="e">
        <f>VLOOKUP(CONCATENATE($M619,$N619,$T619),Oferta!$B$2:$Q$360,12,FALSE)</f>
        <v>#N/A</v>
      </c>
      <c r="X619" s="17">
        <v>2</v>
      </c>
      <c r="Y619" s="18" t="e">
        <f>VLOOKUP(CONCATENATE($W619,$X619),Mtz_Horarios!$E$2:$H$92,2,FALSE)</f>
        <v>#N/A</v>
      </c>
      <c r="Z619" s="18" t="e">
        <f>VLOOKUP(CONCATENATE($W619,$X619),Mtz_Horarios!$E$2:$H$92,3,FALSE)</f>
        <v>#N/A</v>
      </c>
      <c r="AA619" s="19" t="e">
        <f>VLOOKUP(CONCATENATE($W619,$X619),Mtz_Horarios!$E$2:$H$92,4,FALSE)</f>
        <v>#N/A</v>
      </c>
      <c r="AB619" s="15" t="e">
        <f>VLOOKUP(CONCATENATE($M619,$N619,$T619),Oferta!$B$2:$Q$360,16,FALSE)</f>
        <v>#N/A</v>
      </c>
      <c r="AC619" s="15" t="e">
        <f>VLOOKUP(CONCATENATE($M619,$N619,$T619),Oferta!$B$2:$Q$360,15,FALSE)</f>
        <v>#N/A</v>
      </c>
      <c r="AI619" s="5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12"/>
      <c r="AW619" s="12"/>
    </row>
    <row r="620" spans="1:49" ht="15" customHeight="1">
      <c r="A620" s="12"/>
      <c r="B620" s="12"/>
      <c r="C620" s="12"/>
      <c r="D620" s="12"/>
      <c r="E620" s="12"/>
      <c r="F620" s="12"/>
      <c r="G620" s="12"/>
      <c r="H620" s="12" t="e">
        <f t="shared" si="8"/>
        <v>#N/A</v>
      </c>
      <c r="I620" s="12" t="e">
        <f>VLOOKUP(CONCATENATE(N620,T620),Simulador!$H$26:$H$33,1,FALSE)</f>
        <v>#N/A</v>
      </c>
      <c r="J620" s="12" t="e">
        <f t="shared" si="9"/>
        <v>#N/A</v>
      </c>
      <c r="K620" s="13" t="e">
        <f t="shared" si="10"/>
        <v>#N/A</v>
      </c>
      <c r="L620" s="12" t="e">
        <f t="shared" si="11"/>
        <v>#N/A</v>
      </c>
      <c r="M620" s="14" t="s">
        <v>31</v>
      </c>
      <c r="N620" s="3" t="s">
        <v>107</v>
      </c>
      <c r="O620" s="15" t="str">
        <f>VLOOKUP(CONCATENATE($M620,$N620),Curriculos!$A$2:$J$332,4,FALSE)</f>
        <v>ECONOMIA DO SETOR PÚBLICO</v>
      </c>
      <c r="P620" s="16" t="str">
        <f>VLOOKUP(CONCATENATE($M620,$N620),Curriculos!$A$2:$J$332,5,FALSE)</f>
        <v>OB</v>
      </c>
      <c r="Q620" s="16" t="str">
        <f>VLOOKUP($N620,Oferta!$D$2:$P$100,5,FALSE)</f>
        <v>T</v>
      </c>
      <c r="R620" s="16">
        <f>VLOOKUP(CONCATENATE($M620,$N620),Curriculos!$A$2:$J$332,8,FALSE)</f>
        <v>90</v>
      </c>
      <c r="S620" s="17" t="s">
        <v>33</v>
      </c>
      <c r="T620" s="17" t="s">
        <v>24</v>
      </c>
      <c r="U620" s="16" t="str">
        <f>VLOOKUP(CONCATENATE($M620,$N620),Curriculos!$A$2:$J$332,10,FALSE)</f>
        <v>DCEC</v>
      </c>
      <c r="V620" s="15" t="e">
        <f>VLOOKUP(CONCATENATE($M620,$N620,$T620),Oferta!$B$2:$R$360,17,FALSE)</f>
        <v>#N/A</v>
      </c>
      <c r="W620" s="15" t="e">
        <f>VLOOKUP(CONCATENATE($M620,$N620,$T620),Oferta!$B$2:$Q$360,12,FALSE)</f>
        <v>#N/A</v>
      </c>
      <c r="X620" s="17">
        <v>3</v>
      </c>
      <c r="Y620" s="18" t="e">
        <f>VLOOKUP(CONCATENATE($W620,$X620),Mtz_Horarios!$E$2:$H$92,2,FALSE)</f>
        <v>#N/A</v>
      </c>
      <c r="Z620" s="18" t="e">
        <f>VLOOKUP(CONCATENATE($W620,$X620),Mtz_Horarios!$E$2:$H$92,3,FALSE)</f>
        <v>#N/A</v>
      </c>
      <c r="AA620" s="19" t="e">
        <f>VLOOKUP(CONCATENATE($W620,$X620),Mtz_Horarios!$E$2:$H$92,4,FALSE)</f>
        <v>#N/A</v>
      </c>
      <c r="AB620" s="15" t="e">
        <f>VLOOKUP(CONCATENATE($M620,$N620,$T620),Oferta!$B$2:$Q$360,16,FALSE)</f>
        <v>#N/A</v>
      </c>
      <c r="AC620" s="15" t="e">
        <f>VLOOKUP(CONCATENATE($M620,$N620,$T620),Oferta!$B$2:$Q$360,15,FALSE)</f>
        <v>#N/A</v>
      </c>
      <c r="AI620" s="5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12"/>
      <c r="AW620" s="12"/>
    </row>
    <row r="621" spans="1:49" ht="15" customHeight="1">
      <c r="A621" s="12"/>
      <c r="B621" s="12"/>
      <c r="C621" s="12"/>
      <c r="D621" s="12"/>
      <c r="E621" s="12"/>
      <c r="F621" s="12"/>
      <c r="G621" s="12"/>
      <c r="H621" s="12" t="e">
        <f t="shared" si="8"/>
        <v>#N/A</v>
      </c>
      <c r="I621" s="12" t="e">
        <f>VLOOKUP(CONCATENATE(N621,T621),Simulador!$H$26:$H$33,1,FALSE)</f>
        <v>#N/A</v>
      </c>
      <c r="J621" s="12" t="e">
        <f t="shared" si="9"/>
        <v>#N/A</v>
      </c>
      <c r="K621" s="13" t="e">
        <f t="shared" si="10"/>
        <v>#N/A</v>
      </c>
      <c r="L621" s="12" t="e">
        <f t="shared" si="11"/>
        <v>#N/A</v>
      </c>
      <c r="M621" s="14" t="s">
        <v>31</v>
      </c>
      <c r="N621" s="3" t="s">
        <v>107</v>
      </c>
      <c r="O621" s="15" t="str">
        <f>VLOOKUP(CONCATENATE($M621,$N621),Curriculos!$A$2:$J$332,4,FALSE)</f>
        <v>ECONOMIA DO SETOR PÚBLICO</v>
      </c>
      <c r="P621" s="16" t="str">
        <f>VLOOKUP(CONCATENATE($M621,$N621),Curriculos!$A$2:$J$332,5,FALSE)</f>
        <v>OB</v>
      </c>
      <c r="Q621" s="16" t="str">
        <f>VLOOKUP($N621,Oferta!$D$2:$P$100,5,FALSE)</f>
        <v>T</v>
      </c>
      <c r="R621" s="16">
        <f>VLOOKUP(CONCATENATE($M621,$N621),Curriculos!$A$2:$J$332,8,FALSE)</f>
        <v>90</v>
      </c>
      <c r="S621" s="17" t="s">
        <v>33</v>
      </c>
      <c r="T621" s="17" t="s">
        <v>24</v>
      </c>
      <c r="U621" s="16" t="str">
        <f>VLOOKUP(CONCATENATE($M621,$N621),Curriculos!$A$2:$J$332,10,FALSE)</f>
        <v>DCEC</v>
      </c>
      <c r="V621" s="15" t="e">
        <f>VLOOKUP(CONCATENATE($M621,$N621,$T621),Oferta!$B$2:$R$360,17,FALSE)</f>
        <v>#N/A</v>
      </c>
      <c r="W621" s="15" t="e">
        <f>VLOOKUP(CONCATENATE($M621,$N621,$T621),Oferta!$B$2:$Q$360,12,FALSE)</f>
        <v>#N/A</v>
      </c>
      <c r="X621" s="17">
        <v>4</v>
      </c>
      <c r="Y621" s="18" t="e">
        <f>VLOOKUP(CONCATENATE($W621,$X621),Mtz_Horarios!$E$2:$H$92,2,FALSE)</f>
        <v>#N/A</v>
      </c>
      <c r="Z621" s="18" t="e">
        <f>VLOOKUP(CONCATENATE($W621,$X621),Mtz_Horarios!$E$2:$H$92,3,FALSE)</f>
        <v>#N/A</v>
      </c>
      <c r="AA621" s="19" t="e">
        <f>VLOOKUP(CONCATENATE($W621,$X621),Mtz_Horarios!$E$2:$H$92,4,FALSE)</f>
        <v>#N/A</v>
      </c>
      <c r="AB621" s="15" t="e">
        <f>VLOOKUP(CONCATENATE($M621,$N621,$T621),Oferta!$B$2:$Q$360,16,FALSE)</f>
        <v>#N/A</v>
      </c>
      <c r="AC621" s="15" t="e">
        <f>VLOOKUP(CONCATENATE($M621,$N621,$T621),Oferta!$B$2:$Q$360,15,FALSE)</f>
        <v>#N/A</v>
      </c>
      <c r="AI621" s="5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12"/>
      <c r="AW621" s="12"/>
    </row>
    <row r="622" spans="1:49" ht="15" customHeight="1">
      <c r="A622" s="12"/>
      <c r="B622" s="12"/>
      <c r="C622" s="12"/>
      <c r="D622" s="12"/>
      <c r="E622" s="12"/>
      <c r="F622" s="12"/>
      <c r="G622" s="12"/>
      <c r="H622" s="12" t="e">
        <f t="shared" si="8"/>
        <v>#N/A</v>
      </c>
      <c r="I622" s="12" t="e">
        <f>VLOOKUP(CONCATENATE(N622,T622),Simulador!$H$26:$H$33,1,FALSE)</f>
        <v>#N/A</v>
      </c>
      <c r="J622" s="12" t="e">
        <f t="shared" si="9"/>
        <v>#N/A</v>
      </c>
      <c r="K622" s="13" t="e">
        <f t="shared" si="10"/>
        <v>#N/A</v>
      </c>
      <c r="L622" s="12" t="e">
        <f t="shared" si="11"/>
        <v>#N/A</v>
      </c>
      <c r="M622" s="14" t="s">
        <v>31</v>
      </c>
      <c r="N622" s="3" t="s">
        <v>107</v>
      </c>
      <c r="O622" s="15" t="str">
        <f>VLOOKUP(CONCATENATE($M622,$N622),Curriculos!$A$2:$J$332,4,FALSE)</f>
        <v>ECONOMIA DO SETOR PÚBLICO</v>
      </c>
      <c r="P622" s="16" t="str">
        <f>VLOOKUP(CONCATENATE($M622,$N622),Curriculos!$A$2:$J$332,5,FALSE)</f>
        <v>OB</v>
      </c>
      <c r="Q622" s="16" t="str">
        <f>VLOOKUP($N622,Oferta!$D$2:$P$100,5,FALSE)</f>
        <v>T</v>
      </c>
      <c r="R622" s="16">
        <f>VLOOKUP(CONCATENATE($M622,$N622),Curriculos!$A$2:$J$332,8,FALSE)</f>
        <v>90</v>
      </c>
      <c r="S622" s="17" t="s">
        <v>33</v>
      </c>
      <c r="T622" s="17" t="s">
        <v>24</v>
      </c>
      <c r="U622" s="16" t="str">
        <f>VLOOKUP(CONCATENATE($M622,$N622),Curriculos!$A$2:$J$332,10,FALSE)</f>
        <v>DCEC</v>
      </c>
      <c r="V622" s="15" t="e">
        <f>VLOOKUP(CONCATENATE($M622,$N622,$T622),Oferta!$B$2:$R$360,17,FALSE)</f>
        <v>#N/A</v>
      </c>
      <c r="W622" s="15" t="e">
        <f>VLOOKUP(CONCATENATE($M622,$N622,$T622),Oferta!$B$2:$Q$360,12,FALSE)</f>
        <v>#N/A</v>
      </c>
      <c r="X622" s="17">
        <v>5</v>
      </c>
      <c r="Y622" s="18" t="e">
        <f>VLOOKUP(CONCATENATE($W622,$X622),Mtz_Horarios!$E$2:$H$92,2,FALSE)</f>
        <v>#N/A</v>
      </c>
      <c r="Z622" s="18" t="e">
        <f>VLOOKUP(CONCATENATE($W622,$X622),Mtz_Horarios!$E$2:$H$92,3,FALSE)</f>
        <v>#N/A</v>
      </c>
      <c r="AA622" s="19" t="e">
        <f>VLOOKUP(CONCATENATE($W622,$X622),Mtz_Horarios!$E$2:$H$92,4,FALSE)</f>
        <v>#N/A</v>
      </c>
      <c r="AB622" s="15" t="e">
        <f>VLOOKUP(CONCATENATE($M622,$N622,$T622),Oferta!$B$2:$Q$360,16,FALSE)</f>
        <v>#N/A</v>
      </c>
      <c r="AC622" s="15" t="e">
        <f>VLOOKUP(CONCATENATE($M622,$N622,$T622),Oferta!$B$2:$Q$360,15,FALSE)</f>
        <v>#N/A</v>
      </c>
      <c r="AI622" s="5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12"/>
      <c r="AW622" s="12"/>
    </row>
    <row r="623" spans="1:49" ht="15" customHeight="1">
      <c r="A623" s="12"/>
      <c r="B623" s="12"/>
      <c r="C623" s="12"/>
      <c r="D623" s="12"/>
      <c r="E623" s="12"/>
      <c r="F623" s="12"/>
      <c r="G623" s="12"/>
      <c r="H623" s="12" t="e">
        <f t="shared" si="8"/>
        <v>#N/A</v>
      </c>
      <c r="I623" s="12" t="e">
        <f>VLOOKUP(CONCATENATE(N623,T623),Simulador!$H$26:$H$33,1,FALSE)</f>
        <v>#N/A</v>
      </c>
      <c r="J623" s="12" t="e">
        <f t="shared" si="9"/>
        <v>#N/A</v>
      </c>
      <c r="K623" s="13" t="e">
        <f t="shared" si="10"/>
        <v>#N/A</v>
      </c>
      <c r="L623" s="12" t="e">
        <f t="shared" si="11"/>
        <v>#N/A</v>
      </c>
      <c r="M623" s="14" t="s">
        <v>31</v>
      </c>
      <c r="N623" s="3" t="s">
        <v>107</v>
      </c>
      <c r="O623" s="15" t="str">
        <f>VLOOKUP(CONCATENATE($M623,$N623),Curriculos!$A$2:$J$332,4,FALSE)</f>
        <v>ECONOMIA DO SETOR PÚBLICO</v>
      </c>
      <c r="P623" s="16" t="str">
        <f>VLOOKUP(CONCATENATE($M623,$N623),Curriculos!$A$2:$J$332,5,FALSE)</f>
        <v>OB</v>
      </c>
      <c r="Q623" s="16" t="str">
        <f>VLOOKUP($N623,Oferta!$D$2:$P$100,5,FALSE)</f>
        <v>T</v>
      </c>
      <c r="R623" s="16">
        <f>VLOOKUP(CONCATENATE($M623,$N623),Curriculos!$A$2:$J$332,8,FALSE)</f>
        <v>90</v>
      </c>
      <c r="S623" s="17" t="s">
        <v>33</v>
      </c>
      <c r="T623" s="17" t="s">
        <v>24</v>
      </c>
      <c r="U623" s="16" t="str">
        <f>VLOOKUP(CONCATENATE($M623,$N623),Curriculos!$A$2:$J$332,10,FALSE)</f>
        <v>DCEC</v>
      </c>
      <c r="V623" s="15" t="e">
        <f>VLOOKUP(CONCATENATE($M623,$N623,$T623),Oferta!$B$2:$R$360,17,FALSE)</f>
        <v>#N/A</v>
      </c>
      <c r="W623" s="15" t="e">
        <f>VLOOKUP(CONCATENATE($M623,$N623,$T623),Oferta!$B$2:$Q$360,12,FALSE)</f>
        <v>#N/A</v>
      </c>
      <c r="X623" s="17">
        <v>6</v>
      </c>
      <c r="Y623" s="18" t="e">
        <f>VLOOKUP(CONCATENATE($W623,$X623),Mtz_Horarios!$E$2:$H$92,2,FALSE)</f>
        <v>#N/A</v>
      </c>
      <c r="Z623" s="18" t="e">
        <f>VLOOKUP(CONCATENATE($W623,$X623),Mtz_Horarios!$E$2:$H$92,3,FALSE)</f>
        <v>#N/A</v>
      </c>
      <c r="AA623" s="19" t="e">
        <f>VLOOKUP(CONCATENATE($W623,$X623),Mtz_Horarios!$E$2:$H$92,4,FALSE)</f>
        <v>#N/A</v>
      </c>
      <c r="AB623" s="15" t="e">
        <f>VLOOKUP(CONCATENATE($M623,$N623,$T623),Oferta!$B$2:$Q$360,16,FALSE)</f>
        <v>#N/A</v>
      </c>
      <c r="AC623" s="15" t="e">
        <f>VLOOKUP(CONCATENATE($M623,$N623,$T623),Oferta!$B$2:$Q$360,15,FALSE)</f>
        <v>#N/A</v>
      </c>
      <c r="AI623" s="5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12"/>
      <c r="AW623" s="12"/>
    </row>
    <row r="624" spans="1:49" ht="15" customHeight="1">
      <c r="A624" s="12"/>
      <c r="B624" s="12"/>
      <c r="C624" s="12"/>
      <c r="D624" s="12"/>
      <c r="E624" s="12"/>
      <c r="F624" s="12"/>
      <c r="G624" s="12"/>
      <c r="H624" s="12" t="e">
        <f t="shared" si="8"/>
        <v>#N/A</v>
      </c>
      <c r="I624" s="12" t="e">
        <f>VLOOKUP(CONCATENATE(N624,T624),Simulador!$H$26:$H$33,1,FALSE)</f>
        <v>#N/A</v>
      </c>
      <c r="J624" s="12" t="e">
        <f t="shared" si="9"/>
        <v>#N/A</v>
      </c>
      <c r="K624" s="13" t="e">
        <f t="shared" si="10"/>
        <v>#N/A</v>
      </c>
      <c r="L624" s="12" t="e">
        <f t="shared" si="11"/>
        <v>#N/A</v>
      </c>
      <c r="M624" s="14" t="s">
        <v>31</v>
      </c>
      <c r="N624" s="3" t="s">
        <v>107</v>
      </c>
      <c r="O624" s="20" t="str">
        <f>VLOOKUP(CONCATENATE($M624,$N624),Curriculos!$A$2:$J$332,4,FALSE)</f>
        <v>ECONOMIA DO SETOR PÚBLICO</v>
      </c>
      <c r="P624" s="21" t="str">
        <f>VLOOKUP(CONCATENATE($M624,$N624),Curriculos!$A$2:$J$332,5,FALSE)</f>
        <v>OB</v>
      </c>
      <c r="Q624" s="21" t="str">
        <f>VLOOKUP($N624,Oferta!$D$2:$P$100,5,FALSE)</f>
        <v>T</v>
      </c>
      <c r="R624" s="21">
        <f>VLOOKUP(CONCATENATE($M624,$N624),Curriculos!$A$2:$J$332,8,FALSE)</f>
        <v>90</v>
      </c>
      <c r="S624" s="5" t="s">
        <v>33</v>
      </c>
      <c r="T624" s="22" t="s">
        <v>29</v>
      </c>
      <c r="U624" s="21" t="str">
        <f>VLOOKUP(CONCATENATE($M624,$N624),Curriculos!$A$2:$J$332,10,FALSE)</f>
        <v>DCEC</v>
      </c>
      <c r="V624" s="20" t="e">
        <f>VLOOKUP(CONCATENATE($M624,$N624,$T624),Oferta!$B$2:$R$360,17,FALSE)</f>
        <v>#N/A</v>
      </c>
      <c r="W624" s="20" t="e">
        <f>VLOOKUP(CONCATENATE($M624,$N624,$T624),Oferta!$B$2:$Q$360,12,FALSE)</f>
        <v>#N/A</v>
      </c>
      <c r="X624" s="22">
        <v>1</v>
      </c>
      <c r="Y624" s="23" t="e">
        <f>VLOOKUP(CONCATENATE($W624,$X624),Mtz_Horarios!$E$2:$H$92,2,FALSE)</f>
        <v>#N/A</v>
      </c>
      <c r="Z624" s="23" t="e">
        <f>VLOOKUP(CONCATENATE($W624,$X624),Mtz_Horarios!$E$2:$H$92,3,FALSE)</f>
        <v>#N/A</v>
      </c>
      <c r="AA624" s="24" t="e">
        <f>VLOOKUP(CONCATENATE($W624,$X624),Mtz_Horarios!$E$2:$H$92,4,FALSE)</f>
        <v>#N/A</v>
      </c>
      <c r="AB624" s="20" t="e">
        <f>VLOOKUP(CONCATENATE($M624,$N624,$T624),Oferta!$B$2:$Q$360,16,FALSE)</f>
        <v>#N/A</v>
      </c>
      <c r="AC624" s="20" t="e">
        <f>VLOOKUP(CONCATENATE($M624,$N624,$T624),Oferta!$B$2:$Q$360,15,FALSE)</f>
        <v>#N/A</v>
      </c>
      <c r="AI624" s="5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12"/>
      <c r="AW624" s="12"/>
    </row>
    <row r="625" spans="1:49" ht="15" customHeight="1">
      <c r="A625" s="12"/>
      <c r="B625" s="12"/>
      <c r="C625" s="12"/>
      <c r="D625" s="12"/>
      <c r="E625" s="12"/>
      <c r="F625" s="12"/>
      <c r="G625" s="12"/>
      <c r="H625" s="12" t="e">
        <f t="shared" si="8"/>
        <v>#N/A</v>
      </c>
      <c r="I625" s="12" t="e">
        <f>VLOOKUP(CONCATENATE(N625,T625),Simulador!$H$26:$H$33,1,FALSE)</f>
        <v>#N/A</v>
      </c>
      <c r="J625" s="12" t="e">
        <f t="shared" si="9"/>
        <v>#N/A</v>
      </c>
      <c r="K625" s="13" t="e">
        <f t="shared" si="10"/>
        <v>#N/A</v>
      </c>
      <c r="L625" s="12" t="e">
        <f t="shared" si="11"/>
        <v>#N/A</v>
      </c>
      <c r="M625" s="14" t="s">
        <v>31</v>
      </c>
      <c r="N625" s="3" t="s">
        <v>107</v>
      </c>
      <c r="O625" s="20" t="str">
        <f>VLOOKUP(CONCATENATE($M625,$N625),Curriculos!$A$2:$J$332,4,FALSE)</f>
        <v>ECONOMIA DO SETOR PÚBLICO</v>
      </c>
      <c r="P625" s="21" t="str">
        <f>VLOOKUP(CONCATENATE($M625,$N625),Curriculos!$A$2:$J$332,5,FALSE)</f>
        <v>OB</v>
      </c>
      <c r="Q625" s="21" t="str">
        <f>VLOOKUP($N625,Oferta!$D$2:$P$100,5,FALSE)</f>
        <v>T</v>
      </c>
      <c r="R625" s="21">
        <f>VLOOKUP(CONCATENATE($M625,$N625),Curriculos!$A$2:$J$332,8,FALSE)</f>
        <v>90</v>
      </c>
      <c r="S625" s="5" t="s">
        <v>33</v>
      </c>
      <c r="T625" s="22" t="s">
        <v>29</v>
      </c>
      <c r="U625" s="21" t="str">
        <f>VLOOKUP(CONCATENATE($M625,$N625),Curriculos!$A$2:$J$332,10,FALSE)</f>
        <v>DCEC</v>
      </c>
      <c r="V625" s="20" t="e">
        <f>VLOOKUP(CONCATENATE($M625,$N625,$T625),Oferta!$B$2:$R$360,17,FALSE)</f>
        <v>#N/A</v>
      </c>
      <c r="W625" s="20" t="e">
        <f>VLOOKUP(CONCATENATE($M625,$N625,$T625),Oferta!$B$2:$Q$360,12,FALSE)</f>
        <v>#N/A</v>
      </c>
      <c r="X625" s="22">
        <v>2</v>
      </c>
      <c r="Y625" s="23" t="e">
        <f>VLOOKUP(CONCATENATE($W625,$X625),Mtz_Horarios!$E$2:$H$92,2,FALSE)</f>
        <v>#N/A</v>
      </c>
      <c r="Z625" s="23" t="e">
        <f>VLOOKUP(CONCATENATE($W625,$X625),Mtz_Horarios!$E$2:$H$92,3,FALSE)</f>
        <v>#N/A</v>
      </c>
      <c r="AA625" s="24" t="e">
        <f>VLOOKUP(CONCATENATE($W625,$X625),Mtz_Horarios!$E$2:$H$92,4,FALSE)</f>
        <v>#N/A</v>
      </c>
      <c r="AB625" s="20" t="e">
        <f>VLOOKUP(CONCATENATE($M625,$N625,$T625),Oferta!$B$2:$Q$360,16,FALSE)</f>
        <v>#N/A</v>
      </c>
      <c r="AC625" s="20" t="e">
        <f>VLOOKUP(CONCATENATE($M625,$N625,$T625),Oferta!$B$2:$Q$360,15,FALSE)</f>
        <v>#N/A</v>
      </c>
      <c r="AI625" s="5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12"/>
      <c r="AW625" s="12"/>
    </row>
    <row r="626" spans="1:49" ht="15" customHeight="1">
      <c r="A626" s="12"/>
      <c r="B626" s="12"/>
      <c r="C626" s="12"/>
      <c r="D626" s="12"/>
      <c r="E626" s="12"/>
      <c r="F626" s="12"/>
      <c r="G626" s="12"/>
      <c r="H626" s="12" t="e">
        <f t="shared" si="8"/>
        <v>#N/A</v>
      </c>
      <c r="I626" s="12" t="e">
        <f>VLOOKUP(CONCATENATE(N626,T626),Simulador!$H$26:$H$33,1,FALSE)</f>
        <v>#N/A</v>
      </c>
      <c r="J626" s="12" t="e">
        <f t="shared" si="9"/>
        <v>#N/A</v>
      </c>
      <c r="K626" s="13" t="e">
        <f t="shared" si="10"/>
        <v>#N/A</v>
      </c>
      <c r="L626" s="12" t="e">
        <f t="shared" si="11"/>
        <v>#N/A</v>
      </c>
      <c r="M626" s="14" t="s">
        <v>31</v>
      </c>
      <c r="N626" s="3" t="s">
        <v>107</v>
      </c>
      <c r="O626" s="20" t="str">
        <f>VLOOKUP(CONCATENATE($M626,$N626),Curriculos!$A$2:$J$332,4,FALSE)</f>
        <v>ECONOMIA DO SETOR PÚBLICO</v>
      </c>
      <c r="P626" s="21" t="str">
        <f>VLOOKUP(CONCATENATE($M626,$N626),Curriculos!$A$2:$J$332,5,FALSE)</f>
        <v>OB</v>
      </c>
      <c r="Q626" s="21" t="str">
        <f>VLOOKUP($N626,Oferta!$D$2:$P$100,5,FALSE)</f>
        <v>T</v>
      </c>
      <c r="R626" s="21">
        <f>VLOOKUP(CONCATENATE($M626,$N626),Curriculos!$A$2:$J$332,8,FALSE)</f>
        <v>90</v>
      </c>
      <c r="S626" s="5" t="s">
        <v>33</v>
      </c>
      <c r="T626" s="22" t="s">
        <v>29</v>
      </c>
      <c r="U626" s="21" t="str">
        <f>VLOOKUP(CONCATENATE($M626,$N626),Curriculos!$A$2:$J$332,10,FALSE)</f>
        <v>DCEC</v>
      </c>
      <c r="V626" s="20" t="e">
        <f>VLOOKUP(CONCATENATE($M626,$N626,$T626),Oferta!$B$2:$R$360,17,FALSE)</f>
        <v>#N/A</v>
      </c>
      <c r="W626" s="20" t="e">
        <f>VLOOKUP(CONCATENATE($M626,$N626,$T626),Oferta!$B$2:$Q$360,12,FALSE)</f>
        <v>#N/A</v>
      </c>
      <c r="X626" s="22">
        <v>3</v>
      </c>
      <c r="Y626" s="23" t="e">
        <f>VLOOKUP(CONCATENATE($W626,$X626),Mtz_Horarios!$E$2:$H$92,2,FALSE)</f>
        <v>#N/A</v>
      </c>
      <c r="Z626" s="23" t="e">
        <f>VLOOKUP(CONCATENATE($W626,$X626),Mtz_Horarios!$E$2:$H$92,3,FALSE)</f>
        <v>#N/A</v>
      </c>
      <c r="AA626" s="24" t="e">
        <f>VLOOKUP(CONCATENATE($W626,$X626),Mtz_Horarios!$E$2:$H$92,4,FALSE)</f>
        <v>#N/A</v>
      </c>
      <c r="AB626" s="20" t="e">
        <f>VLOOKUP(CONCATENATE($M626,$N626,$T626),Oferta!$B$2:$Q$360,16,FALSE)</f>
        <v>#N/A</v>
      </c>
      <c r="AC626" s="20" t="e">
        <f>VLOOKUP(CONCATENATE($M626,$N626,$T626),Oferta!$B$2:$Q$360,15,FALSE)</f>
        <v>#N/A</v>
      </c>
      <c r="AI626" s="5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12"/>
      <c r="AW626" s="12"/>
    </row>
    <row r="627" spans="1:49" ht="15" customHeight="1">
      <c r="A627" s="12"/>
      <c r="B627" s="12"/>
      <c r="C627" s="12"/>
      <c r="D627" s="12"/>
      <c r="E627" s="12"/>
      <c r="F627" s="12"/>
      <c r="G627" s="12"/>
      <c r="H627" s="12" t="e">
        <f t="shared" si="8"/>
        <v>#N/A</v>
      </c>
      <c r="I627" s="12" t="e">
        <f>VLOOKUP(CONCATENATE(N627,T627),Simulador!$H$26:$H$33,1,FALSE)</f>
        <v>#N/A</v>
      </c>
      <c r="J627" s="12" t="e">
        <f t="shared" si="9"/>
        <v>#N/A</v>
      </c>
      <c r="K627" s="13" t="e">
        <f t="shared" si="10"/>
        <v>#N/A</v>
      </c>
      <c r="L627" s="12" t="e">
        <f t="shared" si="11"/>
        <v>#N/A</v>
      </c>
      <c r="M627" s="14" t="s">
        <v>31</v>
      </c>
      <c r="N627" s="3" t="s">
        <v>107</v>
      </c>
      <c r="O627" s="20" t="str">
        <f>VLOOKUP(CONCATENATE($M627,$N627),Curriculos!$A$2:$J$332,4,FALSE)</f>
        <v>ECONOMIA DO SETOR PÚBLICO</v>
      </c>
      <c r="P627" s="21" t="str">
        <f>VLOOKUP(CONCATENATE($M627,$N627),Curriculos!$A$2:$J$332,5,FALSE)</f>
        <v>OB</v>
      </c>
      <c r="Q627" s="21" t="str">
        <f>VLOOKUP($N627,Oferta!$D$2:$P$100,5,FALSE)</f>
        <v>T</v>
      </c>
      <c r="R627" s="21">
        <f>VLOOKUP(CONCATENATE($M627,$N627),Curriculos!$A$2:$J$332,8,FALSE)</f>
        <v>90</v>
      </c>
      <c r="S627" s="5" t="s">
        <v>33</v>
      </c>
      <c r="T627" s="22" t="s">
        <v>29</v>
      </c>
      <c r="U627" s="21" t="str">
        <f>VLOOKUP(CONCATENATE($M627,$N627),Curriculos!$A$2:$J$332,10,FALSE)</f>
        <v>DCEC</v>
      </c>
      <c r="V627" s="20" t="e">
        <f>VLOOKUP(CONCATENATE($M627,$N627,$T627),Oferta!$B$2:$R$360,17,FALSE)</f>
        <v>#N/A</v>
      </c>
      <c r="W627" s="20" t="e">
        <f>VLOOKUP(CONCATENATE($M627,$N627,$T627),Oferta!$B$2:$Q$360,12,FALSE)</f>
        <v>#N/A</v>
      </c>
      <c r="X627" s="22">
        <v>4</v>
      </c>
      <c r="Y627" s="23" t="e">
        <f>VLOOKUP(CONCATENATE($W627,$X627),Mtz_Horarios!$E$2:$H$92,2,FALSE)</f>
        <v>#N/A</v>
      </c>
      <c r="Z627" s="23" t="e">
        <f>VLOOKUP(CONCATENATE($W627,$X627),Mtz_Horarios!$E$2:$H$92,3,FALSE)</f>
        <v>#N/A</v>
      </c>
      <c r="AA627" s="24" t="e">
        <f>VLOOKUP(CONCATENATE($W627,$X627),Mtz_Horarios!$E$2:$H$92,4,FALSE)</f>
        <v>#N/A</v>
      </c>
      <c r="AB627" s="20" t="e">
        <f>VLOOKUP(CONCATENATE($M627,$N627,$T627),Oferta!$B$2:$Q$360,16,FALSE)</f>
        <v>#N/A</v>
      </c>
      <c r="AC627" s="20" t="e">
        <f>VLOOKUP(CONCATENATE($M627,$N627,$T627),Oferta!$B$2:$Q$360,15,FALSE)</f>
        <v>#N/A</v>
      </c>
      <c r="AI627" s="5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12"/>
      <c r="AW627" s="12"/>
    </row>
    <row r="628" spans="1:49" ht="15" customHeight="1">
      <c r="A628" s="12"/>
      <c r="B628" s="12"/>
      <c r="C628" s="12"/>
      <c r="D628" s="12"/>
      <c r="E628" s="12"/>
      <c r="F628" s="12"/>
      <c r="G628" s="12"/>
      <c r="H628" s="12" t="e">
        <f t="shared" si="8"/>
        <v>#N/A</v>
      </c>
      <c r="I628" s="12" t="e">
        <f>VLOOKUP(CONCATENATE(N628,T628),Simulador!$H$26:$H$33,1,FALSE)</f>
        <v>#N/A</v>
      </c>
      <c r="J628" s="12" t="e">
        <f t="shared" si="9"/>
        <v>#N/A</v>
      </c>
      <c r="K628" s="13" t="e">
        <f t="shared" si="10"/>
        <v>#N/A</v>
      </c>
      <c r="L628" s="12" t="e">
        <f t="shared" si="11"/>
        <v>#N/A</v>
      </c>
      <c r="M628" s="14" t="s">
        <v>31</v>
      </c>
      <c r="N628" s="3" t="s">
        <v>107</v>
      </c>
      <c r="O628" s="20" t="str">
        <f>VLOOKUP(CONCATENATE($M628,$N628),Curriculos!$A$2:$J$332,4,FALSE)</f>
        <v>ECONOMIA DO SETOR PÚBLICO</v>
      </c>
      <c r="P628" s="21" t="str">
        <f>VLOOKUP(CONCATENATE($M628,$N628),Curriculos!$A$2:$J$332,5,FALSE)</f>
        <v>OB</v>
      </c>
      <c r="Q628" s="21" t="str">
        <f>VLOOKUP($N628,Oferta!$D$2:$P$100,5,FALSE)</f>
        <v>T</v>
      </c>
      <c r="R628" s="21">
        <f>VLOOKUP(CONCATENATE($M628,$N628),Curriculos!$A$2:$J$332,8,FALSE)</f>
        <v>90</v>
      </c>
      <c r="S628" s="5" t="s">
        <v>33</v>
      </c>
      <c r="T628" s="22" t="s">
        <v>29</v>
      </c>
      <c r="U628" s="21" t="str">
        <f>VLOOKUP(CONCATENATE($M628,$N628),Curriculos!$A$2:$J$332,10,FALSE)</f>
        <v>DCEC</v>
      </c>
      <c r="V628" s="20" t="e">
        <f>VLOOKUP(CONCATENATE($M628,$N628,$T628),Oferta!$B$2:$R$360,17,FALSE)</f>
        <v>#N/A</v>
      </c>
      <c r="W628" s="20" t="e">
        <f>VLOOKUP(CONCATENATE($M628,$N628,$T628),Oferta!$B$2:$Q$360,12,FALSE)</f>
        <v>#N/A</v>
      </c>
      <c r="X628" s="22">
        <v>5</v>
      </c>
      <c r="Y628" s="23" t="e">
        <f>VLOOKUP(CONCATENATE($W628,$X628),Mtz_Horarios!$E$2:$H$92,2,FALSE)</f>
        <v>#N/A</v>
      </c>
      <c r="Z628" s="23" t="e">
        <f>VLOOKUP(CONCATENATE($W628,$X628),Mtz_Horarios!$E$2:$H$92,3,FALSE)</f>
        <v>#N/A</v>
      </c>
      <c r="AA628" s="24" t="e">
        <f>VLOOKUP(CONCATENATE($W628,$X628),Mtz_Horarios!$E$2:$H$92,4,FALSE)</f>
        <v>#N/A</v>
      </c>
      <c r="AB628" s="20" t="e">
        <f>VLOOKUP(CONCATENATE($M628,$N628,$T628),Oferta!$B$2:$Q$360,16,FALSE)</f>
        <v>#N/A</v>
      </c>
      <c r="AC628" s="20" t="e">
        <f>VLOOKUP(CONCATENATE($M628,$N628,$T628),Oferta!$B$2:$Q$360,15,FALSE)</f>
        <v>#N/A</v>
      </c>
      <c r="AI628" s="5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12"/>
      <c r="AW628" s="12"/>
    </row>
    <row r="629" spans="1:49" ht="15" customHeight="1">
      <c r="A629" s="12"/>
      <c r="B629" s="12"/>
      <c r="C629" s="12"/>
      <c r="D629" s="12"/>
      <c r="E629" s="12"/>
      <c r="F629" s="12"/>
      <c r="G629" s="12"/>
      <c r="H629" s="12" t="e">
        <f t="shared" si="8"/>
        <v>#N/A</v>
      </c>
      <c r="I629" s="12" t="e">
        <f>VLOOKUP(CONCATENATE(N629,T629),Simulador!$H$26:$H$33,1,FALSE)</f>
        <v>#N/A</v>
      </c>
      <c r="J629" s="12" t="e">
        <f t="shared" si="9"/>
        <v>#N/A</v>
      </c>
      <c r="K629" s="13" t="e">
        <f t="shared" si="10"/>
        <v>#N/A</v>
      </c>
      <c r="L629" s="12" t="e">
        <f t="shared" si="11"/>
        <v>#N/A</v>
      </c>
      <c r="M629" s="14" t="s">
        <v>31</v>
      </c>
      <c r="N629" s="3" t="s">
        <v>107</v>
      </c>
      <c r="O629" s="20" t="str">
        <f>VLOOKUP(CONCATENATE($M629,$N629),Curriculos!$A$2:$J$332,4,FALSE)</f>
        <v>ECONOMIA DO SETOR PÚBLICO</v>
      </c>
      <c r="P629" s="21" t="str">
        <f>VLOOKUP(CONCATENATE($M629,$N629),Curriculos!$A$2:$J$332,5,FALSE)</f>
        <v>OB</v>
      </c>
      <c r="Q629" s="21" t="str">
        <f>VLOOKUP($N629,Oferta!$D$2:$P$100,5,FALSE)</f>
        <v>T</v>
      </c>
      <c r="R629" s="21">
        <f>VLOOKUP(CONCATENATE($M629,$N629),Curriculos!$A$2:$J$332,8,FALSE)</f>
        <v>90</v>
      </c>
      <c r="S629" s="5" t="s">
        <v>33</v>
      </c>
      <c r="T629" s="22" t="s">
        <v>29</v>
      </c>
      <c r="U629" s="21" t="str">
        <f>VLOOKUP(CONCATENATE($M629,$N629),Curriculos!$A$2:$J$332,10,FALSE)</f>
        <v>DCEC</v>
      </c>
      <c r="V629" s="20" t="e">
        <f>VLOOKUP(CONCATENATE($M629,$N629,$T629),Oferta!$B$2:$R$360,17,FALSE)</f>
        <v>#N/A</v>
      </c>
      <c r="W629" s="20" t="e">
        <f>VLOOKUP(CONCATENATE($M629,$N629,$T629),Oferta!$B$2:$Q$360,12,FALSE)</f>
        <v>#N/A</v>
      </c>
      <c r="X629" s="22">
        <v>6</v>
      </c>
      <c r="Y629" s="23" t="e">
        <f>VLOOKUP(CONCATENATE($W629,$X629),Mtz_Horarios!$E$2:$H$92,2,FALSE)</f>
        <v>#N/A</v>
      </c>
      <c r="Z629" s="23" t="e">
        <f>VLOOKUP(CONCATENATE($W629,$X629),Mtz_Horarios!$E$2:$H$92,3,FALSE)</f>
        <v>#N/A</v>
      </c>
      <c r="AA629" s="24" t="e">
        <f>VLOOKUP(CONCATENATE($W629,$X629),Mtz_Horarios!$E$2:$H$92,4,FALSE)</f>
        <v>#N/A</v>
      </c>
      <c r="AB629" s="20" t="e">
        <f>VLOOKUP(CONCATENATE($M629,$N629,$T629),Oferta!$B$2:$Q$360,16,FALSE)</f>
        <v>#N/A</v>
      </c>
      <c r="AC629" s="20" t="e">
        <f>VLOOKUP(CONCATENATE($M629,$N629,$T629),Oferta!$B$2:$Q$360,15,FALSE)</f>
        <v>#N/A</v>
      </c>
      <c r="AI629" s="5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12"/>
      <c r="AW629" s="12"/>
    </row>
    <row r="630" spans="1:49" ht="15" customHeight="1">
      <c r="A630" s="12"/>
      <c r="B630" s="12"/>
      <c r="C630" s="12"/>
      <c r="D630" s="12"/>
      <c r="E630" s="12"/>
      <c r="F630" s="12"/>
      <c r="G630" s="12"/>
      <c r="H630" s="12" t="e">
        <f t="shared" si="8"/>
        <v>#N/A</v>
      </c>
      <c r="I630" s="12" t="e">
        <f>VLOOKUP(CONCATENATE(N630,T630),Simulador!$H$26:$H$33,1,FALSE)</f>
        <v>#N/A</v>
      </c>
      <c r="J630" s="12" t="e">
        <f t="shared" si="9"/>
        <v>#N/A</v>
      </c>
      <c r="K630" s="13" t="e">
        <f t="shared" si="10"/>
        <v>#N/A</v>
      </c>
      <c r="L630" s="12" t="e">
        <f t="shared" si="11"/>
        <v>#N/A</v>
      </c>
      <c r="M630" s="14" t="s">
        <v>22</v>
      </c>
      <c r="N630" s="3" t="s">
        <v>84</v>
      </c>
      <c r="O630" s="20" t="str">
        <f>VLOOKUP(CONCATENATE($M630,$N630),Curriculos!$A$2:$J$332,4,FALSE)</f>
        <v>ECONOMIA DO SETOR PÚBLICO</v>
      </c>
      <c r="P630" s="21" t="str">
        <f>VLOOKUP(CONCATENATE($M630,$N630),Curriculos!$A$2:$J$332,5,FALSE)</f>
        <v>OB</v>
      </c>
      <c r="Q630" s="21" t="e">
        <f>VLOOKUP($N630,Oferta!$D$2:$P$100,5,FALSE)</f>
        <v>#N/A</v>
      </c>
      <c r="R630" s="21">
        <f>VLOOKUP(CONCATENATE($M630,$N630),Curriculos!$A$2:$J$332,8,FALSE)</f>
        <v>60</v>
      </c>
      <c r="S630" s="5" t="s">
        <v>33</v>
      </c>
      <c r="T630" s="22" t="s">
        <v>24</v>
      </c>
      <c r="U630" s="21" t="str">
        <f>VLOOKUP(CONCATENATE($M630,$N630),Curriculos!$A$2:$J$332,10,FALSE)</f>
        <v>DCEC</v>
      </c>
      <c r="V630" s="20" t="e">
        <f>VLOOKUP(CONCATENATE($M630,$N630,$T630),Oferta!$B$2:$R$360,17,FALSE)</f>
        <v>#N/A</v>
      </c>
      <c r="W630" s="20" t="e">
        <f>VLOOKUP(CONCATENATE($M630,$N630,$T630),Oferta!$B$2:$Q$360,12,FALSE)</f>
        <v>#N/A</v>
      </c>
      <c r="X630" s="22">
        <v>1</v>
      </c>
      <c r="Y630" s="23" t="e">
        <f>VLOOKUP(CONCATENATE($W630,$X630),Mtz_Horarios!$E$2:$H$92,2,FALSE)</f>
        <v>#N/A</v>
      </c>
      <c r="Z630" s="23" t="e">
        <f>VLOOKUP(CONCATENATE($W630,$X630),Mtz_Horarios!$E$2:$H$92,3,FALSE)</f>
        <v>#N/A</v>
      </c>
      <c r="AA630" s="24" t="e">
        <f>VLOOKUP(CONCATENATE($W630,$X630),Mtz_Horarios!$E$2:$H$92,4,FALSE)</f>
        <v>#N/A</v>
      </c>
      <c r="AB630" s="20" t="e">
        <f>VLOOKUP(CONCATENATE($M630,$N630,$T630),Oferta!$B$2:$Q$360,16,FALSE)</f>
        <v>#N/A</v>
      </c>
      <c r="AC630" s="20" t="e">
        <f>VLOOKUP(CONCATENATE($M630,$N630,$T630),Oferta!$B$2:$Q$360,15,FALSE)</f>
        <v>#N/A</v>
      </c>
      <c r="AI630" s="5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12"/>
      <c r="AW630" s="12"/>
    </row>
    <row r="631" spans="1:49" ht="15" customHeight="1">
      <c r="A631" s="12"/>
      <c r="B631" s="12"/>
      <c r="C631" s="12"/>
      <c r="D631" s="12"/>
      <c r="E631" s="12"/>
      <c r="F631" s="12"/>
      <c r="G631" s="12"/>
      <c r="H631" s="12" t="e">
        <f t="shared" si="8"/>
        <v>#N/A</v>
      </c>
      <c r="I631" s="12" t="e">
        <f>VLOOKUP(CONCATENATE(N631,T631),Simulador!$H$26:$H$33,1,FALSE)</f>
        <v>#N/A</v>
      </c>
      <c r="J631" s="12" t="e">
        <f t="shared" si="9"/>
        <v>#N/A</v>
      </c>
      <c r="K631" s="13" t="e">
        <f t="shared" si="10"/>
        <v>#N/A</v>
      </c>
      <c r="L631" s="12" t="e">
        <f t="shared" si="11"/>
        <v>#N/A</v>
      </c>
      <c r="M631" s="14" t="s">
        <v>22</v>
      </c>
      <c r="N631" s="3" t="s">
        <v>84</v>
      </c>
      <c r="O631" s="20" t="str">
        <f>VLOOKUP(CONCATENATE($M631,$N631),Curriculos!$A$2:$J$332,4,FALSE)</f>
        <v>ECONOMIA DO SETOR PÚBLICO</v>
      </c>
      <c r="P631" s="21" t="str">
        <f>VLOOKUP(CONCATENATE($M631,$N631),Curriculos!$A$2:$J$332,5,FALSE)</f>
        <v>OB</v>
      </c>
      <c r="Q631" s="21" t="e">
        <f>VLOOKUP($N631,Oferta!$D$2:$P$100,5,FALSE)</f>
        <v>#N/A</v>
      </c>
      <c r="R631" s="21">
        <f>VLOOKUP(CONCATENATE($M631,$N631),Curriculos!$A$2:$J$332,8,FALSE)</f>
        <v>60</v>
      </c>
      <c r="S631" s="5" t="s">
        <v>33</v>
      </c>
      <c r="T631" s="22" t="s">
        <v>24</v>
      </c>
      <c r="U631" s="21" t="str">
        <f>VLOOKUP(CONCATENATE($M631,$N631),Curriculos!$A$2:$J$332,10,FALSE)</f>
        <v>DCEC</v>
      </c>
      <c r="V631" s="20" t="e">
        <f>VLOOKUP(CONCATENATE($M631,$N631,$T631),Oferta!$B$2:$R$360,17,FALSE)</f>
        <v>#N/A</v>
      </c>
      <c r="W631" s="20" t="e">
        <f>VLOOKUP(CONCATENATE($M631,$N631,$T631),Oferta!$B$2:$Q$360,12,FALSE)</f>
        <v>#N/A</v>
      </c>
      <c r="X631" s="22">
        <v>2</v>
      </c>
      <c r="Y631" s="23" t="e">
        <f>VLOOKUP(CONCATENATE($W631,$X631),Mtz_Horarios!$E$2:$H$92,2,FALSE)</f>
        <v>#N/A</v>
      </c>
      <c r="Z631" s="23" t="e">
        <f>VLOOKUP(CONCATENATE($W631,$X631),Mtz_Horarios!$E$2:$H$92,3,FALSE)</f>
        <v>#N/A</v>
      </c>
      <c r="AA631" s="24" t="e">
        <f>VLOOKUP(CONCATENATE($W631,$X631),Mtz_Horarios!$E$2:$H$92,4,FALSE)</f>
        <v>#N/A</v>
      </c>
      <c r="AB631" s="20" t="e">
        <f>VLOOKUP(CONCATENATE($M631,$N631,$T631),Oferta!$B$2:$Q$360,16,FALSE)</f>
        <v>#N/A</v>
      </c>
      <c r="AC631" s="20" t="e">
        <f>VLOOKUP(CONCATENATE($M631,$N631,$T631),Oferta!$B$2:$Q$360,15,FALSE)</f>
        <v>#N/A</v>
      </c>
      <c r="AI631" s="5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12"/>
      <c r="AW631" s="12"/>
    </row>
    <row r="632" spans="1:49" ht="15" customHeight="1">
      <c r="A632" s="12"/>
      <c r="B632" s="12"/>
      <c r="C632" s="12"/>
      <c r="D632" s="12"/>
      <c r="E632" s="12"/>
      <c r="F632" s="12"/>
      <c r="G632" s="12"/>
      <c r="H632" s="12" t="e">
        <f t="shared" si="8"/>
        <v>#N/A</v>
      </c>
      <c r="I632" s="12" t="e">
        <f>VLOOKUP(CONCATENATE(N632,T632),Simulador!$H$26:$H$33,1,FALSE)</f>
        <v>#N/A</v>
      </c>
      <c r="J632" s="12" t="e">
        <f t="shared" si="9"/>
        <v>#N/A</v>
      </c>
      <c r="K632" s="13" t="e">
        <f t="shared" si="10"/>
        <v>#N/A</v>
      </c>
      <c r="L632" s="12" t="e">
        <f t="shared" si="11"/>
        <v>#N/A</v>
      </c>
      <c r="M632" s="14" t="s">
        <v>22</v>
      </c>
      <c r="N632" s="3" t="s">
        <v>84</v>
      </c>
      <c r="O632" s="20" t="str">
        <f>VLOOKUP(CONCATENATE($M632,$N632),Curriculos!$A$2:$J$332,4,FALSE)</f>
        <v>ECONOMIA DO SETOR PÚBLICO</v>
      </c>
      <c r="P632" s="21" t="str">
        <f>VLOOKUP(CONCATENATE($M632,$N632),Curriculos!$A$2:$J$332,5,FALSE)</f>
        <v>OB</v>
      </c>
      <c r="Q632" s="21" t="e">
        <f>VLOOKUP($N632,Oferta!$D$2:$P$100,5,FALSE)</f>
        <v>#N/A</v>
      </c>
      <c r="R632" s="21">
        <f>VLOOKUP(CONCATENATE($M632,$N632),Curriculos!$A$2:$J$332,8,FALSE)</f>
        <v>60</v>
      </c>
      <c r="S632" s="5" t="s">
        <v>33</v>
      </c>
      <c r="T632" s="22" t="s">
        <v>24</v>
      </c>
      <c r="U632" s="21" t="str">
        <f>VLOOKUP(CONCATENATE($M632,$N632),Curriculos!$A$2:$J$332,10,FALSE)</f>
        <v>DCEC</v>
      </c>
      <c r="V632" s="20" t="e">
        <f>VLOOKUP(CONCATENATE($M632,$N632,$T632),Oferta!$B$2:$R$360,17,FALSE)</f>
        <v>#N/A</v>
      </c>
      <c r="W632" s="20" t="e">
        <f>VLOOKUP(CONCATENATE($M632,$N632,$T632),Oferta!$B$2:$Q$360,12,FALSE)</f>
        <v>#N/A</v>
      </c>
      <c r="X632" s="22">
        <v>3</v>
      </c>
      <c r="Y632" s="23" t="e">
        <f>VLOOKUP(CONCATENATE($W632,$X632),Mtz_Horarios!$E$2:$H$92,2,FALSE)</f>
        <v>#N/A</v>
      </c>
      <c r="Z632" s="23" t="e">
        <f>VLOOKUP(CONCATENATE($W632,$X632),Mtz_Horarios!$E$2:$H$92,3,FALSE)</f>
        <v>#N/A</v>
      </c>
      <c r="AA632" s="24" t="e">
        <f>VLOOKUP(CONCATENATE($W632,$X632),Mtz_Horarios!$E$2:$H$92,4,FALSE)</f>
        <v>#N/A</v>
      </c>
      <c r="AB632" s="20" t="e">
        <f>VLOOKUP(CONCATENATE($M632,$N632,$T632),Oferta!$B$2:$Q$360,16,FALSE)</f>
        <v>#N/A</v>
      </c>
      <c r="AC632" s="20" t="e">
        <f>VLOOKUP(CONCATENATE($M632,$N632,$T632),Oferta!$B$2:$Q$360,15,FALSE)</f>
        <v>#N/A</v>
      </c>
      <c r="AI632" s="5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12"/>
      <c r="AW632" s="12"/>
    </row>
    <row r="633" spans="1:49" ht="15" customHeight="1">
      <c r="A633" s="12"/>
      <c r="B633" s="12"/>
      <c r="C633" s="12"/>
      <c r="D633" s="12"/>
      <c r="E633" s="12"/>
      <c r="F633" s="12"/>
      <c r="G633" s="12"/>
      <c r="H633" s="12" t="e">
        <f t="shared" si="8"/>
        <v>#N/A</v>
      </c>
      <c r="I633" s="12" t="e">
        <f>VLOOKUP(CONCATENATE(N633,T633),Simulador!$H$26:$H$33,1,FALSE)</f>
        <v>#N/A</v>
      </c>
      <c r="J633" s="12" t="e">
        <f t="shared" si="9"/>
        <v>#N/A</v>
      </c>
      <c r="K633" s="13" t="e">
        <f t="shared" si="10"/>
        <v>#N/A</v>
      </c>
      <c r="L633" s="12" t="e">
        <f t="shared" si="11"/>
        <v>#N/A</v>
      </c>
      <c r="M633" s="14" t="s">
        <v>22</v>
      </c>
      <c r="N633" s="3" t="s">
        <v>84</v>
      </c>
      <c r="O633" s="20" t="str">
        <f>VLOOKUP(CONCATENATE($M633,$N633),Curriculos!$A$2:$J$332,4,FALSE)</f>
        <v>ECONOMIA DO SETOR PÚBLICO</v>
      </c>
      <c r="P633" s="21" t="str">
        <f>VLOOKUP(CONCATENATE($M633,$N633),Curriculos!$A$2:$J$332,5,FALSE)</f>
        <v>OB</v>
      </c>
      <c r="Q633" s="21" t="e">
        <f>VLOOKUP($N633,Oferta!$D$2:$P$100,5,FALSE)</f>
        <v>#N/A</v>
      </c>
      <c r="R633" s="21">
        <f>VLOOKUP(CONCATENATE($M633,$N633),Curriculos!$A$2:$J$332,8,FALSE)</f>
        <v>60</v>
      </c>
      <c r="S633" s="5" t="s">
        <v>33</v>
      </c>
      <c r="T633" s="22" t="s">
        <v>24</v>
      </c>
      <c r="U633" s="21" t="str">
        <f>VLOOKUP(CONCATENATE($M633,$N633),Curriculos!$A$2:$J$332,10,FALSE)</f>
        <v>DCEC</v>
      </c>
      <c r="V633" s="20" t="e">
        <f>VLOOKUP(CONCATENATE($M633,$N633,$T633),Oferta!$B$2:$R$360,17,FALSE)</f>
        <v>#N/A</v>
      </c>
      <c r="W633" s="20" t="e">
        <f>VLOOKUP(CONCATENATE($M633,$N633,$T633),Oferta!$B$2:$Q$360,12,FALSE)</f>
        <v>#N/A</v>
      </c>
      <c r="X633" s="22">
        <v>4</v>
      </c>
      <c r="Y633" s="23" t="e">
        <f>VLOOKUP(CONCATENATE($W633,$X633),Mtz_Horarios!$E$2:$H$92,2,FALSE)</f>
        <v>#N/A</v>
      </c>
      <c r="Z633" s="23" t="e">
        <f>VLOOKUP(CONCATENATE($W633,$X633),Mtz_Horarios!$E$2:$H$92,3,FALSE)</f>
        <v>#N/A</v>
      </c>
      <c r="AA633" s="24" t="e">
        <f>VLOOKUP(CONCATENATE($W633,$X633),Mtz_Horarios!$E$2:$H$92,4,FALSE)</f>
        <v>#N/A</v>
      </c>
      <c r="AB633" s="20" t="e">
        <f>VLOOKUP(CONCATENATE($M633,$N633,$T633),Oferta!$B$2:$Q$360,16,FALSE)</f>
        <v>#N/A</v>
      </c>
      <c r="AC633" s="20" t="e">
        <f>VLOOKUP(CONCATENATE($M633,$N633,$T633),Oferta!$B$2:$Q$360,15,FALSE)</f>
        <v>#N/A</v>
      </c>
      <c r="AI633" s="5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12"/>
      <c r="AW633" s="12"/>
    </row>
    <row r="634" spans="1:49" ht="15" customHeight="1">
      <c r="A634" s="12"/>
      <c r="B634" s="12"/>
      <c r="C634" s="12"/>
      <c r="D634" s="12"/>
      <c r="E634" s="12"/>
      <c r="F634" s="12"/>
      <c r="G634" s="12"/>
      <c r="H634" s="12" t="e">
        <f t="shared" si="8"/>
        <v>#N/A</v>
      </c>
      <c r="I634" s="12" t="e">
        <f>VLOOKUP(CONCATENATE(N634,T634),Simulador!$H$26:$H$33,1,FALSE)</f>
        <v>#N/A</v>
      </c>
      <c r="J634" s="12" t="e">
        <f t="shared" si="9"/>
        <v>#N/A</v>
      </c>
      <c r="K634" s="13" t="e">
        <f t="shared" si="10"/>
        <v>#N/A</v>
      </c>
      <c r="L634" s="12" t="e">
        <f t="shared" si="11"/>
        <v>#N/A</v>
      </c>
      <c r="M634" s="14" t="s">
        <v>31</v>
      </c>
      <c r="N634" s="3" t="s">
        <v>108</v>
      </c>
      <c r="O634" s="15" t="str">
        <f>VLOOKUP(CONCATENATE($M634,$N634),Curriculos!$A$2:$J$332,4,FALSE)</f>
        <v>ECONOMIA DO TRABALHO</v>
      </c>
      <c r="P634" s="16" t="str">
        <f>VLOOKUP(CONCATENATE($M634,$N634),Curriculos!$A$2:$J$332,5,FALSE)</f>
        <v>OP</v>
      </c>
      <c r="Q634" s="16" t="e">
        <f>VLOOKUP($N634,Oferta!$D$2:$P$100,5,FALSE)</f>
        <v>#N/A</v>
      </c>
      <c r="R634" s="16">
        <f>VLOOKUP(CONCATENATE($M634,$N634),Curriculos!$A$2:$J$332,8,FALSE)</f>
        <v>60</v>
      </c>
      <c r="S634" s="17" t="s">
        <v>33</v>
      </c>
      <c r="T634" s="17" t="s">
        <v>24</v>
      </c>
      <c r="U634" s="16" t="str">
        <f>VLOOKUP(CONCATENATE($M634,$N634),Curriculos!$A$2:$J$332,10,FALSE)</f>
        <v>DCEC</v>
      </c>
      <c r="V634" s="15" t="e">
        <f>VLOOKUP(CONCATENATE($M634,$N634,$T634),Oferta!$B$2:$R$360,17,FALSE)</f>
        <v>#N/A</v>
      </c>
      <c r="W634" s="15" t="e">
        <f>VLOOKUP(CONCATENATE($M634,$N634,$T634),Oferta!$B$2:$Q$360,12,FALSE)</f>
        <v>#N/A</v>
      </c>
      <c r="X634" s="17">
        <v>1</v>
      </c>
      <c r="Y634" s="18" t="e">
        <f>VLOOKUP(CONCATENATE($W634,$X634),Mtz_Horarios!$E$2:$H$92,2,FALSE)</f>
        <v>#N/A</v>
      </c>
      <c r="Z634" s="18" t="e">
        <f>VLOOKUP(CONCATENATE($W634,$X634),Mtz_Horarios!$E$2:$H$92,3,FALSE)</f>
        <v>#N/A</v>
      </c>
      <c r="AA634" s="19" t="e">
        <f>VLOOKUP(CONCATENATE($W634,$X634),Mtz_Horarios!$E$2:$H$92,4,FALSE)</f>
        <v>#N/A</v>
      </c>
      <c r="AB634" s="15" t="e">
        <f>VLOOKUP(CONCATENATE($M634,$N634,$T634),Oferta!$B$2:$Q$360,16,FALSE)</f>
        <v>#N/A</v>
      </c>
      <c r="AC634" s="15" t="e">
        <f>VLOOKUP(CONCATENATE($M634,$N634,$T634),Oferta!$B$2:$Q$360,15,FALSE)</f>
        <v>#N/A</v>
      </c>
      <c r="AI634" s="5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12"/>
      <c r="AW634" s="12"/>
    </row>
    <row r="635" spans="1:49" ht="15" customHeight="1">
      <c r="A635" s="12"/>
      <c r="B635" s="12"/>
      <c r="C635" s="12"/>
      <c r="D635" s="12"/>
      <c r="E635" s="12"/>
      <c r="F635" s="12"/>
      <c r="G635" s="12"/>
      <c r="H635" s="12" t="e">
        <f t="shared" si="8"/>
        <v>#N/A</v>
      </c>
      <c r="I635" s="12" t="e">
        <f>VLOOKUP(CONCATENATE(N635,T635),Simulador!$H$26:$H$33,1,FALSE)</f>
        <v>#N/A</v>
      </c>
      <c r="J635" s="12" t="e">
        <f t="shared" si="9"/>
        <v>#N/A</v>
      </c>
      <c r="K635" s="13" t="e">
        <f t="shared" si="10"/>
        <v>#N/A</v>
      </c>
      <c r="L635" s="12" t="e">
        <f t="shared" si="11"/>
        <v>#N/A</v>
      </c>
      <c r="M635" s="14" t="s">
        <v>31</v>
      </c>
      <c r="N635" s="3" t="s">
        <v>108</v>
      </c>
      <c r="O635" s="15" t="str">
        <f>VLOOKUP(CONCATENATE($M635,$N635),Curriculos!$A$2:$J$332,4,FALSE)</f>
        <v>ECONOMIA DO TRABALHO</v>
      </c>
      <c r="P635" s="16" t="str">
        <f>VLOOKUP(CONCATENATE($M635,$N635),Curriculos!$A$2:$J$332,5,FALSE)</f>
        <v>OP</v>
      </c>
      <c r="Q635" s="16" t="e">
        <f>VLOOKUP($N635,Oferta!$D$2:$P$100,5,FALSE)</f>
        <v>#N/A</v>
      </c>
      <c r="R635" s="16">
        <f>VLOOKUP(CONCATENATE($M635,$N635),Curriculos!$A$2:$J$332,8,FALSE)</f>
        <v>60</v>
      </c>
      <c r="S635" s="17" t="s">
        <v>33</v>
      </c>
      <c r="T635" s="17" t="s">
        <v>24</v>
      </c>
      <c r="U635" s="16" t="str">
        <f>VLOOKUP(CONCATENATE($M635,$N635),Curriculos!$A$2:$J$332,10,FALSE)</f>
        <v>DCEC</v>
      </c>
      <c r="V635" s="15" t="e">
        <f>VLOOKUP(CONCATENATE($M635,$N635,$T635),Oferta!$B$2:$R$360,17,FALSE)</f>
        <v>#N/A</v>
      </c>
      <c r="W635" s="15" t="e">
        <f>VLOOKUP(CONCATENATE($M635,$N635,$T635),Oferta!$B$2:$Q$360,12,FALSE)</f>
        <v>#N/A</v>
      </c>
      <c r="X635" s="17">
        <v>2</v>
      </c>
      <c r="Y635" s="18" t="e">
        <f>VLOOKUP(CONCATENATE($W635,$X635),Mtz_Horarios!$E$2:$H$92,2,FALSE)</f>
        <v>#N/A</v>
      </c>
      <c r="Z635" s="18" t="e">
        <f>VLOOKUP(CONCATENATE($W635,$X635),Mtz_Horarios!$E$2:$H$92,3,FALSE)</f>
        <v>#N/A</v>
      </c>
      <c r="AA635" s="19" t="e">
        <f>VLOOKUP(CONCATENATE($W635,$X635),Mtz_Horarios!$E$2:$H$92,4,FALSE)</f>
        <v>#N/A</v>
      </c>
      <c r="AB635" s="15" t="e">
        <f>VLOOKUP(CONCATENATE($M635,$N635,$T635),Oferta!$B$2:$Q$360,16,FALSE)</f>
        <v>#N/A</v>
      </c>
      <c r="AC635" s="15" t="e">
        <f>VLOOKUP(CONCATENATE($M635,$N635,$T635),Oferta!$B$2:$Q$360,15,FALSE)</f>
        <v>#N/A</v>
      </c>
      <c r="AI635" s="5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12"/>
      <c r="AW635" s="12"/>
    </row>
    <row r="636" spans="1:49" ht="15" customHeight="1">
      <c r="A636" s="12"/>
      <c r="B636" s="12"/>
      <c r="C636" s="12"/>
      <c r="D636" s="12"/>
      <c r="E636" s="12"/>
      <c r="F636" s="12"/>
      <c r="G636" s="12"/>
      <c r="H636" s="12" t="e">
        <f t="shared" si="8"/>
        <v>#N/A</v>
      </c>
      <c r="I636" s="12" t="e">
        <f>VLOOKUP(CONCATENATE(N636,T636),Simulador!$H$26:$H$33,1,FALSE)</f>
        <v>#N/A</v>
      </c>
      <c r="J636" s="12" t="e">
        <f t="shared" si="9"/>
        <v>#N/A</v>
      </c>
      <c r="K636" s="13" t="e">
        <f t="shared" si="10"/>
        <v>#N/A</v>
      </c>
      <c r="L636" s="12" t="e">
        <f t="shared" si="11"/>
        <v>#N/A</v>
      </c>
      <c r="M636" s="14" t="s">
        <v>31</v>
      </c>
      <c r="N636" s="3" t="s">
        <v>108</v>
      </c>
      <c r="O636" s="15" t="str">
        <f>VLOOKUP(CONCATENATE($M636,$N636),Curriculos!$A$2:$J$332,4,FALSE)</f>
        <v>ECONOMIA DO TRABALHO</v>
      </c>
      <c r="P636" s="16" t="str">
        <f>VLOOKUP(CONCATENATE($M636,$N636),Curriculos!$A$2:$J$332,5,FALSE)</f>
        <v>OP</v>
      </c>
      <c r="Q636" s="16" t="e">
        <f>VLOOKUP($N636,Oferta!$D$2:$P$100,5,FALSE)</f>
        <v>#N/A</v>
      </c>
      <c r="R636" s="16">
        <f>VLOOKUP(CONCATENATE($M636,$N636),Curriculos!$A$2:$J$332,8,FALSE)</f>
        <v>60</v>
      </c>
      <c r="S636" s="17" t="s">
        <v>33</v>
      </c>
      <c r="T636" s="17" t="s">
        <v>24</v>
      </c>
      <c r="U636" s="16" t="str">
        <f>VLOOKUP(CONCATENATE($M636,$N636),Curriculos!$A$2:$J$332,10,FALSE)</f>
        <v>DCEC</v>
      </c>
      <c r="V636" s="15" t="e">
        <f>VLOOKUP(CONCATENATE($M636,$N636,$T636),Oferta!$B$2:$R$360,17,FALSE)</f>
        <v>#N/A</v>
      </c>
      <c r="W636" s="15" t="e">
        <f>VLOOKUP(CONCATENATE($M636,$N636,$T636),Oferta!$B$2:$Q$360,12,FALSE)</f>
        <v>#N/A</v>
      </c>
      <c r="X636" s="17">
        <v>3</v>
      </c>
      <c r="Y636" s="18" t="e">
        <f>VLOOKUP(CONCATENATE($W636,$X636),Mtz_Horarios!$E$2:$H$92,2,FALSE)</f>
        <v>#N/A</v>
      </c>
      <c r="Z636" s="18" t="e">
        <f>VLOOKUP(CONCATENATE($W636,$X636),Mtz_Horarios!$E$2:$H$92,3,FALSE)</f>
        <v>#N/A</v>
      </c>
      <c r="AA636" s="19" t="e">
        <f>VLOOKUP(CONCATENATE($W636,$X636),Mtz_Horarios!$E$2:$H$92,4,FALSE)</f>
        <v>#N/A</v>
      </c>
      <c r="AB636" s="15" t="e">
        <f>VLOOKUP(CONCATENATE($M636,$N636,$T636),Oferta!$B$2:$Q$360,16,FALSE)</f>
        <v>#N/A</v>
      </c>
      <c r="AC636" s="15" t="e">
        <f>VLOOKUP(CONCATENATE($M636,$N636,$T636),Oferta!$B$2:$Q$360,15,FALSE)</f>
        <v>#N/A</v>
      </c>
      <c r="AI636" s="5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12"/>
      <c r="AW636" s="12"/>
    </row>
    <row r="637" spans="1:49" ht="15" customHeight="1">
      <c r="A637" s="12"/>
      <c r="B637" s="12"/>
      <c r="C637" s="12"/>
      <c r="D637" s="12"/>
      <c r="E637" s="12"/>
      <c r="F637" s="12"/>
      <c r="G637" s="12"/>
      <c r="H637" s="12" t="e">
        <f t="shared" si="8"/>
        <v>#N/A</v>
      </c>
      <c r="I637" s="12" t="e">
        <f>VLOOKUP(CONCATENATE(N637,T637),Simulador!$H$26:$H$33,1,FALSE)</f>
        <v>#N/A</v>
      </c>
      <c r="J637" s="12" t="e">
        <f t="shared" si="9"/>
        <v>#N/A</v>
      </c>
      <c r="K637" s="13" t="e">
        <f t="shared" si="10"/>
        <v>#N/A</v>
      </c>
      <c r="L637" s="12" t="e">
        <f t="shared" si="11"/>
        <v>#N/A</v>
      </c>
      <c r="M637" s="14" t="s">
        <v>31</v>
      </c>
      <c r="N637" s="3" t="s">
        <v>108</v>
      </c>
      <c r="O637" s="15" t="str">
        <f>VLOOKUP(CONCATENATE($M637,$N637),Curriculos!$A$2:$J$332,4,FALSE)</f>
        <v>ECONOMIA DO TRABALHO</v>
      </c>
      <c r="P637" s="16" t="str">
        <f>VLOOKUP(CONCATENATE($M637,$N637),Curriculos!$A$2:$J$332,5,FALSE)</f>
        <v>OP</v>
      </c>
      <c r="Q637" s="16" t="e">
        <f>VLOOKUP($N637,Oferta!$D$2:$P$100,5,FALSE)</f>
        <v>#N/A</v>
      </c>
      <c r="R637" s="16">
        <f>VLOOKUP(CONCATENATE($M637,$N637),Curriculos!$A$2:$J$332,8,FALSE)</f>
        <v>60</v>
      </c>
      <c r="S637" s="17" t="s">
        <v>33</v>
      </c>
      <c r="T637" s="17" t="s">
        <v>24</v>
      </c>
      <c r="U637" s="16" t="str">
        <f>VLOOKUP(CONCATENATE($M637,$N637),Curriculos!$A$2:$J$332,10,FALSE)</f>
        <v>DCEC</v>
      </c>
      <c r="V637" s="15" t="e">
        <f>VLOOKUP(CONCATENATE($M637,$N637,$T637),Oferta!$B$2:$R$360,17,FALSE)</f>
        <v>#N/A</v>
      </c>
      <c r="W637" s="15" t="e">
        <f>VLOOKUP(CONCATENATE($M637,$N637,$T637),Oferta!$B$2:$Q$360,12,FALSE)</f>
        <v>#N/A</v>
      </c>
      <c r="X637" s="17">
        <v>4</v>
      </c>
      <c r="Y637" s="18" t="e">
        <f>VLOOKUP(CONCATENATE($W637,$X637),Mtz_Horarios!$E$2:$H$92,2,FALSE)</f>
        <v>#N/A</v>
      </c>
      <c r="Z637" s="18" t="e">
        <f>VLOOKUP(CONCATENATE($W637,$X637),Mtz_Horarios!$E$2:$H$92,3,FALSE)</f>
        <v>#N/A</v>
      </c>
      <c r="AA637" s="19" t="e">
        <f>VLOOKUP(CONCATENATE($W637,$X637),Mtz_Horarios!$E$2:$H$92,4,FALSE)</f>
        <v>#N/A</v>
      </c>
      <c r="AB637" s="15" t="e">
        <f>VLOOKUP(CONCATENATE($M637,$N637,$T637),Oferta!$B$2:$Q$360,16,FALSE)</f>
        <v>#N/A</v>
      </c>
      <c r="AC637" s="15" t="e">
        <f>VLOOKUP(CONCATENATE($M637,$N637,$T637),Oferta!$B$2:$Q$360,15,FALSE)</f>
        <v>#N/A</v>
      </c>
      <c r="AI637" s="5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12"/>
      <c r="AW637" s="12"/>
    </row>
    <row r="638" spans="1:49" ht="15" customHeight="1">
      <c r="A638" s="12"/>
      <c r="B638" s="12"/>
      <c r="C638" s="12"/>
      <c r="D638" s="12"/>
      <c r="E638" s="12"/>
      <c r="F638" s="12"/>
      <c r="G638" s="12"/>
      <c r="H638" s="12" t="e">
        <f t="shared" si="8"/>
        <v>#N/A</v>
      </c>
      <c r="I638" s="12" t="e">
        <f>VLOOKUP(CONCATENATE(N638,T638),Simulador!$H$26:$H$33,1,FALSE)</f>
        <v>#N/A</v>
      </c>
      <c r="J638" s="12" t="e">
        <f t="shared" si="9"/>
        <v>#N/A</v>
      </c>
      <c r="K638" s="13" t="e">
        <f t="shared" si="10"/>
        <v>#N/A</v>
      </c>
      <c r="L638" s="12" t="e">
        <f t="shared" si="11"/>
        <v>#N/A</v>
      </c>
      <c r="M638" s="14" t="s">
        <v>31</v>
      </c>
      <c r="N638" s="3" t="s">
        <v>108</v>
      </c>
      <c r="O638" s="20" t="str">
        <f>VLOOKUP(CONCATENATE($M638,$N638),Curriculos!$A$2:$J$332,4,FALSE)</f>
        <v>ECONOMIA DO TRABALHO</v>
      </c>
      <c r="P638" s="21" t="str">
        <f>VLOOKUP(CONCATENATE($M638,$N638),Curriculos!$A$2:$J$332,5,FALSE)</f>
        <v>OP</v>
      </c>
      <c r="Q638" s="21" t="e">
        <f>VLOOKUP($N638,Oferta!$D$2:$P$100,5,FALSE)</f>
        <v>#N/A</v>
      </c>
      <c r="R638" s="21">
        <f>VLOOKUP(CONCATENATE($M638,$N638),Curriculos!$A$2:$J$332,8,FALSE)</f>
        <v>60</v>
      </c>
      <c r="S638" s="5" t="s">
        <v>33</v>
      </c>
      <c r="T638" s="22" t="s">
        <v>29</v>
      </c>
      <c r="U638" s="21" t="str">
        <f>VLOOKUP(CONCATENATE($M638,$N638),Curriculos!$A$2:$J$332,10,FALSE)</f>
        <v>DCEC</v>
      </c>
      <c r="V638" s="20" t="e">
        <f>VLOOKUP(CONCATENATE($M638,$N638,$T638),Oferta!$B$2:$R$360,17,FALSE)</f>
        <v>#N/A</v>
      </c>
      <c r="W638" s="20" t="e">
        <f>VLOOKUP(CONCATENATE($M638,$N638,$T638),Oferta!$B$2:$Q$360,12,FALSE)</f>
        <v>#N/A</v>
      </c>
      <c r="X638" s="22">
        <v>1</v>
      </c>
      <c r="Y638" s="23" t="e">
        <f>VLOOKUP(CONCATENATE($W638,$X638),Mtz_Horarios!$E$2:$H$92,2,FALSE)</f>
        <v>#N/A</v>
      </c>
      <c r="Z638" s="23" t="e">
        <f>VLOOKUP(CONCATENATE($W638,$X638),Mtz_Horarios!$E$2:$H$92,3,FALSE)</f>
        <v>#N/A</v>
      </c>
      <c r="AA638" s="24" t="e">
        <f>VLOOKUP(CONCATENATE($W638,$X638),Mtz_Horarios!$E$2:$H$92,4,FALSE)</f>
        <v>#N/A</v>
      </c>
      <c r="AB638" s="20" t="e">
        <f>VLOOKUP(CONCATENATE($M638,$N638,$T638),Oferta!$B$2:$Q$360,16,FALSE)</f>
        <v>#N/A</v>
      </c>
      <c r="AC638" s="20" t="e">
        <f>VLOOKUP(CONCATENATE($M638,$N638,$T638),Oferta!$B$2:$Q$360,15,FALSE)</f>
        <v>#N/A</v>
      </c>
      <c r="AI638" s="5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12"/>
      <c r="AW638" s="12"/>
    </row>
    <row r="639" spans="1:49" ht="15" customHeight="1">
      <c r="A639" s="12"/>
      <c r="B639" s="12"/>
      <c r="C639" s="12"/>
      <c r="D639" s="12"/>
      <c r="E639" s="12"/>
      <c r="F639" s="12"/>
      <c r="G639" s="12"/>
      <c r="H639" s="12" t="e">
        <f t="shared" si="8"/>
        <v>#N/A</v>
      </c>
      <c r="I639" s="12" t="e">
        <f>VLOOKUP(CONCATENATE(N639,T639),Simulador!$H$26:$H$33,1,FALSE)</f>
        <v>#N/A</v>
      </c>
      <c r="J639" s="12" t="e">
        <f t="shared" si="9"/>
        <v>#N/A</v>
      </c>
      <c r="K639" s="13" t="e">
        <f t="shared" si="10"/>
        <v>#N/A</v>
      </c>
      <c r="L639" s="12" t="e">
        <f t="shared" si="11"/>
        <v>#N/A</v>
      </c>
      <c r="M639" s="14" t="s">
        <v>31</v>
      </c>
      <c r="N639" s="3" t="s">
        <v>108</v>
      </c>
      <c r="O639" s="20" t="str">
        <f>VLOOKUP(CONCATENATE($M639,$N639),Curriculos!$A$2:$J$332,4,FALSE)</f>
        <v>ECONOMIA DO TRABALHO</v>
      </c>
      <c r="P639" s="21" t="str">
        <f>VLOOKUP(CONCATENATE($M639,$N639),Curriculos!$A$2:$J$332,5,FALSE)</f>
        <v>OP</v>
      </c>
      <c r="Q639" s="21" t="e">
        <f>VLOOKUP($N639,Oferta!$D$2:$P$100,5,FALSE)</f>
        <v>#N/A</v>
      </c>
      <c r="R639" s="21">
        <f>VLOOKUP(CONCATENATE($M639,$N639),Curriculos!$A$2:$J$332,8,FALSE)</f>
        <v>60</v>
      </c>
      <c r="S639" s="5" t="s">
        <v>33</v>
      </c>
      <c r="T639" s="22" t="s">
        <v>29</v>
      </c>
      <c r="U639" s="21" t="str">
        <f>VLOOKUP(CONCATENATE($M639,$N639),Curriculos!$A$2:$J$332,10,FALSE)</f>
        <v>DCEC</v>
      </c>
      <c r="V639" s="20" t="e">
        <f>VLOOKUP(CONCATENATE($M639,$N639,$T639),Oferta!$B$2:$R$360,17,FALSE)</f>
        <v>#N/A</v>
      </c>
      <c r="W639" s="20" t="e">
        <f>VLOOKUP(CONCATENATE($M639,$N639,$T639),Oferta!$B$2:$Q$360,12,FALSE)</f>
        <v>#N/A</v>
      </c>
      <c r="X639" s="22">
        <v>2</v>
      </c>
      <c r="Y639" s="23" t="e">
        <f>VLOOKUP(CONCATENATE($W639,$X639),Mtz_Horarios!$E$2:$H$92,2,FALSE)</f>
        <v>#N/A</v>
      </c>
      <c r="Z639" s="23" t="e">
        <f>VLOOKUP(CONCATENATE($W639,$X639),Mtz_Horarios!$E$2:$H$92,3,FALSE)</f>
        <v>#N/A</v>
      </c>
      <c r="AA639" s="24" t="e">
        <f>VLOOKUP(CONCATENATE($W639,$X639),Mtz_Horarios!$E$2:$H$92,4,FALSE)</f>
        <v>#N/A</v>
      </c>
      <c r="AB639" s="20" t="e">
        <f>VLOOKUP(CONCATENATE($M639,$N639,$T639),Oferta!$B$2:$Q$360,16,FALSE)</f>
        <v>#N/A</v>
      </c>
      <c r="AC639" s="20" t="e">
        <f>VLOOKUP(CONCATENATE($M639,$N639,$T639),Oferta!$B$2:$Q$360,15,FALSE)</f>
        <v>#N/A</v>
      </c>
      <c r="AI639" s="5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12"/>
      <c r="AW639" s="12"/>
    </row>
    <row r="640" spans="1:49" ht="15" customHeight="1">
      <c r="A640" s="12"/>
      <c r="B640" s="12"/>
      <c r="C640" s="12"/>
      <c r="D640" s="12"/>
      <c r="E640" s="12"/>
      <c r="F640" s="12"/>
      <c r="G640" s="12"/>
      <c r="H640" s="12" t="e">
        <f t="shared" si="8"/>
        <v>#N/A</v>
      </c>
      <c r="I640" s="12" t="e">
        <f>VLOOKUP(CONCATENATE(N640,T640),Simulador!$H$26:$H$33,1,FALSE)</f>
        <v>#N/A</v>
      </c>
      <c r="J640" s="12" t="e">
        <f t="shared" si="9"/>
        <v>#N/A</v>
      </c>
      <c r="K640" s="13" t="e">
        <f t="shared" si="10"/>
        <v>#N/A</v>
      </c>
      <c r="L640" s="12" t="e">
        <f t="shared" si="11"/>
        <v>#N/A</v>
      </c>
      <c r="M640" s="14" t="s">
        <v>31</v>
      </c>
      <c r="N640" s="3" t="s">
        <v>108</v>
      </c>
      <c r="O640" s="20" t="str">
        <f>VLOOKUP(CONCATENATE($M640,$N640),Curriculos!$A$2:$J$332,4,FALSE)</f>
        <v>ECONOMIA DO TRABALHO</v>
      </c>
      <c r="P640" s="21" t="str">
        <f>VLOOKUP(CONCATENATE($M640,$N640),Curriculos!$A$2:$J$332,5,FALSE)</f>
        <v>OP</v>
      </c>
      <c r="Q640" s="21" t="e">
        <f>VLOOKUP($N640,Oferta!$D$2:$P$100,5,FALSE)</f>
        <v>#N/A</v>
      </c>
      <c r="R640" s="21">
        <f>VLOOKUP(CONCATENATE($M640,$N640),Curriculos!$A$2:$J$332,8,FALSE)</f>
        <v>60</v>
      </c>
      <c r="S640" s="5" t="s">
        <v>33</v>
      </c>
      <c r="T640" s="22" t="s">
        <v>29</v>
      </c>
      <c r="U640" s="21" t="str">
        <f>VLOOKUP(CONCATENATE($M640,$N640),Curriculos!$A$2:$J$332,10,FALSE)</f>
        <v>DCEC</v>
      </c>
      <c r="V640" s="20" t="e">
        <f>VLOOKUP(CONCATENATE($M640,$N640,$T640),Oferta!$B$2:$R$360,17,FALSE)</f>
        <v>#N/A</v>
      </c>
      <c r="W640" s="20" t="e">
        <f>VLOOKUP(CONCATENATE($M640,$N640,$T640),Oferta!$B$2:$Q$360,12,FALSE)</f>
        <v>#N/A</v>
      </c>
      <c r="X640" s="22">
        <v>3</v>
      </c>
      <c r="Y640" s="23" t="e">
        <f>VLOOKUP(CONCATENATE($W640,$X640),Mtz_Horarios!$E$2:$H$92,2,FALSE)</f>
        <v>#N/A</v>
      </c>
      <c r="Z640" s="23" t="e">
        <f>VLOOKUP(CONCATENATE($W640,$X640),Mtz_Horarios!$E$2:$H$92,3,FALSE)</f>
        <v>#N/A</v>
      </c>
      <c r="AA640" s="24" t="e">
        <f>VLOOKUP(CONCATENATE($W640,$X640),Mtz_Horarios!$E$2:$H$92,4,FALSE)</f>
        <v>#N/A</v>
      </c>
      <c r="AB640" s="20" t="e">
        <f>VLOOKUP(CONCATENATE($M640,$N640,$T640),Oferta!$B$2:$Q$360,16,FALSE)</f>
        <v>#N/A</v>
      </c>
      <c r="AC640" s="20" t="e">
        <f>VLOOKUP(CONCATENATE($M640,$N640,$T640),Oferta!$B$2:$Q$360,15,FALSE)</f>
        <v>#N/A</v>
      </c>
      <c r="AI640" s="5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12"/>
      <c r="AW640" s="12"/>
    </row>
    <row r="641" spans="1:49" ht="15" customHeight="1">
      <c r="A641" s="12"/>
      <c r="B641" s="12"/>
      <c r="C641" s="12"/>
      <c r="D641" s="12"/>
      <c r="E641" s="12"/>
      <c r="F641" s="12"/>
      <c r="G641" s="12"/>
      <c r="H641" s="12" t="e">
        <f t="shared" si="8"/>
        <v>#N/A</v>
      </c>
      <c r="I641" s="12" t="e">
        <f>VLOOKUP(CONCATENATE(N641,T641),Simulador!$H$26:$H$33,1,FALSE)</f>
        <v>#N/A</v>
      </c>
      <c r="J641" s="12" t="e">
        <f t="shared" si="9"/>
        <v>#N/A</v>
      </c>
      <c r="K641" s="13" t="e">
        <f t="shared" si="10"/>
        <v>#N/A</v>
      </c>
      <c r="L641" s="12" t="e">
        <f t="shared" si="11"/>
        <v>#N/A</v>
      </c>
      <c r="M641" s="14" t="s">
        <v>31</v>
      </c>
      <c r="N641" s="3" t="s">
        <v>108</v>
      </c>
      <c r="O641" s="20" t="str">
        <f>VLOOKUP(CONCATENATE($M641,$N641),Curriculos!$A$2:$J$332,4,FALSE)</f>
        <v>ECONOMIA DO TRABALHO</v>
      </c>
      <c r="P641" s="21" t="str">
        <f>VLOOKUP(CONCATENATE($M641,$N641),Curriculos!$A$2:$J$332,5,FALSE)</f>
        <v>OP</v>
      </c>
      <c r="Q641" s="21" t="e">
        <f>VLOOKUP($N641,Oferta!$D$2:$P$100,5,FALSE)</f>
        <v>#N/A</v>
      </c>
      <c r="R641" s="21">
        <f>VLOOKUP(CONCATENATE($M641,$N641),Curriculos!$A$2:$J$332,8,FALSE)</f>
        <v>60</v>
      </c>
      <c r="S641" s="5" t="s">
        <v>33</v>
      </c>
      <c r="T641" s="22" t="s">
        <v>29</v>
      </c>
      <c r="U641" s="21" t="str">
        <f>VLOOKUP(CONCATENATE($M641,$N641),Curriculos!$A$2:$J$332,10,FALSE)</f>
        <v>DCEC</v>
      </c>
      <c r="V641" s="20" t="e">
        <f>VLOOKUP(CONCATENATE($M641,$N641,$T641),Oferta!$B$2:$R$360,17,FALSE)</f>
        <v>#N/A</v>
      </c>
      <c r="W641" s="20" t="e">
        <f>VLOOKUP(CONCATENATE($M641,$N641,$T641),Oferta!$B$2:$Q$360,12,FALSE)</f>
        <v>#N/A</v>
      </c>
      <c r="X641" s="22">
        <v>4</v>
      </c>
      <c r="Y641" s="23" t="e">
        <f>VLOOKUP(CONCATENATE($W641,$X641),Mtz_Horarios!$E$2:$H$92,2,FALSE)</f>
        <v>#N/A</v>
      </c>
      <c r="Z641" s="23" t="e">
        <f>VLOOKUP(CONCATENATE($W641,$X641),Mtz_Horarios!$E$2:$H$92,3,FALSE)</f>
        <v>#N/A</v>
      </c>
      <c r="AA641" s="24" t="e">
        <f>VLOOKUP(CONCATENATE($W641,$X641),Mtz_Horarios!$E$2:$H$92,4,FALSE)</f>
        <v>#N/A</v>
      </c>
      <c r="AB641" s="20" t="e">
        <f>VLOOKUP(CONCATENATE($M641,$N641,$T641),Oferta!$B$2:$Q$360,16,FALSE)</f>
        <v>#N/A</v>
      </c>
      <c r="AC641" s="20" t="e">
        <f>VLOOKUP(CONCATENATE($M641,$N641,$T641),Oferta!$B$2:$Q$360,15,FALSE)</f>
        <v>#N/A</v>
      </c>
      <c r="AI641" s="5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12"/>
      <c r="AW641" s="12"/>
    </row>
    <row r="642" spans="1:49" ht="15" customHeight="1">
      <c r="A642" s="12"/>
      <c r="B642" s="12"/>
      <c r="C642" s="12"/>
      <c r="D642" s="12"/>
      <c r="E642" s="12"/>
      <c r="F642" s="12"/>
      <c r="G642" s="12"/>
      <c r="H642" s="12" t="e">
        <f t="shared" si="8"/>
        <v>#N/A</v>
      </c>
      <c r="I642" s="12" t="e">
        <f>VLOOKUP(CONCATENATE(N642,T642),Simulador!$H$26:$H$33,1,FALSE)</f>
        <v>#N/A</v>
      </c>
      <c r="J642" s="12" t="e">
        <f t="shared" si="9"/>
        <v>#N/A</v>
      </c>
      <c r="K642" s="13" t="e">
        <f t="shared" si="10"/>
        <v>#N/A</v>
      </c>
      <c r="L642" s="12" t="e">
        <f t="shared" si="11"/>
        <v>#N/A</v>
      </c>
      <c r="M642" s="14" t="s">
        <v>25</v>
      </c>
      <c r="N642" s="3" t="s">
        <v>108</v>
      </c>
      <c r="O642" s="20" t="str">
        <f>VLOOKUP(CONCATENATE($M642,$N642),Curriculos!$A$2:$J$332,4,FALSE)</f>
        <v>ECONOMIA DO TRABALHO</v>
      </c>
      <c r="P642" s="21" t="str">
        <f>VLOOKUP(CONCATENATE($M642,$N642),Curriculos!$A$2:$J$332,5,FALSE)</f>
        <v>OP</v>
      </c>
      <c r="Q642" s="21" t="e">
        <f>VLOOKUP($N642,Oferta!$D$2:$P$100,5,FALSE)</f>
        <v>#N/A</v>
      </c>
      <c r="R642" s="21">
        <f>VLOOKUP(CONCATENATE($M642,$N642),Curriculos!$A$2:$J$332,8,FALSE)</f>
        <v>60</v>
      </c>
      <c r="S642" s="5" t="s">
        <v>33</v>
      </c>
      <c r="T642" s="22" t="s">
        <v>29</v>
      </c>
      <c r="U642" s="21" t="str">
        <f>VLOOKUP(CONCATENATE($M642,$N642),Curriculos!$A$2:$J$332,10,FALSE)</f>
        <v>DCEC</v>
      </c>
      <c r="V642" s="20" t="e">
        <f>VLOOKUP(CONCATENATE($M642,$N642,$T642),Oferta!$B$2:$R$360,17,FALSE)</f>
        <v>#N/A</v>
      </c>
      <c r="W642" s="20" t="e">
        <f>VLOOKUP(CONCATENATE($M642,$N642,$T642),Oferta!$B$2:$Q$360,12,FALSE)</f>
        <v>#N/A</v>
      </c>
      <c r="X642" s="22">
        <v>1</v>
      </c>
      <c r="Y642" s="23" t="e">
        <f>VLOOKUP(CONCATENATE($W642,$X642),Mtz_Horarios!$E$2:$H$92,2,FALSE)</f>
        <v>#N/A</v>
      </c>
      <c r="Z642" s="23" t="e">
        <f>VLOOKUP(CONCATENATE($W642,$X642),Mtz_Horarios!$E$2:$H$92,3,FALSE)</f>
        <v>#N/A</v>
      </c>
      <c r="AA642" s="24" t="e">
        <f>VLOOKUP(CONCATENATE($W642,$X642),Mtz_Horarios!$E$2:$H$92,4,FALSE)</f>
        <v>#N/A</v>
      </c>
      <c r="AB642" s="20" t="e">
        <f>VLOOKUP(CONCATENATE($M642,$N642,$T642),Oferta!$B$2:$Q$360,16,FALSE)</f>
        <v>#N/A</v>
      </c>
      <c r="AC642" s="20" t="e">
        <f>VLOOKUP(CONCATENATE($M642,$N642,$T642),Oferta!$B$2:$Q$360,15,FALSE)</f>
        <v>#N/A</v>
      </c>
      <c r="AI642" s="5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12"/>
      <c r="AW642" s="12"/>
    </row>
    <row r="643" spans="1:49" ht="15" customHeight="1">
      <c r="A643" s="12"/>
      <c r="B643" s="12"/>
      <c r="C643" s="12"/>
      <c r="D643" s="12"/>
      <c r="E643" s="12"/>
      <c r="F643" s="12"/>
      <c r="G643" s="12"/>
      <c r="H643" s="12" t="e">
        <f t="shared" si="8"/>
        <v>#N/A</v>
      </c>
      <c r="I643" s="12" t="e">
        <f>VLOOKUP(CONCATENATE(N643,T643),Simulador!$H$26:$H$33,1,FALSE)</f>
        <v>#N/A</v>
      </c>
      <c r="J643" s="12" t="e">
        <f t="shared" si="9"/>
        <v>#N/A</v>
      </c>
      <c r="K643" s="13" t="e">
        <f t="shared" si="10"/>
        <v>#N/A</v>
      </c>
      <c r="L643" s="12" t="e">
        <f t="shared" si="11"/>
        <v>#N/A</v>
      </c>
      <c r="M643" s="14" t="s">
        <v>25</v>
      </c>
      <c r="N643" s="3" t="s">
        <v>108</v>
      </c>
      <c r="O643" s="20" t="str">
        <f>VLOOKUP(CONCATENATE($M643,$N643),Curriculos!$A$2:$J$332,4,FALSE)</f>
        <v>ECONOMIA DO TRABALHO</v>
      </c>
      <c r="P643" s="21" t="str">
        <f>VLOOKUP(CONCATENATE($M643,$N643),Curriculos!$A$2:$J$332,5,FALSE)</f>
        <v>OP</v>
      </c>
      <c r="Q643" s="21" t="e">
        <f>VLOOKUP($N643,Oferta!$D$2:$P$100,5,FALSE)</f>
        <v>#N/A</v>
      </c>
      <c r="R643" s="21">
        <f>VLOOKUP(CONCATENATE($M643,$N643),Curriculos!$A$2:$J$332,8,FALSE)</f>
        <v>60</v>
      </c>
      <c r="S643" s="5" t="s">
        <v>33</v>
      </c>
      <c r="T643" s="22" t="s">
        <v>29</v>
      </c>
      <c r="U643" s="21" t="str">
        <f>VLOOKUP(CONCATENATE($M643,$N643),Curriculos!$A$2:$J$332,10,FALSE)</f>
        <v>DCEC</v>
      </c>
      <c r="V643" s="20" t="e">
        <f>VLOOKUP(CONCATENATE($M643,$N643,$T643),Oferta!$B$2:$R$360,17,FALSE)</f>
        <v>#N/A</v>
      </c>
      <c r="W643" s="20" t="e">
        <f>VLOOKUP(CONCATENATE($M643,$N643,$T643),Oferta!$B$2:$Q$360,12,FALSE)</f>
        <v>#N/A</v>
      </c>
      <c r="X643" s="22">
        <v>2</v>
      </c>
      <c r="Y643" s="23" t="e">
        <f>VLOOKUP(CONCATENATE($W643,$X643),Mtz_Horarios!$E$2:$H$92,2,FALSE)</f>
        <v>#N/A</v>
      </c>
      <c r="Z643" s="23" t="e">
        <f>VLOOKUP(CONCATENATE($W643,$X643),Mtz_Horarios!$E$2:$H$92,3,FALSE)</f>
        <v>#N/A</v>
      </c>
      <c r="AA643" s="24" t="e">
        <f>VLOOKUP(CONCATENATE($W643,$X643),Mtz_Horarios!$E$2:$H$92,4,FALSE)</f>
        <v>#N/A</v>
      </c>
      <c r="AB643" s="20" t="e">
        <f>VLOOKUP(CONCATENATE($M643,$N643,$T643),Oferta!$B$2:$Q$360,16,FALSE)</f>
        <v>#N/A</v>
      </c>
      <c r="AC643" s="20" t="e">
        <f>VLOOKUP(CONCATENATE($M643,$N643,$T643),Oferta!$B$2:$Q$360,15,FALSE)</f>
        <v>#N/A</v>
      </c>
      <c r="AI643" s="5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12"/>
      <c r="AW643" s="12"/>
    </row>
    <row r="644" spans="1:49" ht="15" customHeight="1">
      <c r="A644" s="12"/>
      <c r="B644" s="12"/>
      <c r="C644" s="12"/>
      <c r="D644" s="12"/>
      <c r="E644" s="12"/>
      <c r="F644" s="12"/>
      <c r="G644" s="12"/>
      <c r="H644" s="12" t="e">
        <f t="shared" si="8"/>
        <v>#N/A</v>
      </c>
      <c r="I644" s="12" t="e">
        <f>VLOOKUP(CONCATENATE(N644,T644),Simulador!$H$26:$H$33,1,FALSE)</f>
        <v>#N/A</v>
      </c>
      <c r="J644" s="12" t="e">
        <f t="shared" si="9"/>
        <v>#N/A</v>
      </c>
      <c r="K644" s="13" t="e">
        <f t="shared" si="10"/>
        <v>#N/A</v>
      </c>
      <c r="L644" s="12" t="e">
        <f t="shared" si="11"/>
        <v>#N/A</v>
      </c>
      <c r="M644" s="14" t="s">
        <v>25</v>
      </c>
      <c r="N644" s="3" t="s">
        <v>108</v>
      </c>
      <c r="O644" s="20" t="str">
        <f>VLOOKUP(CONCATENATE($M644,$N644),Curriculos!$A$2:$J$332,4,FALSE)</f>
        <v>ECONOMIA DO TRABALHO</v>
      </c>
      <c r="P644" s="21" t="str">
        <f>VLOOKUP(CONCATENATE($M644,$N644),Curriculos!$A$2:$J$332,5,FALSE)</f>
        <v>OP</v>
      </c>
      <c r="Q644" s="21" t="e">
        <f>VLOOKUP($N644,Oferta!$D$2:$P$100,5,FALSE)</f>
        <v>#N/A</v>
      </c>
      <c r="R644" s="21">
        <f>VLOOKUP(CONCATENATE($M644,$N644),Curriculos!$A$2:$J$332,8,FALSE)</f>
        <v>60</v>
      </c>
      <c r="S644" s="5" t="s">
        <v>33</v>
      </c>
      <c r="T644" s="22" t="s">
        <v>29</v>
      </c>
      <c r="U644" s="21" t="str">
        <f>VLOOKUP(CONCATENATE($M644,$N644),Curriculos!$A$2:$J$332,10,FALSE)</f>
        <v>DCEC</v>
      </c>
      <c r="V644" s="20" t="e">
        <f>VLOOKUP(CONCATENATE($M644,$N644,$T644),Oferta!$B$2:$R$360,17,FALSE)</f>
        <v>#N/A</v>
      </c>
      <c r="W644" s="20" t="e">
        <f>VLOOKUP(CONCATENATE($M644,$N644,$T644),Oferta!$B$2:$Q$360,12,FALSE)</f>
        <v>#N/A</v>
      </c>
      <c r="X644" s="22">
        <v>3</v>
      </c>
      <c r="Y644" s="23" t="e">
        <f>VLOOKUP(CONCATENATE($W644,$X644),Mtz_Horarios!$E$2:$H$92,2,FALSE)</f>
        <v>#N/A</v>
      </c>
      <c r="Z644" s="23" t="e">
        <f>VLOOKUP(CONCATENATE($W644,$X644),Mtz_Horarios!$E$2:$H$92,3,FALSE)</f>
        <v>#N/A</v>
      </c>
      <c r="AA644" s="24" t="e">
        <f>VLOOKUP(CONCATENATE($W644,$X644),Mtz_Horarios!$E$2:$H$92,4,FALSE)</f>
        <v>#N/A</v>
      </c>
      <c r="AB644" s="20" t="e">
        <f>VLOOKUP(CONCATENATE($M644,$N644,$T644),Oferta!$B$2:$Q$360,16,FALSE)</f>
        <v>#N/A</v>
      </c>
      <c r="AC644" s="20" t="e">
        <f>VLOOKUP(CONCATENATE($M644,$N644,$T644),Oferta!$B$2:$Q$360,15,FALSE)</f>
        <v>#N/A</v>
      </c>
      <c r="AI644" s="5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12"/>
      <c r="AW644" s="12"/>
    </row>
    <row r="645" spans="1:49" ht="15" customHeight="1">
      <c r="A645" s="12"/>
      <c r="B645" s="12"/>
      <c r="C645" s="12"/>
      <c r="D645" s="12"/>
      <c r="E645" s="12"/>
      <c r="F645" s="12"/>
      <c r="G645" s="12"/>
      <c r="H645" s="12" t="e">
        <f t="shared" si="8"/>
        <v>#N/A</v>
      </c>
      <c r="I645" s="12" t="e">
        <f>VLOOKUP(CONCATENATE(N645,T645),Simulador!$H$26:$H$33,1,FALSE)</f>
        <v>#N/A</v>
      </c>
      <c r="J645" s="12" t="e">
        <f t="shared" si="9"/>
        <v>#N/A</v>
      </c>
      <c r="K645" s="13" t="e">
        <f t="shared" si="10"/>
        <v>#N/A</v>
      </c>
      <c r="L645" s="12" t="e">
        <f t="shared" si="11"/>
        <v>#N/A</v>
      </c>
      <c r="M645" s="14" t="s">
        <v>25</v>
      </c>
      <c r="N645" s="3" t="s">
        <v>108</v>
      </c>
      <c r="O645" s="20" t="str">
        <f>VLOOKUP(CONCATENATE($M645,$N645),Curriculos!$A$2:$J$332,4,FALSE)</f>
        <v>ECONOMIA DO TRABALHO</v>
      </c>
      <c r="P645" s="21" t="str">
        <f>VLOOKUP(CONCATENATE($M645,$N645),Curriculos!$A$2:$J$332,5,FALSE)</f>
        <v>OP</v>
      </c>
      <c r="Q645" s="21" t="e">
        <f>VLOOKUP($N645,Oferta!$D$2:$P$100,5,FALSE)</f>
        <v>#N/A</v>
      </c>
      <c r="R645" s="21">
        <f>VLOOKUP(CONCATENATE($M645,$N645),Curriculos!$A$2:$J$332,8,FALSE)</f>
        <v>60</v>
      </c>
      <c r="S645" s="5" t="s">
        <v>33</v>
      </c>
      <c r="T645" s="22" t="s">
        <v>29</v>
      </c>
      <c r="U645" s="21" t="str">
        <f>VLOOKUP(CONCATENATE($M645,$N645),Curriculos!$A$2:$J$332,10,FALSE)</f>
        <v>DCEC</v>
      </c>
      <c r="V645" s="20" t="e">
        <f>VLOOKUP(CONCATENATE($M645,$N645,$T645),Oferta!$B$2:$R$360,17,FALSE)</f>
        <v>#N/A</v>
      </c>
      <c r="W645" s="20" t="e">
        <f>VLOOKUP(CONCATENATE($M645,$N645,$T645),Oferta!$B$2:$Q$360,12,FALSE)</f>
        <v>#N/A</v>
      </c>
      <c r="X645" s="22">
        <v>4</v>
      </c>
      <c r="Y645" s="23" t="e">
        <f>VLOOKUP(CONCATENATE($W645,$X645),Mtz_Horarios!$E$2:$H$92,2,FALSE)</f>
        <v>#N/A</v>
      </c>
      <c r="Z645" s="23" t="e">
        <f>VLOOKUP(CONCATENATE($W645,$X645),Mtz_Horarios!$E$2:$H$92,3,FALSE)</f>
        <v>#N/A</v>
      </c>
      <c r="AA645" s="24" t="e">
        <f>VLOOKUP(CONCATENATE($W645,$X645),Mtz_Horarios!$E$2:$H$92,4,FALSE)</f>
        <v>#N/A</v>
      </c>
      <c r="AB645" s="20" t="e">
        <f>VLOOKUP(CONCATENATE($M645,$N645,$T645),Oferta!$B$2:$Q$360,16,FALSE)</f>
        <v>#N/A</v>
      </c>
      <c r="AC645" s="20" t="e">
        <f>VLOOKUP(CONCATENATE($M645,$N645,$T645),Oferta!$B$2:$Q$360,15,FALSE)</f>
        <v>#N/A</v>
      </c>
      <c r="AI645" s="5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12"/>
      <c r="AW645" s="12"/>
    </row>
    <row r="646" spans="1:49" ht="15" customHeight="1">
      <c r="A646" s="12"/>
      <c r="B646" s="12"/>
      <c r="C646" s="12"/>
      <c r="D646" s="12"/>
      <c r="E646" s="12"/>
      <c r="F646" s="12"/>
      <c r="G646" s="12"/>
      <c r="H646" s="12" t="e">
        <f t="shared" si="8"/>
        <v>#N/A</v>
      </c>
      <c r="I646" s="12" t="e">
        <f>VLOOKUP(CONCATENATE(N646,T646),Simulador!$H$26:$H$33,1,FALSE)</f>
        <v>#N/A</v>
      </c>
      <c r="J646" s="12" t="e">
        <f t="shared" si="9"/>
        <v>#N/A</v>
      </c>
      <c r="K646" s="13" t="e">
        <f t="shared" si="10"/>
        <v>#N/A</v>
      </c>
      <c r="L646" s="12" t="e">
        <f t="shared" si="11"/>
        <v>#N/A</v>
      </c>
      <c r="M646" s="14" t="s">
        <v>22</v>
      </c>
      <c r="N646" s="3" t="s">
        <v>108</v>
      </c>
      <c r="O646" s="20" t="str">
        <f>VLOOKUP(CONCATENATE($M646,$N646),Curriculos!$A$2:$J$332,4,FALSE)</f>
        <v>ECONOMIA DO TRABALHO</v>
      </c>
      <c r="P646" s="21" t="str">
        <f>VLOOKUP(CONCATENATE($M646,$N646),Curriculos!$A$2:$J$332,5,FALSE)</f>
        <v>OP</v>
      </c>
      <c r="Q646" s="21" t="e">
        <f>VLOOKUP($N646,Oferta!$D$2:$P$100,5,FALSE)</f>
        <v>#N/A</v>
      </c>
      <c r="R646" s="21">
        <f>VLOOKUP(CONCATENATE($M646,$N646),Curriculos!$A$2:$J$332,8,FALSE)</f>
        <v>60</v>
      </c>
      <c r="S646" s="5" t="s">
        <v>33</v>
      </c>
      <c r="T646" s="22" t="s">
        <v>24</v>
      </c>
      <c r="U646" s="21" t="str">
        <f>VLOOKUP(CONCATENATE($M646,$N646),Curriculos!$A$2:$J$332,10,FALSE)</f>
        <v>DCEC</v>
      </c>
      <c r="V646" s="20" t="e">
        <f>VLOOKUP(CONCATENATE($M646,$N646,$T646),Oferta!$B$2:$R$360,17,FALSE)</f>
        <v>#N/A</v>
      </c>
      <c r="W646" s="20" t="e">
        <f>VLOOKUP(CONCATENATE($M646,$N646,$T646),Oferta!$B$2:$Q$360,12,FALSE)</f>
        <v>#N/A</v>
      </c>
      <c r="X646" s="22">
        <v>1</v>
      </c>
      <c r="Y646" s="23" t="e">
        <f>VLOOKUP(CONCATENATE($W646,$X646),Mtz_Horarios!$E$2:$H$92,2,FALSE)</f>
        <v>#N/A</v>
      </c>
      <c r="Z646" s="23" t="e">
        <f>VLOOKUP(CONCATENATE($W646,$X646),Mtz_Horarios!$E$2:$H$92,3,FALSE)</f>
        <v>#N/A</v>
      </c>
      <c r="AA646" s="24" t="e">
        <f>VLOOKUP(CONCATENATE($W646,$X646),Mtz_Horarios!$E$2:$H$92,4,FALSE)</f>
        <v>#N/A</v>
      </c>
      <c r="AB646" s="20" t="e">
        <f>VLOOKUP(CONCATENATE($M646,$N646,$T646),Oferta!$B$2:$Q$360,16,FALSE)</f>
        <v>#N/A</v>
      </c>
      <c r="AC646" s="20" t="e">
        <f>VLOOKUP(CONCATENATE($M646,$N646,$T646),Oferta!$B$2:$Q$360,15,FALSE)</f>
        <v>#N/A</v>
      </c>
      <c r="AI646" s="5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12"/>
      <c r="AW646" s="12"/>
    </row>
    <row r="647" spans="1:49" ht="15" customHeight="1">
      <c r="A647" s="12"/>
      <c r="B647" s="12"/>
      <c r="C647" s="12"/>
      <c r="D647" s="12"/>
      <c r="E647" s="12"/>
      <c r="F647" s="12"/>
      <c r="G647" s="12"/>
      <c r="H647" s="12" t="e">
        <f t="shared" si="8"/>
        <v>#N/A</v>
      </c>
      <c r="I647" s="12" t="e">
        <f>VLOOKUP(CONCATENATE(N647,T647),Simulador!$H$26:$H$33,1,FALSE)</f>
        <v>#N/A</v>
      </c>
      <c r="J647" s="12" t="e">
        <f t="shared" si="9"/>
        <v>#N/A</v>
      </c>
      <c r="K647" s="13" t="e">
        <f t="shared" si="10"/>
        <v>#N/A</v>
      </c>
      <c r="L647" s="12" t="e">
        <f t="shared" si="11"/>
        <v>#N/A</v>
      </c>
      <c r="M647" s="14" t="s">
        <v>22</v>
      </c>
      <c r="N647" s="3" t="s">
        <v>108</v>
      </c>
      <c r="O647" s="20" t="str">
        <f>VLOOKUP(CONCATENATE($M647,$N647),Curriculos!$A$2:$J$332,4,FALSE)</f>
        <v>ECONOMIA DO TRABALHO</v>
      </c>
      <c r="P647" s="21" t="str">
        <f>VLOOKUP(CONCATENATE($M647,$N647),Curriculos!$A$2:$J$332,5,FALSE)</f>
        <v>OP</v>
      </c>
      <c r="Q647" s="21" t="e">
        <f>VLOOKUP($N647,Oferta!$D$2:$P$100,5,FALSE)</f>
        <v>#N/A</v>
      </c>
      <c r="R647" s="21">
        <f>VLOOKUP(CONCATENATE($M647,$N647),Curriculos!$A$2:$J$332,8,FALSE)</f>
        <v>60</v>
      </c>
      <c r="S647" s="5" t="s">
        <v>33</v>
      </c>
      <c r="T647" s="22" t="s">
        <v>24</v>
      </c>
      <c r="U647" s="21" t="str">
        <f>VLOOKUP(CONCATENATE($M647,$N647),Curriculos!$A$2:$J$332,10,FALSE)</f>
        <v>DCEC</v>
      </c>
      <c r="V647" s="20" t="e">
        <f>VLOOKUP(CONCATENATE($M647,$N647,$T647),Oferta!$B$2:$R$360,17,FALSE)</f>
        <v>#N/A</v>
      </c>
      <c r="W647" s="20" t="e">
        <f>VLOOKUP(CONCATENATE($M647,$N647,$T647),Oferta!$B$2:$Q$360,12,FALSE)</f>
        <v>#N/A</v>
      </c>
      <c r="X647" s="22">
        <v>2</v>
      </c>
      <c r="Y647" s="23" t="e">
        <f>VLOOKUP(CONCATENATE($W647,$X647),Mtz_Horarios!$E$2:$H$92,2,FALSE)</f>
        <v>#N/A</v>
      </c>
      <c r="Z647" s="23" t="e">
        <f>VLOOKUP(CONCATENATE($W647,$X647),Mtz_Horarios!$E$2:$H$92,3,FALSE)</f>
        <v>#N/A</v>
      </c>
      <c r="AA647" s="24" t="e">
        <f>VLOOKUP(CONCATENATE($W647,$X647),Mtz_Horarios!$E$2:$H$92,4,FALSE)</f>
        <v>#N/A</v>
      </c>
      <c r="AB647" s="20" t="e">
        <f>VLOOKUP(CONCATENATE($M647,$N647,$T647),Oferta!$B$2:$Q$360,16,FALSE)</f>
        <v>#N/A</v>
      </c>
      <c r="AC647" s="20" t="e">
        <f>VLOOKUP(CONCATENATE($M647,$N647,$T647),Oferta!$B$2:$Q$360,15,FALSE)</f>
        <v>#N/A</v>
      </c>
      <c r="AI647" s="5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12"/>
      <c r="AW647" s="12"/>
    </row>
    <row r="648" spans="1:49" ht="15" customHeight="1">
      <c r="A648" s="12"/>
      <c r="B648" s="12"/>
      <c r="C648" s="12"/>
      <c r="D648" s="12"/>
      <c r="E648" s="12"/>
      <c r="F648" s="12"/>
      <c r="G648" s="12"/>
      <c r="H648" s="12" t="e">
        <f t="shared" si="8"/>
        <v>#N/A</v>
      </c>
      <c r="I648" s="12" t="e">
        <f>VLOOKUP(CONCATENATE(N648,T648),Simulador!$H$26:$H$33,1,FALSE)</f>
        <v>#N/A</v>
      </c>
      <c r="J648" s="12" t="e">
        <f t="shared" si="9"/>
        <v>#N/A</v>
      </c>
      <c r="K648" s="13" t="e">
        <f t="shared" si="10"/>
        <v>#N/A</v>
      </c>
      <c r="L648" s="12" t="e">
        <f t="shared" si="11"/>
        <v>#N/A</v>
      </c>
      <c r="M648" s="14" t="s">
        <v>22</v>
      </c>
      <c r="N648" s="3" t="s">
        <v>108</v>
      </c>
      <c r="O648" s="20" t="str">
        <f>VLOOKUP(CONCATENATE($M648,$N648),Curriculos!$A$2:$J$332,4,FALSE)</f>
        <v>ECONOMIA DO TRABALHO</v>
      </c>
      <c r="P648" s="21" t="str">
        <f>VLOOKUP(CONCATENATE($M648,$N648),Curriculos!$A$2:$J$332,5,FALSE)</f>
        <v>OP</v>
      </c>
      <c r="Q648" s="21" t="e">
        <f>VLOOKUP($N648,Oferta!$D$2:$P$100,5,FALSE)</f>
        <v>#N/A</v>
      </c>
      <c r="R648" s="21">
        <f>VLOOKUP(CONCATENATE($M648,$N648),Curriculos!$A$2:$J$332,8,FALSE)</f>
        <v>60</v>
      </c>
      <c r="S648" s="5" t="s">
        <v>33</v>
      </c>
      <c r="T648" s="22" t="s">
        <v>24</v>
      </c>
      <c r="U648" s="21" t="str">
        <f>VLOOKUP(CONCATENATE($M648,$N648),Curriculos!$A$2:$J$332,10,FALSE)</f>
        <v>DCEC</v>
      </c>
      <c r="V648" s="20" t="e">
        <f>VLOOKUP(CONCATENATE($M648,$N648,$T648),Oferta!$B$2:$R$360,17,FALSE)</f>
        <v>#N/A</v>
      </c>
      <c r="W648" s="20" t="e">
        <f>VLOOKUP(CONCATENATE($M648,$N648,$T648),Oferta!$B$2:$Q$360,12,FALSE)</f>
        <v>#N/A</v>
      </c>
      <c r="X648" s="22">
        <v>3</v>
      </c>
      <c r="Y648" s="23" t="e">
        <f>VLOOKUP(CONCATENATE($W648,$X648),Mtz_Horarios!$E$2:$H$92,2,FALSE)</f>
        <v>#N/A</v>
      </c>
      <c r="Z648" s="23" t="e">
        <f>VLOOKUP(CONCATENATE($W648,$X648),Mtz_Horarios!$E$2:$H$92,3,FALSE)</f>
        <v>#N/A</v>
      </c>
      <c r="AA648" s="24" t="e">
        <f>VLOOKUP(CONCATENATE($W648,$X648),Mtz_Horarios!$E$2:$H$92,4,FALSE)</f>
        <v>#N/A</v>
      </c>
      <c r="AB648" s="20" t="e">
        <f>VLOOKUP(CONCATENATE($M648,$N648,$T648),Oferta!$B$2:$Q$360,16,FALSE)</f>
        <v>#N/A</v>
      </c>
      <c r="AC648" s="20" t="e">
        <f>VLOOKUP(CONCATENATE($M648,$N648,$T648),Oferta!$B$2:$Q$360,15,FALSE)</f>
        <v>#N/A</v>
      </c>
      <c r="AI648" s="5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12"/>
      <c r="AW648" s="12"/>
    </row>
    <row r="649" spans="1:49" ht="15" customHeight="1">
      <c r="A649" s="12"/>
      <c r="B649" s="12"/>
      <c r="C649" s="12"/>
      <c r="D649" s="12"/>
      <c r="E649" s="12"/>
      <c r="F649" s="12"/>
      <c r="G649" s="12"/>
      <c r="H649" s="12" t="e">
        <f t="shared" si="8"/>
        <v>#N/A</v>
      </c>
      <c r="I649" s="12" t="e">
        <f>VLOOKUP(CONCATENATE(N649,T649),Simulador!$H$26:$H$33,1,FALSE)</f>
        <v>#N/A</v>
      </c>
      <c r="J649" s="12" t="e">
        <f t="shared" si="9"/>
        <v>#N/A</v>
      </c>
      <c r="K649" s="13" t="e">
        <f t="shared" si="10"/>
        <v>#N/A</v>
      </c>
      <c r="L649" s="12" t="e">
        <f t="shared" si="11"/>
        <v>#N/A</v>
      </c>
      <c r="M649" s="14" t="s">
        <v>22</v>
      </c>
      <c r="N649" s="3" t="s">
        <v>108</v>
      </c>
      <c r="O649" s="20" t="str">
        <f>VLOOKUP(CONCATENATE($M649,$N649),Curriculos!$A$2:$J$332,4,FALSE)</f>
        <v>ECONOMIA DO TRABALHO</v>
      </c>
      <c r="P649" s="21" t="str">
        <f>VLOOKUP(CONCATENATE($M649,$N649),Curriculos!$A$2:$J$332,5,FALSE)</f>
        <v>OP</v>
      </c>
      <c r="Q649" s="21" t="e">
        <f>VLOOKUP($N649,Oferta!$D$2:$P$100,5,FALSE)</f>
        <v>#N/A</v>
      </c>
      <c r="R649" s="21">
        <f>VLOOKUP(CONCATENATE($M649,$N649),Curriculos!$A$2:$J$332,8,FALSE)</f>
        <v>60</v>
      </c>
      <c r="S649" s="5" t="s">
        <v>33</v>
      </c>
      <c r="T649" s="22" t="s">
        <v>24</v>
      </c>
      <c r="U649" s="21" t="str">
        <f>VLOOKUP(CONCATENATE($M649,$N649),Curriculos!$A$2:$J$332,10,FALSE)</f>
        <v>DCEC</v>
      </c>
      <c r="V649" s="20" t="e">
        <f>VLOOKUP(CONCATENATE($M649,$N649,$T649),Oferta!$B$2:$R$360,17,FALSE)</f>
        <v>#N/A</v>
      </c>
      <c r="W649" s="20" t="e">
        <f>VLOOKUP(CONCATENATE($M649,$N649,$T649),Oferta!$B$2:$Q$360,12,FALSE)</f>
        <v>#N/A</v>
      </c>
      <c r="X649" s="22">
        <v>4</v>
      </c>
      <c r="Y649" s="23" t="e">
        <f>VLOOKUP(CONCATENATE($W649,$X649),Mtz_Horarios!$E$2:$H$92,2,FALSE)</f>
        <v>#N/A</v>
      </c>
      <c r="Z649" s="23" t="e">
        <f>VLOOKUP(CONCATENATE($W649,$X649),Mtz_Horarios!$E$2:$H$92,3,FALSE)</f>
        <v>#N/A</v>
      </c>
      <c r="AA649" s="24" t="e">
        <f>VLOOKUP(CONCATENATE($W649,$X649),Mtz_Horarios!$E$2:$H$92,4,FALSE)</f>
        <v>#N/A</v>
      </c>
      <c r="AB649" s="20" t="e">
        <f>VLOOKUP(CONCATENATE($M649,$N649,$T649),Oferta!$B$2:$Q$360,16,FALSE)</f>
        <v>#N/A</v>
      </c>
      <c r="AC649" s="20" t="e">
        <f>VLOOKUP(CONCATENATE($M649,$N649,$T649),Oferta!$B$2:$Q$360,15,FALSE)</f>
        <v>#N/A</v>
      </c>
      <c r="AI649" s="5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12"/>
      <c r="AW649" s="12"/>
    </row>
    <row r="650" spans="1:49" ht="15" customHeight="1">
      <c r="A650" s="12"/>
      <c r="B650" s="12"/>
      <c r="C650" s="12"/>
      <c r="D650" s="12"/>
      <c r="E650" s="12"/>
      <c r="F650" s="12"/>
      <c r="G650" s="12"/>
      <c r="H650" s="12" t="e">
        <f t="shared" si="8"/>
        <v>#N/A</v>
      </c>
      <c r="I650" s="12" t="e">
        <f>VLOOKUP(CONCATENATE(N650,T650),Simulador!$H$26:$H$33,1,FALSE)</f>
        <v>#N/A</v>
      </c>
      <c r="J650" s="12" t="e">
        <f t="shared" si="9"/>
        <v>#N/A</v>
      </c>
      <c r="K650" s="13" t="e">
        <f t="shared" si="10"/>
        <v>#N/A</v>
      </c>
      <c r="L650" s="12" t="e">
        <f t="shared" si="11"/>
        <v>#N/A</v>
      </c>
      <c r="M650" s="14" t="s">
        <v>31</v>
      </c>
      <c r="N650" s="3" t="s">
        <v>109</v>
      </c>
      <c r="O650" s="20" t="str">
        <f>VLOOKUP(CONCATENATE($M650,$N650),Curriculos!$A$2:$J$332,4,FALSE)</f>
        <v>ECONOMIA DO TURISMO</v>
      </c>
      <c r="P650" s="21" t="str">
        <f>VLOOKUP(CONCATENATE($M650,$N650),Curriculos!$A$2:$J$332,5,FALSE)</f>
        <v>OP</v>
      </c>
      <c r="Q650" s="21" t="str">
        <f>VLOOKUP($N650,Oferta!$D$2:$P$100,5,FALSE)</f>
        <v>T</v>
      </c>
      <c r="R650" s="21">
        <f>VLOOKUP(CONCATENATE($M650,$N650),Curriculos!$A$2:$J$332,8,FALSE)</f>
        <v>60</v>
      </c>
      <c r="S650" s="5" t="s">
        <v>33</v>
      </c>
      <c r="T650" s="22" t="s">
        <v>24</v>
      </c>
      <c r="U650" s="21" t="str">
        <f>VLOOKUP(CONCATENATE($M650,$N650),Curriculos!$A$2:$J$332,10,FALSE)</f>
        <v>DCEC</v>
      </c>
      <c r="V650" s="20" t="e">
        <f>VLOOKUP(CONCATENATE($M650,$N650,$T650),Oferta!$B$2:$R$360,17,FALSE)</f>
        <v>#N/A</v>
      </c>
      <c r="W650" s="20" t="e">
        <f>VLOOKUP(CONCATENATE($M650,$N650,$T650),Oferta!$B$2:$Q$360,12,FALSE)</f>
        <v>#N/A</v>
      </c>
      <c r="X650" s="22">
        <v>1</v>
      </c>
      <c r="Y650" s="23" t="e">
        <f>VLOOKUP(CONCATENATE($W650,$X650),Mtz_Horarios!$E$2:$H$92,2,FALSE)</f>
        <v>#N/A</v>
      </c>
      <c r="Z650" s="23" t="e">
        <f>VLOOKUP(CONCATENATE($W650,$X650),Mtz_Horarios!$E$2:$H$92,3,FALSE)</f>
        <v>#N/A</v>
      </c>
      <c r="AA650" s="24" t="e">
        <f>VLOOKUP(CONCATENATE($W650,$X650),Mtz_Horarios!$E$2:$H$92,4,FALSE)</f>
        <v>#N/A</v>
      </c>
      <c r="AB650" s="20" t="e">
        <f>VLOOKUP(CONCATENATE($M650,$N650,$T650),Oferta!$B$2:$Q$360,16,FALSE)</f>
        <v>#N/A</v>
      </c>
      <c r="AC650" s="20" t="e">
        <f>VLOOKUP(CONCATENATE($M650,$N650,$T650),Oferta!$B$2:$Q$360,15,FALSE)</f>
        <v>#N/A</v>
      </c>
      <c r="AI650" s="5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12"/>
      <c r="AW650" s="12"/>
    </row>
    <row r="651" spans="1:49" ht="15" customHeight="1">
      <c r="A651" s="12"/>
      <c r="B651" s="12"/>
      <c r="C651" s="12"/>
      <c r="D651" s="12"/>
      <c r="E651" s="12"/>
      <c r="F651" s="12"/>
      <c r="G651" s="12"/>
      <c r="H651" s="12" t="e">
        <f t="shared" si="8"/>
        <v>#N/A</v>
      </c>
      <c r="I651" s="12" t="e">
        <f>VLOOKUP(CONCATENATE(N651,T651),Simulador!$H$26:$H$33,1,FALSE)</f>
        <v>#N/A</v>
      </c>
      <c r="J651" s="12" t="e">
        <f t="shared" si="9"/>
        <v>#N/A</v>
      </c>
      <c r="K651" s="13" t="e">
        <f t="shared" si="10"/>
        <v>#N/A</v>
      </c>
      <c r="L651" s="12" t="e">
        <f t="shared" si="11"/>
        <v>#N/A</v>
      </c>
      <c r="M651" s="14" t="s">
        <v>31</v>
      </c>
      <c r="N651" s="3" t="s">
        <v>109</v>
      </c>
      <c r="O651" s="20" t="str">
        <f>VLOOKUP(CONCATENATE($M651,$N651),Curriculos!$A$2:$J$332,4,FALSE)</f>
        <v>ECONOMIA DO TURISMO</v>
      </c>
      <c r="P651" s="21" t="str">
        <f>VLOOKUP(CONCATENATE($M651,$N651),Curriculos!$A$2:$J$332,5,FALSE)</f>
        <v>OP</v>
      </c>
      <c r="Q651" s="21" t="str">
        <f>VLOOKUP($N651,Oferta!$D$2:$P$100,5,FALSE)</f>
        <v>T</v>
      </c>
      <c r="R651" s="21">
        <f>VLOOKUP(CONCATENATE($M651,$N651),Curriculos!$A$2:$J$332,8,FALSE)</f>
        <v>60</v>
      </c>
      <c r="S651" s="5" t="s">
        <v>33</v>
      </c>
      <c r="T651" s="22" t="s">
        <v>24</v>
      </c>
      <c r="U651" s="21" t="str">
        <f>VLOOKUP(CONCATENATE($M651,$N651),Curriculos!$A$2:$J$332,10,FALSE)</f>
        <v>DCEC</v>
      </c>
      <c r="V651" s="20" t="e">
        <f>VLOOKUP(CONCATENATE($M651,$N651,$T651),Oferta!$B$2:$R$360,17,FALSE)</f>
        <v>#N/A</v>
      </c>
      <c r="W651" s="20" t="e">
        <f>VLOOKUP(CONCATENATE($M651,$N651,$T651),Oferta!$B$2:$Q$360,12,FALSE)</f>
        <v>#N/A</v>
      </c>
      <c r="X651" s="22">
        <v>2</v>
      </c>
      <c r="Y651" s="23" t="e">
        <f>VLOOKUP(CONCATENATE($W651,$X651),Mtz_Horarios!$E$2:$H$92,2,FALSE)</f>
        <v>#N/A</v>
      </c>
      <c r="Z651" s="23" t="e">
        <f>VLOOKUP(CONCATENATE($W651,$X651),Mtz_Horarios!$E$2:$H$92,3,FALSE)</f>
        <v>#N/A</v>
      </c>
      <c r="AA651" s="24" t="e">
        <f>VLOOKUP(CONCATENATE($W651,$X651),Mtz_Horarios!$E$2:$H$92,4,FALSE)</f>
        <v>#N/A</v>
      </c>
      <c r="AB651" s="20" t="e">
        <f>VLOOKUP(CONCATENATE($M651,$N651,$T651),Oferta!$B$2:$Q$360,16,FALSE)</f>
        <v>#N/A</v>
      </c>
      <c r="AC651" s="20" t="e">
        <f>VLOOKUP(CONCATENATE($M651,$N651,$T651),Oferta!$B$2:$Q$360,15,FALSE)</f>
        <v>#N/A</v>
      </c>
      <c r="AI651" s="5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12"/>
      <c r="AW651" s="12"/>
    </row>
    <row r="652" spans="1:49" ht="15" customHeight="1">
      <c r="A652" s="12"/>
      <c r="B652" s="12"/>
      <c r="C652" s="12"/>
      <c r="D652" s="12"/>
      <c r="E652" s="12"/>
      <c r="F652" s="12"/>
      <c r="G652" s="12"/>
      <c r="H652" s="12" t="e">
        <f t="shared" si="8"/>
        <v>#N/A</v>
      </c>
      <c r="I652" s="12" t="e">
        <f>VLOOKUP(CONCATENATE(N652,T652),Simulador!$H$26:$H$33,1,FALSE)</f>
        <v>#N/A</v>
      </c>
      <c r="J652" s="12" t="e">
        <f t="shared" si="9"/>
        <v>#N/A</v>
      </c>
      <c r="K652" s="13" t="e">
        <f t="shared" si="10"/>
        <v>#N/A</v>
      </c>
      <c r="L652" s="12" t="e">
        <f t="shared" si="11"/>
        <v>#N/A</v>
      </c>
      <c r="M652" s="14" t="s">
        <v>31</v>
      </c>
      <c r="N652" s="3" t="s">
        <v>109</v>
      </c>
      <c r="O652" s="20" t="str">
        <f>VLOOKUP(CONCATENATE($M652,$N652),Curriculos!$A$2:$J$332,4,FALSE)</f>
        <v>ECONOMIA DO TURISMO</v>
      </c>
      <c r="P652" s="21" t="str">
        <f>VLOOKUP(CONCATENATE($M652,$N652),Curriculos!$A$2:$J$332,5,FALSE)</f>
        <v>OP</v>
      </c>
      <c r="Q652" s="21" t="str">
        <f>VLOOKUP($N652,Oferta!$D$2:$P$100,5,FALSE)</f>
        <v>T</v>
      </c>
      <c r="R652" s="21">
        <f>VLOOKUP(CONCATENATE($M652,$N652),Curriculos!$A$2:$J$332,8,FALSE)</f>
        <v>60</v>
      </c>
      <c r="S652" s="5" t="s">
        <v>33</v>
      </c>
      <c r="T652" s="22" t="s">
        <v>24</v>
      </c>
      <c r="U652" s="21" t="str">
        <f>VLOOKUP(CONCATENATE($M652,$N652),Curriculos!$A$2:$J$332,10,FALSE)</f>
        <v>DCEC</v>
      </c>
      <c r="V652" s="20" t="e">
        <f>VLOOKUP(CONCATENATE($M652,$N652,$T652),Oferta!$B$2:$R$360,17,FALSE)</f>
        <v>#N/A</v>
      </c>
      <c r="W652" s="20" t="e">
        <f>VLOOKUP(CONCATENATE($M652,$N652,$T652),Oferta!$B$2:$Q$360,12,FALSE)</f>
        <v>#N/A</v>
      </c>
      <c r="X652" s="22">
        <v>3</v>
      </c>
      <c r="Y652" s="23" t="e">
        <f>VLOOKUP(CONCATENATE($W652,$X652),Mtz_Horarios!$E$2:$H$92,2,FALSE)</f>
        <v>#N/A</v>
      </c>
      <c r="Z652" s="23" t="e">
        <f>VLOOKUP(CONCATENATE($W652,$X652),Mtz_Horarios!$E$2:$H$92,3,FALSE)</f>
        <v>#N/A</v>
      </c>
      <c r="AA652" s="24" t="e">
        <f>VLOOKUP(CONCATENATE($W652,$X652),Mtz_Horarios!$E$2:$H$92,4,FALSE)</f>
        <v>#N/A</v>
      </c>
      <c r="AB652" s="20" t="e">
        <f>VLOOKUP(CONCATENATE($M652,$N652,$T652),Oferta!$B$2:$Q$360,16,FALSE)</f>
        <v>#N/A</v>
      </c>
      <c r="AC652" s="20" t="e">
        <f>VLOOKUP(CONCATENATE($M652,$N652,$T652),Oferta!$B$2:$Q$360,15,FALSE)</f>
        <v>#N/A</v>
      </c>
      <c r="AI652" s="5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12"/>
      <c r="AW652" s="12"/>
    </row>
    <row r="653" spans="1:49" ht="15" customHeight="1">
      <c r="A653" s="12"/>
      <c r="B653" s="12"/>
      <c r="C653" s="12"/>
      <c r="D653" s="12"/>
      <c r="E653" s="12"/>
      <c r="F653" s="12"/>
      <c r="G653" s="12"/>
      <c r="H653" s="12" t="e">
        <f t="shared" si="8"/>
        <v>#N/A</v>
      </c>
      <c r="I653" s="12" t="e">
        <f>VLOOKUP(CONCATENATE(N653,T653),Simulador!$H$26:$H$33,1,FALSE)</f>
        <v>#N/A</v>
      </c>
      <c r="J653" s="12" t="e">
        <f t="shared" si="9"/>
        <v>#N/A</v>
      </c>
      <c r="K653" s="13" t="e">
        <f t="shared" si="10"/>
        <v>#N/A</v>
      </c>
      <c r="L653" s="12" t="e">
        <f t="shared" si="11"/>
        <v>#N/A</v>
      </c>
      <c r="M653" s="14" t="s">
        <v>31</v>
      </c>
      <c r="N653" s="3" t="s">
        <v>109</v>
      </c>
      <c r="O653" s="20" t="str">
        <f>VLOOKUP(CONCATENATE($M653,$N653),Curriculos!$A$2:$J$332,4,FALSE)</f>
        <v>ECONOMIA DO TURISMO</v>
      </c>
      <c r="P653" s="21" t="str">
        <f>VLOOKUP(CONCATENATE($M653,$N653),Curriculos!$A$2:$J$332,5,FALSE)</f>
        <v>OP</v>
      </c>
      <c r="Q653" s="21" t="str">
        <f>VLOOKUP($N653,Oferta!$D$2:$P$100,5,FALSE)</f>
        <v>T</v>
      </c>
      <c r="R653" s="21">
        <f>VLOOKUP(CONCATENATE($M653,$N653),Curriculos!$A$2:$J$332,8,FALSE)</f>
        <v>60</v>
      </c>
      <c r="S653" s="5" t="s">
        <v>33</v>
      </c>
      <c r="T653" s="22" t="s">
        <v>24</v>
      </c>
      <c r="U653" s="21" t="str">
        <f>VLOOKUP(CONCATENATE($M653,$N653),Curriculos!$A$2:$J$332,10,FALSE)</f>
        <v>DCEC</v>
      </c>
      <c r="V653" s="20" t="e">
        <f>VLOOKUP(CONCATENATE($M653,$N653,$T653),Oferta!$B$2:$R$360,17,FALSE)</f>
        <v>#N/A</v>
      </c>
      <c r="W653" s="20" t="e">
        <f>VLOOKUP(CONCATENATE($M653,$N653,$T653),Oferta!$B$2:$Q$360,12,FALSE)</f>
        <v>#N/A</v>
      </c>
      <c r="X653" s="22">
        <v>4</v>
      </c>
      <c r="Y653" s="23" t="e">
        <f>VLOOKUP(CONCATENATE($W653,$X653),Mtz_Horarios!$E$2:$H$92,2,FALSE)</f>
        <v>#N/A</v>
      </c>
      <c r="Z653" s="23" t="e">
        <f>VLOOKUP(CONCATENATE($W653,$X653),Mtz_Horarios!$E$2:$H$92,3,FALSE)</f>
        <v>#N/A</v>
      </c>
      <c r="AA653" s="24" t="e">
        <f>VLOOKUP(CONCATENATE($W653,$X653),Mtz_Horarios!$E$2:$H$92,4,FALSE)</f>
        <v>#N/A</v>
      </c>
      <c r="AB653" s="20" t="e">
        <f>VLOOKUP(CONCATENATE($M653,$N653,$T653),Oferta!$B$2:$Q$360,16,FALSE)</f>
        <v>#N/A</v>
      </c>
      <c r="AC653" s="20" t="e">
        <f>VLOOKUP(CONCATENATE($M653,$N653,$T653),Oferta!$B$2:$Q$360,15,FALSE)</f>
        <v>#N/A</v>
      </c>
      <c r="AI653" s="5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12"/>
      <c r="AW653" s="12"/>
    </row>
    <row r="654" spans="1:49" ht="15" customHeight="1">
      <c r="A654" s="12"/>
      <c r="B654" s="12"/>
      <c r="C654" s="12"/>
      <c r="D654" s="12"/>
      <c r="E654" s="12"/>
      <c r="F654" s="12"/>
      <c r="G654" s="12"/>
      <c r="H654" s="12" t="e">
        <f t="shared" si="8"/>
        <v>#N/A</v>
      </c>
      <c r="I654" s="12" t="e">
        <f>VLOOKUP(CONCATENATE(N654,T654),Simulador!$H$26:$H$33,1,FALSE)</f>
        <v>#N/A</v>
      </c>
      <c r="J654" s="12" t="e">
        <f t="shared" si="9"/>
        <v>#N/A</v>
      </c>
      <c r="K654" s="13" t="e">
        <f t="shared" si="10"/>
        <v>#N/A</v>
      </c>
      <c r="L654" s="12" t="e">
        <f t="shared" si="11"/>
        <v>#N/A</v>
      </c>
      <c r="M654" s="14" t="s">
        <v>31</v>
      </c>
      <c r="N654" s="3" t="s">
        <v>109</v>
      </c>
      <c r="O654" s="20" t="str">
        <f>VLOOKUP(CONCATENATE($M654,$N654),Curriculos!$A$2:$J$332,4,FALSE)</f>
        <v>ECONOMIA DO TURISMO</v>
      </c>
      <c r="P654" s="21" t="str">
        <f>VLOOKUP(CONCATENATE($M654,$N654),Curriculos!$A$2:$J$332,5,FALSE)</f>
        <v>OP</v>
      </c>
      <c r="Q654" s="21" t="str">
        <f>VLOOKUP($N654,Oferta!$D$2:$P$100,5,FALSE)</f>
        <v>T</v>
      </c>
      <c r="R654" s="21">
        <f>VLOOKUP(CONCATENATE($M654,$N654),Curriculos!$A$2:$J$332,8,FALSE)</f>
        <v>60</v>
      </c>
      <c r="S654" s="5" t="s">
        <v>33</v>
      </c>
      <c r="T654" s="22" t="s">
        <v>29</v>
      </c>
      <c r="U654" s="21" t="str">
        <f>VLOOKUP(CONCATENATE($M654,$N654),Curriculos!$A$2:$J$332,10,FALSE)</f>
        <v>DCEC</v>
      </c>
      <c r="V654" s="20" t="e">
        <f>VLOOKUP(CONCATENATE($M654,$N654,$T654),Oferta!$B$2:$R$360,17,FALSE)</f>
        <v>#N/A</v>
      </c>
      <c r="W654" s="20" t="e">
        <f>VLOOKUP(CONCATENATE($M654,$N654,$T654),Oferta!$B$2:$Q$360,12,FALSE)</f>
        <v>#N/A</v>
      </c>
      <c r="X654" s="22">
        <v>1</v>
      </c>
      <c r="Y654" s="23" t="e">
        <f>VLOOKUP(CONCATENATE($W654,$X654),Mtz_Horarios!$E$2:$H$92,2,FALSE)</f>
        <v>#N/A</v>
      </c>
      <c r="Z654" s="23" t="e">
        <f>VLOOKUP(CONCATENATE($W654,$X654),Mtz_Horarios!$E$2:$H$92,3,FALSE)</f>
        <v>#N/A</v>
      </c>
      <c r="AA654" s="24" t="e">
        <f>VLOOKUP(CONCATENATE($W654,$X654),Mtz_Horarios!$E$2:$H$92,4,FALSE)</f>
        <v>#N/A</v>
      </c>
      <c r="AB654" s="20" t="e">
        <f>VLOOKUP(CONCATENATE($M654,$N654,$T654),Oferta!$B$2:$Q$360,16,FALSE)</f>
        <v>#N/A</v>
      </c>
      <c r="AC654" s="20" t="e">
        <f>VLOOKUP(CONCATENATE($M654,$N654,$T654),Oferta!$B$2:$Q$360,15,FALSE)</f>
        <v>#N/A</v>
      </c>
      <c r="AI654" s="5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12"/>
      <c r="AW654" s="12"/>
    </row>
    <row r="655" spans="1:49" ht="15" customHeight="1">
      <c r="A655" s="12"/>
      <c r="B655" s="12"/>
      <c r="C655" s="12"/>
      <c r="D655" s="12"/>
      <c r="E655" s="12"/>
      <c r="F655" s="12"/>
      <c r="G655" s="12"/>
      <c r="H655" s="12" t="e">
        <f t="shared" si="8"/>
        <v>#N/A</v>
      </c>
      <c r="I655" s="12" t="e">
        <f>VLOOKUP(CONCATENATE(N655,T655),Simulador!$H$26:$H$33,1,FALSE)</f>
        <v>#N/A</v>
      </c>
      <c r="J655" s="12" t="e">
        <f t="shared" si="9"/>
        <v>#N/A</v>
      </c>
      <c r="K655" s="13" t="e">
        <f t="shared" si="10"/>
        <v>#N/A</v>
      </c>
      <c r="L655" s="12" t="e">
        <f t="shared" si="11"/>
        <v>#N/A</v>
      </c>
      <c r="M655" s="14" t="s">
        <v>31</v>
      </c>
      <c r="N655" s="3" t="s">
        <v>109</v>
      </c>
      <c r="O655" s="20" t="str">
        <f>VLOOKUP(CONCATENATE($M655,$N655),Curriculos!$A$2:$J$332,4,FALSE)</f>
        <v>ECONOMIA DO TURISMO</v>
      </c>
      <c r="P655" s="21" t="str">
        <f>VLOOKUP(CONCATENATE($M655,$N655),Curriculos!$A$2:$J$332,5,FALSE)</f>
        <v>OP</v>
      </c>
      <c r="Q655" s="21" t="str">
        <f>VLOOKUP($N655,Oferta!$D$2:$P$100,5,FALSE)</f>
        <v>T</v>
      </c>
      <c r="R655" s="21">
        <f>VLOOKUP(CONCATENATE($M655,$N655),Curriculos!$A$2:$J$332,8,FALSE)</f>
        <v>60</v>
      </c>
      <c r="S655" s="5" t="s">
        <v>33</v>
      </c>
      <c r="T655" s="22" t="s">
        <v>29</v>
      </c>
      <c r="U655" s="21" t="str">
        <f>VLOOKUP(CONCATENATE($M655,$N655),Curriculos!$A$2:$J$332,10,FALSE)</f>
        <v>DCEC</v>
      </c>
      <c r="V655" s="20" t="e">
        <f>VLOOKUP(CONCATENATE($M655,$N655,$T655),Oferta!$B$2:$R$360,17,FALSE)</f>
        <v>#N/A</v>
      </c>
      <c r="W655" s="20" t="e">
        <f>VLOOKUP(CONCATENATE($M655,$N655,$T655),Oferta!$B$2:$Q$360,12,FALSE)</f>
        <v>#N/A</v>
      </c>
      <c r="X655" s="22">
        <v>2</v>
      </c>
      <c r="Y655" s="23" t="e">
        <f>VLOOKUP(CONCATENATE($W655,$X655),Mtz_Horarios!$E$2:$H$92,2,FALSE)</f>
        <v>#N/A</v>
      </c>
      <c r="Z655" s="23" t="e">
        <f>VLOOKUP(CONCATENATE($W655,$X655),Mtz_Horarios!$E$2:$H$92,3,FALSE)</f>
        <v>#N/A</v>
      </c>
      <c r="AA655" s="24" t="e">
        <f>VLOOKUP(CONCATENATE($W655,$X655),Mtz_Horarios!$E$2:$H$92,4,FALSE)</f>
        <v>#N/A</v>
      </c>
      <c r="AB655" s="20" t="e">
        <f>VLOOKUP(CONCATENATE($M655,$N655,$T655),Oferta!$B$2:$Q$360,16,FALSE)</f>
        <v>#N/A</v>
      </c>
      <c r="AC655" s="20" t="e">
        <f>VLOOKUP(CONCATENATE($M655,$N655,$T655),Oferta!$B$2:$Q$360,15,FALSE)</f>
        <v>#N/A</v>
      </c>
      <c r="AI655" s="5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12"/>
      <c r="AW655" s="12"/>
    </row>
    <row r="656" spans="1:49" ht="15" customHeight="1">
      <c r="A656" s="12"/>
      <c r="B656" s="12"/>
      <c r="C656" s="12"/>
      <c r="D656" s="12"/>
      <c r="E656" s="12"/>
      <c r="F656" s="12"/>
      <c r="G656" s="12"/>
      <c r="H656" s="12" t="e">
        <f t="shared" si="8"/>
        <v>#N/A</v>
      </c>
      <c r="I656" s="12" t="e">
        <f>VLOOKUP(CONCATENATE(N656,T656),Simulador!$H$26:$H$33,1,FALSE)</f>
        <v>#N/A</v>
      </c>
      <c r="J656" s="12" t="e">
        <f t="shared" si="9"/>
        <v>#N/A</v>
      </c>
      <c r="K656" s="13" t="e">
        <f t="shared" si="10"/>
        <v>#N/A</v>
      </c>
      <c r="L656" s="12" t="e">
        <f t="shared" si="11"/>
        <v>#N/A</v>
      </c>
      <c r="M656" s="14" t="s">
        <v>31</v>
      </c>
      <c r="N656" s="3" t="s">
        <v>109</v>
      </c>
      <c r="O656" s="20" t="str">
        <f>VLOOKUP(CONCATENATE($M656,$N656),Curriculos!$A$2:$J$332,4,FALSE)</f>
        <v>ECONOMIA DO TURISMO</v>
      </c>
      <c r="P656" s="21" t="str">
        <f>VLOOKUP(CONCATENATE($M656,$N656),Curriculos!$A$2:$J$332,5,FALSE)</f>
        <v>OP</v>
      </c>
      <c r="Q656" s="21" t="str">
        <f>VLOOKUP($N656,Oferta!$D$2:$P$100,5,FALSE)</f>
        <v>T</v>
      </c>
      <c r="R656" s="21">
        <f>VLOOKUP(CONCATENATE($M656,$N656),Curriculos!$A$2:$J$332,8,FALSE)</f>
        <v>60</v>
      </c>
      <c r="S656" s="5" t="s">
        <v>33</v>
      </c>
      <c r="T656" s="22" t="s">
        <v>29</v>
      </c>
      <c r="U656" s="21" t="str">
        <f>VLOOKUP(CONCATENATE($M656,$N656),Curriculos!$A$2:$J$332,10,FALSE)</f>
        <v>DCEC</v>
      </c>
      <c r="V656" s="20" t="e">
        <f>VLOOKUP(CONCATENATE($M656,$N656,$T656),Oferta!$B$2:$R$360,17,FALSE)</f>
        <v>#N/A</v>
      </c>
      <c r="W656" s="20" t="e">
        <f>VLOOKUP(CONCATENATE($M656,$N656,$T656),Oferta!$B$2:$Q$360,12,FALSE)</f>
        <v>#N/A</v>
      </c>
      <c r="X656" s="22">
        <v>3</v>
      </c>
      <c r="Y656" s="23" t="e">
        <f>VLOOKUP(CONCATENATE($W656,$X656),Mtz_Horarios!$E$2:$H$92,2,FALSE)</f>
        <v>#N/A</v>
      </c>
      <c r="Z656" s="23" t="e">
        <f>VLOOKUP(CONCATENATE($W656,$X656),Mtz_Horarios!$E$2:$H$92,3,FALSE)</f>
        <v>#N/A</v>
      </c>
      <c r="AA656" s="24" t="e">
        <f>VLOOKUP(CONCATENATE($W656,$X656),Mtz_Horarios!$E$2:$H$92,4,FALSE)</f>
        <v>#N/A</v>
      </c>
      <c r="AB656" s="20" t="e">
        <f>VLOOKUP(CONCATENATE($M656,$N656,$T656),Oferta!$B$2:$Q$360,16,FALSE)</f>
        <v>#N/A</v>
      </c>
      <c r="AC656" s="20" t="e">
        <f>VLOOKUP(CONCATENATE($M656,$N656,$T656),Oferta!$B$2:$Q$360,15,FALSE)</f>
        <v>#N/A</v>
      </c>
      <c r="AI656" s="5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12"/>
      <c r="AW656" s="12"/>
    </row>
    <row r="657" spans="1:49" ht="15" customHeight="1">
      <c r="A657" s="12"/>
      <c r="B657" s="12"/>
      <c r="C657" s="12"/>
      <c r="D657" s="12"/>
      <c r="E657" s="12"/>
      <c r="F657" s="12"/>
      <c r="G657" s="12"/>
      <c r="H657" s="12" t="e">
        <f t="shared" si="8"/>
        <v>#N/A</v>
      </c>
      <c r="I657" s="12" t="e">
        <f>VLOOKUP(CONCATENATE(N657,T657),Simulador!$H$26:$H$33,1,FALSE)</f>
        <v>#N/A</v>
      </c>
      <c r="J657" s="12" t="e">
        <f t="shared" si="9"/>
        <v>#N/A</v>
      </c>
      <c r="K657" s="13" t="e">
        <f t="shared" si="10"/>
        <v>#N/A</v>
      </c>
      <c r="L657" s="12" t="e">
        <f t="shared" si="11"/>
        <v>#N/A</v>
      </c>
      <c r="M657" s="14" t="s">
        <v>31</v>
      </c>
      <c r="N657" s="3" t="s">
        <v>109</v>
      </c>
      <c r="O657" s="20" t="str">
        <f>VLOOKUP(CONCATENATE($M657,$N657),Curriculos!$A$2:$J$332,4,FALSE)</f>
        <v>ECONOMIA DO TURISMO</v>
      </c>
      <c r="P657" s="21" t="str">
        <f>VLOOKUP(CONCATENATE($M657,$N657),Curriculos!$A$2:$J$332,5,FALSE)</f>
        <v>OP</v>
      </c>
      <c r="Q657" s="21" t="str">
        <f>VLOOKUP($N657,Oferta!$D$2:$P$100,5,FALSE)</f>
        <v>T</v>
      </c>
      <c r="R657" s="21">
        <f>VLOOKUP(CONCATENATE($M657,$N657),Curriculos!$A$2:$J$332,8,FALSE)</f>
        <v>60</v>
      </c>
      <c r="S657" s="5" t="s">
        <v>33</v>
      </c>
      <c r="T657" s="22" t="s">
        <v>29</v>
      </c>
      <c r="U657" s="21" t="str">
        <f>VLOOKUP(CONCATENATE($M657,$N657),Curriculos!$A$2:$J$332,10,FALSE)</f>
        <v>DCEC</v>
      </c>
      <c r="V657" s="20" t="e">
        <f>VLOOKUP(CONCATENATE($M657,$N657,$T657),Oferta!$B$2:$R$360,17,FALSE)</f>
        <v>#N/A</v>
      </c>
      <c r="W657" s="20" t="e">
        <f>VLOOKUP(CONCATENATE($M657,$N657,$T657),Oferta!$B$2:$Q$360,12,FALSE)</f>
        <v>#N/A</v>
      </c>
      <c r="X657" s="22">
        <v>4</v>
      </c>
      <c r="Y657" s="23" t="e">
        <f>VLOOKUP(CONCATENATE($W657,$X657),Mtz_Horarios!$E$2:$H$92,2,FALSE)</f>
        <v>#N/A</v>
      </c>
      <c r="Z657" s="23" t="e">
        <f>VLOOKUP(CONCATENATE($W657,$X657),Mtz_Horarios!$E$2:$H$92,3,FALSE)</f>
        <v>#N/A</v>
      </c>
      <c r="AA657" s="24" t="e">
        <f>VLOOKUP(CONCATENATE($W657,$X657),Mtz_Horarios!$E$2:$H$92,4,FALSE)</f>
        <v>#N/A</v>
      </c>
      <c r="AB657" s="20" t="e">
        <f>VLOOKUP(CONCATENATE($M657,$N657,$T657),Oferta!$B$2:$Q$360,16,FALSE)</f>
        <v>#N/A</v>
      </c>
      <c r="AC657" s="20" t="e">
        <f>VLOOKUP(CONCATENATE($M657,$N657,$T657),Oferta!$B$2:$Q$360,15,FALSE)</f>
        <v>#N/A</v>
      </c>
      <c r="AI657" s="5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12"/>
      <c r="AW657" s="12"/>
    </row>
    <row r="658" spans="1:49" ht="15" customHeight="1">
      <c r="A658" s="12"/>
      <c r="B658" s="12"/>
      <c r="C658" s="12"/>
      <c r="D658" s="12"/>
      <c r="E658" s="12"/>
      <c r="F658" s="12"/>
      <c r="G658" s="12"/>
      <c r="H658" s="12" t="e">
        <f t="shared" si="8"/>
        <v>#N/A</v>
      </c>
      <c r="I658" s="12" t="e">
        <f>VLOOKUP(CONCATENATE(N658,T658),Simulador!$H$26:$H$33,1,FALSE)</f>
        <v>#N/A</v>
      </c>
      <c r="J658" s="12" t="e">
        <f t="shared" si="9"/>
        <v>#N/A</v>
      </c>
      <c r="K658" s="13" t="e">
        <f t="shared" si="10"/>
        <v>#N/A</v>
      </c>
      <c r="L658" s="12" t="e">
        <f t="shared" si="11"/>
        <v>#N/A</v>
      </c>
      <c r="M658" s="14" t="s">
        <v>25</v>
      </c>
      <c r="N658" s="3" t="s">
        <v>109</v>
      </c>
      <c r="O658" s="20" t="str">
        <f>VLOOKUP(CONCATENATE($M658,$N658),Curriculos!$A$2:$J$332,4,FALSE)</f>
        <v>ECONOMIA DO TURISMO</v>
      </c>
      <c r="P658" s="21" t="str">
        <f>VLOOKUP(CONCATENATE($M658,$N658),Curriculos!$A$2:$J$332,5,FALSE)</f>
        <v>OP</v>
      </c>
      <c r="Q658" s="21" t="str">
        <f>VLOOKUP($N658,Oferta!$D$2:$P$100,5,FALSE)</f>
        <v>T</v>
      </c>
      <c r="R658" s="21">
        <f>VLOOKUP(CONCATENATE($M658,$N658),Curriculos!$A$2:$J$332,8,FALSE)</f>
        <v>60</v>
      </c>
      <c r="S658" s="5" t="s">
        <v>33</v>
      </c>
      <c r="T658" s="22" t="s">
        <v>29</v>
      </c>
      <c r="U658" s="21" t="str">
        <f>VLOOKUP(CONCATENATE($M658,$N658),Curriculos!$A$2:$J$332,10,FALSE)</f>
        <v>DCEC</v>
      </c>
      <c r="V658" s="20" t="e">
        <f>VLOOKUP(CONCATENATE($M658,$N658,$T658),Oferta!$B$2:$R$360,17,FALSE)</f>
        <v>#N/A</v>
      </c>
      <c r="W658" s="20" t="e">
        <f>VLOOKUP(CONCATENATE($M658,$N658,$T658),Oferta!$B$2:$Q$360,12,FALSE)</f>
        <v>#N/A</v>
      </c>
      <c r="X658" s="22">
        <v>1</v>
      </c>
      <c r="Y658" s="23" t="e">
        <f>VLOOKUP(CONCATENATE($W658,$X658),Mtz_Horarios!$E$2:$H$92,2,FALSE)</f>
        <v>#N/A</v>
      </c>
      <c r="Z658" s="23" t="e">
        <f>VLOOKUP(CONCATENATE($W658,$X658),Mtz_Horarios!$E$2:$H$92,3,FALSE)</f>
        <v>#N/A</v>
      </c>
      <c r="AA658" s="24" t="e">
        <f>VLOOKUP(CONCATENATE($W658,$X658),Mtz_Horarios!$E$2:$H$92,4,FALSE)</f>
        <v>#N/A</v>
      </c>
      <c r="AB658" s="20" t="e">
        <f>VLOOKUP(CONCATENATE($M658,$N658,$T658),Oferta!$B$2:$Q$360,16,FALSE)</f>
        <v>#N/A</v>
      </c>
      <c r="AC658" s="20" t="e">
        <f>VLOOKUP(CONCATENATE($M658,$N658,$T658),Oferta!$B$2:$Q$360,15,FALSE)</f>
        <v>#N/A</v>
      </c>
      <c r="AI658" s="5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12"/>
      <c r="AW658" s="12"/>
    </row>
    <row r="659" spans="1:49" ht="15" customHeight="1">
      <c r="A659" s="12"/>
      <c r="B659" s="12"/>
      <c r="C659" s="12"/>
      <c r="D659" s="12"/>
      <c r="E659" s="12"/>
      <c r="F659" s="12"/>
      <c r="G659" s="12"/>
      <c r="H659" s="12" t="e">
        <f t="shared" si="8"/>
        <v>#N/A</v>
      </c>
      <c r="I659" s="12" t="e">
        <f>VLOOKUP(CONCATENATE(N659,T659),Simulador!$H$26:$H$33,1,FALSE)</f>
        <v>#N/A</v>
      </c>
      <c r="J659" s="12" t="e">
        <f t="shared" si="9"/>
        <v>#N/A</v>
      </c>
      <c r="K659" s="13" t="e">
        <f t="shared" si="10"/>
        <v>#N/A</v>
      </c>
      <c r="L659" s="12" t="e">
        <f t="shared" si="11"/>
        <v>#N/A</v>
      </c>
      <c r="M659" s="14" t="s">
        <v>25</v>
      </c>
      <c r="N659" s="3" t="s">
        <v>109</v>
      </c>
      <c r="O659" s="20" t="str">
        <f>VLOOKUP(CONCATENATE($M659,$N659),Curriculos!$A$2:$J$332,4,FALSE)</f>
        <v>ECONOMIA DO TURISMO</v>
      </c>
      <c r="P659" s="21" t="str">
        <f>VLOOKUP(CONCATENATE($M659,$N659),Curriculos!$A$2:$J$332,5,FALSE)</f>
        <v>OP</v>
      </c>
      <c r="Q659" s="21" t="str">
        <f>VLOOKUP($N659,Oferta!$D$2:$P$100,5,FALSE)</f>
        <v>T</v>
      </c>
      <c r="R659" s="21">
        <f>VLOOKUP(CONCATENATE($M659,$N659),Curriculos!$A$2:$J$332,8,FALSE)</f>
        <v>60</v>
      </c>
      <c r="S659" s="5" t="s">
        <v>33</v>
      </c>
      <c r="T659" s="22" t="s">
        <v>29</v>
      </c>
      <c r="U659" s="21" t="str">
        <f>VLOOKUP(CONCATENATE($M659,$N659),Curriculos!$A$2:$J$332,10,FALSE)</f>
        <v>DCEC</v>
      </c>
      <c r="V659" s="20" t="e">
        <f>VLOOKUP(CONCATENATE($M659,$N659,$T659),Oferta!$B$2:$R$360,17,FALSE)</f>
        <v>#N/A</v>
      </c>
      <c r="W659" s="20" t="e">
        <f>VLOOKUP(CONCATENATE($M659,$N659,$T659),Oferta!$B$2:$Q$360,12,FALSE)</f>
        <v>#N/A</v>
      </c>
      <c r="X659" s="22">
        <v>2</v>
      </c>
      <c r="Y659" s="23" t="e">
        <f>VLOOKUP(CONCATENATE($W659,$X659),Mtz_Horarios!$E$2:$H$92,2,FALSE)</f>
        <v>#N/A</v>
      </c>
      <c r="Z659" s="23" t="e">
        <f>VLOOKUP(CONCATENATE($W659,$X659),Mtz_Horarios!$E$2:$H$92,3,FALSE)</f>
        <v>#N/A</v>
      </c>
      <c r="AA659" s="24" t="e">
        <f>VLOOKUP(CONCATENATE($W659,$X659),Mtz_Horarios!$E$2:$H$92,4,FALSE)</f>
        <v>#N/A</v>
      </c>
      <c r="AB659" s="20" t="e">
        <f>VLOOKUP(CONCATENATE($M659,$N659,$T659),Oferta!$B$2:$Q$360,16,FALSE)</f>
        <v>#N/A</v>
      </c>
      <c r="AC659" s="20" t="e">
        <f>VLOOKUP(CONCATENATE($M659,$N659,$T659),Oferta!$B$2:$Q$360,15,FALSE)</f>
        <v>#N/A</v>
      </c>
      <c r="AI659" s="5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12"/>
      <c r="AW659" s="12"/>
    </row>
    <row r="660" spans="1:49" ht="15" customHeight="1">
      <c r="A660" s="12"/>
      <c r="B660" s="12"/>
      <c r="C660" s="12"/>
      <c r="D660" s="12"/>
      <c r="E660" s="12"/>
      <c r="F660" s="12"/>
      <c r="G660" s="12"/>
      <c r="H660" s="12" t="e">
        <f t="shared" si="8"/>
        <v>#N/A</v>
      </c>
      <c r="I660" s="12" t="e">
        <f>VLOOKUP(CONCATENATE(N660,T660),Simulador!$H$26:$H$33,1,FALSE)</f>
        <v>#N/A</v>
      </c>
      <c r="J660" s="12" t="e">
        <f t="shared" si="9"/>
        <v>#N/A</v>
      </c>
      <c r="K660" s="13" t="e">
        <f t="shared" si="10"/>
        <v>#N/A</v>
      </c>
      <c r="L660" s="12" t="e">
        <f t="shared" si="11"/>
        <v>#N/A</v>
      </c>
      <c r="M660" s="14" t="s">
        <v>25</v>
      </c>
      <c r="N660" s="3" t="s">
        <v>109</v>
      </c>
      <c r="O660" s="20" t="str">
        <f>VLOOKUP(CONCATENATE($M660,$N660),Curriculos!$A$2:$J$332,4,FALSE)</f>
        <v>ECONOMIA DO TURISMO</v>
      </c>
      <c r="P660" s="21" t="str">
        <f>VLOOKUP(CONCATENATE($M660,$N660),Curriculos!$A$2:$J$332,5,FALSE)</f>
        <v>OP</v>
      </c>
      <c r="Q660" s="21" t="str">
        <f>VLOOKUP($N660,Oferta!$D$2:$P$100,5,FALSE)</f>
        <v>T</v>
      </c>
      <c r="R660" s="21">
        <f>VLOOKUP(CONCATENATE($M660,$N660),Curriculos!$A$2:$J$332,8,FALSE)</f>
        <v>60</v>
      </c>
      <c r="S660" s="5" t="s">
        <v>33</v>
      </c>
      <c r="T660" s="22" t="s">
        <v>29</v>
      </c>
      <c r="U660" s="21" t="str">
        <f>VLOOKUP(CONCATENATE($M660,$N660),Curriculos!$A$2:$J$332,10,FALSE)</f>
        <v>DCEC</v>
      </c>
      <c r="V660" s="20" t="e">
        <f>VLOOKUP(CONCATENATE($M660,$N660,$T660),Oferta!$B$2:$R$360,17,FALSE)</f>
        <v>#N/A</v>
      </c>
      <c r="W660" s="20" t="e">
        <f>VLOOKUP(CONCATENATE($M660,$N660,$T660),Oferta!$B$2:$Q$360,12,FALSE)</f>
        <v>#N/A</v>
      </c>
      <c r="X660" s="22">
        <v>3</v>
      </c>
      <c r="Y660" s="23" t="e">
        <f>VLOOKUP(CONCATENATE($W660,$X660),Mtz_Horarios!$E$2:$H$92,2,FALSE)</f>
        <v>#N/A</v>
      </c>
      <c r="Z660" s="23" t="e">
        <f>VLOOKUP(CONCATENATE($W660,$X660),Mtz_Horarios!$E$2:$H$92,3,FALSE)</f>
        <v>#N/A</v>
      </c>
      <c r="AA660" s="24" t="e">
        <f>VLOOKUP(CONCATENATE($W660,$X660),Mtz_Horarios!$E$2:$H$92,4,FALSE)</f>
        <v>#N/A</v>
      </c>
      <c r="AB660" s="20" t="e">
        <f>VLOOKUP(CONCATENATE($M660,$N660,$T660),Oferta!$B$2:$Q$360,16,FALSE)</f>
        <v>#N/A</v>
      </c>
      <c r="AC660" s="20" t="e">
        <f>VLOOKUP(CONCATENATE($M660,$N660,$T660),Oferta!$B$2:$Q$360,15,FALSE)</f>
        <v>#N/A</v>
      </c>
      <c r="AI660" s="5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12"/>
      <c r="AW660" s="12"/>
    </row>
    <row r="661" spans="1:49" ht="15" customHeight="1">
      <c r="A661" s="12"/>
      <c r="B661" s="12"/>
      <c r="C661" s="12"/>
      <c r="D661" s="12"/>
      <c r="E661" s="12"/>
      <c r="F661" s="12"/>
      <c r="G661" s="12"/>
      <c r="H661" s="12" t="e">
        <f t="shared" si="8"/>
        <v>#N/A</v>
      </c>
      <c r="I661" s="12" t="e">
        <f>VLOOKUP(CONCATENATE(N661,T661),Simulador!$H$26:$H$33,1,FALSE)</f>
        <v>#N/A</v>
      </c>
      <c r="J661" s="12" t="e">
        <f t="shared" si="9"/>
        <v>#N/A</v>
      </c>
      <c r="K661" s="13" t="e">
        <f t="shared" si="10"/>
        <v>#N/A</v>
      </c>
      <c r="L661" s="12" t="e">
        <f t="shared" si="11"/>
        <v>#N/A</v>
      </c>
      <c r="M661" s="14" t="s">
        <v>25</v>
      </c>
      <c r="N661" s="3" t="s">
        <v>109</v>
      </c>
      <c r="O661" s="20" t="str">
        <f>VLOOKUP(CONCATENATE($M661,$N661),Curriculos!$A$2:$J$332,4,FALSE)</f>
        <v>ECONOMIA DO TURISMO</v>
      </c>
      <c r="P661" s="21" t="str">
        <f>VLOOKUP(CONCATENATE($M661,$N661),Curriculos!$A$2:$J$332,5,FALSE)</f>
        <v>OP</v>
      </c>
      <c r="Q661" s="21" t="str">
        <f>VLOOKUP($N661,Oferta!$D$2:$P$100,5,FALSE)</f>
        <v>T</v>
      </c>
      <c r="R661" s="21">
        <f>VLOOKUP(CONCATENATE($M661,$N661),Curriculos!$A$2:$J$332,8,FALSE)</f>
        <v>60</v>
      </c>
      <c r="S661" s="5" t="s">
        <v>33</v>
      </c>
      <c r="T661" s="22" t="s">
        <v>29</v>
      </c>
      <c r="U661" s="21" t="str">
        <f>VLOOKUP(CONCATENATE($M661,$N661),Curriculos!$A$2:$J$332,10,FALSE)</f>
        <v>DCEC</v>
      </c>
      <c r="V661" s="20" t="e">
        <f>VLOOKUP(CONCATENATE($M661,$N661,$T661),Oferta!$B$2:$R$360,17,FALSE)</f>
        <v>#N/A</v>
      </c>
      <c r="W661" s="20" t="e">
        <f>VLOOKUP(CONCATENATE($M661,$N661,$T661),Oferta!$B$2:$Q$360,12,FALSE)</f>
        <v>#N/A</v>
      </c>
      <c r="X661" s="22">
        <v>4</v>
      </c>
      <c r="Y661" s="23" t="e">
        <f>VLOOKUP(CONCATENATE($W661,$X661),Mtz_Horarios!$E$2:$H$92,2,FALSE)</f>
        <v>#N/A</v>
      </c>
      <c r="Z661" s="23" t="e">
        <f>VLOOKUP(CONCATENATE($W661,$X661),Mtz_Horarios!$E$2:$H$92,3,FALSE)</f>
        <v>#N/A</v>
      </c>
      <c r="AA661" s="24" t="e">
        <f>VLOOKUP(CONCATENATE($W661,$X661),Mtz_Horarios!$E$2:$H$92,4,FALSE)</f>
        <v>#N/A</v>
      </c>
      <c r="AB661" s="20" t="e">
        <f>VLOOKUP(CONCATENATE($M661,$N661,$T661),Oferta!$B$2:$Q$360,16,FALSE)</f>
        <v>#N/A</v>
      </c>
      <c r="AC661" s="20" t="e">
        <f>VLOOKUP(CONCATENATE($M661,$N661,$T661),Oferta!$B$2:$Q$360,15,FALSE)</f>
        <v>#N/A</v>
      </c>
      <c r="AI661" s="5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12"/>
      <c r="AW661" s="12"/>
    </row>
    <row r="662" spans="1:49" ht="15" customHeight="1">
      <c r="A662" s="12"/>
      <c r="B662" s="12"/>
      <c r="C662" s="12"/>
      <c r="D662" s="12"/>
      <c r="E662" s="12"/>
      <c r="F662" s="12"/>
      <c r="G662" s="12"/>
      <c r="H662" s="12" t="e">
        <f t="shared" si="8"/>
        <v>#N/A</v>
      </c>
      <c r="I662" s="12" t="e">
        <f>VLOOKUP(CONCATENATE(N662,T662),Simulador!$H$26:$H$33,1,FALSE)</f>
        <v>#N/A</v>
      </c>
      <c r="J662" s="12" t="e">
        <f t="shared" si="9"/>
        <v>#N/A</v>
      </c>
      <c r="K662" s="13" t="e">
        <f t="shared" si="10"/>
        <v>#N/A</v>
      </c>
      <c r="L662" s="12" t="e">
        <f t="shared" si="11"/>
        <v>#N/A</v>
      </c>
      <c r="M662" s="14" t="s">
        <v>22</v>
      </c>
      <c r="N662" s="3" t="s">
        <v>109</v>
      </c>
      <c r="O662" s="20" t="str">
        <f>VLOOKUP(CONCATENATE($M662,$N662),Curriculos!$A$2:$J$332,4,FALSE)</f>
        <v>ECONOMIA DO TURISMO</v>
      </c>
      <c r="P662" s="21" t="str">
        <f>VLOOKUP(CONCATENATE($M662,$N662),Curriculos!$A$2:$J$332,5,FALSE)</f>
        <v>OP</v>
      </c>
      <c r="Q662" s="21" t="str">
        <f>VLOOKUP($N662,Oferta!$D$2:$P$100,5,FALSE)</f>
        <v>T</v>
      </c>
      <c r="R662" s="21">
        <f>VLOOKUP(CONCATENATE($M662,$N662),Curriculos!$A$2:$J$332,8,FALSE)</f>
        <v>60</v>
      </c>
      <c r="S662" s="5" t="s">
        <v>33</v>
      </c>
      <c r="T662" s="22" t="s">
        <v>24</v>
      </c>
      <c r="U662" s="21" t="str">
        <f>VLOOKUP(CONCATENATE($M662,$N662),Curriculos!$A$2:$J$332,10,FALSE)</f>
        <v>DCEC</v>
      </c>
      <c r="V662" s="20" t="e">
        <f>VLOOKUP(CONCATENATE($M662,$N662,$T662),Oferta!$B$2:$R$360,17,FALSE)</f>
        <v>#N/A</v>
      </c>
      <c r="W662" s="20" t="e">
        <f>VLOOKUP(CONCATENATE($M662,$N662,$T662),Oferta!$B$2:$Q$360,12,FALSE)</f>
        <v>#N/A</v>
      </c>
      <c r="X662" s="22">
        <v>1</v>
      </c>
      <c r="Y662" s="23" t="e">
        <f>VLOOKUP(CONCATENATE($W662,$X662),Mtz_Horarios!$E$2:$H$92,2,FALSE)</f>
        <v>#N/A</v>
      </c>
      <c r="Z662" s="23" t="e">
        <f>VLOOKUP(CONCATENATE($W662,$X662),Mtz_Horarios!$E$2:$H$92,3,FALSE)</f>
        <v>#N/A</v>
      </c>
      <c r="AA662" s="24" t="e">
        <f>VLOOKUP(CONCATENATE($W662,$X662),Mtz_Horarios!$E$2:$H$92,4,FALSE)</f>
        <v>#N/A</v>
      </c>
      <c r="AB662" s="20" t="e">
        <f>VLOOKUP(CONCATENATE($M662,$N662,$T662),Oferta!$B$2:$Q$360,16,FALSE)</f>
        <v>#N/A</v>
      </c>
      <c r="AC662" s="20" t="e">
        <f>VLOOKUP(CONCATENATE($M662,$N662,$T662),Oferta!$B$2:$Q$360,15,FALSE)</f>
        <v>#N/A</v>
      </c>
      <c r="AI662" s="5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12"/>
      <c r="AW662" s="12"/>
    </row>
    <row r="663" spans="1:49" ht="15" customHeight="1">
      <c r="A663" s="12"/>
      <c r="B663" s="12"/>
      <c r="C663" s="12"/>
      <c r="D663" s="12"/>
      <c r="E663" s="12"/>
      <c r="F663" s="12"/>
      <c r="G663" s="12"/>
      <c r="H663" s="12" t="e">
        <f t="shared" si="8"/>
        <v>#N/A</v>
      </c>
      <c r="I663" s="12" t="e">
        <f>VLOOKUP(CONCATENATE(N663,T663),Simulador!$H$26:$H$33,1,FALSE)</f>
        <v>#N/A</v>
      </c>
      <c r="J663" s="12" t="e">
        <f t="shared" si="9"/>
        <v>#N/A</v>
      </c>
      <c r="K663" s="13" t="e">
        <f t="shared" si="10"/>
        <v>#N/A</v>
      </c>
      <c r="L663" s="12" t="e">
        <f t="shared" si="11"/>
        <v>#N/A</v>
      </c>
      <c r="M663" s="14" t="s">
        <v>22</v>
      </c>
      <c r="N663" s="3" t="s">
        <v>109</v>
      </c>
      <c r="O663" s="20" t="str">
        <f>VLOOKUP(CONCATENATE($M663,$N663),Curriculos!$A$2:$J$332,4,FALSE)</f>
        <v>ECONOMIA DO TURISMO</v>
      </c>
      <c r="P663" s="21" t="str">
        <f>VLOOKUP(CONCATENATE($M663,$N663),Curriculos!$A$2:$J$332,5,FALSE)</f>
        <v>OP</v>
      </c>
      <c r="Q663" s="21" t="str">
        <f>VLOOKUP($N663,Oferta!$D$2:$P$100,5,FALSE)</f>
        <v>T</v>
      </c>
      <c r="R663" s="21">
        <f>VLOOKUP(CONCATENATE($M663,$N663),Curriculos!$A$2:$J$332,8,FALSE)</f>
        <v>60</v>
      </c>
      <c r="S663" s="5" t="s">
        <v>33</v>
      </c>
      <c r="T663" s="22" t="s">
        <v>24</v>
      </c>
      <c r="U663" s="21" t="str">
        <f>VLOOKUP(CONCATENATE($M663,$N663),Curriculos!$A$2:$J$332,10,FALSE)</f>
        <v>DCEC</v>
      </c>
      <c r="V663" s="20" t="e">
        <f>VLOOKUP(CONCATENATE($M663,$N663,$T663),Oferta!$B$2:$R$360,17,FALSE)</f>
        <v>#N/A</v>
      </c>
      <c r="W663" s="20" t="e">
        <f>VLOOKUP(CONCATENATE($M663,$N663,$T663),Oferta!$B$2:$Q$360,12,FALSE)</f>
        <v>#N/A</v>
      </c>
      <c r="X663" s="22">
        <v>2</v>
      </c>
      <c r="Y663" s="23" t="e">
        <f>VLOOKUP(CONCATENATE($W663,$X663),Mtz_Horarios!$E$2:$H$92,2,FALSE)</f>
        <v>#N/A</v>
      </c>
      <c r="Z663" s="23" t="e">
        <f>VLOOKUP(CONCATENATE($W663,$X663),Mtz_Horarios!$E$2:$H$92,3,FALSE)</f>
        <v>#N/A</v>
      </c>
      <c r="AA663" s="24" t="e">
        <f>VLOOKUP(CONCATENATE($W663,$X663),Mtz_Horarios!$E$2:$H$92,4,FALSE)</f>
        <v>#N/A</v>
      </c>
      <c r="AB663" s="20" t="e">
        <f>VLOOKUP(CONCATENATE($M663,$N663,$T663),Oferta!$B$2:$Q$360,16,FALSE)</f>
        <v>#N/A</v>
      </c>
      <c r="AC663" s="20" t="e">
        <f>VLOOKUP(CONCATENATE($M663,$N663,$T663),Oferta!$B$2:$Q$360,15,FALSE)</f>
        <v>#N/A</v>
      </c>
      <c r="AI663" s="5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12"/>
      <c r="AW663" s="12"/>
    </row>
    <row r="664" spans="1:49" ht="15" customHeight="1">
      <c r="A664" s="12"/>
      <c r="B664" s="12"/>
      <c r="C664" s="12"/>
      <c r="D664" s="12"/>
      <c r="E664" s="12"/>
      <c r="F664" s="12"/>
      <c r="G664" s="12"/>
      <c r="H664" s="12" t="e">
        <f t="shared" si="8"/>
        <v>#N/A</v>
      </c>
      <c r="I664" s="12" t="e">
        <f>VLOOKUP(CONCATENATE(N664,T664),Simulador!$H$26:$H$33,1,FALSE)</f>
        <v>#N/A</v>
      </c>
      <c r="J664" s="12" t="e">
        <f t="shared" si="9"/>
        <v>#N/A</v>
      </c>
      <c r="K664" s="13" t="e">
        <f t="shared" si="10"/>
        <v>#N/A</v>
      </c>
      <c r="L664" s="12" t="e">
        <f t="shared" si="11"/>
        <v>#N/A</v>
      </c>
      <c r="M664" s="14" t="s">
        <v>22</v>
      </c>
      <c r="N664" s="3" t="s">
        <v>109</v>
      </c>
      <c r="O664" s="20" t="str">
        <f>VLOOKUP(CONCATENATE($M664,$N664),Curriculos!$A$2:$J$332,4,FALSE)</f>
        <v>ECONOMIA DO TURISMO</v>
      </c>
      <c r="P664" s="21" t="str">
        <f>VLOOKUP(CONCATENATE($M664,$N664),Curriculos!$A$2:$J$332,5,FALSE)</f>
        <v>OP</v>
      </c>
      <c r="Q664" s="21" t="str">
        <f>VLOOKUP($N664,Oferta!$D$2:$P$100,5,FALSE)</f>
        <v>T</v>
      </c>
      <c r="R664" s="21">
        <f>VLOOKUP(CONCATENATE($M664,$N664),Curriculos!$A$2:$J$332,8,FALSE)</f>
        <v>60</v>
      </c>
      <c r="S664" s="5" t="s">
        <v>33</v>
      </c>
      <c r="T664" s="22" t="s">
        <v>24</v>
      </c>
      <c r="U664" s="21" t="str">
        <f>VLOOKUP(CONCATENATE($M664,$N664),Curriculos!$A$2:$J$332,10,FALSE)</f>
        <v>DCEC</v>
      </c>
      <c r="V664" s="20" t="e">
        <f>VLOOKUP(CONCATENATE($M664,$N664,$T664),Oferta!$B$2:$R$360,17,FALSE)</f>
        <v>#N/A</v>
      </c>
      <c r="W664" s="20" t="e">
        <f>VLOOKUP(CONCATENATE($M664,$N664,$T664),Oferta!$B$2:$Q$360,12,FALSE)</f>
        <v>#N/A</v>
      </c>
      <c r="X664" s="22">
        <v>3</v>
      </c>
      <c r="Y664" s="23" t="e">
        <f>VLOOKUP(CONCATENATE($W664,$X664),Mtz_Horarios!$E$2:$H$92,2,FALSE)</f>
        <v>#N/A</v>
      </c>
      <c r="Z664" s="23" t="e">
        <f>VLOOKUP(CONCATENATE($W664,$X664),Mtz_Horarios!$E$2:$H$92,3,FALSE)</f>
        <v>#N/A</v>
      </c>
      <c r="AA664" s="24" t="e">
        <f>VLOOKUP(CONCATENATE($W664,$X664),Mtz_Horarios!$E$2:$H$92,4,FALSE)</f>
        <v>#N/A</v>
      </c>
      <c r="AB664" s="20" t="e">
        <f>VLOOKUP(CONCATENATE($M664,$N664,$T664),Oferta!$B$2:$Q$360,16,FALSE)</f>
        <v>#N/A</v>
      </c>
      <c r="AC664" s="20" t="e">
        <f>VLOOKUP(CONCATENATE($M664,$N664,$T664),Oferta!$B$2:$Q$360,15,FALSE)</f>
        <v>#N/A</v>
      </c>
      <c r="AI664" s="5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12"/>
      <c r="AW664" s="12"/>
    </row>
    <row r="665" spans="1:49" ht="15" customHeight="1">
      <c r="A665" s="12"/>
      <c r="B665" s="12"/>
      <c r="C665" s="12"/>
      <c r="D665" s="12"/>
      <c r="E665" s="12"/>
      <c r="F665" s="12"/>
      <c r="G665" s="12"/>
      <c r="H665" s="12" t="e">
        <f t="shared" si="8"/>
        <v>#N/A</v>
      </c>
      <c r="I665" s="12" t="e">
        <f>VLOOKUP(CONCATENATE(N665,T665),Simulador!$H$26:$H$33,1,FALSE)</f>
        <v>#N/A</v>
      </c>
      <c r="J665" s="12" t="e">
        <f t="shared" si="9"/>
        <v>#N/A</v>
      </c>
      <c r="K665" s="13" t="e">
        <f t="shared" si="10"/>
        <v>#N/A</v>
      </c>
      <c r="L665" s="12" t="e">
        <f t="shared" si="11"/>
        <v>#N/A</v>
      </c>
      <c r="M665" s="14" t="s">
        <v>22</v>
      </c>
      <c r="N665" s="3" t="s">
        <v>109</v>
      </c>
      <c r="O665" s="20" t="str">
        <f>VLOOKUP(CONCATENATE($M665,$N665),Curriculos!$A$2:$J$332,4,FALSE)</f>
        <v>ECONOMIA DO TURISMO</v>
      </c>
      <c r="P665" s="21" t="str">
        <f>VLOOKUP(CONCATENATE($M665,$N665),Curriculos!$A$2:$J$332,5,FALSE)</f>
        <v>OP</v>
      </c>
      <c r="Q665" s="21" t="str">
        <f>VLOOKUP($N665,Oferta!$D$2:$P$100,5,FALSE)</f>
        <v>T</v>
      </c>
      <c r="R665" s="21">
        <f>VLOOKUP(CONCATENATE($M665,$N665),Curriculos!$A$2:$J$332,8,FALSE)</f>
        <v>60</v>
      </c>
      <c r="S665" s="5" t="s">
        <v>33</v>
      </c>
      <c r="T665" s="22" t="s">
        <v>24</v>
      </c>
      <c r="U665" s="21" t="str">
        <f>VLOOKUP(CONCATENATE($M665,$N665),Curriculos!$A$2:$J$332,10,FALSE)</f>
        <v>DCEC</v>
      </c>
      <c r="V665" s="20" t="e">
        <f>VLOOKUP(CONCATENATE($M665,$N665,$T665),Oferta!$B$2:$R$360,17,FALSE)</f>
        <v>#N/A</v>
      </c>
      <c r="W665" s="20" t="e">
        <f>VLOOKUP(CONCATENATE($M665,$N665,$T665),Oferta!$B$2:$Q$360,12,FALSE)</f>
        <v>#N/A</v>
      </c>
      <c r="X665" s="22">
        <v>4</v>
      </c>
      <c r="Y665" s="23" t="e">
        <f>VLOOKUP(CONCATENATE($W665,$X665),Mtz_Horarios!$E$2:$H$92,2,FALSE)</f>
        <v>#N/A</v>
      </c>
      <c r="Z665" s="23" t="e">
        <f>VLOOKUP(CONCATENATE($W665,$X665),Mtz_Horarios!$E$2:$H$92,3,FALSE)</f>
        <v>#N/A</v>
      </c>
      <c r="AA665" s="24" t="e">
        <f>VLOOKUP(CONCATENATE($W665,$X665),Mtz_Horarios!$E$2:$H$92,4,FALSE)</f>
        <v>#N/A</v>
      </c>
      <c r="AB665" s="20" t="e">
        <f>VLOOKUP(CONCATENATE($M665,$N665,$T665),Oferta!$B$2:$Q$360,16,FALSE)</f>
        <v>#N/A</v>
      </c>
      <c r="AC665" s="20" t="e">
        <f>VLOOKUP(CONCATENATE($M665,$N665,$T665),Oferta!$B$2:$Q$360,15,FALSE)</f>
        <v>#N/A</v>
      </c>
      <c r="AI665" s="5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12"/>
      <c r="AW665" s="12"/>
    </row>
    <row r="666" spans="1:49" ht="15" customHeight="1">
      <c r="A666" s="12"/>
      <c r="B666" s="12"/>
      <c r="C666" s="12"/>
      <c r="D666" s="12"/>
      <c r="E666" s="12"/>
      <c r="F666" s="12"/>
      <c r="G666" s="12"/>
      <c r="H666" s="12" t="e">
        <f t="shared" si="8"/>
        <v>#N/A</v>
      </c>
      <c r="I666" s="12" t="e">
        <f>VLOOKUP(CONCATENATE(N666,T666),Simulador!$H$26:$H$33,1,FALSE)</f>
        <v>#N/A</v>
      </c>
      <c r="J666" s="12" t="e">
        <f t="shared" si="9"/>
        <v>#N/A</v>
      </c>
      <c r="K666" s="13" t="e">
        <f t="shared" si="10"/>
        <v>#N/A</v>
      </c>
      <c r="L666" s="12" t="e">
        <f t="shared" si="11"/>
        <v>#N/A</v>
      </c>
      <c r="M666" s="14" t="s">
        <v>31</v>
      </c>
      <c r="N666" s="3" t="s">
        <v>110</v>
      </c>
      <c r="O666" s="20" t="str">
        <f>VLOOKUP(CONCATENATE($M666,$N666),Curriculos!$A$2:$J$332,4,FALSE)</f>
        <v>ECONOMIA E COOPERATIVISMO</v>
      </c>
      <c r="P666" s="21" t="str">
        <f>VLOOKUP(CONCATENATE($M666,$N666),Curriculos!$A$2:$J$332,5,FALSE)</f>
        <v>OP</v>
      </c>
      <c r="Q666" s="21" t="e">
        <f>VLOOKUP($N666,Oferta!$D$2:$P$100,5,FALSE)</f>
        <v>#N/A</v>
      </c>
      <c r="R666" s="21">
        <f>VLOOKUP(CONCATENATE($M666,$N666),Curriculos!$A$2:$J$332,8,FALSE)</f>
        <v>60</v>
      </c>
      <c r="S666" s="5" t="s">
        <v>33</v>
      </c>
      <c r="T666" s="22" t="s">
        <v>24</v>
      </c>
      <c r="U666" s="21" t="str">
        <f>VLOOKUP(CONCATENATE($M666,$N666),Curriculos!$A$2:$J$332,10,FALSE)</f>
        <v>DCEC</v>
      </c>
      <c r="V666" s="20" t="e">
        <f>VLOOKUP(CONCATENATE($M666,$N666,$T666),Oferta!$B$2:$R$360,17,FALSE)</f>
        <v>#N/A</v>
      </c>
      <c r="W666" s="20" t="e">
        <f>VLOOKUP(CONCATENATE($M666,$N666,$T666),Oferta!$B$2:$Q$360,12,FALSE)</f>
        <v>#N/A</v>
      </c>
      <c r="X666" s="22">
        <v>1</v>
      </c>
      <c r="Y666" s="23" t="e">
        <f>VLOOKUP(CONCATENATE($W666,$X666),Mtz_Horarios!$E$2:$H$92,2,FALSE)</f>
        <v>#N/A</v>
      </c>
      <c r="Z666" s="23" t="e">
        <f>VLOOKUP(CONCATENATE($W666,$X666),Mtz_Horarios!$E$2:$H$92,3,FALSE)</f>
        <v>#N/A</v>
      </c>
      <c r="AA666" s="24" t="e">
        <f>VLOOKUP(CONCATENATE($W666,$X666),Mtz_Horarios!$E$2:$H$92,4,FALSE)</f>
        <v>#N/A</v>
      </c>
      <c r="AB666" s="20" t="e">
        <f>VLOOKUP(CONCATENATE($M666,$N666,$T666),Oferta!$B$2:$Q$360,16,FALSE)</f>
        <v>#N/A</v>
      </c>
      <c r="AC666" s="20" t="e">
        <f>VLOOKUP(CONCATENATE($M666,$N666,$T666),Oferta!$B$2:$Q$360,15,FALSE)</f>
        <v>#N/A</v>
      </c>
      <c r="AI666" s="5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12"/>
      <c r="AW666" s="12"/>
    </row>
    <row r="667" spans="1:49" ht="15" customHeight="1">
      <c r="A667" s="12"/>
      <c r="B667" s="12"/>
      <c r="C667" s="12"/>
      <c r="D667" s="12"/>
      <c r="E667" s="12"/>
      <c r="F667" s="12"/>
      <c r="G667" s="12"/>
      <c r="H667" s="12" t="e">
        <f t="shared" si="8"/>
        <v>#N/A</v>
      </c>
      <c r="I667" s="12" t="e">
        <f>VLOOKUP(CONCATENATE(N667,T667),Simulador!$H$26:$H$33,1,FALSE)</f>
        <v>#N/A</v>
      </c>
      <c r="J667" s="12" t="e">
        <f t="shared" si="9"/>
        <v>#N/A</v>
      </c>
      <c r="K667" s="13" t="e">
        <f t="shared" si="10"/>
        <v>#N/A</v>
      </c>
      <c r="L667" s="12" t="e">
        <f t="shared" si="11"/>
        <v>#N/A</v>
      </c>
      <c r="M667" s="14" t="s">
        <v>31</v>
      </c>
      <c r="N667" s="3" t="s">
        <v>110</v>
      </c>
      <c r="O667" s="20" t="str">
        <f>VLOOKUP(CONCATENATE($M667,$N667),Curriculos!$A$2:$J$332,4,FALSE)</f>
        <v>ECONOMIA E COOPERATIVISMO</v>
      </c>
      <c r="P667" s="21" t="str">
        <f>VLOOKUP(CONCATENATE($M667,$N667),Curriculos!$A$2:$J$332,5,FALSE)</f>
        <v>OP</v>
      </c>
      <c r="Q667" s="21" t="e">
        <f>VLOOKUP($N667,Oferta!$D$2:$P$100,5,FALSE)</f>
        <v>#N/A</v>
      </c>
      <c r="R667" s="21">
        <f>VLOOKUP(CONCATENATE($M667,$N667),Curriculos!$A$2:$J$332,8,FALSE)</f>
        <v>60</v>
      </c>
      <c r="S667" s="5" t="s">
        <v>33</v>
      </c>
      <c r="T667" s="22" t="s">
        <v>24</v>
      </c>
      <c r="U667" s="21" t="str">
        <f>VLOOKUP(CONCATENATE($M667,$N667),Curriculos!$A$2:$J$332,10,FALSE)</f>
        <v>DCEC</v>
      </c>
      <c r="V667" s="20" t="e">
        <f>VLOOKUP(CONCATENATE($M667,$N667,$T667),Oferta!$B$2:$R$360,17,FALSE)</f>
        <v>#N/A</v>
      </c>
      <c r="W667" s="20" t="e">
        <f>VLOOKUP(CONCATENATE($M667,$N667,$T667),Oferta!$B$2:$Q$360,12,FALSE)</f>
        <v>#N/A</v>
      </c>
      <c r="X667" s="22">
        <v>2</v>
      </c>
      <c r="Y667" s="23" t="e">
        <f>VLOOKUP(CONCATENATE($W667,$X667),Mtz_Horarios!$E$2:$H$92,2,FALSE)</f>
        <v>#N/A</v>
      </c>
      <c r="Z667" s="23" t="e">
        <f>VLOOKUP(CONCATENATE($W667,$X667),Mtz_Horarios!$E$2:$H$92,3,FALSE)</f>
        <v>#N/A</v>
      </c>
      <c r="AA667" s="24" t="e">
        <f>VLOOKUP(CONCATENATE($W667,$X667),Mtz_Horarios!$E$2:$H$92,4,FALSE)</f>
        <v>#N/A</v>
      </c>
      <c r="AB667" s="20" t="e">
        <f>VLOOKUP(CONCATENATE($M667,$N667,$T667),Oferta!$B$2:$Q$360,16,FALSE)</f>
        <v>#N/A</v>
      </c>
      <c r="AC667" s="20" t="e">
        <f>VLOOKUP(CONCATENATE($M667,$N667,$T667),Oferta!$B$2:$Q$360,15,FALSE)</f>
        <v>#N/A</v>
      </c>
      <c r="AI667" s="5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12"/>
      <c r="AW667" s="12"/>
    </row>
    <row r="668" spans="1:49" ht="15" customHeight="1">
      <c r="A668" s="12"/>
      <c r="B668" s="12"/>
      <c r="C668" s="12"/>
      <c r="D668" s="12"/>
      <c r="E668" s="12"/>
      <c r="F668" s="12"/>
      <c r="G668" s="12"/>
      <c r="H668" s="12" t="e">
        <f t="shared" si="8"/>
        <v>#N/A</v>
      </c>
      <c r="I668" s="12" t="e">
        <f>VLOOKUP(CONCATENATE(N668,T668),Simulador!$H$26:$H$33,1,FALSE)</f>
        <v>#N/A</v>
      </c>
      <c r="J668" s="12" t="e">
        <f t="shared" si="9"/>
        <v>#N/A</v>
      </c>
      <c r="K668" s="13" t="e">
        <f t="shared" si="10"/>
        <v>#N/A</v>
      </c>
      <c r="L668" s="12" t="e">
        <f t="shared" si="11"/>
        <v>#N/A</v>
      </c>
      <c r="M668" s="14" t="s">
        <v>31</v>
      </c>
      <c r="N668" s="3" t="s">
        <v>110</v>
      </c>
      <c r="O668" s="20" t="str">
        <f>VLOOKUP(CONCATENATE($M668,$N668),Curriculos!$A$2:$J$332,4,FALSE)</f>
        <v>ECONOMIA E COOPERATIVISMO</v>
      </c>
      <c r="P668" s="21" t="str">
        <f>VLOOKUP(CONCATENATE($M668,$N668),Curriculos!$A$2:$J$332,5,FALSE)</f>
        <v>OP</v>
      </c>
      <c r="Q668" s="21" t="e">
        <f>VLOOKUP($N668,Oferta!$D$2:$P$100,5,FALSE)</f>
        <v>#N/A</v>
      </c>
      <c r="R668" s="21">
        <f>VLOOKUP(CONCATENATE($M668,$N668),Curriculos!$A$2:$J$332,8,FALSE)</f>
        <v>60</v>
      </c>
      <c r="S668" s="5" t="s">
        <v>33</v>
      </c>
      <c r="T668" s="22" t="s">
        <v>24</v>
      </c>
      <c r="U668" s="21" t="str">
        <f>VLOOKUP(CONCATENATE($M668,$N668),Curriculos!$A$2:$J$332,10,FALSE)</f>
        <v>DCEC</v>
      </c>
      <c r="V668" s="20" t="e">
        <f>VLOOKUP(CONCATENATE($M668,$N668,$T668),Oferta!$B$2:$R$360,17,FALSE)</f>
        <v>#N/A</v>
      </c>
      <c r="W668" s="20" t="e">
        <f>VLOOKUP(CONCATENATE($M668,$N668,$T668),Oferta!$B$2:$Q$360,12,FALSE)</f>
        <v>#N/A</v>
      </c>
      <c r="X668" s="22">
        <v>3</v>
      </c>
      <c r="Y668" s="23" t="e">
        <f>VLOOKUP(CONCATENATE($W668,$X668),Mtz_Horarios!$E$2:$H$92,2,FALSE)</f>
        <v>#N/A</v>
      </c>
      <c r="Z668" s="23" t="e">
        <f>VLOOKUP(CONCATENATE($W668,$X668),Mtz_Horarios!$E$2:$H$92,3,FALSE)</f>
        <v>#N/A</v>
      </c>
      <c r="AA668" s="24" t="e">
        <f>VLOOKUP(CONCATENATE($W668,$X668),Mtz_Horarios!$E$2:$H$92,4,FALSE)</f>
        <v>#N/A</v>
      </c>
      <c r="AB668" s="20" t="e">
        <f>VLOOKUP(CONCATENATE($M668,$N668,$T668),Oferta!$B$2:$Q$360,16,FALSE)</f>
        <v>#N/A</v>
      </c>
      <c r="AC668" s="20" t="e">
        <f>VLOOKUP(CONCATENATE($M668,$N668,$T668),Oferta!$B$2:$Q$360,15,FALSE)</f>
        <v>#N/A</v>
      </c>
      <c r="AI668" s="5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12"/>
      <c r="AW668" s="12"/>
    </row>
    <row r="669" spans="1:49" ht="15" customHeight="1">
      <c r="A669" s="12"/>
      <c r="B669" s="12"/>
      <c r="C669" s="12"/>
      <c r="D669" s="12"/>
      <c r="E669" s="12"/>
      <c r="F669" s="12"/>
      <c r="G669" s="12"/>
      <c r="H669" s="12" t="e">
        <f t="shared" si="8"/>
        <v>#N/A</v>
      </c>
      <c r="I669" s="12" t="e">
        <f>VLOOKUP(CONCATENATE(N669,T669),Simulador!$H$26:$H$33,1,FALSE)</f>
        <v>#N/A</v>
      </c>
      <c r="J669" s="12" t="e">
        <f t="shared" si="9"/>
        <v>#N/A</v>
      </c>
      <c r="K669" s="13" t="e">
        <f t="shared" si="10"/>
        <v>#N/A</v>
      </c>
      <c r="L669" s="12" t="e">
        <f t="shared" si="11"/>
        <v>#N/A</v>
      </c>
      <c r="M669" s="14" t="s">
        <v>31</v>
      </c>
      <c r="N669" s="3" t="s">
        <v>110</v>
      </c>
      <c r="O669" s="20" t="str">
        <f>VLOOKUP(CONCATENATE($M669,$N669),Curriculos!$A$2:$J$332,4,FALSE)</f>
        <v>ECONOMIA E COOPERATIVISMO</v>
      </c>
      <c r="P669" s="21" t="str">
        <f>VLOOKUP(CONCATENATE($M669,$N669),Curriculos!$A$2:$J$332,5,FALSE)</f>
        <v>OP</v>
      </c>
      <c r="Q669" s="21" t="e">
        <f>VLOOKUP($N669,Oferta!$D$2:$P$100,5,FALSE)</f>
        <v>#N/A</v>
      </c>
      <c r="R669" s="21">
        <f>VLOOKUP(CONCATENATE($M669,$N669),Curriculos!$A$2:$J$332,8,FALSE)</f>
        <v>60</v>
      </c>
      <c r="S669" s="5" t="s">
        <v>33</v>
      </c>
      <c r="T669" s="22" t="s">
        <v>24</v>
      </c>
      <c r="U669" s="21" t="str">
        <f>VLOOKUP(CONCATENATE($M669,$N669),Curriculos!$A$2:$J$332,10,FALSE)</f>
        <v>DCEC</v>
      </c>
      <c r="V669" s="20" t="e">
        <f>VLOOKUP(CONCATENATE($M669,$N669,$T669),Oferta!$B$2:$R$360,17,FALSE)</f>
        <v>#N/A</v>
      </c>
      <c r="W669" s="20" t="e">
        <f>VLOOKUP(CONCATENATE($M669,$N669,$T669),Oferta!$B$2:$Q$360,12,FALSE)</f>
        <v>#N/A</v>
      </c>
      <c r="X669" s="22">
        <v>4</v>
      </c>
      <c r="Y669" s="23" t="e">
        <f>VLOOKUP(CONCATENATE($W669,$X669),Mtz_Horarios!$E$2:$H$92,2,FALSE)</f>
        <v>#N/A</v>
      </c>
      <c r="Z669" s="23" t="e">
        <f>VLOOKUP(CONCATENATE($W669,$X669),Mtz_Horarios!$E$2:$H$92,3,FALSE)</f>
        <v>#N/A</v>
      </c>
      <c r="AA669" s="24" t="e">
        <f>VLOOKUP(CONCATENATE($W669,$X669),Mtz_Horarios!$E$2:$H$92,4,FALSE)</f>
        <v>#N/A</v>
      </c>
      <c r="AB669" s="20" t="e">
        <f>VLOOKUP(CONCATENATE($M669,$N669,$T669),Oferta!$B$2:$Q$360,16,FALSE)</f>
        <v>#N/A</v>
      </c>
      <c r="AC669" s="20" t="e">
        <f>VLOOKUP(CONCATENATE($M669,$N669,$T669),Oferta!$B$2:$Q$360,15,FALSE)</f>
        <v>#N/A</v>
      </c>
      <c r="AI669" s="5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12"/>
      <c r="AW669" s="12"/>
    </row>
    <row r="670" spans="1:49" ht="15" customHeight="1">
      <c r="A670" s="12"/>
      <c r="B670" s="12"/>
      <c r="C670" s="12"/>
      <c r="D670" s="12"/>
      <c r="E670" s="12"/>
      <c r="F670" s="12"/>
      <c r="G670" s="12"/>
      <c r="H670" s="12" t="e">
        <f t="shared" si="8"/>
        <v>#N/A</v>
      </c>
      <c r="I670" s="12" t="e">
        <f>VLOOKUP(CONCATENATE(N670,T670),Simulador!$H$26:$H$33,1,FALSE)</f>
        <v>#N/A</v>
      </c>
      <c r="J670" s="12" t="e">
        <f t="shared" si="9"/>
        <v>#N/A</v>
      </c>
      <c r="K670" s="13" t="e">
        <f t="shared" si="10"/>
        <v>#N/A</v>
      </c>
      <c r="L670" s="12" t="e">
        <f t="shared" si="11"/>
        <v>#N/A</v>
      </c>
      <c r="M670" s="14" t="s">
        <v>31</v>
      </c>
      <c r="N670" s="3" t="s">
        <v>110</v>
      </c>
      <c r="O670" s="20" t="str">
        <f>VLOOKUP(CONCATENATE($M670,$N670),Curriculos!$A$2:$J$332,4,FALSE)</f>
        <v>ECONOMIA E COOPERATIVISMO</v>
      </c>
      <c r="P670" s="21" t="str">
        <f>VLOOKUP(CONCATENATE($M670,$N670),Curriculos!$A$2:$J$332,5,FALSE)</f>
        <v>OP</v>
      </c>
      <c r="Q670" s="21" t="e">
        <f>VLOOKUP($N670,Oferta!$D$2:$P$100,5,FALSE)</f>
        <v>#N/A</v>
      </c>
      <c r="R670" s="21">
        <f>VLOOKUP(CONCATENATE($M670,$N670),Curriculos!$A$2:$J$332,8,FALSE)</f>
        <v>60</v>
      </c>
      <c r="S670" s="5" t="s">
        <v>33</v>
      </c>
      <c r="T670" s="22" t="s">
        <v>29</v>
      </c>
      <c r="U670" s="21" t="str">
        <f>VLOOKUP(CONCATENATE($M670,$N670),Curriculos!$A$2:$J$332,10,FALSE)</f>
        <v>DCEC</v>
      </c>
      <c r="V670" s="20" t="e">
        <f>VLOOKUP(CONCATENATE($M670,$N670,$T670),Oferta!$B$2:$R$360,17,FALSE)</f>
        <v>#N/A</v>
      </c>
      <c r="W670" s="20" t="e">
        <f>VLOOKUP(CONCATENATE($M670,$N670,$T670),Oferta!$B$2:$Q$360,12,FALSE)</f>
        <v>#N/A</v>
      </c>
      <c r="X670" s="22">
        <v>1</v>
      </c>
      <c r="Y670" s="23" t="e">
        <f>VLOOKUP(CONCATENATE($W670,$X670),Mtz_Horarios!$E$2:$H$92,2,FALSE)</f>
        <v>#N/A</v>
      </c>
      <c r="Z670" s="23" t="e">
        <f>VLOOKUP(CONCATENATE($W670,$X670),Mtz_Horarios!$E$2:$H$92,3,FALSE)</f>
        <v>#N/A</v>
      </c>
      <c r="AA670" s="24" t="e">
        <f>VLOOKUP(CONCATENATE($W670,$X670),Mtz_Horarios!$E$2:$H$92,4,FALSE)</f>
        <v>#N/A</v>
      </c>
      <c r="AB670" s="20" t="e">
        <f>VLOOKUP(CONCATENATE($M670,$N670,$T670),Oferta!$B$2:$Q$360,16,FALSE)</f>
        <v>#N/A</v>
      </c>
      <c r="AC670" s="20" t="e">
        <f>VLOOKUP(CONCATENATE($M670,$N670,$T670),Oferta!$B$2:$Q$360,15,FALSE)</f>
        <v>#N/A</v>
      </c>
      <c r="AI670" s="5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12"/>
      <c r="AW670" s="12"/>
    </row>
    <row r="671" spans="1:49" ht="15" customHeight="1">
      <c r="A671" s="12"/>
      <c r="B671" s="12"/>
      <c r="C671" s="12"/>
      <c r="D671" s="12"/>
      <c r="E671" s="12"/>
      <c r="F671" s="12"/>
      <c r="G671" s="12"/>
      <c r="H671" s="12" t="e">
        <f t="shared" si="8"/>
        <v>#N/A</v>
      </c>
      <c r="I671" s="12" t="e">
        <f>VLOOKUP(CONCATENATE(N671,T671),Simulador!$H$26:$H$33,1,FALSE)</f>
        <v>#N/A</v>
      </c>
      <c r="J671" s="12" t="e">
        <f t="shared" si="9"/>
        <v>#N/A</v>
      </c>
      <c r="K671" s="13" t="e">
        <f t="shared" si="10"/>
        <v>#N/A</v>
      </c>
      <c r="L671" s="12" t="e">
        <f t="shared" si="11"/>
        <v>#N/A</v>
      </c>
      <c r="M671" s="14" t="s">
        <v>31</v>
      </c>
      <c r="N671" s="3" t="s">
        <v>110</v>
      </c>
      <c r="O671" s="20" t="str">
        <f>VLOOKUP(CONCATENATE($M671,$N671),Curriculos!$A$2:$J$332,4,FALSE)</f>
        <v>ECONOMIA E COOPERATIVISMO</v>
      </c>
      <c r="P671" s="21" t="str">
        <f>VLOOKUP(CONCATENATE($M671,$N671),Curriculos!$A$2:$J$332,5,FALSE)</f>
        <v>OP</v>
      </c>
      <c r="Q671" s="21" t="e">
        <f>VLOOKUP($N671,Oferta!$D$2:$P$100,5,FALSE)</f>
        <v>#N/A</v>
      </c>
      <c r="R671" s="21">
        <f>VLOOKUP(CONCATENATE($M671,$N671),Curriculos!$A$2:$J$332,8,FALSE)</f>
        <v>60</v>
      </c>
      <c r="S671" s="5" t="s">
        <v>33</v>
      </c>
      <c r="T671" s="22" t="s">
        <v>29</v>
      </c>
      <c r="U671" s="21" t="str">
        <f>VLOOKUP(CONCATENATE($M671,$N671),Curriculos!$A$2:$J$332,10,FALSE)</f>
        <v>DCEC</v>
      </c>
      <c r="V671" s="20" t="e">
        <f>VLOOKUP(CONCATENATE($M671,$N671,$T671),Oferta!$B$2:$R$360,17,FALSE)</f>
        <v>#N/A</v>
      </c>
      <c r="W671" s="20" t="e">
        <f>VLOOKUP(CONCATENATE($M671,$N671,$T671),Oferta!$B$2:$Q$360,12,FALSE)</f>
        <v>#N/A</v>
      </c>
      <c r="X671" s="22">
        <v>2</v>
      </c>
      <c r="Y671" s="23" t="e">
        <f>VLOOKUP(CONCATENATE($W671,$X671),Mtz_Horarios!$E$2:$H$92,2,FALSE)</f>
        <v>#N/A</v>
      </c>
      <c r="Z671" s="23" t="e">
        <f>VLOOKUP(CONCATENATE($W671,$X671),Mtz_Horarios!$E$2:$H$92,3,FALSE)</f>
        <v>#N/A</v>
      </c>
      <c r="AA671" s="24" t="e">
        <f>VLOOKUP(CONCATENATE($W671,$X671),Mtz_Horarios!$E$2:$H$92,4,FALSE)</f>
        <v>#N/A</v>
      </c>
      <c r="AB671" s="20" t="e">
        <f>VLOOKUP(CONCATENATE($M671,$N671,$T671),Oferta!$B$2:$Q$360,16,FALSE)</f>
        <v>#N/A</v>
      </c>
      <c r="AC671" s="20" t="e">
        <f>VLOOKUP(CONCATENATE($M671,$N671,$T671),Oferta!$B$2:$Q$360,15,FALSE)</f>
        <v>#N/A</v>
      </c>
      <c r="AI671" s="5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12"/>
      <c r="AW671" s="12"/>
    </row>
    <row r="672" spans="1:49" ht="15" customHeight="1">
      <c r="A672" s="12"/>
      <c r="B672" s="12"/>
      <c r="C672" s="12"/>
      <c r="D672" s="12"/>
      <c r="E672" s="12"/>
      <c r="F672" s="12"/>
      <c r="G672" s="12"/>
      <c r="H672" s="12" t="e">
        <f t="shared" si="8"/>
        <v>#N/A</v>
      </c>
      <c r="I672" s="12" t="e">
        <f>VLOOKUP(CONCATENATE(N672,T672),Simulador!$H$26:$H$33,1,FALSE)</f>
        <v>#N/A</v>
      </c>
      <c r="J672" s="12" t="e">
        <f t="shared" si="9"/>
        <v>#N/A</v>
      </c>
      <c r="K672" s="13" t="e">
        <f t="shared" si="10"/>
        <v>#N/A</v>
      </c>
      <c r="L672" s="12" t="e">
        <f t="shared" si="11"/>
        <v>#N/A</v>
      </c>
      <c r="M672" s="14" t="s">
        <v>31</v>
      </c>
      <c r="N672" s="3" t="s">
        <v>110</v>
      </c>
      <c r="O672" s="20" t="str">
        <f>VLOOKUP(CONCATENATE($M672,$N672),Curriculos!$A$2:$J$332,4,FALSE)</f>
        <v>ECONOMIA E COOPERATIVISMO</v>
      </c>
      <c r="P672" s="21" t="str">
        <f>VLOOKUP(CONCATENATE($M672,$N672),Curriculos!$A$2:$J$332,5,FALSE)</f>
        <v>OP</v>
      </c>
      <c r="Q672" s="21" t="e">
        <f>VLOOKUP($N672,Oferta!$D$2:$P$100,5,FALSE)</f>
        <v>#N/A</v>
      </c>
      <c r="R672" s="21">
        <f>VLOOKUP(CONCATENATE($M672,$N672),Curriculos!$A$2:$J$332,8,FALSE)</f>
        <v>60</v>
      </c>
      <c r="S672" s="5" t="s">
        <v>33</v>
      </c>
      <c r="T672" s="22" t="s">
        <v>29</v>
      </c>
      <c r="U672" s="21" t="str">
        <f>VLOOKUP(CONCATENATE($M672,$N672),Curriculos!$A$2:$J$332,10,FALSE)</f>
        <v>DCEC</v>
      </c>
      <c r="V672" s="20" t="e">
        <f>VLOOKUP(CONCATENATE($M672,$N672,$T672),Oferta!$B$2:$R$360,17,FALSE)</f>
        <v>#N/A</v>
      </c>
      <c r="W672" s="20" t="e">
        <f>VLOOKUP(CONCATENATE($M672,$N672,$T672),Oferta!$B$2:$Q$360,12,FALSE)</f>
        <v>#N/A</v>
      </c>
      <c r="X672" s="22">
        <v>3</v>
      </c>
      <c r="Y672" s="23" t="e">
        <f>VLOOKUP(CONCATENATE($W672,$X672),Mtz_Horarios!$E$2:$H$92,2,FALSE)</f>
        <v>#N/A</v>
      </c>
      <c r="Z672" s="23" t="e">
        <f>VLOOKUP(CONCATENATE($W672,$X672),Mtz_Horarios!$E$2:$H$92,3,FALSE)</f>
        <v>#N/A</v>
      </c>
      <c r="AA672" s="24" t="e">
        <f>VLOOKUP(CONCATENATE($W672,$X672),Mtz_Horarios!$E$2:$H$92,4,FALSE)</f>
        <v>#N/A</v>
      </c>
      <c r="AB672" s="20" t="e">
        <f>VLOOKUP(CONCATENATE($M672,$N672,$T672),Oferta!$B$2:$Q$360,16,FALSE)</f>
        <v>#N/A</v>
      </c>
      <c r="AC672" s="20" t="e">
        <f>VLOOKUP(CONCATENATE($M672,$N672,$T672),Oferta!$B$2:$Q$360,15,FALSE)</f>
        <v>#N/A</v>
      </c>
      <c r="AI672" s="5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12"/>
      <c r="AW672" s="12"/>
    </row>
    <row r="673" spans="1:49" ht="15" customHeight="1">
      <c r="A673" s="12"/>
      <c r="B673" s="12"/>
      <c r="C673" s="12"/>
      <c r="D673" s="12"/>
      <c r="E673" s="12"/>
      <c r="F673" s="12"/>
      <c r="G673" s="12"/>
      <c r="H673" s="12" t="e">
        <f t="shared" si="8"/>
        <v>#N/A</v>
      </c>
      <c r="I673" s="12" t="e">
        <f>VLOOKUP(CONCATENATE(N673,T673),Simulador!$H$26:$H$33,1,FALSE)</f>
        <v>#N/A</v>
      </c>
      <c r="J673" s="12" t="e">
        <f t="shared" si="9"/>
        <v>#N/A</v>
      </c>
      <c r="K673" s="13" t="e">
        <f t="shared" si="10"/>
        <v>#N/A</v>
      </c>
      <c r="L673" s="12" t="e">
        <f t="shared" si="11"/>
        <v>#N/A</v>
      </c>
      <c r="M673" s="14" t="s">
        <v>31</v>
      </c>
      <c r="N673" s="3" t="s">
        <v>110</v>
      </c>
      <c r="O673" s="20" t="str">
        <f>VLOOKUP(CONCATENATE($M673,$N673),Curriculos!$A$2:$J$332,4,FALSE)</f>
        <v>ECONOMIA E COOPERATIVISMO</v>
      </c>
      <c r="P673" s="21" t="str">
        <f>VLOOKUP(CONCATENATE($M673,$N673),Curriculos!$A$2:$J$332,5,FALSE)</f>
        <v>OP</v>
      </c>
      <c r="Q673" s="21" t="e">
        <f>VLOOKUP($N673,Oferta!$D$2:$P$100,5,FALSE)</f>
        <v>#N/A</v>
      </c>
      <c r="R673" s="21">
        <f>VLOOKUP(CONCATENATE($M673,$N673),Curriculos!$A$2:$J$332,8,FALSE)</f>
        <v>60</v>
      </c>
      <c r="S673" s="5" t="s">
        <v>33</v>
      </c>
      <c r="T673" s="22" t="s">
        <v>29</v>
      </c>
      <c r="U673" s="21" t="str">
        <f>VLOOKUP(CONCATENATE($M673,$N673),Curriculos!$A$2:$J$332,10,FALSE)</f>
        <v>DCEC</v>
      </c>
      <c r="V673" s="20" t="e">
        <f>VLOOKUP(CONCATENATE($M673,$N673,$T673),Oferta!$B$2:$R$360,17,FALSE)</f>
        <v>#N/A</v>
      </c>
      <c r="W673" s="20" t="e">
        <f>VLOOKUP(CONCATENATE($M673,$N673,$T673),Oferta!$B$2:$Q$360,12,FALSE)</f>
        <v>#N/A</v>
      </c>
      <c r="X673" s="22">
        <v>4</v>
      </c>
      <c r="Y673" s="23" t="e">
        <f>VLOOKUP(CONCATENATE($W673,$X673),Mtz_Horarios!$E$2:$H$92,2,FALSE)</f>
        <v>#N/A</v>
      </c>
      <c r="Z673" s="23" t="e">
        <f>VLOOKUP(CONCATENATE($W673,$X673),Mtz_Horarios!$E$2:$H$92,3,FALSE)</f>
        <v>#N/A</v>
      </c>
      <c r="AA673" s="24" t="e">
        <f>VLOOKUP(CONCATENATE($W673,$X673),Mtz_Horarios!$E$2:$H$92,4,FALSE)</f>
        <v>#N/A</v>
      </c>
      <c r="AB673" s="20" t="e">
        <f>VLOOKUP(CONCATENATE($M673,$N673,$T673),Oferta!$B$2:$Q$360,16,FALSE)</f>
        <v>#N/A</v>
      </c>
      <c r="AC673" s="20" t="e">
        <f>VLOOKUP(CONCATENATE($M673,$N673,$T673),Oferta!$B$2:$Q$360,15,FALSE)</f>
        <v>#N/A</v>
      </c>
      <c r="AI673" s="5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12"/>
      <c r="AW673" s="12"/>
    </row>
    <row r="674" spans="1:49" ht="15" customHeight="1">
      <c r="A674" s="12"/>
      <c r="B674" s="12"/>
      <c r="C674" s="12"/>
      <c r="D674" s="12"/>
      <c r="E674" s="12"/>
      <c r="F674" s="12"/>
      <c r="G674" s="12"/>
      <c r="H674" s="12" t="e">
        <f t="shared" si="8"/>
        <v>#N/A</v>
      </c>
      <c r="I674" s="12" t="e">
        <f>VLOOKUP(CONCATENATE(N674,T674),Simulador!$H$26:$H$33,1,FALSE)</f>
        <v>#N/A</v>
      </c>
      <c r="J674" s="12" t="e">
        <f t="shared" si="9"/>
        <v>#N/A</v>
      </c>
      <c r="K674" s="13" t="e">
        <f t="shared" si="10"/>
        <v>#N/A</v>
      </c>
      <c r="L674" s="12" t="e">
        <f t="shared" si="11"/>
        <v>#N/A</v>
      </c>
      <c r="M674" s="14" t="s">
        <v>25</v>
      </c>
      <c r="N674" s="3" t="s">
        <v>110</v>
      </c>
      <c r="O674" s="20" t="str">
        <f>VLOOKUP(CONCATENATE($M674,$N674),Curriculos!$A$2:$J$332,4,FALSE)</f>
        <v>ECONOMIA E COOPERATIVISMO</v>
      </c>
      <c r="P674" s="21" t="str">
        <f>VLOOKUP(CONCATENATE($M674,$N674),Curriculos!$A$2:$J$332,5,FALSE)</f>
        <v>OP</v>
      </c>
      <c r="Q674" s="21" t="e">
        <f>VLOOKUP($N674,Oferta!$D$2:$P$100,5,FALSE)</f>
        <v>#N/A</v>
      </c>
      <c r="R674" s="21">
        <f>VLOOKUP(CONCATENATE($M674,$N674),Curriculos!$A$2:$J$332,8,FALSE)</f>
        <v>60</v>
      </c>
      <c r="S674" s="5" t="s">
        <v>33</v>
      </c>
      <c r="T674" s="22" t="s">
        <v>29</v>
      </c>
      <c r="U674" s="21" t="str">
        <f>VLOOKUP(CONCATENATE($M674,$N674),Curriculos!$A$2:$J$332,10,FALSE)</f>
        <v>DCEC</v>
      </c>
      <c r="V674" s="20" t="e">
        <f>VLOOKUP(CONCATENATE($M674,$N674,$T674),Oferta!$B$2:$R$360,17,FALSE)</f>
        <v>#N/A</v>
      </c>
      <c r="W674" s="20" t="e">
        <f>VLOOKUP(CONCATENATE($M674,$N674,$T674),Oferta!$B$2:$Q$360,12,FALSE)</f>
        <v>#N/A</v>
      </c>
      <c r="X674" s="22">
        <v>1</v>
      </c>
      <c r="Y674" s="23" t="e">
        <f>VLOOKUP(CONCATENATE($W674,$X674),Mtz_Horarios!$E$2:$H$92,2,FALSE)</f>
        <v>#N/A</v>
      </c>
      <c r="Z674" s="23" t="e">
        <f>VLOOKUP(CONCATENATE($W674,$X674),Mtz_Horarios!$E$2:$H$92,3,FALSE)</f>
        <v>#N/A</v>
      </c>
      <c r="AA674" s="24" t="e">
        <f>VLOOKUP(CONCATENATE($W674,$X674),Mtz_Horarios!$E$2:$H$92,4,FALSE)</f>
        <v>#N/A</v>
      </c>
      <c r="AB674" s="20" t="e">
        <f>VLOOKUP(CONCATENATE($M674,$N674,$T674),Oferta!$B$2:$Q$360,16,FALSE)</f>
        <v>#N/A</v>
      </c>
      <c r="AC674" s="20" t="e">
        <f>VLOOKUP(CONCATENATE($M674,$N674,$T674),Oferta!$B$2:$Q$360,15,FALSE)</f>
        <v>#N/A</v>
      </c>
      <c r="AI674" s="5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12"/>
      <c r="AW674" s="12"/>
    </row>
    <row r="675" spans="1:49" ht="15" customHeight="1">
      <c r="A675" s="12"/>
      <c r="B675" s="12"/>
      <c r="C675" s="12"/>
      <c r="D675" s="12"/>
      <c r="E675" s="12"/>
      <c r="F675" s="12"/>
      <c r="G675" s="12"/>
      <c r="H675" s="12" t="e">
        <f t="shared" si="8"/>
        <v>#N/A</v>
      </c>
      <c r="I675" s="12" t="e">
        <f>VLOOKUP(CONCATENATE(N675,T675),Simulador!$H$26:$H$33,1,FALSE)</f>
        <v>#N/A</v>
      </c>
      <c r="J675" s="12" t="e">
        <f t="shared" si="9"/>
        <v>#N/A</v>
      </c>
      <c r="K675" s="13" t="e">
        <f t="shared" si="10"/>
        <v>#N/A</v>
      </c>
      <c r="L675" s="12" t="e">
        <f t="shared" si="11"/>
        <v>#N/A</v>
      </c>
      <c r="M675" s="14" t="s">
        <v>25</v>
      </c>
      <c r="N675" s="3" t="s">
        <v>110</v>
      </c>
      <c r="O675" s="20" t="str">
        <f>VLOOKUP(CONCATENATE($M675,$N675),Curriculos!$A$2:$J$332,4,FALSE)</f>
        <v>ECONOMIA E COOPERATIVISMO</v>
      </c>
      <c r="P675" s="21" t="str">
        <f>VLOOKUP(CONCATENATE($M675,$N675),Curriculos!$A$2:$J$332,5,FALSE)</f>
        <v>OP</v>
      </c>
      <c r="Q675" s="21" t="e">
        <f>VLOOKUP($N675,Oferta!$D$2:$P$100,5,FALSE)</f>
        <v>#N/A</v>
      </c>
      <c r="R675" s="21">
        <f>VLOOKUP(CONCATENATE($M675,$N675),Curriculos!$A$2:$J$332,8,FALSE)</f>
        <v>60</v>
      </c>
      <c r="S675" s="5" t="s">
        <v>33</v>
      </c>
      <c r="T675" s="22" t="s">
        <v>29</v>
      </c>
      <c r="U675" s="21" t="str">
        <f>VLOOKUP(CONCATENATE($M675,$N675),Curriculos!$A$2:$J$332,10,FALSE)</f>
        <v>DCEC</v>
      </c>
      <c r="V675" s="20" t="e">
        <f>VLOOKUP(CONCATENATE($M675,$N675,$T675),Oferta!$B$2:$R$360,17,FALSE)</f>
        <v>#N/A</v>
      </c>
      <c r="W675" s="20" t="e">
        <f>VLOOKUP(CONCATENATE($M675,$N675,$T675),Oferta!$B$2:$Q$360,12,FALSE)</f>
        <v>#N/A</v>
      </c>
      <c r="X675" s="22">
        <v>2</v>
      </c>
      <c r="Y675" s="23" t="e">
        <f>VLOOKUP(CONCATENATE($W675,$X675),Mtz_Horarios!$E$2:$H$92,2,FALSE)</f>
        <v>#N/A</v>
      </c>
      <c r="Z675" s="23" t="e">
        <f>VLOOKUP(CONCATENATE($W675,$X675),Mtz_Horarios!$E$2:$H$92,3,FALSE)</f>
        <v>#N/A</v>
      </c>
      <c r="AA675" s="24" t="e">
        <f>VLOOKUP(CONCATENATE($W675,$X675),Mtz_Horarios!$E$2:$H$92,4,FALSE)</f>
        <v>#N/A</v>
      </c>
      <c r="AB675" s="20" t="e">
        <f>VLOOKUP(CONCATENATE($M675,$N675,$T675),Oferta!$B$2:$Q$360,16,FALSE)</f>
        <v>#N/A</v>
      </c>
      <c r="AC675" s="20" t="e">
        <f>VLOOKUP(CONCATENATE($M675,$N675,$T675),Oferta!$B$2:$Q$360,15,FALSE)</f>
        <v>#N/A</v>
      </c>
      <c r="AI675" s="5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12"/>
      <c r="AW675" s="12"/>
    </row>
    <row r="676" spans="1:49" ht="15" customHeight="1">
      <c r="A676" s="12"/>
      <c r="B676" s="12"/>
      <c r="C676" s="12"/>
      <c r="D676" s="12"/>
      <c r="E676" s="12"/>
      <c r="F676" s="12"/>
      <c r="G676" s="12"/>
      <c r="H676" s="12" t="e">
        <f t="shared" si="8"/>
        <v>#N/A</v>
      </c>
      <c r="I676" s="12" t="e">
        <f>VLOOKUP(CONCATENATE(N676,T676),Simulador!$H$26:$H$33,1,FALSE)</f>
        <v>#N/A</v>
      </c>
      <c r="J676" s="12" t="e">
        <f t="shared" si="9"/>
        <v>#N/A</v>
      </c>
      <c r="K676" s="13" t="e">
        <f t="shared" si="10"/>
        <v>#N/A</v>
      </c>
      <c r="L676" s="12" t="e">
        <f t="shared" si="11"/>
        <v>#N/A</v>
      </c>
      <c r="M676" s="14" t="s">
        <v>25</v>
      </c>
      <c r="N676" s="3" t="s">
        <v>110</v>
      </c>
      <c r="O676" s="20" t="str">
        <f>VLOOKUP(CONCATENATE($M676,$N676),Curriculos!$A$2:$J$332,4,FALSE)</f>
        <v>ECONOMIA E COOPERATIVISMO</v>
      </c>
      <c r="P676" s="21" t="str">
        <f>VLOOKUP(CONCATENATE($M676,$N676),Curriculos!$A$2:$J$332,5,FALSE)</f>
        <v>OP</v>
      </c>
      <c r="Q676" s="21" t="e">
        <f>VLOOKUP($N676,Oferta!$D$2:$P$100,5,FALSE)</f>
        <v>#N/A</v>
      </c>
      <c r="R676" s="21">
        <f>VLOOKUP(CONCATENATE($M676,$N676),Curriculos!$A$2:$J$332,8,FALSE)</f>
        <v>60</v>
      </c>
      <c r="S676" s="5" t="s">
        <v>33</v>
      </c>
      <c r="T676" s="22" t="s">
        <v>29</v>
      </c>
      <c r="U676" s="21" t="str">
        <f>VLOOKUP(CONCATENATE($M676,$N676),Curriculos!$A$2:$J$332,10,FALSE)</f>
        <v>DCEC</v>
      </c>
      <c r="V676" s="20" t="e">
        <f>VLOOKUP(CONCATENATE($M676,$N676,$T676),Oferta!$B$2:$R$360,17,FALSE)</f>
        <v>#N/A</v>
      </c>
      <c r="W676" s="20" t="e">
        <f>VLOOKUP(CONCATENATE($M676,$N676,$T676),Oferta!$B$2:$Q$360,12,FALSE)</f>
        <v>#N/A</v>
      </c>
      <c r="X676" s="22">
        <v>3</v>
      </c>
      <c r="Y676" s="23" t="e">
        <f>VLOOKUP(CONCATENATE($W676,$X676),Mtz_Horarios!$E$2:$H$92,2,FALSE)</f>
        <v>#N/A</v>
      </c>
      <c r="Z676" s="23" t="e">
        <f>VLOOKUP(CONCATENATE($W676,$X676),Mtz_Horarios!$E$2:$H$92,3,FALSE)</f>
        <v>#N/A</v>
      </c>
      <c r="AA676" s="24" t="e">
        <f>VLOOKUP(CONCATENATE($W676,$X676),Mtz_Horarios!$E$2:$H$92,4,FALSE)</f>
        <v>#N/A</v>
      </c>
      <c r="AB676" s="20" t="e">
        <f>VLOOKUP(CONCATENATE($M676,$N676,$T676),Oferta!$B$2:$Q$360,16,FALSE)</f>
        <v>#N/A</v>
      </c>
      <c r="AC676" s="20" t="e">
        <f>VLOOKUP(CONCATENATE($M676,$N676,$T676),Oferta!$B$2:$Q$360,15,FALSE)</f>
        <v>#N/A</v>
      </c>
      <c r="AI676" s="5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12"/>
      <c r="AW676" s="12"/>
    </row>
    <row r="677" spans="1:49" ht="15" customHeight="1">
      <c r="A677" s="12"/>
      <c r="B677" s="12"/>
      <c r="C677" s="12"/>
      <c r="D677" s="12"/>
      <c r="E677" s="12"/>
      <c r="F677" s="12"/>
      <c r="G677" s="12"/>
      <c r="H677" s="12" t="e">
        <f t="shared" si="8"/>
        <v>#N/A</v>
      </c>
      <c r="I677" s="12" t="e">
        <f>VLOOKUP(CONCATENATE(N677,T677),Simulador!$H$26:$H$33,1,FALSE)</f>
        <v>#N/A</v>
      </c>
      <c r="J677" s="12" t="e">
        <f t="shared" si="9"/>
        <v>#N/A</v>
      </c>
      <c r="K677" s="13" t="e">
        <f t="shared" si="10"/>
        <v>#N/A</v>
      </c>
      <c r="L677" s="12" t="e">
        <f t="shared" si="11"/>
        <v>#N/A</v>
      </c>
      <c r="M677" s="14" t="s">
        <v>25</v>
      </c>
      <c r="N677" s="3" t="s">
        <v>110</v>
      </c>
      <c r="O677" s="20" t="str">
        <f>VLOOKUP(CONCATENATE($M677,$N677),Curriculos!$A$2:$J$332,4,FALSE)</f>
        <v>ECONOMIA E COOPERATIVISMO</v>
      </c>
      <c r="P677" s="21" t="str">
        <f>VLOOKUP(CONCATENATE($M677,$N677),Curriculos!$A$2:$J$332,5,FALSE)</f>
        <v>OP</v>
      </c>
      <c r="Q677" s="21" t="e">
        <f>VLOOKUP($N677,Oferta!$D$2:$P$100,5,FALSE)</f>
        <v>#N/A</v>
      </c>
      <c r="R677" s="21">
        <f>VLOOKUP(CONCATENATE($M677,$N677),Curriculos!$A$2:$J$332,8,FALSE)</f>
        <v>60</v>
      </c>
      <c r="S677" s="5" t="s">
        <v>33</v>
      </c>
      <c r="T677" s="22" t="s">
        <v>29</v>
      </c>
      <c r="U677" s="21" t="str">
        <f>VLOOKUP(CONCATENATE($M677,$N677),Curriculos!$A$2:$J$332,10,FALSE)</f>
        <v>DCEC</v>
      </c>
      <c r="V677" s="20" t="e">
        <f>VLOOKUP(CONCATENATE($M677,$N677,$T677),Oferta!$B$2:$R$360,17,FALSE)</f>
        <v>#N/A</v>
      </c>
      <c r="W677" s="20" t="e">
        <f>VLOOKUP(CONCATENATE($M677,$N677,$T677),Oferta!$B$2:$Q$360,12,FALSE)</f>
        <v>#N/A</v>
      </c>
      <c r="X677" s="22">
        <v>4</v>
      </c>
      <c r="Y677" s="23" t="e">
        <f>VLOOKUP(CONCATENATE($W677,$X677),Mtz_Horarios!$E$2:$H$92,2,FALSE)</f>
        <v>#N/A</v>
      </c>
      <c r="Z677" s="23" t="e">
        <f>VLOOKUP(CONCATENATE($W677,$X677),Mtz_Horarios!$E$2:$H$92,3,FALSE)</f>
        <v>#N/A</v>
      </c>
      <c r="AA677" s="24" t="e">
        <f>VLOOKUP(CONCATENATE($W677,$X677),Mtz_Horarios!$E$2:$H$92,4,FALSE)</f>
        <v>#N/A</v>
      </c>
      <c r="AB677" s="20" t="e">
        <f>VLOOKUP(CONCATENATE($M677,$N677,$T677),Oferta!$B$2:$Q$360,16,FALSE)</f>
        <v>#N/A</v>
      </c>
      <c r="AC677" s="20" t="e">
        <f>VLOOKUP(CONCATENATE($M677,$N677,$T677),Oferta!$B$2:$Q$360,15,FALSE)</f>
        <v>#N/A</v>
      </c>
      <c r="AI677" s="5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12"/>
      <c r="AW677" s="12"/>
    </row>
    <row r="678" spans="1:49" ht="15" customHeight="1">
      <c r="A678" s="12"/>
      <c r="B678" s="12"/>
      <c r="C678" s="12"/>
      <c r="D678" s="12"/>
      <c r="E678" s="12"/>
      <c r="F678" s="12"/>
      <c r="G678" s="12"/>
      <c r="H678" s="12" t="e">
        <f t="shared" si="8"/>
        <v>#N/A</v>
      </c>
      <c r="I678" s="12" t="e">
        <f>VLOOKUP(CONCATENATE(N678,T678),Simulador!$H$26:$H$33,1,FALSE)</f>
        <v>#N/A</v>
      </c>
      <c r="J678" s="12" t="e">
        <f t="shared" si="9"/>
        <v>#N/A</v>
      </c>
      <c r="K678" s="13" t="e">
        <f t="shared" si="10"/>
        <v>#N/A</v>
      </c>
      <c r="L678" s="12" t="e">
        <f t="shared" si="11"/>
        <v>#N/A</v>
      </c>
      <c r="M678" s="14" t="s">
        <v>22</v>
      </c>
      <c r="N678" s="3" t="s">
        <v>110</v>
      </c>
      <c r="O678" s="20" t="str">
        <f>VLOOKUP(CONCATENATE($M678,$N678),Curriculos!$A$2:$J$332,4,FALSE)</f>
        <v>ECONOMIA E COOPERATIVISMO</v>
      </c>
      <c r="P678" s="21" t="str">
        <f>VLOOKUP(CONCATENATE($M678,$N678),Curriculos!$A$2:$J$332,5,FALSE)</f>
        <v>OP</v>
      </c>
      <c r="Q678" s="21" t="e">
        <f>VLOOKUP($N678,Oferta!$D$2:$P$100,5,FALSE)</f>
        <v>#N/A</v>
      </c>
      <c r="R678" s="21">
        <f>VLOOKUP(CONCATENATE($M678,$N678),Curriculos!$A$2:$J$332,8,FALSE)</f>
        <v>60</v>
      </c>
      <c r="S678" s="5" t="s">
        <v>33</v>
      </c>
      <c r="T678" s="22" t="s">
        <v>24</v>
      </c>
      <c r="U678" s="21" t="str">
        <f>VLOOKUP(CONCATENATE($M678,$N678),Curriculos!$A$2:$J$332,10,FALSE)</f>
        <v>DCEC</v>
      </c>
      <c r="V678" s="20" t="e">
        <f>VLOOKUP(CONCATENATE($M678,$N678,$T678),Oferta!$B$2:$R$360,17,FALSE)</f>
        <v>#N/A</v>
      </c>
      <c r="W678" s="20" t="e">
        <f>VLOOKUP(CONCATENATE($M678,$N678,$T678),Oferta!$B$2:$Q$360,12,FALSE)</f>
        <v>#N/A</v>
      </c>
      <c r="X678" s="22">
        <v>1</v>
      </c>
      <c r="Y678" s="23" t="e">
        <f>VLOOKUP(CONCATENATE($W678,$X678),Mtz_Horarios!$E$2:$H$92,2,FALSE)</f>
        <v>#N/A</v>
      </c>
      <c r="Z678" s="23" t="e">
        <f>VLOOKUP(CONCATENATE($W678,$X678),Mtz_Horarios!$E$2:$H$92,3,FALSE)</f>
        <v>#N/A</v>
      </c>
      <c r="AA678" s="24" t="e">
        <f>VLOOKUP(CONCATENATE($W678,$X678),Mtz_Horarios!$E$2:$H$92,4,FALSE)</f>
        <v>#N/A</v>
      </c>
      <c r="AB678" s="20" t="e">
        <f>VLOOKUP(CONCATENATE($M678,$N678,$T678),Oferta!$B$2:$Q$360,16,FALSE)</f>
        <v>#N/A</v>
      </c>
      <c r="AC678" s="20" t="e">
        <f>VLOOKUP(CONCATENATE($M678,$N678,$T678),Oferta!$B$2:$Q$360,15,FALSE)</f>
        <v>#N/A</v>
      </c>
      <c r="AI678" s="5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12"/>
      <c r="AW678" s="12"/>
    </row>
    <row r="679" spans="1:49" ht="15" customHeight="1">
      <c r="A679" s="12"/>
      <c r="B679" s="12"/>
      <c r="C679" s="12"/>
      <c r="D679" s="12"/>
      <c r="E679" s="12"/>
      <c r="F679" s="12"/>
      <c r="G679" s="12"/>
      <c r="H679" s="12" t="e">
        <f t="shared" si="8"/>
        <v>#N/A</v>
      </c>
      <c r="I679" s="12" t="e">
        <f>VLOOKUP(CONCATENATE(N679,T679),Simulador!$H$26:$H$33,1,FALSE)</f>
        <v>#N/A</v>
      </c>
      <c r="J679" s="12" t="e">
        <f t="shared" si="9"/>
        <v>#N/A</v>
      </c>
      <c r="K679" s="13" t="e">
        <f t="shared" si="10"/>
        <v>#N/A</v>
      </c>
      <c r="L679" s="12" t="e">
        <f t="shared" si="11"/>
        <v>#N/A</v>
      </c>
      <c r="M679" s="14" t="s">
        <v>22</v>
      </c>
      <c r="N679" s="3" t="s">
        <v>110</v>
      </c>
      <c r="O679" s="20" t="str">
        <f>VLOOKUP(CONCATENATE($M679,$N679),Curriculos!$A$2:$J$332,4,FALSE)</f>
        <v>ECONOMIA E COOPERATIVISMO</v>
      </c>
      <c r="P679" s="21" t="str">
        <f>VLOOKUP(CONCATENATE($M679,$N679),Curriculos!$A$2:$J$332,5,FALSE)</f>
        <v>OP</v>
      </c>
      <c r="Q679" s="21" t="e">
        <f>VLOOKUP($N679,Oferta!$D$2:$P$100,5,FALSE)</f>
        <v>#N/A</v>
      </c>
      <c r="R679" s="21">
        <f>VLOOKUP(CONCATENATE($M679,$N679),Curriculos!$A$2:$J$332,8,FALSE)</f>
        <v>60</v>
      </c>
      <c r="S679" s="5" t="s">
        <v>33</v>
      </c>
      <c r="T679" s="22" t="s">
        <v>24</v>
      </c>
      <c r="U679" s="21" t="str">
        <f>VLOOKUP(CONCATENATE($M679,$N679),Curriculos!$A$2:$J$332,10,FALSE)</f>
        <v>DCEC</v>
      </c>
      <c r="V679" s="20" t="e">
        <f>VLOOKUP(CONCATENATE($M679,$N679,$T679),Oferta!$B$2:$R$360,17,FALSE)</f>
        <v>#N/A</v>
      </c>
      <c r="W679" s="20" t="e">
        <f>VLOOKUP(CONCATENATE($M679,$N679,$T679),Oferta!$B$2:$Q$360,12,FALSE)</f>
        <v>#N/A</v>
      </c>
      <c r="X679" s="22">
        <v>2</v>
      </c>
      <c r="Y679" s="23" t="e">
        <f>VLOOKUP(CONCATENATE($W679,$X679),Mtz_Horarios!$E$2:$H$92,2,FALSE)</f>
        <v>#N/A</v>
      </c>
      <c r="Z679" s="23" t="e">
        <f>VLOOKUP(CONCATENATE($W679,$X679),Mtz_Horarios!$E$2:$H$92,3,FALSE)</f>
        <v>#N/A</v>
      </c>
      <c r="AA679" s="24" t="e">
        <f>VLOOKUP(CONCATENATE($W679,$X679),Mtz_Horarios!$E$2:$H$92,4,FALSE)</f>
        <v>#N/A</v>
      </c>
      <c r="AB679" s="20" t="e">
        <f>VLOOKUP(CONCATENATE($M679,$N679,$T679),Oferta!$B$2:$Q$360,16,FALSE)</f>
        <v>#N/A</v>
      </c>
      <c r="AC679" s="20" t="e">
        <f>VLOOKUP(CONCATENATE($M679,$N679,$T679),Oferta!$B$2:$Q$360,15,FALSE)</f>
        <v>#N/A</v>
      </c>
      <c r="AI679" s="5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12"/>
      <c r="AW679" s="12"/>
    </row>
    <row r="680" spans="1:49" ht="15" customHeight="1">
      <c r="A680" s="12"/>
      <c r="B680" s="12"/>
      <c r="C680" s="12"/>
      <c r="D680" s="12"/>
      <c r="E680" s="12"/>
      <c r="F680" s="12"/>
      <c r="G680" s="12"/>
      <c r="H680" s="12" t="e">
        <f t="shared" si="8"/>
        <v>#N/A</v>
      </c>
      <c r="I680" s="12" t="e">
        <f>VLOOKUP(CONCATENATE(N680,T680),Simulador!$H$26:$H$33,1,FALSE)</f>
        <v>#N/A</v>
      </c>
      <c r="J680" s="12" t="e">
        <f t="shared" si="9"/>
        <v>#N/A</v>
      </c>
      <c r="K680" s="13" t="e">
        <f t="shared" si="10"/>
        <v>#N/A</v>
      </c>
      <c r="L680" s="12" t="e">
        <f t="shared" si="11"/>
        <v>#N/A</v>
      </c>
      <c r="M680" s="14" t="s">
        <v>22</v>
      </c>
      <c r="N680" s="3" t="s">
        <v>110</v>
      </c>
      <c r="O680" s="20" t="str">
        <f>VLOOKUP(CONCATENATE($M680,$N680),Curriculos!$A$2:$J$332,4,FALSE)</f>
        <v>ECONOMIA E COOPERATIVISMO</v>
      </c>
      <c r="P680" s="21" t="str">
        <f>VLOOKUP(CONCATENATE($M680,$N680),Curriculos!$A$2:$J$332,5,FALSE)</f>
        <v>OP</v>
      </c>
      <c r="Q680" s="21" t="e">
        <f>VLOOKUP($N680,Oferta!$D$2:$P$100,5,FALSE)</f>
        <v>#N/A</v>
      </c>
      <c r="R680" s="21">
        <f>VLOOKUP(CONCATENATE($M680,$N680),Curriculos!$A$2:$J$332,8,FALSE)</f>
        <v>60</v>
      </c>
      <c r="S680" s="5" t="s">
        <v>33</v>
      </c>
      <c r="T680" s="22" t="s">
        <v>24</v>
      </c>
      <c r="U680" s="21" t="str">
        <f>VLOOKUP(CONCATENATE($M680,$N680),Curriculos!$A$2:$J$332,10,FALSE)</f>
        <v>DCEC</v>
      </c>
      <c r="V680" s="20" t="e">
        <f>VLOOKUP(CONCATENATE($M680,$N680,$T680),Oferta!$B$2:$R$360,17,FALSE)</f>
        <v>#N/A</v>
      </c>
      <c r="W680" s="20" t="e">
        <f>VLOOKUP(CONCATENATE($M680,$N680,$T680),Oferta!$B$2:$Q$360,12,FALSE)</f>
        <v>#N/A</v>
      </c>
      <c r="X680" s="22">
        <v>3</v>
      </c>
      <c r="Y680" s="23" t="e">
        <f>VLOOKUP(CONCATENATE($W680,$X680),Mtz_Horarios!$E$2:$H$92,2,FALSE)</f>
        <v>#N/A</v>
      </c>
      <c r="Z680" s="23" t="e">
        <f>VLOOKUP(CONCATENATE($W680,$X680),Mtz_Horarios!$E$2:$H$92,3,FALSE)</f>
        <v>#N/A</v>
      </c>
      <c r="AA680" s="24" t="e">
        <f>VLOOKUP(CONCATENATE($W680,$X680),Mtz_Horarios!$E$2:$H$92,4,FALSE)</f>
        <v>#N/A</v>
      </c>
      <c r="AB680" s="20" t="e">
        <f>VLOOKUP(CONCATENATE($M680,$N680,$T680),Oferta!$B$2:$Q$360,16,FALSE)</f>
        <v>#N/A</v>
      </c>
      <c r="AC680" s="20" t="e">
        <f>VLOOKUP(CONCATENATE($M680,$N680,$T680),Oferta!$B$2:$Q$360,15,FALSE)</f>
        <v>#N/A</v>
      </c>
      <c r="AI680" s="5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12"/>
      <c r="AW680" s="12"/>
    </row>
    <row r="681" spans="1:49" ht="15" customHeight="1">
      <c r="A681" s="12"/>
      <c r="B681" s="12"/>
      <c r="C681" s="12"/>
      <c r="D681" s="12"/>
      <c r="E681" s="12"/>
      <c r="F681" s="12"/>
      <c r="G681" s="12"/>
      <c r="H681" s="12" t="e">
        <f t="shared" si="8"/>
        <v>#N/A</v>
      </c>
      <c r="I681" s="12" t="e">
        <f>VLOOKUP(CONCATENATE(N681,T681),Simulador!$H$26:$H$33,1,FALSE)</f>
        <v>#N/A</v>
      </c>
      <c r="J681" s="12" t="e">
        <f t="shared" si="9"/>
        <v>#N/A</v>
      </c>
      <c r="K681" s="13" t="e">
        <f t="shared" si="10"/>
        <v>#N/A</v>
      </c>
      <c r="L681" s="12" t="e">
        <f t="shared" si="11"/>
        <v>#N/A</v>
      </c>
      <c r="M681" s="14" t="s">
        <v>22</v>
      </c>
      <c r="N681" s="3" t="s">
        <v>110</v>
      </c>
      <c r="O681" s="20" t="str">
        <f>VLOOKUP(CONCATENATE($M681,$N681),Curriculos!$A$2:$J$332,4,FALSE)</f>
        <v>ECONOMIA E COOPERATIVISMO</v>
      </c>
      <c r="P681" s="21" t="str">
        <f>VLOOKUP(CONCATENATE($M681,$N681),Curriculos!$A$2:$J$332,5,FALSE)</f>
        <v>OP</v>
      </c>
      <c r="Q681" s="21" t="e">
        <f>VLOOKUP($N681,Oferta!$D$2:$P$100,5,FALSE)</f>
        <v>#N/A</v>
      </c>
      <c r="R681" s="21">
        <f>VLOOKUP(CONCATENATE($M681,$N681),Curriculos!$A$2:$J$332,8,FALSE)</f>
        <v>60</v>
      </c>
      <c r="S681" s="5" t="s">
        <v>33</v>
      </c>
      <c r="T681" s="22" t="s">
        <v>24</v>
      </c>
      <c r="U681" s="21" t="str">
        <f>VLOOKUP(CONCATENATE($M681,$N681),Curriculos!$A$2:$J$332,10,FALSE)</f>
        <v>DCEC</v>
      </c>
      <c r="V681" s="20" t="e">
        <f>VLOOKUP(CONCATENATE($M681,$N681,$T681),Oferta!$B$2:$R$360,17,FALSE)</f>
        <v>#N/A</v>
      </c>
      <c r="W681" s="20" t="e">
        <f>VLOOKUP(CONCATENATE($M681,$N681,$T681),Oferta!$B$2:$Q$360,12,FALSE)</f>
        <v>#N/A</v>
      </c>
      <c r="X681" s="22">
        <v>4</v>
      </c>
      <c r="Y681" s="23" t="e">
        <f>VLOOKUP(CONCATENATE($W681,$X681),Mtz_Horarios!$E$2:$H$92,2,FALSE)</f>
        <v>#N/A</v>
      </c>
      <c r="Z681" s="23" t="e">
        <f>VLOOKUP(CONCATENATE($W681,$X681),Mtz_Horarios!$E$2:$H$92,3,FALSE)</f>
        <v>#N/A</v>
      </c>
      <c r="AA681" s="24" t="e">
        <f>VLOOKUP(CONCATENATE($W681,$X681),Mtz_Horarios!$E$2:$H$92,4,FALSE)</f>
        <v>#N/A</v>
      </c>
      <c r="AB681" s="20" t="e">
        <f>VLOOKUP(CONCATENATE($M681,$N681,$T681),Oferta!$B$2:$Q$360,16,FALSE)</f>
        <v>#N/A</v>
      </c>
      <c r="AC681" s="20" t="e">
        <f>VLOOKUP(CONCATENATE($M681,$N681,$T681),Oferta!$B$2:$Q$360,15,FALSE)</f>
        <v>#N/A</v>
      </c>
      <c r="AI681" s="5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12"/>
      <c r="AW681" s="12"/>
    </row>
    <row r="682" spans="1:49" ht="15" customHeight="1">
      <c r="A682" s="12"/>
      <c r="B682" s="12"/>
      <c r="C682" s="12"/>
      <c r="D682" s="12"/>
      <c r="E682" s="12"/>
      <c r="F682" s="12"/>
      <c r="G682" s="12"/>
      <c r="H682" s="12" t="e">
        <f t="shared" si="8"/>
        <v>#N/A</v>
      </c>
      <c r="I682" s="12" t="e">
        <f>VLOOKUP(CONCATENATE(N682,T682),Simulador!$H$26:$H$33,1,FALSE)</f>
        <v>#N/A</v>
      </c>
      <c r="J682" s="12" t="e">
        <f t="shared" si="9"/>
        <v>#N/A</v>
      </c>
      <c r="K682" s="13" t="e">
        <f t="shared" si="10"/>
        <v>#N/A</v>
      </c>
      <c r="L682" s="12" t="e">
        <f t="shared" si="11"/>
        <v>#N/A</v>
      </c>
      <c r="M682" s="14" t="s">
        <v>31</v>
      </c>
      <c r="N682" s="3" t="s">
        <v>111</v>
      </c>
      <c r="O682" s="20" t="str">
        <f>VLOOKUP(CONCATENATE($M682,$N682),Curriculos!$A$2:$J$332,4,FALSE)</f>
        <v>ECONOMIA EMPRESARIAL</v>
      </c>
      <c r="P682" s="21" t="str">
        <f>VLOOKUP(CONCATENATE($M682,$N682),Curriculos!$A$2:$J$332,5,FALSE)</f>
        <v>OP</v>
      </c>
      <c r="Q682" s="21" t="e">
        <f>VLOOKUP($N682,Oferta!$D$2:$P$100,5,FALSE)</f>
        <v>#N/A</v>
      </c>
      <c r="R682" s="21">
        <f>VLOOKUP(CONCATENATE($M682,$N682),Curriculos!$A$2:$J$332,8,FALSE)</f>
        <v>60</v>
      </c>
      <c r="S682" s="5" t="s">
        <v>33</v>
      </c>
      <c r="T682" s="22" t="s">
        <v>24</v>
      </c>
      <c r="U682" s="21" t="str">
        <f>VLOOKUP(CONCATENATE($M682,$N682),Curriculos!$A$2:$J$332,10,FALSE)</f>
        <v>DCEC</v>
      </c>
      <c r="V682" s="20" t="e">
        <f>VLOOKUP(CONCATENATE($M682,$N682,$T682),Oferta!$B$2:$R$360,17,FALSE)</f>
        <v>#N/A</v>
      </c>
      <c r="W682" s="20" t="e">
        <f>VLOOKUP(CONCATENATE($M682,$N682,$T682),Oferta!$B$2:$Q$360,12,FALSE)</f>
        <v>#N/A</v>
      </c>
      <c r="X682" s="22">
        <v>1</v>
      </c>
      <c r="Y682" s="23" t="e">
        <f>VLOOKUP(CONCATENATE($W682,$X682),Mtz_Horarios!$E$2:$H$92,2,FALSE)</f>
        <v>#N/A</v>
      </c>
      <c r="Z682" s="23" t="e">
        <f>VLOOKUP(CONCATENATE($W682,$X682),Mtz_Horarios!$E$2:$H$92,3,FALSE)</f>
        <v>#N/A</v>
      </c>
      <c r="AA682" s="24" t="e">
        <f>VLOOKUP(CONCATENATE($W682,$X682),Mtz_Horarios!$E$2:$H$92,4,FALSE)</f>
        <v>#N/A</v>
      </c>
      <c r="AB682" s="20" t="e">
        <f>VLOOKUP(CONCATENATE($M682,$N682,$T682),Oferta!$B$2:$Q$360,16,FALSE)</f>
        <v>#N/A</v>
      </c>
      <c r="AC682" s="20" t="e">
        <f>VLOOKUP(CONCATENATE($M682,$N682,$T682),Oferta!$B$2:$Q$360,15,FALSE)</f>
        <v>#N/A</v>
      </c>
      <c r="AI682" s="5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12"/>
      <c r="AW682" s="12"/>
    </row>
    <row r="683" spans="1:49" ht="15" customHeight="1">
      <c r="A683" s="12"/>
      <c r="B683" s="12"/>
      <c r="C683" s="12"/>
      <c r="D683" s="12"/>
      <c r="E683" s="12"/>
      <c r="F683" s="12"/>
      <c r="G683" s="12"/>
      <c r="H683" s="12" t="e">
        <f t="shared" si="8"/>
        <v>#N/A</v>
      </c>
      <c r="I683" s="12" t="e">
        <f>VLOOKUP(CONCATENATE(N683,T683),Simulador!$H$26:$H$33,1,FALSE)</f>
        <v>#N/A</v>
      </c>
      <c r="J683" s="12" t="e">
        <f t="shared" si="9"/>
        <v>#N/A</v>
      </c>
      <c r="K683" s="13" t="e">
        <f t="shared" si="10"/>
        <v>#N/A</v>
      </c>
      <c r="L683" s="12" t="e">
        <f t="shared" si="11"/>
        <v>#N/A</v>
      </c>
      <c r="M683" s="14" t="s">
        <v>31</v>
      </c>
      <c r="N683" s="3" t="s">
        <v>111</v>
      </c>
      <c r="O683" s="20" t="str">
        <f>VLOOKUP(CONCATENATE($M683,$N683),Curriculos!$A$2:$J$332,4,FALSE)</f>
        <v>ECONOMIA EMPRESARIAL</v>
      </c>
      <c r="P683" s="21" t="str">
        <f>VLOOKUP(CONCATENATE($M683,$N683),Curriculos!$A$2:$J$332,5,FALSE)</f>
        <v>OP</v>
      </c>
      <c r="Q683" s="21" t="e">
        <f>VLOOKUP($N683,Oferta!$D$2:$P$100,5,FALSE)</f>
        <v>#N/A</v>
      </c>
      <c r="R683" s="21">
        <f>VLOOKUP(CONCATENATE($M683,$N683),Curriculos!$A$2:$J$332,8,FALSE)</f>
        <v>60</v>
      </c>
      <c r="S683" s="5" t="s">
        <v>33</v>
      </c>
      <c r="T683" s="22" t="s">
        <v>24</v>
      </c>
      <c r="U683" s="21" t="str">
        <f>VLOOKUP(CONCATENATE($M683,$N683),Curriculos!$A$2:$J$332,10,FALSE)</f>
        <v>DCEC</v>
      </c>
      <c r="V683" s="20" t="e">
        <f>VLOOKUP(CONCATENATE($M683,$N683,$T683),Oferta!$B$2:$R$360,17,FALSE)</f>
        <v>#N/A</v>
      </c>
      <c r="W683" s="20" t="e">
        <f>VLOOKUP(CONCATENATE($M683,$N683,$T683),Oferta!$B$2:$Q$360,12,FALSE)</f>
        <v>#N/A</v>
      </c>
      <c r="X683" s="22">
        <v>2</v>
      </c>
      <c r="Y683" s="23" t="e">
        <f>VLOOKUP(CONCATENATE($W683,$X683),Mtz_Horarios!$E$2:$H$92,2,FALSE)</f>
        <v>#N/A</v>
      </c>
      <c r="Z683" s="23" t="e">
        <f>VLOOKUP(CONCATENATE($W683,$X683),Mtz_Horarios!$E$2:$H$92,3,FALSE)</f>
        <v>#N/A</v>
      </c>
      <c r="AA683" s="24" t="e">
        <f>VLOOKUP(CONCATENATE($W683,$X683),Mtz_Horarios!$E$2:$H$92,4,FALSE)</f>
        <v>#N/A</v>
      </c>
      <c r="AB683" s="20" t="e">
        <f>VLOOKUP(CONCATENATE($M683,$N683,$T683),Oferta!$B$2:$Q$360,16,FALSE)</f>
        <v>#N/A</v>
      </c>
      <c r="AC683" s="20" t="e">
        <f>VLOOKUP(CONCATENATE($M683,$N683,$T683),Oferta!$B$2:$Q$360,15,FALSE)</f>
        <v>#N/A</v>
      </c>
      <c r="AI683" s="5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12"/>
      <c r="AW683" s="12"/>
    </row>
    <row r="684" spans="1:49" ht="15" customHeight="1">
      <c r="A684" s="12"/>
      <c r="B684" s="12"/>
      <c r="C684" s="12"/>
      <c r="D684" s="12"/>
      <c r="E684" s="12"/>
      <c r="F684" s="12"/>
      <c r="G684" s="12"/>
      <c r="H684" s="12" t="e">
        <f t="shared" si="8"/>
        <v>#N/A</v>
      </c>
      <c r="I684" s="12" t="e">
        <f>VLOOKUP(CONCATENATE(N684,T684),Simulador!$H$26:$H$33,1,FALSE)</f>
        <v>#N/A</v>
      </c>
      <c r="J684" s="12" t="e">
        <f t="shared" si="9"/>
        <v>#N/A</v>
      </c>
      <c r="K684" s="13" t="e">
        <f t="shared" si="10"/>
        <v>#N/A</v>
      </c>
      <c r="L684" s="12" t="e">
        <f t="shared" si="11"/>
        <v>#N/A</v>
      </c>
      <c r="M684" s="14" t="s">
        <v>31</v>
      </c>
      <c r="N684" s="3" t="s">
        <v>111</v>
      </c>
      <c r="O684" s="20" t="str">
        <f>VLOOKUP(CONCATENATE($M684,$N684),Curriculos!$A$2:$J$332,4,FALSE)</f>
        <v>ECONOMIA EMPRESARIAL</v>
      </c>
      <c r="P684" s="21" t="str">
        <f>VLOOKUP(CONCATENATE($M684,$N684),Curriculos!$A$2:$J$332,5,FALSE)</f>
        <v>OP</v>
      </c>
      <c r="Q684" s="21" t="e">
        <f>VLOOKUP($N684,Oferta!$D$2:$P$100,5,FALSE)</f>
        <v>#N/A</v>
      </c>
      <c r="R684" s="21">
        <f>VLOOKUP(CONCATENATE($M684,$N684),Curriculos!$A$2:$J$332,8,FALSE)</f>
        <v>60</v>
      </c>
      <c r="S684" s="5" t="s">
        <v>33</v>
      </c>
      <c r="T684" s="22" t="s">
        <v>24</v>
      </c>
      <c r="U684" s="21" t="str">
        <f>VLOOKUP(CONCATENATE($M684,$N684),Curriculos!$A$2:$J$332,10,FALSE)</f>
        <v>DCEC</v>
      </c>
      <c r="V684" s="20" t="e">
        <f>VLOOKUP(CONCATENATE($M684,$N684,$T684),Oferta!$B$2:$R$360,17,FALSE)</f>
        <v>#N/A</v>
      </c>
      <c r="W684" s="20" t="e">
        <f>VLOOKUP(CONCATENATE($M684,$N684,$T684),Oferta!$B$2:$Q$360,12,FALSE)</f>
        <v>#N/A</v>
      </c>
      <c r="X684" s="22">
        <v>3</v>
      </c>
      <c r="Y684" s="23" t="e">
        <f>VLOOKUP(CONCATENATE($W684,$X684),Mtz_Horarios!$E$2:$H$92,2,FALSE)</f>
        <v>#N/A</v>
      </c>
      <c r="Z684" s="23" t="e">
        <f>VLOOKUP(CONCATENATE($W684,$X684),Mtz_Horarios!$E$2:$H$92,3,FALSE)</f>
        <v>#N/A</v>
      </c>
      <c r="AA684" s="24" t="e">
        <f>VLOOKUP(CONCATENATE($W684,$X684),Mtz_Horarios!$E$2:$H$92,4,FALSE)</f>
        <v>#N/A</v>
      </c>
      <c r="AB684" s="20" t="e">
        <f>VLOOKUP(CONCATENATE($M684,$N684,$T684),Oferta!$B$2:$Q$360,16,FALSE)</f>
        <v>#N/A</v>
      </c>
      <c r="AC684" s="20" t="e">
        <f>VLOOKUP(CONCATENATE($M684,$N684,$T684),Oferta!$B$2:$Q$360,15,FALSE)</f>
        <v>#N/A</v>
      </c>
      <c r="AI684" s="5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12"/>
      <c r="AW684" s="12"/>
    </row>
    <row r="685" spans="1:49" ht="15" customHeight="1">
      <c r="A685" s="12"/>
      <c r="B685" s="12"/>
      <c r="C685" s="12"/>
      <c r="D685" s="12"/>
      <c r="E685" s="12"/>
      <c r="F685" s="12"/>
      <c r="G685" s="12"/>
      <c r="H685" s="12" t="e">
        <f t="shared" si="8"/>
        <v>#N/A</v>
      </c>
      <c r="I685" s="12" t="e">
        <f>VLOOKUP(CONCATENATE(N685,T685),Simulador!$H$26:$H$33,1,FALSE)</f>
        <v>#N/A</v>
      </c>
      <c r="J685" s="12" t="e">
        <f t="shared" si="9"/>
        <v>#N/A</v>
      </c>
      <c r="K685" s="13" t="e">
        <f t="shared" si="10"/>
        <v>#N/A</v>
      </c>
      <c r="L685" s="12" t="e">
        <f t="shared" si="11"/>
        <v>#N/A</v>
      </c>
      <c r="M685" s="14" t="s">
        <v>31</v>
      </c>
      <c r="N685" s="3" t="s">
        <v>111</v>
      </c>
      <c r="O685" s="20" t="str">
        <f>VLOOKUP(CONCATENATE($M685,$N685),Curriculos!$A$2:$J$332,4,FALSE)</f>
        <v>ECONOMIA EMPRESARIAL</v>
      </c>
      <c r="P685" s="21" t="str">
        <f>VLOOKUP(CONCATENATE($M685,$N685),Curriculos!$A$2:$J$332,5,FALSE)</f>
        <v>OP</v>
      </c>
      <c r="Q685" s="21" t="e">
        <f>VLOOKUP($N685,Oferta!$D$2:$P$100,5,FALSE)</f>
        <v>#N/A</v>
      </c>
      <c r="R685" s="21">
        <f>VLOOKUP(CONCATENATE($M685,$N685),Curriculos!$A$2:$J$332,8,FALSE)</f>
        <v>60</v>
      </c>
      <c r="S685" s="5" t="s">
        <v>33</v>
      </c>
      <c r="T685" s="22" t="s">
        <v>24</v>
      </c>
      <c r="U685" s="21" t="str">
        <f>VLOOKUP(CONCATENATE($M685,$N685),Curriculos!$A$2:$J$332,10,FALSE)</f>
        <v>DCEC</v>
      </c>
      <c r="V685" s="20" t="e">
        <f>VLOOKUP(CONCATENATE($M685,$N685,$T685),Oferta!$B$2:$R$360,17,FALSE)</f>
        <v>#N/A</v>
      </c>
      <c r="W685" s="20" t="e">
        <f>VLOOKUP(CONCATENATE($M685,$N685,$T685),Oferta!$B$2:$Q$360,12,FALSE)</f>
        <v>#N/A</v>
      </c>
      <c r="X685" s="22">
        <v>4</v>
      </c>
      <c r="Y685" s="23" t="e">
        <f>VLOOKUP(CONCATENATE($W685,$X685),Mtz_Horarios!$E$2:$H$92,2,FALSE)</f>
        <v>#N/A</v>
      </c>
      <c r="Z685" s="23" t="e">
        <f>VLOOKUP(CONCATENATE($W685,$X685),Mtz_Horarios!$E$2:$H$92,3,FALSE)</f>
        <v>#N/A</v>
      </c>
      <c r="AA685" s="24" t="e">
        <f>VLOOKUP(CONCATENATE($W685,$X685),Mtz_Horarios!$E$2:$H$92,4,FALSE)</f>
        <v>#N/A</v>
      </c>
      <c r="AB685" s="20" t="e">
        <f>VLOOKUP(CONCATENATE($M685,$N685,$T685),Oferta!$B$2:$Q$360,16,FALSE)</f>
        <v>#N/A</v>
      </c>
      <c r="AC685" s="20" t="e">
        <f>VLOOKUP(CONCATENATE($M685,$N685,$T685),Oferta!$B$2:$Q$360,15,FALSE)</f>
        <v>#N/A</v>
      </c>
      <c r="AI685" s="5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12"/>
      <c r="AW685" s="12"/>
    </row>
    <row r="686" spans="1:49" ht="15" customHeight="1">
      <c r="A686" s="12"/>
      <c r="B686" s="12"/>
      <c r="C686" s="12"/>
      <c r="D686" s="12"/>
      <c r="E686" s="12"/>
      <c r="F686" s="12"/>
      <c r="G686" s="12"/>
      <c r="H686" s="12" t="e">
        <f t="shared" si="8"/>
        <v>#N/A</v>
      </c>
      <c r="I686" s="12" t="e">
        <f>VLOOKUP(CONCATENATE(N686,T686),Simulador!$H$26:$H$33,1,FALSE)</f>
        <v>#N/A</v>
      </c>
      <c r="J686" s="12" t="e">
        <f t="shared" si="9"/>
        <v>#N/A</v>
      </c>
      <c r="K686" s="13" t="e">
        <f t="shared" si="10"/>
        <v>#N/A</v>
      </c>
      <c r="L686" s="12" t="e">
        <f t="shared" si="11"/>
        <v>#N/A</v>
      </c>
      <c r="M686" s="14" t="s">
        <v>31</v>
      </c>
      <c r="N686" s="3" t="s">
        <v>111</v>
      </c>
      <c r="O686" s="20" t="str">
        <f>VLOOKUP(CONCATENATE($M686,$N686),Curriculos!$A$2:$J$332,4,FALSE)</f>
        <v>ECONOMIA EMPRESARIAL</v>
      </c>
      <c r="P686" s="21" t="str">
        <f>VLOOKUP(CONCATENATE($M686,$N686),Curriculos!$A$2:$J$332,5,FALSE)</f>
        <v>OP</v>
      </c>
      <c r="Q686" s="21" t="e">
        <f>VLOOKUP($N686,Oferta!$D$2:$P$100,5,FALSE)</f>
        <v>#N/A</v>
      </c>
      <c r="R686" s="21">
        <f>VLOOKUP(CONCATENATE($M686,$N686),Curriculos!$A$2:$J$332,8,FALSE)</f>
        <v>60</v>
      </c>
      <c r="S686" s="5" t="s">
        <v>33</v>
      </c>
      <c r="T686" s="22" t="s">
        <v>29</v>
      </c>
      <c r="U686" s="21" t="str">
        <f>VLOOKUP(CONCATENATE($M686,$N686),Curriculos!$A$2:$J$332,10,FALSE)</f>
        <v>DCEC</v>
      </c>
      <c r="V686" s="20" t="e">
        <f>VLOOKUP(CONCATENATE($M686,$N686,$T686),Oferta!$B$2:$R$360,17,FALSE)</f>
        <v>#N/A</v>
      </c>
      <c r="W686" s="20" t="e">
        <f>VLOOKUP(CONCATENATE($M686,$N686,$T686),Oferta!$B$2:$Q$360,12,FALSE)</f>
        <v>#N/A</v>
      </c>
      <c r="X686" s="22">
        <v>1</v>
      </c>
      <c r="Y686" s="23" t="e">
        <f>VLOOKUP(CONCATENATE($W686,$X686),Mtz_Horarios!$E$2:$H$92,2,FALSE)</f>
        <v>#N/A</v>
      </c>
      <c r="Z686" s="23" t="e">
        <f>VLOOKUP(CONCATENATE($W686,$X686),Mtz_Horarios!$E$2:$H$92,3,FALSE)</f>
        <v>#N/A</v>
      </c>
      <c r="AA686" s="24" t="e">
        <f>VLOOKUP(CONCATENATE($W686,$X686),Mtz_Horarios!$E$2:$H$92,4,FALSE)</f>
        <v>#N/A</v>
      </c>
      <c r="AB686" s="20" t="e">
        <f>VLOOKUP(CONCATENATE($M686,$N686,$T686),Oferta!$B$2:$Q$360,16,FALSE)</f>
        <v>#N/A</v>
      </c>
      <c r="AC686" s="20" t="e">
        <f>VLOOKUP(CONCATENATE($M686,$N686,$T686),Oferta!$B$2:$Q$360,15,FALSE)</f>
        <v>#N/A</v>
      </c>
      <c r="AI686" s="5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12"/>
      <c r="AW686" s="12"/>
    </row>
    <row r="687" spans="1:49" ht="15" customHeight="1">
      <c r="A687" s="12"/>
      <c r="B687" s="12"/>
      <c r="C687" s="12"/>
      <c r="D687" s="12"/>
      <c r="E687" s="12"/>
      <c r="F687" s="12"/>
      <c r="G687" s="12"/>
      <c r="H687" s="12" t="e">
        <f t="shared" si="8"/>
        <v>#N/A</v>
      </c>
      <c r="I687" s="12" t="e">
        <f>VLOOKUP(CONCATENATE(N687,T687),Simulador!$H$26:$H$33,1,FALSE)</f>
        <v>#N/A</v>
      </c>
      <c r="J687" s="12" t="e">
        <f t="shared" si="9"/>
        <v>#N/A</v>
      </c>
      <c r="K687" s="13" t="e">
        <f t="shared" si="10"/>
        <v>#N/A</v>
      </c>
      <c r="L687" s="12" t="e">
        <f t="shared" si="11"/>
        <v>#N/A</v>
      </c>
      <c r="M687" s="14" t="s">
        <v>31</v>
      </c>
      <c r="N687" s="3" t="s">
        <v>111</v>
      </c>
      <c r="O687" s="20" t="str">
        <f>VLOOKUP(CONCATENATE($M687,$N687),Curriculos!$A$2:$J$332,4,FALSE)</f>
        <v>ECONOMIA EMPRESARIAL</v>
      </c>
      <c r="P687" s="21" t="str">
        <f>VLOOKUP(CONCATENATE($M687,$N687),Curriculos!$A$2:$J$332,5,FALSE)</f>
        <v>OP</v>
      </c>
      <c r="Q687" s="21" t="e">
        <f>VLOOKUP($N687,Oferta!$D$2:$P$100,5,FALSE)</f>
        <v>#N/A</v>
      </c>
      <c r="R687" s="21">
        <f>VLOOKUP(CONCATENATE($M687,$N687),Curriculos!$A$2:$J$332,8,FALSE)</f>
        <v>60</v>
      </c>
      <c r="S687" s="5" t="s">
        <v>33</v>
      </c>
      <c r="T687" s="22" t="s">
        <v>29</v>
      </c>
      <c r="U687" s="21" t="str">
        <f>VLOOKUP(CONCATENATE($M687,$N687),Curriculos!$A$2:$J$332,10,FALSE)</f>
        <v>DCEC</v>
      </c>
      <c r="V687" s="20" t="e">
        <f>VLOOKUP(CONCATENATE($M687,$N687,$T687),Oferta!$B$2:$R$360,17,FALSE)</f>
        <v>#N/A</v>
      </c>
      <c r="W687" s="20" t="e">
        <f>VLOOKUP(CONCATENATE($M687,$N687,$T687),Oferta!$B$2:$Q$360,12,FALSE)</f>
        <v>#N/A</v>
      </c>
      <c r="X687" s="22">
        <v>2</v>
      </c>
      <c r="Y687" s="23" t="e">
        <f>VLOOKUP(CONCATENATE($W687,$X687),Mtz_Horarios!$E$2:$H$92,2,FALSE)</f>
        <v>#N/A</v>
      </c>
      <c r="Z687" s="23" t="e">
        <f>VLOOKUP(CONCATENATE($W687,$X687),Mtz_Horarios!$E$2:$H$92,3,FALSE)</f>
        <v>#N/A</v>
      </c>
      <c r="AA687" s="24" t="e">
        <f>VLOOKUP(CONCATENATE($W687,$X687),Mtz_Horarios!$E$2:$H$92,4,FALSE)</f>
        <v>#N/A</v>
      </c>
      <c r="AB687" s="20" t="e">
        <f>VLOOKUP(CONCATENATE($M687,$N687,$T687),Oferta!$B$2:$Q$360,16,FALSE)</f>
        <v>#N/A</v>
      </c>
      <c r="AC687" s="20" t="e">
        <f>VLOOKUP(CONCATENATE($M687,$N687,$T687),Oferta!$B$2:$Q$360,15,FALSE)</f>
        <v>#N/A</v>
      </c>
      <c r="AI687" s="5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12"/>
      <c r="AW687" s="12"/>
    </row>
    <row r="688" spans="1:49" ht="15" customHeight="1">
      <c r="A688" s="12"/>
      <c r="B688" s="12"/>
      <c r="C688" s="12"/>
      <c r="D688" s="12"/>
      <c r="E688" s="12"/>
      <c r="F688" s="12"/>
      <c r="G688" s="12"/>
      <c r="H688" s="12" t="e">
        <f t="shared" si="8"/>
        <v>#N/A</v>
      </c>
      <c r="I688" s="12" t="e">
        <f>VLOOKUP(CONCATENATE(N688,T688),Simulador!$H$26:$H$33,1,FALSE)</f>
        <v>#N/A</v>
      </c>
      <c r="J688" s="12" t="e">
        <f t="shared" si="9"/>
        <v>#N/A</v>
      </c>
      <c r="K688" s="13" t="e">
        <f t="shared" si="10"/>
        <v>#N/A</v>
      </c>
      <c r="L688" s="12" t="e">
        <f t="shared" si="11"/>
        <v>#N/A</v>
      </c>
      <c r="M688" s="14" t="s">
        <v>31</v>
      </c>
      <c r="N688" s="3" t="s">
        <v>111</v>
      </c>
      <c r="O688" s="20" t="str">
        <f>VLOOKUP(CONCATENATE($M688,$N688),Curriculos!$A$2:$J$332,4,FALSE)</f>
        <v>ECONOMIA EMPRESARIAL</v>
      </c>
      <c r="P688" s="21" t="str">
        <f>VLOOKUP(CONCATENATE($M688,$N688),Curriculos!$A$2:$J$332,5,FALSE)</f>
        <v>OP</v>
      </c>
      <c r="Q688" s="21" t="e">
        <f>VLOOKUP($N688,Oferta!$D$2:$P$100,5,FALSE)</f>
        <v>#N/A</v>
      </c>
      <c r="R688" s="21">
        <f>VLOOKUP(CONCATENATE($M688,$N688),Curriculos!$A$2:$J$332,8,FALSE)</f>
        <v>60</v>
      </c>
      <c r="S688" s="5" t="s">
        <v>33</v>
      </c>
      <c r="T688" s="22" t="s">
        <v>29</v>
      </c>
      <c r="U688" s="21" t="str">
        <f>VLOOKUP(CONCATENATE($M688,$N688),Curriculos!$A$2:$J$332,10,FALSE)</f>
        <v>DCEC</v>
      </c>
      <c r="V688" s="20" t="e">
        <f>VLOOKUP(CONCATENATE($M688,$N688,$T688),Oferta!$B$2:$R$360,17,FALSE)</f>
        <v>#N/A</v>
      </c>
      <c r="W688" s="20" t="e">
        <f>VLOOKUP(CONCATENATE($M688,$N688,$T688),Oferta!$B$2:$Q$360,12,FALSE)</f>
        <v>#N/A</v>
      </c>
      <c r="X688" s="22">
        <v>3</v>
      </c>
      <c r="Y688" s="23" t="e">
        <f>VLOOKUP(CONCATENATE($W688,$X688),Mtz_Horarios!$E$2:$H$92,2,FALSE)</f>
        <v>#N/A</v>
      </c>
      <c r="Z688" s="23" t="e">
        <f>VLOOKUP(CONCATENATE($W688,$X688),Mtz_Horarios!$E$2:$H$92,3,FALSE)</f>
        <v>#N/A</v>
      </c>
      <c r="AA688" s="24" t="e">
        <f>VLOOKUP(CONCATENATE($W688,$X688),Mtz_Horarios!$E$2:$H$92,4,FALSE)</f>
        <v>#N/A</v>
      </c>
      <c r="AB688" s="20" t="e">
        <f>VLOOKUP(CONCATENATE($M688,$N688,$T688),Oferta!$B$2:$Q$360,16,FALSE)</f>
        <v>#N/A</v>
      </c>
      <c r="AC688" s="20" t="e">
        <f>VLOOKUP(CONCATENATE($M688,$N688,$T688),Oferta!$B$2:$Q$360,15,FALSE)</f>
        <v>#N/A</v>
      </c>
      <c r="AI688" s="5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12"/>
      <c r="AW688" s="12"/>
    </row>
    <row r="689" spans="1:49" ht="15" customHeight="1">
      <c r="A689" s="12"/>
      <c r="B689" s="12"/>
      <c r="C689" s="12"/>
      <c r="D689" s="12"/>
      <c r="E689" s="12"/>
      <c r="F689" s="12"/>
      <c r="G689" s="12"/>
      <c r="H689" s="12" t="e">
        <f t="shared" si="8"/>
        <v>#N/A</v>
      </c>
      <c r="I689" s="12" t="e">
        <f>VLOOKUP(CONCATENATE(N689,T689),Simulador!$H$26:$H$33,1,FALSE)</f>
        <v>#N/A</v>
      </c>
      <c r="J689" s="12" t="e">
        <f t="shared" si="9"/>
        <v>#N/A</v>
      </c>
      <c r="K689" s="13" t="e">
        <f t="shared" si="10"/>
        <v>#N/A</v>
      </c>
      <c r="L689" s="12" t="e">
        <f t="shared" si="11"/>
        <v>#N/A</v>
      </c>
      <c r="M689" s="14" t="s">
        <v>31</v>
      </c>
      <c r="N689" s="3" t="s">
        <v>111</v>
      </c>
      <c r="O689" s="20" t="str">
        <f>VLOOKUP(CONCATENATE($M689,$N689),Curriculos!$A$2:$J$332,4,FALSE)</f>
        <v>ECONOMIA EMPRESARIAL</v>
      </c>
      <c r="P689" s="21" t="str">
        <f>VLOOKUP(CONCATENATE($M689,$N689),Curriculos!$A$2:$J$332,5,FALSE)</f>
        <v>OP</v>
      </c>
      <c r="Q689" s="21" t="e">
        <f>VLOOKUP($N689,Oferta!$D$2:$P$100,5,FALSE)</f>
        <v>#N/A</v>
      </c>
      <c r="R689" s="21">
        <f>VLOOKUP(CONCATENATE($M689,$N689),Curriculos!$A$2:$J$332,8,FALSE)</f>
        <v>60</v>
      </c>
      <c r="S689" s="5" t="s">
        <v>33</v>
      </c>
      <c r="T689" s="22" t="s">
        <v>29</v>
      </c>
      <c r="U689" s="21" t="str">
        <f>VLOOKUP(CONCATENATE($M689,$N689),Curriculos!$A$2:$J$332,10,FALSE)</f>
        <v>DCEC</v>
      </c>
      <c r="V689" s="20" t="e">
        <f>VLOOKUP(CONCATENATE($M689,$N689,$T689),Oferta!$B$2:$R$360,17,FALSE)</f>
        <v>#N/A</v>
      </c>
      <c r="W689" s="20" t="e">
        <f>VLOOKUP(CONCATENATE($M689,$N689,$T689),Oferta!$B$2:$Q$360,12,FALSE)</f>
        <v>#N/A</v>
      </c>
      <c r="X689" s="22">
        <v>4</v>
      </c>
      <c r="Y689" s="23" t="e">
        <f>VLOOKUP(CONCATENATE($W689,$X689),Mtz_Horarios!$E$2:$H$92,2,FALSE)</f>
        <v>#N/A</v>
      </c>
      <c r="Z689" s="23" t="e">
        <f>VLOOKUP(CONCATENATE($W689,$X689),Mtz_Horarios!$E$2:$H$92,3,FALSE)</f>
        <v>#N/A</v>
      </c>
      <c r="AA689" s="24" t="e">
        <f>VLOOKUP(CONCATENATE($W689,$X689),Mtz_Horarios!$E$2:$H$92,4,FALSE)</f>
        <v>#N/A</v>
      </c>
      <c r="AB689" s="20" t="e">
        <f>VLOOKUP(CONCATENATE($M689,$N689,$T689),Oferta!$B$2:$Q$360,16,FALSE)</f>
        <v>#N/A</v>
      </c>
      <c r="AC689" s="20" t="e">
        <f>VLOOKUP(CONCATENATE($M689,$N689,$T689),Oferta!$B$2:$Q$360,15,FALSE)</f>
        <v>#N/A</v>
      </c>
      <c r="AI689" s="5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12"/>
      <c r="AW689" s="12"/>
    </row>
    <row r="690" spans="1:49" ht="15" customHeight="1">
      <c r="A690" s="12"/>
      <c r="B690" s="12"/>
      <c r="C690" s="12"/>
      <c r="D690" s="12"/>
      <c r="E690" s="12"/>
      <c r="F690" s="12"/>
      <c r="G690" s="12"/>
      <c r="H690" s="12" t="e">
        <f t="shared" si="8"/>
        <v>#N/A</v>
      </c>
      <c r="I690" s="12" t="e">
        <f>VLOOKUP(CONCATENATE(N690,T690),Simulador!$H$26:$H$33,1,FALSE)</f>
        <v>#N/A</v>
      </c>
      <c r="J690" s="12" t="e">
        <f t="shared" si="9"/>
        <v>#N/A</v>
      </c>
      <c r="K690" s="13" t="e">
        <f t="shared" si="10"/>
        <v>#N/A</v>
      </c>
      <c r="L690" s="12" t="e">
        <f t="shared" si="11"/>
        <v>#N/A</v>
      </c>
      <c r="M690" s="14" t="s">
        <v>25</v>
      </c>
      <c r="N690" s="3" t="s">
        <v>111</v>
      </c>
      <c r="O690" s="20" t="str">
        <f>VLOOKUP(CONCATENATE($M690,$N690),Curriculos!$A$2:$J$332,4,FALSE)</f>
        <v>ECONOMIA EMPRESARIAL</v>
      </c>
      <c r="P690" s="21" t="str">
        <f>VLOOKUP(CONCATENATE($M690,$N690),Curriculos!$A$2:$J$332,5,FALSE)</f>
        <v>OP</v>
      </c>
      <c r="Q690" s="21" t="e">
        <f>VLOOKUP($N690,Oferta!$D$2:$P$100,5,FALSE)</f>
        <v>#N/A</v>
      </c>
      <c r="R690" s="21">
        <f>VLOOKUP(CONCATENATE($M690,$N690),Curriculos!$A$2:$J$332,8,FALSE)</f>
        <v>60</v>
      </c>
      <c r="S690" s="5" t="s">
        <v>33</v>
      </c>
      <c r="T690" s="22" t="s">
        <v>29</v>
      </c>
      <c r="U690" s="21" t="str">
        <f>VLOOKUP(CONCATENATE($M690,$N690),Curriculos!$A$2:$J$332,10,FALSE)</f>
        <v>DCEC</v>
      </c>
      <c r="V690" s="20" t="e">
        <f>VLOOKUP(CONCATENATE($M690,$N690,$T690),Oferta!$B$2:$R$360,17,FALSE)</f>
        <v>#N/A</v>
      </c>
      <c r="W690" s="20" t="e">
        <f>VLOOKUP(CONCATENATE($M690,$N690,$T690),Oferta!$B$2:$Q$360,12,FALSE)</f>
        <v>#N/A</v>
      </c>
      <c r="X690" s="22">
        <v>1</v>
      </c>
      <c r="Y690" s="23" t="e">
        <f>VLOOKUP(CONCATENATE($W690,$X690),Mtz_Horarios!$E$2:$H$92,2,FALSE)</f>
        <v>#N/A</v>
      </c>
      <c r="Z690" s="23" t="e">
        <f>VLOOKUP(CONCATENATE($W690,$X690),Mtz_Horarios!$E$2:$H$92,3,FALSE)</f>
        <v>#N/A</v>
      </c>
      <c r="AA690" s="24" t="e">
        <f>VLOOKUP(CONCATENATE($W690,$X690),Mtz_Horarios!$E$2:$H$92,4,FALSE)</f>
        <v>#N/A</v>
      </c>
      <c r="AB690" s="20" t="e">
        <f>VLOOKUP(CONCATENATE($M690,$N690,$T690),Oferta!$B$2:$Q$360,16,FALSE)</f>
        <v>#N/A</v>
      </c>
      <c r="AC690" s="20" t="e">
        <f>VLOOKUP(CONCATENATE($M690,$N690,$T690),Oferta!$B$2:$Q$360,15,FALSE)</f>
        <v>#N/A</v>
      </c>
      <c r="AI690" s="5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12"/>
      <c r="AW690" s="12"/>
    </row>
    <row r="691" spans="1:49" ht="15" customHeight="1">
      <c r="A691" s="12"/>
      <c r="B691" s="12"/>
      <c r="C691" s="12"/>
      <c r="D691" s="12"/>
      <c r="E691" s="12"/>
      <c r="F691" s="12"/>
      <c r="G691" s="12"/>
      <c r="H691" s="12" t="e">
        <f t="shared" si="8"/>
        <v>#N/A</v>
      </c>
      <c r="I691" s="12" t="e">
        <f>VLOOKUP(CONCATENATE(N691,T691),Simulador!$H$26:$H$33,1,FALSE)</f>
        <v>#N/A</v>
      </c>
      <c r="J691" s="12" t="e">
        <f t="shared" si="9"/>
        <v>#N/A</v>
      </c>
      <c r="K691" s="13" t="e">
        <f t="shared" si="10"/>
        <v>#N/A</v>
      </c>
      <c r="L691" s="12" t="e">
        <f t="shared" si="11"/>
        <v>#N/A</v>
      </c>
      <c r="M691" s="14" t="s">
        <v>25</v>
      </c>
      <c r="N691" s="3" t="s">
        <v>111</v>
      </c>
      <c r="O691" s="20" t="str">
        <f>VLOOKUP(CONCATENATE($M691,$N691),Curriculos!$A$2:$J$332,4,FALSE)</f>
        <v>ECONOMIA EMPRESARIAL</v>
      </c>
      <c r="P691" s="21" t="str">
        <f>VLOOKUP(CONCATENATE($M691,$N691),Curriculos!$A$2:$J$332,5,FALSE)</f>
        <v>OP</v>
      </c>
      <c r="Q691" s="21" t="e">
        <f>VLOOKUP($N691,Oferta!$D$2:$P$100,5,FALSE)</f>
        <v>#N/A</v>
      </c>
      <c r="R691" s="21">
        <f>VLOOKUP(CONCATENATE($M691,$N691),Curriculos!$A$2:$J$332,8,FALSE)</f>
        <v>60</v>
      </c>
      <c r="S691" s="5" t="s">
        <v>33</v>
      </c>
      <c r="T691" s="22" t="s">
        <v>29</v>
      </c>
      <c r="U691" s="21" t="str">
        <f>VLOOKUP(CONCATENATE($M691,$N691),Curriculos!$A$2:$J$332,10,FALSE)</f>
        <v>DCEC</v>
      </c>
      <c r="V691" s="20" t="e">
        <f>VLOOKUP(CONCATENATE($M691,$N691,$T691),Oferta!$B$2:$R$360,17,FALSE)</f>
        <v>#N/A</v>
      </c>
      <c r="W691" s="20" t="e">
        <f>VLOOKUP(CONCATENATE($M691,$N691,$T691),Oferta!$B$2:$Q$360,12,FALSE)</f>
        <v>#N/A</v>
      </c>
      <c r="X691" s="22">
        <v>2</v>
      </c>
      <c r="Y691" s="23" t="e">
        <f>VLOOKUP(CONCATENATE($W691,$X691),Mtz_Horarios!$E$2:$H$92,2,FALSE)</f>
        <v>#N/A</v>
      </c>
      <c r="Z691" s="23" t="e">
        <f>VLOOKUP(CONCATENATE($W691,$X691),Mtz_Horarios!$E$2:$H$92,3,FALSE)</f>
        <v>#N/A</v>
      </c>
      <c r="AA691" s="24" t="e">
        <f>VLOOKUP(CONCATENATE($W691,$X691),Mtz_Horarios!$E$2:$H$92,4,FALSE)</f>
        <v>#N/A</v>
      </c>
      <c r="AB691" s="20" t="e">
        <f>VLOOKUP(CONCATENATE($M691,$N691,$T691),Oferta!$B$2:$Q$360,16,FALSE)</f>
        <v>#N/A</v>
      </c>
      <c r="AC691" s="20" t="e">
        <f>VLOOKUP(CONCATENATE($M691,$N691,$T691),Oferta!$B$2:$Q$360,15,FALSE)</f>
        <v>#N/A</v>
      </c>
      <c r="AI691" s="5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12"/>
      <c r="AW691" s="12"/>
    </row>
    <row r="692" spans="1:49" ht="15" customHeight="1">
      <c r="A692" s="12"/>
      <c r="B692" s="12"/>
      <c r="C692" s="12"/>
      <c r="D692" s="12"/>
      <c r="E692" s="12"/>
      <c r="F692" s="12"/>
      <c r="G692" s="12"/>
      <c r="H692" s="12" t="e">
        <f t="shared" si="8"/>
        <v>#N/A</v>
      </c>
      <c r="I692" s="12" t="e">
        <f>VLOOKUP(CONCATENATE(N692,T692),Simulador!$H$26:$H$33,1,FALSE)</f>
        <v>#N/A</v>
      </c>
      <c r="J692" s="12" t="e">
        <f t="shared" si="9"/>
        <v>#N/A</v>
      </c>
      <c r="K692" s="13" t="e">
        <f t="shared" si="10"/>
        <v>#N/A</v>
      </c>
      <c r="L692" s="12" t="e">
        <f t="shared" si="11"/>
        <v>#N/A</v>
      </c>
      <c r="M692" s="14" t="s">
        <v>25</v>
      </c>
      <c r="N692" s="3" t="s">
        <v>111</v>
      </c>
      <c r="O692" s="20" t="str">
        <f>VLOOKUP(CONCATENATE($M692,$N692),Curriculos!$A$2:$J$332,4,FALSE)</f>
        <v>ECONOMIA EMPRESARIAL</v>
      </c>
      <c r="P692" s="21" t="str">
        <f>VLOOKUP(CONCATENATE($M692,$N692),Curriculos!$A$2:$J$332,5,FALSE)</f>
        <v>OP</v>
      </c>
      <c r="Q692" s="21" t="e">
        <f>VLOOKUP($N692,Oferta!$D$2:$P$100,5,FALSE)</f>
        <v>#N/A</v>
      </c>
      <c r="R692" s="21">
        <f>VLOOKUP(CONCATENATE($M692,$N692),Curriculos!$A$2:$J$332,8,FALSE)</f>
        <v>60</v>
      </c>
      <c r="S692" s="5" t="s">
        <v>33</v>
      </c>
      <c r="T692" s="22" t="s">
        <v>29</v>
      </c>
      <c r="U692" s="21" t="str">
        <f>VLOOKUP(CONCATENATE($M692,$N692),Curriculos!$A$2:$J$332,10,FALSE)</f>
        <v>DCEC</v>
      </c>
      <c r="V692" s="20" t="e">
        <f>VLOOKUP(CONCATENATE($M692,$N692,$T692),Oferta!$B$2:$R$360,17,FALSE)</f>
        <v>#N/A</v>
      </c>
      <c r="W692" s="20" t="e">
        <f>VLOOKUP(CONCATENATE($M692,$N692,$T692),Oferta!$B$2:$Q$360,12,FALSE)</f>
        <v>#N/A</v>
      </c>
      <c r="X692" s="22">
        <v>3</v>
      </c>
      <c r="Y692" s="23" t="e">
        <f>VLOOKUP(CONCATENATE($W692,$X692),Mtz_Horarios!$E$2:$H$92,2,FALSE)</f>
        <v>#N/A</v>
      </c>
      <c r="Z692" s="23" t="e">
        <f>VLOOKUP(CONCATENATE($W692,$X692),Mtz_Horarios!$E$2:$H$92,3,FALSE)</f>
        <v>#N/A</v>
      </c>
      <c r="AA692" s="24" t="e">
        <f>VLOOKUP(CONCATENATE($W692,$X692),Mtz_Horarios!$E$2:$H$92,4,FALSE)</f>
        <v>#N/A</v>
      </c>
      <c r="AB692" s="20" t="e">
        <f>VLOOKUP(CONCATENATE($M692,$N692,$T692),Oferta!$B$2:$Q$360,16,FALSE)</f>
        <v>#N/A</v>
      </c>
      <c r="AC692" s="20" t="e">
        <f>VLOOKUP(CONCATENATE($M692,$N692,$T692),Oferta!$B$2:$Q$360,15,FALSE)</f>
        <v>#N/A</v>
      </c>
      <c r="AI692" s="5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12"/>
      <c r="AW692" s="12"/>
    </row>
    <row r="693" spans="1:49" ht="15" customHeight="1">
      <c r="A693" s="12"/>
      <c r="B693" s="12"/>
      <c r="C693" s="12"/>
      <c r="D693" s="12"/>
      <c r="E693" s="12"/>
      <c r="F693" s="12"/>
      <c r="G693" s="12"/>
      <c r="H693" s="12" t="e">
        <f t="shared" si="8"/>
        <v>#N/A</v>
      </c>
      <c r="I693" s="12" t="e">
        <f>VLOOKUP(CONCATENATE(N693,T693),Simulador!$H$26:$H$33,1,FALSE)</f>
        <v>#N/A</v>
      </c>
      <c r="J693" s="12" t="e">
        <f t="shared" si="9"/>
        <v>#N/A</v>
      </c>
      <c r="K693" s="13" t="e">
        <f t="shared" si="10"/>
        <v>#N/A</v>
      </c>
      <c r="L693" s="12" t="e">
        <f t="shared" si="11"/>
        <v>#N/A</v>
      </c>
      <c r="M693" s="14" t="s">
        <v>25</v>
      </c>
      <c r="N693" s="3" t="s">
        <v>111</v>
      </c>
      <c r="O693" s="20" t="str">
        <f>VLOOKUP(CONCATENATE($M693,$N693),Curriculos!$A$2:$J$332,4,FALSE)</f>
        <v>ECONOMIA EMPRESARIAL</v>
      </c>
      <c r="P693" s="21" t="str">
        <f>VLOOKUP(CONCATENATE($M693,$N693),Curriculos!$A$2:$J$332,5,FALSE)</f>
        <v>OP</v>
      </c>
      <c r="Q693" s="21" t="e">
        <f>VLOOKUP($N693,Oferta!$D$2:$P$100,5,FALSE)</f>
        <v>#N/A</v>
      </c>
      <c r="R693" s="21">
        <f>VLOOKUP(CONCATENATE($M693,$N693),Curriculos!$A$2:$J$332,8,FALSE)</f>
        <v>60</v>
      </c>
      <c r="S693" s="5" t="s">
        <v>33</v>
      </c>
      <c r="T693" s="22" t="s">
        <v>29</v>
      </c>
      <c r="U693" s="21" t="str">
        <f>VLOOKUP(CONCATENATE($M693,$N693),Curriculos!$A$2:$J$332,10,FALSE)</f>
        <v>DCEC</v>
      </c>
      <c r="V693" s="20" t="e">
        <f>VLOOKUP(CONCATENATE($M693,$N693,$T693),Oferta!$B$2:$R$360,17,FALSE)</f>
        <v>#N/A</v>
      </c>
      <c r="W693" s="20" t="e">
        <f>VLOOKUP(CONCATENATE($M693,$N693,$T693),Oferta!$B$2:$Q$360,12,FALSE)</f>
        <v>#N/A</v>
      </c>
      <c r="X693" s="22">
        <v>4</v>
      </c>
      <c r="Y693" s="23" t="e">
        <f>VLOOKUP(CONCATENATE($W693,$X693),Mtz_Horarios!$E$2:$H$92,2,FALSE)</f>
        <v>#N/A</v>
      </c>
      <c r="Z693" s="23" t="e">
        <f>VLOOKUP(CONCATENATE($W693,$X693),Mtz_Horarios!$E$2:$H$92,3,FALSE)</f>
        <v>#N/A</v>
      </c>
      <c r="AA693" s="24" t="e">
        <f>VLOOKUP(CONCATENATE($W693,$X693),Mtz_Horarios!$E$2:$H$92,4,FALSE)</f>
        <v>#N/A</v>
      </c>
      <c r="AB693" s="20" t="e">
        <f>VLOOKUP(CONCATENATE($M693,$N693,$T693),Oferta!$B$2:$Q$360,16,FALSE)</f>
        <v>#N/A</v>
      </c>
      <c r="AC693" s="20" t="e">
        <f>VLOOKUP(CONCATENATE($M693,$N693,$T693),Oferta!$B$2:$Q$360,15,FALSE)</f>
        <v>#N/A</v>
      </c>
      <c r="AI693" s="5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12"/>
      <c r="AW693" s="12"/>
    </row>
    <row r="694" spans="1:49" ht="15" customHeight="1">
      <c r="A694" s="12"/>
      <c r="B694" s="12"/>
      <c r="C694" s="12"/>
      <c r="D694" s="12"/>
      <c r="E694" s="12"/>
      <c r="F694" s="12"/>
      <c r="G694" s="12"/>
      <c r="H694" s="12" t="e">
        <f t="shared" si="8"/>
        <v>#N/A</v>
      </c>
      <c r="I694" s="12" t="e">
        <f>VLOOKUP(CONCATENATE(N694,T694),Simulador!$H$26:$H$33,1,FALSE)</f>
        <v>#N/A</v>
      </c>
      <c r="J694" s="12" t="e">
        <f t="shared" si="9"/>
        <v>#N/A</v>
      </c>
      <c r="K694" s="13" t="e">
        <f t="shared" si="10"/>
        <v>#N/A</v>
      </c>
      <c r="L694" s="12" t="e">
        <f t="shared" si="11"/>
        <v>#N/A</v>
      </c>
      <c r="M694" s="14" t="s">
        <v>22</v>
      </c>
      <c r="N694" s="3" t="s">
        <v>111</v>
      </c>
      <c r="O694" s="20" t="str">
        <f>VLOOKUP(CONCATENATE($M694,$N694),Curriculos!$A$2:$J$332,4,FALSE)</f>
        <v>ECONOMIA EMPRESARIAL</v>
      </c>
      <c r="P694" s="21" t="str">
        <f>VLOOKUP(CONCATENATE($M694,$N694),Curriculos!$A$2:$J$332,5,FALSE)</f>
        <v>OP</v>
      </c>
      <c r="Q694" s="21" t="e">
        <f>VLOOKUP($N694,Oferta!$D$2:$P$100,5,FALSE)</f>
        <v>#N/A</v>
      </c>
      <c r="R694" s="21">
        <f>VLOOKUP(CONCATENATE($M694,$N694),Curriculos!$A$2:$J$332,8,FALSE)</f>
        <v>60</v>
      </c>
      <c r="S694" s="5" t="s">
        <v>33</v>
      </c>
      <c r="T694" s="22" t="s">
        <v>24</v>
      </c>
      <c r="U694" s="21" t="str">
        <f>VLOOKUP(CONCATENATE($M694,$N694),Curriculos!$A$2:$J$332,10,FALSE)</f>
        <v>DCEC</v>
      </c>
      <c r="V694" s="20" t="e">
        <f>VLOOKUP(CONCATENATE($M694,$N694,$T694),Oferta!$B$2:$R$360,17,FALSE)</f>
        <v>#N/A</v>
      </c>
      <c r="W694" s="20" t="e">
        <f>VLOOKUP(CONCATENATE($M694,$N694,$T694),Oferta!$B$2:$Q$360,12,FALSE)</f>
        <v>#N/A</v>
      </c>
      <c r="X694" s="22">
        <v>1</v>
      </c>
      <c r="Y694" s="23" t="e">
        <f>VLOOKUP(CONCATENATE($W694,$X694),Mtz_Horarios!$E$2:$H$92,2,FALSE)</f>
        <v>#N/A</v>
      </c>
      <c r="Z694" s="23" t="e">
        <f>VLOOKUP(CONCATENATE($W694,$X694),Mtz_Horarios!$E$2:$H$92,3,FALSE)</f>
        <v>#N/A</v>
      </c>
      <c r="AA694" s="24" t="e">
        <f>VLOOKUP(CONCATENATE($W694,$X694),Mtz_Horarios!$E$2:$H$92,4,FALSE)</f>
        <v>#N/A</v>
      </c>
      <c r="AB694" s="20" t="e">
        <f>VLOOKUP(CONCATENATE($M694,$N694,$T694),Oferta!$B$2:$Q$360,16,FALSE)</f>
        <v>#N/A</v>
      </c>
      <c r="AC694" s="20" t="e">
        <f>VLOOKUP(CONCATENATE($M694,$N694,$T694),Oferta!$B$2:$Q$360,15,FALSE)</f>
        <v>#N/A</v>
      </c>
      <c r="AI694" s="5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12"/>
      <c r="AW694" s="12"/>
    </row>
    <row r="695" spans="1:49" ht="15" customHeight="1">
      <c r="A695" s="12"/>
      <c r="B695" s="12"/>
      <c r="C695" s="12"/>
      <c r="D695" s="12"/>
      <c r="E695" s="12"/>
      <c r="F695" s="12"/>
      <c r="G695" s="12"/>
      <c r="H695" s="12" t="e">
        <f t="shared" si="8"/>
        <v>#N/A</v>
      </c>
      <c r="I695" s="12" t="e">
        <f>VLOOKUP(CONCATENATE(N695,T695),Simulador!$H$26:$H$33,1,FALSE)</f>
        <v>#N/A</v>
      </c>
      <c r="J695" s="12" t="e">
        <f t="shared" si="9"/>
        <v>#N/A</v>
      </c>
      <c r="K695" s="13" t="e">
        <f t="shared" si="10"/>
        <v>#N/A</v>
      </c>
      <c r="L695" s="12" t="e">
        <f t="shared" si="11"/>
        <v>#N/A</v>
      </c>
      <c r="M695" s="14" t="s">
        <v>22</v>
      </c>
      <c r="N695" s="3" t="s">
        <v>111</v>
      </c>
      <c r="O695" s="20" t="str">
        <f>VLOOKUP(CONCATENATE($M695,$N695),Curriculos!$A$2:$J$332,4,FALSE)</f>
        <v>ECONOMIA EMPRESARIAL</v>
      </c>
      <c r="P695" s="21" t="str">
        <f>VLOOKUP(CONCATENATE($M695,$N695),Curriculos!$A$2:$J$332,5,FALSE)</f>
        <v>OP</v>
      </c>
      <c r="Q695" s="21" t="e">
        <f>VLOOKUP($N695,Oferta!$D$2:$P$100,5,FALSE)</f>
        <v>#N/A</v>
      </c>
      <c r="R695" s="21">
        <f>VLOOKUP(CONCATENATE($M695,$N695),Curriculos!$A$2:$J$332,8,FALSE)</f>
        <v>60</v>
      </c>
      <c r="S695" s="5" t="s">
        <v>33</v>
      </c>
      <c r="T695" s="22" t="s">
        <v>24</v>
      </c>
      <c r="U695" s="21" t="str">
        <f>VLOOKUP(CONCATENATE($M695,$N695),Curriculos!$A$2:$J$332,10,FALSE)</f>
        <v>DCEC</v>
      </c>
      <c r="V695" s="20" t="e">
        <f>VLOOKUP(CONCATENATE($M695,$N695,$T695),Oferta!$B$2:$R$360,17,FALSE)</f>
        <v>#N/A</v>
      </c>
      <c r="W695" s="20" t="e">
        <f>VLOOKUP(CONCATENATE($M695,$N695,$T695),Oferta!$B$2:$Q$360,12,FALSE)</f>
        <v>#N/A</v>
      </c>
      <c r="X695" s="22">
        <v>2</v>
      </c>
      <c r="Y695" s="23" t="e">
        <f>VLOOKUP(CONCATENATE($W695,$X695),Mtz_Horarios!$E$2:$H$92,2,FALSE)</f>
        <v>#N/A</v>
      </c>
      <c r="Z695" s="23" t="e">
        <f>VLOOKUP(CONCATENATE($W695,$X695),Mtz_Horarios!$E$2:$H$92,3,FALSE)</f>
        <v>#N/A</v>
      </c>
      <c r="AA695" s="24" t="e">
        <f>VLOOKUP(CONCATENATE($W695,$X695),Mtz_Horarios!$E$2:$H$92,4,FALSE)</f>
        <v>#N/A</v>
      </c>
      <c r="AB695" s="20" t="e">
        <f>VLOOKUP(CONCATENATE($M695,$N695,$T695),Oferta!$B$2:$Q$360,16,FALSE)</f>
        <v>#N/A</v>
      </c>
      <c r="AC695" s="20" t="e">
        <f>VLOOKUP(CONCATENATE($M695,$N695,$T695),Oferta!$B$2:$Q$360,15,FALSE)</f>
        <v>#N/A</v>
      </c>
      <c r="AI695" s="5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12"/>
      <c r="AW695" s="12"/>
    </row>
    <row r="696" spans="1:49" ht="15" customHeight="1">
      <c r="A696" s="12"/>
      <c r="B696" s="12"/>
      <c r="C696" s="12"/>
      <c r="D696" s="12"/>
      <c r="E696" s="12"/>
      <c r="F696" s="12"/>
      <c r="G696" s="12"/>
      <c r="H696" s="12" t="e">
        <f t="shared" si="8"/>
        <v>#N/A</v>
      </c>
      <c r="I696" s="12" t="e">
        <f>VLOOKUP(CONCATENATE(N696,T696),Simulador!$H$26:$H$33,1,FALSE)</f>
        <v>#N/A</v>
      </c>
      <c r="J696" s="12" t="e">
        <f t="shared" si="9"/>
        <v>#N/A</v>
      </c>
      <c r="K696" s="13" t="e">
        <f t="shared" si="10"/>
        <v>#N/A</v>
      </c>
      <c r="L696" s="12" t="e">
        <f t="shared" si="11"/>
        <v>#N/A</v>
      </c>
      <c r="M696" s="14" t="s">
        <v>22</v>
      </c>
      <c r="N696" s="3" t="s">
        <v>111</v>
      </c>
      <c r="O696" s="20" t="str">
        <f>VLOOKUP(CONCATENATE($M696,$N696),Curriculos!$A$2:$J$332,4,FALSE)</f>
        <v>ECONOMIA EMPRESARIAL</v>
      </c>
      <c r="P696" s="21" t="str">
        <f>VLOOKUP(CONCATENATE($M696,$N696),Curriculos!$A$2:$J$332,5,FALSE)</f>
        <v>OP</v>
      </c>
      <c r="Q696" s="21" t="e">
        <f>VLOOKUP($N696,Oferta!$D$2:$P$100,5,FALSE)</f>
        <v>#N/A</v>
      </c>
      <c r="R696" s="21">
        <f>VLOOKUP(CONCATENATE($M696,$N696),Curriculos!$A$2:$J$332,8,FALSE)</f>
        <v>60</v>
      </c>
      <c r="S696" s="5" t="s">
        <v>33</v>
      </c>
      <c r="T696" s="22" t="s">
        <v>24</v>
      </c>
      <c r="U696" s="21" t="str">
        <f>VLOOKUP(CONCATENATE($M696,$N696),Curriculos!$A$2:$J$332,10,FALSE)</f>
        <v>DCEC</v>
      </c>
      <c r="V696" s="20" t="e">
        <f>VLOOKUP(CONCATENATE($M696,$N696,$T696),Oferta!$B$2:$R$360,17,FALSE)</f>
        <v>#N/A</v>
      </c>
      <c r="W696" s="20" t="e">
        <f>VLOOKUP(CONCATENATE($M696,$N696,$T696),Oferta!$B$2:$Q$360,12,FALSE)</f>
        <v>#N/A</v>
      </c>
      <c r="X696" s="22">
        <v>3</v>
      </c>
      <c r="Y696" s="23" t="e">
        <f>VLOOKUP(CONCATENATE($W696,$X696),Mtz_Horarios!$E$2:$H$92,2,FALSE)</f>
        <v>#N/A</v>
      </c>
      <c r="Z696" s="23" t="e">
        <f>VLOOKUP(CONCATENATE($W696,$X696),Mtz_Horarios!$E$2:$H$92,3,FALSE)</f>
        <v>#N/A</v>
      </c>
      <c r="AA696" s="24" t="e">
        <f>VLOOKUP(CONCATENATE($W696,$X696),Mtz_Horarios!$E$2:$H$92,4,FALSE)</f>
        <v>#N/A</v>
      </c>
      <c r="AB696" s="20" t="e">
        <f>VLOOKUP(CONCATENATE($M696,$N696,$T696),Oferta!$B$2:$Q$360,16,FALSE)</f>
        <v>#N/A</v>
      </c>
      <c r="AC696" s="20" t="e">
        <f>VLOOKUP(CONCATENATE($M696,$N696,$T696),Oferta!$B$2:$Q$360,15,FALSE)</f>
        <v>#N/A</v>
      </c>
      <c r="AI696" s="5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12"/>
      <c r="AW696" s="12"/>
    </row>
    <row r="697" spans="1:49" ht="15" customHeight="1">
      <c r="A697" s="12"/>
      <c r="B697" s="12"/>
      <c r="C697" s="12"/>
      <c r="D697" s="12"/>
      <c r="E697" s="12"/>
      <c r="F697" s="12"/>
      <c r="G697" s="12"/>
      <c r="H697" s="12" t="e">
        <f t="shared" si="8"/>
        <v>#N/A</v>
      </c>
      <c r="I697" s="12" t="e">
        <f>VLOOKUP(CONCATENATE(N697,T697),Simulador!$H$26:$H$33,1,FALSE)</f>
        <v>#N/A</v>
      </c>
      <c r="J697" s="12" t="e">
        <f t="shared" si="9"/>
        <v>#N/A</v>
      </c>
      <c r="K697" s="13" t="e">
        <f t="shared" si="10"/>
        <v>#N/A</v>
      </c>
      <c r="L697" s="12" t="e">
        <f t="shared" si="11"/>
        <v>#N/A</v>
      </c>
      <c r="M697" s="14" t="s">
        <v>22</v>
      </c>
      <c r="N697" s="3" t="s">
        <v>111</v>
      </c>
      <c r="O697" s="20" t="str">
        <f>VLOOKUP(CONCATENATE($M697,$N697),Curriculos!$A$2:$J$332,4,FALSE)</f>
        <v>ECONOMIA EMPRESARIAL</v>
      </c>
      <c r="P697" s="21" t="str">
        <f>VLOOKUP(CONCATENATE($M697,$N697),Curriculos!$A$2:$J$332,5,FALSE)</f>
        <v>OP</v>
      </c>
      <c r="Q697" s="21" t="e">
        <f>VLOOKUP($N697,Oferta!$D$2:$P$100,5,FALSE)</f>
        <v>#N/A</v>
      </c>
      <c r="R697" s="21">
        <f>VLOOKUP(CONCATENATE($M697,$N697),Curriculos!$A$2:$J$332,8,FALSE)</f>
        <v>60</v>
      </c>
      <c r="S697" s="5" t="s">
        <v>33</v>
      </c>
      <c r="T697" s="22" t="s">
        <v>24</v>
      </c>
      <c r="U697" s="21" t="str">
        <f>VLOOKUP(CONCATENATE($M697,$N697),Curriculos!$A$2:$J$332,10,FALSE)</f>
        <v>DCEC</v>
      </c>
      <c r="V697" s="20" t="e">
        <f>VLOOKUP(CONCATENATE($M697,$N697,$T697),Oferta!$B$2:$R$360,17,FALSE)</f>
        <v>#N/A</v>
      </c>
      <c r="W697" s="20" t="e">
        <f>VLOOKUP(CONCATENATE($M697,$N697,$T697),Oferta!$B$2:$Q$360,12,FALSE)</f>
        <v>#N/A</v>
      </c>
      <c r="X697" s="22">
        <v>4</v>
      </c>
      <c r="Y697" s="23" t="e">
        <f>VLOOKUP(CONCATENATE($W697,$X697),Mtz_Horarios!$E$2:$H$92,2,FALSE)</f>
        <v>#N/A</v>
      </c>
      <c r="Z697" s="23" t="e">
        <f>VLOOKUP(CONCATENATE($W697,$X697),Mtz_Horarios!$E$2:$H$92,3,FALSE)</f>
        <v>#N/A</v>
      </c>
      <c r="AA697" s="24" t="e">
        <f>VLOOKUP(CONCATENATE($W697,$X697),Mtz_Horarios!$E$2:$H$92,4,FALSE)</f>
        <v>#N/A</v>
      </c>
      <c r="AB697" s="20" t="e">
        <f>VLOOKUP(CONCATENATE($M697,$N697,$T697),Oferta!$B$2:$Q$360,16,FALSE)</f>
        <v>#N/A</v>
      </c>
      <c r="AC697" s="20" t="e">
        <f>VLOOKUP(CONCATENATE($M697,$N697,$T697),Oferta!$B$2:$Q$360,15,FALSE)</f>
        <v>#N/A</v>
      </c>
      <c r="AI697" s="5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12"/>
      <c r="AW697" s="12"/>
    </row>
    <row r="698" spans="1:49" ht="15" customHeight="1">
      <c r="A698" s="12"/>
      <c r="B698" s="12"/>
      <c r="C698" s="12"/>
      <c r="D698" s="12"/>
      <c r="E698" s="12"/>
      <c r="F698" s="12"/>
      <c r="G698" s="12"/>
      <c r="H698" s="12" t="e">
        <f t="shared" si="8"/>
        <v>#N/A</v>
      </c>
      <c r="I698" s="12" t="e">
        <f>VLOOKUP(CONCATENATE(N698,T698),Simulador!$H$26:$H$33,1,FALSE)</f>
        <v>#N/A</v>
      </c>
      <c r="J698" s="12" t="e">
        <f t="shared" si="9"/>
        <v>#N/A</v>
      </c>
      <c r="K698" s="13" t="e">
        <f t="shared" si="10"/>
        <v>#N/A</v>
      </c>
      <c r="L698" s="12" t="e">
        <f t="shared" si="11"/>
        <v>#N/A</v>
      </c>
      <c r="M698" s="14" t="s">
        <v>25</v>
      </c>
      <c r="N698" s="3" t="s">
        <v>85</v>
      </c>
      <c r="O698" s="20" t="str">
        <f>VLOOKUP(CONCATENATE($M698,$N698),Curriculos!$A$2:$J$332,4,FALSE)</f>
        <v>ECONOMIA I (Técnica I)</v>
      </c>
      <c r="P698" s="21" t="str">
        <f>VLOOKUP(CONCATENATE($M698,$N698),Curriculos!$A$2:$J$332,5,FALSE)</f>
        <v>OP</v>
      </c>
      <c r="Q698" s="21" t="e">
        <f>VLOOKUP($N698,Oferta!$D$2:$P$100,5,FALSE)</f>
        <v>#N/A</v>
      </c>
      <c r="R698" s="21">
        <f>VLOOKUP(CONCATENATE($M698,$N698),Curriculos!$A$2:$J$332,8,FALSE)</f>
        <v>30</v>
      </c>
      <c r="S698" s="5" t="s">
        <v>45</v>
      </c>
      <c r="T698" s="22" t="s">
        <v>29</v>
      </c>
      <c r="U698" s="21" t="str">
        <f>VLOOKUP(CONCATENATE($M698,$N698),Curriculos!$A$2:$J$332,10,FALSE)</f>
        <v>DCEC</v>
      </c>
      <c r="V698" s="20" t="e">
        <f>VLOOKUP(CONCATENATE($M698,$N698,$T698),Oferta!$B$2:$R$360,17,FALSE)</f>
        <v>#N/A</v>
      </c>
      <c r="W698" s="20" t="e">
        <f>VLOOKUP(CONCATENATE($M698,$N698,$T698),Oferta!$B$2:$Q$360,12,FALSE)</f>
        <v>#N/A</v>
      </c>
      <c r="X698" s="22"/>
      <c r="Y698" s="23" t="e">
        <f>VLOOKUP(CONCATENATE($W698,$X698),Mtz_Horarios!$E$2:$H$92,2,FALSE)</f>
        <v>#N/A</v>
      </c>
      <c r="Z698" s="23" t="e">
        <f>VLOOKUP(CONCATENATE($W698,$X698),Mtz_Horarios!$E$2:$H$92,3,FALSE)</f>
        <v>#N/A</v>
      </c>
      <c r="AA698" s="24" t="e">
        <f>VLOOKUP(CONCATENATE($W698,$X698),Mtz_Horarios!$E$2:$H$92,4,FALSE)</f>
        <v>#N/A</v>
      </c>
      <c r="AB698" s="20" t="e">
        <f>VLOOKUP(CONCATENATE($M698,$N698,$T698),Oferta!$B$2:$Q$360,16,FALSE)</f>
        <v>#N/A</v>
      </c>
      <c r="AC698" s="20" t="e">
        <f>VLOOKUP(CONCATENATE($M698,$N698,$T698),Oferta!$B$2:$Q$360,15,FALSE)</f>
        <v>#N/A</v>
      </c>
      <c r="AI698" s="5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12"/>
      <c r="AW698" s="12"/>
    </row>
    <row r="699" spans="1:49" ht="15" customHeight="1">
      <c r="A699" s="12"/>
      <c r="B699" s="12"/>
      <c r="C699" s="12"/>
      <c r="D699" s="12"/>
      <c r="E699" s="12"/>
      <c r="F699" s="12"/>
      <c r="G699" s="12"/>
      <c r="H699" s="12" t="e">
        <f t="shared" si="8"/>
        <v>#N/A</v>
      </c>
      <c r="I699" s="12" t="e">
        <f>VLOOKUP(CONCATENATE(N699,T699),Simulador!$H$26:$H$33,1,FALSE)</f>
        <v>#N/A</v>
      </c>
      <c r="J699" s="12" t="e">
        <f t="shared" si="9"/>
        <v>#N/A</v>
      </c>
      <c r="K699" s="13" t="e">
        <f t="shared" si="10"/>
        <v>#N/A</v>
      </c>
      <c r="L699" s="12" t="e">
        <f t="shared" si="11"/>
        <v>#N/A</v>
      </c>
      <c r="M699" s="14" t="s">
        <v>25</v>
      </c>
      <c r="N699" s="3" t="s">
        <v>85</v>
      </c>
      <c r="O699" s="20" t="str">
        <f>VLOOKUP(CONCATENATE($M699,$N699),Curriculos!$A$2:$J$332,4,FALSE)</f>
        <v>ECONOMIA I (Técnica I)</v>
      </c>
      <c r="P699" s="21" t="str">
        <f>VLOOKUP(CONCATENATE($M699,$N699),Curriculos!$A$2:$J$332,5,FALSE)</f>
        <v>OP</v>
      </c>
      <c r="Q699" s="21" t="e">
        <f>VLOOKUP($N699,Oferta!$D$2:$P$100,5,FALSE)</f>
        <v>#N/A</v>
      </c>
      <c r="R699" s="21">
        <f>VLOOKUP(CONCATENATE($M699,$N699),Curriculos!$A$2:$J$332,8,FALSE)</f>
        <v>30</v>
      </c>
      <c r="S699" s="5" t="s">
        <v>45</v>
      </c>
      <c r="T699" s="22" t="s">
        <v>29</v>
      </c>
      <c r="U699" s="21" t="str">
        <f>VLOOKUP(CONCATENATE($M699,$N699),Curriculos!$A$2:$J$332,10,FALSE)</f>
        <v>DCEC</v>
      </c>
      <c r="V699" s="20" t="e">
        <f>VLOOKUP(CONCATENATE($M699,$N699,$T699),Oferta!$B$2:$R$360,17,FALSE)</f>
        <v>#N/A</v>
      </c>
      <c r="W699" s="20" t="e">
        <f>VLOOKUP(CONCATENATE($M699,$N699,$T699),Oferta!$B$2:$Q$360,12,FALSE)</f>
        <v>#N/A</v>
      </c>
      <c r="X699" s="22"/>
      <c r="Y699" s="23" t="e">
        <f>VLOOKUP(CONCATENATE($W699,$X699),Mtz_Horarios!$E$2:$H$92,2,FALSE)</f>
        <v>#N/A</v>
      </c>
      <c r="Z699" s="23" t="e">
        <f>VLOOKUP(CONCATENATE($W699,$X699),Mtz_Horarios!$E$2:$H$92,3,FALSE)</f>
        <v>#N/A</v>
      </c>
      <c r="AA699" s="24" t="e">
        <f>VLOOKUP(CONCATENATE($W699,$X699),Mtz_Horarios!$E$2:$H$92,4,FALSE)</f>
        <v>#N/A</v>
      </c>
      <c r="AB699" s="20" t="e">
        <f>VLOOKUP(CONCATENATE($M699,$N699,$T699),Oferta!$B$2:$Q$360,16,FALSE)</f>
        <v>#N/A</v>
      </c>
      <c r="AC699" s="20" t="e">
        <f>VLOOKUP(CONCATENATE($M699,$N699,$T699),Oferta!$B$2:$Q$360,15,FALSE)</f>
        <v>#N/A</v>
      </c>
      <c r="AI699" s="5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12"/>
      <c r="AW699" s="12"/>
    </row>
    <row r="700" spans="1:49" ht="15" customHeight="1">
      <c r="A700" s="12"/>
      <c r="B700" s="12"/>
      <c r="C700" s="12"/>
      <c r="D700" s="12"/>
      <c r="E700" s="12"/>
      <c r="F700" s="12"/>
      <c r="G700" s="12"/>
      <c r="H700" s="12" t="e">
        <f t="shared" si="8"/>
        <v>#N/A</v>
      </c>
      <c r="I700" s="12" t="e">
        <f>VLOOKUP(CONCATENATE(N700,T700),Simulador!$H$26:$H$33,1,FALSE)</f>
        <v>#N/A</v>
      </c>
      <c r="J700" s="12" t="e">
        <f t="shared" si="9"/>
        <v>#N/A</v>
      </c>
      <c r="K700" s="13" t="e">
        <f t="shared" si="10"/>
        <v>#N/A</v>
      </c>
      <c r="L700" s="12" t="e">
        <f t="shared" si="11"/>
        <v>#N/A</v>
      </c>
      <c r="M700" s="14" t="s">
        <v>25</v>
      </c>
      <c r="N700" s="3" t="s">
        <v>35</v>
      </c>
      <c r="O700" s="20" t="str">
        <f>VLOOKUP(CONCATENATE($M700,$N700),Curriculos!$A$2:$J$332,4,FALSE)</f>
        <v>ECONOMIA II (Economia Monetária)</v>
      </c>
      <c r="P700" s="21" t="str">
        <f>VLOOKUP(CONCATENATE($M700,$N700),Curriculos!$A$2:$J$332,5,FALSE)</f>
        <v>OP</v>
      </c>
      <c r="Q700" s="21" t="e">
        <f>VLOOKUP($N700,Oferta!$D$2:$P$100,5,FALSE)</f>
        <v>#N/A</v>
      </c>
      <c r="R700" s="21">
        <f>VLOOKUP(CONCATENATE($M700,$N700),Curriculos!$A$2:$J$332,8,FALSE)</f>
        <v>30</v>
      </c>
      <c r="S700" s="5"/>
      <c r="T700" s="22" t="s">
        <v>29</v>
      </c>
      <c r="U700" s="21" t="str">
        <f>VLOOKUP(CONCATENATE($M700,$N700),Curriculos!$A$2:$J$332,10,FALSE)</f>
        <v>DCEC</v>
      </c>
      <c r="V700" s="20" t="e">
        <f>VLOOKUP(CONCATENATE($M700,$N700,$T700),Oferta!$B$2:$R$360,17,FALSE)</f>
        <v>#N/A</v>
      </c>
      <c r="W700" s="20" t="e">
        <f>VLOOKUP(CONCATENATE($M700,$N700,$T700),Oferta!$B$2:$Q$360,12,FALSE)</f>
        <v>#N/A</v>
      </c>
      <c r="X700" s="22"/>
      <c r="Y700" s="23" t="e">
        <f>VLOOKUP(CONCATENATE($W700,$X700),Mtz_Horarios!$E$2:$H$92,2,FALSE)</f>
        <v>#N/A</v>
      </c>
      <c r="Z700" s="23" t="e">
        <f>VLOOKUP(CONCATENATE($W700,$X700),Mtz_Horarios!$E$2:$H$92,3,FALSE)</f>
        <v>#N/A</v>
      </c>
      <c r="AA700" s="24" t="e">
        <f>VLOOKUP(CONCATENATE($W700,$X700),Mtz_Horarios!$E$2:$H$92,4,FALSE)</f>
        <v>#N/A</v>
      </c>
      <c r="AB700" s="20" t="e">
        <f>VLOOKUP(CONCATENATE($M700,$N700,$T700),Oferta!$B$2:$Q$360,16,FALSE)</f>
        <v>#N/A</v>
      </c>
      <c r="AC700" s="20" t="e">
        <f>VLOOKUP(CONCATENATE($M700,$N700,$T700),Oferta!$B$2:$Q$360,15,FALSE)</f>
        <v>#N/A</v>
      </c>
      <c r="AI700" s="5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12"/>
      <c r="AW700" s="12"/>
    </row>
    <row r="701" spans="1:49" ht="15" customHeight="1">
      <c r="A701" s="12"/>
      <c r="B701" s="12"/>
      <c r="C701" s="12"/>
      <c r="D701" s="12"/>
      <c r="E701" s="12"/>
      <c r="F701" s="12"/>
      <c r="G701" s="12"/>
      <c r="H701" s="12" t="e">
        <f t="shared" si="8"/>
        <v>#N/A</v>
      </c>
      <c r="I701" s="12" t="e">
        <f>VLOOKUP(CONCATENATE(N701,T701),Simulador!$H$26:$H$33,1,FALSE)</f>
        <v>#N/A</v>
      </c>
      <c r="J701" s="12" t="e">
        <f t="shared" si="9"/>
        <v>#N/A</v>
      </c>
      <c r="K701" s="13" t="e">
        <f t="shared" si="10"/>
        <v>#N/A</v>
      </c>
      <c r="L701" s="12" t="e">
        <f t="shared" si="11"/>
        <v>#N/A</v>
      </c>
      <c r="M701" s="14" t="s">
        <v>25</v>
      </c>
      <c r="N701" s="3" t="s">
        <v>35</v>
      </c>
      <c r="O701" s="20" t="str">
        <f>VLOOKUP(CONCATENATE($M701,$N701),Curriculos!$A$2:$J$332,4,FALSE)</f>
        <v>ECONOMIA II (Economia Monetária)</v>
      </c>
      <c r="P701" s="21" t="str">
        <f>VLOOKUP(CONCATENATE($M701,$N701),Curriculos!$A$2:$J$332,5,FALSE)</f>
        <v>OP</v>
      </c>
      <c r="Q701" s="21" t="e">
        <f>VLOOKUP($N701,Oferta!$D$2:$P$100,5,FALSE)</f>
        <v>#N/A</v>
      </c>
      <c r="R701" s="21">
        <f>VLOOKUP(CONCATENATE($M701,$N701),Curriculos!$A$2:$J$332,8,FALSE)</f>
        <v>30</v>
      </c>
      <c r="S701" s="5"/>
      <c r="T701" s="22" t="s">
        <v>29</v>
      </c>
      <c r="U701" s="21" t="str">
        <f>VLOOKUP(CONCATENATE($M701,$N701),Curriculos!$A$2:$J$332,10,FALSE)</f>
        <v>DCEC</v>
      </c>
      <c r="V701" s="20" t="e">
        <f>VLOOKUP(CONCATENATE($M701,$N701,$T701),Oferta!$B$2:$R$360,17,FALSE)</f>
        <v>#N/A</v>
      </c>
      <c r="W701" s="20" t="e">
        <f>VLOOKUP(CONCATENATE($M701,$N701,$T701),Oferta!$B$2:$Q$360,12,FALSE)</f>
        <v>#N/A</v>
      </c>
      <c r="X701" s="22"/>
      <c r="Y701" s="23" t="e">
        <f>VLOOKUP(CONCATENATE($W701,$X701),Mtz_Horarios!$E$2:$H$92,2,FALSE)</f>
        <v>#N/A</v>
      </c>
      <c r="Z701" s="23" t="e">
        <f>VLOOKUP(CONCATENATE($W701,$X701),Mtz_Horarios!$E$2:$H$92,3,FALSE)</f>
        <v>#N/A</v>
      </c>
      <c r="AA701" s="24" t="e">
        <f>VLOOKUP(CONCATENATE($W701,$X701),Mtz_Horarios!$E$2:$H$92,4,FALSE)</f>
        <v>#N/A</v>
      </c>
      <c r="AB701" s="20" t="e">
        <f>VLOOKUP(CONCATENATE($M701,$N701,$T701),Oferta!$B$2:$Q$360,16,FALSE)</f>
        <v>#N/A</v>
      </c>
      <c r="AC701" s="20" t="e">
        <f>VLOOKUP(CONCATENATE($M701,$N701,$T701),Oferta!$B$2:$Q$360,15,FALSE)</f>
        <v>#N/A</v>
      </c>
      <c r="AI701" s="5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12"/>
      <c r="AW701" s="12"/>
    </row>
    <row r="702" spans="1:49" ht="15" customHeight="1">
      <c r="A702" s="12"/>
      <c r="B702" s="12"/>
      <c r="C702" s="12"/>
      <c r="D702" s="12"/>
      <c r="E702" s="12"/>
      <c r="F702" s="12"/>
      <c r="G702" s="12"/>
      <c r="H702" s="12" t="e">
        <f t="shared" si="8"/>
        <v>#N/A</v>
      </c>
      <c r="I702" s="12" t="e">
        <f>VLOOKUP(CONCATENATE(N702,T702),Simulador!$H$26:$H$33,1,FALSE)</f>
        <v>#N/A</v>
      </c>
      <c r="J702" s="12" t="e">
        <f t="shared" si="9"/>
        <v>#N/A</v>
      </c>
      <c r="K702" s="13" t="e">
        <f t="shared" si="10"/>
        <v>#N/A</v>
      </c>
      <c r="L702" s="12" t="e">
        <f t="shared" si="11"/>
        <v>#N/A</v>
      </c>
      <c r="M702" s="14" t="s">
        <v>25</v>
      </c>
      <c r="N702" s="3" t="s">
        <v>78</v>
      </c>
      <c r="O702" s="20" t="str">
        <f>VLOOKUP(CONCATENATE($M702,$N702),Curriculos!$A$2:$J$332,4,FALSE)</f>
        <v>ECONOMIA III (Internacional I)</v>
      </c>
      <c r="P702" s="21" t="str">
        <f>VLOOKUP(CONCATENATE($M702,$N702),Curriculos!$A$2:$J$332,5,FALSE)</f>
        <v>OP</v>
      </c>
      <c r="Q702" s="21" t="e">
        <f>VLOOKUP($N702,Oferta!$D$2:$P$100,5,FALSE)</f>
        <v>#N/A</v>
      </c>
      <c r="R702" s="21">
        <f>VLOOKUP(CONCATENATE($M702,$N702),Curriculos!$A$2:$J$332,8,FALSE)</f>
        <v>30</v>
      </c>
      <c r="S702" s="5"/>
      <c r="T702" s="22" t="s">
        <v>29</v>
      </c>
      <c r="U702" s="21" t="str">
        <f>VLOOKUP(CONCATENATE($M702,$N702),Curriculos!$A$2:$J$332,10,FALSE)</f>
        <v>DCEC</v>
      </c>
      <c r="V702" s="20" t="e">
        <f>VLOOKUP(CONCATENATE($M702,$N702,$T702),Oferta!$B$2:$R$360,17,FALSE)</f>
        <v>#N/A</v>
      </c>
      <c r="W702" s="20" t="e">
        <f>VLOOKUP(CONCATENATE($M702,$N702,$T702),Oferta!$B$2:$Q$360,12,FALSE)</f>
        <v>#N/A</v>
      </c>
      <c r="X702" s="22"/>
      <c r="Y702" s="23" t="e">
        <f>VLOOKUP(CONCATENATE($W702,$X702),Mtz_Horarios!$E$2:$H$92,2,FALSE)</f>
        <v>#N/A</v>
      </c>
      <c r="Z702" s="23" t="e">
        <f>VLOOKUP(CONCATENATE($W702,$X702),Mtz_Horarios!$E$2:$H$92,3,FALSE)</f>
        <v>#N/A</v>
      </c>
      <c r="AA702" s="24" t="e">
        <f>VLOOKUP(CONCATENATE($W702,$X702),Mtz_Horarios!$E$2:$H$92,4,FALSE)</f>
        <v>#N/A</v>
      </c>
      <c r="AB702" s="20" t="e">
        <f>VLOOKUP(CONCATENATE($M702,$N702,$T702),Oferta!$B$2:$Q$360,16,FALSE)</f>
        <v>#N/A</v>
      </c>
      <c r="AC702" s="20" t="e">
        <f>VLOOKUP(CONCATENATE($M702,$N702,$T702),Oferta!$B$2:$Q$360,15,FALSE)</f>
        <v>#N/A</v>
      </c>
      <c r="AI702" s="5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12"/>
      <c r="AW702" s="12"/>
    </row>
    <row r="703" spans="1:49" ht="15" customHeight="1">
      <c r="A703" s="12"/>
      <c r="B703" s="12"/>
      <c r="C703" s="12"/>
      <c r="D703" s="12"/>
      <c r="E703" s="12"/>
      <c r="F703" s="12"/>
      <c r="G703" s="12"/>
      <c r="H703" s="12" t="e">
        <f t="shared" si="8"/>
        <v>#N/A</v>
      </c>
      <c r="I703" s="12" t="e">
        <f>VLOOKUP(CONCATENATE(N703,T703),Simulador!$H$26:$H$33,1,FALSE)</f>
        <v>#N/A</v>
      </c>
      <c r="J703" s="12" t="e">
        <f t="shared" si="9"/>
        <v>#N/A</v>
      </c>
      <c r="K703" s="13" t="e">
        <f t="shared" si="10"/>
        <v>#N/A</v>
      </c>
      <c r="L703" s="12" t="e">
        <f t="shared" si="11"/>
        <v>#N/A</v>
      </c>
      <c r="M703" s="14" t="s">
        <v>25</v>
      </c>
      <c r="N703" s="3" t="s">
        <v>78</v>
      </c>
      <c r="O703" s="20" t="str">
        <f>VLOOKUP(CONCATENATE($M703,$N703),Curriculos!$A$2:$J$332,4,FALSE)</f>
        <v>ECONOMIA III (Internacional I)</v>
      </c>
      <c r="P703" s="21" t="str">
        <f>VLOOKUP(CONCATENATE($M703,$N703),Curriculos!$A$2:$J$332,5,FALSE)</f>
        <v>OP</v>
      </c>
      <c r="Q703" s="21" t="e">
        <f>VLOOKUP($N703,Oferta!$D$2:$P$100,5,FALSE)</f>
        <v>#N/A</v>
      </c>
      <c r="R703" s="21">
        <f>VLOOKUP(CONCATENATE($M703,$N703),Curriculos!$A$2:$J$332,8,FALSE)</f>
        <v>30</v>
      </c>
      <c r="S703" s="5"/>
      <c r="T703" s="22" t="s">
        <v>29</v>
      </c>
      <c r="U703" s="21" t="str">
        <f>VLOOKUP(CONCATENATE($M703,$N703),Curriculos!$A$2:$J$332,10,FALSE)</f>
        <v>DCEC</v>
      </c>
      <c r="V703" s="20" t="e">
        <f>VLOOKUP(CONCATENATE($M703,$N703,$T703),Oferta!$B$2:$R$360,17,FALSE)</f>
        <v>#N/A</v>
      </c>
      <c r="W703" s="20" t="e">
        <f>VLOOKUP(CONCATENATE($M703,$N703,$T703),Oferta!$B$2:$Q$360,12,FALSE)</f>
        <v>#N/A</v>
      </c>
      <c r="X703" s="22"/>
      <c r="Y703" s="23" t="e">
        <f>VLOOKUP(CONCATENATE($W703,$X703),Mtz_Horarios!$E$2:$H$92,2,FALSE)</f>
        <v>#N/A</v>
      </c>
      <c r="Z703" s="23" t="e">
        <f>VLOOKUP(CONCATENATE($W703,$X703),Mtz_Horarios!$E$2:$H$92,3,FALSE)</f>
        <v>#N/A</v>
      </c>
      <c r="AA703" s="24" t="e">
        <f>VLOOKUP(CONCATENATE($W703,$X703),Mtz_Horarios!$E$2:$H$92,4,FALSE)</f>
        <v>#N/A</v>
      </c>
      <c r="AB703" s="20" t="e">
        <f>VLOOKUP(CONCATENATE($M703,$N703,$T703),Oferta!$B$2:$Q$360,16,FALSE)</f>
        <v>#N/A</v>
      </c>
      <c r="AC703" s="20" t="e">
        <f>VLOOKUP(CONCATENATE($M703,$N703,$T703),Oferta!$B$2:$Q$360,15,FALSE)</f>
        <v>#N/A</v>
      </c>
      <c r="AI703" s="5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12"/>
      <c r="AW703" s="12"/>
    </row>
    <row r="704" spans="1:49" ht="15" customHeight="1">
      <c r="A704" s="12"/>
      <c r="B704" s="12"/>
      <c r="C704" s="12"/>
      <c r="D704" s="12"/>
      <c r="E704" s="12"/>
      <c r="F704" s="12"/>
      <c r="G704" s="12"/>
      <c r="H704" s="12" t="e">
        <f t="shared" si="8"/>
        <v>#N/A</v>
      </c>
      <c r="I704" s="12" t="e">
        <f>VLOOKUP(CONCATENATE(N704,T704),Simulador!$H$26:$H$33,1,FALSE)</f>
        <v>#N/A</v>
      </c>
      <c r="J704" s="12" t="e">
        <f t="shared" si="9"/>
        <v>#N/A</v>
      </c>
      <c r="K704" s="13" t="e">
        <f t="shared" si="10"/>
        <v>#N/A</v>
      </c>
      <c r="L704" s="12" t="e">
        <f t="shared" si="11"/>
        <v>#N/A</v>
      </c>
      <c r="M704" s="14" t="s">
        <v>31</v>
      </c>
      <c r="N704" s="3" t="s">
        <v>59</v>
      </c>
      <c r="O704" s="15" t="str">
        <f>VLOOKUP(CONCATENATE($M704,$N704),Curriculos!$A$2:$J$332,4,FALSE)</f>
        <v>ECONOMIA INDUSTRIAL</v>
      </c>
      <c r="P704" s="16" t="str">
        <f>VLOOKUP(CONCATENATE($M704,$N704),Curriculos!$A$2:$J$332,5,FALSE)</f>
        <v>OB</v>
      </c>
      <c r="Q704" s="16" t="str">
        <f>VLOOKUP($N704,Oferta!$D$2:$P$100,5,FALSE)</f>
        <v>T</v>
      </c>
      <c r="R704" s="16">
        <f>VLOOKUP(CONCATENATE($M704,$N704),Curriculos!$A$2:$J$332,8,FALSE)</f>
        <v>60</v>
      </c>
      <c r="S704" s="17" t="s">
        <v>33</v>
      </c>
      <c r="T704" s="17" t="s">
        <v>24</v>
      </c>
      <c r="U704" s="16" t="str">
        <f>VLOOKUP(CONCATENATE($M704,$N704),Curriculos!$A$2:$J$332,10,FALSE)</f>
        <v>DCEC</v>
      </c>
      <c r="V704" s="15" t="e">
        <f>VLOOKUP(CONCATENATE($M704,$N704,$T704),Oferta!$B$2:$R$360,17,FALSE)</f>
        <v>#N/A</v>
      </c>
      <c r="W704" s="15" t="e">
        <f>VLOOKUP(CONCATENATE($M704,$N704,$T704),Oferta!$B$2:$Q$360,12,FALSE)</f>
        <v>#N/A</v>
      </c>
      <c r="X704" s="17">
        <v>1</v>
      </c>
      <c r="Y704" s="18" t="e">
        <f>VLOOKUP(CONCATENATE($W704,$X704),Mtz_Horarios!$E$2:$H$92,2,FALSE)</f>
        <v>#N/A</v>
      </c>
      <c r="Z704" s="18" t="e">
        <f>VLOOKUP(CONCATENATE($W704,$X704),Mtz_Horarios!$E$2:$H$92,3,FALSE)</f>
        <v>#N/A</v>
      </c>
      <c r="AA704" s="19" t="e">
        <f>VLOOKUP(CONCATENATE($W704,$X704),Mtz_Horarios!$E$2:$H$92,4,FALSE)</f>
        <v>#N/A</v>
      </c>
      <c r="AB704" s="15" t="e">
        <f>VLOOKUP(CONCATENATE($M704,$N704,$T704),Oferta!$B$2:$Q$360,16,FALSE)</f>
        <v>#N/A</v>
      </c>
      <c r="AC704" s="15" t="e">
        <f>VLOOKUP(CONCATENATE($M704,$N704,$T704),Oferta!$B$2:$Q$360,15,FALSE)</f>
        <v>#N/A</v>
      </c>
      <c r="AI704" s="5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12"/>
      <c r="AW704" s="12"/>
    </row>
    <row r="705" spans="1:49" ht="15" customHeight="1">
      <c r="A705" s="12"/>
      <c r="B705" s="12"/>
      <c r="C705" s="12"/>
      <c r="D705" s="12"/>
      <c r="E705" s="12"/>
      <c r="F705" s="12"/>
      <c r="G705" s="12"/>
      <c r="H705" s="12" t="e">
        <f t="shared" si="8"/>
        <v>#N/A</v>
      </c>
      <c r="I705" s="12" t="e">
        <f>VLOOKUP(CONCATENATE(N705,T705),Simulador!$H$26:$H$33,1,FALSE)</f>
        <v>#N/A</v>
      </c>
      <c r="J705" s="12" t="e">
        <f t="shared" si="9"/>
        <v>#N/A</v>
      </c>
      <c r="K705" s="13" t="e">
        <f t="shared" si="10"/>
        <v>#N/A</v>
      </c>
      <c r="L705" s="12" t="e">
        <f t="shared" si="11"/>
        <v>#N/A</v>
      </c>
      <c r="M705" s="14" t="s">
        <v>31</v>
      </c>
      <c r="N705" s="3" t="s">
        <v>59</v>
      </c>
      <c r="O705" s="15" t="str">
        <f>VLOOKUP(CONCATENATE($M705,$N705),Curriculos!$A$2:$J$332,4,FALSE)</f>
        <v>ECONOMIA INDUSTRIAL</v>
      </c>
      <c r="P705" s="16" t="str">
        <f>VLOOKUP(CONCATENATE($M705,$N705),Curriculos!$A$2:$J$332,5,FALSE)</f>
        <v>OB</v>
      </c>
      <c r="Q705" s="16" t="str">
        <f>VLOOKUP($N705,Oferta!$D$2:$P$100,5,FALSE)</f>
        <v>T</v>
      </c>
      <c r="R705" s="16">
        <f>VLOOKUP(CONCATENATE($M705,$N705),Curriculos!$A$2:$J$332,8,FALSE)</f>
        <v>60</v>
      </c>
      <c r="S705" s="17" t="s">
        <v>33</v>
      </c>
      <c r="T705" s="17" t="s">
        <v>24</v>
      </c>
      <c r="U705" s="16" t="str">
        <f>VLOOKUP(CONCATENATE($M705,$N705),Curriculos!$A$2:$J$332,10,FALSE)</f>
        <v>DCEC</v>
      </c>
      <c r="V705" s="15" t="e">
        <f>VLOOKUP(CONCATENATE($M705,$N705,$T705),Oferta!$B$2:$R$360,17,FALSE)</f>
        <v>#N/A</v>
      </c>
      <c r="W705" s="15" t="e">
        <f>VLOOKUP(CONCATENATE($M705,$N705,$T705),Oferta!$B$2:$Q$360,12,FALSE)</f>
        <v>#N/A</v>
      </c>
      <c r="X705" s="17">
        <v>2</v>
      </c>
      <c r="Y705" s="18" t="e">
        <f>VLOOKUP(CONCATENATE($W705,$X705),Mtz_Horarios!$E$2:$H$92,2,FALSE)</f>
        <v>#N/A</v>
      </c>
      <c r="Z705" s="18" t="e">
        <f>VLOOKUP(CONCATENATE($W705,$X705),Mtz_Horarios!$E$2:$H$92,3,FALSE)</f>
        <v>#N/A</v>
      </c>
      <c r="AA705" s="19" t="e">
        <f>VLOOKUP(CONCATENATE($W705,$X705),Mtz_Horarios!$E$2:$H$92,4,FALSE)</f>
        <v>#N/A</v>
      </c>
      <c r="AB705" s="15" t="e">
        <f>VLOOKUP(CONCATENATE($M705,$N705,$T705),Oferta!$B$2:$Q$360,16,FALSE)</f>
        <v>#N/A</v>
      </c>
      <c r="AC705" s="15" t="e">
        <f>VLOOKUP(CONCATENATE($M705,$N705,$T705),Oferta!$B$2:$Q$360,15,FALSE)</f>
        <v>#N/A</v>
      </c>
      <c r="AI705" s="5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12"/>
      <c r="AW705" s="12"/>
    </row>
    <row r="706" spans="1:49" ht="15" customHeight="1">
      <c r="A706" s="12"/>
      <c r="B706" s="12"/>
      <c r="C706" s="12"/>
      <c r="D706" s="12"/>
      <c r="E706" s="12"/>
      <c r="F706" s="12"/>
      <c r="G706" s="12"/>
      <c r="H706" s="12" t="e">
        <f t="shared" si="8"/>
        <v>#N/A</v>
      </c>
      <c r="I706" s="12" t="e">
        <f>VLOOKUP(CONCATENATE(N706,T706),Simulador!$H$26:$H$33,1,FALSE)</f>
        <v>#N/A</v>
      </c>
      <c r="J706" s="12" t="e">
        <f t="shared" si="9"/>
        <v>#N/A</v>
      </c>
      <c r="K706" s="13" t="e">
        <f t="shared" si="10"/>
        <v>#N/A</v>
      </c>
      <c r="L706" s="12" t="e">
        <f t="shared" si="11"/>
        <v>#N/A</v>
      </c>
      <c r="M706" s="14" t="s">
        <v>31</v>
      </c>
      <c r="N706" s="3" t="s">
        <v>59</v>
      </c>
      <c r="O706" s="15" t="str">
        <f>VLOOKUP(CONCATENATE($M706,$N706),Curriculos!$A$2:$J$332,4,FALSE)</f>
        <v>ECONOMIA INDUSTRIAL</v>
      </c>
      <c r="P706" s="16" t="str">
        <f>VLOOKUP(CONCATENATE($M706,$N706),Curriculos!$A$2:$J$332,5,FALSE)</f>
        <v>OB</v>
      </c>
      <c r="Q706" s="16" t="str">
        <f>VLOOKUP($N706,Oferta!$D$2:$P$100,5,FALSE)</f>
        <v>T</v>
      </c>
      <c r="R706" s="16">
        <f>VLOOKUP(CONCATENATE($M706,$N706),Curriculos!$A$2:$J$332,8,FALSE)</f>
        <v>60</v>
      </c>
      <c r="S706" s="17" t="s">
        <v>33</v>
      </c>
      <c r="T706" s="17" t="s">
        <v>24</v>
      </c>
      <c r="U706" s="16" t="str">
        <f>VLOOKUP(CONCATENATE($M706,$N706),Curriculos!$A$2:$J$332,10,FALSE)</f>
        <v>DCEC</v>
      </c>
      <c r="V706" s="15" t="e">
        <f>VLOOKUP(CONCATENATE($M706,$N706,$T706),Oferta!$B$2:$R$360,17,FALSE)</f>
        <v>#N/A</v>
      </c>
      <c r="W706" s="15" t="e">
        <f>VLOOKUP(CONCATENATE($M706,$N706,$T706),Oferta!$B$2:$Q$360,12,FALSE)</f>
        <v>#N/A</v>
      </c>
      <c r="X706" s="17">
        <v>3</v>
      </c>
      <c r="Y706" s="18" t="e">
        <f>VLOOKUP(CONCATENATE($W706,$X706),Mtz_Horarios!$E$2:$H$92,2,FALSE)</f>
        <v>#N/A</v>
      </c>
      <c r="Z706" s="18" t="e">
        <f>VLOOKUP(CONCATENATE($W706,$X706),Mtz_Horarios!$E$2:$H$92,3,FALSE)</f>
        <v>#N/A</v>
      </c>
      <c r="AA706" s="19" t="e">
        <f>VLOOKUP(CONCATENATE($W706,$X706),Mtz_Horarios!$E$2:$H$92,4,FALSE)</f>
        <v>#N/A</v>
      </c>
      <c r="AB706" s="15" t="e">
        <f>VLOOKUP(CONCATENATE($M706,$N706,$T706),Oferta!$B$2:$Q$360,16,FALSE)</f>
        <v>#N/A</v>
      </c>
      <c r="AC706" s="15" t="e">
        <f>VLOOKUP(CONCATENATE($M706,$N706,$T706),Oferta!$B$2:$Q$360,15,FALSE)</f>
        <v>#N/A</v>
      </c>
      <c r="AI706" s="5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12"/>
      <c r="AW706" s="12"/>
    </row>
    <row r="707" spans="1:49" ht="15" customHeight="1">
      <c r="A707" s="12"/>
      <c r="B707" s="12"/>
      <c r="C707" s="12"/>
      <c r="D707" s="12"/>
      <c r="E707" s="12"/>
      <c r="F707" s="12"/>
      <c r="G707" s="12"/>
      <c r="H707" s="12" t="e">
        <f t="shared" si="8"/>
        <v>#N/A</v>
      </c>
      <c r="I707" s="12" t="e">
        <f>VLOOKUP(CONCATENATE(N707,T707),Simulador!$H$26:$H$33,1,FALSE)</f>
        <v>#N/A</v>
      </c>
      <c r="J707" s="12" t="e">
        <f t="shared" si="9"/>
        <v>#N/A</v>
      </c>
      <c r="K707" s="13" t="e">
        <f t="shared" si="10"/>
        <v>#N/A</v>
      </c>
      <c r="L707" s="12" t="e">
        <f t="shared" si="11"/>
        <v>#N/A</v>
      </c>
      <c r="M707" s="14" t="s">
        <v>31</v>
      </c>
      <c r="N707" s="3" t="s">
        <v>59</v>
      </c>
      <c r="O707" s="15" t="str">
        <f>VLOOKUP(CONCATENATE($M707,$N707),Curriculos!$A$2:$J$332,4,FALSE)</f>
        <v>ECONOMIA INDUSTRIAL</v>
      </c>
      <c r="P707" s="16" t="str">
        <f>VLOOKUP(CONCATENATE($M707,$N707),Curriculos!$A$2:$J$332,5,FALSE)</f>
        <v>OB</v>
      </c>
      <c r="Q707" s="16" t="str">
        <f>VLOOKUP($N707,Oferta!$D$2:$P$100,5,FALSE)</f>
        <v>T</v>
      </c>
      <c r="R707" s="16">
        <f>VLOOKUP(CONCATENATE($M707,$N707),Curriculos!$A$2:$J$332,8,FALSE)</f>
        <v>60</v>
      </c>
      <c r="S707" s="17" t="s">
        <v>33</v>
      </c>
      <c r="T707" s="17" t="s">
        <v>24</v>
      </c>
      <c r="U707" s="16" t="str">
        <f>VLOOKUP(CONCATENATE($M707,$N707),Curriculos!$A$2:$J$332,10,FALSE)</f>
        <v>DCEC</v>
      </c>
      <c r="V707" s="15" t="e">
        <f>VLOOKUP(CONCATENATE($M707,$N707,$T707),Oferta!$B$2:$R$360,17,FALSE)</f>
        <v>#N/A</v>
      </c>
      <c r="W707" s="15" t="e">
        <f>VLOOKUP(CONCATENATE($M707,$N707,$T707),Oferta!$B$2:$Q$360,12,FALSE)</f>
        <v>#N/A</v>
      </c>
      <c r="X707" s="17">
        <v>4</v>
      </c>
      <c r="Y707" s="18" t="e">
        <f>VLOOKUP(CONCATENATE($W707,$X707),Mtz_Horarios!$E$2:$H$92,2,FALSE)</f>
        <v>#N/A</v>
      </c>
      <c r="Z707" s="18" t="e">
        <f>VLOOKUP(CONCATENATE($W707,$X707),Mtz_Horarios!$E$2:$H$92,3,FALSE)</f>
        <v>#N/A</v>
      </c>
      <c r="AA707" s="19" t="e">
        <f>VLOOKUP(CONCATENATE($W707,$X707),Mtz_Horarios!$E$2:$H$92,4,FALSE)</f>
        <v>#N/A</v>
      </c>
      <c r="AB707" s="15" t="e">
        <f>VLOOKUP(CONCATENATE($M707,$N707,$T707),Oferta!$B$2:$Q$360,16,FALSE)</f>
        <v>#N/A</v>
      </c>
      <c r="AC707" s="15" t="e">
        <f>VLOOKUP(CONCATENATE($M707,$N707,$T707),Oferta!$B$2:$Q$360,15,FALSE)</f>
        <v>#N/A</v>
      </c>
      <c r="AI707" s="5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12"/>
      <c r="AW707" s="12"/>
    </row>
    <row r="708" spans="1:49" ht="15" customHeight="1">
      <c r="A708" s="12"/>
      <c r="B708" s="12"/>
      <c r="C708" s="12"/>
      <c r="D708" s="12"/>
      <c r="E708" s="12"/>
      <c r="F708" s="12"/>
      <c r="G708" s="12"/>
      <c r="H708" s="12" t="e">
        <f t="shared" si="8"/>
        <v>#N/A</v>
      </c>
      <c r="I708" s="12" t="e">
        <f>VLOOKUP(CONCATENATE(N708,T708),Simulador!$H$26:$H$33,1,FALSE)</f>
        <v>#N/A</v>
      </c>
      <c r="J708" s="12" t="e">
        <f t="shared" si="9"/>
        <v>#N/A</v>
      </c>
      <c r="K708" s="13" t="e">
        <f t="shared" si="10"/>
        <v>#N/A</v>
      </c>
      <c r="L708" s="12" t="e">
        <f t="shared" si="11"/>
        <v>#N/A</v>
      </c>
      <c r="M708" s="14" t="s">
        <v>31</v>
      </c>
      <c r="N708" s="3" t="s">
        <v>59</v>
      </c>
      <c r="O708" s="20" t="str">
        <f>VLOOKUP(CONCATENATE($M708,$N708),Curriculos!$A$2:$J$332,4,FALSE)</f>
        <v>ECONOMIA INDUSTRIAL</v>
      </c>
      <c r="P708" s="21" t="str">
        <f>VLOOKUP(CONCATENATE($M708,$N708),Curriculos!$A$2:$J$332,5,FALSE)</f>
        <v>OB</v>
      </c>
      <c r="Q708" s="21" t="str">
        <f>VLOOKUP($N708,Oferta!$D$2:$P$100,5,FALSE)</f>
        <v>T</v>
      </c>
      <c r="R708" s="21">
        <f>VLOOKUP(CONCATENATE($M708,$N708),Curriculos!$A$2:$J$332,8,FALSE)</f>
        <v>60</v>
      </c>
      <c r="S708" s="5" t="s">
        <v>33</v>
      </c>
      <c r="T708" s="22" t="s">
        <v>29</v>
      </c>
      <c r="U708" s="21" t="str">
        <f>VLOOKUP(CONCATENATE($M708,$N708),Curriculos!$A$2:$J$332,10,FALSE)</f>
        <v>DCEC</v>
      </c>
      <c r="V708" s="20" t="e">
        <f>VLOOKUP(CONCATENATE($M708,$N708,$T708),Oferta!$B$2:$R$360,17,FALSE)</f>
        <v>#N/A</v>
      </c>
      <c r="W708" s="20" t="e">
        <f>VLOOKUP(CONCATENATE($M708,$N708,$T708),Oferta!$B$2:$Q$360,12,FALSE)</f>
        <v>#N/A</v>
      </c>
      <c r="X708" s="22">
        <v>1</v>
      </c>
      <c r="Y708" s="23" t="e">
        <f>VLOOKUP(CONCATENATE($W708,$X708),Mtz_Horarios!$E$2:$H$92,2,FALSE)</f>
        <v>#N/A</v>
      </c>
      <c r="Z708" s="23" t="e">
        <f>VLOOKUP(CONCATENATE($W708,$X708),Mtz_Horarios!$E$2:$H$92,3,FALSE)</f>
        <v>#N/A</v>
      </c>
      <c r="AA708" s="24" t="e">
        <f>VLOOKUP(CONCATENATE($W708,$X708),Mtz_Horarios!$E$2:$H$92,4,FALSE)</f>
        <v>#N/A</v>
      </c>
      <c r="AB708" s="20" t="e">
        <f>VLOOKUP(CONCATENATE($M708,$N708,$T708),Oferta!$B$2:$Q$360,16,FALSE)</f>
        <v>#N/A</v>
      </c>
      <c r="AC708" s="20" t="e">
        <f>VLOOKUP(CONCATENATE($M708,$N708,$T708),Oferta!$B$2:$Q$360,15,FALSE)</f>
        <v>#N/A</v>
      </c>
      <c r="AI708" s="5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12"/>
      <c r="AW708" s="12"/>
    </row>
    <row r="709" spans="1:49" ht="15" customHeight="1">
      <c r="A709" s="12"/>
      <c r="B709" s="12"/>
      <c r="C709" s="12"/>
      <c r="D709" s="12"/>
      <c r="E709" s="12"/>
      <c r="F709" s="12"/>
      <c r="G709" s="12"/>
      <c r="H709" s="12" t="e">
        <f t="shared" si="8"/>
        <v>#N/A</v>
      </c>
      <c r="I709" s="12" t="e">
        <f>VLOOKUP(CONCATENATE(N709,T709),Simulador!$H$26:$H$33,1,FALSE)</f>
        <v>#N/A</v>
      </c>
      <c r="J709" s="12" t="e">
        <f t="shared" si="9"/>
        <v>#N/A</v>
      </c>
      <c r="K709" s="13" t="e">
        <f t="shared" si="10"/>
        <v>#N/A</v>
      </c>
      <c r="L709" s="12" t="e">
        <f t="shared" si="11"/>
        <v>#N/A</v>
      </c>
      <c r="M709" s="14" t="s">
        <v>31</v>
      </c>
      <c r="N709" s="3" t="s">
        <v>59</v>
      </c>
      <c r="O709" s="20" t="str">
        <f>VLOOKUP(CONCATENATE($M709,$N709),Curriculos!$A$2:$J$332,4,FALSE)</f>
        <v>ECONOMIA INDUSTRIAL</v>
      </c>
      <c r="P709" s="21" t="str">
        <f>VLOOKUP(CONCATENATE($M709,$N709),Curriculos!$A$2:$J$332,5,FALSE)</f>
        <v>OB</v>
      </c>
      <c r="Q709" s="21" t="str">
        <f>VLOOKUP($N709,Oferta!$D$2:$P$100,5,FALSE)</f>
        <v>T</v>
      </c>
      <c r="R709" s="21">
        <f>VLOOKUP(CONCATENATE($M709,$N709),Curriculos!$A$2:$J$332,8,FALSE)</f>
        <v>60</v>
      </c>
      <c r="S709" s="5" t="s">
        <v>33</v>
      </c>
      <c r="T709" s="22" t="s">
        <v>29</v>
      </c>
      <c r="U709" s="21" t="str">
        <f>VLOOKUP(CONCATENATE($M709,$N709),Curriculos!$A$2:$J$332,10,FALSE)</f>
        <v>DCEC</v>
      </c>
      <c r="V709" s="20" t="e">
        <f>VLOOKUP(CONCATENATE($M709,$N709,$T709),Oferta!$B$2:$R$360,17,FALSE)</f>
        <v>#N/A</v>
      </c>
      <c r="W709" s="20" t="e">
        <f>VLOOKUP(CONCATENATE($M709,$N709,$T709),Oferta!$B$2:$Q$360,12,FALSE)</f>
        <v>#N/A</v>
      </c>
      <c r="X709" s="22">
        <v>2</v>
      </c>
      <c r="Y709" s="23" t="e">
        <f>VLOOKUP(CONCATENATE($W709,$X709),Mtz_Horarios!$E$2:$H$92,2,FALSE)</f>
        <v>#N/A</v>
      </c>
      <c r="Z709" s="23" t="e">
        <f>VLOOKUP(CONCATENATE($W709,$X709),Mtz_Horarios!$E$2:$H$92,3,FALSE)</f>
        <v>#N/A</v>
      </c>
      <c r="AA709" s="24" t="e">
        <f>VLOOKUP(CONCATENATE($W709,$X709),Mtz_Horarios!$E$2:$H$92,4,FALSE)</f>
        <v>#N/A</v>
      </c>
      <c r="AB709" s="20" t="e">
        <f>VLOOKUP(CONCATENATE($M709,$N709,$T709),Oferta!$B$2:$Q$360,16,FALSE)</f>
        <v>#N/A</v>
      </c>
      <c r="AC709" s="20" t="e">
        <f>VLOOKUP(CONCATENATE($M709,$N709,$T709),Oferta!$B$2:$Q$360,15,FALSE)</f>
        <v>#N/A</v>
      </c>
      <c r="AI709" s="5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12"/>
      <c r="AW709" s="12"/>
    </row>
    <row r="710" spans="1:49" ht="15" customHeight="1">
      <c r="A710" s="12"/>
      <c r="B710" s="12"/>
      <c r="C710" s="12"/>
      <c r="D710" s="12"/>
      <c r="E710" s="12"/>
      <c r="F710" s="12"/>
      <c r="G710" s="12"/>
      <c r="H710" s="12" t="e">
        <f t="shared" si="8"/>
        <v>#N/A</v>
      </c>
      <c r="I710" s="12" t="e">
        <f>VLOOKUP(CONCATENATE(N710,T710),Simulador!$H$26:$H$33,1,FALSE)</f>
        <v>#N/A</v>
      </c>
      <c r="J710" s="12" t="e">
        <f t="shared" si="9"/>
        <v>#N/A</v>
      </c>
      <c r="K710" s="13" t="e">
        <f t="shared" si="10"/>
        <v>#N/A</v>
      </c>
      <c r="L710" s="12" t="e">
        <f t="shared" si="11"/>
        <v>#N/A</v>
      </c>
      <c r="M710" s="14" t="s">
        <v>31</v>
      </c>
      <c r="N710" s="3" t="s">
        <v>59</v>
      </c>
      <c r="O710" s="20" t="str">
        <f>VLOOKUP(CONCATENATE($M710,$N710),Curriculos!$A$2:$J$332,4,FALSE)</f>
        <v>ECONOMIA INDUSTRIAL</v>
      </c>
      <c r="P710" s="21" t="str">
        <f>VLOOKUP(CONCATENATE($M710,$N710),Curriculos!$A$2:$J$332,5,FALSE)</f>
        <v>OB</v>
      </c>
      <c r="Q710" s="21" t="str">
        <f>VLOOKUP($N710,Oferta!$D$2:$P$100,5,FALSE)</f>
        <v>T</v>
      </c>
      <c r="R710" s="21">
        <f>VLOOKUP(CONCATENATE($M710,$N710),Curriculos!$A$2:$J$332,8,FALSE)</f>
        <v>60</v>
      </c>
      <c r="S710" s="5" t="s">
        <v>33</v>
      </c>
      <c r="T710" s="22" t="s">
        <v>29</v>
      </c>
      <c r="U710" s="21" t="str">
        <f>VLOOKUP(CONCATENATE($M710,$N710),Curriculos!$A$2:$J$332,10,FALSE)</f>
        <v>DCEC</v>
      </c>
      <c r="V710" s="20" t="e">
        <f>VLOOKUP(CONCATENATE($M710,$N710,$T710),Oferta!$B$2:$R$360,17,FALSE)</f>
        <v>#N/A</v>
      </c>
      <c r="W710" s="20" t="e">
        <f>VLOOKUP(CONCATENATE($M710,$N710,$T710),Oferta!$B$2:$Q$360,12,FALSE)</f>
        <v>#N/A</v>
      </c>
      <c r="X710" s="22">
        <v>3</v>
      </c>
      <c r="Y710" s="23" t="e">
        <f>VLOOKUP(CONCATENATE($W710,$X710),Mtz_Horarios!$E$2:$H$92,2,FALSE)</f>
        <v>#N/A</v>
      </c>
      <c r="Z710" s="23" t="e">
        <f>VLOOKUP(CONCATENATE($W710,$X710),Mtz_Horarios!$E$2:$H$92,3,FALSE)</f>
        <v>#N/A</v>
      </c>
      <c r="AA710" s="24" t="e">
        <f>VLOOKUP(CONCATENATE($W710,$X710),Mtz_Horarios!$E$2:$H$92,4,FALSE)</f>
        <v>#N/A</v>
      </c>
      <c r="AB710" s="20" t="e">
        <f>VLOOKUP(CONCATENATE($M710,$N710,$T710),Oferta!$B$2:$Q$360,16,FALSE)</f>
        <v>#N/A</v>
      </c>
      <c r="AC710" s="20" t="e">
        <f>VLOOKUP(CONCATENATE($M710,$N710,$T710),Oferta!$B$2:$Q$360,15,FALSE)</f>
        <v>#N/A</v>
      </c>
      <c r="AI710" s="5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12"/>
      <c r="AW710" s="12"/>
    </row>
    <row r="711" spans="1:49" ht="15" customHeight="1">
      <c r="A711" s="12"/>
      <c r="B711" s="12"/>
      <c r="C711" s="12"/>
      <c r="D711" s="12"/>
      <c r="E711" s="12"/>
      <c r="F711" s="12"/>
      <c r="G711" s="12"/>
      <c r="H711" s="12" t="e">
        <f t="shared" si="8"/>
        <v>#N/A</v>
      </c>
      <c r="I711" s="12" t="e">
        <f>VLOOKUP(CONCATENATE(N711,T711),Simulador!$H$26:$H$33,1,FALSE)</f>
        <v>#N/A</v>
      </c>
      <c r="J711" s="12" t="e">
        <f t="shared" si="9"/>
        <v>#N/A</v>
      </c>
      <c r="K711" s="13" t="e">
        <f t="shared" si="10"/>
        <v>#N/A</v>
      </c>
      <c r="L711" s="12" t="e">
        <f t="shared" si="11"/>
        <v>#N/A</v>
      </c>
      <c r="M711" s="14" t="s">
        <v>31</v>
      </c>
      <c r="N711" s="3" t="s">
        <v>59</v>
      </c>
      <c r="O711" s="20" t="str">
        <f>VLOOKUP(CONCATENATE($M711,$N711),Curriculos!$A$2:$J$332,4,FALSE)</f>
        <v>ECONOMIA INDUSTRIAL</v>
      </c>
      <c r="P711" s="21" t="str">
        <f>VLOOKUP(CONCATENATE($M711,$N711),Curriculos!$A$2:$J$332,5,FALSE)</f>
        <v>OB</v>
      </c>
      <c r="Q711" s="21" t="str">
        <f>VLOOKUP($N711,Oferta!$D$2:$P$100,5,FALSE)</f>
        <v>T</v>
      </c>
      <c r="R711" s="21">
        <f>VLOOKUP(CONCATENATE($M711,$N711),Curriculos!$A$2:$J$332,8,FALSE)</f>
        <v>60</v>
      </c>
      <c r="S711" s="5" t="s">
        <v>33</v>
      </c>
      <c r="T711" s="22" t="s">
        <v>29</v>
      </c>
      <c r="U711" s="21" t="str">
        <f>VLOOKUP(CONCATENATE($M711,$N711),Curriculos!$A$2:$J$332,10,FALSE)</f>
        <v>DCEC</v>
      </c>
      <c r="V711" s="20" t="e">
        <f>VLOOKUP(CONCATENATE($M711,$N711,$T711),Oferta!$B$2:$R$360,17,FALSE)</f>
        <v>#N/A</v>
      </c>
      <c r="W711" s="20" t="e">
        <f>VLOOKUP(CONCATENATE($M711,$N711,$T711),Oferta!$B$2:$Q$360,12,FALSE)</f>
        <v>#N/A</v>
      </c>
      <c r="X711" s="22">
        <v>4</v>
      </c>
      <c r="Y711" s="23" t="e">
        <f>VLOOKUP(CONCATENATE($W711,$X711),Mtz_Horarios!$E$2:$H$92,2,FALSE)</f>
        <v>#N/A</v>
      </c>
      <c r="Z711" s="23" t="e">
        <f>VLOOKUP(CONCATENATE($W711,$X711),Mtz_Horarios!$E$2:$H$92,3,FALSE)</f>
        <v>#N/A</v>
      </c>
      <c r="AA711" s="24" t="e">
        <f>VLOOKUP(CONCATENATE($W711,$X711),Mtz_Horarios!$E$2:$H$92,4,FALSE)</f>
        <v>#N/A</v>
      </c>
      <c r="AB711" s="20" t="e">
        <f>VLOOKUP(CONCATENATE($M711,$N711,$T711),Oferta!$B$2:$Q$360,16,FALSE)</f>
        <v>#N/A</v>
      </c>
      <c r="AC711" s="20" t="e">
        <f>VLOOKUP(CONCATENATE($M711,$N711,$T711),Oferta!$B$2:$Q$360,15,FALSE)</f>
        <v>#N/A</v>
      </c>
      <c r="AI711" s="5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12"/>
      <c r="AW711" s="12"/>
    </row>
    <row r="712" spans="1:49" ht="15" customHeight="1">
      <c r="A712" s="12"/>
      <c r="B712" s="12"/>
      <c r="C712" s="12"/>
      <c r="D712" s="12"/>
      <c r="E712" s="12"/>
      <c r="F712" s="12"/>
      <c r="G712" s="12"/>
      <c r="H712" s="12" t="e">
        <f t="shared" si="8"/>
        <v>#N/A</v>
      </c>
      <c r="I712" s="12" t="e">
        <f>VLOOKUP(CONCATENATE(N712,T712),Simulador!$H$26:$H$33,1,FALSE)</f>
        <v>#N/A</v>
      </c>
      <c r="J712" s="12" t="e">
        <f t="shared" si="9"/>
        <v>#N/A</v>
      </c>
      <c r="K712" s="13" t="e">
        <f t="shared" si="10"/>
        <v>#N/A</v>
      </c>
      <c r="L712" s="12" t="e">
        <f t="shared" si="11"/>
        <v>#N/A</v>
      </c>
      <c r="M712" s="14" t="s">
        <v>22</v>
      </c>
      <c r="N712" s="3" t="s">
        <v>59</v>
      </c>
      <c r="O712" s="20" t="str">
        <f>VLOOKUP(CONCATENATE($M712,$N712),Curriculos!$A$2:$J$332,4,FALSE)</f>
        <v>ECONOMIA INDUSTRIAL</v>
      </c>
      <c r="P712" s="21" t="str">
        <f>VLOOKUP(CONCATENATE($M712,$N712),Curriculos!$A$2:$J$332,5,FALSE)</f>
        <v>OB</v>
      </c>
      <c r="Q712" s="21" t="str">
        <f>VLOOKUP($N712,Oferta!$D$2:$P$100,5,FALSE)</f>
        <v>T</v>
      </c>
      <c r="R712" s="21">
        <f>VLOOKUP(CONCATENATE($M712,$N712),Curriculos!$A$2:$J$332,8,FALSE)</f>
        <v>60</v>
      </c>
      <c r="S712" s="5" t="s">
        <v>33</v>
      </c>
      <c r="T712" s="22" t="s">
        <v>24</v>
      </c>
      <c r="U712" s="21" t="str">
        <f>VLOOKUP(CONCATENATE($M712,$N712),Curriculos!$A$2:$J$332,10,FALSE)</f>
        <v>DCEC</v>
      </c>
      <c r="V712" s="20" t="e">
        <f>VLOOKUP(CONCATENATE($M712,$N712,$T712),Oferta!$B$2:$R$360,17,FALSE)</f>
        <v>#N/A</v>
      </c>
      <c r="W712" s="20" t="e">
        <f>VLOOKUP(CONCATENATE($M712,$N712,$T712),Oferta!$B$2:$Q$360,12,FALSE)</f>
        <v>#N/A</v>
      </c>
      <c r="X712" s="22">
        <v>1</v>
      </c>
      <c r="Y712" s="23" t="e">
        <f>VLOOKUP(CONCATENATE($W712,$X712),Mtz_Horarios!$E$2:$H$92,2,FALSE)</f>
        <v>#N/A</v>
      </c>
      <c r="Z712" s="23" t="e">
        <f>VLOOKUP(CONCATENATE($W712,$X712),Mtz_Horarios!$E$2:$H$92,3,FALSE)</f>
        <v>#N/A</v>
      </c>
      <c r="AA712" s="24" t="e">
        <f>VLOOKUP(CONCATENATE($W712,$X712),Mtz_Horarios!$E$2:$H$92,4,FALSE)</f>
        <v>#N/A</v>
      </c>
      <c r="AB712" s="20" t="e">
        <f>VLOOKUP(CONCATENATE($M712,$N712,$T712),Oferta!$B$2:$Q$360,16,FALSE)</f>
        <v>#N/A</v>
      </c>
      <c r="AC712" s="20" t="e">
        <f>VLOOKUP(CONCATENATE($M712,$N712,$T712),Oferta!$B$2:$Q$360,15,FALSE)</f>
        <v>#N/A</v>
      </c>
      <c r="AI712" s="5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12"/>
      <c r="AW712" s="12"/>
    </row>
    <row r="713" spans="1:49" ht="15" customHeight="1">
      <c r="A713" s="12"/>
      <c r="B713" s="12"/>
      <c r="C713" s="12"/>
      <c r="D713" s="12"/>
      <c r="E713" s="12"/>
      <c r="F713" s="12"/>
      <c r="G713" s="12"/>
      <c r="H713" s="12" t="e">
        <f t="shared" si="8"/>
        <v>#N/A</v>
      </c>
      <c r="I713" s="12" t="e">
        <f>VLOOKUP(CONCATENATE(N713,T713),Simulador!$H$26:$H$33,1,FALSE)</f>
        <v>#N/A</v>
      </c>
      <c r="J713" s="12" t="e">
        <f t="shared" si="9"/>
        <v>#N/A</v>
      </c>
      <c r="K713" s="13" t="e">
        <f t="shared" si="10"/>
        <v>#N/A</v>
      </c>
      <c r="L713" s="12" t="e">
        <f t="shared" si="11"/>
        <v>#N/A</v>
      </c>
      <c r="M713" s="14" t="s">
        <v>22</v>
      </c>
      <c r="N713" s="3" t="s">
        <v>59</v>
      </c>
      <c r="O713" s="20" t="str">
        <f>VLOOKUP(CONCATENATE($M713,$N713),Curriculos!$A$2:$J$332,4,FALSE)</f>
        <v>ECONOMIA INDUSTRIAL</v>
      </c>
      <c r="P713" s="21" t="str">
        <f>VLOOKUP(CONCATENATE($M713,$N713),Curriculos!$A$2:$J$332,5,FALSE)</f>
        <v>OB</v>
      </c>
      <c r="Q713" s="21" t="str">
        <f>VLOOKUP($N713,Oferta!$D$2:$P$100,5,FALSE)</f>
        <v>T</v>
      </c>
      <c r="R713" s="21">
        <f>VLOOKUP(CONCATENATE($M713,$N713),Curriculos!$A$2:$J$332,8,FALSE)</f>
        <v>60</v>
      </c>
      <c r="S713" s="5" t="s">
        <v>33</v>
      </c>
      <c r="T713" s="22" t="s">
        <v>24</v>
      </c>
      <c r="U713" s="21" t="str">
        <f>VLOOKUP(CONCATENATE($M713,$N713),Curriculos!$A$2:$J$332,10,FALSE)</f>
        <v>DCEC</v>
      </c>
      <c r="V713" s="20" t="e">
        <f>VLOOKUP(CONCATENATE($M713,$N713,$T713),Oferta!$B$2:$R$360,17,FALSE)</f>
        <v>#N/A</v>
      </c>
      <c r="W713" s="20" t="e">
        <f>VLOOKUP(CONCATENATE($M713,$N713,$T713),Oferta!$B$2:$Q$360,12,FALSE)</f>
        <v>#N/A</v>
      </c>
      <c r="X713" s="22">
        <v>2</v>
      </c>
      <c r="Y713" s="23" t="e">
        <f>VLOOKUP(CONCATENATE($W713,$X713),Mtz_Horarios!$E$2:$H$92,2,FALSE)</f>
        <v>#N/A</v>
      </c>
      <c r="Z713" s="23" t="e">
        <f>VLOOKUP(CONCATENATE($W713,$X713),Mtz_Horarios!$E$2:$H$92,3,FALSE)</f>
        <v>#N/A</v>
      </c>
      <c r="AA713" s="24" t="e">
        <f>VLOOKUP(CONCATENATE($W713,$X713),Mtz_Horarios!$E$2:$H$92,4,FALSE)</f>
        <v>#N/A</v>
      </c>
      <c r="AB713" s="20" t="e">
        <f>VLOOKUP(CONCATENATE($M713,$N713,$T713),Oferta!$B$2:$Q$360,16,FALSE)</f>
        <v>#N/A</v>
      </c>
      <c r="AC713" s="20" t="e">
        <f>VLOOKUP(CONCATENATE($M713,$N713,$T713),Oferta!$B$2:$Q$360,15,FALSE)</f>
        <v>#N/A</v>
      </c>
      <c r="AI713" s="5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12"/>
      <c r="AW713" s="12"/>
    </row>
    <row r="714" spans="1:49" ht="15" customHeight="1">
      <c r="A714" s="12"/>
      <c r="B714" s="12"/>
      <c r="C714" s="12"/>
      <c r="D714" s="12"/>
      <c r="E714" s="12"/>
      <c r="F714" s="12"/>
      <c r="G714" s="12"/>
      <c r="H714" s="12" t="e">
        <f t="shared" si="8"/>
        <v>#N/A</v>
      </c>
      <c r="I714" s="12" t="e">
        <f>VLOOKUP(CONCATENATE(N714,T714),Simulador!$H$26:$H$33,1,FALSE)</f>
        <v>#N/A</v>
      </c>
      <c r="J714" s="12" t="e">
        <f t="shared" si="9"/>
        <v>#N/A</v>
      </c>
      <c r="K714" s="13" t="e">
        <f t="shared" si="10"/>
        <v>#N/A</v>
      </c>
      <c r="L714" s="12" t="e">
        <f t="shared" si="11"/>
        <v>#N/A</v>
      </c>
      <c r="M714" s="14" t="s">
        <v>22</v>
      </c>
      <c r="N714" s="3" t="s">
        <v>59</v>
      </c>
      <c r="O714" s="20" t="str">
        <f>VLOOKUP(CONCATENATE($M714,$N714),Curriculos!$A$2:$J$332,4,FALSE)</f>
        <v>ECONOMIA INDUSTRIAL</v>
      </c>
      <c r="P714" s="21" t="str">
        <f>VLOOKUP(CONCATENATE($M714,$N714),Curriculos!$A$2:$J$332,5,FALSE)</f>
        <v>OB</v>
      </c>
      <c r="Q714" s="21" t="str">
        <f>VLOOKUP($N714,Oferta!$D$2:$P$100,5,FALSE)</f>
        <v>T</v>
      </c>
      <c r="R714" s="21">
        <f>VLOOKUP(CONCATENATE($M714,$N714),Curriculos!$A$2:$J$332,8,FALSE)</f>
        <v>60</v>
      </c>
      <c r="S714" s="5" t="s">
        <v>33</v>
      </c>
      <c r="T714" s="22" t="s">
        <v>24</v>
      </c>
      <c r="U714" s="21" t="str">
        <f>VLOOKUP(CONCATENATE($M714,$N714),Curriculos!$A$2:$J$332,10,FALSE)</f>
        <v>DCEC</v>
      </c>
      <c r="V714" s="20" t="e">
        <f>VLOOKUP(CONCATENATE($M714,$N714,$T714),Oferta!$B$2:$R$360,17,FALSE)</f>
        <v>#N/A</v>
      </c>
      <c r="W714" s="20" t="e">
        <f>VLOOKUP(CONCATENATE($M714,$N714,$T714),Oferta!$B$2:$Q$360,12,FALSE)</f>
        <v>#N/A</v>
      </c>
      <c r="X714" s="22">
        <v>3</v>
      </c>
      <c r="Y714" s="23" t="e">
        <f>VLOOKUP(CONCATENATE($W714,$X714),Mtz_Horarios!$E$2:$H$92,2,FALSE)</f>
        <v>#N/A</v>
      </c>
      <c r="Z714" s="23" t="e">
        <f>VLOOKUP(CONCATENATE($W714,$X714),Mtz_Horarios!$E$2:$H$92,3,FALSE)</f>
        <v>#N/A</v>
      </c>
      <c r="AA714" s="24" t="e">
        <f>VLOOKUP(CONCATENATE($W714,$X714),Mtz_Horarios!$E$2:$H$92,4,FALSE)</f>
        <v>#N/A</v>
      </c>
      <c r="AB714" s="20" t="e">
        <f>VLOOKUP(CONCATENATE($M714,$N714,$T714),Oferta!$B$2:$Q$360,16,FALSE)</f>
        <v>#N/A</v>
      </c>
      <c r="AC714" s="20" t="e">
        <f>VLOOKUP(CONCATENATE($M714,$N714,$T714),Oferta!$B$2:$Q$360,15,FALSE)</f>
        <v>#N/A</v>
      </c>
      <c r="AI714" s="5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12"/>
      <c r="AW714" s="12"/>
    </row>
    <row r="715" spans="1:49" ht="15" customHeight="1">
      <c r="A715" s="12"/>
      <c r="B715" s="12"/>
      <c r="C715" s="12"/>
      <c r="D715" s="12"/>
      <c r="E715" s="12"/>
      <c r="F715" s="12"/>
      <c r="G715" s="12"/>
      <c r="H715" s="12" t="e">
        <f t="shared" si="8"/>
        <v>#N/A</v>
      </c>
      <c r="I715" s="12" t="e">
        <f>VLOOKUP(CONCATENATE(N715,T715),Simulador!$H$26:$H$33,1,FALSE)</f>
        <v>#N/A</v>
      </c>
      <c r="J715" s="12" t="e">
        <f t="shared" si="9"/>
        <v>#N/A</v>
      </c>
      <c r="K715" s="13" t="e">
        <f t="shared" si="10"/>
        <v>#N/A</v>
      </c>
      <c r="L715" s="12" t="e">
        <f t="shared" si="11"/>
        <v>#N/A</v>
      </c>
      <c r="M715" s="14" t="s">
        <v>22</v>
      </c>
      <c r="N715" s="3" t="s">
        <v>59</v>
      </c>
      <c r="O715" s="20" t="str">
        <f>VLOOKUP(CONCATENATE($M715,$N715),Curriculos!$A$2:$J$332,4,FALSE)</f>
        <v>ECONOMIA INDUSTRIAL</v>
      </c>
      <c r="P715" s="21" t="str">
        <f>VLOOKUP(CONCATENATE($M715,$N715),Curriculos!$A$2:$J$332,5,FALSE)</f>
        <v>OB</v>
      </c>
      <c r="Q715" s="21" t="str">
        <f>VLOOKUP($N715,Oferta!$D$2:$P$100,5,FALSE)</f>
        <v>T</v>
      </c>
      <c r="R715" s="21">
        <f>VLOOKUP(CONCATENATE($M715,$N715),Curriculos!$A$2:$J$332,8,FALSE)</f>
        <v>60</v>
      </c>
      <c r="S715" s="5" t="s">
        <v>33</v>
      </c>
      <c r="T715" s="22" t="s">
        <v>24</v>
      </c>
      <c r="U715" s="21" t="str">
        <f>VLOOKUP(CONCATENATE($M715,$N715),Curriculos!$A$2:$J$332,10,FALSE)</f>
        <v>DCEC</v>
      </c>
      <c r="V715" s="20" t="e">
        <f>VLOOKUP(CONCATENATE($M715,$N715,$T715),Oferta!$B$2:$R$360,17,FALSE)</f>
        <v>#N/A</v>
      </c>
      <c r="W715" s="20" t="e">
        <f>VLOOKUP(CONCATENATE($M715,$N715,$T715),Oferta!$B$2:$Q$360,12,FALSE)</f>
        <v>#N/A</v>
      </c>
      <c r="X715" s="22">
        <v>4</v>
      </c>
      <c r="Y715" s="23" t="e">
        <f>VLOOKUP(CONCATENATE($W715,$X715),Mtz_Horarios!$E$2:$H$92,2,FALSE)</f>
        <v>#N/A</v>
      </c>
      <c r="Z715" s="23" t="e">
        <f>VLOOKUP(CONCATENATE($W715,$X715),Mtz_Horarios!$E$2:$H$92,3,FALSE)</f>
        <v>#N/A</v>
      </c>
      <c r="AA715" s="24" t="e">
        <f>VLOOKUP(CONCATENATE($W715,$X715),Mtz_Horarios!$E$2:$H$92,4,FALSE)</f>
        <v>#N/A</v>
      </c>
      <c r="AB715" s="20" t="e">
        <f>VLOOKUP(CONCATENATE($M715,$N715,$T715),Oferta!$B$2:$Q$360,16,FALSE)</f>
        <v>#N/A</v>
      </c>
      <c r="AC715" s="20" t="e">
        <f>VLOOKUP(CONCATENATE($M715,$N715,$T715),Oferta!$B$2:$Q$360,15,FALSE)</f>
        <v>#N/A</v>
      </c>
      <c r="AI715" s="5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12"/>
      <c r="AW715" s="12"/>
    </row>
    <row r="716" spans="1:49" ht="15" customHeight="1">
      <c r="A716" s="12"/>
      <c r="B716" s="12"/>
      <c r="C716" s="12"/>
      <c r="D716" s="12"/>
      <c r="E716" s="12"/>
      <c r="F716" s="12"/>
      <c r="G716" s="12"/>
      <c r="H716" s="12" t="e">
        <f t="shared" si="8"/>
        <v>#N/A</v>
      </c>
      <c r="I716" s="12" t="e">
        <f>VLOOKUP(CONCATENATE(N716,T716),Simulador!$H$26:$H$33,1,FALSE)</f>
        <v>#N/A</v>
      </c>
      <c r="J716" s="12" t="e">
        <f t="shared" si="9"/>
        <v>#N/A</v>
      </c>
      <c r="K716" s="13" t="e">
        <f t="shared" si="10"/>
        <v>#N/A</v>
      </c>
      <c r="L716" s="12" t="e">
        <f t="shared" si="11"/>
        <v>#N/A</v>
      </c>
      <c r="M716" s="14" t="s">
        <v>31</v>
      </c>
      <c r="N716" s="3" t="s">
        <v>60</v>
      </c>
      <c r="O716" s="15" t="str">
        <f>VLOOKUP(CONCATENATE($M716,$N716),Curriculos!$A$2:$J$332,4,FALSE)</f>
        <v>ECONOMIA INSTITUCIONAL</v>
      </c>
      <c r="P716" s="16" t="str">
        <f>VLOOKUP(CONCATENATE($M716,$N716),Curriculos!$A$2:$J$332,5,FALSE)</f>
        <v>OP</v>
      </c>
      <c r="Q716" s="16" t="e">
        <f>VLOOKUP($N716,Oferta!$D$2:$P$100,5,FALSE)</f>
        <v>#N/A</v>
      </c>
      <c r="R716" s="16">
        <f>VLOOKUP(CONCATENATE($M716,$N716),Curriculos!$A$2:$J$332,8,FALSE)</f>
        <v>60</v>
      </c>
      <c r="S716" s="17" t="s">
        <v>33</v>
      </c>
      <c r="T716" s="17" t="s">
        <v>24</v>
      </c>
      <c r="U716" s="16" t="str">
        <f>VLOOKUP(CONCATENATE($M716,$N716),Curriculos!$A$2:$J$332,10,FALSE)</f>
        <v>DCEC</v>
      </c>
      <c r="V716" s="15" t="e">
        <f>VLOOKUP(CONCATENATE($M716,$N716,$T716),Oferta!$B$2:$R$360,17,FALSE)</f>
        <v>#N/A</v>
      </c>
      <c r="W716" s="15" t="e">
        <f>VLOOKUP(CONCATENATE($M716,$N716,$T716),Oferta!$B$2:$Q$360,12,FALSE)</f>
        <v>#N/A</v>
      </c>
      <c r="X716" s="17">
        <v>1</v>
      </c>
      <c r="Y716" s="18" t="e">
        <f>VLOOKUP(CONCATENATE($W716,$X716),Mtz_Horarios!$E$2:$H$92,2,FALSE)</f>
        <v>#N/A</v>
      </c>
      <c r="Z716" s="18" t="e">
        <f>VLOOKUP(CONCATENATE($W716,$X716),Mtz_Horarios!$E$2:$H$92,3,FALSE)</f>
        <v>#N/A</v>
      </c>
      <c r="AA716" s="19" t="e">
        <f>VLOOKUP(CONCATENATE($W716,$X716),Mtz_Horarios!$E$2:$H$92,4,FALSE)</f>
        <v>#N/A</v>
      </c>
      <c r="AB716" s="15" t="e">
        <f>VLOOKUP(CONCATENATE($M716,$N716,$T716),Oferta!$B$2:$Q$360,16,FALSE)</f>
        <v>#N/A</v>
      </c>
      <c r="AC716" s="15" t="e">
        <f>VLOOKUP(CONCATENATE($M716,$N716,$T716),Oferta!$B$2:$Q$360,15,FALSE)</f>
        <v>#N/A</v>
      </c>
      <c r="AI716" s="5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12"/>
      <c r="AW716" s="12"/>
    </row>
    <row r="717" spans="1:49" ht="15" customHeight="1">
      <c r="A717" s="12"/>
      <c r="B717" s="12"/>
      <c r="C717" s="12"/>
      <c r="D717" s="12"/>
      <c r="E717" s="12"/>
      <c r="F717" s="12"/>
      <c r="G717" s="12"/>
      <c r="H717" s="12" t="e">
        <f t="shared" si="8"/>
        <v>#N/A</v>
      </c>
      <c r="I717" s="12" t="e">
        <f>VLOOKUP(CONCATENATE(N717,T717),Simulador!$H$26:$H$33,1,FALSE)</f>
        <v>#N/A</v>
      </c>
      <c r="J717" s="12" t="e">
        <f t="shared" si="9"/>
        <v>#N/A</v>
      </c>
      <c r="K717" s="13" t="e">
        <f t="shared" si="10"/>
        <v>#N/A</v>
      </c>
      <c r="L717" s="12" t="e">
        <f t="shared" si="11"/>
        <v>#N/A</v>
      </c>
      <c r="M717" s="14" t="s">
        <v>31</v>
      </c>
      <c r="N717" s="3" t="s">
        <v>60</v>
      </c>
      <c r="O717" s="15" t="str">
        <f>VLOOKUP(CONCATENATE($M717,$N717),Curriculos!$A$2:$J$332,4,FALSE)</f>
        <v>ECONOMIA INSTITUCIONAL</v>
      </c>
      <c r="P717" s="16" t="str">
        <f>VLOOKUP(CONCATENATE($M717,$N717),Curriculos!$A$2:$J$332,5,FALSE)</f>
        <v>OP</v>
      </c>
      <c r="Q717" s="16" t="e">
        <f>VLOOKUP($N717,Oferta!$D$2:$P$100,5,FALSE)</f>
        <v>#N/A</v>
      </c>
      <c r="R717" s="16">
        <f>VLOOKUP(CONCATENATE($M717,$N717),Curriculos!$A$2:$J$332,8,FALSE)</f>
        <v>60</v>
      </c>
      <c r="S717" s="17" t="s">
        <v>33</v>
      </c>
      <c r="T717" s="17" t="s">
        <v>24</v>
      </c>
      <c r="U717" s="16" t="str">
        <f>VLOOKUP(CONCATENATE($M717,$N717),Curriculos!$A$2:$J$332,10,FALSE)</f>
        <v>DCEC</v>
      </c>
      <c r="V717" s="15" t="e">
        <f>VLOOKUP(CONCATENATE($M717,$N717,$T717),Oferta!$B$2:$R$360,17,FALSE)</f>
        <v>#N/A</v>
      </c>
      <c r="W717" s="15" t="e">
        <f>VLOOKUP(CONCATENATE($M717,$N717,$T717),Oferta!$B$2:$Q$360,12,FALSE)</f>
        <v>#N/A</v>
      </c>
      <c r="X717" s="17">
        <v>2</v>
      </c>
      <c r="Y717" s="18" t="e">
        <f>VLOOKUP(CONCATENATE($W717,$X717),Mtz_Horarios!$E$2:$H$92,2,FALSE)</f>
        <v>#N/A</v>
      </c>
      <c r="Z717" s="18" t="e">
        <f>VLOOKUP(CONCATENATE($W717,$X717),Mtz_Horarios!$E$2:$H$92,3,FALSE)</f>
        <v>#N/A</v>
      </c>
      <c r="AA717" s="19" t="e">
        <f>VLOOKUP(CONCATENATE($W717,$X717),Mtz_Horarios!$E$2:$H$92,4,FALSE)</f>
        <v>#N/A</v>
      </c>
      <c r="AB717" s="15" t="e">
        <f>VLOOKUP(CONCATENATE($M717,$N717,$T717),Oferta!$B$2:$Q$360,16,FALSE)</f>
        <v>#N/A</v>
      </c>
      <c r="AC717" s="15" t="e">
        <f>VLOOKUP(CONCATENATE($M717,$N717,$T717),Oferta!$B$2:$Q$360,15,FALSE)</f>
        <v>#N/A</v>
      </c>
      <c r="AI717" s="5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12"/>
      <c r="AW717" s="12"/>
    </row>
    <row r="718" spans="1:49" ht="15" customHeight="1">
      <c r="A718" s="12"/>
      <c r="B718" s="12"/>
      <c r="C718" s="12"/>
      <c r="D718" s="12"/>
      <c r="E718" s="12"/>
      <c r="F718" s="12"/>
      <c r="G718" s="12"/>
      <c r="H718" s="12" t="e">
        <f t="shared" si="8"/>
        <v>#N/A</v>
      </c>
      <c r="I718" s="12" t="e">
        <f>VLOOKUP(CONCATENATE(N718,T718),Simulador!$H$26:$H$33,1,FALSE)</f>
        <v>#N/A</v>
      </c>
      <c r="J718" s="12" t="e">
        <f t="shared" si="9"/>
        <v>#N/A</v>
      </c>
      <c r="K718" s="13" t="e">
        <f t="shared" si="10"/>
        <v>#N/A</v>
      </c>
      <c r="L718" s="12" t="e">
        <f t="shared" si="11"/>
        <v>#N/A</v>
      </c>
      <c r="M718" s="14" t="s">
        <v>31</v>
      </c>
      <c r="N718" s="3" t="s">
        <v>60</v>
      </c>
      <c r="O718" s="15" t="str">
        <f>VLOOKUP(CONCATENATE($M718,$N718),Curriculos!$A$2:$J$332,4,FALSE)</f>
        <v>ECONOMIA INSTITUCIONAL</v>
      </c>
      <c r="P718" s="16" t="str">
        <f>VLOOKUP(CONCATENATE($M718,$N718),Curriculos!$A$2:$J$332,5,FALSE)</f>
        <v>OP</v>
      </c>
      <c r="Q718" s="16" t="e">
        <f>VLOOKUP($N718,Oferta!$D$2:$P$100,5,FALSE)</f>
        <v>#N/A</v>
      </c>
      <c r="R718" s="16">
        <f>VLOOKUP(CONCATENATE($M718,$N718),Curriculos!$A$2:$J$332,8,FALSE)</f>
        <v>60</v>
      </c>
      <c r="S718" s="17" t="s">
        <v>33</v>
      </c>
      <c r="T718" s="17" t="s">
        <v>24</v>
      </c>
      <c r="U718" s="16" t="str">
        <f>VLOOKUP(CONCATENATE($M718,$N718),Curriculos!$A$2:$J$332,10,FALSE)</f>
        <v>DCEC</v>
      </c>
      <c r="V718" s="15" t="e">
        <f>VLOOKUP(CONCATENATE($M718,$N718,$T718),Oferta!$B$2:$R$360,17,FALSE)</f>
        <v>#N/A</v>
      </c>
      <c r="W718" s="15" t="e">
        <f>VLOOKUP(CONCATENATE($M718,$N718,$T718),Oferta!$B$2:$Q$360,12,FALSE)</f>
        <v>#N/A</v>
      </c>
      <c r="X718" s="17">
        <v>3</v>
      </c>
      <c r="Y718" s="18" t="e">
        <f>VLOOKUP(CONCATENATE($W718,$X718),Mtz_Horarios!$E$2:$H$92,2,FALSE)</f>
        <v>#N/A</v>
      </c>
      <c r="Z718" s="18" t="e">
        <f>VLOOKUP(CONCATENATE($W718,$X718),Mtz_Horarios!$E$2:$H$92,3,FALSE)</f>
        <v>#N/A</v>
      </c>
      <c r="AA718" s="19" t="e">
        <f>VLOOKUP(CONCATENATE($W718,$X718),Mtz_Horarios!$E$2:$H$92,4,FALSE)</f>
        <v>#N/A</v>
      </c>
      <c r="AB718" s="15" t="e">
        <f>VLOOKUP(CONCATENATE($M718,$N718,$T718),Oferta!$B$2:$Q$360,16,FALSE)</f>
        <v>#N/A</v>
      </c>
      <c r="AC718" s="15" t="e">
        <f>VLOOKUP(CONCATENATE($M718,$N718,$T718),Oferta!$B$2:$Q$360,15,FALSE)</f>
        <v>#N/A</v>
      </c>
      <c r="AI718" s="5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12"/>
      <c r="AW718" s="12"/>
    </row>
    <row r="719" spans="1:49" ht="15" customHeight="1">
      <c r="A719" s="12"/>
      <c r="B719" s="12"/>
      <c r="C719" s="12"/>
      <c r="D719" s="12"/>
      <c r="E719" s="12"/>
      <c r="F719" s="12"/>
      <c r="G719" s="12"/>
      <c r="H719" s="12" t="e">
        <f t="shared" si="8"/>
        <v>#N/A</v>
      </c>
      <c r="I719" s="12" t="e">
        <f>VLOOKUP(CONCATENATE(N719,T719),Simulador!$H$26:$H$33,1,FALSE)</f>
        <v>#N/A</v>
      </c>
      <c r="J719" s="12" t="e">
        <f t="shared" si="9"/>
        <v>#N/A</v>
      </c>
      <c r="K719" s="13" t="e">
        <f t="shared" si="10"/>
        <v>#N/A</v>
      </c>
      <c r="L719" s="12" t="e">
        <f t="shared" si="11"/>
        <v>#N/A</v>
      </c>
      <c r="M719" s="14" t="s">
        <v>31</v>
      </c>
      <c r="N719" s="3" t="s">
        <v>60</v>
      </c>
      <c r="O719" s="15" t="str">
        <f>VLOOKUP(CONCATENATE($M719,$N719),Curriculos!$A$2:$J$332,4,FALSE)</f>
        <v>ECONOMIA INSTITUCIONAL</v>
      </c>
      <c r="P719" s="16" t="str">
        <f>VLOOKUP(CONCATENATE($M719,$N719),Curriculos!$A$2:$J$332,5,FALSE)</f>
        <v>OP</v>
      </c>
      <c r="Q719" s="16" t="e">
        <f>VLOOKUP($N719,Oferta!$D$2:$P$100,5,FALSE)</f>
        <v>#N/A</v>
      </c>
      <c r="R719" s="16">
        <f>VLOOKUP(CONCATENATE($M719,$N719),Curriculos!$A$2:$J$332,8,FALSE)</f>
        <v>60</v>
      </c>
      <c r="S719" s="17" t="s">
        <v>33</v>
      </c>
      <c r="T719" s="17" t="s">
        <v>24</v>
      </c>
      <c r="U719" s="16" t="str">
        <f>VLOOKUP(CONCATENATE($M719,$N719),Curriculos!$A$2:$J$332,10,FALSE)</f>
        <v>DCEC</v>
      </c>
      <c r="V719" s="15" t="e">
        <f>VLOOKUP(CONCATENATE($M719,$N719,$T719),Oferta!$B$2:$R$360,17,FALSE)</f>
        <v>#N/A</v>
      </c>
      <c r="W719" s="15" t="e">
        <f>VLOOKUP(CONCATENATE($M719,$N719,$T719),Oferta!$B$2:$Q$360,12,FALSE)</f>
        <v>#N/A</v>
      </c>
      <c r="X719" s="17">
        <v>4</v>
      </c>
      <c r="Y719" s="18" t="e">
        <f>VLOOKUP(CONCATENATE($W719,$X719),Mtz_Horarios!$E$2:$H$92,2,FALSE)</f>
        <v>#N/A</v>
      </c>
      <c r="Z719" s="18" t="e">
        <f>VLOOKUP(CONCATENATE($W719,$X719),Mtz_Horarios!$E$2:$H$92,3,FALSE)</f>
        <v>#N/A</v>
      </c>
      <c r="AA719" s="19" t="e">
        <f>VLOOKUP(CONCATENATE($W719,$X719),Mtz_Horarios!$E$2:$H$92,4,FALSE)</f>
        <v>#N/A</v>
      </c>
      <c r="AB719" s="15" t="e">
        <f>VLOOKUP(CONCATENATE($M719,$N719,$T719),Oferta!$B$2:$Q$360,16,FALSE)</f>
        <v>#N/A</v>
      </c>
      <c r="AC719" s="15" t="e">
        <f>VLOOKUP(CONCATENATE($M719,$N719,$T719),Oferta!$B$2:$Q$360,15,FALSE)</f>
        <v>#N/A</v>
      </c>
      <c r="AI719" s="5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12"/>
      <c r="AW719" s="12"/>
    </row>
    <row r="720" spans="1:49" ht="15" customHeight="1">
      <c r="A720" s="12"/>
      <c r="B720" s="12"/>
      <c r="C720" s="12"/>
      <c r="D720" s="12"/>
      <c r="E720" s="12"/>
      <c r="F720" s="12"/>
      <c r="G720" s="12"/>
      <c r="H720" s="12" t="e">
        <f t="shared" si="8"/>
        <v>#N/A</v>
      </c>
      <c r="I720" s="12" t="e">
        <f>VLOOKUP(CONCATENATE(N720,T720),Simulador!$H$26:$H$33,1,FALSE)</f>
        <v>#N/A</v>
      </c>
      <c r="J720" s="12" t="e">
        <f t="shared" si="9"/>
        <v>#N/A</v>
      </c>
      <c r="K720" s="13" t="e">
        <f t="shared" si="10"/>
        <v>#N/A</v>
      </c>
      <c r="L720" s="12" t="e">
        <f t="shared" si="11"/>
        <v>#N/A</v>
      </c>
      <c r="M720" s="14" t="s">
        <v>31</v>
      </c>
      <c r="N720" s="3" t="s">
        <v>60</v>
      </c>
      <c r="O720" s="20" t="str">
        <f>VLOOKUP(CONCATENATE($M720,$N720),Curriculos!$A$2:$J$332,4,FALSE)</f>
        <v>ECONOMIA INSTITUCIONAL</v>
      </c>
      <c r="P720" s="21" t="str">
        <f>VLOOKUP(CONCATENATE($M720,$N720),Curriculos!$A$2:$J$332,5,FALSE)</f>
        <v>OP</v>
      </c>
      <c r="Q720" s="21" t="e">
        <f>VLOOKUP($N720,Oferta!$D$2:$P$100,5,FALSE)</f>
        <v>#N/A</v>
      </c>
      <c r="R720" s="21">
        <f>VLOOKUP(CONCATENATE($M720,$N720),Curriculos!$A$2:$J$332,8,FALSE)</f>
        <v>60</v>
      </c>
      <c r="S720" s="5" t="s">
        <v>33</v>
      </c>
      <c r="T720" s="22" t="s">
        <v>29</v>
      </c>
      <c r="U720" s="21" t="str">
        <f>VLOOKUP(CONCATENATE($M720,$N720),Curriculos!$A$2:$J$332,10,FALSE)</f>
        <v>DCEC</v>
      </c>
      <c r="V720" s="20" t="e">
        <f>VLOOKUP(CONCATENATE($M720,$N720,$T720),Oferta!$B$2:$R$360,17,FALSE)</f>
        <v>#N/A</v>
      </c>
      <c r="W720" s="20" t="e">
        <f>VLOOKUP(CONCATENATE($M720,$N720,$T720),Oferta!$B$2:$Q$360,12,FALSE)</f>
        <v>#N/A</v>
      </c>
      <c r="X720" s="22">
        <v>1</v>
      </c>
      <c r="Y720" s="23" t="e">
        <f>VLOOKUP(CONCATENATE($W720,$X720),Mtz_Horarios!$E$2:$H$92,2,FALSE)</f>
        <v>#N/A</v>
      </c>
      <c r="Z720" s="23" t="e">
        <f>VLOOKUP(CONCATENATE($W720,$X720),Mtz_Horarios!$E$2:$H$92,3,FALSE)</f>
        <v>#N/A</v>
      </c>
      <c r="AA720" s="24" t="e">
        <f>VLOOKUP(CONCATENATE($W720,$X720),Mtz_Horarios!$E$2:$H$92,4,FALSE)</f>
        <v>#N/A</v>
      </c>
      <c r="AB720" s="20" t="e">
        <f>VLOOKUP(CONCATENATE($M720,$N720,$T720),Oferta!$B$2:$Q$360,16,FALSE)</f>
        <v>#N/A</v>
      </c>
      <c r="AC720" s="20" t="e">
        <f>VLOOKUP(CONCATENATE($M720,$N720,$T720),Oferta!$B$2:$Q$360,15,FALSE)</f>
        <v>#N/A</v>
      </c>
      <c r="AI720" s="5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12"/>
      <c r="AW720" s="12"/>
    </row>
    <row r="721" spans="1:49" ht="15" customHeight="1">
      <c r="A721" s="12"/>
      <c r="B721" s="12"/>
      <c r="C721" s="12"/>
      <c r="D721" s="12"/>
      <c r="E721" s="12"/>
      <c r="F721" s="12"/>
      <c r="G721" s="12"/>
      <c r="H721" s="12" t="e">
        <f t="shared" si="8"/>
        <v>#N/A</v>
      </c>
      <c r="I721" s="12" t="e">
        <f>VLOOKUP(CONCATENATE(N721,T721),Simulador!$H$26:$H$33,1,FALSE)</f>
        <v>#N/A</v>
      </c>
      <c r="J721" s="12" t="e">
        <f t="shared" si="9"/>
        <v>#N/A</v>
      </c>
      <c r="K721" s="13" t="e">
        <f t="shared" si="10"/>
        <v>#N/A</v>
      </c>
      <c r="L721" s="12" t="e">
        <f t="shared" si="11"/>
        <v>#N/A</v>
      </c>
      <c r="M721" s="14" t="s">
        <v>31</v>
      </c>
      <c r="N721" s="3" t="s">
        <v>60</v>
      </c>
      <c r="O721" s="20" t="str">
        <f>VLOOKUP(CONCATENATE($M721,$N721),Curriculos!$A$2:$J$332,4,FALSE)</f>
        <v>ECONOMIA INSTITUCIONAL</v>
      </c>
      <c r="P721" s="21" t="str">
        <f>VLOOKUP(CONCATENATE($M721,$N721),Curriculos!$A$2:$J$332,5,FALSE)</f>
        <v>OP</v>
      </c>
      <c r="Q721" s="21" t="e">
        <f>VLOOKUP($N721,Oferta!$D$2:$P$100,5,FALSE)</f>
        <v>#N/A</v>
      </c>
      <c r="R721" s="21">
        <f>VLOOKUP(CONCATENATE($M721,$N721),Curriculos!$A$2:$J$332,8,FALSE)</f>
        <v>60</v>
      </c>
      <c r="S721" s="5" t="s">
        <v>33</v>
      </c>
      <c r="T721" s="22" t="s">
        <v>29</v>
      </c>
      <c r="U721" s="21" t="str">
        <f>VLOOKUP(CONCATENATE($M721,$N721),Curriculos!$A$2:$J$332,10,FALSE)</f>
        <v>DCEC</v>
      </c>
      <c r="V721" s="20" t="e">
        <f>VLOOKUP(CONCATENATE($M721,$N721,$T721),Oferta!$B$2:$R$360,17,FALSE)</f>
        <v>#N/A</v>
      </c>
      <c r="W721" s="20" t="e">
        <f>VLOOKUP(CONCATENATE($M721,$N721,$T721),Oferta!$B$2:$Q$360,12,FALSE)</f>
        <v>#N/A</v>
      </c>
      <c r="X721" s="22">
        <v>2</v>
      </c>
      <c r="Y721" s="23" t="e">
        <f>VLOOKUP(CONCATENATE($W721,$X721),Mtz_Horarios!$E$2:$H$92,2,FALSE)</f>
        <v>#N/A</v>
      </c>
      <c r="Z721" s="23" t="e">
        <f>VLOOKUP(CONCATENATE($W721,$X721),Mtz_Horarios!$E$2:$H$92,3,FALSE)</f>
        <v>#N/A</v>
      </c>
      <c r="AA721" s="24" t="e">
        <f>VLOOKUP(CONCATENATE($W721,$X721),Mtz_Horarios!$E$2:$H$92,4,FALSE)</f>
        <v>#N/A</v>
      </c>
      <c r="AB721" s="20" t="e">
        <f>VLOOKUP(CONCATENATE($M721,$N721,$T721),Oferta!$B$2:$Q$360,16,FALSE)</f>
        <v>#N/A</v>
      </c>
      <c r="AC721" s="20" t="e">
        <f>VLOOKUP(CONCATENATE($M721,$N721,$T721),Oferta!$B$2:$Q$360,15,FALSE)</f>
        <v>#N/A</v>
      </c>
      <c r="AI721" s="5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12"/>
      <c r="AW721" s="12"/>
    </row>
    <row r="722" spans="1:49" ht="15" customHeight="1">
      <c r="A722" s="12"/>
      <c r="B722" s="12"/>
      <c r="C722" s="12"/>
      <c r="D722" s="12"/>
      <c r="E722" s="12"/>
      <c r="F722" s="12"/>
      <c r="G722" s="12"/>
      <c r="H722" s="12" t="e">
        <f t="shared" si="8"/>
        <v>#N/A</v>
      </c>
      <c r="I722" s="12" t="e">
        <f>VLOOKUP(CONCATENATE(N722,T722),Simulador!$H$26:$H$33,1,FALSE)</f>
        <v>#N/A</v>
      </c>
      <c r="J722" s="12" t="e">
        <f t="shared" si="9"/>
        <v>#N/A</v>
      </c>
      <c r="K722" s="13" t="e">
        <f t="shared" si="10"/>
        <v>#N/A</v>
      </c>
      <c r="L722" s="12" t="e">
        <f t="shared" si="11"/>
        <v>#N/A</v>
      </c>
      <c r="M722" s="14" t="s">
        <v>31</v>
      </c>
      <c r="N722" s="3" t="s">
        <v>60</v>
      </c>
      <c r="O722" s="20" t="str">
        <f>VLOOKUP(CONCATENATE($M722,$N722),Curriculos!$A$2:$J$332,4,FALSE)</f>
        <v>ECONOMIA INSTITUCIONAL</v>
      </c>
      <c r="P722" s="21" t="str">
        <f>VLOOKUP(CONCATENATE($M722,$N722),Curriculos!$A$2:$J$332,5,FALSE)</f>
        <v>OP</v>
      </c>
      <c r="Q722" s="21" t="e">
        <f>VLOOKUP($N722,Oferta!$D$2:$P$100,5,FALSE)</f>
        <v>#N/A</v>
      </c>
      <c r="R722" s="21">
        <f>VLOOKUP(CONCATENATE($M722,$N722),Curriculos!$A$2:$J$332,8,FALSE)</f>
        <v>60</v>
      </c>
      <c r="S722" s="5" t="s">
        <v>33</v>
      </c>
      <c r="T722" s="22" t="s">
        <v>29</v>
      </c>
      <c r="U722" s="21" t="str">
        <f>VLOOKUP(CONCATENATE($M722,$N722),Curriculos!$A$2:$J$332,10,FALSE)</f>
        <v>DCEC</v>
      </c>
      <c r="V722" s="20" t="e">
        <f>VLOOKUP(CONCATENATE($M722,$N722,$T722),Oferta!$B$2:$R$360,17,FALSE)</f>
        <v>#N/A</v>
      </c>
      <c r="W722" s="20" t="e">
        <f>VLOOKUP(CONCATENATE($M722,$N722,$T722),Oferta!$B$2:$Q$360,12,FALSE)</f>
        <v>#N/A</v>
      </c>
      <c r="X722" s="22">
        <v>3</v>
      </c>
      <c r="Y722" s="23" t="e">
        <f>VLOOKUP(CONCATENATE($W722,$X722),Mtz_Horarios!$E$2:$H$92,2,FALSE)</f>
        <v>#N/A</v>
      </c>
      <c r="Z722" s="23" t="e">
        <f>VLOOKUP(CONCATENATE($W722,$X722),Mtz_Horarios!$E$2:$H$92,3,FALSE)</f>
        <v>#N/A</v>
      </c>
      <c r="AA722" s="24" t="e">
        <f>VLOOKUP(CONCATENATE($W722,$X722),Mtz_Horarios!$E$2:$H$92,4,FALSE)</f>
        <v>#N/A</v>
      </c>
      <c r="AB722" s="20" t="e">
        <f>VLOOKUP(CONCATENATE($M722,$N722,$T722),Oferta!$B$2:$Q$360,16,FALSE)</f>
        <v>#N/A</v>
      </c>
      <c r="AC722" s="20" t="e">
        <f>VLOOKUP(CONCATENATE($M722,$N722,$T722),Oferta!$B$2:$Q$360,15,FALSE)</f>
        <v>#N/A</v>
      </c>
      <c r="AI722" s="5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12"/>
      <c r="AW722" s="12"/>
    </row>
    <row r="723" spans="1:49" ht="15" customHeight="1">
      <c r="A723" s="12"/>
      <c r="B723" s="12"/>
      <c r="C723" s="12"/>
      <c r="D723" s="12"/>
      <c r="E723" s="12"/>
      <c r="F723" s="12"/>
      <c r="G723" s="12"/>
      <c r="H723" s="12" t="e">
        <f t="shared" si="8"/>
        <v>#N/A</v>
      </c>
      <c r="I723" s="12" t="e">
        <f>VLOOKUP(CONCATENATE(N723,T723),Simulador!$H$26:$H$33,1,FALSE)</f>
        <v>#N/A</v>
      </c>
      <c r="J723" s="12" t="e">
        <f t="shared" si="9"/>
        <v>#N/A</v>
      </c>
      <c r="K723" s="13" t="e">
        <f t="shared" si="10"/>
        <v>#N/A</v>
      </c>
      <c r="L723" s="12" t="e">
        <f t="shared" si="11"/>
        <v>#N/A</v>
      </c>
      <c r="M723" s="14" t="s">
        <v>31</v>
      </c>
      <c r="N723" s="3" t="s">
        <v>60</v>
      </c>
      <c r="O723" s="20" t="str">
        <f>VLOOKUP(CONCATENATE($M723,$N723),Curriculos!$A$2:$J$332,4,FALSE)</f>
        <v>ECONOMIA INSTITUCIONAL</v>
      </c>
      <c r="P723" s="21" t="str">
        <f>VLOOKUP(CONCATENATE($M723,$N723),Curriculos!$A$2:$J$332,5,FALSE)</f>
        <v>OP</v>
      </c>
      <c r="Q723" s="21" t="e">
        <f>VLOOKUP($N723,Oferta!$D$2:$P$100,5,FALSE)</f>
        <v>#N/A</v>
      </c>
      <c r="R723" s="21">
        <f>VLOOKUP(CONCATENATE($M723,$N723),Curriculos!$A$2:$J$332,8,FALSE)</f>
        <v>60</v>
      </c>
      <c r="S723" s="5" t="s">
        <v>33</v>
      </c>
      <c r="T723" s="22" t="s">
        <v>29</v>
      </c>
      <c r="U723" s="21" t="str">
        <f>VLOOKUP(CONCATENATE($M723,$N723),Curriculos!$A$2:$J$332,10,FALSE)</f>
        <v>DCEC</v>
      </c>
      <c r="V723" s="20" t="e">
        <f>VLOOKUP(CONCATENATE($M723,$N723,$T723),Oferta!$B$2:$R$360,17,FALSE)</f>
        <v>#N/A</v>
      </c>
      <c r="W723" s="20" t="e">
        <f>VLOOKUP(CONCATENATE($M723,$N723,$T723),Oferta!$B$2:$Q$360,12,FALSE)</f>
        <v>#N/A</v>
      </c>
      <c r="X723" s="22">
        <v>4</v>
      </c>
      <c r="Y723" s="23" t="e">
        <f>VLOOKUP(CONCATENATE($W723,$X723),Mtz_Horarios!$E$2:$H$92,2,FALSE)</f>
        <v>#N/A</v>
      </c>
      <c r="Z723" s="23" t="e">
        <f>VLOOKUP(CONCATENATE($W723,$X723),Mtz_Horarios!$E$2:$H$92,3,FALSE)</f>
        <v>#N/A</v>
      </c>
      <c r="AA723" s="24" t="e">
        <f>VLOOKUP(CONCATENATE($W723,$X723),Mtz_Horarios!$E$2:$H$92,4,FALSE)</f>
        <v>#N/A</v>
      </c>
      <c r="AB723" s="20" t="e">
        <f>VLOOKUP(CONCATENATE($M723,$N723,$T723),Oferta!$B$2:$Q$360,16,FALSE)</f>
        <v>#N/A</v>
      </c>
      <c r="AC723" s="20" t="e">
        <f>VLOOKUP(CONCATENATE($M723,$N723,$T723),Oferta!$B$2:$Q$360,15,FALSE)</f>
        <v>#N/A</v>
      </c>
      <c r="AI723" s="5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12"/>
      <c r="AW723" s="12"/>
    </row>
    <row r="724" spans="1:49" ht="15" customHeight="1">
      <c r="A724" s="12"/>
      <c r="B724" s="12"/>
      <c r="C724" s="12"/>
      <c r="D724" s="12"/>
      <c r="E724" s="12"/>
      <c r="F724" s="12"/>
      <c r="G724" s="12"/>
      <c r="H724" s="12" t="e">
        <f t="shared" si="8"/>
        <v>#N/A</v>
      </c>
      <c r="I724" s="12" t="e">
        <f>VLOOKUP(CONCATENATE(N724,T724),Simulador!$H$26:$H$33,1,FALSE)</f>
        <v>#N/A</v>
      </c>
      <c r="J724" s="12" t="e">
        <f t="shared" si="9"/>
        <v>#N/A</v>
      </c>
      <c r="K724" s="13" t="e">
        <f t="shared" si="10"/>
        <v>#N/A</v>
      </c>
      <c r="L724" s="12" t="e">
        <f t="shared" si="11"/>
        <v>#N/A</v>
      </c>
      <c r="M724" s="14" t="s">
        <v>22</v>
      </c>
      <c r="N724" s="3" t="s">
        <v>60</v>
      </c>
      <c r="O724" s="20" t="str">
        <f>VLOOKUP(CONCATENATE($M724,$N724),Curriculos!$A$2:$J$332,4,FALSE)</f>
        <v>ECONOMIA INSTITUCIONAL</v>
      </c>
      <c r="P724" s="21" t="str">
        <f>VLOOKUP(CONCATENATE($M724,$N724),Curriculos!$A$2:$J$332,5,FALSE)</f>
        <v>OP</v>
      </c>
      <c r="Q724" s="21" t="e">
        <f>VLOOKUP($N724,Oferta!$D$2:$P$100,5,FALSE)</f>
        <v>#N/A</v>
      </c>
      <c r="R724" s="21">
        <f>VLOOKUP(CONCATENATE($M724,$N724),Curriculos!$A$2:$J$332,8,FALSE)</f>
        <v>60</v>
      </c>
      <c r="S724" s="5" t="s">
        <v>33</v>
      </c>
      <c r="T724" s="22" t="s">
        <v>24</v>
      </c>
      <c r="U724" s="21" t="str">
        <f>VLOOKUP(CONCATENATE($M724,$N724),Curriculos!$A$2:$J$332,10,FALSE)</f>
        <v>DCEC</v>
      </c>
      <c r="V724" s="20" t="e">
        <f>VLOOKUP(CONCATENATE($M724,$N724,$T724),Oferta!$B$2:$R$360,17,FALSE)</f>
        <v>#N/A</v>
      </c>
      <c r="W724" s="20" t="e">
        <f>VLOOKUP(CONCATENATE($M724,$N724,$T724),Oferta!$B$2:$Q$360,12,FALSE)</f>
        <v>#N/A</v>
      </c>
      <c r="X724" s="22">
        <v>1</v>
      </c>
      <c r="Y724" s="23" t="e">
        <f>VLOOKUP(CONCATENATE($W724,$X724),Mtz_Horarios!$E$2:$H$92,2,FALSE)</f>
        <v>#N/A</v>
      </c>
      <c r="Z724" s="23" t="e">
        <f>VLOOKUP(CONCATENATE($W724,$X724),Mtz_Horarios!$E$2:$H$92,3,FALSE)</f>
        <v>#N/A</v>
      </c>
      <c r="AA724" s="24" t="e">
        <f>VLOOKUP(CONCATENATE($W724,$X724),Mtz_Horarios!$E$2:$H$92,4,FALSE)</f>
        <v>#N/A</v>
      </c>
      <c r="AB724" s="20" t="e">
        <f>VLOOKUP(CONCATENATE($M724,$N724,$T724),Oferta!$B$2:$Q$360,16,FALSE)</f>
        <v>#N/A</v>
      </c>
      <c r="AC724" s="20" t="e">
        <f>VLOOKUP(CONCATENATE($M724,$N724,$T724),Oferta!$B$2:$Q$360,15,FALSE)</f>
        <v>#N/A</v>
      </c>
      <c r="AI724" s="5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12"/>
      <c r="AW724" s="12"/>
    </row>
    <row r="725" spans="1:49" ht="15" customHeight="1">
      <c r="A725" s="12"/>
      <c r="B725" s="12"/>
      <c r="C725" s="12"/>
      <c r="D725" s="12"/>
      <c r="E725" s="12"/>
      <c r="F725" s="12"/>
      <c r="G725" s="12"/>
      <c r="H725" s="12" t="e">
        <f t="shared" si="8"/>
        <v>#N/A</v>
      </c>
      <c r="I725" s="12" t="e">
        <f>VLOOKUP(CONCATENATE(N725,T725),Simulador!$H$26:$H$33,1,FALSE)</f>
        <v>#N/A</v>
      </c>
      <c r="J725" s="12" t="e">
        <f t="shared" si="9"/>
        <v>#N/A</v>
      </c>
      <c r="K725" s="13" t="e">
        <f t="shared" si="10"/>
        <v>#N/A</v>
      </c>
      <c r="L725" s="12" t="e">
        <f t="shared" si="11"/>
        <v>#N/A</v>
      </c>
      <c r="M725" s="14" t="s">
        <v>22</v>
      </c>
      <c r="N725" s="3" t="s">
        <v>60</v>
      </c>
      <c r="O725" s="20" t="str">
        <f>VLOOKUP(CONCATENATE($M725,$N725),Curriculos!$A$2:$J$332,4,FALSE)</f>
        <v>ECONOMIA INSTITUCIONAL</v>
      </c>
      <c r="P725" s="21" t="str">
        <f>VLOOKUP(CONCATENATE($M725,$N725),Curriculos!$A$2:$J$332,5,FALSE)</f>
        <v>OP</v>
      </c>
      <c r="Q725" s="21" t="e">
        <f>VLOOKUP($N725,Oferta!$D$2:$P$100,5,FALSE)</f>
        <v>#N/A</v>
      </c>
      <c r="R725" s="21">
        <f>VLOOKUP(CONCATENATE($M725,$N725),Curriculos!$A$2:$J$332,8,FALSE)</f>
        <v>60</v>
      </c>
      <c r="S725" s="5" t="s">
        <v>33</v>
      </c>
      <c r="T725" s="22" t="s">
        <v>24</v>
      </c>
      <c r="U725" s="21" t="str">
        <f>VLOOKUP(CONCATENATE($M725,$N725),Curriculos!$A$2:$J$332,10,FALSE)</f>
        <v>DCEC</v>
      </c>
      <c r="V725" s="20" t="e">
        <f>VLOOKUP(CONCATENATE($M725,$N725,$T725),Oferta!$B$2:$R$360,17,FALSE)</f>
        <v>#N/A</v>
      </c>
      <c r="W725" s="20" t="e">
        <f>VLOOKUP(CONCATENATE($M725,$N725,$T725),Oferta!$B$2:$Q$360,12,FALSE)</f>
        <v>#N/A</v>
      </c>
      <c r="X725" s="22">
        <v>2</v>
      </c>
      <c r="Y725" s="23" t="e">
        <f>VLOOKUP(CONCATENATE($W725,$X725),Mtz_Horarios!$E$2:$H$92,2,FALSE)</f>
        <v>#N/A</v>
      </c>
      <c r="Z725" s="23" t="e">
        <f>VLOOKUP(CONCATENATE($W725,$X725),Mtz_Horarios!$E$2:$H$92,3,FALSE)</f>
        <v>#N/A</v>
      </c>
      <c r="AA725" s="24" t="e">
        <f>VLOOKUP(CONCATENATE($W725,$X725),Mtz_Horarios!$E$2:$H$92,4,FALSE)</f>
        <v>#N/A</v>
      </c>
      <c r="AB725" s="20" t="e">
        <f>VLOOKUP(CONCATENATE($M725,$N725,$T725),Oferta!$B$2:$Q$360,16,FALSE)</f>
        <v>#N/A</v>
      </c>
      <c r="AC725" s="20" t="e">
        <f>VLOOKUP(CONCATENATE($M725,$N725,$T725),Oferta!$B$2:$Q$360,15,FALSE)</f>
        <v>#N/A</v>
      </c>
      <c r="AI725" s="5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12"/>
      <c r="AW725" s="12"/>
    </row>
    <row r="726" spans="1:49" ht="15" customHeight="1">
      <c r="A726" s="12"/>
      <c r="B726" s="12"/>
      <c r="C726" s="12"/>
      <c r="D726" s="12"/>
      <c r="E726" s="12"/>
      <c r="F726" s="12"/>
      <c r="G726" s="12"/>
      <c r="H726" s="12" t="e">
        <f t="shared" si="8"/>
        <v>#N/A</v>
      </c>
      <c r="I726" s="12" t="e">
        <f>VLOOKUP(CONCATENATE(N726,T726),Simulador!$H$26:$H$33,1,FALSE)</f>
        <v>#N/A</v>
      </c>
      <c r="J726" s="12" t="e">
        <f t="shared" si="9"/>
        <v>#N/A</v>
      </c>
      <c r="K726" s="13" t="e">
        <f t="shared" si="10"/>
        <v>#N/A</v>
      </c>
      <c r="L726" s="12" t="e">
        <f t="shared" si="11"/>
        <v>#N/A</v>
      </c>
      <c r="M726" s="14" t="s">
        <v>22</v>
      </c>
      <c r="N726" s="3" t="s">
        <v>60</v>
      </c>
      <c r="O726" s="20" t="str">
        <f>VLOOKUP(CONCATENATE($M726,$N726),Curriculos!$A$2:$J$332,4,FALSE)</f>
        <v>ECONOMIA INSTITUCIONAL</v>
      </c>
      <c r="P726" s="21" t="str">
        <f>VLOOKUP(CONCATENATE($M726,$N726),Curriculos!$A$2:$J$332,5,FALSE)</f>
        <v>OP</v>
      </c>
      <c r="Q726" s="21" t="e">
        <f>VLOOKUP($N726,Oferta!$D$2:$P$100,5,FALSE)</f>
        <v>#N/A</v>
      </c>
      <c r="R726" s="21">
        <f>VLOOKUP(CONCATENATE($M726,$N726),Curriculos!$A$2:$J$332,8,FALSE)</f>
        <v>60</v>
      </c>
      <c r="S726" s="5" t="s">
        <v>33</v>
      </c>
      <c r="T726" s="22" t="s">
        <v>24</v>
      </c>
      <c r="U726" s="21" t="str">
        <f>VLOOKUP(CONCATENATE($M726,$N726),Curriculos!$A$2:$J$332,10,FALSE)</f>
        <v>DCEC</v>
      </c>
      <c r="V726" s="20" t="e">
        <f>VLOOKUP(CONCATENATE($M726,$N726,$T726),Oferta!$B$2:$R$360,17,FALSE)</f>
        <v>#N/A</v>
      </c>
      <c r="W726" s="20" t="e">
        <f>VLOOKUP(CONCATENATE($M726,$N726,$T726),Oferta!$B$2:$Q$360,12,FALSE)</f>
        <v>#N/A</v>
      </c>
      <c r="X726" s="22">
        <v>3</v>
      </c>
      <c r="Y726" s="23" t="e">
        <f>VLOOKUP(CONCATENATE($W726,$X726),Mtz_Horarios!$E$2:$H$92,2,FALSE)</f>
        <v>#N/A</v>
      </c>
      <c r="Z726" s="23" t="e">
        <f>VLOOKUP(CONCATENATE($W726,$X726),Mtz_Horarios!$E$2:$H$92,3,FALSE)</f>
        <v>#N/A</v>
      </c>
      <c r="AA726" s="24" t="e">
        <f>VLOOKUP(CONCATENATE($W726,$X726),Mtz_Horarios!$E$2:$H$92,4,FALSE)</f>
        <v>#N/A</v>
      </c>
      <c r="AB726" s="20" t="e">
        <f>VLOOKUP(CONCATENATE($M726,$N726,$T726),Oferta!$B$2:$Q$360,16,FALSE)</f>
        <v>#N/A</v>
      </c>
      <c r="AC726" s="20" t="e">
        <f>VLOOKUP(CONCATENATE($M726,$N726,$T726),Oferta!$B$2:$Q$360,15,FALSE)</f>
        <v>#N/A</v>
      </c>
      <c r="AI726" s="5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12"/>
      <c r="AW726" s="12"/>
    </row>
    <row r="727" spans="1:49" ht="15" customHeight="1">
      <c r="A727" s="12"/>
      <c r="B727" s="12"/>
      <c r="C727" s="12"/>
      <c r="D727" s="12"/>
      <c r="E727" s="12"/>
      <c r="F727" s="12"/>
      <c r="G727" s="12"/>
      <c r="H727" s="12" t="e">
        <f t="shared" si="8"/>
        <v>#N/A</v>
      </c>
      <c r="I727" s="12" t="e">
        <f>VLOOKUP(CONCATENATE(N727,T727),Simulador!$H$26:$H$33,1,FALSE)</f>
        <v>#N/A</v>
      </c>
      <c r="J727" s="12" t="e">
        <f t="shared" si="9"/>
        <v>#N/A</v>
      </c>
      <c r="K727" s="13" t="e">
        <f t="shared" si="10"/>
        <v>#N/A</v>
      </c>
      <c r="L727" s="12" t="e">
        <f t="shared" si="11"/>
        <v>#N/A</v>
      </c>
      <c r="M727" s="14" t="s">
        <v>22</v>
      </c>
      <c r="N727" s="3" t="s">
        <v>60</v>
      </c>
      <c r="O727" s="20" t="str">
        <f>VLOOKUP(CONCATENATE($M727,$N727),Curriculos!$A$2:$J$332,4,FALSE)</f>
        <v>ECONOMIA INSTITUCIONAL</v>
      </c>
      <c r="P727" s="21" t="str">
        <f>VLOOKUP(CONCATENATE($M727,$N727),Curriculos!$A$2:$J$332,5,FALSE)</f>
        <v>OP</v>
      </c>
      <c r="Q727" s="21" t="e">
        <f>VLOOKUP($N727,Oferta!$D$2:$P$100,5,FALSE)</f>
        <v>#N/A</v>
      </c>
      <c r="R727" s="21">
        <f>VLOOKUP(CONCATENATE($M727,$N727),Curriculos!$A$2:$J$332,8,FALSE)</f>
        <v>60</v>
      </c>
      <c r="S727" s="5" t="s">
        <v>33</v>
      </c>
      <c r="T727" s="22" t="s">
        <v>24</v>
      </c>
      <c r="U727" s="21" t="str">
        <f>VLOOKUP(CONCATENATE($M727,$N727),Curriculos!$A$2:$J$332,10,FALSE)</f>
        <v>DCEC</v>
      </c>
      <c r="V727" s="20" t="e">
        <f>VLOOKUP(CONCATENATE($M727,$N727,$T727),Oferta!$B$2:$R$360,17,FALSE)</f>
        <v>#N/A</v>
      </c>
      <c r="W727" s="20" t="e">
        <f>VLOOKUP(CONCATENATE($M727,$N727,$T727),Oferta!$B$2:$Q$360,12,FALSE)</f>
        <v>#N/A</v>
      </c>
      <c r="X727" s="22">
        <v>4</v>
      </c>
      <c r="Y727" s="23" t="e">
        <f>VLOOKUP(CONCATENATE($W727,$X727),Mtz_Horarios!$E$2:$H$92,2,FALSE)</f>
        <v>#N/A</v>
      </c>
      <c r="Z727" s="23" t="e">
        <f>VLOOKUP(CONCATENATE($W727,$X727),Mtz_Horarios!$E$2:$H$92,3,FALSE)</f>
        <v>#N/A</v>
      </c>
      <c r="AA727" s="24" t="e">
        <f>VLOOKUP(CONCATENATE($W727,$X727),Mtz_Horarios!$E$2:$H$92,4,FALSE)</f>
        <v>#N/A</v>
      </c>
      <c r="AB727" s="20" t="e">
        <f>VLOOKUP(CONCATENATE($M727,$N727,$T727),Oferta!$B$2:$Q$360,16,FALSE)</f>
        <v>#N/A</v>
      </c>
      <c r="AC727" s="20" t="e">
        <f>VLOOKUP(CONCATENATE($M727,$N727,$T727),Oferta!$B$2:$Q$360,15,FALSE)</f>
        <v>#N/A</v>
      </c>
      <c r="AI727" s="5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12"/>
      <c r="AW727" s="12"/>
    </row>
    <row r="728" spans="1:49" ht="15" customHeight="1">
      <c r="A728" s="12"/>
      <c r="B728" s="12"/>
      <c r="C728" s="12"/>
      <c r="D728" s="12"/>
      <c r="E728" s="12"/>
      <c r="F728" s="12"/>
      <c r="G728" s="12"/>
      <c r="H728" s="12" t="e">
        <f t="shared" si="8"/>
        <v>#N/A</v>
      </c>
      <c r="I728" s="12" t="e">
        <f>VLOOKUP(CONCATENATE(N728,T728),Simulador!$H$26:$H$33,1,FALSE)</f>
        <v>#N/A</v>
      </c>
      <c r="J728" s="12" t="e">
        <f t="shared" si="9"/>
        <v>#N/A</v>
      </c>
      <c r="K728" s="13" t="e">
        <f t="shared" si="10"/>
        <v>#N/A</v>
      </c>
      <c r="L728" s="12" t="e">
        <f t="shared" si="11"/>
        <v>#N/A</v>
      </c>
      <c r="M728" s="14" t="s">
        <v>31</v>
      </c>
      <c r="N728" s="3" t="s">
        <v>63</v>
      </c>
      <c r="O728" s="15" t="str">
        <f>VLOOKUP(CONCATENATE($M728,$N728),Curriculos!$A$2:$J$332,4,FALSE)</f>
        <v>ECONOMIA INTERNACIONAL I</v>
      </c>
      <c r="P728" s="16" t="str">
        <f>VLOOKUP(CONCATENATE($M728,$N728),Curriculos!$A$2:$J$332,5,FALSE)</f>
        <v>OB</v>
      </c>
      <c r="Q728" s="16" t="str">
        <f>VLOOKUP($N728,Oferta!$D$2:$P$100,5,FALSE)</f>
        <v>T</v>
      </c>
      <c r="R728" s="16">
        <f>VLOOKUP(CONCATENATE($M728,$N728),Curriculos!$A$2:$J$332,8,FALSE)</f>
        <v>90</v>
      </c>
      <c r="S728" s="17" t="s">
        <v>33</v>
      </c>
      <c r="T728" s="17" t="s">
        <v>29</v>
      </c>
      <c r="U728" s="16" t="str">
        <f>VLOOKUP(CONCATENATE($M728,$N728),Curriculos!$A$2:$J$332,10,FALSE)</f>
        <v>DCEC</v>
      </c>
      <c r="V728" s="15" t="e">
        <f>VLOOKUP(CONCATENATE($M728,$N728,$T728),Oferta!$B$2:$R$360,17,FALSE)</f>
        <v>#N/A</v>
      </c>
      <c r="W728" s="15" t="e">
        <f>VLOOKUP(CONCATENATE($M728,$N728,$T728),Oferta!$B$2:$Q$360,12,FALSE)</f>
        <v>#N/A</v>
      </c>
      <c r="X728" s="17">
        <v>1</v>
      </c>
      <c r="Y728" s="18" t="e">
        <f>VLOOKUP(CONCATENATE($W728,$X728),Mtz_Horarios!$E$2:$H$92,2,FALSE)</f>
        <v>#N/A</v>
      </c>
      <c r="Z728" s="18" t="e">
        <f>VLOOKUP(CONCATENATE($W728,$X728),Mtz_Horarios!$E$2:$H$92,3,FALSE)</f>
        <v>#N/A</v>
      </c>
      <c r="AA728" s="19" t="e">
        <f>VLOOKUP(CONCATENATE($W728,$X728),Mtz_Horarios!$E$2:$H$92,4,FALSE)</f>
        <v>#N/A</v>
      </c>
      <c r="AB728" s="15" t="e">
        <f>VLOOKUP(CONCATENATE($M728,$N728,$T728),Oferta!$B$2:$Q$360,16,FALSE)</f>
        <v>#N/A</v>
      </c>
      <c r="AC728" s="15" t="e">
        <f>VLOOKUP(CONCATENATE($M728,$N728,$T728),Oferta!$B$2:$Q$360,15,FALSE)</f>
        <v>#N/A</v>
      </c>
      <c r="AI728" s="5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12"/>
      <c r="AW728" s="12"/>
    </row>
    <row r="729" spans="1:49" ht="15" customHeight="1">
      <c r="A729" s="12"/>
      <c r="B729" s="12"/>
      <c r="C729" s="12"/>
      <c r="D729" s="12"/>
      <c r="E729" s="12"/>
      <c r="F729" s="12"/>
      <c r="G729" s="12"/>
      <c r="H729" s="12" t="e">
        <f t="shared" si="8"/>
        <v>#N/A</v>
      </c>
      <c r="I729" s="12" t="e">
        <f>VLOOKUP(CONCATENATE(N729,T729),Simulador!$H$26:$H$33,1,FALSE)</f>
        <v>#N/A</v>
      </c>
      <c r="J729" s="12" t="e">
        <f t="shared" si="9"/>
        <v>#N/A</v>
      </c>
      <c r="K729" s="13" t="e">
        <f t="shared" si="10"/>
        <v>#N/A</v>
      </c>
      <c r="L729" s="12" t="e">
        <f t="shared" si="11"/>
        <v>#N/A</v>
      </c>
      <c r="M729" s="14" t="s">
        <v>31</v>
      </c>
      <c r="N729" s="3" t="s">
        <v>63</v>
      </c>
      <c r="O729" s="15" t="str">
        <f>VLOOKUP(CONCATENATE($M729,$N729),Curriculos!$A$2:$J$332,4,FALSE)</f>
        <v>ECONOMIA INTERNACIONAL I</v>
      </c>
      <c r="P729" s="16" t="str">
        <f>VLOOKUP(CONCATENATE($M729,$N729),Curriculos!$A$2:$J$332,5,FALSE)</f>
        <v>OB</v>
      </c>
      <c r="Q729" s="16" t="str">
        <f>VLOOKUP($N729,Oferta!$D$2:$P$100,5,FALSE)</f>
        <v>T</v>
      </c>
      <c r="R729" s="16">
        <f>VLOOKUP(CONCATENATE($M729,$N729),Curriculos!$A$2:$J$332,8,FALSE)</f>
        <v>90</v>
      </c>
      <c r="S729" s="17" t="s">
        <v>33</v>
      </c>
      <c r="T729" s="17" t="s">
        <v>29</v>
      </c>
      <c r="U729" s="16" t="str">
        <f>VLOOKUP(CONCATENATE($M729,$N729),Curriculos!$A$2:$J$332,10,FALSE)</f>
        <v>DCEC</v>
      </c>
      <c r="V729" s="15" t="e">
        <f>VLOOKUP(CONCATENATE($M729,$N729,$T729),Oferta!$B$2:$R$360,17,FALSE)</f>
        <v>#N/A</v>
      </c>
      <c r="W729" s="15" t="e">
        <f>VLOOKUP(CONCATENATE($M729,$N729,$T729),Oferta!$B$2:$Q$360,12,FALSE)</f>
        <v>#N/A</v>
      </c>
      <c r="X729" s="17">
        <v>2</v>
      </c>
      <c r="Y729" s="18" t="e">
        <f>VLOOKUP(CONCATENATE($W729,$X729),Mtz_Horarios!$E$2:$H$92,2,FALSE)</f>
        <v>#N/A</v>
      </c>
      <c r="Z729" s="18" t="e">
        <f>VLOOKUP(CONCATENATE($W729,$X729),Mtz_Horarios!$E$2:$H$92,3,FALSE)</f>
        <v>#N/A</v>
      </c>
      <c r="AA729" s="19" t="e">
        <f>VLOOKUP(CONCATENATE($W729,$X729),Mtz_Horarios!$E$2:$H$92,4,FALSE)</f>
        <v>#N/A</v>
      </c>
      <c r="AB729" s="15" t="e">
        <f>VLOOKUP(CONCATENATE($M729,$N729,$T729),Oferta!$B$2:$Q$360,16,FALSE)</f>
        <v>#N/A</v>
      </c>
      <c r="AC729" s="15" t="e">
        <f>VLOOKUP(CONCATENATE($M729,$N729,$T729),Oferta!$B$2:$Q$360,15,FALSE)</f>
        <v>#N/A</v>
      </c>
      <c r="AI729" s="5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12"/>
      <c r="AW729" s="12"/>
    </row>
    <row r="730" spans="1:49" ht="15" customHeight="1">
      <c r="A730" s="12"/>
      <c r="B730" s="12"/>
      <c r="C730" s="12"/>
      <c r="D730" s="12"/>
      <c r="E730" s="12"/>
      <c r="F730" s="12"/>
      <c r="G730" s="12"/>
      <c r="H730" s="12" t="e">
        <f t="shared" si="8"/>
        <v>#N/A</v>
      </c>
      <c r="I730" s="12" t="e">
        <f>VLOOKUP(CONCATENATE(N730,T730),Simulador!$H$26:$H$33,1,FALSE)</f>
        <v>#N/A</v>
      </c>
      <c r="J730" s="12" t="e">
        <f t="shared" si="9"/>
        <v>#N/A</v>
      </c>
      <c r="K730" s="13" t="e">
        <f t="shared" si="10"/>
        <v>#N/A</v>
      </c>
      <c r="L730" s="12" t="e">
        <f t="shared" si="11"/>
        <v>#N/A</v>
      </c>
      <c r="M730" s="14" t="s">
        <v>31</v>
      </c>
      <c r="N730" s="3" t="s">
        <v>63</v>
      </c>
      <c r="O730" s="15" t="str">
        <f>VLOOKUP(CONCATENATE($M730,$N730),Curriculos!$A$2:$J$332,4,FALSE)</f>
        <v>ECONOMIA INTERNACIONAL I</v>
      </c>
      <c r="P730" s="16" t="str">
        <f>VLOOKUP(CONCATENATE($M730,$N730),Curriculos!$A$2:$J$332,5,FALSE)</f>
        <v>OB</v>
      </c>
      <c r="Q730" s="16" t="str">
        <f>VLOOKUP($N730,Oferta!$D$2:$P$100,5,FALSE)</f>
        <v>T</v>
      </c>
      <c r="R730" s="16">
        <f>VLOOKUP(CONCATENATE($M730,$N730),Curriculos!$A$2:$J$332,8,FALSE)</f>
        <v>90</v>
      </c>
      <c r="S730" s="17" t="s">
        <v>33</v>
      </c>
      <c r="T730" s="17" t="s">
        <v>29</v>
      </c>
      <c r="U730" s="16" t="str">
        <f>VLOOKUP(CONCATENATE($M730,$N730),Curriculos!$A$2:$J$332,10,FALSE)</f>
        <v>DCEC</v>
      </c>
      <c r="V730" s="15" t="e">
        <f>VLOOKUP(CONCATENATE($M730,$N730,$T730),Oferta!$B$2:$R$360,17,FALSE)</f>
        <v>#N/A</v>
      </c>
      <c r="W730" s="15" t="e">
        <f>VLOOKUP(CONCATENATE($M730,$N730,$T730),Oferta!$B$2:$Q$360,12,FALSE)</f>
        <v>#N/A</v>
      </c>
      <c r="X730" s="17">
        <v>3</v>
      </c>
      <c r="Y730" s="18" t="e">
        <f>VLOOKUP(CONCATENATE($W730,$X730),Mtz_Horarios!$E$2:$H$92,2,FALSE)</f>
        <v>#N/A</v>
      </c>
      <c r="Z730" s="18" t="e">
        <f>VLOOKUP(CONCATENATE($W730,$X730),Mtz_Horarios!$E$2:$H$92,3,FALSE)</f>
        <v>#N/A</v>
      </c>
      <c r="AA730" s="19" t="e">
        <f>VLOOKUP(CONCATENATE($W730,$X730),Mtz_Horarios!$E$2:$H$92,4,FALSE)</f>
        <v>#N/A</v>
      </c>
      <c r="AB730" s="15" t="e">
        <f>VLOOKUP(CONCATENATE($M730,$N730,$T730),Oferta!$B$2:$Q$360,16,FALSE)</f>
        <v>#N/A</v>
      </c>
      <c r="AC730" s="15" t="e">
        <f>VLOOKUP(CONCATENATE($M730,$N730,$T730),Oferta!$B$2:$Q$360,15,FALSE)</f>
        <v>#N/A</v>
      </c>
      <c r="AI730" s="5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12"/>
      <c r="AW730" s="12"/>
    </row>
    <row r="731" spans="1:49" ht="15" customHeight="1">
      <c r="A731" s="12"/>
      <c r="B731" s="12"/>
      <c r="C731" s="12"/>
      <c r="D731" s="12"/>
      <c r="E731" s="12"/>
      <c r="F731" s="12"/>
      <c r="G731" s="12"/>
      <c r="H731" s="12" t="e">
        <f t="shared" si="8"/>
        <v>#N/A</v>
      </c>
      <c r="I731" s="12" t="e">
        <f>VLOOKUP(CONCATENATE(N731,T731),Simulador!$H$26:$H$33,1,FALSE)</f>
        <v>#N/A</v>
      </c>
      <c r="J731" s="12" t="e">
        <f t="shared" si="9"/>
        <v>#N/A</v>
      </c>
      <c r="K731" s="13" t="e">
        <f t="shared" si="10"/>
        <v>#N/A</v>
      </c>
      <c r="L731" s="12" t="e">
        <f t="shared" si="11"/>
        <v>#N/A</v>
      </c>
      <c r="M731" s="14" t="s">
        <v>31</v>
      </c>
      <c r="N731" s="3" t="s">
        <v>63</v>
      </c>
      <c r="O731" s="15" t="str">
        <f>VLOOKUP(CONCATENATE($M731,$N731),Curriculos!$A$2:$J$332,4,FALSE)</f>
        <v>ECONOMIA INTERNACIONAL I</v>
      </c>
      <c r="P731" s="16" t="str">
        <f>VLOOKUP(CONCATENATE($M731,$N731),Curriculos!$A$2:$J$332,5,FALSE)</f>
        <v>OB</v>
      </c>
      <c r="Q731" s="16" t="str">
        <f>VLOOKUP($N731,Oferta!$D$2:$P$100,5,FALSE)</f>
        <v>T</v>
      </c>
      <c r="R731" s="16">
        <f>VLOOKUP(CONCATENATE($M731,$N731),Curriculos!$A$2:$J$332,8,FALSE)</f>
        <v>90</v>
      </c>
      <c r="S731" s="17" t="s">
        <v>33</v>
      </c>
      <c r="T731" s="17" t="s">
        <v>29</v>
      </c>
      <c r="U731" s="16" t="str">
        <f>VLOOKUP(CONCATENATE($M731,$N731),Curriculos!$A$2:$J$332,10,FALSE)</f>
        <v>DCEC</v>
      </c>
      <c r="V731" s="15" t="e">
        <f>VLOOKUP(CONCATENATE($M731,$N731,$T731),Oferta!$B$2:$R$360,17,FALSE)</f>
        <v>#N/A</v>
      </c>
      <c r="W731" s="15" t="e">
        <f>VLOOKUP(CONCATENATE($M731,$N731,$T731),Oferta!$B$2:$Q$360,12,FALSE)</f>
        <v>#N/A</v>
      </c>
      <c r="X731" s="17">
        <v>4</v>
      </c>
      <c r="Y731" s="18" t="e">
        <f>VLOOKUP(CONCATENATE($W731,$X731),Mtz_Horarios!$E$2:$H$92,2,FALSE)</f>
        <v>#N/A</v>
      </c>
      <c r="Z731" s="18" t="e">
        <f>VLOOKUP(CONCATENATE($W731,$X731),Mtz_Horarios!$E$2:$H$92,3,FALSE)</f>
        <v>#N/A</v>
      </c>
      <c r="AA731" s="19" t="e">
        <f>VLOOKUP(CONCATENATE($W731,$X731),Mtz_Horarios!$E$2:$H$92,4,FALSE)</f>
        <v>#N/A</v>
      </c>
      <c r="AB731" s="15" t="e">
        <f>VLOOKUP(CONCATENATE($M731,$N731,$T731),Oferta!$B$2:$Q$360,16,FALSE)</f>
        <v>#N/A</v>
      </c>
      <c r="AC731" s="15" t="e">
        <f>VLOOKUP(CONCATENATE($M731,$N731,$T731),Oferta!$B$2:$Q$360,15,FALSE)</f>
        <v>#N/A</v>
      </c>
      <c r="AI731" s="5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12"/>
      <c r="AW731" s="12"/>
    </row>
    <row r="732" spans="1:49" ht="15" customHeight="1">
      <c r="A732" s="12"/>
      <c r="B732" s="12"/>
      <c r="C732" s="12"/>
      <c r="D732" s="12"/>
      <c r="E732" s="12"/>
      <c r="F732" s="12"/>
      <c r="G732" s="12"/>
      <c r="H732" s="12" t="e">
        <f t="shared" si="8"/>
        <v>#N/A</v>
      </c>
      <c r="I732" s="12" t="e">
        <f>VLOOKUP(CONCATENATE(N732,T732),Simulador!$H$26:$H$33,1,FALSE)</f>
        <v>#N/A</v>
      </c>
      <c r="J732" s="12" t="e">
        <f t="shared" si="9"/>
        <v>#N/A</v>
      </c>
      <c r="K732" s="13" t="e">
        <f t="shared" si="10"/>
        <v>#N/A</v>
      </c>
      <c r="L732" s="12" t="e">
        <f t="shared" si="11"/>
        <v>#N/A</v>
      </c>
      <c r="M732" s="14" t="s">
        <v>31</v>
      </c>
      <c r="N732" s="3" t="s">
        <v>63</v>
      </c>
      <c r="O732" s="15" t="str">
        <f>VLOOKUP(CONCATENATE($M732,$N732),Curriculos!$A$2:$J$332,4,FALSE)</f>
        <v>ECONOMIA INTERNACIONAL I</v>
      </c>
      <c r="P732" s="16" t="str">
        <f>VLOOKUP(CONCATENATE($M732,$N732),Curriculos!$A$2:$J$332,5,FALSE)</f>
        <v>OB</v>
      </c>
      <c r="Q732" s="16" t="str">
        <f>VLOOKUP($N732,Oferta!$D$2:$P$100,5,FALSE)</f>
        <v>T</v>
      </c>
      <c r="R732" s="16">
        <f>VLOOKUP(CONCATENATE($M732,$N732),Curriculos!$A$2:$J$332,8,FALSE)</f>
        <v>90</v>
      </c>
      <c r="S732" s="17" t="s">
        <v>33</v>
      </c>
      <c r="T732" s="17" t="s">
        <v>29</v>
      </c>
      <c r="U732" s="16" t="str">
        <f>VLOOKUP(CONCATENATE($M732,$N732),Curriculos!$A$2:$J$332,10,FALSE)</f>
        <v>DCEC</v>
      </c>
      <c r="V732" s="15" t="e">
        <f>VLOOKUP(CONCATENATE($M732,$N732,$T732),Oferta!$B$2:$R$360,17,FALSE)</f>
        <v>#N/A</v>
      </c>
      <c r="W732" s="15" t="e">
        <f>VLOOKUP(CONCATENATE($M732,$N732,$T732),Oferta!$B$2:$Q$360,12,FALSE)</f>
        <v>#N/A</v>
      </c>
      <c r="X732" s="17">
        <v>5</v>
      </c>
      <c r="Y732" s="18" t="e">
        <f>VLOOKUP(CONCATENATE($W732,$X732),Mtz_Horarios!$E$2:$H$92,2,FALSE)</f>
        <v>#N/A</v>
      </c>
      <c r="Z732" s="18" t="e">
        <f>VLOOKUP(CONCATENATE($W732,$X732),Mtz_Horarios!$E$2:$H$92,3,FALSE)</f>
        <v>#N/A</v>
      </c>
      <c r="AA732" s="19" t="e">
        <f>VLOOKUP(CONCATENATE($W732,$X732),Mtz_Horarios!$E$2:$H$92,4,FALSE)</f>
        <v>#N/A</v>
      </c>
      <c r="AB732" s="15" t="e">
        <f>VLOOKUP(CONCATENATE($M732,$N732,$T732),Oferta!$B$2:$Q$360,16,FALSE)</f>
        <v>#N/A</v>
      </c>
      <c r="AC732" s="15" t="e">
        <f>VLOOKUP(CONCATENATE($M732,$N732,$T732),Oferta!$B$2:$Q$360,15,FALSE)</f>
        <v>#N/A</v>
      </c>
      <c r="AI732" s="5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12"/>
      <c r="AW732" s="12"/>
    </row>
    <row r="733" spans="1:49" ht="15" customHeight="1">
      <c r="A733" s="12"/>
      <c r="B733" s="12"/>
      <c r="C733" s="12"/>
      <c r="D733" s="12"/>
      <c r="E733" s="12"/>
      <c r="F733" s="12"/>
      <c r="G733" s="12"/>
      <c r="H733" s="12" t="e">
        <f t="shared" si="8"/>
        <v>#N/A</v>
      </c>
      <c r="I733" s="12" t="e">
        <f>VLOOKUP(CONCATENATE(N733,T733),Simulador!$H$26:$H$33,1,FALSE)</f>
        <v>#N/A</v>
      </c>
      <c r="J733" s="12" t="e">
        <f t="shared" si="9"/>
        <v>#N/A</v>
      </c>
      <c r="K733" s="13" t="e">
        <f t="shared" si="10"/>
        <v>#N/A</v>
      </c>
      <c r="L733" s="12" t="e">
        <f t="shared" si="11"/>
        <v>#N/A</v>
      </c>
      <c r="M733" s="14" t="s">
        <v>31</v>
      </c>
      <c r="N733" s="3" t="s">
        <v>63</v>
      </c>
      <c r="O733" s="15" t="str">
        <f>VLOOKUP(CONCATENATE($M733,$N733),Curriculos!$A$2:$J$332,4,FALSE)</f>
        <v>ECONOMIA INTERNACIONAL I</v>
      </c>
      <c r="P733" s="16" t="str">
        <f>VLOOKUP(CONCATENATE($M733,$N733),Curriculos!$A$2:$J$332,5,FALSE)</f>
        <v>OB</v>
      </c>
      <c r="Q733" s="16" t="str">
        <f>VLOOKUP($N733,Oferta!$D$2:$P$100,5,FALSE)</f>
        <v>T</v>
      </c>
      <c r="R733" s="16">
        <f>VLOOKUP(CONCATENATE($M733,$N733),Curriculos!$A$2:$J$332,8,FALSE)</f>
        <v>90</v>
      </c>
      <c r="S733" s="17" t="s">
        <v>33</v>
      </c>
      <c r="T733" s="17" t="s">
        <v>29</v>
      </c>
      <c r="U733" s="16" t="str">
        <f>VLOOKUP(CONCATENATE($M733,$N733),Curriculos!$A$2:$J$332,10,FALSE)</f>
        <v>DCEC</v>
      </c>
      <c r="V733" s="15" t="e">
        <f>VLOOKUP(CONCATENATE($M733,$N733,$T733),Oferta!$B$2:$R$360,17,FALSE)</f>
        <v>#N/A</v>
      </c>
      <c r="W733" s="15" t="e">
        <f>VLOOKUP(CONCATENATE($M733,$N733,$T733),Oferta!$B$2:$Q$360,12,FALSE)</f>
        <v>#N/A</v>
      </c>
      <c r="X733" s="17">
        <v>6</v>
      </c>
      <c r="Y733" s="18" t="e">
        <f>VLOOKUP(CONCATENATE($W733,$X733),Mtz_Horarios!$E$2:$H$92,2,FALSE)</f>
        <v>#N/A</v>
      </c>
      <c r="Z733" s="18" t="e">
        <f>VLOOKUP(CONCATENATE($W733,$X733),Mtz_Horarios!$E$2:$H$92,3,FALSE)</f>
        <v>#N/A</v>
      </c>
      <c r="AA733" s="19" t="e">
        <f>VLOOKUP(CONCATENATE($W733,$X733),Mtz_Horarios!$E$2:$H$92,4,FALSE)</f>
        <v>#N/A</v>
      </c>
      <c r="AB733" s="15" t="e">
        <f>VLOOKUP(CONCATENATE($M733,$N733,$T733),Oferta!$B$2:$Q$360,16,FALSE)</f>
        <v>#N/A</v>
      </c>
      <c r="AC733" s="15" t="e">
        <f>VLOOKUP(CONCATENATE($M733,$N733,$T733),Oferta!$B$2:$Q$360,15,FALSE)</f>
        <v>#N/A</v>
      </c>
      <c r="AI733" s="5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12"/>
      <c r="AW733" s="12"/>
    </row>
    <row r="734" spans="1:49" ht="15" customHeight="1">
      <c r="A734" s="12"/>
      <c r="B734" s="12"/>
      <c r="C734" s="12"/>
      <c r="D734" s="12"/>
      <c r="E734" s="12"/>
      <c r="F734" s="12"/>
      <c r="G734" s="12"/>
      <c r="H734" s="12" t="e">
        <f t="shared" si="8"/>
        <v>#N/A</v>
      </c>
      <c r="I734" s="12" t="e">
        <f>VLOOKUP(CONCATENATE(N734,T734),Simulador!$H$26:$H$33,1,FALSE)</f>
        <v>#N/A</v>
      </c>
      <c r="J734" s="12" t="e">
        <f t="shared" si="9"/>
        <v>#N/A</v>
      </c>
      <c r="K734" s="13" t="e">
        <f t="shared" si="10"/>
        <v>#N/A</v>
      </c>
      <c r="L734" s="12" t="e">
        <f t="shared" si="11"/>
        <v>#N/A</v>
      </c>
      <c r="M734" s="14" t="s">
        <v>25</v>
      </c>
      <c r="N734" s="3" t="s">
        <v>79</v>
      </c>
      <c r="O734" s="20" t="str">
        <f>VLOOKUP(CONCATENATE($M734,$N734),Curriculos!$A$2:$J$332,4,FALSE)</f>
        <v>ECONOMIA INTERNACIONAL I</v>
      </c>
      <c r="P734" s="21" t="str">
        <f>VLOOKUP(CONCATENATE($M734,$N734),Curriculos!$A$2:$J$332,5,FALSE)</f>
        <v>OB</v>
      </c>
      <c r="Q734" s="21" t="e">
        <f>VLOOKUP($N734,Oferta!$D$2:$P$100,5,FALSE)</f>
        <v>#N/A</v>
      </c>
      <c r="R734" s="21">
        <f>VLOOKUP(CONCATENATE($M734,$N734),Curriculos!$A$2:$J$332,8,FALSE)</f>
        <v>60</v>
      </c>
      <c r="S734" s="5" t="s">
        <v>33</v>
      </c>
      <c r="T734" s="22" t="s">
        <v>29</v>
      </c>
      <c r="U734" s="21" t="str">
        <f>VLOOKUP(CONCATENATE($M734,$N734),Curriculos!$A$2:$J$332,10,FALSE)</f>
        <v>DCEC</v>
      </c>
      <c r="V734" s="20" t="e">
        <f>VLOOKUP(CONCATENATE($M734,$N734,$T734),Oferta!$B$2:$R$360,17,FALSE)</f>
        <v>#N/A</v>
      </c>
      <c r="W734" s="20" t="e">
        <f>VLOOKUP(CONCATENATE($M734,$N734,$T734),Oferta!$B$2:$Q$360,12,FALSE)</f>
        <v>#N/A</v>
      </c>
      <c r="X734" s="22">
        <v>1</v>
      </c>
      <c r="Y734" s="23" t="e">
        <f>VLOOKUP(CONCATENATE($W734,$X734),Mtz_Horarios!$E$2:$H$92,2,FALSE)</f>
        <v>#N/A</v>
      </c>
      <c r="Z734" s="23" t="e">
        <f>VLOOKUP(CONCATENATE($W734,$X734),Mtz_Horarios!$E$2:$H$92,3,FALSE)</f>
        <v>#N/A</v>
      </c>
      <c r="AA734" s="24" t="e">
        <f>VLOOKUP(CONCATENATE($W734,$X734),Mtz_Horarios!$E$2:$H$92,4,FALSE)</f>
        <v>#N/A</v>
      </c>
      <c r="AB734" s="20" t="e">
        <f>VLOOKUP(CONCATENATE($M734,$N734,$T734),Oferta!$B$2:$Q$360,16,FALSE)</f>
        <v>#N/A</v>
      </c>
      <c r="AC734" s="20" t="e">
        <f>VLOOKUP(CONCATENATE($M734,$N734,$T734),Oferta!$B$2:$Q$360,15,FALSE)</f>
        <v>#N/A</v>
      </c>
      <c r="AI734" s="5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12"/>
      <c r="AW734" s="12"/>
    </row>
    <row r="735" spans="1:49" ht="15" customHeight="1">
      <c r="A735" s="12"/>
      <c r="B735" s="12"/>
      <c r="C735" s="12"/>
      <c r="D735" s="12"/>
      <c r="E735" s="12"/>
      <c r="F735" s="12"/>
      <c r="G735" s="12"/>
      <c r="H735" s="12" t="e">
        <f t="shared" si="8"/>
        <v>#N/A</v>
      </c>
      <c r="I735" s="12" t="e">
        <f>VLOOKUP(CONCATENATE(N735,T735),Simulador!$H$26:$H$33,1,FALSE)</f>
        <v>#N/A</v>
      </c>
      <c r="J735" s="12" t="e">
        <f t="shared" si="9"/>
        <v>#N/A</v>
      </c>
      <c r="K735" s="13" t="e">
        <f t="shared" si="10"/>
        <v>#N/A</v>
      </c>
      <c r="L735" s="12" t="e">
        <f t="shared" si="11"/>
        <v>#N/A</v>
      </c>
      <c r="M735" s="14" t="s">
        <v>25</v>
      </c>
      <c r="N735" s="3" t="s">
        <v>79</v>
      </c>
      <c r="O735" s="20" t="str">
        <f>VLOOKUP(CONCATENATE($M735,$N735),Curriculos!$A$2:$J$332,4,FALSE)</f>
        <v>ECONOMIA INTERNACIONAL I</v>
      </c>
      <c r="P735" s="21" t="str">
        <f>VLOOKUP(CONCATENATE($M735,$N735),Curriculos!$A$2:$J$332,5,FALSE)</f>
        <v>OB</v>
      </c>
      <c r="Q735" s="21" t="e">
        <f>VLOOKUP($N735,Oferta!$D$2:$P$100,5,FALSE)</f>
        <v>#N/A</v>
      </c>
      <c r="R735" s="21">
        <f>VLOOKUP(CONCATENATE($M735,$N735),Curriculos!$A$2:$J$332,8,FALSE)</f>
        <v>60</v>
      </c>
      <c r="S735" s="5" t="s">
        <v>33</v>
      </c>
      <c r="T735" s="22" t="s">
        <v>29</v>
      </c>
      <c r="U735" s="21" t="str">
        <f>VLOOKUP(CONCATENATE($M735,$N735),Curriculos!$A$2:$J$332,10,FALSE)</f>
        <v>DCEC</v>
      </c>
      <c r="V735" s="20" t="e">
        <f>VLOOKUP(CONCATENATE($M735,$N735,$T735),Oferta!$B$2:$R$360,17,FALSE)</f>
        <v>#N/A</v>
      </c>
      <c r="W735" s="20" t="e">
        <f>VLOOKUP(CONCATENATE($M735,$N735,$T735),Oferta!$B$2:$Q$360,12,FALSE)</f>
        <v>#N/A</v>
      </c>
      <c r="X735" s="22">
        <v>2</v>
      </c>
      <c r="Y735" s="23" t="e">
        <f>VLOOKUP(CONCATENATE($W735,$X735),Mtz_Horarios!$E$2:$H$92,2,FALSE)</f>
        <v>#N/A</v>
      </c>
      <c r="Z735" s="23" t="e">
        <f>VLOOKUP(CONCATENATE($W735,$X735),Mtz_Horarios!$E$2:$H$92,3,FALSE)</f>
        <v>#N/A</v>
      </c>
      <c r="AA735" s="24" t="e">
        <f>VLOOKUP(CONCATENATE($W735,$X735),Mtz_Horarios!$E$2:$H$92,4,FALSE)</f>
        <v>#N/A</v>
      </c>
      <c r="AB735" s="20" t="e">
        <f>VLOOKUP(CONCATENATE($M735,$N735,$T735),Oferta!$B$2:$Q$360,16,FALSE)</f>
        <v>#N/A</v>
      </c>
      <c r="AC735" s="20" t="e">
        <f>VLOOKUP(CONCATENATE($M735,$N735,$T735),Oferta!$B$2:$Q$360,15,FALSE)</f>
        <v>#N/A</v>
      </c>
      <c r="AI735" s="5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12"/>
      <c r="AW735" s="12"/>
    </row>
    <row r="736" spans="1:49" ht="15" customHeight="1">
      <c r="A736" s="12"/>
      <c r="B736" s="12"/>
      <c r="C736" s="12"/>
      <c r="D736" s="12"/>
      <c r="E736" s="12"/>
      <c r="F736" s="12"/>
      <c r="G736" s="12"/>
      <c r="H736" s="12" t="e">
        <f t="shared" si="8"/>
        <v>#N/A</v>
      </c>
      <c r="I736" s="12" t="e">
        <f>VLOOKUP(CONCATENATE(N736,T736),Simulador!$H$26:$H$33,1,FALSE)</f>
        <v>#N/A</v>
      </c>
      <c r="J736" s="12" t="e">
        <f t="shared" si="9"/>
        <v>#N/A</v>
      </c>
      <c r="K736" s="13" t="e">
        <f t="shared" si="10"/>
        <v>#N/A</v>
      </c>
      <c r="L736" s="12" t="e">
        <f t="shared" si="11"/>
        <v>#N/A</v>
      </c>
      <c r="M736" s="14" t="s">
        <v>25</v>
      </c>
      <c r="N736" s="3" t="s">
        <v>79</v>
      </c>
      <c r="O736" s="20" t="str">
        <f>VLOOKUP(CONCATENATE($M736,$N736),Curriculos!$A$2:$J$332,4,FALSE)</f>
        <v>ECONOMIA INTERNACIONAL I</v>
      </c>
      <c r="P736" s="21" t="str">
        <f>VLOOKUP(CONCATENATE($M736,$N736),Curriculos!$A$2:$J$332,5,FALSE)</f>
        <v>OB</v>
      </c>
      <c r="Q736" s="21" t="e">
        <f>VLOOKUP($N736,Oferta!$D$2:$P$100,5,FALSE)</f>
        <v>#N/A</v>
      </c>
      <c r="R736" s="21">
        <f>VLOOKUP(CONCATENATE($M736,$N736),Curriculos!$A$2:$J$332,8,FALSE)</f>
        <v>60</v>
      </c>
      <c r="S736" s="5" t="s">
        <v>33</v>
      </c>
      <c r="T736" s="22" t="s">
        <v>29</v>
      </c>
      <c r="U736" s="21" t="str">
        <f>VLOOKUP(CONCATENATE($M736,$N736),Curriculos!$A$2:$J$332,10,FALSE)</f>
        <v>DCEC</v>
      </c>
      <c r="V736" s="20" t="e">
        <f>VLOOKUP(CONCATENATE($M736,$N736,$T736),Oferta!$B$2:$R$360,17,FALSE)</f>
        <v>#N/A</v>
      </c>
      <c r="W736" s="20" t="e">
        <f>VLOOKUP(CONCATENATE($M736,$N736,$T736),Oferta!$B$2:$Q$360,12,FALSE)</f>
        <v>#N/A</v>
      </c>
      <c r="X736" s="22">
        <v>3</v>
      </c>
      <c r="Y736" s="23" t="e">
        <f>VLOOKUP(CONCATENATE($W736,$X736),Mtz_Horarios!$E$2:$H$92,2,FALSE)</f>
        <v>#N/A</v>
      </c>
      <c r="Z736" s="23" t="e">
        <f>VLOOKUP(CONCATENATE($W736,$X736),Mtz_Horarios!$E$2:$H$92,3,FALSE)</f>
        <v>#N/A</v>
      </c>
      <c r="AA736" s="24" t="e">
        <f>VLOOKUP(CONCATENATE($W736,$X736),Mtz_Horarios!$E$2:$H$92,4,FALSE)</f>
        <v>#N/A</v>
      </c>
      <c r="AB736" s="20" t="e">
        <f>VLOOKUP(CONCATENATE($M736,$N736,$T736),Oferta!$B$2:$Q$360,16,FALSE)</f>
        <v>#N/A</v>
      </c>
      <c r="AC736" s="20" t="e">
        <f>VLOOKUP(CONCATENATE($M736,$N736,$T736),Oferta!$B$2:$Q$360,15,FALSE)</f>
        <v>#N/A</v>
      </c>
      <c r="AI736" s="5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12"/>
      <c r="AW736" s="12"/>
    </row>
    <row r="737" spans="1:49" ht="15" customHeight="1">
      <c r="A737" s="12"/>
      <c r="B737" s="12"/>
      <c r="C737" s="12"/>
      <c r="D737" s="12"/>
      <c r="E737" s="12"/>
      <c r="F737" s="12"/>
      <c r="G737" s="12"/>
      <c r="H737" s="12" t="e">
        <f t="shared" si="8"/>
        <v>#N/A</v>
      </c>
      <c r="I737" s="12" t="e">
        <f>VLOOKUP(CONCATENATE(N737,T737),Simulador!$H$26:$H$33,1,FALSE)</f>
        <v>#N/A</v>
      </c>
      <c r="J737" s="12" t="e">
        <f t="shared" si="9"/>
        <v>#N/A</v>
      </c>
      <c r="K737" s="13" t="e">
        <f t="shared" si="10"/>
        <v>#N/A</v>
      </c>
      <c r="L737" s="12" t="e">
        <f t="shared" si="11"/>
        <v>#N/A</v>
      </c>
      <c r="M737" s="14" t="s">
        <v>25</v>
      </c>
      <c r="N737" s="3" t="s">
        <v>79</v>
      </c>
      <c r="O737" s="20" t="str">
        <f>VLOOKUP(CONCATENATE($M737,$N737),Curriculos!$A$2:$J$332,4,FALSE)</f>
        <v>ECONOMIA INTERNACIONAL I</v>
      </c>
      <c r="P737" s="21" t="str">
        <f>VLOOKUP(CONCATENATE($M737,$N737),Curriculos!$A$2:$J$332,5,FALSE)</f>
        <v>OB</v>
      </c>
      <c r="Q737" s="21" t="e">
        <f>VLOOKUP($N737,Oferta!$D$2:$P$100,5,FALSE)</f>
        <v>#N/A</v>
      </c>
      <c r="R737" s="21">
        <f>VLOOKUP(CONCATENATE($M737,$N737),Curriculos!$A$2:$J$332,8,FALSE)</f>
        <v>60</v>
      </c>
      <c r="S737" s="5" t="s">
        <v>33</v>
      </c>
      <c r="T737" s="22" t="s">
        <v>29</v>
      </c>
      <c r="U737" s="21" t="str">
        <f>VLOOKUP(CONCATENATE($M737,$N737),Curriculos!$A$2:$J$332,10,FALSE)</f>
        <v>DCEC</v>
      </c>
      <c r="V737" s="20" t="e">
        <f>VLOOKUP(CONCATENATE($M737,$N737,$T737),Oferta!$B$2:$R$360,17,FALSE)</f>
        <v>#N/A</v>
      </c>
      <c r="W737" s="20" t="e">
        <f>VLOOKUP(CONCATENATE($M737,$N737,$T737),Oferta!$B$2:$Q$360,12,FALSE)</f>
        <v>#N/A</v>
      </c>
      <c r="X737" s="22">
        <v>4</v>
      </c>
      <c r="Y737" s="23" t="e">
        <f>VLOOKUP(CONCATENATE($W737,$X737),Mtz_Horarios!$E$2:$H$92,2,FALSE)</f>
        <v>#N/A</v>
      </c>
      <c r="Z737" s="23" t="e">
        <f>VLOOKUP(CONCATENATE($W737,$X737),Mtz_Horarios!$E$2:$H$92,3,FALSE)</f>
        <v>#N/A</v>
      </c>
      <c r="AA737" s="24" t="e">
        <f>VLOOKUP(CONCATENATE($W737,$X737),Mtz_Horarios!$E$2:$H$92,4,FALSE)</f>
        <v>#N/A</v>
      </c>
      <c r="AB737" s="20" t="e">
        <f>VLOOKUP(CONCATENATE($M737,$N737,$T737),Oferta!$B$2:$Q$360,16,FALSE)</f>
        <v>#N/A</v>
      </c>
      <c r="AC737" s="20" t="e">
        <f>VLOOKUP(CONCATENATE($M737,$N737,$T737),Oferta!$B$2:$Q$360,15,FALSE)</f>
        <v>#N/A</v>
      </c>
      <c r="AI737" s="5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12"/>
      <c r="AW737" s="12"/>
    </row>
    <row r="738" spans="1:49" ht="15" customHeight="1">
      <c r="A738" s="12"/>
      <c r="B738" s="12"/>
      <c r="C738" s="12"/>
      <c r="D738" s="12"/>
      <c r="E738" s="12"/>
      <c r="F738" s="12"/>
      <c r="G738" s="12"/>
      <c r="H738" s="12" t="e">
        <f t="shared" si="8"/>
        <v>#N/A</v>
      </c>
      <c r="I738" s="12" t="e">
        <f>VLOOKUP(CONCATENATE(N738,T738),Simulador!$H$26:$H$33,1,FALSE)</f>
        <v>#N/A</v>
      </c>
      <c r="J738" s="12" t="e">
        <f t="shared" si="9"/>
        <v>#N/A</v>
      </c>
      <c r="K738" s="13" t="e">
        <f t="shared" si="10"/>
        <v>#N/A</v>
      </c>
      <c r="L738" s="12" t="e">
        <f t="shared" si="11"/>
        <v>#N/A</v>
      </c>
      <c r="M738" s="14" t="s">
        <v>31</v>
      </c>
      <c r="N738" s="3" t="s">
        <v>73</v>
      </c>
      <c r="O738" s="15" t="str">
        <f>VLOOKUP(CONCATENATE($M738,$N738),Curriculos!$A$2:$J$332,4,FALSE)</f>
        <v>ECONOMIA INTERNACIONAL II</v>
      </c>
      <c r="P738" s="16" t="str">
        <f>VLOOKUP(CONCATENATE($M738,$N738),Curriculos!$A$2:$J$332,5,FALSE)</f>
        <v>OB</v>
      </c>
      <c r="Q738" s="16" t="str">
        <f>VLOOKUP($N738,Oferta!$D$2:$P$100,5,FALSE)</f>
        <v>TP</v>
      </c>
      <c r="R738" s="16">
        <f>VLOOKUP(CONCATENATE($M738,$N738),Curriculos!$A$2:$J$332,8,FALSE)</f>
        <v>90</v>
      </c>
      <c r="S738" s="17" t="s">
        <v>33</v>
      </c>
      <c r="T738" s="17" t="s">
        <v>24</v>
      </c>
      <c r="U738" s="16" t="str">
        <f>VLOOKUP(CONCATENATE($M738,$N738),Curriculos!$A$2:$J$332,10,FALSE)</f>
        <v>DCEC</v>
      </c>
      <c r="V738" s="15" t="e">
        <f>VLOOKUP(CONCATENATE($M738,$N738,$T738),Oferta!$B$2:$R$360,17,FALSE)</f>
        <v>#N/A</v>
      </c>
      <c r="W738" s="15" t="e">
        <f>VLOOKUP(CONCATENATE($M738,$N738,$T738),Oferta!$B$2:$Q$360,12,FALSE)</f>
        <v>#N/A</v>
      </c>
      <c r="X738" s="17">
        <v>1</v>
      </c>
      <c r="Y738" s="18" t="e">
        <f>VLOOKUP(CONCATENATE($W738,$X738),Mtz_Horarios!$E$2:$H$92,2,FALSE)</f>
        <v>#N/A</v>
      </c>
      <c r="Z738" s="18" t="e">
        <f>VLOOKUP(CONCATENATE($W738,$X738),Mtz_Horarios!$E$2:$H$92,3,FALSE)</f>
        <v>#N/A</v>
      </c>
      <c r="AA738" s="19" t="e">
        <f>VLOOKUP(CONCATENATE($W738,$X738),Mtz_Horarios!$E$2:$H$92,4,FALSE)</f>
        <v>#N/A</v>
      </c>
      <c r="AB738" s="15" t="e">
        <f>VLOOKUP(CONCATENATE($M738,$N738,$T738),Oferta!$B$2:$Q$360,16,FALSE)</f>
        <v>#N/A</v>
      </c>
      <c r="AC738" s="15" t="e">
        <f>VLOOKUP(CONCATENATE($M738,$N738,$T738),Oferta!$B$2:$Q$360,15,FALSE)</f>
        <v>#N/A</v>
      </c>
      <c r="AI738" s="5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12"/>
      <c r="AW738" s="12"/>
    </row>
    <row r="739" spans="1:49" ht="15" customHeight="1">
      <c r="A739" s="12"/>
      <c r="B739" s="12"/>
      <c r="C739" s="12"/>
      <c r="D739" s="12"/>
      <c r="E739" s="12"/>
      <c r="F739" s="12"/>
      <c r="G739" s="12"/>
      <c r="H739" s="12" t="e">
        <f t="shared" si="8"/>
        <v>#N/A</v>
      </c>
      <c r="I739" s="12" t="e">
        <f>VLOOKUP(CONCATENATE(N739,T739),Simulador!$H$26:$H$33,1,FALSE)</f>
        <v>#N/A</v>
      </c>
      <c r="J739" s="12" t="e">
        <f t="shared" si="9"/>
        <v>#N/A</v>
      </c>
      <c r="K739" s="13" t="e">
        <f t="shared" si="10"/>
        <v>#N/A</v>
      </c>
      <c r="L739" s="12" t="e">
        <f t="shared" si="11"/>
        <v>#N/A</v>
      </c>
      <c r="M739" s="14" t="s">
        <v>31</v>
      </c>
      <c r="N739" s="3" t="s">
        <v>73</v>
      </c>
      <c r="O739" s="15" t="str">
        <f>VLOOKUP(CONCATENATE($M739,$N739),Curriculos!$A$2:$J$332,4,FALSE)</f>
        <v>ECONOMIA INTERNACIONAL II</v>
      </c>
      <c r="P739" s="16" t="str">
        <f>VLOOKUP(CONCATENATE($M739,$N739),Curriculos!$A$2:$J$332,5,FALSE)</f>
        <v>OB</v>
      </c>
      <c r="Q739" s="16" t="str">
        <f>VLOOKUP($N739,Oferta!$D$2:$P$100,5,FALSE)</f>
        <v>TP</v>
      </c>
      <c r="R739" s="16">
        <f>VLOOKUP(CONCATENATE($M739,$N739),Curriculos!$A$2:$J$332,8,FALSE)</f>
        <v>90</v>
      </c>
      <c r="S739" s="17" t="s">
        <v>33</v>
      </c>
      <c r="T739" s="17" t="s">
        <v>24</v>
      </c>
      <c r="U739" s="16" t="str">
        <f>VLOOKUP(CONCATENATE($M739,$N739),Curriculos!$A$2:$J$332,10,FALSE)</f>
        <v>DCEC</v>
      </c>
      <c r="V739" s="15" t="e">
        <f>VLOOKUP(CONCATENATE($M739,$N739,$T739),Oferta!$B$2:$R$360,17,FALSE)</f>
        <v>#N/A</v>
      </c>
      <c r="W739" s="15" t="e">
        <f>VLOOKUP(CONCATENATE($M739,$N739,$T739),Oferta!$B$2:$Q$360,12,FALSE)</f>
        <v>#N/A</v>
      </c>
      <c r="X739" s="17">
        <v>2</v>
      </c>
      <c r="Y739" s="18" t="e">
        <f>VLOOKUP(CONCATENATE($W739,$X739),Mtz_Horarios!$E$2:$H$92,2,FALSE)</f>
        <v>#N/A</v>
      </c>
      <c r="Z739" s="18" t="e">
        <f>VLOOKUP(CONCATENATE($W739,$X739),Mtz_Horarios!$E$2:$H$92,3,FALSE)</f>
        <v>#N/A</v>
      </c>
      <c r="AA739" s="19" t="e">
        <f>VLOOKUP(CONCATENATE($W739,$X739),Mtz_Horarios!$E$2:$H$92,4,FALSE)</f>
        <v>#N/A</v>
      </c>
      <c r="AB739" s="15" t="e">
        <f>VLOOKUP(CONCATENATE($M739,$N739,$T739),Oferta!$B$2:$Q$360,16,FALSE)</f>
        <v>#N/A</v>
      </c>
      <c r="AC739" s="15" t="e">
        <f>VLOOKUP(CONCATENATE($M739,$N739,$T739),Oferta!$B$2:$Q$360,15,FALSE)</f>
        <v>#N/A</v>
      </c>
      <c r="AI739" s="5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12"/>
      <c r="AW739" s="12"/>
    </row>
    <row r="740" spans="1:49" ht="15" customHeight="1">
      <c r="A740" s="12"/>
      <c r="B740" s="12"/>
      <c r="C740" s="12"/>
      <c r="D740" s="12"/>
      <c r="E740" s="12"/>
      <c r="F740" s="12"/>
      <c r="G740" s="12"/>
      <c r="H740" s="12" t="e">
        <f t="shared" si="8"/>
        <v>#N/A</v>
      </c>
      <c r="I740" s="12" t="e">
        <f>VLOOKUP(CONCATENATE(N740,T740),Simulador!$H$26:$H$33,1,FALSE)</f>
        <v>#N/A</v>
      </c>
      <c r="J740" s="12" t="e">
        <f t="shared" si="9"/>
        <v>#N/A</v>
      </c>
      <c r="K740" s="13" t="e">
        <f t="shared" si="10"/>
        <v>#N/A</v>
      </c>
      <c r="L740" s="12" t="e">
        <f t="shared" si="11"/>
        <v>#N/A</v>
      </c>
      <c r="M740" s="14" t="s">
        <v>31</v>
      </c>
      <c r="N740" s="3" t="s">
        <v>73</v>
      </c>
      <c r="O740" s="15" t="str">
        <f>VLOOKUP(CONCATENATE($M740,$N740),Curriculos!$A$2:$J$332,4,FALSE)</f>
        <v>ECONOMIA INTERNACIONAL II</v>
      </c>
      <c r="P740" s="16" t="str">
        <f>VLOOKUP(CONCATENATE($M740,$N740),Curriculos!$A$2:$J$332,5,FALSE)</f>
        <v>OB</v>
      </c>
      <c r="Q740" s="16" t="str">
        <f>VLOOKUP($N740,Oferta!$D$2:$P$100,5,FALSE)</f>
        <v>TP</v>
      </c>
      <c r="R740" s="16">
        <f>VLOOKUP(CONCATENATE($M740,$N740),Curriculos!$A$2:$J$332,8,FALSE)</f>
        <v>90</v>
      </c>
      <c r="S740" s="17" t="s">
        <v>33</v>
      </c>
      <c r="T740" s="17" t="s">
        <v>24</v>
      </c>
      <c r="U740" s="16" t="str">
        <f>VLOOKUP(CONCATENATE($M740,$N740),Curriculos!$A$2:$J$332,10,FALSE)</f>
        <v>DCEC</v>
      </c>
      <c r="V740" s="15" t="e">
        <f>VLOOKUP(CONCATENATE($M740,$N740,$T740),Oferta!$B$2:$R$360,17,FALSE)</f>
        <v>#N/A</v>
      </c>
      <c r="W740" s="15" t="e">
        <f>VLOOKUP(CONCATENATE($M740,$N740,$T740),Oferta!$B$2:$Q$360,12,FALSE)</f>
        <v>#N/A</v>
      </c>
      <c r="X740" s="17">
        <v>3</v>
      </c>
      <c r="Y740" s="18" t="e">
        <f>VLOOKUP(CONCATENATE($W740,$X740),Mtz_Horarios!$E$2:$H$92,2,FALSE)</f>
        <v>#N/A</v>
      </c>
      <c r="Z740" s="18" t="e">
        <f>VLOOKUP(CONCATENATE($W740,$X740),Mtz_Horarios!$E$2:$H$92,3,FALSE)</f>
        <v>#N/A</v>
      </c>
      <c r="AA740" s="19" t="e">
        <f>VLOOKUP(CONCATENATE($W740,$X740),Mtz_Horarios!$E$2:$H$92,4,FALSE)</f>
        <v>#N/A</v>
      </c>
      <c r="AB740" s="15" t="e">
        <f>VLOOKUP(CONCATENATE($M740,$N740,$T740),Oferta!$B$2:$Q$360,16,FALSE)</f>
        <v>#N/A</v>
      </c>
      <c r="AC740" s="15" t="e">
        <f>VLOOKUP(CONCATENATE($M740,$N740,$T740),Oferta!$B$2:$Q$360,15,FALSE)</f>
        <v>#N/A</v>
      </c>
      <c r="AI740" s="5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12"/>
      <c r="AW740" s="12"/>
    </row>
    <row r="741" spans="1:49" ht="15" customHeight="1">
      <c r="A741" s="12"/>
      <c r="B741" s="12"/>
      <c r="C741" s="12"/>
      <c r="D741" s="12"/>
      <c r="E741" s="12"/>
      <c r="F741" s="12"/>
      <c r="G741" s="12"/>
      <c r="H741" s="12" t="e">
        <f t="shared" si="8"/>
        <v>#N/A</v>
      </c>
      <c r="I741" s="12" t="e">
        <f>VLOOKUP(CONCATENATE(N741,T741),Simulador!$H$26:$H$33,1,FALSE)</f>
        <v>#N/A</v>
      </c>
      <c r="J741" s="12" t="e">
        <f t="shared" si="9"/>
        <v>#N/A</v>
      </c>
      <c r="K741" s="13" t="e">
        <f t="shared" si="10"/>
        <v>#N/A</v>
      </c>
      <c r="L741" s="12" t="e">
        <f t="shared" si="11"/>
        <v>#N/A</v>
      </c>
      <c r="M741" s="14" t="s">
        <v>31</v>
      </c>
      <c r="N741" s="3" t="s">
        <v>73</v>
      </c>
      <c r="O741" s="15" t="str">
        <f>VLOOKUP(CONCATENATE($M741,$N741),Curriculos!$A$2:$J$332,4,FALSE)</f>
        <v>ECONOMIA INTERNACIONAL II</v>
      </c>
      <c r="P741" s="16" t="str">
        <f>VLOOKUP(CONCATENATE($M741,$N741),Curriculos!$A$2:$J$332,5,FALSE)</f>
        <v>OB</v>
      </c>
      <c r="Q741" s="16" t="str">
        <f>VLOOKUP($N741,Oferta!$D$2:$P$100,5,FALSE)</f>
        <v>TP</v>
      </c>
      <c r="R741" s="16">
        <f>VLOOKUP(CONCATENATE($M741,$N741),Curriculos!$A$2:$J$332,8,FALSE)</f>
        <v>90</v>
      </c>
      <c r="S741" s="17" t="s">
        <v>33</v>
      </c>
      <c r="T741" s="17" t="s">
        <v>24</v>
      </c>
      <c r="U741" s="16" t="str">
        <f>VLOOKUP(CONCATENATE($M741,$N741),Curriculos!$A$2:$J$332,10,FALSE)</f>
        <v>DCEC</v>
      </c>
      <c r="V741" s="15" t="e">
        <f>VLOOKUP(CONCATENATE($M741,$N741,$T741),Oferta!$B$2:$R$360,17,FALSE)</f>
        <v>#N/A</v>
      </c>
      <c r="W741" s="15" t="e">
        <f>VLOOKUP(CONCATENATE($M741,$N741,$T741),Oferta!$B$2:$Q$360,12,FALSE)</f>
        <v>#N/A</v>
      </c>
      <c r="X741" s="17">
        <v>4</v>
      </c>
      <c r="Y741" s="18" t="e">
        <f>VLOOKUP(CONCATENATE($W741,$X741),Mtz_Horarios!$E$2:$H$92,2,FALSE)</f>
        <v>#N/A</v>
      </c>
      <c r="Z741" s="18" t="e">
        <f>VLOOKUP(CONCATENATE($W741,$X741),Mtz_Horarios!$E$2:$H$92,3,FALSE)</f>
        <v>#N/A</v>
      </c>
      <c r="AA741" s="19" t="e">
        <f>VLOOKUP(CONCATENATE($W741,$X741),Mtz_Horarios!$E$2:$H$92,4,FALSE)</f>
        <v>#N/A</v>
      </c>
      <c r="AB741" s="15" t="e">
        <f>VLOOKUP(CONCATENATE($M741,$N741,$T741),Oferta!$B$2:$Q$360,16,FALSE)</f>
        <v>#N/A</v>
      </c>
      <c r="AC741" s="15" t="e">
        <f>VLOOKUP(CONCATENATE($M741,$N741,$T741),Oferta!$B$2:$Q$360,15,FALSE)</f>
        <v>#N/A</v>
      </c>
      <c r="AI741" s="5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12"/>
      <c r="AW741" s="12"/>
    </row>
    <row r="742" spans="1:49" ht="15" customHeight="1">
      <c r="A742" s="12"/>
      <c r="B742" s="12"/>
      <c r="C742" s="12"/>
      <c r="D742" s="12"/>
      <c r="E742" s="12"/>
      <c r="F742" s="12"/>
      <c r="G742" s="12"/>
      <c r="H742" s="12" t="e">
        <f t="shared" si="8"/>
        <v>#N/A</v>
      </c>
      <c r="I742" s="12" t="e">
        <f>VLOOKUP(CONCATENATE(N742,T742),Simulador!$H$26:$H$33,1,FALSE)</f>
        <v>#N/A</v>
      </c>
      <c r="J742" s="12" t="e">
        <f t="shared" si="9"/>
        <v>#N/A</v>
      </c>
      <c r="K742" s="13" t="e">
        <f t="shared" si="10"/>
        <v>#N/A</v>
      </c>
      <c r="L742" s="12" t="e">
        <f t="shared" si="11"/>
        <v>#N/A</v>
      </c>
      <c r="M742" s="14" t="s">
        <v>31</v>
      </c>
      <c r="N742" s="3" t="s">
        <v>73</v>
      </c>
      <c r="O742" s="15" t="str">
        <f>VLOOKUP(CONCATENATE($M742,$N742),Curriculos!$A$2:$J$332,4,FALSE)</f>
        <v>ECONOMIA INTERNACIONAL II</v>
      </c>
      <c r="P742" s="16" t="str">
        <f>VLOOKUP(CONCATENATE($M742,$N742),Curriculos!$A$2:$J$332,5,FALSE)</f>
        <v>OB</v>
      </c>
      <c r="Q742" s="16" t="str">
        <f>VLOOKUP($N742,Oferta!$D$2:$P$100,5,FALSE)</f>
        <v>TP</v>
      </c>
      <c r="R742" s="16">
        <f>VLOOKUP(CONCATENATE($M742,$N742),Curriculos!$A$2:$J$332,8,FALSE)</f>
        <v>90</v>
      </c>
      <c r="S742" s="17" t="s">
        <v>33</v>
      </c>
      <c r="T742" s="17" t="s">
        <v>24</v>
      </c>
      <c r="U742" s="16" t="str">
        <f>VLOOKUP(CONCATENATE($M742,$N742),Curriculos!$A$2:$J$332,10,FALSE)</f>
        <v>DCEC</v>
      </c>
      <c r="V742" s="15" t="e">
        <f>VLOOKUP(CONCATENATE($M742,$N742,$T742),Oferta!$B$2:$R$360,17,FALSE)</f>
        <v>#N/A</v>
      </c>
      <c r="W742" s="15" t="e">
        <f>VLOOKUP(CONCATENATE($M742,$N742,$T742),Oferta!$B$2:$Q$360,12,FALSE)</f>
        <v>#N/A</v>
      </c>
      <c r="X742" s="17">
        <v>5</v>
      </c>
      <c r="Y742" s="18" t="e">
        <f>VLOOKUP(CONCATENATE($W742,$X742),Mtz_Horarios!$E$2:$H$92,2,FALSE)</f>
        <v>#N/A</v>
      </c>
      <c r="Z742" s="18" t="e">
        <f>VLOOKUP(CONCATENATE($W742,$X742),Mtz_Horarios!$E$2:$H$92,3,FALSE)</f>
        <v>#N/A</v>
      </c>
      <c r="AA742" s="19" t="e">
        <f>VLOOKUP(CONCATENATE($W742,$X742),Mtz_Horarios!$E$2:$H$92,4,FALSE)</f>
        <v>#N/A</v>
      </c>
      <c r="AB742" s="15" t="e">
        <f>VLOOKUP(CONCATENATE($M742,$N742,$T742),Oferta!$B$2:$Q$360,16,FALSE)</f>
        <v>#N/A</v>
      </c>
      <c r="AC742" s="15" t="e">
        <f>VLOOKUP(CONCATENATE($M742,$N742,$T742),Oferta!$B$2:$Q$360,15,FALSE)</f>
        <v>#N/A</v>
      </c>
      <c r="AI742" s="5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12"/>
      <c r="AW742" s="12"/>
    </row>
    <row r="743" spans="1:49" ht="15" customHeight="1">
      <c r="A743" s="12"/>
      <c r="B743" s="12"/>
      <c r="C743" s="12"/>
      <c r="D743" s="12"/>
      <c r="E743" s="12"/>
      <c r="F743" s="12"/>
      <c r="G743" s="12"/>
      <c r="H743" s="12" t="e">
        <f t="shared" si="8"/>
        <v>#N/A</v>
      </c>
      <c r="I743" s="12" t="e">
        <f>VLOOKUP(CONCATENATE(N743,T743),Simulador!$H$26:$H$33,1,FALSE)</f>
        <v>#N/A</v>
      </c>
      <c r="J743" s="12" t="e">
        <f t="shared" si="9"/>
        <v>#N/A</v>
      </c>
      <c r="K743" s="13" t="e">
        <f t="shared" si="10"/>
        <v>#N/A</v>
      </c>
      <c r="L743" s="12" t="e">
        <f t="shared" si="11"/>
        <v>#N/A</v>
      </c>
      <c r="M743" s="14" t="s">
        <v>31</v>
      </c>
      <c r="N743" s="3" t="s">
        <v>73</v>
      </c>
      <c r="O743" s="15" t="str">
        <f>VLOOKUP(CONCATENATE($M743,$N743),Curriculos!$A$2:$J$332,4,FALSE)</f>
        <v>ECONOMIA INTERNACIONAL II</v>
      </c>
      <c r="P743" s="16" t="str">
        <f>VLOOKUP(CONCATENATE($M743,$N743),Curriculos!$A$2:$J$332,5,FALSE)</f>
        <v>OB</v>
      </c>
      <c r="Q743" s="16" t="str">
        <f>VLOOKUP($N743,Oferta!$D$2:$P$100,5,FALSE)</f>
        <v>TP</v>
      </c>
      <c r="R743" s="16">
        <f>VLOOKUP(CONCATENATE($M743,$N743),Curriculos!$A$2:$J$332,8,FALSE)</f>
        <v>90</v>
      </c>
      <c r="S743" s="17" t="s">
        <v>33</v>
      </c>
      <c r="T743" s="17" t="s">
        <v>24</v>
      </c>
      <c r="U743" s="16" t="str">
        <f>VLOOKUP(CONCATENATE($M743,$N743),Curriculos!$A$2:$J$332,10,FALSE)</f>
        <v>DCEC</v>
      </c>
      <c r="V743" s="15" t="e">
        <f>VLOOKUP(CONCATENATE($M743,$N743,$T743),Oferta!$B$2:$R$360,17,FALSE)</f>
        <v>#N/A</v>
      </c>
      <c r="W743" s="15" t="e">
        <f>VLOOKUP(CONCATENATE($M743,$N743,$T743),Oferta!$B$2:$Q$360,12,FALSE)</f>
        <v>#N/A</v>
      </c>
      <c r="X743" s="17">
        <v>6</v>
      </c>
      <c r="Y743" s="18" t="e">
        <f>VLOOKUP(CONCATENATE($W743,$X743),Mtz_Horarios!$E$2:$H$92,2,FALSE)</f>
        <v>#N/A</v>
      </c>
      <c r="Z743" s="18" t="e">
        <f>VLOOKUP(CONCATENATE($W743,$X743),Mtz_Horarios!$E$2:$H$92,3,FALSE)</f>
        <v>#N/A</v>
      </c>
      <c r="AA743" s="19" t="e">
        <f>VLOOKUP(CONCATENATE($W743,$X743),Mtz_Horarios!$E$2:$H$92,4,FALSE)</f>
        <v>#N/A</v>
      </c>
      <c r="AB743" s="15" t="e">
        <f>VLOOKUP(CONCATENATE($M743,$N743,$T743),Oferta!$B$2:$Q$360,16,FALSE)</f>
        <v>#N/A</v>
      </c>
      <c r="AC743" s="15" t="e">
        <f>VLOOKUP(CONCATENATE($M743,$N743,$T743),Oferta!$B$2:$Q$360,15,FALSE)</f>
        <v>#N/A</v>
      </c>
      <c r="AI743" s="5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12"/>
      <c r="AW743" s="12"/>
    </row>
    <row r="744" spans="1:49" ht="15" customHeight="1">
      <c r="A744" s="12"/>
      <c r="B744" s="12"/>
      <c r="C744" s="12"/>
      <c r="D744" s="12"/>
      <c r="E744" s="12"/>
      <c r="F744" s="12"/>
      <c r="G744" s="12"/>
      <c r="H744" s="12" t="e">
        <f t="shared" si="8"/>
        <v>#N/A</v>
      </c>
      <c r="I744" s="12" t="e">
        <f>VLOOKUP(CONCATENATE(N744,T744),Simulador!$H$26:$H$33,1,FALSE)</f>
        <v>#N/A</v>
      </c>
      <c r="J744" s="12" t="e">
        <f t="shared" si="9"/>
        <v>#N/A</v>
      </c>
      <c r="K744" s="13" t="e">
        <f t="shared" si="10"/>
        <v>#N/A</v>
      </c>
      <c r="L744" s="12" t="e">
        <f t="shared" si="11"/>
        <v>#N/A</v>
      </c>
      <c r="M744" s="14" t="s">
        <v>22</v>
      </c>
      <c r="N744" s="3" t="s">
        <v>55</v>
      </c>
      <c r="O744" s="20" t="str">
        <f>VLOOKUP(CONCATENATE($M744,$N744),Curriculos!$A$2:$J$332,4,FALSE)</f>
        <v>ECONOMIA INTERNACIONAL II</v>
      </c>
      <c r="P744" s="21" t="str">
        <f>VLOOKUP(CONCATENATE($M744,$N744),Curriculos!$A$2:$J$332,5,FALSE)</f>
        <v>OB</v>
      </c>
      <c r="Q744" s="21" t="e">
        <f>VLOOKUP($N744,Oferta!$D$2:$P$100,5,FALSE)</f>
        <v>#N/A</v>
      </c>
      <c r="R744" s="21">
        <f>VLOOKUP(CONCATENATE($M744,$N744),Curriculos!$A$2:$J$332,8,FALSE)</f>
        <v>60</v>
      </c>
      <c r="S744" s="5" t="s">
        <v>33</v>
      </c>
      <c r="T744" s="22" t="s">
        <v>24</v>
      </c>
      <c r="U744" s="21" t="str">
        <f>VLOOKUP(CONCATENATE($M744,$N744),Curriculos!$A$2:$J$332,10,FALSE)</f>
        <v>DCEC</v>
      </c>
      <c r="V744" s="20" t="e">
        <f>VLOOKUP(CONCATENATE($M744,$N744,$T744),Oferta!$B$2:$R$360,17,FALSE)</f>
        <v>#N/A</v>
      </c>
      <c r="W744" s="20" t="e">
        <f>VLOOKUP(CONCATENATE($M744,$N744,$T744),Oferta!$B$2:$Q$360,12,FALSE)</f>
        <v>#N/A</v>
      </c>
      <c r="X744" s="22">
        <v>1</v>
      </c>
      <c r="Y744" s="23" t="e">
        <f>VLOOKUP(CONCATENATE($W744,$X744),Mtz_Horarios!$E$2:$H$92,2,FALSE)</f>
        <v>#N/A</v>
      </c>
      <c r="Z744" s="23" t="e">
        <f>VLOOKUP(CONCATENATE($W744,$X744),Mtz_Horarios!$E$2:$H$92,3,FALSE)</f>
        <v>#N/A</v>
      </c>
      <c r="AA744" s="24" t="e">
        <f>VLOOKUP(CONCATENATE($W744,$X744),Mtz_Horarios!$E$2:$H$92,4,FALSE)</f>
        <v>#N/A</v>
      </c>
      <c r="AB744" s="20" t="e">
        <f>VLOOKUP(CONCATENATE($M744,$N744,$T744),Oferta!$B$2:$Q$360,16,FALSE)</f>
        <v>#N/A</v>
      </c>
      <c r="AC744" s="20" t="e">
        <f>VLOOKUP(CONCATENATE($M744,$N744,$T744),Oferta!$B$2:$Q$360,15,FALSE)</f>
        <v>#N/A</v>
      </c>
      <c r="AI744" s="5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12"/>
      <c r="AW744" s="12"/>
    </row>
    <row r="745" spans="1:49" ht="15" customHeight="1">
      <c r="A745" s="12"/>
      <c r="B745" s="12"/>
      <c r="C745" s="12"/>
      <c r="D745" s="12"/>
      <c r="E745" s="12"/>
      <c r="F745" s="12"/>
      <c r="G745" s="12"/>
      <c r="H745" s="12" t="e">
        <f t="shared" si="8"/>
        <v>#N/A</v>
      </c>
      <c r="I745" s="12" t="e">
        <f>VLOOKUP(CONCATENATE(N745,T745),Simulador!$H$26:$H$33,1,FALSE)</f>
        <v>#N/A</v>
      </c>
      <c r="J745" s="12" t="e">
        <f t="shared" si="9"/>
        <v>#N/A</v>
      </c>
      <c r="K745" s="13" t="e">
        <f t="shared" si="10"/>
        <v>#N/A</v>
      </c>
      <c r="L745" s="12" t="e">
        <f t="shared" si="11"/>
        <v>#N/A</v>
      </c>
      <c r="M745" s="14" t="s">
        <v>22</v>
      </c>
      <c r="N745" s="3" t="s">
        <v>55</v>
      </c>
      <c r="O745" s="20" t="str">
        <f>VLOOKUP(CONCATENATE($M745,$N745),Curriculos!$A$2:$J$332,4,FALSE)</f>
        <v>ECONOMIA INTERNACIONAL II</v>
      </c>
      <c r="P745" s="21" t="str">
        <f>VLOOKUP(CONCATENATE($M745,$N745),Curriculos!$A$2:$J$332,5,FALSE)</f>
        <v>OB</v>
      </c>
      <c r="Q745" s="21" t="e">
        <f>VLOOKUP($N745,Oferta!$D$2:$P$100,5,FALSE)</f>
        <v>#N/A</v>
      </c>
      <c r="R745" s="21">
        <f>VLOOKUP(CONCATENATE($M745,$N745),Curriculos!$A$2:$J$332,8,FALSE)</f>
        <v>60</v>
      </c>
      <c r="S745" s="5" t="s">
        <v>33</v>
      </c>
      <c r="T745" s="22" t="s">
        <v>24</v>
      </c>
      <c r="U745" s="21" t="str">
        <f>VLOOKUP(CONCATENATE($M745,$N745),Curriculos!$A$2:$J$332,10,FALSE)</f>
        <v>DCEC</v>
      </c>
      <c r="V745" s="20" t="e">
        <f>VLOOKUP(CONCATENATE($M745,$N745,$T745),Oferta!$B$2:$R$360,17,FALSE)</f>
        <v>#N/A</v>
      </c>
      <c r="W745" s="20" t="e">
        <f>VLOOKUP(CONCATENATE($M745,$N745,$T745),Oferta!$B$2:$Q$360,12,FALSE)</f>
        <v>#N/A</v>
      </c>
      <c r="X745" s="22">
        <v>2</v>
      </c>
      <c r="Y745" s="23" t="e">
        <f>VLOOKUP(CONCATENATE($W745,$X745),Mtz_Horarios!$E$2:$H$92,2,FALSE)</f>
        <v>#N/A</v>
      </c>
      <c r="Z745" s="23" t="e">
        <f>VLOOKUP(CONCATENATE($W745,$X745),Mtz_Horarios!$E$2:$H$92,3,FALSE)</f>
        <v>#N/A</v>
      </c>
      <c r="AA745" s="24" t="e">
        <f>VLOOKUP(CONCATENATE($W745,$X745),Mtz_Horarios!$E$2:$H$92,4,FALSE)</f>
        <v>#N/A</v>
      </c>
      <c r="AB745" s="20" t="e">
        <f>VLOOKUP(CONCATENATE($M745,$N745,$T745),Oferta!$B$2:$Q$360,16,FALSE)</f>
        <v>#N/A</v>
      </c>
      <c r="AC745" s="20" t="e">
        <f>VLOOKUP(CONCATENATE($M745,$N745,$T745),Oferta!$B$2:$Q$360,15,FALSE)</f>
        <v>#N/A</v>
      </c>
      <c r="AI745" s="5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12"/>
      <c r="AW745" s="12"/>
    </row>
    <row r="746" spans="1:49" ht="15" customHeight="1">
      <c r="A746" s="12"/>
      <c r="B746" s="12"/>
      <c r="C746" s="12"/>
      <c r="D746" s="12"/>
      <c r="E746" s="12"/>
      <c r="F746" s="12"/>
      <c r="G746" s="12"/>
      <c r="H746" s="12" t="e">
        <f t="shared" si="8"/>
        <v>#N/A</v>
      </c>
      <c r="I746" s="12" t="e">
        <f>VLOOKUP(CONCATENATE(N746,T746),Simulador!$H$26:$H$33,1,FALSE)</f>
        <v>#N/A</v>
      </c>
      <c r="J746" s="12" t="e">
        <f t="shared" si="9"/>
        <v>#N/A</v>
      </c>
      <c r="K746" s="13" t="e">
        <f t="shared" si="10"/>
        <v>#N/A</v>
      </c>
      <c r="L746" s="12" t="e">
        <f t="shared" si="11"/>
        <v>#N/A</v>
      </c>
      <c r="M746" s="14" t="s">
        <v>22</v>
      </c>
      <c r="N746" s="3" t="s">
        <v>55</v>
      </c>
      <c r="O746" s="20" t="str">
        <f>VLOOKUP(CONCATENATE($M746,$N746),Curriculos!$A$2:$J$332,4,FALSE)</f>
        <v>ECONOMIA INTERNACIONAL II</v>
      </c>
      <c r="P746" s="21" t="str">
        <f>VLOOKUP(CONCATENATE($M746,$N746),Curriculos!$A$2:$J$332,5,FALSE)</f>
        <v>OB</v>
      </c>
      <c r="Q746" s="21" t="e">
        <f>VLOOKUP($N746,Oferta!$D$2:$P$100,5,FALSE)</f>
        <v>#N/A</v>
      </c>
      <c r="R746" s="21">
        <f>VLOOKUP(CONCATENATE($M746,$N746),Curriculos!$A$2:$J$332,8,FALSE)</f>
        <v>60</v>
      </c>
      <c r="S746" s="5" t="s">
        <v>33</v>
      </c>
      <c r="T746" s="22" t="s">
        <v>24</v>
      </c>
      <c r="U746" s="21" t="str">
        <f>VLOOKUP(CONCATENATE($M746,$N746),Curriculos!$A$2:$J$332,10,FALSE)</f>
        <v>DCEC</v>
      </c>
      <c r="V746" s="20" t="e">
        <f>VLOOKUP(CONCATENATE($M746,$N746,$T746),Oferta!$B$2:$R$360,17,FALSE)</f>
        <v>#N/A</v>
      </c>
      <c r="W746" s="20" t="e">
        <f>VLOOKUP(CONCATENATE($M746,$N746,$T746),Oferta!$B$2:$Q$360,12,FALSE)</f>
        <v>#N/A</v>
      </c>
      <c r="X746" s="22">
        <v>3</v>
      </c>
      <c r="Y746" s="23" t="e">
        <f>VLOOKUP(CONCATENATE($W746,$X746),Mtz_Horarios!$E$2:$H$92,2,FALSE)</f>
        <v>#N/A</v>
      </c>
      <c r="Z746" s="23" t="e">
        <f>VLOOKUP(CONCATENATE($W746,$X746),Mtz_Horarios!$E$2:$H$92,3,FALSE)</f>
        <v>#N/A</v>
      </c>
      <c r="AA746" s="24" t="e">
        <f>VLOOKUP(CONCATENATE($W746,$X746),Mtz_Horarios!$E$2:$H$92,4,FALSE)</f>
        <v>#N/A</v>
      </c>
      <c r="AB746" s="20" t="e">
        <f>VLOOKUP(CONCATENATE($M746,$N746,$T746),Oferta!$B$2:$Q$360,16,FALSE)</f>
        <v>#N/A</v>
      </c>
      <c r="AC746" s="20" t="e">
        <f>VLOOKUP(CONCATENATE($M746,$N746,$T746),Oferta!$B$2:$Q$360,15,FALSE)</f>
        <v>#N/A</v>
      </c>
      <c r="AI746" s="5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12"/>
      <c r="AW746" s="12"/>
    </row>
    <row r="747" spans="1:49" ht="15" customHeight="1">
      <c r="A747" s="12"/>
      <c r="B747" s="12"/>
      <c r="C747" s="12"/>
      <c r="D747" s="12"/>
      <c r="E747" s="12"/>
      <c r="F747" s="12"/>
      <c r="G747" s="12"/>
      <c r="H747" s="12" t="e">
        <f t="shared" si="8"/>
        <v>#N/A</v>
      </c>
      <c r="I747" s="12" t="e">
        <f>VLOOKUP(CONCATENATE(N747,T747),Simulador!$H$26:$H$33,1,FALSE)</f>
        <v>#N/A</v>
      </c>
      <c r="J747" s="12" t="e">
        <f t="shared" si="9"/>
        <v>#N/A</v>
      </c>
      <c r="K747" s="13" t="e">
        <f t="shared" si="10"/>
        <v>#N/A</v>
      </c>
      <c r="L747" s="12" t="e">
        <f t="shared" si="11"/>
        <v>#N/A</v>
      </c>
      <c r="M747" s="14" t="s">
        <v>22</v>
      </c>
      <c r="N747" s="3" t="s">
        <v>55</v>
      </c>
      <c r="O747" s="20" t="str">
        <f>VLOOKUP(CONCATENATE($M747,$N747),Curriculos!$A$2:$J$332,4,FALSE)</f>
        <v>ECONOMIA INTERNACIONAL II</v>
      </c>
      <c r="P747" s="21" t="str">
        <f>VLOOKUP(CONCATENATE($M747,$N747),Curriculos!$A$2:$J$332,5,FALSE)</f>
        <v>OB</v>
      </c>
      <c r="Q747" s="21" t="e">
        <f>VLOOKUP($N747,Oferta!$D$2:$P$100,5,FALSE)</f>
        <v>#N/A</v>
      </c>
      <c r="R747" s="21">
        <f>VLOOKUP(CONCATENATE($M747,$N747),Curriculos!$A$2:$J$332,8,FALSE)</f>
        <v>60</v>
      </c>
      <c r="S747" s="5" t="s">
        <v>45</v>
      </c>
      <c r="T747" s="22" t="s">
        <v>24</v>
      </c>
      <c r="U747" s="21" t="str">
        <f>VLOOKUP(CONCATENATE($M747,$N747),Curriculos!$A$2:$J$332,10,FALSE)</f>
        <v>DCEC</v>
      </c>
      <c r="V747" s="20" t="e">
        <f>VLOOKUP(CONCATENATE($M747,$N747,$T747),Oferta!$B$2:$R$360,17,FALSE)</f>
        <v>#N/A</v>
      </c>
      <c r="W747" s="20" t="e">
        <f>VLOOKUP(CONCATENATE($M747,$N747,$T747),Oferta!$B$2:$Q$360,12,FALSE)</f>
        <v>#N/A</v>
      </c>
      <c r="X747" s="22">
        <v>4</v>
      </c>
      <c r="Y747" s="23" t="e">
        <f>VLOOKUP(CONCATENATE($W747,$X747),Mtz_Horarios!$E$2:$H$92,2,FALSE)</f>
        <v>#N/A</v>
      </c>
      <c r="Z747" s="23" t="e">
        <f>VLOOKUP(CONCATENATE($W747,$X747),Mtz_Horarios!$E$2:$H$92,3,FALSE)</f>
        <v>#N/A</v>
      </c>
      <c r="AA747" s="24" t="e">
        <f>VLOOKUP(CONCATENATE($W747,$X747),Mtz_Horarios!$E$2:$H$92,4,FALSE)</f>
        <v>#N/A</v>
      </c>
      <c r="AB747" s="20" t="e">
        <f>VLOOKUP(CONCATENATE($M747,$N747,$T747),Oferta!$B$2:$Q$360,16,FALSE)</f>
        <v>#N/A</v>
      </c>
      <c r="AC747" s="20" t="e">
        <f>VLOOKUP(CONCATENATE($M747,$N747,$T747),Oferta!$B$2:$Q$360,15,FALSE)</f>
        <v>#N/A</v>
      </c>
      <c r="AI747" s="5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12"/>
      <c r="AW747" s="12"/>
    </row>
    <row r="748" spans="1:49" ht="15" customHeight="1">
      <c r="A748" s="12"/>
      <c r="B748" s="12"/>
      <c r="C748" s="12"/>
      <c r="D748" s="12"/>
      <c r="E748" s="12"/>
      <c r="F748" s="12"/>
      <c r="G748" s="12"/>
      <c r="H748" s="12" t="e">
        <f t="shared" si="8"/>
        <v>#N/A</v>
      </c>
      <c r="I748" s="12" t="e">
        <f>VLOOKUP(CONCATENATE(N748,T748),Simulador!$H$26:$H$33,1,FALSE)</f>
        <v>#N/A</v>
      </c>
      <c r="J748" s="12" t="e">
        <f t="shared" si="9"/>
        <v>#N/A</v>
      </c>
      <c r="K748" s="13" t="e">
        <f t="shared" si="10"/>
        <v>#N/A</v>
      </c>
      <c r="L748" s="12" t="e">
        <f t="shared" si="11"/>
        <v>#N/A</v>
      </c>
      <c r="M748" s="14" t="s">
        <v>25</v>
      </c>
      <c r="N748" s="3" t="s">
        <v>44</v>
      </c>
      <c r="O748" s="20" t="str">
        <f>VLOOKUP(CONCATENATE($M748,$N748),Curriculos!$A$2:$J$332,4,FALSE)</f>
        <v>ECONOMIA IV (Economia Regional)</v>
      </c>
      <c r="P748" s="21" t="str">
        <f>VLOOKUP(CONCATENATE($M748,$N748),Curriculos!$A$2:$J$332,5,FALSE)</f>
        <v>OP</v>
      </c>
      <c r="Q748" s="21" t="e">
        <f>VLOOKUP($N748,Oferta!$D$2:$P$100,5,FALSE)</f>
        <v>#N/A</v>
      </c>
      <c r="R748" s="21">
        <f>VLOOKUP(CONCATENATE($M748,$N748),Curriculos!$A$2:$J$332,8,FALSE)</f>
        <v>30</v>
      </c>
      <c r="S748" s="5" t="s">
        <v>45</v>
      </c>
      <c r="T748" s="22" t="s">
        <v>29</v>
      </c>
      <c r="U748" s="21" t="str">
        <f>VLOOKUP(CONCATENATE($M748,$N748),Curriculos!$A$2:$J$332,10,FALSE)</f>
        <v>DCEC</v>
      </c>
      <c r="V748" s="20" t="e">
        <f>VLOOKUP(CONCATENATE($M748,$N748,$T748),Oferta!$B$2:$R$360,17,FALSE)</f>
        <v>#N/A</v>
      </c>
      <c r="W748" s="20" t="e">
        <f>VLOOKUP(CONCATENATE($M748,$N748,$T748),Oferta!$B$2:$Q$360,12,FALSE)</f>
        <v>#N/A</v>
      </c>
      <c r="X748" s="22"/>
      <c r="Y748" s="23" t="e">
        <f>VLOOKUP(CONCATENATE($W748,$X748),Mtz_Horarios!$E$2:$H$92,2,FALSE)</f>
        <v>#N/A</v>
      </c>
      <c r="Z748" s="23" t="e">
        <f>VLOOKUP(CONCATENATE($W748,$X748),Mtz_Horarios!$E$2:$H$92,3,FALSE)</f>
        <v>#N/A</v>
      </c>
      <c r="AA748" s="24" t="e">
        <f>VLOOKUP(CONCATENATE($W748,$X748),Mtz_Horarios!$E$2:$H$92,4,FALSE)</f>
        <v>#N/A</v>
      </c>
      <c r="AB748" s="20" t="e">
        <f>VLOOKUP(CONCATENATE($M748,$N748,$T748),Oferta!$B$2:$Q$360,16,FALSE)</f>
        <v>#N/A</v>
      </c>
      <c r="AC748" s="20" t="e">
        <f>VLOOKUP(CONCATENATE($M748,$N748,$T748),Oferta!$B$2:$Q$360,15,FALSE)</f>
        <v>#N/A</v>
      </c>
      <c r="AI748" s="5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12"/>
      <c r="AW748" s="12"/>
    </row>
    <row r="749" spans="1:49" ht="15" customHeight="1">
      <c r="A749" s="12"/>
      <c r="B749" s="12"/>
      <c r="C749" s="12"/>
      <c r="D749" s="12"/>
      <c r="E749" s="12"/>
      <c r="F749" s="12"/>
      <c r="G749" s="12"/>
      <c r="H749" s="12" t="e">
        <f t="shared" si="8"/>
        <v>#N/A</v>
      </c>
      <c r="I749" s="12" t="e">
        <f>VLOOKUP(CONCATENATE(N749,T749),Simulador!$H$26:$H$33,1,FALSE)</f>
        <v>#N/A</v>
      </c>
      <c r="J749" s="12" t="e">
        <f t="shared" si="9"/>
        <v>#N/A</v>
      </c>
      <c r="K749" s="13" t="e">
        <f t="shared" si="10"/>
        <v>#N/A</v>
      </c>
      <c r="L749" s="12" t="e">
        <f t="shared" si="11"/>
        <v>#N/A</v>
      </c>
      <c r="M749" s="14" t="s">
        <v>25</v>
      </c>
      <c r="N749" s="3" t="s">
        <v>44</v>
      </c>
      <c r="O749" s="20" t="str">
        <f>VLOOKUP(CONCATENATE($M749,$N749),Curriculos!$A$2:$J$332,4,FALSE)</f>
        <v>ECONOMIA IV (Economia Regional)</v>
      </c>
      <c r="P749" s="21" t="str">
        <f>VLOOKUP(CONCATENATE($M749,$N749),Curriculos!$A$2:$J$332,5,FALSE)</f>
        <v>OP</v>
      </c>
      <c r="Q749" s="21" t="e">
        <f>VLOOKUP($N749,Oferta!$D$2:$P$100,5,FALSE)</f>
        <v>#N/A</v>
      </c>
      <c r="R749" s="21">
        <f>VLOOKUP(CONCATENATE($M749,$N749),Curriculos!$A$2:$J$332,8,FALSE)</f>
        <v>30</v>
      </c>
      <c r="S749" s="5" t="s">
        <v>45</v>
      </c>
      <c r="T749" s="22" t="s">
        <v>29</v>
      </c>
      <c r="U749" s="21" t="str">
        <f>VLOOKUP(CONCATENATE($M749,$N749),Curriculos!$A$2:$J$332,10,FALSE)</f>
        <v>DCEC</v>
      </c>
      <c r="V749" s="20" t="e">
        <f>VLOOKUP(CONCATENATE($M749,$N749,$T749),Oferta!$B$2:$R$360,17,FALSE)</f>
        <v>#N/A</v>
      </c>
      <c r="W749" s="20" t="e">
        <f>VLOOKUP(CONCATENATE($M749,$N749,$T749),Oferta!$B$2:$Q$360,12,FALSE)</f>
        <v>#N/A</v>
      </c>
      <c r="X749" s="22"/>
      <c r="Y749" s="23" t="e">
        <f>VLOOKUP(CONCATENATE($W749,$X749),Mtz_Horarios!$E$2:$H$92,2,FALSE)</f>
        <v>#N/A</v>
      </c>
      <c r="Z749" s="23" t="e">
        <f>VLOOKUP(CONCATENATE($W749,$X749),Mtz_Horarios!$E$2:$H$92,3,FALSE)</f>
        <v>#N/A</v>
      </c>
      <c r="AA749" s="24" t="e">
        <f>VLOOKUP(CONCATENATE($W749,$X749),Mtz_Horarios!$E$2:$H$92,4,FALSE)</f>
        <v>#N/A</v>
      </c>
      <c r="AB749" s="20" t="e">
        <f>VLOOKUP(CONCATENATE($M749,$N749,$T749),Oferta!$B$2:$Q$360,16,FALSE)</f>
        <v>#N/A</v>
      </c>
      <c r="AC749" s="20" t="e">
        <f>VLOOKUP(CONCATENATE($M749,$N749,$T749),Oferta!$B$2:$Q$360,15,FALSE)</f>
        <v>#N/A</v>
      </c>
      <c r="AI749" s="5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12"/>
      <c r="AW749" s="12"/>
    </row>
    <row r="750" spans="1:49" ht="15" customHeight="1">
      <c r="A750" s="12"/>
      <c r="B750" s="12"/>
      <c r="C750" s="12"/>
      <c r="D750" s="12"/>
      <c r="E750" s="12"/>
      <c r="F750" s="12"/>
      <c r="G750" s="12"/>
      <c r="H750" s="12" t="e">
        <f t="shared" si="8"/>
        <v>#N/A</v>
      </c>
      <c r="I750" s="12" t="e">
        <f>VLOOKUP(CONCATENATE(N750,T750),Simulador!$H$26:$H$33,1,FALSE)</f>
        <v>#N/A</v>
      </c>
      <c r="J750" s="12" t="e">
        <f t="shared" si="9"/>
        <v>#N/A</v>
      </c>
      <c r="K750" s="13" t="e">
        <f t="shared" si="10"/>
        <v>#N/A</v>
      </c>
      <c r="L750" s="12" t="e">
        <f t="shared" si="11"/>
        <v>#N/A</v>
      </c>
      <c r="M750" s="14" t="s">
        <v>25</v>
      </c>
      <c r="N750" s="3" t="s">
        <v>112</v>
      </c>
      <c r="O750" s="20" t="str">
        <f>VLOOKUP(CONCATENATE($M750,$N750),Curriculos!$A$2:$J$332,4,FALSE)</f>
        <v>ECONOMIA IX (Desenvolvimento)</v>
      </c>
      <c r="P750" s="21" t="str">
        <f>VLOOKUP(CONCATENATE($M750,$N750),Curriculos!$A$2:$J$332,5,FALSE)</f>
        <v>OP</v>
      </c>
      <c r="Q750" s="21" t="e">
        <f>VLOOKUP($N750,Oferta!$D$2:$P$100,5,FALSE)</f>
        <v>#N/A</v>
      </c>
      <c r="R750" s="21">
        <f>VLOOKUP(CONCATENATE($M750,$N750),Curriculos!$A$2:$J$332,8,FALSE)</f>
        <v>30</v>
      </c>
      <c r="S750" s="5" t="s">
        <v>45</v>
      </c>
      <c r="T750" s="22" t="s">
        <v>29</v>
      </c>
      <c r="U750" s="21" t="str">
        <f>VLOOKUP(CONCATENATE($M750,$N750),Curriculos!$A$2:$J$332,10,FALSE)</f>
        <v>DCEC</v>
      </c>
      <c r="V750" s="20" t="e">
        <f>VLOOKUP(CONCATENATE($M750,$N750,$T750),Oferta!$B$2:$R$360,17,FALSE)</f>
        <v>#N/A</v>
      </c>
      <c r="W750" s="20" t="e">
        <f>VLOOKUP(CONCATENATE($M750,$N750,$T750),Oferta!$B$2:$Q$360,12,FALSE)</f>
        <v>#N/A</v>
      </c>
      <c r="X750" s="22"/>
      <c r="Y750" s="23" t="e">
        <f>VLOOKUP(CONCATENATE($W750,$X750),Mtz_Horarios!$E$2:$H$92,2,FALSE)</f>
        <v>#N/A</v>
      </c>
      <c r="Z750" s="23" t="e">
        <f>VLOOKUP(CONCATENATE($W750,$X750),Mtz_Horarios!$E$2:$H$92,3,FALSE)</f>
        <v>#N/A</v>
      </c>
      <c r="AA750" s="24" t="e">
        <f>VLOOKUP(CONCATENATE($W750,$X750),Mtz_Horarios!$E$2:$H$92,4,FALSE)</f>
        <v>#N/A</v>
      </c>
      <c r="AB750" s="20" t="e">
        <f>VLOOKUP(CONCATENATE($M750,$N750,$T750),Oferta!$B$2:$Q$360,16,FALSE)</f>
        <v>#N/A</v>
      </c>
      <c r="AC750" s="20" t="e">
        <f>VLOOKUP(CONCATENATE($M750,$N750,$T750),Oferta!$B$2:$Q$360,15,FALSE)</f>
        <v>#N/A</v>
      </c>
      <c r="AI750" s="5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12"/>
      <c r="AW750" s="12"/>
    </row>
    <row r="751" spans="1:49" ht="15" customHeight="1">
      <c r="A751" s="12"/>
      <c r="B751" s="12"/>
      <c r="C751" s="12"/>
      <c r="D751" s="12"/>
      <c r="E751" s="12"/>
      <c r="F751" s="12"/>
      <c r="G751" s="12"/>
      <c r="H751" s="12" t="e">
        <f t="shared" si="8"/>
        <v>#N/A</v>
      </c>
      <c r="I751" s="12" t="e">
        <f>VLOOKUP(CONCATENATE(N751,T751),Simulador!$H$26:$H$33,1,FALSE)</f>
        <v>#N/A</v>
      </c>
      <c r="J751" s="12" t="e">
        <f t="shared" si="9"/>
        <v>#N/A</v>
      </c>
      <c r="K751" s="13" t="e">
        <f t="shared" si="10"/>
        <v>#N/A</v>
      </c>
      <c r="L751" s="12" t="e">
        <f t="shared" si="11"/>
        <v>#N/A</v>
      </c>
      <c r="M751" s="14" t="s">
        <v>25</v>
      </c>
      <c r="N751" s="3" t="s">
        <v>112</v>
      </c>
      <c r="O751" s="20" t="str">
        <f>VLOOKUP(CONCATENATE($M751,$N751),Curriculos!$A$2:$J$332,4,FALSE)</f>
        <v>ECONOMIA IX (Desenvolvimento)</v>
      </c>
      <c r="P751" s="21" t="str">
        <f>VLOOKUP(CONCATENATE($M751,$N751),Curriculos!$A$2:$J$332,5,FALSE)</f>
        <v>OP</v>
      </c>
      <c r="Q751" s="21" t="e">
        <f>VLOOKUP($N751,Oferta!$D$2:$P$100,5,FALSE)</f>
        <v>#N/A</v>
      </c>
      <c r="R751" s="21">
        <f>VLOOKUP(CONCATENATE($M751,$N751),Curriculos!$A$2:$J$332,8,FALSE)</f>
        <v>30</v>
      </c>
      <c r="S751" s="5" t="s">
        <v>45</v>
      </c>
      <c r="T751" s="22" t="s">
        <v>29</v>
      </c>
      <c r="U751" s="21" t="str">
        <f>VLOOKUP(CONCATENATE($M751,$N751),Curriculos!$A$2:$J$332,10,FALSE)</f>
        <v>DCEC</v>
      </c>
      <c r="V751" s="20" t="e">
        <f>VLOOKUP(CONCATENATE($M751,$N751,$T751),Oferta!$B$2:$R$360,17,FALSE)</f>
        <v>#N/A</v>
      </c>
      <c r="W751" s="20" t="e">
        <f>VLOOKUP(CONCATENATE($M751,$N751,$T751),Oferta!$B$2:$Q$360,12,FALSE)</f>
        <v>#N/A</v>
      </c>
      <c r="X751" s="22"/>
      <c r="Y751" s="23" t="e">
        <f>VLOOKUP(CONCATENATE($W751,$X751),Mtz_Horarios!$E$2:$H$92,2,FALSE)</f>
        <v>#N/A</v>
      </c>
      <c r="Z751" s="23" t="e">
        <f>VLOOKUP(CONCATENATE($W751,$X751),Mtz_Horarios!$E$2:$H$92,3,FALSE)</f>
        <v>#N/A</v>
      </c>
      <c r="AA751" s="24" t="e">
        <f>VLOOKUP(CONCATENATE($W751,$X751),Mtz_Horarios!$E$2:$H$92,4,FALSE)</f>
        <v>#N/A</v>
      </c>
      <c r="AB751" s="20" t="e">
        <f>VLOOKUP(CONCATENATE($M751,$N751,$T751),Oferta!$B$2:$Q$360,16,FALSE)</f>
        <v>#N/A</v>
      </c>
      <c r="AC751" s="20" t="e">
        <f>VLOOKUP(CONCATENATE($M751,$N751,$T751),Oferta!$B$2:$Q$360,15,FALSE)</f>
        <v>#N/A</v>
      </c>
      <c r="AI751" s="5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12"/>
      <c r="AW751" s="12"/>
    </row>
    <row r="752" spans="1:49" ht="15" customHeight="1">
      <c r="A752" s="12"/>
      <c r="B752" s="12"/>
      <c r="C752" s="12"/>
      <c r="D752" s="12"/>
      <c r="E752" s="12"/>
      <c r="F752" s="12"/>
      <c r="G752" s="12"/>
      <c r="H752" s="12" t="e">
        <f t="shared" si="8"/>
        <v>#N/A</v>
      </c>
      <c r="I752" s="12" t="e">
        <f>VLOOKUP(CONCATENATE(N752,T752),Simulador!$H$26:$H$33,1,FALSE)</f>
        <v>#N/A</v>
      </c>
      <c r="J752" s="12" t="e">
        <f t="shared" si="9"/>
        <v>#N/A</v>
      </c>
      <c r="K752" s="13" t="e">
        <f t="shared" si="10"/>
        <v>#N/A</v>
      </c>
      <c r="L752" s="12" t="e">
        <f t="shared" si="11"/>
        <v>#N/A</v>
      </c>
      <c r="M752" s="14" t="s">
        <v>22</v>
      </c>
      <c r="N752" s="3" t="s">
        <v>112</v>
      </c>
      <c r="O752" s="20" t="str">
        <f>VLOOKUP(CONCATENATE($M752,$N752),Curriculos!$A$2:$J$332,4,FALSE)</f>
        <v>ECONOMIA IX (Desenvolvimento)</v>
      </c>
      <c r="P752" s="21" t="str">
        <f>VLOOKUP(CONCATENATE($M752,$N752),Curriculos!$A$2:$J$332,5,FALSE)</f>
        <v>OP</v>
      </c>
      <c r="Q752" s="21" t="e">
        <f>VLOOKUP($N752,Oferta!$D$2:$P$100,5,FALSE)</f>
        <v>#N/A</v>
      </c>
      <c r="R752" s="21">
        <f>VLOOKUP(CONCATENATE($M752,$N752),Curriculos!$A$2:$J$332,8,FALSE)</f>
        <v>30</v>
      </c>
      <c r="S752" s="5" t="s">
        <v>45</v>
      </c>
      <c r="T752" s="22" t="s">
        <v>24</v>
      </c>
      <c r="U752" s="21" t="str">
        <f>VLOOKUP(CONCATENATE($M752,$N752),Curriculos!$A$2:$J$332,10,FALSE)</f>
        <v>DCEC</v>
      </c>
      <c r="V752" s="20" t="e">
        <f>VLOOKUP(CONCATENATE($M752,$N752,$T752),Oferta!$B$2:$R$360,17,FALSE)</f>
        <v>#N/A</v>
      </c>
      <c r="W752" s="20" t="e">
        <f>VLOOKUP(CONCATENATE($M752,$N752,$T752),Oferta!$B$2:$Q$360,12,FALSE)</f>
        <v>#N/A</v>
      </c>
      <c r="X752" s="22"/>
      <c r="Y752" s="23" t="e">
        <f>VLOOKUP(CONCATENATE($W752,$X752),Mtz_Horarios!$E$2:$H$92,2,FALSE)</f>
        <v>#N/A</v>
      </c>
      <c r="Z752" s="23" t="e">
        <f>VLOOKUP(CONCATENATE($W752,$X752),Mtz_Horarios!$E$2:$H$92,3,FALSE)</f>
        <v>#N/A</v>
      </c>
      <c r="AA752" s="24" t="e">
        <f>VLOOKUP(CONCATENATE($W752,$X752),Mtz_Horarios!$E$2:$H$92,4,FALSE)</f>
        <v>#N/A</v>
      </c>
      <c r="AB752" s="20" t="e">
        <f>VLOOKUP(CONCATENATE($M752,$N752,$T752),Oferta!$B$2:$Q$360,16,FALSE)</f>
        <v>#N/A</v>
      </c>
      <c r="AC752" s="20" t="e">
        <f>VLOOKUP(CONCATENATE($M752,$N752,$T752),Oferta!$B$2:$Q$360,15,FALSE)</f>
        <v>#N/A</v>
      </c>
      <c r="AI752" s="5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12"/>
      <c r="AW752" s="12"/>
    </row>
    <row r="753" spans="1:49" ht="15" customHeight="1">
      <c r="A753" s="12"/>
      <c r="B753" s="12"/>
      <c r="C753" s="12"/>
      <c r="D753" s="12"/>
      <c r="E753" s="12"/>
      <c r="F753" s="12"/>
      <c r="G753" s="12"/>
      <c r="H753" s="12" t="e">
        <f t="shared" si="8"/>
        <v>#N/A</v>
      </c>
      <c r="I753" s="12" t="e">
        <f>VLOOKUP(CONCATENATE(N753,T753),Simulador!$H$26:$H$33,1,FALSE)</f>
        <v>#N/A</v>
      </c>
      <c r="J753" s="12" t="e">
        <f t="shared" si="9"/>
        <v>#N/A</v>
      </c>
      <c r="K753" s="13" t="e">
        <f t="shared" si="10"/>
        <v>#N/A</v>
      </c>
      <c r="L753" s="12" t="e">
        <f t="shared" si="11"/>
        <v>#N/A</v>
      </c>
      <c r="M753" s="14" t="s">
        <v>22</v>
      </c>
      <c r="N753" s="3" t="s">
        <v>112</v>
      </c>
      <c r="O753" s="20" t="str">
        <f>VLOOKUP(CONCATENATE($M753,$N753),Curriculos!$A$2:$J$332,4,FALSE)</f>
        <v>ECONOMIA IX (Desenvolvimento)</v>
      </c>
      <c r="P753" s="21" t="str">
        <f>VLOOKUP(CONCATENATE($M753,$N753),Curriculos!$A$2:$J$332,5,FALSE)</f>
        <v>OP</v>
      </c>
      <c r="Q753" s="21" t="e">
        <f>VLOOKUP($N753,Oferta!$D$2:$P$100,5,FALSE)</f>
        <v>#N/A</v>
      </c>
      <c r="R753" s="21">
        <f>VLOOKUP(CONCATENATE($M753,$N753),Curriculos!$A$2:$J$332,8,FALSE)</f>
        <v>30</v>
      </c>
      <c r="S753" s="5" t="s">
        <v>45</v>
      </c>
      <c r="T753" s="22" t="s">
        <v>24</v>
      </c>
      <c r="U753" s="21" t="str">
        <f>VLOOKUP(CONCATENATE($M753,$N753),Curriculos!$A$2:$J$332,10,FALSE)</f>
        <v>DCEC</v>
      </c>
      <c r="V753" s="20" t="e">
        <f>VLOOKUP(CONCATENATE($M753,$N753,$T753),Oferta!$B$2:$R$360,17,FALSE)</f>
        <v>#N/A</v>
      </c>
      <c r="W753" s="20" t="e">
        <f>VLOOKUP(CONCATENATE($M753,$N753,$T753),Oferta!$B$2:$Q$360,12,FALSE)</f>
        <v>#N/A</v>
      </c>
      <c r="X753" s="22"/>
      <c r="Y753" s="23" t="e">
        <f>VLOOKUP(CONCATENATE($W753,$X753),Mtz_Horarios!$E$2:$H$92,2,FALSE)</f>
        <v>#N/A</v>
      </c>
      <c r="Z753" s="23" t="e">
        <f>VLOOKUP(CONCATENATE($W753,$X753),Mtz_Horarios!$E$2:$H$92,3,FALSE)</f>
        <v>#N/A</v>
      </c>
      <c r="AA753" s="24" t="e">
        <f>VLOOKUP(CONCATENATE($W753,$X753),Mtz_Horarios!$E$2:$H$92,4,FALSE)</f>
        <v>#N/A</v>
      </c>
      <c r="AB753" s="20" t="e">
        <f>VLOOKUP(CONCATENATE($M753,$N753,$T753),Oferta!$B$2:$Q$360,16,FALSE)</f>
        <v>#N/A</v>
      </c>
      <c r="AC753" s="20" t="e">
        <f>VLOOKUP(CONCATENATE($M753,$N753,$T753),Oferta!$B$2:$Q$360,15,FALSE)</f>
        <v>#N/A</v>
      </c>
      <c r="AI753" s="5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12"/>
      <c r="AW753" s="12"/>
    </row>
    <row r="754" spans="1:49" ht="15" customHeight="1">
      <c r="A754" s="12"/>
      <c r="B754" s="12"/>
      <c r="C754" s="12"/>
      <c r="D754" s="12"/>
      <c r="E754" s="12"/>
      <c r="F754" s="12"/>
      <c r="G754" s="12"/>
      <c r="H754" s="12" t="e">
        <f t="shared" si="8"/>
        <v>#N/A</v>
      </c>
      <c r="I754" s="12" t="e">
        <f>VLOOKUP(CONCATENATE(N754,T754),Simulador!$H$26:$H$33,1,FALSE)</f>
        <v>#N/A</v>
      </c>
      <c r="J754" s="12" t="e">
        <f t="shared" si="9"/>
        <v>#N/A</v>
      </c>
      <c r="K754" s="13" t="e">
        <f t="shared" si="10"/>
        <v>#N/A</v>
      </c>
      <c r="L754" s="12" t="e">
        <f t="shared" si="11"/>
        <v>#N/A</v>
      </c>
      <c r="M754" s="14" t="s">
        <v>31</v>
      </c>
      <c r="N754" s="3" t="s">
        <v>65</v>
      </c>
      <c r="O754" s="15" t="str">
        <f>VLOOKUP(CONCATENATE($M754,$N754),Curriculos!$A$2:$J$332,4,FALSE)</f>
        <v>ECONOMIA MONETÁRIA</v>
      </c>
      <c r="P754" s="16" t="str">
        <f>VLOOKUP(CONCATENATE($M754,$N754),Curriculos!$A$2:$J$332,5,FALSE)</f>
        <v>OB</v>
      </c>
      <c r="Q754" s="16" t="str">
        <f>VLOOKUP($N754,Oferta!$D$2:$P$100,5,FALSE)</f>
        <v>TP</v>
      </c>
      <c r="R754" s="16">
        <f>VLOOKUP(CONCATENATE($M754,$N754),Curriculos!$A$2:$J$332,8,FALSE)</f>
        <v>90</v>
      </c>
      <c r="S754" s="17" t="s">
        <v>33</v>
      </c>
      <c r="T754" s="17" t="s">
        <v>29</v>
      </c>
      <c r="U754" s="16" t="str">
        <f>VLOOKUP(CONCATENATE($M754,$N754),Curriculos!$A$2:$J$332,10,FALSE)</f>
        <v>DCEC</v>
      </c>
      <c r="V754" s="15" t="e">
        <f>VLOOKUP(CONCATENATE($M754,$N754,$T754),Oferta!$B$2:$R$360,17,FALSE)</f>
        <v>#N/A</v>
      </c>
      <c r="W754" s="15" t="e">
        <f>VLOOKUP(CONCATENATE($M754,$N754,$T754),Oferta!$B$2:$Q$360,12,FALSE)</f>
        <v>#N/A</v>
      </c>
      <c r="X754" s="17">
        <v>1</v>
      </c>
      <c r="Y754" s="18" t="e">
        <f>VLOOKUP(CONCATENATE($W754,$X754),Mtz_Horarios!$E$2:$H$92,2,FALSE)</f>
        <v>#N/A</v>
      </c>
      <c r="Z754" s="18" t="e">
        <f>VLOOKUP(CONCATENATE($W754,$X754),Mtz_Horarios!$E$2:$H$92,3,FALSE)</f>
        <v>#N/A</v>
      </c>
      <c r="AA754" s="19" t="e">
        <f>VLOOKUP(CONCATENATE($W754,$X754),Mtz_Horarios!$E$2:$H$92,4,FALSE)</f>
        <v>#N/A</v>
      </c>
      <c r="AB754" s="15" t="e">
        <f>VLOOKUP(CONCATENATE($M754,$N754,$T754),Oferta!$B$2:$Q$360,16,FALSE)</f>
        <v>#N/A</v>
      </c>
      <c r="AC754" s="15" t="e">
        <f>VLOOKUP(CONCATENATE($M754,$N754,$T754),Oferta!$B$2:$Q$360,15,FALSE)</f>
        <v>#N/A</v>
      </c>
      <c r="AI754" s="5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12"/>
      <c r="AW754" s="12"/>
    </row>
    <row r="755" spans="1:49" ht="15" customHeight="1">
      <c r="A755" s="12"/>
      <c r="B755" s="12"/>
      <c r="C755" s="12"/>
      <c r="D755" s="12"/>
      <c r="E755" s="12"/>
      <c r="F755" s="12"/>
      <c r="G755" s="12"/>
      <c r="H755" s="12" t="e">
        <f t="shared" si="8"/>
        <v>#N/A</v>
      </c>
      <c r="I755" s="12" t="e">
        <f>VLOOKUP(CONCATENATE(N755,T755),Simulador!$H$26:$H$33,1,FALSE)</f>
        <v>#N/A</v>
      </c>
      <c r="J755" s="12" t="e">
        <f t="shared" si="9"/>
        <v>#N/A</v>
      </c>
      <c r="K755" s="13" t="e">
        <f t="shared" si="10"/>
        <v>#N/A</v>
      </c>
      <c r="L755" s="12" t="e">
        <f t="shared" si="11"/>
        <v>#N/A</v>
      </c>
      <c r="M755" s="14" t="s">
        <v>31</v>
      </c>
      <c r="N755" s="3" t="s">
        <v>65</v>
      </c>
      <c r="O755" s="15" t="str">
        <f>VLOOKUP(CONCATENATE($M755,$N755),Curriculos!$A$2:$J$332,4,FALSE)</f>
        <v>ECONOMIA MONETÁRIA</v>
      </c>
      <c r="P755" s="16" t="str">
        <f>VLOOKUP(CONCATENATE($M755,$N755),Curriculos!$A$2:$J$332,5,FALSE)</f>
        <v>OB</v>
      </c>
      <c r="Q755" s="16" t="str">
        <f>VLOOKUP($N755,Oferta!$D$2:$P$100,5,FALSE)</f>
        <v>TP</v>
      </c>
      <c r="R755" s="16">
        <f>VLOOKUP(CONCATENATE($M755,$N755),Curriculos!$A$2:$J$332,8,FALSE)</f>
        <v>90</v>
      </c>
      <c r="S755" s="17" t="s">
        <v>33</v>
      </c>
      <c r="T755" s="17" t="s">
        <v>29</v>
      </c>
      <c r="U755" s="16" t="str">
        <f>VLOOKUP(CONCATENATE($M755,$N755),Curriculos!$A$2:$J$332,10,FALSE)</f>
        <v>DCEC</v>
      </c>
      <c r="V755" s="15" t="e">
        <f>VLOOKUP(CONCATENATE($M755,$N755,$T755),Oferta!$B$2:$R$360,17,FALSE)</f>
        <v>#N/A</v>
      </c>
      <c r="W755" s="15" t="e">
        <f>VLOOKUP(CONCATENATE($M755,$N755,$T755),Oferta!$B$2:$Q$360,12,FALSE)</f>
        <v>#N/A</v>
      </c>
      <c r="X755" s="17">
        <v>2</v>
      </c>
      <c r="Y755" s="18" t="e">
        <f>VLOOKUP(CONCATENATE($W755,$X755),Mtz_Horarios!$E$2:$H$92,2,FALSE)</f>
        <v>#N/A</v>
      </c>
      <c r="Z755" s="18" t="e">
        <f>VLOOKUP(CONCATENATE($W755,$X755),Mtz_Horarios!$E$2:$H$92,3,FALSE)</f>
        <v>#N/A</v>
      </c>
      <c r="AA755" s="19" t="e">
        <f>VLOOKUP(CONCATENATE($W755,$X755),Mtz_Horarios!$E$2:$H$92,4,FALSE)</f>
        <v>#N/A</v>
      </c>
      <c r="AB755" s="15" t="e">
        <f>VLOOKUP(CONCATENATE($M755,$N755,$T755),Oferta!$B$2:$Q$360,16,FALSE)</f>
        <v>#N/A</v>
      </c>
      <c r="AC755" s="15" t="e">
        <f>VLOOKUP(CONCATENATE($M755,$N755,$T755),Oferta!$B$2:$Q$360,15,FALSE)</f>
        <v>#N/A</v>
      </c>
      <c r="AI755" s="5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12"/>
      <c r="AW755" s="12"/>
    </row>
    <row r="756" spans="1:49" ht="15" customHeight="1">
      <c r="A756" s="12"/>
      <c r="B756" s="12"/>
      <c r="C756" s="12"/>
      <c r="D756" s="12"/>
      <c r="E756" s="12"/>
      <c r="F756" s="12"/>
      <c r="G756" s="12"/>
      <c r="H756" s="12" t="e">
        <f t="shared" si="8"/>
        <v>#N/A</v>
      </c>
      <c r="I756" s="12" t="e">
        <f>VLOOKUP(CONCATENATE(N756,T756),Simulador!$H$26:$H$33,1,FALSE)</f>
        <v>#N/A</v>
      </c>
      <c r="J756" s="12" t="e">
        <f t="shared" si="9"/>
        <v>#N/A</v>
      </c>
      <c r="K756" s="13" t="e">
        <f t="shared" si="10"/>
        <v>#N/A</v>
      </c>
      <c r="L756" s="12" t="e">
        <f t="shared" si="11"/>
        <v>#N/A</v>
      </c>
      <c r="M756" s="14" t="s">
        <v>31</v>
      </c>
      <c r="N756" s="3" t="s">
        <v>65</v>
      </c>
      <c r="O756" s="15" t="str">
        <f>VLOOKUP(CONCATENATE($M756,$N756),Curriculos!$A$2:$J$332,4,FALSE)</f>
        <v>ECONOMIA MONETÁRIA</v>
      </c>
      <c r="P756" s="16" t="str">
        <f>VLOOKUP(CONCATENATE($M756,$N756),Curriculos!$A$2:$J$332,5,FALSE)</f>
        <v>OB</v>
      </c>
      <c r="Q756" s="16" t="str">
        <f>VLOOKUP($N756,Oferta!$D$2:$P$100,5,FALSE)</f>
        <v>TP</v>
      </c>
      <c r="R756" s="16">
        <f>VLOOKUP(CONCATENATE($M756,$N756),Curriculos!$A$2:$J$332,8,FALSE)</f>
        <v>90</v>
      </c>
      <c r="S756" s="17" t="s">
        <v>33</v>
      </c>
      <c r="T756" s="17" t="s">
        <v>29</v>
      </c>
      <c r="U756" s="16" t="str">
        <f>VLOOKUP(CONCATENATE($M756,$N756),Curriculos!$A$2:$J$332,10,FALSE)</f>
        <v>DCEC</v>
      </c>
      <c r="V756" s="15" t="e">
        <f>VLOOKUP(CONCATENATE($M756,$N756,$T756),Oferta!$B$2:$R$360,17,FALSE)</f>
        <v>#N/A</v>
      </c>
      <c r="W756" s="15" t="e">
        <f>VLOOKUP(CONCATENATE($M756,$N756,$T756),Oferta!$B$2:$Q$360,12,FALSE)</f>
        <v>#N/A</v>
      </c>
      <c r="X756" s="17">
        <v>3</v>
      </c>
      <c r="Y756" s="18" t="e">
        <f>VLOOKUP(CONCATENATE($W756,$X756),Mtz_Horarios!$E$2:$H$92,2,FALSE)</f>
        <v>#N/A</v>
      </c>
      <c r="Z756" s="18" t="e">
        <f>VLOOKUP(CONCATENATE($W756,$X756),Mtz_Horarios!$E$2:$H$92,3,FALSE)</f>
        <v>#N/A</v>
      </c>
      <c r="AA756" s="19" t="e">
        <f>VLOOKUP(CONCATENATE($W756,$X756),Mtz_Horarios!$E$2:$H$92,4,FALSE)</f>
        <v>#N/A</v>
      </c>
      <c r="AB756" s="15" t="e">
        <f>VLOOKUP(CONCATENATE($M756,$N756,$T756),Oferta!$B$2:$Q$360,16,FALSE)</f>
        <v>#N/A</v>
      </c>
      <c r="AC756" s="15" t="e">
        <f>VLOOKUP(CONCATENATE($M756,$N756,$T756),Oferta!$B$2:$Q$360,15,FALSE)</f>
        <v>#N/A</v>
      </c>
      <c r="AI756" s="5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12"/>
      <c r="AW756" s="12"/>
    </row>
    <row r="757" spans="1:49" ht="15" customHeight="1">
      <c r="A757" s="12"/>
      <c r="B757" s="12"/>
      <c r="C757" s="12"/>
      <c r="D757" s="12"/>
      <c r="E757" s="12"/>
      <c r="F757" s="12"/>
      <c r="G757" s="12"/>
      <c r="H757" s="12" t="e">
        <f t="shared" si="8"/>
        <v>#N/A</v>
      </c>
      <c r="I757" s="12" t="e">
        <f>VLOOKUP(CONCATENATE(N757,T757),Simulador!$H$26:$H$33,1,FALSE)</f>
        <v>#N/A</v>
      </c>
      <c r="J757" s="12" t="e">
        <f t="shared" si="9"/>
        <v>#N/A</v>
      </c>
      <c r="K757" s="13" t="e">
        <f t="shared" si="10"/>
        <v>#N/A</v>
      </c>
      <c r="L757" s="12" t="e">
        <f t="shared" si="11"/>
        <v>#N/A</v>
      </c>
      <c r="M757" s="14" t="s">
        <v>31</v>
      </c>
      <c r="N757" s="3" t="s">
        <v>65</v>
      </c>
      <c r="O757" s="15" t="str">
        <f>VLOOKUP(CONCATENATE($M757,$N757),Curriculos!$A$2:$J$332,4,FALSE)</f>
        <v>ECONOMIA MONETÁRIA</v>
      </c>
      <c r="P757" s="16" t="str">
        <f>VLOOKUP(CONCATENATE($M757,$N757),Curriculos!$A$2:$J$332,5,FALSE)</f>
        <v>OB</v>
      </c>
      <c r="Q757" s="16" t="str">
        <f>VLOOKUP($N757,Oferta!$D$2:$P$100,5,FALSE)</f>
        <v>TP</v>
      </c>
      <c r="R757" s="16">
        <f>VLOOKUP(CONCATENATE($M757,$N757),Curriculos!$A$2:$J$332,8,FALSE)</f>
        <v>90</v>
      </c>
      <c r="S757" s="17" t="s">
        <v>33</v>
      </c>
      <c r="T757" s="17" t="s">
        <v>29</v>
      </c>
      <c r="U757" s="16" t="str">
        <f>VLOOKUP(CONCATENATE($M757,$N757),Curriculos!$A$2:$J$332,10,FALSE)</f>
        <v>DCEC</v>
      </c>
      <c r="V757" s="15" t="e">
        <f>VLOOKUP(CONCATENATE($M757,$N757,$T757),Oferta!$B$2:$R$360,17,FALSE)</f>
        <v>#N/A</v>
      </c>
      <c r="W757" s="15" t="e">
        <f>VLOOKUP(CONCATENATE($M757,$N757,$T757),Oferta!$B$2:$Q$360,12,FALSE)</f>
        <v>#N/A</v>
      </c>
      <c r="X757" s="17">
        <v>4</v>
      </c>
      <c r="Y757" s="18" t="e">
        <f>VLOOKUP(CONCATENATE($W757,$X757),Mtz_Horarios!$E$2:$H$92,2,FALSE)</f>
        <v>#N/A</v>
      </c>
      <c r="Z757" s="18" t="e">
        <f>VLOOKUP(CONCATENATE($W757,$X757),Mtz_Horarios!$E$2:$H$92,3,FALSE)</f>
        <v>#N/A</v>
      </c>
      <c r="AA757" s="19" t="e">
        <f>VLOOKUP(CONCATENATE($W757,$X757),Mtz_Horarios!$E$2:$H$92,4,FALSE)</f>
        <v>#N/A</v>
      </c>
      <c r="AB757" s="15" t="e">
        <f>VLOOKUP(CONCATENATE($M757,$N757,$T757),Oferta!$B$2:$Q$360,16,FALSE)</f>
        <v>#N/A</v>
      </c>
      <c r="AC757" s="15" t="e">
        <f>VLOOKUP(CONCATENATE($M757,$N757,$T757),Oferta!$B$2:$Q$360,15,FALSE)</f>
        <v>#N/A</v>
      </c>
      <c r="AI757" s="5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12"/>
      <c r="AW757" s="12"/>
    </row>
    <row r="758" spans="1:49" ht="15" customHeight="1">
      <c r="A758" s="12"/>
      <c r="B758" s="12"/>
      <c r="C758" s="12"/>
      <c r="D758" s="12"/>
      <c r="E758" s="12"/>
      <c r="F758" s="12"/>
      <c r="G758" s="12"/>
      <c r="H758" s="12" t="e">
        <f t="shared" si="8"/>
        <v>#N/A</v>
      </c>
      <c r="I758" s="12" t="e">
        <f>VLOOKUP(CONCATENATE(N758,T758),Simulador!$H$26:$H$33,1,FALSE)</f>
        <v>#N/A</v>
      </c>
      <c r="J758" s="12" t="e">
        <f t="shared" si="9"/>
        <v>#N/A</v>
      </c>
      <c r="K758" s="13" t="e">
        <f t="shared" si="10"/>
        <v>#N/A</v>
      </c>
      <c r="L758" s="12" t="e">
        <f t="shared" si="11"/>
        <v>#N/A</v>
      </c>
      <c r="M758" s="14" t="s">
        <v>31</v>
      </c>
      <c r="N758" s="3" t="s">
        <v>65</v>
      </c>
      <c r="O758" s="15" t="str">
        <f>VLOOKUP(CONCATENATE($M758,$N758),Curriculos!$A$2:$J$332,4,FALSE)</f>
        <v>ECONOMIA MONETÁRIA</v>
      </c>
      <c r="P758" s="16" t="str">
        <f>VLOOKUP(CONCATENATE($M758,$N758),Curriculos!$A$2:$J$332,5,FALSE)</f>
        <v>OB</v>
      </c>
      <c r="Q758" s="16" t="str">
        <f>VLOOKUP($N758,Oferta!$D$2:$P$100,5,FALSE)</f>
        <v>TP</v>
      </c>
      <c r="R758" s="16">
        <f>VLOOKUP(CONCATENATE($M758,$N758),Curriculos!$A$2:$J$332,8,FALSE)</f>
        <v>90</v>
      </c>
      <c r="S758" s="17" t="s">
        <v>33</v>
      </c>
      <c r="T758" s="17" t="s">
        <v>29</v>
      </c>
      <c r="U758" s="16" t="str">
        <f>VLOOKUP(CONCATENATE($M758,$N758),Curriculos!$A$2:$J$332,10,FALSE)</f>
        <v>DCEC</v>
      </c>
      <c r="V758" s="15" t="e">
        <f>VLOOKUP(CONCATENATE($M758,$N758,$T758),Oferta!$B$2:$R$360,17,FALSE)</f>
        <v>#N/A</v>
      </c>
      <c r="W758" s="15" t="e">
        <f>VLOOKUP(CONCATENATE($M758,$N758,$T758),Oferta!$B$2:$Q$360,12,FALSE)</f>
        <v>#N/A</v>
      </c>
      <c r="X758" s="17">
        <v>5</v>
      </c>
      <c r="Y758" s="18" t="e">
        <f>VLOOKUP(CONCATENATE($W758,$X758),Mtz_Horarios!$E$2:$H$92,2,FALSE)</f>
        <v>#N/A</v>
      </c>
      <c r="Z758" s="18" t="e">
        <f>VLOOKUP(CONCATENATE($W758,$X758),Mtz_Horarios!$E$2:$H$92,3,FALSE)</f>
        <v>#N/A</v>
      </c>
      <c r="AA758" s="19" t="e">
        <f>VLOOKUP(CONCATENATE($W758,$X758),Mtz_Horarios!$E$2:$H$92,4,FALSE)</f>
        <v>#N/A</v>
      </c>
      <c r="AB758" s="15" t="e">
        <f>VLOOKUP(CONCATENATE($M758,$N758,$T758),Oferta!$B$2:$Q$360,16,FALSE)</f>
        <v>#N/A</v>
      </c>
      <c r="AC758" s="15" t="e">
        <f>VLOOKUP(CONCATENATE($M758,$N758,$T758),Oferta!$B$2:$Q$360,15,FALSE)</f>
        <v>#N/A</v>
      </c>
      <c r="AI758" s="5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12"/>
      <c r="AW758" s="12"/>
    </row>
    <row r="759" spans="1:49" ht="15" customHeight="1">
      <c r="A759" s="12"/>
      <c r="B759" s="12"/>
      <c r="C759" s="12"/>
      <c r="D759" s="12"/>
      <c r="E759" s="12"/>
      <c r="F759" s="12"/>
      <c r="G759" s="12"/>
      <c r="H759" s="12" t="e">
        <f t="shared" si="8"/>
        <v>#N/A</v>
      </c>
      <c r="I759" s="12" t="e">
        <f>VLOOKUP(CONCATENATE(N759,T759),Simulador!$H$26:$H$33,1,FALSE)</f>
        <v>#N/A</v>
      </c>
      <c r="J759" s="12" t="e">
        <f t="shared" si="9"/>
        <v>#N/A</v>
      </c>
      <c r="K759" s="13" t="e">
        <f t="shared" si="10"/>
        <v>#N/A</v>
      </c>
      <c r="L759" s="12" t="e">
        <f t="shared" si="11"/>
        <v>#N/A</v>
      </c>
      <c r="M759" s="14" t="s">
        <v>31</v>
      </c>
      <c r="N759" s="3" t="s">
        <v>65</v>
      </c>
      <c r="O759" s="15" t="str">
        <f>VLOOKUP(CONCATENATE($M759,$N759),Curriculos!$A$2:$J$332,4,FALSE)</f>
        <v>ECONOMIA MONETÁRIA</v>
      </c>
      <c r="P759" s="16" t="str">
        <f>VLOOKUP(CONCATENATE($M759,$N759),Curriculos!$A$2:$J$332,5,FALSE)</f>
        <v>OB</v>
      </c>
      <c r="Q759" s="16" t="str">
        <f>VLOOKUP($N759,Oferta!$D$2:$P$100,5,FALSE)</f>
        <v>TP</v>
      </c>
      <c r="R759" s="16">
        <f>VLOOKUP(CONCATENATE($M759,$N759),Curriculos!$A$2:$J$332,8,FALSE)</f>
        <v>90</v>
      </c>
      <c r="S759" s="17" t="s">
        <v>33</v>
      </c>
      <c r="T759" s="17" t="s">
        <v>29</v>
      </c>
      <c r="U759" s="16" t="str">
        <f>VLOOKUP(CONCATENATE($M759,$N759),Curriculos!$A$2:$J$332,10,FALSE)</f>
        <v>DCEC</v>
      </c>
      <c r="V759" s="15" t="e">
        <f>VLOOKUP(CONCATENATE($M759,$N759,$T759),Oferta!$B$2:$R$360,17,FALSE)</f>
        <v>#N/A</v>
      </c>
      <c r="W759" s="15" t="e">
        <f>VLOOKUP(CONCATENATE($M759,$N759,$T759),Oferta!$B$2:$Q$360,12,FALSE)</f>
        <v>#N/A</v>
      </c>
      <c r="X759" s="17">
        <v>6</v>
      </c>
      <c r="Y759" s="18" t="e">
        <f>VLOOKUP(CONCATENATE($W759,$X759),Mtz_Horarios!$E$2:$H$92,2,FALSE)</f>
        <v>#N/A</v>
      </c>
      <c r="Z759" s="18" t="e">
        <f>VLOOKUP(CONCATENATE($W759,$X759),Mtz_Horarios!$E$2:$H$92,3,FALSE)</f>
        <v>#N/A</v>
      </c>
      <c r="AA759" s="19" t="e">
        <f>VLOOKUP(CONCATENATE($W759,$X759),Mtz_Horarios!$E$2:$H$92,4,FALSE)</f>
        <v>#N/A</v>
      </c>
      <c r="AB759" s="15" t="e">
        <f>VLOOKUP(CONCATENATE($M759,$N759,$T759),Oferta!$B$2:$Q$360,16,FALSE)</f>
        <v>#N/A</v>
      </c>
      <c r="AC759" s="15" t="e">
        <f>VLOOKUP(CONCATENATE($M759,$N759,$T759),Oferta!$B$2:$Q$360,15,FALSE)</f>
        <v>#N/A</v>
      </c>
      <c r="AI759" s="5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12"/>
      <c r="AW759" s="12"/>
    </row>
    <row r="760" spans="1:49" ht="15" customHeight="1">
      <c r="A760" s="12"/>
      <c r="B760" s="12"/>
      <c r="C760" s="12"/>
      <c r="D760" s="12"/>
      <c r="E760" s="12"/>
      <c r="F760" s="12"/>
      <c r="G760" s="12"/>
      <c r="H760" s="12" t="e">
        <f t="shared" si="8"/>
        <v>#N/A</v>
      </c>
      <c r="I760" s="12" t="e">
        <f>VLOOKUP(CONCATENATE(N760,T760),Simulador!$H$26:$H$33,1,FALSE)</f>
        <v>#N/A</v>
      </c>
      <c r="J760" s="12" t="e">
        <f t="shared" si="9"/>
        <v>#N/A</v>
      </c>
      <c r="K760" s="13" t="e">
        <f t="shared" si="10"/>
        <v>#N/A</v>
      </c>
      <c r="L760" s="12" t="e">
        <f t="shared" si="11"/>
        <v>#N/A</v>
      </c>
      <c r="M760" s="14" t="s">
        <v>25</v>
      </c>
      <c r="N760" s="3" t="s">
        <v>36</v>
      </c>
      <c r="O760" s="20" t="str">
        <f>VLOOKUP(CONCATENATE($M760,$N760),Curriculos!$A$2:$J$332,4,FALSE)</f>
        <v>ECONOMIA MONETÁRIA</v>
      </c>
      <c r="P760" s="21" t="str">
        <f>VLOOKUP(CONCATENATE($M760,$N760),Curriculos!$A$2:$J$332,5,FALSE)</f>
        <v>OB</v>
      </c>
      <c r="Q760" s="21" t="e">
        <f>VLOOKUP($N760,Oferta!$D$2:$P$100,5,FALSE)</f>
        <v>#N/A</v>
      </c>
      <c r="R760" s="21">
        <f>VLOOKUP(CONCATENATE($M760,$N760),Curriculos!$A$2:$J$332,8,FALSE)</f>
        <v>60</v>
      </c>
      <c r="S760" s="5" t="s">
        <v>33</v>
      </c>
      <c r="T760" s="22" t="s">
        <v>29</v>
      </c>
      <c r="U760" s="21" t="str">
        <f>VLOOKUP(CONCATENATE($M760,$N760),Curriculos!$A$2:$J$332,10,FALSE)</f>
        <v>DCEC</v>
      </c>
      <c r="V760" s="20" t="e">
        <f>VLOOKUP(CONCATENATE($M760,$N760,$T760),Oferta!$B$2:$R$360,17,FALSE)</f>
        <v>#N/A</v>
      </c>
      <c r="W760" s="20" t="e">
        <f>VLOOKUP(CONCATENATE($M760,$N760,$T760),Oferta!$B$2:$Q$360,12,FALSE)</f>
        <v>#N/A</v>
      </c>
      <c r="X760" s="22">
        <v>1</v>
      </c>
      <c r="Y760" s="23" t="e">
        <f>VLOOKUP(CONCATENATE($W760,$X760),Mtz_Horarios!$E$2:$H$92,2,FALSE)</f>
        <v>#N/A</v>
      </c>
      <c r="Z760" s="23" t="e">
        <f>VLOOKUP(CONCATENATE($W760,$X760),Mtz_Horarios!$E$2:$H$92,3,FALSE)</f>
        <v>#N/A</v>
      </c>
      <c r="AA760" s="24" t="e">
        <f>VLOOKUP(CONCATENATE($W760,$X760),Mtz_Horarios!$E$2:$H$92,4,FALSE)</f>
        <v>#N/A</v>
      </c>
      <c r="AB760" s="20" t="e">
        <f>VLOOKUP(CONCATENATE($M760,$N760,$T760),Oferta!$B$2:$Q$360,16,FALSE)</f>
        <v>#N/A</v>
      </c>
      <c r="AC760" s="20" t="e">
        <f>VLOOKUP(CONCATENATE($M760,$N760,$T760),Oferta!$B$2:$Q$360,15,FALSE)</f>
        <v>#N/A</v>
      </c>
      <c r="AI760" s="5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12"/>
      <c r="AW760" s="12"/>
    </row>
    <row r="761" spans="1:49" ht="15" customHeight="1">
      <c r="A761" s="12"/>
      <c r="B761" s="12"/>
      <c r="C761" s="12"/>
      <c r="D761" s="12"/>
      <c r="E761" s="12"/>
      <c r="F761" s="12"/>
      <c r="G761" s="12"/>
      <c r="H761" s="12" t="e">
        <f t="shared" si="8"/>
        <v>#N/A</v>
      </c>
      <c r="I761" s="12" t="e">
        <f>VLOOKUP(CONCATENATE(N761,T761),Simulador!$H$26:$H$33,1,FALSE)</f>
        <v>#N/A</v>
      </c>
      <c r="J761" s="12" t="e">
        <f t="shared" si="9"/>
        <v>#N/A</v>
      </c>
      <c r="K761" s="13" t="e">
        <f t="shared" si="10"/>
        <v>#N/A</v>
      </c>
      <c r="L761" s="12" t="e">
        <f t="shared" si="11"/>
        <v>#N/A</v>
      </c>
      <c r="M761" s="14" t="s">
        <v>25</v>
      </c>
      <c r="N761" s="3" t="s">
        <v>36</v>
      </c>
      <c r="O761" s="20" t="str">
        <f>VLOOKUP(CONCATENATE($M761,$N761),Curriculos!$A$2:$J$332,4,FALSE)</f>
        <v>ECONOMIA MONETÁRIA</v>
      </c>
      <c r="P761" s="21" t="str">
        <f>VLOOKUP(CONCATENATE($M761,$N761),Curriculos!$A$2:$J$332,5,FALSE)</f>
        <v>OB</v>
      </c>
      <c r="Q761" s="21" t="e">
        <f>VLOOKUP($N761,Oferta!$D$2:$P$100,5,FALSE)</f>
        <v>#N/A</v>
      </c>
      <c r="R761" s="21">
        <f>VLOOKUP(CONCATENATE($M761,$N761),Curriculos!$A$2:$J$332,8,FALSE)</f>
        <v>60</v>
      </c>
      <c r="S761" s="5" t="s">
        <v>33</v>
      </c>
      <c r="T761" s="22" t="s">
        <v>29</v>
      </c>
      <c r="U761" s="21" t="str">
        <f>VLOOKUP(CONCATENATE($M761,$N761),Curriculos!$A$2:$J$332,10,FALSE)</f>
        <v>DCEC</v>
      </c>
      <c r="V761" s="20" t="e">
        <f>VLOOKUP(CONCATENATE($M761,$N761,$T761),Oferta!$B$2:$R$360,17,FALSE)</f>
        <v>#N/A</v>
      </c>
      <c r="W761" s="20" t="e">
        <f>VLOOKUP(CONCATENATE($M761,$N761,$T761),Oferta!$B$2:$Q$360,12,FALSE)</f>
        <v>#N/A</v>
      </c>
      <c r="X761" s="22">
        <v>2</v>
      </c>
      <c r="Y761" s="23" t="e">
        <f>VLOOKUP(CONCATENATE($W761,$X761),Mtz_Horarios!$E$2:$H$92,2,FALSE)</f>
        <v>#N/A</v>
      </c>
      <c r="Z761" s="23" t="e">
        <f>VLOOKUP(CONCATENATE($W761,$X761),Mtz_Horarios!$E$2:$H$92,3,FALSE)</f>
        <v>#N/A</v>
      </c>
      <c r="AA761" s="24" t="e">
        <f>VLOOKUP(CONCATENATE($W761,$X761),Mtz_Horarios!$E$2:$H$92,4,FALSE)</f>
        <v>#N/A</v>
      </c>
      <c r="AB761" s="20" t="e">
        <f>VLOOKUP(CONCATENATE($M761,$N761,$T761),Oferta!$B$2:$Q$360,16,FALSE)</f>
        <v>#N/A</v>
      </c>
      <c r="AC761" s="20" t="e">
        <f>VLOOKUP(CONCATENATE($M761,$N761,$T761),Oferta!$B$2:$Q$360,15,FALSE)</f>
        <v>#N/A</v>
      </c>
      <c r="AI761" s="5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12"/>
      <c r="AW761" s="12"/>
    </row>
    <row r="762" spans="1:49" ht="15" customHeight="1">
      <c r="A762" s="12"/>
      <c r="B762" s="12"/>
      <c r="C762" s="12"/>
      <c r="D762" s="12"/>
      <c r="E762" s="12"/>
      <c r="F762" s="12"/>
      <c r="G762" s="12"/>
      <c r="H762" s="12" t="e">
        <f t="shared" si="8"/>
        <v>#N/A</v>
      </c>
      <c r="I762" s="12" t="e">
        <f>VLOOKUP(CONCATENATE(N762,T762),Simulador!$H$26:$H$33,1,FALSE)</f>
        <v>#N/A</v>
      </c>
      <c r="J762" s="12" t="e">
        <f t="shared" si="9"/>
        <v>#N/A</v>
      </c>
      <c r="K762" s="13" t="e">
        <f t="shared" si="10"/>
        <v>#N/A</v>
      </c>
      <c r="L762" s="12" t="e">
        <f t="shared" si="11"/>
        <v>#N/A</v>
      </c>
      <c r="M762" s="14" t="s">
        <v>25</v>
      </c>
      <c r="N762" s="3" t="s">
        <v>36</v>
      </c>
      <c r="O762" s="20" t="str">
        <f>VLOOKUP(CONCATENATE($M762,$N762),Curriculos!$A$2:$J$332,4,FALSE)</f>
        <v>ECONOMIA MONETÁRIA</v>
      </c>
      <c r="P762" s="21" t="str">
        <f>VLOOKUP(CONCATENATE($M762,$N762),Curriculos!$A$2:$J$332,5,FALSE)</f>
        <v>OB</v>
      </c>
      <c r="Q762" s="21" t="e">
        <f>VLOOKUP($N762,Oferta!$D$2:$P$100,5,FALSE)</f>
        <v>#N/A</v>
      </c>
      <c r="R762" s="21">
        <f>VLOOKUP(CONCATENATE($M762,$N762),Curriculos!$A$2:$J$332,8,FALSE)</f>
        <v>60</v>
      </c>
      <c r="S762" s="5" t="s">
        <v>33</v>
      </c>
      <c r="T762" s="22" t="s">
        <v>29</v>
      </c>
      <c r="U762" s="21" t="str">
        <f>VLOOKUP(CONCATENATE($M762,$N762),Curriculos!$A$2:$J$332,10,FALSE)</f>
        <v>DCEC</v>
      </c>
      <c r="V762" s="20" t="e">
        <f>VLOOKUP(CONCATENATE($M762,$N762,$T762),Oferta!$B$2:$R$360,17,FALSE)</f>
        <v>#N/A</v>
      </c>
      <c r="W762" s="20" t="e">
        <f>VLOOKUP(CONCATENATE($M762,$N762,$T762),Oferta!$B$2:$Q$360,12,FALSE)</f>
        <v>#N/A</v>
      </c>
      <c r="X762" s="22">
        <v>3</v>
      </c>
      <c r="Y762" s="23" t="e">
        <f>VLOOKUP(CONCATENATE($W762,$X762),Mtz_Horarios!$E$2:$H$92,2,FALSE)</f>
        <v>#N/A</v>
      </c>
      <c r="Z762" s="23" t="e">
        <f>VLOOKUP(CONCATENATE($W762,$X762),Mtz_Horarios!$E$2:$H$92,3,FALSE)</f>
        <v>#N/A</v>
      </c>
      <c r="AA762" s="24" t="e">
        <f>VLOOKUP(CONCATENATE($W762,$X762),Mtz_Horarios!$E$2:$H$92,4,FALSE)</f>
        <v>#N/A</v>
      </c>
      <c r="AB762" s="20" t="e">
        <f>VLOOKUP(CONCATENATE($M762,$N762,$T762),Oferta!$B$2:$Q$360,16,FALSE)</f>
        <v>#N/A</v>
      </c>
      <c r="AC762" s="20" t="e">
        <f>VLOOKUP(CONCATENATE($M762,$N762,$T762),Oferta!$B$2:$Q$360,15,FALSE)</f>
        <v>#N/A</v>
      </c>
      <c r="AI762" s="5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12"/>
      <c r="AW762" s="12"/>
    </row>
    <row r="763" spans="1:49" ht="15" customHeight="1">
      <c r="A763" s="12"/>
      <c r="B763" s="12"/>
      <c r="C763" s="12"/>
      <c r="D763" s="12"/>
      <c r="E763" s="12"/>
      <c r="F763" s="12"/>
      <c r="G763" s="12"/>
      <c r="H763" s="12" t="e">
        <f t="shared" si="8"/>
        <v>#N/A</v>
      </c>
      <c r="I763" s="12" t="e">
        <f>VLOOKUP(CONCATENATE(N763,T763),Simulador!$H$26:$H$33,1,FALSE)</f>
        <v>#N/A</v>
      </c>
      <c r="J763" s="12" t="e">
        <f t="shared" si="9"/>
        <v>#N/A</v>
      </c>
      <c r="K763" s="13" t="e">
        <f t="shared" si="10"/>
        <v>#N/A</v>
      </c>
      <c r="L763" s="12" t="e">
        <f t="shared" si="11"/>
        <v>#N/A</v>
      </c>
      <c r="M763" s="14" t="s">
        <v>25</v>
      </c>
      <c r="N763" s="3" t="s">
        <v>36</v>
      </c>
      <c r="O763" s="20" t="str">
        <f>VLOOKUP(CONCATENATE($M763,$N763),Curriculos!$A$2:$J$332,4,FALSE)</f>
        <v>ECONOMIA MONETÁRIA</v>
      </c>
      <c r="P763" s="21" t="str">
        <f>VLOOKUP(CONCATENATE($M763,$N763),Curriculos!$A$2:$J$332,5,FALSE)</f>
        <v>OB</v>
      </c>
      <c r="Q763" s="21" t="e">
        <f>VLOOKUP($N763,Oferta!$D$2:$P$100,5,FALSE)</f>
        <v>#N/A</v>
      </c>
      <c r="R763" s="21">
        <f>VLOOKUP(CONCATENATE($M763,$N763),Curriculos!$A$2:$J$332,8,FALSE)</f>
        <v>60</v>
      </c>
      <c r="S763" s="5" t="s">
        <v>33</v>
      </c>
      <c r="T763" s="22" t="s">
        <v>29</v>
      </c>
      <c r="U763" s="21" t="str">
        <f>VLOOKUP(CONCATENATE($M763,$N763),Curriculos!$A$2:$J$332,10,FALSE)</f>
        <v>DCEC</v>
      </c>
      <c r="V763" s="20" t="e">
        <f>VLOOKUP(CONCATENATE($M763,$N763,$T763),Oferta!$B$2:$R$360,17,FALSE)</f>
        <v>#N/A</v>
      </c>
      <c r="W763" s="20" t="e">
        <f>VLOOKUP(CONCATENATE($M763,$N763,$T763),Oferta!$B$2:$Q$360,12,FALSE)</f>
        <v>#N/A</v>
      </c>
      <c r="X763" s="22">
        <v>4</v>
      </c>
      <c r="Y763" s="23" t="e">
        <f>VLOOKUP(CONCATENATE($W763,$X763),Mtz_Horarios!$E$2:$H$92,2,FALSE)</f>
        <v>#N/A</v>
      </c>
      <c r="Z763" s="23" t="e">
        <f>VLOOKUP(CONCATENATE($W763,$X763),Mtz_Horarios!$E$2:$H$92,3,FALSE)</f>
        <v>#N/A</v>
      </c>
      <c r="AA763" s="24" t="e">
        <f>VLOOKUP(CONCATENATE($W763,$X763),Mtz_Horarios!$E$2:$H$92,4,FALSE)</f>
        <v>#N/A</v>
      </c>
      <c r="AB763" s="20" t="e">
        <f>VLOOKUP(CONCATENATE($M763,$N763,$T763),Oferta!$B$2:$Q$360,16,FALSE)</f>
        <v>#N/A</v>
      </c>
      <c r="AC763" s="20" t="e">
        <f>VLOOKUP(CONCATENATE($M763,$N763,$T763),Oferta!$B$2:$Q$360,15,FALSE)</f>
        <v>#N/A</v>
      </c>
      <c r="AI763" s="5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12"/>
      <c r="AW763" s="12"/>
    </row>
    <row r="764" spans="1:49" ht="15" customHeight="1">
      <c r="A764" s="12"/>
      <c r="B764" s="12"/>
      <c r="C764" s="12"/>
      <c r="D764" s="12"/>
      <c r="E764" s="12"/>
      <c r="F764" s="12"/>
      <c r="G764" s="12"/>
      <c r="H764" s="12" t="e">
        <f t="shared" si="8"/>
        <v>#N/A</v>
      </c>
      <c r="I764" s="12" t="e">
        <f>VLOOKUP(CONCATENATE(N764,T764),Simulador!$H$26:$H$33,1,FALSE)</f>
        <v>#N/A</v>
      </c>
      <c r="J764" s="12" t="e">
        <f t="shared" si="9"/>
        <v>#N/A</v>
      </c>
      <c r="K764" s="13" t="e">
        <f t="shared" si="10"/>
        <v>#N/A</v>
      </c>
      <c r="L764" s="12" t="e">
        <f t="shared" si="11"/>
        <v>#N/A</v>
      </c>
      <c r="M764" s="14" t="s">
        <v>31</v>
      </c>
      <c r="N764" s="3" t="s">
        <v>88</v>
      </c>
      <c r="O764" s="20" t="str">
        <f>VLOOKUP(CONCATENATE($M764,$N764),Curriculos!$A$2:$J$332,4,FALSE)</f>
        <v>ECONOMIA POLÍTICA</v>
      </c>
      <c r="P764" s="21" t="str">
        <f>VLOOKUP(CONCATENATE($M764,$N764),Curriculos!$A$2:$J$332,5,FALSE)</f>
        <v>OB</v>
      </c>
      <c r="Q764" s="21" t="str">
        <f>VLOOKUP($N764,Oferta!$D$2:$P$100,5,FALSE)</f>
        <v>T</v>
      </c>
      <c r="R764" s="21">
        <f>VLOOKUP(CONCATENATE($M764,$N764),Curriculos!$A$2:$J$332,8,FALSE)</f>
        <v>60</v>
      </c>
      <c r="S764" s="5" t="s">
        <v>33</v>
      </c>
      <c r="T764" s="22" t="s">
        <v>24</v>
      </c>
      <c r="U764" s="21" t="str">
        <f>VLOOKUP(CONCATENATE($M764,$N764),Curriculos!$A$2:$J$332,10,FALSE)</f>
        <v>DCEC</v>
      </c>
      <c r="V764" s="20" t="e">
        <f>VLOOKUP(CONCATENATE($M764,$N764,$T764),Oferta!$B$2:$R$360,17,FALSE)</f>
        <v>#N/A</v>
      </c>
      <c r="W764" s="20" t="e">
        <f>VLOOKUP(CONCATENATE($M764,$N764,$T764),Oferta!$B$2:$Q$360,12,FALSE)</f>
        <v>#N/A</v>
      </c>
      <c r="X764" s="22">
        <v>1</v>
      </c>
      <c r="Y764" s="23" t="e">
        <f>VLOOKUP(CONCATENATE($W764,$X764),Mtz_Horarios!$E$2:$H$92,2,FALSE)</f>
        <v>#N/A</v>
      </c>
      <c r="Z764" s="23" t="e">
        <f>VLOOKUP(CONCATENATE($W764,$X764),Mtz_Horarios!$E$2:$H$92,3,FALSE)</f>
        <v>#N/A</v>
      </c>
      <c r="AA764" s="24" t="e">
        <f>VLOOKUP(CONCATENATE($W764,$X764),Mtz_Horarios!$E$2:$H$92,4,FALSE)</f>
        <v>#N/A</v>
      </c>
      <c r="AB764" s="20" t="e">
        <f>VLOOKUP(CONCATENATE($M764,$N764,$T764),Oferta!$B$2:$Q$360,16,FALSE)</f>
        <v>#N/A</v>
      </c>
      <c r="AC764" s="20" t="e">
        <f>VLOOKUP(CONCATENATE($M764,$N764,$T764),Oferta!$B$2:$Q$360,15,FALSE)</f>
        <v>#N/A</v>
      </c>
      <c r="AI764" s="5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12"/>
      <c r="AW764" s="12"/>
    </row>
    <row r="765" spans="1:49" ht="15" customHeight="1">
      <c r="A765" s="12"/>
      <c r="B765" s="12"/>
      <c r="C765" s="12"/>
      <c r="D765" s="12"/>
      <c r="E765" s="12"/>
      <c r="F765" s="12"/>
      <c r="G765" s="12"/>
      <c r="H765" s="12" t="e">
        <f t="shared" si="8"/>
        <v>#N/A</v>
      </c>
      <c r="I765" s="12" t="e">
        <f>VLOOKUP(CONCATENATE(N765,T765),Simulador!$H$26:$H$33,1,FALSE)</f>
        <v>#N/A</v>
      </c>
      <c r="J765" s="12" t="e">
        <f t="shared" si="9"/>
        <v>#N/A</v>
      </c>
      <c r="K765" s="13" t="e">
        <f t="shared" si="10"/>
        <v>#N/A</v>
      </c>
      <c r="L765" s="12" t="e">
        <f t="shared" si="11"/>
        <v>#N/A</v>
      </c>
      <c r="M765" s="14" t="s">
        <v>31</v>
      </c>
      <c r="N765" s="3" t="s">
        <v>88</v>
      </c>
      <c r="O765" s="20" t="str">
        <f>VLOOKUP(CONCATENATE($M765,$N765),Curriculos!$A$2:$J$332,4,FALSE)</f>
        <v>ECONOMIA POLÍTICA</v>
      </c>
      <c r="P765" s="21" t="str">
        <f>VLOOKUP(CONCATENATE($M765,$N765),Curriculos!$A$2:$J$332,5,FALSE)</f>
        <v>OB</v>
      </c>
      <c r="Q765" s="21" t="str">
        <f>VLOOKUP($N765,Oferta!$D$2:$P$100,5,FALSE)</f>
        <v>T</v>
      </c>
      <c r="R765" s="21">
        <f>VLOOKUP(CONCATENATE($M765,$N765),Curriculos!$A$2:$J$332,8,FALSE)</f>
        <v>60</v>
      </c>
      <c r="S765" s="5" t="s">
        <v>33</v>
      </c>
      <c r="T765" s="22" t="s">
        <v>24</v>
      </c>
      <c r="U765" s="21" t="str">
        <f>VLOOKUP(CONCATENATE($M765,$N765),Curriculos!$A$2:$J$332,10,FALSE)</f>
        <v>DCEC</v>
      </c>
      <c r="V765" s="20" t="e">
        <f>VLOOKUP(CONCATENATE($M765,$N765,$T765),Oferta!$B$2:$R$360,17,FALSE)</f>
        <v>#N/A</v>
      </c>
      <c r="W765" s="20" t="e">
        <f>VLOOKUP(CONCATENATE($M765,$N765,$T765),Oferta!$B$2:$Q$360,12,FALSE)</f>
        <v>#N/A</v>
      </c>
      <c r="X765" s="22">
        <v>2</v>
      </c>
      <c r="Y765" s="23" t="e">
        <f>VLOOKUP(CONCATENATE($W765,$X765),Mtz_Horarios!$E$2:$H$92,2,FALSE)</f>
        <v>#N/A</v>
      </c>
      <c r="Z765" s="23" t="e">
        <f>VLOOKUP(CONCATENATE($W765,$X765),Mtz_Horarios!$E$2:$H$92,3,FALSE)</f>
        <v>#N/A</v>
      </c>
      <c r="AA765" s="24" t="e">
        <f>VLOOKUP(CONCATENATE($W765,$X765),Mtz_Horarios!$E$2:$H$92,4,FALSE)</f>
        <v>#N/A</v>
      </c>
      <c r="AB765" s="20" t="e">
        <f>VLOOKUP(CONCATENATE($M765,$N765,$T765),Oferta!$B$2:$Q$360,16,FALSE)</f>
        <v>#N/A</v>
      </c>
      <c r="AC765" s="20" t="e">
        <f>VLOOKUP(CONCATENATE($M765,$N765,$T765),Oferta!$B$2:$Q$360,15,FALSE)</f>
        <v>#N/A</v>
      </c>
      <c r="AI765" s="5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12"/>
      <c r="AW765" s="12"/>
    </row>
    <row r="766" spans="1:49" ht="15" customHeight="1">
      <c r="A766" s="12"/>
      <c r="B766" s="12"/>
      <c r="C766" s="12"/>
      <c r="D766" s="12"/>
      <c r="E766" s="12"/>
      <c r="F766" s="12"/>
      <c r="G766" s="12"/>
      <c r="H766" s="12" t="e">
        <f t="shared" si="8"/>
        <v>#N/A</v>
      </c>
      <c r="I766" s="12" t="e">
        <f>VLOOKUP(CONCATENATE(N766,T766),Simulador!$H$26:$H$33,1,FALSE)</f>
        <v>#N/A</v>
      </c>
      <c r="J766" s="12" t="e">
        <f t="shared" si="9"/>
        <v>#N/A</v>
      </c>
      <c r="K766" s="13" t="e">
        <f t="shared" si="10"/>
        <v>#N/A</v>
      </c>
      <c r="L766" s="12" t="e">
        <f t="shared" si="11"/>
        <v>#N/A</v>
      </c>
      <c r="M766" s="14" t="s">
        <v>31</v>
      </c>
      <c r="N766" s="3" t="s">
        <v>88</v>
      </c>
      <c r="O766" s="20" t="str">
        <f>VLOOKUP(CONCATENATE($M766,$N766),Curriculos!$A$2:$J$332,4,FALSE)</f>
        <v>ECONOMIA POLÍTICA</v>
      </c>
      <c r="P766" s="21" t="str">
        <f>VLOOKUP(CONCATENATE($M766,$N766),Curriculos!$A$2:$J$332,5,FALSE)</f>
        <v>OB</v>
      </c>
      <c r="Q766" s="21" t="str">
        <f>VLOOKUP($N766,Oferta!$D$2:$P$100,5,FALSE)</f>
        <v>T</v>
      </c>
      <c r="R766" s="21">
        <f>VLOOKUP(CONCATENATE($M766,$N766),Curriculos!$A$2:$J$332,8,FALSE)</f>
        <v>60</v>
      </c>
      <c r="S766" s="5" t="s">
        <v>33</v>
      </c>
      <c r="T766" s="22" t="s">
        <v>24</v>
      </c>
      <c r="U766" s="21" t="str">
        <f>VLOOKUP(CONCATENATE($M766,$N766),Curriculos!$A$2:$J$332,10,FALSE)</f>
        <v>DCEC</v>
      </c>
      <c r="V766" s="20" t="e">
        <f>VLOOKUP(CONCATENATE($M766,$N766,$T766),Oferta!$B$2:$R$360,17,FALSE)</f>
        <v>#N/A</v>
      </c>
      <c r="W766" s="20" t="e">
        <f>VLOOKUP(CONCATENATE($M766,$N766,$T766),Oferta!$B$2:$Q$360,12,FALSE)</f>
        <v>#N/A</v>
      </c>
      <c r="X766" s="22">
        <v>3</v>
      </c>
      <c r="Y766" s="23" t="e">
        <f>VLOOKUP(CONCATENATE($W766,$X766),Mtz_Horarios!$E$2:$H$92,2,FALSE)</f>
        <v>#N/A</v>
      </c>
      <c r="Z766" s="23" t="e">
        <f>VLOOKUP(CONCATENATE($W766,$X766),Mtz_Horarios!$E$2:$H$92,3,FALSE)</f>
        <v>#N/A</v>
      </c>
      <c r="AA766" s="24" t="e">
        <f>VLOOKUP(CONCATENATE($W766,$X766),Mtz_Horarios!$E$2:$H$92,4,FALSE)</f>
        <v>#N/A</v>
      </c>
      <c r="AB766" s="20" t="e">
        <f>VLOOKUP(CONCATENATE($M766,$N766,$T766),Oferta!$B$2:$Q$360,16,FALSE)</f>
        <v>#N/A</v>
      </c>
      <c r="AC766" s="20" t="e">
        <f>VLOOKUP(CONCATENATE($M766,$N766,$T766),Oferta!$B$2:$Q$360,15,FALSE)</f>
        <v>#N/A</v>
      </c>
      <c r="AI766" s="5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12"/>
      <c r="AW766" s="12"/>
    </row>
    <row r="767" spans="1:49" ht="15" customHeight="1">
      <c r="A767" s="12"/>
      <c r="B767" s="12"/>
      <c r="C767" s="12"/>
      <c r="D767" s="12"/>
      <c r="E767" s="12"/>
      <c r="F767" s="12"/>
      <c r="G767" s="12"/>
      <c r="H767" s="12" t="e">
        <f t="shared" ref="H767:H1021" si="12">IF(Y767&gt;0,CONCATENATE(T767,O767)," ")</f>
        <v>#N/A</v>
      </c>
      <c r="I767" s="12" t="e">
        <f>VLOOKUP(CONCATENATE(N767,T767),Simulador!$H$26:$H$33,1,FALSE)</f>
        <v>#N/A</v>
      </c>
      <c r="J767" s="12" t="e">
        <f t="shared" ref="J767:J1021" si="13">IF(I767&lt;&gt;I767,,CONCATENATE(Z767,Y767))</f>
        <v>#N/A</v>
      </c>
      <c r="K767" s="13" t="e">
        <f t="shared" ref="K767:K1021" si="14">CONCATENATE(Z767,Y767,AC767)</f>
        <v>#N/A</v>
      </c>
      <c r="L767" s="12" t="e">
        <f t="shared" ref="L767:L1021" si="15">CONCATENATE(V767,AA767,Z767,Y767)</f>
        <v>#N/A</v>
      </c>
      <c r="M767" s="14" t="s">
        <v>31</v>
      </c>
      <c r="N767" s="3" t="s">
        <v>88</v>
      </c>
      <c r="O767" s="20" t="str">
        <f>VLOOKUP(CONCATENATE($M767,$N767),Curriculos!$A$2:$J$332,4,FALSE)</f>
        <v>ECONOMIA POLÍTICA</v>
      </c>
      <c r="P767" s="21" t="str">
        <f>VLOOKUP(CONCATENATE($M767,$N767),Curriculos!$A$2:$J$332,5,FALSE)</f>
        <v>OB</v>
      </c>
      <c r="Q767" s="21" t="str">
        <f>VLOOKUP($N767,Oferta!$D$2:$P$100,5,FALSE)</f>
        <v>T</v>
      </c>
      <c r="R767" s="21">
        <f>VLOOKUP(CONCATENATE($M767,$N767),Curriculos!$A$2:$J$332,8,FALSE)</f>
        <v>60</v>
      </c>
      <c r="S767" s="5" t="s">
        <v>33</v>
      </c>
      <c r="T767" s="22" t="s">
        <v>24</v>
      </c>
      <c r="U767" s="21" t="str">
        <f>VLOOKUP(CONCATENATE($M767,$N767),Curriculos!$A$2:$J$332,10,FALSE)</f>
        <v>DCEC</v>
      </c>
      <c r="V767" s="20" t="e">
        <f>VLOOKUP(CONCATENATE($M767,$N767,$T767),Oferta!$B$2:$R$360,17,FALSE)</f>
        <v>#N/A</v>
      </c>
      <c r="W767" s="20" t="e">
        <f>VLOOKUP(CONCATENATE($M767,$N767,$T767),Oferta!$B$2:$Q$360,12,FALSE)</f>
        <v>#N/A</v>
      </c>
      <c r="X767" s="22">
        <v>4</v>
      </c>
      <c r="Y767" s="23" t="e">
        <f>VLOOKUP(CONCATENATE($W767,$X767),Mtz_Horarios!$E$2:$H$92,2,FALSE)</f>
        <v>#N/A</v>
      </c>
      <c r="Z767" s="23" t="e">
        <f>VLOOKUP(CONCATENATE($W767,$X767),Mtz_Horarios!$E$2:$H$92,3,FALSE)</f>
        <v>#N/A</v>
      </c>
      <c r="AA767" s="24" t="e">
        <f>VLOOKUP(CONCATENATE($W767,$X767),Mtz_Horarios!$E$2:$H$92,4,FALSE)</f>
        <v>#N/A</v>
      </c>
      <c r="AB767" s="20" t="e">
        <f>VLOOKUP(CONCATENATE($M767,$N767,$T767),Oferta!$B$2:$Q$360,16,FALSE)</f>
        <v>#N/A</v>
      </c>
      <c r="AC767" s="20" t="e">
        <f>VLOOKUP(CONCATENATE($M767,$N767,$T767),Oferta!$B$2:$Q$360,15,FALSE)</f>
        <v>#N/A</v>
      </c>
      <c r="AI767" s="5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12"/>
      <c r="AW767" s="12"/>
    </row>
    <row r="768" spans="1:49" ht="15" customHeight="1">
      <c r="A768" s="12"/>
      <c r="B768" s="12"/>
      <c r="C768" s="12"/>
      <c r="D768" s="12"/>
      <c r="E768" s="12"/>
      <c r="F768" s="12"/>
      <c r="G768" s="12"/>
      <c r="H768" s="12" t="e">
        <f t="shared" si="12"/>
        <v>#N/A</v>
      </c>
      <c r="I768" s="12" t="e">
        <f>VLOOKUP(CONCATENATE(N768,T768),Simulador!$H$26:$H$33,1,FALSE)</f>
        <v>#N/A</v>
      </c>
      <c r="J768" s="12" t="e">
        <f t="shared" si="13"/>
        <v>#N/A</v>
      </c>
      <c r="K768" s="13" t="e">
        <f t="shared" si="14"/>
        <v>#N/A</v>
      </c>
      <c r="L768" s="12" t="e">
        <f t="shared" si="15"/>
        <v>#N/A</v>
      </c>
      <c r="M768" s="14" t="s">
        <v>31</v>
      </c>
      <c r="N768" s="3" t="s">
        <v>88</v>
      </c>
      <c r="O768" s="20" t="str">
        <f>VLOOKUP(CONCATENATE($M768,$N768),Curriculos!$A$2:$J$332,4,FALSE)</f>
        <v>ECONOMIA POLÍTICA</v>
      </c>
      <c r="P768" s="21" t="str">
        <f>VLOOKUP(CONCATENATE($M768,$N768),Curriculos!$A$2:$J$332,5,FALSE)</f>
        <v>OB</v>
      </c>
      <c r="Q768" s="21" t="str">
        <f>VLOOKUP($N768,Oferta!$D$2:$P$100,5,FALSE)</f>
        <v>T</v>
      </c>
      <c r="R768" s="21">
        <f>VLOOKUP(CONCATENATE($M768,$N768),Curriculos!$A$2:$J$332,8,FALSE)</f>
        <v>60</v>
      </c>
      <c r="S768" s="5" t="s">
        <v>33</v>
      </c>
      <c r="T768" s="22" t="s">
        <v>29</v>
      </c>
      <c r="U768" s="21" t="str">
        <f>VLOOKUP(CONCATENATE($M768,$N768),Curriculos!$A$2:$J$332,10,FALSE)</f>
        <v>DCEC</v>
      </c>
      <c r="V768" s="20" t="e">
        <f>VLOOKUP(CONCATENATE($M768,$N768,$T768),Oferta!$B$2:$R$360,17,FALSE)</f>
        <v>#N/A</v>
      </c>
      <c r="W768" s="20" t="e">
        <f>VLOOKUP(CONCATENATE($M768,$N768,$T768),Oferta!$B$2:$Q$360,12,FALSE)</f>
        <v>#N/A</v>
      </c>
      <c r="X768" s="22">
        <v>1</v>
      </c>
      <c r="Y768" s="23" t="e">
        <f>VLOOKUP(CONCATENATE($W768,$X768),Mtz_Horarios!$E$2:$H$92,2,FALSE)</f>
        <v>#N/A</v>
      </c>
      <c r="Z768" s="23" t="e">
        <f>VLOOKUP(CONCATENATE($W768,$X768),Mtz_Horarios!$E$2:$H$92,3,FALSE)</f>
        <v>#N/A</v>
      </c>
      <c r="AA768" s="24" t="e">
        <f>VLOOKUP(CONCATENATE($W768,$X768),Mtz_Horarios!$E$2:$H$92,4,FALSE)</f>
        <v>#N/A</v>
      </c>
      <c r="AB768" s="20" t="e">
        <f>VLOOKUP(CONCATENATE($M768,$N768,$T768),Oferta!$B$2:$Q$360,16,FALSE)</f>
        <v>#N/A</v>
      </c>
      <c r="AC768" s="20" t="e">
        <f>VLOOKUP(CONCATENATE($M768,$N768,$T768),Oferta!$B$2:$Q$360,15,FALSE)</f>
        <v>#N/A</v>
      </c>
      <c r="AI768" s="5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12"/>
      <c r="AW768" s="12"/>
    </row>
    <row r="769" spans="1:49" ht="15" customHeight="1">
      <c r="A769" s="12"/>
      <c r="B769" s="12"/>
      <c r="C769" s="12"/>
      <c r="D769" s="12"/>
      <c r="E769" s="12"/>
      <c r="F769" s="12"/>
      <c r="G769" s="12"/>
      <c r="H769" s="12" t="e">
        <f t="shared" si="12"/>
        <v>#N/A</v>
      </c>
      <c r="I769" s="12" t="e">
        <f>VLOOKUP(CONCATENATE(N769,T769),Simulador!$H$26:$H$33,1,FALSE)</f>
        <v>#N/A</v>
      </c>
      <c r="J769" s="12" t="e">
        <f t="shared" si="13"/>
        <v>#N/A</v>
      </c>
      <c r="K769" s="13" t="e">
        <f t="shared" si="14"/>
        <v>#N/A</v>
      </c>
      <c r="L769" s="12" t="e">
        <f t="shared" si="15"/>
        <v>#N/A</v>
      </c>
      <c r="M769" s="14" t="s">
        <v>31</v>
      </c>
      <c r="N769" s="3" t="s">
        <v>88</v>
      </c>
      <c r="O769" s="20" t="str">
        <f>VLOOKUP(CONCATENATE($M769,$N769),Curriculos!$A$2:$J$332,4,FALSE)</f>
        <v>ECONOMIA POLÍTICA</v>
      </c>
      <c r="P769" s="21" t="str">
        <f>VLOOKUP(CONCATENATE($M769,$N769),Curriculos!$A$2:$J$332,5,FALSE)</f>
        <v>OB</v>
      </c>
      <c r="Q769" s="21" t="str">
        <f>VLOOKUP($N769,Oferta!$D$2:$P$100,5,FALSE)</f>
        <v>T</v>
      </c>
      <c r="R769" s="21">
        <f>VLOOKUP(CONCATENATE($M769,$N769),Curriculos!$A$2:$J$332,8,FALSE)</f>
        <v>60</v>
      </c>
      <c r="S769" s="5" t="s">
        <v>33</v>
      </c>
      <c r="T769" s="22" t="s">
        <v>29</v>
      </c>
      <c r="U769" s="21" t="str">
        <f>VLOOKUP(CONCATENATE($M769,$N769),Curriculos!$A$2:$J$332,10,FALSE)</f>
        <v>DCEC</v>
      </c>
      <c r="V769" s="20" t="e">
        <f>VLOOKUP(CONCATENATE($M769,$N769,$T769),Oferta!$B$2:$R$360,17,FALSE)</f>
        <v>#N/A</v>
      </c>
      <c r="W769" s="20" t="e">
        <f>VLOOKUP(CONCATENATE($M769,$N769,$T769),Oferta!$B$2:$Q$360,12,FALSE)</f>
        <v>#N/A</v>
      </c>
      <c r="X769" s="22">
        <v>2</v>
      </c>
      <c r="Y769" s="23" t="e">
        <f>VLOOKUP(CONCATENATE($W769,$X769),Mtz_Horarios!$E$2:$H$92,2,FALSE)</f>
        <v>#N/A</v>
      </c>
      <c r="Z769" s="23" t="e">
        <f>VLOOKUP(CONCATENATE($W769,$X769),Mtz_Horarios!$E$2:$H$92,3,FALSE)</f>
        <v>#N/A</v>
      </c>
      <c r="AA769" s="24" t="e">
        <f>VLOOKUP(CONCATENATE($W769,$X769),Mtz_Horarios!$E$2:$H$92,4,FALSE)</f>
        <v>#N/A</v>
      </c>
      <c r="AB769" s="20" t="e">
        <f>VLOOKUP(CONCATENATE($M769,$N769,$T769),Oferta!$B$2:$Q$360,16,FALSE)</f>
        <v>#N/A</v>
      </c>
      <c r="AC769" s="20" t="e">
        <f>VLOOKUP(CONCATENATE($M769,$N769,$T769),Oferta!$B$2:$Q$360,15,FALSE)</f>
        <v>#N/A</v>
      </c>
      <c r="AI769" s="5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12"/>
      <c r="AW769" s="12"/>
    </row>
    <row r="770" spans="1:49" ht="15" customHeight="1">
      <c r="A770" s="12"/>
      <c r="B770" s="12"/>
      <c r="C770" s="12"/>
      <c r="D770" s="12"/>
      <c r="E770" s="12"/>
      <c r="F770" s="12"/>
      <c r="G770" s="12"/>
      <c r="H770" s="12" t="e">
        <f t="shared" si="12"/>
        <v>#N/A</v>
      </c>
      <c r="I770" s="12" t="e">
        <f>VLOOKUP(CONCATENATE(N770,T770),Simulador!$H$26:$H$33,1,FALSE)</f>
        <v>#N/A</v>
      </c>
      <c r="J770" s="12" t="e">
        <f t="shared" si="13"/>
        <v>#N/A</v>
      </c>
      <c r="K770" s="13" t="e">
        <f t="shared" si="14"/>
        <v>#N/A</v>
      </c>
      <c r="L770" s="12" t="e">
        <f t="shared" si="15"/>
        <v>#N/A</v>
      </c>
      <c r="M770" s="14" t="s">
        <v>31</v>
      </c>
      <c r="N770" s="3" t="s">
        <v>88</v>
      </c>
      <c r="O770" s="20" t="str">
        <f>VLOOKUP(CONCATENATE($M770,$N770),Curriculos!$A$2:$J$332,4,FALSE)</f>
        <v>ECONOMIA POLÍTICA</v>
      </c>
      <c r="P770" s="21" t="str">
        <f>VLOOKUP(CONCATENATE($M770,$N770),Curriculos!$A$2:$J$332,5,FALSE)</f>
        <v>OB</v>
      </c>
      <c r="Q770" s="21" t="str">
        <f>VLOOKUP($N770,Oferta!$D$2:$P$100,5,FALSE)</f>
        <v>T</v>
      </c>
      <c r="R770" s="21">
        <f>VLOOKUP(CONCATENATE($M770,$N770),Curriculos!$A$2:$J$332,8,FALSE)</f>
        <v>60</v>
      </c>
      <c r="S770" s="5" t="s">
        <v>33</v>
      </c>
      <c r="T770" s="22" t="s">
        <v>29</v>
      </c>
      <c r="U770" s="21" t="str">
        <f>VLOOKUP(CONCATENATE($M770,$N770),Curriculos!$A$2:$J$332,10,FALSE)</f>
        <v>DCEC</v>
      </c>
      <c r="V770" s="20" t="e">
        <f>VLOOKUP(CONCATENATE($M770,$N770,$T770),Oferta!$B$2:$R$360,17,FALSE)</f>
        <v>#N/A</v>
      </c>
      <c r="W770" s="20" t="e">
        <f>VLOOKUP(CONCATENATE($M770,$N770,$T770),Oferta!$B$2:$Q$360,12,FALSE)</f>
        <v>#N/A</v>
      </c>
      <c r="X770" s="22">
        <v>3</v>
      </c>
      <c r="Y770" s="23" t="e">
        <f>VLOOKUP(CONCATENATE($W770,$X770),Mtz_Horarios!$E$2:$H$92,2,FALSE)</f>
        <v>#N/A</v>
      </c>
      <c r="Z770" s="23" t="e">
        <f>VLOOKUP(CONCATENATE($W770,$X770),Mtz_Horarios!$E$2:$H$92,3,FALSE)</f>
        <v>#N/A</v>
      </c>
      <c r="AA770" s="24" t="e">
        <f>VLOOKUP(CONCATENATE($W770,$X770),Mtz_Horarios!$E$2:$H$92,4,FALSE)</f>
        <v>#N/A</v>
      </c>
      <c r="AB770" s="20" t="e">
        <f>VLOOKUP(CONCATENATE($M770,$N770,$T770),Oferta!$B$2:$Q$360,16,FALSE)</f>
        <v>#N/A</v>
      </c>
      <c r="AC770" s="20" t="e">
        <f>VLOOKUP(CONCATENATE($M770,$N770,$T770),Oferta!$B$2:$Q$360,15,FALSE)</f>
        <v>#N/A</v>
      </c>
      <c r="AI770" s="5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12"/>
      <c r="AW770" s="12"/>
    </row>
    <row r="771" spans="1:49" ht="15" customHeight="1">
      <c r="A771" s="12"/>
      <c r="B771" s="12"/>
      <c r="C771" s="12"/>
      <c r="D771" s="12"/>
      <c r="E771" s="12"/>
      <c r="F771" s="12"/>
      <c r="G771" s="12"/>
      <c r="H771" s="12" t="e">
        <f t="shared" si="12"/>
        <v>#N/A</v>
      </c>
      <c r="I771" s="12" t="e">
        <f>VLOOKUP(CONCATENATE(N771,T771),Simulador!$H$26:$H$33,1,FALSE)</f>
        <v>#N/A</v>
      </c>
      <c r="J771" s="12" t="e">
        <f t="shared" si="13"/>
        <v>#N/A</v>
      </c>
      <c r="K771" s="13" t="e">
        <f t="shared" si="14"/>
        <v>#N/A</v>
      </c>
      <c r="L771" s="12" t="e">
        <f t="shared" si="15"/>
        <v>#N/A</v>
      </c>
      <c r="M771" s="14" t="s">
        <v>31</v>
      </c>
      <c r="N771" s="3" t="s">
        <v>88</v>
      </c>
      <c r="O771" s="20" t="str">
        <f>VLOOKUP(CONCATENATE($M771,$N771),Curriculos!$A$2:$J$332,4,FALSE)</f>
        <v>ECONOMIA POLÍTICA</v>
      </c>
      <c r="P771" s="21" t="str">
        <f>VLOOKUP(CONCATENATE($M771,$N771),Curriculos!$A$2:$J$332,5,FALSE)</f>
        <v>OB</v>
      </c>
      <c r="Q771" s="21" t="str">
        <f>VLOOKUP($N771,Oferta!$D$2:$P$100,5,FALSE)</f>
        <v>T</v>
      </c>
      <c r="R771" s="21">
        <f>VLOOKUP(CONCATENATE($M771,$N771),Curriculos!$A$2:$J$332,8,FALSE)</f>
        <v>60</v>
      </c>
      <c r="S771" s="5" t="s">
        <v>33</v>
      </c>
      <c r="T771" s="22" t="s">
        <v>29</v>
      </c>
      <c r="U771" s="21" t="str">
        <f>VLOOKUP(CONCATENATE($M771,$N771),Curriculos!$A$2:$J$332,10,FALSE)</f>
        <v>DCEC</v>
      </c>
      <c r="V771" s="20" t="e">
        <f>VLOOKUP(CONCATENATE($M771,$N771,$T771),Oferta!$B$2:$R$360,17,FALSE)</f>
        <v>#N/A</v>
      </c>
      <c r="W771" s="20" t="e">
        <f>VLOOKUP(CONCATENATE($M771,$N771,$T771),Oferta!$B$2:$Q$360,12,FALSE)</f>
        <v>#N/A</v>
      </c>
      <c r="X771" s="22">
        <v>4</v>
      </c>
      <c r="Y771" s="23" t="e">
        <f>VLOOKUP(CONCATENATE($W771,$X771),Mtz_Horarios!$E$2:$H$92,2,FALSE)</f>
        <v>#N/A</v>
      </c>
      <c r="Z771" s="23" t="e">
        <f>VLOOKUP(CONCATENATE($W771,$X771),Mtz_Horarios!$E$2:$H$92,3,FALSE)</f>
        <v>#N/A</v>
      </c>
      <c r="AA771" s="24" t="e">
        <f>VLOOKUP(CONCATENATE($W771,$X771),Mtz_Horarios!$E$2:$H$92,4,FALSE)</f>
        <v>#N/A</v>
      </c>
      <c r="AB771" s="20" t="e">
        <f>VLOOKUP(CONCATENATE($M771,$N771,$T771),Oferta!$B$2:$Q$360,16,FALSE)</f>
        <v>#N/A</v>
      </c>
      <c r="AC771" s="20" t="e">
        <f>VLOOKUP(CONCATENATE($M771,$N771,$T771),Oferta!$B$2:$Q$360,15,FALSE)</f>
        <v>#N/A</v>
      </c>
      <c r="AI771" s="5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12"/>
      <c r="AW771" s="12"/>
    </row>
    <row r="772" spans="1:49" ht="15" customHeight="1">
      <c r="A772" s="12"/>
      <c r="B772" s="12"/>
      <c r="C772" s="12"/>
      <c r="D772" s="12"/>
      <c r="E772" s="12"/>
      <c r="F772" s="12"/>
      <c r="G772" s="12"/>
      <c r="H772" s="12" t="e">
        <f t="shared" si="12"/>
        <v>#N/A</v>
      </c>
      <c r="I772" s="12" t="e">
        <f>VLOOKUP(CONCATENATE(N772,T772),Simulador!$H$26:$H$33,1,FALSE)</f>
        <v>#N/A</v>
      </c>
      <c r="J772" s="12" t="e">
        <f t="shared" si="13"/>
        <v>#N/A</v>
      </c>
      <c r="K772" s="13" t="e">
        <f t="shared" si="14"/>
        <v>#N/A</v>
      </c>
      <c r="L772" s="12" t="e">
        <f t="shared" si="15"/>
        <v>#N/A</v>
      </c>
      <c r="M772" s="14" t="s">
        <v>25</v>
      </c>
      <c r="N772" s="3" t="s">
        <v>88</v>
      </c>
      <c r="O772" s="15" t="str">
        <f>VLOOKUP(CONCATENATE($M772,$N772),Curriculos!$A$2:$J$332,4,FALSE)</f>
        <v>ECONOMIA POLÍTICA</v>
      </c>
      <c r="P772" s="16" t="str">
        <f>VLOOKUP(CONCATENATE($M772,$N772),Curriculos!$A$2:$J$332,5,FALSE)</f>
        <v>OB</v>
      </c>
      <c r="Q772" s="16" t="str">
        <f>VLOOKUP($N772,Oferta!$D$2:$P$100,5,FALSE)</f>
        <v>T</v>
      </c>
      <c r="R772" s="16">
        <f>VLOOKUP(CONCATENATE($M772,$N772),Curriculos!$A$2:$J$332,8,FALSE)</f>
        <v>60</v>
      </c>
      <c r="S772" s="17" t="s">
        <v>33</v>
      </c>
      <c r="T772" s="17" t="s">
        <v>29</v>
      </c>
      <c r="U772" s="16" t="str">
        <f>VLOOKUP(CONCATENATE($M772,$N772),Curriculos!$A$2:$J$332,10,FALSE)</f>
        <v>DCEC</v>
      </c>
      <c r="V772" s="15" t="e">
        <f>VLOOKUP(CONCATENATE($M772,$N772,$T772),Oferta!$B$2:$R$360,17,FALSE)</f>
        <v>#N/A</v>
      </c>
      <c r="W772" s="15" t="e">
        <f>VLOOKUP(CONCATENATE($M772,$N772,$T772),Oferta!$B$2:$Q$360,12,FALSE)</f>
        <v>#N/A</v>
      </c>
      <c r="X772" s="17">
        <v>1</v>
      </c>
      <c r="Y772" s="18" t="e">
        <f>VLOOKUP(CONCATENATE($W772,$X772),Mtz_Horarios!$E$2:$H$92,2,FALSE)</f>
        <v>#N/A</v>
      </c>
      <c r="Z772" s="18" t="e">
        <f>VLOOKUP(CONCATENATE($W772,$X772),Mtz_Horarios!$E$2:$H$92,3,FALSE)</f>
        <v>#N/A</v>
      </c>
      <c r="AA772" s="19" t="e">
        <f>VLOOKUP(CONCATENATE($W772,$X772),Mtz_Horarios!$E$2:$H$92,4,FALSE)</f>
        <v>#N/A</v>
      </c>
      <c r="AB772" s="15" t="e">
        <f>VLOOKUP(CONCATENATE($M772,$N772,$T772),Oferta!$B$2:$Q$360,16,FALSE)</f>
        <v>#N/A</v>
      </c>
      <c r="AC772" s="15" t="e">
        <f>VLOOKUP(CONCATENATE($M772,$N772,$T772),Oferta!$B$2:$Q$360,15,FALSE)</f>
        <v>#N/A</v>
      </c>
      <c r="AI772" s="5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12"/>
      <c r="AW772" s="12"/>
    </row>
    <row r="773" spans="1:49" ht="15" customHeight="1">
      <c r="A773" s="12"/>
      <c r="B773" s="12"/>
      <c r="C773" s="12"/>
      <c r="D773" s="12"/>
      <c r="E773" s="12"/>
      <c r="F773" s="12"/>
      <c r="G773" s="12"/>
      <c r="H773" s="12" t="e">
        <f t="shared" si="12"/>
        <v>#N/A</v>
      </c>
      <c r="I773" s="12" t="e">
        <f>VLOOKUP(CONCATENATE(N773,T773),Simulador!$H$26:$H$33,1,FALSE)</f>
        <v>#N/A</v>
      </c>
      <c r="J773" s="12" t="e">
        <f t="shared" si="13"/>
        <v>#N/A</v>
      </c>
      <c r="K773" s="13" t="e">
        <f t="shared" si="14"/>
        <v>#N/A</v>
      </c>
      <c r="L773" s="12" t="e">
        <f t="shared" si="15"/>
        <v>#N/A</v>
      </c>
      <c r="M773" s="14" t="s">
        <v>25</v>
      </c>
      <c r="N773" s="3" t="s">
        <v>88</v>
      </c>
      <c r="O773" s="15" t="str">
        <f>VLOOKUP(CONCATENATE($M773,$N773),Curriculos!$A$2:$J$332,4,FALSE)</f>
        <v>ECONOMIA POLÍTICA</v>
      </c>
      <c r="P773" s="16" t="str">
        <f>VLOOKUP(CONCATENATE($M773,$N773),Curriculos!$A$2:$J$332,5,FALSE)</f>
        <v>OB</v>
      </c>
      <c r="Q773" s="16" t="str">
        <f>VLOOKUP($N773,Oferta!$D$2:$P$100,5,FALSE)</f>
        <v>T</v>
      </c>
      <c r="R773" s="16">
        <f>VLOOKUP(CONCATENATE($M773,$N773),Curriculos!$A$2:$J$332,8,FALSE)</f>
        <v>60</v>
      </c>
      <c r="S773" s="17" t="s">
        <v>33</v>
      </c>
      <c r="T773" s="17" t="s">
        <v>29</v>
      </c>
      <c r="U773" s="16" t="str">
        <f>VLOOKUP(CONCATENATE($M773,$N773),Curriculos!$A$2:$J$332,10,FALSE)</f>
        <v>DCEC</v>
      </c>
      <c r="V773" s="15" t="e">
        <f>VLOOKUP(CONCATENATE($M773,$N773,$T773),Oferta!$B$2:$R$360,17,FALSE)</f>
        <v>#N/A</v>
      </c>
      <c r="W773" s="15" t="e">
        <f>VLOOKUP(CONCATENATE($M773,$N773,$T773),Oferta!$B$2:$Q$360,12,FALSE)</f>
        <v>#N/A</v>
      </c>
      <c r="X773" s="17">
        <v>2</v>
      </c>
      <c r="Y773" s="18" t="e">
        <f>VLOOKUP(CONCATENATE($W773,$X773),Mtz_Horarios!$E$2:$H$92,2,FALSE)</f>
        <v>#N/A</v>
      </c>
      <c r="Z773" s="18" t="e">
        <f>VLOOKUP(CONCATENATE($W773,$X773),Mtz_Horarios!$E$2:$H$92,3,FALSE)</f>
        <v>#N/A</v>
      </c>
      <c r="AA773" s="19" t="e">
        <f>VLOOKUP(CONCATENATE($W773,$X773),Mtz_Horarios!$E$2:$H$92,4,FALSE)</f>
        <v>#N/A</v>
      </c>
      <c r="AB773" s="15" t="e">
        <f>VLOOKUP(CONCATENATE($M773,$N773,$T773),Oferta!$B$2:$Q$360,16,FALSE)</f>
        <v>#N/A</v>
      </c>
      <c r="AC773" s="15" t="e">
        <f>VLOOKUP(CONCATENATE($M773,$N773,$T773),Oferta!$B$2:$Q$360,15,FALSE)</f>
        <v>#N/A</v>
      </c>
      <c r="AI773" s="5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12"/>
      <c r="AW773" s="12"/>
    </row>
    <row r="774" spans="1:49" ht="15" customHeight="1">
      <c r="A774" s="12"/>
      <c r="B774" s="12"/>
      <c r="C774" s="12"/>
      <c r="D774" s="12"/>
      <c r="E774" s="12"/>
      <c r="F774" s="12"/>
      <c r="G774" s="12"/>
      <c r="H774" s="12" t="e">
        <f t="shared" si="12"/>
        <v>#N/A</v>
      </c>
      <c r="I774" s="12" t="e">
        <f>VLOOKUP(CONCATENATE(N774,T774),Simulador!$H$26:$H$33,1,FALSE)</f>
        <v>#N/A</v>
      </c>
      <c r="J774" s="12" t="e">
        <f t="shared" si="13"/>
        <v>#N/A</v>
      </c>
      <c r="K774" s="13" t="e">
        <f t="shared" si="14"/>
        <v>#N/A</v>
      </c>
      <c r="L774" s="12" t="e">
        <f t="shared" si="15"/>
        <v>#N/A</v>
      </c>
      <c r="M774" s="14" t="s">
        <v>25</v>
      </c>
      <c r="N774" s="3" t="s">
        <v>88</v>
      </c>
      <c r="O774" s="15" t="str">
        <f>VLOOKUP(CONCATENATE($M774,$N774),Curriculos!$A$2:$J$332,4,FALSE)</f>
        <v>ECONOMIA POLÍTICA</v>
      </c>
      <c r="P774" s="16" t="str">
        <f>VLOOKUP(CONCATENATE($M774,$N774),Curriculos!$A$2:$J$332,5,FALSE)</f>
        <v>OB</v>
      </c>
      <c r="Q774" s="16" t="str">
        <f>VLOOKUP($N774,Oferta!$D$2:$P$100,5,FALSE)</f>
        <v>T</v>
      </c>
      <c r="R774" s="16">
        <f>VLOOKUP(CONCATENATE($M774,$N774),Curriculos!$A$2:$J$332,8,FALSE)</f>
        <v>60</v>
      </c>
      <c r="S774" s="17" t="s">
        <v>33</v>
      </c>
      <c r="T774" s="17" t="s">
        <v>29</v>
      </c>
      <c r="U774" s="16" t="str">
        <f>VLOOKUP(CONCATENATE($M774,$N774),Curriculos!$A$2:$J$332,10,FALSE)</f>
        <v>DCEC</v>
      </c>
      <c r="V774" s="15" t="e">
        <f>VLOOKUP(CONCATENATE($M774,$N774,$T774),Oferta!$B$2:$R$360,17,FALSE)</f>
        <v>#N/A</v>
      </c>
      <c r="W774" s="15" t="e">
        <f>VLOOKUP(CONCATENATE($M774,$N774,$T774),Oferta!$B$2:$Q$360,12,FALSE)</f>
        <v>#N/A</v>
      </c>
      <c r="X774" s="17">
        <v>3</v>
      </c>
      <c r="Y774" s="18" t="e">
        <f>VLOOKUP(CONCATENATE($W774,$X774),Mtz_Horarios!$E$2:$H$92,2,FALSE)</f>
        <v>#N/A</v>
      </c>
      <c r="Z774" s="18" t="e">
        <f>VLOOKUP(CONCATENATE($W774,$X774),Mtz_Horarios!$E$2:$H$92,3,FALSE)</f>
        <v>#N/A</v>
      </c>
      <c r="AA774" s="19" t="e">
        <f>VLOOKUP(CONCATENATE($W774,$X774),Mtz_Horarios!$E$2:$H$92,4,FALSE)</f>
        <v>#N/A</v>
      </c>
      <c r="AB774" s="15" t="e">
        <f>VLOOKUP(CONCATENATE($M774,$N774,$T774),Oferta!$B$2:$Q$360,16,FALSE)</f>
        <v>#N/A</v>
      </c>
      <c r="AC774" s="15" t="e">
        <f>VLOOKUP(CONCATENATE($M774,$N774,$T774),Oferta!$B$2:$Q$360,15,FALSE)</f>
        <v>#N/A</v>
      </c>
      <c r="AI774" s="5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12"/>
      <c r="AW774" s="12"/>
    </row>
    <row r="775" spans="1:49" ht="15" customHeight="1">
      <c r="A775" s="12"/>
      <c r="B775" s="12"/>
      <c r="C775" s="12"/>
      <c r="D775" s="12"/>
      <c r="E775" s="12"/>
      <c r="F775" s="12"/>
      <c r="G775" s="12"/>
      <c r="H775" s="12" t="e">
        <f t="shared" si="12"/>
        <v>#N/A</v>
      </c>
      <c r="I775" s="12" t="e">
        <f>VLOOKUP(CONCATENATE(N775,T775),Simulador!$H$26:$H$33,1,FALSE)</f>
        <v>#N/A</v>
      </c>
      <c r="J775" s="12" t="e">
        <f t="shared" si="13"/>
        <v>#N/A</v>
      </c>
      <c r="K775" s="13" t="e">
        <f t="shared" si="14"/>
        <v>#N/A</v>
      </c>
      <c r="L775" s="12" t="e">
        <f t="shared" si="15"/>
        <v>#N/A</v>
      </c>
      <c r="M775" s="14" t="s">
        <v>25</v>
      </c>
      <c r="N775" s="3" t="s">
        <v>88</v>
      </c>
      <c r="O775" s="15" t="str">
        <f>VLOOKUP(CONCATENATE($M775,$N775),Curriculos!$A$2:$J$332,4,FALSE)</f>
        <v>ECONOMIA POLÍTICA</v>
      </c>
      <c r="P775" s="16" t="str">
        <f>VLOOKUP(CONCATENATE($M775,$N775),Curriculos!$A$2:$J$332,5,FALSE)</f>
        <v>OB</v>
      </c>
      <c r="Q775" s="16" t="str">
        <f>VLOOKUP($N775,Oferta!$D$2:$P$100,5,FALSE)</f>
        <v>T</v>
      </c>
      <c r="R775" s="16">
        <f>VLOOKUP(CONCATENATE($M775,$N775),Curriculos!$A$2:$J$332,8,FALSE)</f>
        <v>60</v>
      </c>
      <c r="S775" s="17" t="s">
        <v>33</v>
      </c>
      <c r="T775" s="17" t="s">
        <v>29</v>
      </c>
      <c r="U775" s="16" t="str">
        <f>VLOOKUP(CONCATENATE($M775,$N775),Curriculos!$A$2:$J$332,10,FALSE)</f>
        <v>DCEC</v>
      </c>
      <c r="V775" s="15" t="e">
        <f>VLOOKUP(CONCATENATE($M775,$N775,$T775),Oferta!$B$2:$R$360,17,FALSE)</f>
        <v>#N/A</v>
      </c>
      <c r="W775" s="15" t="e">
        <f>VLOOKUP(CONCATENATE($M775,$N775,$T775),Oferta!$B$2:$Q$360,12,FALSE)</f>
        <v>#N/A</v>
      </c>
      <c r="X775" s="17">
        <v>4</v>
      </c>
      <c r="Y775" s="18" t="e">
        <f>VLOOKUP(CONCATENATE($W775,$X775),Mtz_Horarios!$E$2:$H$92,2,FALSE)</f>
        <v>#N/A</v>
      </c>
      <c r="Z775" s="18" t="e">
        <f>VLOOKUP(CONCATENATE($W775,$X775),Mtz_Horarios!$E$2:$H$92,3,FALSE)</f>
        <v>#N/A</v>
      </c>
      <c r="AA775" s="19" t="e">
        <f>VLOOKUP(CONCATENATE($W775,$X775),Mtz_Horarios!$E$2:$H$92,4,FALSE)</f>
        <v>#N/A</v>
      </c>
      <c r="AB775" s="15" t="e">
        <f>VLOOKUP(CONCATENATE($M775,$N775,$T775),Oferta!$B$2:$Q$360,16,FALSE)</f>
        <v>#N/A</v>
      </c>
      <c r="AC775" s="15" t="e">
        <f>VLOOKUP(CONCATENATE($M775,$N775,$T775),Oferta!$B$2:$Q$360,15,FALSE)</f>
        <v>#N/A</v>
      </c>
      <c r="AI775" s="5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12"/>
      <c r="AW775" s="12"/>
    </row>
    <row r="776" spans="1:49" ht="15" customHeight="1">
      <c r="A776" s="12"/>
      <c r="B776" s="12"/>
      <c r="C776" s="12"/>
      <c r="D776" s="12"/>
      <c r="E776" s="12"/>
      <c r="F776" s="12"/>
      <c r="G776" s="12"/>
      <c r="H776" s="12" t="e">
        <f t="shared" si="12"/>
        <v>#N/A</v>
      </c>
      <c r="I776" s="12" t="e">
        <f>VLOOKUP(CONCATENATE(N776,T776),Simulador!$H$26:$H$33,1,FALSE)</f>
        <v>#N/A</v>
      </c>
      <c r="J776" s="12" t="e">
        <f t="shared" si="13"/>
        <v>#N/A</v>
      </c>
      <c r="K776" s="13" t="e">
        <f t="shared" si="14"/>
        <v>#N/A</v>
      </c>
      <c r="L776" s="12" t="e">
        <f t="shared" si="15"/>
        <v>#N/A</v>
      </c>
      <c r="M776" s="14" t="s">
        <v>31</v>
      </c>
      <c r="N776" s="3" t="s">
        <v>66</v>
      </c>
      <c r="O776" s="15" t="str">
        <f>VLOOKUP(CONCATENATE($M776,$N776),Curriculos!$A$2:$J$332,4,FALSE)</f>
        <v>ECONOMIA REGIONAL E URBANA</v>
      </c>
      <c r="P776" s="16" t="str">
        <f>VLOOKUP(CONCATENATE($M776,$N776),Curriculos!$A$2:$J$332,5,FALSE)</f>
        <v>OB</v>
      </c>
      <c r="Q776" s="16" t="str">
        <f>VLOOKUP($N776,Oferta!$D$2:$P$100,5,FALSE)</f>
        <v>TP</v>
      </c>
      <c r="R776" s="16">
        <f>VLOOKUP(CONCATENATE($M776,$N776),Curriculos!$A$2:$J$332,8,FALSE)</f>
        <v>90</v>
      </c>
      <c r="S776" s="17" t="s">
        <v>33</v>
      </c>
      <c r="T776" s="17" t="s">
        <v>29</v>
      </c>
      <c r="U776" s="16" t="str">
        <f>VLOOKUP(CONCATENATE($M776,$N776),Curriculos!$A$2:$J$332,10,FALSE)</f>
        <v>DCEC</v>
      </c>
      <c r="V776" s="15" t="e">
        <f>VLOOKUP(CONCATENATE($M776,$N776,$T776),Oferta!$B$2:$R$360,17,FALSE)</f>
        <v>#N/A</v>
      </c>
      <c r="W776" s="15" t="e">
        <f>VLOOKUP(CONCATENATE($M776,$N776,$T776),Oferta!$B$2:$Q$360,12,FALSE)</f>
        <v>#N/A</v>
      </c>
      <c r="X776" s="17">
        <v>1</v>
      </c>
      <c r="Y776" s="18" t="e">
        <f>VLOOKUP(CONCATENATE($W776,$X776),Mtz_Horarios!$E$2:$H$92,2,FALSE)</f>
        <v>#N/A</v>
      </c>
      <c r="Z776" s="18" t="e">
        <f>VLOOKUP(CONCATENATE($W776,$X776),Mtz_Horarios!$E$2:$H$92,3,FALSE)</f>
        <v>#N/A</v>
      </c>
      <c r="AA776" s="19" t="e">
        <f>VLOOKUP(CONCATENATE($W776,$X776),Mtz_Horarios!$E$2:$H$92,4,FALSE)</f>
        <v>#N/A</v>
      </c>
      <c r="AB776" s="15" t="e">
        <f>VLOOKUP(CONCATENATE($M776,$N776,$T776),Oferta!$B$2:$Q$360,16,FALSE)</f>
        <v>#N/A</v>
      </c>
      <c r="AC776" s="15" t="e">
        <f>VLOOKUP(CONCATENATE($M776,$N776,$T776),Oferta!$B$2:$Q$360,15,FALSE)</f>
        <v>#N/A</v>
      </c>
      <c r="AI776" s="5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12"/>
      <c r="AW776" s="12"/>
    </row>
    <row r="777" spans="1:49" ht="15" customHeight="1">
      <c r="A777" s="12"/>
      <c r="B777" s="12"/>
      <c r="C777" s="12"/>
      <c r="D777" s="12"/>
      <c r="E777" s="12"/>
      <c r="F777" s="12"/>
      <c r="G777" s="12"/>
      <c r="H777" s="12" t="e">
        <f t="shared" si="12"/>
        <v>#N/A</v>
      </c>
      <c r="I777" s="12" t="e">
        <f>VLOOKUP(CONCATENATE(N777,T777),Simulador!$H$26:$H$33,1,FALSE)</f>
        <v>#N/A</v>
      </c>
      <c r="J777" s="12" t="e">
        <f t="shared" si="13"/>
        <v>#N/A</v>
      </c>
      <c r="K777" s="13" t="e">
        <f t="shared" si="14"/>
        <v>#N/A</v>
      </c>
      <c r="L777" s="12" t="e">
        <f t="shared" si="15"/>
        <v>#N/A</v>
      </c>
      <c r="M777" s="14" t="s">
        <v>31</v>
      </c>
      <c r="N777" s="3" t="s">
        <v>66</v>
      </c>
      <c r="O777" s="15" t="str">
        <f>VLOOKUP(CONCATENATE($M777,$N777),Curriculos!$A$2:$J$332,4,FALSE)</f>
        <v>ECONOMIA REGIONAL E URBANA</v>
      </c>
      <c r="P777" s="16" t="str">
        <f>VLOOKUP(CONCATENATE($M777,$N777),Curriculos!$A$2:$J$332,5,FALSE)</f>
        <v>OB</v>
      </c>
      <c r="Q777" s="16" t="str">
        <f>VLOOKUP($N777,Oferta!$D$2:$P$100,5,FALSE)</f>
        <v>TP</v>
      </c>
      <c r="R777" s="16">
        <f>VLOOKUP(CONCATENATE($M777,$N777),Curriculos!$A$2:$J$332,8,FALSE)</f>
        <v>90</v>
      </c>
      <c r="S777" s="17" t="s">
        <v>33</v>
      </c>
      <c r="T777" s="17" t="s">
        <v>29</v>
      </c>
      <c r="U777" s="16" t="str">
        <f>VLOOKUP(CONCATENATE($M777,$N777),Curriculos!$A$2:$J$332,10,FALSE)</f>
        <v>DCEC</v>
      </c>
      <c r="V777" s="15" t="e">
        <f>VLOOKUP(CONCATENATE($M777,$N777,$T777),Oferta!$B$2:$R$360,17,FALSE)</f>
        <v>#N/A</v>
      </c>
      <c r="W777" s="15" t="e">
        <f>VLOOKUP(CONCATENATE($M777,$N777,$T777),Oferta!$B$2:$Q$360,12,FALSE)</f>
        <v>#N/A</v>
      </c>
      <c r="X777" s="17">
        <v>2</v>
      </c>
      <c r="Y777" s="18" t="e">
        <f>VLOOKUP(CONCATENATE($W777,$X777),Mtz_Horarios!$E$2:$H$92,2,FALSE)</f>
        <v>#N/A</v>
      </c>
      <c r="Z777" s="18" t="e">
        <f>VLOOKUP(CONCATENATE($W777,$X777),Mtz_Horarios!$E$2:$H$92,3,FALSE)</f>
        <v>#N/A</v>
      </c>
      <c r="AA777" s="19" t="e">
        <f>VLOOKUP(CONCATENATE($W777,$X777),Mtz_Horarios!$E$2:$H$92,4,FALSE)</f>
        <v>#N/A</v>
      </c>
      <c r="AB777" s="15" t="e">
        <f>VLOOKUP(CONCATENATE($M777,$N777,$T777),Oferta!$B$2:$Q$360,16,FALSE)</f>
        <v>#N/A</v>
      </c>
      <c r="AC777" s="15" t="e">
        <f>VLOOKUP(CONCATENATE($M777,$N777,$T777),Oferta!$B$2:$Q$360,15,FALSE)</f>
        <v>#N/A</v>
      </c>
      <c r="AI777" s="5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12"/>
      <c r="AW777" s="12"/>
    </row>
    <row r="778" spans="1:49" ht="15" customHeight="1">
      <c r="A778" s="12"/>
      <c r="B778" s="12"/>
      <c r="C778" s="12"/>
      <c r="D778" s="12"/>
      <c r="E778" s="12"/>
      <c r="F778" s="12"/>
      <c r="G778" s="12"/>
      <c r="H778" s="12" t="e">
        <f t="shared" si="12"/>
        <v>#N/A</v>
      </c>
      <c r="I778" s="12" t="e">
        <f>VLOOKUP(CONCATENATE(N778,T778),Simulador!$H$26:$H$33,1,FALSE)</f>
        <v>#N/A</v>
      </c>
      <c r="J778" s="12" t="e">
        <f t="shared" si="13"/>
        <v>#N/A</v>
      </c>
      <c r="K778" s="13" t="e">
        <f t="shared" si="14"/>
        <v>#N/A</v>
      </c>
      <c r="L778" s="12" t="e">
        <f t="shared" si="15"/>
        <v>#N/A</v>
      </c>
      <c r="M778" s="14" t="s">
        <v>31</v>
      </c>
      <c r="N778" s="3" t="s">
        <v>66</v>
      </c>
      <c r="O778" s="15" t="str">
        <f>VLOOKUP(CONCATENATE($M778,$N778),Curriculos!$A$2:$J$332,4,FALSE)</f>
        <v>ECONOMIA REGIONAL E URBANA</v>
      </c>
      <c r="P778" s="16" t="str">
        <f>VLOOKUP(CONCATENATE($M778,$N778),Curriculos!$A$2:$J$332,5,FALSE)</f>
        <v>OB</v>
      </c>
      <c r="Q778" s="16" t="str">
        <f>VLOOKUP($N778,Oferta!$D$2:$P$100,5,FALSE)</f>
        <v>TP</v>
      </c>
      <c r="R778" s="16">
        <f>VLOOKUP(CONCATENATE($M778,$N778),Curriculos!$A$2:$J$332,8,FALSE)</f>
        <v>90</v>
      </c>
      <c r="S778" s="17" t="s">
        <v>33</v>
      </c>
      <c r="T778" s="17" t="s">
        <v>29</v>
      </c>
      <c r="U778" s="16" t="str">
        <f>VLOOKUP(CONCATENATE($M778,$N778),Curriculos!$A$2:$J$332,10,FALSE)</f>
        <v>DCEC</v>
      </c>
      <c r="V778" s="15" t="e">
        <f>VLOOKUP(CONCATENATE($M778,$N778,$T778),Oferta!$B$2:$R$360,17,FALSE)</f>
        <v>#N/A</v>
      </c>
      <c r="W778" s="15" t="e">
        <f>VLOOKUP(CONCATENATE($M778,$N778,$T778),Oferta!$B$2:$Q$360,12,FALSE)</f>
        <v>#N/A</v>
      </c>
      <c r="X778" s="17">
        <v>3</v>
      </c>
      <c r="Y778" s="18" t="e">
        <f>VLOOKUP(CONCATENATE($W778,$X778),Mtz_Horarios!$E$2:$H$92,2,FALSE)</f>
        <v>#N/A</v>
      </c>
      <c r="Z778" s="18" t="e">
        <f>VLOOKUP(CONCATENATE($W778,$X778),Mtz_Horarios!$E$2:$H$92,3,FALSE)</f>
        <v>#N/A</v>
      </c>
      <c r="AA778" s="19" t="e">
        <f>VLOOKUP(CONCATENATE($W778,$X778),Mtz_Horarios!$E$2:$H$92,4,FALSE)</f>
        <v>#N/A</v>
      </c>
      <c r="AB778" s="15" t="e">
        <f>VLOOKUP(CONCATENATE($M778,$N778,$T778),Oferta!$B$2:$Q$360,16,FALSE)</f>
        <v>#N/A</v>
      </c>
      <c r="AC778" s="15" t="e">
        <f>VLOOKUP(CONCATENATE($M778,$N778,$T778),Oferta!$B$2:$Q$360,15,FALSE)</f>
        <v>#N/A</v>
      </c>
      <c r="AI778" s="5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12"/>
      <c r="AW778" s="12"/>
    </row>
    <row r="779" spans="1:49" ht="15" customHeight="1">
      <c r="A779" s="12"/>
      <c r="B779" s="12"/>
      <c r="C779" s="12"/>
      <c r="D779" s="12"/>
      <c r="E779" s="12"/>
      <c r="F779" s="12"/>
      <c r="G779" s="12"/>
      <c r="H779" s="12" t="e">
        <f t="shared" si="12"/>
        <v>#N/A</v>
      </c>
      <c r="I779" s="12" t="e">
        <f>VLOOKUP(CONCATENATE(N779,T779),Simulador!$H$26:$H$33,1,FALSE)</f>
        <v>#N/A</v>
      </c>
      <c r="J779" s="12" t="e">
        <f t="shared" si="13"/>
        <v>#N/A</v>
      </c>
      <c r="K779" s="13" t="e">
        <f t="shared" si="14"/>
        <v>#N/A</v>
      </c>
      <c r="L779" s="12" t="e">
        <f t="shared" si="15"/>
        <v>#N/A</v>
      </c>
      <c r="M779" s="14" t="s">
        <v>31</v>
      </c>
      <c r="N779" s="3" t="s">
        <v>66</v>
      </c>
      <c r="O779" s="15" t="str">
        <f>VLOOKUP(CONCATENATE($M779,$N779),Curriculos!$A$2:$J$332,4,FALSE)</f>
        <v>ECONOMIA REGIONAL E URBANA</v>
      </c>
      <c r="P779" s="16" t="str">
        <f>VLOOKUP(CONCATENATE($M779,$N779),Curriculos!$A$2:$J$332,5,FALSE)</f>
        <v>OB</v>
      </c>
      <c r="Q779" s="16" t="str">
        <f>VLOOKUP($N779,Oferta!$D$2:$P$100,5,FALSE)</f>
        <v>TP</v>
      </c>
      <c r="R779" s="16">
        <f>VLOOKUP(CONCATENATE($M779,$N779),Curriculos!$A$2:$J$332,8,FALSE)</f>
        <v>90</v>
      </c>
      <c r="S779" s="17" t="s">
        <v>33</v>
      </c>
      <c r="T779" s="17" t="s">
        <v>29</v>
      </c>
      <c r="U779" s="16" t="str">
        <f>VLOOKUP(CONCATENATE($M779,$N779),Curriculos!$A$2:$J$332,10,FALSE)</f>
        <v>DCEC</v>
      </c>
      <c r="V779" s="15" t="e">
        <f>VLOOKUP(CONCATENATE($M779,$N779,$T779),Oferta!$B$2:$R$360,17,FALSE)</f>
        <v>#N/A</v>
      </c>
      <c r="W779" s="15" t="e">
        <f>VLOOKUP(CONCATENATE($M779,$N779,$T779),Oferta!$B$2:$Q$360,12,FALSE)</f>
        <v>#N/A</v>
      </c>
      <c r="X779" s="17">
        <v>4</v>
      </c>
      <c r="Y779" s="18" t="e">
        <f>VLOOKUP(CONCATENATE($W779,$X779),Mtz_Horarios!$E$2:$H$92,2,FALSE)</f>
        <v>#N/A</v>
      </c>
      <c r="Z779" s="18" t="e">
        <f>VLOOKUP(CONCATENATE($W779,$X779),Mtz_Horarios!$E$2:$H$92,3,FALSE)</f>
        <v>#N/A</v>
      </c>
      <c r="AA779" s="19" t="e">
        <f>VLOOKUP(CONCATENATE($W779,$X779),Mtz_Horarios!$E$2:$H$92,4,FALSE)</f>
        <v>#N/A</v>
      </c>
      <c r="AB779" s="15" t="e">
        <f>VLOOKUP(CONCATENATE($M779,$N779,$T779),Oferta!$B$2:$Q$360,16,FALSE)</f>
        <v>#N/A</v>
      </c>
      <c r="AC779" s="15" t="e">
        <f>VLOOKUP(CONCATENATE($M779,$N779,$T779),Oferta!$B$2:$Q$360,15,FALSE)</f>
        <v>#N/A</v>
      </c>
      <c r="AI779" s="5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12"/>
      <c r="AW779" s="12"/>
    </row>
    <row r="780" spans="1:49" ht="15" customHeight="1">
      <c r="A780" s="12"/>
      <c r="B780" s="12"/>
      <c r="C780" s="12"/>
      <c r="D780" s="12"/>
      <c r="E780" s="12"/>
      <c r="F780" s="12"/>
      <c r="G780" s="12"/>
      <c r="H780" s="12" t="e">
        <f t="shared" si="12"/>
        <v>#N/A</v>
      </c>
      <c r="I780" s="12" t="e">
        <f>VLOOKUP(CONCATENATE(N780,T780),Simulador!$H$26:$H$33,1,FALSE)</f>
        <v>#N/A</v>
      </c>
      <c r="J780" s="12" t="e">
        <f t="shared" si="13"/>
        <v>#N/A</v>
      </c>
      <c r="K780" s="13" t="e">
        <f t="shared" si="14"/>
        <v>#N/A</v>
      </c>
      <c r="L780" s="12" t="e">
        <f t="shared" si="15"/>
        <v>#N/A</v>
      </c>
      <c r="M780" s="14" t="s">
        <v>31</v>
      </c>
      <c r="N780" s="3" t="s">
        <v>66</v>
      </c>
      <c r="O780" s="15" t="str">
        <f>VLOOKUP(CONCATENATE($M780,$N780),Curriculos!$A$2:$J$332,4,FALSE)</f>
        <v>ECONOMIA REGIONAL E URBANA</v>
      </c>
      <c r="P780" s="16" t="str">
        <f>VLOOKUP(CONCATENATE($M780,$N780),Curriculos!$A$2:$J$332,5,FALSE)</f>
        <v>OB</v>
      </c>
      <c r="Q780" s="16" t="str">
        <f>VLOOKUP($N780,Oferta!$D$2:$P$100,5,FALSE)</f>
        <v>TP</v>
      </c>
      <c r="R780" s="16">
        <f>VLOOKUP(CONCATENATE($M780,$N780),Curriculos!$A$2:$J$332,8,FALSE)</f>
        <v>90</v>
      </c>
      <c r="S780" s="17" t="s">
        <v>33</v>
      </c>
      <c r="T780" s="17" t="s">
        <v>29</v>
      </c>
      <c r="U780" s="16" t="str">
        <f>VLOOKUP(CONCATENATE($M780,$N780),Curriculos!$A$2:$J$332,10,FALSE)</f>
        <v>DCEC</v>
      </c>
      <c r="V780" s="15" t="e">
        <f>VLOOKUP(CONCATENATE($M780,$N780,$T780),Oferta!$B$2:$R$360,17,FALSE)</f>
        <v>#N/A</v>
      </c>
      <c r="W780" s="15" t="e">
        <f>VLOOKUP(CONCATENATE($M780,$N780,$T780),Oferta!$B$2:$Q$360,12,FALSE)</f>
        <v>#N/A</v>
      </c>
      <c r="X780" s="17">
        <v>5</v>
      </c>
      <c r="Y780" s="18" t="e">
        <f>VLOOKUP(CONCATENATE($W780,$X780),Mtz_Horarios!$E$2:$H$92,2,FALSE)</f>
        <v>#N/A</v>
      </c>
      <c r="Z780" s="18" t="e">
        <f>VLOOKUP(CONCATENATE($W780,$X780),Mtz_Horarios!$E$2:$H$92,3,FALSE)</f>
        <v>#N/A</v>
      </c>
      <c r="AA780" s="19" t="e">
        <f>VLOOKUP(CONCATENATE($W780,$X780),Mtz_Horarios!$E$2:$H$92,4,FALSE)</f>
        <v>#N/A</v>
      </c>
      <c r="AB780" s="15" t="e">
        <f>VLOOKUP(CONCATENATE($M780,$N780,$T780),Oferta!$B$2:$Q$360,16,FALSE)</f>
        <v>#N/A</v>
      </c>
      <c r="AC780" s="15" t="e">
        <f>VLOOKUP(CONCATENATE($M780,$N780,$T780),Oferta!$B$2:$Q$360,15,FALSE)</f>
        <v>#N/A</v>
      </c>
      <c r="AI780" s="5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12"/>
      <c r="AW780" s="12"/>
    </row>
    <row r="781" spans="1:49" ht="15" customHeight="1">
      <c r="A781" s="12"/>
      <c r="B781" s="12"/>
      <c r="C781" s="12"/>
      <c r="D781" s="12"/>
      <c r="E781" s="12"/>
      <c r="F781" s="12"/>
      <c r="G781" s="12"/>
      <c r="H781" s="12" t="e">
        <f t="shared" si="12"/>
        <v>#N/A</v>
      </c>
      <c r="I781" s="12" t="e">
        <f>VLOOKUP(CONCATENATE(N781,T781),Simulador!$H$26:$H$33,1,FALSE)</f>
        <v>#N/A</v>
      </c>
      <c r="J781" s="12" t="e">
        <f t="shared" si="13"/>
        <v>#N/A</v>
      </c>
      <c r="K781" s="13" t="e">
        <f t="shared" si="14"/>
        <v>#N/A</v>
      </c>
      <c r="L781" s="12" t="e">
        <f t="shared" si="15"/>
        <v>#N/A</v>
      </c>
      <c r="M781" s="14" t="s">
        <v>31</v>
      </c>
      <c r="N781" s="3" t="s">
        <v>66</v>
      </c>
      <c r="O781" s="15" t="str">
        <f>VLOOKUP(CONCATENATE($M781,$N781),Curriculos!$A$2:$J$332,4,FALSE)</f>
        <v>ECONOMIA REGIONAL E URBANA</v>
      </c>
      <c r="P781" s="16" t="str">
        <f>VLOOKUP(CONCATENATE($M781,$N781),Curriculos!$A$2:$J$332,5,FALSE)</f>
        <v>OB</v>
      </c>
      <c r="Q781" s="16" t="str">
        <f>VLOOKUP($N781,Oferta!$D$2:$P$100,5,FALSE)</f>
        <v>TP</v>
      </c>
      <c r="R781" s="16">
        <f>VLOOKUP(CONCATENATE($M781,$N781),Curriculos!$A$2:$J$332,8,FALSE)</f>
        <v>90</v>
      </c>
      <c r="S781" s="17" t="s">
        <v>33</v>
      </c>
      <c r="T781" s="17" t="s">
        <v>29</v>
      </c>
      <c r="U781" s="16" t="str">
        <f>VLOOKUP(CONCATENATE($M781,$N781),Curriculos!$A$2:$J$332,10,FALSE)</f>
        <v>DCEC</v>
      </c>
      <c r="V781" s="15" t="e">
        <f>VLOOKUP(CONCATENATE($M781,$N781,$T781),Oferta!$B$2:$R$360,17,FALSE)</f>
        <v>#N/A</v>
      </c>
      <c r="W781" s="15" t="e">
        <f>VLOOKUP(CONCATENATE($M781,$N781,$T781),Oferta!$B$2:$Q$360,12,FALSE)</f>
        <v>#N/A</v>
      </c>
      <c r="X781" s="17">
        <v>6</v>
      </c>
      <c r="Y781" s="18" t="e">
        <f>VLOOKUP(CONCATENATE($W781,$X781),Mtz_Horarios!$E$2:$H$92,2,FALSE)</f>
        <v>#N/A</v>
      </c>
      <c r="Z781" s="18" t="e">
        <f>VLOOKUP(CONCATENATE($W781,$X781),Mtz_Horarios!$E$2:$H$92,3,FALSE)</f>
        <v>#N/A</v>
      </c>
      <c r="AA781" s="19" t="e">
        <f>VLOOKUP(CONCATENATE($W781,$X781),Mtz_Horarios!$E$2:$H$92,4,FALSE)</f>
        <v>#N/A</v>
      </c>
      <c r="AB781" s="15" t="e">
        <f>VLOOKUP(CONCATENATE($M781,$N781,$T781),Oferta!$B$2:$Q$360,16,FALSE)</f>
        <v>#N/A</v>
      </c>
      <c r="AC781" s="15" t="e">
        <f>VLOOKUP(CONCATENATE($M781,$N781,$T781),Oferta!$B$2:$Q$360,15,FALSE)</f>
        <v>#N/A</v>
      </c>
      <c r="AI781" s="5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12"/>
      <c r="AW781" s="12"/>
    </row>
    <row r="782" spans="1:49" ht="15" customHeight="1">
      <c r="A782" s="12"/>
      <c r="B782" s="12"/>
      <c r="C782" s="12"/>
      <c r="D782" s="12"/>
      <c r="E782" s="12"/>
      <c r="F782" s="12"/>
      <c r="G782" s="12"/>
      <c r="H782" s="12" t="e">
        <f t="shared" si="12"/>
        <v>#N/A</v>
      </c>
      <c r="I782" s="12" t="e">
        <f>VLOOKUP(CONCATENATE(N782,T782),Simulador!$H$26:$H$33,1,FALSE)</f>
        <v>#N/A</v>
      </c>
      <c r="J782" s="12" t="e">
        <f t="shared" si="13"/>
        <v>#N/A</v>
      </c>
      <c r="K782" s="13" t="e">
        <f t="shared" si="14"/>
        <v>#N/A</v>
      </c>
      <c r="L782" s="12" t="e">
        <f t="shared" si="15"/>
        <v>#N/A</v>
      </c>
      <c r="M782" s="14" t="s">
        <v>25</v>
      </c>
      <c r="N782" s="3" t="s">
        <v>47</v>
      </c>
      <c r="O782" s="20" t="str">
        <f>VLOOKUP(CONCATENATE($M782,$N782),Curriculos!$A$2:$J$332,4,FALSE)</f>
        <v>ECONOMIA REGIONAL E URBANA</v>
      </c>
      <c r="P782" s="21" t="str">
        <f>VLOOKUP(CONCATENATE($M782,$N782),Curriculos!$A$2:$J$332,5,FALSE)</f>
        <v>OB</v>
      </c>
      <c r="Q782" s="21" t="e">
        <f>VLOOKUP($N782,Oferta!$D$2:$P$100,5,FALSE)</f>
        <v>#N/A</v>
      </c>
      <c r="R782" s="21">
        <f>VLOOKUP(CONCATENATE($M782,$N782),Curriculos!$A$2:$J$332,8,FALSE)</f>
        <v>60</v>
      </c>
      <c r="S782" s="5" t="s">
        <v>33</v>
      </c>
      <c r="T782" s="22" t="s">
        <v>29</v>
      </c>
      <c r="U782" s="21" t="str">
        <f>VLOOKUP(CONCATENATE($M782,$N782),Curriculos!$A$2:$J$332,10,FALSE)</f>
        <v>DCEC</v>
      </c>
      <c r="V782" s="20" t="e">
        <f>VLOOKUP(CONCATENATE($M782,$N782,$T782),Oferta!$B$2:$R$360,17,FALSE)</f>
        <v>#N/A</v>
      </c>
      <c r="W782" s="20" t="e">
        <f>VLOOKUP(CONCATENATE($M782,$N782,$T782),Oferta!$B$2:$Q$360,12,FALSE)</f>
        <v>#N/A</v>
      </c>
      <c r="X782" s="22">
        <v>1</v>
      </c>
      <c r="Y782" s="23" t="e">
        <f>VLOOKUP(CONCATENATE($W782,$X782),Mtz_Horarios!$E$2:$H$92,2,FALSE)</f>
        <v>#N/A</v>
      </c>
      <c r="Z782" s="23" t="e">
        <f>VLOOKUP(CONCATENATE($W782,$X782),Mtz_Horarios!$E$2:$H$92,3,FALSE)</f>
        <v>#N/A</v>
      </c>
      <c r="AA782" s="24" t="e">
        <f>VLOOKUP(CONCATENATE($W782,$X782),Mtz_Horarios!$E$2:$H$92,4,FALSE)</f>
        <v>#N/A</v>
      </c>
      <c r="AB782" s="20" t="e">
        <f>VLOOKUP(CONCATENATE($M782,$N782,$T782),Oferta!$B$2:$Q$360,16,FALSE)</f>
        <v>#N/A</v>
      </c>
      <c r="AC782" s="20" t="e">
        <f>VLOOKUP(CONCATENATE($M782,$N782,$T782),Oferta!$B$2:$Q$360,15,FALSE)</f>
        <v>#N/A</v>
      </c>
      <c r="AI782" s="5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12"/>
      <c r="AW782" s="12"/>
    </row>
    <row r="783" spans="1:49" ht="15" customHeight="1">
      <c r="A783" s="12"/>
      <c r="B783" s="12"/>
      <c r="C783" s="12"/>
      <c r="D783" s="12"/>
      <c r="E783" s="12"/>
      <c r="F783" s="12"/>
      <c r="G783" s="12"/>
      <c r="H783" s="12" t="e">
        <f t="shared" si="12"/>
        <v>#N/A</v>
      </c>
      <c r="I783" s="12" t="e">
        <f>VLOOKUP(CONCATENATE(N783,T783),Simulador!$H$26:$H$33,1,FALSE)</f>
        <v>#N/A</v>
      </c>
      <c r="J783" s="12" t="e">
        <f t="shared" si="13"/>
        <v>#N/A</v>
      </c>
      <c r="K783" s="13" t="e">
        <f t="shared" si="14"/>
        <v>#N/A</v>
      </c>
      <c r="L783" s="12" t="e">
        <f t="shared" si="15"/>
        <v>#N/A</v>
      </c>
      <c r="M783" s="14" t="s">
        <v>25</v>
      </c>
      <c r="N783" s="3" t="s">
        <v>47</v>
      </c>
      <c r="O783" s="20" t="str">
        <f>VLOOKUP(CONCATENATE($M783,$N783),Curriculos!$A$2:$J$332,4,FALSE)</f>
        <v>ECONOMIA REGIONAL E URBANA</v>
      </c>
      <c r="P783" s="21" t="str">
        <f>VLOOKUP(CONCATENATE($M783,$N783),Curriculos!$A$2:$J$332,5,FALSE)</f>
        <v>OB</v>
      </c>
      <c r="Q783" s="21" t="e">
        <f>VLOOKUP($N783,Oferta!$D$2:$P$100,5,FALSE)</f>
        <v>#N/A</v>
      </c>
      <c r="R783" s="21">
        <f>VLOOKUP(CONCATENATE($M783,$N783),Curriculos!$A$2:$J$332,8,FALSE)</f>
        <v>60</v>
      </c>
      <c r="S783" s="5" t="s">
        <v>33</v>
      </c>
      <c r="T783" s="22" t="s">
        <v>29</v>
      </c>
      <c r="U783" s="21" t="str">
        <f>VLOOKUP(CONCATENATE($M783,$N783),Curriculos!$A$2:$J$332,10,FALSE)</f>
        <v>DCEC</v>
      </c>
      <c r="V783" s="20" t="e">
        <f>VLOOKUP(CONCATENATE($M783,$N783,$T783),Oferta!$B$2:$R$360,17,FALSE)</f>
        <v>#N/A</v>
      </c>
      <c r="W783" s="20" t="e">
        <f>VLOOKUP(CONCATENATE($M783,$N783,$T783),Oferta!$B$2:$Q$360,12,FALSE)</f>
        <v>#N/A</v>
      </c>
      <c r="X783" s="22">
        <v>2</v>
      </c>
      <c r="Y783" s="23" t="e">
        <f>VLOOKUP(CONCATENATE($W783,$X783),Mtz_Horarios!$E$2:$H$92,2,FALSE)</f>
        <v>#N/A</v>
      </c>
      <c r="Z783" s="23" t="e">
        <f>VLOOKUP(CONCATENATE($W783,$X783),Mtz_Horarios!$E$2:$H$92,3,FALSE)</f>
        <v>#N/A</v>
      </c>
      <c r="AA783" s="24" t="e">
        <f>VLOOKUP(CONCATENATE($W783,$X783),Mtz_Horarios!$E$2:$H$92,4,FALSE)</f>
        <v>#N/A</v>
      </c>
      <c r="AB783" s="20" t="e">
        <f>VLOOKUP(CONCATENATE($M783,$N783,$T783),Oferta!$B$2:$Q$360,16,FALSE)</f>
        <v>#N/A</v>
      </c>
      <c r="AC783" s="20" t="e">
        <f>VLOOKUP(CONCATENATE($M783,$N783,$T783),Oferta!$B$2:$Q$360,15,FALSE)</f>
        <v>#N/A</v>
      </c>
      <c r="AI783" s="5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12"/>
      <c r="AW783" s="12"/>
    </row>
    <row r="784" spans="1:49" ht="15" customHeight="1">
      <c r="A784" s="12"/>
      <c r="B784" s="12"/>
      <c r="C784" s="12"/>
      <c r="D784" s="12"/>
      <c r="E784" s="12"/>
      <c r="F784" s="12"/>
      <c r="G784" s="12"/>
      <c r="H784" s="12" t="e">
        <f t="shared" si="12"/>
        <v>#N/A</v>
      </c>
      <c r="I784" s="12" t="e">
        <f>VLOOKUP(CONCATENATE(N784,T784),Simulador!$H$26:$H$33,1,FALSE)</f>
        <v>#N/A</v>
      </c>
      <c r="J784" s="12" t="e">
        <f t="shared" si="13"/>
        <v>#N/A</v>
      </c>
      <c r="K784" s="13" t="e">
        <f t="shared" si="14"/>
        <v>#N/A</v>
      </c>
      <c r="L784" s="12" t="e">
        <f t="shared" si="15"/>
        <v>#N/A</v>
      </c>
      <c r="M784" s="14" t="s">
        <v>25</v>
      </c>
      <c r="N784" s="3" t="s">
        <v>47</v>
      </c>
      <c r="O784" s="20" t="str">
        <f>VLOOKUP(CONCATENATE($M784,$N784),Curriculos!$A$2:$J$332,4,FALSE)</f>
        <v>ECONOMIA REGIONAL E URBANA</v>
      </c>
      <c r="P784" s="21" t="str">
        <f>VLOOKUP(CONCATENATE($M784,$N784),Curriculos!$A$2:$J$332,5,FALSE)</f>
        <v>OB</v>
      </c>
      <c r="Q784" s="21" t="e">
        <f>VLOOKUP($N784,Oferta!$D$2:$P$100,5,FALSE)</f>
        <v>#N/A</v>
      </c>
      <c r="R784" s="21">
        <f>VLOOKUP(CONCATENATE($M784,$N784),Curriculos!$A$2:$J$332,8,FALSE)</f>
        <v>60</v>
      </c>
      <c r="S784" s="5" t="s">
        <v>33</v>
      </c>
      <c r="T784" s="22" t="s">
        <v>29</v>
      </c>
      <c r="U784" s="21" t="str">
        <f>VLOOKUP(CONCATENATE($M784,$N784),Curriculos!$A$2:$J$332,10,FALSE)</f>
        <v>DCEC</v>
      </c>
      <c r="V784" s="20" t="e">
        <f>VLOOKUP(CONCATENATE($M784,$N784,$T784),Oferta!$B$2:$R$360,17,FALSE)</f>
        <v>#N/A</v>
      </c>
      <c r="W784" s="20" t="e">
        <f>VLOOKUP(CONCATENATE($M784,$N784,$T784),Oferta!$B$2:$Q$360,12,FALSE)</f>
        <v>#N/A</v>
      </c>
      <c r="X784" s="22">
        <v>3</v>
      </c>
      <c r="Y784" s="23" t="e">
        <f>VLOOKUP(CONCATENATE($W784,$X784),Mtz_Horarios!$E$2:$H$92,2,FALSE)</f>
        <v>#N/A</v>
      </c>
      <c r="Z784" s="23" t="e">
        <f>VLOOKUP(CONCATENATE($W784,$X784),Mtz_Horarios!$E$2:$H$92,3,FALSE)</f>
        <v>#N/A</v>
      </c>
      <c r="AA784" s="24" t="e">
        <f>VLOOKUP(CONCATENATE($W784,$X784),Mtz_Horarios!$E$2:$H$92,4,FALSE)</f>
        <v>#N/A</v>
      </c>
      <c r="AB784" s="20" t="e">
        <f>VLOOKUP(CONCATENATE($M784,$N784,$T784),Oferta!$B$2:$Q$360,16,FALSE)</f>
        <v>#N/A</v>
      </c>
      <c r="AC784" s="20" t="e">
        <f>VLOOKUP(CONCATENATE($M784,$N784,$T784),Oferta!$B$2:$Q$360,15,FALSE)</f>
        <v>#N/A</v>
      </c>
      <c r="AI784" s="5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12"/>
      <c r="AW784" s="12"/>
    </row>
    <row r="785" spans="1:49" ht="15" customHeight="1">
      <c r="A785" s="12"/>
      <c r="B785" s="12"/>
      <c r="C785" s="12"/>
      <c r="D785" s="12"/>
      <c r="E785" s="12"/>
      <c r="F785" s="12"/>
      <c r="G785" s="12"/>
      <c r="H785" s="12" t="e">
        <f t="shared" si="12"/>
        <v>#N/A</v>
      </c>
      <c r="I785" s="12" t="e">
        <f>VLOOKUP(CONCATENATE(N785,T785),Simulador!$H$26:$H$33,1,FALSE)</f>
        <v>#N/A</v>
      </c>
      <c r="J785" s="12" t="e">
        <f t="shared" si="13"/>
        <v>#N/A</v>
      </c>
      <c r="K785" s="13" t="e">
        <f t="shared" si="14"/>
        <v>#N/A</v>
      </c>
      <c r="L785" s="12" t="e">
        <f t="shared" si="15"/>
        <v>#N/A</v>
      </c>
      <c r="M785" s="14" t="s">
        <v>25</v>
      </c>
      <c r="N785" s="3" t="s">
        <v>47</v>
      </c>
      <c r="O785" s="20" t="str">
        <f>VLOOKUP(CONCATENATE($M785,$N785),Curriculos!$A$2:$J$332,4,FALSE)</f>
        <v>ECONOMIA REGIONAL E URBANA</v>
      </c>
      <c r="P785" s="21" t="str">
        <f>VLOOKUP(CONCATENATE($M785,$N785),Curriculos!$A$2:$J$332,5,FALSE)</f>
        <v>OB</v>
      </c>
      <c r="Q785" s="21" t="e">
        <f>VLOOKUP($N785,Oferta!$D$2:$P$100,5,FALSE)</f>
        <v>#N/A</v>
      </c>
      <c r="R785" s="21">
        <f>VLOOKUP(CONCATENATE($M785,$N785),Curriculos!$A$2:$J$332,8,FALSE)</f>
        <v>60</v>
      </c>
      <c r="S785" s="5" t="s">
        <v>33</v>
      </c>
      <c r="T785" s="22" t="s">
        <v>29</v>
      </c>
      <c r="U785" s="21" t="str">
        <f>VLOOKUP(CONCATENATE($M785,$N785),Curriculos!$A$2:$J$332,10,FALSE)</f>
        <v>DCEC</v>
      </c>
      <c r="V785" s="20" t="e">
        <f>VLOOKUP(CONCATENATE($M785,$N785,$T785),Oferta!$B$2:$R$360,17,FALSE)</f>
        <v>#N/A</v>
      </c>
      <c r="W785" s="20" t="e">
        <f>VLOOKUP(CONCATENATE($M785,$N785,$T785),Oferta!$B$2:$Q$360,12,FALSE)</f>
        <v>#N/A</v>
      </c>
      <c r="X785" s="22">
        <v>4</v>
      </c>
      <c r="Y785" s="23" t="e">
        <f>VLOOKUP(CONCATENATE($W785,$X785),Mtz_Horarios!$E$2:$H$92,2,FALSE)</f>
        <v>#N/A</v>
      </c>
      <c r="Z785" s="23" t="e">
        <f>VLOOKUP(CONCATENATE($W785,$X785),Mtz_Horarios!$E$2:$H$92,3,FALSE)</f>
        <v>#N/A</v>
      </c>
      <c r="AA785" s="24" t="e">
        <f>VLOOKUP(CONCATENATE($W785,$X785),Mtz_Horarios!$E$2:$H$92,4,FALSE)</f>
        <v>#N/A</v>
      </c>
      <c r="AB785" s="20" t="e">
        <f>VLOOKUP(CONCATENATE($M785,$N785,$T785),Oferta!$B$2:$Q$360,16,FALSE)</f>
        <v>#N/A</v>
      </c>
      <c r="AC785" s="20" t="e">
        <f>VLOOKUP(CONCATENATE($M785,$N785,$T785),Oferta!$B$2:$Q$360,15,FALSE)</f>
        <v>#N/A</v>
      </c>
      <c r="AI785" s="5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12"/>
      <c r="AW785" s="12"/>
    </row>
    <row r="786" spans="1:49" ht="15" customHeight="1">
      <c r="A786" s="12"/>
      <c r="B786" s="12"/>
      <c r="C786" s="12"/>
      <c r="D786" s="12"/>
      <c r="E786" s="12"/>
      <c r="F786" s="12"/>
      <c r="G786" s="12"/>
      <c r="H786" s="12" t="e">
        <f t="shared" si="12"/>
        <v>#N/A</v>
      </c>
      <c r="I786" s="12" t="e">
        <f>VLOOKUP(CONCATENATE(N786,T786),Simulador!$H$26:$H$33,1,FALSE)</f>
        <v>#N/A</v>
      </c>
      <c r="J786" s="12" t="e">
        <f t="shared" si="13"/>
        <v>#N/A</v>
      </c>
      <c r="K786" s="13" t="e">
        <f t="shared" si="14"/>
        <v>#N/A</v>
      </c>
      <c r="L786" s="12" t="e">
        <f t="shared" si="15"/>
        <v>#N/A</v>
      </c>
      <c r="M786" s="14" t="s">
        <v>31</v>
      </c>
      <c r="N786" s="3" t="s">
        <v>113</v>
      </c>
      <c r="O786" s="20" t="str">
        <f>VLOOKUP(CONCATENATE($M786,$N786),Curriculos!$A$2:$J$332,4,FALSE)</f>
        <v>ECONOMIA RURAL</v>
      </c>
      <c r="P786" s="21" t="str">
        <f>VLOOKUP(CONCATENATE($M786,$N786),Curriculos!$A$2:$J$332,5,FALSE)</f>
        <v>OP</v>
      </c>
      <c r="Q786" s="21" t="e">
        <f>VLOOKUP($N786,Oferta!$D$2:$P$100,5,FALSE)</f>
        <v>#N/A</v>
      </c>
      <c r="R786" s="21">
        <f>VLOOKUP(CONCATENATE($M786,$N786),Curriculos!$A$2:$J$332,8,FALSE)</f>
        <v>60</v>
      </c>
      <c r="S786" s="5" t="s">
        <v>33</v>
      </c>
      <c r="T786" s="22" t="s">
        <v>24</v>
      </c>
      <c r="U786" s="21" t="str">
        <f>VLOOKUP(CONCATENATE($M786,$N786),Curriculos!$A$2:$J$332,10,FALSE)</f>
        <v>DCEC</v>
      </c>
      <c r="V786" s="20" t="e">
        <f>VLOOKUP(CONCATENATE($M786,$N786,$T786),Oferta!$B$2:$R$360,17,FALSE)</f>
        <v>#N/A</v>
      </c>
      <c r="W786" s="20" t="e">
        <f>VLOOKUP(CONCATENATE($M786,$N786,$T786),Oferta!$B$2:$Q$360,12,FALSE)</f>
        <v>#N/A</v>
      </c>
      <c r="X786" s="22">
        <v>1</v>
      </c>
      <c r="Y786" s="23" t="e">
        <f>VLOOKUP(CONCATENATE($W786,$X786),Mtz_Horarios!$E$2:$H$92,2,FALSE)</f>
        <v>#N/A</v>
      </c>
      <c r="Z786" s="23" t="e">
        <f>VLOOKUP(CONCATENATE($W786,$X786),Mtz_Horarios!$E$2:$H$92,3,FALSE)</f>
        <v>#N/A</v>
      </c>
      <c r="AA786" s="24" t="e">
        <f>VLOOKUP(CONCATENATE($W786,$X786),Mtz_Horarios!$E$2:$H$92,4,FALSE)</f>
        <v>#N/A</v>
      </c>
      <c r="AB786" s="20" t="e">
        <f>VLOOKUP(CONCATENATE($M786,$N786,$T786),Oferta!$B$2:$Q$360,16,FALSE)</f>
        <v>#N/A</v>
      </c>
      <c r="AC786" s="20" t="e">
        <f>VLOOKUP(CONCATENATE($M786,$N786,$T786),Oferta!$B$2:$Q$360,15,FALSE)</f>
        <v>#N/A</v>
      </c>
      <c r="AI786" s="5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12"/>
      <c r="AW786" s="12"/>
    </row>
    <row r="787" spans="1:49" ht="15" customHeight="1">
      <c r="A787" s="12"/>
      <c r="B787" s="12"/>
      <c r="C787" s="12"/>
      <c r="D787" s="12"/>
      <c r="E787" s="12"/>
      <c r="F787" s="12"/>
      <c r="G787" s="12"/>
      <c r="H787" s="12" t="e">
        <f t="shared" si="12"/>
        <v>#N/A</v>
      </c>
      <c r="I787" s="12" t="e">
        <f>VLOOKUP(CONCATENATE(N787,T787),Simulador!$H$26:$H$33,1,FALSE)</f>
        <v>#N/A</v>
      </c>
      <c r="J787" s="12" t="e">
        <f t="shared" si="13"/>
        <v>#N/A</v>
      </c>
      <c r="K787" s="13" t="e">
        <f t="shared" si="14"/>
        <v>#N/A</v>
      </c>
      <c r="L787" s="12" t="e">
        <f t="shared" si="15"/>
        <v>#N/A</v>
      </c>
      <c r="M787" s="14" t="s">
        <v>31</v>
      </c>
      <c r="N787" s="3" t="s">
        <v>113</v>
      </c>
      <c r="O787" s="20" t="str">
        <f>VLOOKUP(CONCATENATE($M787,$N787),Curriculos!$A$2:$J$332,4,FALSE)</f>
        <v>ECONOMIA RURAL</v>
      </c>
      <c r="P787" s="21" t="str">
        <f>VLOOKUP(CONCATENATE($M787,$N787),Curriculos!$A$2:$J$332,5,FALSE)</f>
        <v>OP</v>
      </c>
      <c r="Q787" s="21" t="e">
        <f>VLOOKUP($N787,Oferta!$D$2:$P$100,5,FALSE)</f>
        <v>#N/A</v>
      </c>
      <c r="R787" s="21">
        <f>VLOOKUP(CONCATENATE($M787,$N787),Curriculos!$A$2:$J$332,8,FALSE)</f>
        <v>60</v>
      </c>
      <c r="S787" s="5" t="s">
        <v>33</v>
      </c>
      <c r="T787" s="22" t="s">
        <v>24</v>
      </c>
      <c r="U787" s="21" t="str">
        <f>VLOOKUP(CONCATENATE($M787,$N787),Curriculos!$A$2:$J$332,10,FALSE)</f>
        <v>DCEC</v>
      </c>
      <c r="V787" s="20" t="e">
        <f>VLOOKUP(CONCATENATE($M787,$N787,$T787),Oferta!$B$2:$R$360,17,FALSE)</f>
        <v>#N/A</v>
      </c>
      <c r="W787" s="20" t="e">
        <f>VLOOKUP(CONCATENATE($M787,$N787,$T787),Oferta!$B$2:$Q$360,12,FALSE)</f>
        <v>#N/A</v>
      </c>
      <c r="X787" s="22">
        <v>2</v>
      </c>
      <c r="Y787" s="23" t="e">
        <f>VLOOKUP(CONCATENATE($W787,$X787),Mtz_Horarios!$E$2:$H$92,2,FALSE)</f>
        <v>#N/A</v>
      </c>
      <c r="Z787" s="23" t="e">
        <f>VLOOKUP(CONCATENATE($W787,$X787),Mtz_Horarios!$E$2:$H$92,3,FALSE)</f>
        <v>#N/A</v>
      </c>
      <c r="AA787" s="24" t="e">
        <f>VLOOKUP(CONCATENATE($W787,$X787),Mtz_Horarios!$E$2:$H$92,4,FALSE)</f>
        <v>#N/A</v>
      </c>
      <c r="AB787" s="20" t="e">
        <f>VLOOKUP(CONCATENATE($M787,$N787,$T787),Oferta!$B$2:$Q$360,16,FALSE)</f>
        <v>#N/A</v>
      </c>
      <c r="AC787" s="20" t="e">
        <f>VLOOKUP(CONCATENATE($M787,$N787,$T787),Oferta!$B$2:$Q$360,15,FALSE)</f>
        <v>#N/A</v>
      </c>
      <c r="AI787" s="5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12"/>
      <c r="AW787" s="12"/>
    </row>
    <row r="788" spans="1:49" ht="15" customHeight="1">
      <c r="A788" s="12"/>
      <c r="B788" s="12"/>
      <c r="C788" s="12"/>
      <c r="D788" s="12"/>
      <c r="E788" s="12"/>
      <c r="F788" s="12"/>
      <c r="G788" s="12"/>
      <c r="H788" s="12" t="e">
        <f t="shared" si="12"/>
        <v>#N/A</v>
      </c>
      <c r="I788" s="12" t="e">
        <f>VLOOKUP(CONCATENATE(N788,T788),Simulador!$H$26:$H$33,1,FALSE)</f>
        <v>#N/A</v>
      </c>
      <c r="J788" s="12" t="e">
        <f t="shared" si="13"/>
        <v>#N/A</v>
      </c>
      <c r="K788" s="13" t="e">
        <f t="shared" si="14"/>
        <v>#N/A</v>
      </c>
      <c r="L788" s="12" t="e">
        <f t="shared" si="15"/>
        <v>#N/A</v>
      </c>
      <c r="M788" s="14" t="s">
        <v>31</v>
      </c>
      <c r="N788" s="3" t="s">
        <v>113</v>
      </c>
      <c r="O788" s="20" t="str">
        <f>VLOOKUP(CONCATENATE($M788,$N788),Curriculos!$A$2:$J$332,4,FALSE)</f>
        <v>ECONOMIA RURAL</v>
      </c>
      <c r="P788" s="21" t="str">
        <f>VLOOKUP(CONCATENATE($M788,$N788),Curriculos!$A$2:$J$332,5,FALSE)</f>
        <v>OP</v>
      </c>
      <c r="Q788" s="21" t="e">
        <f>VLOOKUP($N788,Oferta!$D$2:$P$100,5,FALSE)</f>
        <v>#N/A</v>
      </c>
      <c r="R788" s="21">
        <f>VLOOKUP(CONCATENATE($M788,$N788),Curriculos!$A$2:$J$332,8,FALSE)</f>
        <v>60</v>
      </c>
      <c r="S788" s="5" t="s">
        <v>33</v>
      </c>
      <c r="T788" s="22" t="s">
        <v>24</v>
      </c>
      <c r="U788" s="21" t="str">
        <f>VLOOKUP(CONCATENATE($M788,$N788),Curriculos!$A$2:$J$332,10,FALSE)</f>
        <v>DCEC</v>
      </c>
      <c r="V788" s="20" t="e">
        <f>VLOOKUP(CONCATENATE($M788,$N788,$T788),Oferta!$B$2:$R$360,17,FALSE)</f>
        <v>#N/A</v>
      </c>
      <c r="W788" s="20" t="e">
        <f>VLOOKUP(CONCATENATE($M788,$N788,$T788),Oferta!$B$2:$Q$360,12,FALSE)</f>
        <v>#N/A</v>
      </c>
      <c r="X788" s="22">
        <v>3</v>
      </c>
      <c r="Y788" s="23" t="e">
        <f>VLOOKUP(CONCATENATE($W788,$X788),Mtz_Horarios!$E$2:$H$92,2,FALSE)</f>
        <v>#N/A</v>
      </c>
      <c r="Z788" s="23" t="e">
        <f>VLOOKUP(CONCATENATE($W788,$X788),Mtz_Horarios!$E$2:$H$92,3,FALSE)</f>
        <v>#N/A</v>
      </c>
      <c r="AA788" s="24" t="e">
        <f>VLOOKUP(CONCATENATE($W788,$X788),Mtz_Horarios!$E$2:$H$92,4,FALSE)</f>
        <v>#N/A</v>
      </c>
      <c r="AB788" s="20" t="e">
        <f>VLOOKUP(CONCATENATE($M788,$N788,$T788),Oferta!$B$2:$Q$360,16,FALSE)</f>
        <v>#N/A</v>
      </c>
      <c r="AC788" s="20" t="e">
        <f>VLOOKUP(CONCATENATE($M788,$N788,$T788),Oferta!$B$2:$Q$360,15,FALSE)</f>
        <v>#N/A</v>
      </c>
      <c r="AI788" s="5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12"/>
      <c r="AW788" s="12"/>
    </row>
    <row r="789" spans="1:49" ht="15" customHeight="1">
      <c r="A789" s="12"/>
      <c r="B789" s="12"/>
      <c r="C789" s="12"/>
      <c r="D789" s="12"/>
      <c r="E789" s="12"/>
      <c r="F789" s="12"/>
      <c r="G789" s="12"/>
      <c r="H789" s="12" t="e">
        <f t="shared" si="12"/>
        <v>#N/A</v>
      </c>
      <c r="I789" s="12" t="e">
        <f>VLOOKUP(CONCATENATE(N789,T789),Simulador!$H$26:$H$33,1,FALSE)</f>
        <v>#N/A</v>
      </c>
      <c r="J789" s="12" t="e">
        <f t="shared" si="13"/>
        <v>#N/A</v>
      </c>
      <c r="K789" s="13" t="e">
        <f t="shared" si="14"/>
        <v>#N/A</v>
      </c>
      <c r="L789" s="12" t="e">
        <f t="shared" si="15"/>
        <v>#N/A</v>
      </c>
      <c r="M789" s="14" t="s">
        <v>31</v>
      </c>
      <c r="N789" s="3" t="s">
        <v>113</v>
      </c>
      <c r="O789" s="20" t="str">
        <f>VLOOKUP(CONCATENATE($M789,$N789),Curriculos!$A$2:$J$332,4,FALSE)</f>
        <v>ECONOMIA RURAL</v>
      </c>
      <c r="P789" s="21" t="str">
        <f>VLOOKUP(CONCATENATE($M789,$N789),Curriculos!$A$2:$J$332,5,FALSE)</f>
        <v>OP</v>
      </c>
      <c r="Q789" s="21" t="e">
        <f>VLOOKUP($N789,Oferta!$D$2:$P$100,5,FALSE)</f>
        <v>#N/A</v>
      </c>
      <c r="R789" s="21">
        <f>VLOOKUP(CONCATENATE($M789,$N789),Curriculos!$A$2:$J$332,8,FALSE)</f>
        <v>60</v>
      </c>
      <c r="S789" s="5" t="s">
        <v>33</v>
      </c>
      <c r="T789" s="22" t="s">
        <v>24</v>
      </c>
      <c r="U789" s="21" t="str">
        <f>VLOOKUP(CONCATENATE($M789,$N789),Curriculos!$A$2:$J$332,10,FALSE)</f>
        <v>DCEC</v>
      </c>
      <c r="V789" s="20" t="e">
        <f>VLOOKUP(CONCATENATE($M789,$N789,$T789),Oferta!$B$2:$R$360,17,FALSE)</f>
        <v>#N/A</v>
      </c>
      <c r="W789" s="20" t="e">
        <f>VLOOKUP(CONCATENATE($M789,$N789,$T789),Oferta!$B$2:$Q$360,12,FALSE)</f>
        <v>#N/A</v>
      </c>
      <c r="X789" s="22">
        <v>4</v>
      </c>
      <c r="Y789" s="23" t="e">
        <f>VLOOKUP(CONCATENATE($W789,$X789),Mtz_Horarios!$E$2:$H$92,2,FALSE)</f>
        <v>#N/A</v>
      </c>
      <c r="Z789" s="23" t="e">
        <f>VLOOKUP(CONCATENATE($W789,$X789),Mtz_Horarios!$E$2:$H$92,3,FALSE)</f>
        <v>#N/A</v>
      </c>
      <c r="AA789" s="24" t="e">
        <f>VLOOKUP(CONCATENATE($W789,$X789),Mtz_Horarios!$E$2:$H$92,4,FALSE)</f>
        <v>#N/A</v>
      </c>
      <c r="AB789" s="20" t="e">
        <f>VLOOKUP(CONCATENATE($M789,$N789,$T789),Oferta!$B$2:$Q$360,16,FALSE)</f>
        <v>#N/A</v>
      </c>
      <c r="AC789" s="20" t="e">
        <f>VLOOKUP(CONCATENATE($M789,$N789,$T789),Oferta!$B$2:$Q$360,15,FALSE)</f>
        <v>#N/A</v>
      </c>
      <c r="AI789" s="5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12"/>
      <c r="AW789" s="12"/>
    </row>
    <row r="790" spans="1:49" ht="15" customHeight="1">
      <c r="A790" s="12"/>
      <c r="B790" s="12"/>
      <c r="C790" s="12"/>
      <c r="D790" s="12"/>
      <c r="E790" s="12"/>
      <c r="F790" s="12"/>
      <c r="G790" s="12"/>
      <c r="H790" s="12" t="e">
        <f t="shared" si="12"/>
        <v>#N/A</v>
      </c>
      <c r="I790" s="12" t="e">
        <f>VLOOKUP(CONCATENATE(N790,T790),Simulador!$H$26:$H$33,1,FALSE)</f>
        <v>#N/A</v>
      </c>
      <c r="J790" s="12" t="e">
        <f t="shared" si="13"/>
        <v>#N/A</v>
      </c>
      <c r="K790" s="13" t="e">
        <f t="shared" si="14"/>
        <v>#N/A</v>
      </c>
      <c r="L790" s="12" t="e">
        <f t="shared" si="15"/>
        <v>#N/A</v>
      </c>
      <c r="M790" s="14" t="s">
        <v>31</v>
      </c>
      <c r="N790" s="3" t="s">
        <v>113</v>
      </c>
      <c r="O790" s="20" t="str">
        <f>VLOOKUP(CONCATENATE($M790,$N790),Curriculos!$A$2:$J$332,4,FALSE)</f>
        <v>ECONOMIA RURAL</v>
      </c>
      <c r="P790" s="21" t="str">
        <f>VLOOKUP(CONCATENATE($M790,$N790),Curriculos!$A$2:$J$332,5,FALSE)</f>
        <v>OP</v>
      </c>
      <c r="Q790" s="21" t="e">
        <f>VLOOKUP($N790,Oferta!$D$2:$P$100,5,FALSE)</f>
        <v>#N/A</v>
      </c>
      <c r="R790" s="21">
        <f>VLOOKUP(CONCATENATE($M790,$N790),Curriculos!$A$2:$J$332,8,FALSE)</f>
        <v>60</v>
      </c>
      <c r="S790" s="5" t="s">
        <v>33</v>
      </c>
      <c r="T790" s="22" t="s">
        <v>29</v>
      </c>
      <c r="U790" s="21" t="str">
        <f>VLOOKUP(CONCATENATE($M790,$N790),Curriculos!$A$2:$J$332,10,FALSE)</f>
        <v>DCEC</v>
      </c>
      <c r="V790" s="20" t="e">
        <f>VLOOKUP(CONCATENATE($M790,$N790,$T790),Oferta!$B$2:$R$360,17,FALSE)</f>
        <v>#N/A</v>
      </c>
      <c r="W790" s="20" t="e">
        <f>VLOOKUP(CONCATENATE($M790,$N790,$T790),Oferta!$B$2:$Q$360,12,FALSE)</f>
        <v>#N/A</v>
      </c>
      <c r="X790" s="22">
        <v>1</v>
      </c>
      <c r="Y790" s="23" t="e">
        <f>VLOOKUP(CONCATENATE($W790,$X790),Mtz_Horarios!$E$2:$H$92,2,FALSE)</f>
        <v>#N/A</v>
      </c>
      <c r="Z790" s="23" t="e">
        <f>VLOOKUP(CONCATENATE($W790,$X790),Mtz_Horarios!$E$2:$H$92,3,FALSE)</f>
        <v>#N/A</v>
      </c>
      <c r="AA790" s="24" t="e">
        <f>VLOOKUP(CONCATENATE($W790,$X790),Mtz_Horarios!$E$2:$H$92,4,FALSE)</f>
        <v>#N/A</v>
      </c>
      <c r="AB790" s="20" t="e">
        <f>VLOOKUP(CONCATENATE($M790,$N790,$T790),Oferta!$B$2:$Q$360,16,FALSE)</f>
        <v>#N/A</v>
      </c>
      <c r="AC790" s="20" t="e">
        <f>VLOOKUP(CONCATENATE($M790,$N790,$T790),Oferta!$B$2:$Q$360,15,FALSE)</f>
        <v>#N/A</v>
      </c>
      <c r="AI790" s="5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12"/>
      <c r="AW790" s="12"/>
    </row>
    <row r="791" spans="1:49" ht="15" customHeight="1">
      <c r="A791" s="12"/>
      <c r="B791" s="12"/>
      <c r="C791" s="12"/>
      <c r="D791" s="12"/>
      <c r="E791" s="12"/>
      <c r="F791" s="12"/>
      <c r="G791" s="12"/>
      <c r="H791" s="12" t="e">
        <f t="shared" si="12"/>
        <v>#N/A</v>
      </c>
      <c r="I791" s="12" t="e">
        <f>VLOOKUP(CONCATENATE(N791,T791),Simulador!$H$26:$H$33,1,FALSE)</f>
        <v>#N/A</v>
      </c>
      <c r="J791" s="12" t="e">
        <f t="shared" si="13"/>
        <v>#N/A</v>
      </c>
      <c r="K791" s="13" t="e">
        <f t="shared" si="14"/>
        <v>#N/A</v>
      </c>
      <c r="L791" s="12" t="e">
        <f t="shared" si="15"/>
        <v>#N/A</v>
      </c>
      <c r="M791" s="14" t="s">
        <v>31</v>
      </c>
      <c r="N791" s="3" t="s">
        <v>113</v>
      </c>
      <c r="O791" s="20" t="str">
        <f>VLOOKUP(CONCATENATE($M791,$N791),Curriculos!$A$2:$J$332,4,FALSE)</f>
        <v>ECONOMIA RURAL</v>
      </c>
      <c r="P791" s="21" t="str">
        <f>VLOOKUP(CONCATENATE($M791,$N791),Curriculos!$A$2:$J$332,5,FALSE)</f>
        <v>OP</v>
      </c>
      <c r="Q791" s="21" t="e">
        <f>VLOOKUP($N791,Oferta!$D$2:$P$100,5,FALSE)</f>
        <v>#N/A</v>
      </c>
      <c r="R791" s="21">
        <f>VLOOKUP(CONCATENATE($M791,$N791),Curriculos!$A$2:$J$332,8,FALSE)</f>
        <v>60</v>
      </c>
      <c r="S791" s="5" t="s">
        <v>33</v>
      </c>
      <c r="T791" s="22" t="s">
        <v>29</v>
      </c>
      <c r="U791" s="21" t="str">
        <f>VLOOKUP(CONCATENATE($M791,$N791),Curriculos!$A$2:$J$332,10,FALSE)</f>
        <v>DCEC</v>
      </c>
      <c r="V791" s="20" t="e">
        <f>VLOOKUP(CONCATENATE($M791,$N791,$T791),Oferta!$B$2:$R$360,17,FALSE)</f>
        <v>#N/A</v>
      </c>
      <c r="W791" s="20" t="e">
        <f>VLOOKUP(CONCATENATE($M791,$N791,$T791),Oferta!$B$2:$Q$360,12,FALSE)</f>
        <v>#N/A</v>
      </c>
      <c r="X791" s="22">
        <v>2</v>
      </c>
      <c r="Y791" s="23" t="e">
        <f>VLOOKUP(CONCATENATE($W791,$X791),Mtz_Horarios!$E$2:$H$92,2,FALSE)</f>
        <v>#N/A</v>
      </c>
      <c r="Z791" s="23" t="e">
        <f>VLOOKUP(CONCATENATE($W791,$X791),Mtz_Horarios!$E$2:$H$92,3,FALSE)</f>
        <v>#N/A</v>
      </c>
      <c r="AA791" s="24" t="e">
        <f>VLOOKUP(CONCATENATE($W791,$X791),Mtz_Horarios!$E$2:$H$92,4,FALSE)</f>
        <v>#N/A</v>
      </c>
      <c r="AB791" s="20" t="e">
        <f>VLOOKUP(CONCATENATE($M791,$N791,$T791),Oferta!$B$2:$Q$360,16,FALSE)</f>
        <v>#N/A</v>
      </c>
      <c r="AC791" s="20" t="e">
        <f>VLOOKUP(CONCATENATE($M791,$N791,$T791),Oferta!$B$2:$Q$360,15,FALSE)</f>
        <v>#N/A</v>
      </c>
      <c r="AI791" s="5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12"/>
      <c r="AW791" s="12"/>
    </row>
    <row r="792" spans="1:49" ht="15" customHeight="1">
      <c r="A792" s="12"/>
      <c r="B792" s="12"/>
      <c r="C792" s="12"/>
      <c r="D792" s="12"/>
      <c r="E792" s="12"/>
      <c r="F792" s="12"/>
      <c r="G792" s="12"/>
      <c r="H792" s="12" t="e">
        <f t="shared" si="12"/>
        <v>#N/A</v>
      </c>
      <c r="I792" s="12" t="e">
        <f>VLOOKUP(CONCATENATE(N792,T792),Simulador!$H$26:$H$33,1,FALSE)</f>
        <v>#N/A</v>
      </c>
      <c r="J792" s="12" t="e">
        <f t="shared" si="13"/>
        <v>#N/A</v>
      </c>
      <c r="K792" s="13" t="e">
        <f t="shared" si="14"/>
        <v>#N/A</v>
      </c>
      <c r="L792" s="12" t="e">
        <f t="shared" si="15"/>
        <v>#N/A</v>
      </c>
      <c r="M792" s="14" t="s">
        <v>31</v>
      </c>
      <c r="N792" s="3" t="s">
        <v>113</v>
      </c>
      <c r="O792" s="20" t="str">
        <f>VLOOKUP(CONCATENATE($M792,$N792),Curriculos!$A$2:$J$332,4,FALSE)</f>
        <v>ECONOMIA RURAL</v>
      </c>
      <c r="P792" s="21" t="str">
        <f>VLOOKUP(CONCATENATE($M792,$N792),Curriculos!$A$2:$J$332,5,FALSE)</f>
        <v>OP</v>
      </c>
      <c r="Q792" s="21" t="e">
        <f>VLOOKUP($N792,Oferta!$D$2:$P$100,5,FALSE)</f>
        <v>#N/A</v>
      </c>
      <c r="R792" s="21">
        <f>VLOOKUP(CONCATENATE($M792,$N792),Curriculos!$A$2:$J$332,8,FALSE)</f>
        <v>60</v>
      </c>
      <c r="S792" s="5" t="s">
        <v>33</v>
      </c>
      <c r="T792" s="22" t="s">
        <v>29</v>
      </c>
      <c r="U792" s="21" t="str">
        <f>VLOOKUP(CONCATENATE($M792,$N792),Curriculos!$A$2:$J$332,10,FALSE)</f>
        <v>DCEC</v>
      </c>
      <c r="V792" s="20" t="e">
        <f>VLOOKUP(CONCATENATE($M792,$N792,$T792),Oferta!$B$2:$R$360,17,FALSE)</f>
        <v>#N/A</v>
      </c>
      <c r="W792" s="20" t="e">
        <f>VLOOKUP(CONCATENATE($M792,$N792,$T792),Oferta!$B$2:$Q$360,12,FALSE)</f>
        <v>#N/A</v>
      </c>
      <c r="X792" s="22">
        <v>3</v>
      </c>
      <c r="Y792" s="23" t="e">
        <f>VLOOKUP(CONCATENATE($W792,$X792),Mtz_Horarios!$E$2:$H$92,2,FALSE)</f>
        <v>#N/A</v>
      </c>
      <c r="Z792" s="23" t="e">
        <f>VLOOKUP(CONCATENATE($W792,$X792),Mtz_Horarios!$E$2:$H$92,3,FALSE)</f>
        <v>#N/A</v>
      </c>
      <c r="AA792" s="24" t="e">
        <f>VLOOKUP(CONCATENATE($W792,$X792),Mtz_Horarios!$E$2:$H$92,4,FALSE)</f>
        <v>#N/A</v>
      </c>
      <c r="AB792" s="20" t="e">
        <f>VLOOKUP(CONCATENATE($M792,$N792,$T792),Oferta!$B$2:$Q$360,16,FALSE)</f>
        <v>#N/A</v>
      </c>
      <c r="AC792" s="20" t="e">
        <f>VLOOKUP(CONCATENATE($M792,$N792,$T792),Oferta!$B$2:$Q$360,15,FALSE)</f>
        <v>#N/A</v>
      </c>
      <c r="AI792" s="5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12"/>
      <c r="AW792" s="12"/>
    </row>
    <row r="793" spans="1:49" ht="15" customHeight="1">
      <c r="A793" s="12"/>
      <c r="B793" s="12"/>
      <c r="C793" s="12"/>
      <c r="D793" s="12"/>
      <c r="E793" s="12"/>
      <c r="F793" s="12"/>
      <c r="G793" s="12"/>
      <c r="H793" s="12" t="e">
        <f t="shared" si="12"/>
        <v>#N/A</v>
      </c>
      <c r="I793" s="12" t="e">
        <f>VLOOKUP(CONCATENATE(N793,T793),Simulador!$H$26:$H$33,1,FALSE)</f>
        <v>#N/A</v>
      </c>
      <c r="J793" s="12" t="e">
        <f t="shared" si="13"/>
        <v>#N/A</v>
      </c>
      <c r="K793" s="13" t="e">
        <f t="shared" si="14"/>
        <v>#N/A</v>
      </c>
      <c r="L793" s="12" t="e">
        <f t="shared" si="15"/>
        <v>#N/A</v>
      </c>
      <c r="M793" s="14" t="s">
        <v>31</v>
      </c>
      <c r="N793" s="3" t="s">
        <v>113</v>
      </c>
      <c r="O793" s="20" t="str">
        <f>VLOOKUP(CONCATENATE($M793,$N793),Curriculos!$A$2:$J$332,4,FALSE)</f>
        <v>ECONOMIA RURAL</v>
      </c>
      <c r="P793" s="21" t="str">
        <f>VLOOKUP(CONCATENATE($M793,$N793),Curriculos!$A$2:$J$332,5,FALSE)</f>
        <v>OP</v>
      </c>
      <c r="Q793" s="21" t="e">
        <f>VLOOKUP($N793,Oferta!$D$2:$P$100,5,FALSE)</f>
        <v>#N/A</v>
      </c>
      <c r="R793" s="21">
        <f>VLOOKUP(CONCATENATE($M793,$N793),Curriculos!$A$2:$J$332,8,FALSE)</f>
        <v>60</v>
      </c>
      <c r="S793" s="5" t="s">
        <v>33</v>
      </c>
      <c r="T793" s="22" t="s">
        <v>29</v>
      </c>
      <c r="U793" s="21" t="str">
        <f>VLOOKUP(CONCATENATE($M793,$N793),Curriculos!$A$2:$J$332,10,FALSE)</f>
        <v>DCEC</v>
      </c>
      <c r="V793" s="20" t="e">
        <f>VLOOKUP(CONCATENATE($M793,$N793,$T793),Oferta!$B$2:$R$360,17,FALSE)</f>
        <v>#N/A</v>
      </c>
      <c r="W793" s="20" t="e">
        <f>VLOOKUP(CONCATENATE($M793,$N793,$T793),Oferta!$B$2:$Q$360,12,FALSE)</f>
        <v>#N/A</v>
      </c>
      <c r="X793" s="22">
        <v>4</v>
      </c>
      <c r="Y793" s="23" t="e">
        <f>VLOOKUP(CONCATENATE($W793,$X793),Mtz_Horarios!$E$2:$H$92,2,FALSE)</f>
        <v>#N/A</v>
      </c>
      <c r="Z793" s="23" t="e">
        <f>VLOOKUP(CONCATENATE($W793,$X793),Mtz_Horarios!$E$2:$H$92,3,FALSE)</f>
        <v>#N/A</v>
      </c>
      <c r="AA793" s="24" t="e">
        <f>VLOOKUP(CONCATENATE($W793,$X793),Mtz_Horarios!$E$2:$H$92,4,FALSE)</f>
        <v>#N/A</v>
      </c>
      <c r="AB793" s="20" t="e">
        <f>VLOOKUP(CONCATENATE($M793,$N793,$T793),Oferta!$B$2:$Q$360,16,FALSE)</f>
        <v>#N/A</v>
      </c>
      <c r="AC793" s="20" t="e">
        <f>VLOOKUP(CONCATENATE($M793,$N793,$T793),Oferta!$B$2:$Q$360,15,FALSE)</f>
        <v>#N/A</v>
      </c>
      <c r="AI793" s="5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12"/>
      <c r="AW793" s="12"/>
    </row>
    <row r="794" spans="1:49" ht="15" customHeight="1">
      <c r="A794" s="12"/>
      <c r="B794" s="12"/>
      <c r="C794" s="12"/>
      <c r="D794" s="12"/>
      <c r="E794" s="12"/>
      <c r="F794" s="12"/>
      <c r="G794" s="12"/>
      <c r="H794" s="12" t="e">
        <f t="shared" si="12"/>
        <v>#N/A</v>
      </c>
      <c r="I794" s="12" t="e">
        <f>VLOOKUP(CONCATENATE(N794,T794),Simulador!$H$26:$H$33,1,FALSE)</f>
        <v>#N/A</v>
      </c>
      <c r="J794" s="12" t="e">
        <f t="shared" si="13"/>
        <v>#N/A</v>
      </c>
      <c r="K794" s="13" t="e">
        <f t="shared" si="14"/>
        <v>#N/A</v>
      </c>
      <c r="L794" s="12" t="e">
        <f t="shared" si="15"/>
        <v>#N/A</v>
      </c>
      <c r="M794" s="14" t="s">
        <v>25</v>
      </c>
      <c r="N794" s="3" t="s">
        <v>113</v>
      </c>
      <c r="O794" s="20" t="str">
        <f>VLOOKUP(CONCATENATE($M794,$N794),Curriculos!$A$2:$J$332,4,FALSE)</f>
        <v>ECONOMIA RURAL</v>
      </c>
      <c r="P794" s="21" t="str">
        <f>VLOOKUP(CONCATENATE($M794,$N794),Curriculos!$A$2:$J$332,5,FALSE)</f>
        <v>OP</v>
      </c>
      <c r="Q794" s="21" t="e">
        <f>VLOOKUP($N794,Oferta!$D$2:$P$100,5,FALSE)</f>
        <v>#N/A</v>
      </c>
      <c r="R794" s="21">
        <f>VLOOKUP(CONCATENATE($M794,$N794),Curriculos!$A$2:$J$332,8,FALSE)</f>
        <v>60</v>
      </c>
      <c r="S794" s="5" t="s">
        <v>33</v>
      </c>
      <c r="T794" s="22" t="s">
        <v>29</v>
      </c>
      <c r="U794" s="21" t="str">
        <f>VLOOKUP(CONCATENATE($M794,$N794),Curriculos!$A$2:$J$332,10,FALSE)</f>
        <v>DCEC</v>
      </c>
      <c r="V794" s="20" t="e">
        <f>VLOOKUP(CONCATENATE($M794,$N794,$T794),Oferta!$B$2:$R$360,17,FALSE)</f>
        <v>#N/A</v>
      </c>
      <c r="W794" s="20" t="e">
        <f>VLOOKUP(CONCATENATE($M794,$N794,$T794),Oferta!$B$2:$Q$360,12,FALSE)</f>
        <v>#N/A</v>
      </c>
      <c r="X794" s="22">
        <v>1</v>
      </c>
      <c r="Y794" s="23" t="e">
        <f>VLOOKUP(CONCATENATE($W794,$X794),Mtz_Horarios!$E$2:$H$92,2,FALSE)</f>
        <v>#N/A</v>
      </c>
      <c r="Z794" s="23" t="e">
        <f>VLOOKUP(CONCATENATE($W794,$X794),Mtz_Horarios!$E$2:$H$92,3,FALSE)</f>
        <v>#N/A</v>
      </c>
      <c r="AA794" s="24" t="e">
        <f>VLOOKUP(CONCATENATE($W794,$X794),Mtz_Horarios!$E$2:$H$92,4,FALSE)</f>
        <v>#N/A</v>
      </c>
      <c r="AB794" s="20" t="e">
        <f>VLOOKUP(CONCATENATE($M794,$N794,$T794),Oferta!$B$2:$Q$360,16,FALSE)</f>
        <v>#N/A</v>
      </c>
      <c r="AC794" s="20" t="e">
        <f>VLOOKUP(CONCATENATE($M794,$N794,$T794),Oferta!$B$2:$Q$360,15,FALSE)</f>
        <v>#N/A</v>
      </c>
      <c r="AI794" s="5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12"/>
      <c r="AW794" s="12"/>
    </row>
    <row r="795" spans="1:49" ht="15" customHeight="1">
      <c r="A795" s="12"/>
      <c r="B795" s="12"/>
      <c r="C795" s="12"/>
      <c r="D795" s="12"/>
      <c r="E795" s="12"/>
      <c r="F795" s="12"/>
      <c r="G795" s="12"/>
      <c r="H795" s="12" t="e">
        <f t="shared" si="12"/>
        <v>#N/A</v>
      </c>
      <c r="I795" s="12" t="e">
        <f>VLOOKUP(CONCATENATE(N795,T795),Simulador!$H$26:$H$33,1,FALSE)</f>
        <v>#N/A</v>
      </c>
      <c r="J795" s="12" t="e">
        <f t="shared" si="13"/>
        <v>#N/A</v>
      </c>
      <c r="K795" s="13" t="e">
        <f t="shared" si="14"/>
        <v>#N/A</v>
      </c>
      <c r="L795" s="12" t="e">
        <f t="shared" si="15"/>
        <v>#N/A</v>
      </c>
      <c r="M795" s="14" t="s">
        <v>25</v>
      </c>
      <c r="N795" s="3" t="s">
        <v>113</v>
      </c>
      <c r="O795" s="20" t="str">
        <f>VLOOKUP(CONCATENATE($M795,$N795),Curriculos!$A$2:$J$332,4,FALSE)</f>
        <v>ECONOMIA RURAL</v>
      </c>
      <c r="P795" s="21" t="str">
        <f>VLOOKUP(CONCATENATE($M795,$N795),Curriculos!$A$2:$J$332,5,FALSE)</f>
        <v>OP</v>
      </c>
      <c r="Q795" s="21" t="e">
        <f>VLOOKUP($N795,Oferta!$D$2:$P$100,5,FALSE)</f>
        <v>#N/A</v>
      </c>
      <c r="R795" s="21">
        <f>VLOOKUP(CONCATENATE($M795,$N795),Curriculos!$A$2:$J$332,8,FALSE)</f>
        <v>60</v>
      </c>
      <c r="S795" s="5" t="s">
        <v>33</v>
      </c>
      <c r="T795" s="22" t="s">
        <v>29</v>
      </c>
      <c r="U795" s="21" t="str">
        <f>VLOOKUP(CONCATENATE($M795,$N795),Curriculos!$A$2:$J$332,10,FALSE)</f>
        <v>DCEC</v>
      </c>
      <c r="V795" s="20" t="e">
        <f>VLOOKUP(CONCATENATE($M795,$N795,$T795),Oferta!$B$2:$R$360,17,FALSE)</f>
        <v>#N/A</v>
      </c>
      <c r="W795" s="20" t="e">
        <f>VLOOKUP(CONCATENATE($M795,$N795,$T795),Oferta!$B$2:$Q$360,12,FALSE)</f>
        <v>#N/A</v>
      </c>
      <c r="X795" s="22">
        <v>2</v>
      </c>
      <c r="Y795" s="23" t="e">
        <f>VLOOKUP(CONCATENATE($W795,$X795),Mtz_Horarios!$E$2:$H$92,2,FALSE)</f>
        <v>#N/A</v>
      </c>
      <c r="Z795" s="23" t="e">
        <f>VLOOKUP(CONCATENATE($W795,$X795),Mtz_Horarios!$E$2:$H$92,3,FALSE)</f>
        <v>#N/A</v>
      </c>
      <c r="AA795" s="24" t="e">
        <f>VLOOKUP(CONCATENATE($W795,$X795),Mtz_Horarios!$E$2:$H$92,4,FALSE)</f>
        <v>#N/A</v>
      </c>
      <c r="AB795" s="20" t="e">
        <f>VLOOKUP(CONCATENATE($M795,$N795,$T795),Oferta!$B$2:$Q$360,16,FALSE)</f>
        <v>#N/A</v>
      </c>
      <c r="AC795" s="20" t="e">
        <f>VLOOKUP(CONCATENATE($M795,$N795,$T795),Oferta!$B$2:$Q$360,15,FALSE)</f>
        <v>#N/A</v>
      </c>
      <c r="AI795" s="5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12"/>
      <c r="AW795" s="12"/>
    </row>
    <row r="796" spans="1:49" ht="15" customHeight="1">
      <c r="A796" s="12"/>
      <c r="B796" s="12"/>
      <c r="C796" s="12"/>
      <c r="D796" s="12"/>
      <c r="E796" s="12"/>
      <c r="F796" s="12"/>
      <c r="G796" s="12"/>
      <c r="H796" s="12" t="e">
        <f t="shared" si="12"/>
        <v>#N/A</v>
      </c>
      <c r="I796" s="12" t="e">
        <f>VLOOKUP(CONCATENATE(N796,T796),Simulador!$H$26:$H$33,1,FALSE)</f>
        <v>#N/A</v>
      </c>
      <c r="J796" s="12" t="e">
        <f t="shared" si="13"/>
        <v>#N/A</v>
      </c>
      <c r="K796" s="13" t="e">
        <f t="shared" si="14"/>
        <v>#N/A</v>
      </c>
      <c r="L796" s="12" t="e">
        <f t="shared" si="15"/>
        <v>#N/A</v>
      </c>
      <c r="M796" s="14" t="s">
        <v>25</v>
      </c>
      <c r="N796" s="3" t="s">
        <v>113</v>
      </c>
      <c r="O796" s="20" t="str">
        <f>VLOOKUP(CONCATENATE($M796,$N796),Curriculos!$A$2:$J$332,4,FALSE)</f>
        <v>ECONOMIA RURAL</v>
      </c>
      <c r="P796" s="21" t="str">
        <f>VLOOKUP(CONCATENATE($M796,$N796),Curriculos!$A$2:$J$332,5,FALSE)</f>
        <v>OP</v>
      </c>
      <c r="Q796" s="21" t="e">
        <f>VLOOKUP($N796,Oferta!$D$2:$P$100,5,FALSE)</f>
        <v>#N/A</v>
      </c>
      <c r="R796" s="21">
        <f>VLOOKUP(CONCATENATE($M796,$N796),Curriculos!$A$2:$J$332,8,FALSE)</f>
        <v>60</v>
      </c>
      <c r="S796" s="5" t="s">
        <v>33</v>
      </c>
      <c r="T796" s="22" t="s">
        <v>29</v>
      </c>
      <c r="U796" s="21" t="str">
        <f>VLOOKUP(CONCATENATE($M796,$N796),Curriculos!$A$2:$J$332,10,FALSE)</f>
        <v>DCEC</v>
      </c>
      <c r="V796" s="20" t="e">
        <f>VLOOKUP(CONCATENATE($M796,$N796,$T796),Oferta!$B$2:$R$360,17,FALSE)</f>
        <v>#N/A</v>
      </c>
      <c r="W796" s="20" t="e">
        <f>VLOOKUP(CONCATENATE($M796,$N796,$T796),Oferta!$B$2:$Q$360,12,FALSE)</f>
        <v>#N/A</v>
      </c>
      <c r="X796" s="22">
        <v>3</v>
      </c>
      <c r="Y796" s="23" t="e">
        <f>VLOOKUP(CONCATENATE($W796,$X796),Mtz_Horarios!$E$2:$H$92,2,FALSE)</f>
        <v>#N/A</v>
      </c>
      <c r="Z796" s="23" t="e">
        <f>VLOOKUP(CONCATENATE($W796,$X796),Mtz_Horarios!$E$2:$H$92,3,FALSE)</f>
        <v>#N/A</v>
      </c>
      <c r="AA796" s="24" t="e">
        <f>VLOOKUP(CONCATENATE($W796,$X796),Mtz_Horarios!$E$2:$H$92,4,FALSE)</f>
        <v>#N/A</v>
      </c>
      <c r="AB796" s="20" t="e">
        <f>VLOOKUP(CONCATENATE($M796,$N796,$T796),Oferta!$B$2:$Q$360,16,FALSE)</f>
        <v>#N/A</v>
      </c>
      <c r="AC796" s="20" t="e">
        <f>VLOOKUP(CONCATENATE($M796,$N796,$T796),Oferta!$B$2:$Q$360,15,FALSE)</f>
        <v>#N/A</v>
      </c>
      <c r="AI796" s="5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12"/>
      <c r="AW796" s="12"/>
    </row>
    <row r="797" spans="1:49" ht="15" customHeight="1">
      <c r="A797" s="12"/>
      <c r="B797" s="12"/>
      <c r="C797" s="12"/>
      <c r="D797" s="12"/>
      <c r="E797" s="12"/>
      <c r="F797" s="12"/>
      <c r="G797" s="12"/>
      <c r="H797" s="12" t="e">
        <f t="shared" si="12"/>
        <v>#N/A</v>
      </c>
      <c r="I797" s="12" t="e">
        <f>VLOOKUP(CONCATENATE(N797,T797),Simulador!$H$26:$H$33,1,FALSE)</f>
        <v>#N/A</v>
      </c>
      <c r="J797" s="12" t="e">
        <f t="shared" si="13"/>
        <v>#N/A</v>
      </c>
      <c r="K797" s="13" t="e">
        <f t="shared" si="14"/>
        <v>#N/A</v>
      </c>
      <c r="L797" s="12" t="e">
        <f t="shared" si="15"/>
        <v>#N/A</v>
      </c>
      <c r="M797" s="14" t="s">
        <v>25</v>
      </c>
      <c r="N797" s="3" t="s">
        <v>113</v>
      </c>
      <c r="O797" s="20" t="str">
        <f>VLOOKUP(CONCATENATE($M797,$N797),Curriculos!$A$2:$J$332,4,FALSE)</f>
        <v>ECONOMIA RURAL</v>
      </c>
      <c r="P797" s="21" t="str">
        <f>VLOOKUP(CONCATENATE($M797,$N797),Curriculos!$A$2:$J$332,5,FALSE)</f>
        <v>OP</v>
      </c>
      <c r="Q797" s="21" t="e">
        <f>VLOOKUP($N797,Oferta!$D$2:$P$100,5,FALSE)</f>
        <v>#N/A</v>
      </c>
      <c r="R797" s="21">
        <f>VLOOKUP(CONCATENATE($M797,$N797),Curriculos!$A$2:$J$332,8,FALSE)</f>
        <v>60</v>
      </c>
      <c r="S797" s="5" t="s">
        <v>33</v>
      </c>
      <c r="T797" s="22" t="s">
        <v>29</v>
      </c>
      <c r="U797" s="21" t="str">
        <f>VLOOKUP(CONCATENATE($M797,$N797),Curriculos!$A$2:$J$332,10,FALSE)</f>
        <v>DCEC</v>
      </c>
      <c r="V797" s="20" t="e">
        <f>VLOOKUP(CONCATENATE($M797,$N797,$T797),Oferta!$B$2:$R$360,17,FALSE)</f>
        <v>#N/A</v>
      </c>
      <c r="W797" s="20" t="e">
        <f>VLOOKUP(CONCATENATE($M797,$N797,$T797),Oferta!$B$2:$Q$360,12,FALSE)</f>
        <v>#N/A</v>
      </c>
      <c r="X797" s="22">
        <v>4</v>
      </c>
      <c r="Y797" s="23" t="e">
        <f>VLOOKUP(CONCATENATE($W797,$X797),Mtz_Horarios!$E$2:$H$92,2,FALSE)</f>
        <v>#N/A</v>
      </c>
      <c r="Z797" s="23" t="e">
        <f>VLOOKUP(CONCATENATE($W797,$X797),Mtz_Horarios!$E$2:$H$92,3,FALSE)</f>
        <v>#N/A</v>
      </c>
      <c r="AA797" s="24" t="e">
        <f>VLOOKUP(CONCATENATE($W797,$X797),Mtz_Horarios!$E$2:$H$92,4,FALSE)</f>
        <v>#N/A</v>
      </c>
      <c r="AB797" s="20" t="e">
        <f>VLOOKUP(CONCATENATE($M797,$N797,$T797),Oferta!$B$2:$Q$360,16,FALSE)</f>
        <v>#N/A</v>
      </c>
      <c r="AC797" s="20" t="e">
        <f>VLOOKUP(CONCATENATE($M797,$N797,$T797),Oferta!$B$2:$Q$360,15,FALSE)</f>
        <v>#N/A</v>
      </c>
      <c r="AI797" s="5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12"/>
      <c r="AW797" s="12"/>
    </row>
    <row r="798" spans="1:49" ht="15" customHeight="1">
      <c r="A798" s="12"/>
      <c r="B798" s="12"/>
      <c r="C798" s="12"/>
      <c r="D798" s="12"/>
      <c r="E798" s="12"/>
      <c r="F798" s="12"/>
      <c r="G798" s="12"/>
      <c r="H798" s="12" t="e">
        <f t="shared" si="12"/>
        <v>#N/A</v>
      </c>
      <c r="I798" s="12" t="e">
        <f>VLOOKUP(CONCATENATE(N798,T798),Simulador!$H$26:$H$33,1,FALSE)</f>
        <v>#N/A</v>
      </c>
      <c r="J798" s="12" t="e">
        <f t="shared" si="13"/>
        <v>#N/A</v>
      </c>
      <c r="K798" s="13" t="e">
        <f t="shared" si="14"/>
        <v>#N/A</v>
      </c>
      <c r="L798" s="12" t="e">
        <f t="shared" si="15"/>
        <v>#N/A</v>
      </c>
      <c r="M798" s="14" t="s">
        <v>22</v>
      </c>
      <c r="N798" s="3" t="s">
        <v>113</v>
      </c>
      <c r="O798" s="20" t="str">
        <f>VLOOKUP(CONCATENATE($M798,$N798),Curriculos!$A$2:$J$332,4,FALSE)</f>
        <v>ECONOMIA RURAL</v>
      </c>
      <c r="P798" s="21" t="str">
        <f>VLOOKUP(CONCATENATE($M798,$N798),Curriculos!$A$2:$J$332,5,FALSE)</f>
        <v>OP</v>
      </c>
      <c r="Q798" s="21" t="e">
        <f>VLOOKUP($N798,Oferta!$D$2:$P$100,5,FALSE)</f>
        <v>#N/A</v>
      </c>
      <c r="R798" s="21">
        <f>VLOOKUP(CONCATENATE($M798,$N798),Curriculos!$A$2:$J$332,8,FALSE)</f>
        <v>60</v>
      </c>
      <c r="S798" s="5" t="s">
        <v>33</v>
      </c>
      <c r="T798" s="22" t="s">
        <v>24</v>
      </c>
      <c r="U798" s="21" t="str">
        <f>VLOOKUP(CONCATENATE($M798,$N798),Curriculos!$A$2:$J$332,10,FALSE)</f>
        <v>DCEC</v>
      </c>
      <c r="V798" s="20" t="e">
        <f>VLOOKUP(CONCATENATE($M798,$N798,$T798),Oferta!$B$2:$R$360,17,FALSE)</f>
        <v>#N/A</v>
      </c>
      <c r="W798" s="20" t="e">
        <f>VLOOKUP(CONCATENATE($M798,$N798,$T798),Oferta!$B$2:$Q$360,12,FALSE)</f>
        <v>#N/A</v>
      </c>
      <c r="X798" s="22">
        <v>1</v>
      </c>
      <c r="Y798" s="23" t="e">
        <f>VLOOKUP(CONCATENATE($W798,$X798),Mtz_Horarios!$E$2:$H$92,2,FALSE)</f>
        <v>#N/A</v>
      </c>
      <c r="Z798" s="23" t="e">
        <f>VLOOKUP(CONCATENATE($W798,$X798),Mtz_Horarios!$E$2:$H$92,3,FALSE)</f>
        <v>#N/A</v>
      </c>
      <c r="AA798" s="24" t="e">
        <f>VLOOKUP(CONCATENATE($W798,$X798),Mtz_Horarios!$E$2:$H$92,4,FALSE)</f>
        <v>#N/A</v>
      </c>
      <c r="AB798" s="20" t="e">
        <f>VLOOKUP(CONCATENATE($M798,$N798,$T798),Oferta!$B$2:$Q$360,16,FALSE)</f>
        <v>#N/A</v>
      </c>
      <c r="AC798" s="20" t="e">
        <f>VLOOKUP(CONCATENATE($M798,$N798,$T798),Oferta!$B$2:$Q$360,15,FALSE)</f>
        <v>#N/A</v>
      </c>
      <c r="AI798" s="5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12"/>
      <c r="AW798" s="12"/>
    </row>
    <row r="799" spans="1:49" ht="15" customHeight="1">
      <c r="A799" s="12"/>
      <c r="B799" s="12"/>
      <c r="C799" s="12"/>
      <c r="D799" s="12"/>
      <c r="E799" s="12"/>
      <c r="F799" s="12"/>
      <c r="G799" s="12"/>
      <c r="H799" s="12" t="e">
        <f t="shared" si="12"/>
        <v>#N/A</v>
      </c>
      <c r="I799" s="12" t="e">
        <f>VLOOKUP(CONCATENATE(N799,T799),Simulador!$H$26:$H$33,1,FALSE)</f>
        <v>#N/A</v>
      </c>
      <c r="J799" s="12" t="e">
        <f t="shared" si="13"/>
        <v>#N/A</v>
      </c>
      <c r="K799" s="13" t="e">
        <f t="shared" si="14"/>
        <v>#N/A</v>
      </c>
      <c r="L799" s="12" t="e">
        <f t="shared" si="15"/>
        <v>#N/A</v>
      </c>
      <c r="M799" s="14" t="s">
        <v>22</v>
      </c>
      <c r="N799" s="3" t="s">
        <v>113</v>
      </c>
      <c r="O799" s="20" t="str">
        <f>VLOOKUP(CONCATENATE($M799,$N799),Curriculos!$A$2:$J$332,4,FALSE)</f>
        <v>ECONOMIA RURAL</v>
      </c>
      <c r="P799" s="21" t="str">
        <f>VLOOKUP(CONCATENATE($M799,$N799),Curriculos!$A$2:$J$332,5,FALSE)</f>
        <v>OP</v>
      </c>
      <c r="Q799" s="21" t="e">
        <f>VLOOKUP($N799,Oferta!$D$2:$P$100,5,FALSE)</f>
        <v>#N/A</v>
      </c>
      <c r="R799" s="21">
        <f>VLOOKUP(CONCATENATE($M799,$N799),Curriculos!$A$2:$J$332,8,FALSE)</f>
        <v>60</v>
      </c>
      <c r="S799" s="5" t="s">
        <v>33</v>
      </c>
      <c r="T799" s="22" t="s">
        <v>24</v>
      </c>
      <c r="U799" s="21" t="str">
        <f>VLOOKUP(CONCATENATE($M799,$N799),Curriculos!$A$2:$J$332,10,FALSE)</f>
        <v>DCEC</v>
      </c>
      <c r="V799" s="20" t="e">
        <f>VLOOKUP(CONCATENATE($M799,$N799,$T799),Oferta!$B$2:$R$360,17,FALSE)</f>
        <v>#N/A</v>
      </c>
      <c r="W799" s="20" t="e">
        <f>VLOOKUP(CONCATENATE($M799,$N799,$T799),Oferta!$B$2:$Q$360,12,FALSE)</f>
        <v>#N/A</v>
      </c>
      <c r="X799" s="22">
        <v>2</v>
      </c>
      <c r="Y799" s="23" t="e">
        <f>VLOOKUP(CONCATENATE($W799,$X799),Mtz_Horarios!$E$2:$H$92,2,FALSE)</f>
        <v>#N/A</v>
      </c>
      <c r="Z799" s="23" t="e">
        <f>VLOOKUP(CONCATENATE($W799,$X799),Mtz_Horarios!$E$2:$H$92,3,FALSE)</f>
        <v>#N/A</v>
      </c>
      <c r="AA799" s="24" t="e">
        <f>VLOOKUP(CONCATENATE($W799,$X799),Mtz_Horarios!$E$2:$H$92,4,FALSE)</f>
        <v>#N/A</v>
      </c>
      <c r="AB799" s="20" t="e">
        <f>VLOOKUP(CONCATENATE($M799,$N799,$T799),Oferta!$B$2:$Q$360,16,FALSE)</f>
        <v>#N/A</v>
      </c>
      <c r="AC799" s="20" t="e">
        <f>VLOOKUP(CONCATENATE($M799,$N799,$T799),Oferta!$B$2:$Q$360,15,FALSE)</f>
        <v>#N/A</v>
      </c>
      <c r="AI799" s="5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12"/>
      <c r="AW799" s="12"/>
    </row>
    <row r="800" spans="1:49" ht="15" customHeight="1">
      <c r="A800" s="12"/>
      <c r="B800" s="12"/>
      <c r="C800" s="12"/>
      <c r="D800" s="12"/>
      <c r="E800" s="12"/>
      <c r="F800" s="12"/>
      <c r="G800" s="12"/>
      <c r="H800" s="12" t="e">
        <f t="shared" si="12"/>
        <v>#N/A</v>
      </c>
      <c r="I800" s="12" t="e">
        <f>VLOOKUP(CONCATENATE(N800,T800),Simulador!$H$26:$H$33,1,FALSE)</f>
        <v>#N/A</v>
      </c>
      <c r="J800" s="12" t="e">
        <f t="shared" si="13"/>
        <v>#N/A</v>
      </c>
      <c r="K800" s="13" t="e">
        <f t="shared" si="14"/>
        <v>#N/A</v>
      </c>
      <c r="L800" s="12" t="e">
        <f t="shared" si="15"/>
        <v>#N/A</v>
      </c>
      <c r="M800" s="14" t="s">
        <v>22</v>
      </c>
      <c r="N800" s="3" t="s">
        <v>113</v>
      </c>
      <c r="O800" s="20" t="str">
        <f>VLOOKUP(CONCATENATE($M800,$N800),Curriculos!$A$2:$J$332,4,FALSE)</f>
        <v>ECONOMIA RURAL</v>
      </c>
      <c r="P800" s="21" t="str">
        <f>VLOOKUP(CONCATENATE($M800,$N800),Curriculos!$A$2:$J$332,5,FALSE)</f>
        <v>OP</v>
      </c>
      <c r="Q800" s="21" t="e">
        <f>VLOOKUP($N800,Oferta!$D$2:$P$100,5,FALSE)</f>
        <v>#N/A</v>
      </c>
      <c r="R800" s="21">
        <f>VLOOKUP(CONCATENATE($M800,$N800),Curriculos!$A$2:$J$332,8,FALSE)</f>
        <v>60</v>
      </c>
      <c r="S800" s="5" t="s">
        <v>33</v>
      </c>
      <c r="T800" s="22" t="s">
        <v>24</v>
      </c>
      <c r="U800" s="21" t="str">
        <f>VLOOKUP(CONCATENATE($M800,$N800),Curriculos!$A$2:$J$332,10,FALSE)</f>
        <v>DCEC</v>
      </c>
      <c r="V800" s="20" t="e">
        <f>VLOOKUP(CONCATENATE($M800,$N800,$T800),Oferta!$B$2:$R$360,17,FALSE)</f>
        <v>#N/A</v>
      </c>
      <c r="W800" s="20" t="e">
        <f>VLOOKUP(CONCATENATE($M800,$N800,$T800),Oferta!$B$2:$Q$360,12,FALSE)</f>
        <v>#N/A</v>
      </c>
      <c r="X800" s="22">
        <v>3</v>
      </c>
      <c r="Y800" s="23" t="e">
        <f>VLOOKUP(CONCATENATE($W800,$X800),Mtz_Horarios!$E$2:$H$92,2,FALSE)</f>
        <v>#N/A</v>
      </c>
      <c r="Z800" s="23" t="e">
        <f>VLOOKUP(CONCATENATE($W800,$X800),Mtz_Horarios!$E$2:$H$92,3,FALSE)</f>
        <v>#N/A</v>
      </c>
      <c r="AA800" s="24" t="e">
        <f>VLOOKUP(CONCATENATE($W800,$X800),Mtz_Horarios!$E$2:$H$92,4,FALSE)</f>
        <v>#N/A</v>
      </c>
      <c r="AB800" s="20" t="e">
        <f>VLOOKUP(CONCATENATE($M800,$N800,$T800),Oferta!$B$2:$Q$360,16,FALSE)</f>
        <v>#N/A</v>
      </c>
      <c r="AC800" s="20" t="e">
        <f>VLOOKUP(CONCATENATE($M800,$N800,$T800),Oferta!$B$2:$Q$360,15,FALSE)</f>
        <v>#N/A</v>
      </c>
      <c r="AI800" s="5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12"/>
      <c r="AW800" s="12"/>
    </row>
    <row r="801" spans="1:49" ht="15" customHeight="1">
      <c r="A801" s="12"/>
      <c r="B801" s="12"/>
      <c r="C801" s="12"/>
      <c r="D801" s="12"/>
      <c r="E801" s="12"/>
      <c r="F801" s="12"/>
      <c r="G801" s="12"/>
      <c r="H801" s="12" t="e">
        <f t="shared" si="12"/>
        <v>#N/A</v>
      </c>
      <c r="I801" s="12" t="e">
        <f>VLOOKUP(CONCATENATE(N801,T801),Simulador!$H$26:$H$33,1,FALSE)</f>
        <v>#N/A</v>
      </c>
      <c r="J801" s="12" t="e">
        <f t="shared" si="13"/>
        <v>#N/A</v>
      </c>
      <c r="K801" s="13" t="e">
        <f t="shared" si="14"/>
        <v>#N/A</v>
      </c>
      <c r="L801" s="12" t="e">
        <f t="shared" si="15"/>
        <v>#N/A</v>
      </c>
      <c r="M801" s="14" t="s">
        <v>22</v>
      </c>
      <c r="N801" s="3" t="s">
        <v>113</v>
      </c>
      <c r="O801" s="20" t="str">
        <f>VLOOKUP(CONCATENATE($M801,$N801),Curriculos!$A$2:$J$332,4,FALSE)</f>
        <v>ECONOMIA RURAL</v>
      </c>
      <c r="P801" s="21" t="str">
        <f>VLOOKUP(CONCATENATE($M801,$N801),Curriculos!$A$2:$J$332,5,FALSE)</f>
        <v>OP</v>
      </c>
      <c r="Q801" s="21" t="e">
        <f>VLOOKUP($N801,Oferta!$D$2:$P$100,5,FALSE)</f>
        <v>#N/A</v>
      </c>
      <c r="R801" s="21">
        <f>VLOOKUP(CONCATENATE($M801,$N801),Curriculos!$A$2:$J$332,8,FALSE)</f>
        <v>60</v>
      </c>
      <c r="S801" s="5" t="s">
        <v>33</v>
      </c>
      <c r="T801" s="22" t="s">
        <v>24</v>
      </c>
      <c r="U801" s="21" t="str">
        <f>VLOOKUP(CONCATENATE($M801,$N801),Curriculos!$A$2:$J$332,10,FALSE)</f>
        <v>DCEC</v>
      </c>
      <c r="V801" s="20" t="e">
        <f>VLOOKUP(CONCATENATE($M801,$N801,$T801),Oferta!$B$2:$R$360,17,FALSE)</f>
        <v>#N/A</v>
      </c>
      <c r="W801" s="20" t="e">
        <f>VLOOKUP(CONCATENATE($M801,$N801,$T801),Oferta!$B$2:$Q$360,12,FALSE)</f>
        <v>#N/A</v>
      </c>
      <c r="X801" s="22">
        <v>4</v>
      </c>
      <c r="Y801" s="23" t="e">
        <f>VLOOKUP(CONCATENATE($W801,$X801),Mtz_Horarios!$E$2:$H$92,2,FALSE)</f>
        <v>#N/A</v>
      </c>
      <c r="Z801" s="23" t="e">
        <f>VLOOKUP(CONCATENATE($W801,$X801),Mtz_Horarios!$E$2:$H$92,3,FALSE)</f>
        <v>#N/A</v>
      </c>
      <c r="AA801" s="24" t="e">
        <f>VLOOKUP(CONCATENATE($W801,$X801),Mtz_Horarios!$E$2:$H$92,4,FALSE)</f>
        <v>#N/A</v>
      </c>
      <c r="AB801" s="20" t="e">
        <f>VLOOKUP(CONCATENATE($M801,$N801,$T801),Oferta!$B$2:$Q$360,16,FALSE)</f>
        <v>#N/A</v>
      </c>
      <c r="AC801" s="20" t="e">
        <f>VLOOKUP(CONCATENATE($M801,$N801,$T801),Oferta!$B$2:$Q$360,15,FALSE)</f>
        <v>#N/A</v>
      </c>
      <c r="AI801" s="5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12"/>
      <c r="AW801" s="12"/>
    </row>
    <row r="802" spans="1:49" ht="15" customHeight="1">
      <c r="A802" s="12"/>
      <c r="B802" s="12"/>
      <c r="C802" s="12"/>
      <c r="D802" s="12"/>
      <c r="E802" s="12"/>
      <c r="F802" s="12"/>
      <c r="G802" s="12"/>
      <c r="H802" s="12" t="e">
        <f t="shared" si="12"/>
        <v>#N/A</v>
      </c>
      <c r="I802" s="12" t="e">
        <f>VLOOKUP(CONCATENATE(N802,T802),Simulador!$H$26:$H$33,1,FALSE)</f>
        <v>#N/A</v>
      </c>
      <c r="J802" s="12" t="e">
        <f t="shared" si="13"/>
        <v>#N/A</v>
      </c>
      <c r="K802" s="13" t="e">
        <f t="shared" si="14"/>
        <v>#N/A</v>
      </c>
      <c r="L802" s="12" t="e">
        <f t="shared" si="15"/>
        <v>#N/A</v>
      </c>
      <c r="M802" s="14" t="s">
        <v>25</v>
      </c>
      <c r="N802" s="3" t="s">
        <v>114</v>
      </c>
      <c r="O802" s="20" t="str">
        <f>VLOOKUP(CONCATENATE($M802,$N802),Curriculos!$A$2:$J$332,4,FALSE)</f>
        <v>ECONOMIA V (Economia do Setor Público)</v>
      </c>
      <c r="P802" s="21" t="str">
        <f>VLOOKUP(CONCATENATE($M802,$N802),Curriculos!$A$2:$J$332,5,FALSE)</f>
        <v>OP</v>
      </c>
      <c r="Q802" s="21" t="e">
        <f>VLOOKUP($N802,Oferta!$D$2:$P$100,5,FALSE)</f>
        <v>#N/A</v>
      </c>
      <c r="R802" s="21">
        <f>VLOOKUP(CONCATENATE($M802,$N802),Curriculos!$A$2:$J$332,8,FALSE)</f>
        <v>30</v>
      </c>
      <c r="S802" s="5" t="s">
        <v>45</v>
      </c>
      <c r="T802" s="22" t="s">
        <v>29</v>
      </c>
      <c r="U802" s="21" t="str">
        <f>VLOOKUP(CONCATENATE($M802,$N802),Curriculos!$A$2:$J$332,10,FALSE)</f>
        <v>DCEC</v>
      </c>
      <c r="V802" s="20" t="e">
        <f>VLOOKUP(CONCATENATE($M802,$N802,$T802),Oferta!$B$2:$R$360,17,FALSE)</f>
        <v>#N/A</v>
      </c>
      <c r="W802" s="20" t="e">
        <f>VLOOKUP(CONCATENATE($M802,$N802,$T802),Oferta!$B$2:$Q$360,12,FALSE)</f>
        <v>#N/A</v>
      </c>
      <c r="X802" s="22"/>
      <c r="Y802" s="23" t="e">
        <f>VLOOKUP(CONCATENATE($W802,$X802),Mtz_Horarios!$E$2:$H$92,2,FALSE)</f>
        <v>#N/A</v>
      </c>
      <c r="Z802" s="23" t="e">
        <f>VLOOKUP(CONCATENATE($W802,$X802),Mtz_Horarios!$E$2:$H$92,3,FALSE)</f>
        <v>#N/A</v>
      </c>
      <c r="AA802" s="24" t="e">
        <f>VLOOKUP(CONCATENATE($W802,$X802),Mtz_Horarios!$E$2:$H$92,4,FALSE)</f>
        <v>#N/A</v>
      </c>
      <c r="AB802" s="20" t="e">
        <f>VLOOKUP(CONCATENATE($M802,$N802,$T802),Oferta!$B$2:$Q$360,16,FALSE)</f>
        <v>#N/A</v>
      </c>
      <c r="AC802" s="20" t="e">
        <f>VLOOKUP(CONCATENATE($M802,$N802,$T802),Oferta!$B$2:$Q$360,15,FALSE)</f>
        <v>#N/A</v>
      </c>
      <c r="AI802" s="5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12"/>
      <c r="AW802" s="12"/>
    </row>
    <row r="803" spans="1:49" ht="15" customHeight="1">
      <c r="A803" s="12"/>
      <c r="B803" s="12"/>
      <c r="C803" s="12"/>
      <c r="D803" s="12"/>
      <c r="E803" s="12"/>
      <c r="F803" s="12"/>
      <c r="G803" s="12"/>
      <c r="H803" s="12" t="e">
        <f t="shared" si="12"/>
        <v>#N/A</v>
      </c>
      <c r="I803" s="12" t="e">
        <f>VLOOKUP(CONCATENATE(N803,T803),Simulador!$H$26:$H$33,1,FALSE)</f>
        <v>#N/A</v>
      </c>
      <c r="J803" s="12" t="e">
        <f t="shared" si="13"/>
        <v>#N/A</v>
      </c>
      <c r="K803" s="13" t="e">
        <f t="shared" si="14"/>
        <v>#N/A</v>
      </c>
      <c r="L803" s="12" t="e">
        <f t="shared" si="15"/>
        <v>#N/A</v>
      </c>
      <c r="M803" s="14" t="s">
        <v>25</v>
      </c>
      <c r="N803" s="3" t="s">
        <v>114</v>
      </c>
      <c r="O803" s="20" t="str">
        <f>VLOOKUP(CONCATENATE($M803,$N803),Curriculos!$A$2:$J$332,4,FALSE)</f>
        <v>ECONOMIA V (Economia do Setor Público)</v>
      </c>
      <c r="P803" s="21" t="str">
        <f>VLOOKUP(CONCATENATE($M803,$N803),Curriculos!$A$2:$J$332,5,FALSE)</f>
        <v>OP</v>
      </c>
      <c r="Q803" s="21" t="e">
        <f>VLOOKUP($N803,Oferta!$D$2:$P$100,5,FALSE)</f>
        <v>#N/A</v>
      </c>
      <c r="R803" s="21">
        <f>VLOOKUP(CONCATENATE($M803,$N803),Curriculos!$A$2:$J$332,8,FALSE)</f>
        <v>30</v>
      </c>
      <c r="S803" s="5" t="s">
        <v>45</v>
      </c>
      <c r="T803" s="22" t="s">
        <v>29</v>
      </c>
      <c r="U803" s="21" t="str">
        <f>VLOOKUP(CONCATENATE($M803,$N803),Curriculos!$A$2:$J$332,10,FALSE)</f>
        <v>DCEC</v>
      </c>
      <c r="V803" s="20" t="e">
        <f>VLOOKUP(CONCATENATE($M803,$N803,$T803),Oferta!$B$2:$R$360,17,FALSE)</f>
        <v>#N/A</v>
      </c>
      <c r="W803" s="20" t="e">
        <f>VLOOKUP(CONCATENATE($M803,$N803,$T803),Oferta!$B$2:$Q$360,12,FALSE)</f>
        <v>#N/A</v>
      </c>
      <c r="X803" s="22"/>
      <c r="Y803" s="23" t="e">
        <f>VLOOKUP(CONCATENATE($W803,$X803),Mtz_Horarios!$E$2:$H$92,2,FALSE)</f>
        <v>#N/A</v>
      </c>
      <c r="Z803" s="23" t="e">
        <f>VLOOKUP(CONCATENATE($W803,$X803),Mtz_Horarios!$E$2:$H$92,3,FALSE)</f>
        <v>#N/A</v>
      </c>
      <c r="AA803" s="24" t="e">
        <f>VLOOKUP(CONCATENATE($W803,$X803),Mtz_Horarios!$E$2:$H$92,4,FALSE)</f>
        <v>#N/A</v>
      </c>
      <c r="AB803" s="20" t="e">
        <f>VLOOKUP(CONCATENATE($M803,$N803,$T803),Oferta!$B$2:$Q$360,16,FALSE)</f>
        <v>#N/A</v>
      </c>
      <c r="AC803" s="20" t="e">
        <f>VLOOKUP(CONCATENATE($M803,$N803,$T803),Oferta!$B$2:$Q$360,15,FALSE)</f>
        <v>#N/A</v>
      </c>
      <c r="AI803" s="5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12"/>
      <c r="AW803" s="12"/>
    </row>
    <row r="804" spans="1:49" ht="15" customHeight="1">
      <c r="A804" s="12"/>
      <c r="B804" s="12"/>
      <c r="C804" s="12"/>
      <c r="D804" s="12"/>
      <c r="E804" s="12"/>
      <c r="F804" s="12"/>
      <c r="G804" s="12"/>
      <c r="H804" s="12" t="e">
        <f t="shared" si="12"/>
        <v>#N/A</v>
      </c>
      <c r="I804" s="12" t="e">
        <f>VLOOKUP(CONCATENATE(N804,T804),Simulador!$H$26:$H$33,1,FALSE)</f>
        <v>#N/A</v>
      </c>
      <c r="J804" s="12" t="e">
        <f t="shared" si="13"/>
        <v>#N/A</v>
      </c>
      <c r="K804" s="13" t="e">
        <f t="shared" si="14"/>
        <v>#N/A</v>
      </c>
      <c r="L804" s="12" t="e">
        <f t="shared" si="15"/>
        <v>#N/A</v>
      </c>
      <c r="M804" s="14" t="s">
        <v>22</v>
      </c>
      <c r="N804" s="3" t="s">
        <v>114</v>
      </c>
      <c r="O804" s="20" t="str">
        <f>VLOOKUP(CONCATENATE($M804,$N804),Curriculos!$A$2:$J$332,4,FALSE)</f>
        <v>ECONOMIA V (Economia do Setor Público)</v>
      </c>
      <c r="P804" s="21" t="str">
        <f>VLOOKUP(CONCATENATE($M804,$N804),Curriculos!$A$2:$J$332,5,FALSE)</f>
        <v>OP</v>
      </c>
      <c r="Q804" s="21" t="e">
        <f>VLOOKUP($N804,Oferta!$D$2:$P$100,5,FALSE)</f>
        <v>#N/A</v>
      </c>
      <c r="R804" s="21">
        <f>VLOOKUP(CONCATENATE($M804,$N804),Curriculos!$A$2:$J$332,8,FALSE)</f>
        <v>30</v>
      </c>
      <c r="S804" s="5" t="s">
        <v>45</v>
      </c>
      <c r="T804" s="22" t="s">
        <v>24</v>
      </c>
      <c r="U804" s="21" t="str">
        <f>VLOOKUP(CONCATENATE($M804,$N804),Curriculos!$A$2:$J$332,10,FALSE)</f>
        <v>DCEC</v>
      </c>
      <c r="V804" s="20" t="e">
        <f>VLOOKUP(CONCATENATE($M804,$N804,$T804),Oferta!$B$2:$R$360,17,FALSE)</f>
        <v>#N/A</v>
      </c>
      <c r="W804" s="20" t="e">
        <f>VLOOKUP(CONCATENATE($M804,$N804,$T804),Oferta!$B$2:$Q$360,12,FALSE)</f>
        <v>#N/A</v>
      </c>
      <c r="X804" s="22"/>
      <c r="Y804" s="23" t="e">
        <f>VLOOKUP(CONCATENATE($W804,$X804),Mtz_Horarios!$E$2:$H$92,2,FALSE)</f>
        <v>#N/A</v>
      </c>
      <c r="Z804" s="23" t="e">
        <f>VLOOKUP(CONCATENATE($W804,$X804),Mtz_Horarios!$E$2:$H$92,3,FALSE)</f>
        <v>#N/A</v>
      </c>
      <c r="AA804" s="24" t="e">
        <f>VLOOKUP(CONCATENATE($W804,$X804),Mtz_Horarios!$E$2:$H$92,4,FALSE)</f>
        <v>#N/A</v>
      </c>
      <c r="AB804" s="20" t="e">
        <f>VLOOKUP(CONCATENATE($M804,$N804,$T804),Oferta!$B$2:$Q$360,16,FALSE)</f>
        <v>#N/A</v>
      </c>
      <c r="AC804" s="20" t="e">
        <f>VLOOKUP(CONCATENATE($M804,$N804,$T804),Oferta!$B$2:$Q$360,15,FALSE)</f>
        <v>#N/A</v>
      </c>
      <c r="AI804" s="5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12"/>
      <c r="AW804" s="12"/>
    </row>
    <row r="805" spans="1:49" ht="15" customHeight="1">
      <c r="A805" s="12"/>
      <c r="B805" s="12"/>
      <c r="C805" s="12"/>
      <c r="D805" s="12"/>
      <c r="E805" s="12"/>
      <c r="F805" s="12"/>
      <c r="G805" s="12"/>
      <c r="H805" s="12" t="e">
        <f t="shared" si="12"/>
        <v>#N/A</v>
      </c>
      <c r="I805" s="12" t="e">
        <f>VLOOKUP(CONCATENATE(N805,T805),Simulador!$H$26:$H$33,1,FALSE)</f>
        <v>#N/A</v>
      </c>
      <c r="J805" s="12" t="e">
        <f t="shared" si="13"/>
        <v>#N/A</v>
      </c>
      <c r="K805" s="13" t="e">
        <f t="shared" si="14"/>
        <v>#N/A</v>
      </c>
      <c r="L805" s="12" t="e">
        <f t="shared" si="15"/>
        <v>#N/A</v>
      </c>
      <c r="M805" s="14" t="s">
        <v>22</v>
      </c>
      <c r="N805" s="3" t="s">
        <v>114</v>
      </c>
      <c r="O805" s="20" t="str">
        <f>VLOOKUP(CONCATENATE($M805,$N805),Curriculos!$A$2:$J$332,4,FALSE)</f>
        <v>ECONOMIA V (Economia do Setor Público)</v>
      </c>
      <c r="P805" s="21" t="str">
        <f>VLOOKUP(CONCATENATE($M805,$N805),Curriculos!$A$2:$J$332,5,FALSE)</f>
        <v>OP</v>
      </c>
      <c r="Q805" s="21" t="e">
        <f>VLOOKUP($N805,Oferta!$D$2:$P$100,5,FALSE)</f>
        <v>#N/A</v>
      </c>
      <c r="R805" s="21">
        <f>VLOOKUP(CONCATENATE($M805,$N805),Curriculos!$A$2:$J$332,8,FALSE)</f>
        <v>30</v>
      </c>
      <c r="S805" s="5" t="s">
        <v>45</v>
      </c>
      <c r="T805" s="22" t="s">
        <v>24</v>
      </c>
      <c r="U805" s="21" t="str">
        <f>VLOOKUP(CONCATENATE($M805,$N805),Curriculos!$A$2:$J$332,10,FALSE)</f>
        <v>DCEC</v>
      </c>
      <c r="V805" s="20" t="e">
        <f>VLOOKUP(CONCATENATE($M805,$N805,$T805),Oferta!$B$2:$R$360,17,FALSE)</f>
        <v>#N/A</v>
      </c>
      <c r="W805" s="20" t="e">
        <f>VLOOKUP(CONCATENATE($M805,$N805,$T805),Oferta!$B$2:$Q$360,12,FALSE)</f>
        <v>#N/A</v>
      </c>
      <c r="X805" s="22"/>
      <c r="Y805" s="23" t="e">
        <f>VLOOKUP(CONCATENATE($W805,$X805),Mtz_Horarios!$E$2:$H$92,2,FALSE)</f>
        <v>#N/A</v>
      </c>
      <c r="Z805" s="23" t="e">
        <f>VLOOKUP(CONCATENATE($W805,$X805),Mtz_Horarios!$E$2:$H$92,3,FALSE)</f>
        <v>#N/A</v>
      </c>
      <c r="AA805" s="24" t="e">
        <f>VLOOKUP(CONCATENATE($W805,$X805),Mtz_Horarios!$E$2:$H$92,4,FALSE)</f>
        <v>#N/A</v>
      </c>
      <c r="AB805" s="20" t="e">
        <f>VLOOKUP(CONCATENATE($M805,$N805,$T805),Oferta!$B$2:$Q$360,16,FALSE)</f>
        <v>#N/A</v>
      </c>
      <c r="AC805" s="20" t="e">
        <f>VLOOKUP(CONCATENATE($M805,$N805,$T805),Oferta!$B$2:$Q$360,15,FALSE)</f>
        <v>#N/A</v>
      </c>
      <c r="AI805" s="5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12"/>
      <c r="AW805" s="12"/>
    </row>
    <row r="806" spans="1:49" ht="15" customHeight="1">
      <c r="A806" s="12"/>
      <c r="B806" s="12"/>
      <c r="C806" s="12"/>
      <c r="D806" s="12"/>
      <c r="E806" s="12"/>
      <c r="F806" s="12"/>
      <c r="G806" s="12"/>
      <c r="H806" s="12" t="e">
        <f t="shared" si="12"/>
        <v>#N/A</v>
      </c>
      <c r="I806" s="12" t="e">
        <f>VLOOKUP(CONCATENATE(N806,T806),Simulador!$H$26:$H$33,1,FALSE)</f>
        <v>#N/A</v>
      </c>
      <c r="J806" s="12" t="e">
        <f t="shared" si="13"/>
        <v>#N/A</v>
      </c>
      <c r="K806" s="13" t="e">
        <f t="shared" si="14"/>
        <v>#N/A</v>
      </c>
      <c r="L806" s="12" t="e">
        <f t="shared" si="15"/>
        <v>#N/A</v>
      </c>
      <c r="M806" s="14" t="s">
        <v>25</v>
      </c>
      <c r="N806" s="3" t="s">
        <v>115</v>
      </c>
      <c r="O806" s="20" t="str">
        <f>VLOOKUP(CONCATENATE($M806,$N806),Curriculos!$A$2:$J$332,4,FALSE)</f>
        <v>ECONOMIA VI - (Econometria I)</v>
      </c>
      <c r="P806" s="21" t="str">
        <f>VLOOKUP(CONCATENATE($M806,$N806),Curriculos!$A$2:$J$332,5,FALSE)</f>
        <v>OP</v>
      </c>
      <c r="Q806" s="21" t="e">
        <f>VLOOKUP($N806,Oferta!$D$2:$P$100,5,FALSE)</f>
        <v>#N/A</v>
      </c>
      <c r="R806" s="21">
        <f>VLOOKUP(CONCATENATE($M806,$N806),Curriculos!$A$2:$J$332,8,FALSE)</f>
        <v>30</v>
      </c>
      <c r="S806" s="5" t="s">
        <v>45</v>
      </c>
      <c r="T806" s="22" t="s">
        <v>29</v>
      </c>
      <c r="U806" s="21" t="str">
        <f>VLOOKUP(CONCATENATE($M806,$N806),Curriculos!$A$2:$J$332,10,FALSE)</f>
        <v>DCEC</v>
      </c>
      <c r="V806" s="20" t="e">
        <f>VLOOKUP(CONCATENATE($M806,$N806,$T806),Oferta!$B$2:$R$360,17,FALSE)</f>
        <v>#N/A</v>
      </c>
      <c r="W806" s="20" t="e">
        <f>VLOOKUP(CONCATENATE($M806,$N806,$T806),Oferta!$B$2:$Q$360,12,FALSE)</f>
        <v>#N/A</v>
      </c>
      <c r="X806" s="22"/>
      <c r="Y806" s="23" t="e">
        <f>VLOOKUP(CONCATENATE($W806,$X806),Mtz_Horarios!$E$2:$H$92,2,FALSE)</f>
        <v>#N/A</v>
      </c>
      <c r="Z806" s="23" t="e">
        <f>VLOOKUP(CONCATENATE($W806,$X806),Mtz_Horarios!$E$2:$H$92,3,FALSE)</f>
        <v>#N/A</v>
      </c>
      <c r="AA806" s="24" t="e">
        <f>VLOOKUP(CONCATENATE($W806,$X806),Mtz_Horarios!$E$2:$H$92,4,FALSE)</f>
        <v>#N/A</v>
      </c>
      <c r="AB806" s="20" t="e">
        <f>VLOOKUP(CONCATENATE($M806,$N806,$T806),Oferta!$B$2:$Q$360,16,FALSE)</f>
        <v>#N/A</v>
      </c>
      <c r="AC806" s="20" t="e">
        <f>VLOOKUP(CONCATENATE($M806,$N806,$T806),Oferta!$B$2:$Q$360,15,FALSE)</f>
        <v>#N/A</v>
      </c>
      <c r="AI806" s="5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12"/>
      <c r="AW806" s="12"/>
    </row>
    <row r="807" spans="1:49" ht="15" customHeight="1">
      <c r="A807" s="12"/>
      <c r="B807" s="12"/>
      <c r="C807" s="12"/>
      <c r="D807" s="12"/>
      <c r="E807" s="12"/>
      <c r="F807" s="12"/>
      <c r="G807" s="12"/>
      <c r="H807" s="12" t="e">
        <f t="shared" si="12"/>
        <v>#N/A</v>
      </c>
      <c r="I807" s="12" t="e">
        <f>VLOOKUP(CONCATENATE(N807,T807),Simulador!$H$26:$H$33,1,FALSE)</f>
        <v>#N/A</v>
      </c>
      <c r="J807" s="12" t="e">
        <f t="shared" si="13"/>
        <v>#N/A</v>
      </c>
      <c r="K807" s="13" t="e">
        <f t="shared" si="14"/>
        <v>#N/A</v>
      </c>
      <c r="L807" s="12" t="e">
        <f t="shared" si="15"/>
        <v>#N/A</v>
      </c>
      <c r="M807" s="14" t="s">
        <v>25</v>
      </c>
      <c r="N807" s="3" t="s">
        <v>115</v>
      </c>
      <c r="O807" s="20" t="str">
        <f>VLOOKUP(CONCATENATE($M807,$N807),Curriculos!$A$2:$J$332,4,FALSE)</f>
        <v>ECONOMIA VI - (Econometria I)</v>
      </c>
      <c r="P807" s="21" t="str">
        <f>VLOOKUP(CONCATENATE($M807,$N807),Curriculos!$A$2:$J$332,5,FALSE)</f>
        <v>OP</v>
      </c>
      <c r="Q807" s="21" t="e">
        <f>VLOOKUP($N807,Oferta!$D$2:$P$100,5,FALSE)</f>
        <v>#N/A</v>
      </c>
      <c r="R807" s="21">
        <f>VLOOKUP(CONCATENATE($M807,$N807),Curriculos!$A$2:$J$332,8,FALSE)</f>
        <v>30</v>
      </c>
      <c r="S807" s="5" t="s">
        <v>45</v>
      </c>
      <c r="T807" s="22" t="s">
        <v>29</v>
      </c>
      <c r="U807" s="21" t="str">
        <f>VLOOKUP(CONCATENATE($M807,$N807),Curriculos!$A$2:$J$332,10,FALSE)</f>
        <v>DCEC</v>
      </c>
      <c r="V807" s="20" t="e">
        <f>VLOOKUP(CONCATENATE($M807,$N807,$T807),Oferta!$B$2:$R$360,17,FALSE)</f>
        <v>#N/A</v>
      </c>
      <c r="W807" s="20" t="e">
        <f>VLOOKUP(CONCATENATE($M807,$N807,$T807),Oferta!$B$2:$Q$360,12,FALSE)</f>
        <v>#N/A</v>
      </c>
      <c r="X807" s="22"/>
      <c r="Y807" s="23" t="e">
        <f>VLOOKUP(CONCATENATE($W807,$X807),Mtz_Horarios!$E$2:$H$92,2,FALSE)</f>
        <v>#N/A</v>
      </c>
      <c r="Z807" s="23" t="e">
        <f>VLOOKUP(CONCATENATE($W807,$X807),Mtz_Horarios!$E$2:$H$92,3,FALSE)</f>
        <v>#N/A</v>
      </c>
      <c r="AA807" s="24" t="e">
        <f>VLOOKUP(CONCATENATE($W807,$X807),Mtz_Horarios!$E$2:$H$92,4,FALSE)</f>
        <v>#N/A</v>
      </c>
      <c r="AB807" s="20" t="e">
        <f>VLOOKUP(CONCATENATE($M807,$N807,$T807),Oferta!$B$2:$Q$360,16,FALSE)</f>
        <v>#N/A</v>
      </c>
      <c r="AC807" s="20" t="e">
        <f>VLOOKUP(CONCATENATE($M807,$N807,$T807),Oferta!$B$2:$Q$360,15,FALSE)</f>
        <v>#N/A</v>
      </c>
      <c r="AI807" s="5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12"/>
      <c r="AW807" s="12"/>
    </row>
    <row r="808" spans="1:49" ht="15" customHeight="1">
      <c r="A808" s="12"/>
      <c r="B808" s="12"/>
      <c r="C808" s="12"/>
      <c r="D808" s="12"/>
      <c r="E808" s="12"/>
      <c r="F808" s="12"/>
      <c r="G808" s="12"/>
      <c r="H808" s="12" t="e">
        <f t="shared" si="12"/>
        <v>#N/A</v>
      </c>
      <c r="I808" s="12" t="e">
        <f>VLOOKUP(CONCATENATE(N808,T808),Simulador!$H$26:$H$33,1,FALSE)</f>
        <v>#N/A</v>
      </c>
      <c r="J808" s="12" t="e">
        <f t="shared" si="13"/>
        <v>#N/A</v>
      </c>
      <c r="K808" s="13" t="e">
        <f t="shared" si="14"/>
        <v>#N/A</v>
      </c>
      <c r="L808" s="12" t="e">
        <f t="shared" si="15"/>
        <v>#N/A</v>
      </c>
      <c r="M808" s="14" t="s">
        <v>22</v>
      </c>
      <c r="N808" s="3" t="s">
        <v>115</v>
      </c>
      <c r="O808" s="20" t="str">
        <f>VLOOKUP(CONCATENATE($M808,$N808),Curriculos!$A$2:$J$332,4,FALSE)</f>
        <v>ECONOMIA VI - (Econometria I)</v>
      </c>
      <c r="P808" s="21" t="str">
        <f>VLOOKUP(CONCATENATE($M808,$N808),Curriculos!$A$2:$J$332,5,FALSE)</f>
        <v>OP</v>
      </c>
      <c r="Q808" s="21" t="e">
        <f>VLOOKUP($N808,Oferta!$D$2:$P$100,5,FALSE)</f>
        <v>#N/A</v>
      </c>
      <c r="R808" s="21">
        <f>VLOOKUP(CONCATENATE($M808,$N808),Curriculos!$A$2:$J$332,8,FALSE)</f>
        <v>30</v>
      </c>
      <c r="S808" s="5" t="s">
        <v>45</v>
      </c>
      <c r="T808" s="22" t="s">
        <v>24</v>
      </c>
      <c r="U808" s="21" t="str">
        <f>VLOOKUP(CONCATENATE($M808,$N808),Curriculos!$A$2:$J$332,10,FALSE)</f>
        <v>DCEC</v>
      </c>
      <c r="V808" s="20" t="e">
        <f>VLOOKUP(CONCATENATE($M808,$N808,$T808),Oferta!$B$2:$R$360,17,FALSE)</f>
        <v>#N/A</v>
      </c>
      <c r="W808" s="20" t="e">
        <f>VLOOKUP(CONCATENATE($M808,$N808,$T808),Oferta!$B$2:$Q$360,12,FALSE)</f>
        <v>#N/A</v>
      </c>
      <c r="X808" s="22"/>
      <c r="Y808" s="23" t="e">
        <f>VLOOKUP(CONCATENATE($W808,$X808),Mtz_Horarios!$E$2:$H$92,2,FALSE)</f>
        <v>#N/A</v>
      </c>
      <c r="Z808" s="23" t="e">
        <f>VLOOKUP(CONCATENATE($W808,$X808),Mtz_Horarios!$E$2:$H$92,3,FALSE)</f>
        <v>#N/A</v>
      </c>
      <c r="AA808" s="24" t="e">
        <f>VLOOKUP(CONCATENATE($W808,$X808),Mtz_Horarios!$E$2:$H$92,4,FALSE)</f>
        <v>#N/A</v>
      </c>
      <c r="AB808" s="20" t="e">
        <f>VLOOKUP(CONCATENATE($M808,$N808,$T808),Oferta!$B$2:$Q$360,16,FALSE)</f>
        <v>#N/A</v>
      </c>
      <c r="AC808" s="20" t="e">
        <f>VLOOKUP(CONCATENATE($M808,$N808,$T808),Oferta!$B$2:$Q$360,15,FALSE)</f>
        <v>#N/A</v>
      </c>
      <c r="AI808" s="5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12"/>
      <c r="AW808" s="12"/>
    </row>
    <row r="809" spans="1:49" ht="15" customHeight="1">
      <c r="A809" s="12"/>
      <c r="B809" s="12"/>
      <c r="C809" s="12"/>
      <c r="D809" s="12"/>
      <c r="E809" s="12"/>
      <c r="F809" s="12"/>
      <c r="G809" s="12"/>
      <c r="H809" s="12" t="e">
        <f t="shared" si="12"/>
        <v>#N/A</v>
      </c>
      <c r="I809" s="12" t="e">
        <f>VLOOKUP(CONCATENATE(N809,T809),Simulador!$H$26:$H$33,1,FALSE)</f>
        <v>#N/A</v>
      </c>
      <c r="J809" s="12" t="e">
        <f t="shared" si="13"/>
        <v>#N/A</v>
      </c>
      <c r="K809" s="13" t="e">
        <f t="shared" si="14"/>
        <v>#N/A</v>
      </c>
      <c r="L809" s="12" t="e">
        <f t="shared" si="15"/>
        <v>#N/A</v>
      </c>
      <c r="M809" s="14" t="s">
        <v>22</v>
      </c>
      <c r="N809" s="3" t="s">
        <v>115</v>
      </c>
      <c r="O809" s="20" t="str">
        <f>VLOOKUP(CONCATENATE($M809,$N809),Curriculos!$A$2:$J$332,4,FALSE)</f>
        <v>ECONOMIA VI - (Econometria I)</v>
      </c>
      <c r="P809" s="21" t="str">
        <f>VLOOKUP(CONCATENATE($M809,$N809),Curriculos!$A$2:$J$332,5,FALSE)</f>
        <v>OP</v>
      </c>
      <c r="Q809" s="21" t="e">
        <f>VLOOKUP($N809,Oferta!$D$2:$P$100,5,FALSE)</f>
        <v>#N/A</v>
      </c>
      <c r="R809" s="21">
        <f>VLOOKUP(CONCATENATE($M809,$N809),Curriculos!$A$2:$J$332,8,FALSE)</f>
        <v>30</v>
      </c>
      <c r="S809" s="5" t="s">
        <v>45</v>
      </c>
      <c r="T809" s="22" t="s">
        <v>24</v>
      </c>
      <c r="U809" s="21" t="str">
        <f>VLOOKUP(CONCATENATE($M809,$N809),Curriculos!$A$2:$J$332,10,FALSE)</f>
        <v>DCEC</v>
      </c>
      <c r="V809" s="20" t="e">
        <f>VLOOKUP(CONCATENATE($M809,$N809,$T809),Oferta!$B$2:$R$360,17,FALSE)</f>
        <v>#N/A</v>
      </c>
      <c r="W809" s="20" t="e">
        <f>VLOOKUP(CONCATENATE($M809,$N809,$T809),Oferta!$B$2:$Q$360,12,FALSE)</f>
        <v>#N/A</v>
      </c>
      <c r="X809" s="22"/>
      <c r="Y809" s="23" t="e">
        <f>VLOOKUP(CONCATENATE($W809,$X809),Mtz_Horarios!$E$2:$H$92,2,FALSE)</f>
        <v>#N/A</v>
      </c>
      <c r="Z809" s="23" t="e">
        <f>VLOOKUP(CONCATENATE($W809,$X809),Mtz_Horarios!$E$2:$H$92,3,FALSE)</f>
        <v>#N/A</v>
      </c>
      <c r="AA809" s="24" t="e">
        <f>VLOOKUP(CONCATENATE($W809,$X809),Mtz_Horarios!$E$2:$H$92,4,FALSE)</f>
        <v>#N/A</v>
      </c>
      <c r="AB809" s="20" t="e">
        <f>VLOOKUP(CONCATENATE($M809,$N809,$T809),Oferta!$B$2:$Q$360,16,FALSE)</f>
        <v>#N/A</v>
      </c>
      <c r="AC809" s="20" t="e">
        <f>VLOOKUP(CONCATENATE($M809,$N809,$T809),Oferta!$B$2:$Q$360,15,FALSE)</f>
        <v>#N/A</v>
      </c>
      <c r="AI809" s="5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12"/>
      <c r="AW809" s="12"/>
    </row>
    <row r="810" spans="1:49" ht="15" customHeight="1">
      <c r="A810" s="12"/>
      <c r="B810" s="12"/>
      <c r="C810" s="12"/>
      <c r="D810" s="12"/>
      <c r="E810" s="12"/>
      <c r="F810" s="12"/>
      <c r="G810" s="12"/>
      <c r="H810" s="12" t="e">
        <f t="shared" si="12"/>
        <v>#N/A</v>
      </c>
      <c r="I810" s="12" t="e">
        <f>VLOOKUP(CONCATENATE(N810,T810),Simulador!$H$26:$H$33,1,FALSE)</f>
        <v>#N/A</v>
      </c>
      <c r="J810" s="12" t="e">
        <f t="shared" si="13"/>
        <v>#N/A</v>
      </c>
      <c r="K810" s="13" t="e">
        <f t="shared" si="14"/>
        <v>#N/A</v>
      </c>
      <c r="L810" s="12" t="e">
        <f t="shared" si="15"/>
        <v>#N/A</v>
      </c>
      <c r="M810" s="14" t="s">
        <v>22</v>
      </c>
      <c r="N810" s="3" t="s">
        <v>56</v>
      </c>
      <c r="O810" s="20" t="str">
        <f>VLOOKUP(CONCATENATE($M810,$N810),Curriculos!$A$2:$J$332,4,FALSE)</f>
        <v>ECONOMIA VII (Internacional II)</v>
      </c>
      <c r="P810" s="21" t="str">
        <f>VLOOKUP(CONCATENATE($M810,$N810),Curriculos!$A$2:$J$332,5,FALSE)</f>
        <v>OP</v>
      </c>
      <c r="Q810" s="21" t="e">
        <f>VLOOKUP($N810,Oferta!$D$2:$P$100,5,FALSE)</f>
        <v>#N/A</v>
      </c>
      <c r="R810" s="21">
        <f>VLOOKUP(CONCATENATE($M810,$N810),Curriculos!$A$2:$J$332,8,FALSE)</f>
        <v>30</v>
      </c>
      <c r="S810" s="5" t="s">
        <v>45</v>
      </c>
      <c r="T810" s="22" t="s">
        <v>24</v>
      </c>
      <c r="U810" s="21" t="str">
        <f>VLOOKUP(CONCATENATE($M810,$N810),Curriculos!$A$2:$J$332,10,FALSE)</f>
        <v>DCEC</v>
      </c>
      <c r="V810" s="20" t="e">
        <f>VLOOKUP(CONCATENATE($M810,$N810,$T810),Oferta!$B$2:$R$360,17,FALSE)</f>
        <v>#N/A</v>
      </c>
      <c r="W810" s="20" t="e">
        <f>VLOOKUP(CONCATENATE($M810,$N810,$T810),Oferta!$B$2:$Q$360,12,FALSE)</f>
        <v>#N/A</v>
      </c>
      <c r="X810" s="22"/>
      <c r="Y810" s="23" t="e">
        <f>VLOOKUP(CONCATENATE($W810,$X810),Mtz_Horarios!$E$2:$H$92,2,FALSE)</f>
        <v>#N/A</v>
      </c>
      <c r="Z810" s="23" t="e">
        <f>VLOOKUP(CONCATENATE($W810,$X810),Mtz_Horarios!$E$2:$H$92,3,FALSE)</f>
        <v>#N/A</v>
      </c>
      <c r="AA810" s="24" t="e">
        <f>VLOOKUP(CONCATENATE($W810,$X810),Mtz_Horarios!$E$2:$H$92,4,FALSE)</f>
        <v>#N/A</v>
      </c>
      <c r="AB810" s="20" t="e">
        <f>VLOOKUP(CONCATENATE($M810,$N810,$T810),Oferta!$B$2:$Q$360,16,FALSE)</f>
        <v>#N/A</v>
      </c>
      <c r="AC810" s="20" t="e">
        <f>VLOOKUP(CONCATENATE($M810,$N810,$T810),Oferta!$B$2:$Q$360,15,FALSE)</f>
        <v>#N/A</v>
      </c>
      <c r="AI810" s="5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12"/>
      <c r="AW810" s="12"/>
    </row>
    <row r="811" spans="1:49" ht="15" customHeight="1">
      <c r="A811" s="12"/>
      <c r="B811" s="12"/>
      <c r="C811" s="12"/>
      <c r="D811" s="12"/>
      <c r="E811" s="12"/>
      <c r="F811" s="12"/>
      <c r="G811" s="12"/>
      <c r="H811" s="12" t="e">
        <f t="shared" si="12"/>
        <v>#N/A</v>
      </c>
      <c r="I811" s="12" t="e">
        <f>VLOOKUP(CONCATENATE(N811,T811),Simulador!$H$26:$H$33,1,FALSE)</f>
        <v>#N/A</v>
      </c>
      <c r="J811" s="12" t="e">
        <f t="shared" si="13"/>
        <v>#N/A</v>
      </c>
      <c r="K811" s="13" t="e">
        <f t="shared" si="14"/>
        <v>#N/A</v>
      </c>
      <c r="L811" s="12" t="e">
        <f t="shared" si="15"/>
        <v>#N/A</v>
      </c>
      <c r="M811" s="14" t="s">
        <v>22</v>
      </c>
      <c r="N811" s="3" t="s">
        <v>56</v>
      </c>
      <c r="O811" s="20" t="str">
        <f>VLOOKUP(CONCATENATE($M811,$N811),Curriculos!$A$2:$J$332,4,FALSE)</f>
        <v>ECONOMIA VII (Internacional II)</v>
      </c>
      <c r="P811" s="21" t="str">
        <f>VLOOKUP(CONCATENATE($M811,$N811),Curriculos!$A$2:$J$332,5,FALSE)</f>
        <v>OP</v>
      </c>
      <c r="Q811" s="21" t="e">
        <f>VLOOKUP($N811,Oferta!$D$2:$P$100,5,FALSE)</f>
        <v>#N/A</v>
      </c>
      <c r="R811" s="21">
        <f>VLOOKUP(CONCATENATE($M811,$N811),Curriculos!$A$2:$J$332,8,FALSE)</f>
        <v>30</v>
      </c>
      <c r="S811" s="5" t="s">
        <v>45</v>
      </c>
      <c r="T811" s="22" t="s">
        <v>24</v>
      </c>
      <c r="U811" s="21" t="str">
        <f>VLOOKUP(CONCATENATE($M811,$N811),Curriculos!$A$2:$J$332,10,FALSE)</f>
        <v>DCEC</v>
      </c>
      <c r="V811" s="20" t="e">
        <f>VLOOKUP(CONCATENATE($M811,$N811,$T811),Oferta!$B$2:$R$360,17,FALSE)</f>
        <v>#N/A</v>
      </c>
      <c r="W811" s="20" t="e">
        <f>VLOOKUP(CONCATENATE($M811,$N811,$T811),Oferta!$B$2:$Q$360,12,FALSE)</f>
        <v>#N/A</v>
      </c>
      <c r="X811" s="22"/>
      <c r="Y811" s="23" t="e">
        <f>VLOOKUP(CONCATENATE($W811,$X811),Mtz_Horarios!$E$2:$H$92,2,FALSE)</f>
        <v>#N/A</v>
      </c>
      <c r="Z811" s="23" t="e">
        <f>VLOOKUP(CONCATENATE($W811,$X811),Mtz_Horarios!$E$2:$H$92,3,FALSE)</f>
        <v>#N/A</v>
      </c>
      <c r="AA811" s="24" t="e">
        <f>VLOOKUP(CONCATENATE($W811,$X811),Mtz_Horarios!$E$2:$H$92,4,FALSE)</f>
        <v>#N/A</v>
      </c>
      <c r="AB811" s="20" t="e">
        <f>VLOOKUP(CONCATENATE($M811,$N811,$T811),Oferta!$B$2:$Q$360,16,FALSE)</f>
        <v>#N/A</v>
      </c>
      <c r="AC811" s="20" t="e">
        <f>VLOOKUP(CONCATENATE($M811,$N811,$T811),Oferta!$B$2:$Q$360,15,FALSE)</f>
        <v>#N/A</v>
      </c>
      <c r="AI811" s="5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12"/>
      <c r="AW811" s="12"/>
    </row>
    <row r="812" spans="1:49" ht="15" customHeight="1">
      <c r="A812" s="12"/>
      <c r="B812" s="12"/>
      <c r="C812" s="12"/>
      <c r="D812" s="12"/>
      <c r="E812" s="12"/>
      <c r="F812" s="12"/>
      <c r="G812" s="12"/>
      <c r="H812" s="12" t="e">
        <f t="shared" si="12"/>
        <v>#N/A</v>
      </c>
      <c r="I812" s="12" t="e">
        <f>VLOOKUP(CONCATENATE(N812,T812),Simulador!$H$26:$H$33,1,FALSE)</f>
        <v>#N/A</v>
      </c>
      <c r="J812" s="12" t="e">
        <f t="shared" si="13"/>
        <v>#N/A</v>
      </c>
      <c r="K812" s="13" t="e">
        <f t="shared" si="14"/>
        <v>#N/A</v>
      </c>
      <c r="L812" s="12" t="e">
        <f t="shared" si="15"/>
        <v>#N/A</v>
      </c>
      <c r="M812" s="14" t="s">
        <v>25</v>
      </c>
      <c r="N812" s="3" t="s">
        <v>116</v>
      </c>
      <c r="O812" s="20" t="str">
        <f>VLOOKUP(CONCATENATE($M812,$N812),Curriculos!$A$2:$J$332,4,FALSE)</f>
        <v>ECONOMIA VIII (Técnica II)</v>
      </c>
      <c r="P812" s="21" t="str">
        <f>VLOOKUP(CONCATENATE($M812,$N812),Curriculos!$A$2:$J$332,5,FALSE)</f>
        <v>OP</v>
      </c>
      <c r="Q812" s="21" t="e">
        <f>VLOOKUP($N812,Oferta!$D$2:$P$100,5,FALSE)</f>
        <v>#N/A</v>
      </c>
      <c r="R812" s="21">
        <f>VLOOKUP(CONCATENATE($M812,$N812),Curriculos!$A$2:$J$332,8,FALSE)</f>
        <v>30</v>
      </c>
      <c r="S812" s="5" t="s">
        <v>45</v>
      </c>
      <c r="T812" s="22" t="s">
        <v>29</v>
      </c>
      <c r="U812" s="21" t="str">
        <f>VLOOKUP(CONCATENATE($M812,$N812),Curriculos!$A$2:$J$332,10,FALSE)</f>
        <v>DCEC</v>
      </c>
      <c r="V812" s="20" t="e">
        <f>VLOOKUP(CONCATENATE($M812,$N812,$T812),Oferta!$B$2:$R$360,17,FALSE)</f>
        <v>#N/A</v>
      </c>
      <c r="W812" s="20" t="e">
        <f>VLOOKUP(CONCATENATE($M812,$N812,$T812),Oferta!$B$2:$Q$360,12,FALSE)</f>
        <v>#N/A</v>
      </c>
      <c r="X812" s="22"/>
      <c r="Y812" s="23" t="e">
        <f>VLOOKUP(CONCATENATE($W812,$X812),Mtz_Horarios!$E$2:$H$92,2,FALSE)</f>
        <v>#N/A</v>
      </c>
      <c r="Z812" s="23" t="e">
        <f>VLOOKUP(CONCATENATE($W812,$X812),Mtz_Horarios!$E$2:$H$92,3,FALSE)</f>
        <v>#N/A</v>
      </c>
      <c r="AA812" s="24" t="e">
        <f>VLOOKUP(CONCATENATE($W812,$X812),Mtz_Horarios!$E$2:$H$92,4,FALSE)</f>
        <v>#N/A</v>
      </c>
      <c r="AB812" s="20" t="e">
        <f>VLOOKUP(CONCATENATE($M812,$N812,$T812),Oferta!$B$2:$Q$360,16,FALSE)</f>
        <v>#N/A</v>
      </c>
      <c r="AC812" s="20" t="e">
        <f>VLOOKUP(CONCATENATE($M812,$N812,$T812),Oferta!$B$2:$Q$360,15,FALSE)</f>
        <v>#N/A</v>
      </c>
      <c r="AI812" s="5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12"/>
      <c r="AW812" s="12"/>
    </row>
    <row r="813" spans="1:49" ht="15" customHeight="1">
      <c r="A813" s="12"/>
      <c r="B813" s="12"/>
      <c r="C813" s="12"/>
      <c r="D813" s="12"/>
      <c r="E813" s="12"/>
      <c r="F813" s="12"/>
      <c r="G813" s="12"/>
      <c r="H813" s="12" t="e">
        <f t="shared" si="12"/>
        <v>#N/A</v>
      </c>
      <c r="I813" s="12" t="e">
        <f>VLOOKUP(CONCATENATE(N813,T813),Simulador!$H$26:$H$33,1,FALSE)</f>
        <v>#N/A</v>
      </c>
      <c r="J813" s="12" t="e">
        <f t="shared" si="13"/>
        <v>#N/A</v>
      </c>
      <c r="K813" s="13" t="e">
        <f t="shared" si="14"/>
        <v>#N/A</v>
      </c>
      <c r="L813" s="12" t="e">
        <f t="shared" si="15"/>
        <v>#N/A</v>
      </c>
      <c r="M813" s="14" t="s">
        <v>25</v>
      </c>
      <c r="N813" s="3" t="s">
        <v>116</v>
      </c>
      <c r="O813" s="20" t="str">
        <f>VLOOKUP(CONCATENATE($M813,$N813),Curriculos!$A$2:$J$332,4,FALSE)</f>
        <v>ECONOMIA VIII (Técnica II)</v>
      </c>
      <c r="P813" s="21" t="str">
        <f>VLOOKUP(CONCATENATE($M813,$N813),Curriculos!$A$2:$J$332,5,FALSE)</f>
        <v>OP</v>
      </c>
      <c r="Q813" s="21" t="e">
        <f>VLOOKUP($N813,Oferta!$D$2:$P$100,5,FALSE)</f>
        <v>#N/A</v>
      </c>
      <c r="R813" s="21">
        <f>VLOOKUP(CONCATENATE($M813,$N813),Curriculos!$A$2:$J$332,8,FALSE)</f>
        <v>30</v>
      </c>
      <c r="S813" s="5" t="s">
        <v>45</v>
      </c>
      <c r="T813" s="22" t="s">
        <v>29</v>
      </c>
      <c r="U813" s="21" t="str">
        <f>VLOOKUP(CONCATENATE($M813,$N813),Curriculos!$A$2:$J$332,10,FALSE)</f>
        <v>DCEC</v>
      </c>
      <c r="V813" s="20" t="e">
        <f>VLOOKUP(CONCATENATE($M813,$N813,$T813),Oferta!$B$2:$R$360,17,FALSE)</f>
        <v>#N/A</v>
      </c>
      <c r="W813" s="20" t="e">
        <f>VLOOKUP(CONCATENATE($M813,$N813,$T813),Oferta!$B$2:$Q$360,12,FALSE)</f>
        <v>#N/A</v>
      </c>
      <c r="X813" s="22"/>
      <c r="Y813" s="23" t="e">
        <f>VLOOKUP(CONCATENATE($W813,$X813),Mtz_Horarios!$E$2:$H$92,2,FALSE)</f>
        <v>#N/A</v>
      </c>
      <c r="Z813" s="23" t="e">
        <f>VLOOKUP(CONCATENATE($W813,$X813),Mtz_Horarios!$E$2:$H$92,3,FALSE)</f>
        <v>#N/A</v>
      </c>
      <c r="AA813" s="24" t="e">
        <f>VLOOKUP(CONCATENATE($W813,$X813),Mtz_Horarios!$E$2:$H$92,4,FALSE)</f>
        <v>#N/A</v>
      </c>
      <c r="AB813" s="20" t="e">
        <f>VLOOKUP(CONCATENATE($M813,$N813,$T813),Oferta!$B$2:$Q$360,16,FALSE)</f>
        <v>#N/A</v>
      </c>
      <c r="AC813" s="20" t="e">
        <f>VLOOKUP(CONCATENATE($M813,$N813,$T813),Oferta!$B$2:$Q$360,15,FALSE)</f>
        <v>#N/A</v>
      </c>
      <c r="AI813" s="5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12"/>
      <c r="AW813" s="12"/>
    </row>
    <row r="814" spans="1:49" ht="15" customHeight="1">
      <c r="A814" s="12"/>
      <c r="B814" s="12"/>
      <c r="C814" s="12"/>
      <c r="D814" s="12"/>
      <c r="E814" s="12"/>
      <c r="F814" s="12"/>
      <c r="G814" s="12"/>
      <c r="H814" s="12" t="e">
        <f t="shared" si="12"/>
        <v>#N/A</v>
      </c>
      <c r="I814" s="12" t="e">
        <f>VLOOKUP(CONCATENATE(N814,T814),Simulador!$H$26:$H$33,1,FALSE)</f>
        <v>#N/A</v>
      </c>
      <c r="J814" s="12" t="e">
        <f t="shared" si="13"/>
        <v>#N/A</v>
      </c>
      <c r="K814" s="13" t="e">
        <f t="shared" si="14"/>
        <v>#N/A</v>
      </c>
      <c r="L814" s="12" t="e">
        <f t="shared" si="15"/>
        <v>#N/A</v>
      </c>
      <c r="M814" s="14" t="s">
        <v>22</v>
      </c>
      <c r="N814" s="3" t="s">
        <v>116</v>
      </c>
      <c r="O814" s="20" t="str">
        <f>VLOOKUP(CONCATENATE($M814,$N814),Curriculos!$A$2:$J$332,4,FALSE)</f>
        <v>ECONOMIA VIII (Técnica II)</v>
      </c>
      <c r="P814" s="21" t="str">
        <f>VLOOKUP(CONCATENATE($M814,$N814),Curriculos!$A$2:$J$332,5,FALSE)</f>
        <v>OP</v>
      </c>
      <c r="Q814" s="21" t="e">
        <f>VLOOKUP($N814,Oferta!$D$2:$P$100,5,FALSE)</f>
        <v>#N/A</v>
      </c>
      <c r="R814" s="21">
        <f>VLOOKUP(CONCATENATE($M814,$N814),Curriculos!$A$2:$J$332,8,FALSE)</f>
        <v>30</v>
      </c>
      <c r="S814" s="5" t="s">
        <v>45</v>
      </c>
      <c r="T814" s="22" t="s">
        <v>24</v>
      </c>
      <c r="U814" s="21" t="str">
        <f>VLOOKUP(CONCATENATE($M814,$N814),Curriculos!$A$2:$J$332,10,FALSE)</f>
        <v>DCEC</v>
      </c>
      <c r="V814" s="20" t="e">
        <f>VLOOKUP(CONCATENATE($M814,$N814,$T814),Oferta!$B$2:$R$360,17,FALSE)</f>
        <v>#N/A</v>
      </c>
      <c r="W814" s="20" t="e">
        <f>VLOOKUP(CONCATENATE($M814,$N814,$T814),Oferta!$B$2:$Q$360,12,FALSE)</f>
        <v>#N/A</v>
      </c>
      <c r="X814" s="22"/>
      <c r="Y814" s="23" t="e">
        <f>VLOOKUP(CONCATENATE($W814,$X814),Mtz_Horarios!$E$2:$H$92,2,FALSE)</f>
        <v>#N/A</v>
      </c>
      <c r="Z814" s="23" t="e">
        <f>VLOOKUP(CONCATENATE($W814,$X814),Mtz_Horarios!$E$2:$H$92,3,FALSE)</f>
        <v>#N/A</v>
      </c>
      <c r="AA814" s="24" t="e">
        <f>VLOOKUP(CONCATENATE($W814,$X814),Mtz_Horarios!$E$2:$H$92,4,FALSE)</f>
        <v>#N/A</v>
      </c>
      <c r="AB814" s="20" t="e">
        <f>VLOOKUP(CONCATENATE($M814,$N814,$T814),Oferta!$B$2:$Q$360,16,FALSE)</f>
        <v>#N/A</v>
      </c>
      <c r="AC814" s="20" t="e">
        <f>VLOOKUP(CONCATENATE($M814,$N814,$T814),Oferta!$B$2:$Q$360,15,FALSE)</f>
        <v>#N/A</v>
      </c>
      <c r="AI814" s="5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12"/>
      <c r="AW814" s="12"/>
    </row>
    <row r="815" spans="1:49" ht="15" customHeight="1">
      <c r="A815" s="12"/>
      <c r="B815" s="12"/>
      <c r="C815" s="12"/>
      <c r="D815" s="12"/>
      <c r="E815" s="12"/>
      <c r="F815" s="12"/>
      <c r="G815" s="12"/>
      <c r="H815" s="12" t="e">
        <f t="shared" si="12"/>
        <v>#N/A</v>
      </c>
      <c r="I815" s="12" t="e">
        <f>VLOOKUP(CONCATENATE(N815,T815),Simulador!$H$26:$H$33,1,FALSE)</f>
        <v>#N/A</v>
      </c>
      <c r="J815" s="12" t="e">
        <f t="shared" si="13"/>
        <v>#N/A</v>
      </c>
      <c r="K815" s="13" t="e">
        <f t="shared" si="14"/>
        <v>#N/A</v>
      </c>
      <c r="L815" s="12" t="e">
        <f t="shared" si="15"/>
        <v>#N/A</v>
      </c>
      <c r="M815" s="14" t="s">
        <v>22</v>
      </c>
      <c r="N815" s="3" t="s">
        <v>116</v>
      </c>
      <c r="O815" s="20" t="str">
        <f>VLOOKUP(CONCATENATE($M815,$N815),Curriculos!$A$2:$J$332,4,FALSE)</f>
        <v>ECONOMIA VIII (Técnica II)</v>
      </c>
      <c r="P815" s="21" t="str">
        <f>VLOOKUP(CONCATENATE($M815,$N815),Curriculos!$A$2:$J$332,5,FALSE)</f>
        <v>OP</v>
      </c>
      <c r="Q815" s="21" t="e">
        <f>VLOOKUP($N815,Oferta!$D$2:$P$100,5,FALSE)</f>
        <v>#N/A</v>
      </c>
      <c r="R815" s="21">
        <f>VLOOKUP(CONCATENATE($M815,$N815),Curriculos!$A$2:$J$332,8,FALSE)</f>
        <v>30</v>
      </c>
      <c r="S815" s="5" t="s">
        <v>45</v>
      </c>
      <c r="T815" s="22" t="s">
        <v>24</v>
      </c>
      <c r="U815" s="21" t="str">
        <f>VLOOKUP(CONCATENATE($M815,$N815),Curriculos!$A$2:$J$332,10,FALSE)</f>
        <v>DCEC</v>
      </c>
      <c r="V815" s="20" t="e">
        <f>VLOOKUP(CONCATENATE($M815,$N815,$T815),Oferta!$B$2:$R$360,17,FALSE)</f>
        <v>#N/A</v>
      </c>
      <c r="W815" s="20" t="e">
        <f>VLOOKUP(CONCATENATE($M815,$N815,$T815),Oferta!$B$2:$Q$360,12,FALSE)</f>
        <v>#N/A</v>
      </c>
      <c r="X815" s="22"/>
      <c r="Y815" s="23" t="e">
        <f>VLOOKUP(CONCATENATE($W815,$X815),Mtz_Horarios!$E$2:$H$92,2,FALSE)</f>
        <v>#N/A</v>
      </c>
      <c r="Z815" s="23" t="e">
        <f>VLOOKUP(CONCATENATE($W815,$X815),Mtz_Horarios!$E$2:$H$92,3,FALSE)</f>
        <v>#N/A</v>
      </c>
      <c r="AA815" s="24" t="e">
        <f>VLOOKUP(CONCATENATE($W815,$X815),Mtz_Horarios!$E$2:$H$92,4,FALSE)</f>
        <v>#N/A</v>
      </c>
      <c r="AB815" s="20" t="e">
        <f>VLOOKUP(CONCATENATE($M815,$N815,$T815),Oferta!$B$2:$Q$360,16,FALSE)</f>
        <v>#N/A</v>
      </c>
      <c r="AC815" s="20" t="e">
        <f>VLOOKUP(CONCATENATE($M815,$N815,$T815),Oferta!$B$2:$Q$360,15,FALSE)</f>
        <v>#N/A</v>
      </c>
      <c r="AI815" s="5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12"/>
      <c r="AW815" s="12"/>
    </row>
    <row r="816" spans="1:49" ht="15" customHeight="1">
      <c r="A816" s="12"/>
      <c r="B816" s="12"/>
      <c r="C816" s="12"/>
      <c r="D816" s="12"/>
      <c r="E816" s="12"/>
      <c r="F816" s="12"/>
      <c r="G816" s="12"/>
      <c r="H816" s="12" t="e">
        <f t="shared" si="12"/>
        <v>#N/A</v>
      </c>
      <c r="I816" s="12" t="e">
        <f>VLOOKUP(CONCATENATE(N816,T816),Simulador!$H$26:$H$33,1,FALSE)</f>
        <v>#N/A</v>
      </c>
      <c r="J816" s="12" t="e">
        <f t="shared" si="13"/>
        <v>#N/A</v>
      </c>
      <c r="K816" s="13" t="e">
        <f t="shared" si="14"/>
        <v>#N/A</v>
      </c>
      <c r="L816" s="12" t="e">
        <f t="shared" si="15"/>
        <v>#N/A</v>
      </c>
      <c r="M816" s="14" t="s">
        <v>25</v>
      </c>
      <c r="N816" s="3" t="s">
        <v>117</v>
      </c>
      <c r="O816" s="20" t="str">
        <f>VLOOKUP(CONCATENATE($M816,$N816),Curriculos!$A$2:$J$332,4,FALSE)</f>
        <v>ECONOMIA X (Elaboração)</v>
      </c>
      <c r="P816" s="21" t="str">
        <f>VLOOKUP(CONCATENATE($M816,$N816),Curriculos!$A$2:$J$332,5,FALSE)</f>
        <v>OP</v>
      </c>
      <c r="Q816" s="21" t="e">
        <f>VLOOKUP($N816,Oferta!$D$2:$P$100,5,FALSE)</f>
        <v>#N/A</v>
      </c>
      <c r="R816" s="21">
        <f>VLOOKUP(CONCATENATE($M816,$N816),Curriculos!$A$2:$J$332,8,FALSE)</f>
        <v>30</v>
      </c>
      <c r="S816" s="5" t="s">
        <v>45</v>
      </c>
      <c r="T816" s="22" t="s">
        <v>29</v>
      </c>
      <c r="U816" s="21" t="str">
        <f>VLOOKUP(CONCATENATE($M816,$N816),Curriculos!$A$2:$J$332,10,FALSE)</f>
        <v>DCEC</v>
      </c>
      <c r="V816" s="20" t="e">
        <f>VLOOKUP(CONCATENATE($M816,$N816,$T816),Oferta!$B$2:$R$360,17,FALSE)</f>
        <v>#N/A</v>
      </c>
      <c r="W816" s="20" t="e">
        <f>VLOOKUP(CONCATENATE($M816,$N816,$T816),Oferta!$B$2:$Q$360,12,FALSE)</f>
        <v>#N/A</v>
      </c>
      <c r="X816" s="22"/>
      <c r="Y816" s="23" t="e">
        <f>VLOOKUP(CONCATENATE($W816,$X816),Mtz_Horarios!$E$2:$H$92,2,FALSE)</f>
        <v>#N/A</v>
      </c>
      <c r="Z816" s="23" t="e">
        <f>VLOOKUP(CONCATENATE($W816,$X816),Mtz_Horarios!$E$2:$H$92,3,FALSE)</f>
        <v>#N/A</v>
      </c>
      <c r="AA816" s="24" t="e">
        <f>VLOOKUP(CONCATENATE($W816,$X816),Mtz_Horarios!$E$2:$H$92,4,FALSE)</f>
        <v>#N/A</v>
      </c>
      <c r="AB816" s="20" t="e">
        <f>VLOOKUP(CONCATENATE($M816,$N816,$T816),Oferta!$B$2:$Q$360,16,FALSE)</f>
        <v>#N/A</v>
      </c>
      <c r="AC816" s="20" t="e">
        <f>VLOOKUP(CONCATENATE($M816,$N816,$T816),Oferta!$B$2:$Q$360,15,FALSE)</f>
        <v>#N/A</v>
      </c>
      <c r="AI816" s="5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12"/>
      <c r="AW816" s="12"/>
    </row>
    <row r="817" spans="1:49" ht="15" customHeight="1">
      <c r="A817" s="12"/>
      <c r="B817" s="12"/>
      <c r="C817" s="12"/>
      <c r="D817" s="12"/>
      <c r="E817" s="12"/>
      <c r="F817" s="12"/>
      <c r="G817" s="12"/>
      <c r="H817" s="12" t="e">
        <f t="shared" si="12"/>
        <v>#N/A</v>
      </c>
      <c r="I817" s="12" t="e">
        <f>VLOOKUP(CONCATENATE(N817,T817),Simulador!$H$26:$H$33,1,FALSE)</f>
        <v>#N/A</v>
      </c>
      <c r="J817" s="12" t="e">
        <f t="shared" si="13"/>
        <v>#N/A</v>
      </c>
      <c r="K817" s="13" t="e">
        <f t="shared" si="14"/>
        <v>#N/A</v>
      </c>
      <c r="L817" s="12" t="e">
        <f t="shared" si="15"/>
        <v>#N/A</v>
      </c>
      <c r="M817" s="14" t="s">
        <v>25</v>
      </c>
      <c r="N817" s="3" t="s">
        <v>117</v>
      </c>
      <c r="O817" s="20" t="str">
        <f>VLOOKUP(CONCATENATE($M817,$N817),Curriculos!$A$2:$J$332,4,FALSE)</f>
        <v>ECONOMIA X (Elaboração)</v>
      </c>
      <c r="P817" s="21" t="str">
        <f>VLOOKUP(CONCATENATE($M817,$N817),Curriculos!$A$2:$J$332,5,FALSE)</f>
        <v>OP</v>
      </c>
      <c r="Q817" s="21" t="e">
        <f>VLOOKUP($N817,Oferta!$D$2:$P$100,5,FALSE)</f>
        <v>#N/A</v>
      </c>
      <c r="R817" s="21">
        <f>VLOOKUP(CONCATENATE($M817,$N817),Curriculos!$A$2:$J$332,8,FALSE)</f>
        <v>30</v>
      </c>
      <c r="S817" s="5" t="s">
        <v>45</v>
      </c>
      <c r="T817" s="22" t="s">
        <v>29</v>
      </c>
      <c r="U817" s="21" t="str">
        <f>VLOOKUP(CONCATENATE($M817,$N817),Curriculos!$A$2:$J$332,10,FALSE)</f>
        <v>DCEC</v>
      </c>
      <c r="V817" s="20" t="e">
        <f>VLOOKUP(CONCATENATE($M817,$N817,$T817),Oferta!$B$2:$R$360,17,FALSE)</f>
        <v>#N/A</v>
      </c>
      <c r="W817" s="20" t="e">
        <f>VLOOKUP(CONCATENATE($M817,$N817,$T817),Oferta!$B$2:$Q$360,12,FALSE)</f>
        <v>#N/A</v>
      </c>
      <c r="X817" s="22"/>
      <c r="Y817" s="23" t="e">
        <f>VLOOKUP(CONCATENATE($W817,$X817),Mtz_Horarios!$E$2:$H$92,2,FALSE)</f>
        <v>#N/A</v>
      </c>
      <c r="Z817" s="23" t="e">
        <f>VLOOKUP(CONCATENATE($W817,$X817),Mtz_Horarios!$E$2:$H$92,3,FALSE)</f>
        <v>#N/A</v>
      </c>
      <c r="AA817" s="24" t="e">
        <f>VLOOKUP(CONCATENATE($W817,$X817),Mtz_Horarios!$E$2:$H$92,4,FALSE)</f>
        <v>#N/A</v>
      </c>
      <c r="AB817" s="20" t="e">
        <f>VLOOKUP(CONCATENATE($M817,$N817,$T817),Oferta!$B$2:$Q$360,16,FALSE)</f>
        <v>#N/A</v>
      </c>
      <c r="AC817" s="20" t="e">
        <f>VLOOKUP(CONCATENATE($M817,$N817,$T817),Oferta!$B$2:$Q$360,15,FALSE)</f>
        <v>#N/A</v>
      </c>
      <c r="AI817" s="5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12"/>
      <c r="AW817" s="12"/>
    </row>
    <row r="818" spans="1:49" ht="15" customHeight="1">
      <c r="A818" s="12"/>
      <c r="B818" s="12"/>
      <c r="C818" s="12"/>
      <c r="D818" s="12"/>
      <c r="E818" s="12"/>
      <c r="F818" s="12"/>
      <c r="G818" s="12"/>
      <c r="H818" s="12" t="e">
        <f t="shared" si="12"/>
        <v>#N/A</v>
      </c>
      <c r="I818" s="12" t="e">
        <f>VLOOKUP(CONCATENATE(N818,T818),Simulador!$H$26:$H$33,1,FALSE)</f>
        <v>#N/A</v>
      </c>
      <c r="J818" s="12" t="e">
        <f t="shared" si="13"/>
        <v>#N/A</v>
      </c>
      <c r="K818" s="13" t="e">
        <f t="shared" si="14"/>
        <v>#N/A</v>
      </c>
      <c r="L818" s="12" t="e">
        <f t="shared" si="15"/>
        <v>#N/A</v>
      </c>
      <c r="M818" s="14" t="s">
        <v>22</v>
      </c>
      <c r="N818" s="3" t="s">
        <v>117</v>
      </c>
      <c r="O818" s="20" t="str">
        <f>VLOOKUP(CONCATENATE($M818,$N818),Curriculos!$A$2:$J$332,4,FALSE)</f>
        <v>ECONOMIA X (Elaboração)</v>
      </c>
      <c r="P818" s="21" t="str">
        <f>VLOOKUP(CONCATENATE($M818,$N818),Curriculos!$A$2:$J$332,5,FALSE)</f>
        <v>OP</v>
      </c>
      <c r="Q818" s="21" t="e">
        <f>VLOOKUP($N818,Oferta!$D$2:$P$100,5,FALSE)</f>
        <v>#N/A</v>
      </c>
      <c r="R818" s="21">
        <f>VLOOKUP(CONCATENATE($M818,$N818),Curriculos!$A$2:$J$332,8,FALSE)</f>
        <v>30</v>
      </c>
      <c r="S818" s="5" t="s">
        <v>45</v>
      </c>
      <c r="T818" s="22" t="s">
        <v>24</v>
      </c>
      <c r="U818" s="21" t="str">
        <f>VLOOKUP(CONCATENATE($M818,$N818),Curriculos!$A$2:$J$332,10,FALSE)</f>
        <v>DCEC</v>
      </c>
      <c r="V818" s="20" t="e">
        <f>VLOOKUP(CONCATENATE($M818,$N818,$T818),Oferta!$B$2:$R$360,17,FALSE)</f>
        <v>#N/A</v>
      </c>
      <c r="W818" s="20" t="e">
        <f>VLOOKUP(CONCATENATE($M818,$N818,$T818),Oferta!$B$2:$Q$360,12,FALSE)</f>
        <v>#N/A</v>
      </c>
      <c r="X818" s="22"/>
      <c r="Y818" s="23" t="e">
        <f>VLOOKUP(CONCATENATE($W818,$X818),Mtz_Horarios!$E$2:$H$92,2,FALSE)</f>
        <v>#N/A</v>
      </c>
      <c r="Z818" s="23" t="e">
        <f>VLOOKUP(CONCATENATE($W818,$X818),Mtz_Horarios!$E$2:$H$92,3,FALSE)</f>
        <v>#N/A</v>
      </c>
      <c r="AA818" s="24" t="e">
        <f>VLOOKUP(CONCATENATE($W818,$X818),Mtz_Horarios!$E$2:$H$92,4,FALSE)</f>
        <v>#N/A</v>
      </c>
      <c r="AB818" s="20" t="e">
        <f>VLOOKUP(CONCATENATE($M818,$N818,$T818),Oferta!$B$2:$Q$360,16,FALSE)</f>
        <v>#N/A</v>
      </c>
      <c r="AC818" s="20" t="e">
        <f>VLOOKUP(CONCATENATE($M818,$N818,$T818),Oferta!$B$2:$Q$360,15,FALSE)</f>
        <v>#N/A</v>
      </c>
      <c r="AI818" s="5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12"/>
      <c r="AW818" s="12"/>
    </row>
    <row r="819" spans="1:49" ht="15" customHeight="1">
      <c r="A819" s="12"/>
      <c r="B819" s="12"/>
      <c r="C819" s="12"/>
      <c r="D819" s="12"/>
      <c r="E819" s="12"/>
      <c r="F819" s="12"/>
      <c r="G819" s="12"/>
      <c r="H819" s="12" t="e">
        <f t="shared" si="12"/>
        <v>#N/A</v>
      </c>
      <c r="I819" s="12" t="e">
        <f>VLOOKUP(CONCATENATE(N819,T819),Simulador!$H$26:$H$33,1,FALSE)</f>
        <v>#N/A</v>
      </c>
      <c r="J819" s="12" t="e">
        <f t="shared" si="13"/>
        <v>#N/A</v>
      </c>
      <c r="K819" s="13" t="e">
        <f t="shared" si="14"/>
        <v>#N/A</v>
      </c>
      <c r="L819" s="12" t="e">
        <f t="shared" si="15"/>
        <v>#N/A</v>
      </c>
      <c r="M819" s="14" t="s">
        <v>22</v>
      </c>
      <c r="N819" s="3" t="s">
        <v>117</v>
      </c>
      <c r="O819" s="20" t="str">
        <f>VLOOKUP(CONCATENATE($M819,$N819),Curriculos!$A$2:$J$332,4,FALSE)</f>
        <v>ECONOMIA X (Elaboração)</v>
      </c>
      <c r="P819" s="21" t="str">
        <f>VLOOKUP(CONCATENATE($M819,$N819),Curriculos!$A$2:$J$332,5,FALSE)</f>
        <v>OP</v>
      </c>
      <c r="Q819" s="21" t="e">
        <f>VLOOKUP($N819,Oferta!$D$2:$P$100,5,FALSE)</f>
        <v>#N/A</v>
      </c>
      <c r="R819" s="21">
        <f>VLOOKUP(CONCATENATE($M819,$N819),Curriculos!$A$2:$J$332,8,FALSE)</f>
        <v>30</v>
      </c>
      <c r="S819" s="5" t="s">
        <v>45</v>
      </c>
      <c r="T819" s="22" t="s">
        <v>24</v>
      </c>
      <c r="U819" s="21" t="str">
        <f>VLOOKUP(CONCATENATE($M819,$N819),Curriculos!$A$2:$J$332,10,FALSE)</f>
        <v>DCEC</v>
      </c>
      <c r="V819" s="20" t="e">
        <f>VLOOKUP(CONCATENATE($M819,$N819,$T819),Oferta!$B$2:$R$360,17,FALSE)</f>
        <v>#N/A</v>
      </c>
      <c r="W819" s="20" t="e">
        <f>VLOOKUP(CONCATENATE($M819,$N819,$T819),Oferta!$B$2:$Q$360,12,FALSE)</f>
        <v>#N/A</v>
      </c>
      <c r="X819" s="22"/>
      <c r="Y819" s="23" t="e">
        <f>VLOOKUP(CONCATENATE($W819,$X819),Mtz_Horarios!$E$2:$H$92,2,FALSE)</f>
        <v>#N/A</v>
      </c>
      <c r="Z819" s="23" t="e">
        <f>VLOOKUP(CONCATENATE($W819,$X819),Mtz_Horarios!$E$2:$H$92,3,FALSE)</f>
        <v>#N/A</v>
      </c>
      <c r="AA819" s="24" t="e">
        <f>VLOOKUP(CONCATENATE($W819,$X819),Mtz_Horarios!$E$2:$H$92,4,FALSE)</f>
        <v>#N/A</v>
      </c>
      <c r="AB819" s="20" t="e">
        <f>VLOOKUP(CONCATENATE($M819,$N819,$T819),Oferta!$B$2:$Q$360,16,FALSE)</f>
        <v>#N/A</v>
      </c>
      <c r="AC819" s="20" t="e">
        <f>VLOOKUP(CONCATENATE($M819,$N819,$T819),Oferta!$B$2:$Q$360,15,FALSE)</f>
        <v>#N/A</v>
      </c>
      <c r="AI819" s="5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12"/>
      <c r="AW819" s="12"/>
    </row>
    <row r="820" spans="1:49" ht="15" customHeight="1">
      <c r="A820" s="12"/>
      <c r="B820" s="12"/>
      <c r="C820" s="12"/>
      <c r="D820" s="12"/>
      <c r="E820" s="12"/>
      <c r="F820" s="12"/>
      <c r="G820" s="12"/>
      <c r="H820" s="12" t="e">
        <f t="shared" si="12"/>
        <v>#N/A</v>
      </c>
      <c r="I820" s="12" t="e">
        <f>VLOOKUP(CONCATENATE(N820,T820),Simulador!$H$26:$H$33,1,FALSE)</f>
        <v>#N/A</v>
      </c>
      <c r="J820" s="12" t="e">
        <f t="shared" si="13"/>
        <v>#N/A</v>
      </c>
      <c r="K820" s="13" t="e">
        <f t="shared" si="14"/>
        <v>#N/A</v>
      </c>
      <c r="L820" s="12" t="e">
        <f t="shared" si="15"/>
        <v>#N/A</v>
      </c>
      <c r="M820" s="14" t="s">
        <v>25</v>
      </c>
      <c r="N820" s="3" t="s">
        <v>118</v>
      </c>
      <c r="O820" s="20" t="str">
        <f>VLOOKUP(CONCATENATE($M820,$N820),Curriculos!$A$2:$J$332,4,FALSE)</f>
        <v>ECONOMIA XI (PAE I)</v>
      </c>
      <c r="P820" s="21" t="str">
        <f>VLOOKUP(CONCATENATE($M820,$N820),Curriculos!$A$2:$J$332,5,FALSE)</f>
        <v>OP</v>
      </c>
      <c r="Q820" s="21" t="e">
        <f>VLOOKUP($N820,Oferta!$D$2:$P$100,5,FALSE)</f>
        <v>#N/A</v>
      </c>
      <c r="R820" s="21">
        <f>VLOOKUP(CONCATENATE($M820,$N820),Curriculos!$A$2:$J$332,8,FALSE)</f>
        <v>30</v>
      </c>
      <c r="S820" s="5" t="s">
        <v>33</v>
      </c>
      <c r="T820" s="22" t="s">
        <v>29</v>
      </c>
      <c r="U820" s="21" t="str">
        <f>VLOOKUP(CONCATENATE($M820,$N820),Curriculos!$A$2:$J$332,10,FALSE)</f>
        <v>DCEC</v>
      </c>
      <c r="V820" s="20" t="e">
        <f>VLOOKUP(CONCATENATE($M820,$N820,$T820),Oferta!$B$2:$R$360,17,FALSE)</f>
        <v>#N/A</v>
      </c>
      <c r="W820" s="20" t="e">
        <f>VLOOKUP(CONCATENATE($M820,$N820,$T820),Oferta!$B$2:$Q$360,12,FALSE)</f>
        <v>#N/A</v>
      </c>
      <c r="X820" s="22"/>
      <c r="Y820" s="23" t="e">
        <f>VLOOKUP(CONCATENATE($W820,$X820),Mtz_Horarios!$E$2:$H$92,2,FALSE)</f>
        <v>#N/A</v>
      </c>
      <c r="Z820" s="23" t="e">
        <f>VLOOKUP(CONCATENATE($W820,$X820),Mtz_Horarios!$E$2:$H$92,3,FALSE)</f>
        <v>#N/A</v>
      </c>
      <c r="AA820" s="24" t="e">
        <f>VLOOKUP(CONCATENATE($W820,$X820),Mtz_Horarios!$E$2:$H$92,4,FALSE)</f>
        <v>#N/A</v>
      </c>
      <c r="AB820" s="20" t="e">
        <f>VLOOKUP(CONCATENATE($M820,$N820,$T820),Oferta!$B$2:$Q$360,16,FALSE)</f>
        <v>#N/A</v>
      </c>
      <c r="AC820" s="20" t="e">
        <f>VLOOKUP(CONCATENATE($M820,$N820,$T820),Oferta!$B$2:$Q$360,15,FALSE)</f>
        <v>#N/A</v>
      </c>
      <c r="AI820" s="5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12"/>
      <c r="AW820" s="12"/>
    </row>
    <row r="821" spans="1:49" ht="15" customHeight="1">
      <c r="A821" s="12"/>
      <c r="B821" s="12"/>
      <c r="C821" s="12"/>
      <c r="D821" s="12"/>
      <c r="E821" s="12"/>
      <c r="F821" s="12"/>
      <c r="G821" s="12"/>
      <c r="H821" s="12" t="e">
        <f t="shared" si="12"/>
        <v>#N/A</v>
      </c>
      <c r="I821" s="12" t="e">
        <f>VLOOKUP(CONCATENATE(N821,T821),Simulador!$H$26:$H$33,1,FALSE)</f>
        <v>#N/A</v>
      </c>
      <c r="J821" s="12" t="e">
        <f t="shared" si="13"/>
        <v>#N/A</v>
      </c>
      <c r="K821" s="13" t="e">
        <f t="shared" si="14"/>
        <v>#N/A</v>
      </c>
      <c r="L821" s="12" t="e">
        <f t="shared" si="15"/>
        <v>#N/A</v>
      </c>
      <c r="M821" s="14" t="s">
        <v>25</v>
      </c>
      <c r="N821" s="3" t="s">
        <v>118</v>
      </c>
      <c r="O821" s="20" t="str">
        <f>VLOOKUP(CONCATENATE($M821,$N821),Curriculos!$A$2:$J$332,4,FALSE)</f>
        <v>ECONOMIA XI (PAE I)</v>
      </c>
      <c r="P821" s="21" t="str">
        <f>VLOOKUP(CONCATENATE($M821,$N821),Curriculos!$A$2:$J$332,5,FALSE)</f>
        <v>OP</v>
      </c>
      <c r="Q821" s="21" t="e">
        <f>VLOOKUP($N821,Oferta!$D$2:$P$100,5,FALSE)</f>
        <v>#N/A</v>
      </c>
      <c r="R821" s="21">
        <f>VLOOKUP(CONCATENATE($M821,$N821),Curriculos!$A$2:$J$332,8,FALSE)</f>
        <v>30</v>
      </c>
      <c r="S821" s="5" t="s">
        <v>33</v>
      </c>
      <c r="T821" s="22" t="s">
        <v>29</v>
      </c>
      <c r="U821" s="21" t="str">
        <f>VLOOKUP(CONCATENATE($M821,$N821),Curriculos!$A$2:$J$332,10,FALSE)</f>
        <v>DCEC</v>
      </c>
      <c r="V821" s="20" t="e">
        <f>VLOOKUP(CONCATENATE($M821,$N821,$T821),Oferta!$B$2:$R$360,17,FALSE)</f>
        <v>#N/A</v>
      </c>
      <c r="W821" s="20" t="e">
        <f>VLOOKUP(CONCATENATE($M821,$N821,$T821),Oferta!$B$2:$Q$360,12,FALSE)</f>
        <v>#N/A</v>
      </c>
      <c r="X821" s="22"/>
      <c r="Y821" s="23" t="e">
        <f>VLOOKUP(CONCATENATE($W821,$X821),Mtz_Horarios!$E$2:$H$92,2,FALSE)</f>
        <v>#N/A</v>
      </c>
      <c r="Z821" s="23" t="e">
        <f>VLOOKUP(CONCATENATE($W821,$X821),Mtz_Horarios!$E$2:$H$92,3,FALSE)</f>
        <v>#N/A</v>
      </c>
      <c r="AA821" s="24" t="e">
        <f>VLOOKUP(CONCATENATE($W821,$X821),Mtz_Horarios!$E$2:$H$92,4,FALSE)</f>
        <v>#N/A</v>
      </c>
      <c r="AB821" s="20" t="e">
        <f>VLOOKUP(CONCATENATE($M821,$N821,$T821),Oferta!$B$2:$Q$360,16,FALSE)</f>
        <v>#N/A</v>
      </c>
      <c r="AC821" s="20" t="e">
        <f>VLOOKUP(CONCATENATE($M821,$N821,$T821),Oferta!$B$2:$Q$360,15,FALSE)</f>
        <v>#N/A</v>
      </c>
      <c r="AI821" s="5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12"/>
      <c r="AW821" s="12"/>
    </row>
    <row r="822" spans="1:49" ht="15" customHeight="1">
      <c r="A822" s="12"/>
      <c r="B822" s="12"/>
      <c r="C822" s="12"/>
      <c r="D822" s="12"/>
      <c r="E822" s="12"/>
      <c r="F822" s="12"/>
      <c r="G822" s="12"/>
      <c r="H822" s="12" t="e">
        <f t="shared" si="12"/>
        <v>#N/A</v>
      </c>
      <c r="I822" s="12" t="e">
        <f>VLOOKUP(CONCATENATE(N822,T822),Simulador!$H$26:$H$33,1,FALSE)</f>
        <v>#N/A</v>
      </c>
      <c r="J822" s="12" t="e">
        <f t="shared" si="13"/>
        <v>#N/A</v>
      </c>
      <c r="K822" s="13" t="e">
        <f t="shared" si="14"/>
        <v>#N/A</v>
      </c>
      <c r="L822" s="12" t="e">
        <f t="shared" si="15"/>
        <v>#N/A</v>
      </c>
      <c r="M822" s="14" t="s">
        <v>22</v>
      </c>
      <c r="N822" s="3" t="s">
        <v>118</v>
      </c>
      <c r="O822" s="20" t="str">
        <f>VLOOKUP(CONCATENATE($M822,$N822),Curriculos!$A$2:$J$332,4,FALSE)</f>
        <v>ECONOMIA XI (PAE I)</v>
      </c>
      <c r="P822" s="21" t="str">
        <f>VLOOKUP(CONCATENATE($M822,$N822),Curriculos!$A$2:$J$332,5,FALSE)</f>
        <v>OP</v>
      </c>
      <c r="Q822" s="21" t="e">
        <f>VLOOKUP($N822,Oferta!$D$2:$P$100,5,FALSE)</f>
        <v>#N/A</v>
      </c>
      <c r="R822" s="21">
        <f>VLOOKUP(CONCATENATE($M822,$N822),Curriculos!$A$2:$J$332,8,FALSE)</f>
        <v>30</v>
      </c>
      <c r="S822" s="5" t="s">
        <v>33</v>
      </c>
      <c r="T822" s="22" t="s">
        <v>24</v>
      </c>
      <c r="U822" s="21" t="str">
        <f>VLOOKUP(CONCATENATE($M822,$N822),Curriculos!$A$2:$J$332,10,FALSE)</f>
        <v>DCEC</v>
      </c>
      <c r="V822" s="20" t="e">
        <f>VLOOKUP(CONCATENATE($M822,$N822,$T822),Oferta!$B$2:$R$360,17,FALSE)</f>
        <v>#N/A</v>
      </c>
      <c r="W822" s="20" t="e">
        <f>VLOOKUP(CONCATENATE($M822,$N822,$T822),Oferta!$B$2:$Q$360,12,FALSE)</f>
        <v>#N/A</v>
      </c>
      <c r="X822" s="22"/>
      <c r="Y822" s="23" t="e">
        <f>VLOOKUP(CONCATENATE($W822,$X822),Mtz_Horarios!$E$2:$H$92,2,FALSE)</f>
        <v>#N/A</v>
      </c>
      <c r="Z822" s="23" t="e">
        <f>VLOOKUP(CONCATENATE($W822,$X822),Mtz_Horarios!$E$2:$H$92,3,FALSE)</f>
        <v>#N/A</v>
      </c>
      <c r="AA822" s="24" t="e">
        <f>VLOOKUP(CONCATENATE($W822,$X822),Mtz_Horarios!$E$2:$H$92,4,FALSE)</f>
        <v>#N/A</v>
      </c>
      <c r="AB822" s="20" t="e">
        <f>VLOOKUP(CONCATENATE($M822,$N822,$T822),Oferta!$B$2:$Q$360,16,FALSE)</f>
        <v>#N/A</v>
      </c>
      <c r="AC822" s="20" t="e">
        <f>VLOOKUP(CONCATENATE($M822,$N822,$T822),Oferta!$B$2:$Q$360,15,FALSE)</f>
        <v>#N/A</v>
      </c>
      <c r="AI822" s="5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12"/>
      <c r="AW822" s="12"/>
    </row>
    <row r="823" spans="1:49" ht="15" customHeight="1">
      <c r="A823" s="12"/>
      <c r="B823" s="12"/>
      <c r="C823" s="12"/>
      <c r="D823" s="12"/>
      <c r="E823" s="12"/>
      <c r="F823" s="12"/>
      <c r="G823" s="12"/>
      <c r="H823" s="12" t="e">
        <f t="shared" si="12"/>
        <v>#N/A</v>
      </c>
      <c r="I823" s="12" t="e">
        <f>VLOOKUP(CONCATENATE(N823,T823),Simulador!$H$26:$H$33,1,FALSE)</f>
        <v>#N/A</v>
      </c>
      <c r="J823" s="12" t="e">
        <f t="shared" si="13"/>
        <v>#N/A</v>
      </c>
      <c r="K823" s="13" t="e">
        <f t="shared" si="14"/>
        <v>#N/A</v>
      </c>
      <c r="L823" s="12" t="e">
        <f t="shared" si="15"/>
        <v>#N/A</v>
      </c>
      <c r="M823" s="14" t="s">
        <v>22</v>
      </c>
      <c r="N823" s="3" t="s">
        <v>118</v>
      </c>
      <c r="O823" s="20" t="str">
        <f>VLOOKUP(CONCATENATE($M823,$N823),Curriculos!$A$2:$J$332,4,FALSE)</f>
        <v>ECONOMIA XI (PAE I)</v>
      </c>
      <c r="P823" s="21" t="str">
        <f>VLOOKUP(CONCATENATE($M823,$N823),Curriculos!$A$2:$J$332,5,FALSE)</f>
        <v>OP</v>
      </c>
      <c r="Q823" s="21" t="e">
        <f>VLOOKUP($N823,Oferta!$D$2:$P$100,5,FALSE)</f>
        <v>#N/A</v>
      </c>
      <c r="R823" s="21">
        <f>VLOOKUP(CONCATENATE($M823,$N823),Curriculos!$A$2:$J$332,8,FALSE)</f>
        <v>30</v>
      </c>
      <c r="S823" s="5" t="s">
        <v>33</v>
      </c>
      <c r="T823" s="22" t="s">
        <v>24</v>
      </c>
      <c r="U823" s="21" t="str">
        <f>VLOOKUP(CONCATENATE($M823,$N823),Curriculos!$A$2:$J$332,10,FALSE)</f>
        <v>DCEC</v>
      </c>
      <c r="V823" s="20" t="e">
        <f>VLOOKUP(CONCATENATE($M823,$N823,$T823),Oferta!$B$2:$R$360,17,FALSE)</f>
        <v>#N/A</v>
      </c>
      <c r="W823" s="20" t="e">
        <f>VLOOKUP(CONCATENATE($M823,$N823,$T823),Oferta!$B$2:$Q$360,12,FALSE)</f>
        <v>#N/A</v>
      </c>
      <c r="X823" s="22"/>
      <c r="Y823" s="23" t="e">
        <f>VLOOKUP(CONCATENATE($W823,$X823),Mtz_Horarios!$E$2:$H$92,2,FALSE)</f>
        <v>#N/A</v>
      </c>
      <c r="Z823" s="23" t="e">
        <f>VLOOKUP(CONCATENATE($W823,$X823),Mtz_Horarios!$E$2:$H$92,3,FALSE)</f>
        <v>#N/A</v>
      </c>
      <c r="AA823" s="24" t="e">
        <f>VLOOKUP(CONCATENATE($W823,$X823),Mtz_Horarios!$E$2:$H$92,4,FALSE)</f>
        <v>#N/A</v>
      </c>
      <c r="AB823" s="20" t="e">
        <f>VLOOKUP(CONCATENATE($M823,$N823,$T823),Oferta!$B$2:$Q$360,16,FALSE)</f>
        <v>#N/A</v>
      </c>
      <c r="AC823" s="20" t="e">
        <f>VLOOKUP(CONCATENATE($M823,$N823,$T823),Oferta!$B$2:$Q$360,15,FALSE)</f>
        <v>#N/A</v>
      </c>
      <c r="AI823" s="5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12"/>
      <c r="AW823" s="12"/>
    </row>
    <row r="824" spans="1:49" ht="15" customHeight="1">
      <c r="A824" s="12"/>
      <c r="B824" s="12"/>
      <c r="C824" s="12"/>
      <c r="D824" s="12"/>
      <c r="E824" s="12"/>
      <c r="F824" s="12"/>
      <c r="G824" s="12"/>
      <c r="H824" s="12" t="e">
        <f t="shared" si="12"/>
        <v>#N/A</v>
      </c>
      <c r="I824" s="12" t="e">
        <f>VLOOKUP(CONCATENATE(N824,T824),Simulador!$H$26:$H$33,1,FALSE)</f>
        <v>#N/A</v>
      </c>
      <c r="J824" s="12" t="e">
        <f t="shared" si="13"/>
        <v>#N/A</v>
      </c>
      <c r="K824" s="13" t="e">
        <f t="shared" si="14"/>
        <v>#N/A</v>
      </c>
      <c r="L824" s="12" t="e">
        <f t="shared" si="15"/>
        <v>#N/A</v>
      </c>
      <c r="M824" s="14" t="s">
        <v>25</v>
      </c>
      <c r="N824" s="3" t="s">
        <v>119</v>
      </c>
      <c r="O824" s="20" t="str">
        <f>VLOOKUP(CONCATENATE($M824,$N824),Curriculos!$A$2:$J$332,4,FALSE)</f>
        <v>ECONOMIA XII (PAE II)</v>
      </c>
      <c r="P824" s="21" t="str">
        <f>VLOOKUP(CONCATENATE($M824,$N824),Curriculos!$A$2:$J$332,5,FALSE)</f>
        <v>OP</v>
      </c>
      <c r="Q824" s="21" t="e">
        <f>VLOOKUP($N824,Oferta!$D$2:$P$100,5,FALSE)</f>
        <v>#N/A</v>
      </c>
      <c r="R824" s="21">
        <f>VLOOKUP(CONCATENATE($M824,$N824),Curriculos!$A$2:$J$332,8,FALSE)</f>
        <v>30</v>
      </c>
      <c r="S824" s="5" t="s">
        <v>33</v>
      </c>
      <c r="T824" s="22" t="s">
        <v>29</v>
      </c>
      <c r="U824" s="21" t="str">
        <f>VLOOKUP(CONCATENATE($M824,$N824),Curriculos!$A$2:$J$332,10,FALSE)</f>
        <v>DCEC</v>
      </c>
      <c r="V824" s="20" t="e">
        <f>VLOOKUP(CONCATENATE($M824,$N824,$T824),Oferta!$B$2:$R$360,17,FALSE)</f>
        <v>#N/A</v>
      </c>
      <c r="W824" s="20" t="e">
        <f>VLOOKUP(CONCATENATE($M824,$N824,$T824),Oferta!$B$2:$Q$360,12,FALSE)</f>
        <v>#N/A</v>
      </c>
      <c r="X824" s="22"/>
      <c r="Y824" s="23" t="e">
        <f>VLOOKUP(CONCATENATE($W824,$X824),Mtz_Horarios!$E$2:$H$92,2,FALSE)</f>
        <v>#N/A</v>
      </c>
      <c r="Z824" s="23" t="e">
        <f>VLOOKUP(CONCATENATE($W824,$X824),Mtz_Horarios!$E$2:$H$92,3,FALSE)</f>
        <v>#N/A</v>
      </c>
      <c r="AA824" s="24" t="e">
        <f>VLOOKUP(CONCATENATE($W824,$X824),Mtz_Horarios!$E$2:$H$92,4,FALSE)</f>
        <v>#N/A</v>
      </c>
      <c r="AB824" s="20" t="e">
        <f>VLOOKUP(CONCATENATE($M824,$N824,$T824),Oferta!$B$2:$Q$360,16,FALSE)</f>
        <v>#N/A</v>
      </c>
      <c r="AC824" s="20" t="e">
        <f>VLOOKUP(CONCATENATE($M824,$N824,$T824),Oferta!$B$2:$Q$360,15,FALSE)</f>
        <v>#N/A</v>
      </c>
      <c r="AI824" s="5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12"/>
      <c r="AW824" s="12"/>
    </row>
    <row r="825" spans="1:49" ht="15" customHeight="1">
      <c r="A825" s="12"/>
      <c r="B825" s="12"/>
      <c r="C825" s="12"/>
      <c r="D825" s="12"/>
      <c r="E825" s="12"/>
      <c r="F825" s="12"/>
      <c r="G825" s="12"/>
      <c r="H825" s="12" t="e">
        <f t="shared" si="12"/>
        <v>#N/A</v>
      </c>
      <c r="I825" s="12" t="e">
        <f>VLOOKUP(CONCATENATE(N825,T825),Simulador!$H$26:$H$33,1,FALSE)</f>
        <v>#N/A</v>
      </c>
      <c r="J825" s="12" t="e">
        <f t="shared" si="13"/>
        <v>#N/A</v>
      </c>
      <c r="K825" s="13" t="e">
        <f t="shared" si="14"/>
        <v>#N/A</v>
      </c>
      <c r="L825" s="12" t="e">
        <f t="shared" si="15"/>
        <v>#N/A</v>
      </c>
      <c r="M825" s="14" t="s">
        <v>25</v>
      </c>
      <c r="N825" s="3" t="s">
        <v>119</v>
      </c>
      <c r="O825" s="20" t="str">
        <f>VLOOKUP(CONCATENATE($M825,$N825),Curriculos!$A$2:$J$332,4,FALSE)</f>
        <v>ECONOMIA XII (PAE II)</v>
      </c>
      <c r="P825" s="21" t="str">
        <f>VLOOKUP(CONCATENATE($M825,$N825),Curriculos!$A$2:$J$332,5,FALSE)</f>
        <v>OP</v>
      </c>
      <c r="Q825" s="21" t="e">
        <f>VLOOKUP($N825,Oferta!$D$2:$P$100,5,FALSE)</f>
        <v>#N/A</v>
      </c>
      <c r="R825" s="21">
        <f>VLOOKUP(CONCATENATE($M825,$N825),Curriculos!$A$2:$J$332,8,FALSE)</f>
        <v>30</v>
      </c>
      <c r="S825" s="5" t="s">
        <v>33</v>
      </c>
      <c r="T825" s="22" t="s">
        <v>29</v>
      </c>
      <c r="U825" s="21" t="str">
        <f>VLOOKUP(CONCATENATE($M825,$N825),Curriculos!$A$2:$J$332,10,FALSE)</f>
        <v>DCEC</v>
      </c>
      <c r="V825" s="20" t="e">
        <f>VLOOKUP(CONCATENATE($M825,$N825,$T825),Oferta!$B$2:$R$360,17,FALSE)</f>
        <v>#N/A</v>
      </c>
      <c r="W825" s="20" t="e">
        <f>VLOOKUP(CONCATENATE($M825,$N825,$T825),Oferta!$B$2:$Q$360,12,FALSE)</f>
        <v>#N/A</v>
      </c>
      <c r="X825" s="22"/>
      <c r="Y825" s="23" t="e">
        <f>VLOOKUP(CONCATENATE($W825,$X825),Mtz_Horarios!$E$2:$H$92,2,FALSE)</f>
        <v>#N/A</v>
      </c>
      <c r="Z825" s="23" t="e">
        <f>VLOOKUP(CONCATENATE($W825,$X825),Mtz_Horarios!$E$2:$H$92,3,FALSE)</f>
        <v>#N/A</v>
      </c>
      <c r="AA825" s="24" t="e">
        <f>VLOOKUP(CONCATENATE($W825,$X825),Mtz_Horarios!$E$2:$H$92,4,FALSE)</f>
        <v>#N/A</v>
      </c>
      <c r="AB825" s="20" t="e">
        <f>VLOOKUP(CONCATENATE($M825,$N825,$T825),Oferta!$B$2:$Q$360,16,FALSE)</f>
        <v>#N/A</v>
      </c>
      <c r="AC825" s="20" t="e">
        <f>VLOOKUP(CONCATENATE($M825,$N825,$T825),Oferta!$B$2:$Q$360,15,FALSE)</f>
        <v>#N/A</v>
      </c>
      <c r="AI825" s="5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12"/>
      <c r="AW825" s="12"/>
    </row>
    <row r="826" spans="1:49" ht="15" customHeight="1">
      <c r="A826" s="12"/>
      <c r="B826" s="12"/>
      <c r="C826" s="12"/>
      <c r="D826" s="12"/>
      <c r="E826" s="12"/>
      <c r="F826" s="12"/>
      <c r="G826" s="12"/>
      <c r="H826" s="12" t="e">
        <f t="shared" si="12"/>
        <v>#N/A</v>
      </c>
      <c r="I826" s="12" t="e">
        <f>VLOOKUP(CONCATENATE(N826,T826),Simulador!$H$26:$H$33,1,FALSE)</f>
        <v>#N/A</v>
      </c>
      <c r="J826" s="12" t="e">
        <f t="shared" si="13"/>
        <v>#N/A</v>
      </c>
      <c r="K826" s="13" t="e">
        <f t="shared" si="14"/>
        <v>#N/A</v>
      </c>
      <c r="L826" s="12" t="e">
        <f t="shared" si="15"/>
        <v>#N/A</v>
      </c>
      <c r="M826" s="14" t="s">
        <v>22</v>
      </c>
      <c r="N826" s="3" t="s">
        <v>119</v>
      </c>
      <c r="O826" s="20" t="str">
        <f>VLOOKUP(CONCATENATE($M826,$N826),Curriculos!$A$2:$J$332,4,FALSE)</f>
        <v>ECONOMIA XII (PAE II)</v>
      </c>
      <c r="P826" s="21" t="str">
        <f>VLOOKUP(CONCATENATE($M826,$N826),Curriculos!$A$2:$J$332,5,FALSE)</f>
        <v>OP</v>
      </c>
      <c r="Q826" s="21" t="e">
        <f>VLOOKUP($N826,Oferta!$D$2:$P$100,5,FALSE)</f>
        <v>#N/A</v>
      </c>
      <c r="R826" s="21">
        <f>VLOOKUP(CONCATENATE($M826,$N826),Curriculos!$A$2:$J$332,8,FALSE)</f>
        <v>30</v>
      </c>
      <c r="S826" s="5" t="s">
        <v>33</v>
      </c>
      <c r="T826" s="22" t="s">
        <v>24</v>
      </c>
      <c r="U826" s="21" t="str">
        <f>VLOOKUP(CONCATENATE($M826,$N826),Curriculos!$A$2:$J$332,10,FALSE)</f>
        <v>DCEC</v>
      </c>
      <c r="V826" s="20" t="e">
        <f>VLOOKUP(CONCATENATE($M826,$N826,$T826),Oferta!$B$2:$R$360,17,FALSE)</f>
        <v>#N/A</v>
      </c>
      <c r="W826" s="20" t="e">
        <f>VLOOKUP(CONCATENATE($M826,$N826,$T826),Oferta!$B$2:$Q$360,12,FALSE)</f>
        <v>#N/A</v>
      </c>
      <c r="X826" s="22"/>
      <c r="Y826" s="23" t="e">
        <f>VLOOKUP(CONCATENATE($W826,$X826),Mtz_Horarios!$E$2:$H$92,2,FALSE)</f>
        <v>#N/A</v>
      </c>
      <c r="Z826" s="23" t="e">
        <f>VLOOKUP(CONCATENATE($W826,$X826),Mtz_Horarios!$E$2:$H$92,3,FALSE)</f>
        <v>#N/A</v>
      </c>
      <c r="AA826" s="24" t="e">
        <f>VLOOKUP(CONCATENATE($W826,$X826),Mtz_Horarios!$E$2:$H$92,4,FALSE)</f>
        <v>#N/A</v>
      </c>
      <c r="AB826" s="20" t="e">
        <f>VLOOKUP(CONCATENATE($M826,$N826,$T826),Oferta!$B$2:$Q$360,16,FALSE)</f>
        <v>#N/A</v>
      </c>
      <c r="AC826" s="20" t="e">
        <f>VLOOKUP(CONCATENATE($M826,$N826,$T826),Oferta!$B$2:$Q$360,15,FALSE)</f>
        <v>#N/A</v>
      </c>
      <c r="AI826" s="5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12"/>
      <c r="AW826" s="12"/>
    </row>
    <row r="827" spans="1:49" ht="15" customHeight="1">
      <c r="A827" s="12"/>
      <c r="B827" s="12"/>
      <c r="C827" s="12"/>
      <c r="D827" s="12"/>
      <c r="E827" s="12"/>
      <c r="F827" s="12"/>
      <c r="G827" s="12"/>
      <c r="H827" s="12" t="e">
        <f t="shared" si="12"/>
        <v>#N/A</v>
      </c>
      <c r="I827" s="12" t="e">
        <f>VLOOKUP(CONCATENATE(N827,T827),Simulador!$H$26:$H$33,1,FALSE)</f>
        <v>#N/A</v>
      </c>
      <c r="J827" s="12" t="e">
        <f t="shared" si="13"/>
        <v>#N/A</v>
      </c>
      <c r="K827" s="13" t="e">
        <f t="shared" si="14"/>
        <v>#N/A</v>
      </c>
      <c r="L827" s="12" t="e">
        <f t="shared" si="15"/>
        <v>#N/A</v>
      </c>
      <c r="M827" s="14" t="s">
        <v>22</v>
      </c>
      <c r="N827" s="3" t="s">
        <v>119</v>
      </c>
      <c r="O827" s="20" t="str">
        <f>VLOOKUP(CONCATENATE($M827,$N827),Curriculos!$A$2:$J$332,4,FALSE)</f>
        <v>ECONOMIA XII (PAE II)</v>
      </c>
      <c r="P827" s="21" t="str">
        <f>VLOOKUP(CONCATENATE($M827,$N827),Curriculos!$A$2:$J$332,5,FALSE)</f>
        <v>OP</v>
      </c>
      <c r="Q827" s="21" t="e">
        <f>VLOOKUP($N827,Oferta!$D$2:$P$100,5,FALSE)</f>
        <v>#N/A</v>
      </c>
      <c r="R827" s="21">
        <f>VLOOKUP(CONCATENATE($M827,$N827),Curriculos!$A$2:$J$332,8,FALSE)</f>
        <v>30</v>
      </c>
      <c r="S827" s="5" t="s">
        <v>33</v>
      </c>
      <c r="T827" s="22" t="s">
        <v>24</v>
      </c>
      <c r="U827" s="21" t="str">
        <f>VLOOKUP(CONCATENATE($M827,$N827),Curriculos!$A$2:$J$332,10,FALSE)</f>
        <v>DCEC</v>
      </c>
      <c r="V827" s="20" t="e">
        <f>VLOOKUP(CONCATENATE($M827,$N827,$T827),Oferta!$B$2:$R$360,17,FALSE)</f>
        <v>#N/A</v>
      </c>
      <c r="W827" s="20" t="e">
        <f>VLOOKUP(CONCATENATE($M827,$N827,$T827),Oferta!$B$2:$Q$360,12,FALSE)</f>
        <v>#N/A</v>
      </c>
      <c r="X827" s="22"/>
      <c r="Y827" s="23" t="e">
        <f>VLOOKUP(CONCATENATE($W827,$X827),Mtz_Horarios!$E$2:$H$92,2,FALSE)</f>
        <v>#N/A</v>
      </c>
      <c r="Z827" s="23" t="e">
        <f>VLOOKUP(CONCATENATE($W827,$X827),Mtz_Horarios!$E$2:$H$92,3,FALSE)</f>
        <v>#N/A</v>
      </c>
      <c r="AA827" s="24" t="e">
        <f>VLOOKUP(CONCATENATE($W827,$X827),Mtz_Horarios!$E$2:$H$92,4,FALSE)</f>
        <v>#N/A</v>
      </c>
      <c r="AB827" s="20" t="e">
        <f>VLOOKUP(CONCATENATE($M827,$N827,$T827),Oferta!$B$2:$Q$360,16,FALSE)</f>
        <v>#N/A</v>
      </c>
      <c r="AC827" s="20" t="e">
        <f>VLOOKUP(CONCATENATE($M827,$N827,$T827),Oferta!$B$2:$Q$360,15,FALSE)</f>
        <v>#N/A</v>
      </c>
      <c r="AI827" s="5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12"/>
      <c r="AW827" s="12"/>
    </row>
    <row r="828" spans="1:49" ht="15" customHeight="1">
      <c r="A828" s="12"/>
      <c r="B828" s="12"/>
      <c r="C828" s="12"/>
      <c r="D828" s="12"/>
      <c r="E828" s="12"/>
      <c r="F828" s="12"/>
      <c r="G828" s="12"/>
      <c r="H828" s="12" t="e">
        <f t="shared" si="12"/>
        <v>#N/A</v>
      </c>
      <c r="I828" s="12" t="e">
        <f>VLOOKUP(CONCATENATE(N828,T828),Simulador!$H$26:$H$33,1,FALSE)</f>
        <v>#N/A</v>
      </c>
      <c r="J828" s="12" t="e">
        <f t="shared" si="13"/>
        <v>#N/A</v>
      </c>
      <c r="K828" s="13" t="e">
        <f t="shared" si="14"/>
        <v>#N/A</v>
      </c>
      <c r="L828" s="12" t="e">
        <f t="shared" si="15"/>
        <v>#N/A</v>
      </c>
      <c r="M828" s="14" t="s">
        <v>31</v>
      </c>
      <c r="N828" s="3" t="s">
        <v>64</v>
      </c>
      <c r="O828" s="15" t="str">
        <f>VLOOKUP(CONCATENATE($M828,$N828),Curriculos!$A$2:$J$332,4,FALSE)</f>
        <v>ELABORAÇÃO E ANÁLISE DE PROJETOS</v>
      </c>
      <c r="P828" s="16" t="str">
        <f>VLOOKUP(CONCATENATE($M828,$N828),Curriculos!$A$2:$J$332,5,FALSE)</f>
        <v>OB</v>
      </c>
      <c r="Q828" s="16" t="str">
        <f>VLOOKUP($N828,Oferta!$D$2:$P$100,5,FALSE)</f>
        <v>T</v>
      </c>
      <c r="R828" s="16">
        <f>VLOOKUP(CONCATENATE($M828,$N828),Curriculos!$A$2:$J$332,8,FALSE)</f>
        <v>120</v>
      </c>
      <c r="S828" s="17" t="s">
        <v>33</v>
      </c>
      <c r="T828" s="17" t="s">
        <v>29</v>
      </c>
      <c r="U828" s="16" t="str">
        <f>VLOOKUP(CONCATENATE($M828,$N828),Curriculos!$A$2:$J$332,10,FALSE)</f>
        <v>DCEC</v>
      </c>
      <c r="V828" s="15" t="e">
        <f>VLOOKUP(CONCATENATE($M828,$N828,$T828),Oferta!$B$2:$R$360,17,FALSE)</f>
        <v>#N/A</v>
      </c>
      <c r="W828" s="15" t="e">
        <f>VLOOKUP(CONCATENATE($M828,$N828,$T828),Oferta!$B$2:$Q$360,12,FALSE)</f>
        <v>#N/A</v>
      </c>
      <c r="X828" s="17">
        <v>1</v>
      </c>
      <c r="Y828" s="18" t="e">
        <f>VLOOKUP(CONCATENATE($W828,$X828),Mtz_Horarios!$E$2:$H$92,2,FALSE)</f>
        <v>#N/A</v>
      </c>
      <c r="Z828" s="18" t="e">
        <f>VLOOKUP(CONCATENATE($W828,$X828),Mtz_Horarios!$E$2:$H$92,3,FALSE)</f>
        <v>#N/A</v>
      </c>
      <c r="AA828" s="19" t="e">
        <f>VLOOKUP(CONCATENATE($W828,$X828),Mtz_Horarios!$E$2:$H$92,4,FALSE)</f>
        <v>#N/A</v>
      </c>
      <c r="AB828" s="15" t="e">
        <f>VLOOKUP(CONCATENATE($M828,$N828,$T828),Oferta!$B$2:$Q$360,16,FALSE)</f>
        <v>#N/A</v>
      </c>
      <c r="AC828" s="15" t="e">
        <f>VLOOKUP(CONCATENATE($M828,$N828,$T828),Oferta!$B$2:$Q$360,15,FALSE)</f>
        <v>#N/A</v>
      </c>
      <c r="AI828" s="5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12"/>
      <c r="AW828" s="12"/>
    </row>
    <row r="829" spans="1:49" ht="15" customHeight="1">
      <c r="A829" s="12"/>
      <c r="B829" s="12"/>
      <c r="C829" s="12"/>
      <c r="D829" s="12"/>
      <c r="E829" s="12"/>
      <c r="F829" s="12"/>
      <c r="G829" s="12"/>
      <c r="H829" s="12" t="e">
        <f t="shared" si="12"/>
        <v>#N/A</v>
      </c>
      <c r="I829" s="12" t="e">
        <f>VLOOKUP(CONCATENATE(N829,T829),Simulador!$H$26:$H$33,1,FALSE)</f>
        <v>#N/A</v>
      </c>
      <c r="J829" s="12" t="e">
        <f t="shared" si="13"/>
        <v>#N/A</v>
      </c>
      <c r="K829" s="13" t="e">
        <f t="shared" si="14"/>
        <v>#N/A</v>
      </c>
      <c r="L829" s="12" t="e">
        <f t="shared" si="15"/>
        <v>#N/A</v>
      </c>
      <c r="M829" s="14" t="s">
        <v>31</v>
      </c>
      <c r="N829" s="3" t="s">
        <v>64</v>
      </c>
      <c r="O829" s="15" t="str">
        <f>VLOOKUP(CONCATENATE($M829,$N829),Curriculos!$A$2:$J$332,4,FALSE)</f>
        <v>ELABORAÇÃO E ANÁLISE DE PROJETOS</v>
      </c>
      <c r="P829" s="16" t="str">
        <f>VLOOKUP(CONCATENATE($M829,$N829),Curriculos!$A$2:$J$332,5,FALSE)</f>
        <v>OB</v>
      </c>
      <c r="Q829" s="16" t="str">
        <f>VLOOKUP($N829,Oferta!$D$2:$P$100,5,FALSE)</f>
        <v>T</v>
      </c>
      <c r="R829" s="16">
        <f>VLOOKUP(CONCATENATE($M829,$N829),Curriculos!$A$2:$J$332,8,FALSE)</f>
        <v>120</v>
      </c>
      <c r="S829" s="17" t="s">
        <v>33</v>
      </c>
      <c r="T829" s="17" t="s">
        <v>29</v>
      </c>
      <c r="U829" s="16" t="str">
        <f>VLOOKUP(CONCATENATE($M829,$N829),Curriculos!$A$2:$J$332,10,FALSE)</f>
        <v>DCEC</v>
      </c>
      <c r="V829" s="15" t="e">
        <f>VLOOKUP(CONCATENATE($M829,$N829,$T829),Oferta!$B$2:$R$360,17,FALSE)</f>
        <v>#N/A</v>
      </c>
      <c r="W829" s="15" t="e">
        <f>VLOOKUP(CONCATENATE($M829,$N829,$T829),Oferta!$B$2:$Q$360,12,FALSE)</f>
        <v>#N/A</v>
      </c>
      <c r="X829" s="17">
        <v>2</v>
      </c>
      <c r="Y829" s="18" t="e">
        <f>VLOOKUP(CONCATENATE($W829,$X829),Mtz_Horarios!$E$2:$H$92,2,FALSE)</f>
        <v>#N/A</v>
      </c>
      <c r="Z829" s="18" t="e">
        <f>VLOOKUP(CONCATENATE($W829,$X829),Mtz_Horarios!$E$2:$H$92,3,FALSE)</f>
        <v>#N/A</v>
      </c>
      <c r="AA829" s="19" t="e">
        <f>VLOOKUP(CONCATENATE($W829,$X829),Mtz_Horarios!$E$2:$H$92,4,FALSE)</f>
        <v>#N/A</v>
      </c>
      <c r="AB829" s="15" t="e">
        <f>VLOOKUP(CONCATENATE($M829,$N829,$T829),Oferta!$B$2:$Q$360,16,FALSE)</f>
        <v>#N/A</v>
      </c>
      <c r="AC829" s="15" t="e">
        <f>VLOOKUP(CONCATENATE($M829,$N829,$T829),Oferta!$B$2:$Q$360,15,FALSE)</f>
        <v>#N/A</v>
      </c>
      <c r="AI829" s="5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12"/>
      <c r="AW829" s="12"/>
    </row>
    <row r="830" spans="1:49" ht="15" customHeight="1">
      <c r="A830" s="12"/>
      <c r="B830" s="12"/>
      <c r="C830" s="12"/>
      <c r="D830" s="12"/>
      <c r="E830" s="12"/>
      <c r="F830" s="12"/>
      <c r="G830" s="12"/>
      <c r="H830" s="12" t="e">
        <f t="shared" si="12"/>
        <v>#N/A</v>
      </c>
      <c r="I830" s="12" t="e">
        <f>VLOOKUP(CONCATENATE(N830,T830),Simulador!$H$26:$H$33,1,FALSE)</f>
        <v>#N/A</v>
      </c>
      <c r="J830" s="12" t="e">
        <f t="shared" si="13"/>
        <v>#N/A</v>
      </c>
      <c r="K830" s="13" t="e">
        <f t="shared" si="14"/>
        <v>#N/A</v>
      </c>
      <c r="L830" s="12" t="e">
        <f t="shared" si="15"/>
        <v>#N/A</v>
      </c>
      <c r="M830" s="14" t="s">
        <v>31</v>
      </c>
      <c r="N830" s="3" t="s">
        <v>64</v>
      </c>
      <c r="O830" s="15" t="str">
        <f>VLOOKUP(CONCATENATE($M830,$N830),Curriculos!$A$2:$J$332,4,FALSE)</f>
        <v>ELABORAÇÃO E ANÁLISE DE PROJETOS</v>
      </c>
      <c r="P830" s="16" t="str">
        <f>VLOOKUP(CONCATENATE($M830,$N830),Curriculos!$A$2:$J$332,5,FALSE)</f>
        <v>OB</v>
      </c>
      <c r="Q830" s="16" t="str">
        <f>VLOOKUP($N830,Oferta!$D$2:$P$100,5,FALSE)</f>
        <v>T</v>
      </c>
      <c r="R830" s="16">
        <f>VLOOKUP(CONCATENATE($M830,$N830),Curriculos!$A$2:$J$332,8,FALSE)</f>
        <v>120</v>
      </c>
      <c r="S830" s="17" t="s">
        <v>33</v>
      </c>
      <c r="T830" s="17" t="s">
        <v>29</v>
      </c>
      <c r="U830" s="16" t="str">
        <f>VLOOKUP(CONCATENATE($M830,$N830),Curriculos!$A$2:$J$332,10,FALSE)</f>
        <v>DCEC</v>
      </c>
      <c r="V830" s="15" t="e">
        <f>VLOOKUP(CONCATENATE($M830,$N830,$T830),Oferta!$B$2:$R$360,17,FALSE)</f>
        <v>#N/A</v>
      </c>
      <c r="W830" s="15" t="e">
        <f>VLOOKUP(CONCATENATE($M830,$N830,$T830),Oferta!$B$2:$Q$360,12,FALSE)</f>
        <v>#N/A</v>
      </c>
      <c r="X830" s="17">
        <v>3</v>
      </c>
      <c r="Y830" s="18" t="e">
        <f>VLOOKUP(CONCATENATE($W830,$X830),Mtz_Horarios!$E$2:$H$92,2,FALSE)</f>
        <v>#N/A</v>
      </c>
      <c r="Z830" s="18" t="e">
        <f>VLOOKUP(CONCATENATE($W830,$X830),Mtz_Horarios!$E$2:$H$92,3,FALSE)</f>
        <v>#N/A</v>
      </c>
      <c r="AA830" s="19" t="e">
        <f>VLOOKUP(CONCATENATE($W830,$X830),Mtz_Horarios!$E$2:$H$92,4,FALSE)</f>
        <v>#N/A</v>
      </c>
      <c r="AB830" s="15" t="e">
        <f>VLOOKUP(CONCATENATE($M830,$N830,$T830),Oferta!$B$2:$Q$360,16,FALSE)</f>
        <v>#N/A</v>
      </c>
      <c r="AC830" s="15" t="e">
        <f>VLOOKUP(CONCATENATE($M830,$N830,$T830),Oferta!$B$2:$Q$360,15,FALSE)</f>
        <v>#N/A</v>
      </c>
      <c r="AI830" s="5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12"/>
      <c r="AW830" s="12"/>
    </row>
    <row r="831" spans="1:49" ht="15" customHeight="1">
      <c r="A831" s="12"/>
      <c r="B831" s="12"/>
      <c r="C831" s="12"/>
      <c r="D831" s="12"/>
      <c r="E831" s="12"/>
      <c r="F831" s="12"/>
      <c r="G831" s="12"/>
      <c r="H831" s="12" t="e">
        <f t="shared" si="12"/>
        <v>#N/A</v>
      </c>
      <c r="I831" s="12" t="e">
        <f>VLOOKUP(CONCATENATE(N831,T831),Simulador!$H$26:$H$33,1,FALSE)</f>
        <v>#N/A</v>
      </c>
      <c r="J831" s="12" t="e">
        <f t="shared" si="13"/>
        <v>#N/A</v>
      </c>
      <c r="K831" s="13" t="e">
        <f t="shared" si="14"/>
        <v>#N/A</v>
      </c>
      <c r="L831" s="12" t="e">
        <f t="shared" si="15"/>
        <v>#N/A</v>
      </c>
      <c r="M831" s="14" t="s">
        <v>31</v>
      </c>
      <c r="N831" s="3" t="s">
        <v>64</v>
      </c>
      <c r="O831" s="15" t="str">
        <f>VLOOKUP(CONCATENATE($M831,$N831),Curriculos!$A$2:$J$332,4,FALSE)</f>
        <v>ELABORAÇÃO E ANÁLISE DE PROJETOS</v>
      </c>
      <c r="P831" s="16" t="str">
        <f>VLOOKUP(CONCATENATE($M831,$N831),Curriculos!$A$2:$J$332,5,FALSE)</f>
        <v>OB</v>
      </c>
      <c r="Q831" s="16" t="str">
        <f>VLOOKUP($N831,Oferta!$D$2:$P$100,5,FALSE)</f>
        <v>T</v>
      </c>
      <c r="R831" s="16">
        <f>VLOOKUP(CONCATENATE($M831,$N831),Curriculos!$A$2:$J$332,8,FALSE)</f>
        <v>120</v>
      </c>
      <c r="S831" s="17" t="s">
        <v>33</v>
      </c>
      <c r="T831" s="17" t="s">
        <v>29</v>
      </c>
      <c r="U831" s="16" t="str">
        <f>VLOOKUP(CONCATENATE($M831,$N831),Curriculos!$A$2:$J$332,10,FALSE)</f>
        <v>DCEC</v>
      </c>
      <c r="V831" s="15" t="e">
        <f>VLOOKUP(CONCATENATE($M831,$N831,$T831),Oferta!$B$2:$R$360,17,FALSE)</f>
        <v>#N/A</v>
      </c>
      <c r="W831" s="15" t="e">
        <f>VLOOKUP(CONCATENATE($M831,$N831,$T831),Oferta!$B$2:$Q$360,12,FALSE)</f>
        <v>#N/A</v>
      </c>
      <c r="X831" s="17">
        <v>4</v>
      </c>
      <c r="Y831" s="18" t="e">
        <f>VLOOKUP(CONCATENATE($W831,$X831),Mtz_Horarios!$E$2:$H$92,2,FALSE)</f>
        <v>#N/A</v>
      </c>
      <c r="Z831" s="18" t="e">
        <f>VLOOKUP(CONCATENATE($W831,$X831),Mtz_Horarios!$E$2:$H$92,3,FALSE)</f>
        <v>#N/A</v>
      </c>
      <c r="AA831" s="19" t="e">
        <f>VLOOKUP(CONCATENATE($W831,$X831),Mtz_Horarios!$E$2:$H$92,4,FALSE)</f>
        <v>#N/A</v>
      </c>
      <c r="AB831" s="15" t="e">
        <f>VLOOKUP(CONCATENATE($M831,$N831,$T831),Oferta!$B$2:$Q$360,16,FALSE)</f>
        <v>#N/A</v>
      </c>
      <c r="AC831" s="15" t="e">
        <f>VLOOKUP(CONCATENATE($M831,$N831,$T831),Oferta!$B$2:$Q$360,15,FALSE)</f>
        <v>#N/A</v>
      </c>
      <c r="AI831" s="5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12"/>
      <c r="AW831" s="12"/>
    </row>
    <row r="832" spans="1:49" ht="15" customHeight="1">
      <c r="A832" s="12"/>
      <c r="B832" s="12"/>
      <c r="C832" s="12"/>
      <c r="D832" s="12"/>
      <c r="E832" s="12"/>
      <c r="F832" s="12"/>
      <c r="G832" s="12"/>
      <c r="H832" s="12" t="e">
        <f t="shared" si="12"/>
        <v>#N/A</v>
      </c>
      <c r="I832" s="12" t="e">
        <f>VLOOKUP(CONCATENATE(N832,T832),Simulador!$H$26:$H$33,1,FALSE)</f>
        <v>#N/A</v>
      </c>
      <c r="J832" s="12" t="e">
        <f t="shared" si="13"/>
        <v>#N/A</v>
      </c>
      <c r="K832" s="13" t="e">
        <f t="shared" si="14"/>
        <v>#N/A</v>
      </c>
      <c r="L832" s="12" t="e">
        <f t="shared" si="15"/>
        <v>#N/A</v>
      </c>
      <c r="M832" s="14" t="s">
        <v>31</v>
      </c>
      <c r="N832" s="3" t="s">
        <v>64</v>
      </c>
      <c r="O832" s="15" t="str">
        <f>VLOOKUP(CONCATENATE($M832,$N832),Curriculos!$A$2:$J$332,4,FALSE)</f>
        <v>ELABORAÇÃO E ANÁLISE DE PROJETOS</v>
      </c>
      <c r="P832" s="16" t="str">
        <f>VLOOKUP(CONCATENATE($M832,$N832),Curriculos!$A$2:$J$332,5,FALSE)</f>
        <v>OB</v>
      </c>
      <c r="Q832" s="16" t="str">
        <f>VLOOKUP($N832,Oferta!$D$2:$P$100,5,FALSE)</f>
        <v>T</v>
      </c>
      <c r="R832" s="16">
        <f>VLOOKUP(CONCATENATE($M832,$N832),Curriculos!$A$2:$J$332,8,FALSE)</f>
        <v>120</v>
      </c>
      <c r="S832" s="17" t="s">
        <v>33</v>
      </c>
      <c r="T832" s="17" t="s">
        <v>29</v>
      </c>
      <c r="U832" s="16" t="str">
        <f>VLOOKUP(CONCATENATE($M832,$N832),Curriculos!$A$2:$J$332,10,FALSE)</f>
        <v>DCEC</v>
      </c>
      <c r="V832" s="15" t="e">
        <f>VLOOKUP(CONCATENATE($M832,$N832,$T832),Oferta!$B$2:$R$360,17,FALSE)</f>
        <v>#N/A</v>
      </c>
      <c r="W832" s="15" t="e">
        <f>VLOOKUP(CONCATENATE($M832,$N832,$T832),Oferta!$B$2:$Q$360,12,FALSE)</f>
        <v>#N/A</v>
      </c>
      <c r="X832" s="17">
        <v>5</v>
      </c>
      <c r="Y832" s="18" t="e">
        <f>VLOOKUP(CONCATENATE($W832,$X832),Mtz_Horarios!$E$2:$H$92,2,FALSE)</f>
        <v>#N/A</v>
      </c>
      <c r="Z832" s="18" t="e">
        <f>VLOOKUP(CONCATENATE($W832,$X832),Mtz_Horarios!$E$2:$H$92,3,FALSE)</f>
        <v>#N/A</v>
      </c>
      <c r="AA832" s="19" t="e">
        <f>VLOOKUP(CONCATENATE($W832,$X832),Mtz_Horarios!$E$2:$H$92,4,FALSE)</f>
        <v>#N/A</v>
      </c>
      <c r="AB832" s="15" t="e">
        <f>VLOOKUP(CONCATENATE($M832,$N832,$T832),Oferta!$B$2:$Q$360,16,FALSE)</f>
        <v>#N/A</v>
      </c>
      <c r="AC832" s="15" t="e">
        <f>VLOOKUP(CONCATENATE($M832,$N832,$T832),Oferta!$B$2:$Q$360,15,FALSE)</f>
        <v>#N/A</v>
      </c>
      <c r="AI832" s="5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12"/>
      <c r="AW832" s="12"/>
    </row>
    <row r="833" spans="1:49" ht="15" customHeight="1">
      <c r="A833" s="12"/>
      <c r="B833" s="12"/>
      <c r="C833" s="12"/>
      <c r="D833" s="12"/>
      <c r="E833" s="12"/>
      <c r="F833" s="12"/>
      <c r="G833" s="12"/>
      <c r="H833" s="12" t="e">
        <f t="shared" si="12"/>
        <v>#N/A</v>
      </c>
      <c r="I833" s="12" t="e">
        <f>VLOOKUP(CONCATENATE(N833,T833),Simulador!$H$26:$H$33,1,FALSE)</f>
        <v>#N/A</v>
      </c>
      <c r="J833" s="12" t="e">
        <f t="shared" si="13"/>
        <v>#N/A</v>
      </c>
      <c r="K833" s="13" t="e">
        <f t="shared" si="14"/>
        <v>#N/A</v>
      </c>
      <c r="L833" s="12" t="e">
        <f t="shared" si="15"/>
        <v>#N/A</v>
      </c>
      <c r="M833" s="14" t="s">
        <v>31</v>
      </c>
      <c r="N833" s="3" t="s">
        <v>64</v>
      </c>
      <c r="O833" s="15" t="str">
        <f>VLOOKUP(CONCATENATE($M833,$N833),Curriculos!$A$2:$J$332,4,FALSE)</f>
        <v>ELABORAÇÃO E ANÁLISE DE PROJETOS</v>
      </c>
      <c r="P833" s="16" t="str">
        <f>VLOOKUP(CONCATENATE($M833,$N833),Curriculos!$A$2:$J$332,5,FALSE)</f>
        <v>OB</v>
      </c>
      <c r="Q833" s="16" t="str">
        <f>VLOOKUP($N833,Oferta!$D$2:$P$100,5,FALSE)</f>
        <v>T</v>
      </c>
      <c r="R833" s="16">
        <f>VLOOKUP(CONCATENATE($M833,$N833),Curriculos!$A$2:$J$332,8,FALSE)</f>
        <v>120</v>
      </c>
      <c r="S833" s="17" t="s">
        <v>33</v>
      </c>
      <c r="T833" s="17" t="s">
        <v>29</v>
      </c>
      <c r="U833" s="16" t="str">
        <f>VLOOKUP(CONCATENATE($M833,$N833),Curriculos!$A$2:$J$332,10,FALSE)</f>
        <v>DCEC</v>
      </c>
      <c r="V833" s="15" t="e">
        <f>VLOOKUP(CONCATENATE($M833,$N833,$T833),Oferta!$B$2:$R$360,17,FALSE)</f>
        <v>#N/A</v>
      </c>
      <c r="W833" s="15" t="e">
        <f>VLOOKUP(CONCATENATE($M833,$N833,$T833),Oferta!$B$2:$Q$360,12,FALSE)</f>
        <v>#N/A</v>
      </c>
      <c r="X833" s="17">
        <v>6</v>
      </c>
      <c r="Y833" s="18" t="e">
        <f>VLOOKUP(CONCATENATE($W833,$X833),Mtz_Horarios!$E$2:$H$92,2,FALSE)</f>
        <v>#N/A</v>
      </c>
      <c r="Z833" s="18" t="e">
        <f>VLOOKUP(CONCATENATE($W833,$X833),Mtz_Horarios!$E$2:$H$92,3,FALSE)</f>
        <v>#N/A</v>
      </c>
      <c r="AA833" s="19" t="e">
        <f>VLOOKUP(CONCATENATE($W833,$X833),Mtz_Horarios!$E$2:$H$92,4,FALSE)</f>
        <v>#N/A</v>
      </c>
      <c r="AB833" s="15" t="e">
        <f>VLOOKUP(CONCATENATE($M833,$N833,$T833),Oferta!$B$2:$Q$360,16,FALSE)</f>
        <v>#N/A</v>
      </c>
      <c r="AC833" s="15" t="e">
        <f>VLOOKUP(CONCATENATE($M833,$N833,$T833),Oferta!$B$2:$Q$360,15,FALSE)</f>
        <v>#N/A</v>
      </c>
      <c r="AI833" s="5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12"/>
      <c r="AW833" s="12"/>
    </row>
    <row r="834" spans="1:49" ht="15" customHeight="1">
      <c r="A834" s="12"/>
      <c r="B834" s="12"/>
      <c r="C834" s="12"/>
      <c r="D834" s="12"/>
      <c r="E834" s="12"/>
      <c r="F834" s="12"/>
      <c r="G834" s="12"/>
      <c r="H834" s="12" t="e">
        <f t="shared" si="12"/>
        <v>#N/A</v>
      </c>
      <c r="I834" s="12" t="e">
        <f>VLOOKUP(CONCATENATE(N834,T834),Simulador!$H$26:$H$33,1,FALSE)</f>
        <v>#N/A</v>
      </c>
      <c r="J834" s="12" t="e">
        <f t="shared" si="13"/>
        <v>#N/A</v>
      </c>
      <c r="K834" s="13" t="e">
        <f t="shared" si="14"/>
        <v>#N/A</v>
      </c>
      <c r="L834" s="12" t="e">
        <f t="shared" si="15"/>
        <v>#N/A</v>
      </c>
      <c r="M834" s="14" t="s">
        <v>31</v>
      </c>
      <c r="N834" s="3" t="s">
        <v>64</v>
      </c>
      <c r="O834" s="20" t="str">
        <f>VLOOKUP(CONCATENATE($M834,$N834),Curriculos!$A$2:$J$332,4,FALSE)</f>
        <v>ELABORAÇÃO E ANÁLISE DE PROJETOS</v>
      </c>
      <c r="P834" s="21" t="str">
        <f>VLOOKUP(CONCATENATE($M834,$N834),Curriculos!$A$2:$J$332,5,FALSE)</f>
        <v>OB</v>
      </c>
      <c r="Q834" s="21" t="str">
        <f>VLOOKUP($N834,Oferta!$D$2:$P$100,5,FALSE)</f>
        <v>T</v>
      </c>
      <c r="R834" s="21">
        <f>VLOOKUP(CONCATENATE($M834,$N834),Curriculos!$A$2:$J$332,8,FALSE)</f>
        <v>120</v>
      </c>
      <c r="S834" s="5" t="s">
        <v>33</v>
      </c>
      <c r="T834" s="22" t="s">
        <v>40</v>
      </c>
      <c r="U834" s="21" t="str">
        <f>VLOOKUP(CONCATENATE($M834,$N834),Curriculos!$A$2:$J$332,10,FALSE)</f>
        <v>DCEC</v>
      </c>
      <c r="V834" s="20" t="e">
        <f>VLOOKUP(CONCATENATE($M834,$N834,$T834),Oferta!$B$2:$R$360,17,FALSE)</f>
        <v>#N/A</v>
      </c>
      <c r="W834" s="20" t="e">
        <f>VLOOKUP(CONCATENATE($M834,$N834,$T834),Oferta!$B$2:$Q$360,12,FALSE)</f>
        <v>#N/A</v>
      </c>
      <c r="X834" s="22">
        <v>1</v>
      </c>
      <c r="Y834" s="23" t="e">
        <f>VLOOKUP(CONCATENATE($W834,$X834),Mtz_Horarios!$E$2:$H$92,2,FALSE)</f>
        <v>#N/A</v>
      </c>
      <c r="Z834" s="23" t="e">
        <f>VLOOKUP(CONCATENATE($W834,$X834),Mtz_Horarios!$E$2:$H$92,3,FALSE)</f>
        <v>#N/A</v>
      </c>
      <c r="AA834" s="24" t="e">
        <f>VLOOKUP(CONCATENATE($W834,$X834),Mtz_Horarios!$E$2:$H$92,4,FALSE)</f>
        <v>#N/A</v>
      </c>
      <c r="AB834" s="20" t="e">
        <f>VLOOKUP(CONCATENATE($M834,$N834,$T834),Oferta!$B$2:$Q$360,16,FALSE)</f>
        <v>#N/A</v>
      </c>
      <c r="AC834" s="20" t="e">
        <f>VLOOKUP(CONCATENATE($M834,$N834,$T834),Oferta!$B$2:$Q$360,15,FALSE)</f>
        <v>#N/A</v>
      </c>
      <c r="AI834" s="5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12"/>
      <c r="AW834" s="12"/>
    </row>
    <row r="835" spans="1:49" ht="15" customHeight="1">
      <c r="A835" s="12"/>
      <c r="B835" s="12"/>
      <c r="C835" s="12"/>
      <c r="D835" s="12"/>
      <c r="E835" s="12"/>
      <c r="F835" s="12"/>
      <c r="G835" s="12"/>
      <c r="H835" s="12" t="e">
        <f t="shared" si="12"/>
        <v>#N/A</v>
      </c>
      <c r="I835" s="12" t="e">
        <f>VLOOKUP(CONCATENATE(N835,T835),Simulador!$H$26:$H$33,1,FALSE)</f>
        <v>#N/A</v>
      </c>
      <c r="J835" s="12" t="e">
        <f t="shared" si="13"/>
        <v>#N/A</v>
      </c>
      <c r="K835" s="13" t="e">
        <f t="shared" si="14"/>
        <v>#N/A</v>
      </c>
      <c r="L835" s="12" t="e">
        <f t="shared" si="15"/>
        <v>#N/A</v>
      </c>
      <c r="M835" s="14" t="s">
        <v>31</v>
      </c>
      <c r="N835" s="3" t="s">
        <v>64</v>
      </c>
      <c r="O835" s="20" t="str">
        <f>VLOOKUP(CONCATENATE($M835,$N835),Curriculos!$A$2:$J$332,4,FALSE)</f>
        <v>ELABORAÇÃO E ANÁLISE DE PROJETOS</v>
      </c>
      <c r="P835" s="21" t="str">
        <f>VLOOKUP(CONCATENATE($M835,$N835),Curriculos!$A$2:$J$332,5,FALSE)</f>
        <v>OB</v>
      </c>
      <c r="Q835" s="21" t="str">
        <f>VLOOKUP($N835,Oferta!$D$2:$P$100,5,FALSE)</f>
        <v>T</v>
      </c>
      <c r="R835" s="21">
        <f>VLOOKUP(CONCATENATE($M835,$N835),Curriculos!$A$2:$J$332,8,FALSE)</f>
        <v>120</v>
      </c>
      <c r="S835" s="5" t="s">
        <v>33</v>
      </c>
      <c r="T835" s="22" t="s">
        <v>40</v>
      </c>
      <c r="U835" s="21" t="str">
        <f>VLOOKUP(CONCATENATE($M835,$N835),Curriculos!$A$2:$J$332,10,FALSE)</f>
        <v>DCEC</v>
      </c>
      <c r="V835" s="20" t="e">
        <f>VLOOKUP(CONCATENATE($M835,$N835,$T835),Oferta!$B$2:$R$360,17,FALSE)</f>
        <v>#N/A</v>
      </c>
      <c r="W835" s="20" t="e">
        <f>VLOOKUP(CONCATENATE($M835,$N835,$T835),Oferta!$B$2:$Q$360,12,FALSE)</f>
        <v>#N/A</v>
      </c>
      <c r="X835" s="22">
        <v>2</v>
      </c>
      <c r="Y835" s="23" t="e">
        <f>VLOOKUP(CONCATENATE($W835,$X835),Mtz_Horarios!$E$2:$H$92,2,FALSE)</f>
        <v>#N/A</v>
      </c>
      <c r="Z835" s="23" t="e">
        <f>VLOOKUP(CONCATENATE($W835,$X835),Mtz_Horarios!$E$2:$H$92,3,FALSE)</f>
        <v>#N/A</v>
      </c>
      <c r="AA835" s="24" t="e">
        <f>VLOOKUP(CONCATENATE($W835,$X835),Mtz_Horarios!$E$2:$H$92,4,FALSE)</f>
        <v>#N/A</v>
      </c>
      <c r="AB835" s="20" t="e">
        <f>VLOOKUP(CONCATENATE($M835,$N835,$T835),Oferta!$B$2:$Q$360,16,FALSE)</f>
        <v>#N/A</v>
      </c>
      <c r="AC835" s="20" t="e">
        <f>VLOOKUP(CONCATENATE($M835,$N835,$T835),Oferta!$B$2:$Q$360,15,FALSE)</f>
        <v>#N/A</v>
      </c>
      <c r="AI835" s="5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12"/>
      <c r="AW835" s="12"/>
    </row>
    <row r="836" spans="1:49" ht="15" customHeight="1">
      <c r="A836" s="12"/>
      <c r="B836" s="12"/>
      <c r="C836" s="12"/>
      <c r="D836" s="12"/>
      <c r="E836" s="12"/>
      <c r="F836" s="12"/>
      <c r="G836" s="12"/>
      <c r="H836" s="12" t="e">
        <f t="shared" si="12"/>
        <v>#N/A</v>
      </c>
      <c r="I836" s="12" t="e">
        <f>VLOOKUP(CONCATENATE(N836,T836),Simulador!$H$26:$H$33,1,FALSE)</f>
        <v>#N/A</v>
      </c>
      <c r="J836" s="12" t="e">
        <f t="shared" si="13"/>
        <v>#N/A</v>
      </c>
      <c r="K836" s="13" t="e">
        <f t="shared" si="14"/>
        <v>#N/A</v>
      </c>
      <c r="L836" s="12" t="e">
        <f t="shared" si="15"/>
        <v>#N/A</v>
      </c>
      <c r="M836" s="14" t="s">
        <v>31</v>
      </c>
      <c r="N836" s="3" t="s">
        <v>64</v>
      </c>
      <c r="O836" s="20" t="str">
        <f>VLOOKUP(CONCATENATE($M836,$N836),Curriculos!$A$2:$J$332,4,FALSE)</f>
        <v>ELABORAÇÃO E ANÁLISE DE PROJETOS</v>
      </c>
      <c r="P836" s="21" t="str">
        <f>VLOOKUP(CONCATENATE($M836,$N836),Curriculos!$A$2:$J$332,5,FALSE)</f>
        <v>OB</v>
      </c>
      <c r="Q836" s="21" t="str">
        <f>VLOOKUP($N836,Oferta!$D$2:$P$100,5,FALSE)</f>
        <v>T</v>
      </c>
      <c r="R836" s="21">
        <f>VLOOKUP(CONCATENATE($M836,$N836),Curriculos!$A$2:$J$332,8,FALSE)</f>
        <v>120</v>
      </c>
      <c r="S836" s="5" t="s">
        <v>33</v>
      </c>
      <c r="T836" s="22" t="s">
        <v>40</v>
      </c>
      <c r="U836" s="21" t="str">
        <f>VLOOKUP(CONCATENATE($M836,$N836),Curriculos!$A$2:$J$332,10,FALSE)</f>
        <v>DCEC</v>
      </c>
      <c r="V836" s="20" t="e">
        <f>VLOOKUP(CONCATENATE($M836,$N836,$T836),Oferta!$B$2:$R$360,17,FALSE)</f>
        <v>#N/A</v>
      </c>
      <c r="W836" s="20" t="e">
        <f>VLOOKUP(CONCATENATE($M836,$N836,$T836),Oferta!$B$2:$Q$360,12,FALSE)</f>
        <v>#N/A</v>
      </c>
      <c r="X836" s="22">
        <v>3</v>
      </c>
      <c r="Y836" s="23" t="e">
        <f>VLOOKUP(CONCATENATE($W836,$X836),Mtz_Horarios!$E$2:$H$92,2,FALSE)</f>
        <v>#N/A</v>
      </c>
      <c r="Z836" s="23" t="e">
        <f>VLOOKUP(CONCATENATE($W836,$X836),Mtz_Horarios!$E$2:$H$92,3,FALSE)</f>
        <v>#N/A</v>
      </c>
      <c r="AA836" s="24" t="e">
        <f>VLOOKUP(CONCATENATE($W836,$X836),Mtz_Horarios!$E$2:$H$92,4,FALSE)</f>
        <v>#N/A</v>
      </c>
      <c r="AB836" s="20" t="e">
        <f>VLOOKUP(CONCATENATE($M836,$N836,$T836),Oferta!$B$2:$Q$360,16,FALSE)</f>
        <v>#N/A</v>
      </c>
      <c r="AC836" s="20" t="e">
        <f>VLOOKUP(CONCATENATE($M836,$N836,$T836),Oferta!$B$2:$Q$360,15,FALSE)</f>
        <v>#N/A</v>
      </c>
      <c r="AI836" s="5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12"/>
      <c r="AW836" s="12"/>
    </row>
    <row r="837" spans="1:49" ht="15" customHeight="1">
      <c r="A837" s="12"/>
      <c r="B837" s="12"/>
      <c r="C837" s="12"/>
      <c r="D837" s="12"/>
      <c r="E837" s="12"/>
      <c r="F837" s="12"/>
      <c r="G837" s="12"/>
      <c r="H837" s="12" t="e">
        <f t="shared" si="12"/>
        <v>#N/A</v>
      </c>
      <c r="I837" s="12" t="e">
        <f>VLOOKUP(CONCATENATE(N837,T837),Simulador!$H$26:$H$33,1,FALSE)</f>
        <v>#N/A</v>
      </c>
      <c r="J837" s="12" t="e">
        <f t="shared" si="13"/>
        <v>#N/A</v>
      </c>
      <c r="K837" s="13" t="e">
        <f t="shared" si="14"/>
        <v>#N/A</v>
      </c>
      <c r="L837" s="12" t="e">
        <f t="shared" si="15"/>
        <v>#N/A</v>
      </c>
      <c r="M837" s="14" t="s">
        <v>31</v>
      </c>
      <c r="N837" s="3" t="s">
        <v>64</v>
      </c>
      <c r="O837" s="20" t="str">
        <f>VLOOKUP(CONCATENATE($M837,$N837),Curriculos!$A$2:$J$332,4,FALSE)</f>
        <v>ELABORAÇÃO E ANÁLISE DE PROJETOS</v>
      </c>
      <c r="P837" s="21" t="str">
        <f>VLOOKUP(CONCATENATE($M837,$N837),Curriculos!$A$2:$J$332,5,FALSE)</f>
        <v>OB</v>
      </c>
      <c r="Q837" s="21" t="str">
        <f>VLOOKUP($N837,Oferta!$D$2:$P$100,5,FALSE)</f>
        <v>T</v>
      </c>
      <c r="R837" s="21">
        <f>VLOOKUP(CONCATENATE($M837,$N837),Curriculos!$A$2:$J$332,8,FALSE)</f>
        <v>120</v>
      </c>
      <c r="S837" s="5" t="s">
        <v>33</v>
      </c>
      <c r="T837" s="22" t="s">
        <v>40</v>
      </c>
      <c r="U837" s="21" t="str">
        <f>VLOOKUP(CONCATENATE($M837,$N837),Curriculos!$A$2:$J$332,10,FALSE)</f>
        <v>DCEC</v>
      </c>
      <c r="V837" s="20" t="e">
        <f>VLOOKUP(CONCATENATE($M837,$N837,$T837),Oferta!$B$2:$R$360,17,FALSE)</f>
        <v>#N/A</v>
      </c>
      <c r="W837" s="20" t="e">
        <f>VLOOKUP(CONCATENATE($M837,$N837,$T837),Oferta!$B$2:$Q$360,12,FALSE)</f>
        <v>#N/A</v>
      </c>
      <c r="X837" s="22">
        <v>4</v>
      </c>
      <c r="Y837" s="23" t="e">
        <f>VLOOKUP(CONCATENATE($W837,$X837),Mtz_Horarios!$E$2:$H$92,2,FALSE)</f>
        <v>#N/A</v>
      </c>
      <c r="Z837" s="23" t="e">
        <f>VLOOKUP(CONCATENATE($W837,$X837),Mtz_Horarios!$E$2:$H$92,3,FALSE)</f>
        <v>#N/A</v>
      </c>
      <c r="AA837" s="24" t="e">
        <f>VLOOKUP(CONCATENATE($W837,$X837),Mtz_Horarios!$E$2:$H$92,4,FALSE)</f>
        <v>#N/A</v>
      </c>
      <c r="AB837" s="20" t="e">
        <f>VLOOKUP(CONCATENATE($M837,$N837,$T837),Oferta!$B$2:$Q$360,16,FALSE)</f>
        <v>#N/A</v>
      </c>
      <c r="AC837" s="20" t="e">
        <f>VLOOKUP(CONCATENATE($M837,$N837,$T837),Oferta!$B$2:$Q$360,15,FALSE)</f>
        <v>#N/A</v>
      </c>
      <c r="AI837" s="5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12"/>
      <c r="AW837" s="12"/>
    </row>
    <row r="838" spans="1:49" ht="15" customHeight="1">
      <c r="A838" s="12"/>
      <c r="B838" s="12"/>
      <c r="C838" s="12"/>
      <c r="D838" s="12"/>
      <c r="E838" s="12"/>
      <c r="F838" s="12"/>
      <c r="G838" s="12"/>
      <c r="H838" s="12" t="e">
        <f t="shared" si="12"/>
        <v>#N/A</v>
      </c>
      <c r="I838" s="12" t="e">
        <f>VLOOKUP(CONCATENATE(N838,T838),Simulador!$H$26:$H$33,1,FALSE)</f>
        <v>#N/A</v>
      </c>
      <c r="J838" s="12" t="e">
        <f t="shared" si="13"/>
        <v>#N/A</v>
      </c>
      <c r="K838" s="13" t="e">
        <f t="shared" si="14"/>
        <v>#N/A</v>
      </c>
      <c r="L838" s="12" t="e">
        <f t="shared" si="15"/>
        <v>#N/A</v>
      </c>
      <c r="M838" s="14" t="s">
        <v>31</v>
      </c>
      <c r="N838" s="3" t="s">
        <v>64</v>
      </c>
      <c r="O838" s="20" t="str">
        <f>VLOOKUP(CONCATENATE($M838,$N838),Curriculos!$A$2:$J$332,4,FALSE)</f>
        <v>ELABORAÇÃO E ANÁLISE DE PROJETOS</v>
      </c>
      <c r="P838" s="21" t="str">
        <f>VLOOKUP(CONCATENATE($M838,$N838),Curriculos!$A$2:$J$332,5,FALSE)</f>
        <v>OB</v>
      </c>
      <c r="Q838" s="21" t="str">
        <f>VLOOKUP($N838,Oferta!$D$2:$P$100,5,FALSE)</f>
        <v>T</v>
      </c>
      <c r="R838" s="21">
        <f>VLOOKUP(CONCATENATE($M838,$N838),Curriculos!$A$2:$J$332,8,FALSE)</f>
        <v>120</v>
      </c>
      <c r="S838" s="5" t="s">
        <v>33</v>
      </c>
      <c r="T838" s="22" t="s">
        <v>40</v>
      </c>
      <c r="U838" s="21" t="str">
        <f>VLOOKUP(CONCATENATE($M838,$N838),Curriculos!$A$2:$J$332,10,FALSE)</f>
        <v>DCEC</v>
      </c>
      <c r="V838" s="20" t="e">
        <f>VLOOKUP(CONCATENATE($M838,$N838,$T838),Oferta!$B$2:$R$360,17,FALSE)</f>
        <v>#N/A</v>
      </c>
      <c r="W838" s="20" t="e">
        <f>VLOOKUP(CONCATENATE($M838,$N838,$T838),Oferta!$B$2:$Q$360,12,FALSE)</f>
        <v>#N/A</v>
      </c>
      <c r="X838" s="22">
        <v>5</v>
      </c>
      <c r="Y838" s="23" t="e">
        <f>VLOOKUP(CONCATENATE($W838,$X838),Mtz_Horarios!$E$2:$H$92,2,FALSE)</f>
        <v>#N/A</v>
      </c>
      <c r="Z838" s="23" t="e">
        <f>VLOOKUP(CONCATENATE($W838,$X838),Mtz_Horarios!$E$2:$H$92,3,FALSE)</f>
        <v>#N/A</v>
      </c>
      <c r="AA838" s="24" t="e">
        <f>VLOOKUP(CONCATENATE($W838,$X838),Mtz_Horarios!$E$2:$H$92,4,FALSE)</f>
        <v>#N/A</v>
      </c>
      <c r="AB838" s="20" t="e">
        <f>VLOOKUP(CONCATENATE($M838,$N838,$T838),Oferta!$B$2:$Q$360,16,FALSE)</f>
        <v>#N/A</v>
      </c>
      <c r="AC838" s="20" t="e">
        <f>VLOOKUP(CONCATENATE($M838,$N838,$T838),Oferta!$B$2:$Q$360,15,FALSE)</f>
        <v>#N/A</v>
      </c>
      <c r="AI838" s="5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12"/>
      <c r="AW838" s="12"/>
    </row>
    <row r="839" spans="1:49" ht="15" customHeight="1">
      <c r="A839" s="12"/>
      <c r="B839" s="12"/>
      <c r="C839" s="12"/>
      <c r="D839" s="12"/>
      <c r="E839" s="12"/>
      <c r="F839" s="12"/>
      <c r="G839" s="12"/>
      <c r="H839" s="12" t="e">
        <f t="shared" si="12"/>
        <v>#N/A</v>
      </c>
      <c r="I839" s="12" t="e">
        <f>VLOOKUP(CONCATENATE(N839,T839),Simulador!$H$26:$H$33,1,FALSE)</f>
        <v>#N/A</v>
      </c>
      <c r="J839" s="12" t="e">
        <f t="shared" si="13"/>
        <v>#N/A</v>
      </c>
      <c r="K839" s="13" t="e">
        <f t="shared" si="14"/>
        <v>#N/A</v>
      </c>
      <c r="L839" s="12" t="e">
        <f t="shared" si="15"/>
        <v>#N/A</v>
      </c>
      <c r="M839" s="14" t="s">
        <v>31</v>
      </c>
      <c r="N839" s="3" t="s">
        <v>64</v>
      </c>
      <c r="O839" s="20" t="str">
        <f>VLOOKUP(CONCATENATE($M839,$N839),Curriculos!$A$2:$J$332,4,FALSE)</f>
        <v>ELABORAÇÃO E ANÁLISE DE PROJETOS</v>
      </c>
      <c r="P839" s="21" t="str">
        <f>VLOOKUP(CONCATENATE($M839,$N839),Curriculos!$A$2:$J$332,5,FALSE)</f>
        <v>OB</v>
      </c>
      <c r="Q839" s="21" t="str">
        <f>VLOOKUP($N839,Oferta!$D$2:$P$100,5,FALSE)</f>
        <v>T</v>
      </c>
      <c r="R839" s="21">
        <f>VLOOKUP(CONCATENATE($M839,$N839),Curriculos!$A$2:$J$332,8,FALSE)</f>
        <v>120</v>
      </c>
      <c r="S839" s="5" t="s">
        <v>33</v>
      </c>
      <c r="T839" s="22" t="s">
        <v>40</v>
      </c>
      <c r="U839" s="21" t="str">
        <f>VLOOKUP(CONCATENATE($M839,$N839),Curriculos!$A$2:$J$332,10,FALSE)</f>
        <v>DCEC</v>
      </c>
      <c r="V839" s="20" t="e">
        <f>VLOOKUP(CONCATENATE($M839,$N839,$T839),Oferta!$B$2:$R$360,17,FALSE)</f>
        <v>#N/A</v>
      </c>
      <c r="W839" s="20" t="e">
        <f>VLOOKUP(CONCATENATE($M839,$N839,$T839),Oferta!$B$2:$Q$360,12,FALSE)</f>
        <v>#N/A</v>
      </c>
      <c r="X839" s="22">
        <v>6</v>
      </c>
      <c r="Y839" s="23" t="e">
        <f>VLOOKUP(CONCATENATE($W839,$X839),Mtz_Horarios!$E$2:$H$92,2,FALSE)</f>
        <v>#N/A</v>
      </c>
      <c r="Z839" s="23" t="e">
        <f>VLOOKUP(CONCATENATE($W839,$X839),Mtz_Horarios!$E$2:$H$92,3,FALSE)</f>
        <v>#N/A</v>
      </c>
      <c r="AA839" s="24" t="e">
        <f>VLOOKUP(CONCATENATE($W839,$X839),Mtz_Horarios!$E$2:$H$92,4,FALSE)</f>
        <v>#N/A</v>
      </c>
      <c r="AB839" s="20" t="e">
        <f>VLOOKUP(CONCATENATE($M839,$N839,$T839),Oferta!$B$2:$Q$360,16,FALSE)</f>
        <v>#N/A</v>
      </c>
      <c r="AC839" s="20" t="e">
        <f>VLOOKUP(CONCATENATE($M839,$N839,$T839),Oferta!$B$2:$Q$360,15,FALSE)</f>
        <v>#N/A</v>
      </c>
      <c r="AI839" s="5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12"/>
      <c r="AW839" s="12"/>
    </row>
    <row r="840" spans="1:49" ht="15" customHeight="1">
      <c r="A840" s="12"/>
      <c r="B840" s="12"/>
      <c r="C840" s="12"/>
      <c r="D840" s="12"/>
      <c r="E840" s="12"/>
      <c r="F840" s="12"/>
      <c r="G840" s="12"/>
      <c r="H840" s="12" t="e">
        <f t="shared" si="12"/>
        <v>#N/A</v>
      </c>
      <c r="I840" s="12" t="e">
        <f>VLOOKUP(CONCATENATE(N840,T840),Simulador!$H$26:$H$33,1,FALSE)</f>
        <v>#N/A</v>
      </c>
      <c r="J840" s="12" t="e">
        <f t="shared" si="13"/>
        <v>#N/A</v>
      </c>
      <c r="K840" s="13" t="e">
        <f t="shared" si="14"/>
        <v>#N/A</v>
      </c>
      <c r="L840" s="12" t="e">
        <f t="shared" si="15"/>
        <v>#N/A</v>
      </c>
      <c r="M840" s="14" t="s">
        <v>31</v>
      </c>
      <c r="N840" s="3" t="s">
        <v>64</v>
      </c>
      <c r="O840" s="20" t="str">
        <f>VLOOKUP(CONCATENATE($M840,$N840),Curriculos!$A$2:$J$332,4,FALSE)</f>
        <v>ELABORAÇÃO E ANÁLISE DE PROJETOS</v>
      </c>
      <c r="P840" s="21" t="str">
        <f>VLOOKUP(CONCATENATE($M840,$N840),Curriculos!$A$2:$J$332,5,FALSE)</f>
        <v>OB</v>
      </c>
      <c r="Q840" s="21" t="str">
        <f>VLOOKUP($N840,Oferta!$D$2:$P$100,5,FALSE)</f>
        <v>T</v>
      </c>
      <c r="R840" s="21">
        <f>VLOOKUP(CONCATENATE($M840,$N840),Curriculos!$A$2:$J$332,8,FALSE)</f>
        <v>120</v>
      </c>
      <c r="S840" s="5" t="s">
        <v>33</v>
      </c>
      <c r="T840" s="22" t="s">
        <v>27</v>
      </c>
      <c r="U840" s="21" t="str">
        <f>VLOOKUP(CONCATENATE($M840,$N840),Curriculos!$A$2:$J$332,10,FALSE)</f>
        <v>DCEC</v>
      </c>
      <c r="V840" s="20" t="e">
        <f>VLOOKUP(CONCATENATE($M840,$N840,$T840),Oferta!$B$2:$R$360,17,FALSE)</f>
        <v>#N/A</v>
      </c>
      <c r="W840" s="20" t="e">
        <f>VLOOKUP(CONCATENATE($M840,$N840,$T840),Oferta!$B$2:$Q$360,12,FALSE)</f>
        <v>#N/A</v>
      </c>
      <c r="X840" s="22">
        <v>1</v>
      </c>
      <c r="Y840" s="23" t="e">
        <f>VLOOKUP(CONCATENATE($W840,$X840),Mtz_Horarios!$E$2:$H$92,2,FALSE)</f>
        <v>#N/A</v>
      </c>
      <c r="Z840" s="23" t="e">
        <f>VLOOKUP(CONCATENATE($W840,$X840),Mtz_Horarios!$E$2:$H$92,3,FALSE)</f>
        <v>#N/A</v>
      </c>
      <c r="AA840" s="24" t="e">
        <f>VLOOKUP(CONCATENATE($W840,$X840),Mtz_Horarios!$E$2:$H$92,4,FALSE)</f>
        <v>#N/A</v>
      </c>
      <c r="AB840" s="20" t="e">
        <f>VLOOKUP(CONCATENATE($M840,$N840,$T840),Oferta!$B$2:$Q$360,16,FALSE)</f>
        <v>#N/A</v>
      </c>
      <c r="AC840" s="20" t="e">
        <f>VLOOKUP(CONCATENATE($M840,$N840,$T840),Oferta!$B$2:$Q$360,15,FALSE)</f>
        <v>#N/A</v>
      </c>
      <c r="AI840" s="5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12"/>
      <c r="AW840" s="12"/>
    </row>
    <row r="841" spans="1:49" ht="15" customHeight="1">
      <c r="A841" s="12"/>
      <c r="B841" s="12"/>
      <c r="C841" s="12"/>
      <c r="D841" s="12"/>
      <c r="E841" s="12"/>
      <c r="F841" s="12"/>
      <c r="G841" s="12"/>
      <c r="H841" s="12" t="e">
        <f t="shared" si="12"/>
        <v>#N/A</v>
      </c>
      <c r="I841" s="12" t="e">
        <f>VLOOKUP(CONCATENATE(N841,T841),Simulador!$H$26:$H$33,1,FALSE)</f>
        <v>#N/A</v>
      </c>
      <c r="J841" s="12" t="e">
        <f t="shared" si="13"/>
        <v>#N/A</v>
      </c>
      <c r="K841" s="13" t="e">
        <f t="shared" si="14"/>
        <v>#N/A</v>
      </c>
      <c r="L841" s="12" t="e">
        <f t="shared" si="15"/>
        <v>#N/A</v>
      </c>
      <c r="M841" s="14" t="s">
        <v>31</v>
      </c>
      <c r="N841" s="3" t="s">
        <v>64</v>
      </c>
      <c r="O841" s="20" t="str">
        <f>VLOOKUP(CONCATENATE($M841,$N841),Curriculos!$A$2:$J$332,4,FALSE)</f>
        <v>ELABORAÇÃO E ANÁLISE DE PROJETOS</v>
      </c>
      <c r="P841" s="21" t="str">
        <f>VLOOKUP(CONCATENATE($M841,$N841),Curriculos!$A$2:$J$332,5,FALSE)</f>
        <v>OB</v>
      </c>
      <c r="Q841" s="21" t="str">
        <f>VLOOKUP($N841,Oferta!$D$2:$P$100,5,FALSE)</f>
        <v>T</v>
      </c>
      <c r="R841" s="21">
        <f>VLOOKUP(CONCATENATE($M841,$N841),Curriculos!$A$2:$J$332,8,FALSE)</f>
        <v>120</v>
      </c>
      <c r="S841" s="5" t="s">
        <v>33</v>
      </c>
      <c r="T841" s="22" t="s">
        <v>27</v>
      </c>
      <c r="U841" s="21" t="str">
        <f>VLOOKUP(CONCATENATE($M841,$N841),Curriculos!$A$2:$J$332,10,FALSE)</f>
        <v>DCEC</v>
      </c>
      <c r="V841" s="20" t="e">
        <f>VLOOKUP(CONCATENATE($M841,$N841,$T841),Oferta!$B$2:$R$360,17,FALSE)</f>
        <v>#N/A</v>
      </c>
      <c r="W841" s="20" t="e">
        <f>VLOOKUP(CONCATENATE($M841,$N841,$T841),Oferta!$B$2:$Q$360,12,FALSE)</f>
        <v>#N/A</v>
      </c>
      <c r="X841" s="22">
        <v>2</v>
      </c>
      <c r="Y841" s="23" t="e">
        <f>VLOOKUP(CONCATENATE($W841,$X841),Mtz_Horarios!$E$2:$H$92,2,FALSE)</f>
        <v>#N/A</v>
      </c>
      <c r="Z841" s="23" t="e">
        <f>VLOOKUP(CONCATENATE($W841,$X841),Mtz_Horarios!$E$2:$H$92,3,FALSE)</f>
        <v>#N/A</v>
      </c>
      <c r="AA841" s="24" t="e">
        <f>VLOOKUP(CONCATENATE($W841,$X841),Mtz_Horarios!$E$2:$H$92,4,FALSE)</f>
        <v>#N/A</v>
      </c>
      <c r="AB841" s="20" t="e">
        <f>VLOOKUP(CONCATENATE($M841,$N841,$T841),Oferta!$B$2:$Q$360,16,FALSE)</f>
        <v>#N/A</v>
      </c>
      <c r="AC841" s="20" t="e">
        <f>VLOOKUP(CONCATENATE($M841,$N841,$T841),Oferta!$B$2:$Q$360,15,FALSE)</f>
        <v>#N/A</v>
      </c>
      <c r="AI841" s="5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12"/>
      <c r="AW841" s="12"/>
    </row>
    <row r="842" spans="1:49" ht="15" customHeight="1">
      <c r="A842" s="12"/>
      <c r="B842" s="12"/>
      <c r="C842" s="12"/>
      <c r="D842" s="12"/>
      <c r="E842" s="12"/>
      <c r="F842" s="12"/>
      <c r="G842" s="12"/>
      <c r="H842" s="12" t="e">
        <f t="shared" si="12"/>
        <v>#N/A</v>
      </c>
      <c r="I842" s="12" t="e">
        <f>VLOOKUP(CONCATENATE(N842,T842),Simulador!$H$26:$H$33,1,FALSE)</f>
        <v>#N/A</v>
      </c>
      <c r="J842" s="12" t="e">
        <f t="shared" si="13"/>
        <v>#N/A</v>
      </c>
      <c r="K842" s="13" t="e">
        <f t="shared" si="14"/>
        <v>#N/A</v>
      </c>
      <c r="L842" s="12" t="e">
        <f t="shared" si="15"/>
        <v>#N/A</v>
      </c>
      <c r="M842" s="14" t="s">
        <v>31</v>
      </c>
      <c r="N842" s="3" t="s">
        <v>64</v>
      </c>
      <c r="O842" s="20" t="str">
        <f>VLOOKUP(CONCATENATE($M842,$N842),Curriculos!$A$2:$J$332,4,FALSE)</f>
        <v>ELABORAÇÃO E ANÁLISE DE PROJETOS</v>
      </c>
      <c r="P842" s="21" t="str">
        <f>VLOOKUP(CONCATENATE($M842,$N842),Curriculos!$A$2:$J$332,5,FALSE)</f>
        <v>OB</v>
      </c>
      <c r="Q842" s="21" t="str">
        <f>VLOOKUP($N842,Oferta!$D$2:$P$100,5,FALSE)</f>
        <v>T</v>
      </c>
      <c r="R842" s="21">
        <f>VLOOKUP(CONCATENATE($M842,$N842),Curriculos!$A$2:$J$332,8,FALSE)</f>
        <v>120</v>
      </c>
      <c r="S842" s="5" t="s">
        <v>33</v>
      </c>
      <c r="T842" s="22" t="s">
        <v>27</v>
      </c>
      <c r="U842" s="21" t="str">
        <f>VLOOKUP(CONCATENATE($M842,$N842),Curriculos!$A$2:$J$332,10,FALSE)</f>
        <v>DCEC</v>
      </c>
      <c r="V842" s="20" t="e">
        <f>VLOOKUP(CONCATENATE($M842,$N842,$T842),Oferta!$B$2:$R$360,17,FALSE)</f>
        <v>#N/A</v>
      </c>
      <c r="W842" s="20" t="e">
        <f>VLOOKUP(CONCATENATE($M842,$N842,$T842),Oferta!$B$2:$Q$360,12,FALSE)</f>
        <v>#N/A</v>
      </c>
      <c r="X842" s="22">
        <v>3</v>
      </c>
      <c r="Y842" s="23" t="e">
        <f>VLOOKUP(CONCATENATE($W842,$X842),Mtz_Horarios!$E$2:$H$92,2,FALSE)</f>
        <v>#N/A</v>
      </c>
      <c r="Z842" s="23" t="e">
        <f>VLOOKUP(CONCATENATE($W842,$X842),Mtz_Horarios!$E$2:$H$92,3,FALSE)</f>
        <v>#N/A</v>
      </c>
      <c r="AA842" s="24" t="e">
        <f>VLOOKUP(CONCATENATE($W842,$X842),Mtz_Horarios!$E$2:$H$92,4,FALSE)</f>
        <v>#N/A</v>
      </c>
      <c r="AB842" s="20" t="e">
        <f>VLOOKUP(CONCATENATE($M842,$N842,$T842),Oferta!$B$2:$Q$360,16,FALSE)</f>
        <v>#N/A</v>
      </c>
      <c r="AC842" s="20" t="e">
        <f>VLOOKUP(CONCATENATE($M842,$N842,$T842),Oferta!$B$2:$Q$360,15,FALSE)</f>
        <v>#N/A</v>
      </c>
      <c r="AI842" s="5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12"/>
      <c r="AW842" s="12"/>
    </row>
    <row r="843" spans="1:49" ht="15" customHeight="1">
      <c r="A843" s="12"/>
      <c r="B843" s="12"/>
      <c r="C843" s="12"/>
      <c r="D843" s="12"/>
      <c r="E843" s="12"/>
      <c r="F843" s="12"/>
      <c r="G843" s="12"/>
      <c r="H843" s="12" t="e">
        <f t="shared" si="12"/>
        <v>#N/A</v>
      </c>
      <c r="I843" s="12" t="e">
        <f>VLOOKUP(CONCATENATE(N843,T843),Simulador!$H$26:$H$33,1,FALSE)</f>
        <v>#N/A</v>
      </c>
      <c r="J843" s="12" t="e">
        <f t="shared" si="13"/>
        <v>#N/A</v>
      </c>
      <c r="K843" s="13" t="e">
        <f t="shared" si="14"/>
        <v>#N/A</v>
      </c>
      <c r="L843" s="12" t="e">
        <f t="shared" si="15"/>
        <v>#N/A</v>
      </c>
      <c r="M843" s="14" t="s">
        <v>31</v>
      </c>
      <c r="N843" s="3" t="s">
        <v>64</v>
      </c>
      <c r="O843" s="20" t="str">
        <f>VLOOKUP(CONCATENATE($M843,$N843),Curriculos!$A$2:$J$332,4,FALSE)</f>
        <v>ELABORAÇÃO E ANÁLISE DE PROJETOS</v>
      </c>
      <c r="P843" s="21" t="str">
        <f>VLOOKUP(CONCATENATE($M843,$N843),Curriculos!$A$2:$J$332,5,FALSE)</f>
        <v>OB</v>
      </c>
      <c r="Q843" s="21" t="str">
        <f>VLOOKUP($N843,Oferta!$D$2:$P$100,5,FALSE)</f>
        <v>T</v>
      </c>
      <c r="R843" s="21">
        <f>VLOOKUP(CONCATENATE($M843,$N843),Curriculos!$A$2:$J$332,8,FALSE)</f>
        <v>120</v>
      </c>
      <c r="S843" s="5" t="s">
        <v>33</v>
      </c>
      <c r="T843" s="22" t="s">
        <v>27</v>
      </c>
      <c r="U843" s="21" t="str">
        <f>VLOOKUP(CONCATENATE($M843,$N843),Curriculos!$A$2:$J$332,10,FALSE)</f>
        <v>DCEC</v>
      </c>
      <c r="V843" s="20" t="e">
        <f>VLOOKUP(CONCATENATE($M843,$N843,$T843),Oferta!$B$2:$R$360,17,FALSE)</f>
        <v>#N/A</v>
      </c>
      <c r="W843" s="20" t="e">
        <f>VLOOKUP(CONCATENATE($M843,$N843,$T843),Oferta!$B$2:$Q$360,12,FALSE)</f>
        <v>#N/A</v>
      </c>
      <c r="X843" s="22">
        <v>4</v>
      </c>
      <c r="Y843" s="23" t="e">
        <f>VLOOKUP(CONCATENATE($W843,$X843),Mtz_Horarios!$E$2:$H$92,2,FALSE)</f>
        <v>#N/A</v>
      </c>
      <c r="Z843" s="23" t="e">
        <f>VLOOKUP(CONCATENATE($W843,$X843),Mtz_Horarios!$E$2:$H$92,3,FALSE)</f>
        <v>#N/A</v>
      </c>
      <c r="AA843" s="24" t="e">
        <f>VLOOKUP(CONCATENATE($W843,$X843),Mtz_Horarios!$E$2:$H$92,4,FALSE)</f>
        <v>#N/A</v>
      </c>
      <c r="AB843" s="20" t="e">
        <f>VLOOKUP(CONCATENATE($M843,$N843,$T843),Oferta!$B$2:$Q$360,16,FALSE)</f>
        <v>#N/A</v>
      </c>
      <c r="AC843" s="20" t="e">
        <f>VLOOKUP(CONCATENATE($M843,$N843,$T843),Oferta!$B$2:$Q$360,15,FALSE)</f>
        <v>#N/A</v>
      </c>
      <c r="AI843" s="5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12"/>
      <c r="AW843" s="12"/>
    </row>
    <row r="844" spans="1:49" ht="15" customHeight="1">
      <c r="A844" s="12"/>
      <c r="B844" s="12"/>
      <c r="C844" s="12"/>
      <c r="D844" s="12"/>
      <c r="E844" s="12"/>
      <c r="F844" s="12"/>
      <c r="G844" s="12"/>
      <c r="H844" s="12" t="e">
        <f t="shared" si="12"/>
        <v>#N/A</v>
      </c>
      <c r="I844" s="12" t="e">
        <f>VLOOKUP(CONCATENATE(N844,T844),Simulador!$H$26:$H$33,1,FALSE)</f>
        <v>#N/A</v>
      </c>
      <c r="J844" s="12" t="e">
        <f t="shared" si="13"/>
        <v>#N/A</v>
      </c>
      <c r="K844" s="13" t="e">
        <f t="shared" si="14"/>
        <v>#N/A</v>
      </c>
      <c r="L844" s="12" t="e">
        <f t="shared" si="15"/>
        <v>#N/A</v>
      </c>
      <c r="M844" s="14" t="s">
        <v>31</v>
      </c>
      <c r="N844" s="3" t="s">
        <v>64</v>
      </c>
      <c r="O844" s="20" t="str">
        <f>VLOOKUP(CONCATENATE($M844,$N844),Curriculos!$A$2:$J$332,4,FALSE)</f>
        <v>ELABORAÇÃO E ANÁLISE DE PROJETOS</v>
      </c>
      <c r="P844" s="21" t="str">
        <f>VLOOKUP(CONCATENATE($M844,$N844),Curriculos!$A$2:$J$332,5,FALSE)</f>
        <v>OB</v>
      </c>
      <c r="Q844" s="21" t="str">
        <f>VLOOKUP($N844,Oferta!$D$2:$P$100,5,FALSE)</f>
        <v>T</v>
      </c>
      <c r="R844" s="21">
        <f>VLOOKUP(CONCATENATE($M844,$N844),Curriculos!$A$2:$J$332,8,FALSE)</f>
        <v>120</v>
      </c>
      <c r="S844" s="5" t="s">
        <v>33</v>
      </c>
      <c r="T844" s="22" t="s">
        <v>27</v>
      </c>
      <c r="U844" s="21" t="str">
        <f>VLOOKUP(CONCATENATE($M844,$N844),Curriculos!$A$2:$J$332,10,FALSE)</f>
        <v>DCEC</v>
      </c>
      <c r="V844" s="20" t="e">
        <f>VLOOKUP(CONCATENATE($M844,$N844,$T844),Oferta!$B$2:$R$360,17,FALSE)</f>
        <v>#N/A</v>
      </c>
      <c r="W844" s="20" t="e">
        <f>VLOOKUP(CONCATENATE($M844,$N844,$T844),Oferta!$B$2:$Q$360,12,FALSE)</f>
        <v>#N/A</v>
      </c>
      <c r="X844" s="22">
        <v>5</v>
      </c>
      <c r="Y844" s="23" t="e">
        <f>VLOOKUP(CONCATENATE($W844,$X844),Mtz_Horarios!$E$2:$H$92,2,FALSE)</f>
        <v>#N/A</v>
      </c>
      <c r="Z844" s="23" t="e">
        <f>VLOOKUP(CONCATENATE($W844,$X844),Mtz_Horarios!$E$2:$H$92,3,FALSE)</f>
        <v>#N/A</v>
      </c>
      <c r="AA844" s="24" t="e">
        <f>VLOOKUP(CONCATENATE($W844,$X844),Mtz_Horarios!$E$2:$H$92,4,FALSE)</f>
        <v>#N/A</v>
      </c>
      <c r="AB844" s="20" t="e">
        <f>VLOOKUP(CONCATENATE($M844,$N844,$T844),Oferta!$B$2:$Q$360,16,FALSE)</f>
        <v>#N/A</v>
      </c>
      <c r="AC844" s="20" t="e">
        <f>VLOOKUP(CONCATENATE($M844,$N844,$T844),Oferta!$B$2:$Q$360,15,FALSE)</f>
        <v>#N/A</v>
      </c>
      <c r="AI844" s="5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12"/>
      <c r="AW844" s="12"/>
    </row>
    <row r="845" spans="1:49" ht="15" customHeight="1">
      <c r="A845" s="12"/>
      <c r="B845" s="12"/>
      <c r="C845" s="12"/>
      <c r="D845" s="12"/>
      <c r="E845" s="12"/>
      <c r="F845" s="12"/>
      <c r="G845" s="12"/>
      <c r="H845" s="12" t="e">
        <f t="shared" si="12"/>
        <v>#N/A</v>
      </c>
      <c r="I845" s="12" t="e">
        <f>VLOOKUP(CONCATENATE(N845,T845),Simulador!$H$26:$H$33,1,FALSE)</f>
        <v>#N/A</v>
      </c>
      <c r="J845" s="12" t="e">
        <f t="shared" si="13"/>
        <v>#N/A</v>
      </c>
      <c r="K845" s="13" t="e">
        <f t="shared" si="14"/>
        <v>#N/A</v>
      </c>
      <c r="L845" s="12" t="e">
        <f t="shared" si="15"/>
        <v>#N/A</v>
      </c>
      <c r="M845" s="14" t="s">
        <v>31</v>
      </c>
      <c r="N845" s="3" t="s">
        <v>64</v>
      </c>
      <c r="O845" s="20" t="str">
        <f>VLOOKUP(CONCATENATE($M845,$N845),Curriculos!$A$2:$J$332,4,FALSE)</f>
        <v>ELABORAÇÃO E ANÁLISE DE PROJETOS</v>
      </c>
      <c r="P845" s="21" t="str">
        <f>VLOOKUP(CONCATENATE($M845,$N845),Curriculos!$A$2:$J$332,5,FALSE)</f>
        <v>OB</v>
      </c>
      <c r="Q845" s="21" t="str">
        <f>VLOOKUP($N845,Oferta!$D$2:$P$100,5,FALSE)</f>
        <v>T</v>
      </c>
      <c r="R845" s="21">
        <f>VLOOKUP(CONCATENATE($M845,$N845),Curriculos!$A$2:$J$332,8,FALSE)</f>
        <v>120</v>
      </c>
      <c r="S845" s="5" t="s">
        <v>33</v>
      </c>
      <c r="T845" s="22" t="s">
        <v>27</v>
      </c>
      <c r="U845" s="21" t="str">
        <f>VLOOKUP(CONCATENATE($M845,$N845),Curriculos!$A$2:$J$332,10,FALSE)</f>
        <v>DCEC</v>
      </c>
      <c r="V845" s="20" t="e">
        <f>VLOOKUP(CONCATENATE($M845,$N845,$T845),Oferta!$B$2:$R$360,17,FALSE)</f>
        <v>#N/A</v>
      </c>
      <c r="W845" s="20" t="e">
        <f>VLOOKUP(CONCATENATE($M845,$N845,$T845),Oferta!$B$2:$Q$360,12,FALSE)</f>
        <v>#N/A</v>
      </c>
      <c r="X845" s="22">
        <v>6</v>
      </c>
      <c r="Y845" s="23" t="e">
        <f>VLOOKUP(CONCATENATE($W845,$X845),Mtz_Horarios!$E$2:$H$92,2,FALSE)</f>
        <v>#N/A</v>
      </c>
      <c r="Z845" s="23" t="e">
        <f>VLOOKUP(CONCATENATE($W845,$X845),Mtz_Horarios!$E$2:$H$92,3,FALSE)</f>
        <v>#N/A</v>
      </c>
      <c r="AA845" s="24" t="e">
        <f>VLOOKUP(CONCATENATE($W845,$X845),Mtz_Horarios!$E$2:$H$92,4,FALSE)</f>
        <v>#N/A</v>
      </c>
      <c r="AB845" s="20" t="e">
        <f>VLOOKUP(CONCATENATE($M845,$N845,$T845),Oferta!$B$2:$Q$360,16,FALSE)</f>
        <v>#N/A</v>
      </c>
      <c r="AC845" s="20" t="e">
        <f>VLOOKUP(CONCATENATE($M845,$N845,$T845),Oferta!$B$2:$Q$360,15,FALSE)</f>
        <v>#N/A</v>
      </c>
      <c r="AI845" s="5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12"/>
      <c r="AW845" s="12"/>
    </row>
    <row r="846" spans="1:49" ht="15" customHeight="1">
      <c r="A846" s="12"/>
      <c r="B846" s="12"/>
      <c r="C846" s="12"/>
      <c r="D846" s="12"/>
      <c r="E846" s="12"/>
      <c r="F846" s="12"/>
      <c r="G846" s="12"/>
      <c r="H846" s="12" t="e">
        <f t="shared" si="12"/>
        <v>#N/A</v>
      </c>
      <c r="I846" s="12" t="e">
        <f>VLOOKUP(CONCATENATE(N846,T846),Simulador!$H$26:$H$33,1,FALSE)</f>
        <v>#N/A</v>
      </c>
      <c r="J846" s="12" t="e">
        <f t="shared" si="13"/>
        <v>#N/A</v>
      </c>
      <c r="K846" s="13" t="e">
        <f t="shared" si="14"/>
        <v>#N/A</v>
      </c>
      <c r="L846" s="12" t="e">
        <f t="shared" si="15"/>
        <v>#N/A</v>
      </c>
      <c r="M846" s="14" t="s">
        <v>25</v>
      </c>
      <c r="N846" s="3" t="s">
        <v>120</v>
      </c>
      <c r="O846" s="20" t="str">
        <f>VLOOKUP(CONCATENATE($M846,$N846),Curriculos!$A$2:$J$332,4,FALSE)</f>
        <v>ELABORAÇÃO E ANÁLISE DE PROJETOS</v>
      </c>
      <c r="P846" s="21" t="str">
        <f>VLOOKUP(CONCATENATE($M846,$N846),Curriculos!$A$2:$J$332,5,FALSE)</f>
        <v>OB</v>
      </c>
      <c r="Q846" s="21" t="e">
        <f>VLOOKUP($N846,Oferta!$D$2:$P$100,5,FALSE)</f>
        <v>#N/A</v>
      </c>
      <c r="R846" s="21">
        <f>VLOOKUP(CONCATENATE($M846,$N846),Curriculos!$A$2:$J$332,8,FALSE)</f>
        <v>60</v>
      </c>
      <c r="S846" s="5" t="s">
        <v>33</v>
      </c>
      <c r="T846" s="22" t="s">
        <v>29</v>
      </c>
      <c r="U846" s="21" t="str">
        <f>VLOOKUP(CONCATENATE($M846,$N846),Curriculos!$A$2:$J$332,10,FALSE)</f>
        <v>DCEC</v>
      </c>
      <c r="V846" s="20" t="e">
        <f>VLOOKUP(CONCATENATE($M846,$N846,$T846),Oferta!$B$2:$R$360,17,FALSE)</f>
        <v>#N/A</v>
      </c>
      <c r="W846" s="20" t="e">
        <f>VLOOKUP(CONCATENATE($M846,$N846,$T846),Oferta!$B$2:$Q$360,12,FALSE)</f>
        <v>#N/A</v>
      </c>
      <c r="X846" s="22">
        <v>1</v>
      </c>
      <c r="Y846" s="23" t="e">
        <f>VLOOKUP(CONCATENATE($W846,$X846),Mtz_Horarios!$E$2:$H$92,2,FALSE)</f>
        <v>#N/A</v>
      </c>
      <c r="Z846" s="23" t="e">
        <f>VLOOKUP(CONCATENATE($W846,$X846),Mtz_Horarios!$E$2:$H$92,3,FALSE)</f>
        <v>#N/A</v>
      </c>
      <c r="AA846" s="24" t="e">
        <f>VLOOKUP(CONCATENATE($W846,$X846),Mtz_Horarios!$E$2:$H$92,4,FALSE)</f>
        <v>#N/A</v>
      </c>
      <c r="AB846" s="20" t="e">
        <f>VLOOKUP(CONCATENATE($M846,$N846,$T846),Oferta!$B$2:$Q$360,16,FALSE)</f>
        <v>#N/A</v>
      </c>
      <c r="AC846" s="20" t="e">
        <f>VLOOKUP(CONCATENATE($M846,$N846,$T846),Oferta!$B$2:$Q$360,15,FALSE)</f>
        <v>#N/A</v>
      </c>
      <c r="AI846" s="5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12"/>
      <c r="AW846" s="12"/>
    </row>
    <row r="847" spans="1:49" ht="15" customHeight="1">
      <c r="A847" s="12"/>
      <c r="B847" s="12"/>
      <c r="C847" s="12"/>
      <c r="D847" s="12"/>
      <c r="E847" s="12"/>
      <c r="F847" s="12"/>
      <c r="G847" s="12"/>
      <c r="H847" s="12" t="e">
        <f t="shared" si="12"/>
        <v>#N/A</v>
      </c>
      <c r="I847" s="12" t="e">
        <f>VLOOKUP(CONCATENATE(N847,T847),Simulador!$H$26:$H$33,1,FALSE)</f>
        <v>#N/A</v>
      </c>
      <c r="J847" s="12" t="e">
        <f t="shared" si="13"/>
        <v>#N/A</v>
      </c>
      <c r="K847" s="13" t="e">
        <f t="shared" si="14"/>
        <v>#N/A</v>
      </c>
      <c r="L847" s="12" t="e">
        <f t="shared" si="15"/>
        <v>#N/A</v>
      </c>
      <c r="M847" s="14" t="s">
        <v>25</v>
      </c>
      <c r="N847" s="3" t="s">
        <v>120</v>
      </c>
      <c r="O847" s="20" t="str">
        <f>VLOOKUP(CONCATENATE($M847,$N847),Curriculos!$A$2:$J$332,4,FALSE)</f>
        <v>ELABORAÇÃO E ANÁLISE DE PROJETOS</v>
      </c>
      <c r="P847" s="21" t="str">
        <f>VLOOKUP(CONCATENATE($M847,$N847),Curriculos!$A$2:$J$332,5,FALSE)</f>
        <v>OB</v>
      </c>
      <c r="Q847" s="21" t="e">
        <f>VLOOKUP($N847,Oferta!$D$2:$P$100,5,FALSE)</f>
        <v>#N/A</v>
      </c>
      <c r="R847" s="21">
        <f>VLOOKUP(CONCATENATE($M847,$N847),Curriculos!$A$2:$J$332,8,FALSE)</f>
        <v>60</v>
      </c>
      <c r="S847" s="5" t="s">
        <v>33</v>
      </c>
      <c r="T847" s="22" t="s">
        <v>29</v>
      </c>
      <c r="U847" s="21" t="str">
        <f>VLOOKUP(CONCATENATE($M847,$N847),Curriculos!$A$2:$J$332,10,FALSE)</f>
        <v>DCEC</v>
      </c>
      <c r="V847" s="20" t="e">
        <f>VLOOKUP(CONCATENATE($M847,$N847,$T847),Oferta!$B$2:$R$360,17,FALSE)</f>
        <v>#N/A</v>
      </c>
      <c r="W847" s="20" t="e">
        <f>VLOOKUP(CONCATENATE($M847,$N847,$T847),Oferta!$B$2:$Q$360,12,FALSE)</f>
        <v>#N/A</v>
      </c>
      <c r="X847" s="22">
        <v>2</v>
      </c>
      <c r="Y847" s="23" t="e">
        <f>VLOOKUP(CONCATENATE($W847,$X847),Mtz_Horarios!$E$2:$H$92,2,FALSE)</f>
        <v>#N/A</v>
      </c>
      <c r="Z847" s="23" t="e">
        <f>VLOOKUP(CONCATENATE($W847,$X847),Mtz_Horarios!$E$2:$H$92,3,FALSE)</f>
        <v>#N/A</v>
      </c>
      <c r="AA847" s="24" t="e">
        <f>VLOOKUP(CONCATENATE($W847,$X847),Mtz_Horarios!$E$2:$H$92,4,FALSE)</f>
        <v>#N/A</v>
      </c>
      <c r="AB847" s="20" t="e">
        <f>VLOOKUP(CONCATENATE($M847,$N847,$T847),Oferta!$B$2:$Q$360,16,FALSE)</f>
        <v>#N/A</v>
      </c>
      <c r="AC847" s="20" t="e">
        <f>VLOOKUP(CONCATENATE($M847,$N847,$T847),Oferta!$B$2:$Q$360,15,FALSE)</f>
        <v>#N/A</v>
      </c>
      <c r="AI847" s="5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12"/>
      <c r="AW847" s="12"/>
    </row>
    <row r="848" spans="1:49" ht="15" customHeight="1">
      <c r="A848" s="12"/>
      <c r="B848" s="12"/>
      <c r="C848" s="12"/>
      <c r="D848" s="12"/>
      <c r="E848" s="12"/>
      <c r="F848" s="12"/>
      <c r="G848" s="12"/>
      <c r="H848" s="12" t="e">
        <f t="shared" si="12"/>
        <v>#N/A</v>
      </c>
      <c r="I848" s="12" t="e">
        <f>VLOOKUP(CONCATENATE(N848,T848),Simulador!$H$26:$H$33,1,FALSE)</f>
        <v>#N/A</v>
      </c>
      <c r="J848" s="12" t="e">
        <f t="shared" si="13"/>
        <v>#N/A</v>
      </c>
      <c r="K848" s="13" t="e">
        <f t="shared" si="14"/>
        <v>#N/A</v>
      </c>
      <c r="L848" s="12" t="e">
        <f t="shared" si="15"/>
        <v>#N/A</v>
      </c>
      <c r="M848" s="14" t="s">
        <v>25</v>
      </c>
      <c r="N848" s="3" t="s">
        <v>120</v>
      </c>
      <c r="O848" s="20" t="str">
        <f>VLOOKUP(CONCATENATE($M848,$N848),Curriculos!$A$2:$J$332,4,FALSE)</f>
        <v>ELABORAÇÃO E ANÁLISE DE PROJETOS</v>
      </c>
      <c r="P848" s="21" t="str">
        <f>VLOOKUP(CONCATENATE($M848,$N848),Curriculos!$A$2:$J$332,5,FALSE)</f>
        <v>OB</v>
      </c>
      <c r="Q848" s="21" t="e">
        <f>VLOOKUP($N848,Oferta!$D$2:$P$100,5,FALSE)</f>
        <v>#N/A</v>
      </c>
      <c r="R848" s="21">
        <f>VLOOKUP(CONCATENATE($M848,$N848),Curriculos!$A$2:$J$332,8,FALSE)</f>
        <v>60</v>
      </c>
      <c r="S848" s="5" t="s">
        <v>33</v>
      </c>
      <c r="T848" s="22" t="s">
        <v>29</v>
      </c>
      <c r="U848" s="21" t="str">
        <f>VLOOKUP(CONCATENATE($M848,$N848),Curriculos!$A$2:$J$332,10,FALSE)</f>
        <v>DCEC</v>
      </c>
      <c r="V848" s="20" t="e">
        <f>VLOOKUP(CONCATENATE($M848,$N848,$T848),Oferta!$B$2:$R$360,17,FALSE)</f>
        <v>#N/A</v>
      </c>
      <c r="W848" s="20" t="e">
        <f>VLOOKUP(CONCATENATE($M848,$N848,$T848),Oferta!$B$2:$Q$360,12,FALSE)</f>
        <v>#N/A</v>
      </c>
      <c r="X848" s="22">
        <v>3</v>
      </c>
      <c r="Y848" s="23" t="e">
        <f>VLOOKUP(CONCATENATE($W848,$X848),Mtz_Horarios!$E$2:$H$92,2,FALSE)</f>
        <v>#N/A</v>
      </c>
      <c r="Z848" s="23" t="e">
        <f>VLOOKUP(CONCATENATE($W848,$X848),Mtz_Horarios!$E$2:$H$92,3,FALSE)</f>
        <v>#N/A</v>
      </c>
      <c r="AA848" s="24" t="e">
        <f>VLOOKUP(CONCATENATE($W848,$X848),Mtz_Horarios!$E$2:$H$92,4,FALSE)</f>
        <v>#N/A</v>
      </c>
      <c r="AB848" s="20" t="e">
        <f>VLOOKUP(CONCATENATE($M848,$N848,$T848),Oferta!$B$2:$Q$360,16,FALSE)</f>
        <v>#N/A</v>
      </c>
      <c r="AC848" s="20" t="e">
        <f>VLOOKUP(CONCATENATE($M848,$N848,$T848),Oferta!$B$2:$Q$360,15,FALSE)</f>
        <v>#N/A</v>
      </c>
      <c r="AI848" s="5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12"/>
      <c r="AW848" s="12"/>
    </row>
    <row r="849" spans="1:49" ht="15" customHeight="1">
      <c r="A849" s="12"/>
      <c r="B849" s="12"/>
      <c r="C849" s="12"/>
      <c r="D849" s="12"/>
      <c r="E849" s="12"/>
      <c r="F849" s="12"/>
      <c r="G849" s="12"/>
      <c r="H849" s="12" t="e">
        <f t="shared" si="12"/>
        <v>#N/A</v>
      </c>
      <c r="I849" s="12" t="e">
        <f>VLOOKUP(CONCATENATE(N849,T849),Simulador!$H$26:$H$33,1,FALSE)</f>
        <v>#N/A</v>
      </c>
      <c r="J849" s="12" t="e">
        <f t="shared" si="13"/>
        <v>#N/A</v>
      </c>
      <c r="K849" s="13" t="e">
        <f t="shared" si="14"/>
        <v>#N/A</v>
      </c>
      <c r="L849" s="12" t="e">
        <f t="shared" si="15"/>
        <v>#N/A</v>
      </c>
      <c r="M849" s="14" t="s">
        <v>25</v>
      </c>
      <c r="N849" s="3" t="s">
        <v>120</v>
      </c>
      <c r="O849" s="20" t="str">
        <f>VLOOKUP(CONCATENATE($M849,$N849),Curriculos!$A$2:$J$332,4,FALSE)</f>
        <v>ELABORAÇÃO E ANÁLISE DE PROJETOS</v>
      </c>
      <c r="P849" s="21" t="str">
        <f>VLOOKUP(CONCATENATE($M849,$N849),Curriculos!$A$2:$J$332,5,FALSE)</f>
        <v>OB</v>
      </c>
      <c r="Q849" s="21" t="e">
        <f>VLOOKUP($N849,Oferta!$D$2:$P$100,5,FALSE)</f>
        <v>#N/A</v>
      </c>
      <c r="R849" s="21">
        <f>VLOOKUP(CONCATENATE($M849,$N849),Curriculos!$A$2:$J$332,8,FALSE)</f>
        <v>60</v>
      </c>
      <c r="S849" s="5" t="s">
        <v>33</v>
      </c>
      <c r="T849" s="22" t="s">
        <v>29</v>
      </c>
      <c r="U849" s="21" t="str">
        <f>VLOOKUP(CONCATENATE($M849,$N849),Curriculos!$A$2:$J$332,10,FALSE)</f>
        <v>DCEC</v>
      </c>
      <c r="V849" s="20" t="e">
        <f>VLOOKUP(CONCATENATE($M849,$N849,$T849),Oferta!$B$2:$R$360,17,FALSE)</f>
        <v>#N/A</v>
      </c>
      <c r="W849" s="20" t="e">
        <f>VLOOKUP(CONCATENATE($M849,$N849,$T849),Oferta!$B$2:$Q$360,12,FALSE)</f>
        <v>#N/A</v>
      </c>
      <c r="X849" s="22">
        <v>4</v>
      </c>
      <c r="Y849" s="23" t="e">
        <f>VLOOKUP(CONCATENATE($W849,$X849),Mtz_Horarios!$E$2:$H$92,2,FALSE)</f>
        <v>#N/A</v>
      </c>
      <c r="Z849" s="23" t="e">
        <f>VLOOKUP(CONCATENATE($W849,$X849),Mtz_Horarios!$E$2:$H$92,3,FALSE)</f>
        <v>#N/A</v>
      </c>
      <c r="AA849" s="24" t="e">
        <f>VLOOKUP(CONCATENATE($W849,$X849),Mtz_Horarios!$E$2:$H$92,4,FALSE)</f>
        <v>#N/A</v>
      </c>
      <c r="AB849" s="20" t="e">
        <f>VLOOKUP(CONCATENATE($M849,$N849,$T849),Oferta!$B$2:$Q$360,16,FALSE)</f>
        <v>#N/A</v>
      </c>
      <c r="AC849" s="20" t="e">
        <f>VLOOKUP(CONCATENATE($M849,$N849,$T849),Oferta!$B$2:$Q$360,15,FALSE)</f>
        <v>#N/A</v>
      </c>
      <c r="AI849" s="5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12"/>
      <c r="AW849" s="12"/>
    </row>
    <row r="850" spans="1:49" ht="15" customHeight="1">
      <c r="A850" s="12"/>
      <c r="B850" s="12"/>
      <c r="C850" s="12"/>
      <c r="D850" s="12"/>
      <c r="E850" s="12"/>
      <c r="F850" s="12"/>
      <c r="G850" s="12"/>
      <c r="H850" s="12" t="e">
        <f t="shared" si="12"/>
        <v>#N/A</v>
      </c>
      <c r="I850" s="12" t="e">
        <f>VLOOKUP(CONCATENATE(N850,T850),Simulador!$H$26:$H$33,1,FALSE)</f>
        <v>#N/A</v>
      </c>
      <c r="J850" s="12" t="e">
        <f t="shared" si="13"/>
        <v>#N/A</v>
      </c>
      <c r="K850" s="13" t="e">
        <f t="shared" si="14"/>
        <v>#N/A</v>
      </c>
      <c r="L850" s="12" t="e">
        <f t="shared" si="15"/>
        <v>#N/A</v>
      </c>
      <c r="M850" s="14" t="s">
        <v>25</v>
      </c>
      <c r="N850" s="3" t="s">
        <v>120</v>
      </c>
      <c r="O850" s="20" t="str">
        <f>VLOOKUP(CONCATENATE($M850,$N850),Curriculos!$A$2:$J$332,4,FALSE)</f>
        <v>ELABORAÇÃO E ANÁLISE DE PROJETOS</v>
      </c>
      <c r="P850" s="21" t="str">
        <f>VLOOKUP(CONCATENATE($M850,$N850),Curriculos!$A$2:$J$332,5,FALSE)</f>
        <v>OB</v>
      </c>
      <c r="Q850" s="21" t="e">
        <f>VLOOKUP($N850,Oferta!$D$2:$P$100,5,FALSE)</f>
        <v>#N/A</v>
      </c>
      <c r="R850" s="21">
        <f>VLOOKUP(CONCATENATE($M850,$N850),Curriculos!$A$2:$J$332,8,FALSE)</f>
        <v>60</v>
      </c>
      <c r="S850" s="5" t="s">
        <v>33</v>
      </c>
      <c r="T850" s="22" t="s">
        <v>27</v>
      </c>
      <c r="U850" s="21" t="str">
        <f>VLOOKUP(CONCATENATE($M850,$N850),Curriculos!$A$2:$J$332,10,FALSE)</f>
        <v>DCEC</v>
      </c>
      <c r="V850" s="20" t="e">
        <f>VLOOKUP(CONCATENATE($M850,$N850,$T850),Oferta!$B$2:$R$360,17,FALSE)</f>
        <v>#N/A</v>
      </c>
      <c r="W850" s="20" t="e">
        <f>VLOOKUP(CONCATENATE($M850,$N850,$T850),Oferta!$B$2:$Q$360,12,FALSE)</f>
        <v>#N/A</v>
      </c>
      <c r="X850" s="22">
        <v>1</v>
      </c>
      <c r="Y850" s="23" t="e">
        <f>VLOOKUP(CONCATENATE($W850,$X850),Mtz_Horarios!$E$2:$H$92,2,FALSE)</f>
        <v>#N/A</v>
      </c>
      <c r="Z850" s="23" t="e">
        <f>VLOOKUP(CONCATENATE($W850,$X850),Mtz_Horarios!$E$2:$H$92,3,FALSE)</f>
        <v>#N/A</v>
      </c>
      <c r="AA850" s="24" t="e">
        <f>VLOOKUP(CONCATENATE($W850,$X850),Mtz_Horarios!$E$2:$H$92,4,FALSE)</f>
        <v>#N/A</v>
      </c>
      <c r="AB850" s="20" t="e">
        <f>VLOOKUP(CONCATENATE($M850,$N850,$T850),Oferta!$B$2:$Q$360,16,FALSE)</f>
        <v>#N/A</v>
      </c>
      <c r="AC850" s="20" t="e">
        <f>VLOOKUP(CONCATENATE($M850,$N850,$T850),Oferta!$B$2:$Q$360,15,FALSE)</f>
        <v>#N/A</v>
      </c>
      <c r="AI850" s="5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12"/>
      <c r="AW850" s="12"/>
    </row>
    <row r="851" spans="1:49" ht="15" customHeight="1">
      <c r="A851" s="12"/>
      <c r="B851" s="12"/>
      <c r="C851" s="12"/>
      <c r="D851" s="12"/>
      <c r="E851" s="12"/>
      <c r="F851" s="12"/>
      <c r="G851" s="12"/>
      <c r="H851" s="12" t="e">
        <f t="shared" si="12"/>
        <v>#N/A</v>
      </c>
      <c r="I851" s="12" t="e">
        <f>VLOOKUP(CONCATENATE(N851,T851),Simulador!$H$26:$H$33,1,FALSE)</f>
        <v>#N/A</v>
      </c>
      <c r="J851" s="12" t="e">
        <f t="shared" si="13"/>
        <v>#N/A</v>
      </c>
      <c r="K851" s="13" t="e">
        <f t="shared" si="14"/>
        <v>#N/A</v>
      </c>
      <c r="L851" s="12" t="e">
        <f t="shared" si="15"/>
        <v>#N/A</v>
      </c>
      <c r="M851" s="14" t="s">
        <v>25</v>
      </c>
      <c r="N851" s="3" t="s">
        <v>120</v>
      </c>
      <c r="O851" s="20" t="str">
        <f>VLOOKUP(CONCATENATE($M851,$N851),Curriculos!$A$2:$J$332,4,FALSE)</f>
        <v>ELABORAÇÃO E ANÁLISE DE PROJETOS</v>
      </c>
      <c r="P851" s="21" t="str">
        <f>VLOOKUP(CONCATENATE($M851,$N851),Curriculos!$A$2:$J$332,5,FALSE)</f>
        <v>OB</v>
      </c>
      <c r="Q851" s="21" t="e">
        <f>VLOOKUP($N851,Oferta!$D$2:$P$100,5,FALSE)</f>
        <v>#N/A</v>
      </c>
      <c r="R851" s="21">
        <f>VLOOKUP(CONCATENATE($M851,$N851),Curriculos!$A$2:$J$332,8,FALSE)</f>
        <v>60</v>
      </c>
      <c r="S851" s="5" t="s">
        <v>33</v>
      </c>
      <c r="T851" s="22" t="s">
        <v>27</v>
      </c>
      <c r="U851" s="21" t="str">
        <f>VLOOKUP(CONCATENATE($M851,$N851),Curriculos!$A$2:$J$332,10,FALSE)</f>
        <v>DCEC</v>
      </c>
      <c r="V851" s="20" t="e">
        <f>VLOOKUP(CONCATENATE($M851,$N851,$T851),Oferta!$B$2:$R$360,17,FALSE)</f>
        <v>#N/A</v>
      </c>
      <c r="W851" s="20" t="e">
        <f>VLOOKUP(CONCATENATE($M851,$N851,$T851),Oferta!$B$2:$Q$360,12,FALSE)</f>
        <v>#N/A</v>
      </c>
      <c r="X851" s="22">
        <v>2</v>
      </c>
      <c r="Y851" s="23" t="e">
        <f>VLOOKUP(CONCATENATE($W851,$X851),Mtz_Horarios!$E$2:$H$92,2,FALSE)</f>
        <v>#N/A</v>
      </c>
      <c r="Z851" s="23" t="e">
        <f>VLOOKUP(CONCATENATE($W851,$X851),Mtz_Horarios!$E$2:$H$92,3,FALSE)</f>
        <v>#N/A</v>
      </c>
      <c r="AA851" s="24" t="e">
        <f>VLOOKUP(CONCATENATE($W851,$X851),Mtz_Horarios!$E$2:$H$92,4,FALSE)</f>
        <v>#N/A</v>
      </c>
      <c r="AB851" s="20" t="e">
        <f>VLOOKUP(CONCATENATE($M851,$N851,$T851),Oferta!$B$2:$Q$360,16,FALSE)</f>
        <v>#N/A</v>
      </c>
      <c r="AC851" s="20" t="e">
        <f>VLOOKUP(CONCATENATE($M851,$N851,$T851),Oferta!$B$2:$Q$360,15,FALSE)</f>
        <v>#N/A</v>
      </c>
      <c r="AI851" s="5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12"/>
      <c r="AW851" s="12"/>
    </row>
    <row r="852" spans="1:49" ht="15" customHeight="1">
      <c r="A852" s="12"/>
      <c r="B852" s="12"/>
      <c r="C852" s="12"/>
      <c r="D852" s="12"/>
      <c r="E852" s="12"/>
      <c r="F852" s="12"/>
      <c r="G852" s="12"/>
      <c r="H852" s="12" t="e">
        <f t="shared" si="12"/>
        <v>#N/A</v>
      </c>
      <c r="I852" s="12" t="e">
        <f>VLOOKUP(CONCATENATE(N852,T852),Simulador!$H$26:$H$33,1,FALSE)</f>
        <v>#N/A</v>
      </c>
      <c r="J852" s="12" t="e">
        <f t="shared" si="13"/>
        <v>#N/A</v>
      </c>
      <c r="K852" s="13" t="e">
        <f t="shared" si="14"/>
        <v>#N/A</v>
      </c>
      <c r="L852" s="12" t="e">
        <f t="shared" si="15"/>
        <v>#N/A</v>
      </c>
      <c r="M852" s="14" t="s">
        <v>25</v>
      </c>
      <c r="N852" s="3" t="s">
        <v>120</v>
      </c>
      <c r="O852" s="20" t="str">
        <f>VLOOKUP(CONCATENATE($M852,$N852),Curriculos!$A$2:$J$332,4,FALSE)</f>
        <v>ELABORAÇÃO E ANÁLISE DE PROJETOS</v>
      </c>
      <c r="P852" s="21" t="str">
        <f>VLOOKUP(CONCATENATE($M852,$N852),Curriculos!$A$2:$J$332,5,FALSE)</f>
        <v>OB</v>
      </c>
      <c r="Q852" s="21" t="e">
        <f>VLOOKUP($N852,Oferta!$D$2:$P$100,5,FALSE)</f>
        <v>#N/A</v>
      </c>
      <c r="R852" s="21">
        <f>VLOOKUP(CONCATENATE($M852,$N852),Curriculos!$A$2:$J$332,8,FALSE)</f>
        <v>60</v>
      </c>
      <c r="S852" s="5" t="s">
        <v>33</v>
      </c>
      <c r="T852" s="22" t="s">
        <v>27</v>
      </c>
      <c r="U852" s="21" t="str">
        <f>VLOOKUP(CONCATENATE($M852,$N852),Curriculos!$A$2:$J$332,10,FALSE)</f>
        <v>DCEC</v>
      </c>
      <c r="V852" s="20" t="e">
        <f>VLOOKUP(CONCATENATE($M852,$N852,$T852),Oferta!$B$2:$R$360,17,FALSE)</f>
        <v>#N/A</v>
      </c>
      <c r="W852" s="20" t="e">
        <f>VLOOKUP(CONCATENATE($M852,$N852,$T852),Oferta!$B$2:$Q$360,12,FALSE)</f>
        <v>#N/A</v>
      </c>
      <c r="X852" s="22">
        <v>3</v>
      </c>
      <c r="Y852" s="23" t="e">
        <f>VLOOKUP(CONCATENATE($W852,$X852),Mtz_Horarios!$E$2:$H$92,2,FALSE)</f>
        <v>#N/A</v>
      </c>
      <c r="Z852" s="23" t="e">
        <f>VLOOKUP(CONCATENATE($W852,$X852),Mtz_Horarios!$E$2:$H$92,3,FALSE)</f>
        <v>#N/A</v>
      </c>
      <c r="AA852" s="24" t="e">
        <f>VLOOKUP(CONCATENATE($W852,$X852),Mtz_Horarios!$E$2:$H$92,4,FALSE)</f>
        <v>#N/A</v>
      </c>
      <c r="AB852" s="20" t="e">
        <f>VLOOKUP(CONCATENATE($M852,$N852,$T852),Oferta!$B$2:$Q$360,16,FALSE)</f>
        <v>#N/A</v>
      </c>
      <c r="AC852" s="20" t="e">
        <f>VLOOKUP(CONCATENATE($M852,$N852,$T852),Oferta!$B$2:$Q$360,15,FALSE)</f>
        <v>#N/A</v>
      </c>
      <c r="AI852" s="5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12"/>
      <c r="AW852" s="12"/>
    </row>
    <row r="853" spans="1:49" ht="15" customHeight="1">
      <c r="A853" s="12"/>
      <c r="B853" s="12"/>
      <c r="C853" s="12"/>
      <c r="D853" s="12"/>
      <c r="E853" s="12"/>
      <c r="F853" s="12"/>
      <c r="G853" s="12"/>
      <c r="H853" s="12" t="e">
        <f t="shared" si="12"/>
        <v>#N/A</v>
      </c>
      <c r="I853" s="12" t="e">
        <f>VLOOKUP(CONCATENATE(N853,T853),Simulador!$H$26:$H$33,1,FALSE)</f>
        <v>#N/A</v>
      </c>
      <c r="J853" s="12" t="e">
        <f t="shared" si="13"/>
        <v>#N/A</v>
      </c>
      <c r="K853" s="13" t="e">
        <f t="shared" si="14"/>
        <v>#N/A</v>
      </c>
      <c r="L853" s="12" t="e">
        <f t="shared" si="15"/>
        <v>#N/A</v>
      </c>
      <c r="M853" s="14" t="s">
        <v>25</v>
      </c>
      <c r="N853" s="3" t="s">
        <v>120</v>
      </c>
      <c r="O853" s="20" t="str">
        <f>VLOOKUP(CONCATENATE($M853,$N853),Curriculos!$A$2:$J$332,4,FALSE)</f>
        <v>ELABORAÇÃO E ANÁLISE DE PROJETOS</v>
      </c>
      <c r="P853" s="21" t="str">
        <f>VLOOKUP(CONCATENATE($M853,$N853),Curriculos!$A$2:$J$332,5,FALSE)</f>
        <v>OB</v>
      </c>
      <c r="Q853" s="21" t="e">
        <f>VLOOKUP($N853,Oferta!$D$2:$P$100,5,FALSE)</f>
        <v>#N/A</v>
      </c>
      <c r="R853" s="21">
        <f>VLOOKUP(CONCATENATE($M853,$N853),Curriculos!$A$2:$J$332,8,FALSE)</f>
        <v>60</v>
      </c>
      <c r="S853" s="5" t="s">
        <v>33</v>
      </c>
      <c r="T853" s="22" t="s">
        <v>27</v>
      </c>
      <c r="U853" s="21" t="str">
        <f>VLOOKUP(CONCATENATE($M853,$N853),Curriculos!$A$2:$J$332,10,FALSE)</f>
        <v>DCEC</v>
      </c>
      <c r="V853" s="20" t="e">
        <f>VLOOKUP(CONCATENATE($M853,$N853,$T853),Oferta!$B$2:$R$360,17,FALSE)</f>
        <v>#N/A</v>
      </c>
      <c r="W853" s="20" t="e">
        <f>VLOOKUP(CONCATENATE($M853,$N853,$T853),Oferta!$B$2:$Q$360,12,FALSE)</f>
        <v>#N/A</v>
      </c>
      <c r="X853" s="22">
        <v>4</v>
      </c>
      <c r="Y853" s="23" t="e">
        <f>VLOOKUP(CONCATENATE($W853,$X853),Mtz_Horarios!$E$2:$H$92,2,FALSE)</f>
        <v>#N/A</v>
      </c>
      <c r="Z853" s="23" t="e">
        <f>VLOOKUP(CONCATENATE($W853,$X853),Mtz_Horarios!$E$2:$H$92,3,FALSE)</f>
        <v>#N/A</v>
      </c>
      <c r="AA853" s="24" t="e">
        <f>VLOOKUP(CONCATENATE($W853,$X853),Mtz_Horarios!$E$2:$H$92,4,FALSE)</f>
        <v>#N/A</v>
      </c>
      <c r="AB853" s="20" t="e">
        <f>VLOOKUP(CONCATENATE($M853,$N853,$T853),Oferta!$B$2:$Q$360,16,FALSE)</f>
        <v>#N/A</v>
      </c>
      <c r="AC853" s="20" t="e">
        <f>VLOOKUP(CONCATENATE($M853,$N853,$T853),Oferta!$B$2:$Q$360,15,FALSE)</f>
        <v>#N/A</v>
      </c>
      <c r="AI853" s="5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12"/>
      <c r="AW853" s="12"/>
    </row>
    <row r="854" spans="1:49" ht="15" customHeight="1">
      <c r="A854" s="12"/>
      <c r="B854" s="12"/>
      <c r="C854" s="12"/>
      <c r="D854" s="12"/>
      <c r="E854" s="12"/>
      <c r="F854" s="12"/>
      <c r="G854" s="12"/>
      <c r="H854" s="12" t="e">
        <f t="shared" si="12"/>
        <v>#N/A</v>
      </c>
      <c r="I854" s="12" t="e">
        <f>VLOOKUP(CONCATENATE(N854,T854),Simulador!$H$26:$H$33,1,FALSE)</f>
        <v>#N/A</v>
      </c>
      <c r="J854" s="12" t="e">
        <f t="shared" si="13"/>
        <v>#N/A</v>
      </c>
      <c r="K854" s="13" t="e">
        <f t="shared" si="14"/>
        <v>#N/A</v>
      </c>
      <c r="L854" s="12" t="e">
        <f t="shared" si="15"/>
        <v>#N/A</v>
      </c>
      <c r="M854" s="14" t="s">
        <v>22</v>
      </c>
      <c r="N854" s="3" t="s">
        <v>120</v>
      </c>
      <c r="O854" s="20" t="str">
        <f>VLOOKUP(CONCATENATE($M854,$N854),Curriculos!$A$2:$J$332,4,FALSE)</f>
        <v>ELABORAÇÃO E ANÁLISE DE PROJETOS</v>
      </c>
      <c r="P854" s="21" t="str">
        <f>VLOOKUP(CONCATENATE($M854,$N854),Curriculos!$A$2:$J$332,5,FALSE)</f>
        <v>OB</v>
      </c>
      <c r="Q854" s="21" t="e">
        <f>VLOOKUP($N854,Oferta!$D$2:$P$100,5,FALSE)</f>
        <v>#N/A</v>
      </c>
      <c r="R854" s="21">
        <f>VLOOKUP(CONCATENATE($M854,$N854),Curriculos!$A$2:$J$332,8,FALSE)</f>
        <v>60</v>
      </c>
      <c r="S854" s="5" t="s">
        <v>33</v>
      </c>
      <c r="T854" s="22" t="s">
        <v>24</v>
      </c>
      <c r="U854" s="21" t="str">
        <f>VLOOKUP(CONCATENATE($M854,$N854),Curriculos!$A$2:$J$332,10,FALSE)</f>
        <v>DCEC</v>
      </c>
      <c r="V854" s="20" t="e">
        <f>VLOOKUP(CONCATENATE($M854,$N854,$T854),Oferta!$B$2:$R$360,17,FALSE)</f>
        <v>#N/A</v>
      </c>
      <c r="W854" s="20" t="e">
        <f>VLOOKUP(CONCATENATE($M854,$N854,$T854),Oferta!$B$2:$Q$360,12,FALSE)</f>
        <v>#N/A</v>
      </c>
      <c r="X854" s="22">
        <v>1</v>
      </c>
      <c r="Y854" s="23" t="e">
        <f>VLOOKUP(CONCATENATE($W854,$X854),Mtz_Horarios!$E$2:$H$92,2,FALSE)</f>
        <v>#N/A</v>
      </c>
      <c r="Z854" s="23" t="e">
        <f>VLOOKUP(CONCATENATE($W854,$X854),Mtz_Horarios!$E$2:$H$92,3,FALSE)</f>
        <v>#N/A</v>
      </c>
      <c r="AA854" s="24" t="e">
        <f>VLOOKUP(CONCATENATE($W854,$X854),Mtz_Horarios!$E$2:$H$92,4,FALSE)</f>
        <v>#N/A</v>
      </c>
      <c r="AB854" s="20" t="e">
        <f>VLOOKUP(CONCATENATE($M854,$N854,$T854),Oferta!$B$2:$Q$360,16,FALSE)</f>
        <v>#N/A</v>
      </c>
      <c r="AC854" s="20" t="e">
        <f>VLOOKUP(CONCATENATE($M854,$N854,$T854),Oferta!$B$2:$Q$360,15,FALSE)</f>
        <v>#N/A</v>
      </c>
      <c r="AI854" s="5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12"/>
      <c r="AW854" s="12"/>
    </row>
    <row r="855" spans="1:49" ht="15" customHeight="1">
      <c r="A855" s="12"/>
      <c r="B855" s="12"/>
      <c r="C855" s="12"/>
      <c r="D855" s="12"/>
      <c r="E855" s="12"/>
      <c r="F855" s="12"/>
      <c r="G855" s="12"/>
      <c r="H855" s="12" t="e">
        <f t="shared" si="12"/>
        <v>#N/A</v>
      </c>
      <c r="I855" s="12" t="e">
        <f>VLOOKUP(CONCATENATE(N855,T855),Simulador!$H$26:$H$33,1,FALSE)</f>
        <v>#N/A</v>
      </c>
      <c r="J855" s="12" t="e">
        <f t="shared" si="13"/>
        <v>#N/A</v>
      </c>
      <c r="K855" s="13" t="e">
        <f t="shared" si="14"/>
        <v>#N/A</v>
      </c>
      <c r="L855" s="12" t="e">
        <f t="shared" si="15"/>
        <v>#N/A</v>
      </c>
      <c r="M855" s="14" t="s">
        <v>22</v>
      </c>
      <c r="N855" s="3" t="s">
        <v>120</v>
      </c>
      <c r="O855" s="20" t="str">
        <f>VLOOKUP(CONCATENATE($M855,$N855),Curriculos!$A$2:$J$332,4,FALSE)</f>
        <v>ELABORAÇÃO E ANÁLISE DE PROJETOS</v>
      </c>
      <c r="P855" s="21" t="str">
        <f>VLOOKUP(CONCATENATE($M855,$N855),Curriculos!$A$2:$J$332,5,FALSE)</f>
        <v>OB</v>
      </c>
      <c r="Q855" s="21" t="e">
        <f>VLOOKUP($N855,Oferta!$D$2:$P$100,5,FALSE)</f>
        <v>#N/A</v>
      </c>
      <c r="R855" s="21">
        <f>VLOOKUP(CONCATENATE($M855,$N855),Curriculos!$A$2:$J$332,8,FALSE)</f>
        <v>60</v>
      </c>
      <c r="S855" s="5" t="s">
        <v>33</v>
      </c>
      <c r="T855" s="22" t="s">
        <v>24</v>
      </c>
      <c r="U855" s="21" t="str">
        <f>VLOOKUP(CONCATENATE($M855,$N855),Curriculos!$A$2:$J$332,10,FALSE)</f>
        <v>DCEC</v>
      </c>
      <c r="V855" s="20" t="e">
        <f>VLOOKUP(CONCATENATE($M855,$N855,$T855),Oferta!$B$2:$R$360,17,FALSE)</f>
        <v>#N/A</v>
      </c>
      <c r="W855" s="20" t="e">
        <f>VLOOKUP(CONCATENATE($M855,$N855,$T855),Oferta!$B$2:$Q$360,12,FALSE)</f>
        <v>#N/A</v>
      </c>
      <c r="X855" s="22">
        <v>2</v>
      </c>
      <c r="Y855" s="23" t="e">
        <f>VLOOKUP(CONCATENATE($W855,$X855),Mtz_Horarios!$E$2:$H$92,2,FALSE)</f>
        <v>#N/A</v>
      </c>
      <c r="Z855" s="23" t="e">
        <f>VLOOKUP(CONCATENATE($W855,$X855),Mtz_Horarios!$E$2:$H$92,3,FALSE)</f>
        <v>#N/A</v>
      </c>
      <c r="AA855" s="24" t="e">
        <f>VLOOKUP(CONCATENATE($W855,$X855),Mtz_Horarios!$E$2:$H$92,4,FALSE)</f>
        <v>#N/A</v>
      </c>
      <c r="AB855" s="20" t="e">
        <f>VLOOKUP(CONCATENATE($M855,$N855,$T855),Oferta!$B$2:$Q$360,16,FALSE)</f>
        <v>#N/A</v>
      </c>
      <c r="AC855" s="20" t="e">
        <f>VLOOKUP(CONCATENATE($M855,$N855,$T855),Oferta!$B$2:$Q$360,15,FALSE)</f>
        <v>#N/A</v>
      </c>
      <c r="AI855" s="5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12"/>
      <c r="AW855" s="12"/>
    </row>
    <row r="856" spans="1:49" ht="15" customHeight="1">
      <c r="A856" s="12"/>
      <c r="B856" s="12"/>
      <c r="C856" s="12"/>
      <c r="D856" s="12"/>
      <c r="E856" s="12"/>
      <c r="F856" s="12"/>
      <c r="G856" s="12"/>
      <c r="H856" s="12" t="e">
        <f t="shared" si="12"/>
        <v>#N/A</v>
      </c>
      <c r="I856" s="12" t="e">
        <f>VLOOKUP(CONCATENATE(N856,T856),Simulador!$H$26:$H$33,1,FALSE)</f>
        <v>#N/A</v>
      </c>
      <c r="J856" s="12" t="e">
        <f t="shared" si="13"/>
        <v>#N/A</v>
      </c>
      <c r="K856" s="13" t="e">
        <f t="shared" si="14"/>
        <v>#N/A</v>
      </c>
      <c r="L856" s="12" t="e">
        <f t="shared" si="15"/>
        <v>#N/A</v>
      </c>
      <c r="M856" s="14" t="s">
        <v>22</v>
      </c>
      <c r="N856" s="3" t="s">
        <v>120</v>
      </c>
      <c r="O856" s="20" t="str">
        <f>VLOOKUP(CONCATENATE($M856,$N856),Curriculos!$A$2:$J$332,4,FALSE)</f>
        <v>ELABORAÇÃO E ANÁLISE DE PROJETOS</v>
      </c>
      <c r="P856" s="21" t="str">
        <f>VLOOKUP(CONCATENATE($M856,$N856),Curriculos!$A$2:$J$332,5,FALSE)</f>
        <v>OB</v>
      </c>
      <c r="Q856" s="21" t="e">
        <f>VLOOKUP($N856,Oferta!$D$2:$P$100,5,FALSE)</f>
        <v>#N/A</v>
      </c>
      <c r="R856" s="21">
        <f>VLOOKUP(CONCATENATE($M856,$N856),Curriculos!$A$2:$J$332,8,FALSE)</f>
        <v>60</v>
      </c>
      <c r="S856" s="5" t="s">
        <v>33</v>
      </c>
      <c r="T856" s="22" t="s">
        <v>24</v>
      </c>
      <c r="U856" s="21" t="str">
        <f>VLOOKUP(CONCATENATE($M856,$N856),Curriculos!$A$2:$J$332,10,FALSE)</f>
        <v>DCEC</v>
      </c>
      <c r="V856" s="20" t="e">
        <f>VLOOKUP(CONCATENATE($M856,$N856,$T856),Oferta!$B$2:$R$360,17,FALSE)</f>
        <v>#N/A</v>
      </c>
      <c r="W856" s="20" t="e">
        <f>VLOOKUP(CONCATENATE($M856,$N856,$T856),Oferta!$B$2:$Q$360,12,FALSE)</f>
        <v>#N/A</v>
      </c>
      <c r="X856" s="22">
        <v>3</v>
      </c>
      <c r="Y856" s="23" t="e">
        <f>VLOOKUP(CONCATENATE($W856,$X856),Mtz_Horarios!$E$2:$H$92,2,FALSE)</f>
        <v>#N/A</v>
      </c>
      <c r="Z856" s="23" t="e">
        <f>VLOOKUP(CONCATENATE($W856,$X856),Mtz_Horarios!$E$2:$H$92,3,FALSE)</f>
        <v>#N/A</v>
      </c>
      <c r="AA856" s="24" t="e">
        <f>VLOOKUP(CONCATENATE($W856,$X856),Mtz_Horarios!$E$2:$H$92,4,FALSE)</f>
        <v>#N/A</v>
      </c>
      <c r="AB856" s="20" t="e">
        <f>VLOOKUP(CONCATENATE($M856,$N856,$T856),Oferta!$B$2:$Q$360,16,FALSE)</f>
        <v>#N/A</v>
      </c>
      <c r="AC856" s="20" t="e">
        <f>VLOOKUP(CONCATENATE($M856,$N856,$T856),Oferta!$B$2:$Q$360,15,FALSE)</f>
        <v>#N/A</v>
      </c>
      <c r="AI856" s="5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12"/>
      <c r="AW856" s="12"/>
    </row>
    <row r="857" spans="1:49" ht="15" customHeight="1">
      <c r="A857" s="12"/>
      <c r="B857" s="12"/>
      <c r="C857" s="12"/>
      <c r="D857" s="12"/>
      <c r="E857" s="12"/>
      <c r="F857" s="12"/>
      <c r="G857" s="12"/>
      <c r="H857" s="12" t="e">
        <f t="shared" si="12"/>
        <v>#N/A</v>
      </c>
      <c r="I857" s="12" t="e">
        <f>VLOOKUP(CONCATENATE(N857,T857),Simulador!$H$26:$H$33,1,FALSE)</f>
        <v>#N/A</v>
      </c>
      <c r="J857" s="12" t="e">
        <f t="shared" si="13"/>
        <v>#N/A</v>
      </c>
      <c r="K857" s="13" t="e">
        <f t="shared" si="14"/>
        <v>#N/A</v>
      </c>
      <c r="L857" s="12" t="e">
        <f t="shared" si="15"/>
        <v>#N/A</v>
      </c>
      <c r="M857" s="14" t="s">
        <v>22</v>
      </c>
      <c r="N857" s="3" t="s">
        <v>120</v>
      </c>
      <c r="O857" s="20" t="str">
        <f>VLOOKUP(CONCATENATE($M857,$N857),Curriculos!$A$2:$J$332,4,FALSE)</f>
        <v>ELABORAÇÃO E ANÁLISE DE PROJETOS</v>
      </c>
      <c r="P857" s="21" t="str">
        <f>VLOOKUP(CONCATENATE($M857,$N857),Curriculos!$A$2:$J$332,5,FALSE)</f>
        <v>OB</v>
      </c>
      <c r="Q857" s="21" t="e">
        <f>VLOOKUP($N857,Oferta!$D$2:$P$100,5,FALSE)</f>
        <v>#N/A</v>
      </c>
      <c r="R857" s="21">
        <f>VLOOKUP(CONCATENATE($M857,$N857),Curriculos!$A$2:$J$332,8,FALSE)</f>
        <v>60</v>
      </c>
      <c r="S857" s="5" t="s">
        <v>33</v>
      </c>
      <c r="T857" s="22" t="s">
        <v>24</v>
      </c>
      <c r="U857" s="21" t="str">
        <f>VLOOKUP(CONCATENATE($M857,$N857),Curriculos!$A$2:$J$332,10,FALSE)</f>
        <v>DCEC</v>
      </c>
      <c r="V857" s="20" t="e">
        <f>VLOOKUP(CONCATENATE($M857,$N857,$T857),Oferta!$B$2:$R$360,17,FALSE)</f>
        <v>#N/A</v>
      </c>
      <c r="W857" s="20" t="e">
        <f>VLOOKUP(CONCATENATE($M857,$N857,$T857),Oferta!$B$2:$Q$360,12,FALSE)</f>
        <v>#N/A</v>
      </c>
      <c r="X857" s="22">
        <v>4</v>
      </c>
      <c r="Y857" s="23" t="e">
        <f>VLOOKUP(CONCATENATE($W857,$X857),Mtz_Horarios!$E$2:$H$92,2,FALSE)</f>
        <v>#N/A</v>
      </c>
      <c r="Z857" s="23" t="e">
        <f>VLOOKUP(CONCATENATE($W857,$X857),Mtz_Horarios!$E$2:$H$92,3,FALSE)</f>
        <v>#N/A</v>
      </c>
      <c r="AA857" s="24" t="e">
        <f>VLOOKUP(CONCATENATE($W857,$X857),Mtz_Horarios!$E$2:$H$92,4,FALSE)</f>
        <v>#N/A</v>
      </c>
      <c r="AB857" s="20" t="e">
        <f>VLOOKUP(CONCATENATE($M857,$N857,$T857),Oferta!$B$2:$Q$360,16,FALSE)</f>
        <v>#N/A</v>
      </c>
      <c r="AC857" s="20" t="e">
        <f>VLOOKUP(CONCATENATE($M857,$N857,$T857),Oferta!$B$2:$Q$360,15,FALSE)</f>
        <v>#N/A</v>
      </c>
      <c r="AI857" s="5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12"/>
      <c r="AW857" s="12"/>
    </row>
    <row r="858" spans="1:49" ht="15" customHeight="1">
      <c r="A858" s="12"/>
      <c r="B858" s="12"/>
      <c r="C858" s="12"/>
      <c r="D858" s="12"/>
      <c r="E858" s="12"/>
      <c r="F858" s="12"/>
      <c r="G858" s="12"/>
      <c r="H858" s="12" t="e">
        <f t="shared" si="12"/>
        <v>#N/A</v>
      </c>
      <c r="I858" s="12" t="e">
        <f>VLOOKUP(CONCATENATE(N858,T858),Simulador!$H$26:$H$33,1,FALSE)</f>
        <v>#N/A</v>
      </c>
      <c r="J858" s="12" t="e">
        <f t="shared" si="13"/>
        <v>#N/A</v>
      </c>
      <c r="K858" s="13" t="e">
        <f t="shared" si="14"/>
        <v>#N/A</v>
      </c>
      <c r="L858" s="12" t="e">
        <f t="shared" si="15"/>
        <v>#N/A</v>
      </c>
      <c r="M858" s="14" t="s">
        <v>22</v>
      </c>
      <c r="N858" s="3" t="s">
        <v>120</v>
      </c>
      <c r="O858" s="20" t="str">
        <f>VLOOKUP(CONCATENATE($M858,$N858),Curriculos!$A$2:$J$332,4,FALSE)</f>
        <v>ELABORAÇÃO E ANÁLISE DE PROJETOS</v>
      </c>
      <c r="P858" s="21" t="str">
        <f>VLOOKUP(CONCATENATE($M858,$N858),Curriculos!$A$2:$J$332,5,FALSE)</f>
        <v>OB</v>
      </c>
      <c r="Q858" s="21" t="e">
        <f>VLOOKUP($N858,Oferta!$D$2:$P$100,5,FALSE)</f>
        <v>#N/A</v>
      </c>
      <c r="R858" s="21">
        <f>VLOOKUP(CONCATENATE($M858,$N858),Curriculos!$A$2:$J$332,8,FALSE)</f>
        <v>60</v>
      </c>
      <c r="S858" s="5" t="s">
        <v>33</v>
      </c>
      <c r="T858" s="22" t="s">
        <v>40</v>
      </c>
      <c r="U858" s="21" t="str">
        <f>VLOOKUP(CONCATENATE($M858,$N858),Curriculos!$A$2:$J$332,10,FALSE)</f>
        <v>DCEC</v>
      </c>
      <c r="V858" s="20" t="e">
        <f>VLOOKUP(CONCATENATE($M858,$N858,$T858),Oferta!$B$2:$R$360,17,FALSE)</f>
        <v>#N/A</v>
      </c>
      <c r="W858" s="20" t="e">
        <f>VLOOKUP(CONCATENATE($M858,$N858,$T858),Oferta!$B$2:$Q$360,12,FALSE)</f>
        <v>#N/A</v>
      </c>
      <c r="X858" s="22">
        <v>1</v>
      </c>
      <c r="Y858" s="23" t="e">
        <f>VLOOKUP(CONCATENATE($W858,$X858),Mtz_Horarios!$E$2:$H$92,2,FALSE)</f>
        <v>#N/A</v>
      </c>
      <c r="Z858" s="23" t="e">
        <f>VLOOKUP(CONCATENATE($W858,$X858),Mtz_Horarios!$E$2:$H$92,3,FALSE)</f>
        <v>#N/A</v>
      </c>
      <c r="AA858" s="24" t="e">
        <f>VLOOKUP(CONCATENATE($W858,$X858),Mtz_Horarios!$E$2:$H$92,4,FALSE)</f>
        <v>#N/A</v>
      </c>
      <c r="AB858" s="20" t="e">
        <f>VLOOKUP(CONCATENATE($M858,$N858,$T858),Oferta!$B$2:$Q$360,16,FALSE)</f>
        <v>#N/A</v>
      </c>
      <c r="AC858" s="20" t="e">
        <f>VLOOKUP(CONCATENATE($M858,$N858,$T858),Oferta!$B$2:$Q$360,15,FALSE)</f>
        <v>#N/A</v>
      </c>
      <c r="AI858" s="5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12"/>
      <c r="AW858" s="12"/>
    </row>
    <row r="859" spans="1:49" ht="15" customHeight="1">
      <c r="A859" s="12"/>
      <c r="B859" s="12"/>
      <c r="C859" s="12"/>
      <c r="D859" s="12"/>
      <c r="E859" s="12"/>
      <c r="F859" s="12"/>
      <c r="G859" s="12"/>
      <c r="H859" s="12" t="e">
        <f t="shared" si="12"/>
        <v>#N/A</v>
      </c>
      <c r="I859" s="12" t="e">
        <f>VLOOKUP(CONCATENATE(N859,T859),Simulador!$H$26:$H$33,1,FALSE)</f>
        <v>#N/A</v>
      </c>
      <c r="J859" s="12" t="e">
        <f t="shared" si="13"/>
        <v>#N/A</v>
      </c>
      <c r="K859" s="13" t="e">
        <f t="shared" si="14"/>
        <v>#N/A</v>
      </c>
      <c r="L859" s="12" t="e">
        <f t="shared" si="15"/>
        <v>#N/A</v>
      </c>
      <c r="M859" s="14" t="s">
        <v>22</v>
      </c>
      <c r="N859" s="3" t="s">
        <v>120</v>
      </c>
      <c r="O859" s="20" t="str">
        <f>VLOOKUP(CONCATENATE($M859,$N859),Curriculos!$A$2:$J$332,4,FALSE)</f>
        <v>ELABORAÇÃO E ANÁLISE DE PROJETOS</v>
      </c>
      <c r="P859" s="21" t="str">
        <f>VLOOKUP(CONCATENATE($M859,$N859),Curriculos!$A$2:$J$332,5,FALSE)</f>
        <v>OB</v>
      </c>
      <c r="Q859" s="21" t="e">
        <f>VLOOKUP($N859,Oferta!$D$2:$P$100,5,FALSE)</f>
        <v>#N/A</v>
      </c>
      <c r="R859" s="21">
        <f>VLOOKUP(CONCATENATE($M859,$N859),Curriculos!$A$2:$J$332,8,FALSE)</f>
        <v>60</v>
      </c>
      <c r="S859" s="5" t="s">
        <v>33</v>
      </c>
      <c r="T859" s="22" t="s">
        <v>40</v>
      </c>
      <c r="U859" s="21" t="str">
        <f>VLOOKUP(CONCATENATE($M859,$N859),Curriculos!$A$2:$J$332,10,FALSE)</f>
        <v>DCEC</v>
      </c>
      <c r="V859" s="20" t="e">
        <f>VLOOKUP(CONCATENATE($M859,$N859,$T859),Oferta!$B$2:$R$360,17,FALSE)</f>
        <v>#N/A</v>
      </c>
      <c r="W859" s="20" t="e">
        <f>VLOOKUP(CONCATENATE($M859,$N859,$T859),Oferta!$B$2:$Q$360,12,FALSE)</f>
        <v>#N/A</v>
      </c>
      <c r="X859" s="22">
        <v>2</v>
      </c>
      <c r="Y859" s="23" t="e">
        <f>VLOOKUP(CONCATENATE($W859,$X859),Mtz_Horarios!$E$2:$H$92,2,FALSE)</f>
        <v>#N/A</v>
      </c>
      <c r="Z859" s="23" t="e">
        <f>VLOOKUP(CONCATENATE($W859,$X859),Mtz_Horarios!$E$2:$H$92,3,FALSE)</f>
        <v>#N/A</v>
      </c>
      <c r="AA859" s="24" t="e">
        <f>VLOOKUP(CONCATENATE($W859,$X859),Mtz_Horarios!$E$2:$H$92,4,FALSE)</f>
        <v>#N/A</v>
      </c>
      <c r="AB859" s="20" t="e">
        <f>VLOOKUP(CONCATENATE($M859,$N859,$T859),Oferta!$B$2:$Q$360,16,FALSE)</f>
        <v>#N/A</v>
      </c>
      <c r="AC859" s="20" t="e">
        <f>VLOOKUP(CONCATENATE($M859,$N859,$T859),Oferta!$B$2:$Q$360,15,FALSE)</f>
        <v>#N/A</v>
      </c>
      <c r="AI859" s="5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12"/>
      <c r="AW859" s="12"/>
    </row>
    <row r="860" spans="1:49" ht="15" customHeight="1">
      <c r="A860" s="12"/>
      <c r="B860" s="12"/>
      <c r="C860" s="12"/>
      <c r="D860" s="12"/>
      <c r="E860" s="12"/>
      <c r="F860" s="12"/>
      <c r="G860" s="12"/>
      <c r="H860" s="12" t="e">
        <f t="shared" si="12"/>
        <v>#N/A</v>
      </c>
      <c r="I860" s="12" t="e">
        <f>VLOOKUP(CONCATENATE(N860,T860),Simulador!$H$26:$H$33,1,FALSE)</f>
        <v>#N/A</v>
      </c>
      <c r="J860" s="12" t="e">
        <f t="shared" si="13"/>
        <v>#N/A</v>
      </c>
      <c r="K860" s="13" t="e">
        <f t="shared" si="14"/>
        <v>#N/A</v>
      </c>
      <c r="L860" s="12" t="e">
        <f t="shared" si="15"/>
        <v>#N/A</v>
      </c>
      <c r="M860" s="14" t="s">
        <v>22</v>
      </c>
      <c r="N860" s="3" t="s">
        <v>120</v>
      </c>
      <c r="O860" s="20" t="str">
        <f>VLOOKUP(CONCATENATE($M860,$N860),Curriculos!$A$2:$J$332,4,FALSE)</f>
        <v>ELABORAÇÃO E ANÁLISE DE PROJETOS</v>
      </c>
      <c r="P860" s="21" t="str">
        <f>VLOOKUP(CONCATENATE($M860,$N860),Curriculos!$A$2:$J$332,5,FALSE)</f>
        <v>OB</v>
      </c>
      <c r="Q860" s="21" t="e">
        <f>VLOOKUP($N860,Oferta!$D$2:$P$100,5,FALSE)</f>
        <v>#N/A</v>
      </c>
      <c r="R860" s="21">
        <f>VLOOKUP(CONCATENATE($M860,$N860),Curriculos!$A$2:$J$332,8,FALSE)</f>
        <v>60</v>
      </c>
      <c r="S860" s="5" t="s">
        <v>33</v>
      </c>
      <c r="T860" s="22" t="s">
        <v>40</v>
      </c>
      <c r="U860" s="21" t="str">
        <f>VLOOKUP(CONCATENATE($M860,$N860),Curriculos!$A$2:$J$332,10,FALSE)</f>
        <v>DCEC</v>
      </c>
      <c r="V860" s="20" t="e">
        <f>VLOOKUP(CONCATENATE($M860,$N860,$T860),Oferta!$B$2:$R$360,17,FALSE)</f>
        <v>#N/A</v>
      </c>
      <c r="W860" s="20" t="e">
        <f>VLOOKUP(CONCATENATE($M860,$N860,$T860),Oferta!$B$2:$Q$360,12,FALSE)</f>
        <v>#N/A</v>
      </c>
      <c r="X860" s="22">
        <v>3</v>
      </c>
      <c r="Y860" s="23" t="e">
        <f>VLOOKUP(CONCATENATE($W860,$X860),Mtz_Horarios!$E$2:$H$92,2,FALSE)</f>
        <v>#N/A</v>
      </c>
      <c r="Z860" s="23" t="e">
        <f>VLOOKUP(CONCATENATE($W860,$X860),Mtz_Horarios!$E$2:$H$92,3,FALSE)</f>
        <v>#N/A</v>
      </c>
      <c r="AA860" s="24" t="e">
        <f>VLOOKUP(CONCATENATE($W860,$X860),Mtz_Horarios!$E$2:$H$92,4,FALSE)</f>
        <v>#N/A</v>
      </c>
      <c r="AB860" s="20" t="e">
        <f>VLOOKUP(CONCATENATE($M860,$N860,$T860),Oferta!$B$2:$Q$360,16,FALSE)</f>
        <v>#N/A</v>
      </c>
      <c r="AC860" s="20" t="e">
        <f>VLOOKUP(CONCATENATE($M860,$N860,$T860),Oferta!$B$2:$Q$360,15,FALSE)</f>
        <v>#N/A</v>
      </c>
      <c r="AI860" s="5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12"/>
      <c r="AW860" s="12"/>
    </row>
    <row r="861" spans="1:49" ht="15" customHeight="1">
      <c r="A861" s="12"/>
      <c r="B861" s="12"/>
      <c r="C861" s="12"/>
      <c r="D861" s="12"/>
      <c r="E861" s="12"/>
      <c r="F861" s="12"/>
      <c r="G861" s="12"/>
      <c r="H861" s="12" t="e">
        <f t="shared" si="12"/>
        <v>#N/A</v>
      </c>
      <c r="I861" s="12" t="e">
        <f>VLOOKUP(CONCATENATE(N861,T861),Simulador!$H$26:$H$33,1,FALSE)</f>
        <v>#N/A</v>
      </c>
      <c r="J861" s="12" t="e">
        <f t="shared" si="13"/>
        <v>#N/A</v>
      </c>
      <c r="K861" s="13" t="e">
        <f t="shared" si="14"/>
        <v>#N/A</v>
      </c>
      <c r="L861" s="12" t="e">
        <f t="shared" si="15"/>
        <v>#N/A</v>
      </c>
      <c r="M861" s="14" t="s">
        <v>22</v>
      </c>
      <c r="N861" s="3" t="s">
        <v>120</v>
      </c>
      <c r="O861" s="20" t="str">
        <f>VLOOKUP(CONCATENATE($M861,$N861),Curriculos!$A$2:$J$332,4,FALSE)</f>
        <v>ELABORAÇÃO E ANÁLISE DE PROJETOS</v>
      </c>
      <c r="P861" s="21" t="str">
        <f>VLOOKUP(CONCATENATE($M861,$N861),Curriculos!$A$2:$J$332,5,FALSE)</f>
        <v>OB</v>
      </c>
      <c r="Q861" s="21" t="e">
        <f>VLOOKUP($N861,Oferta!$D$2:$P$100,5,FALSE)</f>
        <v>#N/A</v>
      </c>
      <c r="R861" s="21">
        <f>VLOOKUP(CONCATENATE($M861,$N861),Curriculos!$A$2:$J$332,8,FALSE)</f>
        <v>60</v>
      </c>
      <c r="S861" s="5" t="s">
        <v>33</v>
      </c>
      <c r="T861" s="22" t="s">
        <v>40</v>
      </c>
      <c r="U861" s="21" t="str">
        <f>VLOOKUP(CONCATENATE($M861,$N861),Curriculos!$A$2:$J$332,10,FALSE)</f>
        <v>DCEC</v>
      </c>
      <c r="V861" s="20" t="e">
        <f>VLOOKUP(CONCATENATE($M861,$N861,$T861),Oferta!$B$2:$R$360,17,FALSE)</f>
        <v>#N/A</v>
      </c>
      <c r="W861" s="20" t="e">
        <f>VLOOKUP(CONCATENATE($M861,$N861,$T861),Oferta!$B$2:$Q$360,12,FALSE)</f>
        <v>#N/A</v>
      </c>
      <c r="X861" s="22">
        <v>4</v>
      </c>
      <c r="Y861" s="23" t="e">
        <f>VLOOKUP(CONCATENATE($W861,$X861),Mtz_Horarios!$E$2:$H$92,2,FALSE)</f>
        <v>#N/A</v>
      </c>
      <c r="Z861" s="23" t="e">
        <f>VLOOKUP(CONCATENATE($W861,$X861),Mtz_Horarios!$E$2:$H$92,3,FALSE)</f>
        <v>#N/A</v>
      </c>
      <c r="AA861" s="24" t="e">
        <f>VLOOKUP(CONCATENATE($W861,$X861),Mtz_Horarios!$E$2:$H$92,4,FALSE)</f>
        <v>#N/A</v>
      </c>
      <c r="AB861" s="20" t="e">
        <f>VLOOKUP(CONCATENATE($M861,$N861,$T861),Oferta!$B$2:$Q$360,16,FALSE)</f>
        <v>#N/A</v>
      </c>
      <c r="AC861" s="20" t="e">
        <f>VLOOKUP(CONCATENATE($M861,$N861,$T861),Oferta!$B$2:$Q$360,15,FALSE)</f>
        <v>#N/A</v>
      </c>
      <c r="AI861" s="5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12"/>
      <c r="AW861" s="12"/>
    </row>
    <row r="862" spans="1:49" ht="15" customHeight="1">
      <c r="A862" s="12"/>
      <c r="B862" s="12"/>
      <c r="C862" s="12"/>
      <c r="D862" s="12"/>
      <c r="E862" s="12"/>
      <c r="F862" s="12"/>
      <c r="G862" s="12"/>
      <c r="H862" s="12" t="e">
        <f t="shared" si="12"/>
        <v>#N/A</v>
      </c>
      <c r="I862" s="12" t="e">
        <f>VLOOKUP(CONCATENATE(N862,T862),Simulador!$H$26:$H$33,1,FALSE)</f>
        <v>#N/A</v>
      </c>
      <c r="J862" s="12" t="e">
        <f t="shared" si="13"/>
        <v>#N/A</v>
      </c>
      <c r="K862" s="13" t="e">
        <f t="shared" si="14"/>
        <v>#N/A</v>
      </c>
      <c r="L862" s="12" t="e">
        <f t="shared" si="15"/>
        <v>#N/A</v>
      </c>
      <c r="M862" s="14" t="s">
        <v>31</v>
      </c>
      <c r="N862" s="3" t="s">
        <v>121</v>
      </c>
      <c r="O862" s="15" t="str">
        <f>VLOOKUP(CONCATENATE($M862,$N862),Curriculos!$A$2:$J$332,4,FALSE)</f>
        <v>ENGENHARIA ECONÔMICA</v>
      </c>
      <c r="P862" s="16" t="str">
        <f>VLOOKUP(CONCATENATE($M862,$N862),Curriculos!$A$2:$J$332,5,FALSE)</f>
        <v>OP</v>
      </c>
      <c r="Q862" s="16" t="e">
        <f>VLOOKUP($N862,Oferta!$D$2:$P$100,5,FALSE)</f>
        <v>#N/A</v>
      </c>
      <c r="R862" s="16">
        <f>VLOOKUP(CONCATENATE($M862,$N862),Curriculos!$A$2:$J$332,8,FALSE)</f>
        <v>60</v>
      </c>
      <c r="S862" s="17" t="s">
        <v>33</v>
      </c>
      <c r="T862" s="17" t="s">
        <v>24</v>
      </c>
      <c r="U862" s="16" t="str">
        <f>VLOOKUP(CONCATENATE($M862,$N862),Curriculos!$A$2:$J$332,10,FALSE)</f>
        <v>DCEC</v>
      </c>
      <c r="V862" s="15" t="e">
        <f>VLOOKUP(CONCATENATE($M862,$N862,$T862),Oferta!$B$2:$R$360,17,FALSE)</f>
        <v>#N/A</v>
      </c>
      <c r="W862" s="15" t="e">
        <f>VLOOKUP(CONCATENATE($M862,$N862,$T862),Oferta!$B$2:$Q$360,12,FALSE)</f>
        <v>#N/A</v>
      </c>
      <c r="X862" s="17">
        <v>1</v>
      </c>
      <c r="Y862" s="18" t="e">
        <f>VLOOKUP(CONCATENATE($W862,$X862),Mtz_Horarios!$E$2:$H$92,2,FALSE)</f>
        <v>#N/A</v>
      </c>
      <c r="Z862" s="18" t="e">
        <f>VLOOKUP(CONCATENATE($W862,$X862),Mtz_Horarios!$E$2:$H$92,3,FALSE)</f>
        <v>#N/A</v>
      </c>
      <c r="AA862" s="19" t="e">
        <f>VLOOKUP(CONCATENATE($W862,$X862),Mtz_Horarios!$E$2:$H$92,4,FALSE)</f>
        <v>#N/A</v>
      </c>
      <c r="AB862" s="15" t="e">
        <f>VLOOKUP(CONCATENATE($M862,$N862,$T862),Oferta!$B$2:$Q$360,16,FALSE)</f>
        <v>#N/A</v>
      </c>
      <c r="AC862" s="15" t="e">
        <f>VLOOKUP(CONCATENATE($M862,$N862,$T862),Oferta!$B$2:$Q$360,15,FALSE)</f>
        <v>#N/A</v>
      </c>
      <c r="AI862" s="5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12"/>
      <c r="AW862" s="12"/>
    </row>
    <row r="863" spans="1:49" ht="15" customHeight="1">
      <c r="A863" s="12"/>
      <c r="B863" s="12"/>
      <c r="C863" s="12"/>
      <c r="D863" s="12"/>
      <c r="E863" s="12"/>
      <c r="F863" s="12"/>
      <c r="G863" s="12"/>
      <c r="H863" s="12" t="e">
        <f t="shared" si="12"/>
        <v>#N/A</v>
      </c>
      <c r="I863" s="12" t="e">
        <f>VLOOKUP(CONCATENATE(N863,T863),Simulador!$H$26:$H$33,1,FALSE)</f>
        <v>#N/A</v>
      </c>
      <c r="J863" s="12" t="e">
        <f t="shared" si="13"/>
        <v>#N/A</v>
      </c>
      <c r="K863" s="13" t="e">
        <f t="shared" si="14"/>
        <v>#N/A</v>
      </c>
      <c r="L863" s="12" t="e">
        <f t="shared" si="15"/>
        <v>#N/A</v>
      </c>
      <c r="M863" s="14" t="s">
        <v>31</v>
      </c>
      <c r="N863" s="3" t="s">
        <v>121</v>
      </c>
      <c r="O863" s="15" t="str">
        <f>VLOOKUP(CONCATENATE($M863,$N863),Curriculos!$A$2:$J$332,4,FALSE)</f>
        <v>ENGENHARIA ECONÔMICA</v>
      </c>
      <c r="P863" s="16" t="str">
        <f>VLOOKUP(CONCATENATE($M863,$N863),Curriculos!$A$2:$J$332,5,FALSE)</f>
        <v>OP</v>
      </c>
      <c r="Q863" s="16" t="e">
        <f>VLOOKUP($N863,Oferta!$D$2:$P$100,5,FALSE)</f>
        <v>#N/A</v>
      </c>
      <c r="R863" s="16">
        <f>VLOOKUP(CONCATENATE($M863,$N863),Curriculos!$A$2:$J$332,8,FALSE)</f>
        <v>60</v>
      </c>
      <c r="S863" s="17" t="s">
        <v>33</v>
      </c>
      <c r="T863" s="17" t="s">
        <v>24</v>
      </c>
      <c r="U863" s="16" t="str">
        <f>VLOOKUP(CONCATENATE($M863,$N863),Curriculos!$A$2:$J$332,10,FALSE)</f>
        <v>DCEC</v>
      </c>
      <c r="V863" s="15" t="e">
        <f>VLOOKUP(CONCATENATE($M863,$N863,$T863),Oferta!$B$2:$R$360,17,FALSE)</f>
        <v>#N/A</v>
      </c>
      <c r="W863" s="15" t="e">
        <f>VLOOKUP(CONCATENATE($M863,$N863,$T863),Oferta!$B$2:$Q$360,12,FALSE)</f>
        <v>#N/A</v>
      </c>
      <c r="X863" s="17">
        <v>2</v>
      </c>
      <c r="Y863" s="18" t="e">
        <f>VLOOKUP(CONCATENATE($W863,$X863),Mtz_Horarios!$E$2:$H$92,2,FALSE)</f>
        <v>#N/A</v>
      </c>
      <c r="Z863" s="18" t="e">
        <f>VLOOKUP(CONCATENATE($W863,$X863),Mtz_Horarios!$E$2:$H$92,3,FALSE)</f>
        <v>#N/A</v>
      </c>
      <c r="AA863" s="19" t="e">
        <f>VLOOKUP(CONCATENATE($W863,$X863),Mtz_Horarios!$E$2:$H$92,4,FALSE)</f>
        <v>#N/A</v>
      </c>
      <c r="AB863" s="15" t="e">
        <f>VLOOKUP(CONCATENATE($M863,$N863,$T863),Oferta!$B$2:$Q$360,16,FALSE)</f>
        <v>#N/A</v>
      </c>
      <c r="AC863" s="15" t="e">
        <f>VLOOKUP(CONCATENATE($M863,$N863,$T863),Oferta!$B$2:$Q$360,15,FALSE)</f>
        <v>#N/A</v>
      </c>
      <c r="AI863" s="5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12"/>
      <c r="AW863" s="12"/>
    </row>
    <row r="864" spans="1:49" ht="15" customHeight="1">
      <c r="A864" s="12"/>
      <c r="B864" s="12"/>
      <c r="C864" s="12"/>
      <c r="D864" s="12"/>
      <c r="E864" s="12"/>
      <c r="F864" s="12"/>
      <c r="G864" s="12"/>
      <c r="H864" s="12" t="e">
        <f t="shared" si="12"/>
        <v>#N/A</v>
      </c>
      <c r="I864" s="12" t="e">
        <f>VLOOKUP(CONCATENATE(N864,T864),Simulador!$H$26:$H$33,1,FALSE)</f>
        <v>#N/A</v>
      </c>
      <c r="J864" s="12" t="e">
        <f t="shared" si="13"/>
        <v>#N/A</v>
      </c>
      <c r="K864" s="13" t="e">
        <f t="shared" si="14"/>
        <v>#N/A</v>
      </c>
      <c r="L864" s="12" t="e">
        <f t="shared" si="15"/>
        <v>#N/A</v>
      </c>
      <c r="M864" s="14" t="s">
        <v>31</v>
      </c>
      <c r="N864" s="3" t="s">
        <v>121</v>
      </c>
      <c r="O864" s="15" t="str">
        <f>VLOOKUP(CONCATENATE($M864,$N864),Curriculos!$A$2:$J$332,4,FALSE)</f>
        <v>ENGENHARIA ECONÔMICA</v>
      </c>
      <c r="P864" s="16" t="str">
        <f>VLOOKUP(CONCATENATE($M864,$N864),Curriculos!$A$2:$J$332,5,FALSE)</f>
        <v>OP</v>
      </c>
      <c r="Q864" s="16" t="e">
        <f>VLOOKUP($N864,Oferta!$D$2:$P$100,5,FALSE)</f>
        <v>#N/A</v>
      </c>
      <c r="R864" s="16">
        <f>VLOOKUP(CONCATENATE($M864,$N864),Curriculos!$A$2:$J$332,8,FALSE)</f>
        <v>60</v>
      </c>
      <c r="S864" s="17" t="s">
        <v>33</v>
      </c>
      <c r="T864" s="17" t="s">
        <v>24</v>
      </c>
      <c r="U864" s="16" t="str">
        <f>VLOOKUP(CONCATENATE($M864,$N864),Curriculos!$A$2:$J$332,10,FALSE)</f>
        <v>DCEC</v>
      </c>
      <c r="V864" s="15" t="e">
        <f>VLOOKUP(CONCATENATE($M864,$N864,$T864),Oferta!$B$2:$R$360,17,FALSE)</f>
        <v>#N/A</v>
      </c>
      <c r="W864" s="15" t="e">
        <f>VLOOKUP(CONCATENATE($M864,$N864,$T864),Oferta!$B$2:$Q$360,12,FALSE)</f>
        <v>#N/A</v>
      </c>
      <c r="X864" s="17">
        <v>3</v>
      </c>
      <c r="Y864" s="18" t="e">
        <f>VLOOKUP(CONCATENATE($W864,$X864),Mtz_Horarios!$E$2:$H$92,2,FALSE)</f>
        <v>#N/A</v>
      </c>
      <c r="Z864" s="18" t="e">
        <f>VLOOKUP(CONCATENATE($W864,$X864),Mtz_Horarios!$E$2:$H$92,3,FALSE)</f>
        <v>#N/A</v>
      </c>
      <c r="AA864" s="19" t="e">
        <f>VLOOKUP(CONCATENATE($W864,$X864),Mtz_Horarios!$E$2:$H$92,4,FALSE)</f>
        <v>#N/A</v>
      </c>
      <c r="AB864" s="15" t="e">
        <f>VLOOKUP(CONCATENATE($M864,$N864,$T864),Oferta!$B$2:$Q$360,16,FALSE)</f>
        <v>#N/A</v>
      </c>
      <c r="AC864" s="15" t="e">
        <f>VLOOKUP(CONCATENATE($M864,$N864,$T864),Oferta!$B$2:$Q$360,15,FALSE)</f>
        <v>#N/A</v>
      </c>
      <c r="AI864" s="5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12"/>
      <c r="AW864" s="12"/>
    </row>
    <row r="865" spans="1:49" ht="15" customHeight="1">
      <c r="A865" s="12"/>
      <c r="B865" s="12"/>
      <c r="C865" s="12"/>
      <c r="D865" s="12"/>
      <c r="E865" s="12"/>
      <c r="F865" s="12"/>
      <c r="G865" s="12"/>
      <c r="H865" s="12" t="e">
        <f t="shared" si="12"/>
        <v>#N/A</v>
      </c>
      <c r="I865" s="12" t="e">
        <f>VLOOKUP(CONCATENATE(N865,T865),Simulador!$H$26:$H$33,1,FALSE)</f>
        <v>#N/A</v>
      </c>
      <c r="J865" s="12" t="e">
        <f t="shared" si="13"/>
        <v>#N/A</v>
      </c>
      <c r="K865" s="13" t="e">
        <f t="shared" si="14"/>
        <v>#N/A</v>
      </c>
      <c r="L865" s="12" t="e">
        <f t="shared" si="15"/>
        <v>#N/A</v>
      </c>
      <c r="M865" s="14" t="s">
        <v>31</v>
      </c>
      <c r="N865" s="3" t="s">
        <v>121</v>
      </c>
      <c r="O865" s="15" t="str">
        <f>VLOOKUP(CONCATENATE($M865,$N865),Curriculos!$A$2:$J$332,4,FALSE)</f>
        <v>ENGENHARIA ECONÔMICA</v>
      </c>
      <c r="P865" s="16" t="str">
        <f>VLOOKUP(CONCATENATE($M865,$N865),Curriculos!$A$2:$J$332,5,FALSE)</f>
        <v>OP</v>
      </c>
      <c r="Q865" s="16" t="e">
        <f>VLOOKUP($N865,Oferta!$D$2:$P$100,5,FALSE)</f>
        <v>#N/A</v>
      </c>
      <c r="R865" s="16">
        <f>VLOOKUP(CONCATENATE($M865,$N865),Curriculos!$A$2:$J$332,8,FALSE)</f>
        <v>60</v>
      </c>
      <c r="S865" s="17" t="s">
        <v>33</v>
      </c>
      <c r="T865" s="17" t="s">
        <v>24</v>
      </c>
      <c r="U865" s="16" t="str">
        <f>VLOOKUP(CONCATENATE($M865,$N865),Curriculos!$A$2:$J$332,10,FALSE)</f>
        <v>DCEC</v>
      </c>
      <c r="V865" s="15" t="e">
        <f>VLOOKUP(CONCATENATE($M865,$N865,$T865),Oferta!$B$2:$R$360,17,FALSE)</f>
        <v>#N/A</v>
      </c>
      <c r="W865" s="15" t="e">
        <f>VLOOKUP(CONCATENATE($M865,$N865,$T865),Oferta!$B$2:$Q$360,12,FALSE)</f>
        <v>#N/A</v>
      </c>
      <c r="X865" s="17">
        <v>4</v>
      </c>
      <c r="Y865" s="18" t="e">
        <f>VLOOKUP(CONCATENATE($W865,$X865),Mtz_Horarios!$E$2:$H$92,2,FALSE)</f>
        <v>#N/A</v>
      </c>
      <c r="Z865" s="18" t="e">
        <f>VLOOKUP(CONCATENATE($W865,$X865),Mtz_Horarios!$E$2:$H$92,3,FALSE)</f>
        <v>#N/A</v>
      </c>
      <c r="AA865" s="19" t="e">
        <f>VLOOKUP(CONCATENATE($W865,$X865),Mtz_Horarios!$E$2:$H$92,4,FALSE)</f>
        <v>#N/A</v>
      </c>
      <c r="AB865" s="15" t="e">
        <f>VLOOKUP(CONCATENATE($M865,$N865,$T865),Oferta!$B$2:$Q$360,16,FALSE)</f>
        <v>#N/A</v>
      </c>
      <c r="AC865" s="15" t="e">
        <f>VLOOKUP(CONCATENATE($M865,$N865,$T865),Oferta!$B$2:$Q$360,15,FALSE)</f>
        <v>#N/A</v>
      </c>
      <c r="AI865" s="5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12"/>
      <c r="AW865" s="12"/>
    </row>
    <row r="866" spans="1:49" ht="15" customHeight="1">
      <c r="A866" s="12"/>
      <c r="B866" s="12"/>
      <c r="C866" s="12"/>
      <c r="D866" s="12"/>
      <c r="E866" s="12"/>
      <c r="F866" s="12"/>
      <c r="G866" s="12"/>
      <c r="H866" s="12" t="e">
        <f t="shared" si="12"/>
        <v>#N/A</v>
      </c>
      <c r="I866" s="12" t="e">
        <f>VLOOKUP(CONCATENATE(N866,T866),Simulador!$H$26:$H$33,1,FALSE)</f>
        <v>#N/A</v>
      </c>
      <c r="J866" s="12" t="e">
        <f t="shared" si="13"/>
        <v>#N/A</v>
      </c>
      <c r="K866" s="13" t="e">
        <f t="shared" si="14"/>
        <v>#N/A</v>
      </c>
      <c r="L866" s="12" t="e">
        <f t="shared" si="15"/>
        <v>#N/A</v>
      </c>
      <c r="M866" s="14" t="s">
        <v>31</v>
      </c>
      <c r="N866" s="3" t="s">
        <v>121</v>
      </c>
      <c r="O866" s="20" t="str">
        <f>VLOOKUP(CONCATENATE($M866,$N866),Curriculos!$A$2:$J$332,4,FALSE)</f>
        <v>ENGENHARIA ECONÔMICA</v>
      </c>
      <c r="P866" s="21" t="str">
        <f>VLOOKUP(CONCATENATE($M866,$N866),Curriculos!$A$2:$J$332,5,FALSE)</f>
        <v>OP</v>
      </c>
      <c r="Q866" s="21" t="e">
        <f>VLOOKUP($N866,Oferta!$D$2:$P$100,5,FALSE)</f>
        <v>#N/A</v>
      </c>
      <c r="R866" s="21">
        <f>VLOOKUP(CONCATENATE($M866,$N866),Curriculos!$A$2:$J$332,8,FALSE)</f>
        <v>60</v>
      </c>
      <c r="S866" s="5" t="s">
        <v>33</v>
      </c>
      <c r="T866" s="22" t="s">
        <v>29</v>
      </c>
      <c r="U866" s="21" t="str">
        <f>VLOOKUP(CONCATENATE($M866,$N866),Curriculos!$A$2:$J$332,10,FALSE)</f>
        <v>DCEC</v>
      </c>
      <c r="V866" s="20" t="e">
        <f>VLOOKUP(CONCATENATE($M866,$N866,$T866),Oferta!$B$2:$R$360,17,FALSE)</f>
        <v>#N/A</v>
      </c>
      <c r="W866" s="20" t="e">
        <f>VLOOKUP(CONCATENATE($M866,$N866,$T866),Oferta!$B$2:$Q$360,12,FALSE)</f>
        <v>#N/A</v>
      </c>
      <c r="X866" s="22">
        <v>1</v>
      </c>
      <c r="Y866" s="23" t="e">
        <f>VLOOKUP(CONCATENATE($W866,$X866),Mtz_Horarios!$E$2:$H$92,2,FALSE)</f>
        <v>#N/A</v>
      </c>
      <c r="Z866" s="23" t="e">
        <f>VLOOKUP(CONCATENATE($W866,$X866),Mtz_Horarios!$E$2:$H$92,3,FALSE)</f>
        <v>#N/A</v>
      </c>
      <c r="AA866" s="24" t="e">
        <f>VLOOKUP(CONCATENATE($W866,$X866),Mtz_Horarios!$E$2:$H$92,4,FALSE)</f>
        <v>#N/A</v>
      </c>
      <c r="AB866" s="20" t="e">
        <f>VLOOKUP(CONCATENATE($M866,$N866,$T866),Oferta!$B$2:$Q$360,16,FALSE)</f>
        <v>#N/A</v>
      </c>
      <c r="AC866" s="20" t="e">
        <f>VLOOKUP(CONCATENATE($M866,$N866,$T866),Oferta!$B$2:$Q$360,15,FALSE)</f>
        <v>#N/A</v>
      </c>
      <c r="AI866" s="5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12"/>
      <c r="AW866" s="12"/>
    </row>
    <row r="867" spans="1:49" ht="15" customHeight="1">
      <c r="A867" s="12"/>
      <c r="B867" s="12"/>
      <c r="C867" s="12"/>
      <c r="D867" s="12"/>
      <c r="E867" s="12"/>
      <c r="F867" s="12"/>
      <c r="G867" s="12"/>
      <c r="H867" s="12" t="e">
        <f t="shared" si="12"/>
        <v>#N/A</v>
      </c>
      <c r="I867" s="12" t="e">
        <f>VLOOKUP(CONCATENATE(N867,T867),Simulador!$H$26:$H$33,1,FALSE)</f>
        <v>#N/A</v>
      </c>
      <c r="J867" s="12" t="e">
        <f t="shared" si="13"/>
        <v>#N/A</v>
      </c>
      <c r="K867" s="13" t="e">
        <f t="shared" si="14"/>
        <v>#N/A</v>
      </c>
      <c r="L867" s="12" t="e">
        <f t="shared" si="15"/>
        <v>#N/A</v>
      </c>
      <c r="M867" s="14" t="s">
        <v>31</v>
      </c>
      <c r="N867" s="3" t="s">
        <v>121</v>
      </c>
      <c r="O867" s="20" t="str">
        <f>VLOOKUP(CONCATENATE($M867,$N867),Curriculos!$A$2:$J$332,4,FALSE)</f>
        <v>ENGENHARIA ECONÔMICA</v>
      </c>
      <c r="P867" s="21" t="str">
        <f>VLOOKUP(CONCATENATE($M867,$N867),Curriculos!$A$2:$J$332,5,FALSE)</f>
        <v>OP</v>
      </c>
      <c r="Q867" s="21" t="e">
        <f>VLOOKUP($N867,Oferta!$D$2:$P$100,5,FALSE)</f>
        <v>#N/A</v>
      </c>
      <c r="R867" s="21">
        <f>VLOOKUP(CONCATENATE($M867,$N867),Curriculos!$A$2:$J$332,8,FALSE)</f>
        <v>60</v>
      </c>
      <c r="S867" s="5" t="s">
        <v>33</v>
      </c>
      <c r="T867" s="22" t="s">
        <v>29</v>
      </c>
      <c r="U867" s="21" t="str">
        <f>VLOOKUP(CONCATENATE($M867,$N867),Curriculos!$A$2:$J$332,10,FALSE)</f>
        <v>DCEC</v>
      </c>
      <c r="V867" s="20" t="e">
        <f>VLOOKUP(CONCATENATE($M867,$N867,$T867),Oferta!$B$2:$R$360,17,FALSE)</f>
        <v>#N/A</v>
      </c>
      <c r="W867" s="20" t="e">
        <f>VLOOKUP(CONCATENATE($M867,$N867,$T867),Oferta!$B$2:$Q$360,12,FALSE)</f>
        <v>#N/A</v>
      </c>
      <c r="X867" s="22">
        <v>2</v>
      </c>
      <c r="Y867" s="23" t="e">
        <f>VLOOKUP(CONCATENATE($W867,$X867),Mtz_Horarios!$E$2:$H$92,2,FALSE)</f>
        <v>#N/A</v>
      </c>
      <c r="Z867" s="23" t="e">
        <f>VLOOKUP(CONCATENATE($W867,$X867),Mtz_Horarios!$E$2:$H$92,3,FALSE)</f>
        <v>#N/A</v>
      </c>
      <c r="AA867" s="24" t="e">
        <f>VLOOKUP(CONCATENATE($W867,$X867),Mtz_Horarios!$E$2:$H$92,4,FALSE)</f>
        <v>#N/A</v>
      </c>
      <c r="AB867" s="20" t="e">
        <f>VLOOKUP(CONCATENATE($M867,$N867,$T867),Oferta!$B$2:$Q$360,16,FALSE)</f>
        <v>#N/A</v>
      </c>
      <c r="AC867" s="20" t="e">
        <f>VLOOKUP(CONCATENATE($M867,$N867,$T867),Oferta!$B$2:$Q$360,15,FALSE)</f>
        <v>#N/A</v>
      </c>
      <c r="AI867" s="5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12"/>
      <c r="AW867" s="12"/>
    </row>
    <row r="868" spans="1:49" ht="15" customHeight="1">
      <c r="A868" s="12"/>
      <c r="B868" s="12"/>
      <c r="C868" s="12"/>
      <c r="D868" s="12"/>
      <c r="E868" s="12"/>
      <c r="F868" s="12"/>
      <c r="G868" s="12"/>
      <c r="H868" s="12" t="e">
        <f t="shared" si="12"/>
        <v>#N/A</v>
      </c>
      <c r="I868" s="12" t="e">
        <f>VLOOKUP(CONCATENATE(N868,T868),Simulador!$H$26:$H$33,1,FALSE)</f>
        <v>#N/A</v>
      </c>
      <c r="J868" s="12" t="e">
        <f t="shared" si="13"/>
        <v>#N/A</v>
      </c>
      <c r="K868" s="13" t="e">
        <f t="shared" si="14"/>
        <v>#N/A</v>
      </c>
      <c r="L868" s="12" t="e">
        <f t="shared" si="15"/>
        <v>#N/A</v>
      </c>
      <c r="M868" s="14" t="s">
        <v>31</v>
      </c>
      <c r="N868" s="3" t="s">
        <v>121</v>
      </c>
      <c r="O868" s="20" t="str">
        <f>VLOOKUP(CONCATENATE($M868,$N868),Curriculos!$A$2:$J$332,4,FALSE)</f>
        <v>ENGENHARIA ECONÔMICA</v>
      </c>
      <c r="P868" s="21" t="str">
        <f>VLOOKUP(CONCATENATE($M868,$N868),Curriculos!$A$2:$J$332,5,FALSE)</f>
        <v>OP</v>
      </c>
      <c r="Q868" s="21" t="e">
        <f>VLOOKUP($N868,Oferta!$D$2:$P$100,5,FALSE)</f>
        <v>#N/A</v>
      </c>
      <c r="R868" s="21">
        <f>VLOOKUP(CONCATENATE($M868,$N868),Curriculos!$A$2:$J$332,8,FALSE)</f>
        <v>60</v>
      </c>
      <c r="S868" s="5" t="s">
        <v>33</v>
      </c>
      <c r="T868" s="22" t="s">
        <v>29</v>
      </c>
      <c r="U868" s="21" t="str">
        <f>VLOOKUP(CONCATENATE($M868,$N868),Curriculos!$A$2:$J$332,10,FALSE)</f>
        <v>DCEC</v>
      </c>
      <c r="V868" s="20" t="e">
        <f>VLOOKUP(CONCATENATE($M868,$N868,$T868),Oferta!$B$2:$R$360,17,FALSE)</f>
        <v>#N/A</v>
      </c>
      <c r="W868" s="20" t="e">
        <f>VLOOKUP(CONCATENATE($M868,$N868,$T868),Oferta!$B$2:$Q$360,12,FALSE)</f>
        <v>#N/A</v>
      </c>
      <c r="X868" s="22">
        <v>3</v>
      </c>
      <c r="Y868" s="23" t="e">
        <f>VLOOKUP(CONCATENATE($W868,$X868),Mtz_Horarios!$E$2:$H$92,2,FALSE)</f>
        <v>#N/A</v>
      </c>
      <c r="Z868" s="23" t="e">
        <f>VLOOKUP(CONCATENATE($W868,$X868),Mtz_Horarios!$E$2:$H$92,3,FALSE)</f>
        <v>#N/A</v>
      </c>
      <c r="AA868" s="24" t="e">
        <f>VLOOKUP(CONCATENATE($W868,$X868),Mtz_Horarios!$E$2:$H$92,4,FALSE)</f>
        <v>#N/A</v>
      </c>
      <c r="AB868" s="20" t="e">
        <f>VLOOKUP(CONCATENATE($M868,$N868,$T868),Oferta!$B$2:$Q$360,16,FALSE)</f>
        <v>#N/A</v>
      </c>
      <c r="AC868" s="20" t="e">
        <f>VLOOKUP(CONCATENATE($M868,$N868,$T868),Oferta!$B$2:$Q$360,15,FALSE)</f>
        <v>#N/A</v>
      </c>
      <c r="AI868" s="5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12"/>
      <c r="AW868" s="12"/>
    </row>
    <row r="869" spans="1:49" ht="15" customHeight="1">
      <c r="A869" s="12"/>
      <c r="B869" s="12"/>
      <c r="C869" s="12"/>
      <c r="D869" s="12"/>
      <c r="E869" s="12"/>
      <c r="F869" s="12"/>
      <c r="G869" s="12"/>
      <c r="H869" s="12" t="e">
        <f t="shared" si="12"/>
        <v>#N/A</v>
      </c>
      <c r="I869" s="12" t="e">
        <f>VLOOKUP(CONCATENATE(N869,T869),Simulador!$H$26:$H$33,1,FALSE)</f>
        <v>#N/A</v>
      </c>
      <c r="J869" s="12" t="e">
        <f t="shared" si="13"/>
        <v>#N/A</v>
      </c>
      <c r="K869" s="13" t="e">
        <f t="shared" si="14"/>
        <v>#N/A</v>
      </c>
      <c r="L869" s="12" t="e">
        <f t="shared" si="15"/>
        <v>#N/A</v>
      </c>
      <c r="M869" s="14" t="s">
        <v>31</v>
      </c>
      <c r="N869" s="3" t="s">
        <v>121</v>
      </c>
      <c r="O869" s="20" t="str">
        <f>VLOOKUP(CONCATENATE($M869,$N869),Curriculos!$A$2:$J$332,4,FALSE)</f>
        <v>ENGENHARIA ECONÔMICA</v>
      </c>
      <c r="P869" s="21" t="str">
        <f>VLOOKUP(CONCATENATE($M869,$N869),Curriculos!$A$2:$J$332,5,FALSE)</f>
        <v>OP</v>
      </c>
      <c r="Q869" s="21" t="e">
        <f>VLOOKUP($N869,Oferta!$D$2:$P$100,5,FALSE)</f>
        <v>#N/A</v>
      </c>
      <c r="R869" s="21">
        <f>VLOOKUP(CONCATENATE($M869,$N869),Curriculos!$A$2:$J$332,8,FALSE)</f>
        <v>60</v>
      </c>
      <c r="S869" s="5" t="s">
        <v>33</v>
      </c>
      <c r="T869" s="22" t="s">
        <v>29</v>
      </c>
      <c r="U869" s="21" t="str">
        <f>VLOOKUP(CONCATENATE($M869,$N869),Curriculos!$A$2:$J$332,10,FALSE)</f>
        <v>DCEC</v>
      </c>
      <c r="V869" s="20" t="e">
        <f>VLOOKUP(CONCATENATE($M869,$N869,$T869),Oferta!$B$2:$R$360,17,FALSE)</f>
        <v>#N/A</v>
      </c>
      <c r="W869" s="20" t="e">
        <f>VLOOKUP(CONCATENATE($M869,$N869,$T869),Oferta!$B$2:$Q$360,12,FALSE)</f>
        <v>#N/A</v>
      </c>
      <c r="X869" s="22">
        <v>4</v>
      </c>
      <c r="Y869" s="23" t="e">
        <f>VLOOKUP(CONCATENATE($W869,$X869),Mtz_Horarios!$E$2:$H$92,2,FALSE)</f>
        <v>#N/A</v>
      </c>
      <c r="Z869" s="23" t="e">
        <f>VLOOKUP(CONCATENATE($W869,$X869),Mtz_Horarios!$E$2:$H$92,3,FALSE)</f>
        <v>#N/A</v>
      </c>
      <c r="AA869" s="24" t="e">
        <f>VLOOKUP(CONCATENATE($W869,$X869),Mtz_Horarios!$E$2:$H$92,4,FALSE)</f>
        <v>#N/A</v>
      </c>
      <c r="AB869" s="20" t="e">
        <f>VLOOKUP(CONCATENATE($M869,$N869,$T869),Oferta!$B$2:$Q$360,16,FALSE)</f>
        <v>#N/A</v>
      </c>
      <c r="AC869" s="20" t="e">
        <f>VLOOKUP(CONCATENATE($M869,$N869,$T869),Oferta!$B$2:$Q$360,15,FALSE)</f>
        <v>#N/A</v>
      </c>
      <c r="AI869" s="5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12"/>
      <c r="AW869" s="12"/>
    </row>
    <row r="870" spans="1:49" ht="15" customHeight="1">
      <c r="A870" s="12"/>
      <c r="B870" s="12"/>
      <c r="C870" s="12"/>
      <c r="D870" s="12"/>
      <c r="E870" s="12"/>
      <c r="F870" s="12"/>
      <c r="G870" s="12"/>
      <c r="H870" s="12" t="e">
        <f t="shared" si="12"/>
        <v>#N/A</v>
      </c>
      <c r="I870" s="12" t="e">
        <f>VLOOKUP(CONCATENATE(N870,T870),Simulador!$H$26:$H$33,1,FALSE)</f>
        <v>#N/A</v>
      </c>
      <c r="J870" s="12" t="e">
        <f t="shared" si="13"/>
        <v>#N/A</v>
      </c>
      <c r="K870" s="13" t="e">
        <f t="shared" si="14"/>
        <v>#N/A</v>
      </c>
      <c r="L870" s="12" t="e">
        <f t="shared" si="15"/>
        <v>#N/A</v>
      </c>
      <c r="M870" s="14" t="s">
        <v>25</v>
      </c>
      <c r="N870" s="3" t="s">
        <v>121</v>
      </c>
      <c r="O870" s="20" t="str">
        <f>VLOOKUP(CONCATENATE($M870,$N870),Curriculos!$A$2:$J$332,4,FALSE)</f>
        <v>ENGENHARIA ECONÔMICA</v>
      </c>
      <c r="P870" s="21" t="str">
        <f>VLOOKUP(CONCATENATE($M870,$N870),Curriculos!$A$2:$J$332,5,FALSE)</f>
        <v>OP</v>
      </c>
      <c r="Q870" s="21" t="e">
        <f>VLOOKUP($N870,Oferta!$D$2:$P$100,5,FALSE)</f>
        <v>#N/A</v>
      </c>
      <c r="R870" s="21">
        <f>VLOOKUP(CONCATENATE($M870,$N870),Curriculos!$A$2:$J$332,8,FALSE)</f>
        <v>60</v>
      </c>
      <c r="S870" s="5" t="s">
        <v>33</v>
      </c>
      <c r="T870" s="22" t="s">
        <v>29</v>
      </c>
      <c r="U870" s="21" t="str">
        <f>VLOOKUP(CONCATENATE($M870,$N870),Curriculos!$A$2:$J$332,10,FALSE)</f>
        <v>DCEC</v>
      </c>
      <c r="V870" s="20" t="e">
        <f>VLOOKUP(CONCATENATE($M870,$N870,$T870),Oferta!$B$2:$R$360,17,FALSE)</f>
        <v>#N/A</v>
      </c>
      <c r="W870" s="20" t="e">
        <f>VLOOKUP(CONCATENATE($M870,$N870,$T870),Oferta!$B$2:$Q$360,12,FALSE)</f>
        <v>#N/A</v>
      </c>
      <c r="X870" s="22">
        <v>1</v>
      </c>
      <c r="Y870" s="23" t="e">
        <f>VLOOKUP(CONCATENATE($W870,$X870),Mtz_Horarios!$E$2:$H$92,2,FALSE)</f>
        <v>#N/A</v>
      </c>
      <c r="Z870" s="23" t="e">
        <f>VLOOKUP(CONCATENATE($W870,$X870),Mtz_Horarios!$E$2:$H$92,3,FALSE)</f>
        <v>#N/A</v>
      </c>
      <c r="AA870" s="24" t="e">
        <f>VLOOKUP(CONCATENATE($W870,$X870),Mtz_Horarios!$E$2:$H$92,4,FALSE)</f>
        <v>#N/A</v>
      </c>
      <c r="AB870" s="20" t="e">
        <f>VLOOKUP(CONCATENATE($M870,$N870,$T870),Oferta!$B$2:$Q$360,16,FALSE)</f>
        <v>#N/A</v>
      </c>
      <c r="AC870" s="20" t="e">
        <f>VLOOKUP(CONCATENATE($M870,$N870,$T870),Oferta!$B$2:$Q$360,15,FALSE)</f>
        <v>#N/A</v>
      </c>
      <c r="AI870" s="5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12"/>
      <c r="AW870" s="12"/>
    </row>
    <row r="871" spans="1:49" ht="15" customHeight="1">
      <c r="A871" s="12"/>
      <c r="B871" s="12"/>
      <c r="C871" s="12"/>
      <c r="D871" s="12"/>
      <c r="E871" s="12"/>
      <c r="F871" s="12"/>
      <c r="G871" s="12"/>
      <c r="H871" s="12" t="e">
        <f t="shared" si="12"/>
        <v>#N/A</v>
      </c>
      <c r="I871" s="12" t="e">
        <f>VLOOKUP(CONCATENATE(N871,T871),Simulador!$H$26:$H$33,1,FALSE)</f>
        <v>#N/A</v>
      </c>
      <c r="J871" s="12" t="e">
        <f t="shared" si="13"/>
        <v>#N/A</v>
      </c>
      <c r="K871" s="13" t="e">
        <f t="shared" si="14"/>
        <v>#N/A</v>
      </c>
      <c r="L871" s="12" t="e">
        <f t="shared" si="15"/>
        <v>#N/A</v>
      </c>
      <c r="M871" s="14" t="s">
        <v>25</v>
      </c>
      <c r="N871" s="3" t="s">
        <v>121</v>
      </c>
      <c r="O871" s="20" t="str">
        <f>VLOOKUP(CONCATENATE($M871,$N871),Curriculos!$A$2:$J$332,4,FALSE)</f>
        <v>ENGENHARIA ECONÔMICA</v>
      </c>
      <c r="P871" s="21" t="str">
        <f>VLOOKUP(CONCATENATE($M871,$N871),Curriculos!$A$2:$J$332,5,FALSE)</f>
        <v>OP</v>
      </c>
      <c r="Q871" s="21" t="e">
        <f>VLOOKUP($N871,Oferta!$D$2:$P$100,5,FALSE)</f>
        <v>#N/A</v>
      </c>
      <c r="R871" s="21">
        <f>VLOOKUP(CONCATENATE($M871,$N871),Curriculos!$A$2:$J$332,8,FALSE)</f>
        <v>60</v>
      </c>
      <c r="S871" s="5" t="s">
        <v>33</v>
      </c>
      <c r="T871" s="22" t="s">
        <v>29</v>
      </c>
      <c r="U871" s="21" t="str">
        <f>VLOOKUP(CONCATENATE($M871,$N871),Curriculos!$A$2:$J$332,10,FALSE)</f>
        <v>DCEC</v>
      </c>
      <c r="V871" s="20" t="e">
        <f>VLOOKUP(CONCATENATE($M871,$N871,$T871),Oferta!$B$2:$R$360,17,FALSE)</f>
        <v>#N/A</v>
      </c>
      <c r="W871" s="20" t="e">
        <f>VLOOKUP(CONCATENATE($M871,$N871,$T871),Oferta!$B$2:$Q$360,12,FALSE)</f>
        <v>#N/A</v>
      </c>
      <c r="X871" s="22">
        <v>2</v>
      </c>
      <c r="Y871" s="23" t="e">
        <f>VLOOKUP(CONCATENATE($W871,$X871),Mtz_Horarios!$E$2:$H$92,2,FALSE)</f>
        <v>#N/A</v>
      </c>
      <c r="Z871" s="23" t="e">
        <f>VLOOKUP(CONCATENATE($W871,$X871),Mtz_Horarios!$E$2:$H$92,3,FALSE)</f>
        <v>#N/A</v>
      </c>
      <c r="AA871" s="24" t="e">
        <f>VLOOKUP(CONCATENATE($W871,$X871),Mtz_Horarios!$E$2:$H$92,4,FALSE)</f>
        <v>#N/A</v>
      </c>
      <c r="AB871" s="20" t="e">
        <f>VLOOKUP(CONCATENATE($M871,$N871,$T871),Oferta!$B$2:$Q$360,16,FALSE)</f>
        <v>#N/A</v>
      </c>
      <c r="AC871" s="20" t="e">
        <f>VLOOKUP(CONCATENATE($M871,$N871,$T871),Oferta!$B$2:$Q$360,15,FALSE)</f>
        <v>#N/A</v>
      </c>
      <c r="AI871" s="5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12"/>
      <c r="AW871" s="12"/>
    </row>
    <row r="872" spans="1:49" ht="15" customHeight="1">
      <c r="A872" s="12"/>
      <c r="B872" s="12"/>
      <c r="C872" s="12"/>
      <c r="D872" s="12"/>
      <c r="E872" s="12"/>
      <c r="F872" s="12"/>
      <c r="G872" s="12"/>
      <c r="H872" s="12" t="e">
        <f t="shared" si="12"/>
        <v>#N/A</v>
      </c>
      <c r="I872" s="12" t="e">
        <f>VLOOKUP(CONCATENATE(N872,T872),Simulador!$H$26:$H$33,1,FALSE)</f>
        <v>#N/A</v>
      </c>
      <c r="J872" s="12" t="e">
        <f t="shared" si="13"/>
        <v>#N/A</v>
      </c>
      <c r="K872" s="13" t="e">
        <f t="shared" si="14"/>
        <v>#N/A</v>
      </c>
      <c r="L872" s="12" t="e">
        <f t="shared" si="15"/>
        <v>#N/A</v>
      </c>
      <c r="M872" s="14" t="s">
        <v>25</v>
      </c>
      <c r="N872" s="3" t="s">
        <v>121</v>
      </c>
      <c r="O872" s="20" t="str">
        <f>VLOOKUP(CONCATENATE($M872,$N872),Curriculos!$A$2:$J$332,4,FALSE)</f>
        <v>ENGENHARIA ECONÔMICA</v>
      </c>
      <c r="P872" s="21" t="str">
        <f>VLOOKUP(CONCATENATE($M872,$N872),Curriculos!$A$2:$J$332,5,FALSE)</f>
        <v>OP</v>
      </c>
      <c r="Q872" s="21" t="e">
        <f>VLOOKUP($N872,Oferta!$D$2:$P$100,5,FALSE)</f>
        <v>#N/A</v>
      </c>
      <c r="R872" s="21">
        <f>VLOOKUP(CONCATENATE($M872,$N872),Curriculos!$A$2:$J$332,8,FALSE)</f>
        <v>60</v>
      </c>
      <c r="S872" s="5" t="s">
        <v>33</v>
      </c>
      <c r="T872" s="22" t="s">
        <v>29</v>
      </c>
      <c r="U872" s="21" t="str">
        <f>VLOOKUP(CONCATENATE($M872,$N872),Curriculos!$A$2:$J$332,10,FALSE)</f>
        <v>DCEC</v>
      </c>
      <c r="V872" s="20" t="e">
        <f>VLOOKUP(CONCATENATE($M872,$N872,$T872),Oferta!$B$2:$R$360,17,FALSE)</f>
        <v>#N/A</v>
      </c>
      <c r="W872" s="20" t="e">
        <f>VLOOKUP(CONCATENATE($M872,$N872,$T872),Oferta!$B$2:$Q$360,12,FALSE)</f>
        <v>#N/A</v>
      </c>
      <c r="X872" s="22">
        <v>3</v>
      </c>
      <c r="Y872" s="23" t="e">
        <f>VLOOKUP(CONCATENATE($W872,$X872),Mtz_Horarios!$E$2:$H$92,2,FALSE)</f>
        <v>#N/A</v>
      </c>
      <c r="Z872" s="23" t="e">
        <f>VLOOKUP(CONCATENATE($W872,$X872),Mtz_Horarios!$E$2:$H$92,3,FALSE)</f>
        <v>#N/A</v>
      </c>
      <c r="AA872" s="24" t="e">
        <f>VLOOKUP(CONCATENATE($W872,$X872),Mtz_Horarios!$E$2:$H$92,4,FALSE)</f>
        <v>#N/A</v>
      </c>
      <c r="AB872" s="20" t="e">
        <f>VLOOKUP(CONCATENATE($M872,$N872,$T872),Oferta!$B$2:$Q$360,16,FALSE)</f>
        <v>#N/A</v>
      </c>
      <c r="AC872" s="20" t="e">
        <f>VLOOKUP(CONCATENATE($M872,$N872,$T872),Oferta!$B$2:$Q$360,15,FALSE)</f>
        <v>#N/A</v>
      </c>
      <c r="AI872" s="5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12"/>
      <c r="AW872" s="12"/>
    </row>
    <row r="873" spans="1:49" ht="15" customHeight="1">
      <c r="A873" s="12"/>
      <c r="B873" s="12"/>
      <c r="C873" s="12"/>
      <c r="D873" s="12"/>
      <c r="E873" s="12"/>
      <c r="F873" s="12"/>
      <c r="G873" s="12"/>
      <c r="H873" s="12" t="e">
        <f t="shared" si="12"/>
        <v>#N/A</v>
      </c>
      <c r="I873" s="12" t="e">
        <f>VLOOKUP(CONCATENATE(N873,T873),Simulador!$H$26:$H$33,1,FALSE)</f>
        <v>#N/A</v>
      </c>
      <c r="J873" s="12" t="e">
        <f t="shared" si="13"/>
        <v>#N/A</v>
      </c>
      <c r="K873" s="13" t="e">
        <f t="shared" si="14"/>
        <v>#N/A</v>
      </c>
      <c r="L873" s="12" t="e">
        <f t="shared" si="15"/>
        <v>#N/A</v>
      </c>
      <c r="M873" s="14" t="s">
        <v>25</v>
      </c>
      <c r="N873" s="3" t="s">
        <v>121</v>
      </c>
      <c r="O873" s="20" t="str">
        <f>VLOOKUP(CONCATENATE($M873,$N873),Curriculos!$A$2:$J$332,4,FALSE)</f>
        <v>ENGENHARIA ECONÔMICA</v>
      </c>
      <c r="P873" s="21" t="str">
        <f>VLOOKUP(CONCATENATE($M873,$N873),Curriculos!$A$2:$J$332,5,FALSE)</f>
        <v>OP</v>
      </c>
      <c r="Q873" s="21" t="e">
        <f>VLOOKUP($N873,Oferta!$D$2:$P$100,5,FALSE)</f>
        <v>#N/A</v>
      </c>
      <c r="R873" s="21">
        <f>VLOOKUP(CONCATENATE($M873,$N873),Curriculos!$A$2:$J$332,8,FALSE)</f>
        <v>60</v>
      </c>
      <c r="S873" s="5" t="s">
        <v>33</v>
      </c>
      <c r="T873" s="22" t="s">
        <v>29</v>
      </c>
      <c r="U873" s="21" t="str">
        <f>VLOOKUP(CONCATENATE($M873,$N873),Curriculos!$A$2:$J$332,10,FALSE)</f>
        <v>DCEC</v>
      </c>
      <c r="V873" s="20" t="e">
        <f>VLOOKUP(CONCATENATE($M873,$N873,$T873),Oferta!$B$2:$R$360,17,FALSE)</f>
        <v>#N/A</v>
      </c>
      <c r="W873" s="20" t="e">
        <f>VLOOKUP(CONCATENATE($M873,$N873,$T873),Oferta!$B$2:$Q$360,12,FALSE)</f>
        <v>#N/A</v>
      </c>
      <c r="X873" s="22">
        <v>4</v>
      </c>
      <c r="Y873" s="23" t="e">
        <f>VLOOKUP(CONCATENATE($W873,$X873),Mtz_Horarios!$E$2:$H$92,2,FALSE)</f>
        <v>#N/A</v>
      </c>
      <c r="Z873" s="23" t="e">
        <f>VLOOKUP(CONCATENATE($W873,$X873),Mtz_Horarios!$E$2:$H$92,3,FALSE)</f>
        <v>#N/A</v>
      </c>
      <c r="AA873" s="24" t="e">
        <f>VLOOKUP(CONCATENATE($W873,$X873),Mtz_Horarios!$E$2:$H$92,4,FALSE)</f>
        <v>#N/A</v>
      </c>
      <c r="AB873" s="20" t="e">
        <f>VLOOKUP(CONCATENATE($M873,$N873,$T873),Oferta!$B$2:$Q$360,16,FALSE)</f>
        <v>#N/A</v>
      </c>
      <c r="AC873" s="20" t="e">
        <f>VLOOKUP(CONCATENATE($M873,$N873,$T873),Oferta!$B$2:$Q$360,15,FALSE)</f>
        <v>#N/A</v>
      </c>
      <c r="AI873" s="5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12"/>
      <c r="AW873" s="12"/>
    </row>
    <row r="874" spans="1:49" ht="15" customHeight="1">
      <c r="A874" s="12"/>
      <c r="B874" s="12"/>
      <c r="C874" s="12"/>
      <c r="D874" s="12"/>
      <c r="E874" s="12"/>
      <c r="F874" s="12"/>
      <c r="G874" s="12"/>
      <c r="H874" s="12" t="e">
        <f t="shared" si="12"/>
        <v>#N/A</v>
      </c>
      <c r="I874" s="12" t="e">
        <f>VLOOKUP(CONCATENATE(N874,T874),Simulador!$H$26:$H$33,1,FALSE)</f>
        <v>#N/A</v>
      </c>
      <c r="J874" s="12" t="e">
        <f t="shared" si="13"/>
        <v>#N/A</v>
      </c>
      <c r="K874" s="13" t="e">
        <f t="shared" si="14"/>
        <v>#N/A</v>
      </c>
      <c r="L874" s="12" t="e">
        <f t="shared" si="15"/>
        <v>#N/A</v>
      </c>
      <c r="M874" s="14" t="s">
        <v>22</v>
      </c>
      <c r="N874" s="3" t="s">
        <v>121</v>
      </c>
      <c r="O874" s="20" t="str">
        <f>VLOOKUP(CONCATENATE($M874,$N874),Curriculos!$A$2:$J$332,4,FALSE)</f>
        <v>ENGENHARIA ECONÔMICA</v>
      </c>
      <c r="P874" s="21" t="str">
        <f>VLOOKUP(CONCATENATE($M874,$N874),Curriculos!$A$2:$J$332,5,FALSE)</f>
        <v>OP</v>
      </c>
      <c r="Q874" s="21" t="e">
        <f>VLOOKUP($N874,Oferta!$D$2:$P$100,5,FALSE)</f>
        <v>#N/A</v>
      </c>
      <c r="R874" s="21">
        <f>VLOOKUP(CONCATENATE($M874,$N874),Curriculos!$A$2:$J$332,8,FALSE)</f>
        <v>60</v>
      </c>
      <c r="S874" s="5" t="s">
        <v>33</v>
      </c>
      <c r="T874" s="22" t="s">
        <v>24</v>
      </c>
      <c r="U874" s="21" t="str">
        <f>VLOOKUP(CONCATENATE($M874,$N874),Curriculos!$A$2:$J$332,10,FALSE)</f>
        <v>DCEC</v>
      </c>
      <c r="V874" s="20" t="e">
        <f>VLOOKUP(CONCATENATE($M874,$N874,$T874),Oferta!$B$2:$R$360,17,FALSE)</f>
        <v>#N/A</v>
      </c>
      <c r="W874" s="20" t="e">
        <f>VLOOKUP(CONCATENATE($M874,$N874,$T874),Oferta!$B$2:$Q$360,12,FALSE)</f>
        <v>#N/A</v>
      </c>
      <c r="X874" s="22">
        <v>1</v>
      </c>
      <c r="Y874" s="23" t="e">
        <f>VLOOKUP(CONCATENATE($W874,$X874),Mtz_Horarios!$E$2:$H$92,2,FALSE)</f>
        <v>#N/A</v>
      </c>
      <c r="Z874" s="23" t="e">
        <f>VLOOKUP(CONCATENATE($W874,$X874),Mtz_Horarios!$E$2:$H$92,3,FALSE)</f>
        <v>#N/A</v>
      </c>
      <c r="AA874" s="24" t="e">
        <f>VLOOKUP(CONCATENATE($W874,$X874),Mtz_Horarios!$E$2:$H$92,4,FALSE)</f>
        <v>#N/A</v>
      </c>
      <c r="AB874" s="20" t="e">
        <f>VLOOKUP(CONCATENATE($M874,$N874,$T874),Oferta!$B$2:$Q$360,16,FALSE)</f>
        <v>#N/A</v>
      </c>
      <c r="AC874" s="20" t="e">
        <f>VLOOKUP(CONCATENATE($M874,$N874,$T874),Oferta!$B$2:$Q$360,15,FALSE)</f>
        <v>#N/A</v>
      </c>
      <c r="AI874" s="5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12"/>
      <c r="AW874" s="12"/>
    </row>
    <row r="875" spans="1:49" ht="15" customHeight="1">
      <c r="A875" s="12"/>
      <c r="B875" s="12"/>
      <c r="C875" s="12"/>
      <c r="D875" s="12"/>
      <c r="E875" s="12"/>
      <c r="F875" s="12"/>
      <c r="G875" s="12"/>
      <c r="H875" s="12" t="e">
        <f t="shared" si="12"/>
        <v>#N/A</v>
      </c>
      <c r="I875" s="12" t="e">
        <f>VLOOKUP(CONCATENATE(N875,T875),Simulador!$H$26:$H$33,1,FALSE)</f>
        <v>#N/A</v>
      </c>
      <c r="J875" s="12" t="e">
        <f t="shared" si="13"/>
        <v>#N/A</v>
      </c>
      <c r="K875" s="13" t="e">
        <f t="shared" si="14"/>
        <v>#N/A</v>
      </c>
      <c r="L875" s="12" t="e">
        <f t="shared" si="15"/>
        <v>#N/A</v>
      </c>
      <c r="M875" s="14" t="s">
        <v>22</v>
      </c>
      <c r="N875" s="3" t="s">
        <v>121</v>
      </c>
      <c r="O875" s="20" t="str">
        <f>VLOOKUP(CONCATENATE($M875,$N875),Curriculos!$A$2:$J$332,4,FALSE)</f>
        <v>ENGENHARIA ECONÔMICA</v>
      </c>
      <c r="P875" s="21" t="str">
        <f>VLOOKUP(CONCATENATE($M875,$N875),Curriculos!$A$2:$J$332,5,FALSE)</f>
        <v>OP</v>
      </c>
      <c r="Q875" s="21" t="e">
        <f>VLOOKUP($N875,Oferta!$D$2:$P$100,5,FALSE)</f>
        <v>#N/A</v>
      </c>
      <c r="R875" s="21">
        <f>VLOOKUP(CONCATENATE($M875,$N875),Curriculos!$A$2:$J$332,8,FALSE)</f>
        <v>60</v>
      </c>
      <c r="S875" s="5" t="s">
        <v>33</v>
      </c>
      <c r="T875" s="22" t="s">
        <v>24</v>
      </c>
      <c r="U875" s="21" t="str">
        <f>VLOOKUP(CONCATENATE($M875,$N875),Curriculos!$A$2:$J$332,10,FALSE)</f>
        <v>DCEC</v>
      </c>
      <c r="V875" s="20" t="e">
        <f>VLOOKUP(CONCATENATE($M875,$N875,$T875),Oferta!$B$2:$R$360,17,FALSE)</f>
        <v>#N/A</v>
      </c>
      <c r="W875" s="20" t="e">
        <f>VLOOKUP(CONCATENATE($M875,$N875,$T875),Oferta!$B$2:$Q$360,12,FALSE)</f>
        <v>#N/A</v>
      </c>
      <c r="X875" s="22">
        <v>2</v>
      </c>
      <c r="Y875" s="23" t="e">
        <f>VLOOKUP(CONCATENATE($W875,$X875),Mtz_Horarios!$E$2:$H$92,2,FALSE)</f>
        <v>#N/A</v>
      </c>
      <c r="Z875" s="23" t="e">
        <f>VLOOKUP(CONCATENATE($W875,$X875),Mtz_Horarios!$E$2:$H$92,3,FALSE)</f>
        <v>#N/A</v>
      </c>
      <c r="AA875" s="24" t="e">
        <f>VLOOKUP(CONCATENATE($W875,$X875),Mtz_Horarios!$E$2:$H$92,4,FALSE)</f>
        <v>#N/A</v>
      </c>
      <c r="AB875" s="20" t="e">
        <f>VLOOKUP(CONCATENATE($M875,$N875,$T875),Oferta!$B$2:$Q$360,16,FALSE)</f>
        <v>#N/A</v>
      </c>
      <c r="AC875" s="20" t="e">
        <f>VLOOKUP(CONCATENATE($M875,$N875,$T875),Oferta!$B$2:$Q$360,15,FALSE)</f>
        <v>#N/A</v>
      </c>
      <c r="AI875" s="5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12"/>
      <c r="AW875" s="12"/>
    </row>
    <row r="876" spans="1:49" ht="15" customHeight="1">
      <c r="A876" s="12"/>
      <c r="B876" s="12"/>
      <c r="C876" s="12"/>
      <c r="D876" s="12"/>
      <c r="E876" s="12"/>
      <c r="F876" s="12"/>
      <c r="G876" s="12"/>
      <c r="H876" s="12" t="e">
        <f t="shared" si="12"/>
        <v>#N/A</v>
      </c>
      <c r="I876" s="12" t="e">
        <f>VLOOKUP(CONCATENATE(N876,T876),Simulador!$H$26:$H$33,1,FALSE)</f>
        <v>#N/A</v>
      </c>
      <c r="J876" s="12" t="e">
        <f t="shared" si="13"/>
        <v>#N/A</v>
      </c>
      <c r="K876" s="13" t="e">
        <f t="shared" si="14"/>
        <v>#N/A</v>
      </c>
      <c r="L876" s="12" t="e">
        <f t="shared" si="15"/>
        <v>#N/A</v>
      </c>
      <c r="M876" s="14" t="s">
        <v>22</v>
      </c>
      <c r="N876" s="3" t="s">
        <v>121</v>
      </c>
      <c r="O876" s="20" t="str">
        <f>VLOOKUP(CONCATENATE($M876,$N876),Curriculos!$A$2:$J$332,4,FALSE)</f>
        <v>ENGENHARIA ECONÔMICA</v>
      </c>
      <c r="P876" s="21" t="str">
        <f>VLOOKUP(CONCATENATE($M876,$N876),Curriculos!$A$2:$J$332,5,FALSE)</f>
        <v>OP</v>
      </c>
      <c r="Q876" s="21" t="e">
        <f>VLOOKUP($N876,Oferta!$D$2:$P$100,5,FALSE)</f>
        <v>#N/A</v>
      </c>
      <c r="R876" s="21">
        <f>VLOOKUP(CONCATENATE($M876,$N876),Curriculos!$A$2:$J$332,8,FALSE)</f>
        <v>60</v>
      </c>
      <c r="S876" s="5" t="s">
        <v>33</v>
      </c>
      <c r="T876" s="22" t="s">
        <v>24</v>
      </c>
      <c r="U876" s="21" t="str">
        <f>VLOOKUP(CONCATENATE($M876,$N876),Curriculos!$A$2:$J$332,10,FALSE)</f>
        <v>DCEC</v>
      </c>
      <c r="V876" s="20" t="e">
        <f>VLOOKUP(CONCATENATE($M876,$N876,$T876),Oferta!$B$2:$R$360,17,FALSE)</f>
        <v>#N/A</v>
      </c>
      <c r="W876" s="20" t="e">
        <f>VLOOKUP(CONCATENATE($M876,$N876,$T876),Oferta!$B$2:$Q$360,12,FALSE)</f>
        <v>#N/A</v>
      </c>
      <c r="X876" s="22">
        <v>3</v>
      </c>
      <c r="Y876" s="23" t="e">
        <f>VLOOKUP(CONCATENATE($W876,$X876),Mtz_Horarios!$E$2:$H$92,2,FALSE)</f>
        <v>#N/A</v>
      </c>
      <c r="Z876" s="23" t="e">
        <f>VLOOKUP(CONCATENATE($W876,$X876),Mtz_Horarios!$E$2:$H$92,3,FALSE)</f>
        <v>#N/A</v>
      </c>
      <c r="AA876" s="24" t="e">
        <f>VLOOKUP(CONCATENATE($W876,$X876),Mtz_Horarios!$E$2:$H$92,4,FALSE)</f>
        <v>#N/A</v>
      </c>
      <c r="AB876" s="20" t="e">
        <f>VLOOKUP(CONCATENATE($M876,$N876,$T876),Oferta!$B$2:$Q$360,16,FALSE)</f>
        <v>#N/A</v>
      </c>
      <c r="AC876" s="20" t="e">
        <f>VLOOKUP(CONCATENATE($M876,$N876,$T876),Oferta!$B$2:$Q$360,15,FALSE)</f>
        <v>#N/A</v>
      </c>
      <c r="AI876" s="5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12"/>
      <c r="AW876" s="12"/>
    </row>
    <row r="877" spans="1:49" ht="15" customHeight="1">
      <c r="A877" s="12"/>
      <c r="B877" s="12"/>
      <c r="C877" s="12"/>
      <c r="D877" s="12"/>
      <c r="E877" s="12"/>
      <c r="F877" s="12"/>
      <c r="G877" s="12"/>
      <c r="H877" s="12" t="e">
        <f t="shared" si="12"/>
        <v>#N/A</v>
      </c>
      <c r="I877" s="12" t="e">
        <f>VLOOKUP(CONCATENATE(N877,T877),Simulador!$H$26:$H$33,1,FALSE)</f>
        <v>#N/A</v>
      </c>
      <c r="J877" s="12" t="e">
        <f t="shared" si="13"/>
        <v>#N/A</v>
      </c>
      <c r="K877" s="13" t="e">
        <f t="shared" si="14"/>
        <v>#N/A</v>
      </c>
      <c r="L877" s="12" t="e">
        <f t="shared" si="15"/>
        <v>#N/A</v>
      </c>
      <c r="M877" s="14" t="s">
        <v>22</v>
      </c>
      <c r="N877" s="3" t="s">
        <v>121</v>
      </c>
      <c r="O877" s="20" t="str">
        <f>VLOOKUP(CONCATENATE($M877,$N877),Curriculos!$A$2:$J$332,4,FALSE)</f>
        <v>ENGENHARIA ECONÔMICA</v>
      </c>
      <c r="P877" s="21" t="str">
        <f>VLOOKUP(CONCATENATE($M877,$N877),Curriculos!$A$2:$J$332,5,FALSE)</f>
        <v>OP</v>
      </c>
      <c r="Q877" s="21" t="e">
        <f>VLOOKUP($N877,Oferta!$D$2:$P$100,5,FALSE)</f>
        <v>#N/A</v>
      </c>
      <c r="R877" s="21">
        <f>VLOOKUP(CONCATENATE($M877,$N877),Curriculos!$A$2:$J$332,8,FALSE)</f>
        <v>60</v>
      </c>
      <c r="S877" s="5" t="s">
        <v>33</v>
      </c>
      <c r="T877" s="22" t="s">
        <v>24</v>
      </c>
      <c r="U877" s="21" t="str">
        <f>VLOOKUP(CONCATENATE($M877,$N877),Curriculos!$A$2:$J$332,10,FALSE)</f>
        <v>DCEC</v>
      </c>
      <c r="V877" s="20" t="e">
        <f>VLOOKUP(CONCATENATE($M877,$N877,$T877),Oferta!$B$2:$R$360,17,FALSE)</f>
        <v>#N/A</v>
      </c>
      <c r="W877" s="20" t="e">
        <f>VLOOKUP(CONCATENATE($M877,$N877,$T877),Oferta!$B$2:$Q$360,12,FALSE)</f>
        <v>#N/A</v>
      </c>
      <c r="X877" s="22">
        <v>4</v>
      </c>
      <c r="Y877" s="23" t="e">
        <f>VLOOKUP(CONCATENATE($W877,$X877),Mtz_Horarios!$E$2:$H$92,2,FALSE)</f>
        <v>#N/A</v>
      </c>
      <c r="Z877" s="23" t="e">
        <f>VLOOKUP(CONCATENATE($W877,$X877),Mtz_Horarios!$E$2:$H$92,3,FALSE)</f>
        <v>#N/A</v>
      </c>
      <c r="AA877" s="24" t="e">
        <f>VLOOKUP(CONCATENATE($W877,$X877),Mtz_Horarios!$E$2:$H$92,4,FALSE)</f>
        <v>#N/A</v>
      </c>
      <c r="AB877" s="20" t="e">
        <f>VLOOKUP(CONCATENATE($M877,$N877,$T877),Oferta!$B$2:$Q$360,16,FALSE)</f>
        <v>#N/A</v>
      </c>
      <c r="AC877" s="20" t="e">
        <f>VLOOKUP(CONCATENATE($M877,$N877,$T877),Oferta!$B$2:$Q$360,15,FALSE)</f>
        <v>#N/A</v>
      </c>
      <c r="AI877" s="5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12"/>
      <c r="AW877" s="12"/>
    </row>
    <row r="878" spans="1:49" ht="15" hidden="1" customHeight="1">
      <c r="A878" s="12"/>
      <c r="B878" s="12"/>
      <c r="C878" s="12"/>
      <c r="D878" s="12"/>
      <c r="E878" s="12"/>
      <c r="F878" s="12"/>
      <c r="G878" s="12"/>
      <c r="H878" s="12" t="e">
        <f t="shared" si="12"/>
        <v>#N/A</v>
      </c>
      <c r="I878" s="12" t="e">
        <f>VLOOKUP(CONCATENATE(N878,T878),Simulador!$H$26:$H$33,1,FALSE)</f>
        <v>#N/A</v>
      </c>
      <c r="J878" s="12" t="e">
        <f t="shared" si="13"/>
        <v>#N/A</v>
      </c>
      <c r="K878" s="13" t="e">
        <f t="shared" si="14"/>
        <v>#N/A</v>
      </c>
      <c r="L878" s="12" t="e">
        <f t="shared" si="15"/>
        <v>#N/A</v>
      </c>
      <c r="M878" s="14" t="s">
        <v>31</v>
      </c>
      <c r="N878" s="3" t="s">
        <v>46</v>
      </c>
      <c r="O878" s="20" t="str">
        <f>VLOOKUP(CONCATENATE($M878,$N878),Curriculos!$A$2:$J$332,4,FALSE)</f>
        <v>ESTATÍSTICA APLICADA I</v>
      </c>
      <c r="P878" s="21" t="str">
        <f>VLOOKUP(CONCATENATE($M878,$N878),Curriculos!$A$2:$J$332,5,FALSE)</f>
        <v>OB</v>
      </c>
      <c r="Q878" s="21" t="e">
        <f>VLOOKUP($N878,Oferta!$D$2:$P$100,5,FALSE)</f>
        <v>#N/A</v>
      </c>
      <c r="R878" s="21">
        <f>VLOOKUP(CONCATENATE($M878,$N878),Curriculos!$A$2:$J$332,8,FALSE)</f>
        <v>60</v>
      </c>
      <c r="S878" s="5" t="s">
        <v>33</v>
      </c>
      <c r="T878" s="22" t="s">
        <v>24</v>
      </c>
      <c r="U878" s="21" t="str">
        <f>VLOOKUP(CONCATENATE($M878,$N878),Curriculos!$A$2:$J$332,10,FALSE)</f>
        <v>DCET</v>
      </c>
      <c r="V878" s="20" t="e">
        <f>VLOOKUP(CONCATENATE($M878,$N878,$T878),Oferta!$B$2:$R$360,17,FALSE)</f>
        <v>#N/A</v>
      </c>
      <c r="W878" s="20" t="e">
        <f>VLOOKUP(CONCATENATE($M878,$N878,$T878),Oferta!$B$2:$Q$360,12,FALSE)</f>
        <v>#N/A</v>
      </c>
      <c r="X878" s="22">
        <v>1</v>
      </c>
      <c r="Y878" s="23" t="e">
        <f>VLOOKUP(CONCATENATE($W878,$X878),Mtz_Horarios!$E$2:$H$92,2,FALSE)</f>
        <v>#N/A</v>
      </c>
      <c r="Z878" s="23" t="e">
        <f>VLOOKUP(CONCATENATE($W878,$X878),Mtz_Horarios!$E$2:$H$92,3,FALSE)</f>
        <v>#N/A</v>
      </c>
      <c r="AA878" s="24" t="e">
        <f>VLOOKUP(CONCATENATE($W878,$X878),Mtz_Horarios!$E$2:$H$92,4,FALSE)</f>
        <v>#N/A</v>
      </c>
      <c r="AB878" s="20" t="e">
        <f>VLOOKUP(CONCATENATE($M878,$N878,$T878),Oferta!$B$2:$Q$360,16,FALSE)</f>
        <v>#N/A</v>
      </c>
      <c r="AC878" s="20" t="e">
        <f>VLOOKUP(CONCATENATE($M878,$N878,$T878),Oferta!$B$2:$Q$360,15,FALSE)</f>
        <v>#N/A</v>
      </c>
      <c r="AI878" s="5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12"/>
      <c r="AW878" s="12"/>
    </row>
    <row r="879" spans="1:49" ht="15" hidden="1" customHeight="1">
      <c r="A879" s="12"/>
      <c r="B879" s="12"/>
      <c r="C879" s="12"/>
      <c r="D879" s="12"/>
      <c r="E879" s="12"/>
      <c r="F879" s="12"/>
      <c r="G879" s="12"/>
      <c r="H879" s="12" t="e">
        <f t="shared" si="12"/>
        <v>#N/A</v>
      </c>
      <c r="I879" s="12" t="e">
        <f>VLOOKUP(CONCATENATE(N879,T879),Simulador!$H$26:$H$33,1,FALSE)</f>
        <v>#N/A</v>
      </c>
      <c r="J879" s="12" t="e">
        <f t="shared" si="13"/>
        <v>#N/A</v>
      </c>
      <c r="K879" s="13" t="e">
        <f t="shared" si="14"/>
        <v>#N/A</v>
      </c>
      <c r="L879" s="12" t="e">
        <f t="shared" si="15"/>
        <v>#N/A</v>
      </c>
      <c r="M879" s="14" t="s">
        <v>31</v>
      </c>
      <c r="N879" s="3" t="s">
        <v>46</v>
      </c>
      <c r="O879" s="20" t="str">
        <f>VLOOKUP(CONCATENATE($M879,$N879),Curriculos!$A$2:$J$332,4,FALSE)</f>
        <v>ESTATÍSTICA APLICADA I</v>
      </c>
      <c r="P879" s="21" t="str">
        <f>VLOOKUP(CONCATENATE($M879,$N879),Curriculos!$A$2:$J$332,5,FALSE)</f>
        <v>OB</v>
      </c>
      <c r="Q879" s="21" t="e">
        <f>VLOOKUP($N879,Oferta!$D$2:$P$100,5,FALSE)</f>
        <v>#N/A</v>
      </c>
      <c r="R879" s="21">
        <f>VLOOKUP(CONCATENATE($M879,$N879),Curriculos!$A$2:$J$332,8,FALSE)</f>
        <v>60</v>
      </c>
      <c r="S879" s="5" t="s">
        <v>33</v>
      </c>
      <c r="T879" s="22" t="s">
        <v>24</v>
      </c>
      <c r="U879" s="21" t="str">
        <f>VLOOKUP(CONCATENATE($M879,$N879),Curriculos!$A$2:$J$332,10,FALSE)</f>
        <v>DCET</v>
      </c>
      <c r="V879" s="20" t="e">
        <f>VLOOKUP(CONCATENATE($M879,$N879,$T879),Oferta!$B$2:$R$360,17,FALSE)</f>
        <v>#N/A</v>
      </c>
      <c r="W879" s="20" t="e">
        <f>VLOOKUP(CONCATENATE($M879,$N879,$T879),Oferta!$B$2:$Q$360,12,FALSE)</f>
        <v>#N/A</v>
      </c>
      <c r="X879" s="22">
        <v>2</v>
      </c>
      <c r="Y879" s="23" t="e">
        <f>VLOOKUP(CONCATENATE($W879,$X879),Mtz_Horarios!$E$2:$H$92,2,FALSE)</f>
        <v>#N/A</v>
      </c>
      <c r="Z879" s="23" t="e">
        <f>VLOOKUP(CONCATENATE($W879,$X879),Mtz_Horarios!$E$2:$H$92,3,FALSE)</f>
        <v>#N/A</v>
      </c>
      <c r="AA879" s="24" t="e">
        <f>VLOOKUP(CONCATENATE($W879,$X879),Mtz_Horarios!$E$2:$H$92,4,FALSE)</f>
        <v>#N/A</v>
      </c>
      <c r="AB879" s="20" t="e">
        <f>VLOOKUP(CONCATENATE($M879,$N879,$T879),Oferta!$B$2:$Q$360,16,FALSE)</f>
        <v>#N/A</v>
      </c>
      <c r="AC879" s="20" t="e">
        <f>VLOOKUP(CONCATENATE($M879,$N879,$T879),Oferta!$B$2:$Q$360,15,FALSE)</f>
        <v>#N/A</v>
      </c>
      <c r="AI879" s="5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12"/>
      <c r="AW879" s="12"/>
    </row>
    <row r="880" spans="1:49" ht="15" hidden="1" customHeight="1">
      <c r="A880" s="12"/>
      <c r="B880" s="12"/>
      <c r="C880" s="12"/>
      <c r="D880" s="12"/>
      <c r="E880" s="12"/>
      <c r="F880" s="12"/>
      <c r="G880" s="12"/>
      <c r="H880" s="12" t="e">
        <f t="shared" si="12"/>
        <v>#N/A</v>
      </c>
      <c r="I880" s="12" t="e">
        <f>VLOOKUP(CONCATENATE(N880,T880),Simulador!$H$26:$H$33,1,FALSE)</f>
        <v>#N/A</v>
      </c>
      <c r="J880" s="12" t="e">
        <f t="shared" si="13"/>
        <v>#N/A</v>
      </c>
      <c r="K880" s="13" t="e">
        <f t="shared" si="14"/>
        <v>#N/A</v>
      </c>
      <c r="L880" s="12" t="e">
        <f t="shared" si="15"/>
        <v>#N/A</v>
      </c>
      <c r="M880" s="14" t="s">
        <v>31</v>
      </c>
      <c r="N880" s="3" t="s">
        <v>46</v>
      </c>
      <c r="O880" s="20" t="str">
        <f>VLOOKUP(CONCATENATE($M880,$N880),Curriculos!$A$2:$J$332,4,FALSE)</f>
        <v>ESTATÍSTICA APLICADA I</v>
      </c>
      <c r="P880" s="21" t="str">
        <f>VLOOKUP(CONCATENATE($M880,$N880),Curriculos!$A$2:$J$332,5,FALSE)</f>
        <v>OB</v>
      </c>
      <c r="Q880" s="21" t="e">
        <f>VLOOKUP($N880,Oferta!$D$2:$P$100,5,FALSE)</f>
        <v>#N/A</v>
      </c>
      <c r="R880" s="21">
        <f>VLOOKUP(CONCATENATE($M880,$N880),Curriculos!$A$2:$J$332,8,FALSE)</f>
        <v>60</v>
      </c>
      <c r="S880" s="5" t="s">
        <v>33</v>
      </c>
      <c r="T880" s="22" t="s">
        <v>24</v>
      </c>
      <c r="U880" s="21" t="str">
        <f>VLOOKUP(CONCATENATE($M880,$N880),Curriculos!$A$2:$J$332,10,FALSE)</f>
        <v>DCET</v>
      </c>
      <c r="V880" s="20" t="e">
        <f>VLOOKUP(CONCATENATE($M880,$N880,$T880),Oferta!$B$2:$R$360,17,FALSE)</f>
        <v>#N/A</v>
      </c>
      <c r="W880" s="20" t="e">
        <f>VLOOKUP(CONCATENATE($M880,$N880,$T880),Oferta!$B$2:$Q$360,12,FALSE)</f>
        <v>#N/A</v>
      </c>
      <c r="X880" s="22">
        <v>3</v>
      </c>
      <c r="Y880" s="23" t="e">
        <f>VLOOKUP(CONCATENATE($W880,$X880),Mtz_Horarios!$E$2:$H$92,2,FALSE)</f>
        <v>#N/A</v>
      </c>
      <c r="Z880" s="23" t="e">
        <f>VLOOKUP(CONCATENATE($W880,$X880),Mtz_Horarios!$E$2:$H$92,3,FALSE)</f>
        <v>#N/A</v>
      </c>
      <c r="AA880" s="24" t="e">
        <f>VLOOKUP(CONCATENATE($W880,$X880),Mtz_Horarios!$E$2:$H$92,4,FALSE)</f>
        <v>#N/A</v>
      </c>
      <c r="AB880" s="20" t="e">
        <f>VLOOKUP(CONCATENATE($M880,$N880,$T880),Oferta!$B$2:$Q$360,16,FALSE)</f>
        <v>#N/A</v>
      </c>
      <c r="AC880" s="20" t="e">
        <f>VLOOKUP(CONCATENATE($M880,$N880,$T880),Oferta!$B$2:$Q$360,15,FALSE)</f>
        <v>#N/A</v>
      </c>
      <c r="AI880" s="5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12"/>
      <c r="AW880" s="12"/>
    </row>
    <row r="881" spans="1:49" ht="15" hidden="1" customHeight="1">
      <c r="A881" s="12"/>
      <c r="B881" s="12"/>
      <c r="C881" s="12"/>
      <c r="D881" s="12"/>
      <c r="E881" s="12"/>
      <c r="F881" s="12"/>
      <c r="G881" s="12"/>
      <c r="H881" s="12" t="e">
        <f t="shared" si="12"/>
        <v>#N/A</v>
      </c>
      <c r="I881" s="12" t="e">
        <f>VLOOKUP(CONCATENATE(N881,T881),Simulador!$H$26:$H$33,1,FALSE)</f>
        <v>#N/A</v>
      </c>
      <c r="J881" s="12" t="e">
        <f t="shared" si="13"/>
        <v>#N/A</v>
      </c>
      <c r="K881" s="13" t="e">
        <f t="shared" si="14"/>
        <v>#N/A</v>
      </c>
      <c r="L881" s="12" t="e">
        <f t="shared" si="15"/>
        <v>#N/A</v>
      </c>
      <c r="M881" s="14" t="s">
        <v>31</v>
      </c>
      <c r="N881" s="3" t="s">
        <v>46</v>
      </c>
      <c r="O881" s="20" t="str">
        <f>VLOOKUP(CONCATENATE($M881,$N881),Curriculos!$A$2:$J$332,4,FALSE)</f>
        <v>ESTATÍSTICA APLICADA I</v>
      </c>
      <c r="P881" s="21" t="str">
        <f>VLOOKUP(CONCATENATE($M881,$N881),Curriculos!$A$2:$J$332,5,FALSE)</f>
        <v>OB</v>
      </c>
      <c r="Q881" s="21" t="e">
        <f>VLOOKUP($N881,Oferta!$D$2:$P$100,5,FALSE)</f>
        <v>#N/A</v>
      </c>
      <c r="R881" s="21">
        <f>VLOOKUP(CONCATENATE($M881,$N881),Curriculos!$A$2:$J$332,8,FALSE)</f>
        <v>60</v>
      </c>
      <c r="S881" s="5" t="s">
        <v>33</v>
      </c>
      <c r="T881" s="22" t="s">
        <v>24</v>
      </c>
      <c r="U881" s="21" t="str">
        <f>VLOOKUP(CONCATENATE($M881,$N881),Curriculos!$A$2:$J$332,10,FALSE)</f>
        <v>DCET</v>
      </c>
      <c r="V881" s="20" t="e">
        <f>VLOOKUP(CONCATENATE($M881,$N881,$T881),Oferta!$B$2:$R$360,17,FALSE)</f>
        <v>#N/A</v>
      </c>
      <c r="W881" s="20" t="e">
        <f>VLOOKUP(CONCATENATE($M881,$N881,$T881),Oferta!$B$2:$Q$360,12,FALSE)</f>
        <v>#N/A</v>
      </c>
      <c r="X881" s="22">
        <v>4</v>
      </c>
      <c r="Y881" s="23" t="e">
        <f>VLOOKUP(CONCATENATE($W881,$X881),Mtz_Horarios!$E$2:$H$92,2,FALSE)</f>
        <v>#N/A</v>
      </c>
      <c r="Z881" s="23" t="e">
        <f>VLOOKUP(CONCATENATE($W881,$X881),Mtz_Horarios!$E$2:$H$92,3,FALSE)</f>
        <v>#N/A</v>
      </c>
      <c r="AA881" s="24" t="e">
        <f>VLOOKUP(CONCATENATE($W881,$X881),Mtz_Horarios!$E$2:$H$92,4,FALSE)</f>
        <v>#N/A</v>
      </c>
      <c r="AB881" s="20" t="e">
        <f>VLOOKUP(CONCATENATE($M881,$N881,$T881),Oferta!$B$2:$Q$360,16,FALSE)</f>
        <v>#N/A</v>
      </c>
      <c r="AC881" s="20" t="e">
        <f>VLOOKUP(CONCATENATE($M881,$N881,$T881),Oferta!$B$2:$Q$360,15,FALSE)</f>
        <v>#N/A</v>
      </c>
      <c r="AI881" s="5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12"/>
      <c r="AW881" s="12"/>
    </row>
    <row r="882" spans="1:49" ht="15" hidden="1" customHeight="1">
      <c r="A882" s="12"/>
      <c r="B882" s="12"/>
      <c r="C882" s="12"/>
      <c r="D882" s="12"/>
      <c r="E882" s="12"/>
      <c r="F882" s="12"/>
      <c r="G882" s="12"/>
      <c r="H882" s="12" t="e">
        <f t="shared" si="12"/>
        <v>#N/A</v>
      </c>
      <c r="I882" s="12" t="e">
        <f>VLOOKUP(CONCATENATE(N882,T882),Simulador!$H$26:$H$33,1,FALSE)</f>
        <v>#N/A</v>
      </c>
      <c r="J882" s="12" t="e">
        <f t="shared" si="13"/>
        <v>#N/A</v>
      </c>
      <c r="K882" s="13" t="e">
        <f t="shared" si="14"/>
        <v>#N/A</v>
      </c>
      <c r="L882" s="12" t="e">
        <f t="shared" si="15"/>
        <v>#N/A</v>
      </c>
      <c r="M882" s="14" t="s">
        <v>31</v>
      </c>
      <c r="N882" s="3" t="s">
        <v>46</v>
      </c>
      <c r="O882" s="20" t="str">
        <f>VLOOKUP(CONCATENATE($M882,$N882),Curriculos!$A$2:$J$332,4,FALSE)</f>
        <v>ESTATÍSTICA APLICADA I</v>
      </c>
      <c r="P882" s="21" t="str">
        <f>VLOOKUP(CONCATENATE($M882,$N882),Curriculos!$A$2:$J$332,5,FALSE)</f>
        <v>OB</v>
      </c>
      <c r="Q882" s="21" t="e">
        <f>VLOOKUP($N882,Oferta!$D$2:$P$100,5,FALSE)</f>
        <v>#N/A</v>
      </c>
      <c r="R882" s="21">
        <f>VLOOKUP(CONCATENATE($M882,$N882),Curriculos!$A$2:$J$332,8,FALSE)</f>
        <v>60</v>
      </c>
      <c r="S882" s="5" t="s">
        <v>33</v>
      </c>
      <c r="T882" s="22" t="s">
        <v>29</v>
      </c>
      <c r="U882" s="21" t="str">
        <f>VLOOKUP(CONCATENATE($M882,$N882),Curriculos!$A$2:$J$332,10,FALSE)</f>
        <v>DCET</v>
      </c>
      <c r="V882" s="20" t="e">
        <f>VLOOKUP(CONCATENATE($M882,$N882,$T882),Oferta!$B$2:$R$360,17,FALSE)</f>
        <v>#N/A</v>
      </c>
      <c r="W882" s="20" t="e">
        <f>VLOOKUP(CONCATENATE($M882,$N882,$T882),Oferta!$B$2:$Q$360,12,FALSE)</f>
        <v>#N/A</v>
      </c>
      <c r="X882" s="22">
        <v>1</v>
      </c>
      <c r="Y882" s="23" t="e">
        <f>VLOOKUP(CONCATENATE($W882,$X882),Mtz_Horarios!$E$2:$H$92,2,FALSE)</f>
        <v>#N/A</v>
      </c>
      <c r="Z882" s="23" t="e">
        <f>VLOOKUP(CONCATENATE($W882,$X882),Mtz_Horarios!$E$2:$H$92,3,FALSE)</f>
        <v>#N/A</v>
      </c>
      <c r="AA882" s="24" t="e">
        <f>VLOOKUP(CONCATENATE($W882,$X882),Mtz_Horarios!$E$2:$H$92,4,FALSE)</f>
        <v>#N/A</v>
      </c>
      <c r="AB882" s="20" t="e">
        <f>VLOOKUP(CONCATENATE($M882,$N882,$T882),Oferta!$B$2:$Q$360,16,FALSE)</f>
        <v>#N/A</v>
      </c>
      <c r="AC882" s="20" t="e">
        <f>VLOOKUP(CONCATENATE($M882,$N882,$T882),Oferta!$B$2:$Q$360,15,FALSE)</f>
        <v>#N/A</v>
      </c>
      <c r="AI882" s="5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12"/>
      <c r="AW882" s="12"/>
    </row>
    <row r="883" spans="1:49" ht="15" hidden="1" customHeight="1">
      <c r="A883" s="12"/>
      <c r="B883" s="12"/>
      <c r="C883" s="12"/>
      <c r="D883" s="12"/>
      <c r="E883" s="12"/>
      <c r="F883" s="12"/>
      <c r="G883" s="12"/>
      <c r="H883" s="12" t="e">
        <f t="shared" si="12"/>
        <v>#N/A</v>
      </c>
      <c r="I883" s="12" t="e">
        <f>VLOOKUP(CONCATENATE(N883,T883),Simulador!$H$26:$H$33,1,FALSE)</f>
        <v>#N/A</v>
      </c>
      <c r="J883" s="12" t="e">
        <f t="shared" si="13"/>
        <v>#N/A</v>
      </c>
      <c r="K883" s="13" t="e">
        <f t="shared" si="14"/>
        <v>#N/A</v>
      </c>
      <c r="L883" s="12" t="e">
        <f t="shared" si="15"/>
        <v>#N/A</v>
      </c>
      <c r="M883" s="14" t="s">
        <v>31</v>
      </c>
      <c r="N883" s="3" t="s">
        <v>46</v>
      </c>
      <c r="O883" s="20" t="str">
        <f>VLOOKUP(CONCATENATE($M883,$N883),Curriculos!$A$2:$J$332,4,FALSE)</f>
        <v>ESTATÍSTICA APLICADA I</v>
      </c>
      <c r="P883" s="21" t="str">
        <f>VLOOKUP(CONCATENATE($M883,$N883),Curriculos!$A$2:$J$332,5,FALSE)</f>
        <v>OB</v>
      </c>
      <c r="Q883" s="21" t="e">
        <f>VLOOKUP($N883,Oferta!$D$2:$P$100,5,FALSE)</f>
        <v>#N/A</v>
      </c>
      <c r="R883" s="21">
        <f>VLOOKUP(CONCATENATE($M883,$N883),Curriculos!$A$2:$J$332,8,FALSE)</f>
        <v>60</v>
      </c>
      <c r="S883" s="5" t="s">
        <v>33</v>
      </c>
      <c r="T883" s="22" t="s">
        <v>29</v>
      </c>
      <c r="U883" s="21" t="str">
        <f>VLOOKUP(CONCATENATE($M883,$N883),Curriculos!$A$2:$J$332,10,FALSE)</f>
        <v>DCET</v>
      </c>
      <c r="V883" s="20" t="e">
        <f>VLOOKUP(CONCATENATE($M883,$N883,$T883),Oferta!$B$2:$R$360,17,FALSE)</f>
        <v>#N/A</v>
      </c>
      <c r="W883" s="20" t="e">
        <f>VLOOKUP(CONCATENATE($M883,$N883,$T883),Oferta!$B$2:$Q$360,12,FALSE)</f>
        <v>#N/A</v>
      </c>
      <c r="X883" s="22">
        <v>2</v>
      </c>
      <c r="Y883" s="23" t="e">
        <f>VLOOKUP(CONCATENATE($W883,$X883),Mtz_Horarios!$E$2:$H$92,2,FALSE)</f>
        <v>#N/A</v>
      </c>
      <c r="Z883" s="23" t="e">
        <f>VLOOKUP(CONCATENATE($W883,$X883),Mtz_Horarios!$E$2:$H$92,3,FALSE)</f>
        <v>#N/A</v>
      </c>
      <c r="AA883" s="24" t="e">
        <f>VLOOKUP(CONCATENATE($W883,$X883),Mtz_Horarios!$E$2:$H$92,4,FALSE)</f>
        <v>#N/A</v>
      </c>
      <c r="AB883" s="20" t="e">
        <f>VLOOKUP(CONCATENATE($M883,$N883,$T883),Oferta!$B$2:$Q$360,16,FALSE)</f>
        <v>#N/A</v>
      </c>
      <c r="AC883" s="20" t="e">
        <f>VLOOKUP(CONCATENATE($M883,$N883,$T883),Oferta!$B$2:$Q$360,15,FALSE)</f>
        <v>#N/A</v>
      </c>
      <c r="AI883" s="5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12"/>
      <c r="AW883" s="12"/>
    </row>
    <row r="884" spans="1:49" ht="15" hidden="1" customHeight="1">
      <c r="A884" s="12"/>
      <c r="B884" s="12"/>
      <c r="C884" s="12"/>
      <c r="D884" s="12"/>
      <c r="E884" s="12"/>
      <c r="F884" s="12"/>
      <c r="G884" s="12"/>
      <c r="H884" s="12" t="e">
        <f t="shared" si="12"/>
        <v>#N/A</v>
      </c>
      <c r="I884" s="12" t="e">
        <f>VLOOKUP(CONCATENATE(N884,T884),Simulador!$H$26:$H$33,1,FALSE)</f>
        <v>#N/A</v>
      </c>
      <c r="J884" s="12" t="e">
        <f t="shared" si="13"/>
        <v>#N/A</v>
      </c>
      <c r="K884" s="13" t="e">
        <f t="shared" si="14"/>
        <v>#N/A</v>
      </c>
      <c r="L884" s="12" t="e">
        <f t="shared" si="15"/>
        <v>#N/A</v>
      </c>
      <c r="M884" s="14" t="s">
        <v>31</v>
      </c>
      <c r="N884" s="3" t="s">
        <v>46</v>
      </c>
      <c r="O884" s="20" t="str">
        <f>VLOOKUP(CONCATENATE($M884,$N884),Curriculos!$A$2:$J$332,4,FALSE)</f>
        <v>ESTATÍSTICA APLICADA I</v>
      </c>
      <c r="P884" s="21" t="str">
        <f>VLOOKUP(CONCATENATE($M884,$N884),Curriculos!$A$2:$J$332,5,FALSE)</f>
        <v>OB</v>
      </c>
      <c r="Q884" s="21" t="e">
        <f>VLOOKUP($N884,Oferta!$D$2:$P$100,5,FALSE)</f>
        <v>#N/A</v>
      </c>
      <c r="R884" s="21">
        <f>VLOOKUP(CONCATENATE($M884,$N884),Curriculos!$A$2:$J$332,8,FALSE)</f>
        <v>60</v>
      </c>
      <c r="S884" s="5" t="s">
        <v>33</v>
      </c>
      <c r="T884" s="22" t="s">
        <v>29</v>
      </c>
      <c r="U884" s="21" t="str">
        <f>VLOOKUP(CONCATENATE($M884,$N884),Curriculos!$A$2:$J$332,10,FALSE)</f>
        <v>DCET</v>
      </c>
      <c r="V884" s="20" t="e">
        <f>VLOOKUP(CONCATENATE($M884,$N884,$T884),Oferta!$B$2:$R$360,17,FALSE)</f>
        <v>#N/A</v>
      </c>
      <c r="W884" s="20" t="e">
        <f>VLOOKUP(CONCATENATE($M884,$N884,$T884),Oferta!$B$2:$Q$360,12,FALSE)</f>
        <v>#N/A</v>
      </c>
      <c r="X884" s="22">
        <v>3</v>
      </c>
      <c r="Y884" s="23" t="e">
        <f>VLOOKUP(CONCATENATE($W884,$X884),Mtz_Horarios!$E$2:$H$92,2,FALSE)</f>
        <v>#N/A</v>
      </c>
      <c r="Z884" s="23" t="e">
        <f>VLOOKUP(CONCATENATE($W884,$X884),Mtz_Horarios!$E$2:$H$92,3,FALSE)</f>
        <v>#N/A</v>
      </c>
      <c r="AA884" s="24" t="e">
        <f>VLOOKUP(CONCATENATE($W884,$X884),Mtz_Horarios!$E$2:$H$92,4,FALSE)</f>
        <v>#N/A</v>
      </c>
      <c r="AB884" s="20" t="e">
        <f>VLOOKUP(CONCATENATE($M884,$N884,$T884),Oferta!$B$2:$Q$360,16,FALSE)</f>
        <v>#N/A</v>
      </c>
      <c r="AC884" s="20" t="e">
        <f>VLOOKUP(CONCATENATE($M884,$N884,$T884),Oferta!$B$2:$Q$360,15,FALSE)</f>
        <v>#N/A</v>
      </c>
      <c r="AI884" s="5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12"/>
      <c r="AW884" s="12"/>
    </row>
    <row r="885" spans="1:49" ht="15" hidden="1" customHeight="1">
      <c r="A885" s="12"/>
      <c r="B885" s="12"/>
      <c r="C885" s="12"/>
      <c r="D885" s="12"/>
      <c r="E885" s="12"/>
      <c r="F885" s="12"/>
      <c r="G885" s="12"/>
      <c r="H885" s="12" t="e">
        <f t="shared" si="12"/>
        <v>#N/A</v>
      </c>
      <c r="I885" s="12" t="e">
        <f>VLOOKUP(CONCATENATE(N885,T885),Simulador!$H$26:$H$33,1,FALSE)</f>
        <v>#N/A</v>
      </c>
      <c r="J885" s="12" t="e">
        <f t="shared" si="13"/>
        <v>#N/A</v>
      </c>
      <c r="K885" s="13" t="e">
        <f t="shared" si="14"/>
        <v>#N/A</v>
      </c>
      <c r="L885" s="12" t="e">
        <f t="shared" si="15"/>
        <v>#N/A</v>
      </c>
      <c r="M885" s="14" t="s">
        <v>31</v>
      </c>
      <c r="N885" s="3" t="s">
        <v>46</v>
      </c>
      <c r="O885" s="20" t="str">
        <f>VLOOKUP(CONCATENATE($M885,$N885),Curriculos!$A$2:$J$332,4,FALSE)</f>
        <v>ESTATÍSTICA APLICADA I</v>
      </c>
      <c r="P885" s="21" t="str">
        <f>VLOOKUP(CONCATENATE($M885,$N885),Curriculos!$A$2:$J$332,5,FALSE)</f>
        <v>OB</v>
      </c>
      <c r="Q885" s="21" t="e">
        <f>VLOOKUP($N885,Oferta!$D$2:$P$100,5,FALSE)</f>
        <v>#N/A</v>
      </c>
      <c r="R885" s="21">
        <f>VLOOKUP(CONCATENATE($M885,$N885),Curriculos!$A$2:$J$332,8,FALSE)</f>
        <v>60</v>
      </c>
      <c r="S885" s="5" t="s">
        <v>33</v>
      </c>
      <c r="T885" s="22" t="s">
        <v>29</v>
      </c>
      <c r="U885" s="21" t="str">
        <f>VLOOKUP(CONCATENATE($M885,$N885),Curriculos!$A$2:$J$332,10,FALSE)</f>
        <v>DCET</v>
      </c>
      <c r="V885" s="20" t="e">
        <f>VLOOKUP(CONCATENATE($M885,$N885,$T885),Oferta!$B$2:$R$360,17,FALSE)</f>
        <v>#N/A</v>
      </c>
      <c r="W885" s="20" t="e">
        <f>VLOOKUP(CONCATENATE($M885,$N885,$T885),Oferta!$B$2:$Q$360,12,FALSE)</f>
        <v>#N/A</v>
      </c>
      <c r="X885" s="22">
        <v>4</v>
      </c>
      <c r="Y885" s="23" t="e">
        <f>VLOOKUP(CONCATENATE($W885,$X885),Mtz_Horarios!$E$2:$H$92,2,FALSE)</f>
        <v>#N/A</v>
      </c>
      <c r="Z885" s="23" t="e">
        <f>VLOOKUP(CONCATENATE($W885,$X885),Mtz_Horarios!$E$2:$H$92,3,FALSE)</f>
        <v>#N/A</v>
      </c>
      <c r="AA885" s="24" t="e">
        <f>VLOOKUP(CONCATENATE($W885,$X885),Mtz_Horarios!$E$2:$H$92,4,FALSE)</f>
        <v>#N/A</v>
      </c>
      <c r="AB885" s="20" t="e">
        <f>VLOOKUP(CONCATENATE($M885,$N885,$T885),Oferta!$B$2:$Q$360,16,FALSE)</f>
        <v>#N/A</v>
      </c>
      <c r="AC885" s="20" t="e">
        <f>VLOOKUP(CONCATENATE($M885,$N885,$T885),Oferta!$B$2:$Q$360,15,FALSE)</f>
        <v>#N/A</v>
      </c>
      <c r="AI885" s="5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12"/>
      <c r="AW885" s="12"/>
    </row>
    <row r="886" spans="1:49" ht="15" hidden="1" customHeight="1">
      <c r="A886" s="12"/>
      <c r="B886" s="12"/>
      <c r="C886" s="12"/>
      <c r="D886" s="12"/>
      <c r="E886" s="12"/>
      <c r="F886" s="12"/>
      <c r="G886" s="12"/>
      <c r="H886" s="12" t="e">
        <f t="shared" si="12"/>
        <v>#N/A</v>
      </c>
      <c r="I886" s="12" t="e">
        <f>VLOOKUP(CONCATENATE(N886,T886),Simulador!$H$26:$H$33,1,FALSE)</f>
        <v>#N/A</v>
      </c>
      <c r="J886" s="12" t="e">
        <f t="shared" si="13"/>
        <v>#N/A</v>
      </c>
      <c r="K886" s="13" t="e">
        <f t="shared" si="14"/>
        <v>#N/A</v>
      </c>
      <c r="L886" s="12" t="e">
        <f t="shared" si="15"/>
        <v>#N/A</v>
      </c>
      <c r="M886" s="14" t="s">
        <v>25</v>
      </c>
      <c r="N886" s="3" t="s">
        <v>46</v>
      </c>
      <c r="O886" s="20" t="str">
        <f>VLOOKUP(CONCATENATE($M886,$N886),Curriculos!$A$2:$J$332,4,FALSE)</f>
        <v>ESTATÍSTICA APLICADA I</v>
      </c>
      <c r="P886" s="21" t="str">
        <f>VLOOKUP(CONCATENATE($M886,$N886),Curriculos!$A$2:$J$332,5,FALSE)</f>
        <v>OB</v>
      </c>
      <c r="Q886" s="21" t="e">
        <f>VLOOKUP($N886,Oferta!$D$2:$P$100,5,FALSE)</f>
        <v>#N/A</v>
      </c>
      <c r="R886" s="21">
        <f>VLOOKUP(CONCATENATE($M886,$N886),Curriculos!$A$2:$J$332,8,FALSE)</f>
        <v>60</v>
      </c>
      <c r="S886" s="5" t="s">
        <v>33</v>
      </c>
      <c r="T886" s="22" t="s">
        <v>27</v>
      </c>
      <c r="U886" s="21" t="str">
        <f>VLOOKUP(CONCATENATE($M886,$N886),Curriculos!$A$2:$J$332,10,FALSE)</f>
        <v>DCET</v>
      </c>
      <c r="V886" s="20" t="e">
        <f>VLOOKUP(CONCATENATE($M886,$N886,$T886),Oferta!$B$2:$R$360,17,FALSE)</f>
        <v>#N/A</v>
      </c>
      <c r="W886" s="20" t="e">
        <f>VLOOKUP(CONCATENATE($M886,$N886,$T886),Oferta!$B$2:$Q$360,12,FALSE)</f>
        <v>#N/A</v>
      </c>
      <c r="X886" s="22">
        <v>1</v>
      </c>
      <c r="Y886" s="23" t="e">
        <f>VLOOKUP(CONCATENATE($W886,$X886),Mtz_Horarios!$E$2:$H$92,2,FALSE)</f>
        <v>#N/A</v>
      </c>
      <c r="Z886" s="23" t="e">
        <f>VLOOKUP(CONCATENATE($W886,$X886),Mtz_Horarios!$E$2:$H$92,3,FALSE)</f>
        <v>#N/A</v>
      </c>
      <c r="AA886" s="24" t="e">
        <f>VLOOKUP(CONCATENATE($W886,$X886),Mtz_Horarios!$E$2:$H$92,4,FALSE)</f>
        <v>#N/A</v>
      </c>
      <c r="AB886" s="20" t="e">
        <f>VLOOKUP(CONCATENATE($M886,$N886,$T886),Oferta!$B$2:$Q$360,16,FALSE)</f>
        <v>#N/A</v>
      </c>
      <c r="AC886" s="20" t="e">
        <f>VLOOKUP(CONCATENATE($M886,$N886,$T886),Oferta!$B$2:$Q$360,15,FALSE)</f>
        <v>#N/A</v>
      </c>
      <c r="AI886" s="5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12"/>
      <c r="AW886" s="12"/>
    </row>
    <row r="887" spans="1:49" ht="15" hidden="1" customHeight="1">
      <c r="A887" s="12"/>
      <c r="B887" s="12"/>
      <c r="C887" s="12"/>
      <c r="D887" s="12"/>
      <c r="E887" s="12"/>
      <c r="F887" s="12"/>
      <c r="G887" s="12"/>
      <c r="H887" s="12" t="e">
        <f t="shared" si="12"/>
        <v>#N/A</v>
      </c>
      <c r="I887" s="12" t="e">
        <f>VLOOKUP(CONCATENATE(N887,T887),Simulador!$H$26:$H$33,1,FALSE)</f>
        <v>#N/A</v>
      </c>
      <c r="J887" s="12" t="e">
        <f t="shared" si="13"/>
        <v>#N/A</v>
      </c>
      <c r="K887" s="13" t="e">
        <f t="shared" si="14"/>
        <v>#N/A</v>
      </c>
      <c r="L887" s="12" t="e">
        <f t="shared" si="15"/>
        <v>#N/A</v>
      </c>
      <c r="M887" s="14" t="s">
        <v>25</v>
      </c>
      <c r="N887" s="3" t="s">
        <v>46</v>
      </c>
      <c r="O887" s="20" t="str">
        <f>VLOOKUP(CONCATENATE($M887,$N887),Curriculos!$A$2:$J$332,4,FALSE)</f>
        <v>ESTATÍSTICA APLICADA I</v>
      </c>
      <c r="P887" s="21" t="str">
        <f>VLOOKUP(CONCATENATE($M887,$N887),Curriculos!$A$2:$J$332,5,FALSE)</f>
        <v>OB</v>
      </c>
      <c r="Q887" s="21" t="e">
        <f>VLOOKUP($N887,Oferta!$D$2:$P$100,5,FALSE)</f>
        <v>#N/A</v>
      </c>
      <c r="R887" s="21">
        <f>VLOOKUP(CONCATENATE($M887,$N887),Curriculos!$A$2:$J$332,8,FALSE)</f>
        <v>60</v>
      </c>
      <c r="S887" s="5" t="s">
        <v>33</v>
      </c>
      <c r="T887" s="22" t="s">
        <v>27</v>
      </c>
      <c r="U887" s="21" t="str">
        <f>VLOOKUP(CONCATENATE($M887,$N887),Curriculos!$A$2:$J$332,10,FALSE)</f>
        <v>DCET</v>
      </c>
      <c r="V887" s="20" t="e">
        <f>VLOOKUP(CONCATENATE($M887,$N887,$T887),Oferta!$B$2:$R$360,17,FALSE)</f>
        <v>#N/A</v>
      </c>
      <c r="W887" s="20" t="e">
        <f>VLOOKUP(CONCATENATE($M887,$N887,$T887),Oferta!$B$2:$Q$360,12,FALSE)</f>
        <v>#N/A</v>
      </c>
      <c r="X887" s="22">
        <v>2</v>
      </c>
      <c r="Y887" s="23" t="e">
        <f>VLOOKUP(CONCATENATE($W887,$X887),Mtz_Horarios!$E$2:$H$92,2,FALSE)</f>
        <v>#N/A</v>
      </c>
      <c r="Z887" s="23" t="e">
        <f>VLOOKUP(CONCATENATE($W887,$X887),Mtz_Horarios!$E$2:$H$92,3,FALSE)</f>
        <v>#N/A</v>
      </c>
      <c r="AA887" s="24" t="e">
        <f>VLOOKUP(CONCATENATE($W887,$X887),Mtz_Horarios!$E$2:$H$92,4,FALSE)</f>
        <v>#N/A</v>
      </c>
      <c r="AB887" s="20" t="e">
        <f>VLOOKUP(CONCATENATE($M887,$N887,$T887),Oferta!$B$2:$Q$360,16,FALSE)</f>
        <v>#N/A</v>
      </c>
      <c r="AC887" s="20" t="e">
        <f>VLOOKUP(CONCATENATE($M887,$N887,$T887),Oferta!$B$2:$Q$360,15,FALSE)</f>
        <v>#N/A</v>
      </c>
      <c r="AI887" s="5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12"/>
      <c r="AW887" s="12"/>
    </row>
    <row r="888" spans="1:49" ht="15" hidden="1" customHeight="1">
      <c r="A888" s="12"/>
      <c r="B888" s="12"/>
      <c r="C888" s="12"/>
      <c r="D888" s="12"/>
      <c r="E888" s="12"/>
      <c r="F888" s="12"/>
      <c r="G888" s="12"/>
      <c r="H888" s="12" t="e">
        <f t="shared" si="12"/>
        <v>#N/A</v>
      </c>
      <c r="I888" s="12" t="e">
        <f>VLOOKUP(CONCATENATE(N888,T888),Simulador!$H$26:$H$33,1,FALSE)</f>
        <v>#N/A</v>
      </c>
      <c r="J888" s="12" t="e">
        <f t="shared" si="13"/>
        <v>#N/A</v>
      </c>
      <c r="K888" s="13" t="e">
        <f t="shared" si="14"/>
        <v>#N/A</v>
      </c>
      <c r="L888" s="12" t="e">
        <f t="shared" si="15"/>
        <v>#N/A</v>
      </c>
      <c r="M888" s="14" t="s">
        <v>25</v>
      </c>
      <c r="N888" s="3" t="s">
        <v>46</v>
      </c>
      <c r="O888" s="20" t="str">
        <f>VLOOKUP(CONCATENATE($M888,$N888),Curriculos!$A$2:$J$332,4,FALSE)</f>
        <v>ESTATÍSTICA APLICADA I</v>
      </c>
      <c r="P888" s="21" t="str">
        <f>VLOOKUP(CONCATENATE($M888,$N888),Curriculos!$A$2:$J$332,5,FALSE)</f>
        <v>OB</v>
      </c>
      <c r="Q888" s="21" t="e">
        <f>VLOOKUP($N888,Oferta!$D$2:$P$100,5,FALSE)</f>
        <v>#N/A</v>
      </c>
      <c r="R888" s="21">
        <f>VLOOKUP(CONCATENATE($M888,$N888),Curriculos!$A$2:$J$332,8,FALSE)</f>
        <v>60</v>
      </c>
      <c r="S888" s="5" t="s">
        <v>33</v>
      </c>
      <c r="T888" s="22" t="s">
        <v>27</v>
      </c>
      <c r="U888" s="21" t="str">
        <f>VLOOKUP(CONCATENATE($M888,$N888),Curriculos!$A$2:$J$332,10,FALSE)</f>
        <v>DCET</v>
      </c>
      <c r="V888" s="20" t="e">
        <f>VLOOKUP(CONCATENATE($M888,$N888,$T888),Oferta!$B$2:$R$360,17,FALSE)</f>
        <v>#N/A</v>
      </c>
      <c r="W888" s="20" t="e">
        <f>VLOOKUP(CONCATENATE($M888,$N888,$T888),Oferta!$B$2:$Q$360,12,FALSE)</f>
        <v>#N/A</v>
      </c>
      <c r="X888" s="22">
        <v>3</v>
      </c>
      <c r="Y888" s="23" t="e">
        <f>VLOOKUP(CONCATENATE($W888,$X888),Mtz_Horarios!$E$2:$H$92,2,FALSE)</f>
        <v>#N/A</v>
      </c>
      <c r="Z888" s="23" t="e">
        <f>VLOOKUP(CONCATENATE($W888,$X888),Mtz_Horarios!$E$2:$H$92,3,FALSE)</f>
        <v>#N/A</v>
      </c>
      <c r="AA888" s="24" t="e">
        <f>VLOOKUP(CONCATENATE($W888,$X888),Mtz_Horarios!$E$2:$H$92,4,FALSE)</f>
        <v>#N/A</v>
      </c>
      <c r="AB888" s="20" t="e">
        <f>VLOOKUP(CONCATENATE($M888,$N888,$T888),Oferta!$B$2:$Q$360,16,FALSE)</f>
        <v>#N/A</v>
      </c>
      <c r="AC888" s="20" t="e">
        <f>VLOOKUP(CONCATENATE($M888,$N888,$T888),Oferta!$B$2:$Q$360,15,FALSE)</f>
        <v>#N/A</v>
      </c>
      <c r="AI888" s="5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12"/>
      <c r="AW888" s="12"/>
    </row>
    <row r="889" spans="1:49" ht="15" hidden="1" customHeight="1">
      <c r="A889" s="12"/>
      <c r="B889" s="12"/>
      <c r="C889" s="12"/>
      <c r="D889" s="12"/>
      <c r="E889" s="12"/>
      <c r="F889" s="12"/>
      <c r="G889" s="12"/>
      <c r="H889" s="12" t="e">
        <f t="shared" si="12"/>
        <v>#N/A</v>
      </c>
      <c r="I889" s="12" t="e">
        <f>VLOOKUP(CONCATENATE(N889,T889),Simulador!$H$26:$H$33,1,FALSE)</f>
        <v>#N/A</v>
      </c>
      <c r="J889" s="12" t="e">
        <f t="shared" si="13"/>
        <v>#N/A</v>
      </c>
      <c r="K889" s="13" t="e">
        <f t="shared" si="14"/>
        <v>#N/A</v>
      </c>
      <c r="L889" s="12" t="e">
        <f t="shared" si="15"/>
        <v>#N/A</v>
      </c>
      <c r="M889" s="14" t="s">
        <v>25</v>
      </c>
      <c r="N889" s="3" t="s">
        <v>46</v>
      </c>
      <c r="O889" s="20" t="str">
        <f>VLOOKUP(CONCATENATE($M889,$N889),Curriculos!$A$2:$J$332,4,FALSE)</f>
        <v>ESTATÍSTICA APLICADA I</v>
      </c>
      <c r="P889" s="21" t="str">
        <f>VLOOKUP(CONCATENATE($M889,$N889),Curriculos!$A$2:$J$332,5,FALSE)</f>
        <v>OB</v>
      </c>
      <c r="Q889" s="21" t="e">
        <f>VLOOKUP($N889,Oferta!$D$2:$P$100,5,FALSE)</f>
        <v>#N/A</v>
      </c>
      <c r="R889" s="21">
        <f>VLOOKUP(CONCATENATE($M889,$N889),Curriculos!$A$2:$J$332,8,FALSE)</f>
        <v>60</v>
      </c>
      <c r="S889" s="5" t="s">
        <v>33</v>
      </c>
      <c r="T889" s="22" t="s">
        <v>27</v>
      </c>
      <c r="U889" s="21" t="str">
        <f>VLOOKUP(CONCATENATE($M889,$N889),Curriculos!$A$2:$J$332,10,FALSE)</f>
        <v>DCET</v>
      </c>
      <c r="V889" s="20" t="e">
        <f>VLOOKUP(CONCATENATE($M889,$N889,$T889),Oferta!$B$2:$R$360,17,FALSE)</f>
        <v>#N/A</v>
      </c>
      <c r="W889" s="20" t="e">
        <f>VLOOKUP(CONCATENATE($M889,$N889,$T889),Oferta!$B$2:$Q$360,12,FALSE)</f>
        <v>#N/A</v>
      </c>
      <c r="X889" s="22">
        <v>4</v>
      </c>
      <c r="Y889" s="23" t="e">
        <f>VLOOKUP(CONCATENATE($W889,$X889),Mtz_Horarios!$E$2:$H$92,2,FALSE)</f>
        <v>#N/A</v>
      </c>
      <c r="Z889" s="23" t="e">
        <f>VLOOKUP(CONCATENATE($W889,$X889),Mtz_Horarios!$E$2:$H$92,3,FALSE)</f>
        <v>#N/A</v>
      </c>
      <c r="AA889" s="24" t="e">
        <f>VLOOKUP(CONCATENATE($W889,$X889),Mtz_Horarios!$E$2:$H$92,4,FALSE)</f>
        <v>#N/A</v>
      </c>
      <c r="AB889" s="20" t="e">
        <f>VLOOKUP(CONCATENATE($M889,$N889,$T889),Oferta!$B$2:$Q$360,16,FALSE)</f>
        <v>#N/A</v>
      </c>
      <c r="AC889" s="20" t="e">
        <f>VLOOKUP(CONCATENATE($M889,$N889,$T889),Oferta!$B$2:$Q$360,15,FALSE)</f>
        <v>#N/A</v>
      </c>
      <c r="AI889" s="5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12"/>
      <c r="AW889" s="12"/>
    </row>
    <row r="890" spans="1:49" ht="15" hidden="1" customHeight="1">
      <c r="A890" s="12"/>
      <c r="B890" s="12"/>
      <c r="C890" s="12"/>
      <c r="D890" s="12"/>
      <c r="E890" s="12"/>
      <c r="F890" s="12"/>
      <c r="G890" s="12"/>
      <c r="H890" s="12" t="e">
        <f t="shared" si="12"/>
        <v>#N/A</v>
      </c>
      <c r="I890" s="12" t="e">
        <f>VLOOKUP(CONCATENATE(N890,T890),Simulador!$H$26:$H$33,1,FALSE)</f>
        <v>#N/A</v>
      </c>
      <c r="J890" s="12" t="e">
        <f t="shared" si="13"/>
        <v>#N/A</v>
      </c>
      <c r="K890" s="13" t="e">
        <f t="shared" si="14"/>
        <v>#N/A</v>
      </c>
      <c r="L890" s="12" t="e">
        <f t="shared" si="15"/>
        <v>#N/A</v>
      </c>
      <c r="M890" s="14" t="s">
        <v>22</v>
      </c>
      <c r="N890" s="3" t="s">
        <v>46</v>
      </c>
      <c r="O890" s="15" t="str">
        <f>VLOOKUP(CONCATENATE($M890,$N890),Curriculos!$A$2:$J$332,4,FALSE)</f>
        <v>ESTATÍSTICA APLICADA I</v>
      </c>
      <c r="P890" s="16" t="str">
        <f>VLOOKUP(CONCATENATE($M890,$N890),Curriculos!$A$2:$J$332,5,FALSE)</f>
        <v>OB</v>
      </c>
      <c r="Q890" s="16" t="e">
        <f>VLOOKUP($N890,Oferta!$D$2:$P$100,5,FALSE)</f>
        <v>#N/A</v>
      </c>
      <c r="R890" s="16">
        <f>VLOOKUP(CONCATENATE($M890,$N890),Curriculos!$A$2:$J$332,8,FALSE)</f>
        <v>60</v>
      </c>
      <c r="S890" s="17" t="s">
        <v>33</v>
      </c>
      <c r="T890" s="17" t="s">
        <v>40</v>
      </c>
      <c r="U890" s="16" t="str">
        <f>VLOOKUP(CONCATENATE($M890,$N890),Curriculos!$A$2:$J$332,10,FALSE)</f>
        <v>DCET</v>
      </c>
      <c r="V890" s="15" t="e">
        <f>VLOOKUP(CONCATENATE($M890,$N890,$T890),Oferta!$B$2:$R$360,17,FALSE)</f>
        <v>#N/A</v>
      </c>
      <c r="W890" s="15" t="e">
        <f>VLOOKUP(CONCATENATE($M890,$N890,$T890),Oferta!$B$2:$Q$360,12,FALSE)</f>
        <v>#N/A</v>
      </c>
      <c r="X890" s="17">
        <v>1</v>
      </c>
      <c r="Y890" s="18" t="e">
        <f>VLOOKUP(CONCATENATE($W890,$X890),Mtz_Horarios!$E$2:$H$92,2,FALSE)</f>
        <v>#N/A</v>
      </c>
      <c r="Z890" s="18" t="e">
        <f>VLOOKUP(CONCATENATE($W890,$X890),Mtz_Horarios!$E$2:$H$92,3,FALSE)</f>
        <v>#N/A</v>
      </c>
      <c r="AA890" s="19" t="e">
        <f>VLOOKUP(CONCATENATE($W890,$X890),Mtz_Horarios!$E$2:$H$92,4,FALSE)</f>
        <v>#N/A</v>
      </c>
      <c r="AB890" s="15" t="e">
        <f>VLOOKUP(CONCATENATE($M890,$N890,$T890),Oferta!$B$2:$Q$360,16,FALSE)</f>
        <v>#N/A</v>
      </c>
      <c r="AC890" s="15" t="e">
        <f>VLOOKUP(CONCATENATE($M890,$N890,$T890),Oferta!$B$2:$Q$360,15,FALSE)</f>
        <v>#N/A</v>
      </c>
      <c r="AI890" s="5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12"/>
      <c r="AW890" s="12"/>
    </row>
    <row r="891" spans="1:49" ht="15" hidden="1" customHeight="1">
      <c r="A891" s="12"/>
      <c r="B891" s="12"/>
      <c r="C891" s="12"/>
      <c r="D891" s="12"/>
      <c r="E891" s="12"/>
      <c r="F891" s="12"/>
      <c r="G891" s="12"/>
      <c r="H891" s="12" t="e">
        <f t="shared" si="12"/>
        <v>#N/A</v>
      </c>
      <c r="I891" s="12" t="e">
        <f>VLOOKUP(CONCATENATE(N891,T891),Simulador!$H$26:$H$33,1,FALSE)</f>
        <v>#N/A</v>
      </c>
      <c r="J891" s="12" t="e">
        <f t="shared" si="13"/>
        <v>#N/A</v>
      </c>
      <c r="K891" s="13" t="e">
        <f t="shared" si="14"/>
        <v>#N/A</v>
      </c>
      <c r="L891" s="12" t="e">
        <f t="shared" si="15"/>
        <v>#N/A</v>
      </c>
      <c r="M891" s="14" t="s">
        <v>22</v>
      </c>
      <c r="N891" s="3" t="s">
        <v>46</v>
      </c>
      <c r="O891" s="15" t="str">
        <f>VLOOKUP(CONCATENATE($M891,$N891),Curriculos!$A$2:$J$332,4,FALSE)</f>
        <v>ESTATÍSTICA APLICADA I</v>
      </c>
      <c r="P891" s="16" t="str">
        <f>VLOOKUP(CONCATENATE($M891,$N891),Curriculos!$A$2:$J$332,5,FALSE)</f>
        <v>OB</v>
      </c>
      <c r="Q891" s="16" t="e">
        <f>VLOOKUP($N891,Oferta!$D$2:$P$100,5,FALSE)</f>
        <v>#N/A</v>
      </c>
      <c r="R891" s="16">
        <f>VLOOKUP(CONCATENATE($M891,$N891),Curriculos!$A$2:$J$332,8,FALSE)</f>
        <v>60</v>
      </c>
      <c r="S891" s="17" t="s">
        <v>33</v>
      </c>
      <c r="T891" s="17" t="s">
        <v>40</v>
      </c>
      <c r="U891" s="16" t="str">
        <f>VLOOKUP(CONCATENATE($M891,$N891),Curriculos!$A$2:$J$332,10,FALSE)</f>
        <v>DCET</v>
      </c>
      <c r="V891" s="15" t="e">
        <f>VLOOKUP(CONCATENATE($M891,$N891,$T891),Oferta!$B$2:$R$360,17,FALSE)</f>
        <v>#N/A</v>
      </c>
      <c r="W891" s="15" t="e">
        <f>VLOOKUP(CONCATENATE($M891,$N891,$T891),Oferta!$B$2:$Q$360,12,FALSE)</f>
        <v>#N/A</v>
      </c>
      <c r="X891" s="17">
        <v>2</v>
      </c>
      <c r="Y891" s="18" t="e">
        <f>VLOOKUP(CONCATENATE($W891,$X891),Mtz_Horarios!$E$2:$H$92,2,FALSE)</f>
        <v>#N/A</v>
      </c>
      <c r="Z891" s="18" t="e">
        <f>VLOOKUP(CONCATENATE($W891,$X891),Mtz_Horarios!$E$2:$H$92,3,FALSE)</f>
        <v>#N/A</v>
      </c>
      <c r="AA891" s="19" t="e">
        <f>VLOOKUP(CONCATENATE($W891,$X891),Mtz_Horarios!$E$2:$H$92,4,FALSE)</f>
        <v>#N/A</v>
      </c>
      <c r="AB891" s="15" t="e">
        <f>VLOOKUP(CONCATENATE($M891,$N891,$T891),Oferta!$B$2:$Q$360,16,FALSE)</f>
        <v>#N/A</v>
      </c>
      <c r="AC891" s="15" t="e">
        <f>VLOOKUP(CONCATENATE($M891,$N891,$T891),Oferta!$B$2:$Q$360,15,FALSE)</f>
        <v>#N/A</v>
      </c>
      <c r="AI891" s="5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12"/>
      <c r="AW891" s="12"/>
    </row>
    <row r="892" spans="1:49" ht="15" hidden="1" customHeight="1">
      <c r="A892" s="12"/>
      <c r="B892" s="12"/>
      <c r="C892" s="12"/>
      <c r="D892" s="12"/>
      <c r="E892" s="12"/>
      <c r="F892" s="12"/>
      <c r="G892" s="12"/>
      <c r="H892" s="12" t="e">
        <f t="shared" si="12"/>
        <v>#N/A</v>
      </c>
      <c r="I892" s="12" t="e">
        <f>VLOOKUP(CONCATENATE(N892,T892),Simulador!$H$26:$H$33,1,FALSE)</f>
        <v>#N/A</v>
      </c>
      <c r="J892" s="12" t="e">
        <f t="shared" si="13"/>
        <v>#N/A</v>
      </c>
      <c r="K892" s="13" t="e">
        <f t="shared" si="14"/>
        <v>#N/A</v>
      </c>
      <c r="L892" s="12" t="e">
        <f t="shared" si="15"/>
        <v>#N/A</v>
      </c>
      <c r="M892" s="14" t="s">
        <v>22</v>
      </c>
      <c r="N892" s="3" t="s">
        <v>46</v>
      </c>
      <c r="O892" s="15" t="str">
        <f>VLOOKUP(CONCATENATE($M892,$N892),Curriculos!$A$2:$J$332,4,FALSE)</f>
        <v>ESTATÍSTICA APLICADA I</v>
      </c>
      <c r="P892" s="16" t="str">
        <f>VLOOKUP(CONCATENATE($M892,$N892),Curriculos!$A$2:$J$332,5,FALSE)</f>
        <v>OB</v>
      </c>
      <c r="Q892" s="16" t="e">
        <f>VLOOKUP($N892,Oferta!$D$2:$P$100,5,FALSE)</f>
        <v>#N/A</v>
      </c>
      <c r="R892" s="16">
        <f>VLOOKUP(CONCATENATE($M892,$N892),Curriculos!$A$2:$J$332,8,FALSE)</f>
        <v>60</v>
      </c>
      <c r="S892" s="17" t="s">
        <v>33</v>
      </c>
      <c r="T892" s="17" t="s">
        <v>40</v>
      </c>
      <c r="U892" s="16" t="str">
        <f>VLOOKUP(CONCATENATE($M892,$N892),Curriculos!$A$2:$J$332,10,FALSE)</f>
        <v>DCET</v>
      </c>
      <c r="V892" s="15" t="e">
        <f>VLOOKUP(CONCATENATE($M892,$N892,$T892),Oferta!$B$2:$R$360,17,FALSE)</f>
        <v>#N/A</v>
      </c>
      <c r="W892" s="15" t="e">
        <f>VLOOKUP(CONCATENATE($M892,$N892,$T892),Oferta!$B$2:$Q$360,12,FALSE)</f>
        <v>#N/A</v>
      </c>
      <c r="X892" s="17">
        <v>3</v>
      </c>
      <c r="Y892" s="18" t="e">
        <f>VLOOKUP(CONCATENATE($W892,$X892),Mtz_Horarios!$E$2:$H$92,2,FALSE)</f>
        <v>#N/A</v>
      </c>
      <c r="Z892" s="18" t="e">
        <f>VLOOKUP(CONCATENATE($W892,$X892),Mtz_Horarios!$E$2:$H$92,3,FALSE)</f>
        <v>#N/A</v>
      </c>
      <c r="AA892" s="19" t="e">
        <f>VLOOKUP(CONCATENATE($W892,$X892),Mtz_Horarios!$E$2:$H$92,4,FALSE)</f>
        <v>#N/A</v>
      </c>
      <c r="AB892" s="15" t="e">
        <f>VLOOKUP(CONCATENATE($M892,$N892,$T892),Oferta!$B$2:$Q$360,16,FALSE)</f>
        <v>#N/A</v>
      </c>
      <c r="AC892" s="15" t="e">
        <f>VLOOKUP(CONCATENATE($M892,$N892,$T892),Oferta!$B$2:$Q$360,15,FALSE)</f>
        <v>#N/A</v>
      </c>
      <c r="AI892" s="5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12"/>
      <c r="AW892" s="12"/>
    </row>
    <row r="893" spans="1:49" ht="15" hidden="1" customHeight="1">
      <c r="A893" s="12"/>
      <c r="B893" s="12"/>
      <c r="C893" s="12"/>
      <c r="D893" s="12"/>
      <c r="E893" s="12"/>
      <c r="F893" s="12"/>
      <c r="G893" s="12"/>
      <c r="H893" s="12" t="e">
        <f t="shared" si="12"/>
        <v>#N/A</v>
      </c>
      <c r="I893" s="12" t="e">
        <f>VLOOKUP(CONCATENATE(N893,T893),Simulador!$H$26:$H$33,1,FALSE)</f>
        <v>#N/A</v>
      </c>
      <c r="J893" s="12" t="e">
        <f t="shared" si="13"/>
        <v>#N/A</v>
      </c>
      <c r="K893" s="13" t="e">
        <f t="shared" si="14"/>
        <v>#N/A</v>
      </c>
      <c r="L893" s="12" t="e">
        <f t="shared" si="15"/>
        <v>#N/A</v>
      </c>
      <c r="M893" s="14" t="s">
        <v>22</v>
      </c>
      <c r="N893" s="3" t="s">
        <v>46</v>
      </c>
      <c r="O893" s="15" t="str">
        <f>VLOOKUP(CONCATENATE($M893,$N893),Curriculos!$A$2:$J$332,4,FALSE)</f>
        <v>ESTATÍSTICA APLICADA I</v>
      </c>
      <c r="P893" s="16" t="str">
        <f>VLOOKUP(CONCATENATE($M893,$N893),Curriculos!$A$2:$J$332,5,FALSE)</f>
        <v>OB</v>
      </c>
      <c r="Q893" s="16" t="e">
        <f>VLOOKUP($N893,Oferta!$D$2:$P$100,5,FALSE)</f>
        <v>#N/A</v>
      </c>
      <c r="R893" s="16">
        <f>VLOOKUP(CONCATENATE($M893,$N893),Curriculos!$A$2:$J$332,8,FALSE)</f>
        <v>60</v>
      </c>
      <c r="S893" s="17" t="s">
        <v>33</v>
      </c>
      <c r="T893" s="17" t="s">
        <v>40</v>
      </c>
      <c r="U893" s="16" t="str">
        <f>VLOOKUP(CONCATENATE($M893,$N893),Curriculos!$A$2:$J$332,10,FALSE)</f>
        <v>DCET</v>
      </c>
      <c r="V893" s="15" t="e">
        <f>VLOOKUP(CONCATENATE($M893,$N893,$T893),Oferta!$B$2:$R$360,17,FALSE)</f>
        <v>#N/A</v>
      </c>
      <c r="W893" s="15" t="e">
        <f>VLOOKUP(CONCATENATE($M893,$N893,$T893),Oferta!$B$2:$Q$360,12,FALSE)</f>
        <v>#N/A</v>
      </c>
      <c r="X893" s="17">
        <v>4</v>
      </c>
      <c r="Y893" s="18" t="e">
        <f>VLOOKUP(CONCATENATE($W893,$X893),Mtz_Horarios!$E$2:$H$92,2,FALSE)</f>
        <v>#N/A</v>
      </c>
      <c r="Z893" s="18" t="e">
        <f>VLOOKUP(CONCATENATE($W893,$X893),Mtz_Horarios!$E$2:$H$92,3,FALSE)</f>
        <v>#N/A</v>
      </c>
      <c r="AA893" s="19" t="e">
        <f>VLOOKUP(CONCATENATE($W893,$X893),Mtz_Horarios!$E$2:$H$92,4,FALSE)</f>
        <v>#N/A</v>
      </c>
      <c r="AB893" s="15" t="e">
        <f>VLOOKUP(CONCATENATE($M893,$N893,$T893),Oferta!$B$2:$Q$360,16,FALSE)</f>
        <v>#N/A</v>
      </c>
      <c r="AC893" s="15" t="e">
        <f>VLOOKUP(CONCATENATE($M893,$N893,$T893),Oferta!$B$2:$Q$360,15,FALSE)</f>
        <v>#N/A</v>
      </c>
      <c r="AI893" s="5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12"/>
      <c r="AW893" s="12"/>
    </row>
    <row r="894" spans="1:49" ht="15" hidden="1" customHeight="1">
      <c r="A894" s="12"/>
      <c r="B894" s="12"/>
      <c r="C894" s="12"/>
      <c r="D894" s="12"/>
      <c r="E894" s="12"/>
      <c r="F894" s="12"/>
      <c r="G894" s="12"/>
      <c r="H894" s="12" t="e">
        <f t="shared" si="12"/>
        <v>#N/A</v>
      </c>
      <c r="I894" s="12" t="e">
        <f>VLOOKUP(CONCATENATE(N894,T894),Simulador!$H$26:$H$33,1,FALSE)</f>
        <v>#N/A</v>
      </c>
      <c r="J894" s="12" t="e">
        <f t="shared" si="13"/>
        <v>#N/A</v>
      </c>
      <c r="K894" s="13" t="e">
        <f t="shared" si="14"/>
        <v>#N/A</v>
      </c>
      <c r="L894" s="12" t="e">
        <f t="shared" si="15"/>
        <v>#N/A</v>
      </c>
      <c r="M894" s="14" t="s">
        <v>31</v>
      </c>
      <c r="N894" s="3" t="s">
        <v>69</v>
      </c>
      <c r="O894" s="20" t="str">
        <f>VLOOKUP(CONCATENATE($M894,$N894),Curriculos!$A$2:$J$332,4,FALSE)</f>
        <v>ESTATÍSTICA APLICADA II</v>
      </c>
      <c r="P894" s="21" t="str">
        <f>VLOOKUP(CONCATENATE($M894,$N894),Curriculos!$A$2:$J$332,5,FALSE)</f>
        <v>OB</v>
      </c>
      <c r="Q894" s="21" t="e">
        <f>VLOOKUP($N894,Oferta!$D$2:$P$100,5,FALSE)</f>
        <v>#N/A</v>
      </c>
      <c r="R894" s="21">
        <f>VLOOKUP(CONCATENATE($M894,$N894),Curriculos!$A$2:$J$332,8,FALSE)</f>
        <v>60</v>
      </c>
      <c r="S894" s="5" t="s">
        <v>33</v>
      </c>
      <c r="T894" s="22" t="s">
        <v>24</v>
      </c>
      <c r="U894" s="21" t="str">
        <f>VLOOKUP(CONCATENATE($M894,$N894),Curriculos!$A$2:$J$332,10,FALSE)</f>
        <v>DCET</v>
      </c>
      <c r="V894" s="20" t="e">
        <f>VLOOKUP(CONCATENATE($M894,$N894,$T894),Oferta!$B$2:$R$360,17,FALSE)</f>
        <v>#N/A</v>
      </c>
      <c r="W894" s="20" t="e">
        <f>VLOOKUP(CONCATENATE($M894,$N894,$T894),Oferta!$B$2:$Q$360,12,FALSE)</f>
        <v>#N/A</v>
      </c>
      <c r="X894" s="22">
        <v>1</v>
      </c>
      <c r="Y894" s="23" t="e">
        <f>VLOOKUP(CONCATENATE($W894,$X894),Mtz_Horarios!$E$2:$H$92,2,FALSE)</f>
        <v>#N/A</v>
      </c>
      <c r="Z894" s="23" t="e">
        <f>VLOOKUP(CONCATENATE($W894,$X894),Mtz_Horarios!$E$2:$H$92,3,FALSE)</f>
        <v>#N/A</v>
      </c>
      <c r="AA894" s="24" t="e">
        <f>VLOOKUP(CONCATENATE($W894,$X894),Mtz_Horarios!$E$2:$H$92,4,FALSE)</f>
        <v>#N/A</v>
      </c>
      <c r="AB894" s="20" t="e">
        <f>VLOOKUP(CONCATENATE($M894,$N894,$T894),Oferta!$B$2:$Q$360,16,FALSE)</f>
        <v>#N/A</v>
      </c>
      <c r="AC894" s="20" t="e">
        <f>VLOOKUP(CONCATENATE($M894,$N894,$T894),Oferta!$B$2:$Q$360,15,FALSE)</f>
        <v>#N/A</v>
      </c>
      <c r="AI894" s="5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12"/>
      <c r="AW894" s="12"/>
    </row>
    <row r="895" spans="1:49" ht="15" hidden="1" customHeight="1">
      <c r="A895" s="12"/>
      <c r="B895" s="12"/>
      <c r="C895" s="12"/>
      <c r="D895" s="12"/>
      <c r="E895" s="12"/>
      <c r="F895" s="12"/>
      <c r="G895" s="12"/>
      <c r="H895" s="12" t="e">
        <f t="shared" si="12"/>
        <v>#N/A</v>
      </c>
      <c r="I895" s="12" t="e">
        <f>VLOOKUP(CONCATENATE(N895,T895),Simulador!$H$26:$H$33,1,FALSE)</f>
        <v>#N/A</v>
      </c>
      <c r="J895" s="12" t="e">
        <f t="shared" si="13"/>
        <v>#N/A</v>
      </c>
      <c r="K895" s="13" t="e">
        <f t="shared" si="14"/>
        <v>#N/A</v>
      </c>
      <c r="L895" s="12" t="e">
        <f t="shared" si="15"/>
        <v>#N/A</v>
      </c>
      <c r="M895" s="14" t="s">
        <v>31</v>
      </c>
      <c r="N895" s="3" t="s">
        <v>69</v>
      </c>
      <c r="O895" s="20" t="str">
        <f>VLOOKUP(CONCATENATE($M895,$N895),Curriculos!$A$2:$J$332,4,FALSE)</f>
        <v>ESTATÍSTICA APLICADA II</v>
      </c>
      <c r="P895" s="21" t="str">
        <f>VLOOKUP(CONCATENATE($M895,$N895),Curriculos!$A$2:$J$332,5,FALSE)</f>
        <v>OB</v>
      </c>
      <c r="Q895" s="21" t="e">
        <f>VLOOKUP($N895,Oferta!$D$2:$P$100,5,FALSE)</f>
        <v>#N/A</v>
      </c>
      <c r="R895" s="21">
        <f>VLOOKUP(CONCATENATE($M895,$N895),Curriculos!$A$2:$J$332,8,FALSE)</f>
        <v>60</v>
      </c>
      <c r="S895" s="5" t="s">
        <v>33</v>
      </c>
      <c r="T895" s="22" t="s">
        <v>24</v>
      </c>
      <c r="U895" s="21" t="str">
        <f>VLOOKUP(CONCATENATE($M895,$N895),Curriculos!$A$2:$J$332,10,FALSE)</f>
        <v>DCET</v>
      </c>
      <c r="V895" s="20" t="e">
        <f>VLOOKUP(CONCATENATE($M895,$N895,$T895),Oferta!$B$2:$R$360,17,FALSE)</f>
        <v>#N/A</v>
      </c>
      <c r="W895" s="20" t="e">
        <f>VLOOKUP(CONCATENATE($M895,$N895,$T895),Oferta!$B$2:$Q$360,12,FALSE)</f>
        <v>#N/A</v>
      </c>
      <c r="X895" s="22">
        <v>2</v>
      </c>
      <c r="Y895" s="23" t="e">
        <f>VLOOKUP(CONCATENATE($W895,$X895),Mtz_Horarios!$E$2:$H$92,2,FALSE)</f>
        <v>#N/A</v>
      </c>
      <c r="Z895" s="23" t="e">
        <f>VLOOKUP(CONCATENATE($W895,$X895),Mtz_Horarios!$E$2:$H$92,3,FALSE)</f>
        <v>#N/A</v>
      </c>
      <c r="AA895" s="24" t="e">
        <f>VLOOKUP(CONCATENATE($W895,$X895),Mtz_Horarios!$E$2:$H$92,4,FALSE)</f>
        <v>#N/A</v>
      </c>
      <c r="AB895" s="20" t="e">
        <f>VLOOKUP(CONCATENATE($M895,$N895,$T895),Oferta!$B$2:$Q$360,16,FALSE)</f>
        <v>#N/A</v>
      </c>
      <c r="AC895" s="20" t="e">
        <f>VLOOKUP(CONCATENATE($M895,$N895,$T895),Oferta!$B$2:$Q$360,15,FALSE)</f>
        <v>#N/A</v>
      </c>
      <c r="AI895" s="5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12"/>
      <c r="AW895" s="12"/>
    </row>
    <row r="896" spans="1:49" ht="15" hidden="1" customHeight="1">
      <c r="A896" s="12"/>
      <c r="B896" s="12"/>
      <c r="C896" s="12"/>
      <c r="D896" s="12"/>
      <c r="E896" s="12"/>
      <c r="F896" s="12"/>
      <c r="G896" s="12"/>
      <c r="H896" s="12" t="e">
        <f t="shared" si="12"/>
        <v>#N/A</v>
      </c>
      <c r="I896" s="12" t="e">
        <f>VLOOKUP(CONCATENATE(N896,T896),Simulador!$H$26:$H$33,1,FALSE)</f>
        <v>#N/A</v>
      </c>
      <c r="J896" s="12" t="e">
        <f t="shared" si="13"/>
        <v>#N/A</v>
      </c>
      <c r="K896" s="13" t="e">
        <f t="shared" si="14"/>
        <v>#N/A</v>
      </c>
      <c r="L896" s="12" t="e">
        <f t="shared" si="15"/>
        <v>#N/A</v>
      </c>
      <c r="M896" s="14" t="s">
        <v>31</v>
      </c>
      <c r="N896" s="3" t="s">
        <v>69</v>
      </c>
      <c r="O896" s="20" t="str">
        <f>VLOOKUP(CONCATENATE($M896,$N896),Curriculos!$A$2:$J$332,4,FALSE)</f>
        <v>ESTATÍSTICA APLICADA II</v>
      </c>
      <c r="P896" s="21" t="str">
        <f>VLOOKUP(CONCATENATE($M896,$N896),Curriculos!$A$2:$J$332,5,FALSE)</f>
        <v>OB</v>
      </c>
      <c r="Q896" s="21" t="e">
        <f>VLOOKUP($N896,Oferta!$D$2:$P$100,5,FALSE)</f>
        <v>#N/A</v>
      </c>
      <c r="R896" s="21">
        <f>VLOOKUP(CONCATENATE($M896,$N896),Curriculos!$A$2:$J$332,8,FALSE)</f>
        <v>60</v>
      </c>
      <c r="S896" s="5" t="s">
        <v>33</v>
      </c>
      <c r="T896" s="22" t="s">
        <v>24</v>
      </c>
      <c r="U896" s="21" t="str">
        <f>VLOOKUP(CONCATENATE($M896,$N896),Curriculos!$A$2:$J$332,10,FALSE)</f>
        <v>DCET</v>
      </c>
      <c r="V896" s="20" t="e">
        <f>VLOOKUP(CONCATENATE($M896,$N896,$T896),Oferta!$B$2:$R$360,17,FALSE)</f>
        <v>#N/A</v>
      </c>
      <c r="W896" s="20" t="e">
        <f>VLOOKUP(CONCATENATE($M896,$N896,$T896),Oferta!$B$2:$Q$360,12,FALSE)</f>
        <v>#N/A</v>
      </c>
      <c r="X896" s="22">
        <v>3</v>
      </c>
      <c r="Y896" s="23" t="e">
        <f>VLOOKUP(CONCATENATE($W896,$X896),Mtz_Horarios!$E$2:$H$92,2,FALSE)</f>
        <v>#N/A</v>
      </c>
      <c r="Z896" s="23" t="e">
        <f>VLOOKUP(CONCATENATE($W896,$X896),Mtz_Horarios!$E$2:$H$92,3,FALSE)</f>
        <v>#N/A</v>
      </c>
      <c r="AA896" s="24" t="e">
        <f>VLOOKUP(CONCATENATE($W896,$X896),Mtz_Horarios!$E$2:$H$92,4,FALSE)</f>
        <v>#N/A</v>
      </c>
      <c r="AB896" s="20" t="e">
        <f>VLOOKUP(CONCATENATE($M896,$N896,$T896),Oferta!$B$2:$Q$360,16,FALSE)</f>
        <v>#N/A</v>
      </c>
      <c r="AC896" s="20" t="e">
        <f>VLOOKUP(CONCATENATE($M896,$N896,$T896),Oferta!$B$2:$Q$360,15,FALSE)</f>
        <v>#N/A</v>
      </c>
      <c r="AI896" s="5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12"/>
      <c r="AW896" s="12"/>
    </row>
    <row r="897" spans="1:49" ht="15" hidden="1" customHeight="1">
      <c r="A897" s="12"/>
      <c r="B897" s="12"/>
      <c r="C897" s="12"/>
      <c r="D897" s="12"/>
      <c r="E897" s="12"/>
      <c r="F897" s="12"/>
      <c r="G897" s="12"/>
      <c r="H897" s="12" t="e">
        <f t="shared" si="12"/>
        <v>#N/A</v>
      </c>
      <c r="I897" s="12" t="e">
        <f>VLOOKUP(CONCATENATE(N897,T897),Simulador!$H$26:$H$33,1,FALSE)</f>
        <v>#N/A</v>
      </c>
      <c r="J897" s="12" t="e">
        <f t="shared" si="13"/>
        <v>#N/A</v>
      </c>
      <c r="K897" s="13" t="e">
        <f t="shared" si="14"/>
        <v>#N/A</v>
      </c>
      <c r="L897" s="12" t="e">
        <f t="shared" si="15"/>
        <v>#N/A</v>
      </c>
      <c r="M897" s="14" t="s">
        <v>31</v>
      </c>
      <c r="N897" s="3" t="s">
        <v>69</v>
      </c>
      <c r="O897" s="20" t="str">
        <f>VLOOKUP(CONCATENATE($M897,$N897),Curriculos!$A$2:$J$332,4,FALSE)</f>
        <v>ESTATÍSTICA APLICADA II</v>
      </c>
      <c r="P897" s="21" t="str">
        <f>VLOOKUP(CONCATENATE($M897,$N897),Curriculos!$A$2:$J$332,5,FALSE)</f>
        <v>OB</v>
      </c>
      <c r="Q897" s="21" t="e">
        <f>VLOOKUP($N897,Oferta!$D$2:$P$100,5,FALSE)</f>
        <v>#N/A</v>
      </c>
      <c r="R897" s="21">
        <f>VLOOKUP(CONCATENATE($M897,$N897),Curriculos!$A$2:$J$332,8,FALSE)</f>
        <v>60</v>
      </c>
      <c r="S897" s="5" t="s">
        <v>33</v>
      </c>
      <c r="T897" s="22" t="s">
        <v>24</v>
      </c>
      <c r="U897" s="21" t="str">
        <f>VLOOKUP(CONCATENATE($M897,$N897),Curriculos!$A$2:$J$332,10,FALSE)</f>
        <v>DCET</v>
      </c>
      <c r="V897" s="20" t="e">
        <f>VLOOKUP(CONCATENATE($M897,$N897,$T897),Oferta!$B$2:$R$360,17,FALSE)</f>
        <v>#N/A</v>
      </c>
      <c r="W897" s="20" t="e">
        <f>VLOOKUP(CONCATENATE($M897,$N897,$T897),Oferta!$B$2:$Q$360,12,FALSE)</f>
        <v>#N/A</v>
      </c>
      <c r="X897" s="22">
        <v>4</v>
      </c>
      <c r="Y897" s="23" t="e">
        <f>VLOOKUP(CONCATENATE($W897,$X897),Mtz_Horarios!$E$2:$H$92,2,FALSE)</f>
        <v>#N/A</v>
      </c>
      <c r="Z897" s="23" t="e">
        <f>VLOOKUP(CONCATENATE($W897,$X897),Mtz_Horarios!$E$2:$H$92,3,FALSE)</f>
        <v>#N/A</v>
      </c>
      <c r="AA897" s="24" t="e">
        <f>VLOOKUP(CONCATENATE($W897,$X897),Mtz_Horarios!$E$2:$H$92,4,FALSE)</f>
        <v>#N/A</v>
      </c>
      <c r="AB897" s="20" t="e">
        <f>VLOOKUP(CONCATENATE($M897,$N897,$T897),Oferta!$B$2:$Q$360,16,FALSE)</f>
        <v>#N/A</v>
      </c>
      <c r="AC897" s="20" t="e">
        <f>VLOOKUP(CONCATENATE($M897,$N897,$T897),Oferta!$B$2:$Q$360,15,FALSE)</f>
        <v>#N/A</v>
      </c>
      <c r="AI897" s="5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12"/>
      <c r="AW897" s="12"/>
    </row>
    <row r="898" spans="1:49" ht="15" hidden="1" customHeight="1">
      <c r="A898" s="12"/>
      <c r="B898" s="12"/>
      <c r="C898" s="12"/>
      <c r="D898" s="12"/>
      <c r="E898" s="12"/>
      <c r="F898" s="12"/>
      <c r="G898" s="12"/>
      <c r="H898" s="12" t="e">
        <f t="shared" si="12"/>
        <v>#N/A</v>
      </c>
      <c r="I898" s="12" t="e">
        <f>VLOOKUP(CONCATENATE(N898,T898),Simulador!$H$26:$H$33,1,FALSE)</f>
        <v>#N/A</v>
      </c>
      <c r="J898" s="12" t="e">
        <f t="shared" si="13"/>
        <v>#N/A</v>
      </c>
      <c r="K898" s="13" t="e">
        <f t="shared" si="14"/>
        <v>#N/A</v>
      </c>
      <c r="L898" s="12" t="e">
        <f t="shared" si="15"/>
        <v>#N/A</v>
      </c>
      <c r="M898" s="14" t="s">
        <v>31</v>
      </c>
      <c r="N898" s="3" t="s">
        <v>69</v>
      </c>
      <c r="O898" s="20" t="str">
        <f>VLOOKUP(CONCATENATE($M898,$N898),Curriculos!$A$2:$J$332,4,FALSE)</f>
        <v>ESTATÍSTICA APLICADA II</v>
      </c>
      <c r="P898" s="21" t="str">
        <f>VLOOKUP(CONCATENATE($M898,$N898),Curriculos!$A$2:$J$332,5,FALSE)</f>
        <v>OB</v>
      </c>
      <c r="Q898" s="21" t="e">
        <f>VLOOKUP($N898,Oferta!$D$2:$P$100,5,FALSE)</f>
        <v>#N/A</v>
      </c>
      <c r="R898" s="21">
        <f>VLOOKUP(CONCATENATE($M898,$N898),Curriculos!$A$2:$J$332,8,FALSE)</f>
        <v>60</v>
      </c>
      <c r="S898" s="5" t="s">
        <v>33</v>
      </c>
      <c r="T898" s="22" t="s">
        <v>29</v>
      </c>
      <c r="U898" s="21" t="str">
        <f>VLOOKUP(CONCATENATE($M898,$N898),Curriculos!$A$2:$J$332,10,FALSE)</f>
        <v>DCET</v>
      </c>
      <c r="V898" s="20" t="e">
        <f>VLOOKUP(CONCATENATE($M898,$N898,$T898),Oferta!$B$2:$R$360,17,FALSE)</f>
        <v>#N/A</v>
      </c>
      <c r="W898" s="20" t="e">
        <f>VLOOKUP(CONCATENATE($M898,$N898,$T898),Oferta!$B$2:$Q$360,12,FALSE)</f>
        <v>#N/A</v>
      </c>
      <c r="X898" s="22">
        <v>1</v>
      </c>
      <c r="Y898" s="23" t="e">
        <f>VLOOKUP(CONCATENATE($W898,$X898),Mtz_Horarios!$E$2:$H$92,2,FALSE)</f>
        <v>#N/A</v>
      </c>
      <c r="Z898" s="23" t="e">
        <f>VLOOKUP(CONCATENATE($W898,$X898),Mtz_Horarios!$E$2:$H$92,3,FALSE)</f>
        <v>#N/A</v>
      </c>
      <c r="AA898" s="24" t="e">
        <f>VLOOKUP(CONCATENATE($W898,$X898),Mtz_Horarios!$E$2:$H$92,4,FALSE)</f>
        <v>#N/A</v>
      </c>
      <c r="AB898" s="20" t="e">
        <f>VLOOKUP(CONCATENATE($M898,$N898,$T898),Oferta!$B$2:$Q$360,16,FALSE)</f>
        <v>#N/A</v>
      </c>
      <c r="AC898" s="20" t="e">
        <f>VLOOKUP(CONCATENATE($M898,$N898,$T898),Oferta!$B$2:$Q$360,15,FALSE)</f>
        <v>#N/A</v>
      </c>
      <c r="AI898" s="5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12"/>
      <c r="AW898" s="12"/>
    </row>
    <row r="899" spans="1:49" ht="15" hidden="1" customHeight="1">
      <c r="A899" s="12"/>
      <c r="B899" s="12"/>
      <c r="C899" s="12"/>
      <c r="D899" s="12"/>
      <c r="E899" s="12"/>
      <c r="F899" s="12"/>
      <c r="G899" s="12"/>
      <c r="H899" s="12" t="e">
        <f t="shared" si="12"/>
        <v>#N/A</v>
      </c>
      <c r="I899" s="12" t="e">
        <f>VLOOKUP(CONCATENATE(N899,T899),Simulador!$H$26:$H$33,1,FALSE)</f>
        <v>#N/A</v>
      </c>
      <c r="J899" s="12" t="e">
        <f t="shared" si="13"/>
        <v>#N/A</v>
      </c>
      <c r="K899" s="13" t="e">
        <f t="shared" si="14"/>
        <v>#N/A</v>
      </c>
      <c r="L899" s="12" t="e">
        <f t="shared" si="15"/>
        <v>#N/A</v>
      </c>
      <c r="M899" s="14" t="s">
        <v>31</v>
      </c>
      <c r="N899" s="3" t="s">
        <v>69</v>
      </c>
      <c r="O899" s="20" t="str">
        <f>VLOOKUP(CONCATENATE($M899,$N899),Curriculos!$A$2:$J$332,4,FALSE)</f>
        <v>ESTATÍSTICA APLICADA II</v>
      </c>
      <c r="P899" s="21" t="str">
        <f>VLOOKUP(CONCATENATE($M899,$N899),Curriculos!$A$2:$J$332,5,FALSE)</f>
        <v>OB</v>
      </c>
      <c r="Q899" s="21" t="e">
        <f>VLOOKUP($N899,Oferta!$D$2:$P$100,5,FALSE)</f>
        <v>#N/A</v>
      </c>
      <c r="R899" s="21">
        <f>VLOOKUP(CONCATENATE($M899,$N899),Curriculos!$A$2:$J$332,8,FALSE)</f>
        <v>60</v>
      </c>
      <c r="S899" s="5" t="s">
        <v>33</v>
      </c>
      <c r="T899" s="22" t="s">
        <v>29</v>
      </c>
      <c r="U899" s="21" t="str">
        <f>VLOOKUP(CONCATENATE($M899,$N899),Curriculos!$A$2:$J$332,10,FALSE)</f>
        <v>DCET</v>
      </c>
      <c r="V899" s="20" t="e">
        <f>VLOOKUP(CONCATENATE($M899,$N899,$T899),Oferta!$B$2:$R$360,17,FALSE)</f>
        <v>#N/A</v>
      </c>
      <c r="W899" s="20" t="e">
        <f>VLOOKUP(CONCATENATE($M899,$N899,$T899),Oferta!$B$2:$Q$360,12,FALSE)</f>
        <v>#N/A</v>
      </c>
      <c r="X899" s="22">
        <v>2</v>
      </c>
      <c r="Y899" s="23" t="e">
        <f>VLOOKUP(CONCATENATE($W899,$X899),Mtz_Horarios!$E$2:$H$92,2,FALSE)</f>
        <v>#N/A</v>
      </c>
      <c r="Z899" s="23" t="e">
        <f>VLOOKUP(CONCATENATE($W899,$X899),Mtz_Horarios!$E$2:$H$92,3,FALSE)</f>
        <v>#N/A</v>
      </c>
      <c r="AA899" s="24" t="e">
        <f>VLOOKUP(CONCATENATE($W899,$X899),Mtz_Horarios!$E$2:$H$92,4,FALSE)</f>
        <v>#N/A</v>
      </c>
      <c r="AB899" s="20" t="e">
        <f>VLOOKUP(CONCATENATE($M899,$N899,$T899),Oferta!$B$2:$Q$360,16,FALSE)</f>
        <v>#N/A</v>
      </c>
      <c r="AC899" s="20" t="e">
        <f>VLOOKUP(CONCATENATE($M899,$N899,$T899),Oferta!$B$2:$Q$360,15,FALSE)</f>
        <v>#N/A</v>
      </c>
      <c r="AI899" s="5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12"/>
      <c r="AW899" s="12"/>
    </row>
    <row r="900" spans="1:49" ht="15" hidden="1" customHeight="1">
      <c r="A900" s="12"/>
      <c r="B900" s="12"/>
      <c r="C900" s="12"/>
      <c r="D900" s="12"/>
      <c r="E900" s="12"/>
      <c r="F900" s="12"/>
      <c r="G900" s="12"/>
      <c r="H900" s="12" t="e">
        <f t="shared" si="12"/>
        <v>#N/A</v>
      </c>
      <c r="I900" s="12" t="e">
        <f>VLOOKUP(CONCATENATE(N900,T900),Simulador!$H$26:$H$33,1,FALSE)</f>
        <v>#N/A</v>
      </c>
      <c r="J900" s="12" t="e">
        <f t="shared" si="13"/>
        <v>#N/A</v>
      </c>
      <c r="K900" s="13" t="e">
        <f t="shared" si="14"/>
        <v>#N/A</v>
      </c>
      <c r="L900" s="12" t="e">
        <f t="shared" si="15"/>
        <v>#N/A</v>
      </c>
      <c r="M900" s="14" t="s">
        <v>31</v>
      </c>
      <c r="N900" s="3" t="s">
        <v>69</v>
      </c>
      <c r="O900" s="20" t="str">
        <f>VLOOKUP(CONCATENATE($M900,$N900),Curriculos!$A$2:$J$332,4,FALSE)</f>
        <v>ESTATÍSTICA APLICADA II</v>
      </c>
      <c r="P900" s="21" t="str">
        <f>VLOOKUP(CONCATENATE($M900,$N900),Curriculos!$A$2:$J$332,5,FALSE)</f>
        <v>OB</v>
      </c>
      <c r="Q900" s="21" t="e">
        <f>VLOOKUP($N900,Oferta!$D$2:$P$100,5,FALSE)</f>
        <v>#N/A</v>
      </c>
      <c r="R900" s="21">
        <f>VLOOKUP(CONCATENATE($M900,$N900),Curriculos!$A$2:$J$332,8,FALSE)</f>
        <v>60</v>
      </c>
      <c r="S900" s="5" t="s">
        <v>33</v>
      </c>
      <c r="T900" s="22" t="s">
        <v>29</v>
      </c>
      <c r="U900" s="21" t="str">
        <f>VLOOKUP(CONCATENATE($M900,$N900),Curriculos!$A$2:$J$332,10,FALSE)</f>
        <v>DCET</v>
      </c>
      <c r="V900" s="20" t="e">
        <f>VLOOKUP(CONCATENATE($M900,$N900,$T900),Oferta!$B$2:$R$360,17,FALSE)</f>
        <v>#N/A</v>
      </c>
      <c r="W900" s="20" t="e">
        <f>VLOOKUP(CONCATENATE($M900,$N900,$T900),Oferta!$B$2:$Q$360,12,FALSE)</f>
        <v>#N/A</v>
      </c>
      <c r="X900" s="22">
        <v>3</v>
      </c>
      <c r="Y900" s="23" t="e">
        <f>VLOOKUP(CONCATENATE($W900,$X900),Mtz_Horarios!$E$2:$H$92,2,FALSE)</f>
        <v>#N/A</v>
      </c>
      <c r="Z900" s="23" t="e">
        <f>VLOOKUP(CONCATENATE($W900,$X900),Mtz_Horarios!$E$2:$H$92,3,FALSE)</f>
        <v>#N/A</v>
      </c>
      <c r="AA900" s="24" t="e">
        <f>VLOOKUP(CONCATENATE($W900,$X900),Mtz_Horarios!$E$2:$H$92,4,FALSE)</f>
        <v>#N/A</v>
      </c>
      <c r="AB900" s="20" t="e">
        <f>VLOOKUP(CONCATENATE($M900,$N900,$T900),Oferta!$B$2:$Q$360,16,FALSE)</f>
        <v>#N/A</v>
      </c>
      <c r="AC900" s="20" t="e">
        <f>VLOOKUP(CONCATENATE($M900,$N900,$T900),Oferta!$B$2:$Q$360,15,FALSE)</f>
        <v>#N/A</v>
      </c>
      <c r="AI900" s="5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12"/>
      <c r="AW900" s="12"/>
    </row>
    <row r="901" spans="1:49" ht="15" hidden="1" customHeight="1">
      <c r="A901" s="12"/>
      <c r="B901" s="12"/>
      <c r="C901" s="12"/>
      <c r="D901" s="12"/>
      <c r="E901" s="12"/>
      <c r="F901" s="12"/>
      <c r="G901" s="12"/>
      <c r="H901" s="12" t="e">
        <f t="shared" si="12"/>
        <v>#N/A</v>
      </c>
      <c r="I901" s="12" t="e">
        <f>VLOOKUP(CONCATENATE(N901,T901),Simulador!$H$26:$H$33,1,FALSE)</f>
        <v>#N/A</v>
      </c>
      <c r="J901" s="12" t="e">
        <f t="shared" si="13"/>
        <v>#N/A</v>
      </c>
      <c r="K901" s="13" t="e">
        <f t="shared" si="14"/>
        <v>#N/A</v>
      </c>
      <c r="L901" s="12" t="e">
        <f t="shared" si="15"/>
        <v>#N/A</v>
      </c>
      <c r="M901" s="14" t="s">
        <v>31</v>
      </c>
      <c r="N901" s="3" t="s">
        <v>69</v>
      </c>
      <c r="O901" s="20" t="str">
        <f>VLOOKUP(CONCATENATE($M901,$N901),Curriculos!$A$2:$J$332,4,FALSE)</f>
        <v>ESTATÍSTICA APLICADA II</v>
      </c>
      <c r="P901" s="21" t="str">
        <f>VLOOKUP(CONCATENATE($M901,$N901),Curriculos!$A$2:$J$332,5,FALSE)</f>
        <v>OB</v>
      </c>
      <c r="Q901" s="21" t="e">
        <f>VLOOKUP($N901,Oferta!$D$2:$P$100,5,FALSE)</f>
        <v>#N/A</v>
      </c>
      <c r="R901" s="21">
        <f>VLOOKUP(CONCATENATE($M901,$N901),Curriculos!$A$2:$J$332,8,FALSE)</f>
        <v>60</v>
      </c>
      <c r="S901" s="5" t="s">
        <v>33</v>
      </c>
      <c r="T901" s="22" t="s">
        <v>29</v>
      </c>
      <c r="U901" s="21" t="str">
        <f>VLOOKUP(CONCATENATE($M901,$N901),Curriculos!$A$2:$J$332,10,FALSE)</f>
        <v>DCET</v>
      </c>
      <c r="V901" s="20" t="e">
        <f>VLOOKUP(CONCATENATE($M901,$N901,$T901),Oferta!$B$2:$R$360,17,FALSE)</f>
        <v>#N/A</v>
      </c>
      <c r="W901" s="20" t="e">
        <f>VLOOKUP(CONCATENATE($M901,$N901,$T901),Oferta!$B$2:$Q$360,12,FALSE)</f>
        <v>#N/A</v>
      </c>
      <c r="X901" s="22">
        <v>4</v>
      </c>
      <c r="Y901" s="23" t="e">
        <f>VLOOKUP(CONCATENATE($W901,$X901),Mtz_Horarios!$E$2:$H$92,2,FALSE)</f>
        <v>#N/A</v>
      </c>
      <c r="Z901" s="23" t="e">
        <f>VLOOKUP(CONCATENATE($W901,$X901),Mtz_Horarios!$E$2:$H$92,3,FALSE)</f>
        <v>#N/A</v>
      </c>
      <c r="AA901" s="24" t="e">
        <f>VLOOKUP(CONCATENATE($W901,$X901),Mtz_Horarios!$E$2:$H$92,4,FALSE)</f>
        <v>#N/A</v>
      </c>
      <c r="AB901" s="20" t="e">
        <f>VLOOKUP(CONCATENATE($M901,$N901,$T901),Oferta!$B$2:$Q$360,16,FALSE)</f>
        <v>#N/A</v>
      </c>
      <c r="AC901" s="20" t="e">
        <f>VLOOKUP(CONCATENATE($M901,$N901,$T901),Oferta!$B$2:$Q$360,15,FALSE)</f>
        <v>#N/A</v>
      </c>
      <c r="AI901" s="5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12"/>
      <c r="AW901" s="12"/>
    </row>
    <row r="902" spans="1:49" ht="15" hidden="1" customHeight="1">
      <c r="A902" s="12"/>
      <c r="B902" s="12"/>
      <c r="C902" s="12"/>
      <c r="D902" s="12"/>
      <c r="E902" s="12"/>
      <c r="F902" s="12"/>
      <c r="G902" s="12"/>
      <c r="H902" s="12" t="e">
        <f t="shared" si="12"/>
        <v>#N/A</v>
      </c>
      <c r="I902" s="12" t="e">
        <f>VLOOKUP(CONCATENATE(N902,T902),Simulador!$H$26:$H$33,1,FALSE)</f>
        <v>#N/A</v>
      </c>
      <c r="J902" s="12" t="e">
        <f t="shared" si="13"/>
        <v>#N/A</v>
      </c>
      <c r="K902" s="13" t="e">
        <f t="shared" si="14"/>
        <v>#N/A</v>
      </c>
      <c r="L902" s="12" t="e">
        <f t="shared" si="15"/>
        <v>#N/A</v>
      </c>
      <c r="M902" s="14" t="s">
        <v>25</v>
      </c>
      <c r="N902" s="3" t="s">
        <v>69</v>
      </c>
      <c r="O902" s="15" t="str">
        <f>VLOOKUP(CONCATENATE($M902,$N902),Curriculos!$A$2:$J$332,4,FALSE)</f>
        <v>ESTATÍSTICA APLICADA II</v>
      </c>
      <c r="P902" s="16" t="str">
        <f>VLOOKUP(CONCATENATE($M902,$N902),Curriculos!$A$2:$J$332,5,FALSE)</f>
        <v>OB</v>
      </c>
      <c r="Q902" s="16" t="e">
        <f>VLOOKUP($N902,Oferta!$D$2:$P$100,5,FALSE)</f>
        <v>#N/A</v>
      </c>
      <c r="R902" s="16">
        <f>VLOOKUP(CONCATENATE($M902,$N902),Curriculos!$A$2:$J$332,8,FALSE)</f>
        <v>60</v>
      </c>
      <c r="S902" s="17" t="s">
        <v>33</v>
      </c>
      <c r="T902" s="17" t="s">
        <v>29</v>
      </c>
      <c r="U902" s="16" t="str">
        <f>VLOOKUP(CONCATENATE($M902,$N902),Curriculos!$A$2:$J$332,10,FALSE)</f>
        <v>DCET</v>
      </c>
      <c r="V902" s="15" t="e">
        <f>VLOOKUP(CONCATENATE($M902,$N902,$T902),Oferta!$B$2:$R$360,17,FALSE)</f>
        <v>#N/A</v>
      </c>
      <c r="W902" s="15" t="e">
        <f>VLOOKUP(CONCATENATE($M902,$N902,$T902),Oferta!$B$2:$Q$360,12,FALSE)</f>
        <v>#N/A</v>
      </c>
      <c r="X902" s="17">
        <v>1</v>
      </c>
      <c r="Y902" s="18" t="e">
        <f>VLOOKUP(CONCATENATE($W902,$X902),Mtz_Horarios!$E$2:$H$92,2,FALSE)</f>
        <v>#N/A</v>
      </c>
      <c r="Z902" s="18" t="e">
        <f>VLOOKUP(CONCATENATE($W902,$X902),Mtz_Horarios!$E$2:$H$92,3,FALSE)</f>
        <v>#N/A</v>
      </c>
      <c r="AA902" s="19" t="e">
        <f>VLOOKUP(CONCATENATE($W902,$X902),Mtz_Horarios!$E$2:$H$92,4,FALSE)</f>
        <v>#N/A</v>
      </c>
      <c r="AB902" s="15" t="e">
        <f>VLOOKUP(CONCATENATE($M902,$N902,$T902),Oferta!$B$2:$Q$360,16,FALSE)</f>
        <v>#N/A</v>
      </c>
      <c r="AC902" s="15" t="e">
        <f>VLOOKUP(CONCATENATE($M902,$N902,$T902),Oferta!$B$2:$Q$360,15,FALSE)</f>
        <v>#N/A</v>
      </c>
      <c r="AI902" s="5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12"/>
      <c r="AW902" s="12"/>
    </row>
    <row r="903" spans="1:49" ht="15" hidden="1" customHeight="1">
      <c r="A903" s="12"/>
      <c r="B903" s="12"/>
      <c r="C903" s="12"/>
      <c r="D903" s="12"/>
      <c r="E903" s="12"/>
      <c r="F903" s="12"/>
      <c r="G903" s="12"/>
      <c r="H903" s="12" t="e">
        <f t="shared" si="12"/>
        <v>#N/A</v>
      </c>
      <c r="I903" s="12" t="e">
        <f>VLOOKUP(CONCATENATE(N903,T903),Simulador!$H$26:$H$33,1,FALSE)</f>
        <v>#N/A</v>
      </c>
      <c r="J903" s="12" t="e">
        <f t="shared" si="13"/>
        <v>#N/A</v>
      </c>
      <c r="K903" s="13" t="e">
        <f t="shared" si="14"/>
        <v>#N/A</v>
      </c>
      <c r="L903" s="12" t="e">
        <f t="shared" si="15"/>
        <v>#N/A</v>
      </c>
      <c r="M903" s="14" t="s">
        <v>25</v>
      </c>
      <c r="N903" s="3" t="s">
        <v>69</v>
      </c>
      <c r="O903" s="15" t="str">
        <f>VLOOKUP(CONCATENATE($M903,$N903),Curriculos!$A$2:$J$332,4,FALSE)</f>
        <v>ESTATÍSTICA APLICADA II</v>
      </c>
      <c r="P903" s="16" t="str">
        <f>VLOOKUP(CONCATENATE($M903,$N903),Curriculos!$A$2:$J$332,5,FALSE)</f>
        <v>OB</v>
      </c>
      <c r="Q903" s="16" t="e">
        <f>VLOOKUP($N903,Oferta!$D$2:$P$100,5,FALSE)</f>
        <v>#N/A</v>
      </c>
      <c r="R903" s="16">
        <f>VLOOKUP(CONCATENATE($M903,$N903),Curriculos!$A$2:$J$332,8,FALSE)</f>
        <v>60</v>
      </c>
      <c r="S903" s="17" t="s">
        <v>33</v>
      </c>
      <c r="T903" s="17" t="s">
        <v>29</v>
      </c>
      <c r="U903" s="16" t="str">
        <f>VLOOKUP(CONCATENATE($M903,$N903),Curriculos!$A$2:$J$332,10,FALSE)</f>
        <v>DCET</v>
      </c>
      <c r="V903" s="15" t="e">
        <f>VLOOKUP(CONCATENATE($M903,$N903,$T903),Oferta!$B$2:$R$360,17,FALSE)</f>
        <v>#N/A</v>
      </c>
      <c r="W903" s="15" t="e">
        <f>VLOOKUP(CONCATENATE($M903,$N903,$T903),Oferta!$B$2:$Q$360,12,FALSE)</f>
        <v>#N/A</v>
      </c>
      <c r="X903" s="17">
        <v>2</v>
      </c>
      <c r="Y903" s="18" t="e">
        <f>VLOOKUP(CONCATENATE($W903,$X903),Mtz_Horarios!$E$2:$H$92,2,FALSE)</f>
        <v>#N/A</v>
      </c>
      <c r="Z903" s="18" t="e">
        <f>VLOOKUP(CONCATENATE($W903,$X903),Mtz_Horarios!$E$2:$H$92,3,FALSE)</f>
        <v>#N/A</v>
      </c>
      <c r="AA903" s="19" t="e">
        <f>VLOOKUP(CONCATENATE($W903,$X903),Mtz_Horarios!$E$2:$H$92,4,FALSE)</f>
        <v>#N/A</v>
      </c>
      <c r="AB903" s="15" t="e">
        <f>VLOOKUP(CONCATENATE($M903,$N903,$T903),Oferta!$B$2:$Q$360,16,FALSE)</f>
        <v>#N/A</v>
      </c>
      <c r="AC903" s="15" t="e">
        <f>VLOOKUP(CONCATENATE($M903,$N903,$T903),Oferta!$B$2:$Q$360,15,FALSE)</f>
        <v>#N/A</v>
      </c>
      <c r="AI903" s="5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12"/>
      <c r="AW903" s="12"/>
    </row>
    <row r="904" spans="1:49" ht="15" hidden="1" customHeight="1">
      <c r="A904" s="12"/>
      <c r="B904" s="12"/>
      <c r="C904" s="12"/>
      <c r="D904" s="12"/>
      <c r="E904" s="12"/>
      <c r="F904" s="12"/>
      <c r="G904" s="12"/>
      <c r="H904" s="12" t="e">
        <f t="shared" si="12"/>
        <v>#N/A</v>
      </c>
      <c r="I904" s="12" t="e">
        <f>VLOOKUP(CONCATENATE(N904,T904),Simulador!$H$26:$H$33,1,FALSE)</f>
        <v>#N/A</v>
      </c>
      <c r="J904" s="12" t="e">
        <f t="shared" si="13"/>
        <v>#N/A</v>
      </c>
      <c r="K904" s="13" t="e">
        <f t="shared" si="14"/>
        <v>#N/A</v>
      </c>
      <c r="L904" s="12" t="e">
        <f t="shared" si="15"/>
        <v>#N/A</v>
      </c>
      <c r="M904" s="14" t="s">
        <v>25</v>
      </c>
      <c r="N904" s="3" t="s">
        <v>69</v>
      </c>
      <c r="O904" s="15" t="str">
        <f>VLOOKUP(CONCATENATE($M904,$N904),Curriculos!$A$2:$J$332,4,FALSE)</f>
        <v>ESTATÍSTICA APLICADA II</v>
      </c>
      <c r="P904" s="16" t="str">
        <f>VLOOKUP(CONCATENATE($M904,$N904),Curriculos!$A$2:$J$332,5,FALSE)</f>
        <v>OB</v>
      </c>
      <c r="Q904" s="16" t="e">
        <f>VLOOKUP($N904,Oferta!$D$2:$P$100,5,FALSE)</f>
        <v>#N/A</v>
      </c>
      <c r="R904" s="16">
        <f>VLOOKUP(CONCATENATE($M904,$N904),Curriculos!$A$2:$J$332,8,FALSE)</f>
        <v>60</v>
      </c>
      <c r="S904" s="17" t="s">
        <v>33</v>
      </c>
      <c r="T904" s="17" t="s">
        <v>29</v>
      </c>
      <c r="U904" s="16" t="str">
        <f>VLOOKUP(CONCATENATE($M904,$N904),Curriculos!$A$2:$J$332,10,FALSE)</f>
        <v>DCET</v>
      </c>
      <c r="V904" s="15" t="e">
        <f>VLOOKUP(CONCATENATE($M904,$N904,$T904),Oferta!$B$2:$R$360,17,FALSE)</f>
        <v>#N/A</v>
      </c>
      <c r="W904" s="15" t="e">
        <f>VLOOKUP(CONCATENATE($M904,$N904,$T904),Oferta!$B$2:$Q$360,12,FALSE)</f>
        <v>#N/A</v>
      </c>
      <c r="X904" s="17">
        <v>3</v>
      </c>
      <c r="Y904" s="18" t="e">
        <f>VLOOKUP(CONCATENATE($W904,$X904),Mtz_Horarios!$E$2:$H$92,2,FALSE)</f>
        <v>#N/A</v>
      </c>
      <c r="Z904" s="18" t="e">
        <f>VLOOKUP(CONCATENATE($W904,$X904),Mtz_Horarios!$E$2:$H$92,3,FALSE)</f>
        <v>#N/A</v>
      </c>
      <c r="AA904" s="19" t="e">
        <f>VLOOKUP(CONCATENATE($W904,$X904),Mtz_Horarios!$E$2:$H$92,4,FALSE)</f>
        <v>#N/A</v>
      </c>
      <c r="AB904" s="15" t="e">
        <f>VLOOKUP(CONCATENATE($M904,$N904,$T904),Oferta!$B$2:$Q$360,16,FALSE)</f>
        <v>#N/A</v>
      </c>
      <c r="AC904" s="15" t="e">
        <f>VLOOKUP(CONCATENATE($M904,$N904,$T904),Oferta!$B$2:$Q$360,15,FALSE)</f>
        <v>#N/A</v>
      </c>
      <c r="AI904" s="5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12"/>
      <c r="AW904" s="12"/>
    </row>
    <row r="905" spans="1:49" ht="15" hidden="1" customHeight="1">
      <c r="A905" s="12"/>
      <c r="B905" s="12"/>
      <c r="C905" s="12"/>
      <c r="D905" s="12"/>
      <c r="E905" s="12"/>
      <c r="F905" s="12"/>
      <c r="G905" s="12"/>
      <c r="H905" s="12" t="e">
        <f t="shared" si="12"/>
        <v>#N/A</v>
      </c>
      <c r="I905" s="12" t="e">
        <f>VLOOKUP(CONCATENATE(N905,T905),Simulador!$H$26:$H$33,1,FALSE)</f>
        <v>#N/A</v>
      </c>
      <c r="J905" s="12" t="e">
        <f t="shared" si="13"/>
        <v>#N/A</v>
      </c>
      <c r="K905" s="13" t="e">
        <f t="shared" si="14"/>
        <v>#N/A</v>
      </c>
      <c r="L905" s="12" t="e">
        <f t="shared" si="15"/>
        <v>#N/A</v>
      </c>
      <c r="M905" s="14" t="s">
        <v>25</v>
      </c>
      <c r="N905" s="3" t="s">
        <v>69</v>
      </c>
      <c r="O905" s="15" t="str">
        <f>VLOOKUP(CONCATENATE($M905,$N905),Curriculos!$A$2:$J$332,4,FALSE)</f>
        <v>ESTATÍSTICA APLICADA II</v>
      </c>
      <c r="P905" s="16" t="str">
        <f>VLOOKUP(CONCATENATE($M905,$N905),Curriculos!$A$2:$J$332,5,FALSE)</f>
        <v>OB</v>
      </c>
      <c r="Q905" s="16" t="e">
        <f>VLOOKUP($N905,Oferta!$D$2:$P$100,5,FALSE)</f>
        <v>#N/A</v>
      </c>
      <c r="R905" s="16">
        <f>VLOOKUP(CONCATENATE($M905,$N905),Curriculos!$A$2:$J$332,8,FALSE)</f>
        <v>60</v>
      </c>
      <c r="S905" s="17" t="s">
        <v>33</v>
      </c>
      <c r="T905" s="17" t="s">
        <v>29</v>
      </c>
      <c r="U905" s="16" t="str">
        <f>VLOOKUP(CONCATENATE($M905,$N905),Curriculos!$A$2:$J$332,10,FALSE)</f>
        <v>DCET</v>
      </c>
      <c r="V905" s="15" t="e">
        <f>VLOOKUP(CONCATENATE($M905,$N905,$T905),Oferta!$B$2:$R$360,17,FALSE)</f>
        <v>#N/A</v>
      </c>
      <c r="W905" s="15" t="e">
        <f>VLOOKUP(CONCATENATE($M905,$N905,$T905),Oferta!$B$2:$Q$360,12,FALSE)</f>
        <v>#N/A</v>
      </c>
      <c r="X905" s="17">
        <v>4</v>
      </c>
      <c r="Y905" s="18" t="e">
        <f>VLOOKUP(CONCATENATE($W905,$X905),Mtz_Horarios!$E$2:$H$92,2,FALSE)</f>
        <v>#N/A</v>
      </c>
      <c r="Z905" s="18" t="e">
        <f>VLOOKUP(CONCATENATE($W905,$X905),Mtz_Horarios!$E$2:$H$92,3,FALSE)</f>
        <v>#N/A</v>
      </c>
      <c r="AA905" s="19" t="e">
        <f>VLOOKUP(CONCATENATE($W905,$X905),Mtz_Horarios!$E$2:$H$92,4,FALSE)</f>
        <v>#N/A</v>
      </c>
      <c r="AB905" s="15" t="e">
        <f>VLOOKUP(CONCATENATE($M905,$N905,$T905),Oferta!$B$2:$Q$360,16,FALSE)</f>
        <v>#N/A</v>
      </c>
      <c r="AC905" s="15" t="e">
        <f>VLOOKUP(CONCATENATE($M905,$N905,$T905),Oferta!$B$2:$Q$360,15,FALSE)</f>
        <v>#N/A</v>
      </c>
      <c r="AI905" s="5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12"/>
      <c r="AW905" s="12"/>
    </row>
    <row r="906" spans="1:49" ht="15" hidden="1" customHeight="1">
      <c r="A906" s="12"/>
      <c r="B906" s="12"/>
      <c r="C906" s="12"/>
      <c r="D906" s="12"/>
      <c r="E906" s="12"/>
      <c r="F906" s="12"/>
      <c r="G906" s="12"/>
      <c r="H906" s="12" t="e">
        <f t="shared" si="12"/>
        <v>#N/A</v>
      </c>
      <c r="I906" s="12" t="e">
        <f>VLOOKUP(CONCATENATE(N906,T906),Simulador!$H$26:$H$33,1,FALSE)</f>
        <v>#N/A</v>
      </c>
      <c r="J906" s="12" t="e">
        <f t="shared" si="13"/>
        <v>#N/A</v>
      </c>
      <c r="K906" s="13" t="e">
        <f t="shared" si="14"/>
        <v>#N/A</v>
      </c>
      <c r="L906" s="12" t="e">
        <f t="shared" si="15"/>
        <v>#N/A</v>
      </c>
      <c r="M906" s="14" t="s">
        <v>25</v>
      </c>
      <c r="N906" s="3" t="s">
        <v>69</v>
      </c>
      <c r="O906" s="20" t="str">
        <f>VLOOKUP(CONCATENATE($M906,$N906),Curriculos!$A$2:$J$332,4,FALSE)</f>
        <v>ESTATÍSTICA APLICADA II</v>
      </c>
      <c r="P906" s="21" t="str">
        <f>VLOOKUP(CONCATENATE($M906,$N906),Curriculos!$A$2:$J$332,5,FALSE)</f>
        <v>OB</v>
      </c>
      <c r="Q906" s="21" t="e">
        <f>VLOOKUP($N906,Oferta!$D$2:$P$100,5,FALSE)</f>
        <v>#N/A</v>
      </c>
      <c r="R906" s="21">
        <f>VLOOKUP(CONCATENATE($M906,$N906),Curriculos!$A$2:$J$332,8,FALSE)</f>
        <v>60</v>
      </c>
      <c r="S906" s="5" t="s">
        <v>33</v>
      </c>
      <c r="T906" s="22" t="s">
        <v>27</v>
      </c>
      <c r="U906" s="21" t="str">
        <f>VLOOKUP(CONCATENATE($M906,$N906),Curriculos!$A$2:$J$332,10,FALSE)</f>
        <v>DCET</v>
      </c>
      <c r="V906" s="20" t="e">
        <f>VLOOKUP(CONCATENATE($M906,$N906,$T906),Oferta!$B$2:$R$360,17,FALSE)</f>
        <v>#N/A</v>
      </c>
      <c r="W906" s="20" t="e">
        <f>VLOOKUP(CONCATENATE($M906,$N906,$T906),Oferta!$B$2:$Q$360,12,FALSE)</f>
        <v>#N/A</v>
      </c>
      <c r="X906" s="22">
        <v>1</v>
      </c>
      <c r="Y906" s="23" t="e">
        <f>VLOOKUP(CONCATENATE($W906,$X906),Mtz_Horarios!$E$2:$H$92,2,FALSE)</f>
        <v>#N/A</v>
      </c>
      <c r="Z906" s="23" t="e">
        <f>VLOOKUP(CONCATENATE($W906,$X906),Mtz_Horarios!$E$2:$H$92,3,FALSE)</f>
        <v>#N/A</v>
      </c>
      <c r="AA906" s="24" t="e">
        <f>VLOOKUP(CONCATENATE($W906,$X906),Mtz_Horarios!$E$2:$H$92,4,FALSE)</f>
        <v>#N/A</v>
      </c>
      <c r="AB906" s="20" t="e">
        <f>VLOOKUP(CONCATENATE($M906,$N906,$T906),Oferta!$B$2:$Q$360,16,FALSE)</f>
        <v>#N/A</v>
      </c>
      <c r="AC906" s="20" t="e">
        <f>VLOOKUP(CONCATENATE($M906,$N906,$T906),Oferta!$B$2:$Q$360,15,FALSE)</f>
        <v>#N/A</v>
      </c>
      <c r="AI906" s="5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12"/>
      <c r="AW906" s="12"/>
    </row>
    <row r="907" spans="1:49" ht="15" hidden="1" customHeight="1">
      <c r="A907" s="12"/>
      <c r="B907" s="12"/>
      <c r="C907" s="12"/>
      <c r="D907" s="12"/>
      <c r="E907" s="12"/>
      <c r="F907" s="12"/>
      <c r="G907" s="12"/>
      <c r="H907" s="12" t="e">
        <f t="shared" si="12"/>
        <v>#N/A</v>
      </c>
      <c r="I907" s="12" t="e">
        <f>VLOOKUP(CONCATENATE(N907,T907),Simulador!$H$26:$H$33,1,FALSE)</f>
        <v>#N/A</v>
      </c>
      <c r="J907" s="12" t="e">
        <f t="shared" si="13"/>
        <v>#N/A</v>
      </c>
      <c r="K907" s="13" t="e">
        <f t="shared" si="14"/>
        <v>#N/A</v>
      </c>
      <c r="L907" s="12" t="e">
        <f t="shared" si="15"/>
        <v>#N/A</v>
      </c>
      <c r="M907" s="14" t="s">
        <v>25</v>
      </c>
      <c r="N907" s="3" t="s">
        <v>69</v>
      </c>
      <c r="O907" s="20" t="str">
        <f>VLOOKUP(CONCATENATE($M907,$N907),Curriculos!$A$2:$J$332,4,FALSE)</f>
        <v>ESTATÍSTICA APLICADA II</v>
      </c>
      <c r="P907" s="21" t="str">
        <f>VLOOKUP(CONCATENATE($M907,$N907),Curriculos!$A$2:$J$332,5,FALSE)</f>
        <v>OB</v>
      </c>
      <c r="Q907" s="21" t="e">
        <f>VLOOKUP($N907,Oferta!$D$2:$P$100,5,FALSE)</f>
        <v>#N/A</v>
      </c>
      <c r="R907" s="21">
        <f>VLOOKUP(CONCATENATE($M907,$N907),Curriculos!$A$2:$J$332,8,FALSE)</f>
        <v>60</v>
      </c>
      <c r="S907" s="5" t="s">
        <v>33</v>
      </c>
      <c r="T907" s="22" t="s">
        <v>27</v>
      </c>
      <c r="U907" s="21" t="str">
        <f>VLOOKUP(CONCATENATE($M907,$N907),Curriculos!$A$2:$J$332,10,FALSE)</f>
        <v>DCET</v>
      </c>
      <c r="V907" s="20" t="e">
        <f>VLOOKUP(CONCATENATE($M907,$N907,$T907),Oferta!$B$2:$R$360,17,FALSE)</f>
        <v>#N/A</v>
      </c>
      <c r="W907" s="20" t="e">
        <f>VLOOKUP(CONCATENATE($M907,$N907,$T907),Oferta!$B$2:$Q$360,12,FALSE)</f>
        <v>#N/A</v>
      </c>
      <c r="X907" s="22">
        <v>2</v>
      </c>
      <c r="Y907" s="23" t="e">
        <f>VLOOKUP(CONCATENATE($W907,$X907),Mtz_Horarios!$E$2:$H$92,2,FALSE)</f>
        <v>#N/A</v>
      </c>
      <c r="Z907" s="23" t="e">
        <f>VLOOKUP(CONCATENATE($W907,$X907),Mtz_Horarios!$E$2:$H$92,3,FALSE)</f>
        <v>#N/A</v>
      </c>
      <c r="AA907" s="24" t="e">
        <f>VLOOKUP(CONCATENATE($W907,$X907),Mtz_Horarios!$E$2:$H$92,4,FALSE)</f>
        <v>#N/A</v>
      </c>
      <c r="AB907" s="20" t="e">
        <f>VLOOKUP(CONCATENATE($M907,$N907,$T907),Oferta!$B$2:$Q$360,16,FALSE)</f>
        <v>#N/A</v>
      </c>
      <c r="AC907" s="20" t="e">
        <f>VLOOKUP(CONCATENATE($M907,$N907,$T907),Oferta!$B$2:$Q$360,15,FALSE)</f>
        <v>#N/A</v>
      </c>
      <c r="AI907" s="5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12"/>
      <c r="AW907" s="12"/>
    </row>
    <row r="908" spans="1:49" ht="15" hidden="1" customHeight="1">
      <c r="A908" s="12"/>
      <c r="B908" s="12"/>
      <c r="C908" s="12"/>
      <c r="D908" s="12"/>
      <c r="E908" s="12"/>
      <c r="F908" s="12"/>
      <c r="G908" s="12"/>
      <c r="H908" s="12" t="e">
        <f t="shared" si="12"/>
        <v>#N/A</v>
      </c>
      <c r="I908" s="12" t="e">
        <f>VLOOKUP(CONCATENATE(N908,T908),Simulador!$H$26:$H$33,1,FALSE)</f>
        <v>#N/A</v>
      </c>
      <c r="J908" s="12" t="e">
        <f t="shared" si="13"/>
        <v>#N/A</v>
      </c>
      <c r="K908" s="13" t="e">
        <f t="shared" si="14"/>
        <v>#N/A</v>
      </c>
      <c r="L908" s="12" t="e">
        <f t="shared" si="15"/>
        <v>#N/A</v>
      </c>
      <c r="M908" s="14" t="s">
        <v>25</v>
      </c>
      <c r="N908" s="3" t="s">
        <v>69</v>
      </c>
      <c r="O908" s="20" t="str">
        <f>VLOOKUP(CONCATENATE($M908,$N908),Curriculos!$A$2:$J$332,4,FALSE)</f>
        <v>ESTATÍSTICA APLICADA II</v>
      </c>
      <c r="P908" s="21" t="str">
        <f>VLOOKUP(CONCATENATE($M908,$N908),Curriculos!$A$2:$J$332,5,FALSE)</f>
        <v>OB</v>
      </c>
      <c r="Q908" s="21" t="e">
        <f>VLOOKUP($N908,Oferta!$D$2:$P$100,5,FALSE)</f>
        <v>#N/A</v>
      </c>
      <c r="R908" s="21">
        <f>VLOOKUP(CONCATENATE($M908,$N908),Curriculos!$A$2:$J$332,8,FALSE)</f>
        <v>60</v>
      </c>
      <c r="S908" s="5" t="s">
        <v>33</v>
      </c>
      <c r="T908" s="22" t="s">
        <v>27</v>
      </c>
      <c r="U908" s="21" t="str">
        <f>VLOOKUP(CONCATENATE($M908,$N908),Curriculos!$A$2:$J$332,10,FALSE)</f>
        <v>DCET</v>
      </c>
      <c r="V908" s="20" t="e">
        <f>VLOOKUP(CONCATENATE($M908,$N908,$T908),Oferta!$B$2:$R$360,17,FALSE)</f>
        <v>#N/A</v>
      </c>
      <c r="W908" s="20" t="e">
        <f>VLOOKUP(CONCATENATE($M908,$N908,$T908),Oferta!$B$2:$Q$360,12,FALSE)</f>
        <v>#N/A</v>
      </c>
      <c r="X908" s="22">
        <v>3</v>
      </c>
      <c r="Y908" s="23" t="e">
        <f>VLOOKUP(CONCATENATE($W908,$X908),Mtz_Horarios!$E$2:$H$92,2,FALSE)</f>
        <v>#N/A</v>
      </c>
      <c r="Z908" s="23" t="e">
        <f>VLOOKUP(CONCATENATE($W908,$X908),Mtz_Horarios!$E$2:$H$92,3,FALSE)</f>
        <v>#N/A</v>
      </c>
      <c r="AA908" s="24" t="e">
        <f>VLOOKUP(CONCATENATE($W908,$X908),Mtz_Horarios!$E$2:$H$92,4,FALSE)</f>
        <v>#N/A</v>
      </c>
      <c r="AB908" s="20" t="e">
        <f>VLOOKUP(CONCATENATE($M908,$N908,$T908),Oferta!$B$2:$Q$360,16,FALSE)</f>
        <v>#N/A</v>
      </c>
      <c r="AC908" s="20" t="e">
        <f>VLOOKUP(CONCATENATE($M908,$N908,$T908),Oferta!$B$2:$Q$360,15,FALSE)</f>
        <v>#N/A</v>
      </c>
      <c r="AI908" s="5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12"/>
      <c r="AW908" s="12"/>
    </row>
    <row r="909" spans="1:49" ht="15" hidden="1" customHeight="1">
      <c r="A909" s="12"/>
      <c r="B909" s="12"/>
      <c r="C909" s="12"/>
      <c r="D909" s="12"/>
      <c r="E909" s="12"/>
      <c r="F909" s="12"/>
      <c r="G909" s="12"/>
      <c r="H909" s="12" t="e">
        <f t="shared" si="12"/>
        <v>#N/A</v>
      </c>
      <c r="I909" s="12" t="e">
        <f>VLOOKUP(CONCATENATE(N909,T909),Simulador!$H$26:$H$33,1,FALSE)</f>
        <v>#N/A</v>
      </c>
      <c r="J909" s="12" t="e">
        <f t="shared" si="13"/>
        <v>#N/A</v>
      </c>
      <c r="K909" s="13" t="e">
        <f t="shared" si="14"/>
        <v>#N/A</v>
      </c>
      <c r="L909" s="12" t="e">
        <f t="shared" si="15"/>
        <v>#N/A</v>
      </c>
      <c r="M909" s="14" t="s">
        <v>25</v>
      </c>
      <c r="N909" s="3" t="s">
        <v>69</v>
      </c>
      <c r="O909" s="20" t="str">
        <f>VLOOKUP(CONCATENATE($M909,$N909),Curriculos!$A$2:$J$332,4,FALSE)</f>
        <v>ESTATÍSTICA APLICADA II</v>
      </c>
      <c r="P909" s="21" t="str">
        <f>VLOOKUP(CONCATENATE($M909,$N909),Curriculos!$A$2:$J$332,5,FALSE)</f>
        <v>OB</v>
      </c>
      <c r="Q909" s="21" t="e">
        <f>VLOOKUP($N909,Oferta!$D$2:$P$100,5,FALSE)</f>
        <v>#N/A</v>
      </c>
      <c r="R909" s="21">
        <f>VLOOKUP(CONCATENATE($M909,$N909),Curriculos!$A$2:$J$332,8,FALSE)</f>
        <v>60</v>
      </c>
      <c r="S909" s="5" t="s">
        <v>33</v>
      </c>
      <c r="T909" s="22" t="s">
        <v>27</v>
      </c>
      <c r="U909" s="21" t="str">
        <f>VLOOKUP(CONCATENATE($M909,$N909),Curriculos!$A$2:$J$332,10,FALSE)</f>
        <v>DCET</v>
      </c>
      <c r="V909" s="20" t="e">
        <f>VLOOKUP(CONCATENATE($M909,$N909,$T909),Oferta!$B$2:$R$360,17,FALSE)</f>
        <v>#N/A</v>
      </c>
      <c r="W909" s="20" t="e">
        <f>VLOOKUP(CONCATENATE($M909,$N909,$T909),Oferta!$B$2:$Q$360,12,FALSE)</f>
        <v>#N/A</v>
      </c>
      <c r="X909" s="22">
        <v>4</v>
      </c>
      <c r="Y909" s="23" t="e">
        <f>VLOOKUP(CONCATENATE($W909,$X909),Mtz_Horarios!$E$2:$H$92,2,FALSE)</f>
        <v>#N/A</v>
      </c>
      <c r="Z909" s="23" t="e">
        <f>VLOOKUP(CONCATENATE($W909,$X909),Mtz_Horarios!$E$2:$H$92,3,FALSE)</f>
        <v>#N/A</v>
      </c>
      <c r="AA909" s="24" t="e">
        <f>VLOOKUP(CONCATENATE($W909,$X909),Mtz_Horarios!$E$2:$H$92,4,FALSE)</f>
        <v>#N/A</v>
      </c>
      <c r="AB909" s="20" t="e">
        <f>VLOOKUP(CONCATENATE($M909,$N909,$T909),Oferta!$B$2:$Q$360,16,FALSE)</f>
        <v>#N/A</v>
      </c>
      <c r="AC909" s="20" t="e">
        <f>VLOOKUP(CONCATENATE($M909,$N909,$T909),Oferta!$B$2:$Q$360,15,FALSE)</f>
        <v>#N/A</v>
      </c>
      <c r="AI909" s="5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12"/>
      <c r="AW909" s="12"/>
    </row>
    <row r="910" spans="1:49" ht="15" hidden="1" customHeight="1">
      <c r="A910" s="12"/>
      <c r="B910" s="12"/>
      <c r="C910" s="12"/>
      <c r="D910" s="12"/>
      <c r="E910" s="12"/>
      <c r="F910" s="12"/>
      <c r="G910" s="12"/>
      <c r="H910" s="12" t="e">
        <f t="shared" si="12"/>
        <v>#N/A</v>
      </c>
      <c r="I910" s="12" t="e">
        <f>VLOOKUP(CONCATENATE(N910,T910),Simulador!$H$26:$H$33,1,FALSE)</f>
        <v>#N/A</v>
      </c>
      <c r="J910" s="12" t="e">
        <f t="shared" si="13"/>
        <v>#N/A</v>
      </c>
      <c r="K910" s="13" t="e">
        <f t="shared" si="14"/>
        <v>#N/A</v>
      </c>
      <c r="L910" s="12" t="e">
        <f t="shared" si="15"/>
        <v>#N/A</v>
      </c>
      <c r="M910" s="14" t="s">
        <v>22</v>
      </c>
      <c r="N910" s="3" t="s">
        <v>69</v>
      </c>
      <c r="O910" s="20" t="str">
        <f>VLOOKUP(CONCATENATE($M910,$N910),Curriculos!$A$2:$J$332,4,FALSE)</f>
        <v>ESTATÍSTICA APLICADA II</v>
      </c>
      <c r="P910" s="21" t="str">
        <f>VLOOKUP(CONCATENATE($M910,$N910),Curriculos!$A$2:$J$332,5,FALSE)</f>
        <v>OB</v>
      </c>
      <c r="Q910" s="21" t="e">
        <f>VLOOKUP($N910,Oferta!$D$2:$P$100,5,FALSE)</f>
        <v>#N/A</v>
      </c>
      <c r="R910" s="21">
        <f>VLOOKUP(CONCATENATE($M910,$N910),Curriculos!$A$2:$J$332,8,FALSE)</f>
        <v>60</v>
      </c>
      <c r="S910" s="5" t="s">
        <v>33</v>
      </c>
      <c r="T910" s="22" t="s">
        <v>40</v>
      </c>
      <c r="U910" s="21" t="str">
        <f>VLOOKUP(CONCATENATE($M910,$N910),Curriculos!$A$2:$J$332,10,FALSE)</f>
        <v>DCET</v>
      </c>
      <c r="V910" s="20" t="e">
        <f>VLOOKUP(CONCATENATE($M910,$N910,$T910),Oferta!$B$2:$R$360,17,FALSE)</f>
        <v>#N/A</v>
      </c>
      <c r="W910" s="20" t="e">
        <f>VLOOKUP(CONCATENATE($M910,$N910,$T910),Oferta!$B$2:$Q$360,12,FALSE)</f>
        <v>#N/A</v>
      </c>
      <c r="X910" s="22">
        <v>1</v>
      </c>
      <c r="Y910" s="23" t="e">
        <f>VLOOKUP(CONCATENATE($W910,$X910),Mtz_Horarios!$E$2:$H$92,2,FALSE)</f>
        <v>#N/A</v>
      </c>
      <c r="Z910" s="23" t="e">
        <f>VLOOKUP(CONCATENATE($W910,$X910),Mtz_Horarios!$E$2:$H$92,3,FALSE)</f>
        <v>#N/A</v>
      </c>
      <c r="AA910" s="24" t="e">
        <f>VLOOKUP(CONCATENATE($W910,$X910),Mtz_Horarios!$E$2:$H$92,4,FALSE)</f>
        <v>#N/A</v>
      </c>
      <c r="AB910" s="20" t="e">
        <f>VLOOKUP(CONCATENATE($M910,$N910,$T910),Oferta!$B$2:$Q$360,16,FALSE)</f>
        <v>#N/A</v>
      </c>
      <c r="AC910" s="20" t="e">
        <f>VLOOKUP(CONCATENATE($M910,$N910,$T910),Oferta!$B$2:$Q$360,15,FALSE)</f>
        <v>#N/A</v>
      </c>
      <c r="AI910" s="5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12"/>
      <c r="AW910" s="12"/>
    </row>
    <row r="911" spans="1:49" ht="15" hidden="1" customHeight="1">
      <c r="A911" s="12"/>
      <c r="B911" s="12"/>
      <c r="C911" s="12"/>
      <c r="D911" s="12"/>
      <c r="E911" s="12"/>
      <c r="F911" s="12"/>
      <c r="G911" s="12"/>
      <c r="H911" s="12" t="e">
        <f t="shared" si="12"/>
        <v>#N/A</v>
      </c>
      <c r="I911" s="12" t="e">
        <f>VLOOKUP(CONCATENATE(N911,T911),Simulador!$H$26:$H$33,1,FALSE)</f>
        <v>#N/A</v>
      </c>
      <c r="J911" s="12" t="e">
        <f t="shared" si="13"/>
        <v>#N/A</v>
      </c>
      <c r="K911" s="13" t="e">
        <f t="shared" si="14"/>
        <v>#N/A</v>
      </c>
      <c r="L911" s="12" t="e">
        <f t="shared" si="15"/>
        <v>#N/A</v>
      </c>
      <c r="M911" s="14" t="s">
        <v>22</v>
      </c>
      <c r="N911" s="3" t="s">
        <v>69</v>
      </c>
      <c r="O911" s="20" t="str">
        <f>VLOOKUP(CONCATENATE($M911,$N911),Curriculos!$A$2:$J$332,4,FALSE)</f>
        <v>ESTATÍSTICA APLICADA II</v>
      </c>
      <c r="P911" s="21" t="str">
        <f>VLOOKUP(CONCATENATE($M911,$N911),Curriculos!$A$2:$J$332,5,FALSE)</f>
        <v>OB</v>
      </c>
      <c r="Q911" s="21" t="e">
        <f>VLOOKUP($N911,Oferta!$D$2:$P$100,5,FALSE)</f>
        <v>#N/A</v>
      </c>
      <c r="R911" s="21">
        <f>VLOOKUP(CONCATENATE($M911,$N911),Curriculos!$A$2:$J$332,8,FALSE)</f>
        <v>60</v>
      </c>
      <c r="S911" s="5" t="s">
        <v>33</v>
      </c>
      <c r="T911" s="22" t="s">
        <v>40</v>
      </c>
      <c r="U911" s="21" t="str">
        <f>VLOOKUP(CONCATENATE($M911,$N911),Curriculos!$A$2:$J$332,10,FALSE)</f>
        <v>DCET</v>
      </c>
      <c r="V911" s="20" t="e">
        <f>VLOOKUP(CONCATENATE($M911,$N911,$T911),Oferta!$B$2:$R$360,17,FALSE)</f>
        <v>#N/A</v>
      </c>
      <c r="W911" s="20" t="e">
        <f>VLOOKUP(CONCATENATE($M911,$N911,$T911),Oferta!$B$2:$Q$360,12,FALSE)</f>
        <v>#N/A</v>
      </c>
      <c r="X911" s="22">
        <v>2</v>
      </c>
      <c r="Y911" s="23" t="e">
        <f>VLOOKUP(CONCATENATE($W911,$X911),Mtz_Horarios!$E$2:$H$92,2,FALSE)</f>
        <v>#N/A</v>
      </c>
      <c r="Z911" s="23" t="e">
        <f>VLOOKUP(CONCATENATE($W911,$X911),Mtz_Horarios!$E$2:$H$92,3,FALSE)</f>
        <v>#N/A</v>
      </c>
      <c r="AA911" s="24" t="e">
        <f>VLOOKUP(CONCATENATE($W911,$X911),Mtz_Horarios!$E$2:$H$92,4,FALSE)</f>
        <v>#N/A</v>
      </c>
      <c r="AB911" s="20" t="e">
        <f>VLOOKUP(CONCATENATE($M911,$N911,$T911),Oferta!$B$2:$Q$360,16,FALSE)</f>
        <v>#N/A</v>
      </c>
      <c r="AC911" s="20" t="e">
        <f>VLOOKUP(CONCATENATE($M911,$N911,$T911),Oferta!$B$2:$Q$360,15,FALSE)</f>
        <v>#N/A</v>
      </c>
      <c r="AI911" s="5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12"/>
      <c r="AW911" s="12"/>
    </row>
    <row r="912" spans="1:49" ht="15" hidden="1" customHeight="1">
      <c r="A912" s="12"/>
      <c r="B912" s="12"/>
      <c r="C912" s="12"/>
      <c r="D912" s="12"/>
      <c r="E912" s="12"/>
      <c r="F912" s="12"/>
      <c r="G912" s="12"/>
      <c r="H912" s="12" t="e">
        <f t="shared" si="12"/>
        <v>#N/A</v>
      </c>
      <c r="I912" s="12" t="e">
        <f>VLOOKUP(CONCATENATE(N912,T912),Simulador!$H$26:$H$33,1,FALSE)</f>
        <v>#N/A</v>
      </c>
      <c r="J912" s="12" t="e">
        <f t="shared" si="13"/>
        <v>#N/A</v>
      </c>
      <c r="K912" s="13" t="e">
        <f t="shared" si="14"/>
        <v>#N/A</v>
      </c>
      <c r="L912" s="12" t="e">
        <f t="shared" si="15"/>
        <v>#N/A</v>
      </c>
      <c r="M912" s="14" t="s">
        <v>22</v>
      </c>
      <c r="N912" s="3" t="s">
        <v>69</v>
      </c>
      <c r="O912" s="20" t="str">
        <f>VLOOKUP(CONCATENATE($M912,$N912),Curriculos!$A$2:$J$332,4,FALSE)</f>
        <v>ESTATÍSTICA APLICADA II</v>
      </c>
      <c r="P912" s="21" t="str">
        <f>VLOOKUP(CONCATENATE($M912,$N912),Curriculos!$A$2:$J$332,5,FALSE)</f>
        <v>OB</v>
      </c>
      <c r="Q912" s="21" t="e">
        <f>VLOOKUP($N912,Oferta!$D$2:$P$100,5,FALSE)</f>
        <v>#N/A</v>
      </c>
      <c r="R912" s="21">
        <f>VLOOKUP(CONCATENATE($M912,$N912),Curriculos!$A$2:$J$332,8,FALSE)</f>
        <v>60</v>
      </c>
      <c r="S912" s="5" t="s">
        <v>33</v>
      </c>
      <c r="T912" s="22" t="s">
        <v>40</v>
      </c>
      <c r="U912" s="21" t="str">
        <f>VLOOKUP(CONCATENATE($M912,$N912),Curriculos!$A$2:$J$332,10,FALSE)</f>
        <v>DCET</v>
      </c>
      <c r="V912" s="20" t="e">
        <f>VLOOKUP(CONCATENATE($M912,$N912,$T912),Oferta!$B$2:$R$360,17,FALSE)</f>
        <v>#N/A</v>
      </c>
      <c r="W912" s="20" t="e">
        <f>VLOOKUP(CONCATENATE($M912,$N912,$T912),Oferta!$B$2:$Q$360,12,FALSE)</f>
        <v>#N/A</v>
      </c>
      <c r="X912" s="22">
        <v>3</v>
      </c>
      <c r="Y912" s="23" t="e">
        <f>VLOOKUP(CONCATENATE($W912,$X912),Mtz_Horarios!$E$2:$H$92,2,FALSE)</f>
        <v>#N/A</v>
      </c>
      <c r="Z912" s="23" t="e">
        <f>VLOOKUP(CONCATENATE($W912,$X912),Mtz_Horarios!$E$2:$H$92,3,FALSE)</f>
        <v>#N/A</v>
      </c>
      <c r="AA912" s="24" t="e">
        <f>VLOOKUP(CONCATENATE($W912,$X912),Mtz_Horarios!$E$2:$H$92,4,FALSE)</f>
        <v>#N/A</v>
      </c>
      <c r="AB912" s="20" t="e">
        <f>VLOOKUP(CONCATENATE($M912,$N912,$T912),Oferta!$B$2:$Q$360,16,FALSE)</f>
        <v>#N/A</v>
      </c>
      <c r="AC912" s="20" t="e">
        <f>VLOOKUP(CONCATENATE($M912,$N912,$T912),Oferta!$B$2:$Q$360,15,FALSE)</f>
        <v>#N/A</v>
      </c>
      <c r="AI912" s="5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12"/>
      <c r="AW912" s="12"/>
    </row>
    <row r="913" spans="1:49" ht="15" hidden="1" customHeight="1">
      <c r="A913" s="12"/>
      <c r="B913" s="12"/>
      <c r="C913" s="12"/>
      <c r="D913" s="12"/>
      <c r="E913" s="12"/>
      <c r="F913" s="12"/>
      <c r="G913" s="12"/>
      <c r="H913" s="12" t="e">
        <f t="shared" si="12"/>
        <v>#N/A</v>
      </c>
      <c r="I913" s="12" t="e">
        <f>VLOOKUP(CONCATENATE(N913,T913),Simulador!$H$26:$H$33,1,FALSE)</f>
        <v>#N/A</v>
      </c>
      <c r="J913" s="12" t="e">
        <f t="shared" si="13"/>
        <v>#N/A</v>
      </c>
      <c r="K913" s="13" t="e">
        <f t="shared" si="14"/>
        <v>#N/A</v>
      </c>
      <c r="L913" s="12" t="e">
        <f t="shared" si="15"/>
        <v>#N/A</v>
      </c>
      <c r="M913" s="14" t="s">
        <v>22</v>
      </c>
      <c r="N913" s="3" t="s">
        <v>69</v>
      </c>
      <c r="O913" s="20" t="str">
        <f>VLOOKUP(CONCATENATE($M913,$N913),Curriculos!$A$2:$J$332,4,FALSE)</f>
        <v>ESTATÍSTICA APLICADA II</v>
      </c>
      <c r="P913" s="21" t="str">
        <f>VLOOKUP(CONCATENATE($M913,$N913),Curriculos!$A$2:$J$332,5,FALSE)</f>
        <v>OB</v>
      </c>
      <c r="Q913" s="21" t="e">
        <f>VLOOKUP($N913,Oferta!$D$2:$P$100,5,FALSE)</f>
        <v>#N/A</v>
      </c>
      <c r="R913" s="21">
        <f>VLOOKUP(CONCATENATE($M913,$N913),Curriculos!$A$2:$J$332,8,FALSE)</f>
        <v>60</v>
      </c>
      <c r="S913" s="5" t="s">
        <v>33</v>
      </c>
      <c r="T913" s="22" t="s">
        <v>40</v>
      </c>
      <c r="U913" s="21" t="str">
        <f>VLOOKUP(CONCATENATE($M913,$N913),Curriculos!$A$2:$J$332,10,FALSE)</f>
        <v>DCET</v>
      </c>
      <c r="V913" s="20" t="e">
        <f>VLOOKUP(CONCATENATE($M913,$N913,$T913),Oferta!$B$2:$R$360,17,FALSE)</f>
        <v>#N/A</v>
      </c>
      <c r="W913" s="20" t="e">
        <f>VLOOKUP(CONCATENATE($M913,$N913,$T913),Oferta!$B$2:$Q$360,12,FALSE)</f>
        <v>#N/A</v>
      </c>
      <c r="X913" s="22">
        <v>4</v>
      </c>
      <c r="Y913" s="23" t="e">
        <f>VLOOKUP(CONCATENATE($W913,$X913),Mtz_Horarios!$E$2:$H$92,2,FALSE)</f>
        <v>#N/A</v>
      </c>
      <c r="Z913" s="23" t="e">
        <f>VLOOKUP(CONCATENATE($W913,$X913),Mtz_Horarios!$E$2:$H$92,3,FALSE)</f>
        <v>#N/A</v>
      </c>
      <c r="AA913" s="24" t="e">
        <f>VLOOKUP(CONCATENATE($W913,$X913),Mtz_Horarios!$E$2:$H$92,4,FALSE)</f>
        <v>#N/A</v>
      </c>
      <c r="AB913" s="20" t="e">
        <f>VLOOKUP(CONCATENATE($M913,$N913,$T913),Oferta!$B$2:$Q$360,16,FALSE)</f>
        <v>#N/A</v>
      </c>
      <c r="AC913" s="20" t="e">
        <f>VLOOKUP(CONCATENATE($M913,$N913,$T913),Oferta!$B$2:$Q$360,15,FALSE)</f>
        <v>#N/A</v>
      </c>
      <c r="AI913" s="5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12"/>
      <c r="AW913" s="12"/>
    </row>
    <row r="914" spans="1:49" ht="15" customHeight="1">
      <c r="A914" s="12"/>
      <c r="B914" s="12"/>
      <c r="C914" s="12"/>
      <c r="D914" s="12"/>
      <c r="E914" s="12"/>
      <c r="F914" s="12"/>
      <c r="G914" s="12"/>
      <c r="H914" s="12" t="e">
        <f t="shared" si="12"/>
        <v>#N/A</v>
      </c>
      <c r="I914" s="12" t="e">
        <f>VLOOKUP(CONCATENATE(N914,T914),Simulador!$H$26:$H$33,1,FALSE)</f>
        <v>#N/A</v>
      </c>
      <c r="J914" s="12" t="e">
        <f t="shared" si="13"/>
        <v>#N/A</v>
      </c>
      <c r="K914" s="13" t="e">
        <f t="shared" si="14"/>
        <v>#N/A</v>
      </c>
      <c r="L914" s="12" t="e">
        <f t="shared" si="15"/>
        <v>#N/A</v>
      </c>
      <c r="M914" s="14" t="s">
        <v>31</v>
      </c>
      <c r="N914" s="3" t="s">
        <v>81</v>
      </c>
      <c r="O914" s="20" t="str">
        <f>VLOOKUP(CONCATENATE($M914,$N914),Curriculos!$A$2:$J$332,4,FALSE)</f>
        <v>EVOLUÇÃO DO CAPITALISMO</v>
      </c>
      <c r="P914" s="21" t="str">
        <f>VLOOKUP(CONCATENATE($M914,$N914),Curriculos!$A$2:$J$332,5,FALSE)</f>
        <v>OB</v>
      </c>
      <c r="Q914" s="21" t="str">
        <f>VLOOKUP($N914,Oferta!$D$2:$P$100,5,FALSE)</f>
        <v>T</v>
      </c>
      <c r="R914" s="21">
        <f>VLOOKUP(CONCATENATE($M914,$N914),Curriculos!$A$2:$J$332,8,FALSE)</f>
        <v>60</v>
      </c>
      <c r="S914" s="5" t="s">
        <v>33</v>
      </c>
      <c r="T914" s="22" t="s">
        <v>24</v>
      </c>
      <c r="U914" s="21" t="str">
        <f>VLOOKUP(CONCATENATE($M914,$N914),Curriculos!$A$2:$J$332,10,FALSE)</f>
        <v>DCEC</v>
      </c>
      <c r="V914" s="20" t="e">
        <f>VLOOKUP(CONCATENATE($M914,$N914,$T914),Oferta!$B$2:$R$360,17,FALSE)</f>
        <v>#N/A</v>
      </c>
      <c r="W914" s="20" t="e">
        <f>VLOOKUP(CONCATENATE($M914,$N914,$T914),Oferta!$B$2:$Q$360,12,FALSE)</f>
        <v>#N/A</v>
      </c>
      <c r="X914" s="22">
        <v>1</v>
      </c>
      <c r="Y914" s="23" t="e">
        <f>VLOOKUP(CONCATENATE($W914,$X914),Mtz_Horarios!$E$2:$H$92,2,FALSE)</f>
        <v>#N/A</v>
      </c>
      <c r="Z914" s="23" t="e">
        <f>VLOOKUP(CONCATENATE($W914,$X914),Mtz_Horarios!$E$2:$H$92,3,FALSE)</f>
        <v>#N/A</v>
      </c>
      <c r="AA914" s="24" t="e">
        <f>VLOOKUP(CONCATENATE($W914,$X914),Mtz_Horarios!$E$2:$H$92,4,FALSE)</f>
        <v>#N/A</v>
      </c>
      <c r="AB914" s="20" t="e">
        <f>VLOOKUP(CONCATENATE($M914,$N914,$T914),Oferta!$B$2:$Q$360,16,FALSE)</f>
        <v>#N/A</v>
      </c>
      <c r="AC914" s="20" t="e">
        <f>VLOOKUP(CONCATENATE($M914,$N914,$T914),Oferta!$B$2:$Q$360,15,FALSE)</f>
        <v>#N/A</v>
      </c>
      <c r="AI914" s="5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12"/>
      <c r="AW914" s="12"/>
    </row>
    <row r="915" spans="1:49" ht="15" customHeight="1">
      <c r="A915" s="12"/>
      <c r="B915" s="12"/>
      <c r="C915" s="12"/>
      <c r="D915" s="12"/>
      <c r="E915" s="12"/>
      <c r="F915" s="12"/>
      <c r="G915" s="12"/>
      <c r="H915" s="12" t="e">
        <f t="shared" si="12"/>
        <v>#N/A</v>
      </c>
      <c r="I915" s="12" t="e">
        <f>VLOOKUP(CONCATENATE(N915,T915),Simulador!$H$26:$H$33,1,FALSE)</f>
        <v>#N/A</v>
      </c>
      <c r="J915" s="12" t="e">
        <f t="shared" si="13"/>
        <v>#N/A</v>
      </c>
      <c r="K915" s="13" t="e">
        <f t="shared" si="14"/>
        <v>#N/A</v>
      </c>
      <c r="L915" s="12" t="e">
        <f t="shared" si="15"/>
        <v>#N/A</v>
      </c>
      <c r="M915" s="14" t="s">
        <v>31</v>
      </c>
      <c r="N915" s="3" t="s">
        <v>81</v>
      </c>
      <c r="O915" s="20" t="str">
        <f>VLOOKUP(CONCATENATE($M915,$N915),Curriculos!$A$2:$J$332,4,FALSE)</f>
        <v>EVOLUÇÃO DO CAPITALISMO</v>
      </c>
      <c r="P915" s="21" t="str">
        <f>VLOOKUP(CONCATENATE($M915,$N915),Curriculos!$A$2:$J$332,5,FALSE)</f>
        <v>OB</v>
      </c>
      <c r="Q915" s="21" t="str">
        <f>VLOOKUP($N915,Oferta!$D$2:$P$100,5,FALSE)</f>
        <v>T</v>
      </c>
      <c r="R915" s="21">
        <f>VLOOKUP(CONCATENATE($M915,$N915),Curriculos!$A$2:$J$332,8,FALSE)</f>
        <v>60</v>
      </c>
      <c r="S915" s="5" t="s">
        <v>33</v>
      </c>
      <c r="T915" s="22" t="s">
        <v>24</v>
      </c>
      <c r="U915" s="21" t="str">
        <f>VLOOKUP(CONCATENATE($M915,$N915),Curriculos!$A$2:$J$332,10,FALSE)</f>
        <v>DCEC</v>
      </c>
      <c r="V915" s="20" t="e">
        <f>VLOOKUP(CONCATENATE($M915,$N915,$T915),Oferta!$B$2:$R$360,17,FALSE)</f>
        <v>#N/A</v>
      </c>
      <c r="W915" s="20" t="e">
        <f>VLOOKUP(CONCATENATE($M915,$N915,$T915),Oferta!$B$2:$Q$360,12,FALSE)</f>
        <v>#N/A</v>
      </c>
      <c r="X915" s="22">
        <v>2</v>
      </c>
      <c r="Y915" s="23" t="e">
        <f>VLOOKUP(CONCATENATE($W915,$X915),Mtz_Horarios!$E$2:$H$92,2,FALSE)</f>
        <v>#N/A</v>
      </c>
      <c r="Z915" s="23" t="e">
        <f>VLOOKUP(CONCATENATE($W915,$X915),Mtz_Horarios!$E$2:$H$92,3,FALSE)</f>
        <v>#N/A</v>
      </c>
      <c r="AA915" s="24" t="e">
        <f>VLOOKUP(CONCATENATE($W915,$X915),Mtz_Horarios!$E$2:$H$92,4,FALSE)</f>
        <v>#N/A</v>
      </c>
      <c r="AB915" s="20" t="e">
        <f>VLOOKUP(CONCATENATE($M915,$N915,$T915),Oferta!$B$2:$Q$360,16,FALSE)</f>
        <v>#N/A</v>
      </c>
      <c r="AC915" s="20" t="e">
        <f>VLOOKUP(CONCATENATE($M915,$N915,$T915),Oferta!$B$2:$Q$360,15,FALSE)</f>
        <v>#N/A</v>
      </c>
      <c r="AI915" s="5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12"/>
      <c r="AW915" s="12"/>
    </row>
    <row r="916" spans="1:49" ht="15" customHeight="1">
      <c r="A916" s="12"/>
      <c r="B916" s="12"/>
      <c r="C916" s="12"/>
      <c r="D916" s="12"/>
      <c r="E916" s="12"/>
      <c r="F916" s="12"/>
      <c r="G916" s="12"/>
      <c r="H916" s="12" t="e">
        <f t="shared" si="12"/>
        <v>#N/A</v>
      </c>
      <c r="I916" s="12" t="e">
        <f>VLOOKUP(CONCATENATE(N916,T916),Simulador!$H$26:$H$33,1,FALSE)</f>
        <v>#N/A</v>
      </c>
      <c r="J916" s="12" t="e">
        <f t="shared" si="13"/>
        <v>#N/A</v>
      </c>
      <c r="K916" s="13" t="e">
        <f t="shared" si="14"/>
        <v>#N/A</v>
      </c>
      <c r="L916" s="12" t="e">
        <f t="shared" si="15"/>
        <v>#N/A</v>
      </c>
      <c r="M916" s="14" t="s">
        <v>31</v>
      </c>
      <c r="N916" s="3" t="s">
        <v>81</v>
      </c>
      <c r="O916" s="20" t="str">
        <f>VLOOKUP(CONCATENATE($M916,$N916),Curriculos!$A$2:$J$332,4,FALSE)</f>
        <v>EVOLUÇÃO DO CAPITALISMO</v>
      </c>
      <c r="P916" s="21" t="str">
        <f>VLOOKUP(CONCATENATE($M916,$N916),Curriculos!$A$2:$J$332,5,FALSE)</f>
        <v>OB</v>
      </c>
      <c r="Q916" s="21" t="str">
        <f>VLOOKUP($N916,Oferta!$D$2:$P$100,5,FALSE)</f>
        <v>T</v>
      </c>
      <c r="R916" s="21">
        <f>VLOOKUP(CONCATENATE($M916,$N916),Curriculos!$A$2:$J$332,8,FALSE)</f>
        <v>60</v>
      </c>
      <c r="S916" s="5" t="s">
        <v>33</v>
      </c>
      <c r="T916" s="22" t="s">
        <v>24</v>
      </c>
      <c r="U916" s="21" t="str">
        <f>VLOOKUP(CONCATENATE($M916,$N916),Curriculos!$A$2:$J$332,10,FALSE)</f>
        <v>DCEC</v>
      </c>
      <c r="V916" s="20" t="e">
        <f>VLOOKUP(CONCATENATE($M916,$N916,$T916),Oferta!$B$2:$R$360,17,FALSE)</f>
        <v>#N/A</v>
      </c>
      <c r="W916" s="20" t="e">
        <f>VLOOKUP(CONCATENATE($M916,$N916,$T916),Oferta!$B$2:$Q$360,12,FALSE)</f>
        <v>#N/A</v>
      </c>
      <c r="X916" s="22">
        <v>3</v>
      </c>
      <c r="Y916" s="23" t="e">
        <f>VLOOKUP(CONCATENATE($W916,$X916),Mtz_Horarios!$E$2:$H$92,2,FALSE)</f>
        <v>#N/A</v>
      </c>
      <c r="Z916" s="23" t="e">
        <f>VLOOKUP(CONCATENATE($W916,$X916),Mtz_Horarios!$E$2:$H$92,3,FALSE)</f>
        <v>#N/A</v>
      </c>
      <c r="AA916" s="24" t="e">
        <f>VLOOKUP(CONCATENATE($W916,$X916),Mtz_Horarios!$E$2:$H$92,4,FALSE)</f>
        <v>#N/A</v>
      </c>
      <c r="AB916" s="20" t="e">
        <f>VLOOKUP(CONCATENATE($M916,$N916,$T916),Oferta!$B$2:$Q$360,16,FALSE)</f>
        <v>#N/A</v>
      </c>
      <c r="AC916" s="20" t="e">
        <f>VLOOKUP(CONCATENATE($M916,$N916,$T916),Oferta!$B$2:$Q$360,15,FALSE)</f>
        <v>#N/A</v>
      </c>
      <c r="AI916" s="5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12"/>
      <c r="AW916" s="12"/>
    </row>
    <row r="917" spans="1:49" ht="15" customHeight="1">
      <c r="A917" s="12"/>
      <c r="B917" s="12"/>
      <c r="C917" s="12"/>
      <c r="D917" s="12"/>
      <c r="E917" s="12"/>
      <c r="F917" s="12"/>
      <c r="G917" s="12"/>
      <c r="H917" s="12" t="e">
        <f t="shared" si="12"/>
        <v>#N/A</v>
      </c>
      <c r="I917" s="12" t="e">
        <f>VLOOKUP(CONCATENATE(N917,T917),Simulador!$H$26:$H$33,1,FALSE)</f>
        <v>#N/A</v>
      </c>
      <c r="J917" s="12" t="e">
        <f t="shared" si="13"/>
        <v>#N/A</v>
      </c>
      <c r="K917" s="13" t="e">
        <f t="shared" si="14"/>
        <v>#N/A</v>
      </c>
      <c r="L917" s="12" t="e">
        <f t="shared" si="15"/>
        <v>#N/A</v>
      </c>
      <c r="M917" s="14" t="s">
        <v>31</v>
      </c>
      <c r="N917" s="3" t="s">
        <v>81</v>
      </c>
      <c r="O917" s="20" t="str">
        <f>VLOOKUP(CONCATENATE($M917,$N917),Curriculos!$A$2:$J$332,4,FALSE)</f>
        <v>EVOLUÇÃO DO CAPITALISMO</v>
      </c>
      <c r="P917" s="21" t="str">
        <f>VLOOKUP(CONCATENATE($M917,$N917),Curriculos!$A$2:$J$332,5,FALSE)</f>
        <v>OB</v>
      </c>
      <c r="Q917" s="21" t="str">
        <f>VLOOKUP($N917,Oferta!$D$2:$P$100,5,FALSE)</f>
        <v>T</v>
      </c>
      <c r="R917" s="21">
        <f>VLOOKUP(CONCATENATE($M917,$N917),Curriculos!$A$2:$J$332,8,FALSE)</f>
        <v>60</v>
      </c>
      <c r="S917" s="5" t="s">
        <v>33</v>
      </c>
      <c r="T917" s="22" t="s">
        <v>24</v>
      </c>
      <c r="U917" s="21" t="str">
        <f>VLOOKUP(CONCATENATE($M917,$N917),Curriculos!$A$2:$J$332,10,FALSE)</f>
        <v>DCEC</v>
      </c>
      <c r="V917" s="20" t="e">
        <f>VLOOKUP(CONCATENATE($M917,$N917,$T917),Oferta!$B$2:$R$360,17,FALSE)</f>
        <v>#N/A</v>
      </c>
      <c r="W917" s="20" t="e">
        <f>VLOOKUP(CONCATENATE($M917,$N917,$T917),Oferta!$B$2:$Q$360,12,FALSE)</f>
        <v>#N/A</v>
      </c>
      <c r="X917" s="22">
        <v>4</v>
      </c>
      <c r="Y917" s="23" t="e">
        <f>VLOOKUP(CONCATENATE($W917,$X917),Mtz_Horarios!$E$2:$H$92,2,FALSE)</f>
        <v>#N/A</v>
      </c>
      <c r="Z917" s="23" t="e">
        <f>VLOOKUP(CONCATENATE($W917,$X917),Mtz_Horarios!$E$2:$H$92,3,FALSE)</f>
        <v>#N/A</v>
      </c>
      <c r="AA917" s="24" t="e">
        <f>VLOOKUP(CONCATENATE($W917,$X917),Mtz_Horarios!$E$2:$H$92,4,FALSE)</f>
        <v>#N/A</v>
      </c>
      <c r="AB917" s="20" t="e">
        <f>VLOOKUP(CONCATENATE($M917,$N917,$T917),Oferta!$B$2:$Q$360,16,FALSE)</f>
        <v>#N/A</v>
      </c>
      <c r="AC917" s="20" t="e">
        <f>VLOOKUP(CONCATENATE($M917,$N917,$T917),Oferta!$B$2:$Q$360,15,FALSE)</f>
        <v>#N/A</v>
      </c>
      <c r="AI917" s="5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12"/>
      <c r="AW917" s="12"/>
    </row>
    <row r="918" spans="1:49" ht="15" customHeight="1">
      <c r="A918" s="12"/>
      <c r="B918" s="12"/>
      <c r="C918" s="12"/>
      <c r="D918" s="12"/>
      <c r="E918" s="12"/>
      <c r="F918" s="12"/>
      <c r="G918" s="12"/>
      <c r="H918" s="12" t="e">
        <f t="shared" si="12"/>
        <v>#N/A</v>
      </c>
      <c r="I918" s="12" t="e">
        <f>VLOOKUP(CONCATENATE(N918,T918),Simulador!$H$26:$H$33,1,FALSE)</f>
        <v>#N/A</v>
      </c>
      <c r="J918" s="12" t="e">
        <f t="shared" si="13"/>
        <v>#N/A</v>
      </c>
      <c r="K918" s="13" t="e">
        <f t="shared" si="14"/>
        <v>#N/A</v>
      </c>
      <c r="L918" s="12" t="e">
        <f t="shared" si="15"/>
        <v>#N/A</v>
      </c>
      <c r="M918" s="14" t="s">
        <v>31</v>
      </c>
      <c r="N918" s="3" t="s">
        <v>81</v>
      </c>
      <c r="O918" s="20" t="str">
        <f>VLOOKUP(CONCATENATE($M918,$N918),Curriculos!$A$2:$J$332,4,FALSE)</f>
        <v>EVOLUÇÃO DO CAPITALISMO</v>
      </c>
      <c r="P918" s="21" t="str">
        <f>VLOOKUP(CONCATENATE($M918,$N918),Curriculos!$A$2:$J$332,5,FALSE)</f>
        <v>OB</v>
      </c>
      <c r="Q918" s="21" t="str">
        <f>VLOOKUP($N918,Oferta!$D$2:$P$100,5,FALSE)</f>
        <v>T</v>
      </c>
      <c r="R918" s="21">
        <f>VLOOKUP(CONCATENATE($M918,$N918),Curriculos!$A$2:$J$332,8,FALSE)</f>
        <v>60</v>
      </c>
      <c r="S918" s="5" t="s">
        <v>33</v>
      </c>
      <c r="T918" s="22" t="s">
        <v>29</v>
      </c>
      <c r="U918" s="21" t="str">
        <f>VLOOKUP(CONCATENATE($M918,$N918),Curriculos!$A$2:$J$332,10,FALSE)</f>
        <v>DCEC</v>
      </c>
      <c r="V918" s="20" t="e">
        <f>VLOOKUP(CONCATENATE($M918,$N918,$T918),Oferta!$B$2:$R$360,17,FALSE)</f>
        <v>#N/A</v>
      </c>
      <c r="W918" s="20" t="e">
        <f>VLOOKUP(CONCATENATE($M918,$N918,$T918),Oferta!$B$2:$Q$360,12,FALSE)</f>
        <v>#N/A</v>
      </c>
      <c r="X918" s="22">
        <v>1</v>
      </c>
      <c r="Y918" s="23" t="e">
        <f>VLOOKUP(CONCATENATE($W918,$X918),Mtz_Horarios!$E$2:$H$92,2,FALSE)</f>
        <v>#N/A</v>
      </c>
      <c r="Z918" s="23" t="e">
        <f>VLOOKUP(CONCATENATE($W918,$X918),Mtz_Horarios!$E$2:$H$92,3,FALSE)</f>
        <v>#N/A</v>
      </c>
      <c r="AA918" s="24" t="e">
        <f>VLOOKUP(CONCATENATE($W918,$X918),Mtz_Horarios!$E$2:$H$92,4,FALSE)</f>
        <v>#N/A</v>
      </c>
      <c r="AB918" s="20" t="e">
        <f>VLOOKUP(CONCATENATE($M918,$N918,$T918),Oferta!$B$2:$Q$360,16,FALSE)</f>
        <v>#N/A</v>
      </c>
      <c r="AC918" s="20" t="e">
        <f>VLOOKUP(CONCATENATE($M918,$N918,$T918),Oferta!$B$2:$Q$360,15,FALSE)</f>
        <v>#N/A</v>
      </c>
      <c r="AI918" s="5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12"/>
      <c r="AW918" s="12"/>
    </row>
    <row r="919" spans="1:49" ht="15" customHeight="1">
      <c r="A919" s="12"/>
      <c r="B919" s="12"/>
      <c r="C919" s="12"/>
      <c r="D919" s="12"/>
      <c r="E919" s="12"/>
      <c r="F919" s="12"/>
      <c r="G919" s="12"/>
      <c r="H919" s="12" t="e">
        <f t="shared" si="12"/>
        <v>#N/A</v>
      </c>
      <c r="I919" s="12" t="e">
        <f>VLOOKUP(CONCATENATE(N919,T919),Simulador!$H$26:$H$33,1,FALSE)</f>
        <v>#N/A</v>
      </c>
      <c r="J919" s="12" t="e">
        <f t="shared" si="13"/>
        <v>#N/A</v>
      </c>
      <c r="K919" s="13" t="e">
        <f t="shared" si="14"/>
        <v>#N/A</v>
      </c>
      <c r="L919" s="12" t="e">
        <f t="shared" si="15"/>
        <v>#N/A</v>
      </c>
      <c r="M919" s="14" t="s">
        <v>31</v>
      </c>
      <c r="N919" s="3" t="s">
        <v>81</v>
      </c>
      <c r="O919" s="20" t="str">
        <f>VLOOKUP(CONCATENATE($M919,$N919),Curriculos!$A$2:$J$332,4,FALSE)</f>
        <v>EVOLUÇÃO DO CAPITALISMO</v>
      </c>
      <c r="P919" s="21" t="str">
        <f>VLOOKUP(CONCATENATE($M919,$N919),Curriculos!$A$2:$J$332,5,FALSE)</f>
        <v>OB</v>
      </c>
      <c r="Q919" s="21" t="str">
        <f>VLOOKUP($N919,Oferta!$D$2:$P$100,5,FALSE)</f>
        <v>T</v>
      </c>
      <c r="R919" s="21">
        <f>VLOOKUP(CONCATENATE($M919,$N919),Curriculos!$A$2:$J$332,8,FALSE)</f>
        <v>60</v>
      </c>
      <c r="S919" s="5" t="s">
        <v>33</v>
      </c>
      <c r="T919" s="22" t="s">
        <v>29</v>
      </c>
      <c r="U919" s="21" t="str">
        <f>VLOOKUP(CONCATENATE($M919,$N919),Curriculos!$A$2:$J$332,10,FALSE)</f>
        <v>DCEC</v>
      </c>
      <c r="V919" s="20" t="e">
        <f>VLOOKUP(CONCATENATE($M919,$N919,$T919),Oferta!$B$2:$R$360,17,FALSE)</f>
        <v>#N/A</v>
      </c>
      <c r="W919" s="20" t="e">
        <f>VLOOKUP(CONCATENATE($M919,$N919,$T919),Oferta!$B$2:$Q$360,12,FALSE)</f>
        <v>#N/A</v>
      </c>
      <c r="X919" s="22">
        <v>2</v>
      </c>
      <c r="Y919" s="23" t="e">
        <f>VLOOKUP(CONCATENATE($W919,$X919),Mtz_Horarios!$E$2:$H$92,2,FALSE)</f>
        <v>#N/A</v>
      </c>
      <c r="Z919" s="23" t="e">
        <f>VLOOKUP(CONCATENATE($W919,$X919),Mtz_Horarios!$E$2:$H$92,3,FALSE)</f>
        <v>#N/A</v>
      </c>
      <c r="AA919" s="24" t="e">
        <f>VLOOKUP(CONCATENATE($W919,$X919),Mtz_Horarios!$E$2:$H$92,4,FALSE)</f>
        <v>#N/A</v>
      </c>
      <c r="AB919" s="20" t="e">
        <f>VLOOKUP(CONCATENATE($M919,$N919,$T919),Oferta!$B$2:$Q$360,16,FALSE)</f>
        <v>#N/A</v>
      </c>
      <c r="AC919" s="20" t="e">
        <f>VLOOKUP(CONCATENATE($M919,$N919,$T919),Oferta!$B$2:$Q$360,15,FALSE)</f>
        <v>#N/A</v>
      </c>
      <c r="AI919" s="5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12"/>
      <c r="AW919" s="12"/>
    </row>
    <row r="920" spans="1:49" ht="15" customHeight="1">
      <c r="A920" s="12"/>
      <c r="B920" s="12"/>
      <c r="C920" s="12"/>
      <c r="D920" s="12"/>
      <c r="E920" s="12"/>
      <c r="F920" s="12"/>
      <c r="G920" s="12"/>
      <c r="H920" s="12" t="e">
        <f t="shared" si="12"/>
        <v>#N/A</v>
      </c>
      <c r="I920" s="12" t="e">
        <f>VLOOKUP(CONCATENATE(N920,T920),Simulador!$H$26:$H$33,1,FALSE)</f>
        <v>#N/A</v>
      </c>
      <c r="J920" s="12" t="e">
        <f t="shared" si="13"/>
        <v>#N/A</v>
      </c>
      <c r="K920" s="13" t="e">
        <f t="shared" si="14"/>
        <v>#N/A</v>
      </c>
      <c r="L920" s="12" t="e">
        <f t="shared" si="15"/>
        <v>#N/A</v>
      </c>
      <c r="M920" s="14" t="s">
        <v>31</v>
      </c>
      <c r="N920" s="3" t="s">
        <v>81</v>
      </c>
      <c r="O920" s="20" t="str">
        <f>VLOOKUP(CONCATENATE($M920,$N920),Curriculos!$A$2:$J$332,4,FALSE)</f>
        <v>EVOLUÇÃO DO CAPITALISMO</v>
      </c>
      <c r="P920" s="21" t="str">
        <f>VLOOKUP(CONCATENATE($M920,$N920),Curriculos!$A$2:$J$332,5,FALSE)</f>
        <v>OB</v>
      </c>
      <c r="Q920" s="21" t="str">
        <f>VLOOKUP($N920,Oferta!$D$2:$P$100,5,FALSE)</f>
        <v>T</v>
      </c>
      <c r="R920" s="21">
        <f>VLOOKUP(CONCATENATE($M920,$N920),Curriculos!$A$2:$J$332,8,FALSE)</f>
        <v>60</v>
      </c>
      <c r="S920" s="5" t="s">
        <v>33</v>
      </c>
      <c r="T920" s="22" t="s">
        <v>29</v>
      </c>
      <c r="U920" s="21" t="str">
        <f>VLOOKUP(CONCATENATE($M920,$N920),Curriculos!$A$2:$J$332,10,FALSE)</f>
        <v>DCEC</v>
      </c>
      <c r="V920" s="20" t="e">
        <f>VLOOKUP(CONCATENATE($M920,$N920,$T920),Oferta!$B$2:$R$360,17,FALSE)</f>
        <v>#N/A</v>
      </c>
      <c r="W920" s="20" t="e">
        <f>VLOOKUP(CONCATENATE($M920,$N920,$T920),Oferta!$B$2:$Q$360,12,FALSE)</f>
        <v>#N/A</v>
      </c>
      <c r="X920" s="22">
        <v>3</v>
      </c>
      <c r="Y920" s="23" t="e">
        <f>VLOOKUP(CONCATENATE($W920,$X920),Mtz_Horarios!$E$2:$H$92,2,FALSE)</f>
        <v>#N/A</v>
      </c>
      <c r="Z920" s="23" t="e">
        <f>VLOOKUP(CONCATENATE($W920,$X920),Mtz_Horarios!$E$2:$H$92,3,FALSE)</f>
        <v>#N/A</v>
      </c>
      <c r="AA920" s="24" t="e">
        <f>VLOOKUP(CONCATENATE($W920,$X920),Mtz_Horarios!$E$2:$H$92,4,FALSE)</f>
        <v>#N/A</v>
      </c>
      <c r="AB920" s="20" t="e">
        <f>VLOOKUP(CONCATENATE($M920,$N920,$T920),Oferta!$B$2:$Q$360,16,FALSE)</f>
        <v>#N/A</v>
      </c>
      <c r="AC920" s="20" t="e">
        <f>VLOOKUP(CONCATENATE($M920,$N920,$T920),Oferta!$B$2:$Q$360,15,FALSE)</f>
        <v>#N/A</v>
      </c>
      <c r="AI920" s="5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12"/>
      <c r="AW920" s="12"/>
    </row>
    <row r="921" spans="1:49" ht="15" customHeight="1">
      <c r="A921" s="12"/>
      <c r="B921" s="12"/>
      <c r="C921" s="12"/>
      <c r="D921" s="12"/>
      <c r="E921" s="12"/>
      <c r="F921" s="12"/>
      <c r="G921" s="12"/>
      <c r="H921" s="12" t="e">
        <f t="shared" si="12"/>
        <v>#N/A</v>
      </c>
      <c r="I921" s="12" t="e">
        <f>VLOOKUP(CONCATENATE(N921,T921),Simulador!$H$26:$H$33,1,FALSE)</f>
        <v>#N/A</v>
      </c>
      <c r="J921" s="12" t="e">
        <f t="shared" si="13"/>
        <v>#N/A</v>
      </c>
      <c r="K921" s="13" t="e">
        <f t="shared" si="14"/>
        <v>#N/A</v>
      </c>
      <c r="L921" s="12" t="e">
        <f t="shared" si="15"/>
        <v>#N/A</v>
      </c>
      <c r="M921" s="14" t="s">
        <v>31</v>
      </c>
      <c r="N921" s="3" t="s">
        <v>81</v>
      </c>
      <c r="O921" s="20" t="str">
        <f>VLOOKUP(CONCATENATE($M921,$N921),Curriculos!$A$2:$J$332,4,FALSE)</f>
        <v>EVOLUÇÃO DO CAPITALISMO</v>
      </c>
      <c r="P921" s="21" t="str">
        <f>VLOOKUP(CONCATENATE($M921,$N921),Curriculos!$A$2:$J$332,5,FALSE)</f>
        <v>OB</v>
      </c>
      <c r="Q921" s="21" t="str">
        <f>VLOOKUP($N921,Oferta!$D$2:$P$100,5,FALSE)</f>
        <v>T</v>
      </c>
      <c r="R921" s="21">
        <f>VLOOKUP(CONCATENATE($M921,$N921),Curriculos!$A$2:$J$332,8,FALSE)</f>
        <v>60</v>
      </c>
      <c r="S921" s="5" t="s">
        <v>33</v>
      </c>
      <c r="T921" s="22" t="s">
        <v>29</v>
      </c>
      <c r="U921" s="21" t="str">
        <f>VLOOKUP(CONCATENATE($M921,$N921),Curriculos!$A$2:$J$332,10,FALSE)</f>
        <v>DCEC</v>
      </c>
      <c r="V921" s="20" t="e">
        <f>VLOOKUP(CONCATENATE($M921,$N921,$T921),Oferta!$B$2:$R$360,17,FALSE)</f>
        <v>#N/A</v>
      </c>
      <c r="W921" s="20" t="e">
        <f>VLOOKUP(CONCATENATE($M921,$N921,$T921),Oferta!$B$2:$Q$360,12,FALSE)</f>
        <v>#N/A</v>
      </c>
      <c r="X921" s="22">
        <v>4</v>
      </c>
      <c r="Y921" s="23" t="e">
        <f>VLOOKUP(CONCATENATE($W921,$X921),Mtz_Horarios!$E$2:$H$92,2,FALSE)</f>
        <v>#N/A</v>
      </c>
      <c r="Z921" s="23" t="e">
        <f>VLOOKUP(CONCATENATE($W921,$X921),Mtz_Horarios!$E$2:$H$92,3,FALSE)</f>
        <v>#N/A</v>
      </c>
      <c r="AA921" s="24" t="e">
        <f>VLOOKUP(CONCATENATE($W921,$X921),Mtz_Horarios!$E$2:$H$92,4,FALSE)</f>
        <v>#N/A</v>
      </c>
      <c r="AB921" s="20" t="e">
        <f>VLOOKUP(CONCATENATE($M921,$N921,$T921),Oferta!$B$2:$Q$360,16,FALSE)</f>
        <v>#N/A</v>
      </c>
      <c r="AC921" s="20" t="e">
        <f>VLOOKUP(CONCATENATE($M921,$N921,$T921),Oferta!$B$2:$Q$360,15,FALSE)</f>
        <v>#N/A</v>
      </c>
      <c r="AI921" s="5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12"/>
      <c r="AW921" s="12"/>
    </row>
    <row r="922" spans="1:49" ht="15" customHeight="1">
      <c r="A922" s="12"/>
      <c r="B922" s="12"/>
      <c r="C922" s="12"/>
      <c r="D922" s="12"/>
      <c r="E922" s="12"/>
      <c r="F922" s="12"/>
      <c r="G922" s="12"/>
      <c r="H922" s="12" t="e">
        <f t="shared" si="12"/>
        <v>#N/A</v>
      </c>
      <c r="I922" s="12" t="e">
        <f>VLOOKUP(CONCATENATE(N922,T922),Simulador!$H$26:$H$33,1,FALSE)</f>
        <v>#N/A</v>
      </c>
      <c r="J922" s="12" t="e">
        <f t="shared" si="13"/>
        <v>#N/A</v>
      </c>
      <c r="K922" s="13" t="e">
        <f t="shared" si="14"/>
        <v>#N/A</v>
      </c>
      <c r="L922" s="12" t="e">
        <f t="shared" si="15"/>
        <v>#N/A</v>
      </c>
      <c r="M922" s="14" t="s">
        <v>22</v>
      </c>
      <c r="N922" s="3" t="s">
        <v>81</v>
      </c>
      <c r="O922" s="15" t="str">
        <f>VLOOKUP(CONCATENATE($M922,$N922),Curriculos!$A$2:$J$332,4,FALSE)</f>
        <v>EVOLUÇÃO DO CAPITALISMO</v>
      </c>
      <c r="P922" s="16" t="str">
        <f>VLOOKUP(CONCATENATE($M922,$N922),Curriculos!$A$2:$J$332,5,FALSE)</f>
        <v>OB</v>
      </c>
      <c r="Q922" s="16" t="str">
        <f>VLOOKUP($N922,Oferta!$D$2:$P$100,5,FALSE)</f>
        <v>T</v>
      </c>
      <c r="R922" s="16">
        <f>VLOOKUP(CONCATENATE($M922,$N922),Curriculos!$A$2:$J$332,8,FALSE)</f>
        <v>60</v>
      </c>
      <c r="S922" s="17" t="s">
        <v>33</v>
      </c>
      <c r="T922" s="17" t="s">
        <v>24</v>
      </c>
      <c r="U922" s="16" t="str">
        <f>VLOOKUP(CONCATENATE($M922,$N922),Curriculos!$A$2:$J$332,10,FALSE)</f>
        <v>DCEC</v>
      </c>
      <c r="V922" s="15" t="e">
        <f>VLOOKUP(CONCATENATE($M922,$N922,$T922),Oferta!$B$2:$R$360,17,FALSE)</f>
        <v>#N/A</v>
      </c>
      <c r="W922" s="15" t="e">
        <f>VLOOKUP(CONCATENATE($M922,$N922,$T922),Oferta!$B$2:$Q$360,12,FALSE)</f>
        <v>#N/A</v>
      </c>
      <c r="X922" s="17">
        <v>1</v>
      </c>
      <c r="Y922" s="18" t="e">
        <f>VLOOKUP(CONCATENATE($W922,$X922),Mtz_Horarios!$E$2:$H$92,2,FALSE)</f>
        <v>#N/A</v>
      </c>
      <c r="Z922" s="18" t="e">
        <f>VLOOKUP(CONCATENATE($W922,$X922),Mtz_Horarios!$E$2:$H$92,3,FALSE)</f>
        <v>#N/A</v>
      </c>
      <c r="AA922" s="19" t="e">
        <f>VLOOKUP(CONCATENATE($W922,$X922),Mtz_Horarios!$E$2:$H$92,4,FALSE)</f>
        <v>#N/A</v>
      </c>
      <c r="AB922" s="15" t="e">
        <f>VLOOKUP(CONCATENATE($M922,$N922,$T922),Oferta!$B$2:$Q$360,16,FALSE)</f>
        <v>#N/A</v>
      </c>
      <c r="AC922" s="15" t="e">
        <f>VLOOKUP(CONCATENATE($M922,$N922,$T922),Oferta!$B$2:$Q$360,15,FALSE)</f>
        <v>#N/A</v>
      </c>
      <c r="AI922" s="5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12"/>
      <c r="AW922" s="12"/>
    </row>
    <row r="923" spans="1:49" ht="15" customHeight="1">
      <c r="A923" s="12"/>
      <c r="B923" s="12"/>
      <c r="C923" s="12"/>
      <c r="D923" s="12"/>
      <c r="E923" s="12"/>
      <c r="F923" s="12"/>
      <c r="G923" s="12"/>
      <c r="H923" s="12" t="e">
        <f t="shared" si="12"/>
        <v>#N/A</v>
      </c>
      <c r="I923" s="12" t="e">
        <f>VLOOKUP(CONCATENATE(N923,T923),Simulador!$H$26:$H$33,1,FALSE)</f>
        <v>#N/A</v>
      </c>
      <c r="J923" s="12" t="e">
        <f t="shared" si="13"/>
        <v>#N/A</v>
      </c>
      <c r="K923" s="13" t="e">
        <f t="shared" si="14"/>
        <v>#N/A</v>
      </c>
      <c r="L923" s="12" t="e">
        <f t="shared" si="15"/>
        <v>#N/A</v>
      </c>
      <c r="M923" s="14" t="s">
        <v>22</v>
      </c>
      <c r="N923" s="3" t="s">
        <v>81</v>
      </c>
      <c r="O923" s="15" t="str">
        <f>VLOOKUP(CONCATENATE($M923,$N923),Curriculos!$A$2:$J$332,4,FALSE)</f>
        <v>EVOLUÇÃO DO CAPITALISMO</v>
      </c>
      <c r="P923" s="16" t="str">
        <f>VLOOKUP(CONCATENATE($M923,$N923),Curriculos!$A$2:$J$332,5,FALSE)</f>
        <v>OB</v>
      </c>
      <c r="Q923" s="16" t="str">
        <f>VLOOKUP($N923,Oferta!$D$2:$P$100,5,FALSE)</f>
        <v>T</v>
      </c>
      <c r="R923" s="16">
        <f>VLOOKUP(CONCATENATE($M923,$N923),Curriculos!$A$2:$J$332,8,FALSE)</f>
        <v>60</v>
      </c>
      <c r="S923" s="17" t="s">
        <v>33</v>
      </c>
      <c r="T923" s="17" t="s">
        <v>24</v>
      </c>
      <c r="U923" s="16" t="str">
        <f>VLOOKUP(CONCATENATE($M923,$N923),Curriculos!$A$2:$J$332,10,FALSE)</f>
        <v>DCEC</v>
      </c>
      <c r="V923" s="15" t="e">
        <f>VLOOKUP(CONCATENATE($M923,$N923,$T923),Oferta!$B$2:$R$360,17,FALSE)</f>
        <v>#N/A</v>
      </c>
      <c r="W923" s="15" t="e">
        <f>VLOOKUP(CONCATENATE($M923,$N923,$T923),Oferta!$B$2:$Q$360,12,FALSE)</f>
        <v>#N/A</v>
      </c>
      <c r="X923" s="17">
        <v>2</v>
      </c>
      <c r="Y923" s="18" t="e">
        <f>VLOOKUP(CONCATENATE($W923,$X923),Mtz_Horarios!$E$2:$H$92,2,FALSE)</f>
        <v>#N/A</v>
      </c>
      <c r="Z923" s="18" t="e">
        <f>VLOOKUP(CONCATENATE($W923,$X923),Mtz_Horarios!$E$2:$H$92,3,FALSE)</f>
        <v>#N/A</v>
      </c>
      <c r="AA923" s="19" t="e">
        <f>VLOOKUP(CONCATENATE($W923,$X923),Mtz_Horarios!$E$2:$H$92,4,FALSE)</f>
        <v>#N/A</v>
      </c>
      <c r="AB923" s="15" t="e">
        <f>VLOOKUP(CONCATENATE($M923,$N923,$T923),Oferta!$B$2:$Q$360,16,FALSE)</f>
        <v>#N/A</v>
      </c>
      <c r="AC923" s="15" t="e">
        <f>VLOOKUP(CONCATENATE($M923,$N923,$T923),Oferta!$B$2:$Q$360,15,FALSE)</f>
        <v>#N/A</v>
      </c>
      <c r="AI923" s="5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12"/>
      <c r="AW923" s="12"/>
    </row>
    <row r="924" spans="1:49" ht="15" customHeight="1">
      <c r="A924" s="12"/>
      <c r="B924" s="12"/>
      <c r="C924" s="12"/>
      <c r="D924" s="12"/>
      <c r="E924" s="12"/>
      <c r="F924" s="12"/>
      <c r="G924" s="12"/>
      <c r="H924" s="12" t="e">
        <f t="shared" si="12"/>
        <v>#N/A</v>
      </c>
      <c r="I924" s="12" t="e">
        <f>VLOOKUP(CONCATENATE(N924,T924),Simulador!$H$26:$H$33,1,FALSE)</f>
        <v>#N/A</v>
      </c>
      <c r="J924" s="12" t="e">
        <f t="shared" si="13"/>
        <v>#N/A</v>
      </c>
      <c r="K924" s="13" t="e">
        <f t="shared" si="14"/>
        <v>#N/A</v>
      </c>
      <c r="L924" s="12" t="e">
        <f t="shared" si="15"/>
        <v>#N/A</v>
      </c>
      <c r="M924" s="14" t="s">
        <v>22</v>
      </c>
      <c r="N924" s="3" t="s">
        <v>81</v>
      </c>
      <c r="O924" s="15" t="str">
        <f>VLOOKUP(CONCATENATE($M924,$N924),Curriculos!$A$2:$J$332,4,FALSE)</f>
        <v>EVOLUÇÃO DO CAPITALISMO</v>
      </c>
      <c r="P924" s="16" t="str">
        <f>VLOOKUP(CONCATENATE($M924,$N924),Curriculos!$A$2:$J$332,5,FALSE)</f>
        <v>OB</v>
      </c>
      <c r="Q924" s="16" t="str">
        <f>VLOOKUP($N924,Oferta!$D$2:$P$100,5,FALSE)</f>
        <v>T</v>
      </c>
      <c r="R924" s="16">
        <f>VLOOKUP(CONCATENATE($M924,$N924),Curriculos!$A$2:$J$332,8,FALSE)</f>
        <v>60</v>
      </c>
      <c r="S924" s="17" t="s">
        <v>33</v>
      </c>
      <c r="T924" s="17" t="s">
        <v>24</v>
      </c>
      <c r="U924" s="16" t="str">
        <f>VLOOKUP(CONCATENATE($M924,$N924),Curriculos!$A$2:$J$332,10,FALSE)</f>
        <v>DCEC</v>
      </c>
      <c r="V924" s="15" t="e">
        <f>VLOOKUP(CONCATENATE($M924,$N924,$T924),Oferta!$B$2:$R$360,17,FALSE)</f>
        <v>#N/A</v>
      </c>
      <c r="W924" s="15" t="e">
        <f>VLOOKUP(CONCATENATE($M924,$N924,$T924),Oferta!$B$2:$Q$360,12,FALSE)</f>
        <v>#N/A</v>
      </c>
      <c r="X924" s="17">
        <v>3</v>
      </c>
      <c r="Y924" s="18" t="e">
        <f>VLOOKUP(CONCATENATE($W924,$X924),Mtz_Horarios!$E$2:$H$92,2,FALSE)</f>
        <v>#N/A</v>
      </c>
      <c r="Z924" s="18" t="e">
        <f>VLOOKUP(CONCATENATE($W924,$X924),Mtz_Horarios!$E$2:$H$92,3,FALSE)</f>
        <v>#N/A</v>
      </c>
      <c r="AA924" s="19" t="e">
        <f>VLOOKUP(CONCATENATE($W924,$X924),Mtz_Horarios!$E$2:$H$92,4,FALSE)</f>
        <v>#N/A</v>
      </c>
      <c r="AB924" s="15" t="e">
        <f>VLOOKUP(CONCATENATE($M924,$N924,$T924),Oferta!$B$2:$Q$360,16,FALSE)</f>
        <v>#N/A</v>
      </c>
      <c r="AC924" s="15" t="e">
        <f>VLOOKUP(CONCATENATE($M924,$N924,$T924),Oferta!$B$2:$Q$360,15,FALSE)</f>
        <v>#N/A</v>
      </c>
      <c r="AI924" s="5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12"/>
      <c r="AW924" s="12"/>
    </row>
    <row r="925" spans="1:49" ht="15" customHeight="1">
      <c r="A925" s="12"/>
      <c r="B925" s="12"/>
      <c r="C925" s="12"/>
      <c r="D925" s="12"/>
      <c r="E925" s="12"/>
      <c r="F925" s="12"/>
      <c r="G925" s="12"/>
      <c r="H925" s="12" t="e">
        <f t="shared" si="12"/>
        <v>#N/A</v>
      </c>
      <c r="I925" s="12" t="e">
        <f>VLOOKUP(CONCATENATE(N925,T925),Simulador!$H$26:$H$33,1,FALSE)</f>
        <v>#N/A</v>
      </c>
      <c r="J925" s="12" t="e">
        <f t="shared" si="13"/>
        <v>#N/A</v>
      </c>
      <c r="K925" s="13" t="e">
        <f t="shared" si="14"/>
        <v>#N/A</v>
      </c>
      <c r="L925" s="12" t="e">
        <f t="shared" si="15"/>
        <v>#N/A</v>
      </c>
      <c r="M925" s="14" t="s">
        <v>22</v>
      </c>
      <c r="N925" s="3" t="s">
        <v>81</v>
      </c>
      <c r="O925" s="15" t="str">
        <f>VLOOKUP(CONCATENATE($M925,$N925),Curriculos!$A$2:$J$332,4,FALSE)</f>
        <v>EVOLUÇÃO DO CAPITALISMO</v>
      </c>
      <c r="P925" s="16" t="str">
        <f>VLOOKUP(CONCATENATE($M925,$N925),Curriculos!$A$2:$J$332,5,FALSE)</f>
        <v>OB</v>
      </c>
      <c r="Q925" s="16" t="str">
        <f>VLOOKUP($N925,Oferta!$D$2:$P$100,5,FALSE)</f>
        <v>T</v>
      </c>
      <c r="R925" s="16">
        <f>VLOOKUP(CONCATENATE($M925,$N925),Curriculos!$A$2:$J$332,8,FALSE)</f>
        <v>60</v>
      </c>
      <c r="S925" s="17" t="s">
        <v>33</v>
      </c>
      <c r="T925" s="17" t="s">
        <v>24</v>
      </c>
      <c r="U925" s="16" t="str">
        <f>VLOOKUP(CONCATENATE($M925,$N925),Curriculos!$A$2:$J$332,10,FALSE)</f>
        <v>DCEC</v>
      </c>
      <c r="V925" s="15" t="e">
        <f>VLOOKUP(CONCATENATE($M925,$N925,$T925),Oferta!$B$2:$R$360,17,FALSE)</f>
        <v>#N/A</v>
      </c>
      <c r="W925" s="15" t="e">
        <f>VLOOKUP(CONCATENATE($M925,$N925,$T925),Oferta!$B$2:$Q$360,12,FALSE)</f>
        <v>#N/A</v>
      </c>
      <c r="X925" s="17">
        <v>4</v>
      </c>
      <c r="Y925" s="18" t="e">
        <f>VLOOKUP(CONCATENATE($W925,$X925),Mtz_Horarios!$E$2:$H$92,2,FALSE)</f>
        <v>#N/A</v>
      </c>
      <c r="Z925" s="18" t="e">
        <f>VLOOKUP(CONCATENATE($W925,$X925),Mtz_Horarios!$E$2:$H$92,3,FALSE)</f>
        <v>#N/A</v>
      </c>
      <c r="AA925" s="19" t="e">
        <f>VLOOKUP(CONCATENATE($W925,$X925),Mtz_Horarios!$E$2:$H$92,4,FALSE)</f>
        <v>#N/A</v>
      </c>
      <c r="AB925" s="15" t="e">
        <f>VLOOKUP(CONCATENATE($M925,$N925,$T925),Oferta!$B$2:$Q$360,16,FALSE)</f>
        <v>#N/A</v>
      </c>
      <c r="AC925" s="15" t="e">
        <f>VLOOKUP(CONCATENATE($M925,$N925,$T925),Oferta!$B$2:$Q$360,15,FALSE)</f>
        <v>#N/A</v>
      </c>
      <c r="AI925" s="5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12"/>
      <c r="AW925" s="12"/>
    </row>
    <row r="926" spans="1:49" ht="15" customHeight="1">
      <c r="A926" s="12"/>
      <c r="B926" s="12"/>
      <c r="C926" s="12"/>
      <c r="D926" s="12"/>
      <c r="E926" s="12"/>
      <c r="F926" s="12"/>
      <c r="G926" s="12"/>
      <c r="H926" s="12" t="e">
        <f t="shared" si="12"/>
        <v>#N/A</v>
      </c>
      <c r="I926" s="12" t="e">
        <f>VLOOKUP(CONCATENATE(N926,T926),Simulador!$H$26:$H$33,1,FALSE)</f>
        <v>#N/A</v>
      </c>
      <c r="J926" s="12" t="e">
        <f t="shared" si="13"/>
        <v>#N/A</v>
      </c>
      <c r="K926" s="13" t="e">
        <f t="shared" si="14"/>
        <v>#N/A</v>
      </c>
      <c r="L926" s="12" t="e">
        <f t="shared" si="15"/>
        <v>#N/A</v>
      </c>
      <c r="M926" s="14" t="s">
        <v>22</v>
      </c>
      <c r="N926" s="3" t="s">
        <v>81</v>
      </c>
      <c r="O926" s="20" t="str">
        <f>VLOOKUP(CONCATENATE($M926,$N926),Curriculos!$A$2:$J$332,4,FALSE)</f>
        <v>EVOLUÇÃO DO CAPITALISMO</v>
      </c>
      <c r="P926" s="21" t="str">
        <f>VLOOKUP(CONCATENATE($M926,$N926),Curriculos!$A$2:$J$332,5,FALSE)</f>
        <v>OB</v>
      </c>
      <c r="Q926" s="21" t="str">
        <f>VLOOKUP($N926,Oferta!$D$2:$P$100,5,FALSE)</f>
        <v>T</v>
      </c>
      <c r="R926" s="21">
        <f>VLOOKUP(CONCATENATE($M926,$N926),Curriculos!$A$2:$J$332,8,FALSE)</f>
        <v>60</v>
      </c>
      <c r="S926" s="5" t="s">
        <v>33</v>
      </c>
      <c r="T926" s="22" t="s">
        <v>40</v>
      </c>
      <c r="U926" s="21" t="str">
        <f>VLOOKUP(CONCATENATE($M926,$N926),Curriculos!$A$2:$J$332,10,FALSE)</f>
        <v>DCEC</v>
      </c>
      <c r="V926" s="20" t="e">
        <f>VLOOKUP(CONCATENATE($M926,$N926,$T926),Oferta!$B$2:$R$360,17,FALSE)</f>
        <v>#N/A</v>
      </c>
      <c r="W926" s="20" t="e">
        <f>VLOOKUP(CONCATENATE($M926,$N926,$T926),Oferta!$B$2:$Q$360,12,FALSE)</f>
        <v>#N/A</v>
      </c>
      <c r="X926" s="22">
        <v>1</v>
      </c>
      <c r="Y926" s="23" t="e">
        <f>VLOOKUP(CONCATENATE($W926,$X926),Mtz_Horarios!$E$2:$H$92,2,FALSE)</f>
        <v>#N/A</v>
      </c>
      <c r="Z926" s="23" t="e">
        <f>VLOOKUP(CONCATENATE($W926,$X926),Mtz_Horarios!$E$2:$H$92,3,FALSE)</f>
        <v>#N/A</v>
      </c>
      <c r="AA926" s="24" t="e">
        <f>VLOOKUP(CONCATENATE($W926,$X926),Mtz_Horarios!$E$2:$H$92,4,FALSE)</f>
        <v>#N/A</v>
      </c>
      <c r="AB926" s="20" t="e">
        <f>VLOOKUP(CONCATENATE($M926,$N926,$T926),Oferta!$B$2:$Q$360,16,FALSE)</f>
        <v>#N/A</v>
      </c>
      <c r="AC926" s="20" t="e">
        <f>VLOOKUP(CONCATENATE($M926,$N926,$T926),Oferta!$B$2:$Q$360,15,FALSE)</f>
        <v>#N/A</v>
      </c>
      <c r="AI926" s="5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12"/>
      <c r="AW926" s="12"/>
    </row>
    <row r="927" spans="1:49" ht="15" customHeight="1">
      <c r="A927" s="12"/>
      <c r="B927" s="12"/>
      <c r="C927" s="12"/>
      <c r="D927" s="12"/>
      <c r="E927" s="12"/>
      <c r="F927" s="12"/>
      <c r="G927" s="12"/>
      <c r="H927" s="12" t="e">
        <f t="shared" si="12"/>
        <v>#N/A</v>
      </c>
      <c r="I927" s="12" t="e">
        <f>VLOOKUP(CONCATENATE(N927,T927),Simulador!$H$26:$H$33,1,FALSE)</f>
        <v>#N/A</v>
      </c>
      <c r="J927" s="12" t="e">
        <f t="shared" si="13"/>
        <v>#N/A</v>
      </c>
      <c r="K927" s="13" t="e">
        <f t="shared" si="14"/>
        <v>#N/A</v>
      </c>
      <c r="L927" s="12" t="e">
        <f t="shared" si="15"/>
        <v>#N/A</v>
      </c>
      <c r="M927" s="14" t="s">
        <v>22</v>
      </c>
      <c r="N927" s="3" t="s">
        <v>81</v>
      </c>
      <c r="O927" s="20" t="str">
        <f>VLOOKUP(CONCATENATE($M927,$N927),Curriculos!$A$2:$J$332,4,FALSE)</f>
        <v>EVOLUÇÃO DO CAPITALISMO</v>
      </c>
      <c r="P927" s="21" t="str">
        <f>VLOOKUP(CONCATENATE($M927,$N927),Curriculos!$A$2:$J$332,5,FALSE)</f>
        <v>OB</v>
      </c>
      <c r="Q927" s="21" t="str">
        <f>VLOOKUP($N927,Oferta!$D$2:$P$100,5,FALSE)</f>
        <v>T</v>
      </c>
      <c r="R927" s="21">
        <f>VLOOKUP(CONCATENATE($M927,$N927),Curriculos!$A$2:$J$332,8,FALSE)</f>
        <v>60</v>
      </c>
      <c r="S927" s="5" t="s">
        <v>33</v>
      </c>
      <c r="T927" s="22" t="s">
        <v>40</v>
      </c>
      <c r="U927" s="21" t="str">
        <f>VLOOKUP(CONCATENATE($M927,$N927),Curriculos!$A$2:$J$332,10,FALSE)</f>
        <v>DCEC</v>
      </c>
      <c r="V927" s="20" t="e">
        <f>VLOOKUP(CONCATENATE($M927,$N927,$T927),Oferta!$B$2:$R$360,17,FALSE)</f>
        <v>#N/A</v>
      </c>
      <c r="W927" s="20" t="e">
        <f>VLOOKUP(CONCATENATE($M927,$N927,$T927),Oferta!$B$2:$Q$360,12,FALSE)</f>
        <v>#N/A</v>
      </c>
      <c r="X927" s="22">
        <v>2</v>
      </c>
      <c r="Y927" s="23" t="e">
        <f>VLOOKUP(CONCATENATE($W927,$X927),Mtz_Horarios!$E$2:$H$92,2,FALSE)</f>
        <v>#N/A</v>
      </c>
      <c r="Z927" s="23" t="e">
        <f>VLOOKUP(CONCATENATE($W927,$X927),Mtz_Horarios!$E$2:$H$92,3,FALSE)</f>
        <v>#N/A</v>
      </c>
      <c r="AA927" s="24" t="e">
        <f>VLOOKUP(CONCATENATE($W927,$X927),Mtz_Horarios!$E$2:$H$92,4,FALSE)</f>
        <v>#N/A</v>
      </c>
      <c r="AB927" s="20" t="e">
        <f>VLOOKUP(CONCATENATE($M927,$N927,$T927),Oferta!$B$2:$Q$360,16,FALSE)</f>
        <v>#N/A</v>
      </c>
      <c r="AC927" s="20" t="e">
        <f>VLOOKUP(CONCATENATE($M927,$N927,$T927),Oferta!$B$2:$Q$360,15,FALSE)</f>
        <v>#N/A</v>
      </c>
      <c r="AI927" s="5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12"/>
      <c r="AW927" s="12"/>
    </row>
    <row r="928" spans="1:49" ht="15" customHeight="1">
      <c r="A928" s="12"/>
      <c r="B928" s="12"/>
      <c r="C928" s="12"/>
      <c r="D928" s="12"/>
      <c r="E928" s="12"/>
      <c r="F928" s="12"/>
      <c r="G928" s="12"/>
      <c r="H928" s="12" t="e">
        <f t="shared" si="12"/>
        <v>#N/A</v>
      </c>
      <c r="I928" s="12" t="e">
        <f>VLOOKUP(CONCATENATE(N928,T928),Simulador!$H$26:$H$33,1,FALSE)</f>
        <v>#N/A</v>
      </c>
      <c r="J928" s="12" t="e">
        <f t="shared" si="13"/>
        <v>#N/A</v>
      </c>
      <c r="K928" s="13" t="e">
        <f t="shared" si="14"/>
        <v>#N/A</v>
      </c>
      <c r="L928" s="12" t="e">
        <f t="shared" si="15"/>
        <v>#N/A</v>
      </c>
      <c r="M928" s="14" t="s">
        <v>22</v>
      </c>
      <c r="N928" s="3" t="s">
        <v>81</v>
      </c>
      <c r="O928" s="20" t="str">
        <f>VLOOKUP(CONCATENATE($M928,$N928),Curriculos!$A$2:$J$332,4,FALSE)</f>
        <v>EVOLUÇÃO DO CAPITALISMO</v>
      </c>
      <c r="P928" s="21" t="str">
        <f>VLOOKUP(CONCATENATE($M928,$N928),Curriculos!$A$2:$J$332,5,FALSE)</f>
        <v>OB</v>
      </c>
      <c r="Q928" s="21" t="str">
        <f>VLOOKUP($N928,Oferta!$D$2:$P$100,5,FALSE)</f>
        <v>T</v>
      </c>
      <c r="R928" s="21">
        <f>VLOOKUP(CONCATENATE($M928,$N928),Curriculos!$A$2:$J$332,8,FALSE)</f>
        <v>60</v>
      </c>
      <c r="S928" s="5" t="s">
        <v>33</v>
      </c>
      <c r="T928" s="22" t="s">
        <v>40</v>
      </c>
      <c r="U928" s="21" t="str">
        <f>VLOOKUP(CONCATENATE($M928,$N928),Curriculos!$A$2:$J$332,10,FALSE)</f>
        <v>DCEC</v>
      </c>
      <c r="V928" s="20" t="e">
        <f>VLOOKUP(CONCATENATE($M928,$N928,$T928),Oferta!$B$2:$R$360,17,FALSE)</f>
        <v>#N/A</v>
      </c>
      <c r="W928" s="20" t="e">
        <f>VLOOKUP(CONCATENATE($M928,$N928,$T928),Oferta!$B$2:$Q$360,12,FALSE)</f>
        <v>#N/A</v>
      </c>
      <c r="X928" s="22">
        <v>3</v>
      </c>
      <c r="Y928" s="23" t="e">
        <f>VLOOKUP(CONCATENATE($W928,$X928),Mtz_Horarios!$E$2:$H$92,2,FALSE)</f>
        <v>#N/A</v>
      </c>
      <c r="Z928" s="23" t="e">
        <f>VLOOKUP(CONCATENATE($W928,$X928),Mtz_Horarios!$E$2:$H$92,3,FALSE)</f>
        <v>#N/A</v>
      </c>
      <c r="AA928" s="24" t="e">
        <f>VLOOKUP(CONCATENATE($W928,$X928),Mtz_Horarios!$E$2:$H$92,4,FALSE)</f>
        <v>#N/A</v>
      </c>
      <c r="AB928" s="20" t="e">
        <f>VLOOKUP(CONCATENATE($M928,$N928,$T928),Oferta!$B$2:$Q$360,16,FALSE)</f>
        <v>#N/A</v>
      </c>
      <c r="AC928" s="20" t="e">
        <f>VLOOKUP(CONCATENATE($M928,$N928,$T928),Oferta!$B$2:$Q$360,15,FALSE)</f>
        <v>#N/A</v>
      </c>
      <c r="AI928" s="5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12"/>
      <c r="AW928" s="12"/>
    </row>
    <row r="929" spans="1:49" ht="15" customHeight="1">
      <c r="A929" s="12"/>
      <c r="B929" s="12"/>
      <c r="C929" s="12"/>
      <c r="D929" s="12"/>
      <c r="E929" s="12"/>
      <c r="F929" s="12"/>
      <c r="G929" s="12"/>
      <c r="H929" s="12" t="e">
        <f t="shared" si="12"/>
        <v>#N/A</v>
      </c>
      <c r="I929" s="12" t="e">
        <f>VLOOKUP(CONCATENATE(N929,T929),Simulador!$H$26:$H$33,1,FALSE)</f>
        <v>#N/A</v>
      </c>
      <c r="J929" s="12" t="e">
        <f t="shared" si="13"/>
        <v>#N/A</v>
      </c>
      <c r="K929" s="13" t="e">
        <f t="shared" si="14"/>
        <v>#N/A</v>
      </c>
      <c r="L929" s="12" t="e">
        <f t="shared" si="15"/>
        <v>#N/A</v>
      </c>
      <c r="M929" s="14" t="s">
        <v>22</v>
      </c>
      <c r="N929" s="3" t="s">
        <v>81</v>
      </c>
      <c r="O929" s="20" t="str">
        <f>VLOOKUP(CONCATENATE($M929,$N929),Curriculos!$A$2:$J$332,4,FALSE)</f>
        <v>EVOLUÇÃO DO CAPITALISMO</v>
      </c>
      <c r="P929" s="21" t="str">
        <f>VLOOKUP(CONCATENATE($M929,$N929),Curriculos!$A$2:$J$332,5,FALSE)</f>
        <v>OB</v>
      </c>
      <c r="Q929" s="21" t="str">
        <f>VLOOKUP($N929,Oferta!$D$2:$P$100,5,FALSE)</f>
        <v>T</v>
      </c>
      <c r="R929" s="21">
        <f>VLOOKUP(CONCATENATE($M929,$N929),Curriculos!$A$2:$J$332,8,FALSE)</f>
        <v>60</v>
      </c>
      <c r="S929" s="5" t="s">
        <v>33</v>
      </c>
      <c r="T929" s="22" t="s">
        <v>40</v>
      </c>
      <c r="U929" s="21" t="str">
        <f>VLOOKUP(CONCATENATE($M929,$N929),Curriculos!$A$2:$J$332,10,FALSE)</f>
        <v>DCEC</v>
      </c>
      <c r="V929" s="20" t="e">
        <f>VLOOKUP(CONCATENATE($M929,$N929,$T929),Oferta!$B$2:$R$360,17,FALSE)</f>
        <v>#N/A</v>
      </c>
      <c r="W929" s="20" t="e">
        <f>VLOOKUP(CONCATENATE($M929,$N929,$T929),Oferta!$B$2:$Q$360,12,FALSE)</f>
        <v>#N/A</v>
      </c>
      <c r="X929" s="22">
        <v>4</v>
      </c>
      <c r="Y929" s="23" t="e">
        <f>VLOOKUP(CONCATENATE($W929,$X929),Mtz_Horarios!$E$2:$H$92,2,FALSE)</f>
        <v>#N/A</v>
      </c>
      <c r="Z929" s="23" t="e">
        <f>VLOOKUP(CONCATENATE($W929,$X929),Mtz_Horarios!$E$2:$H$92,3,FALSE)</f>
        <v>#N/A</v>
      </c>
      <c r="AA929" s="24" t="e">
        <f>VLOOKUP(CONCATENATE($W929,$X929),Mtz_Horarios!$E$2:$H$92,4,FALSE)</f>
        <v>#N/A</v>
      </c>
      <c r="AB929" s="20" t="e">
        <f>VLOOKUP(CONCATENATE($M929,$N929,$T929),Oferta!$B$2:$Q$360,16,FALSE)</f>
        <v>#N/A</v>
      </c>
      <c r="AC929" s="20" t="e">
        <f>VLOOKUP(CONCATENATE($M929,$N929,$T929),Oferta!$B$2:$Q$360,15,FALSE)</f>
        <v>#N/A</v>
      </c>
      <c r="AI929" s="5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12"/>
      <c r="AW929" s="12"/>
    </row>
    <row r="930" spans="1:49" ht="15" customHeight="1">
      <c r="A930" s="12"/>
      <c r="B930" s="12"/>
      <c r="C930" s="12"/>
      <c r="D930" s="12"/>
      <c r="E930" s="12"/>
      <c r="F930" s="12"/>
      <c r="G930" s="12"/>
      <c r="H930" s="12" t="e">
        <f t="shared" si="12"/>
        <v>#N/A</v>
      </c>
      <c r="I930" s="12" t="e">
        <f>VLOOKUP(CONCATENATE(N930,T930),Simulador!$H$26:$H$33,1,FALSE)</f>
        <v>#N/A</v>
      </c>
      <c r="J930" s="12" t="e">
        <f t="shared" si="13"/>
        <v>#N/A</v>
      </c>
      <c r="K930" s="13" t="e">
        <f t="shared" si="14"/>
        <v>#N/A</v>
      </c>
      <c r="L930" s="12" t="e">
        <f t="shared" si="15"/>
        <v>#N/A</v>
      </c>
      <c r="M930" s="14" t="s">
        <v>31</v>
      </c>
      <c r="N930" s="3" t="s">
        <v>122</v>
      </c>
      <c r="O930" s="20" t="str">
        <f>VLOOKUP(CONCATENATE($M930,$N930),Curriculos!$A$2:$J$332,4,FALSE)</f>
        <v>FINANÇAS PÚBLICAS</v>
      </c>
      <c r="P930" s="21" t="str">
        <f>VLOOKUP(CONCATENATE($M930,$N930),Curriculos!$A$2:$J$332,5,FALSE)</f>
        <v>OP</v>
      </c>
      <c r="Q930" s="21" t="e">
        <f>VLOOKUP($N930,Oferta!$D$2:$P$100,5,FALSE)</f>
        <v>#N/A</v>
      </c>
      <c r="R930" s="21">
        <f>VLOOKUP(CONCATENATE($M930,$N930),Curriculos!$A$2:$J$332,8,FALSE)</f>
        <v>60</v>
      </c>
      <c r="S930" s="5" t="s">
        <v>33</v>
      </c>
      <c r="T930" s="22" t="s">
        <v>24</v>
      </c>
      <c r="U930" s="21" t="str">
        <f>VLOOKUP(CONCATENATE($M930,$N930),Curriculos!$A$2:$J$332,10,FALSE)</f>
        <v>DCEC</v>
      </c>
      <c r="V930" s="20" t="e">
        <f>VLOOKUP(CONCATENATE($M930,$N930,$T930),Oferta!$B$2:$R$360,17,FALSE)</f>
        <v>#N/A</v>
      </c>
      <c r="W930" s="20" t="e">
        <f>VLOOKUP(CONCATENATE($M930,$N930,$T930),Oferta!$B$2:$Q$360,12,FALSE)</f>
        <v>#N/A</v>
      </c>
      <c r="X930" s="22">
        <v>1</v>
      </c>
      <c r="Y930" s="23" t="e">
        <f>VLOOKUP(CONCATENATE($W930,$X930),Mtz_Horarios!$E$2:$H$92,2,FALSE)</f>
        <v>#N/A</v>
      </c>
      <c r="Z930" s="23" t="e">
        <f>VLOOKUP(CONCATENATE($W930,$X930),Mtz_Horarios!$E$2:$H$92,3,FALSE)</f>
        <v>#N/A</v>
      </c>
      <c r="AA930" s="24" t="e">
        <f>VLOOKUP(CONCATENATE($W930,$X930),Mtz_Horarios!$E$2:$H$92,4,FALSE)</f>
        <v>#N/A</v>
      </c>
      <c r="AB930" s="20" t="e">
        <f>VLOOKUP(CONCATENATE($M930,$N930,$T930),Oferta!$B$2:$Q$360,16,FALSE)</f>
        <v>#N/A</v>
      </c>
      <c r="AC930" s="20" t="e">
        <f>VLOOKUP(CONCATENATE($M930,$N930,$T930),Oferta!$B$2:$Q$360,15,FALSE)</f>
        <v>#N/A</v>
      </c>
      <c r="AI930" s="5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12"/>
      <c r="AW930" s="12"/>
    </row>
    <row r="931" spans="1:49" ht="15" customHeight="1">
      <c r="A931" s="12"/>
      <c r="B931" s="12"/>
      <c r="C931" s="12"/>
      <c r="D931" s="12"/>
      <c r="E931" s="12"/>
      <c r="F931" s="12"/>
      <c r="G931" s="12"/>
      <c r="H931" s="12" t="e">
        <f t="shared" si="12"/>
        <v>#N/A</v>
      </c>
      <c r="I931" s="12" t="e">
        <f>VLOOKUP(CONCATENATE(N931,T931),Simulador!$H$26:$H$33,1,FALSE)</f>
        <v>#N/A</v>
      </c>
      <c r="J931" s="12" t="e">
        <f t="shared" si="13"/>
        <v>#N/A</v>
      </c>
      <c r="K931" s="13" t="e">
        <f t="shared" si="14"/>
        <v>#N/A</v>
      </c>
      <c r="L931" s="12" t="e">
        <f t="shared" si="15"/>
        <v>#N/A</v>
      </c>
      <c r="M931" s="14" t="s">
        <v>31</v>
      </c>
      <c r="N931" s="3" t="s">
        <v>122</v>
      </c>
      <c r="O931" s="20" t="str">
        <f>VLOOKUP(CONCATENATE($M931,$N931),Curriculos!$A$2:$J$332,4,FALSE)</f>
        <v>FINANÇAS PÚBLICAS</v>
      </c>
      <c r="P931" s="21" t="str">
        <f>VLOOKUP(CONCATENATE($M931,$N931),Curriculos!$A$2:$J$332,5,FALSE)</f>
        <v>OP</v>
      </c>
      <c r="Q931" s="21" t="e">
        <f>VLOOKUP($N931,Oferta!$D$2:$P$100,5,FALSE)</f>
        <v>#N/A</v>
      </c>
      <c r="R931" s="21">
        <f>VLOOKUP(CONCATENATE($M931,$N931),Curriculos!$A$2:$J$332,8,FALSE)</f>
        <v>60</v>
      </c>
      <c r="S931" s="5" t="s">
        <v>33</v>
      </c>
      <c r="T931" s="22" t="s">
        <v>24</v>
      </c>
      <c r="U931" s="21" t="str">
        <f>VLOOKUP(CONCATENATE($M931,$N931),Curriculos!$A$2:$J$332,10,FALSE)</f>
        <v>DCEC</v>
      </c>
      <c r="V931" s="20" t="e">
        <f>VLOOKUP(CONCATENATE($M931,$N931,$T931),Oferta!$B$2:$R$360,17,FALSE)</f>
        <v>#N/A</v>
      </c>
      <c r="W931" s="20" t="e">
        <f>VLOOKUP(CONCATENATE($M931,$N931,$T931),Oferta!$B$2:$Q$360,12,FALSE)</f>
        <v>#N/A</v>
      </c>
      <c r="X931" s="22">
        <v>2</v>
      </c>
      <c r="Y931" s="23" t="e">
        <f>VLOOKUP(CONCATENATE($W931,$X931),Mtz_Horarios!$E$2:$H$92,2,FALSE)</f>
        <v>#N/A</v>
      </c>
      <c r="Z931" s="23" t="e">
        <f>VLOOKUP(CONCATENATE($W931,$X931),Mtz_Horarios!$E$2:$H$92,3,FALSE)</f>
        <v>#N/A</v>
      </c>
      <c r="AA931" s="24" t="e">
        <f>VLOOKUP(CONCATENATE($W931,$X931),Mtz_Horarios!$E$2:$H$92,4,FALSE)</f>
        <v>#N/A</v>
      </c>
      <c r="AB931" s="20" t="e">
        <f>VLOOKUP(CONCATENATE($M931,$N931,$T931),Oferta!$B$2:$Q$360,16,FALSE)</f>
        <v>#N/A</v>
      </c>
      <c r="AC931" s="20" t="e">
        <f>VLOOKUP(CONCATENATE($M931,$N931,$T931),Oferta!$B$2:$Q$360,15,FALSE)</f>
        <v>#N/A</v>
      </c>
      <c r="AI931" s="5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12"/>
      <c r="AW931" s="12"/>
    </row>
    <row r="932" spans="1:49" ht="15" customHeight="1">
      <c r="A932" s="12"/>
      <c r="B932" s="12"/>
      <c r="C932" s="12"/>
      <c r="D932" s="12"/>
      <c r="E932" s="12"/>
      <c r="F932" s="12"/>
      <c r="G932" s="12"/>
      <c r="H932" s="12" t="e">
        <f t="shared" si="12"/>
        <v>#N/A</v>
      </c>
      <c r="I932" s="12" t="e">
        <f>VLOOKUP(CONCATENATE(N932,T932),Simulador!$H$26:$H$33,1,FALSE)</f>
        <v>#N/A</v>
      </c>
      <c r="J932" s="12" t="e">
        <f t="shared" si="13"/>
        <v>#N/A</v>
      </c>
      <c r="K932" s="13" t="e">
        <f t="shared" si="14"/>
        <v>#N/A</v>
      </c>
      <c r="L932" s="12" t="e">
        <f t="shared" si="15"/>
        <v>#N/A</v>
      </c>
      <c r="M932" s="14" t="s">
        <v>31</v>
      </c>
      <c r="N932" s="3" t="s">
        <v>122</v>
      </c>
      <c r="O932" s="20" t="str">
        <f>VLOOKUP(CONCATENATE($M932,$N932),Curriculos!$A$2:$J$332,4,FALSE)</f>
        <v>FINANÇAS PÚBLICAS</v>
      </c>
      <c r="P932" s="21" t="str">
        <f>VLOOKUP(CONCATENATE($M932,$N932),Curriculos!$A$2:$J$332,5,FALSE)</f>
        <v>OP</v>
      </c>
      <c r="Q932" s="21" t="e">
        <f>VLOOKUP($N932,Oferta!$D$2:$P$100,5,FALSE)</f>
        <v>#N/A</v>
      </c>
      <c r="R932" s="21">
        <f>VLOOKUP(CONCATENATE($M932,$N932),Curriculos!$A$2:$J$332,8,FALSE)</f>
        <v>60</v>
      </c>
      <c r="S932" s="5" t="s">
        <v>33</v>
      </c>
      <c r="T932" s="22" t="s">
        <v>24</v>
      </c>
      <c r="U932" s="21" t="str">
        <f>VLOOKUP(CONCATENATE($M932,$N932),Curriculos!$A$2:$J$332,10,FALSE)</f>
        <v>DCEC</v>
      </c>
      <c r="V932" s="20" t="e">
        <f>VLOOKUP(CONCATENATE($M932,$N932,$T932),Oferta!$B$2:$R$360,17,FALSE)</f>
        <v>#N/A</v>
      </c>
      <c r="W932" s="20" t="e">
        <f>VLOOKUP(CONCATENATE($M932,$N932,$T932),Oferta!$B$2:$Q$360,12,FALSE)</f>
        <v>#N/A</v>
      </c>
      <c r="X932" s="22">
        <v>3</v>
      </c>
      <c r="Y932" s="23" t="e">
        <f>VLOOKUP(CONCATENATE($W932,$X932),Mtz_Horarios!$E$2:$H$92,2,FALSE)</f>
        <v>#N/A</v>
      </c>
      <c r="Z932" s="23" t="e">
        <f>VLOOKUP(CONCATENATE($W932,$X932),Mtz_Horarios!$E$2:$H$92,3,FALSE)</f>
        <v>#N/A</v>
      </c>
      <c r="AA932" s="24" t="e">
        <f>VLOOKUP(CONCATENATE($W932,$X932),Mtz_Horarios!$E$2:$H$92,4,FALSE)</f>
        <v>#N/A</v>
      </c>
      <c r="AB932" s="20" t="e">
        <f>VLOOKUP(CONCATENATE($M932,$N932,$T932),Oferta!$B$2:$Q$360,16,FALSE)</f>
        <v>#N/A</v>
      </c>
      <c r="AC932" s="20" t="e">
        <f>VLOOKUP(CONCATENATE($M932,$N932,$T932),Oferta!$B$2:$Q$360,15,FALSE)</f>
        <v>#N/A</v>
      </c>
      <c r="AI932" s="5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12"/>
      <c r="AW932" s="12"/>
    </row>
    <row r="933" spans="1:49" ht="15" customHeight="1">
      <c r="A933" s="12"/>
      <c r="B933" s="12"/>
      <c r="C933" s="12"/>
      <c r="D933" s="12"/>
      <c r="E933" s="12"/>
      <c r="F933" s="12"/>
      <c r="G933" s="12"/>
      <c r="H933" s="12" t="e">
        <f t="shared" si="12"/>
        <v>#N/A</v>
      </c>
      <c r="I933" s="12" t="e">
        <f>VLOOKUP(CONCATENATE(N933,T933),Simulador!$H$26:$H$33,1,FALSE)</f>
        <v>#N/A</v>
      </c>
      <c r="J933" s="12" t="e">
        <f t="shared" si="13"/>
        <v>#N/A</v>
      </c>
      <c r="K933" s="13" t="e">
        <f t="shared" si="14"/>
        <v>#N/A</v>
      </c>
      <c r="L933" s="12" t="e">
        <f t="shared" si="15"/>
        <v>#N/A</v>
      </c>
      <c r="M933" s="14" t="s">
        <v>31</v>
      </c>
      <c r="N933" s="3" t="s">
        <v>122</v>
      </c>
      <c r="O933" s="20" t="str">
        <f>VLOOKUP(CONCATENATE($M933,$N933),Curriculos!$A$2:$J$332,4,FALSE)</f>
        <v>FINANÇAS PÚBLICAS</v>
      </c>
      <c r="P933" s="21" t="str">
        <f>VLOOKUP(CONCATENATE($M933,$N933),Curriculos!$A$2:$J$332,5,FALSE)</f>
        <v>OP</v>
      </c>
      <c r="Q933" s="21" t="e">
        <f>VLOOKUP($N933,Oferta!$D$2:$P$100,5,FALSE)</f>
        <v>#N/A</v>
      </c>
      <c r="R933" s="21">
        <f>VLOOKUP(CONCATENATE($M933,$N933),Curriculos!$A$2:$J$332,8,FALSE)</f>
        <v>60</v>
      </c>
      <c r="S933" s="5" t="s">
        <v>33</v>
      </c>
      <c r="T933" s="22" t="s">
        <v>24</v>
      </c>
      <c r="U933" s="21" t="str">
        <f>VLOOKUP(CONCATENATE($M933,$N933),Curriculos!$A$2:$J$332,10,FALSE)</f>
        <v>DCEC</v>
      </c>
      <c r="V933" s="20" t="e">
        <f>VLOOKUP(CONCATENATE($M933,$N933,$T933),Oferta!$B$2:$R$360,17,FALSE)</f>
        <v>#N/A</v>
      </c>
      <c r="W933" s="20" t="e">
        <f>VLOOKUP(CONCATENATE($M933,$N933,$T933),Oferta!$B$2:$Q$360,12,FALSE)</f>
        <v>#N/A</v>
      </c>
      <c r="X933" s="22">
        <v>4</v>
      </c>
      <c r="Y933" s="23" t="e">
        <f>VLOOKUP(CONCATENATE($W933,$X933),Mtz_Horarios!$E$2:$H$92,2,FALSE)</f>
        <v>#N/A</v>
      </c>
      <c r="Z933" s="23" t="e">
        <f>VLOOKUP(CONCATENATE($W933,$X933),Mtz_Horarios!$E$2:$H$92,3,FALSE)</f>
        <v>#N/A</v>
      </c>
      <c r="AA933" s="24" t="e">
        <f>VLOOKUP(CONCATENATE($W933,$X933),Mtz_Horarios!$E$2:$H$92,4,FALSE)</f>
        <v>#N/A</v>
      </c>
      <c r="AB933" s="20" t="e">
        <f>VLOOKUP(CONCATENATE($M933,$N933,$T933),Oferta!$B$2:$Q$360,16,FALSE)</f>
        <v>#N/A</v>
      </c>
      <c r="AC933" s="20" t="e">
        <f>VLOOKUP(CONCATENATE($M933,$N933,$T933),Oferta!$B$2:$Q$360,15,FALSE)</f>
        <v>#N/A</v>
      </c>
      <c r="AI933" s="5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12"/>
      <c r="AW933" s="12"/>
    </row>
    <row r="934" spans="1:49" ht="15" customHeight="1">
      <c r="A934" s="12"/>
      <c r="B934" s="12"/>
      <c r="C934" s="12"/>
      <c r="D934" s="12"/>
      <c r="E934" s="12"/>
      <c r="F934" s="12"/>
      <c r="G934" s="12"/>
      <c r="H934" s="12" t="e">
        <f t="shared" si="12"/>
        <v>#N/A</v>
      </c>
      <c r="I934" s="12" t="e">
        <f>VLOOKUP(CONCATENATE(N934,T934),Simulador!$H$26:$H$33,1,FALSE)</f>
        <v>#N/A</v>
      </c>
      <c r="J934" s="12" t="e">
        <f t="shared" si="13"/>
        <v>#N/A</v>
      </c>
      <c r="K934" s="13" t="e">
        <f t="shared" si="14"/>
        <v>#N/A</v>
      </c>
      <c r="L934" s="12" t="e">
        <f t="shared" si="15"/>
        <v>#N/A</v>
      </c>
      <c r="M934" s="14" t="s">
        <v>31</v>
      </c>
      <c r="N934" s="3" t="s">
        <v>122</v>
      </c>
      <c r="O934" s="20" t="str">
        <f>VLOOKUP(CONCATENATE($M934,$N934),Curriculos!$A$2:$J$332,4,FALSE)</f>
        <v>FINANÇAS PÚBLICAS</v>
      </c>
      <c r="P934" s="21" t="str">
        <f>VLOOKUP(CONCATENATE($M934,$N934),Curriculos!$A$2:$J$332,5,FALSE)</f>
        <v>OP</v>
      </c>
      <c r="Q934" s="21" t="e">
        <f>VLOOKUP($N934,Oferta!$D$2:$P$100,5,FALSE)</f>
        <v>#N/A</v>
      </c>
      <c r="R934" s="21">
        <f>VLOOKUP(CONCATENATE($M934,$N934),Curriculos!$A$2:$J$332,8,FALSE)</f>
        <v>60</v>
      </c>
      <c r="S934" s="5" t="s">
        <v>33</v>
      </c>
      <c r="T934" s="22" t="s">
        <v>29</v>
      </c>
      <c r="U934" s="21" t="str">
        <f>VLOOKUP(CONCATENATE($M934,$N934),Curriculos!$A$2:$J$332,10,FALSE)</f>
        <v>DCEC</v>
      </c>
      <c r="V934" s="20" t="e">
        <f>VLOOKUP(CONCATENATE($M934,$N934,$T934),Oferta!$B$2:$R$360,17,FALSE)</f>
        <v>#N/A</v>
      </c>
      <c r="W934" s="20" t="e">
        <f>VLOOKUP(CONCATENATE($M934,$N934,$T934),Oferta!$B$2:$Q$360,12,FALSE)</f>
        <v>#N/A</v>
      </c>
      <c r="X934" s="22">
        <v>1</v>
      </c>
      <c r="Y934" s="23" t="e">
        <f>VLOOKUP(CONCATENATE($W934,$X934),Mtz_Horarios!$E$2:$H$92,2,FALSE)</f>
        <v>#N/A</v>
      </c>
      <c r="Z934" s="23" t="e">
        <f>VLOOKUP(CONCATENATE($W934,$X934),Mtz_Horarios!$E$2:$H$92,3,FALSE)</f>
        <v>#N/A</v>
      </c>
      <c r="AA934" s="24" t="e">
        <f>VLOOKUP(CONCATENATE($W934,$X934),Mtz_Horarios!$E$2:$H$92,4,FALSE)</f>
        <v>#N/A</v>
      </c>
      <c r="AB934" s="20" t="e">
        <f>VLOOKUP(CONCATENATE($M934,$N934,$T934),Oferta!$B$2:$Q$360,16,FALSE)</f>
        <v>#N/A</v>
      </c>
      <c r="AC934" s="20" t="e">
        <f>VLOOKUP(CONCATENATE($M934,$N934,$T934),Oferta!$B$2:$Q$360,15,FALSE)</f>
        <v>#N/A</v>
      </c>
      <c r="AI934" s="5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12"/>
      <c r="AW934" s="12"/>
    </row>
    <row r="935" spans="1:49" ht="15" customHeight="1">
      <c r="A935" s="12"/>
      <c r="B935" s="12"/>
      <c r="C935" s="12"/>
      <c r="D935" s="12"/>
      <c r="E935" s="12"/>
      <c r="F935" s="12"/>
      <c r="G935" s="12"/>
      <c r="H935" s="12" t="e">
        <f t="shared" si="12"/>
        <v>#N/A</v>
      </c>
      <c r="I935" s="12" t="e">
        <f>VLOOKUP(CONCATENATE(N935,T935),Simulador!$H$26:$H$33,1,FALSE)</f>
        <v>#N/A</v>
      </c>
      <c r="J935" s="12" t="e">
        <f t="shared" si="13"/>
        <v>#N/A</v>
      </c>
      <c r="K935" s="13" t="e">
        <f t="shared" si="14"/>
        <v>#N/A</v>
      </c>
      <c r="L935" s="12" t="e">
        <f t="shared" si="15"/>
        <v>#N/A</v>
      </c>
      <c r="M935" s="14" t="s">
        <v>31</v>
      </c>
      <c r="N935" s="3" t="s">
        <v>122</v>
      </c>
      <c r="O935" s="20" t="str">
        <f>VLOOKUP(CONCATENATE($M935,$N935),Curriculos!$A$2:$J$332,4,FALSE)</f>
        <v>FINANÇAS PÚBLICAS</v>
      </c>
      <c r="P935" s="21" t="str">
        <f>VLOOKUP(CONCATENATE($M935,$N935),Curriculos!$A$2:$J$332,5,FALSE)</f>
        <v>OP</v>
      </c>
      <c r="Q935" s="21" t="e">
        <f>VLOOKUP($N935,Oferta!$D$2:$P$100,5,FALSE)</f>
        <v>#N/A</v>
      </c>
      <c r="R935" s="21">
        <f>VLOOKUP(CONCATENATE($M935,$N935),Curriculos!$A$2:$J$332,8,FALSE)</f>
        <v>60</v>
      </c>
      <c r="S935" s="5" t="s">
        <v>33</v>
      </c>
      <c r="T935" s="22" t="s">
        <v>29</v>
      </c>
      <c r="U935" s="21" t="str">
        <f>VLOOKUP(CONCATENATE($M935,$N935),Curriculos!$A$2:$J$332,10,FALSE)</f>
        <v>DCEC</v>
      </c>
      <c r="V935" s="20" t="e">
        <f>VLOOKUP(CONCATENATE($M935,$N935,$T935),Oferta!$B$2:$R$360,17,FALSE)</f>
        <v>#N/A</v>
      </c>
      <c r="W935" s="20" t="e">
        <f>VLOOKUP(CONCATENATE($M935,$N935,$T935),Oferta!$B$2:$Q$360,12,FALSE)</f>
        <v>#N/A</v>
      </c>
      <c r="X935" s="22">
        <v>2</v>
      </c>
      <c r="Y935" s="23" t="e">
        <f>VLOOKUP(CONCATENATE($W935,$X935),Mtz_Horarios!$E$2:$H$92,2,FALSE)</f>
        <v>#N/A</v>
      </c>
      <c r="Z935" s="23" t="e">
        <f>VLOOKUP(CONCATENATE($W935,$X935),Mtz_Horarios!$E$2:$H$92,3,FALSE)</f>
        <v>#N/A</v>
      </c>
      <c r="AA935" s="24" t="e">
        <f>VLOOKUP(CONCATENATE($W935,$X935),Mtz_Horarios!$E$2:$H$92,4,FALSE)</f>
        <v>#N/A</v>
      </c>
      <c r="AB935" s="20" t="e">
        <f>VLOOKUP(CONCATENATE($M935,$N935,$T935),Oferta!$B$2:$Q$360,16,FALSE)</f>
        <v>#N/A</v>
      </c>
      <c r="AC935" s="20" t="e">
        <f>VLOOKUP(CONCATENATE($M935,$N935,$T935),Oferta!$B$2:$Q$360,15,FALSE)</f>
        <v>#N/A</v>
      </c>
      <c r="AI935" s="5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12"/>
      <c r="AW935" s="12"/>
    </row>
    <row r="936" spans="1:49" ht="15" customHeight="1">
      <c r="A936" s="12"/>
      <c r="B936" s="12"/>
      <c r="C936" s="12"/>
      <c r="D936" s="12"/>
      <c r="E936" s="12"/>
      <c r="F936" s="12"/>
      <c r="G936" s="12"/>
      <c r="H936" s="12" t="e">
        <f t="shared" si="12"/>
        <v>#N/A</v>
      </c>
      <c r="I936" s="12" t="e">
        <f>VLOOKUP(CONCATENATE(N936,T936),Simulador!$H$26:$H$33,1,FALSE)</f>
        <v>#N/A</v>
      </c>
      <c r="J936" s="12" t="e">
        <f t="shared" si="13"/>
        <v>#N/A</v>
      </c>
      <c r="K936" s="13" t="e">
        <f t="shared" si="14"/>
        <v>#N/A</v>
      </c>
      <c r="L936" s="12" t="e">
        <f t="shared" si="15"/>
        <v>#N/A</v>
      </c>
      <c r="M936" s="14" t="s">
        <v>31</v>
      </c>
      <c r="N936" s="3" t="s">
        <v>122</v>
      </c>
      <c r="O936" s="20" t="str">
        <f>VLOOKUP(CONCATENATE($M936,$N936),Curriculos!$A$2:$J$332,4,FALSE)</f>
        <v>FINANÇAS PÚBLICAS</v>
      </c>
      <c r="P936" s="21" t="str">
        <f>VLOOKUP(CONCATENATE($M936,$N936),Curriculos!$A$2:$J$332,5,FALSE)</f>
        <v>OP</v>
      </c>
      <c r="Q936" s="21" t="e">
        <f>VLOOKUP($N936,Oferta!$D$2:$P$100,5,FALSE)</f>
        <v>#N/A</v>
      </c>
      <c r="R936" s="21">
        <f>VLOOKUP(CONCATENATE($M936,$N936),Curriculos!$A$2:$J$332,8,FALSE)</f>
        <v>60</v>
      </c>
      <c r="S936" s="5" t="s">
        <v>33</v>
      </c>
      <c r="T936" s="22" t="s">
        <v>29</v>
      </c>
      <c r="U936" s="21" t="str">
        <f>VLOOKUP(CONCATENATE($M936,$N936),Curriculos!$A$2:$J$332,10,FALSE)</f>
        <v>DCEC</v>
      </c>
      <c r="V936" s="20" t="e">
        <f>VLOOKUP(CONCATENATE($M936,$N936,$T936),Oferta!$B$2:$R$360,17,FALSE)</f>
        <v>#N/A</v>
      </c>
      <c r="W936" s="20" t="e">
        <f>VLOOKUP(CONCATENATE($M936,$N936,$T936),Oferta!$B$2:$Q$360,12,FALSE)</f>
        <v>#N/A</v>
      </c>
      <c r="X936" s="22">
        <v>3</v>
      </c>
      <c r="Y936" s="23" t="e">
        <f>VLOOKUP(CONCATENATE($W936,$X936),Mtz_Horarios!$E$2:$H$92,2,FALSE)</f>
        <v>#N/A</v>
      </c>
      <c r="Z936" s="23" t="e">
        <f>VLOOKUP(CONCATENATE($W936,$X936),Mtz_Horarios!$E$2:$H$92,3,FALSE)</f>
        <v>#N/A</v>
      </c>
      <c r="AA936" s="24" t="e">
        <f>VLOOKUP(CONCATENATE($W936,$X936),Mtz_Horarios!$E$2:$H$92,4,FALSE)</f>
        <v>#N/A</v>
      </c>
      <c r="AB936" s="20" t="e">
        <f>VLOOKUP(CONCATENATE($M936,$N936,$T936),Oferta!$B$2:$Q$360,16,FALSE)</f>
        <v>#N/A</v>
      </c>
      <c r="AC936" s="20" t="e">
        <f>VLOOKUP(CONCATENATE($M936,$N936,$T936),Oferta!$B$2:$Q$360,15,FALSE)</f>
        <v>#N/A</v>
      </c>
      <c r="AI936" s="5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12"/>
      <c r="AW936" s="12"/>
    </row>
    <row r="937" spans="1:49" ht="15" customHeight="1">
      <c r="A937" s="12"/>
      <c r="B937" s="12"/>
      <c r="C937" s="12"/>
      <c r="D937" s="12"/>
      <c r="E937" s="12"/>
      <c r="F937" s="12"/>
      <c r="G937" s="12"/>
      <c r="H937" s="12" t="e">
        <f t="shared" si="12"/>
        <v>#N/A</v>
      </c>
      <c r="I937" s="12" t="e">
        <f>VLOOKUP(CONCATENATE(N937,T937),Simulador!$H$26:$H$33,1,FALSE)</f>
        <v>#N/A</v>
      </c>
      <c r="J937" s="12" t="e">
        <f t="shared" si="13"/>
        <v>#N/A</v>
      </c>
      <c r="K937" s="13" t="e">
        <f t="shared" si="14"/>
        <v>#N/A</v>
      </c>
      <c r="L937" s="12" t="e">
        <f t="shared" si="15"/>
        <v>#N/A</v>
      </c>
      <c r="M937" s="14" t="s">
        <v>31</v>
      </c>
      <c r="N937" s="3" t="s">
        <v>122</v>
      </c>
      <c r="O937" s="20" t="str">
        <f>VLOOKUP(CONCATENATE($M937,$N937),Curriculos!$A$2:$J$332,4,FALSE)</f>
        <v>FINANÇAS PÚBLICAS</v>
      </c>
      <c r="P937" s="21" t="str">
        <f>VLOOKUP(CONCATENATE($M937,$N937),Curriculos!$A$2:$J$332,5,FALSE)</f>
        <v>OP</v>
      </c>
      <c r="Q937" s="21" t="e">
        <f>VLOOKUP($N937,Oferta!$D$2:$P$100,5,FALSE)</f>
        <v>#N/A</v>
      </c>
      <c r="R937" s="21">
        <f>VLOOKUP(CONCATENATE($M937,$N937),Curriculos!$A$2:$J$332,8,FALSE)</f>
        <v>60</v>
      </c>
      <c r="S937" s="5" t="s">
        <v>33</v>
      </c>
      <c r="T937" s="22" t="s">
        <v>29</v>
      </c>
      <c r="U937" s="21" t="str">
        <f>VLOOKUP(CONCATENATE($M937,$N937),Curriculos!$A$2:$J$332,10,FALSE)</f>
        <v>DCEC</v>
      </c>
      <c r="V937" s="20" t="e">
        <f>VLOOKUP(CONCATENATE($M937,$N937,$T937),Oferta!$B$2:$R$360,17,FALSE)</f>
        <v>#N/A</v>
      </c>
      <c r="W937" s="20" t="e">
        <f>VLOOKUP(CONCATENATE($M937,$N937,$T937),Oferta!$B$2:$Q$360,12,FALSE)</f>
        <v>#N/A</v>
      </c>
      <c r="X937" s="22">
        <v>4</v>
      </c>
      <c r="Y937" s="23" t="e">
        <f>VLOOKUP(CONCATENATE($W937,$X937),Mtz_Horarios!$E$2:$H$92,2,FALSE)</f>
        <v>#N/A</v>
      </c>
      <c r="Z937" s="23" t="e">
        <f>VLOOKUP(CONCATENATE($W937,$X937),Mtz_Horarios!$E$2:$H$92,3,FALSE)</f>
        <v>#N/A</v>
      </c>
      <c r="AA937" s="24" t="e">
        <f>VLOOKUP(CONCATENATE($W937,$X937),Mtz_Horarios!$E$2:$H$92,4,FALSE)</f>
        <v>#N/A</v>
      </c>
      <c r="AB937" s="20" t="e">
        <f>VLOOKUP(CONCATENATE($M937,$N937,$T937),Oferta!$B$2:$Q$360,16,FALSE)</f>
        <v>#N/A</v>
      </c>
      <c r="AC937" s="20" t="e">
        <f>VLOOKUP(CONCATENATE($M937,$N937,$T937),Oferta!$B$2:$Q$360,15,FALSE)</f>
        <v>#N/A</v>
      </c>
      <c r="AI937" s="5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12"/>
      <c r="AW937" s="12"/>
    </row>
    <row r="938" spans="1:49" ht="15" customHeight="1">
      <c r="A938" s="12"/>
      <c r="B938" s="12"/>
      <c r="C938" s="12"/>
      <c r="D938" s="12"/>
      <c r="E938" s="12"/>
      <c r="F938" s="12"/>
      <c r="G938" s="12"/>
      <c r="H938" s="12" t="e">
        <f t="shared" si="12"/>
        <v>#N/A</v>
      </c>
      <c r="I938" s="12" t="e">
        <f>VLOOKUP(CONCATENATE(N938,T938),Simulador!$H$26:$H$33,1,FALSE)</f>
        <v>#N/A</v>
      </c>
      <c r="J938" s="12" t="e">
        <f t="shared" si="13"/>
        <v>#N/A</v>
      </c>
      <c r="K938" s="13" t="e">
        <f t="shared" si="14"/>
        <v>#N/A</v>
      </c>
      <c r="L938" s="12" t="e">
        <f t="shared" si="15"/>
        <v>#N/A</v>
      </c>
      <c r="M938" s="14" t="s">
        <v>25</v>
      </c>
      <c r="N938" s="3" t="s">
        <v>122</v>
      </c>
      <c r="O938" s="20" t="str">
        <f>VLOOKUP(CONCATENATE($M938,$N938),Curriculos!$A$2:$J$332,4,FALSE)</f>
        <v>FINANÇAS PÚBLICAS</v>
      </c>
      <c r="P938" s="21" t="str">
        <f>VLOOKUP(CONCATENATE($M938,$N938),Curriculos!$A$2:$J$332,5,FALSE)</f>
        <v>OP</v>
      </c>
      <c r="Q938" s="21" t="e">
        <f>VLOOKUP($N938,Oferta!$D$2:$P$100,5,FALSE)</f>
        <v>#N/A</v>
      </c>
      <c r="R938" s="21">
        <f>VLOOKUP(CONCATENATE($M938,$N938),Curriculos!$A$2:$J$332,8,FALSE)</f>
        <v>60</v>
      </c>
      <c r="S938" s="5"/>
      <c r="T938" s="22" t="s">
        <v>29</v>
      </c>
      <c r="U938" s="21" t="str">
        <f>VLOOKUP(CONCATENATE($M938,$N938),Curriculos!$A$2:$J$332,10,FALSE)</f>
        <v>DCEC</v>
      </c>
      <c r="V938" s="20" t="e">
        <f>VLOOKUP(CONCATENATE($M938,$N938,$T938),Oferta!$B$2:$R$360,17,FALSE)</f>
        <v>#N/A</v>
      </c>
      <c r="W938" s="20" t="e">
        <f>VLOOKUP(CONCATENATE($M938,$N938,$T938),Oferta!$B$2:$Q$360,12,FALSE)</f>
        <v>#N/A</v>
      </c>
      <c r="X938" s="22">
        <v>1</v>
      </c>
      <c r="Y938" s="23" t="e">
        <f>VLOOKUP(CONCATENATE($W938,$X938),Mtz_Horarios!$E$2:$H$92,2,FALSE)</f>
        <v>#N/A</v>
      </c>
      <c r="Z938" s="23" t="e">
        <f>VLOOKUP(CONCATENATE($W938,$X938),Mtz_Horarios!$E$2:$H$92,3,FALSE)</f>
        <v>#N/A</v>
      </c>
      <c r="AA938" s="24" t="e">
        <f>VLOOKUP(CONCATENATE($W938,$X938),Mtz_Horarios!$E$2:$H$92,4,FALSE)</f>
        <v>#N/A</v>
      </c>
      <c r="AB938" s="20" t="e">
        <f>VLOOKUP(CONCATENATE($M938,$N938,$T938),Oferta!$B$2:$Q$360,16,FALSE)</f>
        <v>#N/A</v>
      </c>
      <c r="AC938" s="20" t="e">
        <f>VLOOKUP(CONCATENATE($M938,$N938,$T938),Oferta!$B$2:$Q$360,15,FALSE)</f>
        <v>#N/A</v>
      </c>
      <c r="AI938" s="5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12"/>
      <c r="AW938" s="12"/>
    </row>
    <row r="939" spans="1:49" ht="15" customHeight="1">
      <c r="A939" s="12"/>
      <c r="B939" s="12"/>
      <c r="C939" s="12"/>
      <c r="D939" s="12"/>
      <c r="E939" s="12"/>
      <c r="F939" s="12"/>
      <c r="G939" s="12"/>
      <c r="H939" s="12" t="e">
        <f t="shared" si="12"/>
        <v>#N/A</v>
      </c>
      <c r="I939" s="12" t="e">
        <f>VLOOKUP(CONCATENATE(N939,T939),Simulador!$H$26:$H$33,1,FALSE)</f>
        <v>#N/A</v>
      </c>
      <c r="J939" s="12" t="e">
        <f t="shared" si="13"/>
        <v>#N/A</v>
      </c>
      <c r="K939" s="13" t="e">
        <f t="shared" si="14"/>
        <v>#N/A</v>
      </c>
      <c r="L939" s="12" t="e">
        <f t="shared" si="15"/>
        <v>#N/A</v>
      </c>
      <c r="M939" s="14" t="s">
        <v>25</v>
      </c>
      <c r="N939" s="3" t="s">
        <v>122</v>
      </c>
      <c r="O939" s="20" t="str">
        <f>VLOOKUP(CONCATENATE($M939,$N939),Curriculos!$A$2:$J$332,4,FALSE)</f>
        <v>FINANÇAS PÚBLICAS</v>
      </c>
      <c r="P939" s="21" t="str">
        <f>VLOOKUP(CONCATENATE($M939,$N939),Curriculos!$A$2:$J$332,5,FALSE)</f>
        <v>OP</v>
      </c>
      <c r="Q939" s="21" t="e">
        <f>VLOOKUP($N939,Oferta!$D$2:$P$100,5,FALSE)</f>
        <v>#N/A</v>
      </c>
      <c r="R939" s="21">
        <f>VLOOKUP(CONCATENATE($M939,$N939),Curriculos!$A$2:$J$332,8,FALSE)</f>
        <v>60</v>
      </c>
      <c r="S939" s="5"/>
      <c r="T939" s="22" t="s">
        <v>29</v>
      </c>
      <c r="U939" s="21" t="str">
        <f>VLOOKUP(CONCATENATE($M939,$N939),Curriculos!$A$2:$J$332,10,FALSE)</f>
        <v>DCEC</v>
      </c>
      <c r="V939" s="20" t="e">
        <f>VLOOKUP(CONCATENATE($M939,$N939,$T939),Oferta!$B$2:$R$360,17,FALSE)</f>
        <v>#N/A</v>
      </c>
      <c r="W939" s="20" t="e">
        <f>VLOOKUP(CONCATENATE($M939,$N939,$T939),Oferta!$B$2:$Q$360,12,FALSE)</f>
        <v>#N/A</v>
      </c>
      <c r="X939" s="22">
        <v>2</v>
      </c>
      <c r="Y939" s="23" t="e">
        <f>VLOOKUP(CONCATENATE($W939,$X939),Mtz_Horarios!$E$2:$H$92,2,FALSE)</f>
        <v>#N/A</v>
      </c>
      <c r="Z939" s="23" t="e">
        <f>VLOOKUP(CONCATENATE($W939,$X939),Mtz_Horarios!$E$2:$H$92,3,FALSE)</f>
        <v>#N/A</v>
      </c>
      <c r="AA939" s="24" t="e">
        <f>VLOOKUP(CONCATENATE($W939,$X939),Mtz_Horarios!$E$2:$H$92,4,FALSE)</f>
        <v>#N/A</v>
      </c>
      <c r="AB939" s="20" t="e">
        <f>VLOOKUP(CONCATENATE($M939,$N939,$T939),Oferta!$B$2:$Q$360,16,FALSE)</f>
        <v>#N/A</v>
      </c>
      <c r="AC939" s="20" t="e">
        <f>VLOOKUP(CONCATENATE($M939,$N939,$T939),Oferta!$B$2:$Q$360,15,FALSE)</f>
        <v>#N/A</v>
      </c>
      <c r="AI939" s="5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12"/>
      <c r="AW939" s="12"/>
    </row>
    <row r="940" spans="1:49" ht="15" customHeight="1">
      <c r="A940" s="12"/>
      <c r="B940" s="12"/>
      <c r="C940" s="12"/>
      <c r="D940" s="12"/>
      <c r="E940" s="12"/>
      <c r="F940" s="12"/>
      <c r="G940" s="12"/>
      <c r="H940" s="12" t="e">
        <f t="shared" si="12"/>
        <v>#N/A</v>
      </c>
      <c r="I940" s="12" t="e">
        <f>VLOOKUP(CONCATENATE(N940,T940),Simulador!$H$26:$H$33,1,FALSE)</f>
        <v>#N/A</v>
      </c>
      <c r="J940" s="12" t="e">
        <f t="shared" si="13"/>
        <v>#N/A</v>
      </c>
      <c r="K940" s="13" t="e">
        <f t="shared" si="14"/>
        <v>#N/A</v>
      </c>
      <c r="L940" s="12" t="e">
        <f t="shared" si="15"/>
        <v>#N/A</v>
      </c>
      <c r="M940" s="14" t="s">
        <v>25</v>
      </c>
      <c r="N940" s="3" t="s">
        <v>122</v>
      </c>
      <c r="O940" s="20" t="str">
        <f>VLOOKUP(CONCATENATE($M940,$N940),Curriculos!$A$2:$J$332,4,FALSE)</f>
        <v>FINANÇAS PÚBLICAS</v>
      </c>
      <c r="P940" s="21" t="str">
        <f>VLOOKUP(CONCATENATE($M940,$N940),Curriculos!$A$2:$J$332,5,FALSE)</f>
        <v>OP</v>
      </c>
      <c r="Q940" s="21" t="e">
        <f>VLOOKUP($N940,Oferta!$D$2:$P$100,5,FALSE)</f>
        <v>#N/A</v>
      </c>
      <c r="R940" s="21">
        <f>VLOOKUP(CONCATENATE($M940,$N940),Curriculos!$A$2:$J$332,8,FALSE)</f>
        <v>60</v>
      </c>
      <c r="S940" s="5"/>
      <c r="T940" s="22" t="s">
        <v>29</v>
      </c>
      <c r="U940" s="21" t="str">
        <f>VLOOKUP(CONCATENATE($M940,$N940),Curriculos!$A$2:$J$332,10,FALSE)</f>
        <v>DCEC</v>
      </c>
      <c r="V940" s="20" t="e">
        <f>VLOOKUP(CONCATENATE($M940,$N940,$T940),Oferta!$B$2:$R$360,17,FALSE)</f>
        <v>#N/A</v>
      </c>
      <c r="W940" s="20" t="e">
        <f>VLOOKUP(CONCATENATE($M940,$N940,$T940),Oferta!$B$2:$Q$360,12,FALSE)</f>
        <v>#N/A</v>
      </c>
      <c r="X940" s="22">
        <v>3</v>
      </c>
      <c r="Y940" s="23" t="e">
        <f>VLOOKUP(CONCATENATE($W940,$X940),Mtz_Horarios!$E$2:$H$92,2,FALSE)</f>
        <v>#N/A</v>
      </c>
      <c r="Z940" s="23" t="e">
        <f>VLOOKUP(CONCATENATE($W940,$X940),Mtz_Horarios!$E$2:$H$92,3,FALSE)</f>
        <v>#N/A</v>
      </c>
      <c r="AA940" s="24" t="e">
        <f>VLOOKUP(CONCATENATE($W940,$X940),Mtz_Horarios!$E$2:$H$92,4,FALSE)</f>
        <v>#N/A</v>
      </c>
      <c r="AB940" s="20" t="e">
        <f>VLOOKUP(CONCATENATE($M940,$N940,$T940),Oferta!$B$2:$Q$360,16,FALSE)</f>
        <v>#N/A</v>
      </c>
      <c r="AC940" s="20" t="e">
        <f>VLOOKUP(CONCATENATE($M940,$N940,$T940),Oferta!$B$2:$Q$360,15,FALSE)</f>
        <v>#N/A</v>
      </c>
      <c r="AI940" s="5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12"/>
      <c r="AW940" s="12"/>
    </row>
    <row r="941" spans="1:49" ht="15" customHeight="1">
      <c r="A941" s="12"/>
      <c r="B941" s="12"/>
      <c r="C941" s="12"/>
      <c r="D941" s="12"/>
      <c r="E941" s="12"/>
      <c r="F941" s="12"/>
      <c r="G941" s="12"/>
      <c r="H941" s="12" t="e">
        <f t="shared" si="12"/>
        <v>#N/A</v>
      </c>
      <c r="I941" s="12" t="e">
        <f>VLOOKUP(CONCATENATE(N941,T941),Simulador!$H$26:$H$33,1,FALSE)</f>
        <v>#N/A</v>
      </c>
      <c r="J941" s="12" t="e">
        <f t="shared" si="13"/>
        <v>#N/A</v>
      </c>
      <c r="K941" s="13" t="e">
        <f t="shared" si="14"/>
        <v>#N/A</v>
      </c>
      <c r="L941" s="12" t="e">
        <f t="shared" si="15"/>
        <v>#N/A</v>
      </c>
      <c r="M941" s="14" t="s">
        <v>25</v>
      </c>
      <c r="N941" s="3" t="s">
        <v>122</v>
      </c>
      <c r="O941" s="20" t="str">
        <f>VLOOKUP(CONCATENATE($M941,$N941),Curriculos!$A$2:$J$332,4,FALSE)</f>
        <v>FINANÇAS PÚBLICAS</v>
      </c>
      <c r="P941" s="21" t="str">
        <f>VLOOKUP(CONCATENATE($M941,$N941),Curriculos!$A$2:$J$332,5,FALSE)</f>
        <v>OP</v>
      </c>
      <c r="Q941" s="21" t="e">
        <f>VLOOKUP($N941,Oferta!$D$2:$P$100,5,FALSE)</f>
        <v>#N/A</v>
      </c>
      <c r="R941" s="21">
        <f>VLOOKUP(CONCATENATE($M941,$N941),Curriculos!$A$2:$J$332,8,FALSE)</f>
        <v>60</v>
      </c>
      <c r="S941" s="5"/>
      <c r="T941" s="22" t="s">
        <v>29</v>
      </c>
      <c r="U941" s="21" t="str">
        <f>VLOOKUP(CONCATENATE($M941,$N941),Curriculos!$A$2:$J$332,10,FALSE)</f>
        <v>DCEC</v>
      </c>
      <c r="V941" s="20" t="e">
        <f>VLOOKUP(CONCATENATE($M941,$N941,$T941),Oferta!$B$2:$R$360,17,FALSE)</f>
        <v>#N/A</v>
      </c>
      <c r="W941" s="20" t="e">
        <f>VLOOKUP(CONCATENATE($M941,$N941,$T941),Oferta!$B$2:$Q$360,12,FALSE)</f>
        <v>#N/A</v>
      </c>
      <c r="X941" s="22">
        <v>4</v>
      </c>
      <c r="Y941" s="23" t="e">
        <f>VLOOKUP(CONCATENATE($W941,$X941),Mtz_Horarios!$E$2:$H$92,2,FALSE)</f>
        <v>#N/A</v>
      </c>
      <c r="Z941" s="23" t="e">
        <f>VLOOKUP(CONCATENATE($W941,$X941),Mtz_Horarios!$E$2:$H$92,3,FALSE)</f>
        <v>#N/A</v>
      </c>
      <c r="AA941" s="24" t="e">
        <f>VLOOKUP(CONCATENATE($W941,$X941),Mtz_Horarios!$E$2:$H$92,4,FALSE)</f>
        <v>#N/A</v>
      </c>
      <c r="AB941" s="20" t="e">
        <f>VLOOKUP(CONCATENATE($M941,$N941,$T941),Oferta!$B$2:$Q$360,16,FALSE)</f>
        <v>#N/A</v>
      </c>
      <c r="AC941" s="20" t="e">
        <f>VLOOKUP(CONCATENATE($M941,$N941,$T941),Oferta!$B$2:$Q$360,15,FALSE)</f>
        <v>#N/A</v>
      </c>
      <c r="AI941" s="5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12"/>
      <c r="AW941" s="12"/>
    </row>
    <row r="942" spans="1:49" ht="15" customHeight="1">
      <c r="A942" s="12"/>
      <c r="B942" s="12"/>
      <c r="C942" s="12"/>
      <c r="D942" s="12"/>
      <c r="E942" s="12"/>
      <c r="F942" s="12"/>
      <c r="G942" s="12"/>
      <c r="H942" s="12" t="e">
        <f t="shared" si="12"/>
        <v>#N/A</v>
      </c>
      <c r="I942" s="12" t="e">
        <f>VLOOKUP(CONCATENATE(N942,T942),Simulador!$H$26:$H$33,1,FALSE)</f>
        <v>#N/A</v>
      </c>
      <c r="J942" s="12" t="e">
        <f t="shared" si="13"/>
        <v>#N/A</v>
      </c>
      <c r="K942" s="13" t="e">
        <f t="shared" si="14"/>
        <v>#N/A</v>
      </c>
      <c r="L942" s="12" t="e">
        <f t="shared" si="15"/>
        <v>#N/A</v>
      </c>
      <c r="M942" s="14" t="s">
        <v>22</v>
      </c>
      <c r="N942" s="3" t="s">
        <v>122</v>
      </c>
      <c r="O942" s="20" t="str">
        <f>VLOOKUP(CONCATENATE($M942,$N942),Curriculos!$A$2:$J$332,4,FALSE)</f>
        <v>FINANÇAS PÚBLICAS</v>
      </c>
      <c r="P942" s="21" t="str">
        <f>VLOOKUP(CONCATENATE($M942,$N942),Curriculos!$A$2:$J$332,5,FALSE)</f>
        <v>OP</v>
      </c>
      <c r="Q942" s="21" t="e">
        <f>VLOOKUP($N942,Oferta!$D$2:$P$100,5,FALSE)</f>
        <v>#N/A</v>
      </c>
      <c r="R942" s="21">
        <f>VLOOKUP(CONCATENATE($M942,$N942),Curriculos!$A$2:$J$332,8,FALSE)</f>
        <v>60</v>
      </c>
      <c r="S942" s="5" t="s">
        <v>33</v>
      </c>
      <c r="T942" s="22" t="s">
        <v>24</v>
      </c>
      <c r="U942" s="21" t="str">
        <f>VLOOKUP(CONCATENATE($M942,$N942),Curriculos!$A$2:$J$332,10,FALSE)</f>
        <v>DCEC</v>
      </c>
      <c r="V942" s="20" t="e">
        <f>VLOOKUP(CONCATENATE($M942,$N942,$T942),Oferta!$B$2:$R$360,17,FALSE)</f>
        <v>#N/A</v>
      </c>
      <c r="W942" s="20" t="e">
        <f>VLOOKUP(CONCATENATE($M942,$N942,$T942),Oferta!$B$2:$Q$360,12,FALSE)</f>
        <v>#N/A</v>
      </c>
      <c r="X942" s="22">
        <v>1</v>
      </c>
      <c r="Y942" s="23" t="e">
        <f>VLOOKUP(CONCATENATE($W942,$X942),Mtz_Horarios!$E$2:$H$92,2,FALSE)</f>
        <v>#N/A</v>
      </c>
      <c r="Z942" s="23" t="e">
        <f>VLOOKUP(CONCATENATE($W942,$X942),Mtz_Horarios!$E$2:$H$92,3,FALSE)</f>
        <v>#N/A</v>
      </c>
      <c r="AA942" s="24" t="e">
        <f>VLOOKUP(CONCATENATE($W942,$X942),Mtz_Horarios!$E$2:$H$92,4,FALSE)</f>
        <v>#N/A</v>
      </c>
      <c r="AB942" s="20" t="e">
        <f>VLOOKUP(CONCATENATE($M942,$N942,$T942),Oferta!$B$2:$Q$360,16,FALSE)</f>
        <v>#N/A</v>
      </c>
      <c r="AC942" s="20" t="e">
        <f>VLOOKUP(CONCATENATE($M942,$N942,$T942),Oferta!$B$2:$Q$360,15,FALSE)</f>
        <v>#N/A</v>
      </c>
      <c r="AI942" s="5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12"/>
      <c r="AW942" s="12"/>
    </row>
    <row r="943" spans="1:49" ht="15" customHeight="1">
      <c r="A943" s="12"/>
      <c r="B943" s="12"/>
      <c r="C943" s="12"/>
      <c r="D943" s="12"/>
      <c r="E943" s="12"/>
      <c r="F943" s="12"/>
      <c r="G943" s="12"/>
      <c r="H943" s="12" t="e">
        <f t="shared" si="12"/>
        <v>#N/A</v>
      </c>
      <c r="I943" s="12" t="e">
        <f>VLOOKUP(CONCATENATE(N943,T943),Simulador!$H$26:$H$33,1,FALSE)</f>
        <v>#N/A</v>
      </c>
      <c r="J943" s="12" t="e">
        <f t="shared" si="13"/>
        <v>#N/A</v>
      </c>
      <c r="K943" s="13" t="e">
        <f t="shared" si="14"/>
        <v>#N/A</v>
      </c>
      <c r="L943" s="12" t="e">
        <f t="shared" si="15"/>
        <v>#N/A</v>
      </c>
      <c r="M943" s="14" t="s">
        <v>22</v>
      </c>
      <c r="N943" s="3" t="s">
        <v>122</v>
      </c>
      <c r="O943" s="20" t="str">
        <f>VLOOKUP(CONCATENATE($M943,$N943),Curriculos!$A$2:$J$332,4,FALSE)</f>
        <v>FINANÇAS PÚBLICAS</v>
      </c>
      <c r="P943" s="21" t="str">
        <f>VLOOKUP(CONCATENATE($M943,$N943),Curriculos!$A$2:$J$332,5,FALSE)</f>
        <v>OP</v>
      </c>
      <c r="Q943" s="21" t="e">
        <f>VLOOKUP($N943,Oferta!$D$2:$P$100,5,FALSE)</f>
        <v>#N/A</v>
      </c>
      <c r="R943" s="21">
        <f>VLOOKUP(CONCATENATE($M943,$N943),Curriculos!$A$2:$J$332,8,FALSE)</f>
        <v>60</v>
      </c>
      <c r="S943" s="5" t="s">
        <v>33</v>
      </c>
      <c r="T943" s="22" t="s">
        <v>24</v>
      </c>
      <c r="U943" s="21" t="str">
        <f>VLOOKUP(CONCATENATE($M943,$N943),Curriculos!$A$2:$J$332,10,FALSE)</f>
        <v>DCEC</v>
      </c>
      <c r="V943" s="20" t="e">
        <f>VLOOKUP(CONCATENATE($M943,$N943,$T943),Oferta!$B$2:$R$360,17,FALSE)</f>
        <v>#N/A</v>
      </c>
      <c r="W943" s="20" t="e">
        <f>VLOOKUP(CONCATENATE($M943,$N943,$T943),Oferta!$B$2:$Q$360,12,FALSE)</f>
        <v>#N/A</v>
      </c>
      <c r="X943" s="22">
        <v>2</v>
      </c>
      <c r="Y943" s="23" t="e">
        <f>VLOOKUP(CONCATENATE($W943,$X943),Mtz_Horarios!$E$2:$H$92,2,FALSE)</f>
        <v>#N/A</v>
      </c>
      <c r="Z943" s="23" t="e">
        <f>VLOOKUP(CONCATENATE($W943,$X943),Mtz_Horarios!$E$2:$H$92,3,FALSE)</f>
        <v>#N/A</v>
      </c>
      <c r="AA943" s="24" t="e">
        <f>VLOOKUP(CONCATENATE($W943,$X943),Mtz_Horarios!$E$2:$H$92,4,FALSE)</f>
        <v>#N/A</v>
      </c>
      <c r="AB943" s="20" t="e">
        <f>VLOOKUP(CONCATENATE($M943,$N943,$T943),Oferta!$B$2:$Q$360,16,FALSE)</f>
        <v>#N/A</v>
      </c>
      <c r="AC943" s="20" t="e">
        <f>VLOOKUP(CONCATENATE($M943,$N943,$T943),Oferta!$B$2:$Q$360,15,FALSE)</f>
        <v>#N/A</v>
      </c>
      <c r="AI943" s="5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12"/>
      <c r="AW943" s="12"/>
    </row>
    <row r="944" spans="1:49" ht="15" customHeight="1">
      <c r="A944" s="12"/>
      <c r="B944" s="12"/>
      <c r="C944" s="12"/>
      <c r="D944" s="12"/>
      <c r="E944" s="12"/>
      <c r="F944" s="12"/>
      <c r="G944" s="12"/>
      <c r="H944" s="12" t="e">
        <f t="shared" si="12"/>
        <v>#N/A</v>
      </c>
      <c r="I944" s="12" t="e">
        <f>VLOOKUP(CONCATENATE(N944,T944),Simulador!$H$26:$H$33,1,FALSE)</f>
        <v>#N/A</v>
      </c>
      <c r="J944" s="12" t="e">
        <f t="shared" si="13"/>
        <v>#N/A</v>
      </c>
      <c r="K944" s="13" t="e">
        <f t="shared" si="14"/>
        <v>#N/A</v>
      </c>
      <c r="L944" s="12" t="e">
        <f t="shared" si="15"/>
        <v>#N/A</v>
      </c>
      <c r="M944" s="14" t="s">
        <v>22</v>
      </c>
      <c r="N944" s="3" t="s">
        <v>122</v>
      </c>
      <c r="O944" s="20" t="str">
        <f>VLOOKUP(CONCATENATE($M944,$N944),Curriculos!$A$2:$J$332,4,FALSE)</f>
        <v>FINANÇAS PÚBLICAS</v>
      </c>
      <c r="P944" s="21" t="str">
        <f>VLOOKUP(CONCATENATE($M944,$N944),Curriculos!$A$2:$J$332,5,FALSE)</f>
        <v>OP</v>
      </c>
      <c r="Q944" s="21" t="e">
        <f>VLOOKUP($N944,Oferta!$D$2:$P$100,5,FALSE)</f>
        <v>#N/A</v>
      </c>
      <c r="R944" s="21">
        <f>VLOOKUP(CONCATENATE($M944,$N944),Curriculos!$A$2:$J$332,8,FALSE)</f>
        <v>60</v>
      </c>
      <c r="S944" s="5" t="s">
        <v>33</v>
      </c>
      <c r="T944" s="22" t="s">
        <v>24</v>
      </c>
      <c r="U944" s="21" t="str">
        <f>VLOOKUP(CONCATENATE($M944,$N944),Curriculos!$A$2:$J$332,10,FALSE)</f>
        <v>DCEC</v>
      </c>
      <c r="V944" s="20" t="e">
        <f>VLOOKUP(CONCATENATE($M944,$N944,$T944),Oferta!$B$2:$R$360,17,FALSE)</f>
        <v>#N/A</v>
      </c>
      <c r="W944" s="20" t="e">
        <f>VLOOKUP(CONCATENATE($M944,$N944,$T944),Oferta!$B$2:$Q$360,12,FALSE)</f>
        <v>#N/A</v>
      </c>
      <c r="X944" s="22">
        <v>3</v>
      </c>
      <c r="Y944" s="23" t="e">
        <f>VLOOKUP(CONCATENATE($W944,$X944),Mtz_Horarios!$E$2:$H$92,2,FALSE)</f>
        <v>#N/A</v>
      </c>
      <c r="Z944" s="23" t="e">
        <f>VLOOKUP(CONCATENATE($W944,$X944),Mtz_Horarios!$E$2:$H$92,3,FALSE)</f>
        <v>#N/A</v>
      </c>
      <c r="AA944" s="24" t="e">
        <f>VLOOKUP(CONCATENATE($W944,$X944),Mtz_Horarios!$E$2:$H$92,4,FALSE)</f>
        <v>#N/A</v>
      </c>
      <c r="AB944" s="20" t="e">
        <f>VLOOKUP(CONCATENATE($M944,$N944,$T944),Oferta!$B$2:$Q$360,16,FALSE)</f>
        <v>#N/A</v>
      </c>
      <c r="AC944" s="20" t="e">
        <f>VLOOKUP(CONCATENATE($M944,$N944,$T944),Oferta!$B$2:$Q$360,15,FALSE)</f>
        <v>#N/A</v>
      </c>
      <c r="AI944" s="5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12"/>
      <c r="AW944" s="12"/>
    </row>
    <row r="945" spans="1:49" ht="15" customHeight="1">
      <c r="A945" s="12"/>
      <c r="B945" s="12"/>
      <c r="C945" s="12"/>
      <c r="D945" s="12"/>
      <c r="E945" s="12"/>
      <c r="F945" s="12"/>
      <c r="G945" s="12"/>
      <c r="H945" s="12" t="e">
        <f t="shared" si="12"/>
        <v>#N/A</v>
      </c>
      <c r="I945" s="12" t="e">
        <f>VLOOKUP(CONCATENATE(N945,T945),Simulador!$H$26:$H$33,1,FALSE)</f>
        <v>#N/A</v>
      </c>
      <c r="J945" s="12" t="e">
        <f t="shared" si="13"/>
        <v>#N/A</v>
      </c>
      <c r="K945" s="13" t="e">
        <f t="shared" si="14"/>
        <v>#N/A</v>
      </c>
      <c r="L945" s="12" t="e">
        <f t="shared" si="15"/>
        <v>#N/A</v>
      </c>
      <c r="M945" s="14" t="s">
        <v>22</v>
      </c>
      <c r="N945" s="3" t="s">
        <v>122</v>
      </c>
      <c r="O945" s="20" t="str">
        <f>VLOOKUP(CONCATENATE($M945,$N945),Curriculos!$A$2:$J$332,4,FALSE)</f>
        <v>FINANÇAS PÚBLICAS</v>
      </c>
      <c r="P945" s="21" t="str">
        <f>VLOOKUP(CONCATENATE($M945,$N945),Curriculos!$A$2:$J$332,5,FALSE)</f>
        <v>OP</v>
      </c>
      <c r="Q945" s="21" t="e">
        <f>VLOOKUP($N945,Oferta!$D$2:$P$100,5,FALSE)</f>
        <v>#N/A</v>
      </c>
      <c r="R945" s="21">
        <f>VLOOKUP(CONCATENATE($M945,$N945),Curriculos!$A$2:$J$332,8,FALSE)</f>
        <v>60</v>
      </c>
      <c r="S945" s="5" t="s">
        <v>33</v>
      </c>
      <c r="T945" s="22" t="s">
        <v>24</v>
      </c>
      <c r="U945" s="21" t="str">
        <f>VLOOKUP(CONCATENATE($M945,$N945),Curriculos!$A$2:$J$332,10,FALSE)</f>
        <v>DCEC</v>
      </c>
      <c r="V945" s="20" t="e">
        <f>VLOOKUP(CONCATENATE($M945,$N945,$T945),Oferta!$B$2:$R$360,17,FALSE)</f>
        <v>#N/A</v>
      </c>
      <c r="W945" s="20" t="e">
        <f>VLOOKUP(CONCATENATE($M945,$N945,$T945),Oferta!$B$2:$Q$360,12,FALSE)</f>
        <v>#N/A</v>
      </c>
      <c r="X945" s="22">
        <v>4</v>
      </c>
      <c r="Y945" s="23" t="e">
        <f>VLOOKUP(CONCATENATE($W945,$X945),Mtz_Horarios!$E$2:$H$92,2,FALSE)</f>
        <v>#N/A</v>
      </c>
      <c r="Z945" s="23" t="e">
        <f>VLOOKUP(CONCATENATE($W945,$X945),Mtz_Horarios!$E$2:$H$92,3,FALSE)</f>
        <v>#N/A</v>
      </c>
      <c r="AA945" s="24" t="e">
        <f>VLOOKUP(CONCATENATE($W945,$X945),Mtz_Horarios!$E$2:$H$92,4,FALSE)</f>
        <v>#N/A</v>
      </c>
      <c r="AB945" s="20" t="e">
        <f>VLOOKUP(CONCATENATE($M945,$N945,$T945),Oferta!$B$2:$Q$360,16,FALSE)</f>
        <v>#N/A</v>
      </c>
      <c r="AC945" s="20" t="e">
        <f>VLOOKUP(CONCATENATE($M945,$N945,$T945),Oferta!$B$2:$Q$360,15,FALSE)</f>
        <v>#N/A</v>
      </c>
      <c r="AI945" s="5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12"/>
      <c r="AW945" s="12"/>
    </row>
    <row r="946" spans="1:49" ht="15" customHeight="1">
      <c r="A946" s="12"/>
      <c r="B946" s="12"/>
      <c r="C946" s="12"/>
      <c r="D946" s="12"/>
      <c r="E946" s="12"/>
      <c r="F946" s="12"/>
      <c r="G946" s="12"/>
      <c r="H946" s="12" t="e">
        <f t="shared" si="12"/>
        <v>#N/A</v>
      </c>
      <c r="I946" s="12" t="e">
        <f>VLOOKUP(CONCATENATE(N946,T946),Simulador!$H$26:$H$33,1,FALSE)</f>
        <v>#N/A</v>
      </c>
      <c r="J946" s="12" t="e">
        <f t="shared" si="13"/>
        <v>#N/A</v>
      </c>
      <c r="K946" s="13" t="e">
        <f t="shared" si="14"/>
        <v>#N/A</v>
      </c>
      <c r="L946" s="12" t="e">
        <f t="shared" si="15"/>
        <v>#N/A</v>
      </c>
      <c r="M946" s="14" t="s">
        <v>31</v>
      </c>
      <c r="N946" s="3" t="s">
        <v>74</v>
      </c>
      <c r="O946" s="20" t="str">
        <f>VLOOKUP(CONCATENATE($M946,$N946),Curriculos!$A$2:$J$332,4,FALSE)</f>
        <v>FORMAÇÃO ECONÔMICA DO BRASIL</v>
      </c>
      <c r="P946" s="21" t="str">
        <f>VLOOKUP(CONCATENATE($M946,$N946),Curriculos!$A$2:$J$332,5,FALSE)</f>
        <v>OB</v>
      </c>
      <c r="Q946" s="21" t="str">
        <f>VLOOKUP($N946,Oferta!$D$2:$P$100,5,FALSE)</f>
        <v>TP</v>
      </c>
      <c r="R946" s="21">
        <f>VLOOKUP(CONCATENATE($M946,$N946),Curriculos!$A$2:$J$332,8,FALSE)</f>
        <v>60</v>
      </c>
      <c r="S946" s="5"/>
      <c r="T946" s="22" t="s">
        <v>24</v>
      </c>
      <c r="U946" s="21" t="str">
        <f>VLOOKUP(CONCATENATE($M946,$N946),Curriculos!$A$2:$J$332,10,FALSE)</f>
        <v>DCEC</v>
      </c>
      <c r="V946" s="20" t="e">
        <f>VLOOKUP(CONCATENATE($M946,$N946,$T946),Oferta!$B$2:$R$360,17,FALSE)</f>
        <v>#N/A</v>
      </c>
      <c r="W946" s="20" t="e">
        <f>VLOOKUP(CONCATENATE($M946,$N946,$T946),Oferta!$B$2:$Q$360,12,FALSE)</f>
        <v>#N/A</v>
      </c>
      <c r="X946" s="22">
        <v>1</v>
      </c>
      <c r="Y946" s="23" t="e">
        <f>VLOOKUP(CONCATENATE($W946,$X946),Mtz_Horarios!$E$2:$H$92,2,FALSE)</f>
        <v>#N/A</v>
      </c>
      <c r="Z946" s="23" t="e">
        <f>VLOOKUP(CONCATENATE($W946,$X946),Mtz_Horarios!$E$2:$H$92,3,FALSE)</f>
        <v>#N/A</v>
      </c>
      <c r="AA946" s="24" t="e">
        <f>VLOOKUP(CONCATENATE($W946,$X946),Mtz_Horarios!$E$2:$H$92,4,FALSE)</f>
        <v>#N/A</v>
      </c>
      <c r="AB946" s="20" t="e">
        <f>VLOOKUP(CONCATENATE($M946,$N946,$T946),Oferta!$B$2:$Q$360,16,FALSE)</f>
        <v>#N/A</v>
      </c>
      <c r="AC946" s="20" t="e">
        <f>VLOOKUP(CONCATENATE($M946,$N946,$T946),Oferta!$B$2:$Q$360,15,FALSE)</f>
        <v>#N/A</v>
      </c>
      <c r="AI946" s="5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12"/>
      <c r="AW946" s="12"/>
    </row>
    <row r="947" spans="1:49" ht="15" customHeight="1">
      <c r="A947" s="12"/>
      <c r="B947" s="12"/>
      <c r="C947" s="12"/>
      <c r="D947" s="12"/>
      <c r="E947" s="12"/>
      <c r="F947" s="12"/>
      <c r="G947" s="12"/>
      <c r="H947" s="12" t="e">
        <f t="shared" si="12"/>
        <v>#N/A</v>
      </c>
      <c r="I947" s="12" t="e">
        <f>VLOOKUP(CONCATENATE(N947,T947),Simulador!$H$26:$H$33,1,FALSE)</f>
        <v>#N/A</v>
      </c>
      <c r="J947" s="12" t="e">
        <f t="shared" si="13"/>
        <v>#N/A</v>
      </c>
      <c r="K947" s="13" t="e">
        <f t="shared" si="14"/>
        <v>#N/A</v>
      </c>
      <c r="L947" s="12" t="e">
        <f t="shared" si="15"/>
        <v>#N/A</v>
      </c>
      <c r="M947" s="14" t="s">
        <v>31</v>
      </c>
      <c r="N947" s="3" t="s">
        <v>74</v>
      </c>
      <c r="O947" s="20" t="str">
        <f>VLOOKUP(CONCATENATE($M947,$N947),Curriculos!$A$2:$J$332,4,FALSE)</f>
        <v>FORMAÇÃO ECONÔMICA DO BRASIL</v>
      </c>
      <c r="P947" s="21" t="str">
        <f>VLOOKUP(CONCATENATE($M947,$N947),Curriculos!$A$2:$J$332,5,FALSE)</f>
        <v>OB</v>
      </c>
      <c r="Q947" s="21" t="str">
        <f>VLOOKUP($N947,Oferta!$D$2:$P$100,5,FALSE)</f>
        <v>TP</v>
      </c>
      <c r="R947" s="21">
        <f>VLOOKUP(CONCATENATE($M947,$N947),Curriculos!$A$2:$J$332,8,FALSE)</f>
        <v>60</v>
      </c>
      <c r="S947" s="5"/>
      <c r="T947" s="22" t="s">
        <v>24</v>
      </c>
      <c r="U947" s="21" t="str">
        <f>VLOOKUP(CONCATENATE($M947,$N947),Curriculos!$A$2:$J$332,10,FALSE)</f>
        <v>DCEC</v>
      </c>
      <c r="V947" s="20" t="e">
        <f>VLOOKUP(CONCATENATE($M947,$N947,$T947),Oferta!$B$2:$R$360,17,FALSE)</f>
        <v>#N/A</v>
      </c>
      <c r="W947" s="20" t="e">
        <f>VLOOKUP(CONCATENATE($M947,$N947,$T947),Oferta!$B$2:$Q$360,12,FALSE)</f>
        <v>#N/A</v>
      </c>
      <c r="X947" s="22">
        <v>2</v>
      </c>
      <c r="Y947" s="23" t="e">
        <f>VLOOKUP(CONCATENATE($W947,$X947),Mtz_Horarios!$E$2:$H$92,2,FALSE)</f>
        <v>#N/A</v>
      </c>
      <c r="Z947" s="23" t="e">
        <f>VLOOKUP(CONCATENATE($W947,$X947),Mtz_Horarios!$E$2:$H$92,3,FALSE)</f>
        <v>#N/A</v>
      </c>
      <c r="AA947" s="24" t="e">
        <f>VLOOKUP(CONCATENATE($W947,$X947),Mtz_Horarios!$E$2:$H$92,4,FALSE)</f>
        <v>#N/A</v>
      </c>
      <c r="AB947" s="20" t="e">
        <f>VLOOKUP(CONCATENATE($M947,$N947,$T947),Oferta!$B$2:$Q$360,16,FALSE)</f>
        <v>#N/A</v>
      </c>
      <c r="AC947" s="20" t="e">
        <f>VLOOKUP(CONCATENATE($M947,$N947,$T947),Oferta!$B$2:$Q$360,15,FALSE)</f>
        <v>#N/A</v>
      </c>
      <c r="AI947" s="5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12"/>
      <c r="AW947" s="12"/>
    </row>
    <row r="948" spans="1:49" ht="15" customHeight="1">
      <c r="A948" s="12"/>
      <c r="B948" s="12"/>
      <c r="C948" s="12"/>
      <c r="D948" s="12"/>
      <c r="E948" s="12"/>
      <c r="F948" s="12"/>
      <c r="G948" s="12"/>
      <c r="H948" s="12" t="e">
        <f t="shared" si="12"/>
        <v>#N/A</v>
      </c>
      <c r="I948" s="12" t="e">
        <f>VLOOKUP(CONCATENATE(N948,T948),Simulador!$H$26:$H$33,1,FALSE)</f>
        <v>#N/A</v>
      </c>
      <c r="J948" s="12" t="e">
        <f t="shared" si="13"/>
        <v>#N/A</v>
      </c>
      <c r="K948" s="13" t="e">
        <f t="shared" si="14"/>
        <v>#N/A</v>
      </c>
      <c r="L948" s="12" t="e">
        <f t="shared" si="15"/>
        <v>#N/A</v>
      </c>
      <c r="M948" s="14" t="s">
        <v>31</v>
      </c>
      <c r="N948" s="3" t="s">
        <v>74</v>
      </c>
      <c r="O948" s="20" t="str">
        <f>VLOOKUP(CONCATENATE($M948,$N948),Curriculos!$A$2:$J$332,4,FALSE)</f>
        <v>FORMAÇÃO ECONÔMICA DO BRASIL</v>
      </c>
      <c r="P948" s="21" t="str">
        <f>VLOOKUP(CONCATENATE($M948,$N948),Curriculos!$A$2:$J$332,5,FALSE)</f>
        <v>OB</v>
      </c>
      <c r="Q948" s="21" t="str">
        <f>VLOOKUP($N948,Oferta!$D$2:$P$100,5,FALSE)</f>
        <v>TP</v>
      </c>
      <c r="R948" s="21">
        <f>VLOOKUP(CONCATENATE($M948,$N948),Curriculos!$A$2:$J$332,8,FALSE)</f>
        <v>60</v>
      </c>
      <c r="S948" s="5"/>
      <c r="T948" s="22" t="s">
        <v>24</v>
      </c>
      <c r="U948" s="21" t="str">
        <f>VLOOKUP(CONCATENATE($M948,$N948),Curriculos!$A$2:$J$332,10,FALSE)</f>
        <v>DCEC</v>
      </c>
      <c r="V948" s="20" t="e">
        <f>VLOOKUP(CONCATENATE($M948,$N948,$T948),Oferta!$B$2:$R$360,17,FALSE)</f>
        <v>#N/A</v>
      </c>
      <c r="W948" s="20" t="e">
        <f>VLOOKUP(CONCATENATE($M948,$N948,$T948),Oferta!$B$2:$Q$360,12,FALSE)</f>
        <v>#N/A</v>
      </c>
      <c r="X948" s="22">
        <v>3</v>
      </c>
      <c r="Y948" s="23" t="e">
        <f>VLOOKUP(CONCATENATE($W948,$X948),Mtz_Horarios!$E$2:$H$92,2,FALSE)</f>
        <v>#N/A</v>
      </c>
      <c r="Z948" s="23" t="e">
        <f>VLOOKUP(CONCATENATE($W948,$X948),Mtz_Horarios!$E$2:$H$92,3,FALSE)</f>
        <v>#N/A</v>
      </c>
      <c r="AA948" s="24" t="e">
        <f>VLOOKUP(CONCATENATE($W948,$X948),Mtz_Horarios!$E$2:$H$92,4,FALSE)</f>
        <v>#N/A</v>
      </c>
      <c r="AB948" s="20" t="e">
        <f>VLOOKUP(CONCATENATE($M948,$N948,$T948),Oferta!$B$2:$Q$360,16,FALSE)</f>
        <v>#N/A</v>
      </c>
      <c r="AC948" s="20" t="e">
        <f>VLOOKUP(CONCATENATE($M948,$N948,$T948),Oferta!$B$2:$Q$360,15,FALSE)</f>
        <v>#N/A</v>
      </c>
      <c r="AI948" s="5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12"/>
      <c r="AW948" s="12"/>
    </row>
    <row r="949" spans="1:49" ht="15" customHeight="1">
      <c r="A949" s="12"/>
      <c r="B949" s="12"/>
      <c r="C949" s="12"/>
      <c r="D949" s="12"/>
      <c r="E949" s="12"/>
      <c r="F949" s="12"/>
      <c r="G949" s="12"/>
      <c r="H949" s="12" t="e">
        <f t="shared" si="12"/>
        <v>#N/A</v>
      </c>
      <c r="I949" s="12" t="e">
        <f>VLOOKUP(CONCATENATE(N949,T949),Simulador!$H$26:$H$33,1,FALSE)</f>
        <v>#N/A</v>
      </c>
      <c r="J949" s="12" t="e">
        <f t="shared" si="13"/>
        <v>#N/A</v>
      </c>
      <c r="K949" s="13" t="e">
        <f t="shared" si="14"/>
        <v>#N/A</v>
      </c>
      <c r="L949" s="12" t="e">
        <f t="shared" si="15"/>
        <v>#N/A</v>
      </c>
      <c r="M949" s="14" t="s">
        <v>31</v>
      </c>
      <c r="N949" s="3" t="s">
        <v>74</v>
      </c>
      <c r="O949" s="20" t="str">
        <f>VLOOKUP(CONCATENATE($M949,$N949),Curriculos!$A$2:$J$332,4,FALSE)</f>
        <v>FORMAÇÃO ECONÔMICA DO BRASIL</v>
      </c>
      <c r="P949" s="21" t="str">
        <f>VLOOKUP(CONCATENATE($M949,$N949),Curriculos!$A$2:$J$332,5,FALSE)</f>
        <v>OB</v>
      </c>
      <c r="Q949" s="21" t="str">
        <f>VLOOKUP($N949,Oferta!$D$2:$P$100,5,FALSE)</f>
        <v>TP</v>
      </c>
      <c r="R949" s="21">
        <f>VLOOKUP(CONCATENATE($M949,$N949),Curriculos!$A$2:$J$332,8,FALSE)</f>
        <v>60</v>
      </c>
      <c r="S949" s="5"/>
      <c r="T949" s="22" t="s">
        <v>24</v>
      </c>
      <c r="U949" s="21" t="str">
        <f>VLOOKUP(CONCATENATE($M949,$N949),Curriculos!$A$2:$J$332,10,FALSE)</f>
        <v>DCEC</v>
      </c>
      <c r="V949" s="20" t="e">
        <f>VLOOKUP(CONCATENATE($M949,$N949,$T949),Oferta!$B$2:$R$360,17,FALSE)</f>
        <v>#N/A</v>
      </c>
      <c r="W949" s="20" t="e">
        <f>VLOOKUP(CONCATENATE($M949,$N949,$T949),Oferta!$B$2:$Q$360,12,FALSE)</f>
        <v>#N/A</v>
      </c>
      <c r="X949" s="22">
        <v>4</v>
      </c>
      <c r="Y949" s="23" t="e">
        <f>VLOOKUP(CONCATENATE($W949,$X949),Mtz_Horarios!$E$2:$H$92,2,FALSE)</f>
        <v>#N/A</v>
      </c>
      <c r="Z949" s="23" t="e">
        <f>VLOOKUP(CONCATENATE($W949,$X949),Mtz_Horarios!$E$2:$H$92,3,FALSE)</f>
        <v>#N/A</v>
      </c>
      <c r="AA949" s="24" t="e">
        <f>VLOOKUP(CONCATENATE($W949,$X949),Mtz_Horarios!$E$2:$H$92,4,FALSE)</f>
        <v>#N/A</v>
      </c>
      <c r="AB949" s="20" t="e">
        <f>VLOOKUP(CONCATENATE($M949,$N949,$T949),Oferta!$B$2:$Q$360,16,FALSE)</f>
        <v>#N/A</v>
      </c>
      <c r="AC949" s="20" t="e">
        <f>VLOOKUP(CONCATENATE($M949,$N949,$T949),Oferta!$B$2:$Q$360,15,FALSE)</f>
        <v>#N/A</v>
      </c>
      <c r="AI949" s="5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12"/>
      <c r="AW949" s="12"/>
    </row>
    <row r="950" spans="1:49" ht="15" customHeight="1">
      <c r="A950" s="12"/>
      <c r="B950" s="12"/>
      <c r="C950" s="12"/>
      <c r="D950" s="12"/>
      <c r="E950" s="12"/>
      <c r="F950" s="12"/>
      <c r="G950" s="12"/>
      <c r="H950" s="12" t="e">
        <f t="shared" si="12"/>
        <v>#N/A</v>
      </c>
      <c r="I950" s="12" t="e">
        <f>VLOOKUP(CONCATENATE(N950,T950),Simulador!$H$26:$H$33,1,FALSE)</f>
        <v>#N/A</v>
      </c>
      <c r="J950" s="12" t="e">
        <f t="shared" si="13"/>
        <v>#N/A</v>
      </c>
      <c r="K950" s="13" t="e">
        <f t="shared" si="14"/>
        <v>#N/A</v>
      </c>
      <c r="L950" s="12" t="e">
        <f t="shared" si="15"/>
        <v>#N/A</v>
      </c>
      <c r="M950" s="14" t="s">
        <v>31</v>
      </c>
      <c r="N950" s="3" t="s">
        <v>74</v>
      </c>
      <c r="O950" s="20" t="str">
        <f>VLOOKUP(CONCATENATE($M950,$N950),Curriculos!$A$2:$J$332,4,FALSE)</f>
        <v>FORMAÇÃO ECONÔMICA DO BRASIL</v>
      </c>
      <c r="P950" s="21" t="str">
        <f>VLOOKUP(CONCATENATE($M950,$N950),Curriculos!$A$2:$J$332,5,FALSE)</f>
        <v>OB</v>
      </c>
      <c r="Q950" s="21" t="str">
        <f>VLOOKUP($N950,Oferta!$D$2:$P$100,5,FALSE)</f>
        <v>TP</v>
      </c>
      <c r="R950" s="21">
        <f>VLOOKUP(CONCATENATE($M950,$N950),Curriculos!$A$2:$J$332,8,FALSE)</f>
        <v>60</v>
      </c>
      <c r="S950" s="5"/>
      <c r="T950" s="22" t="s">
        <v>29</v>
      </c>
      <c r="U950" s="21" t="str">
        <f>VLOOKUP(CONCATENATE($M950,$N950),Curriculos!$A$2:$J$332,10,FALSE)</f>
        <v>DCEC</v>
      </c>
      <c r="V950" s="20" t="e">
        <f>VLOOKUP(CONCATENATE($M950,$N950,$T950),Oferta!$B$2:$R$360,17,FALSE)</f>
        <v>#N/A</v>
      </c>
      <c r="W950" s="20" t="e">
        <f>VLOOKUP(CONCATENATE($M950,$N950,$T950),Oferta!$B$2:$Q$360,12,FALSE)</f>
        <v>#N/A</v>
      </c>
      <c r="X950" s="22">
        <v>1</v>
      </c>
      <c r="Y950" s="23" t="e">
        <f>VLOOKUP(CONCATENATE($W950,$X950),Mtz_Horarios!$E$2:$H$92,2,FALSE)</f>
        <v>#N/A</v>
      </c>
      <c r="Z950" s="23" t="e">
        <f>VLOOKUP(CONCATENATE($W950,$X950),Mtz_Horarios!$E$2:$H$92,3,FALSE)</f>
        <v>#N/A</v>
      </c>
      <c r="AA950" s="24" t="e">
        <f>VLOOKUP(CONCATENATE($W950,$X950),Mtz_Horarios!$E$2:$H$92,4,FALSE)</f>
        <v>#N/A</v>
      </c>
      <c r="AB950" s="20" t="e">
        <f>VLOOKUP(CONCATENATE($M950,$N950,$T950),Oferta!$B$2:$Q$360,16,FALSE)</f>
        <v>#N/A</v>
      </c>
      <c r="AC950" s="20" t="e">
        <f>VLOOKUP(CONCATENATE($M950,$N950,$T950),Oferta!$B$2:$Q$360,15,FALSE)</f>
        <v>#N/A</v>
      </c>
      <c r="AI950" s="5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12"/>
      <c r="AW950" s="12"/>
    </row>
    <row r="951" spans="1:49" ht="15" customHeight="1">
      <c r="A951" s="12"/>
      <c r="B951" s="12"/>
      <c r="C951" s="12"/>
      <c r="D951" s="12"/>
      <c r="E951" s="12"/>
      <c r="F951" s="12"/>
      <c r="G951" s="12"/>
      <c r="H951" s="12" t="e">
        <f t="shared" si="12"/>
        <v>#N/A</v>
      </c>
      <c r="I951" s="12" t="e">
        <f>VLOOKUP(CONCATENATE(N951,T951),Simulador!$H$26:$H$33,1,FALSE)</f>
        <v>#N/A</v>
      </c>
      <c r="J951" s="12" t="e">
        <f t="shared" si="13"/>
        <v>#N/A</v>
      </c>
      <c r="K951" s="13" t="e">
        <f t="shared" si="14"/>
        <v>#N/A</v>
      </c>
      <c r="L951" s="12" t="e">
        <f t="shared" si="15"/>
        <v>#N/A</v>
      </c>
      <c r="M951" s="14" t="s">
        <v>31</v>
      </c>
      <c r="N951" s="3" t="s">
        <v>74</v>
      </c>
      <c r="O951" s="20" t="str">
        <f>VLOOKUP(CONCATENATE($M951,$N951),Curriculos!$A$2:$J$332,4,FALSE)</f>
        <v>FORMAÇÃO ECONÔMICA DO BRASIL</v>
      </c>
      <c r="P951" s="21" t="str">
        <f>VLOOKUP(CONCATENATE($M951,$N951),Curriculos!$A$2:$J$332,5,FALSE)</f>
        <v>OB</v>
      </c>
      <c r="Q951" s="21" t="str">
        <f>VLOOKUP($N951,Oferta!$D$2:$P$100,5,FALSE)</f>
        <v>TP</v>
      </c>
      <c r="R951" s="21">
        <f>VLOOKUP(CONCATENATE($M951,$N951),Curriculos!$A$2:$J$332,8,FALSE)</f>
        <v>60</v>
      </c>
      <c r="S951" s="5"/>
      <c r="T951" s="22" t="s">
        <v>29</v>
      </c>
      <c r="U951" s="21" t="str">
        <f>VLOOKUP(CONCATENATE($M951,$N951),Curriculos!$A$2:$J$332,10,FALSE)</f>
        <v>DCEC</v>
      </c>
      <c r="V951" s="20" t="e">
        <f>VLOOKUP(CONCATENATE($M951,$N951,$T951),Oferta!$B$2:$R$360,17,FALSE)</f>
        <v>#N/A</v>
      </c>
      <c r="W951" s="20" t="e">
        <f>VLOOKUP(CONCATENATE($M951,$N951,$T951),Oferta!$B$2:$Q$360,12,FALSE)</f>
        <v>#N/A</v>
      </c>
      <c r="X951" s="22">
        <v>2</v>
      </c>
      <c r="Y951" s="23" t="e">
        <f>VLOOKUP(CONCATENATE($W951,$X951),Mtz_Horarios!$E$2:$H$92,2,FALSE)</f>
        <v>#N/A</v>
      </c>
      <c r="Z951" s="23" t="e">
        <f>VLOOKUP(CONCATENATE($W951,$X951),Mtz_Horarios!$E$2:$H$92,3,FALSE)</f>
        <v>#N/A</v>
      </c>
      <c r="AA951" s="24" t="e">
        <f>VLOOKUP(CONCATENATE($W951,$X951),Mtz_Horarios!$E$2:$H$92,4,FALSE)</f>
        <v>#N/A</v>
      </c>
      <c r="AB951" s="20" t="e">
        <f>VLOOKUP(CONCATENATE($M951,$N951,$T951),Oferta!$B$2:$Q$360,16,FALSE)</f>
        <v>#N/A</v>
      </c>
      <c r="AC951" s="20" t="e">
        <f>VLOOKUP(CONCATENATE($M951,$N951,$T951),Oferta!$B$2:$Q$360,15,FALSE)</f>
        <v>#N/A</v>
      </c>
      <c r="AI951" s="5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12"/>
      <c r="AW951" s="12"/>
    </row>
    <row r="952" spans="1:49" ht="15" customHeight="1">
      <c r="A952" s="12"/>
      <c r="B952" s="12"/>
      <c r="C952" s="12"/>
      <c r="D952" s="12"/>
      <c r="E952" s="12"/>
      <c r="F952" s="12"/>
      <c r="G952" s="12"/>
      <c r="H952" s="12" t="e">
        <f t="shared" si="12"/>
        <v>#N/A</v>
      </c>
      <c r="I952" s="12" t="e">
        <f>VLOOKUP(CONCATENATE(N952,T952),Simulador!$H$26:$H$33,1,FALSE)</f>
        <v>#N/A</v>
      </c>
      <c r="J952" s="12" t="e">
        <f t="shared" si="13"/>
        <v>#N/A</v>
      </c>
      <c r="K952" s="13" t="e">
        <f t="shared" si="14"/>
        <v>#N/A</v>
      </c>
      <c r="L952" s="12" t="e">
        <f t="shared" si="15"/>
        <v>#N/A</v>
      </c>
      <c r="M952" s="14" t="s">
        <v>31</v>
      </c>
      <c r="N952" s="3" t="s">
        <v>74</v>
      </c>
      <c r="O952" s="20" t="str">
        <f>VLOOKUP(CONCATENATE($M952,$N952),Curriculos!$A$2:$J$332,4,FALSE)</f>
        <v>FORMAÇÃO ECONÔMICA DO BRASIL</v>
      </c>
      <c r="P952" s="21" t="str">
        <f>VLOOKUP(CONCATENATE($M952,$N952),Curriculos!$A$2:$J$332,5,FALSE)</f>
        <v>OB</v>
      </c>
      <c r="Q952" s="21" t="str">
        <f>VLOOKUP($N952,Oferta!$D$2:$P$100,5,FALSE)</f>
        <v>TP</v>
      </c>
      <c r="R952" s="21">
        <f>VLOOKUP(CONCATENATE($M952,$N952),Curriculos!$A$2:$J$332,8,FALSE)</f>
        <v>60</v>
      </c>
      <c r="S952" s="5"/>
      <c r="T952" s="22" t="s">
        <v>29</v>
      </c>
      <c r="U952" s="21" t="str">
        <f>VLOOKUP(CONCATENATE($M952,$N952),Curriculos!$A$2:$J$332,10,FALSE)</f>
        <v>DCEC</v>
      </c>
      <c r="V952" s="20" t="e">
        <f>VLOOKUP(CONCATENATE($M952,$N952,$T952),Oferta!$B$2:$R$360,17,FALSE)</f>
        <v>#N/A</v>
      </c>
      <c r="W952" s="20" t="e">
        <f>VLOOKUP(CONCATENATE($M952,$N952,$T952),Oferta!$B$2:$Q$360,12,FALSE)</f>
        <v>#N/A</v>
      </c>
      <c r="X952" s="22">
        <v>3</v>
      </c>
      <c r="Y952" s="23" t="e">
        <f>VLOOKUP(CONCATENATE($W952,$X952),Mtz_Horarios!$E$2:$H$92,2,FALSE)</f>
        <v>#N/A</v>
      </c>
      <c r="Z952" s="23" t="e">
        <f>VLOOKUP(CONCATENATE($W952,$X952),Mtz_Horarios!$E$2:$H$92,3,FALSE)</f>
        <v>#N/A</v>
      </c>
      <c r="AA952" s="24" t="e">
        <f>VLOOKUP(CONCATENATE($W952,$X952),Mtz_Horarios!$E$2:$H$92,4,FALSE)</f>
        <v>#N/A</v>
      </c>
      <c r="AB952" s="20" t="e">
        <f>VLOOKUP(CONCATENATE($M952,$N952,$T952),Oferta!$B$2:$Q$360,16,FALSE)</f>
        <v>#N/A</v>
      </c>
      <c r="AC952" s="20" t="e">
        <f>VLOOKUP(CONCATENATE($M952,$N952,$T952),Oferta!$B$2:$Q$360,15,FALSE)</f>
        <v>#N/A</v>
      </c>
      <c r="AI952" s="5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12"/>
      <c r="AW952" s="12"/>
    </row>
    <row r="953" spans="1:49" ht="15" customHeight="1">
      <c r="A953" s="12"/>
      <c r="B953" s="12"/>
      <c r="C953" s="12"/>
      <c r="D953" s="12"/>
      <c r="E953" s="12"/>
      <c r="F953" s="12"/>
      <c r="G953" s="12"/>
      <c r="H953" s="12" t="e">
        <f t="shared" si="12"/>
        <v>#N/A</v>
      </c>
      <c r="I953" s="12" t="e">
        <f>VLOOKUP(CONCATENATE(N953,T953),Simulador!$H$26:$H$33,1,FALSE)</f>
        <v>#N/A</v>
      </c>
      <c r="J953" s="12" t="e">
        <f t="shared" si="13"/>
        <v>#N/A</v>
      </c>
      <c r="K953" s="13" t="e">
        <f t="shared" si="14"/>
        <v>#N/A</v>
      </c>
      <c r="L953" s="12" t="e">
        <f t="shared" si="15"/>
        <v>#N/A</v>
      </c>
      <c r="M953" s="14" t="s">
        <v>31</v>
      </c>
      <c r="N953" s="3" t="s">
        <v>74</v>
      </c>
      <c r="O953" s="20" t="str">
        <f>VLOOKUP(CONCATENATE($M953,$N953),Curriculos!$A$2:$J$332,4,FALSE)</f>
        <v>FORMAÇÃO ECONÔMICA DO BRASIL</v>
      </c>
      <c r="P953" s="21" t="str">
        <f>VLOOKUP(CONCATENATE($M953,$N953),Curriculos!$A$2:$J$332,5,FALSE)</f>
        <v>OB</v>
      </c>
      <c r="Q953" s="21" t="str">
        <f>VLOOKUP($N953,Oferta!$D$2:$P$100,5,FALSE)</f>
        <v>TP</v>
      </c>
      <c r="R953" s="21">
        <f>VLOOKUP(CONCATENATE($M953,$N953),Curriculos!$A$2:$J$332,8,FALSE)</f>
        <v>60</v>
      </c>
      <c r="S953" s="5"/>
      <c r="T953" s="22" t="s">
        <v>29</v>
      </c>
      <c r="U953" s="21" t="str">
        <f>VLOOKUP(CONCATENATE($M953,$N953),Curriculos!$A$2:$J$332,10,FALSE)</f>
        <v>DCEC</v>
      </c>
      <c r="V953" s="20" t="e">
        <f>VLOOKUP(CONCATENATE($M953,$N953,$T953),Oferta!$B$2:$R$360,17,FALSE)</f>
        <v>#N/A</v>
      </c>
      <c r="W953" s="20" t="e">
        <f>VLOOKUP(CONCATENATE($M953,$N953,$T953),Oferta!$B$2:$Q$360,12,FALSE)</f>
        <v>#N/A</v>
      </c>
      <c r="X953" s="22">
        <v>4</v>
      </c>
      <c r="Y953" s="23" t="e">
        <f>VLOOKUP(CONCATENATE($W953,$X953),Mtz_Horarios!$E$2:$H$92,2,FALSE)</f>
        <v>#N/A</v>
      </c>
      <c r="Z953" s="23" t="e">
        <f>VLOOKUP(CONCATENATE($W953,$X953),Mtz_Horarios!$E$2:$H$92,3,FALSE)</f>
        <v>#N/A</v>
      </c>
      <c r="AA953" s="24" t="e">
        <f>VLOOKUP(CONCATENATE($W953,$X953),Mtz_Horarios!$E$2:$H$92,4,FALSE)</f>
        <v>#N/A</v>
      </c>
      <c r="AB953" s="20" t="e">
        <f>VLOOKUP(CONCATENATE($M953,$N953,$T953),Oferta!$B$2:$Q$360,16,FALSE)</f>
        <v>#N/A</v>
      </c>
      <c r="AC953" s="20" t="e">
        <f>VLOOKUP(CONCATENATE($M953,$N953,$T953),Oferta!$B$2:$Q$360,15,FALSE)</f>
        <v>#N/A</v>
      </c>
      <c r="AI953" s="5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12"/>
      <c r="AW953" s="12"/>
    </row>
    <row r="954" spans="1:49" ht="15" customHeight="1">
      <c r="A954" s="12"/>
      <c r="B954" s="12"/>
      <c r="C954" s="12"/>
      <c r="D954" s="12"/>
      <c r="E954" s="12"/>
      <c r="F954" s="12"/>
      <c r="G954" s="12"/>
      <c r="H954" s="12" t="e">
        <f t="shared" si="12"/>
        <v>#N/A</v>
      </c>
      <c r="I954" s="12" t="e">
        <f>VLOOKUP(CONCATENATE(N954,T954),Simulador!$H$26:$H$33,1,FALSE)</f>
        <v>#N/A</v>
      </c>
      <c r="J954" s="12" t="e">
        <f t="shared" si="13"/>
        <v>#N/A</v>
      </c>
      <c r="K954" s="13" t="e">
        <f t="shared" si="14"/>
        <v>#N/A</v>
      </c>
      <c r="L954" s="12" t="e">
        <f t="shared" si="15"/>
        <v>#N/A</v>
      </c>
      <c r="M954" s="14" t="s">
        <v>25</v>
      </c>
      <c r="N954" s="3" t="s">
        <v>74</v>
      </c>
      <c r="O954" s="15" t="str">
        <f>VLOOKUP(CONCATENATE($M954,$N954),Curriculos!$A$2:$J$332,4,FALSE)</f>
        <v>FORMAÇÃO ECONÔMICA DO BRASIL</v>
      </c>
      <c r="P954" s="16" t="str">
        <f>VLOOKUP(CONCATENATE($M954,$N954),Curriculos!$A$2:$J$332,5,FALSE)</f>
        <v>OB</v>
      </c>
      <c r="Q954" s="16" t="str">
        <f>VLOOKUP($N954,Oferta!$D$2:$P$100,5,FALSE)</f>
        <v>TP</v>
      </c>
      <c r="R954" s="16">
        <f>VLOOKUP(CONCATENATE($M954,$N954),Curriculos!$A$2:$J$332,8,FALSE)</f>
        <v>60</v>
      </c>
      <c r="S954" s="17"/>
      <c r="T954" s="17" t="s">
        <v>29</v>
      </c>
      <c r="U954" s="16" t="str">
        <f>VLOOKUP(CONCATENATE($M954,$N954),Curriculos!$A$2:$J$332,10,FALSE)</f>
        <v>DCEC</v>
      </c>
      <c r="V954" s="15" t="e">
        <f>VLOOKUP(CONCATENATE($M954,$N954,$T954),Oferta!$B$2:$R$360,17,FALSE)</f>
        <v>#N/A</v>
      </c>
      <c r="W954" s="15" t="e">
        <f>VLOOKUP(CONCATENATE($M954,$N954,$T954),Oferta!$B$2:$Q$360,12,FALSE)</f>
        <v>#N/A</v>
      </c>
      <c r="X954" s="17">
        <v>1</v>
      </c>
      <c r="Y954" s="18" t="e">
        <f>VLOOKUP(CONCATENATE($W954,$X954),Mtz_Horarios!$E$2:$H$92,2,FALSE)</f>
        <v>#N/A</v>
      </c>
      <c r="Z954" s="18" t="e">
        <f>VLOOKUP(CONCATENATE($W954,$X954),Mtz_Horarios!$E$2:$H$92,3,FALSE)</f>
        <v>#N/A</v>
      </c>
      <c r="AA954" s="19" t="e">
        <f>VLOOKUP(CONCATENATE($W954,$X954),Mtz_Horarios!$E$2:$H$92,4,FALSE)</f>
        <v>#N/A</v>
      </c>
      <c r="AB954" s="15" t="e">
        <f>VLOOKUP(CONCATENATE($M954,$N954,$T954),Oferta!$B$2:$Q$360,16,FALSE)</f>
        <v>#N/A</v>
      </c>
      <c r="AC954" s="15" t="e">
        <f>VLOOKUP(CONCATENATE($M954,$N954,$T954),Oferta!$B$2:$Q$360,15,FALSE)</f>
        <v>#N/A</v>
      </c>
      <c r="AI954" s="5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12"/>
      <c r="AW954" s="12"/>
    </row>
    <row r="955" spans="1:49" ht="15" customHeight="1">
      <c r="A955" s="12"/>
      <c r="B955" s="12"/>
      <c r="C955" s="12"/>
      <c r="D955" s="12"/>
      <c r="E955" s="12"/>
      <c r="F955" s="12"/>
      <c r="G955" s="12"/>
      <c r="H955" s="12" t="e">
        <f t="shared" si="12"/>
        <v>#N/A</v>
      </c>
      <c r="I955" s="12" t="e">
        <f>VLOOKUP(CONCATENATE(N955,T955),Simulador!$H$26:$H$33,1,FALSE)</f>
        <v>#N/A</v>
      </c>
      <c r="J955" s="12" t="e">
        <f t="shared" si="13"/>
        <v>#N/A</v>
      </c>
      <c r="K955" s="13" t="e">
        <f t="shared" si="14"/>
        <v>#N/A</v>
      </c>
      <c r="L955" s="12" t="e">
        <f t="shared" si="15"/>
        <v>#N/A</v>
      </c>
      <c r="M955" s="14" t="s">
        <v>25</v>
      </c>
      <c r="N955" s="3" t="s">
        <v>74</v>
      </c>
      <c r="O955" s="15" t="str">
        <f>VLOOKUP(CONCATENATE($M955,$N955),Curriculos!$A$2:$J$332,4,FALSE)</f>
        <v>FORMAÇÃO ECONÔMICA DO BRASIL</v>
      </c>
      <c r="P955" s="16" t="str">
        <f>VLOOKUP(CONCATENATE($M955,$N955),Curriculos!$A$2:$J$332,5,FALSE)</f>
        <v>OB</v>
      </c>
      <c r="Q955" s="16" t="str">
        <f>VLOOKUP($N955,Oferta!$D$2:$P$100,5,FALSE)</f>
        <v>TP</v>
      </c>
      <c r="R955" s="16">
        <f>VLOOKUP(CONCATENATE($M955,$N955),Curriculos!$A$2:$J$332,8,FALSE)</f>
        <v>60</v>
      </c>
      <c r="S955" s="17"/>
      <c r="T955" s="17" t="s">
        <v>29</v>
      </c>
      <c r="U955" s="16" t="str">
        <f>VLOOKUP(CONCATENATE($M955,$N955),Curriculos!$A$2:$J$332,10,FALSE)</f>
        <v>DCEC</v>
      </c>
      <c r="V955" s="15" t="e">
        <f>VLOOKUP(CONCATENATE($M955,$N955,$T955),Oferta!$B$2:$R$360,17,FALSE)</f>
        <v>#N/A</v>
      </c>
      <c r="W955" s="15" t="e">
        <f>VLOOKUP(CONCATENATE($M955,$N955,$T955),Oferta!$B$2:$Q$360,12,FALSE)</f>
        <v>#N/A</v>
      </c>
      <c r="X955" s="17">
        <v>2</v>
      </c>
      <c r="Y955" s="18" t="e">
        <f>VLOOKUP(CONCATENATE($W955,$X955),Mtz_Horarios!$E$2:$H$92,2,FALSE)</f>
        <v>#N/A</v>
      </c>
      <c r="Z955" s="18" t="e">
        <f>VLOOKUP(CONCATENATE($W955,$X955),Mtz_Horarios!$E$2:$H$92,3,FALSE)</f>
        <v>#N/A</v>
      </c>
      <c r="AA955" s="19" t="e">
        <f>VLOOKUP(CONCATENATE($W955,$X955),Mtz_Horarios!$E$2:$H$92,4,FALSE)</f>
        <v>#N/A</v>
      </c>
      <c r="AB955" s="15" t="e">
        <f>VLOOKUP(CONCATENATE($M955,$N955,$T955),Oferta!$B$2:$Q$360,16,FALSE)</f>
        <v>#N/A</v>
      </c>
      <c r="AC955" s="15" t="e">
        <f>VLOOKUP(CONCATENATE($M955,$N955,$T955),Oferta!$B$2:$Q$360,15,FALSE)</f>
        <v>#N/A</v>
      </c>
      <c r="AI955" s="5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12"/>
      <c r="AW955" s="12"/>
    </row>
    <row r="956" spans="1:49" ht="15" customHeight="1">
      <c r="A956" s="12"/>
      <c r="B956" s="12"/>
      <c r="C956" s="12"/>
      <c r="D956" s="12"/>
      <c r="E956" s="12"/>
      <c r="F956" s="12"/>
      <c r="G956" s="12"/>
      <c r="H956" s="12" t="e">
        <f t="shared" si="12"/>
        <v>#N/A</v>
      </c>
      <c r="I956" s="12" t="e">
        <f>VLOOKUP(CONCATENATE(N956,T956),Simulador!$H$26:$H$33,1,FALSE)</f>
        <v>#N/A</v>
      </c>
      <c r="J956" s="12" t="e">
        <f t="shared" si="13"/>
        <v>#N/A</v>
      </c>
      <c r="K956" s="13" t="e">
        <f t="shared" si="14"/>
        <v>#N/A</v>
      </c>
      <c r="L956" s="12" t="e">
        <f t="shared" si="15"/>
        <v>#N/A</v>
      </c>
      <c r="M956" s="14" t="s">
        <v>25</v>
      </c>
      <c r="N956" s="3" t="s">
        <v>74</v>
      </c>
      <c r="O956" s="15" t="str">
        <f>VLOOKUP(CONCATENATE($M956,$N956),Curriculos!$A$2:$J$332,4,FALSE)</f>
        <v>FORMAÇÃO ECONÔMICA DO BRASIL</v>
      </c>
      <c r="P956" s="16" t="str">
        <f>VLOOKUP(CONCATENATE($M956,$N956),Curriculos!$A$2:$J$332,5,FALSE)</f>
        <v>OB</v>
      </c>
      <c r="Q956" s="16" t="str">
        <f>VLOOKUP($N956,Oferta!$D$2:$P$100,5,FALSE)</f>
        <v>TP</v>
      </c>
      <c r="R956" s="16">
        <f>VLOOKUP(CONCATENATE($M956,$N956),Curriculos!$A$2:$J$332,8,FALSE)</f>
        <v>60</v>
      </c>
      <c r="S956" s="17"/>
      <c r="T956" s="17" t="s">
        <v>29</v>
      </c>
      <c r="U956" s="16" t="str">
        <f>VLOOKUP(CONCATENATE($M956,$N956),Curriculos!$A$2:$J$332,10,FALSE)</f>
        <v>DCEC</v>
      </c>
      <c r="V956" s="15" t="e">
        <f>VLOOKUP(CONCATENATE($M956,$N956,$T956),Oferta!$B$2:$R$360,17,FALSE)</f>
        <v>#N/A</v>
      </c>
      <c r="W956" s="15" t="e">
        <f>VLOOKUP(CONCATENATE($M956,$N956,$T956),Oferta!$B$2:$Q$360,12,FALSE)</f>
        <v>#N/A</v>
      </c>
      <c r="X956" s="17">
        <v>3</v>
      </c>
      <c r="Y956" s="18" t="e">
        <f>VLOOKUP(CONCATENATE($W956,$X956),Mtz_Horarios!$E$2:$H$92,2,FALSE)</f>
        <v>#N/A</v>
      </c>
      <c r="Z956" s="18" t="e">
        <f>VLOOKUP(CONCATENATE($W956,$X956),Mtz_Horarios!$E$2:$H$92,3,FALSE)</f>
        <v>#N/A</v>
      </c>
      <c r="AA956" s="19" t="e">
        <f>VLOOKUP(CONCATENATE($W956,$X956),Mtz_Horarios!$E$2:$H$92,4,FALSE)</f>
        <v>#N/A</v>
      </c>
      <c r="AB956" s="15" t="e">
        <f>VLOOKUP(CONCATENATE($M956,$N956,$T956),Oferta!$B$2:$Q$360,16,FALSE)</f>
        <v>#N/A</v>
      </c>
      <c r="AC956" s="15" t="e">
        <f>VLOOKUP(CONCATENATE($M956,$N956,$T956),Oferta!$B$2:$Q$360,15,FALSE)</f>
        <v>#N/A</v>
      </c>
      <c r="AI956" s="5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12"/>
      <c r="AW956" s="12"/>
    </row>
    <row r="957" spans="1:49" ht="15" customHeight="1">
      <c r="A957" s="12"/>
      <c r="B957" s="12"/>
      <c r="C957" s="12"/>
      <c r="D957" s="12"/>
      <c r="E957" s="12"/>
      <c r="F957" s="12"/>
      <c r="G957" s="12"/>
      <c r="H957" s="12" t="e">
        <f t="shared" si="12"/>
        <v>#N/A</v>
      </c>
      <c r="I957" s="12" t="e">
        <f>VLOOKUP(CONCATENATE(N957,T957),Simulador!$H$26:$H$33,1,FALSE)</f>
        <v>#N/A</v>
      </c>
      <c r="J957" s="12" t="e">
        <f t="shared" si="13"/>
        <v>#N/A</v>
      </c>
      <c r="K957" s="13" t="e">
        <f t="shared" si="14"/>
        <v>#N/A</v>
      </c>
      <c r="L957" s="12" t="e">
        <f t="shared" si="15"/>
        <v>#N/A</v>
      </c>
      <c r="M957" s="14" t="s">
        <v>25</v>
      </c>
      <c r="N957" s="3" t="s">
        <v>74</v>
      </c>
      <c r="O957" s="15" t="str">
        <f>VLOOKUP(CONCATENATE($M957,$N957),Curriculos!$A$2:$J$332,4,FALSE)</f>
        <v>FORMAÇÃO ECONÔMICA DO BRASIL</v>
      </c>
      <c r="P957" s="16" t="str">
        <f>VLOOKUP(CONCATENATE($M957,$N957),Curriculos!$A$2:$J$332,5,FALSE)</f>
        <v>OB</v>
      </c>
      <c r="Q957" s="16" t="str">
        <f>VLOOKUP($N957,Oferta!$D$2:$P$100,5,FALSE)</f>
        <v>TP</v>
      </c>
      <c r="R957" s="16">
        <f>VLOOKUP(CONCATENATE($M957,$N957),Curriculos!$A$2:$J$332,8,FALSE)</f>
        <v>60</v>
      </c>
      <c r="S957" s="17"/>
      <c r="T957" s="17" t="s">
        <v>29</v>
      </c>
      <c r="U957" s="16" t="str">
        <f>VLOOKUP(CONCATENATE($M957,$N957),Curriculos!$A$2:$J$332,10,FALSE)</f>
        <v>DCEC</v>
      </c>
      <c r="V957" s="15" t="e">
        <f>VLOOKUP(CONCATENATE($M957,$N957,$T957),Oferta!$B$2:$R$360,17,FALSE)</f>
        <v>#N/A</v>
      </c>
      <c r="W957" s="15" t="e">
        <f>VLOOKUP(CONCATENATE($M957,$N957,$T957),Oferta!$B$2:$Q$360,12,FALSE)</f>
        <v>#N/A</v>
      </c>
      <c r="X957" s="17">
        <v>4</v>
      </c>
      <c r="Y957" s="18" t="e">
        <f>VLOOKUP(CONCATENATE($W957,$X957),Mtz_Horarios!$E$2:$H$92,2,FALSE)</f>
        <v>#N/A</v>
      </c>
      <c r="Z957" s="18" t="e">
        <f>VLOOKUP(CONCATENATE($W957,$X957),Mtz_Horarios!$E$2:$H$92,3,FALSE)</f>
        <v>#N/A</v>
      </c>
      <c r="AA957" s="19" t="e">
        <f>VLOOKUP(CONCATENATE($W957,$X957),Mtz_Horarios!$E$2:$H$92,4,FALSE)</f>
        <v>#N/A</v>
      </c>
      <c r="AB957" s="15" t="e">
        <f>VLOOKUP(CONCATENATE($M957,$N957,$T957),Oferta!$B$2:$Q$360,16,FALSE)</f>
        <v>#N/A</v>
      </c>
      <c r="AC957" s="15" t="e">
        <f>VLOOKUP(CONCATENATE($M957,$N957,$T957),Oferta!$B$2:$Q$360,15,FALSE)</f>
        <v>#N/A</v>
      </c>
      <c r="AI957" s="5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12"/>
      <c r="AW957" s="12"/>
    </row>
    <row r="958" spans="1:49" ht="15" hidden="1" customHeight="1">
      <c r="A958" s="12"/>
      <c r="B958" s="12"/>
      <c r="C958" s="12"/>
      <c r="D958" s="12"/>
      <c r="E958" s="12"/>
      <c r="F958" s="12"/>
      <c r="G958" s="12"/>
      <c r="H958" s="12" t="e">
        <f t="shared" si="12"/>
        <v>#N/A</v>
      </c>
      <c r="I958" s="12" t="e">
        <f>VLOOKUP(CONCATENATE(N958,T958),Simulador!$H$26:$H$33,1,FALSE)</f>
        <v>#N/A</v>
      </c>
      <c r="J958" s="12" t="e">
        <f t="shared" si="13"/>
        <v>#N/A</v>
      </c>
      <c r="K958" s="13" t="e">
        <f t="shared" si="14"/>
        <v>#N/A</v>
      </c>
      <c r="L958" s="12" t="e">
        <f t="shared" si="15"/>
        <v>#N/A</v>
      </c>
      <c r="M958" s="14" t="s">
        <v>31</v>
      </c>
      <c r="N958" s="3" t="s">
        <v>28</v>
      </c>
      <c r="O958" s="20" t="str">
        <f>VLOOKUP(CONCATENATE($M958,$N958),Curriculos!$A$2:$J$332,4,FALSE)</f>
        <v>FUNDAMENTOS FILOSOFICOS</v>
      </c>
      <c r="P958" s="21" t="str">
        <f>VLOOKUP(CONCATENATE($M958,$N958),Curriculos!$A$2:$J$332,5,FALSE)</f>
        <v>OB</v>
      </c>
      <c r="Q958" s="21" t="e">
        <f>VLOOKUP($N958,Oferta!$D$2:$P$100,5,FALSE)</f>
        <v>#N/A</v>
      </c>
      <c r="R958" s="21">
        <f>VLOOKUP(CONCATENATE($M958,$N958),Curriculos!$A$2:$J$332,8,FALSE)</f>
        <v>60</v>
      </c>
      <c r="S958" s="5"/>
      <c r="T958" s="22" t="s">
        <v>24</v>
      </c>
      <c r="U958" s="21" t="str">
        <f>VLOOKUP(CONCATENATE($M958,$N958),Curriculos!$A$2:$J$332,10,FALSE)</f>
        <v>DFCH</v>
      </c>
      <c r="V958" s="20" t="e">
        <f>VLOOKUP(CONCATENATE($M958,$N958,$T958),Oferta!$B$2:$R$360,17,FALSE)</f>
        <v>#N/A</v>
      </c>
      <c r="W958" s="20" t="e">
        <f>VLOOKUP(CONCATENATE($M958,$N958,$T958),Oferta!$B$2:$Q$360,12,FALSE)</f>
        <v>#N/A</v>
      </c>
      <c r="X958" s="22">
        <v>1</v>
      </c>
      <c r="Y958" s="23" t="e">
        <f>VLOOKUP(CONCATENATE($W958,$X958),Mtz_Horarios!$E$2:$H$92,2,FALSE)</f>
        <v>#N/A</v>
      </c>
      <c r="Z958" s="23" t="e">
        <f>VLOOKUP(CONCATENATE($W958,$X958),Mtz_Horarios!$E$2:$H$92,3,FALSE)</f>
        <v>#N/A</v>
      </c>
      <c r="AA958" s="24" t="e">
        <f>VLOOKUP(CONCATENATE($W958,$X958),Mtz_Horarios!$E$2:$H$92,4,FALSE)</f>
        <v>#N/A</v>
      </c>
      <c r="AB958" s="20" t="e">
        <f>VLOOKUP(CONCATENATE($M958,$N958,$T958),Oferta!$B$2:$Q$360,16,FALSE)</f>
        <v>#N/A</v>
      </c>
      <c r="AC958" s="20" t="e">
        <f>VLOOKUP(CONCATENATE($M958,$N958,$T958),Oferta!$B$2:$Q$360,15,FALSE)</f>
        <v>#N/A</v>
      </c>
      <c r="AI958" s="5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12"/>
      <c r="AW958" s="12"/>
    </row>
    <row r="959" spans="1:49" ht="15" hidden="1" customHeight="1">
      <c r="A959" s="12"/>
      <c r="B959" s="12"/>
      <c r="C959" s="12"/>
      <c r="D959" s="12"/>
      <c r="E959" s="12"/>
      <c r="F959" s="12"/>
      <c r="G959" s="12"/>
      <c r="H959" s="12" t="e">
        <f t="shared" si="12"/>
        <v>#N/A</v>
      </c>
      <c r="I959" s="12" t="e">
        <f>VLOOKUP(CONCATENATE(N959,T959),Simulador!$H$26:$H$33,1,FALSE)</f>
        <v>#N/A</v>
      </c>
      <c r="J959" s="12" t="e">
        <f t="shared" si="13"/>
        <v>#N/A</v>
      </c>
      <c r="K959" s="13" t="e">
        <f t="shared" si="14"/>
        <v>#N/A</v>
      </c>
      <c r="L959" s="12" t="e">
        <f t="shared" si="15"/>
        <v>#N/A</v>
      </c>
      <c r="M959" s="14" t="s">
        <v>31</v>
      </c>
      <c r="N959" s="3" t="s">
        <v>28</v>
      </c>
      <c r="O959" s="20" t="str">
        <f>VLOOKUP(CONCATENATE($M959,$N959),Curriculos!$A$2:$J$332,4,FALSE)</f>
        <v>FUNDAMENTOS FILOSOFICOS</v>
      </c>
      <c r="P959" s="21" t="str">
        <f>VLOOKUP(CONCATENATE($M959,$N959),Curriculos!$A$2:$J$332,5,FALSE)</f>
        <v>OB</v>
      </c>
      <c r="Q959" s="21" t="e">
        <f>VLOOKUP($N959,Oferta!$D$2:$P$100,5,FALSE)</f>
        <v>#N/A</v>
      </c>
      <c r="R959" s="21">
        <f>VLOOKUP(CONCATENATE($M959,$N959),Curriculos!$A$2:$J$332,8,FALSE)</f>
        <v>60</v>
      </c>
      <c r="S959" s="5"/>
      <c r="T959" s="22" t="s">
        <v>24</v>
      </c>
      <c r="U959" s="21" t="str">
        <f>VLOOKUP(CONCATENATE($M959,$N959),Curriculos!$A$2:$J$332,10,FALSE)</f>
        <v>DFCH</v>
      </c>
      <c r="V959" s="20" t="e">
        <f>VLOOKUP(CONCATENATE($M959,$N959,$T959),Oferta!$B$2:$R$360,17,FALSE)</f>
        <v>#N/A</v>
      </c>
      <c r="W959" s="20" t="e">
        <f>VLOOKUP(CONCATENATE($M959,$N959,$T959),Oferta!$B$2:$Q$360,12,FALSE)</f>
        <v>#N/A</v>
      </c>
      <c r="X959" s="22">
        <v>2</v>
      </c>
      <c r="Y959" s="23" t="e">
        <f>VLOOKUP(CONCATENATE($W959,$X959),Mtz_Horarios!$E$2:$H$92,2,FALSE)</f>
        <v>#N/A</v>
      </c>
      <c r="Z959" s="23" t="e">
        <f>VLOOKUP(CONCATENATE($W959,$X959),Mtz_Horarios!$E$2:$H$92,3,FALSE)</f>
        <v>#N/A</v>
      </c>
      <c r="AA959" s="24" t="e">
        <f>VLOOKUP(CONCATENATE($W959,$X959),Mtz_Horarios!$E$2:$H$92,4,FALSE)</f>
        <v>#N/A</v>
      </c>
      <c r="AB959" s="20" t="e">
        <f>VLOOKUP(CONCATENATE($M959,$N959,$T959),Oferta!$B$2:$Q$360,16,FALSE)</f>
        <v>#N/A</v>
      </c>
      <c r="AC959" s="20" t="e">
        <f>VLOOKUP(CONCATENATE($M959,$N959,$T959),Oferta!$B$2:$Q$360,15,FALSE)</f>
        <v>#N/A</v>
      </c>
      <c r="AI959" s="5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12"/>
      <c r="AW959" s="12"/>
    </row>
    <row r="960" spans="1:49" ht="15" hidden="1" customHeight="1">
      <c r="A960" s="12"/>
      <c r="B960" s="12"/>
      <c r="C960" s="12"/>
      <c r="D960" s="12"/>
      <c r="E960" s="12"/>
      <c r="F960" s="12"/>
      <c r="G960" s="12"/>
      <c r="H960" s="12" t="e">
        <f t="shared" si="12"/>
        <v>#N/A</v>
      </c>
      <c r="I960" s="12" t="e">
        <f>VLOOKUP(CONCATENATE(N960,T960),Simulador!$H$26:$H$33,1,FALSE)</f>
        <v>#N/A</v>
      </c>
      <c r="J960" s="12" t="e">
        <f t="shared" si="13"/>
        <v>#N/A</v>
      </c>
      <c r="K960" s="13" t="e">
        <f t="shared" si="14"/>
        <v>#N/A</v>
      </c>
      <c r="L960" s="12" t="e">
        <f t="shared" si="15"/>
        <v>#N/A</v>
      </c>
      <c r="M960" s="14" t="s">
        <v>31</v>
      </c>
      <c r="N960" s="3" t="s">
        <v>28</v>
      </c>
      <c r="O960" s="20" t="str">
        <f>VLOOKUP(CONCATENATE($M960,$N960),Curriculos!$A$2:$J$332,4,FALSE)</f>
        <v>FUNDAMENTOS FILOSOFICOS</v>
      </c>
      <c r="P960" s="21" t="str">
        <f>VLOOKUP(CONCATENATE($M960,$N960),Curriculos!$A$2:$J$332,5,FALSE)</f>
        <v>OB</v>
      </c>
      <c r="Q960" s="21" t="e">
        <f>VLOOKUP($N960,Oferta!$D$2:$P$100,5,FALSE)</f>
        <v>#N/A</v>
      </c>
      <c r="R960" s="21">
        <f>VLOOKUP(CONCATENATE($M960,$N960),Curriculos!$A$2:$J$332,8,FALSE)</f>
        <v>60</v>
      </c>
      <c r="S960" s="5"/>
      <c r="T960" s="22" t="s">
        <v>24</v>
      </c>
      <c r="U960" s="21" t="str">
        <f>VLOOKUP(CONCATENATE($M960,$N960),Curriculos!$A$2:$J$332,10,FALSE)</f>
        <v>DFCH</v>
      </c>
      <c r="V960" s="20" t="e">
        <f>VLOOKUP(CONCATENATE($M960,$N960,$T960),Oferta!$B$2:$R$360,17,FALSE)</f>
        <v>#N/A</v>
      </c>
      <c r="W960" s="20" t="e">
        <f>VLOOKUP(CONCATENATE($M960,$N960,$T960),Oferta!$B$2:$Q$360,12,FALSE)</f>
        <v>#N/A</v>
      </c>
      <c r="X960" s="22">
        <v>3</v>
      </c>
      <c r="Y960" s="23" t="e">
        <f>VLOOKUP(CONCATENATE($W960,$X960),Mtz_Horarios!$E$2:$H$92,2,FALSE)</f>
        <v>#N/A</v>
      </c>
      <c r="Z960" s="23" t="e">
        <f>VLOOKUP(CONCATENATE($W960,$X960),Mtz_Horarios!$E$2:$H$92,3,FALSE)</f>
        <v>#N/A</v>
      </c>
      <c r="AA960" s="24" t="e">
        <f>VLOOKUP(CONCATENATE($W960,$X960),Mtz_Horarios!$E$2:$H$92,4,FALSE)</f>
        <v>#N/A</v>
      </c>
      <c r="AB960" s="20" t="e">
        <f>VLOOKUP(CONCATENATE($M960,$N960,$T960),Oferta!$B$2:$Q$360,16,FALSE)</f>
        <v>#N/A</v>
      </c>
      <c r="AC960" s="20" t="e">
        <f>VLOOKUP(CONCATENATE($M960,$N960,$T960),Oferta!$B$2:$Q$360,15,FALSE)</f>
        <v>#N/A</v>
      </c>
      <c r="AI960" s="5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12"/>
      <c r="AW960" s="12"/>
    </row>
    <row r="961" spans="1:49" ht="15" hidden="1" customHeight="1">
      <c r="A961" s="12"/>
      <c r="B961" s="12"/>
      <c r="C961" s="12"/>
      <c r="D961" s="12"/>
      <c r="E961" s="12"/>
      <c r="F961" s="12"/>
      <c r="G961" s="12"/>
      <c r="H961" s="12" t="e">
        <f t="shared" si="12"/>
        <v>#N/A</v>
      </c>
      <c r="I961" s="12" t="e">
        <f>VLOOKUP(CONCATENATE(N961,T961),Simulador!$H$26:$H$33,1,FALSE)</f>
        <v>#N/A</v>
      </c>
      <c r="J961" s="12" t="e">
        <f t="shared" si="13"/>
        <v>#N/A</v>
      </c>
      <c r="K961" s="13" t="e">
        <f t="shared" si="14"/>
        <v>#N/A</v>
      </c>
      <c r="L961" s="12" t="e">
        <f t="shared" si="15"/>
        <v>#N/A</v>
      </c>
      <c r="M961" s="14" t="s">
        <v>31</v>
      </c>
      <c r="N961" s="3" t="s">
        <v>28</v>
      </c>
      <c r="O961" s="20" t="str">
        <f>VLOOKUP(CONCATENATE($M961,$N961),Curriculos!$A$2:$J$332,4,FALSE)</f>
        <v>FUNDAMENTOS FILOSOFICOS</v>
      </c>
      <c r="P961" s="21" t="str">
        <f>VLOOKUP(CONCATENATE($M961,$N961),Curriculos!$A$2:$J$332,5,FALSE)</f>
        <v>OB</v>
      </c>
      <c r="Q961" s="21" t="e">
        <f>VLOOKUP($N961,Oferta!$D$2:$P$100,5,FALSE)</f>
        <v>#N/A</v>
      </c>
      <c r="R961" s="21">
        <f>VLOOKUP(CONCATENATE($M961,$N961),Curriculos!$A$2:$J$332,8,FALSE)</f>
        <v>60</v>
      </c>
      <c r="S961" s="5"/>
      <c r="T961" s="22" t="s">
        <v>24</v>
      </c>
      <c r="U961" s="21" t="str">
        <f>VLOOKUP(CONCATENATE($M961,$N961),Curriculos!$A$2:$J$332,10,FALSE)</f>
        <v>DFCH</v>
      </c>
      <c r="V961" s="20" t="e">
        <f>VLOOKUP(CONCATENATE($M961,$N961,$T961),Oferta!$B$2:$R$360,17,FALSE)</f>
        <v>#N/A</v>
      </c>
      <c r="W961" s="20" t="e">
        <f>VLOOKUP(CONCATENATE($M961,$N961,$T961),Oferta!$B$2:$Q$360,12,FALSE)</f>
        <v>#N/A</v>
      </c>
      <c r="X961" s="22">
        <v>4</v>
      </c>
      <c r="Y961" s="23" t="e">
        <f>VLOOKUP(CONCATENATE($W961,$X961),Mtz_Horarios!$E$2:$H$92,2,FALSE)</f>
        <v>#N/A</v>
      </c>
      <c r="Z961" s="23" t="e">
        <f>VLOOKUP(CONCATENATE($W961,$X961),Mtz_Horarios!$E$2:$H$92,3,FALSE)</f>
        <v>#N/A</v>
      </c>
      <c r="AA961" s="24" t="e">
        <f>VLOOKUP(CONCATENATE($W961,$X961),Mtz_Horarios!$E$2:$H$92,4,FALSE)</f>
        <v>#N/A</v>
      </c>
      <c r="AB961" s="20" t="e">
        <f>VLOOKUP(CONCATENATE($M961,$N961,$T961),Oferta!$B$2:$Q$360,16,FALSE)</f>
        <v>#N/A</v>
      </c>
      <c r="AC961" s="20" t="e">
        <f>VLOOKUP(CONCATENATE($M961,$N961,$T961),Oferta!$B$2:$Q$360,15,FALSE)</f>
        <v>#N/A</v>
      </c>
      <c r="AI961" s="5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12"/>
      <c r="AW961" s="12"/>
    </row>
    <row r="962" spans="1:49" ht="15" hidden="1" customHeight="1">
      <c r="A962" s="12"/>
      <c r="B962" s="12"/>
      <c r="C962" s="12"/>
      <c r="D962" s="12"/>
      <c r="E962" s="12"/>
      <c r="F962" s="12"/>
      <c r="G962" s="12"/>
      <c r="H962" s="12" t="e">
        <f t="shared" si="12"/>
        <v>#N/A</v>
      </c>
      <c r="I962" s="12" t="e">
        <f>VLOOKUP(CONCATENATE(N962,T962),Simulador!$H$26:$H$33,1,FALSE)</f>
        <v>#N/A</v>
      </c>
      <c r="J962" s="12" t="e">
        <f t="shared" si="13"/>
        <v>#N/A</v>
      </c>
      <c r="K962" s="13" t="e">
        <f t="shared" si="14"/>
        <v>#N/A</v>
      </c>
      <c r="L962" s="12" t="e">
        <f t="shared" si="15"/>
        <v>#N/A</v>
      </c>
      <c r="M962" s="14" t="s">
        <v>31</v>
      </c>
      <c r="N962" s="3" t="s">
        <v>28</v>
      </c>
      <c r="O962" s="20" t="str">
        <f>VLOOKUP(CONCATENATE($M962,$N962),Curriculos!$A$2:$J$332,4,FALSE)</f>
        <v>FUNDAMENTOS FILOSOFICOS</v>
      </c>
      <c r="P962" s="21" t="str">
        <f>VLOOKUP(CONCATENATE($M962,$N962),Curriculos!$A$2:$J$332,5,FALSE)</f>
        <v>OB</v>
      </c>
      <c r="Q962" s="21" t="e">
        <f>VLOOKUP($N962,Oferta!$D$2:$P$100,5,FALSE)</f>
        <v>#N/A</v>
      </c>
      <c r="R962" s="21">
        <f>VLOOKUP(CONCATENATE($M962,$N962),Curriculos!$A$2:$J$332,8,FALSE)</f>
        <v>60</v>
      </c>
      <c r="S962" s="5"/>
      <c r="T962" s="22" t="s">
        <v>29</v>
      </c>
      <c r="U962" s="21" t="str">
        <f>VLOOKUP(CONCATENATE($M962,$N962),Curriculos!$A$2:$J$332,10,FALSE)</f>
        <v>DFCH</v>
      </c>
      <c r="V962" s="20" t="e">
        <f>VLOOKUP(CONCATENATE($M962,$N962,$T962),Oferta!$B$2:$R$360,17,FALSE)</f>
        <v>#N/A</v>
      </c>
      <c r="W962" s="20" t="e">
        <f>VLOOKUP(CONCATENATE($M962,$N962,$T962),Oferta!$B$2:$Q$360,12,FALSE)</f>
        <v>#N/A</v>
      </c>
      <c r="X962" s="22">
        <v>1</v>
      </c>
      <c r="Y962" s="23" t="e">
        <f>VLOOKUP(CONCATENATE($W962,$X962),Mtz_Horarios!$E$2:$H$92,2,FALSE)</f>
        <v>#N/A</v>
      </c>
      <c r="Z962" s="23" t="e">
        <f>VLOOKUP(CONCATENATE($W962,$X962),Mtz_Horarios!$E$2:$H$92,3,FALSE)</f>
        <v>#N/A</v>
      </c>
      <c r="AA962" s="24" t="e">
        <f>VLOOKUP(CONCATENATE($W962,$X962),Mtz_Horarios!$E$2:$H$92,4,FALSE)</f>
        <v>#N/A</v>
      </c>
      <c r="AB962" s="20" t="e">
        <f>VLOOKUP(CONCATENATE($M962,$N962,$T962),Oferta!$B$2:$Q$360,16,FALSE)</f>
        <v>#N/A</v>
      </c>
      <c r="AC962" s="20" t="e">
        <f>VLOOKUP(CONCATENATE($M962,$N962,$T962),Oferta!$B$2:$Q$360,15,FALSE)</f>
        <v>#N/A</v>
      </c>
      <c r="AI962" s="5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12"/>
      <c r="AW962" s="12"/>
    </row>
    <row r="963" spans="1:49" ht="15" hidden="1" customHeight="1">
      <c r="A963" s="12"/>
      <c r="B963" s="12"/>
      <c r="C963" s="12"/>
      <c r="D963" s="12"/>
      <c r="E963" s="12"/>
      <c r="F963" s="12"/>
      <c r="G963" s="12"/>
      <c r="H963" s="12" t="e">
        <f t="shared" si="12"/>
        <v>#N/A</v>
      </c>
      <c r="I963" s="12" t="e">
        <f>VLOOKUP(CONCATENATE(N963,T963),Simulador!$H$26:$H$33,1,FALSE)</f>
        <v>#N/A</v>
      </c>
      <c r="J963" s="12" t="e">
        <f t="shared" si="13"/>
        <v>#N/A</v>
      </c>
      <c r="K963" s="13" t="e">
        <f t="shared" si="14"/>
        <v>#N/A</v>
      </c>
      <c r="L963" s="12" t="e">
        <f t="shared" si="15"/>
        <v>#N/A</v>
      </c>
      <c r="M963" s="14" t="s">
        <v>31</v>
      </c>
      <c r="N963" s="3" t="s">
        <v>28</v>
      </c>
      <c r="O963" s="20" t="str">
        <f>VLOOKUP(CONCATENATE($M963,$N963),Curriculos!$A$2:$J$332,4,FALSE)</f>
        <v>FUNDAMENTOS FILOSOFICOS</v>
      </c>
      <c r="P963" s="21" t="str">
        <f>VLOOKUP(CONCATENATE($M963,$N963),Curriculos!$A$2:$J$332,5,FALSE)</f>
        <v>OB</v>
      </c>
      <c r="Q963" s="21" t="e">
        <f>VLOOKUP($N963,Oferta!$D$2:$P$100,5,FALSE)</f>
        <v>#N/A</v>
      </c>
      <c r="R963" s="21">
        <f>VLOOKUP(CONCATENATE($M963,$N963),Curriculos!$A$2:$J$332,8,FALSE)</f>
        <v>60</v>
      </c>
      <c r="S963" s="5"/>
      <c r="T963" s="22" t="s">
        <v>29</v>
      </c>
      <c r="U963" s="21" t="str">
        <f>VLOOKUP(CONCATENATE($M963,$N963),Curriculos!$A$2:$J$332,10,FALSE)</f>
        <v>DFCH</v>
      </c>
      <c r="V963" s="20" t="e">
        <f>VLOOKUP(CONCATENATE($M963,$N963,$T963),Oferta!$B$2:$R$360,17,FALSE)</f>
        <v>#N/A</v>
      </c>
      <c r="W963" s="20" t="e">
        <f>VLOOKUP(CONCATENATE($M963,$N963,$T963),Oferta!$B$2:$Q$360,12,FALSE)</f>
        <v>#N/A</v>
      </c>
      <c r="X963" s="22">
        <v>2</v>
      </c>
      <c r="Y963" s="23" t="e">
        <f>VLOOKUP(CONCATENATE($W963,$X963),Mtz_Horarios!$E$2:$H$92,2,FALSE)</f>
        <v>#N/A</v>
      </c>
      <c r="Z963" s="23" t="e">
        <f>VLOOKUP(CONCATENATE($W963,$X963),Mtz_Horarios!$E$2:$H$92,3,FALSE)</f>
        <v>#N/A</v>
      </c>
      <c r="AA963" s="24" t="e">
        <f>VLOOKUP(CONCATENATE($W963,$X963),Mtz_Horarios!$E$2:$H$92,4,FALSE)</f>
        <v>#N/A</v>
      </c>
      <c r="AB963" s="20" t="e">
        <f>VLOOKUP(CONCATENATE($M963,$N963,$T963),Oferta!$B$2:$Q$360,16,FALSE)</f>
        <v>#N/A</v>
      </c>
      <c r="AC963" s="20" t="e">
        <f>VLOOKUP(CONCATENATE($M963,$N963,$T963),Oferta!$B$2:$Q$360,15,FALSE)</f>
        <v>#N/A</v>
      </c>
      <c r="AI963" s="5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12"/>
      <c r="AW963" s="12"/>
    </row>
    <row r="964" spans="1:49" ht="15" hidden="1" customHeight="1">
      <c r="A964" s="12"/>
      <c r="B964" s="12"/>
      <c r="C964" s="12"/>
      <c r="D964" s="12"/>
      <c r="E964" s="12"/>
      <c r="F964" s="12"/>
      <c r="G964" s="12"/>
      <c r="H964" s="12" t="e">
        <f t="shared" si="12"/>
        <v>#N/A</v>
      </c>
      <c r="I964" s="12" t="e">
        <f>VLOOKUP(CONCATENATE(N964,T964),Simulador!$H$26:$H$33,1,FALSE)</f>
        <v>#N/A</v>
      </c>
      <c r="J964" s="12" t="e">
        <f t="shared" si="13"/>
        <v>#N/A</v>
      </c>
      <c r="K964" s="13" t="e">
        <f t="shared" si="14"/>
        <v>#N/A</v>
      </c>
      <c r="L964" s="12" t="e">
        <f t="shared" si="15"/>
        <v>#N/A</v>
      </c>
      <c r="M964" s="14" t="s">
        <v>31</v>
      </c>
      <c r="N964" s="3" t="s">
        <v>28</v>
      </c>
      <c r="O964" s="20" t="str">
        <f>VLOOKUP(CONCATENATE($M964,$N964),Curriculos!$A$2:$J$332,4,FALSE)</f>
        <v>FUNDAMENTOS FILOSOFICOS</v>
      </c>
      <c r="P964" s="21" t="str">
        <f>VLOOKUP(CONCATENATE($M964,$N964),Curriculos!$A$2:$J$332,5,FALSE)</f>
        <v>OB</v>
      </c>
      <c r="Q964" s="21" t="e">
        <f>VLOOKUP($N964,Oferta!$D$2:$P$100,5,FALSE)</f>
        <v>#N/A</v>
      </c>
      <c r="R964" s="21">
        <f>VLOOKUP(CONCATENATE($M964,$N964),Curriculos!$A$2:$J$332,8,FALSE)</f>
        <v>60</v>
      </c>
      <c r="S964" s="5"/>
      <c r="T964" s="22" t="s">
        <v>29</v>
      </c>
      <c r="U964" s="21" t="str">
        <f>VLOOKUP(CONCATENATE($M964,$N964),Curriculos!$A$2:$J$332,10,FALSE)</f>
        <v>DFCH</v>
      </c>
      <c r="V964" s="20" t="e">
        <f>VLOOKUP(CONCATENATE($M964,$N964,$T964),Oferta!$B$2:$R$360,17,FALSE)</f>
        <v>#N/A</v>
      </c>
      <c r="W964" s="20" t="e">
        <f>VLOOKUP(CONCATENATE($M964,$N964,$T964),Oferta!$B$2:$Q$360,12,FALSE)</f>
        <v>#N/A</v>
      </c>
      <c r="X964" s="22">
        <v>3</v>
      </c>
      <c r="Y964" s="23" t="e">
        <f>VLOOKUP(CONCATENATE($W964,$X964),Mtz_Horarios!$E$2:$H$92,2,FALSE)</f>
        <v>#N/A</v>
      </c>
      <c r="Z964" s="23" t="e">
        <f>VLOOKUP(CONCATENATE($W964,$X964),Mtz_Horarios!$E$2:$H$92,3,FALSE)</f>
        <v>#N/A</v>
      </c>
      <c r="AA964" s="24" t="e">
        <f>VLOOKUP(CONCATENATE($W964,$X964),Mtz_Horarios!$E$2:$H$92,4,FALSE)</f>
        <v>#N/A</v>
      </c>
      <c r="AB964" s="20" t="e">
        <f>VLOOKUP(CONCATENATE($M964,$N964,$T964),Oferta!$B$2:$Q$360,16,FALSE)</f>
        <v>#N/A</v>
      </c>
      <c r="AC964" s="20" t="e">
        <f>VLOOKUP(CONCATENATE($M964,$N964,$T964),Oferta!$B$2:$Q$360,15,FALSE)</f>
        <v>#N/A</v>
      </c>
      <c r="AI964" s="5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12"/>
      <c r="AW964" s="12"/>
    </row>
    <row r="965" spans="1:49" ht="15" hidden="1" customHeight="1">
      <c r="A965" s="12"/>
      <c r="B965" s="12"/>
      <c r="C965" s="12"/>
      <c r="D965" s="12"/>
      <c r="E965" s="12"/>
      <c r="F965" s="12"/>
      <c r="G965" s="12"/>
      <c r="H965" s="12" t="e">
        <f t="shared" si="12"/>
        <v>#N/A</v>
      </c>
      <c r="I965" s="12" t="e">
        <f>VLOOKUP(CONCATENATE(N965,T965),Simulador!$H$26:$H$33,1,FALSE)</f>
        <v>#N/A</v>
      </c>
      <c r="J965" s="12" t="e">
        <f t="shared" si="13"/>
        <v>#N/A</v>
      </c>
      <c r="K965" s="13" t="e">
        <f t="shared" si="14"/>
        <v>#N/A</v>
      </c>
      <c r="L965" s="12" t="e">
        <f t="shared" si="15"/>
        <v>#N/A</v>
      </c>
      <c r="M965" s="14" t="s">
        <v>31</v>
      </c>
      <c r="N965" s="3" t="s">
        <v>28</v>
      </c>
      <c r="O965" s="20" t="str">
        <f>VLOOKUP(CONCATENATE($M965,$N965),Curriculos!$A$2:$J$332,4,FALSE)</f>
        <v>FUNDAMENTOS FILOSOFICOS</v>
      </c>
      <c r="P965" s="21" t="str">
        <f>VLOOKUP(CONCATENATE($M965,$N965),Curriculos!$A$2:$J$332,5,FALSE)</f>
        <v>OB</v>
      </c>
      <c r="Q965" s="21" t="e">
        <f>VLOOKUP($N965,Oferta!$D$2:$P$100,5,FALSE)</f>
        <v>#N/A</v>
      </c>
      <c r="R965" s="21">
        <f>VLOOKUP(CONCATENATE($M965,$N965),Curriculos!$A$2:$J$332,8,FALSE)</f>
        <v>60</v>
      </c>
      <c r="S965" s="5"/>
      <c r="T965" s="22" t="s">
        <v>29</v>
      </c>
      <c r="U965" s="21" t="str">
        <f>VLOOKUP(CONCATENATE($M965,$N965),Curriculos!$A$2:$J$332,10,FALSE)</f>
        <v>DFCH</v>
      </c>
      <c r="V965" s="20" t="e">
        <f>VLOOKUP(CONCATENATE($M965,$N965,$T965),Oferta!$B$2:$R$360,17,FALSE)</f>
        <v>#N/A</v>
      </c>
      <c r="W965" s="20" t="e">
        <f>VLOOKUP(CONCATENATE($M965,$N965,$T965),Oferta!$B$2:$Q$360,12,FALSE)</f>
        <v>#N/A</v>
      </c>
      <c r="X965" s="22">
        <v>4</v>
      </c>
      <c r="Y965" s="23" t="e">
        <f>VLOOKUP(CONCATENATE($W965,$X965),Mtz_Horarios!$E$2:$H$92,2,FALSE)</f>
        <v>#N/A</v>
      </c>
      <c r="Z965" s="23" t="e">
        <f>VLOOKUP(CONCATENATE($W965,$X965),Mtz_Horarios!$E$2:$H$92,3,FALSE)</f>
        <v>#N/A</v>
      </c>
      <c r="AA965" s="24" t="e">
        <f>VLOOKUP(CONCATENATE($W965,$X965),Mtz_Horarios!$E$2:$H$92,4,FALSE)</f>
        <v>#N/A</v>
      </c>
      <c r="AB965" s="20" t="e">
        <f>VLOOKUP(CONCATENATE($M965,$N965,$T965),Oferta!$B$2:$Q$360,16,FALSE)</f>
        <v>#N/A</v>
      </c>
      <c r="AC965" s="20" t="e">
        <f>VLOOKUP(CONCATENATE($M965,$N965,$T965),Oferta!$B$2:$Q$360,15,FALSE)</f>
        <v>#N/A</v>
      </c>
      <c r="AI965" s="5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12"/>
      <c r="AW965" s="12"/>
    </row>
    <row r="966" spans="1:49" ht="15" hidden="1" customHeight="1">
      <c r="A966" s="12"/>
      <c r="B966" s="12"/>
      <c r="C966" s="12"/>
      <c r="D966" s="12"/>
      <c r="E966" s="12"/>
      <c r="F966" s="12"/>
      <c r="G966" s="12"/>
      <c r="H966" s="12" t="e">
        <f t="shared" si="12"/>
        <v>#N/A</v>
      </c>
      <c r="I966" s="12" t="e">
        <f>VLOOKUP(CONCATENATE(N966,T966),Simulador!$H$26:$H$33,1,FALSE)</f>
        <v>#N/A</v>
      </c>
      <c r="J966" s="12" t="e">
        <f t="shared" si="13"/>
        <v>#N/A</v>
      </c>
      <c r="K966" s="13" t="e">
        <f t="shared" si="14"/>
        <v>#N/A</v>
      </c>
      <c r="L966" s="12" t="e">
        <f t="shared" si="15"/>
        <v>#N/A</v>
      </c>
      <c r="M966" s="14" t="s">
        <v>22</v>
      </c>
      <c r="N966" s="3" t="s">
        <v>28</v>
      </c>
      <c r="O966" s="15" t="str">
        <f>VLOOKUP(CONCATENATE($M966,$N966),Curriculos!$A$2:$J$332,4,FALSE)</f>
        <v>FUNDAMENTOS FILOSÓFICOS</v>
      </c>
      <c r="P966" s="16" t="str">
        <f>VLOOKUP(CONCATENATE($M966,$N966),Curriculos!$A$2:$J$332,5,FALSE)</f>
        <v>OB</v>
      </c>
      <c r="Q966" s="16" t="e">
        <f>VLOOKUP($N966,Oferta!$D$2:$P$100,5,FALSE)</f>
        <v>#N/A</v>
      </c>
      <c r="R966" s="16">
        <f>VLOOKUP(CONCATENATE($M966,$N966),Curriculos!$A$2:$J$332,8,FALSE)</f>
        <v>60</v>
      </c>
      <c r="S966" s="17"/>
      <c r="T966" s="17" t="s">
        <v>24</v>
      </c>
      <c r="U966" s="16" t="str">
        <f>VLOOKUP(CONCATENATE($M966,$N966),Curriculos!$A$2:$J$332,10,FALSE)</f>
        <v>DFCH</v>
      </c>
      <c r="V966" s="15" t="e">
        <f>VLOOKUP(CONCATENATE($M966,$N966,$T966),Oferta!$B$2:$R$360,17,FALSE)</f>
        <v>#N/A</v>
      </c>
      <c r="W966" s="15" t="e">
        <f>VLOOKUP(CONCATENATE($M966,$N966,$T966),Oferta!$B$2:$Q$360,12,FALSE)</f>
        <v>#N/A</v>
      </c>
      <c r="X966" s="17">
        <v>1</v>
      </c>
      <c r="Y966" s="18" t="e">
        <f>VLOOKUP(CONCATENATE($W966,$X966),Mtz_Horarios!$E$2:$H$92,2,FALSE)</f>
        <v>#N/A</v>
      </c>
      <c r="Z966" s="18" t="e">
        <f>VLOOKUP(CONCATENATE($W966,$X966),Mtz_Horarios!$E$2:$H$92,3,FALSE)</f>
        <v>#N/A</v>
      </c>
      <c r="AA966" s="19" t="e">
        <f>VLOOKUP(CONCATENATE($W966,$X966),Mtz_Horarios!$E$2:$H$92,4,FALSE)</f>
        <v>#N/A</v>
      </c>
      <c r="AB966" s="15" t="e">
        <f>VLOOKUP(CONCATENATE($M966,$N966,$T966),Oferta!$B$2:$Q$360,16,FALSE)</f>
        <v>#N/A</v>
      </c>
      <c r="AC966" s="15" t="e">
        <f>VLOOKUP(CONCATENATE($M966,$N966,$T966),Oferta!$B$2:$Q$360,15,FALSE)</f>
        <v>#N/A</v>
      </c>
      <c r="AI966" s="5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12"/>
      <c r="AW966" s="12"/>
    </row>
    <row r="967" spans="1:49" ht="15" hidden="1" customHeight="1">
      <c r="A967" s="12"/>
      <c r="B967" s="12"/>
      <c r="C967" s="12"/>
      <c r="D967" s="12"/>
      <c r="E967" s="12"/>
      <c r="F967" s="12"/>
      <c r="G967" s="12"/>
      <c r="H967" s="12" t="e">
        <f t="shared" si="12"/>
        <v>#N/A</v>
      </c>
      <c r="I967" s="12" t="e">
        <f>VLOOKUP(CONCATENATE(N967,T967),Simulador!$H$26:$H$33,1,FALSE)</f>
        <v>#N/A</v>
      </c>
      <c r="J967" s="12" t="e">
        <f t="shared" si="13"/>
        <v>#N/A</v>
      </c>
      <c r="K967" s="13" t="e">
        <f t="shared" si="14"/>
        <v>#N/A</v>
      </c>
      <c r="L967" s="12" t="e">
        <f t="shared" si="15"/>
        <v>#N/A</v>
      </c>
      <c r="M967" s="14" t="s">
        <v>22</v>
      </c>
      <c r="N967" s="3" t="s">
        <v>28</v>
      </c>
      <c r="O967" s="15" t="str">
        <f>VLOOKUP(CONCATENATE($M967,$N967),Curriculos!$A$2:$J$332,4,FALSE)</f>
        <v>FUNDAMENTOS FILOSÓFICOS</v>
      </c>
      <c r="P967" s="16" t="str">
        <f>VLOOKUP(CONCATENATE($M967,$N967),Curriculos!$A$2:$J$332,5,FALSE)</f>
        <v>OB</v>
      </c>
      <c r="Q967" s="16" t="e">
        <f>VLOOKUP($N967,Oferta!$D$2:$P$100,5,FALSE)</f>
        <v>#N/A</v>
      </c>
      <c r="R967" s="16">
        <f>VLOOKUP(CONCATENATE($M967,$N967),Curriculos!$A$2:$J$332,8,FALSE)</f>
        <v>60</v>
      </c>
      <c r="S967" s="17"/>
      <c r="T967" s="17" t="s">
        <v>24</v>
      </c>
      <c r="U967" s="16" t="str">
        <f>VLOOKUP(CONCATENATE($M967,$N967),Curriculos!$A$2:$J$332,10,FALSE)</f>
        <v>DFCH</v>
      </c>
      <c r="V967" s="15" t="e">
        <f>VLOOKUP(CONCATENATE($M967,$N967,$T967),Oferta!$B$2:$R$360,17,FALSE)</f>
        <v>#N/A</v>
      </c>
      <c r="W967" s="15" t="e">
        <f>VLOOKUP(CONCATENATE($M967,$N967,$T967),Oferta!$B$2:$Q$360,12,FALSE)</f>
        <v>#N/A</v>
      </c>
      <c r="X967" s="17">
        <v>2</v>
      </c>
      <c r="Y967" s="18" t="e">
        <f>VLOOKUP(CONCATENATE($W967,$X967),Mtz_Horarios!$E$2:$H$92,2,FALSE)</f>
        <v>#N/A</v>
      </c>
      <c r="Z967" s="18" t="e">
        <f>VLOOKUP(CONCATENATE($W967,$X967),Mtz_Horarios!$E$2:$H$92,3,FALSE)</f>
        <v>#N/A</v>
      </c>
      <c r="AA967" s="19" t="e">
        <f>VLOOKUP(CONCATENATE($W967,$X967),Mtz_Horarios!$E$2:$H$92,4,FALSE)</f>
        <v>#N/A</v>
      </c>
      <c r="AB967" s="15" t="e">
        <f>VLOOKUP(CONCATENATE($M967,$N967,$T967),Oferta!$B$2:$Q$360,16,FALSE)</f>
        <v>#N/A</v>
      </c>
      <c r="AC967" s="15" t="e">
        <f>VLOOKUP(CONCATENATE($M967,$N967,$T967),Oferta!$B$2:$Q$360,15,FALSE)</f>
        <v>#N/A</v>
      </c>
      <c r="AI967" s="5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12"/>
      <c r="AW967" s="12"/>
    </row>
    <row r="968" spans="1:49" ht="15" hidden="1" customHeight="1">
      <c r="A968" s="12"/>
      <c r="B968" s="12"/>
      <c r="C968" s="12"/>
      <c r="D968" s="12"/>
      <c r="E968" s="12"/>
      <c r="F968" s="12"/>
      <c r="G968" s="12"/>
      <c r="H968" s="12" t="e">
        <f t="shared" si="12"/>
        <v>#N/A</v>
      </c>
      <c r="I968" s="12" t="e">
        <f>VLOOKUP(CONCATENATE(N968,T968),Simulador!$H$26:$H$33,1,FALSE)</f>
        <v>#N/A</v>
      </c>
      <c r="J968" s="12" t="e">
        <f t="shared" si="13"/>
        <v>#N/A</v>
      </c>
      <c r="K968" s="13" t="e">
        <f t="shared" si="14"/>
        <v>#N/A</v>
      </c>
      <c r="L968" s="12" t="e">
        <f t="shared" si="15"/>
        <v>#N/A</v>
      </c>
      <c r="M968" s="14" t="s">
        <v>22</v>
      </c>
      <c r="N968" s="3" t="s">
        <v>28</v>
      </c>
      <c r="O968" s="15" t="str">
        <f>VLOOKUP(CONCATENATE($M968,$N968),Curriculos!$A$2:$J$332,4,FALSE)</f>
        <v>FUNDAMENTOS FILOSÓFICOS</v>
      </c>
      <c r="P968" s="16" t="str">
        <f>VLOOKUP(CONCATENATE($M968,$N968),Curriculos!$A$2:$J$332,5,FALSE)</f>
        <v>OB</v>
      </c>
      <c r="Q968" s="16" t="e">
        <f>VLOOKUP($N968,Oferta!$D$2:$P$100,5,FALSE)</f>
        <v>#N/A</v>
      </c>
      <c r="R968" s="16">
        <f>VLOOKUP(CONCATENATE($M968,$N968),Curriculos!$A$2:$J$332,8,FALSE)</f>
        <v>60</v>
      </c>
      <c r="S968" s="17"/>
      <c r="T968" s="17" t="s">
        <v>24</v>
      </c>
      <c r="U968" s="16" t="str">
        <f>VLOOKUP(CONCATENATE($M968,$N968),Curriculos!$A$2:$J$332,10,FALSE)</f>
        <v>DFCH</v>
      </c>
      <c r="V968" s="15" t="e">
        <f>VLOOKUP(CONCATENATE($M968,$N968,$T968),Oferta!$B$2:$R$360,17,FALSE)</f>
        <v>#N/A</v>
      </c>
      <c r="W968" s="15" t="e">
        <f>VLOOKUP(CONCATENATE($M968,$N968,$T968),Oferta!$B$2:$Q$360,12,FALSE)</f>
        <v>#N/A</v>
      </c>
      <c r="X968" s="17">
        <v>3</v>
      </c>
      <c r="Y968" s="18" t="e">
        <f>VLOOKUP(CONCATENATE($W968,$X968),Mtz_Horarios!$E$2:$H$92,2,FALSE)</f>
        <v>#N/A</v>
      </c>
      <c r="Z968" s="18" t="e">
        <f>VLOOKUP(CONCATENATE($W968,$X968),Mtz_Horarios!$E$2:$H$92,3,FALSE)</f>
        <v>#N/A</v>
      </c>
      <c r="AA968" s="19" t="e">
        <f>VLOOKUP(CONCATENATE($W968,$X968),Mtz_Horarios!$E$2:$H$92,4,FALSE)</f>
        <v>#N/A</v>
      </c>
      <c r="AB968" s="15" t="e">
        <f>VLOOKUP(CONCATENATE($M968,$N968,$T968),Oferta!$B$2:$Q$360,16,FALSE)</f>
        <v>#N/A</v>
      </c>
      <c r="AC968" s="15" t="e">
        <f>VLOOKUP(CONCATENATE($M968,$N968,$T968),Oferta!$B$2:$Q$360,15,FALSE)</f>
        <v>#N/A</v>
      </c>
      <c r="AI968" s="5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12"/>
      <c r="AW968" s="12"/>
    </row>
    <row r="969" spans="1:49" ht="15" hidden="1" customHeight="1">
      <c r="A969" s="12"/>
      <c r="B969" s="12"/>
      <c r="C969" s="12"/>
      <c r="D969" s="12"/>
      <c r="E969" s="12"/>
      <c r="F969" s="12"/>
      <c r="G969" s="12"/>
      <c r="H969" s="12" t="e">
        <f t="shared" si="12"/>
        <v>#N/A</v>
      </c>
      <c r="I969" s="12" t="e">
        <f>VLOOKUP(CONCATENATE(N969,T969),Simulador!$H$26:$H$33,1,FALSE)</f>
        <v>#N/A</v>
      </c>
      <c r="J969" s="12" t="e">
        <f t="shared" si="13"/>
        <v>#N/A</v>
      </c>
      <c r="K969" s="13" t="e">
        <f t="shared" si="14"/>
        <v>#N/A</v>
      </c>
      <c r="L969" s="12" t="e">
        <f t="shared" si="15"/>
        <v>#N/A</v>
      </c>
      <c r="M969" s="14" t="s">
        <v>22</v>
      </c>
      <c r="N969" s="3" t="s">
        <v>28</v>
      </c>
      <c r="O969" s="15" t="str">
        <f>VLOOKUP(CONCATENATE($M969,$N969),Curriculos!$A$2:$J$332,4,FALSE)</f>
        <v>FUNDAMENTOS FILOSÓFICOS</v>
      </c>
      <c r="P969" s="16" t="str">
        <f>VLOOKUP(CONCATENATE($M969,$N969),Curriculos!$A$2:$J$332,5,FALSE)</f>
        <v>OB</v>
      </c>
      <c r="Q969" s="16" t="e">
        <f>VLOOKUP($N969,Oferta!$D$2:$P$100,5,FALSE)</f>
        <v>#N/A</v>
      </c>
      <c r="R969" s="16">
        <f>VLOOKUP(CONCATENATE($M969,$N969),Curriculos!$A$2:$J$332,8,FALSE)</f>
        <v>60</v>
      </c>
      <c r="S969" s="17"/>
      <c r="T969" s="17" t="s">
        <v>24</v>
      </c>
      <c r="U969" s="16" t="str">
        <f>VLOOKUP(CONCATENATE($M969,$N969),Curriculos!$A$2:$J$332,10,FALSE)</f>
        <v>DFCH</v>
      </c>
      <c r="V969" s="15" t="e">
        <f>VLOOKUP(CONCATENATE($M969,$N969,$T969),Oferta!$B$2:$R$360,17,FALSE)</f>
        <v>#N/A</v>
      </c>
      <c r="W969" s="15" t="e">
        <f>VLOOKUP(CONCATENATE($M969,$N969,$T969),Oferta!$B$2:$Q$360,12,FALSE)</f>
        <v>#N/A</v>
      </c>
      <c r="X969" s="17">
        <v>4</v>
      </c>
      <c r="Y969" s="18" t="e">
        <f>VLOOKUP(CONCATENATE($W969,$X969),Mtz_Horarios!$E$2:$H$92,2,FALSE)</f>
        <v>#N/A</v>
      </c>
      <c r="Z969" s="18" t="e">
        <f>VLOOKUP(CONCATENATE($W969,$X969),Mtz_Horarios!$E$2:$H$92,3,FALSE)</f>
        <v>#N/A</v>
      </c>
      <c r="AA969" s="19" t="e">
        <f>VLOOKUP(CONCATENATE($W969,$X969),Mtz_Horarios!$E$2:$H$92,4,FALSE)</f>
        <v>#N/A</v>
      </c>
      <c r="AB969" s="15" t="e">
        <f>VLOOKUP(CONCATENATE($M969,$N969,$T969),Oferta!$B$2:$Q$360,16,FALSE)</f>
        <v>#N/A</v>
      </c>
      <c r="AC969" s="15" t="e">
        <f>VLOOKUP(CONCATENATE($M969,$N969,$T969),Oferta!$B$2:$Q$360,15,FALSE)</f>
        <v>#N/A</v>
      </c>
      <c r="AI969" s="5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12"/>
      <c r="AW969" s="12"/>
    </row>
    <row r="970" spans="1:49" ht="15" hidden="1" customHeight="1">
      <c r="A970" s="12"/>
      <c r="B970" s="12"/>
      <c r="C970" s="12"/>
      <c r="D970" s="12"/>
      <c r="E970" s="12"/>
      <c r="F970" s="12"/>
      <c r="G970" s="12"/>
      <c r="H970" s="12" t="e">
        <f t="shared" si="12"/>
        <v>#N/A</v>
      </c>
      <c r="I970" s="12" t="e">
        <f>VLOOKUP(CONCATENATE(N970,T970),Simulador!$H$26:$H$33,1,FALSE)</f>
        <v>#N/A</v>
      </c>
      <c r="J970" s="12" t="e">
        <f t="shared" si="13"/>
        <v>#N/A</v>
      </c>
      <c r="K970" s="13" t="e">
        <f t="shared" si="14"/>
        <v>#N/A</v>
      </c>
      <c r="L970" s="12" t="e">
        <f t="shared" si="15"/>
        <v>#N/A</v>
      </c>
      <c r="M970" s="14" t="s">
        <v>31</v>
      </c>
      <c r="N970" s="3" t="s">
        <v>23</v>
      </c>
      <c r="O970" s="20" t="str">
        <f>VLOOKUP(CONCATENATE($M970,$N970),Curriculos!$A$2:$J$332,4,FALSE)</f>
        <v>FUNDAMENTOS MATEMÁTICOS</v>
      </c>
      <c r="P970" s="21" t="str">
        <f>VLOOKUP(CONCATENATE($M970,$N970),Curriculos!$A$2:$J$332,5,FALSE)</f>
        <v>OB</v>
      </c>
      <c r="Q970" s="21" t="e">
        <f>VLOOKUP($N970,Oferta!$D$2:$P$100,5,FALSE)</f>
        <v>#N/A</v>
      </c>
      <c r="R970" s="21">
        <f>VLOOKUP(CONCATENATE($M970,$N970),Curriculos!$A$2:$J$332,8,FALSE)</f>
        <v>60</v>
      </c>
      <c r="S970" s="5"/>
      <c r="T970" s="22" t="s">
        <v>24</v>
      </c>
      <c r="U970" s="21" t="str">
        <f>VLOOKUP(CONCATENATE($M970,$N970),Curriculos!$A$2:$J$332,10,FALSE)</f>
        <v>DCET</v>
      </c>
      <c r="V970" s="20" t="e">
        <f>VLOOKUP(CONCATENATE($M970,$N970,$T970),Oferta!$B$2:$R$360,17,FALSE)</f>
        <v>#N/A</v>
      </c>
      <c r="W970" s="20" t="e">
        <f>VLOOKUP(CONCATENATE($M970,$N970,$T970),Oferta!$B$2:$Q$360,12,FALSE)</f>
        <v>#N/A</v>
      </c>
      <c r="X970" s="22">
        <v>1</v>
      </c>
      <c r="Y970" s="23" t="e">
        <f>VLOOKUP(CONCATENATE($W970,$X970),Mtz_Horarios!$E$2:$H$92,2,FALSE)</f>
        <v>#N/A</v>
      </c>
      <c r="Z970" s="23" t="e">
        <f>VLOOKUP(CONCATENATE($W970,$X970),Mtz_Horarios!$E$2:$H$92,3,FALSE)</f>
        <v>#N/A</v>
      </c>
      <c r="AA970" s="24" t="e">
        <f>VLOOKUP(CONCATENATE($W970,$X970),Mtz_Horarios!$E$2:$H$92,4,FALSE)</f>
        <v>#N/A</v>
      </c>
      <c r="AB970" s="20" t="e">
        <f>VLOOKUP(CONCATENATE($M970,$N970,$T970),Oferta!$B$2:$Q$360,16,FALSE)</f>
        <v>#N/A</v>
      </c>
      <c r="AC970" s="20" t="e">
        <f>VLOOKUP(CONCATENATE($M970,$N970,$T970),Oferta!$B$2:$Q$360,15,FALSE)</f>
        <v>#N/A</v>
      </c>
      <c r="AI970" s="5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12"/>
      <c r="AW970" s="12"/>
    </row>
    <row r="971" spans="1:49" ht="15" hidden="1" customHeight="1">
      <c r="A971" s="12"/>
      <c r="B971" s="12"/>
      <c r="C971" s="12"/>
      <c r="D971" s="12"/>
      <c r="E971" s="12"/>
      <c r="F971" s="12"/>
      <c r="G971" s="12"/>
      <c r="H971" s="12" t="e">
        <f t="shared" si="12"/>
        <v>#N/A</v>
      </c>
      <c r="I971" s="12" t="e">
        <f>VLOOKUP(CONCATENATE(N971,T971),Simulador!$H$26:$H$33,1,FALSE)</f>
        <v>#N/A</v>
      </c>
      <c r="J971" s="12" t="e">
        <f t="shared" si="13"/>
        <v>#N/A</v>
      </c>
      <c r="K971" s="13" t="e">
        <f t="shared" si="14"/>
        <v>#N/A</v>
      </c>
      <c r="L971" s="12" t="e">
        <f t="shared" si="15"/>
        <v>#N/A</v>
      </c>
      <c r="M971" s="14" t="s">
        <v>31</v>
      </c>
      <c r="N971" s="3" t="s">
        <v>23</v>
      </c>
      <c r="O971" s="20" t="str">
        <f>VLOOKUP(CONCATENATE($M971,$N971),Curriculos!$A$2:$J$332,4,FALSE)</f>
        <v>FUNDAMENTOS MATEMÁTICOS</v>
      </c>
      <c r="P971" s="21" t="str">
        <f>VLOOKUP(CONCATENATE($M971,$N971),Curriculos!$A$2:$J$332,5,FALSE)</f>
        <v>OB</v>
      </c>
      <c r="Q971" s="21" t="e">
        <f>VLOOKUP($N971,Oferta!$D$2:$P$100,5,FALSE)</f>
        <v>#N/A</v>
      </c>
      <c r="R971" s="21">
        <f>VLOOKUP(CONCATENATE($M971,$N971),Curriculos!$A$2:$J$332,8,FALSE)</f>
        <v>60</v>
      </c>
      <c r="S971" s="5"/>
      <c r="T971" s="22" t="s">
        <v>24</v>
      </c>
      <c r="U971" s="21" t="str">
        <f>VLOOKUP(CONCATENATE($M971,$N971),Curriculos!$A$2:$J$332,10,FALSE)</f>
        <v>DCET</v>
      </c>
      <c r="V971" s="20" t="e">
        <f>VLOOKUP(CONCATENATE($M971,$N971,$T971),Oferta!$B$2:$R$360,17,FALSE)</f>
        <v>#N/A</v>
      </c>
      <c r="W971" s="20" t="e">
        <f>VLOOKUP(CONCATENATE($M971,$N971,$T971),Oferta!$B$2:$Q$360,12,FALSE)</f>
        <v>#N/A</v>
      </c>
      <c r="X971" s="22">
        <v>2</v>
      </c>
      <c r="Y971" s="23" t="e">
        <f>VLOOKUP(CONCATENATE($W971,$X971),Mtz_Horarios!$E$2:$H$92,2,FALSE)</f>
        <v>#N/A</v>
      </c>
      <c r="Z971" s="23" t="e">
        <f>VLOOKUP(CONCATENATE($W971,$X971),Mtz_Horarios!$E$2:$H$92,3,FALSE)</f>
        <v>#N/A</v>
      </c>
      <c r="AA971" s="24" t="e">
        <f>VLOOKUP(CONCATENATE($W971,$X971),Mtz_Horarios!$E$2:$H$92,4,FALSE)</f>
        <v>#N/A</v>
      </c>
      <c r="AB971" s="20" t="e">
        <f>VLOOKUP(CONCATENATE($M971,$N971,$T971),Oferta!$B$2:$Q$360,16,FALSE)</f>
        <v>#N/A</v>
      </c>
      <c r="AC971" s="20" t="e">
        <f>VLOOKUP(CONCATENATE($M971,$N971,$T971),Oferta!$B$2:$Q$360,15,FALSE)</f>
        <v>#N/A</v>
      </c>
      <c r="AI971" s="5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12"/>
      <c r="AW971" s="12"/>
    </row>
    <row r="972" spans="1:49" ht="15" hidden="1" customHeight="1">
      <c r="A972" s="12"/>
      <c r="B972" s="12"/>
      <c r="C972" s="12"/>
      <c r="D972" s="12"/>
      <c r="E972" s="12"/>
      <c r="F972" s="12"/>
      <c r="G972" s="12"/>
      <c r="H972" s="12" t="e">
        <f t="shared" si="12"/>
        <v>#N/A</v>
      </c>
      <c r="I972" s="12" t="e">
        <f>VLOOKUP(CONCATENATE(N972,T972),Simulador!$H$26:$H$33,1,FALSE)</f>
        <v>#N/A</v>
      </c>
      <c r="J972" s="12" t="e">
        <f t="shared" si="13"/>
        <v>#N/A</v>
      </c>
      <c r="K972" s="13" t="e">
        <f t="shared" si="14"/>
        <v>#N/A</v>
      </c>
      <c r="L972" s="12" t="e">
        <f t="shared" si="15"/>
        <v>#N/A</v>
      </c>
      <c r="M972" s="14" t="s">
        <v>31</v>
      </c>
      <c r="N972" s="3" t="s">
        <v>23</v>
      </c>
      <c r="O972" s="20" t="str">
        <f>VLOOKUP(CONCATENATE($M972,$N972),Curriculos!$A$2:$J$332,4,FALSE)</f>
        <v>FUNDAMENTOS MATEMÁTICOS</v>
      </c>
      <c r="P972" s="21" t="str">
        <f>VLOOKUP(CONCATENATE($M972,$N972),Curriculos!$A$2:$J$332,5,FALSE)</f>
        <v>OB</v>
      </c>
      <c r="Q972" s="21" t="e">
        <f>VLOOKUP($N972,Oferta!$D$2:$P$100,5,FALSE)</f>
        <v>#N/A</v>
      </c>
      <c r="R972" s="21">
        <f>VLOOKUP(CONCATENATE($M972,$N972),Curriculos!$A$2:$J$332,8,FALSE)</f>
        <v>60</v>
      </c>
      <c r="S972" s="5"/>
      <c r="T972" s="22" t="s">
        <v>24</v>
      </c>
      <c r="U972" s="21" t="str">
        <f>VLOOKUP(CONCATENATE($M972,$N972),Curriculos!$A$2:$J$332,10,FALSE)</f>
        <v>DCET</v>
      </c>
      <c r="V972" s="20" t="e">
        <f>VLOOKUP(CONCATENATE($M972,$N972,$T972),Oferta!$B$2:$R$360,17,FALSE)</f>
        <v>#N/A</v>
      </c>
      <c r="W972" s="20" t="e">
        <f>VLOOKUP(CONCATENATE($M972,$N972,$T972),Oferta!$B$2:$Q$360,12,FALSE)</f>
        <v>#N/A</v>
      </c>
      <c r="X972" s="22">
        <v>3</v>
      </c>
      <c r="Y972" s="23" t="e">
        <f>VLOOKUP(CONCATENATE($W972,$X972),Mtz_Horarios!$E$2:$H$92,2,FALSE)</f>
        <v>#N/A</v>
      </c>
      <c r="Z972" s="23" t="e">
        <f>VLOOKUP(CONCATENATE($W972,$X972),Mtz_Horarios!$E$2:$H$92,3,FALSE)</f>
        <v>#N/A</v>
      </c>
      <c r="AA972" s="24" t="e">
        <f>VLOOKUP(CONCATENATE($W972,$X972),Mtz_Horarios!$E$2:$H$92,4,FALSE)</f>
        <v>#N/A</v>
      </c>
      <c r="AB972" s="20" t="e">
        <f>VLOOKUP(CONCATENATE($M972,$N972,$T972),Oferta!$B$2:$Q$360,16,FALSE)</f>
        <v>#N/A</v>
      </c>
      <c r="AC972" s="20" t="e">
        <f>VLOOKUP(CONCATENATE($M972,$N972,$T972),Oferta!$B$2:$Q$360,15,FALSE)</f>
        <v>#N/A</v>
      </c>
      <c r="AI972" s="5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12"/>
      <c r="AW972" s="12"/>
    </row>
    <row r="973" spans="1:49" ht="15" hidden="1" customHeight="1">
      <c r="A973" s="12"/>
      <c r="B973" s="12"/>
      <c r="C973" s="12"/>
      <c r="D973" s="12"/>
      <c r="E973" s="12"/>
      <c r="F973" s="12"/>
      <c r="G973" s="12"/>
      <c r="H973" s="12" t="e">
        <f t="shared" si="12"/>
        <v>#N/A</v>
      </c>
      <c r="I973" s="12" t="e">
        <f>VLOOKUP(CONCATENATE(N973,T973),Simulador!$H$26:$H$33,1,FALSE)</f>
        <v>#N/A</v>
      </c>
      <c r="J973" s="12" t="e">
        <f t="shared" si="13"/>
        <v>#N/A</v>
      </c>
      <c r="K973" s="13" t="e">
        <f t="shared" si="14"/>
        <v>#N/A</v>
      </c>
      <c r="L973" s="12" t="e">
        <f t="shared" si="15"/>
        <v>#N/A</v>
      </c>
      <c r="M973" s="14" t="s">
        <v>31</v>
      </c>
      <c r="N973" s="3" t="s">
        <v>23</v>
      </c>
      <c r="O973" s="20" t="str">
        <f>VLOOKUP(CONCATENATE($M973,$N973),Curriculos!$A$2:$J$332,4,FALSE)</f>
        <v>FUNDAMENTOS MATEMÁTICOS</v>
      </c>
      <c r="P973" s="21" t="str">
        <f>VLOOKUP(CONCATENATE($M973,$N973),Curriculos!$A$2:$J$332,5,FALSE)</f>
        <v>OB</v>
      </c>
      <c r="Q973" s="21" t="e">
        <f>VLOOKUP($N973,Oferta!$D$2:$P$100,5,FALSE)</f>
        <v>#N/A</v>
      </c>
      <c r="R973" s="21">
        <f>VLOOKUP(CONCATENATE($M973,$N973),Curriculos!$A$2:$J$332,8,FALSE)</f>
        <v>60</v>
      </c>
      <c r="S973" s="5"/>
      <c r="T973" s="22" t="s">
        <v>24</v>
      </c>
      <c r="U973" s="21" t="str">
        <f>VLOOKUP(CONCATENATE($M973,$N973),Curriculos!$A$2:$J$332,10,FALSE)</f>
        <v>DCET</v>
      </c>
      <c r="V973" s="20" t="e">
        <f>VLOOKUP(CONCATENATE($M973,$N973,$T973),Oferta!$B$2:$R$360,17,FALSE)</f>
        <v>#N/A</v>
      </c>
      <c r="W973" s="20" t="e">
        <f>VLOOKUP(CONCATENATE($M973,$N973,$T973),Oferta!$B$2:$Q$360,12,FALSE)</f>
        <v>#N/A</v>
      </c>
      <c r="X973" s="22">
        <v>4</v>
      </c>
      <c r="Y973" s="23" t="e">
        <f>VLOOKUP(CONCATENATE($W973,$X973),Mtz_Horarios!$E$2:$H$92,2,FALSE)</f>
        <v>#N/A</v>
      </c>
      <c r="Z973" s="23" t="e">
        <f>VLOOKUP(CONCATENATE($W973,$X973),Mtz_Horarios!$E$2:$H$92,3,FALSE)</f>
        <v>#N/A</v>
      </c>
      <c r="AA973" s="24" t="e">
        <f>VLOOKUP(CONCATENATE($W973,$X973),Mtz_Horarios!$E$2:$H$92,4,FALSE)</f>
        <v>#N/A</v>
      </c>
      <c r="AB973" s="20" t="e">
        <f>VLOOKUP(CONCATENATE($M973,$N973,$T973),Oferta!$B$2:$Q$360,16,FALSE)</f>
        <v>#N/A</v>
      </c>
      <c r="AC973" s="20" t="e">
        <f>VLOOKUP(CONCATENATE($M973,$N973,$T973),Oferta!$B$2:$Q$360,15,FALSE)</f>
        <v>#N/A</v>
      </c>
      <c r="AI973" s="5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12"/>
      <c r="AW973" s="12"/>
    </row>
    <row r="974" spans="1:49" ht="15" hidden="1" customHeight="1">
      <c r="A974" s="12"/>
      <c r="B974" s="12"/>
      <c r="C974" s="12"/>
      <c r="D974" s="12"/>
      <c r="E974" s="12"/>
      <c r="F974" s="12"/>
      <c r="G974" s="12"/>
      <c r="H974" s="12" t="e">
        <f t="shared" si="12"/>
        <v>#N/A</v>
      </c>
      <c r="I974" s="12" t="e">
        <f>VLOOKUP(CONCATENATE(N974,T974),Simulador!$H$26:$H$33,1,FALSE)</f>
        <v>#N/A</v>
      </c>
      <c r="J974" s="12" t="e">
        <f t="shared" si="13"/>
        <v>#N/A</v>
      </c>
      <c r="K974" s="13" t="e">
        <f t="shared" si="14"/>
        <v>#N/A</v>
      </c>
      <c r="L974" s="12" t="e">
        <f t="shared" si="15"/>
        <v>#N/A</v>
      </c>
      <c r="M974" s="14" t="s">
        <v>31</v>
      </c>
      <c r="N974" s="3" t="s">
        <v>23</v>
      </c>
      <c r="O974" s="20" t="str">
        <f>VLOOKUP(CONCATENATE($M974,$N974),Curriculos!$A$2:$J$332,4,FALSE)</f>
        <v>FUNDAMENTOS MATEMÁTICOS</v>
      </c>
      <c r="P974" s="21" t="str">
        <f>VLOOKUP(CONCATENATE($M974,$N974),Curriculos!$A$2:$J$332,5,FALSE)</f>
        <v>OB</v>
      </c>
      <c r="Q974" s="21" t="e">
        <f>VLOOKUP($N974,Oferta!$D$2:$P$100,5,FALSE)</f>
        <v>#N/A</v>
      </c>
      <c r="R974" s="21">
        <f>VLOOKUP(CONCATENATE($M974,$N974),Curriculos!$A$2:$J$332,8,FALSE)</f>
        <v>60</v>
      </c>
      <c r="S974" s="5"/>
      <c r="T974" s="22" t="s">
        <v>29</v>
      </c>
      <c r="U974" s="21" t="str">
        <f>VLOOKUP(CONCATENATE($M974,$N974),Curriculos!$A$2:$J$332,10,FALSE)</f>
        <v>DCET</v>
      </c>
      <c r="V974" s="20" t="e">
        <f>VLOOKUP(CONCATENATE($M974,$N974,$T974),Oferta!$B$2:$R$360,17,FALSE)</f>
        <v>#N/A</v>
      </c>
      <c r="W974" s="20" t="e">
        <f>VLOOKUP(CONCATENATE($M974,$N974,$T974),Oferta!$B$2:$Q$360,12,FALSE)</f>
        <v>#N/A</v>
      </c>
      <c r="X974" s="22">
        <v>1</v>
      </c>
      <c r="Y974" s="23" t="e">
        <f>VLOOKUP(CONCATENATE($W974,$X974),Mtz_Horarios!$E$2:$H$92,2,FALSE)</f>
        <v>#N/A</v>
      </c>
      <c r="Z974" s="23" t="e">
        <f>VLOOKUP(CONCATENATE($W974,$X974),Mtz_Horarios!$E$2:$H$92,3,FALSE)</f>
        <v>#N/A</v>
      </c>
      <c r="AA974" s="24" t="e">
        <f>VLOOKUP(CONCATENATE($W974,$X974),Mtz_Horarios!$E$2:$H$92,4,FALSE)</f>
        <v>#N/A</v>
      </c>
      <c r="AB974" s="20" t="e">
        <f>VLOOKUP(CONCATENATE($M974,$N974,$T974),Oferta!$B$2:$Q$360,16,FALSE)</f>
        <v>#N/A</v>
      </c>
      <c r="AC974" s="20" t="e">
        <f>VLOOKUP(CONCATENATE($M974,$N974,$T974),Oferta!$B$2:$Q$360,15,FALSE)</f>
        <v>#N/A</v>
      </c>
      <c r="AI974" s="5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12"/>
      <c r="AW974" s="12"/>
    </row>
    <row r="975" spans="1:49" ht="15" hidden="1" customHeight="1">
      <c r="A975" s="12"/>
      <c r="B975" s="12"/>
      <c r="C975" s="12"/>
      <c r="D975" s="12"/>
      <c r="E975" s="12"/>
      <c r="F975" s="12"/>
      <c r="G975" s="12"/>
      <c r="H975" s="12" t="e">
        <f t="shared" si="12"/>
        <v>#N/A</v>
      </c>
      <c r="I975" s="12" t="e">
        <f>VLOOKUP(CONCATENATE(N975,T975),Simulador!$H$26:$H$33,1,FALSE)</f>
        <v>#N/A</v>
      </c>
      <c r="J975" s="12" t="e">
        <f t="shared" si="13"/>
        <v>#N/A</v>
      </c>
      <c r="K975" s="13" t="e">
        <f t="shared" si="14"/>
        <v>#N/A</v>
      </c>
      <c r="L975" s="12" t="e">
        <f t="shared" si="15"/>
        <v>#N/A</v>
      </c>
      <c r="M975" s="14" t="s">
        <v>31</v>
      </c>
      <c r="N975" s="3" t="s">
        <v>23</v>
      </c>
      <c r="O975" s="20" t="str">
        <f>VLOOKUP(CONCATENATE($M975,$N975),Curriculos!$A$2:$J$332,4,FALSE)</f>
        <v>FUNDAMENTOS MATEMÁTICOS</v>
      </c>
      <c r="P975" s="21" t="str">
        <f>VLOOKUP(CONCATENATE($M975,$N975),Curriculos!$A$2:$J$332,5,FALSE)</f>
        <v>OB</v>
      </c>
      <c r="Q975" s="21" t="e">
        <f>VLOOKUP($N975,Oferta!$D$2:$P$100,5,FALSE)</f>
        <v>#N/A</v>
      </c>
      <c r="R975" s="21">
        <f>VLOOKUP(CONCATENATE($M975,$N975),Curriculos!$A$2:$J$332,8,FALSE)</f>
        <v>60</v>
      </c>
      <c r="S975" s="5"/>
      <c r="T975" s="22" t="s">
        <v>29</v>
      </c>
      <c r="U975" s="21" t="str">
        <f>VLOOKUP(CONCATENATE($M975,$N975),Curriculos!$A$2:$J$332,10,FALSE)</f>
        <v>DCET</v>
      </c>
      <c r="V975" s="20" t="e">
        <f>VLOOKUP(CONCATENATE($M975,$N975,$T975),Oferta!$B$2:$R$360,17,FALSE)</f>
        <v>#N/A</v>
      </c>
      <c r="W975" s="20" t="e">
        <f>VLOOKUP(CONCATENATE($M975,$N975,$T975),Oferta!$B$2:$Q$360,12,FALSE)</f>
        <v>#N/A</v>
      </c>
      <c r="X975" s="22">
        <v>2</v>
      </c>
      <c r="Y975" s="23" t="e">
        <f>VLOOKUP(CONCATENATE($W975,$X975),Mtz_Horarios!$E$2:$H$92,2,FALSE)</f>
        <v>#N/A</v>
      </c>
      <c r="Z975" s="23" t="e">
        <f>VLOOKUP(CONCATENATE($W975,$X975),Mtz_Horarios!$E$2:$H$92,3,FALSE)</f>
        <v>#N/A</v>
      </c>
      <c r="AA975" s="24" t="e">
        <f>VLOOKUP(CONCATENATE($W975,$X975),Mtz_Horarios!$E$2:$H$92,4,FALSE)</f>
        <v>#N/A</v>
      </c>
      <c r="AB975" s="20" t="e">
        <f>VLOOKUP(CONCATENATE($M975,$N975,$T975),Oferta!$B$2:$Q$360,16,FALSE)</f>
        <v>#N/A</v>
      </c>
      <c r="AC975" s="20" t="e">
        <f>VLOOKUP(CONCATENATE($M975,$N975,$T975),Oferta!$B$2:$Q$360,15,FALSE)</f>
        <v>#N/A</v>
      </c>
      <c r="AI975" s="5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12"/>
      <c r="AW975" s="12"/>
    </row>
    <row r="976" spans="1:49" ht="15" hidden="1" customHeight="1">
      <c r="A976" s="12"/>
      <c r="B976" s="12"/>
      <c r="C976" s="12"/>
      <c r="D976" s="12"/>
      <c r="E976" s="12"/>
      <c r="F976" s="12"/>
      <c r="G976" s="12"/>
      <c r="H976" s="12" t="e">
        <f t="shared" si="12"/>
        <v>#N/A</v>
      </c>
      <c r="I976" s="12" t="e">
        <f>VLOOKUP(CONCATENATE(N976,T976),Simulador!$H$26:$H$33,1,FALSE)</f>
        <v>#N/A</v>
      </c>
      <c r="J976" s="12" t="e">
        <f t="shared" si="13"/>
        <v>#N/A</v>
      </c>
      <c r="K976" s="13" t="e">
        <f t="shared" si="14"/>
        <v>#N/A</v>
      </c>
      <c r="L976" s="12" t="e">
        <f t="shared" si="15"/>
        <v>#N/A</v>
      </c>
      <c r="M976" s="14" t="s">
        <v>31</v>
      </c>
      <c r="N976" s="3" t="s">
        <v>23</v>
      </c>
      <c r="O976" s="20" t="str">
        <f>VLOOKUP(CONCATENATE($M976,$N976),Curriculos!$A$2:$J$332,4,FALSE)</f>
        <v>FUNDAMENTOS MATEMÁTICOS</v>
      </c>
      <c r="P976" s="21" t="str">
        <f>VLOOKUP(CONCATENATE($M976,$N976),Curriculos!$A$2:$J$332,5,FALSE)</f>
        <v>OB</v>
      </c>
      <c r="Q976" s="21" t="e">
        <f>VLOOKUP($N976,Oferta!$D$2:$P$100,5,FALSE)</f>
        <v>#N/A</v>
      </c>
      <c r="R976" s="21">
        <f>VLOOKUP(CONCATENATE($M976,$N976),Curriculos!$A$2:$J$332,8,FALSE)</f>
        <v>60</v>
      </c>
      <c r="S976" s="5"/>
      <c r="T976" s="22" t="s">
        <v>29</v>
      </c>
      <c r="U976" s="21" t="str">
        <f>VLOOKUP(CONCATENATE($M976,$N976),Curriculos!$A$2:$J$332,10,FALSE)</f>
        <v>DCET</v>
      </c>
      <c r="V976" s="20" t="e">
        <f>VLOOKUP(CONCATENATE($M976,$N976,$T976),Oferta!$B$2:$R$360,17,FALSE)</f>
        <v>#N/A</v>
      </c>
      <c r="W976" s="20" t="e">
        <f>VLOOKUP(CONCATENATE($M976,$N976,$T976),Oferta!$B$2:$Q$360,12,FALSE)</f>
        <v>#N/A</v>
      </c>
      <c r="X976" s="22">
        <v>3</v>
      </c>
      <c r="Y976" s="23" t="e">
        <f>VLOOKUP(CONCATENATE($W976,$X976),Mtz_Horarios!$E$2:$H$92,2,FALSE)</f>
        <v>#N/A</v>
      </c>
      <c r="Z976" s="23" t="e">
        <f>VLOOKUP(CONCATENATE($W976,$X976),Mtz_Horarios!$E$2:$H$92,3,FALSE)</f>
        <v>#N/A</v>
      </c>
      <c r="AA976" s="24" t="e">
        <f>VLOOKUP(CONCATENATE($W976,$X976),Mtz_Horarios!$E$2:$H$92,4,FALSE)</f>
        <v>#N/A</v>
      </c>
      <c r="AB976" s="20" t="e">
        <f>VLOOKUP(CONCATENATE($M976,$N976,$T976),Oferta!$B$2:$Q$360,16,FALSE)</f>
        <v>#N/A</v>
      </c>
      <c r="AC976" s="20" t="e">
        <f>VLOOKUP(CONCATENATE($M976,$N976,$T976),Oferta!$B$2:$Q$360,15,FALSE)</f>
        <v>#N/A</v>
      </c>
      <c r="AI976" s="5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12"/>
      <c r="AW976" s="12"/>
    </row>
    <row r="977" spans="1:49" ht="15" hidden="1" customHeight="1">
      <c r="A977" s="12"/>
      <c r="B977" s="12"/>
      <c r="C977" s="12"/>
      <c r="D977" s="12"/>
      <c r="E977" s="12"/>
      <c r="F977" s="12"/>
      <c r="G977" s="12"/>
      <c r="H977" s="12" t="e">
        <f t="shared" si="12"/>
        <v>#N/A</v>
      </c>
      <c r="I977" s="12" t="e">
        <f>VLOOKUP(CONCATENATE(N977,T977),Simulador!$H$26:$H$33,1,FALSE)</f>
        <v>#N/A</v>
      </c>
      <c r="J977" s="12" t="e">
        <f t="shared" si="13"/>
        <v>#N/A</v>
      </c>
      <c r="K977" s="13" t="e">
        <f t="shared" si="14"/>
        <v>#N/A</v>
      </c>
      <c r="L977" s="12" t="e">
        <f t="shared" si="15"/>
        <v>#N/A</v>
      </c>
      <c r="M977" s="14" t="s">
        <v>31</v>
      </c>
      <c r="N977" s="3" t="s">
        <v>23</v>
      </c>
      <c r="O977" s="20" t="str">
        <f>VLOOKUP(CONCATENATE($M977,$N977),Curriculos!$A$2:$J$332,4,FALSE)</f>
        <v>FUNDAMENTOS MATEMÁTICOS</v>
      </c>
      <c r="P977" s="21" t="str">
        <f>VLOOKUP(CONCATENATE($M977,$N977),Curriculos!$A$2:$J$332,5,FALSE)</f>
        <v>OB</v>
      </c>
      <c r="Q977" s="21" t="e">
        <f>VLOOKUP($N977,Oferta!$D$2:$P$100,5,FALSE)</f>
        <v>#N/A</v>
      </c>
      <c r="R977" s="21">
        <f>VLOOKUP(CONCATENATE($M977,$N977),Curriculos!$A$2:$J$332,8,FALSE)</f>
        <v>60</v>
      </c>
      <c r="S977" s="5"/>
      <c r="T977" s="22" t="s">
        <v>29</v>
      </c>
      <c r="U977" s="21" t="str">
        <f>VLOOKUP(CONCATENATE($M977,$N977),Curriculos!$A$2:$J$332,10,FALSE)</f>
        <v>DCET</v>
      </c>
      <c r="V977" s="20" t="e">
        <f>VLOOKUP(CONCATENATE($M977,$N977,$T977),Oferta!$B$2:$R$360,17,FALSE)</f>
        <v>#N/A</v>
      </c>
      <c r="W977" s="20" t="e">
        <f>VLOOKUP(CONCATENATE($M977,$N977,$T977),Oferta!$B$2:$Q$360,12,FALSE)</f>
        <v>#N/A</v>
      </c>
      <c r="X977" s="22">
        <v>4</v>
      </c>
      <c r="Y977" s="23" t="e">
        <f>VLOOKUP(CONCATENATE($W977,$X977),Mtz_Horarios!$E$2:$H$92,2,FALSE)</f>
        <v>#N/A</v>
      </c>
      <c r="Z977" s="23" t="e">
        <f>VLOOKUP(CONCATENATE($W977,$X977),Mtz_Horarios!$E$2:$H$92,3,FALSE)</f>
        <v>#N/A</v>
      </c>
      <c r="AA977" s="24" t="e">
        <f>VLOOKUP(CONCATENATE($W977,$X977),Mtz_Horarios!$E$2:$H$92,4,FALSE)</f>
        <v>#N/A</v>
      </c>
      <c r="AB977" s="20" t="e">
        <f>VLOOKUP(CONCATENATE($M977,$N977,$T977),Oferta!$B$2:$Q$360,16,FALSE)</f>
        <v>#N/A</v>
      </c>
      <c r="AC977" s="20" t="e">
        <f>VLOOKUP(CONCATENATE($M977,$N977,$T977),Oferta!$B$2:$Q$360,15,FALSE)</f>
        <v>#N/A</v>
      </c>
      <c r="AI977" s="5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12"/>
      <c r="AW977" s="12"/>
    </row>
    <row r="978" spans="1:49" ht="15" hidden="1" customHeight="1">
      <c r="A978" s="12"/>
      <c r="B978" s="12"/>
      <c r="C978" s="12"/>
      <c r="D978" s="12"/>
      <c r="E978" s="12"/>
      <c r="F978" s="12"/>
      <c r="G978" s="12"/>
      <c r="H978" s="12" t="e">
        <f t="shared" si="12"/>
        <v>#N/A</v>
      </c>
      <c r="I978" s="12" t="e">
        <f>VLOOKUP(CONCATENATE(N978,T978),Simulador!$H$26:$H$33,1,FALSE)</f>
        <v>#N/A</v>
      </c>
      <c r="J978" s="12" t="e">
        <f t="shared" si="13"/>
        <v>#N/A</v>
      </c>
      <c r="K978" s="13" t="e">
        <f t="shared" si="14"/>
        <v>#N/A</v>
      </c>
      <c r="L978" s="12" t="e">
        <f t="shared" si="15"/>
        <v>#N/A</v>
      </c>
      <c r="M978" s="14" t="s">
        <v>25</v>
      </c>
      <c r="N978" s="3" t="s">
        <v>23</v>
      </c>
      <c r="O978" s="20" t="str">
        <f>VLOOKUP(CONCATENATE($M978,$N978),Curriculos!$A$2:$J$332,4,FALSE)</f>
        <v>FUNDAMENTOS MATEMÁTICOS</v>
      </c>
      <c r="P978" s="21" t="str">
        <f>VLOOKUP(CONCATENATE($M978,$N978),Curriculos!$A$2:$J$332,5,FALSE)</f>
        <v>OB</v>
      </c>
      <c r="Q978" s="21" t="e">
        <f>VLOOKUP($N978,Oferta!$D$2:$P$100,5,FALSE)</f>
        <v>#N/A</v>
      </c>
      <c r="R978" s="21">
        <f>VLOOKUP(CONCATENATE($M978,$N978),Curriculos!$A$2:$J$332,8,FALSE)</f>
        <v>60</v>
      </c>
      <c r="S978" s="5"/>
      <c r="T978" s="22" t="s">
        <v>27</v>
      </c>
      <c r="U978" s="21" t="str">
        <f>VLOOKUP(CONCATENATE($M978,$N978),Curriculos!$A$2:$J$332,10,FALSE)</f>
        <v>DCET</v>
      </c>
      <c r="V978" s="20" t="e">
        <f>VLOOKUP(CONCATENATE($M978,$N978,$T978),Oferta!$B$2:$R$360,17,FALSE)</f>
        <v>#N/A</v>
      </c>
      <c r="W978" s="20" t="e">
        <f>VLOOKUP(CONCATENATE($M978,$N978,$T978),Oferta!$B$2:$Q$360,12,FALSE)</f>
        <v>#N/A</v>
      </c>
      <c r="X978" s="22">
        <v>1</v>
      </c>
      <c r="Y978" s="23" t="e">
        <f>VLOOKUP(CONCATENATE($W978,$X978),Mtz_Horarios!$E$2:$H$92,2,FALSE)</f>
        <v>#N/A</v>
      </c>
      <c r="Z978" s="23" t="e">
        <f>VLOOKUP(CONCATENATE($W978,$X978),Mtz_Horarios!$E$2:$H$92,3,FALSE)</f>
        <v>#N/A</v>
      </c>
      <c r="AA978" s="24" t="e">
        <f>VLOOKUP(CONCATENATE($W978,$X978),Mtz_Horarios!$E$2:$H$92,4,FALSE)</f>
        <v>#N/A</v>
      </c>
      <c r="AB978" s="20" t="e">
        <f>VLOOKUP(CONCATENATE($M978,$N978,$T978),Oferta!$B$2:$Q$360,16,FALSE)</f>
        <v>#N/A</v>
      </c>
      <c r="AC978" s="20" t="e">
        <f>VLOOKUP(CONCATENATE($M978,$N978,$T978),Oferta!$B$2:$Q$360,15,FALSE)</f>
        <v>#N/A</v>
      </c>
      <c r="AI978" s="5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12"/>
      <c r="AW978" s="12"/>
    </row>
    <row r="979" spans="1:49" ht="15" hidden="1" customHeight="1">
      <c r="A979" s="12"/>
      <c r="B979" s="12"/>
      <c r="C979" s="12"/>
      <c r="D979" s="12"/>
      <c r="E979" s="12"/>
      <c r="F979" s="12"/>
      <c r="G979" s="12"/>
      <c r="H979" s="12" t="e">
        <f t="shared" si="12"/>
        <v>#N/A</v>
      </c>
      <c r="I979" s="12" t="e">
        <f>VLOOKUP(CONCATENATE(N979,T979),Simulador!$H$26:$H$33,1,FALSE)</f>
        <v>#N/A</v>
      </c>
      <c r="J979" s="12" t="e">
        <f t="shared" si="13"/>
        <v>#N/A</v>
      </c>
      <c r="K979" s="13" t="e">
        <f t="shared" si="14"/>
        <v>#N/A</v>
      </c>
      <c r="L979" s="12" t="e">
        <f t="shared" si="15"/>
        <v>#N/A</v>
      </c>
      <c r="M979" s="14" t="s">
        <v>25</v>
      </c>
      <c r="N979" s="3" t="s">
        <v>23</v>
      </c>
      <c r="O979" s="20" t="str">
        <f>VLOOKUP(CONCATENATE($M979,$N979),Curriculos!$A$2:$J$332,4,FALSE)</f>
        <v>FUNDAMENTOS MATEMÁTICOS</v>
      </c>
      <c r="P979" s="21" t="str">
        <f>VLOOKUP(CONCATENATE($M979,$N979),Curriculos!$A$2:$J$332,5,FALSE)</f>
        <v>OB</v>
      </c>
      <c r="Q979" s="21" t="e">
        <f>VLOOKUP($N979,Oferta!$D$2:$P$100,5,FALSE)</f>
        <v>#N/A</v>
      </c>
      <c r="R979" s="21">
        <f>VLOOKUP(CONCATENATE($M979,$N979),Curriculos!$A$2:$J$332,8,FALSE)</f>
        <v>60</v>
      </c>
      <c r="S979" s="5"/>
      <c r="T979" s="22" t="s">
        <v>27</v>
      </c>
      <c r="U979" s="21" t="str">
        <f>VLOOKUP(CONCATENATE($M979,$N979),Curriculos!$A$2:$J$332,10,FALSE)</f>
        <v>DCET</v>
      </c>
      <c r="V979" s="20" t="e">
        <f>VLOOKUP(CONCATENATE($M979,$N979,$T979),Oferta!$B$2:$R$360,17,FALSE)</f>
        <v>#N/A</v>
      </c>
      <c r="W979" s="20" t="e">
        <f>VLOOKUP(CONCATENATE($M979,$N979,$T979),Oferta!$B$2:$Q$360,12,FALSE)</f>
        <v>#N/A</v>
      </c>
      <c r="X979" s="22">
        <v>2</v>
      </c>
      <c r="Y979" s="23" t="e">
        <f>VLOOKUP(CONCATENATE($W979,$X979),Mtz_Horarios!$E$2:$H$92,2,FALSE)</f>
        <v>#N/A</v>
      </c>
      <c r="Z979" s="23" t="e">
        <f>VLOOKUP(CONCATENATE($W979,$X979),Mtz_Horarios!$E$2:$H$92,3,FALSE)</f>
        <v>#N/A</v>
      </c>
      <c r="AA979" s="24" t="e">
        <f>VLOOKUP(CONCATENATE($W979,$X979),Mtz_Horarios!$E$2:$H$92,4,FALSE)</f>
        <v>#N/A</v>
      </c>
      <c r="AB979" s="20" t="e">
        <f>VLOOKUP(CONCATENATE($M979,$N979,$T979),Oferta!$B$2:$Q$360,16,FALSE)</f>
        <v>#N/A</v>
      </c>
      <c r="AC979" s="20" t="e">
        <f>VLOOKUP(CONCATENATE($M979,$N979,$T979),Oferta!$B$2:$Q$360,15,FALSE)</f>
        <v>#N/A</v>
      </c>
      <c r="AI979" s="5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12"/>
      <c r="AW979" s="12"/>
    </row>
    <row r="980" spans="1:49" ht="15" hidden="1" customHeight="1">
      <c r="A980" s="12"/>
      <c r="B980" s="12"/>
      <c r="C980" s="12"/>
      <c r="D980" s="12"/>
      <c r="E980" s="12"/>
      <c r="F980" s="12"/>
      <c r="G980" s="12"/>
      <c r="H980" s="12" t="e">
        <f t="shared" si="12"/>
        <v>#N/A</v>
      </c>
      <c r="I980" s="12" t="e">
        <f>VLOOKUP(CONCATENATE(N980,T980),Simulador!$H$26:$H$33,1,FALSE)</f>
        <v>#N/A</v>
      </c>
      <c r="J980" s="12" t="e">
        <f t="shared" si="13"/>
        <v>#N/A</v>
      </c>
      <c r="K980" s="13" t="e">
        <f t="shared" si="14"/>
        <v>#N/A</v>
      </c>
      <c r="L980" s="12" t="e">
        <f t="shared" si="15"/>
        <v>#N/A</v>
      </c>
      <c r="M980" s="14" t="s">
        <v>25</v>
      </c>
      <c r="N980" s="3" t="s">
        <v>23</v>
      </c>
      <c r="O980" s="20" t="str">
        <f>VLOOKUP(CONCATENATE($M980,$N980),Curriculos!$A$2:$J$332,4,FALSE)</f>
        <v>FUNDAMENTOS MATEMÁTICOS</v>
      </c>
      <c r="P980" s="21" t="str">
        <f>VLOOKUP(CONCATENATE($M980,$N980),Curriculos!$A$2:$J$332,5,FALSE)</f>
        <v>OB</v>
      </c>
      <c r="Q980" s="21" t="e">
        <f>VLOOKUP($N980,Oferta!$D$2:$P$100,5,FALSE)</f>
        <v>#N/A</v>
      </c>
      <c r="R980" s="21">
        <f>VLOOKUP(CONCATENATE($M980,$N980),Curriculos!$A$2:$J$332,8,FALSE)</f>
        <v>60</v>
      </c>
      <c r="S980" s="5"/>
      <c r="T980" s="22" t="s">
        <v>27</v>
      </c>
      <c r="U980" s="21" t="str">
        <f>VLOOKUP(CONCATENATE($M980,$N980),Curriculos!$A$2:$J$332,10,FALSE)</f>
        <v>DCET</v>
      </c>
      <c r="V980" s="20" t="e">
        <f>VLOOKUP(CONCATENATE($M980,$N980,$T980),Oferta!$B$2:$R$360,17,FALSE)</f>
        <v>#N/A</v>
      </c>
      <c r="W980" s="20" t="e">
        <f>VLOOKUP(CONCATENATE($M980,$N980,$T980),Oferta!$B$2:$Q$360,12,FALSE)</f>
        <v>#N/A</v>
      </c>
      <c r="X980" s="22">
        <v>3</v>
      </c>
      <c r="Y980" s="23" t="e">
        <f>VLOOKUP(CONCATENATE($W980,$X980),Mtz_Horarios!$E$2:$H$92,2,FALSE)</f>
        <v>#N/A</v>
      </c>
      <c r="Z980" s="23" t="e">
        <f>VLOOKUP(CONCATENATE($W980,$X980),Mtz_Horarios!$E$2:$H$92,3,FALSE)</f>
        <v>#N/A</v>
      </c>
      <c r="AA980" s="24" t="e">
        <f>VLOOKUP(CONCATENATE($W980,$X980),Mtz_Horarios!$E$2:$H$92,4,FALSE)</f>
        <v>#N/A</v>
      </c>
      <c r="AB980" s="20" t="e">
        <f>VLOOKUP(CONCATENATE($M980,$N980,$T980),Oferta!$B$2:$Q$360,16,FALSE)</f>
        <v>#N/A</v>
      </c>
      <c r="AC980" s="20" t="e">
        <f>VLOOKUP(CONCATENATE($M980,$N980,$T980),Oferta!$B$2:$Q$360,15,FALSE)</f>
        <v>#N/A</v>
      </c>
      <c r="AI980" s="5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12"/>
      <c r="AW980" s="12"/>
    </row>
    <row r="981" spans="1:49" ht="15" hidden="1" customHeight="1">
      <c r="A981" s="12"/>
      <c r="B981" s="12"/>
      <c r="C981" s="12"/>
      <c r="D981" s="12"/>
      <c r="E981" s="12"/>
      <c r="F981" s="12"/>
      <c r="G981" s="12"/>
      <c r="H981" s="12" t="e">
        <f t="shared" si="12"/>
        <v>#N/A</v>
      </c>
      <c r="I981" s="12" t="e">
        <f>VLOOKUP(CONCATENATE(N981,T981),Simulador!$H$26:$H$33,1,FALSE)</f>
        <v>#N/A</v>
      </c>
      <c r="J981" s="12" t="e">
        <f t="shared" si="13"/>
        <v>#N/A</v>
      </c>
      <c r="K981" s="13" t="e">
        <f t="shared" si="14"/>
        <v>#N/A</v>
      </c>
      <c r="L981" s="12" t="e">
        <f t="shared" si="15"/>
        <v>#N/A</v>
      </c>
      <c r="M981" s="14" t="s">
        <v>25</v>
      </c>
      <c r="N981" s="3" t="s">
        <v>23</v>
      </c>
      <c r="O981" s="20" t="str">
        <f>VLOOKUP(CONCATENATE($M981,$N981),Curriculos!$A$2:$J$332,4,FALSE)</f>
        <v>FUNDAMENTOS MATEMÁTICOS</v>
      </c>
      <c r="P981" s="21" t="str">
        <f>VLOOKUP(CONCATENATE($M981,$N981),Curriculos!$A$2:$J$332,5,FALSE)</f>
        <v>OB</v>
      </c>
      <c r="Q981" s="21" t="e">
        <f>VLOOKUP($N981,Oferta!$D$2:$P$100,5,FALSE)</f>
        <v>#N/A</v>
      </c>
      <c r="R981" s="21">
        <f>VLOOKUP(CONCATENATE($M981,$N981),Curriculos!$A$2:$J$332,8,FALSE)</f>
        <v>60</v>
      </c>
      <c r="S981" s="5"/>
      <c r="T981" s="22" t="s">
        <v>27</v>
      </c>
      <c r="U981" s="21" t="str">
        <f>VLOOKUP(CONCATENATE($M981,$N981),Curriculos!$A$2:$J$332,10,FALSE)</f>
        <v>DCET</v>
      </c>
      <c r="V981" s="20" t="e">
        <f>VLOOKUP(CONCATENATE($M981,$N981,$T981),Oferta!$B$2:$R$360,17,FALSE)</f>
        <v>#N/A</v>
      </c>
      <c r="W981" s="20" t="e">
        <f>VLOOKUP(CONCATENATE($M981,$N981,$T981),Oferta!$B$2:$Q$360,12,FALSE)</f>
        <v>#N/A</v>
      </c>
      <c r="X981" s="22">
        <v>4</v>
      </c>
      <c r="Y981" s="23" t="e">
        <f>VLOOKUP(CONCATENATE($W981,$X981),Mtz_Horarios!$E$2:$H$92,2,FALSE)</f>
        <v>#N/A</v>
      </c>
      <c r="Z981" s="23" t="e">
        <f>VLOOKUP(CONCATENATE($W981,$X981),Mtz_Horarios!$E$2:$H$92,3,FALSE)</f>
        <v>#N/A</v>
      </c>
      <c r="AA981" s="24" t="e">
        <f>VLOOKUP(CONCATENATE($W981,$X981),Mtz_Horarios!$E$2:$H$92,4,FALSE)</f>
        <v>#N/A</v>
      </c>
      <c r="AB981" s="20" t="e">
        <f>VLOOKUP(CONCATENATE($M981,$N981,$T981),Oferta!$B$2:$Q$360,16,FALSE)</f>
        <v>#N/A</v>
      </c>
      <c r="AC981" s="20" t="e">
        <f>VLOOKUP(CONCATENATE($M981,$N981,$T981),Oferta!$B$2:$Q$360,15,FALSE)</f>
        <v>#N/A</v>
      </c>
      <c r="AI981" s="5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12"/>
      <c r="AW981" s="12"/>
    </row>
    <row r="982" spans="1:49" ht="15" hidden="1" customHeight="1">
      <c r="A982" s="12"/>
      <c r="B982" s="12"/>
      <c r="C982" s="12"/>
      <c r="D982" s="12"/>
      <c r="E982" s="12"/>
      <c r="F982" s="12"/>
      <c r="G982" s="12"/>
      <c r="H982" s="12" t="e">
        <f t="shared" si="12"/>
        <v>#N/A</v>
      </c>
      <c r="I982" s="12" t="e">
        <f>VLOOKUP(CONCATENATE(N982,T982),Simulador!$H$26:$H$33,1,FALSE)</f>
        <v>#N/A</v>
      </c>
      <c r="J982" s="12" t="e">
        <f t="shared" si="13"/>
        <v>#N/A</v>
      </c>
      <c r="K982" s="13" t="e">
        <f t="shared" si="14"/>
        <v>#N/A</v>
      </c>
      <c r="L982" s="12" t="e">
        <f t="shared" si="15"/>
        <v>#N/A</v>
      </c>
      <c r="M982" s="14" t="s">
        <v>22</v>
      </c>
      <c r="N982" s="3" t="s">
        <v>23</v>
      </c>
      <c r="O982" s="15" t="str">
        <f>VLOOKUP(CONCATENATE($M982,$N982),Curriculos!$A$2:$J$332,4,FALSE)</f>
        <v>FUNDAMENTOS MATEMÁTICOS</v>
      </c>
      <c r="P982" s="16" t="str">
        <f>VLOOKUP(CONCATENATE($M982,$N982),Curriculos!$A$2:$J$332,5,FALSE)</f>
        <v>OB</v>
      </c>
      <c r="Q982" s="16" t="e">
        <f>VLOOKUP($N982,Oferta!$D$2:$P$100,5,FALSE)</f>
        <v>#N/A</v>
      </c>
      <c r="R982" s="16">
        <f>VLOOKUP(CONCATENATE($M982,$N982),Curriculos!$A$2:$J$332,8,FALSE)</f>
        <v>60</v>
      </c>
      <c r="S982" s="17"/>
      <c r="T982" s="17" t="s">
        <v>40</v>
      </c>
      <c r="U982" s="16" t="str">
        <f>VLOOKUP(CONCATENATE($M982,$N982),Curriculos!$A$2:$J$332,10,FALSE)</f>
        <v>DCET</v>
      </c>
      <c r="V982" s="15" t="e">
        <f>VLOOKUP(CONCATENATE($M982,$N982,$T982),Oferta!$B$2:$R$360,17,FALSE)</f>
        <v>#N/A</v>
      </c>
      <c r="W982" s="15" t="e">
        <f>VLOOKUP(CONCATENATE($M982,$N982,$T982),Oferta!$B$2:$Q$360,12,FALSE)</f>
        <v>#N/A</v>
      </c>
      <c r="X982" s="17">
        <v>1</v>
      </c>
      <c r="Y982" s="18" t="e">
        <f>VLOOKUP(CONCATENATE($W982,$X982),Mtz_Horarios!$E$2:$H$92,2,FALSE)</f>
        <v>#N/A</v>
      </c>
      <c r="Z982" s="18" t="e">
        <f>VLOOKUP(CONCATENATE($W982,$X982),Mtz_Horarios!$E$2:$H$92,3,FALSE)</f>
        <v>#N/A</v>
      </c>
      <c r="AA982" s="19" t="e">
        <f>VLOOKUP(CONCATENATE($W982,$X982),Mtz_Horarios!$E$2:$H$92,4,FALSE)</f>
        <v>#N/A</v>
      </c>
      <c r="AB982" s="15" t="e">
        <f>VLOOKUP(CONCATENATE($M982,$N982,$T982),Oferta!$B$2:$Q$360,16,FALSE)</f>
        <v>#N/A</v>
      </c>
      <c r="AC982" s="15" t="e">
        <f>VLOOKUP(CONCATENATE($M982,$N982,$T982),Oferta!$B$2:$Q$360,15,FALSE)</f>
        <v>#N/A</v>
      </c>
      <c r="AI982" s="5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12"/>
      <c r="AW982" s="12"/>
    </row>
    <row r="983" spans="1:49" ht="15" hidden="1" customHeight="1">
      <c r="A983" s="12"/>
      <c r="B983" s="12"/>
      <c r="C983" s="12"/>
      <c r="D983" s="12"/>
      <c r="E983" s="12"/>
      <c r="F983" s="12"/>
      <c r="G983" s="12"/>
      <c r="H983" s="12" t="e">
        <f t="shared" si="12"/>
        <v>#N/A</v>
      </c>
      <c r="I983" s="12" t="e">
        <f>VLOOKUP(CONCATENATE(N983,T983),Simulador!$H$26:$H$33,1,FALSE)</f>
        <v>#N/A</v>
      </c>
      <c r="J983" s="12" t="e">
        <f t="shared" si="13"/>
        <v>#N/A</v>
      </c>
      <c r="K983" s="13" t="e">
        <f t="shared" si="14"/>
        <v>#N/A</v>
      </c>
      <c r="L983" s="12" t="e">
        <f t="shared" si="15"/>
        <v>#N/A</v>
      </c>
      <c r="M983" s="14" t="s">
        <v>22</v>
      </c>
      <c r="N983" s="3" t="s">
        <v>23</v>
      </c>
      <c r="O983" s="15" t="str">
        <f>VLOOKUP(CONCATENATE($M983,$N983),Curriculos!$A$2:$J$332,4,FALSE)</f>
        <v>FUNDAMENTOS MATEMÁTICOS</v>
      </c>
      <c r="P983" s="16" t="str">
        <f>VLOOKUP(CONCATENATE($M983,$N983),Curriculos!$A$2:$J$332,5,FALSE)</f>
        <v>OB</v>
      </c>
      <c r="Q983" s="16" t="e">
        <f>VLOOKUP($N983,Oferta!$D$2:$P$100,5,FALSE)</f>
        <v>#N/A</v>
      </c>
      <c r="R983" s="16">
        <f>VLOOKUP(CONCATENATE($M983,$N983),Curriculos!$A$2:$J$332,8,FALSE)</f>
        <v>60</v>
      </c>
      <c r="S983" s="17"/>
      <c r="T983" s="17" t="s">
        <v>40</v>
      </c>
      <c r="U983" s="16" t="str">
        <f>VLOOKUP(CONCATENATE($M983,$N983),Curriculos!$A$2:$J$332,10,FALSE)</f>
        <v>DCET</v>
      </c>
      <c r="V983" s="15" t="e">
        <f>VLOOKUP(CONCATENATE($M983,$N983,$T983),Oferta!$B$2:$R$360,17,FALSE)</f>
        <v>#N/A</v>
      </c>
      <c r="W983" s="15" t="e">
        <f>VLOOKUP(CONCATENATE($M983,$N983,$T983),Oferta!$B$2:$Q$360,12,FALSE)</f>
        <v>#N/A</v>
      </c>
      <c r="X983" s="17">
        <v>2</v>
      </c>
      <c r="Y983" s="18" t="e">
        <f>VLOOKUP(CONCATENATE($W983,$X983),Mtz_Horarios!$E$2:$H$92,2,FALSE)</f>
        <v>#N/A</v>
      </c>
      <c r="Z983" s="18" t="e">
        <f>VLOOKUP(CONCATENATE($W983,$X983),Mtz_Horarios!$E$2:$H$92,3,FALSE)</f>
        <v>#N/A</v>
      </c>
      <c r="AA983" s="19" t="e">
        <f>VLOOKUP(CONCATENATE($W983,$X983),Mtz_Horarios!$E$2:$H$92,4,FALSE)</f>
        <v>#N/A</v>
      </c>
      <c r="AB983" s="15" t="e">
        <f>VLOOKUP(CONCATENATE($M983,$N983,$T983),Oferta!$B$2:$Q$360,16,FALSE)</f>
        <v>#N/A</v>
      </c>
      <c r="AC983" s="15" t="e">
        <f>VLOOKUP(CONCATENATE($M983,$N983,$T983),Oferta!$B$2:$Q$360,15,FALSE)</f>
        <v>#N/A</v>
      </c>
      <c r="AI983" s="5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12"/>
      <c r="AW983" s="12"/>
    </row>
    <row r="984" spans="1:49" ht="15" hidden="1" customHeight="1">
      <c r="A984" s="12"/>
      <c r="B984" s="12"/>
      <c r="C984" s="12"/>
      <c r="D984" s="12"/>
      <c r="E984" s="12"/>
      <c r="F984" s="12"/>
      <c r="G984" s="12"/>
      <c r="H984" s="12" t="e">
        <f t="shared" si="12"/>
        <v>#N/A</v>
      </c>
      <c r="I984" s="12" t="e">
        <f>VLOOKUP(CONCATENATE(N984,T984),Simulador!$H$26:$H$33,1,FALSE)</f>
        <v>#N/A</v>
      </c>
      <c r="J984" s="12" t="e">
        <f t="shared" si="13"/>
        <v>#N/A</v>
      </c>
      <c r="K984" s="13" t="e">
        <f t="shared" si="14"/>
        <v>#N/A</v>
      </c>
      <c r="L984" s="12" t="e">
        <f t="shared" si="15"/>
        <v>#N/A</v>
      </c>
      <c r="M984" s="14" t="s">
        <v>22</v>
      </c>
      <c r="N984" s="3" t="s">
        <v>23</v>
      </c>
      <c r="O984" s="15" t="str">
        <f>VLOOKUP(CONCATENATE($M984,$N984),Curriculos!$A$2:$J$332,4,FALSE)</f>
        <v>FUNDAMENTOS MATEMÁTICOS</v>
      </c>
      <c r="P984" s="16" t="str">
        <f>VLOOKUP(CONCATENATE($M984,$N984),Curriculos!$A$2:$J$332,5,FALSE)</f>
        <v>OB</v>
      </c>
      <c r="Q984" s="16" t="e">
        <f>VLOOKUP($N984,Oferta!$D$2:$P$100,5,FALSE)</f>
        <v>#N/A</v>
      </c>
      <c r="R984" s="16">
        <f>VLOOKUP(CONCATENATE($M984,$N984),Curriculos!$A$2:$J$332,8,FALSE)</f>
        <v>60</v>
      </c>
      <c r="S984" s="17"/>
      <c r="T984" s="17" t="s">
        <v>40</v>
      </c>
      <c r="U984" s="16" t="str">
        <f>VLOOKUP(CONCATENATE($M984,$N984),Curriculos!$A$2:$J$332,10,FALSE)</f>
        <v>DCET</v>
      </c>
      <c r="V984" s="15" t="e">
        <f>VLOOKUP(CONCATENATE($M984,$N984,$T984),Oferta!$B$2:$R$360,17,FALSE)</f>
        <v>#N/A</v>
      </c>
      <c r="W984" s="15" t="e">
        <f>VLOOKUP(CONCATENATE($M984,$N984,$T984),Oferta!$B$2:$Q$360,12,FALSE)</f>
        <v>#N/A</v>
      </c>
      <c r="X984" s="17">
        <v>3</v>
      </c>
      <c r="Y984" s="18" t="e">
        <f>VLOOKUP(CONCATENATE($W984,$X984),Mtz_Horarios!$E$2:$H$92,2,FALSE)</f>
        <v>#N/A</v>
      </c>
      <c r="Z984" s="18" t="e">
        <f>VLOOKUP(CONCATENATE($W984,$X984),Mtz_Horarios!$E$2:$H$92,3,FALSE)</f>
        <v>#N/A</v>
      </c>
      <c r="AA984" s="19" t="e">
        <f>VLOOKUP(CONCATENATE($W984,$X984),Mtz_Horarios!$E$2:$H$92,4,FALSE)</f>
        <v>#N/A</v>
      </c>
      <c r="AB984" s="15" t="e">
        <f>VLOOKUP(CONCATENATE($M984,$N984,$T984),Oferta!$B$2:$Q$360,16,FALSE)</f>
        <v>#N/A</v>
      </c>
      <c r="AC984" s="15" t="e">
        <f>VLOOKUP(CONCATENATE($M984,$N984,$T984),Oferta!$B$2:$Q$360,15,FALSE)</f>
        <v>#N/A</v>
      </c>
      <c r="AI984" s="5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12"/>
      <c r="AW984" s="12"/>
    </row>
    <row r="985" spans="1:49" ht="15" hidden="1" customHeight="1">
      <c r="A985" s="12"/>
      <c r="B985" s="12"/>
      <c r="C985" s="12"/>
      <c r="D985" s="12"/>
      <c r="E985" s="12"/>
      <c r="F985" s="12"/>
      <c r="G985" s="12"/>
      <c r="H985" s="12" t="e">
        <f t="shared" si="12"/>
        <v>#N/A</v>
      </c>
      <c r="I985" s="12" t="e">
        <f>VLOOKUP(CONCATENATE(N985,T985),Simulador!$H$26:$H$33,1,FALSE)</f>
        <v>#N/A</v>
      </c>
      <c r="J985" s="12" t="e">
        <f t="shared" si="13"/>
        <v>#N/A</v>
      </c>
      <c r="K985" s="13" t="e">
        <f t="shared" si="14"/>
        <v>#N/A</v>
      </c>
      <c r="L985" s="12" t="e">
        <f t="shared" si="15"/>
        <v>#N/A</v>
      </c>
      <c r="M985" s="14" t="s">
        <v>22</v>
      </c>
      <c r="N985" s="3" t="s">
        <v>23</v>
      </c>
      <c r="O985" s="15" t="str">
        <f>VLOOKUP(CONCATENATE($M985,$N985),Curriculos!$A$2:$J$332,4,FALSE)</f>
        <v>FUNDAMENTOS MATEMÁTICOS</v>
      </c>
      <c r="P985" s="16" t="str">
        <f>VLOOKUP(CONCATENATE($M985,$N985),Curriculos!$A$2:$J$332,5,FALSE)</f>
        <v>OB</v>
      </c>
      <c r="Q985" s="16" t="e">
        <f>VLOOKUP($N985,Oferta!$D$2:$P$100,5,FALSE)</f>
        <v>#N/A</v>
      </c>
      <c r="R985" s="16">
        <f>VLOOKUP(CONCATENATE($M985,$N985),Curriculos!$A$2:$J$332,8,FALSE)</f>
        <v>60</v>
      </c>
      <c r="S985" s="17"/>
      <c r="T985" s="17" t="s">
        <v>40</v>
      </c>
      <c r="U985" s="16" t="str">
        <f>VLOOKUP(CONCATENATE($M985,$N985),Curriculos!$A$2:$J$332,10,FALSE)</f>
        <v>DCET</v>
      </c>
      <c r="V985" s="15" t="e">
        <f>VLOOKUP(CONCATENATE($M985,$N985,$T985),Oferta!$B$2:$R$360,17,FALSE)</f>
        <v>#N/A</v>
      </c>
      <c r="W985" s="15" t="e">
        <f>VLOOKUP(CONCATENATE($M985,$N985,$T985),Oferta!$B$2:$Q$360,12,FALSE)</f>
        <v>#N/A</v>
      </c>
      <c r="X985" s="17">
        <v>4</v>
      </c>
      <c r="Y985" s="18" t="e">
        <f>VLOOKUP(CONCATENATE($W985,$X985),Mtz_Horarios!$E$2:$H$92,2,FALSE)</f>
        <v>#N/A</v>
      </c>
      <c r="Z985" s="18" t="e">
        <f>VLOOKUP(CONCATENATE($W985,$X985),Mtz_Horarios!$E$2:$H$92,3,FALSE)</f>
        <v>#N/A</v>
      </c>
      <c r="AA985" s="19" t="e">
        <f>VLOOKUP(CONCATENATE($W985,$X985),Mtz_Horarios!$E$2:$H$92,4,FALSE)</f>
        <v>#N/A</v>
      </c>
      <c r="AB985" s="15" t="e">
        <f>VLOOKUP(CONCATENATE($M985,$N985,$T985),Oferta!$B$2:$Q$360,16,FALSE)</f>
        <v>#N/A</v>
      </c>
      <c r="AC985" s="15" t="e">
        <f>VLOOKUP(CONCATENATE($M985,$N985,$T985),Oferta!$B$2:$Q$360,15,FALSE)</f>
        <v>#N/A</v>
      </c>
      <c r="AI985" s="5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12"/>
      <c r="AW985" s="12"/>
    </row>
    <row r="986" spans="1:49" ht="15" customHeight="1">
      <c r="A986" s="12"/>
      <c r="B986" s="12"/>
      <c r="C986" s="12"/>
      <c r="D986" s="12"/>
      <c r="E986" s="12"/>
      <c r="F986" s="12"/>
      <c r="G986" s="12"/>
      <c r="H986" s="12" t="e">
        <f t="shared" si="12"/>
        <v>#N/A</v>
      </c>
      <c r="I986" s="12" t="e">
        <f>VLOOKUP(CONCATENATE(N986,T986),Simulador!$H$26:$H$33,1,FALSE)</f>
        <v>#N/A</v>
      </c>
      <c r="J986" s="12" t="e">
        <f t="shared" si="13"/>
        <v>#N/A</v>
      </c>
      <c r="K986" s="13" t="e">
        <f t="shared" si="14"/>
        <v>#N/A</v>
      </c>
      <c r="L986" s="12" t="e">
        <f t="shared" si="15"/>
        <v>#N/A</v>
      </c>
      <c r="M986" s="14" t="s">
        <v>31</v>
      </c>
      <c r="N986" s="3" t="s">
        <v>123</v>
      </c>
      <c r="O986" s="15" t="str">
        <f>VLOOKUP(CONCATENATE($M986,$N986),Curriculos!$A$2:$J$332,4,FALSE)</f>
        <v>GEOGRAFIA ECONÔMICA</v>
      </c>
      <c r="P986" s="16" t="str">
        <f>VLOOKUP(CONCATENATE($M986,$N986),Curriculos!$A$2:$J$332,5,FALSE)</f>
        <v>OP</v>
      </c>
      <c r="Q986" s="16" t="e">
        <f>VLOOKUP($N986,Oferta!$D$2:$P$100,5,FALSE)</f>
        <v>#N/A</v>
      </c>
      <c r="R986" s="16">
        <f>VLOOKUP(CONCATENATE($M986,$N986),Curriculos!$A$2:$J$332,8,FALSE)</f>
        <v>60</v>
      </c>
      <c r="S986" s="17"/>
      <c r="T986" s="17" t="s">
        <v>24</v>
      </c>
      <c r="U986" s="16" t="str">
        <f>VLOOKUP(CONCATENATE($M986,$N986),Curriculos!$A$2:$J$332,10,FALSE)</f>
        <v>DCEC</v>
      </c>
      <c r="V986" s="15" t="e">
        <f>VLOOKUP(CONCATENATE($M986,$N986,$T986),Oferta!$B$2:$R$360,17,FALSE)</f>
        <v>#N/A</v>
      </c>
      <c r="W986" s="15" t="e">
        <f>VLOOKUP(CONCATENATE($M986,$N986,$T986),Oferta!$B$2:$Q$360,12,FALSE)</f>
        <v>#N/A</v>
      </c>
      <c r="X986" s="17">
        <v>1</v>
      </c>
      <c r="Y986" s="18" t="e">
        <f>VLOOKUP(CONCATENATE($W986,$X986),Mtz_Horarios!$E$2:$H$92,2,FALSE)</f>
        <v>#N/A</v>
      </c>
      <c r="Z986" s="18" t="e">
        <f>VLOOKUP(CONCATENATE($W986,$X986),Mtz_Horarios!$E$2:$H$92,3,FALSE)</f>
        <v>#N/A</v>
      </c>
      <c r="AA986" s="19" t="e">
        <f>VLOOKUP(CONCATENATE($W986,$X986),Mtz_Horarios!$E$2:$H$92,4,FALSE)</f>
        <v>#N/A</v>
      </c>
      <c r="AB986" s="15" t="e">
        <f>VLOOKUP(CONCATENATE($M986,$N986,$T986),Oferta!$B$2:$Q$360,16,FALSE)</f>
        <v>#N/A</v>
      </c>
      <c r="AC986" s="15" t="e">
        <f>VLOOKUP(CONCATENATE($M986,$N986,$T986),Oferta!$B$2:$Q$360,15,FALSE)</f>
        <v>#N/A</v>
      </c>
      <c r="AI986" s="5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12"/>
      <c r="AW986" s="12"/>
    </row>
    <row r="987" spans="1:49" ht="15" customHeight="1">
      <c r="A987" s="12"/>
      <c r="B987" s="12"/>
      <c r="C987" s="12"/>
      <c r="D987" s="12"/>
      <c r="E987" s="12"/>
      <c r="F987" s="12"/>
      <c r="G987" s="12"/>
      <c r="H987" s="12" t="e">
        <f t="shared" si="12"/>
        <v>#N/A</v>
      </c>
      <c r="I987" s="12" t="e">
        <f>VLOOKUP(CONCATENATE(N987,T987),Simulador!$H$26:$H$33,1,FALSE)</f>
        <v>#N/A</v>
      </c>
      <c r="J987" s="12" t="e">
        <f t="shared" si="13"/>
        <v>#N/A</v>
      </c>
      <c r="K987" s="13" t="e">
        <f t="shared" si="14"/>
        <v>#N/A</v>
      </c>
      <c r="L987" s="12" t="e">
        <f t="shared" si="15"/>
        <v>#N/A</v>
      </c>
      <c r="M987" s="14" t="s">
        <v>31</v>
      </c>
      <c r="N987" s="3" t="s">
        <v>123</v>
      </c>
      <c r="O987" s="15" t="str">
        <f>VLOOKUP(CONCATENATE($M987,$N987),Curriculos!$A$2:$J$332,4,FALSE)</f>
        <v>GEOGRAFIA ECONÔMICA</v>
      </c>
      <c r="P987" s="16" t="str">
        <f>VLOOKUP(CONCATENATE($M987,$N987),Curriculos!$A$2:$J$332,5,FALSE)</f>
        <v>OP</v>
      </c>
      <c r="Q987" s="16" t="e">
        <f>VLOOKUP($N987,Oferta!$D$2:$P$100,5,FALSE)</f>
        <v>#N/A</v>
      </c>
      <c r="R987" s="16">
        <f>VLOOKUP(CONCATENATE($M987,$N987),Curriculos!$A$2:$J$332,8,FALSE)</f>
        <v>60</v>
      </c>
      <c r="S987" s="17"/>
      <c r="T987" s="17" t="s">
        <v>24</v>
      </c>
      <c r="U987" s="16" t="str">
        <f>VLOOKUP(CONCATENATE($M987,$N987),Curriculos!$A$2:$J$332,10,FALSE)</f>
        <v>DCEC</v>
      </c>
      <c r="V987" s="15" t="e">
        <f>VLOOKUP(CONCATENATE($M987,$N987,$T987),Oferta!$B$2:$R$360,17,FALSE)</f>
        <v>#N/A</v>
      </c>
      <c r="W987" s="15" t="e">
        <f>VLOOKUP(CONCATENATE($M987,$N987,$T987),Oferta!$B$2:$Q$360,12,FALSE)</f>
        <v>#N/A</v>
      </c>
      <c r="X987" s="17">
        <v>2</v>
      </c>
      <c r="Y987" s="18" t="e">
        <f>VLOOKUP(CONCATENATE($W987,$X987),Mtz_Horarios!$E$2:$H$92,2,FALSE)</f>
        <v>#N/A</v>
      </c>
      <c r="Z987" s="18" t="e">
        <f>VLOOKUP(CONCATENATE($W987,$X987),Mtz_Horarios!$E$2:$H$92,3,FALSE)</f>
        <v>#N/A</v>
      </c>
      <c r="AA987" s="19" t="e">
        <f>VLOOKUP(CONCATENATE($W987,$X987),Mtz_Horarios!$E$2:$H$92,4,FALSE)</f>
        <v>#N/A</v>
      </c>
      <c r="AB987" s="15" t="e">
        <f>VLOOKUP(CONCATENATE($M987,$N987,$T987),Oferta!$B$2:$Q$360,16,FALSE)</f>
        <v>#N/A</v>
      </c>
      <c r="AC987" s="15" t="e">
        <f>VLOOKUP(CONCATENATE($M987,$N987,$T987),Oferta!$B$2:$Q$360,15,FALSE)</f>
        <v>#N/A</v>
      </c>
      <c r="AI987" s="5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12"/>
      <c r="AW987" s="12"/>
    </row>
    <row r="988" spans="1:49" ht="15" customHeight="1">
      <c r="A988" s="12"/>
      <c r="B988" s="12"/>
      <c r="C988" s="12"/>
      <c r="D988" s="12"/>
      <c r="E988" s="12"/>
      <c r="F988" s="12"/>
      <c r="G988" s="12"/>
      <c r="H988" s="12" t="e">
        <f t="shared" si="12"/>
        <v>#N/A</v>
      </c>
      <c r="I988" s="12" t="e">
        <f>VLOOKUP(CONCATENATE(N988,T988),Simulador!$H$26:$H$33,1,FALSE)</f>
        <v>#N/A</v>
      </c>
      <c r="J988" s="12" t="e">
        <f t="shared" si="13"/>
        <v>#N/A</v>
      </c>
      <c r="K988" s="13" t="e">
        <f t="shared" si="14"/>
        <v>#N/A</v>
      </c>
      <c r="L988" s="12" t="e">
        <f t="shared" si="15"/>
        <v>#N/A</v>
      </c>
      <c r="M988" s="14" t="s">
        <v>31</v>
      </c>
      <c r="N988" s="3" t="s">
        <v>123</v>
      </c>
      <c r="O988" s="15" t="str">
        <f>VLOOKUP(CONCATENATE($M988,$N988),Curriculos!$A$2:$J$332,4,FALSE)</f>
        <v>GEOGRAFIA ECONÔMICA</v>
      </c>
      <c r="P988" s="16" t="str">
        <f>VLOOKUP(CONCATENATE($M988,$N988),Curriculos!$A$2:$J$332,5,FALSE)</f>
        <v>OP</v>
      </c>
      <c r="Q988" s="16" t="e">
        <f>VLOOKUP($N988,Oferta!$D$2:$P$100,5,FALSE)</f>
        <v>#N/A</v>
      </c>
      <c r="R988" s="16">
        <f>VLOOKUP(CONCATENATE($M988,$N988),Curriculos!$A$2:$J$332,8,FALSE)</f>
        <v>60</v>
      </c>
      <c r="S988" s="17"/>
      <c r="T988" s="17" t="s">
        <v>24</v>
      </c>
      <c r="U988" s="16" t="str">
        <f>VLOOKUP(CONCATENATE($M988,$N988),Curriculos!$A$2:$J$332,10,FALSE)</f>
        <v>DCEC</v>
      </c>
      <c r="V988" s="15" t="e">
        <f>VLOOKUP(CONCATENATE($M988,$N988,$T988),Oferta!$B$2:$R$360,17,FALSE)</f>
        <v>#N/A</v>
      </c>
      <c r="W988" s="15" t="e">
        <f>VLOOKUP(CONCATENATE($M988,$N988,$T988),Oferta!$B$2:$Q$360,12,FALSE)</f>
        <v>#N/A</v>
      </c>
      <c r="X988" s="17">
        <v>3</v>
      </c>
      <c r="Y988" s="18" t="e">
        <f>VLOOKUP(CONCATENATE($W988,$X988),Mtz_Horarios!$E$2:$H$92,2,FALSE)</f>
        <v>#N/A</v>
      </c>
      <c r="Z988" s="18" t="e">
        <f>VLOOKUP(CONCATENATE($W988,$X988),Mtz_Horarios!$E$2:$H$92,3,FALSE)</f>
        <v>#N/A</v>
      </c>
      <c r="AA988" s="19" t="e">
        <f>VLOOKUP(CONCATENATE($W988,$X988),Mtz_Horarios!$E$2:$H$92,4,FALSE)</f>
        <v>#N/A</v>
      </c>
      <c r="AB988" s="15" t="e">
        <f>VLOOKUP(CONCATENATE($M988,$N988,$T988),Oferta!$B$2:$Q$360,16,FALSE)</f>
        <v>#N/A</v>
      </c>
      <c r="AC988" s="15" t="e">
        <f>VLOOKUP(CONCATENATE($M988,$N988,$T988),Oferta!$B$2:$Q$360,15,FALSE)</f>
        <v>#N/A</v>
      </c>
      <c r="AI988" s="5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12"/>
      <c r="AW988" s="12"/>
    </row>
    <row r="989" spans="1:49" ht="15" customHeight="1">
      <c r="A989" s="12"/>
      <c r="B989" s="12"/>
      <c r="C989" s="12"/>
      <c r="D989" s="12"/>
      <c r="E989" s="12"/>
      <c r="F989" s="12"/>
      <c r="G989" s="12"/>
      <c r="H989" s="12" t="e">
        <f t="shared" si="12"/>
        <v>#N/A</v>
      </c>
      <c r="I989" s="12" t="e">
        <f>VLOOKUP(CONCATENATE(N989,T989),Simulador!$H$26:$H$33,1,FALSE)</f>
        <v>#N/A</v>
      </c>
      <c r="J989" s="12" t="e">
        <f t="shared" si="13"/>
        <v>#N/A</v>
      </c>
      <c r="K989" s="13" t="e">
        <f t="shared" si="14"/>
        <v>#N/A</v>
      </c>
      <c r="L989" s="12" t="e">
        <f t="shared" si="15"/>
        <v>#N/A</v>
      </c>
      <c r="M989" s="14" t="s">
        <v>31</v>
      </c>
      <c r="N989" s="3" t="s">
        <v>123</v>
      </c>
      <c r="O989" s="15" t="str">
        <f>VLOOKUP(CONCATENATE($M989,$N989),Curriculos!$A$2:$J$332,4,FALSE)</f>
        <v>GEOGRAFIA ECONÔMICA</v>
      </c>
      <c r="P989" s="16" t="str">
        <f>VLOOKUP(CONCATENATE($M989,$N989),Curriculos!$A$2:$J$332,5,FALSE)</f>
        <v>OP</v>
      </c>
      <c r="Q989" s="16" t="e">
        <f>VLOOKUP($N989,Oferta!$D$2:$P$100,5,FALSE)</f>
        <v>#N/A</v>
      </c>
      <c r="R989" s="16">
        <f>VLOOKUP(CONCATENATE($M989,$N989),Curriculos!$A$2:$J$332,8,FALSE)</f>
        <v>60</v>
      </c>
      <c r="S989" s="17"/>
      <c r="T989" s="17" t="s">
        <v>24</v>
      </c>
      <c r="U989" s="16" t="str">
        <f>VLOOKUP(CONCATENATE($M989,$N989),Curriculos!$A$2:$J$332,10,FALSE)</f>
        <v>DCEC</v>
      </c>
      <c r="V989" s="15" t="e">
        <f>VLOOKUP(CONCATENATE($M989,$N989,$T989),Oferta!$B$2:$R$360,17,FALSE)</f>
        <v>#N/A</v>
      </c>
      <c r="W989" s="15" t="e">
        <f>VLOOKUP(CONCATENATE($M989,$N989,$T989),Oferta!$B$2:$Q$360,12,FALSE)</f>
        <v>#N/A</v>
      </c>
      <c r="X989" s="17">
        <v>4</v>
      </c>
      <c r="Y989" s="18" t="e">
        <f>VLOOKUP(CONCATENATE($W989,$X989),Mtz_Horarios!$E$2:$H$92,2,FALSE)</f>
        <v>#N/A</v>
      </c>
      <c r="Z989" s="18" t="e">
        <f>VLOOKUP(CONCATENATE($W989,$X989),Mtz_Horarios!$E$2:$H$92,3,FALSE)</f>
        <v>#N/A</v>
      </c>
      <c r="AA989" s="19" t="e">
        <f>VLOOKUP(CONCATENATE($W989,$X989),Mtz_Horarios!$E$2:$H$92,4,FALSE)</f>
        <v>#N/A</v>
      </c>
      <c r="AB989" s="15" t="e">
        <f>VLOOKUP(CONCATENATE($M989,$N989,$T989),Oferta!$B$2:$Q$360,16,FALSE)</f>
        <v>#N/A</v>
      </c>
      <c r="AC989" s="15" t="e">
        <f>VLOOKUP(CONCATENATE($M989,$N989,$T989),Oferta!$B$2:$Q$360,15,FALSE)</f>
        <v>#N/A</v>
      </c>
      <c r="AI989" s="5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12"/>
      <c r="AW989" s="12"/>
    </row>
    <row r="990" spans="1:49" ht="15" customHeight="1">
      <c r="A990" s="12"/>
      <c r="B990" s="12"/>
      <c r="C990" s="12"/>
      <c r="D990" s="12"/>
      <c r="E990" s="12"/>
      <c r="F990" s="12"/>
      <c r="G990" s="12"/>
      <c r="H990" s="12" t="e">
        <f t="shared" si="12"/>
        <v>#N/A</v>
      </c>
      <c r="I990" s="12" t="e">
        <f>VLOOKUP(CONCATENATE(N990,T990),Simulador!$H$26:$H$33,1,FALSE)</f>
        <v>#N/A</v>
      </c>
      <c r="J990" s="12" t="e">
        <f t="shared" si="13"/>
        <v>#N/A</v>
      </c>
      <c r="K990" s="13" t="e">
        <f t="shared" si="14"/>
        <v>#N/A</v>
      </c>
      <c r="L990" s="12" t="e">
        <f t="shared" si="15"/>
        <v>#N/A</v>
      </c>
      <c r="M990" s="14" t="s">
        <v>31</v>
      </c>
      <c r="N990" s="3" t="s">
        <v>123</v>
      </c>
      <c r="O990" s="20" t="str">
        <f>VLOOKUP(CONCATENATE($M990,$N990),Curriculos!$A$2:$J$332,4,FALSE)</f>
        <v>GEOGRAFIA ECONÔMICA</v>
      </c>
      <c r="P990" s="21" t="str">
        <f>VLOOKUP(CONCATENATE($M990,$N990),Curriculos!$A$2:$J$332,5,FALSE)</f>
        <v>OP</v>
      </c>
      <c r="Q990" s="21" t="e">
        <f>VLOOKUP($N990,Oferta!$D$2:$P$100,5,FALSE)</f>
        <v>#N/A</v>
      </c>
      <c r="R990" s="21">
        <f>VLOOKUP(CONCATENATE($M990,$N990),Curriculos!$A$2:$J$332,8,FALSE)</f>
        <v>60</v>
      </c>
      <c r="S990" s="5"/>
      <c r="T990" s="22" t="s">
        <v>29</v>
      </c>
      <c r="U990" s="21" t="str">
        <f>VLOOKUP(CONCATENATE($M990,$N990),Curriculos!$A$2:$J$332,10,FALSE)</f>
        <v>DCEC</v>
      </c>
      <c r="V990" s="20" t="e">
        <f>VLOOKUP(CONCATENATE($M990,$N990,$T990),Oferta!$B$2:$R$360,17,FALSE)</f>
        <v>#N/A</v>
      </c>
      <c r="W990" s="20" t="e">
        <f>VLOOKUP(CONCATENATE($M990,$N990,$T990),Oferta!$B$2:$Q$360,12,FALSE)</f>
        <v>#N/A</v>
      </c>
      <c r="X990" s="22">
        <v>1</v>
      </c>
      <c r="Y990" s="23" t="e">
        <f>VLOOKUP(CONCATENATE($W990,$X990),Mtz_Horarios!$E$2:$H$92,2,FALSE)</f>
        <v>#N/A</v>
      </c>
      <c r="Z990" s="23" t="e">
        <f>VLOOKUP(CONCATENATE($W990,$X990),Mtz_Horarios!$E$2:$H$92,3,FALSE)</f>
        <v>#N/A</v>
      </c>
      <c r="AA990" s="24" t="e">
        <f>VLOOKUP(CONCATENATE($W990,$X990),Mtz_Horarios!$E$2:$H$92,4,FALSE)</f>
        <v>#N/A</v>
      </c>
      <c r="AB990" s="20" t="e">
        <f>VLOOKUP(CONCATENATE($M990,$N990,$T990),Oferta!$B$2:$Q$360,16,FALSE)</f>
        <v>#N/A</v>
      </c>
      <c r="AC990" s="20" t="e">
        <f>VLOOKUP(CONCATENATE($M990,$N990,$T990),Oferta!$B$2:$Q$360,15,FALSE)</f>
        <v>#N/A</v>
      </c>
      <c r="AI990" s="5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12"/>
      <c r="AW990" s="12"/>
    </row>
    <row r="991" spans="1:49" ht="15" customHeight="1">
      <c r="A991" s="12"/>
      <c r="B991" s="12"/>
      <c r="C991" s="12"/>
      <c r="D991" s="12"/>
      <c r="E991" s="12"/>
      <c r="F991" s="12"/>
      <c r="G991" s="12"/>
      <c r="H991" s="12" t="e">
        <f t="shared" si="12"/>
        <v>#N/A</v>
      </c>
      <c r="I991" s="12" t="e">
        <f>VLOOKUP(CONCATENATE(N991,T991),Simulador!$H$26:$H$33,1,FALSE)</f>
        <v>#N/A</v>
      </c>
      <c r="J991" s="12" t="e">
        <f t="shared" si="13"/>
        <v>#N/A</v>
      </c>
      <c r="K991" s="13" t="e">
        <f t="shared" si="14"/>
        <v>#N/A</v>
      </c>
      <c r="L991" s="12" t="e">
        <f t="shared" si="15"/>
        <v>#N/A</v>
      </c>
      <c r="M991" s="14" t="s">
        <v>31</v>
      </c>
      <c r="N991" s="3" t="s">
        <v>123</v>
      </c>
      <c r="O991" s="20" t="str">
        <f>VLOOKUP(CONCATENATE($M991,$N991),Curriculos!$A$2:$J$332,4,FALSE)</f>
        <v>GEOGRAFIA ECONÔMICA</v>
      </c>
      <c r="P991" s="21" t="str">
        <f>VLOOKUP(CONCATENATE($M991,$N991),Curriculos!$A$2:$J$332,5,FALSE)</f>
        <v>OP</v>
      </c>
      <c r="Q991" s="21" t="e">
        <f>VLOOKUP($N991,Oferta!$D$2:$P$100,5,FALSE)</f>
        <v>#N/A</v>
      </c>
      <c r="R991" s="21">
        <f>VLOOKUP(CONCATENATE($M991,$N991),Curriculos!$A$2:$J$332,8,FALSE)</f>
        <v>60</v>
      </c>
      <c r="S991" s="5"/>
      <c r="T991" s="22" t="s">
        <v>29</v>
      </c>
      <c r="U991" s="21" t="str">
        <f>VLOOKUP(CONCATENATE($M991,$N991),Curriculos!$A$2:$J$332,10,FALSE)</f>
        <v>DCEC</v>
      </c>
      <c r="V991" s="20" t="e">
        <f>VLOOKUP(CONCATENATE($M991,$N991,$T991),Oferta!$B$2:$R$360,17,FALSE)</f>
        <v>#N/A</v>
      </c>
      <c r="W991" s="20" t="e">
        <f>VLOOKUP(CONCATENATE($M991,$N991,$T991),Oferta!$B$2:$Q$360,12,FALSE)</f>
        <v>#N/A</v>
      </c>
      <c r="X991" s="22">
        <v>2</v>
      </c>
      <c r="Y991" s="23" t="e">
        <f>VLOOKUP(CONCATENATE($W991,$X991),Mtz_Horarios!$E$2:$H$92,2,FALSE)</f>
        <v>#N/A</v>
      </c>
      <c r="Z991" s="23" t="e">
        <f>VLOOKUP(CONCATENATE($W991,$X991),Mtz_Horarios!$E$2:$H$92,3,FALSE)</f>
        <v>#N/A</v>
      </c>
      <c r="AA991" s="24" t="e">
        <f>VLOOKUP(CONCATENATE($W991,$X991),Mtz_Horarios!$E$2:$H$92,4,FALSE)</f>
        <v>#N/A</v>
      </c>
      <c r="AB991" s="20" t="e">
        <f>VLOOKUP(CONCATENATE($M991,$N991,$T991),Oferta!$B$2:$Q$360,16,FALSE)</f>
        <v>#N/A</v>
      </c>
      <c r="AC991" s="20" t="e">
        <f>VLOOKUP(CONCATENATE($M991,$N991,$T991),Oferta!$B$2:$Q$360,15,FALSE)</f>
        <v>#N/A</v>
      </c>
      <c r="AI991" s="5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12"/>
      <c r="AW991" s="12"/>
    </row>
    <row r="992" spans="1:49" ht="15" customHeight="1">
      <c r="A992" s="12"/>
      <c r="B992" s="12"/>
      <c r="C992" s="12"/>
      <c r="D992" s="12"/>
      <c r="E992" s="12"/>
      <c r="F992" s="12"/>
      <c r="G992" s="12"/>
      <c r="H992" s="12" t="e">
        <f t="shared" si="12"/>
        <v>#N/A</v>
      </c>
      <c r="I992" s="12" t="e">
        <f>VLOOKUP(CONCATENATE(N992,T992),Simulador!$H$26:$H$33,1,FALSE)</f>
        <v>#N/A</v>
      </c>
      <c r="J992" s="12" t="e">
        <f t="shared" si="13"/>
        <v>#N/A</v>
      </c>
      <c r="K992" s="13" t="e">
        <f t="shared" si="14"/>
        <v>#N/A</v>
      </c>
      <c r="L992" s="12" t="e">
        <f t="shared" si="15"/>
        <v>#N/A</v>
      </c>
      <c r="M992" s="14" t="s">
        <v>31</v>
      </c>
      <c r="N992" s="3" t="s">
        <v>123</v>
      </c>
      <c r="O992" s="20" t="str">
        <f>VLOOKUP(CONCATENATE($M992,$N992),Curriculos!$A$2:$J$332,4,FALSE)</f>
        <v>GEOGRAFIA ECONÔMICA</v>
      </c>
      <c r="P992" s="21" t="str">
        <f>VLOOKUP(CONCATENATE($M992,$N992),Curriculos!$A$2:$J$332,5,FALSE)</f>
        <v>OP</v>
      </c>
      <c r="Q992" s="21" t="e">
        <f>VLOOKUP($N992,Oferta!$D$2:$P$100,5,FALSE)</f>
        <v>#N/A</v>
      </c>
      <c r="R992" s="21">
        <f>VLOOKUP(CONCATENATE($M992,$N992),Curriculos!$A$2:$J$332,8,FALSE)</f>
        <v>60</v>
      </c>
      <c r="S992" s="5"/>
      <c r="T992" s="22" t="s">
        <v>29</v>
      </c>
      <c r="U992" s="21" t="str">
        <f>VLOOKUP(CONCATENATE($M992,$N992),Curriculos!$A$2:$J$332,10,FALSE)</f>
        <v>DCEC</v>
      </c>
      <c r="V992" s="20" t="e">
        <f>VLOOKUP(CONCATENATE($M992,$N992,$T992),Oferta!$B$2:$R$360,17,FALSE)</f>
        <v>#N/A</v>
      </c>
      <c r="W992" s="20" t="e">
        <f>VLOOKUP(CONCATENATE($M992,$N992,$T992),Oferta!$B$2:$Q$360,12,FALSE)</f>
        <v>#N/A</v>
      </c>
      <c r="X992" s="22">
        <v>3</v>
      </c>
      <c r="Y992" s="23" t="e">
        <f>VLOOKUP(CONCATENATE($W992,$X992),Mtz_Horarios!$E$2:$H$92,2,FALSE)</f>
        <v>#N/A</v>
      </c>
      <c r="Z992" s="23" t="e">
        <f>VLOOKUP(CONCATENATE($W992,$X992),Mtz_Horarios!$E$2:$H$92,3,FALSE)</f>
        <v>#N/A</v>
      </c>
      <c r="AA992" s="24" t="e">
        <f>VLOOKUP(CONCATENATE($W992,$X992),Mtz_Horarios!$E$2:$H$92,4,FALSE)</f>
        <v>#N/A</v>
      </c>
      <c r="AB992" s="20" t="e">
        <f>VLOOKUP(CONCATENATE($M992,$N992,$T992),Oferta!$B$2:$Q$360,16,FALSE)</f>
        <v>#N/A</v>
      </c>
      <c r="AC992" s="20" t="e">
        <f>VLOOKUP(CONCATENATE($M992,$N992,$T992),Oferta!$B$2:$Q$360,15,FALSE)</f>
        <v>#N/A</v>
      </c>
      <c r="AI992" s="5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12"/>
      <c r="AW992" s="12"/>
    </row>
    <row r="993" spans="1:49" ht="15" customHeight="1">
      <c r="A993" s="12"/>
      <c r="B993" s="12"/>
      <c r="C993" s="12"/>
      <c r="D993" s="12"/>
      <c r="E993" s="12"/>
      <c r="F993" s="12"/>
      <c r="G993" s="12"/>
      <c r="H993" s="12" t="e">
        <f t="shared" si="12"/>
        <v>#N/A</v>
      </c>
      <c r="I993" s="12" t="e">
        <f>VLOOKUP(CONCATENATE(N993,T993),Simulador!$H$26:$H$33,1,FALSE)</f>
        <v>#N/A</v>
      </c>
      <c r="J993" s="12" t="e">
        <f t="shared" si="13"/>
        <v>#N/A</v>
      </c>
      <c r="K993" s="13" t="e">
        <f t="shared" si="14"/>
        <v>#N/A</v>
      </c>
      <c r="L993" s="12" t="e">
        <f t="shared" si="15"/>
        <v>#N/A</v>
      </c>
      <c r="M993" s="14" t="s">
        <v>31</v>
      </c>
      <c r="N993" s="3" t="s">
        <v>123</v>
      </c>
      <c r="O993" s="20" t="str">
        <f>VLOOKUP(CONCATENATE($M993,$N993),Curriculos!$A$2:$J$332,4,FALSE)</f>
        <v>GEOGRAFIA ECONÔMICA</v>
      </c>
      <c r="P993" s="21" t="str">
        <f>VLOOKUP(CONCATENATE($M993,$N993),Curriculos!$A$2:$J$332,5,FALSE)</f>
        <v>OP</v>
      </c>
      <c r="Q993" s="21" t="e">
        <f>VLOOKUP($N993,Oferta!$D$2:$P$100,5,FALSE)</f>
        <v>#N/A</v>
      </c>
      <c r="R993" s="21">
        <f>VLOOKUP(CONCATENATE($M993,$N993),Curriculos!$A$2:$J$332,8,FALSE)</f>
        <v>60</v>
      </c>
      <c r="S993" s="5"/>
      <c r="T993" s="22" t="s">
        <v>29</v>
      </c>
      <c r="U993" s="21" t="str">
        <f>VLOOKUP(CONCATENATE($M993,$N993),Curriculos!$A$2:$J$332,10,FALSE)</f>
        <v>DCEC</v>
      </c>
      <c r="V993" s="20" t="e">
        <f>VLOOKUP(CONCATENATE($M993,$N993,$T993),Oferta!$B$2:$R$360,17,FALSE)</f>
        <v>#N/A</v>
      </c>
      <c r="W993" s="20" t="e">
        <f>VLOOKUP(CONCATENATE($M993,$N993,$T993),Oferta!$B$2:$Q$360,12,FALSE)</f>
        <v>#N/A</v>
      </c>
      <c r="X993" s="22">
        <v>4</v>
      </c>
      <c r="Y993" s="23" t="e">
        <f>VLOOKUP(CONCATENATE($W993,$X993),Mtz_Horarios!$E$2:$H$92,2,FALSE)</f>
        <v>#N/A</v>
      </c>
      <c r="Z993" s="23" t="e">
        <f>VLOOKUP(CONCATENATE($W993,$X993),Mtz_Horarios!$E$2:$H$92,3,FALSE)</f>
        <v>#N/A</v>
      </c>
      <c r="AA993" s="24" t="e">
        <f>VLOOKUP(CONCATENATE($W993,$X993),Mtz_Horarios!$E$2:$H$92,4,FALSE)</f>
        <v>#N/A</v>
      </c>
      <c r="AB993" s="20" t="e">
        <f>VLOOKUP(CONCATENATE($M993,$N993,$T993),Oferta!$B$2:$Q$360,16,FALSE)</f>
        <v>#N/A</v>
      </c>
      <c r="AC993" s="20" t="e">
        <f>VLOOKUP(CONCATENATE($M993,$N993,$T993),Oferta!$B$2:$Q$360,15,FALSE)</f>
        <v>#N/A</v>
      </c>
      <c r="AI993" s="5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12"/>
      <c r="AW993" s="12"/>
    </row>
    <row r="994" spans="1:49" ht="15" customHeight="1">
      <c r="A994" s="12"/>
      <c r="B994" s="12"/>
      <c r="C994" s="12"/>
      <c r="D994" s="12"/>
      <c r="E994" s="12"/>
      <c r="F994" s="12"/>
      <c r="G994" s="12"/>
      <c r="H994" s="12" t="e">
        <f t="shared" si="12"/>
        <v>#N/A</v>
      </c>
      <c r="I994" s="12" t="e">
        <f>VLOOKUP(CONCATENATE(N994,T994),Simulador!$H$26:$H$33,1,FALSE)</f>
        <v>#N/A</v>
      </c>
      <c r="J994" s="12" t="e">
        <f t="shared" si="13"/>
        <v>#N/A</v>
      </c>
      <c r="K994" s="13" t="e">
        <f t="shared" si="14"/>
        <v>#N/A</v>
      </c>
      <c r="L994" s="12" t="e">
        <f t="shared" si="15"/>
        <v>#N/A</v>
      </c>
      <c r="M994" s="14" t="s">
        <v>25</v>
      </c>
      <c r="N994" s="3" t="s">
        <v>123</v>
      </c>
      <c r="O994" s="20" t="str">
        <f>VLOOKUP(CONCATENATE($M994,$N994),Curriculos!$A$2:$J$332,4,FALSE)</f>
        <v>GEOGRAFIA ECONÔMICA</v>
      </c>
      <c r="P994" s="21" t="str">
        <f>VLOOKUP(CONCATENATE($M994,$N994),Curriculos!$A$2:$J$332,5,FALSE)</f>
        <v>OP</v>
      </c>
      <c r="Q994" s="21" t="e">
        <f>VLOOKUP($N994,Oferta!$D$2:$P$100,5,FALSE)</f>
        <v>#N/A</v>
      </c>
      <c r="R994" s="21">
        <f>VLOOKUP(CONCATENATE($M994,$N994),Curriculos!$A$2:$J$332,8,FALSE)</f>
        <v>60</v>
      </c>
      <c r="S994" s="5"/>
      <c r="T994" s="22" t="s">
        <v>29</v>
      </c>
      <c r="U994" s="21" t="str">
        <f>VLOOKUP(CONCATENATE($M994,$N994),Curriculos!$A$2:$J$332,10,FALSE)</f>
        <v>DCEC</v>
      </c>
      <c r="V994" s="20" t="e">
        <f>VLOOKUP(CONCATENATE($M994,$N994,$T994),Oferta!$B$2:$R$360,17,FALSE)</f>
        <v>#N/A</v>
      </c>
      <c r="W994" s="20" t="e">
        <f>VLOOKUP(CONCATENATE($M994,$N994,$T994),Oferta!$B$2:$Q$360,12,FALSE)</f>
        <v>#N/A</v>
      </c>
      <c r="X994" s="22">
        <v>1</v>
      </c>
      <c r="Y994" s="23" t="e">
        <f>VLOOKUP(CONCATENATE($W994,$X994),Mtz_Horarios!$E$2:$H$92,2,FALSE)</f>
        <v>#N/A</v>
      </c>
      <c r="Z994" s="23" t="e">
        <f>VLOOKUP(CONCATENATE($W994,$X994),Mtz_Horarios!$E$2:$H$92,3,FALSE)</f>
        <v>#N/A</v>
      </c>
      <c r="AA994" s="24" t="e">
        <f>VLOOKUP(CONCATENATE($W994,$X994),Mtz_Horarios!$E$2:$H$92,4,FALSE)</f>
        <v>#N/A</v>
      </c>
      <c r="AB994" s="20" t="e">
        <f>VLOOKUP(CONCATENATE($M994,$N994,$T994),Oferta!$B$2:$Q$360,16,FALSE)</f>
        <v>#N/A</v>
      </c>
      <c r="AC994" s="20" t="e">
        <f>VLOOKUP(CONCATENATE($M994,$N994,$T994),Oferta!$B$2:$Q$360,15,FALSE)</f>
        <v>#N/A</v>
      </c>
      <c r="AI994" s="5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12"/>
      <c r="AW994" s="12"/>
    </row>
    <row r="995" spans="1:49" ht="15" customHeight="1">
      <c r="A995" s="12"/>
      <c r="B995" s="12"/>
      <c r="C995" s="12"/>
      <c r="D995" s="12"/>
      <c r="E995" s="12"/>
      <c r="F995" s="12"/>
      <c r="G995" s="12"/>
      <c r="H995" s="12" t="e">
        <f t="shared" si="12"/>
        <v>#N/A</v>
      </c>
      <c r="I995" s="12" t="e">
        <f>VLOOKUP(CONCATENATE(N995,T995),Simulador!$H$26:$H$33,1,FALSE)</f>
        <v>#N/A</v>
      </c>
      <c r="J995" s="12" t="e">
        <f t="shared" si="13"/>
        <v>#N/A</v>
      </c>
      <c r="K995" s="13" t="e">
        <f t="shared" si="14"/>
        <v>#N/A</v>
      </c>
      <c r="L995" s="12" t="e">
        <f t="shared" si="15"/>
        <v>#N/A</v>
      </c>
      <c r="M995" s="14" t="s">
        <v>25</v>
      </c>
      <c r="N995" s="3" t="s">
        <v>123</v>
      </c>
      <c r="O995" s="20" t="str">
        <f>VLOOKUP(CONCATENATE($M995,$N995),Curriculos!$A$2:$J$332,4,FALSE)</f>
        <v>GEOGRAFIA ECONÔMICA</v>
      </c>
      <c r="P995" s="21" t="str">
        <f>VLOOKUP(CONCATENATE($M995,$N995),Curriculos!$A$2:$J$332,5,FALSE)</f>
        <v>OP</v>
      </c>
      <c r="Q995" s="21" t="e">
        <f>VLOOKUP($N995,Oferta!$D$2:$P$100,5,FALSE)</f>
        <v>#N/A</v>
      </c>
      <c r="R995" s="21">
        <f>VLOOKUP(CONCATENATE($M995,$N995),Curriculos!$A$2:$J$332,8,FALSE)</f>
        <v>60</v>
      </c>
      <c r="S995" s="5"/>
      <c r="T995" s="22" t="s">
        <v>29</v>
      </c>
      <c r="U995" s="21" t="str">
        <f>VLOOKUP(CONCATENATE($M995,$N995),Curriculos!$A$2:$J$332,10,FALSE)</f>
        <v>DCEC</v>
      </c>
      <c r="V995" s="20" t="e">
        <f>VLOOKUP(CONCATENATE($M995,$N995,$T995),Oferta!$B$2:$R$360,17,FALSE)</f>
        <v>#N/A</v>
      </c>
      <c r="W995" s="20" t="e">
        <f>VLOOKUP(CONCATENATE($M995,$N995,$T995),Oferta!$B$2:$Q$360,12,FALSE)</f>
        <v>#N/A</v>
      </c>
      <c r="X995" s="22">
        <v>2</v>
      </c>
      <c r="Y995" s="23" t="e">
        <f>VLOOKUP(CONCATENATE($W995,$X995),Mtz_Horarios!$E$2:$H$92,2,FALSE)</f>
        <v>#N/A</v>
      </c>
      <c r="Z995" s="23" t="e">
        <f>VLOOKUP(CONCATENATE($W995,$X995),Mtz_Horarios!$E$2:$H$92,3,FALSE)</f>
        <v>#N/A</v>
      </c>
      <c r="AA995" s="24" t="e">
        <f>VLOOKUP(CONCATENATE($W995,$X995),Mtz_Horarios!$E$2:$H$92,4,FALSE)</f>
        <v>#N/A</v>
      </c>
      <c r="AB995" s="20" t="e">
        <f>VLOOKUP(CONCATENATE($M995,$N995,$T995),Oferta!$B$2:$Q$360,16,FALSE)</f>
        <v>#N/A</v>
      </c>
      <c r="AC995" s="20" t="e">
        <f>VLOOKUP(CONCATENATE($M995,$N995,$T995),Oferta!$B$2:$Q$360,15,FALSE)</f>
        <v>#N/A</v>
      </c>
      <c r="AI995" s="5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12"/>
      <c r="AW995" s="12"/>
    </row>
    <row r="996" spans="1:49" ht="15" customHeight="1">
      <c r="A996" s="12"/>
      <c r="B996" s="12"/>
      <c r="C996" s="12"/>
      <c r="D996" s="12"/>
      <c r="E996" s="12"/>
      <c r="F996" s="12"/>
      <c r="G996" s="12"/>
      <c r="H996" s="12" t="e">
        <f t="shared" si="12"/>
        <v>#N/A</v>
      </c>
      <c r="I996" s="12" t="e">
        <f>VLOOKUP(CONCATENATE(N996,T996),Simulador!$H$26:$H$33,1,FALSE)</f>
        <v>#N/A</v>
      </c>
      <c r="J996" s="12" t="e">
        <f t="shared" si="13"/>
        <v>#N/A</v>
      </c>
      <c r="K996" s="13" t="e">
        <f t="shared" si="14"/>
        <v>#N/A</v>
      </c>
      <c r="L996" s="12" t="e">
        <f t="shared" si="15"/>
        <v>#N/A</v>
      </c>
      <c r="M996" s="14" t="s">
        <v>25</v>
      </c>
      <c r="N996" s="3" t="s">
        <v>123</v>
      </c>
      <c r="O996" s="20" t="str">
        <f>VLOOKUP(CONCATENATE($M996,$N996),Curriculos!$A$2:$J$332,4,FALSE)</f>
        <v>GEOGRAFIA ECONÔMICA</v>
      </c>
      <c r="P996" s="21" t="str">
        <f>VLOOKUP(CONCATENATE($M996,$N996),Curriculos!$A$2:$J$332,5,FALSE)</f>
        <v>OP</v>
      </c>
      <c r="Q996" s="21" t="e">
        <f>VLOOKUP($N996,Oferta!$D$2:$P$100,5,FALSE)</f>
        <v>#N/A</v>
      </c>
      <c r="R996" s="21">
        <f>VLOOKUP(CONCATENATE($M996,$N996),Curriculos!$A$2:$J$332,8,FALSE)</f>
        <v>60</v>
      </c>
      <c r="S996" s="5"/>
      <c r="T996" s="22" t="s">
        <v>29</v>
      </c>
      <c r="U996" s="21" t="str">
        <f>VLOOKUP(CONCATENATE($M996,$N996),Curriculos!$A$2:$J$332,10,FALSE)</f>
        <v>DCEC</v>
      </c>
      <c r="V996" s="20" t="e">
        <f>VLOOKUP(CONCATENATE($M996,$N996,$T996),Oferta!$B$2:$R$360,17,FALSE)</f>
        <v>#N/A</v>
      </c>
      <c r="W996" s="20" t="e">
        <f>VLOOKUP(CONCATENATE($M996,$N996,$T996),Oferta!$B$2:$Q$360,12,FALSE)</f>
        <v>#N/A</v>
      </c>
      <c r="X996" s="22">
        <v>3</v>
      </c>
      <c r="Y996" s="23" t="e">
        <f>VLOOKUP(CONCATENATE($W996,$X996),Mtz_Horarios!$E$2:$H$92,2,FALSE)</f>
        <v>#N/A</v>
      </c>
      <c r="Z996" s="23" t="e">
        <f>VLOOKUP(CONCATENATE($W996,$X996),Mtz_Horarios!$E$2:$H$92,3,FALSE)</f>
        <v>#N/A</v>
      </c>
      <c r="AA996" s="24" t="e">
        <f>VLOOKUP(CONCATENATE($W996,$X996),Mtz_Horarios!$E$2:$H$92,4,FALSE)</f>
        <v>#N/A</v>
      </c>
      <c r="AB996" s="20" t="e">
        <f>VLOOKUP(CONCATENATE($M996,$N996,$T996),Oferta!$B$2:$Q$360,16,FALSE)</f>
        <v>#N/A</v>
      </c>
      <c r="AC996" s="20" t="e">
        <f>VLOOKUP(CONCATENATE($M996,$N996,$T996),Oferta!$B$2:$Q$360,15,FALSE)</f>
        <v>#N/A</v>
      </c>
      <c r="AI996" s="5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12"/>
      <c r="AW996" s="12"/>
    </row>
    <row r="997" spans="1:49" ht="15" customHeight="1">
      <c r="A997" s="12"/>
      <c r="B997" s="12"/>
      <c r="C997" s="12"/>
      <c r="D997" s="12"/>
      <c r="E997" s="12"/>
      <c r="F997" s="12"/>
      <c r="G997" s="12"/>
      <c r="H997" s="12" t="e">
        <f t="shared" si="12"/>
        <v>#N/A</v>
      </c>
      <c r="I997" s="12" t="e">
        <f>VLOOKUP(CONCATENATE(N997,T997),Simulador!$H$26:$H$33,1,FALSE)</f>
        <v>#N/A</v>
      </c>
      <c r="J997" s="12" t="e">
        <f t="shared" si="13"/>
        <v>#N/A</v>
      </c>
      <c r="K997" s="13" t="e">
        <f t="shared" si="14"/>
        <v>#N/A</v>
      </c>
      <c r="L997" s="12" t="e">
        <f t="shared" si="15"/>
        <v>#N/A</v>
      </c>
      <c r="M997" s="14" t="s">
        <v>25</v>
      </c>
      <c r="N997" s="3" t="s">
        <v>123</v>
      </c>
      <c r="O997" s="20" t="str">
        <f>VLOOKUP(CONCATENATE($M997,$N997),Curriculos!$A$2:$J$332,4,FALSE)</f>
        <v>GEOGRAFIA ECONÔMICA</v>
      </c>
      <c r="P997" s="21" t="str">
        <f>VLOOKUP(CONCATENATE($M997,$N997),Curriculos!$A$2:$J$332,5,FALSE)</f>
        <v>OP</v>
      </c>
      <c r="Q997" s="21" t="e">
        <f>VLOOKUP($N997,Oferta!$D$2:$P$100,5,FALSE)</f>
        <v>#N/A</v>
      </c>
      <c r="R997" s="21">
        <f>VLOOKUP(CONCATENATE($M997,$N997),Curriculos!$A$2:$J$332,8,FALSE)</f>
        <v>60</v>
      </c>
      <c r="S997" s="5"/>
      <c r="T997" s="22" t="s">
        <v>29</v>
      </c>
      <c r="U997" s="21" t="str">
        <f>VLOOKUP(CONCATENATE($M997,$N997),Curriculos!$A$2:$J$332,10,FALSE)</f>
        <v>DCEC</v>
      </c>
      <c r="V997" s="20" t="e">
        <f>VLOOKUP(CONCATENATE($M997,$N997,$T997),Oferta!$B$2:$R$360,17,FALSE)</f>
        <v>#N/A</v>
      </c>
      <c r="W997" s="20" t="e">
        <f>VLOOKUP(CONCATENATE($M997,$N997,$T997),Oferta!$B$2:$Q$360,12,FALSE)</f>
        <v>#N/A</v>
      </c>
      <c r="X997" s="22">
        <v>4</v>
      </c>
      <c r="Y997" s="23" t="e">
        <f>VLOOKUP(CONCATENATE($W997,$X997),Mtz_Horarios!$E$2:$H$92,2,FALSE)</f>
        <v>#N/A</v>
      </c>
      <c r="Z997" s="23" t="e">
        <f>VLOOKUP(CONCATENATE($W997,$X997),Mtz_Horarios!$E$2:$H$92,3,FALSE)</f>
        <v>#N/A</v>
      </c>
      <c r="AA997" s="24" t="e">
        <f>VLOOKUP(CONCATENATE($W997,$X997),Mtz_Horarios!$E$2:$H$92,4,FALSE)</f>
        <v>#N/A</v>
      </c>
      <c r="AB997" s="20" t="e">
        <f>VLOOKUP(CONCATENATE($M997,$N997,$T997),Oferta!$B$2:$Q$360,16,FALSE)</f>
        <v>#N/A</v>
      </c>
      <c r="AC997" s="20" t="e">
        <f>VLOOKUP(CONCATENATE($M997,$N997,$T997),Oferta!$B$2:$Q$360,15,FALSE)</f>
        <v>#N/A</v>
      </c>
      <c r="AI997" s="5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12"/>
      <c r="AW997" s="12"/>
    </row>
    <row r="998" spans="1:49" ht="15" customHeight="1">
      <c r="A998" s="12"/>
      <c r="B998" s="12"/>
      <c r="C998" s="12"/>
      <c r="D998" s="12"/>
      <c r="E998" s="12"/>
      <c r="F998" s="12"/>
      <c r="G998" s="12"/>
      <c r="H998" s="12" t="e">
        <f t="shared" si="12"/>
        <v>#N/A</v>
      </c>
      <c r="I998" s="12" t="e">
        <f>VLOOKUP(CONCATENATE(N998,T998),Simulador!$H$26:$H$33,1,FALSE)</f>
        <v>#N/A</v>
      </c>
      <c r="J998" s="12" t="e">
        <f t="shared" si="13"/>
        <v>#N/A</v>
      </c>
      <c r="K998" s="13" t="e">
        <f t="shared" si="14"/>
        <v>#N/A</v>
      </c>
      <c r="L998" s="12" t="e">
        <f t="shared" si="15"/>
        <v>#N/A</v>
      </c>
      <c r="M998" s="14" t="s">
        <v>22</v>
      </c>
      <c r="N998" s="3" t="s">
        <v>123</v>
      </c>
      <c r="O998" s="20" t="str">
        <f>VLOOKUP(CONCATENATE($M998,$N998),Curriculos!$A$2:$J$332,4,FALSE)</f>
        <v>GEOGRAFIA ECONÔMICA</v>
      </c>
      <c r="P998" s="21" t="str">
        <f>VLOOKUP(CONCATENATE($M998,$N998),Curriculos!$A$2:$J$332,5,FALSE)</f>
        <v>OP</v>
      </c>
      <c r="Q998" s="21" t="e">
        <f>VLOOKUP($N998,Oferta!$D$2:$P$100,5,FALSE)</f>
        <v>#N/A</v>
      </c>
      <c r="R998" s="21">
        <f>VLOOKUP(CONCATENATE($M998,$N998),Curriculos!$A$2:$J$332,8,FALSE)</f>
        <v>60</v>
      </c>
      <c r="S998" s="5"/>
      <c r="T998" s="22" t="s">
        <v>24</v>
      </c>
      <c r="U998" s="21" t="str">
        <f>VLOOKUP(CONCATENATE($M998,$N998),Curriculos!$A$2:$J$332,10,FALSE)</f>
        <v>DCEC</v>
      </c>
      <c r="V998" s="20" t="e">
        <f>VLOOKUP(CONCATENATE($M998,$N998,$T998),Oferta!$B$2:$R$360,17,FALSE)</f>
        <v>#N/A</v>
      </c>
      <c r="W998" s="20" t="e">
        <f>VLOOKUP(CONCATENATE($M998,$N998,$T998),Oferta!$B$2:$Q$360,12,FALSE)</f>
        <v>#N/A</v>
      </c>
      <c r="X998" s="22">
        <v>1</v>
      </c>
      <c r="Y998" s="23" t="e">
        <f>VLOOKUP(CONCATENATE($W998,$X998),Mtz_Horarios!$E$2:$H$92,2,FALSE)</f>
        <v>#N/A</v>
      </c>
      <c r="Z998" s="23" t="e">
        <f>VLOOKUP(CONCATENATE($W998,$X998),Mtz_Horarios!$E$2:$H$92,3,FALSE)</f>
        <v>#N/A</v>
      </c>
      <c r="AA998" s="24" t="e">
        <f>VLOOKUP(CONCATENATE($W998,$X998),Mtz_Horarios!$E$2:$H$92,4,FALSE)</f>
        <v>#N/A</v>
      </c>
      <c r="AB998" s="20" t="e">
        <f>VLOOKUP(CONCATENATE($M998,$N998,$T998),Oferta!$B$2:$Q$360,16,FALSE)</f>
        <v>#N/A</v>
      </c>
      <c r="AC998" s="20" t="e">
        <f>VLOOKUP(CONCATENATE($M998,$N998,$T998),Oferta!$B$2:$Q$360,15,FALSE)</f>
        <v>#N/A</v>
      </c>
      <c r="AI998" s="5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12"/>
      <c r="AW998" s="12"/>
    </row>
    <row r="999" spans="1:49" ht="15" customHeight="1">
      <c r="A999" s="12"/>
      <c r="B999" s="12"/>
      <c r="C999" s="12"/>
      <c r="D999" s="12"/>
      <c r="E999" s="12"/>
      <c r="F999" s="12"/>
      <c r="G999" s="12"/>
      <c r="H999" s="12" t="e">
        <f t="shared" si="12"/>
        <v>#N/A</v>
      </c>
      <c r="I999" s="12" t="e">
        <f>VLOOKUP(CONCATENATE(N999,T999),Simulador!$H$26:$H$33,1,FALSE)</f>
        <v>#N/A</v>
      </c>
      <c r="J999" s="12" t="e">
        <f t="shared" si="13"/>
        <v>#N/A</v>
      </c>
      <c r="K999" s="13" t="e">
        <f t="shared" si="14"/>
        <v>#N/A</v>
      </c>
      <c r="L999" s="12" t="e">
        <f t="shared" si="15"/>
        <v>#N/A</v>
      </c>
      <c r="M999" s="14" t="s">
        <v>22</v>
      </c>
      <c r="N999" s="3" t="s">
        <v>123</v>
      </c>
      <c r="O999" s="20" t="str">
        <f>VLOOKUP(CONCATENATE($M999,$N999),Curriculos!$A$2:$J$332,4,FALSE)</f>
        <v>GEOGRAFIA ECONÔMICA</v>
      </c>
      <c r="P999" s="21" t="str">
        <f>VLOOKUP(CONCATENATE($M999,$N999),Curriculos!$A$2:$J$332,5,FALSE)</f>
        <v>OP</v>
      </c>
      <c r="Q999" s="21" t="e">
        <f>VLOOKUP($N999,Oferta!$D$2:$P$100,5,FALSE)</f>
        <v>#N/A</v>
      </c>
      <c r="R999" s="21">
        <f>VLOOKUP(CONCATENATE($M999,$N999),Curriculos!$A$2:$J$332,8,FALSE)</f>
        <v>60</v>
      </c>
      <c r="S999" s="5"/>
      <c r="T999" s="22" t="s">
        <v>24</v>
      </c>
      <c r="U999" s="21" t="str">
        <f>VLOOKUP(CONCATENATE($M999,$N999),Curriculos!$A$2:$J$332,10,FALSE)</f>
        <v>DCEC</v>
      </c>
      <c r="V999" s="20" t="e">
        <f>VLOOKUP(CONCATENATE($M999,$N999,$T999),Oferta!$B$2:$R$360,17,FALSE)</f>
        <v>#N/A</v>
      </c>
      <c r="W999" s="20" t="e">
        <f>VLOOKUP(CONCATENATE($M999,$N999,$T999),Oferta!$B$2:$Q$360,12,FALSE)</f>
        <v>#N/A</v>
      </c>
      <c r="X999" s="22">
        <v>2</v>
      </c>
      <c r="Y999" s="23" t="e">
        <f>VLOOKUP(CONCATENATE($W999,$X999),Mtz_Horarios!$E$2:$H$92,2,FALSE)</f>
        <v>#N/A</v>
      </c>
      <c r="Z999" s="23" t="e">
        <f>VLOOKUP(CONCATENATE($W999,$X999),Mtz_Horarios!$E$2:$H$92,3,FALSE)</f>
        <v>#N/A</v>
      </c>
      <c r="AA999" s="24" t="e">
        <f>VLOOKUP(CONCATENATE($W999,$X999),Mtz_Horarios!$E$2:$H$92,4,FALSE)</f>
        <v>#N/A</v>
      </c>
      <c r="AB999" s="20" t="e">
        <f>VLOOKUP(CONCATENATE($M999,$N999,$T999),Oferta!$B$2:$Q$360,16,FALSE)</f>
        <v>#N/A</v>
      </c>
      <c r="AC999" s="20" t="e">
        <f>VLOOKUP(CONCATENATE($M999,$N999,$T999),Oferta!$B$2:$Q$360,15,FALSE)</f>
        <v>#N/A</v>
      </c>
      <c r="AI999" s="5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12"/>
      <c r="AW999" s="12"/>
    </row>
    <row r="1000" spans="1:49" ht="15" customHeight="1">
      <c r="A1000" s="12"/>
      <c r="B1000" s="12"/>
      <c r="C1000" s="12"/>
      <c r="D1000" s="12"/>
      <c r="E1000" s="12"/>
      <c r="F1000" s="12"/>
      <c r="G1000" s="12"/>
      <c r="H1000" s="12" t="e">
        <f t="shared" si="12"/>
        <v>#N/A</v>
      </c>
      <c r="I1000" s="12" t="e">
        <f>VLOOKUP(CONCATENATE(N1000,T1000),Simulador!$H$26:$H$33,1,FALSE)</f>
        <v>#N/A</v>
      </c>
      <c r="J1000" s="12" t="e">
        <f t="shared" si="13"/>
        <v>#N/A</v>
      </c>
      <c r="K1000" s="13" t="e">
        <f t="shared" si="14"/>
        <v>#N/A</v>
      </c>
      <c r="L1000" s="12" t="e">
        <f t="shared" si="15"/>
        <v>#N/A</v>
      </c>
      <c r="M1000" s="14" t="s">
        <v>22</v>
      </c>
      <c r="N1000" s="3" t="s">
        <v>123</v>
      </c>
      <c r="O1000" s="20" t="str">
        <f>VLOOKUP(CONCATENATE($M1000,$N1000),Curriculos!$A$2:$J$332,4,FALSE)</f>
        <v>GEOGRAFIA ECONÔMICA</v>
      </c>
      <c r="P1000" s="21" t="str">
        <f>VLOOKUP(CONCATENATE($M1000,$N1000),Curriculos!$A$2:$J$332,5,FALSE)</f>
        <v>OP</v>
      </c>
      <c r="Q1000" s="21" t="e">
        <f>VLOOKUP($N1000,Oferta!$D$2:$P$100,5,FALSE)</f>
        <v>#N/A</v>
      </c>
      <c r="R1000" s="21">
        <f>VLOOKUP(CONCATENATE($M1000,$N1000),Curriculos!$A$2:$J$332,8,FALSE)</f>
        <v>60</v>
      </c>
      <c r="S1000" s="5"/>
      <c r="T1000" s="22" t="s">
        <v>24</v>
      </c>
      <c r="U1000" s="21" t="str">
        <f>VLOOKUP(CONCATENATE($M1000,$N1000),Curriculos!$A$2:$J$332,10,FALSE)</f>
        <v>DCEC</v>
      </c>
      <c r="V1000" s="20" t="e">
        <f>VLOOKUP(CONCATENATE($M1000,$N1000,$T1000),Oferta!$B$2:$R$360,17,FALSE)</f>
        <v>#N/A</v>
      </c>
      <c r="W1000" s="20" t="e">
        <f>VLOOKUP(CONCATENATE($M1000,$N1000,$T1000),Oferta!$B$2:$Q$360,12,FALSE)</f>
        <v>#N/A</v>
      </c>
      <c r="X1000" s="22">
        <v>3</v>
      </c>
      <c r="Y1000" s="23" t="e">
        <f>VLOOKUP(CONCATENATE($W1000,$X1000),Mtz_Horarios!$E$2:$H$92,2,FALSE)</f>
        <v>#N/A</v>
      </c>
      <c r="Z1000" s="23" t="e">
        <f>VLOOKUP(CONCATENATE($W1000,$X1000),Mtz_Horarios!$E$2:$H$92,3,FALSE)</f>
        <v>#N/A</v>
      </c>
      <c r="AA1000" s="24" t="e">
        <f>VLOOKUP(CONCATENATE($W1000,$X1000),Mtz_Horarios!$E$2:$H$92,4,FALSE)</f>
        <v>#N/A</v>
      </c>
      <c r="AB1000" s="20" t="e">
        <f>VLOOKUP(CONCATENATE($M1000,$N1000,$T1000),Oferta!$B$2:$Q$360,16,FALSE)</f>
        <v>#N/A</v>
      </c>
      <c r="AC1000" s="20" t="e">
        <f>VLOOKUP(CONCATENATE($M1000,$N1000,$T1000),Oferta!$B$2:$Q$360,15,FALSE)</f>
        <v>#N/A</v>
      </c>
      <c r="AI1000" s="5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12"/>
      <c r="AW1000" s="12"/>
    </row>
    <row r="1001" spans="1:49" ht="15" customHeight="1">
      <c r="A1001" s="12"/>
      <c r="B1001" s="12"/>
      <c r="C1001" s="12"/>
      <c r="D1001" s="12"/>
      <c r="E1001" s="12"/>
      <c r="F1001" s="12"/>
      <c r="G1001" s="12"/>
      <c r="H1001" s="12" t="e">
        <f t="shared" si="12"/>
        <v>#N/A</v>
      </c>
      <c r="I1001" s="12" t="e">
        <f>VLOOKUP(CONCATENATE(N1001,T1001),Simulador!$H$26:$H$33,1,FALSE)</f>
        <v>#N/A</v>
      </c>
      <c r="J1001" s="12" t="e">
        <f t="shared" si="13"/>
        <v>#N/A</v>
      </c>
      <c r="K1001" s="13" t="e">
        <f t="shared" si="14"/>
        <v>#N/A</v>
      </c>
      <c r="L1001" s="12" t="e">
        <f t="shared" si="15"/>
        <v>#N/A</v>
      </c>
      <c r="M1001" s="14" t="s">
        <v>22</v>
      </c>
      <c r="N1001" s="3" t="s">
        <v>123</v>
      </c>
      <c r="O1001" s="20" t="str">
        <f>VLOOKUP(CONCATENATE($M1001,$N1001),Curriculos!$A$2:$J$332,4,FALSE)</f>
        <v>GEOGRAFIA ECONÔMICA</v>
      </c>
      <c r="P1001" s="21" t="str">
        <f>VLOOKUP(CONCATENATE($M1001,$N1001),Curriculos!$A$2:$J$332,5,FALSE)</f>
        <v>OP</v>
      </c>
      <c r="Q1001" s="21" t="e">
        <f>VLOOKUP($N1001,Oferta!$D$2:$P$100,5,FALSE)</f>
        <v>#N/A</v>
      </c>
      <c r="R1001" s="21">
        <f>VLOOKUP(CONCATENATE($M1001,$N1001),Curriculos!$A$2:$J$332,8,FALSE)</f>
        <v>60</v>
      </c>
      <c r="S1001" s="5"/>
      <c r="T1001" s="22" t="s">
        <v>24</v>
      </c>
      <c r="U1001" s="21" t="str">
        <f>VLOOKUP(CONCATENATE($M1001,$N1001),Curriculos!$A$2:$J$332,10,FALSE)</f>
        <v>DCEC</v>
      </c>
      <c r="V1001" s="20" t="e">
        <f>VLOOKUP(CONCATENATE($M1001,$N1001,$T1001),Oferta!$B$2:$R$360,17,FALSE)</f>
        <v>#N/A</v>
      </c>
      <c r="W1001" s="20" t="e">
        <f>VLOOKUP(CONCATENATE($M1001,$N1001,$T1001),Oferta!$B$2:$Q$360,12,FALSE)</f>
        <v>#N/A</v>
      </c>
      <c r="X1001" s="22">
        <v>4</v>
      </c>
      <c r="Y1001" s="23" t="e">
        <f>VLOOKUP(CONCATENATE($W1001,$X1001),Mtz_Horarios!$E$2:$H$92,2,FALSE)</f>
        <v>#N/A</v>
      </c>
      <c r="Z1001" s="23" t="e">
        <f>VLOOKUP(CONCATENATE($W1001,$X1001),Mtz_Horarios!$E$2:$H$92,3,FALSE)</f>
        <v>#N/A</v>
      </c>
      <c r="AA1001" s="24" t="e">
        <f>VLOOKUP(CONCATENATE($W1001,$X1001),Mtz_Horarios!$E$2:$H$92,4,FALSE)</f>
        <v>#N/A</v>
      </c>
      <c r="AB1001" s="20" t="e">
        <f>VLOOKUP(CONCATENATE($M1001,$N1001,$T1001),Oferta!$B$2:$Q$360,16,FALSE)</f>
        <v>#N/A</v>
      </c>
      <c r="AC1001" s="20" t="e">
        <f>VLOOKUP(CONCATENATE($M1001,$N1001,$T1001),Oferta!$B$2:$Q$360,15,FALSE)</f>
        <v>#N/A</v>
      </c>
      <c r="AI1001" s="5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12"/>
      <c r="AW1001" s="12"/>
    </row>
    <row r="1002" spans="1:49" ht="15" customHeight="1">
      <c r="A1002" s="12"/>
      <c r="B1002" s="12"/>
      <c r="C1002" s="12"/>
      <c r="D1002" s="12"/>
      <c r="E1002" s="12"/>
      <c r="F1002" s="12"/>
      <c r="G1002" s="12"/>
      <c r="H1002" s="12" t="e">
        <f t="shared" si="12"/>
        <v>#N/A</v>
      </c>
      <c r="I1002" s="12" t="e">
        <f>VLOOKUP(CONCATENATE(N1002,T1002),Simulador!$H$26:$H$33,1,FALSE)</f>
        <v>#N/A</v>
      </c>
      <c r="J1002" s="12" t="e">
        <f t="shared" si="13"/>
        <v>#N/A</v>
      </c>
      <c r="K1002" s="13" t="e">
        <f t="shared" si="14"/>
        <v>#N/A</v>
      </c>
      <c r="L1002" s="12" t="e">
        <f t="shared" si="15"/>
        <v>#N/A</v>
      </c>
      <c r="M1002" s="14" t="s">
        <v>31</v>
      </c>
      <c r="N1002" s="3" t="s">
        <v>83</v>
      </c>
      <c r="O1002" s="20" t="str">
        <f>VLOOKUP(CONCATENATE($M1002,$N1002),Curriculos!$A$2:$J$332,4,FALSE)</f>
        <v>HISTÓRIA DO PENSAMENTO ECONÔMICO I</v>
      </c>
      <c r="P1002" s="21" t="str">
        <f>VLOOKUP(CONCATENATE($M1002,$N1002),Curriculos!$A$2:$J$332,5,FALSE)</f>
        <v>OB</v>
      </c>
      <c r="Q1002" s="21" t="str">
        <f>VLOOKUP($N1002,Oferta!$D$2:$P$100,5,FALSE)</f>
        <v>TP</v>
      </c>
      <c r="R1002" s="21">
        <f>VLOOKUP(CONCATENATE($M1002,$N1002),Curriculos!$A$2:$J$332,8,FALSE)</f>
        <v>60</v>
      </c>
      <c r="S1002" s="5"/>
      <c r="T1002" s="22" t="s">
        <v>24</v>
      </c>
      <c r="U1002" s="21" t="str">
        <f>VLOOKUP(CONCATENATE($M1002,$N1002),Curriculos!$A$2:$J$332,10,FALSE)</f>
        <v>DCEC</v>
      </c>
      <c r="V1002" s="20" t="e">
        <f>VLOOKUP(CONCATENATE($M1002,$N1002,$T1002),Oferta!$B$2:$R$360,17,FALSE)</f>
        <v>#N/A</v>
      </c>
      <c r="W1002" s="20" t="e">
        <f>VLOOKUP(CONCATENATE($M1002,$N1002,$T1002),Oferta!$B$2:$Q$360,12,FALSE)</f>
        <v>#N/A</v>
      </c>
      <c r="X1002" s="22">
        <v>1</v>
      </c>
      <c r="Y1002" s="23" t="e">
        <f>VLOOKUP(CONCATENATE($W1002,$X1002),Mtz_Horarios!$E$2:$H$92,2,FALSE)</f>
        <v>#N/A</v>
      </c>
      <c r="Z1002" s="23" t="e">
        <f>VLOOKUP(CONCATENATE($W1002,$X1002),Mtz_Horarios!$E$2:$H$92,3,FALSE)</f>
        <v>#N/A</v>
      </c>
      <c r="AA1002" s="24" t="e">
        <f>VLOOKUP(CONCATENATE($W1002,$X1002),Mtz_Horarios!$E$2:$H$92,4,FALSE)</f>
        <v>#N/A</v>
      </c>
      <c r="AB1002" s="20" t="e">
        <f>VLOOKUP(CONCATENATE($M1002,$N1002,$T1002),Oferta!$B$2:$Q$360,16,FALSE)</f>
        <v>#N/A</v>
      </c>
      <c r="AC1002" s="20" t="e">
        <f>VLOOKUP(CONCATENATE($M1002,$N1002,$T1002),Oferta!$B$2:$Q$360,15,FALSE)</f>
        <v>#N/A</v>
      </c>
      <c r="AI1002" s="5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12"/>
      <c r="AW1002" s="12"/>
    </row>
    <row r="1003" spans="1:49" ht="15" customHeight="1">
      <c r="A1003" s="12"/>
      <c r="B1003" s="12"/>
      <c r="C1003" s="12"/>
      <c r="D1003" s="12"/>
      <c r="E1003" s="12"/>
      <c r="F1003" s="12"/>
      <c r="G1003" s="12"/>
      <c r="H1003" s="12" t="e">
        <f t="shared" si="12"/>
        <v>#N/A</v>
      </c>
      <c r="I1003" s="12" t="e">
        <f>VLOOKUP(CONCATENATE(N1003,T1003),Simulador!$H$26:$H$33,1,FALSE)</f>
        <v>#N/A</v>
      </c>
      <c r="J1003" s="12" t="e">
        <f t="shared" si="13"/>
        <v>#N/A</v>
      </c>
      <c r="K1003" s="13" t="e">
        <f t="shared" si="14"/>
        <v>#N/A</v>
      </c>
      <c r="L1003" s="12" t="e">
        <f t="shared" si="15"/>
        <v>#N/A</v>
      </c>
      <c r="M1003" s="14" t="s">
        <v>31</v>
      </c>
      <c r="N1003" s="3" t="s">
        <v>83</v>
      </c>
      <c r="O1003" s="20" t="str">
        <f>VLOOKUP(CONCATENATE($M1003,$N1003),Curriculos!$A$2:$J$332,4,FALSE)</f>
        <v>HISTÓRIA DO PENSAMENTO ECONÔMICO I</v>
      </c>
      <c r="P1003" s="21" t="str">
        <f>VLOOKUP(CONCATENATE($M1003,$N1003),Curriculos!$A$2:$J$332,5,FALSE)</f>
        <v>OB</v>
      </c>
      <c r="Q1003" s="21" t="str">
        <f>VLOOKUP($N1003,Oferta!$D$2:$P$100,5,FALSE)</f>
        <v>TP</v>
      </c>
      <c r="R1003" s="21">
        <f>VLOOKUP(CONCATENATE($M1003,$N1003),Curriculos!$A$2:$J$332,8,FALSE)</f>
        <v>60</v>
      </c>
      <c r="S1003" s="5"/>
      <c r="T1003" s="22" t="s">
        <v>24</v>
      </c>
      <c r="U1003" s="21" t="str">
        <f>VLOOKUP(CONCATENATE($M1003,$N1003),Curriculos!$A$2:$J$332,10,FALSE)</f>
        <v>DCEC</v>
      </c>
      <c r="V1003" s="20" t="e">
        <f>VLOOKUP(CONCATENATE($M1003,$N1003,$T1003),Oferta!$B$2:$R$360,17,FALSE)</f>
        <v>#N/A</v>
      </c>
      <c r="W1003" s="20" t="e">
        <f>VLOOKUP(CONCATENATE($M1003,$N1003,$T1003),Oferta!$B$2:$Q$360,12,FALSE)</f>
        <v>#N/A</v>
      </c>
      <c r="X1003" s="22">
        <v>2</v>
      </c>
      <c r="Y1003" s="23" t="e">
        <f>VLOOKUP(CONCATENATE($W1003,$X1003),Mtz_Horarios!$E$2:$H$92,2,FALSE)</f>
        <v>#N/A</v>
      </c>
      <c r="Z1003" s="23" t="e">
        <f>VLOOKUP(CONCATENATE($W1003,$X1003),Mtz_Horarios!$E$2:$H$92,3,FALSE)</f>
        <v>#N/A</v>
      </c>
      <c r="AA1003" s="24" t="e">
        <f>VLOOKUP(CONCATENATE($W1003,$X1003),Mtz_Horarios!$E$2:$H$92,4,FALSE)</f>
        <v>#N/A</v>
      </c>
      <c r="AB1003" s="20" t="e">
        <f>VLOOKUP(CONCATENATE($M1003,$N1003,$T1003),Oferta!$B$2:$Q$360,16,FALSE)</f>
        <v>#N/A</v>
      </c>
      <c r="AC1003" s="20" t="e">
        <f>VLOOKUP(CONCATENATE($M1003,$N1003,$T1003),Oferta!$B$2:$Q$360,15,FALSE)</f>
        <v>#N/A</v>
      </c>
      <c r="AI1003" s="5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12"/>
      <c r="AW1003" s="12"/>
    </row>
    <row r="1004" spans="1:49" ht="15" customHeight="1">
      <c r="A1004" s="12"/>
      <c r="B1004" s="12"/>
      <c r="C1004" s="12"/>
      <c r="D1004" s="12"/>
      <c r="E1004" s="12"/>
      <c r="F1004" s="12"/>
      <c r="G1004" s="12"/>
      <c r="H1004" s="12" t="e">
        <f t="shared" si="12"/>
        <v>#N/A</v>
      </c>
      <c r="I1004" s="12" t="e">
        <f>VLOOKUP(CONCATENATE(N1004,T1004),Simulador!$H$26:$H$33,1,FALSE)</f>
        <v>#N/A</v>
      </c>
      <c r="J1004" s="12" t="e">
        <f t="shared" si="13"/>
        <v>#N/A</v>
      </c>
      <c r="K1004" s="13" t="e">
        <f t="shared" si="14"/>
        <v>#N/A</v>
      </c>
      <c r="L1004" s="12" t="e">
        <f t="shared" si="15"/>
        <v>#N/A</v>
      </c>
      <c r="M1004" s="14" t="s">
        <v>31</v>
      </c>
      <c r="N1004" s="3" t="s">
        <v>83</v>
      </c>
      <c r="O1004" s="20" t="str">
        <f>VLOOKUP(CONCATENATE($M1004,$N1004),Curriculos!$A$2:$J$332,4,FALSE)</f>
        <v>HISTÓRIA DO PENSAMENTO ECONÔMICO I</v>
      </c>
      <c r="P1004" s="21" t="str">
        <f>VLOOKUP(CONCATENATE($M1004,$N1004),Curriculos!$A$2:$J$332,5,FALSE)</f>
        <v>OB</v>
      </c>
      <c r="Q1004" s="21" t="str">
        <f>VLOOKUP($N1004,Oferta!$D$2:$P$100,5,FALSE)</f>
        <v>TP</v>
      </c>
      <c r="R1004" s="21">
        <f>VLOOKUP(CONCATENATE($M1004,$N1004),Curriculos!$A$2:$J$332,8,FALSE)</f>
        <v>60</v>
      </c>
      <c r="S1004" s="5"/>
      <c r="T1004" s="22" t="s">
        <v>24</v>
      </c>
      <c r="U1004" s="21" t="str">
        <f>VLOOKUP(CONCATENATE($M1004,$N1004),Curriculos!$A$2:$J$332,10,FALSE)</f>
        <v>DCEC</v>
      </c>
      <c r="V1004" s="20" t="e">
        <f>VLOOKUP(CONCATENATE($M1004,$N1004,$T1004),Oferta!$B$2:$R$360,17,FALSE)</f>
        <v>#N/A</v>
      </c>
      <c r="W1004" s="20" t="e">
        <f>VLOOKUP(CONCATENATE($M1004,$N1004,$T1004),Oferta!$B$2:$Q$360,12,FALSE)</f>
        <v>#N/A</v>
      </c>
      <c r="X1004" s="22">
        <v>3</v>
      </c>
      <c r="Y1004" s="23" t="e">
        <f>VLOOKUP(CONCATENATE($W1004,$X1004),Mtz_Horarios!$E$2:$H$92,2,FALSE)</f>
        <v>#N/A</v>
      </c>
      <c r="Z1004" s="23" t="e">
        <f>VLOOKUP(CONCATENATE($W1004,$X1004),Mtz_Horarios!$E$2:$H$92,3,FALSE)</f>
        <v>#N/A</v>
      </c>
      <c r="AA1004" s="24" t="e">
        <f>VLOOKUP(CONCATENATE($W1004,$X1004),Mtz_Horarios!$E$2:$H$92,4,FALSE)</f>
        <v>#N/A</v>
      </c>
      <c r="AB1004" s="20" t="e">
        <f>VLOOKUP(CONCATENATE($M1004,$N1004,$T1004),Oferta!$B$2:$Q$360,16,FALSE)</f>
        <v>#N/A</v>
      </c>
      <c r="AC1004" s="20" t="e">
        <f>VLOOKUP(CONCATENATE($M1004,$N1004,$T1004),Oferta!$B$2:$Q$360,15,FALSE)</f>
        <v>#N/A</v>
      </c>
      <c r="AI1004" s="5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12"/>
      <c r="AW1004" s="12"/>
    </row>
    <row r="1005" spans="1:49" ht="15" customHeight="1">
      <c r="A1005" s="12"/>
      <c r="B1005" s="12"/>
      <c r="C1005" s="12"/>
      <c r="D1005" s="12"/>
      <c r="E1005" s="12"/>
      <c r="F1005" s="12"/>
      <c r="G1005" s="12"/>
      <c r="H1005" s="12" t="e">
        <f t="shared" si="12"/>
        <v>#N/A</v>
      </c>
      <c r="I1005" s="12" t="e">
        <f>VLOOKUP(CONCATENATE(N1005,T1005),Simulador!$H$26:$H$33,1,FALSE)</f>
        <v>#N/A</v>
      </c>
      <c r="J1005" s="12" t="e">
        <f t="shared" si="13"/>
        <v>#N/A</v>
      </c>
      <c r="K1005" s="13" t="e">
        <f t="shared" si="14"/>
        <v>#N/A</v>
      </c>
      <c r="L1005" s="12" t="e">
        <f t="shared" si="15"/>
        <v>#N/A</v>
      </c>
      <c r="M1005" s="14" t="s">
        <v>31</v>
      </c>
      <c r="N1005" s="3" t="s">
        <v>83</v>
      </c>
      <c r="O1005" s="20" t="str">
        <f>VLOOKUP(CONCATENATE($M1005,$N1005),Curriculos!$A$2:$J$332,4,FALSE)</f>
        <v>HISTÓRIA DO PENSAMENTO ECONÔMICO I</v>
      </c>
      <c r="P1005" s="21" t="str">
        <f>VLOOKUP(CONCATENATE($M1005,$N1005),Curriculos!$A$2:$J$332,5,FALSE)</f>
        <v>OB</v>
      </c>
      <c r="Q1005" s="21" t="str">
        <f>VLOOKUP($N1005,Oferta!$D$2:$P$100,5,FALSE)</f>
        <v>TP</v>
      </c>
      <c r="R1005" s="21">
        <f>VLOOKUP(CONCATENATE($M1005,$N1005),Curriculos!$A$2:$J$332,8,FALSE)</f>
        <v>60</v>
      </c>
      <c r="S1005" s="5"/>
      <c r="T1005" s="22" t="s">
        <v>24</v>
      </c>
      <c r="U1005" s="21" t="str">
        <f>VLOOKUP(CONCATENATE($M1005,$N1005),Curriculos!$A$2:$J$332,10,FALSE)</f>
        <v>DCEC</v>
      </c>
      <c r="V1005" s="20" t="e">
        <f>VLOOKUP(CONCATENATE($M1005,$N1005,$T1005),Oferta!$B$2:$R$360,17,FALSE)</f>
        <v>#N/A</v>
      </c>
      <c r="W1005" s="20" t="e">
        <f>VLOOKUP(CONCATENATE($M1005,$N1005,$T1005),Oferta!$B$2:$Q$360,12,FALSE)</f>
        <v>#N/A</v>
      </c>
      <c r="X1005" s="22">
        <v>4</v>
      </c>
      <c r="Y1005" s="23" t="e">
        <f>VLOOKUP(CONCATENATE($W1005,$X1005),Mtz_Horarios!$E$2:$H$92,2,FALSE)</f>
        <v>#N/A</v>
      </c>
      <c r="Z1005" s="23" t="e">
        <f>VLOOKUP(CONCATENATE($W1005,$X1005),Mtz_Horarios!$E$2:$H$92,3,FALSE)</f>
        <v>#N/A</v>
      </c>
      <c r="AA1005" s="24" t="e">
        <f>VLOOKUP(CONCATENATE($W1005,$X1005),Mtz_Horarios!$E$2:$H$92,4,FALSE)</f>
        <v>#N/A</v>
      </c>
      <c r="AB1005" s="20" t="e">
        <f>VLOOKUP(CONCATENATE($M1005,$N1005,$T1005),Oferta!$B$2:$Q$360,16,FALSE)</f>
        <v>#N/A</v>
      </c>
      <c r="AC1005" s="20" t="e">
        <f>VLOOKUP(CONCATENATE($M1005,$N1005,$T1005),Oferta!$B$2:$Q$360,15,FALSE)</f>
        <v>#N/A</v>
      </c>
      <c r="AI1005" s="5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12"/>
      <c r="AW1005" s="12"/>
    </row>
    <row r="1006" spans="1:49" ht="15" customHeight="1">
      <c r="A1006" s="12"/>
      <c r="B1006" s="12"/>
      <c r="C1006" s="12"/>
      <c r="D1006" s="12"/>
      <c r="E1006" s="12"/>
      <c r="F1006" s="12"/>
      <c r="G1006" s="12"/>
      <c r="H1006" s="12" t="e">
        <f t="shared" si="12"/>
        <v>#N/A</v>
      </c>
      <c r="I1006" s="12" t="e">
        <f>VLOOKUP(CONCATENATE(N1006,T1006),Simulador!$H$26:$H$33,1,FALSE)</f>
        <v>#N/A</v>
      </c>
      <c r="J1006" s="12" t="e">
        <f t="shared" si="13"/>
        <v>#N/A</v>
      </c>
      <c r="K1006" s="13" t="e">
        <f t="shared" si="14"/>
        <v>#N/A</v>
      </c>
      <c r="L1006" s="12" t="e">
        <f t="shared" si="15"/>
        <v>#N/A</v>
      </c>
      <c r="M1006" s="14" t="s">
        <v>31</v>
      </c>
      <c r="N1006" s="3" t="s">
        <v>83</v>
      </c>
      <c r="O1006" s="20" t="str">
        <f>VLOOKUP(CONCATENATE($M1006,$N1006),Curriculos!$A$2:$J$332,4,FALSE)</f>
        <v>HISTÓRIA DO PENSAMENTO ECONÔMICO I</v>
      </c>
      <c r="P1006" s="21" t="str">
        <f>VLOOKUP(CONCATENATE($M1006,$N1006),Curriculos!$A$2:$J$332,5,FALSE)</f>
        <v>OB</v>
      </c>
      <c r="Q1006" s="21" t="str">
        <f>VLOOKUP($N1006,Oferta!$D$2:$P$100,5,FALSE)</f>
        <v>TP</v>
      </c>
      <c r="R1006" s="21">
        <f>VLOOKUP(CONCATENATE($M1006,$N1006),Curriculos!$A$2:$J$332,8,FALSE)</f>
        <v>60</v>
      </c>
      <c r="S1006" s="5"/>
      <c r="T1006" s="22" t="s">
        <v>29</v>
      </c>
      <c r="U1006" s="21" t="str">
        <f>VLOOKUP(CONCATENATE($M1006,$N1006),Curriculos!$A$2:$J$332,10,FALSE)</f>
        <v>DCEC</v>
      </c>
      <c r="V1006" s="20" t="e">
        <f>VLOOKUP(CONCATENATE($M1006,$N1006,$T1006),Oferta!$B$2:$R$360,17,FALSE)</f>
        <v>#N/A</v>
      </c>
      <c r="W1006" s="20" t="e">
        <f>VLOOKUP(CONCATENATE($M1006,$N1006,$T1006),Oferta!$B$2:$Q$360,12,FALSE)</f>
        <v>#N/A</v>
      </c>
      <c r="X1006" s="22">
        <v>1</v>
      </c>
      <c r="Y1006" s="23" t="e">
        <f>VLOOKUP(CONCATENATE($W1006,$X1006),Mtz_Horarios!$E$2:$H$92,2,FALSE)</f>
        <v>#N/A</v>
      </c>
      <c r="Z1006" s="23" t="e">
        <f>VLOOKUP(CONCATENATE($W1006,$X1006),Mtz_Horarios!$E$2:$H$92,3,FALSE)</f>
        <v>#N/A</v>
      </c>
      <c r="AA1006" s="24" t="e">
        <f>VLOOKUP(CONCATENATE($W1006,$X1006),Mtz_Horarios!$E$2:$H$92,4,FALSE)</f>
        <v>#N/A</v>
      </c>
      <c r="AB1006" s="20" t="e">
        <f>VLOOKUP(CONCATENATE($M1006,$N1006,$T1006),Oferta!$B$2:$Q$360,16,FALSE)</f>
        <v>#N/A</v>
      </c>
      <c r="AC1006" s="20" t="e">
        <f>VLOOKUP(CONCATENATE($M1006,$N1006,$T1006),Oferta!$B$2:$Q$360,15,FALSE)</f>
        <v>#N/A</v>
      </c>
      <c r="AI1006" s="5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12"/>
      <c r="AW1006" s="12"/>
    </row>
    <row r="1007" spans="1:49" ht="15" customHeight="1">
      <c r="A1007" s="12"/>
      <c r="B1007" s="12"/>
      <c r="C1007" s="12"/>
      <c r="D1007" s="12"/>
      <c r="E1007" s="12"/>
      <c r="F1007" s="12"/>
      <c r="G1007" s="12"/>
      <c r="H1007" s="12" t="e">
        <f t="shared" si="12"/>
        <v>#N/A</v>
      </c>
      <c r="I1007" s="12" t="e">
        <f>VLOOKUP(CONCATENATE(N1007,T1007),Simulador!$H$26:$H$33,1,FALSE)</f>
        <v>#N/A</v>
      </c>
      <c r="J1007" s="12" t="e">
        <f t="shared" si="13"/>
        <v>#N/A</v>
      </c>
      <c r="K1007" s="13" t="e">
        <f t="shared" si="14"/>
        <v>#N/A</v>
      </c>
      <c r="L1007" s="12" t="e">
        <f t="shared" si="15"/>
        <v>#N/A</v>
      </c>
      <c r="M1007" s="14" t="s">
        <v>31</v>
      </c>
      <c r="N1007" s="3" t="s">
        <v>83</v>
      </c>
      <c r="O1007" s="20" t="str">
        <f>VLOOKUP(CONCATENATE($M1007,$N1007),Curriculos!$A$2:$J$332,4,FALSE)</f>
        <v>HISTÓRIA DO PENSAMENTO ECONÔMICO I</v>
      </c>
      <c r="P1007" s="21" t="str">
        <f>VLOOKUP(CONCATENATE($M1007,$N1007),Curriculos!$A$2:$J$332,5,FALSE)</f>
        <v>OB</v>
      </c>
      <c r="Q1007" s="21" t="str">
        <f>VLOOKUP($N1007,Oferta!$D$2:$P$100,5,FALSE)</f>
        <v>TP</v>
      </c>
      <c r="R1007" s="21">
        <f>VLOOKUP(CONCATENATE($M1007,$N1007),Curriculos!$A$2:$J$332,8,FALSE)</f>
        <v>60</v>
      </c>
      <c r="S1007" s="5"/>
      <c r="T1007" s="22" t="s">
        <v>29</v>
      </c>
      <c r="U1007" s="21" t="str">
        <f>VLOOKUP(CONCATENATE($M1007,$N1007),Curriculos!$A$2:$J$332,10,FALSE)</f>
        <v>DCEC</v>
      </c>
      <c r="V1007" s="20" t="e">
        <f>VLOOKUP(CONCATENATE($M1007,$N1007,$T1007),Oferta!$B$2:$R$360,17,FALSE)</f>
        <v>#N/A</v>
      </c>
      <c r="W1007" s="20" t="e">
        <f>VLOOKUP(CONCATENATE($M1007,$N1007,$T1007),Oferta!$B$2:$Q$360,12,FALSE)</f>
        <v>#N/A</v>
      </c>
      <c r="X1007" s="22">
        <v>2</v>
      </c>
      <c r="Y1007" s="23" t="e">
        <f>VLOOKUP(CONCATENATE($W1007,$X1007),Mtz_Horarios!$E$2:$H$92,2,FALSE)</f>
        <v>#N/A</v>
      </c>
      <c r="Z1007" s="23" t="e">
        <f>VLOOKUP(CONCATENATE($W1007,$X1007),Mtz_Horarios!$E$2:$H$92,3,FALSE)</f>
        <v>#N/A</v>
      </c>
      <c r="AA1007" s="24" t="e">
        <f>VLOOKUP(CONCATENATE($W1007,$X1007),Mtz_Horarios!$E$2:$H$92,4,FALSE)</f>
        <v>#N/A</v>
      </c>
      <c r="AB1007" s="20" t="e">
        <f>VLOOKUP(CONCATENATE($M1007,$N1007,$T1007),Oferta!$B$2:$Q$360,16,FALSE)</f>
        <v>#N/A</v>
      </c>
      <c r="AC1007" s="20" t="e">
        <f>VLOOKUP(CONCATENATE($M1007,$N1007,$T1007),Oferta!$B$2:$Q$360,15,FALSE)</f>
        <v>#N/A</v>
      </c>
      <c r="AI1007" s="5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12"/>
      <c r="AW1007" s="12"/>
    </row>
    <row r="1008" spans="1:49" ht="15" customHeight="1">
      <c r="A1008" s="12"/>
      <c r="B1008" s="12"/>
      <c r="C1008" s="12"/>
      <c r="D1008" s="12"/>
      <c r="E1008" s="12"/>
      <c r="F1008" s="12"/>
      <c r="G1008" s="12"/>
      <c r="H1008" s="12" t="e">
        <f t="shared" si="12"/>
        <v>#N/A</v>
      </c>
      <c r="I1008" s="12" t="e">
        <f>VLOOKUP(CONCATENATE(N1008,T1008),Simulador!$H$26:$H$33,1,FALSE)</f>
        <v>#N/A</v>
      </c>
      <c r="J1008" s="12" t="e">
        <f t="shared" si="13"/>
        <v>#N/A</v>
      </c>
      <c r="K1008" s="13" t="e">
        <f t="shared" si="14"/>
        <v>#N/A</v>
      </c>
      <c r="L1008" s="12" t="e">
        <f t="shared" si="15"/>
        <v>#N/A</v>
      </c>
      <c r="M1008" s="14" t="s">
        <v>31</v>
      </c>
      <c r="N1008" s="3" t="s">
        <v>83</v>
      </c>
      <c r="O1008" s="20" t="str">
        <f>VLOOKUP(CONCATENATE($M1008,$N1008),Curriculos!$A$2:$J$332,4,FALSE)</f>
        <v>HISTÓRIA DO PENSAMENTO ECONÔMICO I</v>
      </c>
      <c r="P1008" s="21" t="str">
        <f>VLOOKUP(CONCATENATE($M1008,$N1008),Curriculos!$A$2:$J$332,5,FALSE)</f>
        <v>OB</v>
      </c>
      <c r="Q1008" s="21" t="str">
        <f>VLOOKUP($N1008,Oferta!$D$2:$P$100,5,FALSE)</f>
        <v>TP</v>
      </c>
      <c r="R1008" s="21">
        <f>VLOOKUP(CONCATENATE($M1008,$N1008),Curriculos!$A$2:$J$332,8,FALSE)</f>
        <v>60</v>
      </c>
      <c r="S1008" s="5"/>
      <c r="T1008" s="22" t="s">
        <v>29</v>
      </c>
      <c r="U1008" s="21" t="str">
        <f>VLOOKUP(CONCATENATE($M1008,$N1008),Curriculos!$A$2:$J$332,10,FALSE)</f>
        <v>DCEC</v>
      </c>
      <c r="V1008" s="20" t="e">
        <f>VLOOKUP(CONCATENATE($M1008,$N1008,$T1008),Oferta!$B$2:$R$360,17,FALSE)</f>
        <v>#N/A</v>
      </c>
      <c r="W1008" s="20" t="e">
        <f>VLOOKUP(CONCATENATE($M1008,$N1008,$T1008),Oferta!$B$2:$Q$360,12,FALSE)</f>
        <v>#N/A</v>
      </c>
      <c r="X1008" s="22">
        <v>3</v>
      </c>
      <c r="Y1008" s="23" t="e">
        <f>VLOOKUP(CONCATENATE($W1008,$X1008),Mtz_Horarios!$E$2:$H$92,2,FALSE)</f>
        <v>#N/A</v>
      </c>
      <c r="Z1008" s="23" t="e">
        <f>VLOOKUP(CONCATENATE($W1008,$X1008),Mtz_Horarios!$E$2:$H$92,3,FALSE)</f>
        <v>#N/A</v>
      </c>
      <c r="AA1008" s="24" t="e">
        <f>VLOOKUP(CONCATENATE($W1008,$X1008),Mtz_Horarios!$E$2:$H$92,4,FALSE)</f>
        <v>#N/A</v>
      </c>
      <c r="AB1008" s="20" t="e">
        <f>VLOOKUP(CONCATENATE($M1008,$N1008,$T1008),Oferta!$B$2:$Q$360,16,FALSE)</f>
        <v>#N/A</v>
      </c>
      <c r="AC1008" s="20" t="e">
        <f>VLOOKUP(CONCATENATE($M1008,$N1008,$T1008),Oferta!$B$2:$Q$360,15,FALSE)</f>
        <v>#N/A</v>
      </c>
      <c r="AI1008" s="5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12"/>
      <c r="AW1008" s="12"/>
    </row>
    <row r="1009" spans="1:49" ht="15" customHeight="1">
      <c r="A1009" s="12"/>
      <c r="B1009" s="12"/>
      <c r="C1009" s="12"/>
      <c r="D1009" s="12"/>
      <c r="E1009" s="12"/>
      <c r="F1009" s="12"/>
      <c r="G1009" s="12"/>
      <c r="H1009" s="12" t="e">
        <f t="shared" si="12"/>
        <v>#N/A</v>
      </c>
      <c r="I1009" s="12" t="e">
        <f>VLOOKUP(CONCATENATE(N1009,T1009),Simulador!$H$26:$H$33,1,FALSE)</f>
        <v>#N/A</v>
      </c>
      <c r="J1009" s="12" t="e">
        <f t="shared" si="13"/>
        <v>#N/A</v>
      </c>
      <c r="K1009" s="13" t="e">
        <f t="shared" si="14"/>
        <v>#N/A</v>
      </c>
      <c r="L1009" s="12" t="e">
        <f t="shared" si="15"/>
        <v>#N/A</v>
      </c>
      <c r="M1009" s="14" t="s">
        <v>31</v>
      </c>
      <c r="N1009" s="3" t="s">
        <v>83</v>
      </c>
      <c r="O1009" s="20" t="str">
        <f>VLOOKUP(CONCATENATE($M1009,$N1009),Curriculos!$A$2:$J$332,4,FALSE)</f>
        <v>HISTÓRIA DO PENSAMENTO ECONÔMICO I</v>
      </c>
      <c r="P1009" s="21" t="str">
        <f>VLOOKUP(CONCATENATE($M1009,$N1009),Curriculos!$A$2:$J$332,5,FALSE)</f>
        <v>OB</v>
      </c>
      <c r="Q1009" s="21" t="str">
        <f>VLOOKUP($N1009,Oferta!$D$2:$P$100,5,FALSE)</f>
        <v>TP</v>
      </c>
      <c r="R1009" s="21">
        <f>VLOOKUP(CONCATENATE($M1009,$N1009),Curriculos!$A$2:$J$332,8,FALSE)</f>
        <v>60</v>
      </c>
      <c r="S1009" s="5"/>
      <c r="T1009" s="22" t="s">
        <v>29</v>
      </c>
      <c r="U1009" s="21" t="str">
        <f>VLOOKUP(CONCATENATE($M1009,$N1009),Curriculos!$A$2:$J$332,10,FALSE)</f>
        <v>DCEC</v>
      </c>
      <c r="V1009" s="20" t="e">
        <f>VLOOKUP(CONCATENATE($M1009,$N1009,$T1009),Oferta!$B$2:$R$360,17,FALSE)</f>
        <v>#N/A</v>
      </c>
      <c r="W1009" s="20" t="e">
        <f>VLOOKUP(CONCATENATE($M1009,$N1009,$T1009),Oferta!$B$2:$Q$360,12,FALSE)</f>
        <v>#N/A</v>
      </c>
      <c r="X1009" s="22">
        <v>4</v>
      </c>
      <c r="Y1009" s="23" t="e">
        <f>VLOOKUP(CONCATENATE($W1009,$X1009),Mtz_Horarios!$E$2:$H$92,2,FALSE)</f>
        <v>#N/A</v>
      </c>
      <c r="Z1009" s="23" t="e">
        <f>VLOOKUP(CONCATENATE($W1009,$X1009),Mtz_Horarios!$E$2:$H$92,3,FALSE)</f>
        <v>#N/A</v>
      </c>
      <c r="AA1009" s="24" t="e">
        <f>VLOOKUP(CONCATENATE($W1009,$X1009),Mtz_Horarios!$E$2:$H$92,4,FALSE)</f>
        <v>#N/A</v>
      </c>
      <c r="AB1009" s="20" t="e">
        <f>VLOOKUP(CONCATENATE($M1009,$N1009,$T1009),Oferta!$B$2:$Q$360,16,FALSE)</f>
        <v>#N/A</v>
      </c>
      <c r="AC1009" s="20" t="e">
        <f>VLOOKUP(CONCATENATE($M1009,$N1009,$T1009),Oferta!$B$2:$Q$360,15,FALSE)</f>
        <v>#N/A</v>
      </c>
      <c r="AI1009" s="5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12"/>
      <c r="AW1009" s="12"/>
    </row>
    <row r="1010" spans="1:49" ht="15" customHeight="1">
      <c r="A1010" s="12"/>
      <c r="B1010" s="12"/>
      <c r="C1010" s="12"/>
      <c r="D1010" s="12"/>
      <c r="E1010" s="12"/>
      <c r="F1010" s="12"/>
      <c r="G1010" s="12"/>
      <c r="H1010" s="12" t="e">
        <f t="shared" si="12"/>
        <v>#N/A</v>
      </c>
      <c r="I1010" s="12" t="e">
        <f>VLOOKUP(CONCATENATE(N1010,T1010),Simulador!$H$26:$H$33,1,FALSE)</f>
        <v>#N/A</v>
      </c>
      <c r="J1010" s="12" t="e">
        <f t="shared" si="13"/>
        <v>#N/A</v>
      </c>
      <c r="K1010" s="13" t="e">
        <f t="shared" si="14"/>
        <v>#N/A</v>
      </c>
      <c r="L1010" s="12" t="e">
        <f t="shared" si="15"/>
        <v>#N/A</v>
      </c>
      <c r="M1010" s="14" t="s">
        <v>25</v>
      </c>
      <c r="N1010" s="3" t="s">
        <v>83</v>
      </c>
      <c r="O1010" s="15" t="str">
        <f>VLOOKUP(CONCATENATE($M1010,$N1010),Curriculos!$A$2:$J$332,4,FALSE)</f>
        <v>HISTÓRIA DO PENSAMENTO ECONÔMICO I</v>
      </c>
      <c r="P1010" s="16" t="str">
        <f>VLOOKUP(CONCATENATE($M1010,$N1010),Curriculos!$A$2:$J$332,5,FALSE)</f>
        <v>OB</v>
      </c>
      <c r="Q1010" s="16" t="str">
        <f>VLOOKUP($N1010,Oferta!$D$2:$P$100,5,FALSE)</f>
        <v>TP</v>
      </c>
      <c r="R1010" s="16">
        <f>VLOOKUP(CONCATENATE($M1010,$N1010),Curriculos!$A$2:$J$332,8,FALSE)</f>
        <v>60</v>
      </c>
      <c r="S1010" s="17"/>
      <c r="T1010" s="17" t="s">
        <v>29</v>
      </c>
      <c r="U1010" s="16" t="str">
        <f>VLOOKUP(CONCATENATE($M1010,$N1010),Curriculos!$A$2:$J$332,10,FALSE)</f>
        <v>DCEC</v>
      </c>
      <c r="V1010" s="15" t="e">
        <f>VLOOKUP(CONCATENATE($M1010,$N1010,$T1010),Oferta!$B$2:$R$360,17,FALSE)</f>
        <v>#N/A</v>
      </c>
      <c r="W1010" s="15" t="e">
        <f>VLOOKUP(CONCATENATE($M1010,$N1010,$T1010),Oferta!$B$2:$Q$360,12,FALSE)</f>
        <v>#N/A</v>
      </c>
      <c r="X1010" s="17">
        <v>1</v>
      </c>
      <c r="Y1010" s="18" t="e">
        <f>VLOOKUP(CONCATENATE($W1010,$X1010),Mtz_Horarios!$E$2:$H$92,2,FALSE)</f>
        <v>#N/A</v>
      </c>
      <c r="Z1010" s="18" t="e">
        <f>VLOOKUP(CONCATENATE($W1010,$X1010),Mtz_Horarios!$E$2:$H$92,3,FALSE)</f>
        <v>#N/A</v>
      </c>
      <c r="AA1010" s="19" t="e">
        <f>VLOOKUP(CONCATENATE($W1010,$X1010),Mtz_Horarios!$E$2:$H$92,4,FALSE)</f>
        <v>#N/A</v>
      </c>
      <c r="AB1010" s="15" t="e">
        <f>VLOOKUP(CONCATENATE($M1010,$N1010,$T1010),Oferta!$B$2:$Q$360,16,FALSE)</f>
        <v>#N/A</v>
      </c>
      <c r="AC1010" s="15" t="e">
        <f>VLOOKUP(CONCATENATE($M1010,$N1010,$T1010),Oferta!$B$2:$Q$360,15,FALSE)</f>
        <v>#N/A</v>
      </c>
      <c r="AI1010" s="5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12"/>
      <c r="AW1010" s="12"/>
    </row>
    <row r="1011" spans="1:49" ht="15" customHeight="1">
      <c r="A1011" s="12"/>
      <c r="B1011" s="12"/>
      <c r="C1011" s="12"/>
      <c r="D1011" s="12"/>
      <c r="E1011" s="12"/>
      <c r="F1011" s="12"/>
      <c r="G1011" s="12"/>
      <c r="H1011" s="12" t="e">
        <f t="shared" si="12"/>
        <v>#N/A</v>
      </c>
      <c r="I1011" s="12" t="e">
        <f>VLOOKUP(CONCATENATE(N1011,T1011),Simulador!$H$26:$H$33,1,FALSE)</f>
        <v>#N/A</v>
      </c>
      <c r="J1011" s="12" t="e">
        <f t="shared" si="13"/>
        <v>#N/A</v>
      </c>
      <c r="K1011" s="13" t="e">
        <f t="shared" si="14"/>
        <v>#N/A</v>
      </c>
      <c r="L1011" s="12" t="e">
        <f t="shared" si="15"/>
        <v>#N/A</v>
      </c>
      <c r="M1011" s="14" t="s">
        <v>25</v>
      </c>
      <c r="N1011" s="3" t="s">
        <v>83</v>
      </c>
      <c r="O1011" s="15" t="str">
        <f>VLOOKUP(CONCATENATE($M1011,$N1011),Curriculos!$A$2:$J$332,4,FALSE)</f>
        <v>HISTÓRIA DO PENSAMENTO ECONÔMICO I</v>
      </c>
      <c r="P1011" s="16" t="str">
        <f>VLOOKUP(CONCATENATE($M1011,$N1011),Curriculos!$A$2:$J$332,5,FALSE)</f>
        <v>OB</v>
      </c>
      <c r="Q1011" s="16" t="str">
        <f>VLOOKUP($N1011,Oferta!$D$2:$P$100,5,FALSE)</f>
        <v>TP</v>
      </c>
      <c r="R1011" s="16">
        <f>VLOOKUP(CONCATENATE($M1011,$N1011),Curriculos!$A$2:$J$332,8,FALSE)</f>
        <v>60</v>
      </c>
      <c r="S1011" s="17"/>
      <c r="T1011" s="17" t="s">
        <v>29</v>
      </c>
      <c r="U1011" s="16" t="str">
        <f>VLOOKUP(CONCATENATE($M1011,$N1011),Curriculos!$A$2:$J$332,10,FALSE)</f>
        <v>DCEC</v>
      </c>
      <c r="V1011" s="15" t="e">
        <f>VLOOKUP(CONCATENATE($M1011,$N1011,$T1011),Oferta!$B$2:$R$360,17,FALSE)</f>
        <v>#N/A</v>
      </c>
      <c r="W1011" s="15" t="e">
        <f>VLOOKUP(CONCATENATE($M1011,$N1011,$T1011),Oferta!$B$2:$Q$360,12,FALSE)</f>
        <v>#N/A</v>
      </c>
      <c r="X1011" s="17">
        <v>2</v>
      </c>
      <c r="Y1011" s="18" t="e">
        <f>VLOOKUP(CONCATENATE($W1011,$X1011),Mtz_Horarios!$E$2:$H$92,2,FALSE)</f>
        <v>#N/A</v>
      </c>
      <c r="Z1011" s="18" t="e">
        <f>VLOOKUP(CONCATENATE($W1011,$X1011),Mtz_Horarios!$E$2:$H$92,3,FALSE)</f>
        <v>#N/A</v>
      </c>
      <c r="AA1011" s="19" t="e">
        <f>VLOOKUP(CONCATENATE($W1011,$X1011),Mtz_Horarios!$E$2:$H$92,4,FALSE)</f>
        <v>#N/A</v>
      </c>
      <c r="AB1011" s="15" t="e">
        <f>VLOOKUP(CONCATENATE($M1011,$N1011,$T1011),Oferta!$B$2:$Q$360,16,FALSE)</f>
        <v>#N/A</v>
      </c>
      <c r="AC1011" s="15" t="e">
        <f>VLOOKUP(CONCATENATE($M1011,$N1011,$T1011),Oferta!$B$2:$Q$360,15,FALSE)</f>
        <v>#N/A</v>
      </c>
      <c r="AI1011" s="5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12"/>
      <c r="AW1011" s="12"/>
    </row>
    <row r="1012" spans="1:49" ht="15" customHeight="1">
      <c r="A1012" s="12"/>
      <c r="B1012" s="12"/>
      <c r="C1012" s="12"/>
      <c r="D1012" s="12"/>
      <c r="E1012" s="12"/>
      <c r="F1012" s="12"/>
      <c r="G1012" s="12"/>
      <c r="H1012" s="12" t="e">
        <f t="shared" si="12"/>
        <v>#N/A</v>
      </c>
      <c r="I1012" s="12" t="e">
        <f>VLOOKUP(CONCATENATE(N1012,T1012),Simulador!$H$26:$H$33,1,FALSE)</f>
        <v>#N/A</v>
      </c>
      <c r="J1012" s="12" t="e">
        <f t="shared" si="13"/>
        <v>#N/A</v>
      </c>
      <c r="K1012" s="13" t="e">
        <f t="shared" si="14"/>
        <v>#N/A</v>
      </c>
      <c r="L1012" s="12" t="e">
        <f t="shared" si="15"/>
        <v>#N/A</v>
      </c>
      <c r="M1012" s="14" t="s">
        <v>25</v>
      </c>
      <c r="N1012" s="3" t="s">
        <v>83</v>
      </c>
      <c r="O1012" s="15" t="str">
        <f>VLOOKUP(CONCATENATE($M1012,$N1012),Curriculos!$A$2:$J$332,4,FALSE)</f>
        <v>HISTÓRIA DO PENSAMENTO ECONÔMICO I</v>
      </c>
      <c r="P1012" s="16" t="str">
        <f>VLOOKUP(CONCATENATE($M1012,$N1012),Curriculos!$A$2:$J$332,5,FALSE)</f>
        <v>OB</v>
      </c>
      <c r="Q1012" s="16" t="str">
        <f>VLOOKUP($N1012,Oferta!$D$2:$P$100,5,FALSE)</f>
        <v>TP</v>
      </c>
      <c r="R1012" s="16">
        <f>VLOOKUP(CONCATENATE($M1012,$N1012),Curriculos!$A$2:$J$332,8,FALSE)</f>
        <v>60</v>
      </c>
      <c r="S1012" s="17"/>
      <c r="T1012" s="17" t="s">
        <v>29</v>
      </c>
      <c r="U1012" s="16" t="str">
        <f>VLOOKUP(CONCATENATE($M1012,$N1012),Curriculos!$A$2:$J$332,10,FALSE)</f>
        <v>DCEC</v>
      </c>
      <c r="V1012" s="15" t="e">
        <f>VLOOKUP(CONCATENATE($M1012,$N1012,$T1012),Oferta!$B$2:$R$360,17,FALSE)</f>
        <v>#N/A</v>
      </c>
      <c r="W1012" s="15" t="e">
        <f>VLOOKUP(CONCATENATE($M1012,$N1012,$T1012),Oferta!$B$2:$Q$360,12,FALSE)</f>
        <v>#N/A</v>
      </c>
      <c r="X1012" s="17">
        <v>3</v>
      </c>
      <c r="Y1012" s="18" t="e">
        <f>VLOOKUP(CONCATENATE($W1012,$X1012),Mtz_Horarios!$E$2:$H$92,2,FALSE)</f>
        <v>#N/A</v>
      </c>
      <c r="Z1012" s="18" t="e">
        <f>VLOOKUP(CONCATENATE($W1012,$X1012),Mtz_Horarios!$E$2:$H$92,3,FALSE)</f>
        <v>#N/A</v>
      </c>
      <c r="AA1012" s="19" t="e">
        <f>VLOOKUP(CONCATENATE($W1012,$X1012),Mtz_Horarios!$E$2:$H$92,4,FALSE)</f>
        <v>#N/A</v>
      </c>
      <c r="AB1012" s="15" t="e">
        <f>VLOOKUP(CONCATENATE($M1012,$N1012,$T1012),Oferta!$B$2:$Q$360,16,FALSE)</f>
        <v>#N/A</v>
      </c>
      <c r="AC1012" s="15" t="e">
        <f>VLOOKUP(CONCATENATE($M1012,$N1012,$T1012),Oferta!$B$2:$Q$360,15,FALSE)</f>
        <v>#N/A</v>
      </c>
      <c r="AI1012" s="5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12"/>
      <c r="AW1012" s="12"/>
    </row>
    <row r="1013" spans="1:49" ht="15" customHeight="1">
      <c r="A1013" s="12"/>
      <c r="B1013" s="12"/>
      <c r="C1013" s="12"/>
      <c r="D1013" s="12"/>
      <c r="E1013" s="12"/>
      <c r="F1013" s="12"/>
      <c r="G1013" s="12"/>
      <c r="H1013" s="12" t="e">
        <f t="shared" si="12"/>
        <v>#N/A</v>
      </c>
      <c r="I1013" s="12" t="e">
        <f>VLOOKUP(CONCATENATE(N1013,T1013),Simulador!$H$26:$H$33,1,FALSE)</f>
        <v>#N/A</v>
      </c>
      <c r="J1013" s="12" t="e">
        <f t="shared" si="13"/>
        <v>#N/A</v>
      </c>
      <c r="K1013" s="13" t="e">
        <f t="shared" si="14"/>
        <v>#N/A</v>
      </c>
      <c r="L1013" s="12" t="e">
        <f t="shared" si="15"/>
        <v>#N/A</v>
      </c>
      <c r="M1013" s="14" t="s">
        <v>25</v>
      </c>
      <c r="N1013" s="3" t="s">
        <v>83</v>
      </c>
      <c r="O1013" s="15" t="str">
        <f>VLOOKUP(CONCATENATE($M1013,$N1013),Curriculos!$A$2:$J$332,4,FALSE)</f>
        <v>HISTÓRIA DO PENSAMENTO ECONÔMICO I</v>
      </c>
      <c r="P1013" s="16" t="str">
        <f>VLOOKUP(CONCATENATE($M1013,$N1013),Curriculos!$A$2:$J$332,5,FALSE)</f>
        <v>OB</v>
      </c>
      <c r="Q1013" s="16" t="str">
        <f>VLOOKUP($N1013,Oferta!$D$2:$P$100,5,FALSE)</f>
        <v>TP</v>
      </c>
      <c r="R1013" s="16">
        <f>VLOOKUP(CONCATENATE($M1013,$N1013),Curriculos!$A$2:$J$332,8,FALSE)</f>
        <v>60</v>
      </c>
      <c r="S1013" s="17"/>
      <c r="T1013" s="17" t="s">
        <v>29</v>
      </c>
      <c r="U1013" s="16" t="str">
        <f>VLOOKUP(CONCATENATE($M1013,$N1013),Curriculos!$A$2:$J$332,10,FALSE)</f>
        <v>DCEC</v>
      </c>
      <c r="V1013" s="15" t="e">
        <f>VLOOKUP(CONCATENATE($M1013,$N1013,$T1013),Oferta!$B$2:$R$360,17,FALSE)</f>
        <v>#N/A</v>
      </c>
      <c r="W1013" s="15" t="e">
        <f>VLOOKUP(CONCATENATE($M1013,$N1013,$T1013),Oferta!$B$2:$Q$360,12,FALSE)</f>
        <v>#N/A</v>
      </c>
      <c r="X1013" s="17">
        <v>4</v>
      </c>
      <c r="Y1013" s="18" t="e">
        <f>VLOOKUP(CONCATENATE($W1013,$X1013),Mtz_Horarios!$E$2:$H$92,2,FALSE)</f>
        <v>#N/A</v>
      </c>
      <c r="Z1013" s="18" t="e">
        <f>VLOOKUP(CONCATENATE($W1013,$X1013),Mtz_Horarios!$E$2:$H$92,3,FALSE)</f>
        <v>#N/A</v>
      </c>
      <c r="AA1013" s="19" t="e">
        <f>VLOOKUP(CONCATENATE($W1013,$X1013),Mtz_Horarios!$E$2:$H$92,4,FALSE)</f>
        <v>#N/A</v>
      </c>
      <c r="AB1013" s="15" t="e">
        <f>VLOOKUP(CONCATENATE($M1013,$N1013,$T1013),Oferta!$B$2:$Q$360,16,FALSE)</f>
        <v>#N/A</v>
      </c>
      <c r="AC1013" s="15" t="e">
        <f>VLOOKUP(CONCATENATE($M1013,$N1013,$T1013),Oferta!$B$2:$Q$360,15,FALSE)</f>
        <v>#N/A</v>
      </c>
      <c r="AI1013" s="5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12"/>
      <c r="AW1013" s="12"/>
    </row>
    <row r="1014" spans="1:49" ht="15" customHeight="1">
      <c r="A1014" s="12"/>
      <c r="B1014" s="12"/>
      <c r="C1014" s="12"/>
      <c r="D1014" s="12"/>
      <c r="E1014" s="12"/>
      <c r="F1014" s="12"/>
      <c r="G1014" s="12"/>
      <c r="H1014" s="12" t="e">
        <f t="shared" si="12"/>
        <v>#N/A</v>
      </c>
      <c r="I1014" s="12" t="e">
        <f>VLOOKUP(CONCATENATE(N1014,T1014),Simulador!$H$26:$H$33,1,FALSE)</f>
        <v>#N/A</v>
      </c>
      <c r="J1014" s="12" t="e">
        <f t="shared" si="13"/>
        <v>#N/A</v>
      </c>
      <c r="K1014" s="13" t="e">
        <f t="shared" si="14"/>
        <v>#N/A</v>
      </c>
      <c r="L1014" s="12" t="e">
        <f t="shared" si="15"/>
        <v>#N/A</v>
      </c>
      <c r="M1014" s="14" t="s">
        <v>31</v>
      </c>
      <c r="N1014" s="3" t="s">
        <v>124</v>
      </c>
      <c r="O1014" s="20" t="str">
        <f>VLOOKUP(CONCATENATE($M1014,$N1014),Curriculos!$A$2:$J$332,4,FALSE)</f>
        <v>HISTÓRIA DO PENSAMENTO ECONÔMICO II</v>
      </c>
      <c r="P1014" s="21" t="str">
        <f>VLOOKUP(CONCATENATE($M1014,$N1014),Curriculos!$A$2:$J$332,5,FALSE)</f>
        <v>OB</v>
      </c>
      <c r="Q1014" s="21" t="str">
        <f>VLOOKUP($N1014,Oferta!$D$2:$P$100,5,FALSE)</f>
        <v>T</v>
      </c>
      <c r="R1014" s="21">
        <f>VLOOKUP(CONCATENATE($M1014,$N1014),Curriculos!$A$2:$J$332,8,FALSE)</f>
        <v>60</v>
      </c>
      <c r="S1014" s="5"/>
      <c r="T1014" s="22" t="s">
        <v>24</v>
      </c>
      <c r="U1014" s="21" t="str">
        <f>VLOOKUP(CONCATENATE($M1014,$N1014),Curriculos!$A$2:$J$332,10,FALSE)</f>
        <v>DCEC</v>
      </c>
      <c r="V1014" s="20" t="e">
        <f>VLOOKUP(CONCATENATE($M1014,$N1014,$T1014),Oferta!$B$2:$R$360,17,FALSE)</f>
        <v>#N/A</v>
      </c>
      <c r="W1014" s="20" t="e">
        <f>VLOOKUP(CONCATENATE($M1014,$N1014,$T1014),Oferta!$B$2:$Q$360,12,FALSE)</f>
        <v>#N/A</v>
      </c>
      <c r="X1014" s="22">
        <v>1</v>
      </c>
      <c r="Y1014" s="23" t="e">
        <f>VLOOKUP(CONCATENATE($W1014,$X1014),Mtz_Horarios!$E$2:$H$92,2,FALSE)</f>
        <v>#N/A</v>
      </c>
      <c r="Z1014" s="23" t="e">
        <f>VLOOKUP(CONCATENATE($W1014,$X1014),Mtz_Horarios!$E$2:$H$92,3,FALSE)</f>
        <v>#N/A</v>
      </c>
      <c r="AA1014" s="24" t="e">
        <f>VLOOKUP(CONCATENATE($W1014,$X1014),Mtz_Horarios!$E$2:$H$92,4,FALSE)</f>
        <v>#N/A</v>
      </c>
      <c r="AB1014" s="20" t="e">
        <f>VLOOKUP(CONCATENATE($M1014,$N1014,$T1014),Oferta!$B$2:$Q$360,16,FALSE)</f>
        <v>#N/A</v>
      </c>
      <c r="AC1014" s="20" t="e">
        <f>VLOOKUP(CONCATENATE($M1014,$N1014,$T1014),Oferta!$B$2:$Q$360,15,FALSE)</f>
        <v>#N/A</v>
      </c>
      <c r="AI1014" s="5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12"/>
      <c r="AW1014" s="12"/>
    </row>
    <row r="1015" spans="1:49" ht="15" customHeight="1">
      <c r="A1015" s="12"/>
      <c r="B1015" s="12"/>
      <c r="C1015" s="12"/>
      <c r="D1015" s="12"/>
      <c r="E1015" s="12"/>
      <c r="F1015" s="12"/>
      <c r="G1015" s="12"/>
      <c r="H1015" s="12" t="e">
        <f t="shared" si="12"/>
        <v>#N/A</v>
      </c>
      <c r="I1015" s="12" t="e">
        <f>VLOOKUP(CONCATENATE(N1015,T1015),Simulador!$H$26:$H$33,1,FALSE)</f>
        <v>#N/A</v>
      </c>
      <c r="J1015" s="12" t="e">
        <f t="shared" si="13"/>
        <v>#N/A</v>
      </c>
      <c r="K1015" s="13" t="e">
        <f t="shared" si="14"/>
        <v>#N/A</v>
      </c>
      <c r="L1015" s="12" t="e">
        <f t="shared" si="15"/>
        <v>#N/A</v>
      </c>
      <c r="M1015" s="14" t="s">
        <v>31</v>
      </c>
      <c r="N1015" s="3" t="s">
        <v>124</v>
      </c>
      <c r="O1015" s="20" t="str">
        <f>VLOOKUP(CONCATENATE($M1015,$N1015),Curriculos!$A$2:$J$332,4,FALSE)</f>
        <v>HISTÓRIA DO PENSAMENTO ECONÔMICO II</v>
      </c>
      <c r="P1015" s="21" t="str">
        <f>VLOOKUP(CONCATENATE($M1015,$N1015),Curriculos!$A$2:$J$332,5,FALSE)</f>
        <v>OB</v>
      </c>
      <c r="Q1015" s="21" t="str">
        <f>VLOOKUP($N1015,Oferta!$D$2:$P$100,5,FALSE)</f>
        <v>T</v>
      </c>
      <c r="R1015" s="21">
        <f>VLOOKUP(CONCATENATE($M1015,$N1015),Curriculos!$A$2:$J$332,8,FALSE)</f>
        <v>60</v>
      </c>
      <c r="S1015" s="5"/>
      <c r="T1015" s="22" t="s">
        <v>24</v>
      </c>
      <c r="U1015" s="21" t="str">
        <f>VLOOKUP(CONCATENATE($M1015,$N1015),Curriculos!$A$2:$J$332,10,FALSE)</f>
        <v>DCEC</v>
      </c>
      <c r="V1015" s="20" t="e">
        <f>VLOOKUP(CONCATENATE($M1015,$N1015,$T1015),Oferta!$B$2:$R$360,17,FALSE)</f>
        <v>#N/A</v>
      </c>
      <c r="W1015" s="20" t="e">
        <f>VLOOKUP(CONCATENATE($M1015,$N1015,$T1015),Oferta!$B$2:$Q$360,12,FALSE)</f>
        <v>#N/A</v>
      </c>
      <c r="X1015" s="22">
        <v>2</v>
      </c>
      <c r="Y1015" s="23" t="e">
        <f>VLOOKUP(CONCATENATE($W1015,$X1015),Mtz_Horarios!$E$2:$H$92,2,FALSE)</f>
        <v>#N/A</v>
      </c>
      <c r="Z1015" s="23" t="e">
        <f>VLOOKUP(CONCATENATE($W1015,$X1015),Mtz_Horarios!$E$2:$H$92,3,FALSE)</f>
        <v>#N/A</v>
      </c>
      <c r="AA1015" s="24" t="e">
        <f>VLOOKUP(CONCATENATE($W1015,$X1015),Mtz_Horarios!$E$2:$H$92,4,FALSE)</f>
        <v>#N/A</v>
      </c>
      <c r="AB1015" s="20" t="e">
        <f>VLOOKUP(CONCATENATE($M1015,$N1015,$T1015),Oferta!$B$2:$Q$360,16,FALSE)</f>
        <v>#N/A</v>
      </c>
      <c r="AC1015" s="20" t="e">
        <f>VLOOKUP(CONCATENATE($M1015,$N1015,$T1015),Oferta!$B$2:$Q$360,15,FALSE)</f>
        <v>#N/A</v>
      </c>
      <c r="AI1015" s="5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12"/>
      <c r="AW1015" s="12"/>
    </row>
    <row r="1016" spans="1:49" ht="15" customHeight="1">
      <c r="A1016" s="12"/>
      <c r="B1016" s="12"/>
      <c r="C1016" s="12"/>
      <c r="D1016" s="12"/>
      <c r="E1016" s="12"/>
      <c r="F1016" s="12"/>
      <c r="G1016" s="12"/>
      <c r="H1016" s="12" t="e">
        <f t="shared" si="12"/>
        <v>#N/A</v>
      </c>
      <c r="I1016" s="12" t="e">
        <f>VLOOKUP(CONCATENATE(N1016,T1016),Simulador!$H$26:$H$33,1,FALSE)</f>
        <v>#N/A</v>
      </c>
      <c r="J1016" s="12" t="e">
        <f t="shared" si="13"/>
        <v>#N/A</v>
      </c>
      <c r="K1016" s="13" t="e">
        <f t="shared" si="14"/>
        <v>#N/A</v>
      </c>
      <c r="L1016" s="12" t="e">
        <f t="shared" si="15"/>
        <v>#N/A</v>
      </c>
      <c r="M1016" s="14" t="s">
        <v>31</v>
      </c>
      <c r="N1016" s="3" t="s">
        <v>124</v>
      </c>
      <c r="O1016" s="20" t="str">
        <f>VLOOKUP(CONCATENATE($M1016,$N1016),Curriculos!$A$2:$J$332,4,FALSE)</f>
        <v>HISTÓRIA DO PENSAMENTO ECONÔMICO II</v>
      </c>
      <c r="P1016" s="21" t="str">
        <f>VLOOKUP(CONCATENATE($M1016,$N1016),Curriculos!$A$2:$J$332,5,FALSE)</f>
        <v>OB</v>
      </c>
      <c r="Q1016" s="21" t="str">
        <f>VLOOKUP($N1016,Oferta!$D$2:$P$100,5,FALSE)</f>
        <v>T</v>
      </c>
      <c r="R1016" s="21">
        <f>VLOOKUP(CONCATENATE($M1016,$N1016),Curriculos!$A$2:$J$332,8,FALSE)</f>
        <v>60</v>
      </c>
      <c r="S1016" s="5"/>
      <c r="T1016" s="22" t="s">
        <v>24</v>
      </c>
      <c r="U1016" s="21" t="str">
        <f>VLOOKUP(CONCATENATE($M1016,$N1016),Curriculos!$A$2:$J$332,10,FALSE)</f>
        <v>DCEC</v>
      </c>
      <c r="V1016" s="20" t="e">
        <f>VLOOKUP(CONCATENATE($M1016,$N1016,$T1016),Oferta!$B$2:$R$360,17,FALSE)</f>
        <v>#N/A</v>
      </c>
      <c r="W1016" s="20" t="e">
        <f>VLOOKUP(CONCATENATE($M1016,$N1016,$T1016),Oferta!$B$2:$Q$360,12,FALSE)</f>
        <v>#N/A</v>
      </c>
      <c r="X1016" s="22">
        <v>3</v>
      </c>
      <c r="Y1016" s="23" t="e">
        <f>VLOOKUP(CONCATENATE($W1016,$X1016),Mtz_Horarios!$E$2:$H$92,2,FALSE)</f>
        <v>#N/A</v>
      </c>
      <c r="Z1016" s="23" t="e">
        <f>VLOOKUP(CONCATENATE($W1016,$X1016),Mtz_Horarios!$E$2:$H$92,3,FALSE)</f>
        <v>#N/A</v>
      </c>
      <c r="AA1016" s="24" t="e">
        <f>VLOOKUP(CONCATENATE($W1016,$X1016),Mtz_Horarios!$E$2:$H$92,4,FALSE)</f>
        <v>#N/A</v>
      </c>
      <c r="AB1016" s="20" t="e">
        <f>VLOOKUP(CONCATENATE($M1016,$N1016,$T1016),Oferta!$B$2:$Q$360,16,FALSE)</f>
        <v>#N/A</v>
      </c>
      <c r="AC1016" s="20" t="e">
        <f>VLOOKUP(CONCATENATE($M1016,$N1016,$T1016),Oferta!$B$2:$Q$360,15,FALSE)</f>
        <v>#N/A</v>
      </c>
      <c r="AI1016" s="5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12"/>
      <c r="AW1016" s="12"/>
    </row>
    <row r="1017" spans="1:49" ht="15" customHeight="1">
      <c r="A1017" s="12"/>
      <c r="B1017" s="12"/>
      <c r="C1017" s="12"/>
      <c r="D1017" s="12"/>
      <c r="E1017" s="12"/>
      <c r="F1017" s="12"/>
      <c r="G1017" s="12"/>
      <c r="H1017" s="12" t="e">
        <f t="shared" si="12"/>
        <v>#N/A</v>
      </c>
      <c r="I1017" s="12" t="e">
        <f>VLOOKUP(CONCATENATE(N1017,T1017),Simulador!$H$26:$H$33,1,FALSE)</f>
        <v>#N/A</v>
      </c>
      <c r="J1017" s="12" t="e">
        <f t="shared" si="13"/>
        <v>#N/A</v>
      </c>
      <c r="K1017" s="13" t="e">
        <f t="shared" si="14"/>
        <v>#N/A</v>
      </c>
      <c r="L1017" s="12" t="e">
        <f t="shared" si="15"/>
        <v>#N/A</v>
      </c>
      <c r="M1017" s="14" t="s">
        <v>31</v>
      </c>
      <c r="N1017" s="3" t="s">
        <v>124</v>
      </c>
      <c r="O1017" s="20" t="str">
        <f>VLOOKUP(CONCATENATE($M1017,$N1017),Curriculos!$A$2:$J$332,4,FALSE)</f>
        <v>HISTÓRIA DO PENSAMENTO ECONÔMICO II</v>
      </c>
      <c r="P1017" s="21" t="str">
        <f>VLOOKUP(CONCATENATE($M1017,$N1017),Curriculos!$A$2:$J$332,5,FALSE)</f>
        <v>OB</v>
      </c>
      <c r="Q1017" s="21" t="str">
        <f>VLOOKUP($N1017,Oferta!$D$2:$P$100,5,FALSE)</f>
        <v>T</v>
      </c>
      <c r="R1017" s="21">
        <f>VLOOKUP(CONCATENATE($M1017,$N1017),Curriculos!$A$2:$J$332,8,FALSE)</f>
        <v>60</v>
      </c>
      <c r="S1017" s="5"/>
      <c r="T1017" s="22" t="s">
        <v>24</v>
      </c>
      <c r="U1017" s="21" t="str">
        <f>VLOOKUP(CONCATENATE($M1017,$N1017),Curriculos!$A$2:$J$332,10,FALSE)</f>
        <v>DCEC</v>
      </c>
      <c r="V1017" s="20" t="e">
        <f>VLOOKUP(CONCATENATE($M1017,$N1017,$T1017),Oferta!$B$2:$R$360,17,FALSE)</f>
        <v>#N/A</v>
      </c>
      <c r="W1017" s="20" t="e">
        <f>VLOOKUP(CONCATENATE($M1017,$N1017,$T1017),Oferta!$B$2:$Q$360,12,FALSE)</f>
        <v>#N/A</v>
      </c>
      <c r="X1017" s="22">
        <v>4</v>
      </c>
      <c r="Y1017" s="23" t="e">
        <f>VLOOKUP(CONCATENATE($W1017,$X1017),Mtz_Horarios!$E$2:$H$92,2,FALSE)</f>
        <v>#N/A</v>
      </c>
      <c r="Z1017" s="23" t="e">
        <f>VLOOKUP(CONCATENATE($W1017,$X1017),Mtz_Horarios!$E$2:$H$92,3,FALSE)</f>
        <v>#N/A</v>
      </c>
      <c r="AA1017" s="24" t="e">
        <f>VLOOKUP(CONCATENATE($W1017,$X1017),Mtz_Horarios!$E$2:$H$92,4,FALSE)</f>
        <v>#N/A</v>
      </c>
      <c r="AB1017" s="20" t="e">
        <f>VLOOKUP(CONCATENATE($M1017,$N1017,$T1017),Oferta!$B$2:$Q$360,16,FALSE)</f>
        <v>#N/A</v>
      </c>
      <c r="AC1017" s="20" t="e">
        <f>VLOOKUP(CONCATENATE($M1017,$N1017,$T1017),Oferta!$B$2:$Q$360,15,FALSE)</f>
        <v>#N/A</v>
      </c>
      <c r="AI1017" s="5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12"/>
      <c r="AW1017" s="12"/>
    </row>
    <row r="1018" spans="1:49" ht="15" customHeight="1">
      <c r="A1018" s="12"/>
      <c r="B1018" s="12"/>
      <c r="C1018" s="12"/>
      <c r="D1018" s="12"/>
      <c r="E1018" s="12"/>
      <c r="F1018" s="12"/>
      <c r="G1018" s="12"/>
      <c r="H1018" s="12" t="e">
        <f t="shared" si="12"/>
        <v>#N/A</v>
      </c>
      <c r="I1018" s="12" t="e">
        <f>VLOOKUP(CONCATENATE(N1018,T1018),Simulador!$H$26:$H$33,1,FALSE)</f>
        <v>#N/A</v>
      </c>
      <c r="J1018" s="12" t="e">
        <f t="shared" si="13"/>
        <v>#N/A</v>
      </c>
      <c r="K1018" s="13" t="e">
        <f t="shared" si="14"/>
        <v>#N/A</v>
      </c>
      <c r="L1018" s="12" t="e">
        <f t="shared" si="15"/>
        <v>#N/A</v>
      </c>
      <c r="M1018" s="14" t="s">
        <v>31</v>
      </c>
      <c r="N1018" s="3" t="s">
        <v>124</v>
      </c>
      <c r="O1018" s="20" t="str">
        <f>VLOOKUP(CONCATENATE($M1018,$N1018),Curriculos!$A$2:$J$332,4,FALSE)</f>
        <v>HISTÓRIA DO PENSAMENTO ECONÔMICO II</v>
      </c>
      <c r="P1018" s="21" t="str">
        <f>VLOOKUP(CONCATENATE($M1018,$N1018),Curriculos!$A$2:$J$332,5,FALSE)</f>
        <v>OB</v>
      </c>
      <c r="Q1018" s="21" t="str">
        <f>VLOOKUP($N1018,Oferta!$D$2:$P$100,5,FALSE)</f>
        <v>T</v>
      </c>
      <c r="R1018" s="21">
        <f>VLOOKUP(CONCATENATE($M1018,$N1018),Curriculos!$A$2:$J$332,8,FALSE)</f>
        <v>60</v>
      </c>
      <c r="S1018" s="5"/>
      <c r="T1018" s="22" t="s">
        <v>29</v>
      </c>
      <c r="U1018" s="21" t="str">
        <f>VLOOKUP(CONCATENATE($M1018,$N1018),Curriculos!$A$2:$J$332,10,FALSE)</f>
        <v>DCEC</v>
      </c>
      <c r="V1018" s="20" t="e">
        <f>VLOOKUP(CONCATENATE($M1018,$N1018,$T1018),Oferta!$B$2:$R$360,17,FALSE)</f>
        <v>#N/A</v>
      </c>
      <c r="W1018" s="20" t="e">
        <f>VLOOKUP(CONCATENATE($M1018,$N1018,$T1018),Oferta!$B$2:$Q$360,12,FALSE)</f>
        <v>#N/A</v>
      </c>
      <c r="X1018" s="22">
        <v>1</v>
      </c>
      <c r="Y1018" s="23" t="e">
        <f>VLOOKUP(CONCATENATE($W1018,$X1018),Mtz_Horarios!$E$2:$H$92,2,FALSE)</f>
        <v>#N/A</v>
      </c>
      <c r="Z1018" s="23" t="e">
        <f>VLOOKUP(CONCATENATE($W1018,$X1018),Mtz_Horarios!$E$2:$H$92,3,FALSE)</f>
        <v>#N/A</v>
      </c>
      <c r="AA1018" s="24" t="e">
        <f>VLOOKUP(CONCATENATE($W1018,$X1018),Mtz_Horarios!$E$2:$H$92,4,FALSE)</f>
        <v>#N/A</v>
      </c>
      <c r="AB1018" s="20" t="e">
        <f>VLOOKUP(CONCATENATE($M1018,$N1018,$T1018),Oferta!$B$2:$Q$360,16,FALSE)</f>
        <v>#N/A</v>
      </c>
      <c r="AC1018" s="20" t="e">
        <f>VLOOKUP(CONCATENATE($M1018,$N1018,$T1018),Oferta!$B$2:$Q$360,15,FALSE)</f>
        <v>#N/A</v>
      </c>
      <c r="AI1018" s="5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12"/>
      <c r="AW1018" s="12"/>
    </row>
    <row r="1019" spans="1:49" ht="15" customHeight="1">
      <c r="A1019" s="12"/>
      <c r="B1019" s="12"/>
      <c r="C1019" s="12"/>
      <c r="D1019" s="12"/>
      <c r="E1019" s="12"/>
      <c r="F1019" s="12"/>
      <c r="G1019" s="12"/>
      <c r="H1019" s="12" t="e">
        <f t="shared" si="12"/>
        <v>#N/A</v>
      </c>
      <c r="I1019" s="12" t="e">
        <f>VLOOKUP(CONCATENATE(N1019,T1019),Simulador!$H$26:$H$33,1,FALSE)</f>
        <v>#N/A</v>
      </c>
      <c r="J1019" s="12" t="e">
        <f t="shared" si="13"/>
        <v>#N/A</v>
      </c>
      <c r="K1019" s="13" t="e">
        <f t="shared" si="14"/>
        <v>#N/A</v>
      </c>
      <c r="L1019" s="12" t="e">
        <f t="shared" si="15"/>
        <v>#N/A</v>
      </c>
      <c r="M1019" s="14" t="s">
        <v>31</v>
      </c>
      <c r="N1019" s="3" t="s">
        <v>124</v>
      </c>
      <c r="O1019" s="20" t="str">
        <f>VLOOKUP(CONCATENATE($M1019,$N1019),Curriculos!$A$2:$J$332,4,FALSE)</f>
        <v>HISTÓRIA DO PENSAMENTO ECONÔMICO II</v>
      </c>
      <c r="P1019" s="21" t="str">
        <f>VLOOKUP(CONCATENATE($M1019,$N1019),Curriculos!$A$2:$J$332,5,FALSE)</f>
        <v>OB</v>
      </c>
      <c r="Q1019" s="21" t="str">
        <f>VLOOKUP($N1019,Oferta!$D$2:$P$100,5,FALSE)</f>
        <v>T</v>
      </c>
      <c r="R1019" s="21">
        <f>VLOOKUP(CONCATENATE($M1019,$N1019),Curriculos!$A$2:$J$332,8,FALSE)</f>
        <v>60</v>
      </c>
      <c r="S1019" s="5"/>
      <c r="T1019" s="22" t="s">
        <v>29</v>
      </c>
      <c r="U1019" s="21" t="str">
        <f>VLOOKUP(CONCATENATE($M1019,$N1019),Curriculos!$A$2:$J$332,10,FALSE)</f>
        <v>DCEC</v>
      </c>
      <c r="V1019" s="20" t="e">
        <f>VLOOKUP(CONCATENATE($M1019,$N1019,$T1019),Oferta!$B$2:$R$360,17,FALSE)</f>
        <v>#N/A</v>
      </c>
      <c r="W1019" s="20" t="e">
        <f>VLOOKUP(CONCATENATE($M1019,$N1019,$T1019),Oferta!$B$2:$Q$360,12,FALSE)</f>
        <v>#N/A</v>
      </c>
      <c r="X1019" s="22">
        <v>2</v>
      </c>
      <c r="Y1019" s="23" t="e">
        <f>VLOOKUP(CONCATENATE($W1019,$X1019),Mtz_Horarios!$E$2:$H$92,2,FALSE)</f>
        <v>#N/A</v>
      </c>
      <c r="Z1019" s="23" t="e">
        <f>VLOOKUP(CONCATENATE($W1019,$X1019),Mtz_Horarios!$E$2:$H$92,3,FALSE)</f>
        <v>#N/A</v>
      </c>
      <c r="AA1019" s="24" t="e">
        <f>VLOOKUP(CONCATENATE($W1019,$X1019),Mtz_Horarios!$E$2:$H$92,4,FALSE)</f>
        <v>#N/A</v>
      </c>
      <c r="AB1019" s="20" t="e">
        <f>VLOOKUP(CONCATENATE($M1019,$N1019,$T1019),Oferta!$B$2:$Q$360,16,FALSE)</f>
        <v>#N/A</v>
      </c>
      <c r="AC1019" s="20" t="e">
        <f>VLOOKUP(CONCATENATE($M1019,$N1019,$T1019),Oferta!$B$2:$Q$360,15,FALSE)</f>
        <v>#N/A</v>
      </c>
      <c r="AI1019" s="5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12"/>
      <c r="AW1019" s="12"/>
    </row>
    <row r="1020" spans="1:49" ht="15" customHeight="1">
      <c r="A1020" s="12"/>
      <c r="B1020" s="12"/>
      <c r="C1020" s="12"/>
      <c r="D1020" s="12"/>
      <c r="E1020" s="12"/>
      <c r="F1020" s="12"/>
      <c r="G1020" s="12"/>
      <c r="H1020" s="12" t="e">
        <f t="shared" si="12"/>
        <v>#N/A</v>
      </c>
      <c r="I1020" s="12" t="e">
        <f>VLOOKUP(CONCATENATE(N1020,T1020),Simulador!$H$26:$H$33,1,FALSE)</f>
        <v>#N/A</v>
      </c>
      <c r="J1020" s="12" t="e">
        <f t="shared" si="13"/>
        <v>#N/A</v>
      </c>
      <c r="K1020" s="13" t="e">
        <f t="shared" si="14"/>
        <v>#N/A</v>
      </c>
      <c r="L1020" s="12" t="e">
        <f t="shared" si="15"/>
        <v>#N/A</v>
      </c>
      <c r="M1020" s="14" t="s">
        <v>31</v>
      </c>
      <c r="N1020" s="3" t="s">
        <v>124</v>
      </c>
      <c r="O1020" s="20" t="str">
        <f>VLOOKUP(CONCATENATE($M1020,$N1020),Curriculos!$A$2:$J$332,4,FALSE)</f>
        <v>HISTÓRIA DO PENSAMENTO ECONÔMICO II</v>
      </c>
      <c r="P1020" s="21" t="str">
        <f>VLOOKUP(CONCATENATE($M1020,$N1020),Curriculos!$A$2:$J$332,5,FALSE)</f>
        <v>OB</v>
      </c>
      <c r="Q1020" s="21" t="str">
        <f>VLOOKUP($N1020,Oferta!$D$2:$P$100,5,FALSE)</f>
        <v>T</v>
      </c>
      <c r="R1020" s="21">
        <f>VLOOKUP(CONCATENATE($M1020,$N1020),Curriculos!$A$2:$J$332,8,FALSE)</f>
        <v>60</v>
      </c>
      <c r="S1020" s="5"/>
      <c r="T1020" s="22" t="s">
        <v>29</v>
      </c>
      <c r="U1020" s="21" t="str">
        <f>VLOOKUP(CONCATENATE($M1020,$N1020),Curriculos!$A$2:$J$332,10,FALSE)</f>
        <v>DCEC</v>
      </c>
      <c r="V1020" s="20" t="e">
        <f>VLOOKUP(CONCATENATE($M1020,$N1020,$T1020),Oferta!$B$2:$R$360,17,FALSE)</f>
        <v>#N/A</v>
      </c>
      <c r="W1020" s="20" t="e">
        <f>VLOOKUP(CONCATENATE($M1020,$N1020,$T1020),Oferta!$B$2:$Q$360,12,FALSE)</f>
        <v>#N/A</v>
      </c>
      <c r="X1020" s="22">
        <v>3</v>
      </c>
      <c r="Y1020" s="23" t="e">
        <f>VLOOKUP(CONCATENATE($W1020,$X1020),Mtz_Horarios!$E$2:$H$92,2,FALSE)</f>
        <v>#N/A</v>
      </c>
      <c r="Z1020" s="23" t="e">
        <f>VLOOKUP(CONCATENATE($W1020,$X1020),Mtz_Horarios!$E$2:$H$92,3,FALSE)</f>
        <v>#N/A</v>
      </c>
      <c r="AA1020" s="24" t="e">
        <f>VLOOKUP(CONCATENATE($W1020,$X1020),Mtz_Horarios!$E$2:$H$92,4,FALSE)</f>
        <v>#N/A</v>
      </c>
      <c r="AB1020" s="20" t="e">
        <f>VLOOKUP(CONCATENATE($M1020,$N1020,$T1020),Oferta!$B$2:$Q$360,16,FALSE)</f>
        <v>#N/A</v>
      </c>
      <c r="AC1020" s="20" t="e">
        <f>VLOOKUP(CONCATENATE($M1020,$N1020,$T1020),Oferta!$B$2:$Q$360,15,FALSE)</f>
        <v>#N/A</v>
      </c>
      <c r="AI1020" s="5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12"/>
      <c r="AW1020" s="12"/>
    </row>
    <row r="1021" spans="1:49" ht="15" customHeight="1">
      <c r="A1021" s="12"/>
      <c r="B1021" s="12"/>
      <c r="C1021" s="12"/>
      <c r="D1021" s="12"/>
      <c r="E1021" s="12"/>
      <c r="F1021" s="12"/>
      <c r="G1021" s="12"/>
      <c r="H1021" s="12" t="e">
        <f t="shared" si="12"/>
        <v>#N/A</v>
      </c>
      <c r="I1021" s="12" t="e">
        <f>VLOOKUP(CONCATENATE(N1021,T1021),Simulador!$H$26:$H$33,1,FALSE)</f>
        <v>#N/A</v>
      </c>
      <c r="J1021" s="12" t="e">
        <f t="shared" si="13"/>
        <v>#N/A</v>
      </c>
      <c r="K1021" s="13" t="e">
        <f t="shared" si="14"/>
        <v>#N/A</v>
      </c>
      <c r="L1021" s="12" t="e">
        <f t="shared" si="15"/>
        <v>#N/A</v>
      </c>
      <c r="M1021" s="14" t="s">
        <v>31</v>
      </c>
      <c r="N1021" s="3" t="s">
        <v>124</v>
      </c>
      <c r="O1021" s="20" t="str">
        <f>VLOOKUP(CONCATENATE($M1021,$N1021),Curriculos!$A$2:$J$332,4,FALSE)</f>
        <v>HISTÓRIA DO PENSAMENTO ECONÔMICO II</v>
      </c>
      <c r="P1021" s="21" t="str">
        <f>VLOOKUP(CONCATENATE($M1021,$N1021),Curriculos!$A$2:$J$332,5,FALSE)</f>
        <v>OB</v>
      </c>
      <c r="Q1021" s="21" t="str">
        <f>VLOOKUP($N1021,Oferta!$D$2:$P$100,5,FALSE)</f>
        <v>T</v>
      </c>
      <c r="R1021" s="21">
        <f>VLOOKUP(CONCATENATE($M1021,$N1021),Curriculos!$A$2:$J$332,8,FALSE)</f>
        <v>60</v>
      </c>
      <c r="S1021" s="5"/>
      <c r="T1021" s="22" t="s">
        <v>29</v>
      </c>
      <c r="U1021" s="21" t="str">
        <f>VLOOKUP(CONCATENATE($M1021,$N1021),Curriculos!$A$2:$J$332,10,FALSE)</f>
        <v>DCEC</v>
      </c>
      <c r="V1021" s="20" t="e">
        <f>VLOOKUP(CONCATENATE($M1021,$N1021,$T1021),Oferta!$B$2:$R$360,17,FALSE)</f>
        <v>#N/A</v>
      </c>
      <c r="W1021" s="20" t="e">
        <f>VLOOKUP(CONCATENATE($M1021,$N1021,$T1021),Oferta!$B$2:$Q$360,12,FALSE)</f>
        <v>#N/A</v>
      </c>
      <c r="X1021" s="22">
        <v>4</v>
      </c>
      <c r="Y1021" s="23" t="e">
        <f>VLOOKUP(CONCATENATE($W1021,$X1021),Mtz_Horarios!$E$2:$H$92,2,FALSE)</f>
        <v>#N/A</v>
      </c>
      <c r="Z1021" s="23" t="e">
        <f>VLOOKUP(CONCATENATE($W1021,$X1021),Mtz_Horarios!$E$2:$H$92,3,FALSE)</f>
        <v>#N/A</v>
      </c>
      <c r="AA1021" s="24" t="e">
        <f>VLOOKUP(CONCATENATE($W1021,$X1021),Mtz_Horarios!$E$2:$H$92,4,FALSE)</f>
        <v>#N/A</v>
      </c>
      <c r="AB1021" s="20" t="e">
        <f>VLOOKUP(CONCATENATE($M1021,$N1021,$T1021),Oferta!$B$2:$Q$360,16,FALSE)</f>
        <v>#N/A</v>
      </c>
      <c r="AC1021" s="20" t="e">
        <f>VLOOKUP(CONCATENATE($M1021,$N1021,$T1021),Oferta!$B$2:$Q$360,15,FALSE)</f>
        <v>#N/A</v>
      </c>
      <c r="AI1021" s="5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12"/>
      <c r="AW1021" s="12"/>
    </row>
    <row r="1022" spans="1:49" ht="15" customHeight="1">
      <c r="A1022" s="12"/>
      <c r="B1022" s="12"/>
      <c r="C1022" s="12"/>
      <c r="D1022" s="12"/>
      <c r="E1022" s="12"/>
      <c r="F1022" s="12"/>
      <c r="G1022" s="12"/>
      <c r="H1022" s="12" t="e">
        <f t="shared" ref="H1022:H1276" si="16">IF(Y1022&gt;0,CONCATENATE(T1022,O1022)," ")</f>
        <v>#N/A</v>
      </c>
      <c r="I1022" s="12" t="e">
        <f>VLOOKUP(CONCATENATE(N1022,T1022),Simulador!$H$26:$H$33,1,FALSE)</f>
        <v>#N/A</v>
      </c>
      <c r="J1022" s="12" t="e">
        <f t="shared" ref="J1022:J1276" si="17">IF(I1022&lt;&gt;I1022,,CONCATENATE(Z1022,Y1022))</f>
        <v>#N/A</v>
      </c>
      <c r="K1022" s="13" t="e">
        <f t="shared" ref="K1022:K1276" si="18">CONCATENATE(Z1022,Y1022,AC1022)</f>
        <v>#N/A</v>
      </c>
      <c r="L1022" s="12" t="e">
        <f t="shared" ref="L1022:L1276" si="19">CONCATENATE(V1022,AA1022,Z1022,Y1022)</f>
        <v>#N/A</v>
      </c>
      <c r="M1022" s="14" t="s">
        <v>22</v>
      </c>
      <c r="N1022" s="3" t="s">
        <v>124</v>
      </c>
      <c r="O1022" s="15" t="str">
        <f>VLOOKUP(CONCATENATE($M1022,$N1022),Curriculos!$A$2:$J$332,4,FALSE)</f>
        <v>HISTÓRIA DO PENSAMENTO ECONÔMICO II</v>
      </c>
      <c r="P1022" s="16" t="str">
        <f>VLOOKUP(CONCATENATE($M1022,$N1022),Curriculos!$A$2:$J$332,5,FALSE)</f>
        <v>OB</v>
      </c>
      <c r="Q1022" s="16" t="str">
        <f>VLOOKUP($N1022,Oferta!$D$2:$P$100,5,FALSE)</f>
        <v>T</v>
      </c>
      <c r="R1022" s="16">
        <f>VLOOKUP(CONCATENATE($M1022,$N1022),Curriculos!$A$2:$J$332,8,FALSE)</f>
        <v>60</v>
      </c>
      <c r="S1022" s="17"/>
      <c r="T1022" s="17" t="s">
        <v>24</v>
      </c>
      <c r="U1022" s="16" t="str">
        <f>VLOOKUP(CONCATENATE($M1022,$N1022),Curriculos!$A$2:$J$332,10,FALSE)</f>
        <v>DCEC</v>
      </c>
      <c r="V1022" s="15" t="e">
        <f>VLOOKUP(CONCATENATE($M1022,$N1022,$T1022),Oferta!$B$2:$R$360,17,FALSE)</f>
        <v>#N/A</v>
      </c>
      <c r="W1022" s="15" t="e">
        <f>VLOOKUP(CONCATENATE($M1022,$N1022,$T1022),Oferta!$B$2:$Q$360,12,FALSE)</f>
        <v>#N/A</v>
      </c>
      <c r="X1022" s="17">
        <v>1</v>
      </c>
      <c r="Y1022" s="18" t="e">
        <f>VLOOKUP(CONCATENATE($W1022,$X1022),Mtz_Horarios!$E$2:$H$92,2,FALSE)</f>
        <v>#N/A</v>
      </c>
      <c r="Z1022" s="18" t="e">
        <f>VLOOKUP(CONCATENATE($W1022,$X1022),Mtz_Horarios!$E$2:$H$92,3,FALSE)</f>
        <v>#N/A</v>
      </c>
      <c r="AA1022" s="19" t="e">
        <f>VLOOKUP(CONCATENATE($W1022,$X1022),Mtz_Horarios!$E$2:$H$92,4,FALSE)</f>
        <v>#N/A</v>
      </c>
      <c r="AB1022" s="15" t="e">
        <f>VLOOKUP(CONCATENATE($M1022,$N1022,$T1022),Oferta!$B$2:$Q$360,16,FALSE)</f>
        <v>#N/A</v>
      </c>
      <c r="AC1022" s="15" t="e">
        <f>VLOOKUP(CONCATENATE($M1022,$N1022,$T1022),Oferta!$B$2:$Q$360,15,FALSE)</f>
        <v>#N/A</v>
      </c>
      <c r="AI1022" s="5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12"/>
      <c r="AW1022" s="12"/>
    </row>
    <row r="1023" spans="1:49" ht="15" customHeight="1">
      <c r="A1023" s="12"/>
      <c r="B1023" s="12"/>
      <c r="C1023" s="12"/>
      <c r="D1023" s="12"/>
      <c r="E1023" s="12"/>
      <c r="F1023" s="12"/>
      <c r="G1023" s="12"/>
      <c r="H1023" s="12" t="e">
        <f t="shared" si="16"/>
        <v>#N/A</v>
      </c>
      <c r="I1023" s="12" t="e">
        <f>VLOOKUP(CONCATENATE(N1023,T1023),Simulador!$H$26:$H$33,1,FALSE)</f>
        <v>#N/A</v>
      </c>
      <c r="J1023" s="12" t="e">
        <f t="shared" si="17"/>
        <v>#N/A</v>
      </c>
      <c r="K1023" s="13" t="e">
        <f t="shared" si="18"/>
        <v>#N/A</v>
      </c>
      <c r="L1023" s="12" t="e">
        <f t="shared" si="19"/>
        <v>#N/A</v>
      </c>
      <c r="M1023" s="14" t="s">
        <v>22</v>
      </c>
      <c r="N1023" s="3" t="s">
        <v>124</v>
      </c>
      <c r="O1023" s="15" t="str">
        <f>VLOOKUP(CONCATENATE($M1023,$N1023),Curriculos!$A$2:$J$332,4,FALSE)</f>
        <v>HISTÓRIA DO PENSAMENTO ECONÔMICO II</v>
      </c>
      <c r="P1023" s="16" t="str">
        <f>VLOOKUP(CONCATENATE($M1023,$N1023),Curriculos!$A$2:$J$332,5,FALSE)</f>
        <v>OB</v>
      </c>
      <c r="Q1023" s="16" t="str">
        <f>VLOOKUP($N1023,Oferta!$D$2:$P$100,5,FALSE)</f>
        <v>T</v>
      </c>
      <c r="R1023" s="16">
        <f>VLOOKUP(CONCATENATE($M1023,$N1023),Curriculos!$A$2:$J$332,8,FALSE)</f>
        <v>60</v>
      </c>
      <c r="S1023" s="17"/>
      <c r="T1023" s="17" t="s">
        <v>24</v>
      </c>
      <c r="U1023" s="16" t="str">
        <f>VLOOKUP(CONCATENATE($M1023,$N1023),Curriculos!$A$2:$J$332,10,FALSE)</f>
        <v>DCEC</v>
      </c>
      <c r="V1023" s="15" t="e">
        <f>VLOOKUP(CONCATENATE($M1023,$N1023,$T1023),Oferta!$B$2:$R$360,17,FALSE)</f>
        <v>#N/A</v>
      </c>
      <c r="W1023" s="15" t="e">
        <f>VLOOKUP(CONCATENATE($M1023,$N1023,$T1023),Oferta!$B$2:$Q$360,12,FALSE)</f>
        <v>#N/A</v>
      </c>
      <c r="X1023" s="17">
        <v>2</v>
      </c>
      <c r="Y1023" s="18" t="e">
        <f>VLOOKUP(CONCATENATE($W1023,$X1023),Mtz_Horarios!$E$2:$H$92,2,FALSE)</f>
        <v>#N/A</v>
      </c>
      <c r="Z1023" s="18" t="e">
        <f>VLOOKUP(CONCATENATE($W1023,$X1023),Mtz_Horarios!$E$2:$H$92,3,FALSE)</f>
        <v>#N/A</v>
      </c>
      <c r="AA1023" s="19" t="e">
        <f>VLOOKUP(CONCATENATE($W1023,$X1023),Mtz_Horarios!$E$2:$H$92,4,FALSE)</f>
        <v>#N/A</v>
      </c>
      <c r="AB1023" s="15" t="e">
        <f>VLOOKUP(CONCATENATE($M1023,$N1023,$T1023),Oferta!$B$2:$Q$360,16,FALSE)</f>
        <v>#N/A</v>
      </c>
      <c r="AC1023" s="15" t="e">
        <f>VLOOKUP(CONCATENATE($M1023,$N1023,$T1023),Oferta!$B$2:$Q$360,15,FALSE)</f>
        <v>#N/A</v>
      </c>
      <c r="AI1023" s="5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12"/>
      <c r="AW1023" s="12"/>
    </row>
    <row r="1024" spans="1:49" ht="15" customHeight="1">
      <c r="A1024" s="12"/>
      <c r="B1024" s="12"/>
      <c r="C1024" s="12"/>
      <c r="D1024" s="12"/>
      <c r="E1024" s="12"/>
      <c r="F1024" s="12"/>
      <c r="G1024" s="12"/>
      <c r="H1024" s="12" t="e">
        <f t="shared" si="16"/>
        <v>#N/A</v>
      </c>
      <c r="I1024" s="12" t="e">
        <f>VLOOKUP(CONCATENATE(N1024,T1024),Simulador!$H$26:$H$33,1,FALSE)</f>
        <v>#N/A</v>
      </c>
      <c r="J1024" s="12" t="e">
        <f t="shared" si="17"/>
        <v>#N/A</v>
      </c>
      <c r="K1024" s="13" t="e">
        <f t="shared" si="18"/>
        <v>#N/A</v>
      </c>
      <c r="L1024" s="12" t="e">
        <f t="shared" si="19"/>
        <v>#N/A</v>
      </c>
      <c r="M1024" s="14" t="s">
        <v>22</v>
      </c>
      <c r="N1024" s="3" t="s">
        <v>124</v>
      </c>
      <c r="O1024" s="15" t="str">
        <f>VLOOKUP(CONCATENATE($M1024,$N1024),Curriculos!$A$2:$J$332,4,FALSE)</f>
        <v>HISTÓRIA DO PENSAMENTO ECONÔMICO II</v>
      </c>
      <c r="P1024" s="16" t="str">
        <f>VLOOKUP(CONCATENATE($M1024,$N1024),Curriculos!$A$2:$J$332,5,FALSE)</f>
        <v>OB</v>
      </c>
      <c r="Q1024" s="16" t="str">
        <f>VLOOKUP($N1024,Oferta!$D$2:$P$100,5,FALSE)</f>
        <v>T</v>
      </c>
      <c r="R1024" s="16">
        <f>VLOOKUP(CONCATENATE($M1024,$N1024),Curriculos!$A$2:$J$332,8,FALSE)</f>
        <v>60</v>
      </c>
      <c r="S1024" s="17"/>
      <c r="T1024" s="17" t="s">
        <v>24</v>
      </c>
      <c r="U1024" s="16" t="str">
        <f>VLOOKUP(CONCATENATE($M1024,$N1024),Curriculos!$A$2:$J$332,10,FALSE)</f>
        <v>DCEC</v>
      </c>
      <c r="V1024" s="15" t="e">
        <f>VLOOKUP(CONCATENATE($M1024,$N1024,$T1024),Oferta!$B$2:$R$360,17,FALSE)</f>
        <v>#N/A</v>
      </c>
      <c r="W1024" s="15" t="e">
        <f>VLOOKUP(CONCATENATE($M1024,$N1024,$T1024),Oferta!$B$2:$Q$360,12,FALSE)</f>
        <v>#N/A</v>
      </c>
      <c r="X1024" s="17">
        <v>3</v>
      </c>
      <c r="Y1024" s="18" t="e">
        <f>VLOOKUP(CONCATENATE($W1024,$X1024),Mtz_Horarios!$E$2:$H$92,2,FALSE)</f>
        <v>#N/A</v>
      </c>
      <c r="Z1024" s="18" t="e">
        <f>VLOOKUP(CONCATENATE($W1024,$X1024),Mtz_Horarios!$E$2:$H$92,3,FALSE)</f>
        <v>#N/A</v>
      </c>
      <c r="AA1024" s="19" t="e">
        <f>VLOOKUP(CONCATENATE($W1024,$X1024),Mtz_Horarios!$E$2:$H$92,4,FALSE)</f>
        <v>#N/A</v>
      </c>
      <c r="AB1024" s="15" t="e">
        <f>VLOOKUP(CONCATENATE($M1024,$N1024,$T1024),Oferta!$B$2:$Q$360,16,FALSE)</f>
        <v>#N/A</v>
      </c>
      <c r="AC1024" s="15" t="e">
        <f>VLOOKUP(CONCATENATE($M1024,$N1024,$T1024),Oferta!$B$2:$Q$360,15,FALSE)</f>
        <v>#N/A</v>
      </c>
      <c r="AI1024" s="5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12"/>
      <c r="AW1024" s="12"/>
    </row>
    <row r="1025" spans="1:49" ht="15" customHeight="1">
      <c r="A1025" s="12"/>
      <c r="B1025" s="12"/>
      <c r="C1025" s="12"/>
      <c r="D1025" s="12"/>
      <c r="E1025" s="12"/>
      <c r="F1025" s="12"/>
      <c r="G1025" s="12"/>
      <c r="H1025" s="12" t="e">
        <f t="shared" si="16"/>
        <v>#N/A</v>
      </c>
      <c r="I1025" s="12" t="e">
        <f>VLOOKUP(CONCATENATE(N1025,T1025),Simulador!$H$26:$H$33,1,FALSE)</f>
        <v>#N/A</v>
      </c>
      <c r="J1025" s="12" t="e">
        <f t="shared" si="17"/>
        <v>#N/A</v>
      </c>
      <c r="K1025" s="13" t="e">
        <f t="shared" si="18"/>
        <v>#N/A</v>
      </c>
      <c r="L1025" s="12" t="e">
        <f t="shared" si="19"/>
        <v>#N/A</v>
      </c>
      <c r="M1025" s="14" t="s">
        <v>22</v>
      </c>
      <c r="N1025" s="3" t="s">
        <v>124</v>
      </c>
      <c r="O1025" s="15" t="str">
        <f>VLOOKUP(CONCATENATE($M1025,$N1025),Curriculos!$A$2:$J$332,4,FALSE)</f>
        <v>HISTÓRIA DO PENSAMENTO ECONÔMICO II</v>
      </c>
      <c r="P1025" s="16" t="str">
        <f>VLOOKUP(CONCATENATE($M1025,$N1025),Curriculos!$A$2:$J$332,5,FALSE)</f>
        <v>OB</v>
      </c>
      <c r="Q1025" s="16" t="str">
        <f>VLOOKUP($N1025,Oferta!$D$2:$P$100,5,FALSE)</f>
        <v>T</v>
      </c>
      <c r="R1025" s="16">
        <f>VLOOKUP(CONCATENATE($M1025,$N1025),Curriculos!$A$2:$J$332,8,FALSE)</f>
        <v>60</v>
      </c>
      <c r="S1025" s="17"/>
      <c r="T1025" s="17" t="s">
        <v>24</v>
      </c>
      <c r="U1025" s="16" t="str">
        <f>VLOOKUP(CONCATENATE($M1025,$N1025),Curriculos!$A$2:$J$332,10,FALSE)</f>
        <v>DCEC</v>
      </c>
      <c r="V1025" s="15" t="e">
        <f>VLOOKUP(CONCATENATE($M1025,$N1025,$T1025),Oferta!$B$2:$R$360,17,FALSE)</f>
        <v>#N/A</v>
      </c>
      <c r="W1025" s="15" t="e">
        <f>VLOOKUP(CONCATENATE($M1025,$N1025,$T1025),Oferta!$B$2:$Q$360,12,FALSE)</f>
        <v>#N/A</v>
      </c>
      <c r="X1025" s="17">
        <v>4</v>
      </c>
      <c r="Y1025" s="18" t="e">
        <f>VLOOKUP(CONCATENATE($W1025,$X1025),Mtz_Horarios!$E$2:$H$92,2,FALSE)</f>
        <v>#N/A</v>
      </c>
      <c r="Z1025" s="18" t="e">
        <f>VLOOKUP(CONCATENATE($W1025,$X1025),Mtz_Horarios!$E$2:$H$92,3,FALSE)</f>
        <v>#N/A</v>
      </c>
      <c r="AA1025" s="19" t="e">
        <f>VLOOKUP(CONCATENATE($W1025,$X1025),Mtz_Horarios!$E$2:$H$92,4,FALSE)</f>
        <v>#N/A</v>
      </c>
      <c r="AB1025" s="15" t="e">
        <f>VLOOKUP(CONCATENATE($M1025,$N1025,$T1025),Oferta!$B$2:$Q$360,16,FALSE)</f>
        <v>#N/A</v>
      </c>
      <c r="AC1025" s="15" t="e">
        <f>VLOOKUP(CONCATENATE($M1025,$N1025,$T1025),Oferta!$B$2:$Q$360,15,FALSE)</f>
        <v>#N/A</v>
      </c>
      <c r="AI1025" s="5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12"/>
      <c r="AW1025" s="12"/>
    </row>
    <row r="1026" spans="1:49" ht="15" hidden="1" customHeight="1">
      <c r="A1026" s="12"/>
      <c r="B1026" s="12"/>
      <c r="C1026" s="12"/>
      <c r="D1026" s="12"/>
      <c r="E1026" s="12"/>
      <c r="F1026" s="12"/>
      <c r="G1026" s="12"/>
      <c r="H1026" s="12" t="e">
        <f t="shared" si="16"/>
        <v>#N/A</v>
      </c>
      <c r="I1026" s="12" t="e">
        <f>VLOOKUP(CONCATENATE(N1026,T1026),Simulador!$H$26:$H$33,1,FALSE)</f>
        <v>#N/A</v>
      </c>
      <c r="J1026" s="12" t="e">
        <f t="shared" si="17"/>
        <v>#N/A</v>
      </c>
      <c r="K1026" s="13" t="e">
        <f t="shared" si="18"/>
        <v>#N/A</v>
      </c>
      <c r="L1026" s="12" t="e">
        <f t="shared" si="19"/>
        <v>#N/A</v>
      </c>
      <c r="M1026" s="14" t="s">
        <v>31</v>
      </c>
      <c r="N1026" s="3" t="s">
        <v>125</v>
      </c>
      <c r="O1026" s="20" t="str">
        <f>VLOOKUP(CONCATENATE($M1026,$N1026),Curriculos!$A$2:$J$332,4,FALSE)</f>
        <v>HISTÓRIA INDÍGENA</v>
      </c>
      <c r="P1026" s="21" t="str">
        <f>VLOOKUP(CONCATENATE($M1026,$N1026),Curriculos!$A$2:$J$332,5,FALSE)</f>
        <v>OP</v>
      </c>
      <c r="Q1026" s="21" t="e">
        <f>VLOOKUP($N1026,Oferta!$D$2:$P$100,5,FALSE)</f>
        <v>#N/A</v>
      </c>
      <c r="R1026" s="21">
        <f>VLOOKUP(CONCATENATE($M1026,$N1026),Curriculos!$A$2:$J$332,8,FALSE)</f>
        <v>60</v>
      </c>
      <c r="S1026" s="5"/>
      <c r="T1026" s="22" t="s">
        <v>24</v>
      </c>
      <c r="U1026" s="21" t="str">
        <f>VLOOKUP(CONCATENATE($M1026,$N1026),Curriculos!$A$2:$J$332,10,FALSE)</f>
        <v>DFCH</v>
      </c>
      <c r="V1026" s="20" t="e">
        <f>VLOOKUP(CONCATENATE($M1026,$N1026,$T1026),Oferta!$B$2:$R$360,17,FALSE)</f>
        <v>#N/A</v>
      </c>
      <c r="W1026" s="20" t="e">
        <f>VLOOKUP(CONCATENATE($M1026,$N1026,$T1026),Oferta!$B$2:$Q$360,12,FALSE)</f>
        <v>#N/A</v>
      </c>
      <c r="X1026" s="22">
        <v>1</v>
      </c>
      <c r="Y1026" s="23" t="e">
        <f>VLOOKUP(CONCATENATE($W1026,$X1026),Mtz_Horarios!$E$2:$H$92,2,FALSE)</f>
        <v>#N/A</v>
      </c>
      <c r="Z1026" s="23" t="e">
        <f>VLOOKUP(CONCATENATE($W1026,$X1026),Mtz_Horarios!$E$2:$H$92,3,FALSE)</f>
        <v>#N/A</v>
      </c>
      <c r="AA1026" s="24" t="e">
        <f>VLOOKUP(CONCATENATE($W1026,$X1026),Mtz_Horarios!$E$2:$H$92,4,FALSE)</f>
        <v>#N/A</v>
      </c>
      <c r="AB1026" s="20" t="e">
        <f>VLOOKUP(CONCATENATE($M1026,$N1026,$T1026),Oferta!$B$2:$Q$360,16,FALSE)</f>
        <v>#N/A</v>
      </c>
      <c r="AC1026" s="20" t="e">
        <f>VLOOKUP(CONCATENATE($M1026,$N1026,$T1026),Oferta!$B$2:$Q$360,15,FALSE)</f>
        <v>#N/A</v>
      </c>
      <c r="AI1026" s="5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12"/>
      <c r="AW1026" s="12"/>
    </row>
    <row r="1027" spans="1:49" ht="15" hidden="1" customHeight="1">
      <c r="A1027" s="12"/>
      <c r="B1027" s="12"/>
      <c r="C1027" s="12"/>
      <c r="D1027" s="12"/>
      <c r="E1027" s="12"/>
      <c r="F1027" s="12"/>
      <c r="G1027" s="12"/>
      <c r="H1027" s="12" t="e">
        <f t="shared" si="16"/>
        <v>#N/A</v>
      </c>
      <c r="I1027" s="12" t="e">
        <f>VLOOKUP(CONCATENATE(N1027,T1027),Simulador!$H$26:$H$33,1,FALSE)</f>
        <v>#N/A</v>
      </c>
      <c r="J1027" s="12" t="e">
        <f t="shared" si="17"/>
        <v>#N/A</v>
      </c>
      <c r="K1027" s="13" t="e">
        <f t="shared" si="18"/>
        <v>#N/A</v>
      </c>
      <c r="L1027" s="12" t="e">
        <f t="shared" si="19"/>
        <v>#N/A</v>
      </c>
      <c r="M1027" s="14" t="s">
        <v>31</v>
      </c>
      <c r="N1027" s="3" t="s">
        <v>125</v>
      </c>
      <c r="O1027" s="20" t="str">
        <f>VLOOKUP(CONCATENATE($M1027,$N1027),Curriculos!$A$2:$J$332,4,FALSE)</f>
        <v>HISTÓRIA INDÍGENA</v>
      </c>
      <c r="P1027" s="21" t="str">
        <f>VLOOKUP(CONCATENATE($M1027,$N1027),Curriculos!$A$2:$J$332,5,FALSE)</f>
        <v>OP</v>
      </c>
      <c r="Q1027" s="21" t="e">
        <f>VLOOKUP($N1027,Oferta!$D$2:$P$100,5,FALSE)</f>
        <v>#N/A</v>
      </c>
      <c r="R1027" s="21">
        <f>VLOOKUP(CONCATENATE($M1027,$N1027),Curriculos!$A$2:$J$332,8,FALSE)</f>
        <v>60</v>
      </c>
      <c r="S1027" s="5"/>
      <c r="T1027" s="22" t="s">
        <v>24</v>
      </c>
      <c r="U1027" s="21" t="str">
        <f>VLOOKUP(CONCATENATE($M1027,$N1027),Curriculos!$A$2:$J$332,10,FALSE)</f>
        <v>DFCH</v>
      </c>
      <c r="V1027" s="20" t="e">
        <f>VLOOKUP(CONCATENATE($M1027,$N1027,$T1027),Oferta!$B$2:$R$360,17,FALSE)</f>
        <v>#N/A</v>
      </c>
      <c r="W1027" s="20" t="e">
        <f>VLOOKUP(CONCATENATE($M1027,$N1027,$T1027),Oferta!$B$2:$Q$360,12,FALSE)</f>
        <v>#N/A</v>
      </c>
      <c r="X1027" s="22">
        <v>2</v>
      </c>
      <c r="Y1027" s="23" t="e">
        <f>VLOOKUP(CONCATENATE($W1027,$X1027),Mtz_Horarios!$E$2:$H$92,2,FALSE)</f>
        <v>#N/A</v>
      </c>
      <c r="Z1027" s="23" t="e">
        <f>VLOOKUP(CONCATENATE($W1027,$X1027),Mtz_Horarios!$E$2:$H$92,3,FALSE)</f>
        <v>#N/A</v>
      </c>
      <c r="AA1027" s="24" t="e">
        <f>VLOOKUP(CONCATENATE($W1027,$X1027),Mtz_Horarios!$E$2:$H$92,4,FALSE)</f>
        <v>#N/A</v>
      </c>
      <c r="AB1027" s="20" t="e">
        <f>VLOOKUP(CONCATENATE($M1027,$N1027,$T1027),Oferta!$B$2:$Q$360,16,FALSE)</f>
        <v>#N/A</v>
      </c>
      <c r="AC1027" s="20" t="e">
        <f>VLOOKUP(CONCATENATE($M1027,$N1027,$T1027),Oferta!$B$2:$Q$360,15,FALSE)</f>
        <v>#N/A</v>
      </c>
      <c r="AI1027" s="5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12"/>
      <c r="AW1027" s="12"/>
    </row>
    <row r="1028" spans="1:49" ht="15" hidden="1" customHeight="1">
      <c r="A1028" s="12"/>
      <c r="B1028" s="12"/>
      <c r="C1028" s="12"/>
      <c r="D1028" s="12"/>
      <c r="E1028" s="12"/>
      <c r="F1028" s="12"/>
      <c r="G1028" s="12"/>
      <c r="H1028" s="12" t="e">
        <f t="shared" si="16"/>
        <v>#N/A</v>
      </c>
      <c r="I1028" s="12" t="e">
        <f>VLOOKUP(CONCATENATE(N1028,T1028),Simulador!$H$26:$H$33,1,FALSE)</f>
        <v>#N/A</v>
      </c>
      <c r="J1028" s="12" t="e">
        <f t="shared" si="17"/>
        <v>#N/A</v>
      </c>
      <c r="K1028" s="13" t="e">
        <f t="shared" si="18"/>
        <v>#N/A</v>
      </c>
      <c r="L1028" s="12" t="e">
        <f t="shared" si="19"/>
        <v>#N/A</v>
      </c>
      <c r="M1028" s="14" t="s">
        <v>31</v>
      </c>
      <c r="N1028" s="3" t="s">
        <v>125</v>
      </c>
      <c r="O1028" s="20" t="str">
        <f>VLOOKUP(CONCATENATE($M1028,$N1028),Curriculos!$A$2:$J$332,4,FALSE)</f>
        <v>HISTÓRIA INDÍGENA</v>
      </c>
      <c r="P1028" s="21" t="str">
        <f>VLOOKUP(CONCATENATE($M1028,$N1028),Curriculos!$A$2:$J$332,5,FALSE)</f>
        <v>OP</v>
      </c>
      <c r="Q1028" s="21" t="e">
        <f>VLOOKUP($N1028,Oferta!$D$2:$P$100,5,FALSE)</f>
        <v>#N/A</v>
      </c>
      <c r="R1028" s="21">
        <f>VLOOKUP(CONCATENATE($M1028,$N1028),Curriculos!$A$2:$J$332,8,FALSE)</f>
        <v>60</v>
      </c>
      <c r="S1028" s="5"/>
      <c r="T1028" s="22" t="s">
        <v>24</v>
      </c>
      <c r="U1028" s="21" t="str">
        <f>VLOOKUP(CONCATENATE($M1028,$N1028),Curriculos!$A$2:$J$332,10,FALSE)</f>
        <v>DFCH</v>
      </c>
      <c r="V1028" s="20" t="e">
        <f>VLOOKUP(CONCATENATE($M1028,$N1028,$T1028),Oferta!$B$2:$R$360,17,FALSE)</f>
        <v>#N/A</v>
      </c>
      <c r="W1028" s="20" t="e">
        <f>VLOOKUP(CONCATENATE($M1028,$N1028,$T1028),Oferta!$B$2:$Q$360,12,FALSE)</f>
        <v>#N/A</v>
      </c>
      <c r="X1028" s="22">
        <v>3</v>
      </c>
      <c r="Y1028" s="23" t="e">
        <f>VLOOKUP(CONCATENATE($W1028,$X1028),Mtz_Horarios!$E$2:$H$92,2,FALSE)</f>
        <v>#N/A</v>
      </c>
      <c r="Z1028" s="23" t="e">
        <f>VLOOKUP(CONCATENATE($W1028,$X1028),Mtz_Horarios!$E$2:$H$92,3,FALSE)</f>
        <v>#N/A</v>
      </c>
      <c r="AA1028" s="24" t="e">
        <f>VLOOKUP(CONCATENATE($W1028,$X1028),Mtz_Horarios!$E$2:$H$92,4,FALSE)</f>
        <v>#N/A</v>
      </c>
      <c r="AB1028" s="20" t="e">
        <f>VLOOKUP(CONCATENATE($M1028,$N1028,$T1028),Oferta!$B$2:$Q$360,16,FALSE)</f>
        <v>#N/A</v>
      </c>
      <c r="AC1028" s="20" t="e">
        <f>VLOOKUP(CONCATENATE($M1028,$N1028,$T1028),Oferta!$B$2:$Q$360,15,FALSE)</f>
        <v>#N/A</v>
      </c>
      <c r="AI1028" s="5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12"/>
      <c r="AW1028" s="12"/>
    </row>
    <row r="1029" spans="1:49" ht="15" hidden="1" customHeight="1">
      <c r="A1029" s="12"/>
      <c r="B1029" s="12"/>
      <c r="C1029" s="12"/>
      <c r="D1029" s="12"/>
      <c r="E1029" s="12"/>
      <c r="F1029" s="12"/>
      <c r="G1029" s="12"/>
      <c r="H1029" s="12" t="e">
        <f t="shared" si="16"/>
        <v>#N/A</v>
      </c>
      <c r="I1029" s="12" t="e">
        <f>VLOOKUP(CONCATENATE(N1029,T1029),Simulador!$H$26:$H$33,1,FALSE)</f>
        <v>#N/A</v>
      </c>
      <c r="J1029" s="12" t="e">
        <f t="shared" si="17"/>
        <v>#N/A</v>
      </c>
      <c r="K1029" s="13" t="e">
        <f t="shared" si="18"/>
        <v>#N/A</v>
      </c>
      <c r="L1029" s="12" t="e">
        <f t="shared" si="19"/>
        <v>#N/A</v>
      </c>
      <c r="M1029" s="14" t="s">
        <v>31</v>
      </c>
      <c r="N1029" s="3" t="s">
        <v>125</v>
      </c>
      <c r="O1029" s="20" t="str">
        <f>VLOOKUP(CONCATENATE($M1029,$N1029),Curriculos!$A$2:$J$332,4,FALSE)</f>
        <v>HISTÓRIA INDÍGENA</v>
      </c>
      <c r="P1029" s="21" t="str">
        <f>VLOOKUP(CONCATENATE($M1029,$N1029),Curriculos!$A$2:$J$332,5,FALSE)</f>
        <v>OP</v>
      </c>
      <c r="Q1029" s="21" t="e">
        <f>VLOOKUP($N1029,Oferta!$D$2:$P$100,5,FALSE)</f>
        <v>#N/A</v>
      </c>
      <c r="R1029" s="21">
        <f>VLOOKUP(CONCATENATE($M1029,$N1029),Curriculos!$A$2:$J$332,8,FALSE)</f>
        <v>60</v>
      </c>
      <c r="S1029" s="5"/>
      <c r="T1029" s="22" t="s">
        <v>24</v>
      </c>
      <c r="U1029" s="21" t="str">
        <f>VLOOKUP(CONCATENATE($M1029,$N1029),Curriculos!$A$2:$J$332,10,FALSE)</f>
        <v>DFCH</v>
      </c>
      <c r="V1029" s="20" t="e">
        <f>VLOOKUP(CONCATENATE($M1029,$N1029,$T1029),Oferta!$B$2:$R$360,17,FALSE)</f>
        <v>#N/A</v>
      </c>
      <c r="W1029" s="20" t="e">
        <f>VLOOKUP(CONCATENATE($M1029,$N1029,$T1029),Oferta!$B$2:$Q$360,12,FALSE)</f>
        <v>#N/A</v>
      </c>
      <c r="X1029" s="22">
        <v>4</v>
      </c>
      <c r="Y1029" s="23" t="e">
        <f>VLOOKUP(CONCATENATE($W1029,$X1029),Mtz_Horarios!$E$2:$H$92,2,FALSE)</f>
        <v>#N/A</v>
      </c>
      <c r="Z1029" s="23" t="e">
        <f>VLOOKUP(CONCATENATE($W1029,$X1029),Mtz_Horarios!$E$2:$H$92,3,FALSE)</f>
        <v>#N/A</v>
      </c>
      <c r="AA1029" s="24" t="e">
        <f>VLOOKUP(CONCATENATE($W1029,$X1029),Mtz_Horarios!$E$2:$H$92,4,FALSE)</f>
        <v>#N/A</v>
      </c>
      <c r="AB1029" s="20" t="e">
        <f>VLOOKUP(CONCATENATE($M1029,$N1029,$T1029),Oferta!$B$2:$Q$360,16,FALSE)</f>
        <v>#N/A</v>
      </c>
      <c r="AC1029" s="20" t="e">
        <f>VLOOKUP(CONCATENATE($M1029,$N1029,$T1029),Oferta!$B$2:$Q$360,15,FALSE)</f>
        <v>#N/A</v>
      </c>
      <c r="AI1029" s="5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12"/>
      <c r="AW1029" s="12"/>
    </row>
    <row r="1030" spans="1:49" ht="15" hidden="1" customHeight="1">
      <c r="A1030" s="12"/>
      <c r="B1030" s="12"/>
      <c r="C1030" s="12"/>
      <c r="D1030" s="12"/>
      <c r="E1030" s="12"/>
      <c r="F1030" s="12"/>
      <c r="G1030" s="12"/>
      <c r="H1030" s="12" t="e">
        <f t="shared" si="16"/>
        <v>#N/A</v>
      </c>
      <c r="I1030" s="12" t="e">
        <f>VLOOKUP(CONCATENATE(N1030,T1030),Simulador!$H$26:$H$33,1,FALSE)</f>
        <v>#N/A</v>
      </c>
      <c r="J1030" s="12" t="e">
        <f t="shared" si="17"/>
        <v>#N/A</v>
      </c>
      <c r="K1030" s="13" t="e">
        <f t="shared" si="18"/>
        <v>#N/A</v>
      </c>
      <c r="L1030" s="12" t="e">
        <f t="shared" si="19"/>
        <v>#N/A</v>
      </c>
      <c r="M1030" s="14" t="s">
        <v>31</v>
      </c>
      <c r="N1030" s="3" t="s">
        <v>125</v>
      </c>
      <c r="O1030" s="20" t="str">
        <f>VLOOKUP(CONCATENATE($M1030,$N1030),Curriculos!$A$2:$J$332,4,FALSE)</f>
        <v>HISTÓRIA INDÍGENA</v>
      </c>
      <c r="P1030" s="21" t="str">
        <f>VLOOKUP(CONCATENATE($M1030,$N1030),Curriculos!$A$2:$J$332,5,FALSE)</f>
        <v>OP</v>
      </c>
      <c r="Q1030" s="21" t="e">
        <f>VLOOKUP($N1030,Oferta!$D$2:$P$100,5,FALSE)</f>
        <v>#N/A</v>
      </c>
      <c r="R1030" s="21">
        <f>VLOOKUP(CONCATENATE($M1030,$N1030),Curriculos!$A$2:$J$332,8,FALSE)</f>
        <v>60</v>
      </c>
      <c r="S1030" s="5"/>
      <c r="T1030" s="22" t="s">
        <v>29</v>
      </c>
      <c r="U1030" s="21" t="str">
        <f>VLOOKUP(CONCATENATE($M1030,$N1030),Curriculos!$A$2:$J$332,10,FALSE)</f>
        <v>DFCH</v>
      </c>
      <c r="V1030" s="20" t="e">
        <f>VLOOKUP(CONCATENATE($M1030,$N1030,$T1030),Oferta!$B$2:$R$360,17,FALSE)</f>
        <v>#N/A</v>
      </c>
      <c r="W1030" s="20" t="e">
        <f>VLOOKUP(CONCATENATE($M1030,$N1030,$T1030),Oferta!$B$2:$Q$360,12,FALSE)</f>
        <v>#N/A</v>
      </c>
      <c r="X1030" s="22">
        <v>1</v>
      </c>
      <c r="Y1030" s="23" t="e">
        <f>VLOOKUP(CONCATENATE($W1030,$X1030),Mtz_Horarios!$E$2:$H$92,2,FALSE)</f>
        <v>#N/A</v>
      </c>
      <c r="Z1030" s="23" t="e">
        <f>VLOOKUP(CONCATENATE($W1030,$X1030),Mtz_Horarios!$E$2:$H$92,3,FALSE)</f>
        <v>#N/A</v>
      </c>
      <c r="AA1030" s="24" t="e">
        <f>VLOOKUP(CONCATENATE($W1030,$X1030),Mtz_Horarios!$E$2:$H$92,4,FALSE)</f>
        <v>#N/A</v>
      </c>
      <c r="AB1030" s="20" t="e">
        <f>VLOOKUP(CONCATENATE($M1030,$N1030,$T1030),Oferta!$B$2:$Q$360,16,FALSE)</f>
        <v>#N/A</v>
      </c>
      <c r="AC1030" s="20" t="e">
        <f>VLOOKUP(CONCATENATE($M1030,$N1030,$T1030),Oferta!$B$2:$Q$360,15,FALSE)</f>
        <v>#N/A</v>
      </c>
      <c r="AD1030" s="12"/>
      <c r="AE1030" s="12"/>
      <c r="AF1030" s="12"/>
      <c r="AG1030" s="12"/>
      <c r="AH1030" s="12"/>
      <c r="AI1030" s="5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12"/>
      <c r="AW1030" s="12"/>
    </row>
    <row r="1031" spans="1:49" ht="15" hidden="1" customHeight="1">
      <c r="A1031" s="12"/>
      <c r="B1031" s="12"/>
      <c r="C1031" s="12"/>
      <c r="D1031" s="12"/>
      <c r="E1031" s="12"/>
      <c r="F1031" s="12"/>
      <c r="G1031" s="12"/>
      <c r="H1031" s="12" t="e">
        <f t="shared" si="16"/>
        <v>#N/A</v>
      </c>
      <c r="I1031" s="12" t="e">
        <f>VLOOKUP(CONCATENATE(N1031,T1031),Simulador!$H$26:$H$33,1,FALSE)</f>
        <v>#N/A</v>
      </c>
      <c r="J1031" s="12" t="e">
        <f t="shared" si="17"/>
        <v>#N/A</v>
      </c>
      <c r="K1031" s="13" t="e">
        <f t="shared" si="18"/>
        <v>#N/A</v>
      </c>
      <c r="L1031" s="12" t="e">
        <f t="shared" si="19"/>
        <v>#N/A</v>
      </c>
      <c r="M1031" s="14" t="s">
        <v>31</v>
      </c>
      <c r="N1031" s="3" t="s">
        <v>125</v>
      </c>
      <c r="O1031" s="20" t="str">
        <f>VLOOKUP(CONCATENATE($M1031,$N1031),Curriculos!$A$2:$J$332,4,FALSE)</f>
        <v>HISTÓRIA INDÍGENA</v>
      </c>
      <c r="P1031" s="21" t="str">
        <f>VLOOKUP(CONCATENATE($M1031,$N1031),Curriculos!$A$2:$J$332,5,FALSE)</f>
        <v>OP</v>
      </c>
      <c r="Q1031" s="21" t="e">
        <f>VLOOKUP($N1031,Oferta!$D$2:$P$100,5,FALSE)</f>
        <v>#N/A</v>
      </c>
      <c r="R1031" s="21">
        <f>VLOOKUP(CONCATENATE($M1031,$N1031),Curriculos!$A$2:$J$332,8,FALSE)</f>
        <v>60</v>
      </c>
      <c r="S1031" s="5"/>
      <c r="T1031" s="22" t="s">
        <v>29</v>
      </c>
      <c r="U1031" s="21" t="str">
        <f>VLOOKUP(CONCATENATE($M1031,$N1031),Curriculos!$A$2:$J$332,10,FALSE)</f>
        <v>DFCH</v>
      </c>
      <c r="V1031" s="20" t="e">
        <f>VLOOKUP(CONCATENATE($M1031,$N1031,$T1031),Oferta!$B$2:$R$360,17,FALSE)</f>
        <v>#N/A</v>
      </c>
      <c r="W1031" s="20" t="e">
        <f>VLOOKUP(CONCATENATE($M1031,$N1031,$T1031),Oferta!$B$2:$Q$360,12,FALSE)</f>
        <v>#N/A</v>
      </c>
      <c r="X1031" s="22">
        <v>2</v>
      </c>
      <c r="Y1031" s="23" t="e">
        <f>VLOOKUP(CONCATENATE($W1031,$X1031),Mtz_Horarios!$E$2:$H$92,2,FALSE)</f>
        <v>#N/A</v>
      </c>
      <c r="Z1031" s="23" t="e">
        <f>VLOOKUP(CONCATENATE($W1031,$X1031),Mtz_Horarios!$E$2:$H$92,3,FALSE)</f>
        <v>#N/A</v>
      </c>
      <c r="AA1031" s="24" t="e">
        <f>VLOOKUP(CONCATENATE($W1031,$X1031),Mtz_Horarios!$E$2:$H$92,4,FALSE)</f>
        <v>#N/A</v>
      </c>
      <c r="AB1031" s="20" t="e">
        <f>VLOOKUP(CONCATENATE($M1031,$N1031,$T1031),Oferta!$B$2:$Q$360,16,FALSE)</f>
        <v>#N/A</v>
      </c>
      <c r="AC1031" s="20" t="e">
        <f>VLOOKUP(CONCATENATE($M1031,$N1031,$T1031),Oferta!$B$2:$Q$360,15,FALSE)</f>
        <v>#N/A</v>
      </c>
      <c r="AI1031" s="5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12"/>
      <c r="AW1031" s="12"/>
    </row>
    <row r="1032" spans="1:49" ht="15" hidden="1" customHeight="1">
      <c r="A1032" s="12"/>
      <c r="B1032" s="12"/>
      <c r="C1032" s="12"/>
      <c r="D1032" s="12"/>
      <c r="E1032" s="12"/>
      <c r="F1032" s="12"/>
      <c r="G1032" s="12"/>
      <c r="H1032" s="12" t="e">
        <f t="shared" si="16"/>
        <v>#N/A</v>
      </c>
      <c r="I1032" s="12" t="e">
        <f>VLOOKUP(CONCATENATE(N1032,T1032),Simulador!$H$26:$H$33,1,FALSE)</f>
        <v>#N/A</v>
      </c>
      <c r="J1032" s="12" t="e">
        <f t="shared" si="17"/>
        <v>#N/A</v>
      </c>
      <c r="K1032" s="13" t="e">
        <f t="shared" si="18"/>
        <v>#N/A</v>
      </c>
      <c r="L1032" s="12" t="e">
        <f t="shared" si="19"/>
        <v>#N/A</v>
      </c>
      <c r="M1032" s="14" t="s">
        <v>31</v>
      </c>
      <c r="N1032" s="3" t="s">
        <v>125</v>
      </c>
      <c r="O1032" s="20" t="str">
        <f>VLOOKUP(CONCATENATE($M1032,$N1032),Curriculos!$A$2:$J$332,4,FALSE)</f>
        <v>HISTÓRIA INDÍGENA</v>
      </c>
      <c r="P1032" s="21" t="str">
        <f>VLOOKUP(CONCATENATE($M1032,$N1032),Curriculos!$A$2:$J$332,5,FALSE)</f>
        <v>OP</v>
      </c>
      <c r="Q1032" s="21" t="e">
        <f>VLOOKUP($N1032,Oferta!$D$2:$P$100,5,FALSE)</f>
        <v>#N/A</v>
      </c>
      <c r="R1032" s="21">
        <f>VLOOKUP(CONCATENATE($M1032,$N1032),Curriculos!$A$2:$J$332,8,FALSE)</f>
        <v>60</v>
      </c>
      <c r="S1032" s="5"/>
      <c r="T1032" s="22" t="s">
        <v>29</v>
      </c>
      <c r="U1032" s="21" t="str">
        <f>VLOOKUP(CONCATENATE($M1032,$N1032),Curriculos!$A$2:$J$332,10,FALSE)</f>
        <v>DFCH</v>
      </c>
      <c r="V1032" s="20" t="e">
        <f>VLOOKUP(CONCATENATE($M1032,$N1032,$T1032),Oferta!$B$2:$R$360,17,FALSE)</f>
        <v>#N/A</v>
      </c>
      <c r="W1032" s="20" t="e">
        <f>VLOOKUP(CONCATENATE($M1032,$N1032,$T1032),Oferta!$B$2:$Q$360,12,FALSE)</f>
        <v>#N/A</v>
      </c>
      <c r="X1032" s="22">
        <v>3</v>
      </c>
      <c r="Y1032" s="23" t="e">
        <f>VLOOKUP(CONCATENATE($W1032,$X1032),Mtz_Horarios!$E$2:$H$92,2,FALSE)</f>
        <v>#N/A</v>
      </c>
      <c r="Z1032" s="23" t="e">
        <f>VLOOKUP(CONCATENATE($W1032,$X1032),Mtz_Horarios!$E$2:$H$92,3,FALSE)</f>
        <v>#N/A</v>
      </c>
      <c r="AA1032" s="24" t="e">
        <f>VLOOKUP(CONCATENATE($W1032,$X1032),Mtz_Horarios!$E$2:$H$92,4,FALSE)</f>
        <v>#N/A</v>
      </c>
      <c r="AB1032" s="20" t="e">
        <f>VLOOKUP(CONCATENATE($M1032,$N1032,$T1032),Oferta!$B$2:$Q$360,16,FALSE)</f>
        <v>#N/A</v>
      </c>
      <c r="AC1032" s="20" t="e">
        <f>VLOOKUP(CONCATENATE($M1032,$N1032,$T1032),Oferta!$B$2:$Q$360,15,FALSE)</f>
        <v>#N/A</v>
      </c>
      <c r="AI1032" s="5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12"/>
      <c r="AW1032" s="12"/>
    </row>
    <row r="1033" spans="1:49" ht="15" hidden="1" customHeight="1">
      <c r="A1033" s="12"/>
      <c r="B1033" s="12"/>
      <c r="C1033" s="12"/>
      <c r="D1033" s="12"/>
      <c r="E1033" s="12"/>
      <c r="F1033" s="12"/>
      <c r="G1033" s="12"/>
      <c r="H1033" s="12" t="e">
        <f t="shared" si="16"/>
        <v>#N/A</v>
      </c>
      <c r="I1033" s="12" t="e">
        <f>VLOOKUP(CONCATENATE(N1033,T1033),Simulador!$H$26:$H$33,1,FALSE)</f>
        <v>#N/A</v>
      </c>
      <c r="J1033" s="12" t="e">
        <f t="shared" si="17"/>
        <v>#N/A</v>
      </c>
      <c r="K1033" s="13" t="e">
        <f t="shared" si="18"/>
        <v>#N/A</v>
      </c>
      <c r="L1033" s="12" t="e">
        <f t="shared" si="19"/>
        <v>#N/A</v>
      </c>
      <c r="M1033" s="14" t="s">
        <v>31</v>
      </c>
      <c r="N1033" s="3" t="s">
        <v>125</v>
      </c>
      <c r="O1033" s="20" t="str">
        <f>VLOOKUP(CONCATENATE($M1033,$N1033),Curriculos!$A$2:$J$332,4,FALSE)</f>
        <v>HISTÓRIA INDÍGENA</v>
      </c>
      <c r="P1033" s="21" t="str">
        <f>VLOOKUP(CONCATENATE($M1033,$N1033),Curriculos!$A$2:$J$332,5,FALSE)</f>
        <v>OP</v>
      </c>
      <c r="Q1033" s="21" t="e">
        <f>VLOOKUP($N1033,Oferta!$D$2:$P$100,5,FALSE)</f>
        <v>#N/A</v>
      </c>
      <c r="R1033" s="21">
        <f>VLOOKUP(CONCATENATE($M1033,$N1033),Curriculos!$A$2:$J$332,8,FALSE)</f>
        <v>60</v>
      </c>
      <c r="S1033" s="5"/>
      <c r="T1033" s="22" t="s">
        <v>29</v>
      </c>
      <c r="U1033" s="21" t="str">
        <f>VLOOKUP(CONCATENATE($M1033,$N1033),Curriculos!$A$2:$J$332,10,FALSE)</f>
        <v>DFCH</v>
      </c>
      <c r="V1033" s="20" t="e">
        <f>VLOOKUP(CONCATENATE($M1033,$N1033,$T1033),Oferta!$B$2:$R$360,17,FALSE)</f>
        <v>#N/A</v>
      </c>
      <c r="W1033" s="20" t="e">
        <f>VLOOKUP(CONCATENATE($M1033,$N1033,$T1033),Oferta!$B$2:$Q$360,12,FALSE)</f>
        <v>#N/A</v>
      </c>
      <c r="X1033" s="22">
        <v>4</v>
      </c>
      <c r="Y1033" s="23" t="e">
        <f>VLOOKUP(CONCATENATE($W1033,$X1033),Mtz_Horarios!$E$2:$H$92,2,FALSE)</f>
        <v>#N/A</v>
      </c>
      <c r="Z1033" s="23" t="e">
        <f>VLOOKUP(CONCATENATE($W1033,$X1033),Mtz_Horarios!$E$2:$H$92,3,FALSE)</f>
        <v>#N/A</v>
      </c>
      <c r="AA1033" s="24" t="e">
        <f>VLOOKUP(CONCATENATE($W1033,$X1033),Mtz_Horarios!$E$2:$H$92,4,FALSE)</f>
        <v>#N/A</v>
      </c>
      <c r="AB1033" s="20" t="e">
        <f>VLOOKUP(CONCATENATE($M1033,$N1033,$T1033),Oferta!$B$2:$Q$360,16,FALSE)</f>
        <v>#N/A</v>
      </c>
      <c r="AC1033" s="20" t="e">
        <f>VLOOKUP(CONCATENATE($M1033,$N1033,$T1033),Oferta!$B$2:$Q$360,15,FALSE)</f>
        <v>#N/A</v>
      </c>
      <c r="AI1033" s="5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12"/>
      <c r="AW1033" s="12"/>
    </row>
    <row r="1034" spans="1:49" ht="15" hidden="1" customHeight="1">
      <c r="A1034" s="12"/>
      <c r="B1034" s="12"/>
      <c r="C1034" s="12"/>
      <c r="D1034" s="12"/>
      <c r="E1034" s="12"/>
      <c r="F1034" s="12"/>
      <c r="G1034" s="12"/>
      <c r="H1034" s="12" t="e">
        <f t="shared" si="16"/>
        <v>#N/A</v>
      </c>
      <c r="I1034" s="12" t="e">
        <f>VLOOKUP(CONCATENATE(N1034,T1034),Simulador!$H$26:$H$33,1,FALSE)</f>
        <v>#N/A</v>
      </c>
      <c r="J1034" s="12" t="e">
        <f t="shared" si="17"/>
        <v>#N/A</v>
      </c>
      <c r="K1034" s="13" t="e">
        <f t="shared" si="18"/>
        <v>#N/A</v>
      </c>
      <c r="L1034" s="12" t="e">
        <f t="shared" si="19"/>
        <v>#N/A</v>
      </c>
      <c r="M1034" s="14" t="s">
        <v>25</v>
      </c>
      <c r="N1034" s="3" t="s">
        <v>125</v>
      </c>
      <c r="O1034" s="20" t="str">
        <f>VLOOKUP(CONCATENATE($M1034,$N1034),Curriculos!$A$2:$J$332,4,FALSE)</f>
        <v>HISTÓRIA INDÍGENA</v>
      </c>
      <c r="P1034" s="21" t="str">
        <f>VLOOKUP(CONCATENATE($M1034,$N1034),Curriculos!$A$2:$J$332,5,FALSE)</f>
        <v>OP</v>
      </c>
      <c r="Q1034" s="21" t="e">
        <f>VLOOKUP($N1034,Oferta!$D$2:$P$100,5,FALSE)</f>
        <v>#N/A</v>
      </c>
      <c r="R1034" s="21">
        <f>VLOOKUP(CONCATENATE($M1034,$N1034),Curriculos!$A$2:$J$332,8,FALSE)</f>
        <v>60</v>
      </c>
      <c r="S1034" s="5"/>
      <c r="T1034" s="22" t="s">
        <v>29</v>
      </c>
      <c r="U1034" s="21" t="str">
        <f>VLOOKUP(CONCATENATE($M1034,$N1034),Curriculos!$A$2:$J$332,10,FALSE)</f>
        <v>DFCH</v>
      </c>
      <c r="V1034" s="20" t="e">
        <f>VLOOKUP(CONCATENATE($M1034,$N1034,$T1034),Oferta!$B$2:$R$360,17,FALSE)</f>
        <v>#N/A</v>
      </c>
      <c r="W1034" s="20" t="e">
        <f>VLOOKUP(CONCATENATE($M1034,$N1034,$T1034),Oferta!$B$2:$Q$360,12,FALSE)</f>
        <v>#N/A</v>
      </c>
      <c r="X1034" s="22">
        <v>1</v>
      </c>
      <c r="Y1034" s="23" t="e">
        <f>VLOOKUP(CONCATENATE($W1034,$X1034),Mtz_Horarios!$E$2:$H$92,2,FALSE)</f>
        <v>#N/A</v>
      </c>
      <c r="Z1034" s="23" t="e">
        <f>VLOOKUP(CONCATENATE($W1034,$X1034),Mtz_Horarios!$E$2:$H$92,3,FALSE)</f>
        <v>#N/A</v>
      </c>
      <c r="AA1034" s="24" t="e">
        <f>VLOOKUP(CONCATENATE($W1034,$X1034),Mtz_Horarios!$E$2:$H$92,4,FALSE)</f>
        <v>#N/A</v>
      </c>
      <c r="AB1034" s="20" t="e">
        <f>VLOOKUP(CONCATENATE($M1034,$N1034,$T1034),Oferta!$B$2:$Q$360,16,FALSE)</f>
        <v>#N/A</v>
      </c>
      <c r="AC1034" s="20" t="e">
        <f>VLOOKUP(CONCATENATE($M1034,$N1034,$T1034),Oferta!$B$2:$Q$360,15,FALSE)</f>
        <v>#N/A</v>
      </c>
      <c r="AI1034" s="5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12"/>
      <c r="AW1034" s="12"/>
    </row>
    <row r="1035" spans="1:49" ht="15" hidden="1" customHeight="1">
      <c r="A1035" s="12"/>
      <c r="B1035" s="12"/>
      <c r="C1035" s="12"/>
      <c r="D1035" s="12"/>
      <c r="E1035" s="12"/>
      <c r="F1035" s="12"/>
      <c r="G1035" s="12"/>
      <c r="H1035" s="12" t="e">
        <f t="shared" si="16"/>
        <v>#N/A</v>
      </c>
      <c r="I1035" s="12" t="e">
        <f>VLOOKUP(CONCATENATE(N1035,T1035),Simulador!$H$26:$H$33,1,FALSE)</f>
        <v>#N/A</v>
      </c>
      <c r="J1035" s="12" t="e">
        <f t="shared" si="17"/>
        <v>#N/A</v>
      </c>
      <c r="K1035" s="13" t="e">
        <f t="shared" si="18"/>
        <v>#N/A</v>
      </c>
      <c r="L1035" s="12" t="e">
        <f t="shared" si="19"/>
        <v>#N/A</v>
      </c>
      <c r="M1035" s="14" t="s">
        <v>25</v>
      </c>
      <c r="N1035" s="3" t="s">
        <v>125</v>
      </c>
      <c r="O1035" s="20" t="str">
        <f>VLOOKUP(CONCATENATE($M1035,$N1035),Curriculos!$A$2:$J$332,4,FALSE)</f>
        <v>HISTÓRIA INDÍGENA</v>
      </c>
      <c r="P1035" s="21" t="str">
        <f>VLOOKUP(CONCATENATE($M1035,$N1035),Curriculos!$A$2:$J$332,5,FALSE)</f>
        <v>OP</v>
      </c>
      <c r="Q1035" s="21" t="e">
        <f>VLOOKUP($N1035,Oferta!$D$2:$P$100,5,FALSE)</f>
        <v>#N/A</v>
      </c>
      <c r="R1035" s="21">
        <f>VLOOKUP(CONCATENATE($M1035,$N1035),Curriculos!$A$2:$J$332,8,FALSE)</f>
        <v>60</v>
      </c>
      <c r="S1035" s="5"/>
      <c r="T1035" s="22" t="s">
        <v>29</v>
      </c>
      <c r="U1035" s="21" t="str">
        <f>VLOOKUP(CONCATENATE($M1035,$N1035),Curriculos!$A$2:$J$332,10,FALSE)</f>
        <v>DFCH</v>
      </c>
      <c r="V1035" s="20" t="e">
        <f>VLOOKUP(CONCATENATE($M1035,$N1035,$T1035),Oferta!$B$2:$R$360,17,FALSE)</f>
        <v>#N/A</v>
      </c>
      <c r="W1035" s="20" t="e">
        <f>VLOOKUP(CONCATENATE($M1035,$N1035,$T1035),Oferta!$B$2:$Q$360,12,FALSE)</f>
        <v>#N/A</v>
      </c>
      <c r="X1035" s="22">
        <v>2</v>
      </c>
      <c r="Y1035" s="23" t="e">
        <f>VLOOKUP(CONCATENATE($W1035,$X1035),Mtz_Horarios!$E$2:$H$92,2,FALSE)</f>
        <v>#N/A</v>
      </c>
      <c r="Z1035" s="23" t="e">
        <f>VLOOKUP(CONCATENATE($W1035,$X1035),Mtz_Horarios!$E$2:$H$92,3,FALSE)</f>
        <v>#N/A</v>
      </c>
      <c r="AA1035" s="24" t="e">
        <f>VLOOKUP(CONCATENATE($W1035,$X1035),Mtz_Horarios!$E$2:$H$92,4,FALSE)</f>
        <v>#N/A</v>
      </c>
      <c r="AB1035" s="20" t="e">
        <f>VLOOKUP(CONCATENATE($M1035,$N1035,$T1035),Oferta!$B$2:$Q$360,16,FALSE)</f>
        <v>#N/A</v>
      </c>
      <c r="AC1035" s="20" t="e">
        <f>VLOOKUP(CONCATENATE($M1035,$N1035,$T1035),Oferta!$B$2:$Q$360,15,FALSE)</f>
        <v>#N/A</v>
      </c>
      <c r="AI1035" s="5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12"/>
      <c r="AW1035" s="12"/>
    </row>
    <row r="1036" spans="1:49" ht="15" hidden="1" customHeight="1">
      <c r="A1036" s="12"/>
      <c r="B1036" s="12"/>
      <c r="C1036" s="12"/>
      <c r="D1036" s="12"/>
      <c r="E1036" s="12"/>
      <c r="F1036" s="12"/>
      <c r="G1036" s="12"/>
      <c r="H1036" s="12" t="e">
        <f t="shared" si="16"/>
        <v>#N/A</v>
      </c>
      <c r="I1036" s="12" t="e">
        <f>VLOOKUP(CONCATENATE(N1036,T1036),Simulador!$H$26:$H$33,1,FALSE)</f>
        <v>#N/A</v>
      </c>
      <c r="J1036" s="12" t="e">
        <f t="shared" si="17"/>
        <v>#N/A</v>
      </c>
      <c r="K1036" s="13" t="e">
        <f t="shared" si="18"/>
        <v>#N/A</v>
      </c>
      <c r="L1036" s="12" t="e">
        <f t="shared" si="19"/>
        <v>#N/A</v>
      </c>
      <c r="M1036" s="14" t="s">
        <v>25</v>
      </c>
      <c r="N1036" s="3" t="s">
        <v>125</v>
      </c>
      <c r="O1036" s="20" t="str">
        <f>VLOOKUP(CONCATENATE($M1036,$N1036),Curriculos!$A$2:$J$332,4,FALSE)</f>
        <v>HISTÓRIA INDÍGENA</v>
      </c>
      <c r="P1036" s="21" t="str">
        <f>VLOOKUP(CONCATENATE($M1036,$N1036),Curriculos!$A$2:$J$332,5,FALSE)</f>
        <v>OP</v>
      </c>
      <c r="Q1036" s="21" t="e">
        <f>VLOOKUP($N1036,Oferta!$D$2:$P$100,5,FALSE)</f>
        <v>#N/A</v>
      </c>
      <c r="R1036" s="21">
        <f>VLOOKUP(CONCATENATE($M1036,$N1036),Curriculos!$A$2:$J$332,8,FALSE)</f>
        <v>60</v>
      </c>
      <c r="S1036" s="5"/>
      <c r="T1036" s="22" t="s">
        <v>29</v>
      </c>
      <c r="U1036" s="21" t="str">
        <f>VLOOKUP(CONCATENATE($M1036,$N1036),Curriculos!$A$2:$J$332,10,FALSE)</f>
        <v>DFCH</v>
      </c>
      <c r="V1036" s="20" t="e">
        <f>VLOOKUP(CONCATENATE($M1036,$N1036,$T1036),Oferta!$B$2:$R$360,17,FALSE)</f>
        <v>#N/A</v>
      </c>
      <c r="W1036" s="20" t="e">
        <f>VLOOKUP(CONCATENATE($M1036,$N1036,$T1036),Oferta!$B$2:$Q$360,12,FALSE)</f>
        <v>#N/A</v>
      </c>
      <c r="X1036" s="22">
        <v>3</v>
      </c>
      <c r="Y1036" s="23" t="e">
        <f>VLOOKUP(CONCATENATE($W1036,$X1036),Mtz_Horarios!$E$2:$H$92,2,FALSE)</f>
        <v>#N/A</v>
      </c>
      <c r="Z1036" s="23" t="e">
        <f>VLOOKUP(CONCATENATE($W1036,$X1036),Mtz_Horarios!$E$2:$H$92,3,FALSE)</f>
        <v>#N/A</v>
      </c>
      <c r="AA1036" s="24" t="e">
        <f>VLOOKUP(CONCATENATE($W1036,$X1036),Mtz_Horarios!$E$2:$H$92,4,FALSE)</f>
        <v>#N/A</v>
      </c>
      <c r="AB1036" s="20" t="e">
        <f>VLOOKUP(CONCATENATE($M1036,$N1036,$T1036),Oferta!$B$2:$Q$360,16,FALSE)</f>
        <v>#N/A</v>
      </c>
      <c r="AC1036" s="20" t="e">
        <f>VLOOKUP(CONCATENATE($M1036,$N1036,$T1036),Oferta!$B$2:$Q$360,15,FALSE)</f>
        <v>#N/A</v>
      </c>
      <c r="AI1036" s="5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12"/>
      <c r="AW1036" s="12"/>
    </row>
    <row r="1037" spans="1:49" ht="15" hidden="1" customHeight="1">
      <c r="A1037" s="12"/>
      <c r="B1037" s="12"/>
      <c r="C1037" s="12"/>
      <c r="D1037" s="12"/>
      <c r="E1037" s="12"/>
      <c r="F1037" s="12"/>
      <c r="G1037" s="12"/>
      <c r="H1037" s="12" t="e">
        <f t="shared" si="16"/>
        <v>#N/A</v>
      </c>
      <c r="I1037" s="12" t="e">
        <f>VLOOKUP(CONCATENATE(N1037,T1037),Simulador!$H$26:$H$33,1,FALSE)</f>
        <v>#N/A</v>
      </c>
      <c r="J1037" s="12" t="e">
        <f t="shared" si="17"/>
        <v>#N/A</v>
      </c>
      <c r="K1037" s="13" t="e">
        <f t="shared" si="18"/>
        <v>#N/A</v>
      </c>
      <c r="L1037" s="12" t="e">
        <f t="shared" si="19"/>
        <v>#N/A</v>
      </c>
      <c r="M1037" s="14" t="s">
        <v>25</v>
      </c>
      <c r="N1037" s="3" t="s">
        <v>125</v>
      </c>
      <c r="O1037" s="20" t="str">
        <f>VLOOKUP(CONCATENATE($M1037,$N1037),Curriculos!$A$2:$J$332,4,FALSE)</f>
        <v>HISTÓRIA INDÍGENA</v>
      </c>
      <c r="P1037" s="21" t="str">
        <f>VLOOKUP(CONCATENATE($M1037,$N1037),Curriculos!$A$2:$J$332,5,FALSE)</f>
        <v>OP</v>
      </c>
      <c r="Q1037" s="21" t="e">
        <f>VLOOKUP($N1037,Oferta!$D$2:$P$100,5,FALSE)</f>
        <v>#N/A</v>
      </c>
      <c r="R1037" s="21">
        <f>VLOOKUP(CONCATENATE($M1037,$N1037),Curriculos!$A$2:$J$332,8,FALSE)</f>
        <v>60</v>
      </c>
      <c r="S1037" s="5"/>
      <c r="T1037" s="22" t="s">
        <v>29</v>
      </c>
      <c r="U1037" s="21" t="str">
        <f>VLOOKUP(CONCATENATE($M1037,$N1037),Curriculos!$A$2:$J$332,10,FALSE)</f>
        <v>DFCH</v>
      </c>
      <c r="V1037" s="20" t="e">
        <f>VLOOKUP(CONCATENATE($M1037,$N1037,$T1037),Oferta!$B$2:$R$360,17,FALSE)</f>
        <v>#N/A</v>
      </c>
      <c r="W1037" s="20" t="e">
        <f>VLOOKUP(CONCATENATE($M1037,$N1037,$T1037),Oferta!$B$2:$Q$360,12,FALSE)</f>
        <v>#N/A</v>
      </c>
      <c r="X1037" s="22">
        <v>4</v>
      </c>
      <c r="Y1037" s="23" t="e">
        <f>VLOOKUP(CONCATENATE($W1037,$X1037),Mtz_Horarios!$E$2:$H$92,2,FALSE)</f>
        <v>#N/A</v>
      </c>
      <c r="Z1037" s="23" t="e">
        <f>VLOOKUP(CONCATENATE($W1037,$X1037),Mtz_Horarios!$E$2:$H$92,3,FALSE)</f>
        <v>#N/A</v>
      </c>
      <c r="AA1037" s="24" t="e">
        <f>VLOOKUP(CONCATENATE($W1037,$X1037),Mtz_Horarios!$E$2:$H$92,4,FALSE)</f>
        <v>#N/A</v>
      </c>
      <c r="AB1037" s="20" t="e">
        <f>VLOOKUP(CONCATENATE($M1037,$N1037,$T1037),Oferta!$B$2:$Q$360,16,FALSE)</f>
        <v>#N/A</v>
      </c>
      <c r="AC1037" s="20" t="e">
        <f>VLOOKUP(CONCATENATE($M1037,$N1037,$T1037),Oferta!$B$2:$Q$360,15,FALSE)</f>
        <v>#N/A</v>
      </c>
      <c r="AI1037" s="5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12"/>
      <c r="AW1037" s="12"/>
    </row>
    <row r="1038" spans="1:49" ht="15" hidden="1" customHeight="1">
      <c r="A1038" s="12"/>
      <c r="B1038" s="12"/>
      <c r="C1038" s="12"/>
      <c r="D1038" s="12"/>
      <c r="E1038" s="12"/>
      <c r="F1038" s="12"/>
      <c r="G1038" s="12"/>
      <c r="H1038" s="12" t="e">
        <f t="shared" si="16"/>
        <v>#N/A</v>
      </c>
      <c r="I1038" s="12" t="e">
        <f>VLOOKUP(CONCATENATE(N1038,T1038),Simulador!$H$26:$H$33,1,FALSE)</f>
        <v>#N/A</v>
      </c>
      <c r="J1038" s="12" t="e">
        <f t="shared" si="17"/>
        <v>#N/A</v>
      </c>
      <c r="K1038" s="13" t="e">
        <f t="shared" si="18"/>
        <v>#N/A</v>
      </c>
      <c r="L1038" s="12" t="e">
        <f t="shared" si="19"/>
        <v>#N/A</v>
      </c>
      <c r="M1038" s="14" t="s">
        <v>22</v>
      </c>
      <c r="N1038" s="3" t="s">
        <v>125</v>
      </c>
      <c r="O1038" s="20" t="str">
        <f>VLOOKUP(CONCATENATE($M1038,$N1038),Curriculos!$A$2:$J$332,4,FALSE)</f>
        <v>HISTÓRIA INDÍGENA</v>
      </c>
      <c r="P1038" s="21" t="str">
        <f>VLOOKUP(CONCATENATE($M1038,$N1038),Curriculos!$A$2:$J$332,5,FALSE)</f>
        <v>OP</v>
      </c>
      <c r="Q1038" s="21" t="e">
        <f>VLOOKUP($N1038,Oferta!$D$2:$P$100,5,FALSE)</f>
        <v>#N/A</v>
      </c>
      <c r="R1038" s="21">
        <f>VLOOKUP(CONCATENATE($M1038,$N1038),Curriculos!$A$2:$J$332,8,FALSE)</f>
        <v>60</v>
      </c>
      <c r="S1038" s="5"/>
      <c r="T1038" s="22" t="s">
        <v>24</v>
      </c>
      <c r="U1038" s="21" t="str">
        <f>VLOOKUP(CONCATENATE($M1038,$N1038),Curriculos!$A$2:$J$332,10,FALSE)</f>
        <v>DFCH</v>
      </c>
      <c r="V1038" s="20" t="e">
        <f>VLOOKUP(CONCATENATE($M1038,$N1038,$T1038),Oferta!$B$2:$R$360,17,FALSE)</f>
        <v>#N/A</v>
      </c>
      <c r="W1038" s="20" t="e">
        <f>VLOOKUP(CONCATENATE($M1038,$N1038,$T1038),Oferta!$B$2:$Q$360,12,FALSE)</f>
        <v>#N/A</v>
      </c>
      <c r="X1038" s="22">
        <v>1</v>
      </c>
      <c r="Y1038" s="23" t="e">
        <f>VLOOKUP(CONCATENATE($W1038,$X1038),Mtz_Horarios!$E$2:$H$92,2,FALSE)</f>
        <v>#N/A</v>
      </c>
      <c r="Z1038" s="23" t="e">
        <f>VLOOKUP(CONCATENATE($W1038,$X1038),Mtz_Horarios!$E$2:$H$92,3,FALSE)</f>
        <v>#N/A</v>
      </c>
      <c r="AA1038" s="24" t="e">
        <f>VLOOKUP(CONCATENATE($W1038,$X1038),Mtz_Horarios!$E$2:$H$92,4,FALSE)</f>
        <v>#N/A</v>
      </c>
      <c r="AB1038" s="20" t="e">
        <f>VLOOKUP(CONCATENATE($M1038,$N1038,$T1038),Oferta!$B$2:$Q$360,16,FALSE)</f>
        <v>#N/A</v>
      </c>
      <c r="AC1038" s="20" t="e">
        <f>VLOOKUP(CONCATENATE($M1038,$N1038,$T1038),Oferta!$B$2:$Q$360,15,FALSE)</f>
        <v>#N/A</v>
      </c>
      <c r="AI1038" s="5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12"/>
      <c r="AW1038" s="12"/>
    </row>
    <row r="1039" spans="1:49" ht="15" hidden="1" customHeight="1">
      <c r="A1039" s="12"/>
      <c r="B1039" s="12"/>
      <c r="C1039" s="12"/>
      <c r="D1039" s="12"/>
      <c r="E1039" s="12"/>
      <c r="F1039" s="12"/>
      <c r="G1039" s="12"/>
      <c r="H1039" s="12" t="e">
        <f t="shared" si="16"/>
        <v>#N/A</v>
      </c>
      <c r="I1039" s="12" t="e">
        <f>VLOOKUP(CONCATENATE(N1039,T1039),Simulador!$H$26:$H$33,1,FALSE)</f>
        <v>#N/A</v>
      </c>
      <c r="J1039" s="12" t="e">
        <f t="shared" si="17"/>
        <v>#N/A</v>
      </c>
      <c r="K1039" s="13" t="e">
        <f t="shared" si="18"/>
        <v>#N/A</v>
      </c>
      <c r="L1039" s="12" t="e">
        <f t="shared" si="19"/>
        <v>#N/A</v>
      </c>
      <c r="M1039" s="14" t="s">
        <v>22</v>
      </c>
      <c r="N1039" s="3" t="s">
        <v>125</v>
      </c>
      <c r="O1039" s="20" t="str">
        <f>VLOOKUP(CONCATENATE($M1039,$N1039),Curriculos!$A$2:$J$332,4,FALSE)</f>
        <v>HISTÓRIA INDÍGENA</v>
      </c>
      <c r="P1039" s="21" t="str">
        <f>VLOOKUP(CONCATENATE($M1039,$N1039),Curriculos!$A$2:$J$332,5,FALSE)</f>
        <v>OP</v>
      </c>
      <c r="Q1039" s="21" t="e">
        <f>VLOOKUP($N1039,Oferta!$D$2:$P$100,5,FALSE)</f>
        <v>#N/A</v>
      </c>
      <c r="R1039" s="21">
        <f>VLOOKUP(CONCATENATE($M1039,$N1039),Curriculos!$A$2:$J$332,8,FALSE)</f>
        <v>60</v>
      </c>
      <c r="S1039" s="5"/>
      <c r="T1039" s="22" t="s">
        <v>24</v>
      </c>
      <c r="U1039" s="21" t="str">
        <f>VLOOKUP(CONCATENATE($M1039,$N1039),Curriculos!$A$2:$J$332,10,FALSE)</f>
        <v>DFCH</v>
      </c>
      <c r="V1039" s="20" t="e">
        <f>VLOOKUP(CONCATENATE($M1039,$N1039,$T1039),Oferta!$B$2:$R$360,17,FALSE)</f>
        <v>#N/A</v>
      </c>
      <c r="W1039" s="20" t="e">
        <f>VLOOKUP(CONCATENATE($M1039,$N1039,$T1039),Oferta!$B$2:$Q$360,12,FALSE)</f>
        <v>#N/A</v>
      </c>
      <c r="X1039" s="22">
        <v>2</v>
      </c>
      <c r="Y1039" s="23" t="e">
        <f>VLOOKUP(CONCATENATE($W1039,$X1039),Mtz_Horarios!$E$2:$H$92,2,FALSE)</f>
        <v>#N/A</v>
      </c>
      <c r="Z1039" s="23" t="e">
        <f>VLOOKUP(CONCATENATE($W1039,$X1039),Mtz_Horarios!$E$2:$H$92,3,FALSE)</f>
        <v>#N/A</v>
      </c>
      <c r="AA1039" s="24" t="e">
        <f>VLOOKUP(CONCATENATE($W1039,$X1039),Mtz_Horarios!$E$2:$H$92,4,FALSE)</f>
        <v>#N/A</v>
      </c>
      <c r="AB1039" s="20" t="e">
        <f>VLOOKUP(CONCATENATE($M1039,$N1039,$T1039),Oferta!$B$2:$Q$360,16,FALSE)</f>
        <v>#N/A</v>
      </c>
      <c r="AC1039" s="20" t="e">
        <f>VLOOKUP(CONCATENATE($M1039,$N1039,$T1039),Oferta!$B$2:$Q$360,15,FALSE)</f>
        <v>#N/A</v>
      </c>
      <c r="AI1039" s="5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12"/>
      <c r="AW1039" s="12"/>
    </row>
    <row r="1040" spans="1:49" ht="15" hidden="1" customHeight="1">
      <c r="A1040" s="12"/>
      <c r="B1040" s="12"/>
      <c r="C1040" s="12"/>
      <c r="D1040" s="12"/>
      <c r="E1040" s="12"/>
      <c r="F1040" s="12"/>
      <c r="G1040" s="12"/>
      <c r="H1040" s="12" t="e">
        <f t="shared" si="16"/>
        <v>#N/A</v>
      </c>
      <c r="I1040" s="12" t="e">
        <f>VLOOKUP(CONCATENATE(N1040,T1040),Simulador!$H$26:$H$33,1,FALSE)</f>
        <v>#N/A</v>
      </c>
      <c r="J1040" s="12" t="e">
        <f t="shared" si="17"/>
        <v>#N/A</v>
      </c>
      <c r="K1040" s="13" t="e">
        <f t="shared" si="18"/>
        <v>#N/A</v>
      </c>
      <c r="L1040" s="12" t="e">
        <f t="shared" si="19"/>
        <v>#N/A</v>
      </c>
      <c r="M1040" s="14" t="s">
        <v>22</v>
      </c>
      <c r="N1040" s="3" t="s">
        <v>125</v>
      </c>
      <c r="O1040" s="20" t="str">
        <f>VLOOKUP(CONCATENATE($M1040,$N1040),Curriculos!$A$2:$J$332,4,FALSE)</f>
        <v>HISTÓRIA INDÍGENA</v>
      </c>
      <c r="P1040" s="21" t="str">
        <f>VLOOKUP(CONCATENATE($M1040,$N1040),Curriculos!$A$2:$J$332,5,FALSE)</f>
        <v>OP</v>
      </c>
      <c r="Q1040" s="21" t="e">
        <f>VLOOKUP($N1040,Oferta!$D$2:$P$100,5,FALSE)</f>
        <v>#N/A</v>
      </c>
      <c r="R1040" s="21">
        <f>VLOOKUP(CONCATENATE($M1040,$N1040),Curriculos!$A$2:$J$332,8,FALSE)</f>
        <v>60</v>
      </c>
      <c r="S1040" s="5"/>
      <c r="T1040" s="22" t="s">
        <v>24</v>
      </c>
      <c r="U1040" s="21" t="str">
        <f>VLOOKUP(CONCATENATE($M1040,$N1040),Curriculos!$A$2:$J$332,10,FALSE)</f>
        <v>DFCH</v>
      </c>
      <c r="V1040" s="20" t="e">
        <f>VLOOKUP(CONCATENATE($M1040,$N1040,$T1040),Oferta!$B$2:$R$360,17,FALSE)</f>
        <v>#N/A</v>
      </c>
      <c r="W1040" s="20" t="e">
        <f>VLOOKUP(CONCATENATE($M1040,$N1040,$T1040),Oferta!$B$2:$Q$360,12,FALSE)</f>
        <v>#N/A</v>
      </c>
      <c r="X1040" s="22">
        <v>3</v>
      </c>
      <c r="Y1040" s="23" t="e">
        <f>VLOOKUP(CONCATENATE($W1040,$X1040),Mtz_Horarios!$E$2:$H$92,2,FALSE)</f>
        <v>#N/A</v>
      </c>
      <c r="Z1040" s="23" t="e">
        <f>VLOOKUP(CONCATENATE($W1040,$X1040),Mtz_Horarios!$E$2:$H$92,3,FALSE)</f>
        <v>#N/A</v>
      </c>
      <c r="AA1040" s="24" t="e">
        <f>VLOOKUP(CONCATENATE($W1040,$X1040),Mtz_Horarios!$E$2:$H$92,4,FALSE)</f>
        <v>#N/A</v>
      </c>
      <c r="AB1040" s="20" t="e">
        <f>VLOOKUP(CONCATENATE($M1040,$N1040,$T1040),Oferta!$B$2:$Q$360,16,FALSE)</f>
        <v>#N/A</v>
      </c>
      <c r="AC1040" s="20" t="e">
        <f>VLOOKUP(CONCATENATE($M1040,$N1040,$T1040),Oferta!$B$2:$Q$360,15,FALSE)</f>
        <v>#N/A</v>
      </c>
      <c r="AI1040" s="5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12"/>
      <c r="AW1040" s="12"/>
    </row>
    <row r="1041" spans="1:49" ht="15" hidden="1" customHeight="1">
      <c r="A1041" s="12"/>
      <c r="B1041" s="12"/>
      <c r="C1041" s="12"/>
      <c r="D1041" s="12"/>
      <c r="E1041" s="12"/>
      <c r="F1041" s="12"/>
      <c r="G1041" s="12"/>
      <c r="H1041" s="12" t="e">
        <f t="shared" si="16"/>
        <v>#N/A</v>
      </c>
      <c r="I1041" s="12" t="e">
        <f>VLOOKUP(CONCATENATE(N1041,T1041),Simulador!$H$26:$H$33,1,FALSE)</f>
        <v>#N/A</v>
      </c>
      <c r="J1041" s="12" t="e">
        <f t="shared" si="17"/>
        <v>#N/A</v>
      </c>
      <c r="K1041" s="13" t="e">
        <f t="shared" si="18"/>
        <v>#N/A</v>
      </c>
      <c r="L1041" s="12" t="e">
        <f t="shared" si="19"/>
        <v>#N/A</v>
      </c>
      <c r="M1041" s="14" t="s">
        <v>22</v>
      </c>
      <c r="N1041" s="3" t="s">
        <v>125</v>
      </c>
      <c r="O1041" s="20" t="str">
        <f>VLOOKUP(CONCATENATE($M1041,$N1041),Curriculos!$A$2:$J$332,4,FALSE)</f>
        <v>HISTÓRIA INDÍGENA</v>
      </c>
      <c r="P1041" s="21" t="str">
        <f>VLOOKUP(CONCATENATE($M1041,$N1041),Curriculos!$A$2:$J$332,5,FALSE)</f>
        <v>OP</v>
      </c>
      <c r="Q1041" s="21" t="e">
        <f>VLOOKUP($N1041,Oferta!$D$2:$P$100,5,FALSE)</f>
        <v>#N/A</v>
      </c>
      <c r="R1041" s="21">
        <f>VLOOKUP(CONCATENATE($M1041,$N1041),Curriculos!$A$2:$J$332,8,FALSE)</f>
        <v>60</v>
      </c>
      <c r="S1041" s="5"/>
      <c r="T1041" s="22" t="s">
        <v>24</v>
      </c>
      <c r="U1041" s="21" t="str">
        <f>VLOOKUP(CONCATENATE($M1041,$N1041),Curriculos!$A$2:$J$332,10,FALSE)</f>
        <v>DFCH</v>
      </c>
      <c r="V1041" s="20" t="e">
        <f>VLOOKUP(CONCATENATE($M1041,$N1041,$T1041),Oferta!$B$2:$R$360,17,FALSE)</f>
        <v>#N/A</v>
      </c>
      <c r="W1041" s="20" t="e">
        <f>VLOOKUP(CONCATENATE($M1041,$N1041,$T1041),Oferta!$B$2:$Q$360,12,FALSE)</f>
        <v>#N/A</v>
      </c>
      <c r="X1041" s="22">
        <v>4</v>
      </c>
      <c r="Y1041" s="23" t="e">
        <f>VLOOKUP(CONCATENATE($W1041,$X1041),Mtz_Horarios!$E$2:$H$92,2,FALSE)</f>
        <v>#N/A</v>
      </c>
      <c r="Z1041" s="23" t="e">
        <f>VLOOKUP(CONCATENATE($W1041,$X1041),Mtz_Horarios!$E$2:$H$92,3,FALSE)</f>
        <v>#N/A</v>
      </c>
      <c r="AA1041" s="24" t="e">
        <f>VLOOKUP(CONCATENATE($W1041,$X1041),Mtz_Horarios!$E$2:$H$92,4,FALSE)</f>
        <v>#N/A</v>
      </c>
      <c r="AB1041" s="20" t="e">
        <f>VLOOKUP(CONCATENATE($M1041,$N1041,$T1041),Oferta!$B$2:$Q$360,16,FALSE)</f>
        <v>#N/A</v>
      </c>
      <c r="AC1041" s="20" t="e">
        <f>VLOOKUP(CONCATENATE($M1041,$N1041,$T1041),Oferta!$B$2:$Q$360,15,FALSE)</f>
        <v>#N/A</v>
      </c>
      <c r="AI1041" s="5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12"/>
      <c r="AW1041" s="12"/>
    </row>
    <row r="1042" spans="1:49" ht="15" hidden="1" customHeight="1">
      <c r="A1042" s="12"/>
      <c r="B1042" s="12"/>
      <c r="C1042" s="12"/>
      <c r="D1042" s="12"/>
      <c r="E1042" s="12"/>
      <c r="F1042" s="12"/>
      <c r="G1042" s="12"/>
      <c r="H1042" s="12" t="e">
        <f t="shared" si="16"/>
        <v>#N/A</v>
      </c>
      <c r="I1042" s="12" t="e">
        <f>VLOOKUP(CONCATENATE(N1042,T1042),Simulador!$H$26:$H$33,1,FALSE)</f>
        <v>#N/A</v>
      </c>
      <c r="J1042" s="12" t="e">
        <f t="shared" si="17"/>
        <v>#N/A</v>
      </c>
      <c r="K1042" s="13" t="e">
        <f t="shared" si="18"/>
        <v>#N/A</v>
      </c>
      <c r="L1042" s="12" t="e">
        <f t="shared" si="19"/>
        <v>#N/A</v>
      </c>
      <c r="M1042" s="14" t="s">
        <v>31</v>
      </c>
      <c r="N1042" s="3" t="s">
        <v>126</v>
      </c>
      <c r="O1042" s="20" t="str">
        <f>VLOOKUP(CONCATENATE($M1042,$N1042),Curriculos!$A$2:$J$332,4,FALSE)</f>
        <v>INGLÊS INSTRUMENTAL</v>
      </c>
      <c r="P1042" s="21" t="str">
        <f>VLOOKUP(CONCATENATE($M1042,$N1042),Curriculos!$A$2:$J$332,5,FALSE)</f>
        <v>OP</v>
      </c>
      <c r="Q1042" s="21" t="e">
        <f>VLOOKUP($N1042,Oferta!$D$2:$P$100,5,FALSE)</f>
        <v>#N/A</v>
      </c>
      <c r="R1042" s="21">
        <f>VLOOKUP(CONCATENATE($M1042,$N1042),Curriculos!$A$2:$J$332,8,FALSE)</f>
        <v>60</v>
      </c>
      <c r="S1042" s="5"/>
      <c r="T1042" s="22" t="s">
        <v>24</v>
      </c>
      <c r="U1042" s="21" t="str">
        <f>VLOOKUP(CONCATENATE($M1042,$N1042),Curriculos!$A$2:$J$332,10,FALSE)</f>
        <v>DLA</v>
      </c>
      <c r="V1042" s="20" t="e">
        <f>VLOOKUP(CONCATENATE($M1042,$N1042,$T1042),Oferta!$B$2:$R$360,17,FALSE)</f>
        <v>#N/A</v>
      </c>
      <c r="W1042" s="20" t="e">
        <f>VLOOKUP(CONCATENATE($M1042,$N1042,$T1042),Oferta!$B$2:$Q$360,12,FALSE)</f>
        <v>#N/A</v>
      </c>
      <c r="X1042" s="22">
        <v>1</v>
      </c>
      <c r="Y1042" s="23" t="e">
        <f>VLOOKUP(CONCATENATE($W1042,$X1042),Mtz_Horarios!$E$2:$H$92,2,FALSE)</f>
        <v>#N/A</v>
      </c>
      <c r="Z1042" s="23" t="e">
        <f>VLOOKUP(CONCATENATE($W1042,$X1042),Mtz_Horarios!$E$2:$H$92,3,FALSE)</f>
        <v>#N/A</v>
      </c>
      <c r="AA1042" s="24" t="e">
        <f>VLOOKUP(CONCATENATE($W1042,$X1042),Mtz_Horarios!$E$2:$H$92,4,FALSE)</f>
        <v>#N/A</v>
      </c>
      <c r="AB1042" s="20" t="e">
        <f>VLOOKUP(CONCATENATE($M1042,$N1042,$T1042),Oferta!$B$2:$Q$360,16,FALSE)</f>
        <v>#N/A</v>
      </c>
      <c r="AC1042" s="20" t="e">
        <f>VLOOKUP(CONCATENATE($M1042,$N1042,$T1042),Oferta!$B$2:$Q$360,15,FALSE)</f>
        <v>#N/A</v>
      </c>
      <c r="AI1042" s="5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12"/>
      <c r="AW1042" s="12"/>
    </row>
    <row r="1043" spans="1:49" ht="15" hidden="1" customHeight="1">
      <c r="A1043" s="12"/>
      <c r="B1043" s="12"/>
      <c r="C1043" s="12"/>
      <c r="D1043" s="12"/>
      <c r="E1043" s="12"/>
      <c r="F1043" s="12"/>
      <c r="G1043" s="12"/>
      <c r="H1043" s="12" t="e">
        <f t="shared" si="16"/>
        <v>#N/A</v>
      </c>
      <c r="I1043" s="12" t="e">
        <f>VLOOKUP(CONCATENATE(N1043,T1043),Simulador!$H$26:$H$33,1,FALSE)</f>
        <v>#N/A</v>
      </c>
      <c r="J1043" s="12" t="e">
        <f t="shared" si="17"/>
        <v>#N/A</v>
      </c>
      <c r="K1043" s="13" t="e">
        <f t="shared" si="18"/>
        <v>#N/A</v>
      </c>
      <c r="L1043" s="12" t="e">
        <f t="shared" si="19"/>
        <v>#N/A</v>
      </c>
      <c r="M1043" s="14" t="s">
        <v>31</v>
      </c>
      <c r="N1043" s="3" t="s">
        <v>126</v>
      </c>
      <c r="O1043" s="20" t="str">
        <f>VLOOKUP(CONCATENATE($M1043,$N1043),Curriculos!$A$2:$J$332,4,FALSE)</f>
        <v>INGLÊS INSTRUMENTAL</v>
      </c>
      <c r="P1043" s="21" t="str">
        <f>VLOOKUP(CONCATENATE($M1043,$N1043),Curriculos!$A$2:$J$332,5,FALSE)</f>
        <v>OP</v>
      </c>
      <c r="Q1043" s="21" t="e">
        <f>VLOOKUP($N1043,Oferta!$D$2:$P$100,5,FALSE)</f>
        <v>#N/A</v>
      </c>
      <c r="R1043" s="21">
        <f>VLOOKUP(CONCATENATE($M1043,$N1043),Curriculos!$A$2:$J$332,8,FALSE)</f>
        <v>60</v>
      </c>
      <c r="S1043" s="5"/>
      <c r="T1043" s="22" t="s">
        <v>24</v>
      </c>
      <c r="U1043" s="21" t="str">
        <f>VLOOKUP(CONCATENATE($M1043,$N1043),Curriculos!$A$2:$J$332,10,FALSE)</f>
        <v>DLA</v>
      </c>
      <c r="V1043" s="20" t="e">
        <f>VLOOKUP(CONCATENATE($M1043,$N1043,$T1043),Oferta!$B$2:$R$360,17,FALSE)</f>
        <v>#N/A</v>
      </c>
      <c r="W1043" s="20" t="e">
        <f>VLOOKUP(CONCATENATE($M1043,$N1043,$T1043),Oferta!$B$2:$Q$360,12,FALSE)</f>
        <v>#N/A</v>
      </c>
      <c r="X1043" s="22">
        <v>2</v>
      </c>
      <c r="Y1043" s="23" t="e">
        <f>VLOOKUP(CONCATENATE($W1043,$X1043),Mtz_Horarios!$E$2:$H$92,2,FALSE)</f>
        <v>#N/A</v>
      </c>
      <c r="Z1043" s="23" t="e">
        <f>VLOOKUP(CONCATENATE($W1043,$X1043),Mtz_Horarios!$E$2:$H$92,3,FALSE)</f>
        <v>#N/A</v>
      </c>
      <c r="AA1043" s="24" t="e">
        <f>VLOOKUP(CONCATENATE($W1043,$X1043),Mtz_Horarios!$E$2:$H$92,4,FALSE)</f>
        <v>#N/A</v>
      </c>
      <c r="AB1043" s="20" t="e">
        <f>VLOOKUP(CONCATENATE($M1043,$N1043,$T1043),Oferta!$B$2:$Q$360,16,FALSE)</f>
        <v>#N/A</v>
      </c>
      <c r="AC1043" s="20" t="e">
        <f>VLOOKUP(CONCATENATE($M1043,$N1043,$T1043),Oferta!$B$2:$Q$360,15,FALSE)</f>
        <v>#N/A</v>
      </c>
      <c r="AI1043" s="5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12"/>
      <c r="AW1043" s="12"/>
    </row>
    <row r="1044" spans="1:49" ht="15" hidden="1" customHeight="1">
      <c r="A1044" s="12"/>
      <c r="B1044" s="12"/>
      <c r="C1044" s="12"/>
      <c r="D1044" s="12"/>
      <c r="E1044" s="12"/>
      <c r="F1044" s="12"/>
      <c r="G1044" s="12"/>
      <c r="H1044" s="12" t="e">
        <f t="shared" si="16"/>
        <v>#N/A</v>
      </c>
      <c r="I1044" s="12" t="e">
        <f>VLOOKUP(CONCATENATE(N1044,T1044),Simulador!$H$26:$H$33,1,FALSE)</f>
        <v>#N/A</v>
      </c>
      <c r="J1044" s="12" t="e">
        <f t="shared" si="17"/>
        <v>#N/A</v>
      </c>
      <c r="K1044" s="13" t="e">
        <f t="shared" si="18"/>
        <v>#N/A</v>
      </c>
      <c r="L1044" s="12" t="e">
        <f t="shared" si="19"/>
        <v>#N/A</v>
      </c>
      <c r="M1044" s="14" t="s">
        <v>31</v>
      </c>
      <c r="N1044" s="3" t="s">
        <v>126</v>
      </c>
      <c r="O1044" s="20" t="str">
        <f>VLOOKUP(CONCATENATE($M1044,$N1044),Curriculos!$A$2:$J$332,4,FALSE)</f>
        <v>INGLÊS INSTRUMENTAL</v>
      </c>
      <c r="P1044" s="21" t="str">
        <f>VLOOKUP(CONCATENATE($M1044,$N1044),Curriculos!$A$2:$J$332,5,FALSE)</f>
        <v>OP</v>
      </c>
      <c r="Q1044" s="21" t="e">
        <f>VLOOKUP($N1044,Oferta!$D$2:$P$100,5,FALSE)</f>
        <v>#N/A</v>
      </c>
      <c r="R1044" s="21">
        <f>VLOOKUP(CONCATENATE($M1044,$N1044),Curriculos!$A$2:$J$332,8,FALSE)</f>
        <v>60</v>
      </c>
      <c r="S1044" s="5"/>
      <c r="T1044" s="22" t="s">
        <v>24</v>
      </c>
      <c r="U1044" s="21" t="str">
        <f>VLOOKUP(CONCATENATE($M1044,$N1044),Curriculos!$A$2:$J$332,10,FALSE)</f>
        <v>DLA</v>
      </c>
      <c r="V1044" s="20" t="e">
        <f>VLOOKUP(CONCATENATE($M1044,$N1044,$T1044),Oferta!$B$2:$R$360,17,FALSE)</f>
        <v>#N/A</v>
      </c>
      <c r="W1044" s="20" t="e">
        <f>VLOOKUP(CONCATENATE($M1044,$N1044,$T1044),Oferta!$B$2:$Q$360,12,FALSE)</f>
        <v>#N/A</v>
      </c>
      <c r="X1044" s="22">
        <v>3</v>
      </c>
      <c r="Y1044" s="23" t="e">
        <f>VLOOKUP(CONCATENATE($W1044,$X1044),Mtz_Horarios!$E$2:$H$92,2,FALSE)</f>
        <v>#N/A</v>
      </c>
      <c r="Z1044" s="23" t="e">
        <f>VLOOKUP(CONCATENATE($W1044,$X1044),Mtz_Horarios!$E$2:$H$92,3,FALSE)</f>
        <v>#N/A</v>
      </c>
      <c r="AA1044" s="24" t="e">
        <f>VLOOKUP(CONCATENATE($W1044,$X1044),Mtz_Horarios!$E$2:$H$92,4,FALSE)</f>
        <v>#N/A</v>
      </c>
      <c r="AB1044" s="20" t="e">
        <f>VLOOKUP(CONCATENATE($M1044,$N1044,$T1044),Oferta!$B$2:$Q$360,16,FALSE)</f>
        <v>#N/A</v>
      </c>
      <c r="AC1044" s="20" t="e">
        <f>VLOOKUP(CONCATENATE($M1044,$N1044,$T1044),Oferta!$B$2:$Q$360,15,FALSE)</f>
        <v>#N/A</v>
      </c>
      <c r="AI1044" s="5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12"/>
      <c r="AW1044" s="12"/>
    </row>
    <row r="1045" spans="1:49" ht="15" hidden="1" customHeight="1">
      <c r="A1045" s="12"/>
      <c r="B1045" s="12"/>
      <c r="C1045" s="12"/>
      <c r="D1045" s="12"/>
      <c r="E1045" s="12"/>
      <c r="F1045" s="12"/>
      <c r="G1045" s="12"/>
      <c r="H1045" s="12" t="e">
        <f t="shared" si="16"/>
        <v>#N/A</v>
      </c>
      <c r="I1045" s="12" t="e">
        <f>VLOOKUP(CONCATENATE(N1045,T1045),Simulador!$H$26:$H$33,1,FALSE)</f>
        <v>#N/A</v>
      </c>
      <c r="J1045" s="12" t="e">
        <f t="shared" si="17"/>
        <v>#N/A</v>
      </c>
      <c r="K1045" s="13" t="e">
        <f t="shared" si="18"/>
        <v>#N/A</v>
      </c>
      <c r="L1045" s="12" t="e">
        <f t="shared" si="19"/>
        <v>#N/A</v>
      </c>
      <c r="M1045" s="14" t="s">
        <v>31</v>
      </c>
      <c r="N1045" s="3" t="s">
        <v>126</v>
      </c>
      <c r="O1045" s="20" t="str">
        <f>VLOOKUP(CONCATENATE($M1045,$N1045),Curriculos!$A$2:$J$332,4,FALSE)</f>
        <v>INGLÊS INSTRUMENTAL</v>
      </c>
      <c r="P1045" s="21" t="str">
        <f>VLOOKUP(CONCATENATE($M1045,$N1045),Curriculos!$A$2:$J$332,5,FALSE)</f>
        <v>OP</v>
      </c>
      <c r="Q1045" s="21" t="e">
        <f>VLOOKUP($N1045,Oferta!$D$2:$P$100,5,FALSE)</f>
        <v>#N/A</v>
      </c>
      <c r="R1045" s="21">
        <f>VLOOKUP(CONCATENATE($M1045,$N1045),Curriculos!$A$2:$J$332,8,FALSE)</f>
        <v>60</v>
      </c>
      <c r="S1045" s="5"/>
      <c r="T1045" s="22" t="s">
        <v>24</v>
      </c>
      <c r="U1045" s="21" t="str">
        <f>VLOOKUP(CONCATENATE($M1045,$N1045),Curriculos!$A$2:$J$332,10,FALSE)</f>
        <v>DLA</v>
      </c>
      <c r="V1045" s="20" t="e">
        <f>VLOOKUP(CONCATENATE($M1045,$N1045,$T1045),Oferta!$B$2:$R$360,17,FALSE)</f>
        <v>#N/A</v>
      </c>
      <c r="W1045" s="20" t="e">
        <f>VLOOKUP(CONCATENATE($M1045,$N1045,$T1045),Oferta!$B$2:$Q$360,12,FALSE)</f>
        <v>#N/A</v>
      </c>
      <c r="X1045" s="22">
        <v>4</v>
      </c>
      <c r="Y1045" s="23" t="e">
        <f>VLOOKUP(CONCATENATE($W1045,$X1045),Mtz_Horarios!$E$2:$H$92,2,FALSE)</f>
        <v>#N/A</v>
      </c>
      <c r="Z1045" s="23" t="e">
        <f>VLOOKUP(CONCATENATE($W1045,$X1045),Mtz_Horarios!$E$2:$H$92,3,FALSE)</f>
        <v>#N/A</v>
      </c>
      <c r="AA1045" s="24" t="e">
        <f>VLOOKUP(CONCATENATE($W1045,$X1045),Mtz_Horarios!$E$2:$H$92,4,FALSE)</f>
        <v>#N/A</v>
      </c>
      <c r="AB1045" s="20" t="e">
        <f>VLOOKUP(CONCATENATE($M1045,$N1045,$T1045),Oferta!$B$2:$Q$360,16,FALSE)</f>
        <v>#N/A</v>
      </c>
      <c r="AC1045" s="20" t="e">
        <f>VLOOKUP(CONCATENATE($M1045,$N1045,$T1045),Oferta!$B$2:$Q$360,15,FALSE)</f>
        <v>#N/A</v>
      </c>
      <c r="AI1045" s="5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12"/>
      <c r="AW1045" s="12"/>
    </row>
    <row r="1046" spans="1:49" ht="15" hidden="1" customHeight="1">
      <c r="A1046" s="12"/>
      <c r="B1046" s="12"/>
      <c r="C1046" s="12"/>
      <c r="D1046" s="12"/>
      <c r="E1046" s="12"/>
      <c r="F1046" s="12"/>
      <c r="G1046" s="12"/>
      <c r="H1046" s="12" t="e">
        <f t="shared" si="16"/>
        <v>#N/A</v>
      </c>
      <c r="I1046" s="12" t="e">
        <f>VLOOKUP(CONCATENATE(N1046,T1046),Simulador!$H$26:$H$33,1,FALSE)</f>
        <v>#N/A</v>
      </c>
      <c r="J1046" s="12" t="e">
        <f t="shared" si="17"/>
        <v>#N/A</v>
      </c>
      <c r="K1046" s="13" t="e">
        <f t="shared" si="18"/>
        <v>#N/A</v>
      </c>
      <c r="L1046" s="12" t="e">
        <f t="shared" si="19"/>
        <v>#N/A</v>
      </c>
      <c r="M1046" s="14" t="s">
        <v>31</v>
      </c>
      <c r="N1046" s="3" t="s">
        <v>126</v>
      </c>
      <c r="O1046" s="20" t="str">
        <f>VLOOKUP(CONCATENATE($M1046,$N1046),Curriculos!$A$2:$J$332,4,FALSE)</f>
        <v>INGLÊS INSTRUMENTAL</v>
      </c>
      <c r="P1046" s="21" t="str">
        <f>VLOOKUP(CONCATENATE($M1046,$N1046),Curriculos!$A$2:$J$332,5,FALSE)</f>
        <v>OP</v>
      </c>
      <c r="Q1046" s="21" t="e">
        <f>VLOOKUP($N1046,Oferta!$D$2:$P$100,5,FALSE)</f>
        <v>#N/A</v>
      </c>
      <c r="R1046" s="21">
        <f>VLOOKUP(CONCATENATE($M1046,$N1046),Curriculos!$A$2:$J$332,8,FALSE)</f>
        <v>60</v>
      </c>
      <c r="S1046" s="5"/>
      <c r="T1046" s="22" t="s">
        <v>29</v>
      </c>
      <c r="U1046" s="21" t="str">
        <f>VLOOKUP(CONCATENATE($M1046,$N1046),Curriculos!$A$2:$J$332,10,FALSE)</f>
        <v>DLA</v>
      </c>
      <c r="V1046" s="20" t="e">
        <f>VLOOKUP(CONCATENATE($M1046,$N1046,$T1046),Oferta!$B$2:$R$360,17,FALSE)</f>
        <v>#N/A</v>
      </c>
      <c r="W1046" s="20" t="e">
        <f>VLOOKUP(CONCATENATE($M1046,$N1046,$T1046),Oferta!$B$2:$Q$360,12,FALSE)</f>
        <v>#N/A</v>
      </c>
      <c r="X1046" s="22">
        <v>1</v>
      </c>
      <c r="Y1046" s="23" t="e">
        <f>VLOOKUP(CONCATENATE($W1046,$X1046),Mtz_Horarios!$E$2:$H$92,2,FALSE)</f>
        <v>#N/A</v>
      </c>
      <c r="Z1046" s="23" t="e">
        <f>VLOOKUP(CONCATENATE($W1046,$X1046),Mtz_Horarios!$E$2:$H$92,3,FALSE)</f>
        <v>#N/A</v>
      </c>
      <c r="AA1046" s="24" t="e">
        <f>VLOOKUP(CONCATENATE($W1046,$X1046),Mtz_Horarios!$E$2:$H$92,4,FALSE)</f>
        <v>#N/A</v>
      </c>
      <c r="AB1046" s="20" t="e">
        <f>VLOOKUP(CONCATENATE($M1046,$N1046,$T1046),Oferta!$B$2:$Q$360,16,FALSE)</f>
        <v>#N/A</v>
      </c>
      <c r="AC1046" s="20" t="e">
        <f>VLOOKUP(CONCATENATE($M1046,$N1046,$T1046),Oferta!$B$2:$Q$360,15,FALSE)</f>
        <v>#N/A</v>
      </c>
      <c r="AI1046" s="5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12"/>
      <c r="AW1046" s="12"/>
    </row>
    <row r="1047" spans="1:49" ht="15" hidden="1" customHeight="1">
      <c r="A1047" s="12"/>
      <c r="B1047" s="12"/>
      <c r="C1047" s="12"/>
      <c r="D1047" s="12"/>
      <c r="E1047" s="12"/>
      <c r="F1047" s="12"/>
      <c r="G1047" s="12"/>
      <c r="H1047" s="12" t="e">
        <f t="shared" si="16"/>
        <v>#N/A</v>
      </c>
      <c r="I1047" s="12" t="e">
        <f>VLOOKUP(CONCATENATE(N1047,T1047),Simulador!$H$26:$H$33,1,FALSE)</f>
        <v>#N/A</v>
      </c>
      <c r="J1047" s="12" t="e">
        <f t="shared" si="17"/>
        <v>#N/A</v>
      </c>
      <c r="K1047" s="13" t="e">
        <f t="shared" si="18"/>
        <v>#N/A</v>
      </c>
      <c r="L1047" s="12" t="e">
        <f t="shared" si="19"/>
        <v>#N/A</v>
      </c>
      <c r="M1047" s="14" t="s">
        <v>31</v>
      </c>
      <c r="N1047" s="3" t="s">
        <v>126</v>
      </c>
      <c r="O1047" s="20" t="str">
        <f>VLOOKUP(CONCATENATE($M1047,$N1047),Curriculos!$A$2:$J$332,4,FALSE)</f>
        <v>INGLÊS INSTRUMENTAL</v>
      </c>
      <c r="P1047" s="21" t="str">
        <f>VLOOKUP(CONCATENATE($M1047,$N1047),Curriculos!$A$2:$J$332,5,FALSE)</f>
        <v>OP</v>
      </c>
      <c r="Q1047" s="21" t="e">
        <f>VLOOKUP($N1047,Oferta!$D$2:$P$100,5,FALSE)</f>
        <v>#N/A</v>
      </c>
      <c r="R1047" s="21">
        <f>VLOOKUP(CONCATENATE($M1047,$N1047),Curriculos!$A$2:$J$332,8,FALSE)</f>
        <v>60</v>
      </c>
      <c r="S1047" s="5"/>
      <c r="T1047" s="22" t="s">
        <v>29</v>
      </c>
      <c r="U1047" s="21" t="str">
        <f>VLOOKUP(CONCATENATE($M1047,$N1047),Curriculos!$A$2:$J$332,10,FALSE)</f>
        <v>DLA</v>
      </c>
      <c r="V1047" s="20" t="e">
        <f>VLOOKUP(CONCATENATE($M1047,$N1047,$T1047),Oferta!$B$2:$R$360,17,FALSE)</f>
        <v>#N/A</v>
      </c>
      <c r="W1047" s="20" t="e">
        <f>VLOOKUP(CONCATENATE($M1047,$N1047,$T1047),Oferta!$B$2:$Q$360,12,FALSE)</f>
        <v>#N/A</v>
      </c>
      <c r="X1047" s="22">
        <v>2</v>
      </c>
      <c r="Y1047" s="23" t="e">
        <f>VLOOKUP(CONCATENATE($W1047,$X1047),Mtz_Horarios!$E$2:$H$92,2,FALSE)</f>
        <v>#N/A</v>
      </c>
      <c r="Z1047" s="23" t="e">
        <f>VLOOKUP(CONCATENATE($W1047,$X1047),Mtz_Horarios!$E$2:$H$92,3,FALSE)</f>
        <v>#N/A</v>
      </c>
      <c r="AA1047" s="24" t="e">
        <f>VLOOKUP(CONCATENATE($W1047,$X1047),Mtz_Horarios!$E$2:$H$92,4,FALSE)</f>
        <v>#N/A</v>
      </c>
      <c r="AB1047" s="20" t="e">
        <f>VLOOKUP(CONCATENATE($M1047,$N1047,$T1047),Oferta!$B$2:$Q$360,16,FALSE)</f>
        <v>#N/A</v>
      </c>
      <c r="AC1047" s="20" t="e">
        <f>VLOOKUP(CONCATENATE($M1047,$N1047,$T1047),Oferta!$B$2:$Q$360,15,FALSE)</f>
        <v>#N/A</v>
      </c>
      <c r="AI1047" s="5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12"/>
      <c r="AW1047" s="12"/>
    </row>
    <row r="1048" spans="1:49" ht="15" hidden="1" customHeight="1">
      <c r="A1048" s="12"/>
      <c r="B1048" s="12"/>
      <c r="C1048" s="12"/>
      <c r="D1048" s="12"/>
      <c r="E1048" s="12"/>
      <c r="F1048" s="12"/>
      <c r="G1048" s="12"/>
      <c r="H1048" s="12" t="e">
        <f t="shared" si="16"/>
        <v>#N/A</v>
      </c>
      <c r="I1048" s="12" t="e">
        <f>VLOOKUP(CONCATENATE(N1048,T1048),Simulador!$H$26:$H$33,1,FALSE)</f>
        <v>#N/A</v>
      </c>
      <c r="J1048" s="12" t="e">
        <f t="shared" si="17"/>
        <v>#N/A</v>
      </c>
      <c r="K1048" s="13" t="e">
        <f t="shared" si="18"/>
        <v>#N/A</v>
      </c>
      <c r="L1048" s="12" t="e">
        <f t="shared" si="19"/>
        <v>#N/A</v>
      </c>
      <c r="M1048" s="14" t="s">
        <v>31</v>
      </c>
      <c r="N1048" s="3" t="s">
        <v>126</v>
      </c>
      <c r="O1048" s="20" t="str">
        <f>VLOOKUP(CONCATENATE($M1048,$N1048),Curriculos!$A$2:$J$332,4,FALSE)</f>
        <v>INGLÊS INSTRUMENTAL</v>
      </c>
      <c r="P1048" s="21" t="str">
        <f>VLOOKUP(CONCATENATE($M1048,$N1048),Curriculos!$A$2:$J$332,5,FALSE)</f>
        <v>OP</v>
      </c>
      <c r="Q1048" s="21" t="e">
        <f>VLOOKUP($N1048,Oferta!$D$2:$P$100,5,FALSE)</f>
        <v>#N/A</v>
      </c>
      <c r="R1048" s="21">
        <f>VLOOKUP(CONCATENATE($M1048,$N1048),Curriculos!$A$2:$J$332,8,FALSE)</f>
        <v>60</v>
      </c>
      <c r="S1048" s="5"/>
      <c r="T1048" s="22" t="s">
        <v>29</v>
      </c>
      <c r="U1048" s="21" t="str">
        <f>VLOOKUP(CONCATENATE($M1048,$N1048),Curriculos!$A$2:$J$332,10,FALSE)</f>
        <v>DLA</v>
      </c>
      <c r="V1048" s="20" t="e">
        <f>VLOOKUP(CONCATENATE($M1048,$N1048,$T1048),Oferta!$B$2:$R$360,17,FALSE)</f>
        <v>#N/A</v>
      </c>
      <c r="W1048" s="20" t="e">
        <f>VLOOKUP(CONCATENATE($M1048,$N1048,$T1048),Oferta!$B$2:$Q$360,12,FALSE)</f>
        <v>#N/A</v>
      </c>
      <c r="X1048" s="22">
        <v>3</v>
      </c>
      <c r="Y1048" s="23" t="e">
        <f>VLOOKUP(CONCATENATE($W1048,$X1048),Mtz_Horarios!$E$2:$H$92,2,FALSE)</f>
        <v>#N/A</v>
      </c>
      <c r="Z1048" s="23" t="e">
        <f>VLOOKUP(CONCATENATE($W1048,$X1048),Mtz_Horarios!$E$2:$H$92,3,FALSE)</f>
        <v>#N/A</v>
      </c>
      <c r="AA1048" s="24" t="e">
        <f>VLOOKUP(CONCATENATE($W1048,$X1048),Mtz_Horarios!$E$2:$H$92,4,FALSE)</f>
        <v>#N/A</v>
      </c>
      <c r="AB1048" s="20" t="e">
        <f>VLOOKUP(CONCATENATE($M1048,$N1048,$T1048),Oferta!$B$2:$Q$360,16,FALSE)</f>
        <v>#N/A</v>
      </c>
      <c r="AC1048" s="20" t="e">
        <f>VLOOKUP(CONCATENATE($M1048,$N1048,$T1048),Oferta!$B$2:$Q$360,15,FALSE)</f>
        <v>#N/A</v>
      </c>
      <c r="AI1048" s="5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12"/>
      <c r="AW1048" s="12"/>
    </row>
    <row r="1049" spans="1:49" ht="15" hidden="1" customHeight="1">
      <c r="A1049" s="12"/>
      <c r="B1049" s="12"/>
      <c r="C1049" s="12"/>
      <c r="D1049" s="12"/>
      <c r="E1049" s="12"/>
      <c r="F1049" s="12"/>
      <c r="G1049" s="12"/>
      <c r="H1049" s="12" t="e">
        <f t="shared" si="16"/>
        <v>#N/A</v>
      </c>
      <c r="I1049" s="12" t="e">
        <f>VLOOKUP(CONCATENATE(N1049,T1049),Simulador!$H$26:$H$33,1,FALSE)</f>
        <v>#N/A</v>
      </c>
      <c r="J1049" s="12" t="e">
        <f t="shared" si="17"/>
        <v>#N/A</v>
      </c>
      <c r="K1049" s="13" t="e">
        <f t="shared" si="18"/>
        <v>#N/A</v>
      </c>
      <c r="L1049" s="12" t="e">
        <f t="shared" si="19"/>
        <v>#N/A</v>
      </c>
      <c r="M1049" s="14" t="s">
        <v>31</v>
      </c>
      <c r="N1049" s="3" t="s">
        <v>126</v>
      </c>
      <c r="O1049" s="20" t="str">
        <f>VLOOKUP(CONCATENATE($M1049,$N1049),Curriculos!$A$2:$J$332,4,FALSE)</f>
        <v>INGLÊS INSTRUMENTAL</v>
      </c>
      <c r="P1049" s="21" t="str">
        <f>VLOOKUP(CONCATENATE($M1049,$N1049),Curriculos!$A$2:$J$332,5,FALSE)</f>
        <v>OP</v>
      </c>
      <c r="Q1049" s="21" t="e">
        <f>VLOOKUP($N1049,Oferta!$D$2:$P$100,5,FALSE)</f>
        <v>#N/A</v>
      </c>
      <c r="R1049" s="21">
        <f>VLOOKUP(CONCATENATE($M1049,$N1049),Curriculos!$A$2:$J$332,8,FALSE)</f>
        <v>60</v>
      </c>
      <c r="S1049" s="5"/>
      <c r="T1049" s="22" t="s">
        <v>29</v>
      </c>
      <c r="U1049" s="21" t="str">
        <f>VLOOKUP(CONCATENATE($M1049,$N1049),Curriculos!$A$2:$J$332,10,FALSE)</f>
        <v>DLA</v>
      </c>
      <c r="V1049" s="20" t="e">
        <f>VLOOKUP(CONCATENATE($M1049,$N1049,$T1049),Oferta!$B$2:$R$360,17,FALSE)</f>
        <v>#N/A</v>
      </c>
      <c r="W1049" s="20" t="e">
        <f>VLOOKUP(CONCATENATE($M1049,$N1049,$T1049),Oferta!$B$2:$Q$360,12,FALSE)</f>
        <v>#N/A</v>
      </c>
      <c r="X1049" s="22">
        <v>4</v>
      </c>
      <c r="Y1049" s="23" t="e">
        <f>VLOOKUP(CONCATENATE($W1049,$X1049),Mtz_Horarios!$E$2:$H$92,2,FALSE)</f>
        <v>#N/A</v>
      </c>
      <c r="Z1049" s="23" t="e">
        <f>VLOOKUP(CONCATENATE($W1049,$X1049),Mtz_Horarios!$E$2:$H$92,3,FALSE)</f>
        <v>#N/A</v>
      </c>
      <c r="AA1049" s="24" t="e">
        <f>VLOOKUP(CONCATENATE($W1049,$X1049),Mtz_Horarios!$E$2:$H$92,4,FALSE)</f>
        <v>#N/A</v>
      </c>
      <c r="AB1049" s="20" t="e">
        <f>VLOOKUP(CONCATENATE($M1049,$N1049,$T1049),Oferta!$B$2:$Q$360,16,FALSE)</f>
        <v>#N/A</v>
      </c>
      <c r="AC1049" s="20" t="e">
        <f>VLOOKUP(CONCATENATE($M1049,$N1049,$T1049),Oferta!$B$2:$Q$360,15,FALSE)</f>
        <v>#N/A</v>
      </c>
      <c r="AI1049" s="5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12"/>
      <c r="AW1049" s="12"/>
    </row>
    <row r="1050" spans="1:49" ht="15" hidden="1" customHeight="1">
      <c r="A1050" s="12"/>
      <c r="B1050" s="12"/>
      <c r="C1050" s="12"/>
      <c r="D1050" s="12"/>
      <c r="E1050" s="12"/>
      <c r="F1050" s="12"/>
      <c r="G1050" s="12"/>
      <c r="H1050" s="12" t="e">
        <f t="shared" si="16"/>
        <v>#N/A</v>
      </c>
      <c r="I1050" s="12" t="e">
        <f>VLOOKUP(CONCATENATE(N1050,T1050),Simulador!$H$26:$H$33,1,FALSE)</f>
        <v>#N/A</v>
      </c>
      <c r="J1050" s="12" t="e">
        <f t="shared" si="17"/>
        <v>#N/A</v>
      </c>
      <c r="K1050" s="13" t="e">
        <f t="shared" si="18"/>
        <v>#N/A</v>
      </c>
      <c r="L1050" s="12" t="e">
        <f t="shared" si="19"/>
        <v>#N/A</v>
      </c>
      <c r="M1050" s="14" t="s">
        <v>25</v>
      </c>
      <c r="N1050" s="3" t="s">
        <v>126</v>
      </c>
      <c r="O1050" s="20" t="str">
        <f>VLOOKUP(CONCATENATE($M1050,$N1050),Curriculos!$A$2:$J$332,4,FALSE)</f>
        <v>INGLÊS INSTRUMENTAL</v>
      </c>
      <c r="P1050" s="21" t="str">
        <f>VLOOKUP(CONCATENATE($M1050,$N1050),Curriculos!$A$2:$J$332,5,FALSE)</f>
        <v>OP</v>
      </c>
      <c r="Q1050" s="21" t="e">
        <f>VLOOKUP($N1050,Oferta!$D$2:$P$100,5,FALSE)</f>
        <v>#N/A</v>
      </c>
      <c r="R1050" s="21">
        <f>VLOOKUP(CONCATENATE($M1050,$N1050),Curriculos!$A$2:$J$332,8,FALSE)</f>
        <v>60</v>
      </c>
      <c r="S1050" s="5"/>
      <c r="T1050" s="22" t="s">
        <v>29</v>
      </c>
      <c r="U1050" s="21" t="str">
        <f>VLOOKUP(CONCATENATE($M1050,$N1050),Curriculos!$A$2:$J$332,10,FALSE)</f>
        <v>DLA</v>
      </c>
      <c r="V1050" s="20" t="e">
        <f>VLOOKUP(CONCATENATE($M1050,$N1050,$T1050),Oferta!$B$2:$R$360,17,FALSE)</f>
        <v>#N/A</v>
      </c>
      <c r="W1050" s="20" t="e">
        <f>VLOOKUP(CONCATENATE($M1050,$N1050,$T1050),Oferta!$B$2:$Q$360,12,FALSE)</f>
        <v>#N/A</v>
      </c>
      <c r="X1050" s="22">
        <v>1</v>
      </c>
      <c r="Y1050" s="23" t="e">
        <f>VLOOKUP(CONCATENATE($W1050,$X1050),Mtz_Horarios!$E$2:$H$92,2,FALSE)</f>
        <v>#N/A</v>
      </c>
      <c r="Z1050" s="23" t="e">
        <f>VLOOKUP(CONCATENATE($W1050,$X1050),Mtz_Horarios!$E$2:$H$92,3,FALSE)</f>
        <v>#N/A</v>
      </c>
      <c r="AA1050" s="24" t="e">
        <f>VLOOKUP(CONCATENATE($W1050,$X1050),Mtz_Horarios!$E$2:$H$92,4,FALSE)</f>
        <v>#N/A</v>
      </c>
      <c r="AB1050" s="20" t="e">
        <f>VLOOKUP(CONCATENATE($M1050,$N1050,$T1050),Oferta!$B$2:$Q$360,16,FALSE)</f>
        <v>#N/A</v>
      </c>
      <c r="AC1050" s="20" t="e">
        <f>VLOOKUP(CONCATENATE($M1050,$N1050,$T1050),Oferta!$B$2:$Q$360,15,FALSE)</f>
        <v>#N/A</v>
      </c>
      <c r="AI1050" s="5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12"/>
      <c r="AW1050" s="12"/>
    </row>
    <row r="1051" spans="1:49" ht="15" hidden="1" customHeight="1">
      <c r="A1051" s="12"/>
      <c r="B1051" s="12"/>
      <c r="C1051" s="12"/>
      <c r="D1051" s="12"/>
      <c r="E1051" s="12"/>
      <c r="F1051" s="12"/>
      <c r="G1051" s="12"/>
      <c r="H1051" s="12" t="e">
        <f t="shared" si="16"/>
        <v>#N/A</v>
      </c>
      <c r="I1051" s="12" t="e">
        <f>VLOOKUP(CONCATENATE(N1051,T1051),Simulador!$H$26:$H$33,1,FALSE)</f>
        <v>#N/A</v>
      </c>
      <c r="J1051" s="12" t="e">
        <f t="shared" si="17"/>
        <v>#N/A</v>
      </c>
      <c r="K1051" s="13" t="e">
        <f t="shared" si="18"/>
        <v>#N/A</v>
      </c>
      <c r="L1051" s="12" t="e">
        <f t="shared" si="19"/>
        <v>#N/A</v>
      </c>
      <c r="M1051" s="14" t="s">
        <v>25</v>
      </c>
      <c r="N1051" s="3" t="s">
        <v>126</v>
      </c>
      <c r="O1051" s="20" t="str">
        <f>VLOOKUP(CONCATENATE($M1051,$N1051),Curriculos!$A$2:$J$332,4,FALSE)</f>
        <v>INGLÊS INSTRUMENTAL</v>
      </c>
      <c r="P1051" s="21" t="str">
        <f>VLOOKUP(CONCATENATE($M1051,$N1051),Curriculos!$A$2:$J$332,5,FALSE)</f>
        <v>OP</v>
      </c>
      <c r="Q1051" s="21" t="e">
        <f>VLOOKUP($N1051,Oferta!$D$2:$P$100,5,FALSE)</f>
        <v>#N/A</v>
      </c>
      <c r="R1051" s="21">
        <f>VLOOKUP(CONCATENATE($M1051,$N1051),Curriculos!$A$2:$J$332,8,FALSE)</f>
        <v>60</v>
      </c>
      <c r="S1051" s="5"/>
      <c r="T1051" s="22" t="s">
        <v>29</v>
      </c>
      <c r="U1051" s="21" t="str">
        <f>VLOOKUP(CONCATENATE($M1051,$N1051),Curriculos!$A$2:$J$332,10,FALSE)</f>
        <v>DLA</v>
      </c>
      <c r="V1051" s="20" t="e">
        <f>VLOOKUP(CONCATENATE($M1051,$N1051,$T1051),Oferta!$B$2:$R$360,17,FALSE)</f>
        <v>#N/A</v>
      </c>
      <c r="W1051" s="20" t="e">
        <f>VLOOKUP(CONCATENATE($M1051,$N1051,$T1051),Oferta!$B$2:$Q$360,12,FALSE)</f>
        <v>#N/A</v>
      </c>
      <c r="X1051" s="22">
        <v>2</v>
      </c>
      <c r="Y1051" s="23" t="e">
        <f>VLOOKUP(CONCATENATE($W1051,$X1051),Mtz_Horarios!$E$2:$H$92,2,FALSE)</f>
        <v>#N/A</v>
      </c>
      <c r="Z1051" s="23" t="e">
        <f>VLOOKUP(CONCATENATE($W1051,$X1051),Mtz_Horarios!$E$2:$H$92,3,FALSE)</f>
        <v>#N/A</v>
      </c>
      <c r="AA1051" s="24" t="e">
        <f>VLOOKUP(CONCATENATE($W1051,$X1051),Mtz_Horarios!$E$2:$H$92,4,FALSE)</f>
        <v>#N/A</v>
      </c>
      <c r="AB1051" s="20" t="e">
        <f>VLOOKUP(CONCATENATE($M1051,$N1051,$T1051),Oferta!$B$2:$Q$360,16,FALSE)</f>
        <v>#N/A</v>
      </c>
      <c r="AC1051" s="20" t="e">
        <f>VLOOKUP(CONCATENATE($M1051,$N1051,$T1051),Oferta!$B$2:$Q$360,15,FALSE)</f>
        <v>#N/A</v>
      </c>
      <c r="AI1051" s="5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12"/>
      <c r="AW1051" s="12"/>
    </row>
    <row r="1052" spans="1:49" ht="15" hidden="1" customHeight="1">
      <c r="A1052" s="12"/>
      <c r="B1052" s="12"/>
      <c r="C1052" s="12"/>
      <c r="D1052" s="12"/>
      <c r="E1052" s="12"/>
      <c r="F1052" s="12"/>
      <c r="G1052" s="12"/>
      <c r="H1052" s="12" t="e">
        <f t="shared" si="16"/>
        <v>#N/A</v>
      </c>
      <c r="I1052" s="12" t="e">
        <f>VLOOKUP(CONCATENATE(N1052,T1052),Simulador!$H$26:$H$33,1,FALSE)</f>
        <v>#N/A</v>
      </c>
      <c r="J1052" s="12" t="e">
        <f t="shared" si="17"/>
        <v>#N/A</v>
      </c>
      <c r="K1052" s="13" t="e">
        <f t="shared" si="18"/>
        <v>#N/A</v>
      </c>
      <c r="L1052" s="12" t="e">
        <f t="shared" si="19"/>
        <v>#N/A</v>
      </c>
      <c r="M1052" s="14" t="s">
        <v>25</v>
      </c>
      <c r="N1052" s="3" t="s">
        <v>126</v>
      </c>
      <c r="O1052" s="20" t="str">
        <f>VLOOKUP(CONCATENATE($M1052,$N1052),Curriculos!$A$2:$J$332,4,FALSE)</f>
        <v>INGLÊS INSTRUMENTAL</v>
      </c>
      <c r="P1052" s="21" t="str">
        <f>VLOOKUP(CONCATENATE($M1052,$N1052),Curriculos!$A$2:$J$332,5,FALSE)</f>
        <v>OP</v>
      </c>
      <c r="Q1052" s="21" t="e">
        <f>VLOOKUP($N1052,Oferta!$D$2:$P$100,5,FALSE)</f>
        <v>#N/A</v>
      </c>
      <c r="R1052" s="21">
        <f>VLOOKUP(CONCATENATE($M1052,$N1052),Curriculos!$A$2:$J$332,8,FALSE)</f>
        <v>60</v>
      </c>
      <c r="S1052" s="5"/>
      <c r="T1052" s="22" t="s">
        <v>29</v>
      </c>
      <c r="U1052" s="21" t="str">
        <f>VLOOKUP(CONCATENATE($M1052,$N1052),Curriculos!$A$2:$J$332,10,FALSE)</f>
        <v>DLA</v>
      </c>
      <c r="V1052" s="20" t="e">
        <f>VLOOKUP(CONCATENATE($M1052,$N1052,$T1052),Oferta!$B$2:$R$360,17,FALSE)</f>
        <v>#N/A</v>
      </c>
      <c r="W1052" s="20" t="e">
        <f>VLOOKUP(CONCATENATE($M1052,$N1052,$T1052),Oferta!$B$2:$Q$360,12,FALSE)</f>
        <v>#N/A</v>
      </c>
      <c r="X1052" s="22">
        <v>3</v>
      </c>
      <c r="Y1052" s="23" t="e">
        <f>VLOOKUP(CONCATENATE($W1052,$X1052),Mtz_Horarios!$E$2:$H$92,2,FALSE)</f>
        <v>#N/A</v>
      </c>
      <c r="Z1052" s="23" t="e">
        <f>VLOOKUP(CONCATENATE($W1052,$X1052),Mtz_Horarios!$E$2:$H$92,3,FALSE)</f>
        <v>#N/A</v>
      </c>
      <c r="AA1052" s="24" t="e">
        <f>VLOOKUP(CONCATENATE($W1052,$X1052),Mtz_Horarios!$E$2:$H$92,4,FALSE)</f>
        <v>#N/A</v>
      </c>
      <c r="AB1052" s="20" t="e">
        <f>VLOOKUP(CONCATENATE($M1052,$N1052,$T1052),Oferta!$B$2:$Q$360,16,FALSE)</f>
        <v>#N/A</v>
      </c>
      <c r="AC1052" s="20" t="e">
        <f>VLOOKUP(CONCATENATE($M1052,$N1052,$T1052),Oferta!$B$2:$Q$360,15,FALSE)</f>
        <v>#N/A</v>
      </c>
      <c r="AI1052" s="5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12"/>
      <c r="AW1052" s="12"/>
    </row>
    <row r="1053" spans="1:49" ht="15" hidden="1" customHeight="1">
      <c r="A1053" s="12"/>
      <c r="B1053" s="12"/>
      <c r="C1053" s="12"/>
      <c r="D1053" s="12"/>
      <c r="E1053" s="12"/>
      <c r="F1053" s="12"/>
      <c r="G1053" s="12"/>
      <c r="H1053" s="12" t="e">
        <f t="shared" si="16"/>
        <v>#N/A</v>
      </c>
      <c r="I1053" s="12" t="e">
        <f>VLOOKUP(CONCATENATE(N1053,T1053),Simulador!$H$26:$H$33,1,FALSE)</f>
        <v>#N/A</v>
      </c>
      <c r="J1053" s="12" t="e">
        <f t="shared" si="17"/>
        <v>#N/A</v>
      </c>
      <c r="K1053" s="13" t="e">
        <f t="shared" si="18"/>
        <v>#N/A</v>
      </c>
      <c r="L1053" s="12" t="e">
        <f t="shared" si="19"/>
        <v>#N/A</v>
      </c>
      <c r="M1053" s="14" t="s">
        <v>25</v>
      </c>
      <c r="N1053" s="3" t="s">
        <v>126</v>
      </c>
      <c r="O1053" s="20" t="str">
        <f>VLOOKUP(CONCATENATE($M1053,$N1053),Curriculos!$A$2:$J$332,4,FALSE)</f>
        <v>INGLÊS INSTRUMENTAL</v>
      </c>
      <c r="P1053" s="21" t="str">
        <f>VLOOKUP(CONCATENATE($M1053,$N1053),Curriculos!$A$2:$J$332,5,FALSE)</f>
        <v>OP</v>
      </c>
      <c r="Q1053" s="21" t="e">
        <f>VLOOKUP($N1053,Oferta!$D$2:$P$100,5,FALSE)</f>
        <v>#N/A</v>
      </c>
      <c r="R1053" s="21">
        <f>VLOOKUP(CONCATENATE($M1053,$N1053),Curriculos!$A$2:$J$332,8,FALSE)</f>
        <v>60</v>
      </c>
      <c r="S1053" s="5"/>
      <c r="T1053" s="22" t="s">
        <v>29</v>
      </c>
      <c r="U1053" s="21" t="str">
        <f>VLOOKUP(CONCATENATE($M1053,$N1053),Curriculos!$A$2:$J$332,10,FALSE)</f>
        <v>DLA</v>
      </c>
      <c r="V1053" s="20" t="e">
        <f>VLOOKUP(CONCATENATE($M1053,$N1053,$T1053),Oferta!$B$2:$R$360,17,FALSE)</f>
        <v>#N/A</v>
      </c>
      <c r="W1053" s="20" t="e">
        <f>VLOOKUP(CONCATENATE($M1053,$N1053,$T1053),Oferta!$B$2:$Q$360,12,FALSE)</f>
        <v>#N/A</v>
      </c>
      <c r="X1053" s="22">
        <v>4</v>
      </c>
      <c r="Y1053" s="23" t="e">
        <f>VLOOKUP(CONCATENATE($W1053,$X1053),Mtz_Horarios!$E$2:$H$92,2,FALSE)</f>
        <v>#N/A</v>
      </c>
      <c r="Z1053" s="23" t="e">
        <f>VLOOKUP(CONCATENATE($W1053,$X1053),Mtz_Horarios!$E$2:$H$92,3,FALSE)</f>
        <v>#N/A</v>
      </c>
      <c r="AA1053" s="24" t="e">
        <f>VLOOKUP(CONCATENATE($W1053,$X1053),Mtz_Horarios!$E$2:$H$92,4,FALSE)</f>
        <v>#N/A</v>
      </c>
      <c r="AB1053" s="20" t="e">
        <f>VLOOKUP(CONCATENATE($M1053,$N1053,$T1053),Oferta!$B$2:$Q$360,16,FALSE)</f>
        <v>#N/A</v>
      </c>
      <c r="AC1053" s="20" t="e">
        <f>VLOOKUP(CONCATENATE($M1053,$N1053,$T1053),Oferta!$B$2:$Q$360,15,FALSE)</f>
        <v>#N/A</v>
      </c>
      <c r="AI1053" s="5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12"/>
      <c r="AW1053" s="12"/>
    </row>
    <row r="1054" spans="1:49" ht="15" hidden="1" customHeight="1">
      <c r="A1054" s="12"/>
      <c r="B1054" s="12"/>
      <c r="C1054" s="12"/>
      <c r="D1054" s="12"/>
      <c r="E1054" s="12"/>
      <c r="F1054" s="12"/>
      <c r="G1054" s="12"/>
      <c r="H1054" s="12" t="e">
        <f t="shared" si="16"/>
        <v>#N/A</v>
      </c>
      <c r="I1054" s="12" t="e">
        <f>VLOOKUP(CONCATENATE(N1054,T1054),Simulador!$H$26:$H$33,1,FALSE)</f>
        <v>#N/A</v>
      </c>
      <c r="J1054" s="12" t="e">
        <f t="shared" si="17"/>
        <v>#N/A</v>
      </c>
      <c r="K1054" s="13" t="e">
        <f t="shared" si="18"/>
        <v>#N/A</v>
      </c>
      <c r="L1054" s="12" t="e">
        <f t="shared" si="19"/>
        <v>#N/A</v>
      </c>
      <c r="M1054" s="14" t="s">
        <v>22</v>
      </c>
      <c r="N1054" s="3" t="s">
        <v>126</v>
      </c>
      <c r="O1054" s="20" t="str">
        <f>VLOOKUP(CONCATENATE($M1054,$N1054),Curriculos!$A$2:$J$332,4,FALSE)</f>
        <v>INGLÊS INSTRUMENTAL</v>
      </c>
      <c r="P1054" s="21" t="str">
        <f>VLOOKUP(CONCATENATE($M1054,$N1054),Curriculos!$A$2:$J$332,5,FALSE)</f>
        <v>OP</v>
      </c>
      <c r="Q1054" s="21" t="e">
        <f>VLOOKUP($N1054,Oferta!$D$2:$P$100,5,FALSE)</f>
        <v>#N/A</v>
      </c>
      <c r="R1054" s="21">
        <f>VLOOKUP(CONCATENATE($M1054,$N1054),Curriculos!$A$2:$J$332,8,FALSE)</f>
        <v>60</v>
      </c>
      <c r="S1054" s="5"/>
      <c r="T1054" s="22" t="s">
        <v>24</v>
      </c>
      <c r="U1054" s="21" t="str">
        <f>VLOOKUP(CONCATENATE($M1054,$N1054),Curriculos!$A$2:$J$332,10,FALSE)</f>
        <v>DLA</v>
      </c>
      <c r="V1054" s="20" t="e">
        <f>VLOOKUP(CONCATENATE($M1054,$N1054,$T1054),Oferta!$B$2:$R$360,17,FALSE)</f>
        <v>#N/A</v>
      </c>
      <c r="W1054" s="20" t="e">
        <f>VLOOKUP(CONCATENATE($M1054,$N1054,$T1054),Oferta!$B$2:$Q$360,12,FALSE)</f>
        <v>#N/A</v>
      </c>
      <c r="X1054" s="22">
        <v>1</v>
      </c>
      <c r="Y1054" s="23" t="e">
        <f>VLOOKUP(CONCATENATE($W1054,$X1054),Mtz_Horarios!$E$2:$H$92,2,FALSE)</f>
        <v>#N/A</v>
      </c>
      <c r="Z1054" s="23" t="e">
        <f>VLOOKUP(CONCATENATE($W1054,$X1054),Mtz_Horarios!$E$2:$H$92,3,FALSE)</f>
        <v>#N/A</v>
      </c>
      <c r="AA1054" s="24" t="e">
        <f>VLOOKUP(CONCATENATE($W1054,$X1054),Mtz_Horarios!$E$2:$H$92,4,FALSE)</f>
        <v>#N/A</v>
      </c>
      <c r="AB1054" s="20" t="e">
        <f>VLOOKUP(CONCATENATE($M1054,$N1054,$T1054),Oferta!$B$2:$Q$360,16,FALSE)</f>
        <v>#N/A</v>
      </c>
      <c r="AC1054" s="20" t="e">
        <f>VLOOKUP(CONCATENATE($M1054,$N1054,$T1054),Oferta!$B$2:$Q$360,15,FALSE)</f>
        <v>#N/A</v>
      </c>
      <c r="AI1054" s="5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12"/>
      <c r="AW1054" s="12"/>
    </row>
    <row r="1055" spans="1:49" ht="15" hidden="1" customHeight="1">
      <c r="A1055" s="12"/>
      <c r="B1055" s="12"/>
      <c r="C1055" s="12"/>
      <c r="D1055" s="12"/>
      <c r="E1055" s="12"/>
      <c r="F1055" s="12"/>
      <c r="G1055" s="12"/>
      <c r="H1055" s="12" t="e">
        <f t="shared" si="16"/>
        <v>#N/A</v>
      </c>
      <c r="I1055" s="12" t="e">
        <f>VLOOKUP(CONCATENATE(N1055,T1055),Simulador!$H$26:$H$33,1,FALSE)</f>
        <v>#N/A</v>
      </c>
      <c r="J1055" s="12" t="e">
        <f t="shared" si="17"/>
        <v>#N/A</v>
      </c>
      <c r="K1055" s="13" t="e">
        <f t="shared" si="18"/>
        <v>#N/A</v>
      </c>
      <c r="L1055" s="12" t="e">
        <f t="shared" si="19"/>
        <v>#N/A</v>
      </c>
      <c r="M1055" s="14" t="s">
        <v>22</v>
      </c>
      <c r="N1055" s="3" t="s">
        <v>126</v>
      </c>
      <c r="O1055" s="20" t="str">
        <f>VLOOKUP(CONCATENATE($M1055,$N1055),Curriculos!$A$2:$J$332,4,FALSE)</f>
        <v>INGLÊS INSTRUMENTAL</v>
      </c>
      <c r="P1055" s="21" t="str">
        <f>VLOOKUP(CONCATENATE($M1055,$N1055),Curriculos!$A$2:$J$332,5,FALSE)</f>
        <v>OP</v>
      </c>
      <c r="Q1055" s="21" t="e">
        <f>VLOOKUP($N1055,Oferta!$D$2:$P$100,5,FALSE)</f>
        <v>#N/A</v>
      </c>
      <c r="R1055" s="21">
        <f>VLOOKUP(CONCATENATE($M1055,$N1055),Curriculos!$A$2:$J$332,8,FALSE)</f>
        <v>60</v>
      </c>
      <c r="S1055" s="5"/>
      <c r="T1055" s="22" t="s">
        <v>24</v>
      </c>
      <c r="U1055" s="21" t="str">
        <f>VLOOKUP(CONCATENATE($M1055,$N1055),Curriculos!$A$2:$J$332,10,FALSE)</f>
        <v>DLA</v>
      </c>
      <c r="V1055" s="20" t="e">
        <f>VLOOKUP(CONCATENATE($M1055,$N1055,$T1055),Oferta!$B$2:$R$360,17,FALSE)</f>
        <v>#N/A</v>
      </c>
      <c r="W1055" s="20" t="e">
        <f>VLOOKUP(CONCATENATE($M1055,$N1055,$T1055),Oferta!$B$2:$Q$360,12,FALSE)</f>
        <v>#N/A</v>
      </c>
      <c r="X1055" s="22">
        <v>2</v>
      </c>
      <c r="Y1055" s="23" t="e">
        <f>VLOOKUP(CONCATENATE($W1055,$X1055),Mtz_Horarios!$E$2:$H$92,2,FALSE)</f>
        <v>#N/A</v>
      </c>
      <c r="Z1055" s="23" t="e">
        <f>VLOOKUP(CONCATENATE($W1055,$X1055),Mtz_Horarios!$E$2:$H$92,3,FALSE)</f>
        <v>#N/A</v>
      </c>
      <c r="AA1055" s="24" t="e">
        <f>VLOOKUP(CONCATENATE($W1055,$X1055),Mtz_Horarios!$E$2:$H$92,4,FALSE)</f>
        <v>#N/A</v>
      </c>
      <c r="AB1055" s="20" t="e">
        <f>VLOOKUP(CONCATENATE($M1055,$N1055,$T1055),Oferta!$B$2:$Q$360,16,FALSE)</f>
        <v>#N/A</v>
      </c>
      <c r="AC1055" s="20" t="e">
        <f>VLOOKUP(CONCATENATE($M1055,$N1055,$T1055),Oferta!$B$2:$Q$360,15,FALSE)</f>
        <v>#N/A</v>
      </c>
      <c r="AI1055" s="5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12"/>
      <c r="AW1055" s="12"/>
    </row>
    <row r="1056" spans="1:49" ht="15" hidden="1" customHeight="1">
      <c r="A1056" s="12"/>
      <c r="B1056" s="12"/>
      <c r="C1056" s="12"/>
      <c r="D1056" s="12"/>
      <c r="E1056" s="12"/>
      <c r="F1056" s="12"/>
      <c r="G1056" s="12"/>
      <c r="H1056" s="12" t="e">
        <f t="shared" si="16"/>
        <v>#N/A</v>
      </c>
      <c r="I1056" s="12" t="e">
        <f>VLOOKUP(CONCATENATE(N1056,T1056),Simulador!$H$26:$H$33,1,FALSE)</f>
        <v>#N/A</v>
      </c>
      <c r="J1056" s="12" t="e">
        <f t="shared" si="17"/>
        <v>#N/A</v>
      </c>
      <c r="K1056" s="13" t="e">
        <f t="shared" si="18"/>
        <v>#N/A</v>
      </c>
      <c r="L1056" s="12" t="e">
        <f t="shared" si="19"/>
        <v>#N/A</v>
      </c>
      <c r="M1056" s="14" t="s">
        <v>22</v>
      </c>
      <c r="N1056" s="3" t="s">
        <v>126</v>
      </c>
      <c r="O1056" s="20" t="str">
        <f>VLOOKUP(CONCATENATE($M1056,$N1056),Curriculos!$A$2:$J$332,4,FALSE)</f>
        <v>INGLÊS INSTRUMENTAL</v>
      </c>
      <c r="P1056" s="21" t="str">
        <f>VLOOKUP(CONCATENATE($M1056,$N1056),Curriculos!$A$2:$J$332,5,FALSE)</f>
        <v>OP</v>
      </c>
      <c r="Q1056" s="21" t="e">
        <f>VLOOKUP($N1056,Oferta!$D$2:$P$100,5,FALSE)</f>
        <v>#N/A</v>
      </c>
      <c r="R1056" s="21">
        <f>VLOOKUP(CONCATENATE($M1056,$N1056),Curriculos!$A$2:$J$332,8,FALSE)</f>
        <v>60</v>
      </c>
      <c r="S1056" s="5"/>
      <c r="T1056" s="22" t="s">
        <v>24</v>
      </c>
      <c r="U1056" s="21" t="str">
        <f>VLOOKUP(CONCATENATE($M1056,$N1056),Curriculos!$A$2:$J$332,10,FALSE)</f>
        <v>DLA</v>
      </c>
      <c r="V1056" s="20" t="e">
        <f>VLOOKUP(CONCATENATE($M1056,$N1056,$T1056),Oferta!$B$2:$R$360,17,FALSE)</f>
        <v>#N/A</v>
      </c>
      <c r="W1056" s="20" t="e">
        <f>VLOOKUP(CONCATENATE($M1056,$N1056,$T1056),Oferta!$B$2:$Q$360,12,FALSE)</f>
        <v>#N/A</v>
      </c>
      <c r="X1056" s="22">
        <v>3</v>
      </c>
      <c r="Y1056" s="23" t="e">
        <f>VLOOKUP(CONCATENATE($W1056,$X1056),Mtz_Horarios!$E$2:$H$92,2,FALSE)</f>
        <v>#N/A</v>
      </c>
      <c r="Z1056" s="23" t="e">
        <f>VLOOKUP(CONCATENATE($W1056,$X1056),Mtz_Horarios!$E$2:$H$92,3,FALSE)</f>
        <v>#N/A</v>
      </c>
      <c r="AA1056" s="24" t="e">
        <f>VLOOKUP(CONCATENATE($W1056,$X1056),Mtz_Horarios!$E$2:$H$92,4,FALSE)</f>
        <v>#N/A</v>
      </c>
      <c r="AB1056" s="20" t="e">
        <f>VLOOKUP(CONCATENATE($M1056,$N1056,$T1056),Oferta!$B$2:$Q$360,16,FALSE)</f>
        <v>#N/A</v>
      </c>
      <c r="AC1056" s="20" t="e">
        <f>VLOOKUP(CONCATENATE($M1056,$N1056,$T1056),Oferta!$B$2:$Q$360,15,FALSE)</f>
        <v>#N/A</v>
      </c>
      <c r="AI1056" s="5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12"/>
      <c r="AW1056" s="12"/>
    </row>
    <row r="1057" spans="1:49" ht="15" hidden="1" customHeight="1">
      <c r="A1057" s="12"/>
      <c r="B1057" s="12"/>
      <c r="C1057" s="12"/>
      <c r="D1057" s="12"/>
      <c r="E1057" s="12"/>
      <c r="F1057" s="12"/>
      <c r="G1057" s="12"/>
      <c r="H1057" s="12" t="e">
        <f t="shared" si="16"/>
        <v>#N/A</v>
      </c>
      <c r="I1057" s="12" t="e">
        <f>VLOOKUP(CONCATENATE(N1057,T1057),Simulador!$H$26:$H$33,1,FALSE)</f>
        <v>#N/A</v>
      </c>
      <c r="J1057" s="12" t="e">
        <f t="shared" si="17"/>
        <v>#N/A</v>
      </c>
      <c r="K1057" s="13" t="e">
        <f t="shared" si="18"/>
        <v>#N/A</v>
      </c>
      <c r="L1057" s="12" t="e">
        <f t="shared" si="19"/>
        <v>#N/A</v>
      </c>
      <c r="M1057" s="14" t="s">
        <v>22</v>
      </c>
      <c r="N1057" s="3" t="s">
        <v>126</v>
      </c>
      <c r="O1057" s="20" t="str">
        <f>VLOOKUP(CONCATENATE($M1057,$N1057),Curriculos!$A$2:$J$332,4,FALSE)</f>
        <v>INGLÊS INSTRUMENTAL</v>
      </c>
      <c r="P1057" s="21" t="str">
        <f>VLOOKUP(CONCATENATE($M1057,$N1057),Curriculos!$A$2:$J$332,5,FALSE)</f>
        <v>OP</v>
      </c>
      <c r="Q1057" s="21" t="e">
        <f>VLOOKUP($N1057,Oferta!$D$2:$P$100,5,FALSE)</f>
        <v>#N/A</v>
      </c>
      <c r="R1057" s="21">
        <f>VLOOKUP(CONCATENATE($M1057,$N1057),Curriculos!$A$2:$J$332,8,FALSE)</f>
        <v>60</v>
      </c>
      <c r="S1057" s="5"/>
      <c r="T1057" s="22" t="s">
        <v>24</v>
      </c>
      <c r="U1057" s="21" t="str">
        <f>VLOOKUP(CONCATENATE($M1057,$N1057),Curriculos!$A$2:$J$332,10,FALSE)</f>
        <v>DLA</v>
      </c>
      <c r="V1057" s="20" t="e">
        <f>VLOOKUP(CONCATENATE($M1057,$N1057,$T1057),Oferta!$B$2:$R$360,17,FALSE)</f>
        <v>#N/A</v>
      </c>
      <c r="W1057" s="20" t="e">
        <f>VLOOKUP(CONCATENATE($M1057,$N1057,$T1057),Oferta!$B$2:$Q$360,12,FALSE)</f>
        <v>#N/A</v>
      </c>
      <c r="X1057" s="22">
        <v>4</v>
      </c>
      <c r="Y1057" s="23" t="e">
        <f>VLOOKUP(CONCATENATE($W1057,$X1057),Mtz_Horarios!$E$2:$H$92,2,FALSE)</f>
        <v>#N/A</v>
      </c>
      <c r="Z1057" s="23" t="e">
        <f>VLOOKUP(CONCATENATE($W1057,$X1057),Mtz_Horarios!$E$2:$H$92,3,FALSE)</f>
        <v>#N/A</v>
      </c>
      <c r="AA1057" s="24" t="e">
        <f>VLOOKUP(CONCATENATE($W1057,$X1057),Mtz_Horarios!$E$2:$H$92,4,FALSE)</f>
        <v>#N/A</v>
      </c>
      <c r="AB1057" s="20" t="e">
        <f>VLOOKUP(CONCATENATE($M1057,$N1057,$T1057),Oferta!$B$2:$Q$360,16,FALSE)</f>
        <v>#N/A</v>
      </c>
      <c r="AC1057" s="20" t="e">
        <f>VLOOKUP(CONCATENATE($M1057,$N1057,$T1057),Oferta!$B$2:$Q$360,15,FALSE)</f>
        <v>#N/A</v>
      </c>
      <c r="AI1057" s="5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12"/>
      <c r="AW1057" s="12"/>
    </row>
    <row r="1058" spans="1:49" ht="15" hidden="1" customHeight="1">
      <c r="A1058" s="12"/>
      <c r="B1058" s="12"/>
      <c r="C1058" s="12"/>
      <c r="D1058" s="12"/>
      <c r="E1058" s="12"/>
      <c r="F1058" s="12"/>
      <c r="G1058" s="12"/>
      <c r="H1058" s="12" t="e">
        <f t="shared" si="16"/>
        <v>#N/A</v>
      </c>
      <c r="I1058" s="12" t="e">
        <f>VLOOKUP(CONCATENATE(N1058,T1058),Simulador!$H$26:$H$33,1,FALSE)</f>
        <v>#N/A</v>
      </c>
      <c r="J1058" s="12" t="e">
        <f t="shared" si="17"/>
        <v>#N/A</v>
      </c>
      <c r="K1058" s="13" t="e">
        <f t="shared" si="18"/>
        <v>#N/A</v>
      </c>
      <c r="L1058" s="12" t="e">
        <f t="shared" si="19"/>
        <v>#N/A</v>
      </c>
      <c r="M1058" s="14" t="s">
        <v>31</v>
      </c>
      <c r="N1058" s="3" t="s">
        <v>61</v>
      </c>
      <c r="O1058" s="15" t="str">
        <f>VLOOKUP(CONCATENATE($M1058,$N1058),Curriculos!$A$2:$J$332,4,FALSE)</f>
        <v>INSTITUIÇÕES DO DIREITO PÚBLICO E PRIVADO</v>
      </c>
      <c r="P1058" s="16" t="str">
        <f>VLOOKUP(CONCATENATE($M1058,$N1058),Curriculos!$A$2:$J$332,5,FALSE)</f>
        <v>OB</v>
      </c>
      <c r="Q1058" s="16" t="e">
        <f>VLOOKUP($N1058,Oferta!$D$2:$P$100,5,FALSE)</f>
        <v>#N/A</v>
      </c>
      <c r="R1058" s="16">
        <f>VLOOKUP(CONCATENATE($M1058,$N1058),Curriculos!$A$2:$J$332,8,FALSE)</f>
        <v>60</v>
      </c>
      <c r="S1058" s="17"/>
      <c r="T1058" s="17" t="s">
        <v>24</v>
      </c>
      <c r="U1058" s="16" t="str">
        <f>VLOOKUP(CONCATENATE($M1058,$N1058),Curriculos!$A$2:$J$332,10,FALSE)</f>
        <v>DCJUR</v>
      </c>
      <c r="V1058" s="15" t="e">
        <f>VLOOKUP(CONCATENATE($M1058,$N1058,$T1058),Oferta!$B$2:$R$360,17,FALSE)</f>
        <v>#N/A</v>
      </c>
      <c r="W1058" s="15" t="e">
        <f>VLOOKUP(CONCATENATE($M1058,$N1058,$T1058),Oferta!$B$2:$Q$360,12,FALSE)</f>
        <v>#N/A</v>
      </c>
      <c r="X1058" s="17">
        <v>1</v>
      </c>
      <c r="Y1058" s="18" t="e">
        <f>VLOOKUP(CONCATENATE($W1058,$X1058),Mtz_Horarios!$E$2:$H$92,2,FALSE)</f>
        <v>#N/A</v>
      </c>
      <c r="Z1058" s="18" t="e">
        <f>VLOOKUP(CONCATENATE($W1058,$X1058),Mtz_Horarios!$E$2:$H$92,3,FALSE)</f>
        <v>#N/A</v>
      </c>
      <c r="AA1058" s="19" t="e">
        <f>VLOOKUP(CONCATENATE($W1058,$X1058),Mtz_Horarios!$E$2:$H$92,4,FALSE)</f>
        <v>#N/A</v>
      </c>
      <c r="AB1058" s="15" t="e">
        <f>VLOOKUP(CONCATENATE($M1058,$N1058,$T1058),Oferta!$B$2:$Q$360,16,FALSE)</f>
        <v>#N/A</v>
      </c>
      <c r="AC1058" s="15" t="e">
        <f>VLOOKUP(CONCATENATE($M1058,$N1058,$T1058),Oferta!$B$2:$Q$360,15,FALSE)</f>
        <v>#N/A</v>
      </c>
      <c r="AI1058" s="5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12"/>
      <c r="AW1058" s="12"/>
    </row>
    <row r="1059" spans="1:49" ht="15" hidden="1" customHeight="1">
      <c r="A1059" s="12"/>
      <c r="B1059" s="12"/>
      <c r="C1059" s="12"/>
      <c r="D1059" s="12"/>
      <c r="E1059" s="12"/>
      <c r="F1059" s="12"/>
      <c r="G1059" s="12"/>
      <c r="H1059" s="12" t="e">
        <f t="shared" si="16"/>
        <v>#N/A</v>
      </c>
      <c r="I1059" s="12" t="e">
        <f>VLOOKUP(CONCATENATE(N1059,T1059),Simulador!$H$26:$H$33,1,FALSE)</f>
        <v>#N/A</v>
      </c>
      <c r="J1059" s="12" t="e">
        <f t="shared" si="17"/>
        <v>#N/A</v>
      </c>
      <c r="K1059" s="13" t="e">
        <f t="shared" si="18"/>
        <v>#N/A</v>
      </c>
      <c r="L1059" s="12" t="e">
        <f t="shared" si="19"/>
        <v>#N/A</v>
      </c>
      <c r="M1059" s="14" t="s">
        <v>31</v>
      </c>
      <c r="N1059" s="3" t="s">
        <v>61</v>
      </c>
      <c r="O1059" s="15" t="str">
        <f>VLOOKUP(CONCATENATE($M1059,$N1059),Curriculos!$A$2:$J$332,4,FALSE)</f>
        <v>INSTITUIÇÕES DO DIREITO PÚBLICO E PRIVADO</v>
      </c>
      <c r="P1059" s="16" t="str">
        <f>VLOOKUP(CONCATENATE($M1059,$N1059),Curriculos!$A$2:$J$332,5,FALSE)</f>
        <v>OB</v>
      </c>
      <c r="Q1059" s="16" t="e">
        <f>VLOOKUP($N1059,Oferta!$D$2:$P$100,5,FALSE)</f>
        <v>#N/A</v>
      </c>
      <c r="R1059" s="16">
        <f>VLOOKUP(CONCATENATE($M1059,$N1059),Curriculos!$A$2:$J$332,8,FALSE)</f>
        <v>60</v>
      </c>
      <c r="S1059" s="17"/>
      <c r="T1059" s="17" t="s">
        <v>24</v>
      </c>
      <c r="U1059" s="16" t="str">
        <f>VLOOKUP(CONCATENATE($M1059,$N1059),Curriculos!$A$2:$J$332,10,FALSE)</f>
        <v>DCJUR</v>
      </c>
      <c r="V1059" s="15" t="e">
        <f>VLOOKUP(CONCATENATE($M1059,$N1059,$T1059),Oferta!$B$2:$R$360,17,FALSE)</f>
        <v>#N/A</v>
      </c>
      <c r="W1059" s="15" t="e">
        <f>VLOOKUP(CONCATENATE($M1059,$N1059,$T1059),Oferta!$B$2:$Q$360,12,FALSE)</f>
        <v>#N/A</v>
      </c>
      <c r="X1059" s="17">
        <v>2</v>
      </c>
      <c r="Y1059" s="18" t="e">
        <f>VLOOKUP(CONCATENATE($W1059,$X1059),Mtz_Horarios!$E$2:$H$92,2,FALSE)</f>
        <v>#N/A</v>
      </c>
      <c r="Z1059" s="18" t="e">
        <f>VLOOKUP(CONCATENATE($W1059,$X1059),Mtz_Horarios!$E$2:$H$92,3,FALSE)</f>
        <v>#N/A</v>
      </c>
      <c r="AA1059" s="19" t="e">
        <f>VLOOKUP(CONCATENATE($W1059,$X1059),Mtz_Horarios!$E$2:$H$92,4,FALSE)</f>
        <v>#N/A</v>
      </c>
      <c r="AB1059" s="15" t="e">
        <f>VLOOKUP(CONCATENATE($M1059,$N1059,$T1059),Oferta!$B$2:$Q$360,16,FALSE)</f>
        <v>#N/A</v>
      </c>
      <c r="AC1059" s="15" t="e">
        <f>VLOOKUP(CONCATENATE($M1059,$N1059,$T1059),Oferta!$B$2:$Q$360,15,FALSE)</f>
        <v>#N/A</v>
      </c>
      <c r="AI1059" s="5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12"/>
      <c r="AW1059" s="12"/>
    </row>
    <row r="1060" spans="1:49" ht="15" hidden="1" customHeight="1">
      <c r="A1060" s="12"/>
      <c r="B1060" s="12"/>
      <c r="C1060" s="12"/>
      <c r="D1060" s="12"/>
      <c r="E1060" s="12"/>
      <c r="F1060" s="12"/>
      <c r="G1060" s="12"/>
      <c r="H1060" s="12" t="e">
        <f t="shared" si="16"/>
        <v>#N/A</v>
      </c>
      <c r="I1060" s="12" t="e">
        <f>VLOOKUP(CONCATENATE(N1060,T1060),Simulador!$H$26:$H$33,1,FALSE)</f>
        <v>#N/A</v>
      </c>
      <c r="J1060" s="12" t="e">
        <f t="shared" si="17"/>
        <v>#N/A</v>
      </c>
      <c r="K1060" s="13" t="e">
        <f t="shared" si="18"/>
        <v>#N/A</v>
      </c>
      <c r="L1060" s="12" t="e">
        <f t="shared" si="19"/>
        <v>#N/A</v>
      </c>
      <c r="M1060" s="14" t="s">
        <v>31</v>
      </c>
      <c r="N1060" s="3" t="s">
        <v>61</v>
      </c>
      <c r="O1060" s="15" t="str">
        <f>VLOOKUP(CONCATENATE($M1060,$N1060),Curriculos!$A$2:$J$332,4,FALSE)</f>
        <v>INSTITUIÇÕES DO DIREITO PÚBLICO E PRIVADO</v>
      </c>
      <c r="P1060" s="16" t="str">
        <f>VLOOKUP(CONCATENATE($M1060,$N1060),Curriculos!$A$2:$J$332,5,FALSE)</f>
        <v>OB</v>
      </c>
      <c r="Q1060" s="16" t="e">
        <f>VLOOKUP($N1060,Oferta!$D$2:$P$100,5,FALSE)</f>
        <v>#N/A</v>
      </c>
      <c r="R1060" s="16">
        <f>VLOOKUP(CONCATENATE($M1060,$N1060),Curriculos!$A$2:$J$332,8,FALSE)</f>
        <v>60</v>
      </c>
      <c r="S1060" s="17"/>
      <c r="T1060" s="17" t="s">
        <v>24</v>
      </c>
      <c r="U1060" s="16" t="str">
        <f>VLOOKUP(CONCATENATE($M1060,$N1060),Curriculos!$A$2:$J$332,10,FALSE)</f>
        <v>DCJUR</v>
      </c>
      <c r="V1060" s="15" t="e">
        <f>VLOOKUP(CONCATENATE($M1060,$N1060,$T1060),Oferta!$B$2:$R$360,17,FALSE)</f>
        <v>#N/A</v>
      </c>
      <c r="W1060" s="15" t="e">
        <f>VLOOKUP(CONCATENATE($M1060,$N1060,$T1060),Oferta!$B$2:$Q$360,12,FALSE)</f>
        <v>#N/A</v>
      </c>
      <c r="X1060" s="17">
        <v>3</v>
      </c>
      <c r="Y1060" s="18" t="e">
        <f>VLOOKUP(CONCATENATE($W1060,$X1060),Mtz_Horarios!$E$2:$H$92,2,FALSE)</f>
        <v>#N/A</v>
      </c>
      <c r="Z1060" s="18" t="e">
        <f>VLOOKUP(CONCATENATE($W1060,$X1060),Mtz_Horarios!$E$2:$H$92,3,FALSE)</f>
        <v>#N/A</v>
      </c>
      <c r="AA1060" s="19" t="e">
        <f>VLOOKUP(CONCATENATE($W1060,$X1060),Mtz_Horarios!$E$2:$H$92,4,FALSE)</f>
        <v>#N/A</v>
      </c>
      <c r="AB1060" s="15" t="e">
        <f>VLOOKUP(CONCATENATE($M1060,$N1060,$T1060),Oferta!$B$2:$Q$360,16,FALSE)</f>
        <v>#N/A</v>
      </c>
      <c r="AC1060" s="15" t="e">
        <f>VLOOKUP(CONCATENATE($M1060,$N1060,$T1060),Oferta!$B$2:$Q$360,15,FALSE)</f>
        <v>#N/A</v>
      </c>
      <c r="AI1060" s="5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12"/>
      <c r="AW1060" s="12"/>
    </row>
    <row r="1061" spans="1:49" ht="15" hidden="1" customHeight="1">
      <c r="A1061" s="12"/>
      <c r="B1061" s="12"/>
      <c r="C1061" s="12"/>
      <c r="D1061" s="12"/>
      <c r="E1061" s="12"/>
      <c r="F1061" s="12"/>
      <c r="G1061" s="12"/>
      <c r="H1061" s="12" t="e">
        <f t="shared" si="16"/>
        <v>#N/A</v>
      </c>
      <c r="I1061" s="12" t="e">
        <f>VLOOKUP(CONCATENATE(N1061,T1061),Simulador!$H$26:$H$33,1,FALSE)</f>
        <v>#N/A</v>
      </c>
      <c r="J1061" s="12" t="e">
        <f t="shared" si="17"/>
        <v>#N/A</v>
      </c>
      <c r="K1061" s="13" t="e">
        <f t="shared" si="18"/>
        <v>#N/A</v>
      </c>
      <c r="L1061" s="12" t="e">
        <f t="shared" si="19"/>
        <v>#N/A</v>
      </c>
      <c r="M1061" s="14" t="s">
        <v>31</v>
      </c>
      <c r="N1061" s="3" t="s">
        <v>61</v>
      </c>
      <c r="O1061" s="15" t="str">
        <f>VLOOKUP(CONCATENATE($M1061,$N1061),Curriculos!$A$2:$J$332,4,FALSE)</f>
        <v>INSTITUIÇÕES DO DIREITO PÚBLICO E PRIVADO</v>
      </c>
      <c r="P1061" s="16" t="str">
        <f>VLOOKUP(CONCATENATE($M1061,$N1061),Curriculos!$A$2:$J$332,5,FALSE)</f>
        <v>OB</v>
      </c>
      <c r="Q1061" s="16" t="e">
        <f>VLOOKUP($N1061,Oferta!$D$2:$P$100,5,FALSE)</f>
        <v>#N/A</v>
      </c>
      <c r="R1061" s="16">
        <f>VLOOKUP(CONCATENATE($M1061,$N1061),Curriculos!$A$2:$J$332,8,FALSE)</f>
        <v>60</v>
      </c>
      <c r="S1061" s="17"/>
      <c r="T1061" s="17" t="s">
        <v>24</v>
      </c>
      <c r="U1061" s="16" t="str">
        <f>VLOOKUP(CONCATENATE($M1061,$N1061),Curriculos!$A$2:$J$332,10,FALSE)</f>
        <v>DCJUR</v>
      </c>
      <c r="V1061" s="15" t="e">
        <f>VLOOKUP(CONCATENATE($M1061,$N1061,$T1061),Oferta!$B$2:$R$360,17,FALSE)</f>
        <v>#N/A</v>
      </c>
      <c r="W1061" s="15" t="e">
        <f>VLOOKUP(CONCATENATE($M1061,$N1061,$T1061),Oferta!$B$2:$Q$360,12,FALSE)</f>
        <v>#N/A</v>
      </c>
      <c r="X1061" s="17">
        <v>4</v>
      </c>
      <c r="Y1061" s="18" t="e">
        <f>VLOOKUP(CONCATENATE($W1061,$X1061),Mtz_Horarios!$E$2:$H$92,2,FALSE)</f>
        <v>#N/A</v>
      </c>
      <c r="Z1061" s="18" t="e">
        <f>VLOOKUP(CONCATENATE($W1061,$X1061),Mtz_Horarios!$E$2:$H$92,3,FALSE)</f>
        <v>#N/A</v>
      </c>
      <c r="AA1061" s="19" t="e">
        <f>VLOOKUP(CONCATENATE($W1061,$X1061),Mtz_Horarios!$E$2:$H$92,4,FALSE)</f>
        <v>#N/A</v>
      </c>
      <c r="AB1061" s="15" t="e">
        <f>VLOOKUP(CONCATENATE($M1061,$N1061,$T1061),Oferta!$B$2:$Q$360,16,FALSE)</f>
        <v>#N/A</v>
      </c>
      <c r="AC1061" s="15" t="e">
        <f>VLOOKUP(CONCATENATE($M1061,$N1061,$T1061),Oferta!$B$2:$Q$360,15,FALSE)</f>
        <v>#N/A</v>
      </c>
      <c r="AI1061" s="5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12"/>
      <c r="AW1061" s="12"/>
    </row>
    <row r="1062" spans="1:49" ht="15" hidden="1" customHeight="1">
      <c r="A1062" s="12"/>
      <c r="B1062" s="12"/>
      <c r="C1062" s="12"/>
      <c r="D1062" s="12"/>
      <c r="E1062" s="12"/>
      <c r="F1062" s="12"/>
      <c r="G1062" s="12"/>
      <c r="H1062" s="12" t="e">
        <f t="shared" si="16"/>
        <v>#N/A</v>
      </c>
      <c r="I1062" s="12" t="e">
        <f>VLOOKUP(CONCATENATE(N1062,T1062),Simulador!$H$26:$H$33,1,FALSE)</f>
        <v>#N/A</v>
      </c>
      <c r="J1062" s="12" t="e">
        <f t="shared" si="17"/>
        <v>#N/A</v>
      </c>
      <c r="K1062" s="13" t="e">
        <f t="shared" si="18"/>
        <v>#N/A</v>
      </c>
      <c r="L1062" s="12" t="e">
        <f t="shared" si="19"/>
        <v>#N/A</v>
      </c>
      <c r="M1062" s="14" t="s">
        <v>25</v>
      </c>
      <c r="N1062" s="3" t="s">
        <v>61</v>
      </c>
      <c r="O1062" s="15" t="str">
        <f>VLOOKUP(CONCATENATE($M1062,$N1062),Curriculos!$A$2:$J$332,4,FALSE)</f>
        <v>INSTITUIÇÕES DO DIREITO PÚBLICO E PRIVADO</v>
      </c>
      <c r="P1062" s="16" t="str">
        <f>VLOOKUP(CONCATENATE($M1062,$N1062),Curriculos!$A$2:$J$332,5,FALSE)</f>
        <v>OB</v>
      </c>
      <c r="Q1062" s="16" t="e">
        <f>VLOOKUP($N1062,Oferta!$D$2:$P$100,5,FALSE)</f>
        <v>#N/A</v>
      </c>
      <c r="R1062" s="16">
        <f>VLOOKUP(CONCATENATE($M1062,$N1062),Curriculos!$A$2:$J$332,8,FALSE)</f>
        <v>60</v>
      </c>
      <c r="S1062" s="17"/>
      <c r="T1062" s="17" t="s">
        <v>29</v>
      </c>
      <c r="U1062" s="16" t="str">
        <f>VLOOKUP(CONCATENATE($M1062,$N1062),Curriculos!$A$2:$J$332,10,FALSE)</f>
        <v>DCJUR</v>
      </c>
      <c r="V1062" s="15" t="e">
        <f>VLOOKUP(CONCATENATE($M1062,$N1062,$T1062),Oferta!$B$2:$R$360,17,FALSE)</f>
        <v>#N/A</v>
      </c>
      <c r="W1062" s="15" t="e">
        <f>VLOOKUP(CONCATENATE($M1062,$N1062,$T1062),Oferta!$B$2:$Q$360,12,FALSE)</f>
        <v>#N/A</v>
      </c>
      <c r="X1062" s="17">
        <v>1</v>
      </c>
      <c r="Y1062" s="18" t="e">
        <f>VLOOKUP(CONCATENATE($W1062,$X1062),Mtz_Horarios!$E$2:$H$92,2,FALSE)</f>
        <v>#N/A</v>
      </c>
      <c r="Z1062" s="18" t="e">
        <f>VLOOKUP(CONCATENATE($W1062,$X1062),Mtz_Horarios!$E$2:$H$92,3,FALSE)</f>
        <v>#N/A</v>
      </c>
      <c r="AA1062" s="19" t="e">
        <f>VLOOKUP(CONCATENATE($W1062,$X1062),Mtz_Horarios!$E$2:$H$92,4,FALSE)</f>
        <v>#N/A</v>
      </c>
      <c r="AB1062" s="15" t="e">
        <f>VLOOKUP(CONCATENATE($M1062,$N1062,$T1062),Oferta!$B$2:$Q$360,16,FALSE)</f>
        <v>#N/A</v>
      </c>
      <c r="AC1062" s="15" t="e">
        <f>VLOOKUP(CONCATENATE($M1062,$N1062,$T1062),Oferta!$B$2:$Q$360,15,FALSE)</f>
        <v>#N/A</v>
      </c>
      <c r="AI1062" s="5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12"/>
      <c r="AW1062" s="12"/>
    </row>
    <row r="1063" spans="1:49" ht="15" hidden="1" customHeight="1">
      <c r="A1063" s="12"/>
      <c r="B1063" s="12"/>
      <c r="C1063" s="12"/>
      <c r="D1063" s="12"/>
      <c r="E1063" s="12"/>
      <c r="F1063" s="12"/>
      <c r="G1063" s="12"/>
      <c r="H1063" s="12" t="e">
        <f t="shared" si="16"/>
        <v>#N/A</v>
      </c>
      <c r="I1063" s="12" t="e">
        <f>VLOOKUP(CONCATENATE(N1063,T1063),Simulador!$H$26:$H$33,1,FALSE)</f>
        <v>#N/A</v>
      </c>
      <c r="J1063" s="12" t="e">
        <f t="shared" si="17"/>
        <v>#N/A</v>
      </c>
      <c r="K1063" s="13" t="e">
        <f t="shared" si="18"/>
        <v>#N/A</v>
      </c>
      <c r="L1063" s="12" t="e">
        <f t="shared" si="19"/>
        <v>#N/A</v>
      </c>
      <c r="M1063" s="14" t="s">
        <v>25</v>
      </c>
      <c r="N1063" s="3" t="s">
        <v>61</v>
      </c>
      <c r="O1063" s="15" t="str">
        <f>VLOOKUP(CONCATENATE($M1063,$N1063),Curriculos!$A$2:$J$332,4,FALSE)</f>
        <v>INSTITUIÇÕES DO DIREITO PÚBLICO E PRIVADO</v>
      </c>
      <c r="P1063" s="16" t="str">
        <f>VLOOKUP(CONCATENATE($M1063,$N1063),Curriculos!$A$2:$J$332,5,FALSE)</f>
        <v>OB</v>
      </c>
      <c r="Q1063" s="16" t="e">
        <f>VLOOKUP($N1063,Oferta!$D$2:$P$100,5,FALSE)</f>
        <v>#N/A</v>
      </c>
      <c r="R1063" s="16">
        <f>VLOOKUP(CONCATENATE($M1063,$N1063),Curriculos!$A$2:$J$332,8,FALSE)</f>
        <v>60</v>
      </c>
      <c r="S1063" s="17"/>
      <c r="T1063" s="17" t="s">
        <v>29</v>
      </c>
      <c r="U1063" s="16" t="str">
        <f>VLOOKUP(CONCATENATE($M1063,$N1063),Curriculos!$A$2:$J$332,10,FALSE)</f>
        <v>DCJUR</v>
      </c>
      <c r="V1063" s="15" t="e">
        <f>VLOOKUP(CONCATENATE($M1063,$N1063,$T1063),Oferta!$B$2:$R$360,17,FALSE)</f>
        <v>#N/A</v>
      </c>
      <c r="W1063" s="15" t="e">
        <f>VLOOKUP(CONCATENATE($M1063,$N1063,$T1063),Oferta!$B$2:$Q$360,12,FALSE)</f>
        <v>#N/A</v>
      </c>
      <c r="X1063" s="17">
        <v>2</v>
      </c>
      <c r="Y1063" s="18" t="e">
        <f>VLOOKUP(CONCATENATE($W1063,$X1063),Mtz_Horarios!$E$2:$H$92,2,FALSE)</f>
        <v>#N/A</v>
      </c>
      <c r="Z1063" s="18" t="e">
        <f>VLOOKUP(CONCATENATE($W1063,$X1063),Mtz_Horarios!$E$2:$H$92,3,FALSE)</f>
        <v>#N/A</v>
      </c>
      <c r="AA1063" s="19" t="e">
        <f>VLOOKUP(CONCATENATE($W1063,$X1063),Mtz_Horarios!$E$2:$H$92,4,FALSE)</f>
        <v>#N/A</v>
      </c>
      <c r="AB1063" s="15" t="e">
        <f>VLOOKUP(CONCATENATE($M1063,$N1063,$T1063),Oferta!$B$2:$Q$360,16,FALSE)</f>
        <v>#N/A</v>
      </c>
      <c r="AC1063" s="15" t="e">
        <f>VLOOKUP(CONCATENATE($M1063,$N1063,$T1063),Oferta!$B$2:$Q$360,15,FALSE)</f>
        <v>#N/A</v>
      </c>
      <c r="AI1063" s="5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12"/>
      <c r="AW1063" s="12"/>
    </row>
    <row r="1064" spans="1:49" ht="15" hidden="1" customHeight="1">
      <c r="A1064" s="12"/>
      <c r="B1064" s="12"/>
      <c r="C1064" s="12"/>
      <c r="D1064" s="12"/>
      <c r="E1064" s="12"/>
      <c r="F1064" s="12"/>
      <c r="G1064" s="12"/>
      <c r="H1064" s="12" t="e">
        <f t="shared" si="16"/>
        <v>#N/A</v>
      </c>
      <c r="I1064" s="12" t="e">
        <f>VLOOKUP(CONCATENATE(N1064,T1064),Simulador!$H$26:$H$33,1,FALSE)</f>
        <v>#N/A</v>
      </c>
      <c r="J1064" s="12" t="e">
        <f t="shared" si="17"/>
        <v>#N/A</v>
      </c>
      <c r="K1064" s="13" t="e">
        <f t="shared" si="18"/>
        <v>#N/A</v>
      </c>
      <c r="L1064" s="12" t="e">
        <f t="shared" si="19"/>
        <v>#N/A</v>
      </c>
      <c r="M1064" s="14" t="s">
        <v>25</v>
      </c>
      <c r="N1064" s="3" t="s">
        <v>61</v>
      </c>
      <c r="O1064" s="15" t="str">
        <f>VLOOKUP(CONCATENATE($M1064,$N1064),Curriculos!$A$2:$J$332,4,FALSE)</f>
        <v>INSTITUIÇÕES DO DIREITO PÚBLICO E PRIVADO</v>
      </c>
      <c r="P1064" s="16" t="str">
        <f>VLOOKUP(CONCATENATE($M1064,$N1064),Curriculos!$A$2:$J$332,5,FALSE)</f>
        <v>OB</v>
      </c>
      <c r="Q1064" s="16" t="e">
        <f>VLOOKUP($N1064,Oferta!$D$2:$P$100,5,FALSE)</f>
        <v>#N/A</v>
      </c>
      <c r="R1064" s="16">
        <f>VLOOKUP(CONCATENATE($M1064,$N1064),Curriculos!$A$2:$J$332,8,FALSE)</f>
        <v>60</v>
      </c>
      <c r="S1064" s="17"/>
      <c r="T1064" s="17" t="s">
        <v>29</v>
      </c>
      <c r="U1064" s="16" t="str">
        <f>VLOOKUP(CONCATENATE($M1064,$N1064),Curriculos!$A$2:$J$332,10,FALSE)</f>
        <v>DCJUR</v>
      </c>
      <c r="V1064" s="15" t="e">
        <f>VLOOKUP(CONCATENATE($M1064,$N1064,$T1064),Oferta!$B$2:$R$360,17,FALSE)</f>
        <v>#N/A</v>
      </c>
      <c r="W1064" s="15" t="e">
        <f>VLOOKUP(CONCATENATE($M1064,$N1064,$T1064),Oferta!$B$2:$Q$360,12,FALSE)</f>
        <v>#N/A</v>
      </c>
      <c r="X1064" s="17">
        <v>3</v>
      </c>
      <c r="Y1064" s="18" t="e">
        <f>VLOOKUP(CONCATENATE($W1064,$X1064),Mtz_Horarios!$E$2:$H$92,2,FALSE)</f>
        <v>#N/A</v>
      </c>
      <c r="Z1064" s="18" t="e">
        <f>VLOOKUP(CONCATENATE($W1064,$X1064),Mtz_Horarios!$E$2:$H$92,3,FALSE)</f>
        <v>#N/A</v>
      </c>
      <c r="AA1064" s="19" t="e">
        <f>VLOOKUP(CONCATENATE($W1064,$X1064),Mtz_Horarios!$E$2:$H$92,4,FALSE)</f>
        <v>#N/A</v>
      </c>
      <c r="AB1064" s="15" t="e">
        <f>VLOOKUP(CONCATENATE($M1064,$N1064,$T1064),Oferta!$B$2:$Q$360,16,FALSE)</f>
        <v>#N/A</v>
      </c>
      <c r="AC1064" s="15" t="e">
        <f>VLOOKUP(CONCATENATE($M1064,$N1064,$T1064),Oferta!$B$2:$Q$360,15,FALSE)</f>
        <v>#N/A</v>
      </c>
      <c r="AI1064" s="5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12"/>
      <c r="AW1064" s="12"/>
    </row>
    <row r="1065" spans="1:49" ht="15" hidden="1" customHeight="1">
      <c r="A1065" s="12"/>
      <c r="B1065" s="12"/>
      <c r="C1065" s="12"/>
      <c r="D1065" s="12"/>
      <c r="E1065" s="12"/>
      <c r="F1065" s="12"/>
      <c r="G1065" s="12"/>
      <c r="H1065" s="12" t="e">
        <f t="shared" si="16"/>
        <v>#N/A</v>
      </c>
      <c r="I1065" s="12" t="e">
        <f>VLOOKUP(CONCATENATE(N1065,T1065),Simulador!$H$26:$H$33,1,FALSE)</f>
        <v>#N/A</v>
      </c>
      <c r="J1065" s="12" t="e">
        <f t="shared" si="17"/>
        <v>#N/A</v>
      </c>
      <c r="K1065" s="13" t="e">
        <f t="shared" si="18"/>
        <v>#N/A</v>
      </c>
      <c r="L1065" s="12" t="e">
        <f t="shared" si="19"/>
        <v>#N/A</v>
      </c>
      <c r="M1065" s="14" t="s">
        <v>25</v>
      </c>
      <c r="N1065" s="3" t="s">
        <v>61</v>
      </c>
      <c r="O1065" s="15" t="str">
        <f>VLOOKUP(CONCATENATE($M1065,$N1065),Curriculos!$A$2:$J$332,4,FALSE)</f>
        <v>INSTITUIÇÕES DO DIREITO PÚBLICO E PRIVADO</v>
      </c>
      <c r="P1065" s="16" t="str">
        <f>VLOOKUP(CONCATENATE($M1065,$N1065),Curriculos!$A$2:$J$332,5,FALSE)</f>
        <v>OB</v>
      </c>
      <c r="Q1065" s="16" t="e">
        <f>VLOOKUP($N1065,Oferta!$D$2:$P$100,5,FALSE)</f>
        <v>#N/A</v>
      </c>
      <c r="R1065" s="16">
        <f>VLOOKUP(CONCATENATE($M1065,$N1065),Curriculos!$A$2:$J$332,8,FALSE)</f>
        <v>60</v>
      </c>
      <c r="S1065" s="17"/>
      <c r="T1065" s="17" t="s">
        <v>29</v>
      </c>
      <c r="U1065" s="16" t="str">
        <f>VLOOKUP(CONCATENATE($M1065,$N1065),Curriculos!$A$2:$J$332,10,FALSE)</f>
        <v>DCJUR</v>
      </c>
      <c r="V1065" s="15" t="e">
        <f>VLOOKUP(CONCATENATE($M1065,$N1065,$T1065),Oferta!$B$2:$R$360,17,FALSE)</f>
        <v>#N/A</v>
      </c>
      <c r="W1065" s="15" t="e">
        <f>VLOOKUP(CONCATENATE($M1065,$N1065,$T1065),Oferta!$B$2:$Q$360,12,FALSE)</f>
        <v>#N/A</v>
      </c>
      <c r="X1065" s="17">
        <v>4</v>
      </c>
      <c r="Y1065" s="18" t="e">
        <f>VLOOKUP(CONCATENATE($W1065,$X1065),Mtz_Horarios!$E$2:$H$92,2,FALSE)</f>
        <v>#N/A</v>
      </c>
      <c r="Z1065" s="18" t="e">
        <f>VLOOKUP(CONCATENATE($W1065,$X1065),Mtz_Horarios!$E$2:$H$92,3,FALSE)</f>
        <v>#N/A</v>
      </c>
      <c r="AA1065" s="19" t="e">
        <f>VLOOKUP(CONCATENATE($W1065,$X1065),Mtz_Horarios!$E$2:$H$92,4,FALSE)</f>
        <v>#N/A</v>
      </c>
      <c r="AB1065" s="15" t="e">
        <f>VLOOKUP(CONCATENATE($M1065,$N1065,$T1065),Oferta!$B$2:$Q$360,16,FALSE)</f>
        <v>#N/A</v>
      </c>
      <c r="AC1065" s="15" t="e">
        <f>VLOOKUP(CONCATENATE($M1065,$N1065,$T1065),Oferta!$B$2:$Q$360,15,FALSE)</f>
        <v>#N/A</v>
      </c>
      <c r="AI1065" s="5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12"/>
      <c r="AW1065" s="12"/>
    </row>
    <row r="1066" spans="1:49" ht="15" hidden="1" customHeight="1">
      <c r="A1066" s="12"/>
      <c r="B1066" s="12"/>
      <c r="C1066" s="12"/>
      <c r="D1066" s="12"/>
      <c r="E1066" s="12"/>
      <c r="F1066" s="12"/>
      <c r="G1066" s="12"/>
      <c r="H1066" s="12" t="e">
        <f t="shared" si="16"/>
        <v>#N/A</v>
      </c>
      <c r="I1066" s="12" t="e">
        <f>VLOOKUP(CONCATENATE(N1066,T1066),Simulador!$H$26:$H$33,1,FALSE)</f>
        <v>#N/A</v>
      </c>
      <c r="J1066" s="12" t="e">
        <f t="shared" si="17"/>
        <v>#N/A</v>
      </c>
      <c r="K1066" s="13" t="e">
        <f t="shared" si="18"/>
        <v>#N/A</v>
      </c>
      <c r="L1066" s="12" t="e">
        <f t="shared" si="19"/>
        <v>#N/A</v>
      </c>
      <c r="M1066" s="14" t="s">
        <v>22</v>
      </c>
      <c r="N1066" s="3" t="s">
        <v>61</v>
      </c>
      <c r="O1066" s="20" t="str">
        <f>VLOOKUP(CONCATENATE($M1066,$N1066),Curriculos!$A$2:$J$332,4,FALSE)</f>
        <v>INSTITUIÇÕES DO DIREITO PÚBLICO E PRIVADO</v>
      </c>
      <c r="P1066" s="21" t="str">
        <f>VLOOKUP(CONCATENATE($M1066,$N1066),Curriculos!$A$2:$J$332,5,FALSE)</f>
        <v>OB</v>
      </c>
      <c r="Q1066" s="21" t="e">
        <f>VLOOKUP($N1066,Oferta!$D$2:$P$100,5,FALSE)</f>
        <v>#N/A</v>
      </c>
      <c r="R1066" s="21">
        <f>VLOOKUP(CONCATENATE($M1066,$N1066),Curriculos!$A$2:$J$332,8,FALSE)</f>
        <v>60</v>
      </c>
      <c r="S1066" s="5"/>
      <c r="T1066" s="22" t="s">
        <v>24</v>
      </c>
      <c r="U1066" s="21" t="str">
        <f>VLOOKUP(CONCATENATE($M1066,$N1066),Curriculos!$A$2:$J$332,10,FALSE)</f>
        <v>DCJUR</v>
      </c>
      <c r="V1066" s="20" t="e">
        <f>VLOOKUP(CONCATENATE($M1066,$N1066,$T1066),Oferta!$B$2:$R$360,17,FALSE)</f>
        <v>#N/A</v>
      </c>
      <c r="W1066" s="20" t="e">
        <f>VLOOKUP(CONCATENATE($M1066,$N1066,$T1066),Oferta!$B$2:$Q$360,12,FALSE)</f>
        <v>#N/A</v>
      </c>
      <c r="X1066" s="22">
        <v>1</v>
      </c>
      <c r="Y1066" s="23" t="e">
        <f>VLOOKUP(CONCATENATE($W1066,$X1066),Mtz_Horarios!$E$2:$H$92,2,FALSE)</f>
        <v>#N/A</v>
      </c>
      <c r="Z1066" s="23" t="e">
        <f>VLOOKUP(CONCATENATE($W1066,$X1066),Mtz_Horarios!$E$2:$H$92,3,FALSE)</f>
        <v>#N/A</v>
      </c>
      <c r="AA1066" s="24" t="e">
        <f>VLOOKUP(CONCATENATE($W1066,$X1066),Mtz_Horarios!$E$2:$H$92,4,FALSE)</f>
        <v>#N/A</v>
      </c>
      <c r="AB1066" s="20" t="e">
        <f>VLOOKUP(CONCATENATE($M1066,$N1066,$T1066),Oferta!$B$2:$Q$360,16,FALSE)</f>
        <v>#N/A</v>
      </c>
      <c r="AC1066" s="20" t="e">
        <f>VLOOKUP(CONCATENATE($M1066,$N1066,$T1066),Oferta!$B$2:$Q$360,15,FALSE)</f>
        <v>#N/A</v>
      </c>
      <c r="AI1066" s="5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12"/>
      <c r="AW1066" s="12"/>
    </row>
    <row r="1067" spans="1:49" ht="15" hidden="1" customHeight="1">
      <c r="A1067" s="12"/>
      <c r="B1067" s="12"/>
      <c r="C1067" s="12"/>
      <c r="D1067" s="12"/>
      <c r="E1067" s="12"/>
      <c r="F1067" s="12"/>
      <c r="G1067" s="12"/>
      <c r="H1067" s="12" t="e">
        <f t="shared" si="16"/>
        <v>#N/A</v>
      </c>
      <c r="I1067" s="12" t="e">
        <f>VLOOKUP(CONCATENATE(N1067,T1067),Simulador!$H$26:$H$33,1,FALSE)</f>
        <v>#N/A</v>
      </c>
      <c r="J1067" s="12" t="e">
        <f t="shared" si="17"/>
        <v>#N/A</v>
      </c>
      <c r="K1067" s="13" t="e">
        <f t="shared" si="18"/>
        <v>#N/A</v>
      </c>
      <c r="L1067" s="12" t="e">
        <f t="shared" si="19"/>
        <v>#N/A</v>
      </c>
      <c r="M1067" s="14" t="s">
        <v>22</v>
      </c>
      <c r="N1067" s="3" t="s">
        <v>61</v>
      </c>
      <c r="O1067" s="20" t="str">
        <f>VLOOKUP(CONCATENATE($M1067,$N1067),Curriculos!$A$2:$J$332,4,FALSE)</f>
        <v>INSTITUIÇÕES DO DIREITO PÚBLICO E PRIVADO</v>
      </c>
      <c r="P1067" s="21" t="str">
        <f>VLOOKUP(CONCATENATE($M1067,$N1067),Curriculos!$A$2:$J$332,5,FALSE)</f>
        <v>OB</v>
      </c>
      <c r="Q1067" s="21" t="e">
        <f>VLOOKUP($N1067,Oferta!$D$2:$P$100,5,FALSE)</f>
        <v>#N/A</v>
      </c>
      <c r="R1067" s="21">
        <f>VLOOKUP(CONCATENATE($M1067,$N1067),Curriculos!$A$2:$J$332,8,FALSE)</f>
        <v>60</v>
      </c>
      <c r="S1067" s="5"/>
      <c r="T1067" s="22" t="s">
        <v>24</v>
      </c>
      <c r="U1067" s="21" t="str">
        <f>VLOOKUP(CONCATENATE($M1067,$N1067),Curriculos!$A$2:$J$332,10,FALSE)</f>
        <v>DCJUR</v>
      </c>
      <c r="V1067" s="20" t="e">
        <f>VLOOKUP(CONCATENATE($M1067,$N1067,$T1067),Oferta!$B$2:$R$360,17,FALSE)</f>
        <v>#N/A</v>
      </c>
      <c r="W1067" s="20" t="e">
        <f>VLOOKUP(CONCATENATE($M1067,$N1067,$T1067),Oferta!$B$2:$Q$360,12,FALSE)</f>
        <v>#N/A</v>
      </c>
      <c r="X1067" s="22">
        <v>2</v>
      </c>
      <c r="Y1067" s="23" t="e">
        <f>VLOOKUP(CONCATENATE($W1067,$X1067),Mtz_Horarios!$E$2:$H$92,2,FALSE)</f>
        <v>#N/A</v>
      </c>
      <c r="Z1067" s="23" t="e">
        <f>VLOOKUP(CONCATENATE($W1067,$X1067),Mtz_Horarios!$E$2:$H$92,3,FALSE)</f>
        <v>#N/A</v>
      </c>
      <c r="AA1067" s="24" t="e">
        <f>VLOOKUP(CONCATENATE($W1067,$X1067),Mtz_Horarios!$E$2:$H$92,4,FALSE)</f>
        <v>#N/A</v>
      </c>
      <c r="AB1067" s="20" t="e">
        <f>VLOOKUP(CONCATENATE($M1067,$N1067,$T1067),Oferta!$B$2:$Q$360,16,FALSE)</f>
        <v>#N/A</v>
      </c>
      <c r="AC1067" s="20" t="e">
        <f>VLOOKUP(CONCATENATE($M1067,$N1067,$T1067),Oferta!$B$2:$Q$360,15,FALSE)</f>
        <v>#N/A</v>
      </c>
      <c r="AI1067" s="5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  <c r="AT1067" s="20"/>
      <c r="AU1067" s="20"/>
      <c r="AV1067" s="12"/>
      <c r="AW1067" s="12"/>
    </row>
    <row r="1068" spans="1:49" ht="15" hidden="1" customHeight="1">
      <c r="A1068" s="12"/>
      <c r="B1068" s="12"/>
      <c r="C1068" s="12"/>
      <c r="D1068" s="12"/>
      <c r="E1068" s="12"/>
      <c r="F1068" s="12"/>
      <c r="G1068" s="12"/>
      <c r="H1068" s="12" t="e">
        <f t="shared" si="16"/>
        <v>#N/A</v>
      </c>
      <c r="I1068" s="12" t="e">
        <f>VLOOKUP(CONCATENATE(N1068,T1068),Simulador!$H$26:$H$33,1,FALSE)</f>
        <v>#N/A</v>
      </c>
      <c r="J1068" s="12" t="e">
        <f t="shared" si="17"/>
        <v>#N/A</v>
      </c>
      <c r="K1068" s="13" t="e">
        <f t="shared" si="18"/>
        <v>#N/A</v>
      </c>
      <c r="L1068" s="12" t="e">
        <f t="shared" si="19"/>
        <v>#N/A</v>
      </c>
      <c r="M1068" s="14" t="s">
        <v>22</v>
      </c>
      <c r="N1068" s="3" t="s">
        <v>61</v>
      </c>
      <c r="O1068" s="20" t="str">
        <f>VLOOKUP(CONCATENATE($M1068,$N1068),Curriculos!$A$2:$J$332,4,FALSE)</f>
        <v>INSTITUIÇÕES DO DIREITO PÚBLICO E PRIVADO</v>
      </c>
      <c r="P1068" s="21" t="str">
        <f>VLOOKUP(CONCATENATE($M1068,$N1068),Curriculos!$A$2:$J$332,5,FALSE)</f>
        <v>OB</v>
      </c>
      <c r="Q1068" s="21" t="e">
        <f>VLOOKUP($N1068,Oferta!$D$2:$P$100,5,FALSE)</f>
        <v>#N/A</v>
      </c>
      <c r="R1068" s="21">
        <f>VLOOKUP(CONCATENATE($M1068,$N1068),Curriculos!$A$2:$J$332,8,FALSE)</f>
        <v>60</v>
      </c>
      <c r="S1068" s="5"/>
      <c r="T1068" s="22" t="s">
        <v>24</v>
      </c>
      <c r="U1068" s="21" t="str">
        <f>VLOOKUP(CONCATENATE($M1068,$N1068),Curriculos!$A$2:$J$332,10,FALSE)</f>
        <v>DCJUR</v>
      </c>
      <c r="V1068" s="20" t="e">
        <f>VLOOKUP(CONCATENATE($M1068,$N1068,$T1068),Oferta!$B$2:$R$360,17,FALSE)</f>
        <v>#N/A</v>
      </c>
      <c r="W1068" s="20" t="e">
        <f>VLOOKUP(CONCATENATE($M1068,$N1068,$T1068),Oferta!$B$2:$Q$360,12,FALSE)</f>
        <v>#N/A</v>
      </c>
      <c r="X1068" s="22">
        <v>3</v>
      </c>
      <c r="Y1068" s="23" t="e">
        <f>VLOOKUP(CONCATENATE($W1068,$X1068),Mtz_Horarios!$E$2:$H$92,2,FALSE)</f>
        <v>#N/A</v>
      </c>
      <c r="Z1068" s="23" t="e">
        <f>VLOOKUP(CONCATENATE($W1068,$X1068),Mtz_Horarios!$E$2:$H$92,3,FALSE)</f>
        <v>#N/A</v>
      </c>
      <c r="AA1068" s="24" t="e">
        <f>VLOOKUP(CONCATENATE($W1068,$X1068),Mtz_Horarios!$E$2:$H$92,4,FALSE)</f>
        <v>#N/A</v>
      </c>
      <c r="AB1068" s="20" t="e">
        <f>VLOOKUP(CONCATENATE($M1068,$N1068,$T1068),Oferta!$B$2:$Q$360,16,FALSE)</f>
        <v>#N/A</v>
      </c>
      <c r="AC1068" s="20" t="e">
        <f>VLOOKUP(CONCATENATE($M1068,$N1068,$T1068),Oferta!$B$2:$Q$360,15,FALSE)</f>
        <v>#N/A</v>
      </c>
      <c r="AI1068" s="5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12"/>
      <c r="AW1068" s="12"/>
    </row>
    <row r="1069" spans="1:49" ht="15" hidden="1" customHeight="1">
      <c r="A1069" s="12"/>
      <c r="B1069" s="12"/>
      <c r="C1069" s="12"/>
      <c r="D1069" s="12"/>
      <c r="E1069" s="12"/>
      <c r="F1069" s="12"/>
      <c r="G1069" s="12"/>
      <c r="H1069" s="12" t="e">
        <f t="shared" si="16"/>
        <v>#N/A</v>
      </c>
      <c r="I1069" s="12" t="e">
        <f>VLOOKUP(CONCATENATE(N1069,T1069),Simulador!$H$26:$H$33,1,FALSE)</f>
        <v>#N/A</v>
      </c>
      <c r="J1069" s="12" t="e">
        <f t="shared" si="17"/>
        <v>#N/A</v>
      </c>
      <c r="K1069" s="13" t="e">
        <f t="shared" si="18"/>
        <v>#N/A</v>
      </c>
      <c r="L1069" s="12" t="e">
        <f t="shared" si="19"/>
        <v>#N/A</v>
      </c>
      <c r="M1069" s="14" t="s">
        <v>22</v>
      </c>
      <c r="N1069" s="3" t="s">
        <v>61</v>
      </c>
      <c r="O1069" s="20" t="str">
        <f>VLOOKUP(CONCATENATE($M1069,$N1069),Curriculos!$A$2:$J$332,4,FALSE)</f>
        <v>INSTITUIÇÕES DO DIREITO PÚBLICO E PRIVADO</v>
      </c>
      <c r="P1069" s="21" t="str">
        <f>VLOOKUP(CONCATENATE($M1069,$N1069),Curriculos!$A$2:$J$332,5,FALSE)</f>
        <v>OB</v>
      </c>
      <c r="Q1069" s="21" t="e">
        <f>VLOOKUP($N1069,Oferta!$D$2:$P$100,5,FALSE)</f>
        <v>#N/A</v>
      </c>
      <c r="R1069" s="21">
        <f>VLOOKUP(CONCATENATE($M1069,$N1069),Curriculos!$A$2:$J$332,8,FALSE)</f>
        <v>60</v>
      </c>
      <c r="S1069" s="5"/>
      <c r="T1069" s="22" t="s">
        <v>24</v>
      </c>
      <c r="U1069" s="21" t="str">
        <f>VLOOKUP(CONCATENATE($M1069,$N1069),Curriculos!$A$2:$J$332,10,FALSE)</f>
        <v>DCJUR</v>
      </c>
      <c r="V1069" s="20" t="e">
        <f>VLOOKUP(CONCATENATE($M1069,$N1069,$T1069),Oferta!$B$2:$R$360,17,FALSE)</f>
        <v>#N/A</v>
      </c>
      <c r="W1069" s="20" t="e">
        <f>VLOOKUP(CONCATENATE($M1069,$N1069,$T1069),Oferta!$B$2:$Q$360,12,FALSE)</f>
        <v>#N/A</v>
      </c>
      <c r="X1069" s="22">
        <v>4</v>
      </c>
      <c r="Y1069" s="23" t="e">
        <f>VLOOKUP(CONCATENATE($W1069,$X1069),Mtz_Horarios!$E$2:$H$92,2,FALSE)</f>
        <v>#N/A</v>
      </c>
      <c r="Z1069" s="23" t="e">
        <f>VLOOKUP(CONCATENATE($W1069,$X1069),Mtz_Horarios!$E$2:$H$92,3,FALSE)</f>
        <v>#N/A</v>
      </c>
      <c r="AA1069" s="24" t="e">
        <f>VLOOKUP(CONCATENATE($W1069,$X1069),Mtz_Horarios!$E$2:$H$92,4,FALSE)</f>
        <v>#N/A</v>
      </c>
      <c r="AB1069" s="20" t="e">
        <f>VLOOKUP(CONCATENATE($M1069,$N1069,$T1069),Oferta!$B$2:$Q$360,16,FALSE)</f>
        <v>#N/A</v>
      </c>
      <c r="AC1069" s="20" t="e">
        <f>VLOOKUP(CONCATENATE($M1069,$N1069,$T1069),Oferta!$B$2:$Q$360,15,FALSE)</f>
        <v>#N/A</v>
      </c>
      <c r="AI1069" s="5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12"/>
      <c r="AW1069" s="12"/>
    </row>
    <row r="1070" spans="1:49" ht="15" customHeight="1">
      <c r="A1070" s="12"/>
      <c r="B1070" s="12"/>
      <c r="C1070" s="12"/>
      <c r="D1070" s="12"/>
      <c r="E1070" s="12"/>
      <c r="F1070" s="12"/>
      <c r="G1070" s="12"/>
      <c r="H1070" s="12" t="e">
        <f t="shared" si="16"/>
        <v>#N/A</v>
      </c>
      <c r="I1070" s="12" t="e">
        <f>VLOOKUP(CONCATENATE(N1070,T1070),Simulador!$H$26:$H$33,1,FALSE)</f>
        <v>#N/A</v>
      </c>
      <c r="J1070" s="12" t="e">
        <f t="shared" si="17"/>
        <v>#N/A</v>
      </c>
      <c r="K1070" s="13" t="e">
        <f t="shared" si="18"/>
        <v>#N/A</v>
      </c>
      <c r="L1070" s="12" t="e">
        <f t="shared" si="19"/>
        <v>#N/A</v>
      </c>
      <c r="M1070" s="14" t="s">
        <v>31</v>
      </c>
      <c r="N1070" s="3" t="s">
        <v>127</v>
      </c>
      <c r="O1070" s="20" t="str">
        <f>VLOOKUP(CONCATENATE($M1070,$N1070),Curriculos!$A$2:$J$332,4,FALSE)</f>
        <v>INTRODUÇÃO À ECONOMIA</v>
      </c>
      <c r="P1070" s="21" t="str">
        <f>VLOOKUP(CONCATENATE($M1070,$N1070),Curriculos!$A$2:$J$332,5,FALSE)</f>
        <v>OB</v>
      </c>
      <c r="Q1070" s="21" t="str">
        <f>VLOOKUP($N1070,Oferta!$D$2:$P$100,5,FALSE)</f>
        <v>T</v>
      </c>
      <c r="R1070" s="21">
        <f>VLOOKUP(CONCATENATE($M1070,$N1070),Curriculos!$A$2:$J$332,8,FALSE)</f>
        <v>90</v>
      </c>
      <c r="S1070" s="5"/>
      <c r="T1070" s="22" t="s">
        <v>24</v>
      </c>
      <c r="U1070" s="21" t="str">
        <f>VLOOKUP(CONCATENATE($M1070,$N1070),Curriculos!$A$2:$J$332,10,FALSE)</f>
        <v>DCEC</v>
      </c>
      <c r="V1070" s="20" t="e">
        <f>VLOOKUP(CONCATENATE($M1070,$N1070,$T1070),Oferta!$B$2:$R$360,17,FALSE)</f>
        <v>#N/A</v>
      </c>
      <c r="W1070" s="20" t="e">
        <f>VLOOKUP(CONCATENATE($M1070,$N1070,$T1070),Oferta!$B$2:$Q$360,12,FALSE)</f>
        <v>#N/A</v>
      </c>
      <c r="X1070" s="22">
        <v>1</v>
      </c>
      <c r="Y1070" s="23" t="e">
        <f>VLOOKUP(CONCATENATE($W1070,$X1070),Mtz_Horarios!$E$2:$H$92,2,FALSE)</f>
        <v>#N/A</v>
      </c>
      <c r="Z1070" s="23" t="e">
        <f>VLOOKUP(CONCATENATE($W1070,$X1070),Mtz_Horarios!$E$2:$H$92,3,FALSE)</f>
        <v>#N/A</v>
      </c>
      <c r="AA1070" s="24" t="e">
        <f>VLOOKUP(CONCATENATE($W1070,$X1070),Mtz_Horarios!$E$2:$H$92,4,FALSE)</f>
        <v>#N/A</v>
      </c>
      <c r="AB1070" s="20" t="e">
        <f>VLOOKUP(CONCATENATE($M1070,$N1070,$T1070),Oferta!$B$2:$Q$360,16,FALSE)</f>
        <v>#N/A</v>
      </c>
      <c r="AC1070" s="20" t="e">
        <f>VLOOKUP(CONCATENATE($M1070,$N1070,$T1070),Oferta!$B$2:$Q$360,15,FALSE)</f>
        <v>#N/A</v>
      </c>
      <c r="AI1070" s="5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12"/>
      <c r="AW1070" s="12"/>
    </row>
    <row r="1071" spans="1:49" ht="15" customHeight="1">
      <c r="A1071" s="12"/>
      <c r="B1071" s="12"/>
      <c r="C1071" s="12"/>
      <c r="D1071" s="12"/>
      <c r="E1071" s="12"/>
      <c r="F1071" s="12"/>
      <c r="G1071" s="12"/>
      <c r="H1071" s="12" t="e">
        <f t="shared" si="16"/>
        <v>#N/A</v>
      </c>
      <c r="I1071" s="12" t="e">
        <f>VLOOKUP(CONCATENATE(N1071,T1071),Simulador!$H$26:$H$33,1,FALSE)</f>
        <v>#N/A</v>
      </c>
      <c r="J1071" s="12" t="e">
        <f t="shared" si="17"/>
        <v>#N/A</v>
      </c>
      <c r="K1071" s="13" t="e">
        <f t="shared" si="18"/>
        <v>#N/A</v>
      </c>
      <c r="L1071" s="12" t="e">
        <f t="shared" si="19"/>
        <v>#N/A</v>
      </c>
      <c r="M1071" s="14" t="s">
        <v>31</v>
      </c>
      <c r="N1071" s="3" t="s">
        <v>127</v>
      </c>
      <c r="O1071" s="20" t="str">
        <f>VLOOKUP(CONCATENATE($M1071,$N1071),Curriculos!$A$2:$J$332,4,FALSE)</f>
        <v>INTRODUÇÃO À ECONOMIA</v>
      </c>
      <c r="P1071" s="21" t="str">
        <f>VLOOKUP(CONCATENATE($M1071,$N1071),Curriculos!$A$2:$J$332,5,FALSE)</f>
        <v>OB</v>
      </c>
      <c r="Q1071" s="21" t="str">
        <f>VLOOKUP($N1071,Oferta!$D$2:$P$100,5,FALSE)</f>
        <v>T</v>
      </c>
      <c r="R1071" s="21">
        <f>VLOOKUP(CONCATENATE($M1071,$N1071),Curriculos!$A$2:$J$332,8,FALSE)</f>
        <v>90</v>
      </c>
      <c r="S1071" s="5"/>
      <c r="T1071" s="22" t="s">
        <v>24</v>
      </c>
      <c r="U1071" s="21" t="str">
        <f>VLOOKUP(CONCATENATE($M1071,$N1071),Curriculos!$A$2:$J$332,10,FALSE)</f>
        <v>DCEC</v>
      </c>
      <c r="V1071" s="20" t="e">
        <f>VLOOKUP(CONCATENATE($M1071,$N1071,$T1071),Oferta!$B$2:$R$360,17,FALSE)</f>
        <v>#N/A</v>
      </c>
      <c r="W1071" s="20" t="e">
        <f>VLOOKUP(CONCATENATE($M1071,$N1071,$T1071),Oferta!$B$2:$Q$360,12,FALSE)</f>
        <v>#N/A</v>
      </c>
      <c r="X1071" s="22">
        <v>2</v>
      </c>
      <c r="Y1071" s="23" t="e">
        <f>VLOOKUP(CONCATENATE($W1071,$X1071),Mtz_Horarios!$E$2:$H$92,2,FALSE)</f>
        <v>#N/A</v>
      </c>
      <c r="Z1071" s="23" t="e">
        <f>VLOOKUP(CONCATENATE($W1071,$X1071),Mtz_Horarios!$E$2:$H$92,3,FALSE)</f>
        <v>#N/A</v>
      </c>
      <c r="AA1071" s="24" t="e">
        <f>VLOOKUP(CONCATENATE($W1071,$X1071),Mtz_Horarios!$E$2:$H$92,4,FALSE)</f>
        <v>#N/A</v>
      </c>
      <c r="AB1071" s="20" t="e">
        <f>VLOOKUP(CONCATENATE($M1071,$N1071,$T1071),Oferta!$B$2:$Q$360,16,FALSE)</f>
        <v>#N/A</v>
      </c>
      <c r="AC1071" s="20" t="e">
        <f>VLOOKUP(CONCATENATE($M1071,$N1071,$T1071),Oferta!$B$2:$Q$360,15,FALSE)</f>
        <v>#N/A</v>
      </c>
      <c r="AI1071" s="5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12"/>
      <c r="AW1071" s="12"/>
    </row>
    <row r="1072" spans="1:49" ht="15" customHeight="1">
      <c r="A1072" s="12"/>
      <c r="B1072" s="12"/>
      <c r="C1072" s="12"/>
      <c r="D1072" s="12"/>
      <c r="E1072" s="12"/>
      <c r="F1072" s="12"/>
      <c r="G1072" s="12"/>
      <c r="H1072" s="12" t="e">
        <f t="shared" si="16"/>
        <v>#N/A</v>
      </c>
      <c r="I1072" s="12" t="e">
        <f>VLOOKUP(CONCATENATE(N1072,T1072),Simulador!$H$26:$H$33,1,FALSE)</f>
        <v>#N/A</v>
      </c>
      <c r="J1072" s="12" t="e">
        <f t="shared" si="17"/>
        <v>#N/A</v>
      </c>
      <c r="K1072" s="13" t="e">
        <f t="shared" si="18"/>
        <v>#N/A</v>
      </c>
      <c r="L1072" s="12" t="e">
        <f t="shared" si="19"/>
        <v>#N/A</v>
      </c>
      <c r="M1072" s="14" t="s">
        <v>31</v>
      </c>
      <c r="N1072" s="3" t="s">
        <v>127</v>
      </c>
      <c r="O1072" s="20" t="str">
        <f>VLOOKUP(CONCATENATE($M1072,$N1072),Curriculos!$A$2:$J$332,4,FALSE)</f>
        <v>INTRODUÇÃO À ECONOMIA</v>
      </c>
      <c r="P1072" s="21" t="str">
        <f>VLOOKUP(CONCATENATE($M1072,$N1072),Curriculos!$A$2:$J$332,5,FALSE)</f>
        <v>OB</v>
      </c>
      <c r="Q1072" s="21" t="str">
        <f>VLOOKUP($N1072,Oferta!$D$2:$P$100,5,FALSE)</f>
        <v>T</v>
      </c>
      <c r="R1072" s="21">
        <f>VLOOKUP(CONCATENATE($M1072,$N1072),Curriculos!$A$2:$J$332,8,FALSE)</f>
        <v>90</v>
      </c>
      <c r="S1072" s="5"/>
      <c r="T1072" s="22" t="s">
        <v>24</v>
      </c>
      <c r="U1072" s="21" t="str">
        <f>VLOOKUP(CONCATENATE($M1072,$N1072),Curriculos!$A$2:$J$332,10,FALSE)</f>
        <v>DCEC</v>
      </c>
      <c r="V1072" s="20" t="e">
        <f>VLOOKUP(CONCATENATE($M1072,$N1072,$T1072),Oferta!$B$2:$R$360,17,FALSE)</f>
        <v>#N/A</v>
      </c>
      <c r="W1072" s="20" t="e">
        <f>VLOOKUP(CONCATENATE($M1072,$N1072,$T1072),Oferta!$B$2:$Q$360,12,FALSE)</f>
        <v>#N/A</v>
      </c>
      <c r="X1072" s="22">
        <v>3</v>
      </c>
      <c r="Y1072" s="23" t="e">
        <f>VLOOKUP(CONCATENATE($W1072,$X1072),Mtz_Horarios!$E$2:$H$92,2,FALSE)</f>
        <v>#N/A</v>
      </c>
      <c r="Z1072" s="23" t="e">
        <f>VLOOKUP(CONCATENATE($W1072,$X1072),Mtz_Horarios!$E$2:$H$92,3,FALSE)</f>
        <v>#N/A</v>
      </c>
      <c r="AA1072" s="24" t="e">
        <f>VLOOKUP(CONCATENATE($W1072,$X1072),Mtz_Horarios!$E$2:$H$92,4,FALSE)</f>
        <v>#N/A</v>
      </c>
      <c r="AB1072" s="20" t="e">
        <f>VLOOKUP(CONCATENATE($M1072,$N1072,$T1072),Oferta!$B$2:$Q$360,16,FALSE)</f>
        <v>#N/A</v>
      </c>
      <c r="AC1072" s="20" t="e">
        <f>VLOOKUP(CONCATENATE($M1072,$N1072,$T1072),Oferta!$B$2:$Q$360,15,FALSE)</f>
        <v>#N/A</v>
      </c>
      <c r="AI1072" s="5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12"/>
      <c r="AW1072" s="12"/>
    </row>
    <row r="1073" spans="1:49" ht="15" customHeight="1">
      <c r="A1073" s="12"/>
      <c r="B1073" s="12"/>
      <c r="C1073" s="12"/>
      <c r="D1073" s="12"/>
      <c r="E1073" s="12"/>
      <c r="F1073" s="12"/>
      <c r="G1073" s="12"/>
      <c r="H1073" s="12" t="e">
        <f t="shared" si="16"/>
        <v>#N/A</v>
      </c>
      <c r="I1073" s="12" t="e">
        <f>VLOOKUP(CONCATENATE(N1073,T1073),Simulador!$H$26:$H$33,1,FALSE)</f>
        <v>#N/A</v>
      </c>
      <c r="J1073" s="12" t="e">
        <f t="shared" si="17"/>
        <v>#N/A</v>
      </c>
      <c r="K1073" s="13" t="e">
        <f t="shared" si="18"/>
        <v>#N/A</v>
      </c>
      <c r="L1073" s="12" t="e">
        <f t="shared" si="19"/>
        <v>#N/A</v>
      </c>
      <c r="M1073" s="14" t="s">
        <v>31</v>
      </c>
      <c r="N1073" s="3" t="s">
        <v>127</v>
      </c>
      <c r="O1073" s="20" t="str">
        <f>VLOOKUP(CONCATENATE($M1073,$N1073),Curriculos!$A$2:$J$332,4,FALSE)</f>
        <v>INTRODUÇÃO À ECONOMIA</v>
      </c>
      <c r="P1073" s="21" t="str">
        <f>VLOOKUP(CONCATENATE($M1073,$N1073),Curriculos!$A$2:$J$332,5,FALSE)</f>
        <v>OB</v>
      </c>
      <c r="Q1073" s="21" t="str">
        <f>VLOOKUP($N1073,Oferta!$D$2:$P$100,5,FALSE)</f>
        <v>T</v>
      </c>
      <c r="R1073" s="21">
        <f>VLOOKUP(CONCATENATE($M1073,$N1073),Curriculos!$A$2:$J$332,8,FALSE)</f>
        <v>90</v>
      </c>
      <c r="S1073" s="5"/>
      <c r="T1073" s="22" t="s">
        <v>24</v>
      </c>
      <c r="U1073" s="21" t="str">
        <f>VLOOKUP(CONCATENATE($M1073,$N1073),Curriculos!$A$2:$J$332,10,FALSE)</f>
        <v>DCEC</v>
      </c>
      <c r="V1073" s="20" t="e">
        <f>VLOOKUP(CONCATENATE($M1073,$N1073,$T1073),Oferta!$B$2:$R$360,17,FALSE)</f>
        <v>#N/A</v>
      </c>
      <c r="W1073" s="20" t="e">
        <f>VLOOKUP(CONCATENATE($M1073,$N1073,$T1073),Oferta!$B$2:$Q$360,12,FALSE)</f>
        <v>#N/A</v>
      </c>
      <c r="X1073" s="22">
        <v>4</v>
      </c>
      <c r="Y1073" s="23" t="e">
        <f>VLOOKUP(CONCATENATE($W1073,$X1073),Mtz_Horarios!$E$2:$H$92,2,FALSE)</f>
        <v>#N/A</v>
      </c>
      <c r="Z1073" s="23" t="e">
        <f>VLOOKUP(CONCATENATE($W1073,$X1073),Mtz_Horarios!$E$2:$H$92,3,FALSE)</f>
        <v>#N/A</v>
      </c>
      <c r="AA1073" s="24" t="e">
        <f>VLOOKUP(CONCATENATE($W1073,$X1073),Mtz_Horarios!$E$2:$H$92,4,FALSE)</f>
        <v>#N/A</v>
      </c>
      <c r="AB1073" s="20" t="e">
        <f>VLOOKUP(CONCATENATE($M1073,$N1073,$T1073),Oferta!$B$2:$Q$360,16,FALSE)</f>
        <v>#N/A</v>
      </c>
      <c r="AC1073" s="20" t="e">
        <f>VLOOKUP(CONCATENATE($M1073,$N1073,$T1073),Oferta!$B$2:$Q$360,15,FALSE)</f>
        <v>#N/A</v>
      </c>
      <c r="AI1073" s="5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12"/>
      <c r="AW1073" s="12"/>
    </row>
    <row r="1074" spans="1:49" ht="15" customHeight="1">
      <c r="A1074" s="12"/>
      <c r="B1074" s="12"/>
      <c r="C1074" s="12"/>
      <c r="D1074" s="12"/>
      <c r="E1074" s="12"/>
      <c r="F1074" s="12"/>
      <c r="G1074" s="12"/>
      <c r="H1074" s="12" t="e">
        <f t="shared" si="16"/>
        <v>#N/A</v>
      </c>
      <c r="I1074" s="12" t="e">
        <f>VLOOKUP(CONCATENATE(N1074,T1074),Simulador!$H$26:$H$33,1,FALSE)</f>
        <v>#N/A</v>
      </c>
      <c r="J1074" s="12" t="e">
        <f t="shared" si="17"/>
        <v>#N/A</v>
      </c>
      <c r="K1074" s="13" t="e">
        <f t="shared" si="18"/>
        <v>#N/A</v>
      </c>
      <c r="L1074" s="12" t="e">
        <f t="shared" si="19"/>
        <v>#N/A</v>
      </c>
      <c r="M1074" s="14" t="s">
        <v>31</v>
      </c>
      <c r="N1074" s="3" t="s">
        <v>127</v>
      </c>
      <c r="O1074" s="20" t="str">
        <f>VLOOKUP(CONCATENATE($M1074,$N1074),Curriculos!$A$2:$J$332,4,FALSE)</f>
        <v>INTRODUÇÃO À ECONOMIA</v>
      </c>
      <c r="P1074" s="21" t="str">
        <f>VLOOKUP(CONCATENATE($M1074,$N1074),Curriculos!$A$2:$J$332,5,FALSE)</f>
        <v>OB</v>
      </c>
      <c r="Q1074" s="21" t="str">
        <f>VLOOKUP($N1074,Oferta!$D$2:$P$100,5,FALSE)</f>
        <v>T</v>
      </c>
      <c r="R1074" s="21">
        <f>VLOOKUP(CONCATENATE($M1074,$N1074),Curriculos!$A$2:$J$332,8,FALSE)</f>
        <v>90</v>
      </c>
      <c r="S1074" s="5"/>
      <c r="T1074" s="22" t="s">
        <v>24</v>
      </c>
      <c r="U1074" s="21" t="str">
        <f>VLOOKUP(CONCATENATE($M1074,$N1074),Curriculos!$A$2:$J$332,10,FALSE)</f>
        <v>DCEC</v>
      </c>
      <c r="V1074" s="20" t="e">
        <f>VLOOKUP(CONCATENATE($M1074,$N1074,$T1074),Oferta!$B$2:$R$360,17,FALSE)</f>
        <v>#N/A</v>
      </c>
      <c r="W1074" s="20" t="e">
        <f>VLOOKUP(CONCATENATE($M1074,$N1074,$T1074),Oferta!$B$2:$Q$360,12,FALSE)</f>
        <v>#N/A</v>
      </c>
      <c r="X1074" s="22">
        <v>5</v>
      </c>
      <c r="Y1074" s="23" t="e">
        <f>VLOOKUP(CONCATENATE($W1074,$X1074),Mtz_Horarios!$E$2:$H$92,2,FALSE)</f>
        <v>#N/A</v>
      </c>
      <c r="Z1074" s="23" t="e">
        <f>VLOOKUP(CONCATENATE($W1074,$X1074),Mtz_Horarios!$E$2:$H$92,3,FALSE)</f>
        <v>#N/A</v>
      </c>
      <c r="AA1074" s="24" t="e">
        <f>VLOOKUP(CONCATENATE($W1074,$X1074),Mtz_Horarios!$E$2:$H$92,4,FALSE)</f>
        <v>#N/A</v>
      </c>
      <c r="AB1074" s="20" t="e">
        <f>VLOOKUP(CONCATENATE($M1074,$N1074,$T1074),Oferta!$B$2:$Q$360,16,FALSE)</f>
        <v>#N/A</v>
      </c>
      <c r="AC1074" s="20" t="e">
        <f>VLOOKUP(CONCATENATE($M1074,$N1074,$T1074),Oferta!$B$2:$Q$360,15,FALSE)</f>
        <v>#N/A</v>
      </c>
      <c r="AI1074" s="5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12"/>
      <c r="AW1074" s="12"/>
    </row>
    <row r="1075" spans="1:49" ht="15" customHeight="1">
      <c r="A1075" s="12"/>
      <c r="B1075" s="12"/>
      <c r="C1075" s="12"/>
      <c r="D1075" s="12"/>
      <c r="E1075" s="12"/>
      <c r="F1075" s="12"/>
      <c r="G1075" s="12"/>
      <c r="H1075" s="12" t="e">
        <f t="shared" si="16"/>
        <v>#N/A</v>
      </c>
      <c r="I1075" s="12" t="e">
        <f>VLOOKUP(CONCATENATE(N1075,T1075),Simulador!$H$26:$H$33,1,FALSE)</f>
        <v>#N/A</v>
      </c>
      <c r="J1075" s="12" t="e">
        <f t="shared" si="17"/>
        <v>#N/A</v>
      </c>
      <c r="K1075" s="13" t="e">
        <f t="shared" si="18"/>
        <v>#N/A</v>
      </c>
      <c r="L1075" s="12" t="e">
        <f t="shared" si="19"/>
        <v>#N/A</v>
      </c>
      <c r="M1075" s="14" t="s">
        <v>31</v>
      </c>
      <c r="N1075" s="3" t="s">
        <v>127</v>
      </c>
      <c r="O1075" s="20" t="str">
        <f>VLOOKUP(CONCATENATE($M1075,$N1075),Curriculos!$A$2:$J$332,4,FALSE)</f>
        <v>INTRODUÇÃO À ECONOMIA</v>
      </c>
      <c r="P1075" s="21" t="str">
        <f>VLOOKUP(CONCATENATE($M1075,$N1075),Curriculos!$A$2:$J$332,5,FALSE)</f>
        <v>OB</v>
      </c>
      <c r="Q1075" s="21" t="str">
        <f>VLOOKUP($N1075,Oferta!$D$2:$P$100,5,FALSE)</f>
        <v>T</v>
      </c>
      <c r="R1075" s="21">
        <f>VLOOKUP(CONCATENATE($M1075,$N1075),Curriculos!$A$2:$J$332,8,FALSE)</f>
        <v>90</v>
      </c>
      <c r="S1075" s="5"/>
      <c r="T1075" s="22" t="s">
        <v>24</v>
      </c>
      <c r="U1075" s="21" t="str">
        <f>VLOOKUP(CONCATENATE($M1075,$N1075),Curriculos!$A$2:$J$332,10,FALSE)</f>
        <v>DCEC</v>
      </c>
      <c r="V1075" s="20" t="e">
        <f>VLOOKUP(CONCATENATE($M1075,$N1075,$T1075),Oferta!$B$2:$R$360,17,FALSE)</f>
        <v>#N/A</v>
      </c>
      <c r="W1075" s="20" t="e">
        <f>VLOOKUP(CONCATENATE($M1075,$N1075,$T1075),Oferta!$B$2:$Q$360,12,FALSE)</f>
        <v>#N/A</v>
      </c>
      <c r="X1075" s="22">
        <v>6</v>
      </c>
      <c r="Y1075" s="23" t="e">
        <f>VLOOKUP(CONCATENATE($W1075,$X1075),Mtz_Horarios!$E$2:$H$92,2,FALSE)</f>
        <v>#N/A</v>
      </c>
      <c r="Z1075" s="23" t="e">
        <f>VLOOKUP(CONCATENATE($W1075,$X1075),Mtz_Horarios!$E$2:$H$92,3,FALSE)</f>
        <v>#N/A</v>
      </c>
      <c r="AA1075" s="24" t="e">
        <f>VLOOKUP(CONCATENATE($W1075,$X1075),Mtz_Horarios!$E$2:$H$92,4,FALSE)</f>
        <v>#N/A</v>
      </c>
      <c r="AB1075" s="20" t="e">
        <f>VLOOKUP(CONCATENATE($M1075,$N1075,$T1075),Oferta!$B$2:$Q$360,16,FALSE)</f>
        <v>#N/A</v>
      </c>
      <c r="AC1075" s="20" t="e">
        <f>VLOOKUP(CONCATENATE($M1075,$N1075,$T1075),Oferta!$B$2:$Q$360,15,FALSE)</f>
        <v>#N/A</v>
      </c>
      <c r="AI1075" s="5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12"/>
      <c r="AW1075" s="12"/>
    </row>
    <row r="1076" spans="1:49" ht="15" customHeight="1">
      <c r="A1076" s="12"/>
      <c r="B1076" s="12"/>
      <c r="C1076" s="12"/>
      <c r="D1076" s="12"/>
      <c r="E1076" s="12"/>
      <c r="F1076" s="12"/>
      <c r="G1076" s="12"/>
      <c r="H1076" s="12" t="e">
        <f t="shared" si="16"/>
        <v>#N/A</v>
      </c>
      <c r="I1076" s="12" t="e">
        <f>VLOOKUP(CONCATENATE(N1076,T1076),Simulador!$H$26:$H$33,1,FALSE)</f>
        <v>#N/A</v>
      </c>
      <c r="J1076" s="12" t="e">
        <f t="shared" si="17"/>
        <v>#N/A</v>
      </c>
      <c r="K1076" s="13" t="e">
        <f t="shared" si="18"/>
        <v>#N/A</v>
      </c>
      <c r="L1076" s="12" t="e">
        <f t="shared" si="19"/>
        <v>#N/A</v>
      </c>
      <c r="M1076" s="14" t="s">
        <v>31</v>
      </c>
      <c r="N1076" s="3" t="s">
        <v>127</v>
      </c>
      <c r="O1076" s="20" t="str">
        <f>VLOOKUP(CONCATENATE($M1076,$N1076),Curriculos!$A$2:$J$332,4,FALSE)</f>
        <v>INTRODUÇÃO À ECONOMIA</v>
      </c>
      <c r="P1076" s="21" t="str">
        <f>VLOOKUP(CONCATENATE($M1076,$N1076),Curriculos!$A$2:$J$332,5,FALSE)</f>
        <v>OB</v>
      </c>
      <c r="Q1076" s="21" t="str">
        <f>VLOOKUP($N1076,Oferta!$D$2:$P$100,5,FALSE)</f>
        <v>T</v>
      </c>
      <c r="R1076" s="21">
        <f>VLOOKUP(CONCATENATE($M1076,$N1076),Curriculos!$A$2:$J$332,8,FALSE)</f>
        <v>90</v>
      </c>
      <c r="S1076" s="5"/>
      <c r="T1076" s="22" t="s">
        <v>29</v>
      </c>
      <c r="U1076" s="21" t="str">
        <f>VLOOKUP(CONCATENATE($M1076,$N1076),Curriculos!$A$2:$J$332,10,FALSE)</f>
        <v>DCEC</v>
      </c>
      <c r="V1076" s="20" t="e">
        <f>VLOOKUP(CONCATENATE($M1076,$N1076,$T1076),Oferta!$B$2:$R$360,17,FALSE)</f>
        <v>#N/A</v>
      </c>
      <c r="W1076" s="20" t="e">
        <f>VLOOKUP(CONCATENATE($M1076,$N1076,$T1076),Oferta!$B$2:$Q$360,12,FALSE)</f>
        <v>#N/A</v>
      </c>
      <c r="X1076" s="22">
        <v>1</v>
      </c>
      <c r="Y1076" s="23" t="e">
        <f>VLOOKUP(CONCATENATE($W1076,$X1076),Mtz_Horarios!$E$2:$H$92,2,FALSE)</f>
        <v>#N/A</v>
      </c>
      <c r="Z1076" s="23" t="e">
        <f>VLOOKUP(CONCATENATE($W1076,$X1076),Mtz_Horarios!$E$2:$H$92,3,FALSE)</f>
        <v>#N/A</v>
      </c>
      <c r="AA1076" s="24" t="e">
        <f>VLOOKUP(CONCATENATE($W1076,$X1076),Mtz_Horarios!$E$2:$H$92,4,FALSE)</f>
        <v>#N/A</v>
      </c>
      <c r="AB1076" s="20" t="e">
        <f>VLOOKUP(CONCATENATE($M1076,$N1076,$T1076),Oferta!$B$2:$Q$360,16,FALSE)</f>
        <v>#N/A</v>
      </c>
      <c r="AC1076" s="20" t="e">
        <f>VLOOKUP(CONCATENATE($M1076,$N1076,$T1076),Oferta!$B$2:$Q$360,15,FALSE)</f>
        <v>#N/A</v>
      </c>
      <c r="AI1076" s="5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12"/>
      <c r="AW1076" s="12"/>
    </row>
    <row r="1077" spans="1:49" ht="15" customHeight="1">
      <c r="A1077" s="12"/>
      <c r="B1077" s="12"/>
      <c r="C1077" s="12"/>
      <c r="D1077" s="12"/>
      <c r="E1077" s="12"/>
      <c r="F1077" s="12"/>
      <c r="G1077" s="12"/>
      <c r="H1077" s="12" t="e">
        <f t="shared" si="16"/>
        <v>#N/A</v>
      </c>
      <c r="I1077" s="12" t="e">
        <f>VLOOKUP(CONCATENATE(N1077,T1077),Simulador!$H$26:$H$33,1,FALSE)</f>
        <v>#N/A</v>
      </c>
      <c r="J1077" s="12" t="e">
        <f t="shared" si="17"/>
        <v>#N/A</v>
      </c>
      <c r="K1077" s="13" t="e">
        <f t="shared" si="18"/>
        <v>#N/A</v>
      </c>
      <c r="L1077" s="12" t="e">
        <f t="shared" si="19"/>
        <v>#N/A</v>
      </c>
      <c r="M1077" s="14" t="s">
        <v>31</v>
      </c>
      <c r="N1077" s="3" t="s">
        <v>127</v>
      </c>
      <c r="O1077" s="20" t="str">
        <f>VLOOKUP(CONCATENATE($M1077,$N1077),Curriculos!$A$2:$J$332,4,FALSE)</f>
        <v>INTRODUÇÃO À ECONOMIA</v>
      </c>
      <c r="P1077" s="21" t="str">
        <f>VLOOKUP(CONCATENATE($M1077,$N1077),Curriculos!$A$2:$J$332,5,FALSE)</f>
        <v>OB</v>
      </c>
      <c r="Q1077" s="21" t="str">
        <f>VLOOKUP($N1077,Oferta!$D$2:$P$100,5,FALSE)</f>
        <v>T</v>
      </c>
      <c r="R1077" s="21">
        <f>VLOOKUP(CONCATENATE($M1077,$N1077),Curriculos!$A$2:$J$332,8,FALSE)</f>
        <v>90</v>
      </c>
      <c r="S1077" s="5"/>
      <c r="T1077" s="22" t="s">
        <v>29</v>
      </c>
      <c r="U1077" s="21" t="str">
        <f>VLOOKUP(CONCATENATE($M1077,$N1077),Curriculos!$A$2:$J$332,10,FALSE)</f>
        <v>DCEC</v>
      </c>
      <c r="V1077" s="20" t="e">
        <f>VLOOKUP(CONCATENATE($M1077,$N1077,$T1077),Oferta!$B$2:$R$360,17,FALSE)</f>
        <v>#N/A</v>
      </c>
      <c r="W1077" s="20" t="e">
        <f>VLOOKUP(CONCATENATE($M1077,$N1077,$T1077),Oferta!$B$2:$Q$360,12,FALSE)</f>
        <v>#N/A</v>
      </c>
      <c r="X1077" s="22">
        <v>2</v>
      </c>
      <c r="Y1077" s="23" t="e">
        <f>VLOOKUP(CONCATENATE($W1077,$X1077),Mtz_Horarios!$E$2:$H$92,2,FALSE)</f>
        <v>#N/A</v>
      </c>
      <c r="Z1077" s="23" t="e">
        <f>VLOOKUP(CONCATENATE($W1077,$X1077),Mtz_Horarios!$E$2:$H$92,3,FALSE)</f>
        <v>#N/A</v>
      </c>
      <c r="AA1077" s="24" t="e">
        <f>VLOOKUP(CONCATENATE($W1077,$X1077),Mtz_Horarios!$E$2:$H$92,4,FALSE)</f>
        <v>#N/A</v>
      </c>
      <c r="AB1077" s="20" t="e">
        <f>VLOOKUP(CONCATENATE($M1077,$N1077,$T1077),Oferta!$B$2:$Q$360,16,FALSE)</f>
        <v>#N/A</v>
      </c>
      <c r="AC1077" s="20" t="e">
        <f>VLOOKUP(CONCATENATE($M1077,$N1077,$T1077),Oferta!$B$2:$Q$360,15,FALSE)</f>
        <v>#N/A</v>
      </c>
      <c r="AI1077" s="5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12"/>
      <c r="AW1077" s="12"/>
    </row>
    <row r="1078" spans="1:49" ht="15" customHeight="1">
      <c r="A1078" s="12"/>
      <c r="B1078" s="12"/>
      <c r="C1078" s="12"/>
      <c r="D1078" s="12"/>
      <c r="E1078" s="12"/>
      <c r="F1078" s="12"/>
      <c r="G1078" s="12"/>
      <c r="H1078" s="12" t="e">
        <f t="shared" si="16"/>
        <v>#N/A</v>
      </c>
      <c r="I1078" s="12" t="e">
        <f>VLOOKUP(CONCATENATE(N1078,T1078),Simulador!$H$26:$H$33,1,FALSE)</f>
        <v>#N/A</v>
      </c>
      <c r="J1078" s="12" t="e">
        <f t="shared" si="17"/>
        <v>#N/A</v>
      </c>
      <c r="K1078" s="13" t="e">
        <f t="shared" si="18"/>
        <v>#N/A</v>
      </c>
      <c r="L1078" s="12" t="e">
        <f t="shared" si="19"/>
        <v>#N/A</v>
      </c>
      <c r="M1078" s="14" t="s">
        <v>31</v>
      </c>
      <c r="N1078" s="3" t="s">
        <v>127</v>
      </c>
      <c r="O1078" s="20" t="str">
        <f>VLOOKUP(CONCATENATE($M1078,$N1078),Curriculos!$A$2:$J$332,4,FALSE)</f>
        <v>INTRODUÇÃO À ECONOMIA</v>
      </c>
      <c r="P1078" s="21" t="str">
        <f>VLOOKUP(CONCATENATE($M1078,$N1078),Curriculos!$A$2:$J$332,5,FALSE)</f>
        <v>OB</v>
      </c>
      <c r="Q1078" s="21" t="str">
        <f>VLOOKUP($N1078,Oferta!$D$2:$P$100,5,FALSE)</f>
        <v>T</v>
      </c>
      <c r="R1078" s="21">
        <f>VLOOKUP(CONCATENATE($M1078,$N1078),Curriculos!$A$2:$J$332,8,FALSE)</f>
        <v>90</v>
      </c>
      <c r="S1078" s="5"/>
      <c r="T1078" s="22" t="s">
        <v>29</v>
      </c>
      <c r="U1078" s="21" t="str">
        <f>VLOOKUP(CONCATENATE($M1078,$N1078),Curriculos!$A$2:$J$332,10,FALSE)</f>
        <v>DCEC</v>
      </c>
      <c r="V1078" s="20" t="e">
        <f>VLOOKUP(CONCATENATE($M1078,$N1078,$T1078),Oferta!$B$2:$R$360,17,FALSE)</f>
        <v>#N/A</v>
      </c>
      <c r="W1078" s="20" t="e">
        <f>VLOOKUP(CONCATENATE($M1078,$N1078,$T1078),Oferta!$B$2:$Q$360,12,FALSE)</f>
        <v>#N/A</v>
      </c>
      <c r="X1078" s="22">
        <v>3</v>
      </c>
      <c r="Y1078" s="23" t="e">
        <f>VLOOKUP(CONCATENATE($W1078,$X1078),Mtz_Horarios!$E$2:$H$92,2,FALSE)</f>
        <v>#N/A</v>
      </c>
      <c r="Z1078" s="23" t="e">
        <f>VLOOKUP(CONCATENATE($W1078,$X1078),Mtz_Horarios!$E$2:$H$92,3,FALSE)</f>
        <v>#N/A</v>
      </c>
      <c r="AA1078" s="24" t="e">
        <f>VLOOKUP(CONCATENATE($W1078,$X1078),Mtz_Horarios!$E$2:$H$92,4,FALSE)</f>
        <v>#N/A</v>
      </c>
      <c r="AB1078" s="20" t="e">
        <f>VLOOKUP(CONCATENATE($M1078,$N1078,$T1078),Oferta!$B$2:$Q$360,16,FALSE)</f>
        <v>#N/A</v>
      </c>
      <c r="AC1078" s="20" t="e">
        <f>VLOOKUP(CONCATENATE($M1078,$N1078,$T1078),Oferta!$B$2:$Q$360,15,FALSE)</f>
        <v>#N/A</v>
      </c>
      <c r="AI1078" s="5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12"/>
      <c r="AW1078" s="12"/>
    </row>
    <row r="1079" spans="1:49" ht="15" customHeight="1">
      <c r="A1079" s="12"/>
      <c r="B1079" s="12"/>
      <c r="C1079" s="12"/>
      <c r="D1079" s="12"/>
      <c r="E1079" s="12"/>
      <c r="F1079" s="12"/>
      <c r="G1079" s="12"/>
      <c r="H1079" s="12" t="e">
        <f t="shared" si="16"/>
        <v>#N/A</v>
      </c>
      <c r="I1079" s="12" t="e">
        <f>VLOOKUP(CONCATENATE(N1079,T1079),Simulador!$H$26:$H$33,1,FALSE)</f>
        <v>#N/A</v>
      </c>
      <c r="J1079" s="12" t="e">
        <f t="shared" si="17"/>
        <v>#N/A</v>
      </c>
      <c r="K1079" s="13" t="e">
        <f t="shared" si="18"/>
        <v>#N/A</v>
      </c>
      <c r="L1079" s="12" t="e">
        <f t="shared" si="19"/>
        <v>#N/A</v>
      </c>
      <c r="M1079" s="14" t="s">
        <v>31</v>
      </c>
      <c r="N1079" s="3" t="s">
        <v>127</v>
      </c>
      <c r="O1079" s="20" t="str">
        <f>VLOOKUP(CONCATENATE($M1079,$N1079),Curriculos!$A$2:$J$332,4,FALSE)</f>
        <v>INTRODUÇÃO À ECONOMIA</v>
      </c>
      <c r="P1079" s="21" t="str">
        <f>VLOOKUP(CONCATENATE($M1079,$N1079),Curriculos!$A$2:$J$332,5,FALSE)</f>
        <v>OB</v>
      </c>
      <c r="Q1079" s="21" t="str">
        <f>VLOOKUP($N1079,Oferta!$D$2:$P$100,5,FALSE)</f>
        <v>T</v>
      </c>
      <c r="R1079" s="21">
        <f>VLOOKUP(CONCATENATE($M1079,$N1079),Curriculos!$A$2:$J$332,8,FALSE)</f>
        <v>90</v>
      </c>
      <c r="S1079" s="5"/>
      <c r="T1079" s="22" t="s">
        <v>29</v>
      </c>
      <c r="U1079" s="21" t="str">
        <f>VLOOKUP(CONCATENATE($M1079,$N1079),Curriculos!$A$2:$J$332,10,FALSE)</f>
        <v>DCEC</v>
      </c>
      <c r="V1079" s="20" t="e">
        <f>VLOOKUP(CONCATENATE($M1079,$N1079,$T1079),Oferta!$B$2:$R$360,17,FALSE)</f>
        <v>#N/A</v>
      </c>
      <c r="W1079" s="20" t="e">
        <f>VLOOKUP(CONCATENATE($M1079,$N1079,$T1079),Oferta!$B$2:$Q$360,12,FALSE)</f>
        <v>#N/A</v>
      </c>
      <c r="X1079" s="22">
        <v>4</v>
      </c>
      <c r="Y1079" s="23" t="e">
        <f>VLOOKUP(CONCATENATE($W1079,$X1079),Mtz_Horarios!$E$2:$H$92,2,FALSE)</f>
        <v>#N/A</v>
      </c>
      <c r="Z1079" s="23" t="e">
        <f>VLOOKUP(CONCATENATE($W1079,$X1079),Mtz_Horarios!$E$2:$H$92,3,FALSE)</f>
        <v>#N/A</v>
      </c>
      <c r="AA1079" s="24" t="e">
        <f>VLOOKUP(CONCATENATE($W1079,$X1079),Mtz_Horarios!$E$2:$H$92,4,FALSE)</f>
        <v>#N/A</v>
      </c>
      <c r="AB1079" s="20" t="e">
        <f>VLOOKUP(CONCATENATE($M1079,$N1079,$T1079),Oferta!$B$2:$Q$360,16,FALSE)</f>
        <v>#N/A</v>
      </c>
      <c r="AC1079" s="20" t="e">
        <f>VLOOKUP(CONCATENATE($M1079,$N1079,$T1079),Oferta!$B$2:$Q$360,15,FALSE)</f>
        <v>#N/A</v>
      </c>
      <c r="AI1079" s="5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12"/>
      <c r="AW1079" s="12"/>
    </row>
    <row r="1080" spans="1:49" ht="15" customHeight="1">
      <c r="A1080" s="12"/>
      <c r="B1080" s="12"/>
      <c r="C1080" s="12"/>
      <c r="D1080" s="12"/>
      <c r="E1080" s="12"/>
      <c r="F1080" s="12"/>
      <c r="G1080" s="12"/>
      <c r="H1080" s="12" t="e">
        <f t="shared" si="16"/>
        <v>#N/A</v>
      </c>
      <c r="I1080" s="12" t="e">
        <f>VLOOKUP(CONCATENATE(N1080,T1080),Simulador!$H$26:$H$33,1,FALSE)</f>
        <v>#N/A</v>
      </c>
      <c r="J1080" s="12" t="e">
        <f t="shared" si="17"/>
        <v>#N/A</v>
      </c>
      <c r="K1080" s="13" t="e">
        <f t="shared" si="18"/>
        <v>#N/A</v>
      </c>
      <c r="L1080" s="12" t="e">
        <f t="shared" si="19"/>
        <v>#N/A</v>
      </c>
      <c r="M1080" s="14" t="s">
        <v>31</v>
      </c>
      <c r="N1080" s="3" t="s">
        <v>127</v>
      </c>
      <c r="O1080" s="20" t="str">
        <f>VLOOKUP(CONCATENATE($M1080,$N1080),Curriculos!$A$2:$J$332,4,FALSE)</f>
        <v>INTRODUÇÃO À ECONOMIA</v>
      </c>
      <c r="P1080" s="21" t="str">
        <f>VLOOKUP(CONCATENATE($M1080,$N1080),Curriculos!$A$2:$J$332,5,FALSE)</f>
        <v>OB</v>
      </c>
      <c r="Q1080" s="21" t="str">
        <f>VLOOKUP($N1080,Oferta!$D$2:$P$100,5,FALSE)</f>
        <v>T</v>
      </c>
      <c r="R1080" s="21">
        <f>VLOOKUP(CONCATENATE($M1080,$N1080),Curriculos!$A$2:$J$332,8,FALSE)</f>
        <v>90</v>
      </c>
      <c r="S1080" s="5"/>
      <c r="T1080" s="22" t="s">
        <v>29</v>
      </c>
      <c r="U1080" s="21" t="str">
        <f>VLOOKUP(CONCATENATE($M1080,$N1080),Curriculos!$A$2:$J$332,10,FALSE)</f>
        <v>DCEC</v>
      </c>
      <c r="V1080" s="20" t="e">
        <f>VLOOKUP(CONCATENATE($M1080,$N1080,$T1080),Oferta!$B$2:$R$360,17,FALSE)</f>
        <v>#N/A</v>
      </c>
      <c r="W1080" s="20" t="e">
        <f>VLOOKUP(CONCATENATE($M1080,$N1080,$T1080),Oferta!$B$2:$Q$360,12,FALSE)</f>
        <v>#N/A</v>
      </c>
      <c r="X1080" s="22">
        <v>5</v>
      </c>
      <c r="Y1080" s="23" t="e">
        <f>VLOOKUP(CONCATENATE($W1080,$X1080),Mtz_Horarios!$E$2:$H$92,2,FALSE)</f>
        <v>#N/A</v>
      </c>
      <c r="Z1080" s="23" t="e">
        <f>VLOOKUP(CONCATENATE($W1080,$X1080),Mtz_Horarios!$E$2:$H$92,3,FALSE)</f>
        <v>#N/A</v>
      </c>
      <c r="AA1080" s="24" t="e">
        <f>VLOOKUP(CONCATENATE($W1080,$X1080),Mtz_Horarios!$E$2:$H$92,4,FALSE)</f>
        <v>#N/A</v>
      </c>
      <c r="AB1080" s="20" t="e">
        <f>VLOOKUP(CONCATENATE($M1080,$N1080,$T1080),Oferta!$B$2:$Q$360,16,FALSE)</f>
        <v>#N/A</v>
      </c>
      <c r="AC1080" s="20" t="e">
        <f>VLOOKUP(CONCATENATE($M1080,$N1080,$T1080),Oferta!$B$2:$Q$360,15,FALSE)</f>
        <v>#N/A</v>
      </c>
      <c r="AI1080" s="5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12"/>
      <c r="AW1080" s="12"/>
    </row>
    <row r="1081" spans="1:49" ht="15" customHeight="1">
      <c r="A1081" s="12"/>
      <c r="B1081" s="12"/>
      <c r="C1081" s="12"/>
      <c r="D1081" s="12"/>
      <c r="E1081" s="12"/>
      <c r="F1081" s="12"/>
      <c r="G1081" s="12"/>
      <c r="H1081" s="12" t="e">
        <f t="shared" si="16"/>
        <v>#N/A</v>
      </c>
      <c r="I1081" s="12" t="e">
        <f>VLOOKUP(CONCATENATE(N1081,T1081),Simulador!$H$26:$H$33,1,FALSE)</f>
        <v>#N/A</v>
      </c>
      <c r="J1081" s="12" t="e">
        <f t="shared" si="17"/>
        <v>#N/A</v>
      </c>
      <c r="K1081" s="13" t="e">
        <f t="shared" si="18"/>
        <v>#N/A</v>
      </c>
      <c r="L1081" s="12" t="e">
        <f t="shared" si="19"/>
        <v>#N/A</v>
      </c>
      <c r="M1081" s="14" t="s">
        <v>31</v>
      </c>
      <c r="N1081" s="3" t="s">
        <v>127</v>
      </c>
      <c r="O1081" s="20" t="str">
        <f>VLOOKUP(CONCATENATE($M1081,$N1081),Curriculos!$A$2:$J$332,4,FALSE)</f>
        <v>INTRODUÇÃO À ECONOMIA</v>
      </c>
      <c r="P1081" s="21" t="str">
        <f>VLOOKUP(CONCATENATE($M1081,$N1081),Curriculos!$A$2:$J$332,5,FALSE)</f>
        <v>OB</v>
      </c>
      <c r="Q1081" s="21" t="str">
        <f>VLOOKUP($N1081,Oferta!$D$2:$P$100,5,FALSE)</f>
        <v>T</v>
      </c>
      <c r="R1081" s="21">
        <f>VLOOKUP(CONCATENATE($M1081,$N1081),Curriculos!$A$2:$J$332,8,FALSE)</f>
        <v>90</v>
      </c>
      <c r="S1081" s="5"/>
      <c r="T1081" s="22" t="s">
        <v>29</v>
      </c>
      <c r="U1081" s="21" t="str">
        <f>VLOOKUP(CONCATENATE($M1081,$N1081),Curriculos!$A$2:$J$332,10,FALSE)</f>
        <v>DCEC</v>
      </c>
      <c r="V1081" s="20" t="e">
        <f>VLOOKUP(CONCATENATE($M1081,$N1081,$T1081),Oferta!$B$2:$R$360,17,FALSE)</f>
        <v>#N/A</v>
      </c>
      <c r="W1081" s="20" t="e">
        <f>VLOOKUP(CONCATENATE($M1081,$N1081,$T1081),Oferta!$B$2:$Q$360,12,FALSE)</f>
        <v>#N/A</v>
      </c>
      <c r="X1081" s="22">
        <v>6</v>
      </c>
      <c r="Y1081" s="23" t="e">
        <f>VLOOKUP(CONCATENATE($W1081,$X1081),Mtz_Horarios!$E$2:$H$92,2,FALSE)</f>
        <v>#N/A</v>
      </c>
      <c r="Z1081" s="23" t="e">
        <f>VLOOKUP(CONCATENATE($W1081,$X1081),Mtz_Horarios!$E$2:$H$92,3,FALSE)</f>
        <v>#N/A</v>
      </c>
      <c r="AA1081" s="24" t="e">
        <f>VLOOKUP(CONCATENATE($W1081,$X1081),Mtz_Horarios!$E$2:$H$92,4,FALSE)</f>
        <v>#N/A</v>
      </c>
      <c r="AB1081" s="20" t="e">
        <f>VLOOKUP(CONCATENATE($M1081,$N1081,$T1081),Oferta!$B$2:$Q$360,16,FALSE)</f>
        <v>#N/A</v>
      </c>
      <c r="AC1081" s="20" t="e">
        <f>VLOOKUP(CONCATENATE($M1081,$N1081,$T1081),Oferta!$B$2:$Q$360,15,FALSE)</f>
        <v>#N/A</v>
      </c>
      <c r="AI1081" s="5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12"/>
      <c r="AW1081" s="12"/>
    </row>
    <row r="1082" spans="1:49" ht="15" customHeight="1">
      <c r="A1082" s="12"/>
      <c r="B1082" s="12"/>
      <c r="C1082" s="12"/>
      <c r="D1082" s="12"/>
      <c r="E1082" s="12"/>
      <c r="F1082" s="12"/>
      <c r="G1082" s="12"/>
      <c r="H1082" s="12" t="str">
        <f t="shared" si="16"/>
        <v>T02ECONOMIA BRASILEIRA E CONTEMPORÂNEA I</v>
      </c>
      <c r="I1082" s="12" t="e">
        <f>VLOOKUP(CONCATENATE(N1082,T1082),Simulador!$H$26:$H$33,1,FALSE)</f>
        <v>#N/A</v>
      </c>
      <c r="J1082" s="12" t="e">
        <f t="shared" si="17"/>
        <v>#N/A</v>
      </c>
      <c r="K1082" s="13" t="str">
        <f t="shared" si="18"/>
        <v>Quarta0,3125Zilney Matos de Almeida</v>
      </c>
      <c r="L1082" s="12" t="str">
        <f t="shared" si="19"/>
        <v>3º Semestre - T02MatutinoQuarta0,3125</v>
      </c>
      <c r="M1082" s="14" t="s">
        <v>25</v>
      </c>
      <c r="N1082" s="3" t="s">
        <v>41</v>
      </c>
      <c r="O1082" s="20" t="str">
        <f>VLOOKUP(CONCATENATE($M1082,$N1082),Curriculos!$A$2:$J$332,4,FALSE)</f>
        <v>ECONOMIA BRASILEIRA E CONTEMPORÂNEA I</v>
      </c>
      <c r="P1082" s="21" t="str">
        <f>VLOOKUP(CONCATENATE($M1082,$N1082),Curriculos!$A$2:$J$332,5,FALSE)</f>
        <v>OB</v>
      </c>
      <c r="Q1082" s="21" t="str">
        <f>VLOOKUP($N1082,Oferta!$D$2:$P$100,5,FALSE)</f>
        <v>T</v>
      </c>
      <c r="R1082" s="21">
        <f>VLOOKUP(CONCATENATE($M1082,$N1082),Curriculos!$A$2:$J$332,8,FALSE)</f>
        <v>60</v>
      </c>
      <c r="S1082" s="5" t="s">
        <v>33</v>
      </c>
      <c r="T1082" s="22" t="s">
        <v>29</v>
      </c>
      <c r="U1082" s="21" t="str">
        <f>VLOOKUP(CONCATENATE($M1082,$N1082),Curriculos!$A$2:$J$332,10,FALSE)</f>
        <v>DCEC</v>
      </c>
      <c r="V1082" s="20" t="str">
        <f>VLOOKUP(CONCATENATE($M1082,$N1082,$T1082),Oferta!$B$2:$R$360,17,FALSE)</f>
        <v>3º Semestre - T02</v>
      </c>
      <c r="W1082" s="20" t="str">
        <f>VLOOKUP(CONCATENATE($M1082,$N1082,$T1082),Oferta!$B$2:$Q$360,12,FALSE)</f>
        <v>AM</v>
      </c>
      <c r="X1082" s="22">
        <v>1</v>
      </c>
      <c r="Y1082" s="23">
        <f>VLOOKUP(CONCATENATE($W1082,$X1082),Mtz_Horarios!$E$2:$H$92,2,FALSE)</f>
        <v>0.3125</v>
      </c>
      <c r="Z1082" s="23" t="str">
        <f>VLOOKUP(CONCATENATE($W1082,$X1082),Mtz_Horarios!$E$2:$H$92,3,FALSE)</f>
        <v>Quarta</v>
      </c>
      <c r="AA1082" s="24" t="str">
        <f>VLOOKUP(CONCATENATE($W1082,$X1082),Mtz_Horarios!$E$2:$H$92,4,FALSE)</f>
        <v>Matutino</v>
      </c>
      <c r="AB1082" s="20">
        <f>VLOOKUP(CONCATENATE($M1082,$N1082,$T1082),Oferta!$B$2:$Q$360,16,FALSE)</f>
        <v>1103</v>
      </c>
      <c r="AC1082" s="20" t="str">
        <f>VLOOKUP(CONCATENATE($M1082,$N1082,$T1082),Oferta!$B$2:$Q$360,15,FALSE)</f>
        <v>Zilney Matos de Almeida</v>
      </c>
      <c r="AI1082" s="5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12"/>
      <c r="AW1082" s="12"/>
    </row>
    <row r="1083" spans="1:49" ht="15" customHeight="1">
      <c r="A1083" s="12"/>
      <c r="B1083" s="12"/>
      <c r="C1083" s="12"/>
      <c r="D1083" s="12"/>
      <c r="E1083" s="12"/>
      <c r="F1083" s="12"/>
      <c r="G1083" s="12"/>
      <c r="H1083" s="12" t="str">
        <f t="shared" si="16"/>
        <v>T02ECONOMIA BRASILEIRA E CONTEMPORÂNEA I</v>
      </c>
      <c r="I1083" s="12" t="e">
        <f>VLOOKUP(CONCATENATE(N1083,T1083),Simulador!$H$26:$H$33,1,FALSE)</f>
        <v>#N/A</v>
      </c>
      <c r="J1083" s="12" t="e">
        <f t="shared" si="17"/>
        <v>#N/A</v>
      </c>
      <c r="K1083" s="13" t="str">
        <f t="shared" si="18"/>
        <v>Quarta0,347222222222222Zilney Matos de Almeida</v>
      </c>
      <c r="L1083" s="12" t="str">
        <f t="shared" si="19"/>
        <v>3º Semestre - T02MatutinoQuarta0,347222222222222</v>
      </c>
      <c r="M1083" s="14" t="s">
        <v>25</v>
      </c>
      <c r="N1083" s="3" t="s">
        <v>41</v>
      </c>
      <c r="O1083" s="20" t="str">
        <f>VLOOKUP(CONCATENATE($M1083,$N1083),Curriculos!$A$2:$J$332,4,FALSE)</f>
        <v>ECONOMIA BRASILEIRA E CONTEMPORÂNEA I</v>
      </c>
      <c r="P1083" s="21" t="str">
        <f>VLOOKUP(CONCATENATE($M1083,$N1083),Curriculos!$A$2:$J$332,5,FALSE)</f>
        <v>OB</v>
      </c>
      <c r="Q1083" s="21" t="str">
        <f>VLOOKUP($N1083,Oferta!$D$2:$P$100,5,FALSE)</f>
        <v>T</v>
      </c>
      <c r="R1083" s="21">
        <f>VLOOKUP(CONCATENATE($M1083,$N1083),Curriculos!$A$2:$J$332,8,FALSE)</f>
        <v>60</v>
      </c>
      <c r="S1083" s="5" t="s">
        <v>33</v>
      </c>
      <c r="T1083" s="22" t="s">
        <v>29</v>
      </c>
      <c r="U1083" s="21" t="str">
        <f>VLOOKUP(CONCATENATE($M1083,$N1083),Curriculos!$A$2:$J$332,10,FALSE)</f>
        <v>DCEC</v>
      </c>
      <c r="V1083" s="20" t="str">
        <f>VLOOKUP(CONCATENATE($M1083,$N1083,$T1083),Oferta!$B$2:$R$360,17,FALSE)</f>
        <v>3º Semestre - T02</v>
      </c>
      <c r="W1083" s="20" t="str">
        <f>VLOOKUP(CONCATENATE($M1083,$N1083,$T1083),Oferta!$B$2:$Q$360,12,FALSE)</f>
        <v>AM</v>
      </c>
      <c r="X1083" s="22">
        <v>2</v>
      </c>
      <c r="Y1083" s="23">
        <f>VLOOKUP(CONCATENATE($W1083,$X1083),Mtz_Horarios!$E$2:$H$92,2,FALSE)</f>
        <v>0.34722222222222221</v>
      </c>
      <c r="Z1083" s="23" t="str">
        <f>VLOOKUP(CONCATENATE($W1083,$X1083),Mtz_Horarios!$E$2:$H$92,3,FALSE)</f>
        <v>Quarta</v>
      </c>
      <c r="AA1083" s="24" t="str">
        <f>VLOOKUP(CONCATENATE($W1083,$X1083),Mtz_Horarios!$E$2:$H$92,4,FALSE)</f>
        <v>Matutino</v>
      </c>
      <c r="AB1083" s="20">
        <f>VLOOKUP(CONCATENATE($M1083,$N1083,$T1083),Oferta!$B$2:$Q$360,16,FALSE)</f>
        <v>1103</v>
      </c>
      <c r="AC1083" s="20" t="str">
        <f>VLOOKUP(CONCATENATE($M1083,$N1083,$T1083),Oferta!$B$2:$Q$360,15,FALSE)</f>
        <v>Zilney Matos de Almeida</v>
      </c>
      <c r="AI1083" s="5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12"/>
      <c r="AW1083" s="12"/>
    </row>
    <row r="1084" spans="1:49" ht="15" customHeight="1">
      <c r="A1084" s="12"/>
      <c r="B1084" s="12"/>
      <c r="C1084" s="12"/>
      <c r="D1084" s="12"/>
      <c r="E1084" s="12"/>
      <c r="F1084" s="12"/>
      <c r="G1084" s="12"/>
      <c r="H1084" s="12" t="str">
        <f t="shared" si="16"/>
        <v>T02ECONOMIA BRASILEIRA E CONTEMPORÂNEA I</v>
      </c>
      <c r="I1084" s="12" t="e">
        <f>VLOOKUP(CONCATENATE(N1084,T1084),Simulador!$H$26:$H$33,1,FALSE)</f>
        <v>#N/A</v>
      </c>
      <c r="J1084" s="12" t="e">
        <f t="shared" si="17"/>
        <v>#N/A</v>
      </c>
      <c r="K1084" s="13" t="str">
        <f t="shared" si="18"/>
        <v>Terça0,381944444444444Zilney Matos de Almeida</v>
      </c>
      <c r="L1084" s="12" t="str">
        <f t="shared" si="19"/>
        <v>3º Semestre - T02MatutinoTerça0,381944444444444</v>
      </c>
      <c r="M1084" s="14" t="s">
        <v>25</v>
      </c>
      <c r="N1084" s="3" t="s">
        <v>41</v>
      </c>
      <c r="O1084" s="20" t="str">
        <f>VLOOKUP(CONCATENATE($M1084,$N1084),Curriculos!$A$2:$J$332,4,FALSE)</f>
        <v>ECONOMIA BRASILEIRA E CONTEMPORÂNEA I</v>
      </c>
      <c r="P1084" s="21" t="str">
        <f>VLOOKUP(CONCATENATE($M1084,$N1084),Curriculos!$A$2:$J$332,5,FALSE)</f>
        <v>OB</v>
      </c>
      <c r="Q1084" s="21" t="str">
        <f>VLOOKUP($N1084,Oferta!$D$2:$P$100,5,FALSE)</f>
        <v>T</v>
      </c>
      <c r="R1084" s="21">
        <f>VLOOKUP(CONCATENATE($M1084,$N1084),Curriculos!$A$2:$J$332,8,FALSE)</f>
        <v>60</v>
      </c>
      <c r="S1084" s="5" t="s">
        <v>33</v>
      </c>
      <c r="T1084" s="22" t="s">
        <v>29</v>
      </c>
      <c r="U1084" s="21" t="str">
        <f>VLOOKUP(CONCATENATE($M1084,$N1084),Curriculos!$A$2:$J$332,10,FALSE)</f>
        <v>DCEC</v>
      </c>
      <c r="V1084" s="20" t="str">
        <f>VLOOKUP(CONCATENATE($M1084,$N1084,$T1084),Oferta!$B$2:$R$360,17,FALSE)</f>
        <v>3º Semestre - T02</v>
      </c>
      <c r="W1084" s="20" t="str">
        <f>VLOOKUP(CONCATENATE($M1084,$N1084,$T1084),Oferta!$B$2:$Q$360,12,FALSE)</f>
        <v>AM</v>
      </c>
      <c r="X1084" s="22">
        <v>3</v>
      </c>
      <c r="Y1084" s="23">
        <f>VLOOKUP(CONCATENATE($W1084,$X1084),Mtz_Horarios!$E$2:$H$92,2,FALSE)</f>
        <v>0.38194444444444442</v>
      </c>
      <c r="Z1084" s="23" t="str">
        <f>VLOOKUP(CONCATENATE($W1084,$X1084),Mtz_Horarios!$E$2:$H$92,3,FALSE)</f>
        <v>Terça</v>
      </c>
      <c r="AA1084" s="24" t="str">
        <f>VLOOKUP(CONCATENATE($W1084,$X1084),Mtz_Horarios!$E$2:$H$92,4,FALSE)</f>
        <v>Matutino</v>
      </c>
      <c r="AB1084" s="20">
        <f>VLOOKUP(CONCATENATE($M1084,$N1084,$T1084),Oferta!$B$2:$Q$360,16,FALSE)</f>
        <v>1103</v>
      </c>
      <c r="AC1084" s="20" t="str">
        <f>VLOOKUP(CONCATENATE($M1084,$N1084,$T1084),Oferta!$B$2:$Q$360,15,FALSE)</f>
        <v>Zilney Matos de Almeida</v>
      </c>
      <c r="AI1084" s="5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12"/>
      <c r="AW1084" s="12"/>
    </row>
    <row r="1085" spans="1:49" ht="15" customHeight="1">
      <c r="A1085" s="12"/>
      <c r="B1085" s="12"/>
      <c r="C1085" s="12"/>
      <c r="D1085" s="12"/>
      <c r="E1085" s="12"/>
      <c r="F1085" s="12"/>
      <c r="G1085" s="12"/>
      <c r="H1085" s="12" t="str">
        <f t="shared" si="16"/>
        <v>T02ECONOMIA BRASILEIRA E CONTEMPORÂNEA I</v>
      </c>
      <c r="I1085" s="12" t="e">
        <f>VLOOKUP(CONCATENATE(N1085,T1085),Simulador!$H$26:$H$33,1,FALSE)</f>
        <v>#N/A</v>
      </c>
      <c r="J1085" s="12" t="e">
        <f t="shared" si="17"/>
        <v>#N/A</v>
      </c>
      <c r="K1085" s="13" t="str">
        <f t="shared" si="18"/>
        <v>Terça0,416666666666667Zilney Matos de Almeida</v>
      </c>
      <c r="L1085" s="12" t="str">
        <f t="shared" si="19"/>
        <v>3º Semestre - T02MatutinoTerça0,416666666666667</v>
      </c>
      <c r="M1085" s="14" t="s">
        <v>25</v>
      </c>
      <c r="N1085" s="3" t="s">
        <v>41</v>
      </c>
      <c r="O1085" s="20" t="str">
        <f>VLOOKUP(CONCATENATE($M1085,$N1085),Curriculos!$A$2:$J$332,4,FALSE)</f>
        <v>ECONOMIA BRASILEIRA E CONTEMPORÂNEA I</v>
      </c>
      <c r="P1085" s="21" t="str">
        <f>VLOOKUP(CONCATENATE($M1085,$N1085),Curriculos!$A$2:$J$332,5,FALSE)</f>
        <v>OB</v>
      </c>
      <c r="Q1085" s="21" t="str">
        <f>VLOOKUP($N1085,Oferta!$D$2:$P$100,5,FALSE)</f>
        <v>T</v>
      </c>
      <c r="R1085" s="21">
        <f>VLOOKUP(CONCATENATE($M1085,$N1085),Curriculos!$A$2:$J$332,8,FALSE)</f>
        <v>60</v>
      </c>
      <c r="S1085" s="5" t="s">
        <v>33</v>
      </c>
      <c r="T1085" s="22" t="s">
        <v>29</v>
      </c>
      <c r="U1085" s="21" t="str">
        <f>VLOOKUP(CONCATENATE($M1085,$N1085),Curriculos!$A$2:$J$332,10,FALSE)</f>
        <v>DCEC</v>
      </c>
      <c r="V1085" s="20" t="str">
        <f>VLOOKUP(CONCATENATE($M1085,$N1085,$T1085),Oferta!$B$2:$R$360,17,FALSE)</f>
        <v>3º Semestre - T02</v>
      </c>
      <c r="W1085" s="20" t="str">
        <f>VLOOKUP(CONCATENATE($M1085,$N1085,$T1085),Oferta!$B$2:$Q$360,12,FALSE)</f>
        <v>AM</v>
      </c>
      <c r="X1085" s="22">
        <v>4</v>
      </c>
      <c r="Y1085" s="23">
        <f>VLOOKUP(CONCATENATE($W1085,$X1085),Mtz_Horarios!$E$2:$H$92,2,FALSE)</f>
        <v>0.41666666666666663</v>
      </c>
      <c r="Z1085" s="23" t="str">
        <f>VLOOKUP(CONCATENATE($W1085,$X1085),Mtz_Horarios!$E$2:$H$92,3,FALSE)</f>
        <v>Terça</v>
      </c>
      <c r="AA1085" s="24" t="str">
        <f>VLOOKUP(CONCATENATE($W1085,$X1085),Mtz_Horarios!$E$2:$H$92,4,FALSE)</f>
        <v>Matutino</v>
      </c>
      <c r="AB1085" s="20">
        <f>VLOOKUP(CONCATENATE($M1085,$N1085,$T1085),Oferta!$B$2:$Q$360,16,FALSE)</f>
        <v>1103</v>
      </c>
      <c r="AC1085" s="20" t="str">
        <f>VLOOKUP(CONCATENATE($M1085,$N1085,$T1085),Oferta!$B$2:$Q$360,15,FALSE)</f>
        <v>Zilney Matos de Almeida</v>
      </c>
      <c r="AI1085" s="5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12"/>
      <c r="AW1085" s="12"/>
    </row>
    <row r="1086" spans="1:49" ht="15" customHeight="1">
      <c r="A1086" s="12"/>
      <c r="B1086" s="12"/>
      <c r="C1086" s="12"/>
      <c r="D1086" s="12"/>
      <c r="E1086" s="12"/>
      <c r="F1086" s="12"/>
      <c r="G1086" s="12"/>
      <c r="H1086" s="12" t="str">
        <f t="shared" si="16"/>
        <v>T02HISTÓRIA DO PENSAMENTO ECONÔMICO II</v>
      </c>
      <c r="I1086" s="12" t="e">
        <f>VLOOKUP(CONCATENATE(N1086,T1086),Simulador!$H$26:$H$33,1,FALSE)</f>
        <v>#N/A</v>
      </c>
      <c r="J1086" s="12" t="e">
        <f t="shared" si="17"/>
        <v>#N/A</v>
      </c>
      <c r="K1086" s="13" t="str">
        <f t="shared" si="18"/>
        <v>Quinta0,381944444444444Zilney Matos de Almeida</v>
      </c>
      <c r="L1086" s="12" t="str">
        <f t="shared" si="19"/>
        <v>3º Semestre - T02MatutinoQuinta0,381944444444444</v>
      </c>
      <c r="M1086" s="14" t="s">
        <v>25</v>
      </c>
      <c r="N1086" s="3" t="s">
        <v>124</v>
      </c>
      <c r="O1086" s="20" t="str">
        <f>VLOOKUP(CONCATENATE($M1086,$N1086),Curriculos!$A$2:$J$332,4,FALSE)</f>
        <v>HISTÓRIA DO PENSAMENTO ECONÔMICO II</v>
      </c>
      <c r="P1086" s="21" t="str">
        <f>VLOOKUP(CONCATENATE($M1086,$N1086),Curriculos!$A$2:$J$332,5,FALSE)</f>
        <v>OB</v>
      </c>
      <c r="Q1086" s="21" t="str">
        <f>VLOOKUP($N1086,Oferta!$D$2:$P$100,5,FALSE)</f>
        <v>T</v>
      </c>
      <c r="R1086" s="21">
        <f>VLOOKUP(CONCATENATE($M1086,$N1086),Curriculos!$A$2:$J$332,8,FALSE)</f>
        <v>60</v>
      </c>
      <c r="S1086" s="5"/>
      <c r="T1086" s="22" t="s">
        <v>29</v>
      </c>
      <c r="U1086" s="21" t="str">
        <f>VLOOKUP(CONCATENATE($M1086,$N1086),Curriculos!$A$2:$J$332,10,FALSE)</f>
        <v>DCEC</v>
      </c>
      <c r="V1086" s="20" t="str">
        <f>VLOOKUP(CONCATENATE($M1086,$N1086,$T1086),Oferta!$B$2:$R$360,17,FALSE)</f>
        <v>3º Semestre - T02</v>
      </c>
      <c r="W1086" s="20" t="str">
        <f>VLOOKUP(CONCATENATE($M1086,$N1086,$T1086),Oferta!$B$2:$Q$360,12,FALSE)</f>
        <v>FM</v>
      </c>
      <c r="X1086" s="22">
        <v>1</v>
      </c>
      <c r="Y1086" s="23">
        <f>VLOOKUP(CONCATENATE($W1086,$X1086),Mtz_Horarios!$E$2:$H$92,2,FALSE)</f>
        <v>0.38194444444444442</v>
      </c>
      <c r="Z1086" s="23" t="str">
        <f>VLOOKUP(CONCATENATE($W1086,$X1086),Mtz_Horarios!$E$2:$H$92,3,FALSE)</f>
        <v>Quinta</v>
      </c>
      <c r="AA1086" s="24" t="str">
        <f>VLOOKUP(CONCATENATE($W1086,$X1086),Mtz_Horarios!$E$2:$H$92,4,FALSE)</f>
        <v>Matutino</v>
      </c>
      <c r="AB1086" s="20">
        <f>VLOOKUP(CONCATENATE($M1086,$N1086,$T1086),Oferta!$B$2:$Q$360,16,FALSE)</f>
        <v>1103</v>
      </c>
      <c r="AC1086" s="20" t="str">
        <f>VLOOKUP(CONCATENATE($M1086,$N1086,$T1086),Oferta!$B$2:$Q$360,15,FALSE)</f>
        <v>Zilney Matos de Almeida</v>
      </c>
      <c r="AI1086" s="5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12"/>
      <c r="AW1086" s="12"/>
    </row>
    <row r="1087" spans="1:49" ht="15" customHeight="1">
      <c r="A1087" s="12"/>
      <c r="B1087" s="12"/>
      <c r="C1087" s="12"/>
      <c r="D1087" s="12"/>
      <c r="E1087" s="12"/>
      <c r="F1087" s="12"/>
      <c r="G1087" s="12"/>
      <c r="H1087" s="12" t="str">
        <f t="shared" si="16"/>
        <v>T02HISTÓRIA DO PENSAMENTO ECONÔMICO II</v>
      </c>
      <c r="I1087" s="12" t="e">
        <f>VLOOKUP(CONCATENATE(N1087,T1087),Simulador!$H$26:$H$33,1,FALSE)</f>
        <v>#N/A</v>
      </c>
      <c r="J1087" s="12" t="e">
        <f t="shared" si="17"/>
        <v>#N/A</v>
      </c>
      <c r="K1087" s="13" t="str">
        <f t="shared" si="18"/>
        <v>Quinta0,416666666666667Zilney Matos de Almeida</v>
      </c>
      <c r="L1087" s="12" t="str">
        <f t="shared" si="19"/>
        <v>3º Semestre - T02MatutinoQuinta0,416666666666667</v>
      </c>
      <c r="M1087" s="14" t="s">
        <v>25</v>
      </c>
      <c r="N1087" s="3" t="s">
        <v>124</v>
      </c>
      <c r="O1087" s="20" t="str">
        <f>VLOOKUP(CONCATENATE($M1087,$N1087),Curriculos!$A$2:$J$332,4,FALSE)</f>
        <v>HISTÓRIA DO PENSAMENTO ECONÔMICO II</v>
      </c>
      <c r="P1087" s="21" t="str">
        <f>VLOOKUP(CONCATENATE($M1087,$N1087),Curriculos!$A$2:$J$332,5,FALSE)</f>
        <v>OB</v>
      </c>
      <c r="Q1087" s="21" t="str">
        <f>VLOOKUP($N1087,Oferta!$D$2:$P$100,5,FALSE)</f>
        <v>T</v>
      </c>
      <c r="R1087" s="21">
        <f>VLOOKUP(CONCATENATE($M1087,$N1087),Curriculos!$A$2:$J$332,8,FALSE)</f>
        <v>60</v>
      </c>
      <c r="S1087" s="5"/>
      <c r="T1087" s="22" t="s">
        <v>29</v>
      </c>
      <c r="U1087" s="21" t="str">
        <f>VLOOKUP(CONCATENATE($M1087,$N1087),Curriculos!$A$2:$J$332,10,FALSE)</f>
        <v>DCEC</v>
      </c>
      <c r="V1087" s="20" t="str">
        <f>VLOOKUP(CONCATENATE($M1087,$N1087,$T1087),Oferta!$B$2:$R$360,17,FALSE)</f>
        <v>3º Semestre - T02</v>
      </c>
      <c r="W1087" s="20" t="str">
        <f>VLOOKUP(CONCATENATE($M1087,$N1087,$T1087),Oferta!$B$2:$Q$360,12,FALSE)</f>
        <v>FM</v>
      </c>
      <c r="X1087" s="22">
        <v>2</v>
      </c>
      <c r="Y1087" s="23">
        <f>VLOOKUP(CONCATENATE($W1087,$X1087),Mtz_Horarios!$E$2:$H$92,2,FALSE)</f>
        <v>0.41666666666666663</v>
      </c>
      <c r="Z1087" s="23" t="str">
        <f>VLOOKUP(CONCATENATE($W1087,$X1087),Mtz_Horarios!$E$2:$H$92,3,FALSE)</f>
        <v>Quinta</v>
      </c>
      <c r="AA1087" s="24" t="str">
        <f>VLOOKUP(CONCATENATE($W1087,$X1087),Mtz_Horarios!$E$2:$H$92,4,FALSE)</f>
        <v>Matutino</v>
      </c>
      <c r="AB1087" s="20">
        <f>VLOOKUP(CONCATENATE($M1087,$N1087,$T1087),Oferta!$B$2:$Q$360,16,FALSE)</f>
        <v>1103</v>
      </c>
      <c r="AC1087" s="20" t="str">
        <f>VLOOKUP(CONCATENATE($M1087,$N1087,$T1087),Oferta!$B$2:$Q$360,15,FALSE)</f>
        <v>Zilney Matos de Almeida</v>
      </c>
      <c r="AI1087" s="5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12"/>
      <c r="AW1087" s="12"/>
    </row>
    <row r="1088" spans="1:49" ht="15" customHeight="1">
      <c r="A1088" s="12"/>
      <c r="B1088" s="12"/>
      <c r="C1088" s="12"/>
      <c r="D1088" s="12"/>
      <c r="E1088" s="12"/>
      <c r="F1088" s="12"/>
      <c r="G1088" s="12"/>
      <c r="H1088" s="12" t="str">
        <f t="shared" si="16"/>
        <v>T02HISTÓRIA DO PENSAMENTO ECONÔMICO II</v>
      </c>
      <c r="I1088" s="12" t="e">
        <f>VLOOKUP(CONCATENATE(N1088,T1088),Simulador!$H$26:$H$33,1,FALSE)</f>
        <v>#N/A</v>
      </c>
      <c r="J1088" s="12" t="e">
        <f t="shared" si="17"/>
        <v>#N/A</v>
      </c>
      <c r="K1088" s="13" t="str">
        <f t="shared" si="18"/>
        <v>Quarta0,451388888888889Zilney Matos de Almeida</v>
      </c>
      <c r="L1088" s="12" t="str">
        <f t="shared" si="19"/>
        <v>3º Semestre - T02MatutinoQuarta0,451388888888889</v>
      </c>
      <c r="M1088" s="14" t="s">
        <v>25</v>
      </c>
      <c r="N1088" s="3" t="s">
        <v>124</v>
      </c>
      <c r="O1088" s="20" t="str">
        <f>VLOOKUP(CONCATENATE($M1088,$N1088),Curriculos!$A$2:$J$332,4,FALSE)</f>
        <v>HISTÓRIA DO PENSAMENTO ECONÔMICO II</v>
      </c>
      <c r="P1088" s="21" t="str">
        <f>VLOOKUP(CONCATENATE($M1088,$N1088),Curriculos!$A$2:$J$332,5,FALSE)</f>
        <v>OB</v>
      </c>
      <c r="Q1088" s="21" t="str">
        <f>VLOOKUP($N1088,Oferta!$D$2:$P$100,5,FALSE)</f>
        <v>T</v>
      </c>
      <c r="R1088" s="21">
        <f>VLOOKUP(CONCATENATE($M1088,$N1088),Curriculos!$A$2:$J$332,8,FALSE)</f>
        <v>60</v>
      </c>
      <c r="S1088" s="5"/>
      <c r="T1088" s="22" t="s">
        <v>29</v>
      </c>
      <c r="U1088" s="21" t="str">
        <f>VLOOKUP(CONCATENATE($M1088,$N1088),Curriculos!$A$2:$J$332,10,FALSE)</f>
        <v>DCEC</v>
      </c>
      <c r="V1088" s="20" t="str">
        <f>VLOOKUP(CONCATENATE($M1088,$N1088,$T1088),Oferta!$B$2:$R$360,17,FALSE)</f>
        <v>3º Semestre - T02</v>
      </c>
      <c r="W1088" s="20" t="str">
        <f>VLOOKUP(CONCATENATE($M1088,$N1088,$T1088),Oferta!$B$2:$Q$360,12,FALSE)</f>
        <v>FM</v>
      </c>
      <c r="X1088" s="22">
        <v>3</v>
      </c>
      <c r="Y1088" s="23">
        <f>VLOOKUP(CONCATENATE($W1088,$X1088),Mtz_Horarios!$E$2:$H$92,2,FALSE)</f>
        <v>0.45138888888888884</v>
      </c>
      <c r="Z1088" s="23" t="str">
        <f>VLOOKUP(CONCATENATE($W1088,$X1088),Mtz_Horarios!$E$2:$H$92,3,FALSE)</f>
        <v>Quarta</v>
      </c>
      <c r="AA1088" s="24" t="str">
        <f>VLOOKUP(CONCATENATE($W1088,$X1088),Mtz_Horarios!$E$2:$H$92,4,FALSE)</f>
        <v>Matutino</v>
      </c>
      <c r="AB1088" s="20">
        <f>VLOOKUP(CONCATENATE($M1088,$N1088,$T1088),Oferta!$B$2:$Q$360,16,FALSE)</f>
        <v>1103</v>
      </c>
      <c r="AC1088" s="20" t="str">
        <f>VLOOKUP(CONCATENATE($M1088,$N1088,$T1088),Oferta!$B$2:$Q$360,15,FALSE)</f>
        <v>Zilney Matos de Almeida</v>
      </c>
      <c r="AI1088" s="5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12"/>
      <c r="AW1088" s="12"/>
    </row>
    <row r="1089" spans="1:49" ht="15" customHeight="1">
      <c r="A1089" s="12"/>
      <c r="B1089" s="12"/>
      <c r="C1089" s="12"/>
      <c r="D1089" s="12"/>
      <c r="E1089" s="12"/>
      <c r="F1089" s="12"/>
      <c r="G1089" s="12"/>
      <c r="H1089" s="12" t="str">
        <f t="shared" si="16"/>
        <v>T02HISTÓRIA DO PENSAMENTO ECONÔMICO II</v>
      </c>
      <c r="I1089" s="12" t="e">
        <f>VLOOKUP(CONCATENATE(N1089,T1089),Simulador!$H$26:$H$33,1,FALSE)</f>
        <v>#N/A</v>
      </c>
      <c r="J1089" s="12" t="e">
        <f t="shared" si="17"/>
        <v>#N/A</v>
      </c>
      <c r="K1089" s="13" t="str">
        <f t="shared" si="18"/>
        <v>Quarta0,486111111111111Zilney Matos de Almeida</v>
      </c>
      <c r="L1089" s="12" t="str">
        <f t="shared" si="19"/>
        <v>3º Semestre - T02MatutinoQuarta0,486111111111111</v>
      </c>
      <c r="M1089" s="14" t="s">
        <v>25</v>
      </c>
      <c r="N1089" s="3" t="s">
        <v>124</v>
      </c>
      <c r="O1089" s="20" t="str">
        <f>VLOOKUP(CONCATENATE($M1089,$N1089),Curriculos!$A$2:$J$332,4,FALSE)</f>
        <v>HISTÓRIA DO PENSAMENTO ECONÔMICO II</v>
      </c>
      <c r="P1089" s="21" t="str">
        <f>VLOOKUP(CONCATENATE($M1089,$N1089),Curriculos!$A$2:$J$332,5,FALSE)</f>
        <v>OB</v>
      </c>
      <c r="Q1089" s="21" t="str">
        <f>VLOOKUP($N1089,Oferta!$D$2:$P$100,5,FALSE)</f>
        <v>T</v>
      </c>
      <c r="R1089" s="21">
        <f>VLOOKUP(CONCATENATE($M1089,$N1089),Curriculos!$A$2:$J$332,8,FALSE)</f>
        <v>60</v>
      </c>
      <c r="S1089" s="5"/>
      <c r="T1089" s="22" t="s">
        <v>29</v>
      </c>
      <c r="U1089" s="21" t="str">
        <f>VLOOKUP(CONCATENATE($M1089,$N1089),Curriculos!$A$2:$J$332,10,FALSE)</f>
        <v>DCEC</v>
      </c>
      <c r="V1089" s="20" t="str">
        <f>VLOOKUP(CONCATENATE($M1089,$N1089,$T1089),Oferta!$B$2:$R$360,17,FALSE)</f>
        <v>3º Semestre - T02</v>
      </c>
      <c r="W1089" s="20" t="str">
        <f>VLOOKUP(CONCATENATE($M1089,$N1089,$T1089),Oferta!$B$2:$Q$360,12,FALSE)</f>
        <v>FM</v>
      </c>
      <c r="X1089" s="22">
        <v>4</v>
      </c>
      <c r="Y1089" s="23">
        <f>VLOOKUP(CONCATENATE($W1089,$X1089),Mtz_Horarios!$E$2:$H$92,2,FALSE)</f>
        <v>0.4861111111111111</v>
      </c>
      <c r="Z1089" s="23" t="str">
        <f>VLOOKUP(CONCATENATE($W1089,$X1089),Mtz_Horarios!$E$2:$H$92,3,FALSE)</f>
        <v>Quarta</v>
      </c>
      <c r="AA1089" s="24" t="str">
        <f>VLOOKUP(CONCATENATE($W1089,$X1089),Mtz_Horarios!$E$2:$H$92,4,FALSE)</f>
        <v>Matutino</v>
      </c>
      <c r="AB1089" s="20">
        <f>VLOOKUP(CONCATENATE($M1089,$N1089,$T1089),Oferta!$B$2:$Q$360,16,FALSE)</f>
        <v>1103</v>
      </c>
      <c r="AC1089" s="20" t="str">
        <f>VLOOKUP(CONCATENATE($M1089,$N1089,$T1089),Oferta!$B$2:$Q$360,15,FALSE)</f>
        <v>Zilney Matos de Almeida</v>
      </c>
      <c r="AI1089" s="5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12"/>
      <c r="AW1089" s="12"/>
    </row>
    <row r="1090" spans="1:49" ht="15" customHeight="1">
      <c r="A1090" s="12"/>
      <c r="B1090" s="12"/>
      <c r="C1090" s="12"/>
      <c r="D1090" s="12"/>
      <c r="E1090" s="12"/>
      <c r="F1090" s="12"/>
      <c r="G1090" s="12"/>
      <c r="H1090" s="12" t="e">
        <f t="shared" si="16"/>
        <v>#N/A</v>
      </c>
      <c r="I1090" s="12" t="e">
        <f>VLOOKUP(CONCATENATE(N1090,T1090),Simulador!$H$26:$H$33,1,FALSE)</f>
        <v>#N/A</v>
      </c>
      <c r="J1090" s="12" t="e">
        <f t="shared" si="17"/>
        <v>#N/A</v>
      </c>
      <c r="K1090" s="13" t="e">
        <f t="shared" si="18"/>
        <v>#N/A</v>
      </c>
      <c r="L1090" s="12" t="e">
        <f t="shared" si="19"/>
        <v>#N/A</v>
      </c>
      <c r="M1090" s="14" t="s">
        <v>22</v>
      </c>
      <c r="N1090" s="3" t="s">
        <v>34</v>
      </c>
      <c r="O1090" s="15" t="str">
        <f>VLOOKUP(CONCATENATE($M1090,$N1090),Curriculos!$A$2:$J$332,4,FALSE)</f>
        <v>INTRODUÇÃO À ECONOMIA</v>
      </c>
      <c r="P1090" s="16" t="str">
        <f>VLOOKUP(CONCATENATE($M1090,$N1090),Curriculos!$A$2:$J$332,5,FALSE)</f>
        <v>OB</v>
      </c>
      <c r="Q1090" s="16" t="e">
        <f>VLOOKUP($N1090,Oferta!$D$2:$P$100,5,FALSE)</f>
        <v>#N/A</v>
      </c>
      <c r="R1090" s="16">
        <f>VLOOKUP(CONCATENATE($M1090,$N1090),Curriculos!$A$2:$J$332,8,FALSE)</f>
        <v>60</v>
      </c>
      <c r="S1090" s="17"/>
      <c r="T1090" s="17" t="s">
        <v>40</v>
      </c>
      <c r="U1090" s="16" t="str">
        <f>VLOOKUP(CONCATENATE($M1090,$N1090),Curriculos!$A$2:$J$332,10,FALSE)</f>
        <v>DCEC</v>
      </c>
      <c r="V1090" s="15" t="e">
        <f>VLOOKUP(CONCATENATE($M1090,$N1090,$T1090),Oferta!$B$2:$R$360,17,FALSE)</f>
        <v>#N/A</v>
      </c>
      <c r="W1090" s="15" t="e">
        <f>VLOOKUP(CONCATENATE($M1090,$N1090,$T1090),Oferta!$B$2:$Q$360,12,FALSE)</f>
        <v>#N/A</v>
      </c>
      <c r="X1090" s="17">
        <v>1</v>
      </c>
      <c r="Y1090" s="18" t="e">
        <f>VLOOKUP(CONCATENATE($W1090,$X1090),Mtz_Horarios!$E$2:$H$92,2,FALSE)</f>
        <v>#N/A</v>
      </c>
      <c r="Z1090" s="18" t="e">
        <f>VLOOKUP(CONCATENATE($W1090,$X1090),Mtz_Horarios!$E$2:$H$92,3,FALSE)</f>
        <v>#N/A</v>
      </c>
      <c r="AA1090" s="19" t="e">
        <f>VLOOKUP(CONCATENATE($W1090,$X1090),Mtz_Horarios!$E$2:$H$92,4,FALSE)</f>
        <v>#N/A</v>
      </c>
      <c r="AB1090" s="15" t="e">
        <f>VLOOKUP(CONCATENATE($M1090,$N1090,$T1090),Oferta!$B$2:$Q$360,16,FALSE)</f>
        <v>#N/A</v>
      </c>
      <c r="AC1090" s="15" t="e">
        <f>VLOOKUP(CONCATENATE($M1090,$N1090,$T1090),Oferta!$B$2:$Q$360,15,FALSE)</f>
        <v>#N/A</v>
      </c>
      <c r="AI1090" s="5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12"/>
      <c r="AW1090" s="12"/>
    </row>
    <row r="1091" spans="1:49" ht="15" customHeight="1">
      <c r="A1091" s="12"/>
      <c r="B1091" s="12"/>
      <c r="C1091" s="12"/>
      <c r="D1091" s="12"/>
      <c r="E1091" s="12"/>
      <c r="F1091" s="12"/>
      <c r="G1091" s="12"/>
      <c r="H1091" s="12" t="e">
        <f t="shared" si="16"/>
        <v>#N/A</v>
      </c>
      <c r="I1091" s="12" t="e">
        <f>VLOOKUP(CONCATENATE(N1091,T1091),Simulador!$H$26:$H$33,1,FALSE)</f>
        <v>#N/A</v>
      </c>
      <c r="J1091" s="12" t="e">
        <f t="shared" si="17"/>
        <v>#N/A</v>
      </c>
      <c r="K1091" s="13" t="e">
        <f t="shared" si="18"/>
        <v>#N/A</v>
      </c>
      <c r="L1091" s="12" t="e">
        <f t="shared" si="19"/>
        <v>#N/A</v>
      </c>
      <c r="M1091" s="14" t="s">
        <v>22</v>
      </c>
      <c r="N1091" s="3" t="s">
        <v>34</v>
      </c>
      <c r="O1091" s="15" t="str">
        <f>VLOOKUP(CONCATENATE($M1091,$N1091),Curriculos!$A$2:$J$332,4,FALSE)</f>
        <v>INTRODUÇÃO À ECONOMIA</v>
      </c>
      <c r="P1091" s="16" t="str">
        <f>VLOOKUP(CONCATENATE($M1091,$N1091),Curriculos!$A$2:$J$332,5,FALSE)</f>
        <v>OB</v>
      </c>
      <c r="Q1091" s="16" t="e">
        <f>VLOOKUP($N1091,Oferta!$D$2:$P$100,5,FALSE)</f>
        <v>#N/A</v>
      </c>
      <c r="R1091" s="16">
        <f>VLOOKUP(CONCATENATE($M1091,$N1091),Curriculos!$A$2:$J$332,8,FALSE)</f>
        <v>60</v>
      </c>
      <c r="S1091" s="17"/>
      <c r="T1091" s="17" t="s">
        <v>40</v>
      </c>
      <c r="U1091" s="16" t="str">
        <f>VLOOKUP(CONCATENATE($M1091,$N1091),Curriculos!$A$2:$J$332,10,FALSE)</f>
        <v>DCEC</v>
      </c>
      <c r="V1091" s="15" t="e">
        <f>VLOOKUP(CONCATENATE($M1091,$N1091,$T1091),Oferta!$B$2:$R$360,17,FALSE)</f>
        <v>#N/A</v>
      </c>
      <c r="W1091" s="15" t="e">
        <f>VLOOKUP(CONCATENATE($M1091,$N1091,$T1091),Oferta!$B$2:$Q$360,12,FALSE)</f>
        <v>#N/A</v>
      </c>
      <c r="X1091" s="17">
        <v>2</v>
      </c>
      <c r="Y1091" s="18" t="e">
        <f>VLOOKUP(CONCATENATE($W1091,$X1091),Mtz_Horarios!$E$2:$H$92,2,FALSE)</f>
        <v>#N/A</v>
      </c>
      <c r="Z1091" s="18" t="e">
        <f>VLOOKUP(CONCATENATE($W1091,$X1091),Mtz_Horarios!$E$2:$H$92,3,FALSE)</f>
        <v>#N/A</v>
      </c>
      <c r="AA1091" s="19" t="e">
        <f>VLOOKUP(CONCATENATE($W1091,$X1091),Mtz_Horarios!$E$2:$H$92,4,FALSE)</f>
        <v>#N/A</v>
      </c>
      <c r="AB1091" s="15" t="e">
        <f>VLOOKUP(CONCATENATE($M1091,$N1091,$T1091),Oferta!$B$2:$Q$360,16,FALSE)</f>
        <v>#N/A</v>
      </c>
      <c r="AC1091" s="15" t="e">
        <f>VLOOKUP(CONCATENATE($M1091,$N1091,$T1091),Oferta!$B$2:$Q$360,15,FALSE)</f>
        <v>#N/A</v>
      </c>
      <c r="AI1091" s="5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12"/>
      <c r="AW1091" s="12"/>
    </row>
    <row r="1092" spans="1:49" ht="15" customHeight="1">
      <c r="A1092" s="12"/>
      <c r="B1092" s="12"/>
      <c r="C1092" s="12"/>
      <c r="D1092" s="12"/>
      <c r="E1092" s="12"/>
      <c r="F1092" s="12"/>
      <c r="G1092" s="12"/>
      <c r="H1092" s="12" t="e">
        <f t="shared" si="16"/>
        <v>#N/A</v>
      </c>
      <c r="I1092" s="12" t="e">
        <f>VLOOKUP(CONCATENATE(N1092,T1092),Simulador!$H$26:$H$33,1,FALSE)</f>
        <v>#N/A</v>
      </c>
      <c r="J1092" s="12" t="e">
        <f t="shared" si="17"/>
        <v>#N/A</v>
      </c>
      <c r="K1092" s="13" t="e">
        <f t="shared" si="18"/>
        <v>#N/A</v>
      </c>
      <c r="L1092" s="12" t="e">
        <f t="shared" si="19"/>
        <v>#N/A</v>
      </c>
      <c r="M1092" s="14" t="s">
        <v>22</v>
      </c>
      <c r="N1092" s="3" t="s">
        <v>34</v>
      </c>
      <c r="O1092" s="15" t="str">
        <f>VLOOKUP(CONCATENATE($M1092,$N1092),Curriculos!$A$2:$J$332,4,FALSE)</f>
        <v>INTRODUÇÃO À ECONOMIA</v>
      </c>
      <c r="P1092" s="16" t="str">
        <f>VLOOKUP(CONCATENATE($M1092,$N1092),Curriculos!$A$2:$J$332,5,FALSE)</f>
        <v>OB</v>
      </c>
      <c r="Q1092" s="16" t="e">
        <f>VLOOKUP($N1092,Oferta!$D$2:$P$100,5,FALSE)</f>
        <v>#N/A</v>
      </c>
      <c r="R1092" s="16">
        <f>VLOOKUP(CONCATENATE($M1092,$N1092),Curriculos!$A$2:$J$332,8,FALSE)</f>
        <v>60</v>
      </c>
      <c r="S1092" s="17"/>
      <c r="T1092" s="17" t="s">
        <v>40</v>
      </c>
      <c r="U1092" s="16" t="str">
        <f>VLOOKUP(CONCATENATE($M1092,$N1092),Curriculos!$A$2:$J$332,10,FALSE)</f>
        <v>DCEC</v>
      </c>
      <c r="V1092" s="15" t="e">
        <f>VLOOKUP(CONCATENATE($M1092,$N1092,$T1092),Oferta!$B$2:$R$360,17,FALSE)</f>
        <v>#N/A</v>
      </c>
      <c r="W1092" s="15" t="e">
        <f>VLOOKUP(CONCATENATE($M1092,$N1092,$T1092),Oferta!$B$2:$Q$360,12,FALSE)</f>
        <v>#N/A</v>
      </c>
      <c r="X1092" s="17">
        <v>3</v>
      </c>
      <c r="Y1092" s="18" t="e">
        <f>VLOOKUP(CONCATENATE($W1092,$X1092),Mtz_Horarios!$E$2:$H$92,2,FALSE)</f>
        <v>#N/A</v>
      </c>
      <c r="Z1092" s="18" t="e">
        <f>VLOOKUP(CONCATENATE($W1092,$X1092),Mtz_Horarios!$E$2:$H$92,3,FALSE)</f>
        <v>#N/A</v>
      </c>
      <c r="AA1092" s="19" t="e">
        <f>VLOOKUP(CONCATENATE($W1092,$X1092),Mtz_Horarios!$E$2:$H$92,4,FALSE)</f>
        <v>#N/A</v>
      </c>
      <c r="AB1092" s="15" t="e">
        <f>VLOOKUP(CONCATENATE($M1092,$N1092,$T1092),Oferta!$B$2:$Q$360,16,FALSE)</f>
        <v>#N/A</v>
      </c>
      <c r="AC1092" s="15" t="e">
        <f>VLOOKUP(CONCATENATE($M1092,$N1092,$T1092),Oferta!$B$2:$Q$360,15,FALSE)</f>
        <v>#N/A</v>
      </c>
      <c r="AI1092" s="5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12"/>
      <c r="AW1092" s="12"/>
    </row>
    <row r="1093" spans="1:49" ht="15" customHeight="1">
      <c r="A1093" s="12"/>
      <c r="B1093" s="12"/>
      <c r="C1093" s="12"/>
      <c r="D1093" s="12"/>
      <c r="E1093" s="12"/>
      <c r="F1093" s="12"/>
      <c r="G1093" s="12"/>
      <c r="H1093" s="12" t="e">
        <f t="shared" si="16"/>
        <v>#N/A</v>
      </c>
      <c r="I1093" s="12" t="e">
        <f>VLOOKUP(CONCATENATE(N1093,T1093),Simulador!$H$26:$H$33,1,FALSE)</f>
        <v>#N/A</v>
      </c>
      <c r="J1093" s="12" t="e">
        <f t="shared" si="17"/>
        <v>#N/A</v>
      </c>
      <c r="K1093" s="13" t="e">
        <f t="shared" si="18"/>
        <v>#N/A</v>
      </c>
      <c r="L1093" s="12" t="e">
        <f t="shared" si="19"/>
        <v>#N/A</v>
      </c>
      <c r="M1093" s="14" t="s">
        <v>22</v>
      </c>
      <c r="N1093" s="3" t="s">
        <v>34</v>
      </c>
      <c r="O1093" s="15" t="str">
        <f>VLOOKUP(CONCATENATE($M1093,$N1093),Curriculos!$A$2:$J$332,4,FALSE)</f>
        <v>INTRODUÇÃO À ECONOMIA</v>
      </c>
      <c r="P1093" s="16" t="str">
        <f>VLOOKUP(CONCATENATE($M1093,$N1093),Curriculos!$A$2:$J$332,5,FALSE)</f>
        <v>OB</v>
      </c>
      <c r="Q1093" s="16" t="e">
        <f>VLOOKUP($N1093,Oferta!$D$2:$P$100,5,FALSE)</f>
        <v>#N/A</v>
      </c>
      <c r="R1093" s="16">
        <f>VLOOKUP(CONCATENATE($M1093,$N1093),Curriculos!$A$2:$J$332,8,FALSE)</f>
        <v>60</v>
      </c>
      <c r="S1093" s="17"/>
      <c r="T1093" s="17" t="s">
        <v>40</v>
      </c>
      <c r="U1093" s="16" t="str">
        <f>VLOOKUP(CONCATENATE($M1093,$N1093),Curriculos!$A$2:$J$332,10,FALSE)</f>
        <v>DCEC</v>
      </c>
      <c r="V1093" s="15" t="e">
        <f>VLOOKUP(CONCATENATE($M1093,$N1093,$T1093),Oferta!$B$2:$R$360,17,FALSE)</f>
        <v>#N/A</v>
      </c>
      <c r="W1093" s="15" t="e">
        <f>VLOOKUP(CONCATENATE($M1093,$N1093,$T1093),Oferta!$B$2:$Q$360,12,FALSE)</f>
        <v>#N/A</v>
      </c>
      <c r="X1093" s="17">
        <v>4</v>
      </c>
      <c r="Y1093" s="18" t="e">
        <f>VLOOKUP(CONCATENATE($W1093,$X1093),Mtz_Horarios!$E$2:$H$92,2,FALSE)</f>
        <v>#N/A</v>
      </c>
      <c r="Z1093" s="18" t="e">
        <f>VLOOKUP(CONCATENATE($W1093,$X1093),Mtz_Horarios!$E$2:$H$92,3,FALSE)</f>
        <v>#N/A</v>
      </c>
      <c r="AA1093" s="19" t="e">
        <f>VLOOKUP(CONCATENATE($W1093,$X1093),Mtz_Horarios!$E$2:$H$92,4,FALSE)</f>
        <v>#N/A</v>
      </c>
      <c r="AB1093" s="15" t="e">
        <f>VLOOKUP(CONCATENATE($M1093,$N1093,$T1093),Oferta!$B$2:$Q$360,16,FALSE)</f>
        <v>#N/A</v>
      </c>
      <c r="AC1093" s="15" t="e">
        <f>VLOOKUP(CONCATENATE($M1093,$N1093,$T1093),Oferta!$B$2:$Q$360,15,FALSE)</f>
        <v>#N/A</v>
      </c>
      <c r="AI1093" s="5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12"/>
      <c r="AW1093" s="12"/>
    </row>
    <row r="1094" spans="1:49" ht="15" hidden="1" customHeight="1">
      <c r="A1094" s="12"/>
      <c r="B1094" s="12"/>
      <c r="C1094" s="12"/>
      <c r="D1094" s="12"/>
      <c r="E1094" s="12"/>
      <c r="F1094" s="12"/>
      <c r="G1094" s="12"/>
      <c r="H1094" s="12" t="e">
        <f t="shared" si="16"/>
        <v>#N/A</v>
      </c>
      <c r="I1094" s="12" t="e">
        <f>VLOOKUP(CONCATENATE(N1094,T1094),Simulador!$H$26:$H$33,1,FALSE)</f>
        <v>#N/A</v>
      </c>
      <c r="J1094" s="12" t="e">
        <f t="shared" si="17"/>
        <v>#N/A</v>
      </c>
      <c r="K1094" s="13" t="e">
        <f t="shared" si="18"/>
        <v>#N/A</v>
      </c>
      <c r="L1094" s="12" t="e">
        <f t="shared" si="19"/>
        <v>#N/A</v>
      </c>
      <c r="M1094" s="14" t="s">
        <v>31</v>
      </c>
      <c r="N1094" s="3" t="s">
        <v>38</v>
      </c>
      <c r="O1094" s="20" t="str">
        <f>VLOOKUP(CONCATENATE($M1094,$N1094),Curriculos!$A$2:$J$332,4,FALSE)</f>
        <v>INTRODUÇÃO ÀS CIÊNCIAS SOCIAIS</v>
      </c>
      <c r="P1094" s="21" t="str">
        <f>VLOOKUP(CONCATENATE($M1094,$N1094),Curriculos!$A$2:$J$332,5,FALSE)</f>
        <v>OB</v>
      </c>
      <c r="Q1094" s="21" t="e">
        <f>VLOOKUP($N1094,Oferta!$D$2:$P$100,5,FALSE)</f>
        <v>#N/A</v>
      </c>
      <c r="R1094" s="21">
        <f>VLOOKUP(CONCATENATE($M1094,$N1094),Curriculos!$A$2:$J$332,8,FALSE)</f>
        <v>60</v>
      </c>
      <c r="S1094" s="5"/>
      <c r="T1094" s="22" t="s">
        <v>24</v>
      </c>
      <c r="U1094" s="21" t="str">
        <f>VLOOKUP(CONCATENATE($M1094,$N1094),Curriculos!$A$2:$J$332,10,FALSE)</f>
        <v>DFCH</v>
      </c>
      <c r="V1094" s="20" t="e">
        <f>VLOOKUP(CONCATENATE($M1094,$N1094,$T1094),Oferta!$B$2:$R$360,17,FALSE)</f>
        <v>#N/A</v>
      </c>
      <c r="W1094" s="20" t="e">
        <f>VLOOKUP(CONCATENATE($M1094,$N1094,$T1094),Oferta!$B$2:$Q$360,12,FALSE)</f>
        <v>#N/A</v>
      </c>
      <c r="X1094" s="22">
        <v>1</v>
      </c>
      <c r="Y1094" s="23" t="e">
        <f>VLOOKUP(CONCATENATE($W1094,$X1094),Mtz_Horarios!$E$2:$H$92,2,FALSE)</f>
        <v>#N/A</v>
      </c>
      <c r="Z1094" s="23" t="e">
        <f>VLOOKUP(CONCATENATE($W1094,$X1094),Mtz_Horarios!$E$2:$H$92,3,FALSE)</f>
        <v>#N/A</v>
      </c>
      <c r="AA1094" s="24" t="e">
        <f>VLOOKUP(CONCATENATE($W1094,$X1094),Mtz_Horarios!$E$2:$H$92,4,FALSE)</f>
        <v>#N/A</v>
      </c>
      <c r="AB1094" s="20" t="e">
        <f>VLOOKUP(CONCATENATE($M1094,$N1094,$T1094),Oferta!$B$2:$Q$360,16,FALSE)</f>
        <v>#N/A</v>
      </c>
      <c r="AC1094" s="20" t="e">
        <f>VLOOKUP(CONCATENATE($M1094,$N1094,$T1094),Oferta!$B$2:$Q$360,15,FALSE)</f>
        <v>#N/A</v>
      </c>
      <c r="AI1094" s="5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12"/>
      <c r="AW1094" s="12"/>
    </row>
    <row r="1095" spans="1:49" ht="15" hidden="1" customHeight="1">
      <c r="A1095" s="12"/>
      <c r="B1095" s="12"/>
      <c r="C1095" s="12"/>
      <c r="D1095" s="12"/>
      <c r="E1095" s="12"/>
      <c r="F1095" s="12"/>
      <c r="G1095" s="12"/>
      <c r="H1095" s="12" t="e">
        <f t="shared" si="16"/>
        <v>#N/A</v>
      </c>
      <c r="I1095" s="12" t="e">
        <f>VLOOKUP(CONCATENATE(N1095,T1095),Simulador!$H$26:$H$33,1,FALSE)</f>
        <v>#N/A</v>
      </c>
      <c r="J1095" s="12" t="e">
        <f t="shared" si="17"/>
        <v>#N/A</v>
      </c>
      <c r="K1095" s="13" t="e">
        <f t="shared" si="18"/>
        <v>#N/A</v>
      </c>
      <c r="L1095" s="12" t="e">
        <f t="shared" si="19"/>
        <v>#N/A</v>
      </c>
      <c r="M1095" s="14" t="s">
        <v>31</v>
      </c>
      <c r="N1095" s="3" t="s">
        <v>38</v>
      </c>
      <c r="O1095" s="20" t="str">
        <f>VLOOKUP(CONCATENATE($M1095,$N1095),Curriculos!$A$2:$J$332,4,FALSE)</f>
        <v>INTRODUÇÃO ÀS CIÊNCIAS SOCIAIS</v>
      </c>
      <c r="P1095" s="21" t="str">
        <f>VLOOKUP(CONCATENATE($M1095,$N1095),Curriculos!$A$2:$J$332,5,FALSE)</f>
        <v>OB</v>
      </c>
      <c r="Q1095" s="21" t="e">
        <f>VLOOKUP($N1095,Oferta!$D$2:$P$100,5,FALSE)</f>
        <v>#N/A</v>
      </c>
      <c r="R1095" s="21">
        <f>VLOOKUP(CONCATENATE($M1095,$N1095),Curriculos!$A$2:$J$332,8,FALSE)</f>
        <v>60</v>
      </c>
      <c r="S1095" s="5"/>
      <c r="T1095" s="22" t="s">
        <v>24</v>
      </c>
      <c r="U1095" s="21" t="str">
        <f>VLOOKUP(CONCATENATE($M1095,$N1095),Curriculos!$A$2:$J$332,10,FALSE)</f>
        <v>DFCH</v>
      </c>
      <c r="V1095" s="20" t="e">
        <f>VLOOKUP(CONCATENATE($M1095,$N1095,$T1095),Oferta!$B$2:$R$360,17,FALSE)</f>
        <v>#N/A</v>
      </c>
      <c r="W1095" s="20" t="e">
        <f>VLOOKUP(CONCATENATE($M1095,$N1095,$T1095),Oferta!$B$2:$Q$360,12,FALSE)</f>
        <v>#N/A</v>
      </c>
      <c r="X1095" s="22">
        <v>2</v>
      </c>
      <c r="Y1095" s="23" t="e">
        <f>VLOOKUP(CONCATENATE($W1095,$X1095),Mtz_Horarios!$E$2:$H$92,2,FALSE)</f>
        <v>#N/A</v>
      </c>
      <c r="Z1095" s="23" t="e">
        <f>VLOOKUP(CONCATENATE($W1095,$X1095),Mtz_Horarios!$E$2:$H$92,3,FALSE)</f>
        <v>#N/A</v>
      </c>
      <c r="AA1095" s="24" t="e">
        <f>VLOOKUP(CONCATENATE($W1095,$X1095),Mtz_Horarios!$E$2:$H$92,4,FALSE)</f>
        <v>#N/A</v>
      </c>
      <c r="AB1095" s="20" t="e">
        <f>VLOOKUP(CONCATENATE($M1095,$N1095,$T1095),Oferta!$B$2:$Q$360,16,FALSE)</f>
        <v>#N/A</v>
      </c>
      <c r="AC1095" s="20" t="e">
        <f>VLOOKUP(CONCATENATE($M1095,$N1095,$T1095),Oferta!$B$2:$Q$360,15,FALSE)</f>
        <v>#N/A</v>
      </c>
      <c r="AI1095" s="5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12"/>
      <c r="AW1095" s="12"/>
    </row>
    <row r="1096" spans="1:49" ht="15" hidden="1" customHeight="1">
      <c r="A1096" s="12"/>
      <c r="B1096" s="12"/>
      <c r="C1096" s="12"/>
      <c r="D1096" s="12"/>
      <c r="E1096" s="12"/>
      <c r="F1096" s="12"/>
      <c r="G1096" s="12"/>
      <c r="H1096" s="12" t="e">
        <f t="shared" si="16"/>
        <v>#N/A</v>
      </c>
      <c r="I1096" s="12" t="e">
        <f>VLOOKUP(CONCATENATE(N1096,T1096),Simulador!$H$26:$H$33,1,FALSE)</f>
        <v>#N/A</v>
      </c>
      <c r="J1096" s="12" t="e">
        <f t="shared" si="17"/>
        <v>#N/A</v>
      </c>
      <c r="K1096" s="13" t="e">
        <f t="shared" si="18"/>
        <v>#N/A</v>
      </c>
      <c r="L1096" s="12" t="e">
        <f t="shared" si="19"/>
        <v>#N/A</v>
      </c>
      <c r="M1096" s="14" t="s">
        <v>31</v>
      </c>
      <c r="N1096" s="3" t="s">
        <v>38</v>
      </c>
      <c r="O1096" s="20" t="str">
        <f>VLOOKUP(CONCATENATE($M1096,$N1096),Curriculos!$A$2:$J$332,4,FALSE)</f>
        <v>INTRODUÇÃO ÀS CIÊNCIAS SOCIAIS</v>
      </c>
      <c r="P1096" s="21" t="str">
        <f>VLOOKUP(CONCATENATE($M1096,$N1096),Curriculos!$A$2:$J$332,5,FALSE)</f>
        <v>OB</v>
      </c>
      <c r="Q1096" s="21" t="e">
        <f>VLOOKUP($N1096,Oferta!$D$2:$P$100,5,FALSE)</f>
        <v>#N/A</v>
      </c>
      <c r="R1096" s="21">
        <f>VLOOKUP(CONCATENATE($M1096,$N1096),Curriculos!$A$2:$J$332,8,FALSE)</f>
        <v>60</v>
      </c>
      <c r="S1096" s="5"/>
      <c r="T1096" s="22" t="s">
        <v>24</v>
      </c>
      <c r="U1096" s="21" t="str">
        <f>VLOOKUP(CONCATENATE($M1096,$N1096),Curriculos!$A$2:$J$332,10,FALSE)</f>
        <v>DFCH</v>
      </c>
      <c r="V1096" s="20" t="e">
        <f>VLOOKUP(CONCATENATE($M1096,$N1096,$T1096),Oferta!$B$2:$R$360,17,FALSE)</f>
        <v>#N/A</v>
      </c>
      <c r="W1096" s="20" t="e">
        <f>VLOOKUP(CONCATENATE($M1096,$N1096,$T1096),Oferta!$B$2:$Q$360,12,FALSE)</f>
        <v>#N/A</v>
      </c>
      <c r="X1096" s="22">
        <v>3</v>
      </c>
      <c r="Y1096" s="23" t="e">
        <f>VLOOKUP(CONCATENATE($W1096,$X1096),Mtz_Horarios!$E$2:$H$92,2,FALSE)</f>
        <v>#N/A</v>
      </c>
      <c r="Z1096" s="23" t="e">
        <f>VLOOKUP(CONCATENATE($W1096,$X1096),Mtz_Horarios!$E$2:$H$92,3,FALSE)</f>
        <v>#N/A</v>
      </c>
      <c r="AA1096" s="24" t="e">
        <f>VLOOKUP(CONCATENATE($W1096,$X1096),Mtz_Horarios!$E$2:$H$92,4,FALSE)</f>
        <v>#N/A</v>
      </c>
      <c r="AB1096" s="20" t="e">
        <f>VLOOKUP(CONCATENATE($M1096,$N1096,$T1096),Oferta!$B$2:$Q$360,16,FALSE)</f>
        <v>#N/A</v>
      </c>
      <c r="AC1096" s="20" t="e">
        <f>VLOOKUP(CONCATENATE($M1096,$N1096,$T1096),Oferta!$B$2:$Q$360,15,FALSE)</f>
        <v>#N/A</v>
      </c>
      <c r="AI1096" s="5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12"/>
      <c r="AW1096" s="12"/>
    </row>
    <row r="1097" spans="1:49" ht="15" hidden="1" customHeight="1">
      <c r="A1097" s="12"/>
      <c r="B1097" s="12"/>
      <c r="C1097" s="12"/>
      <c r="D1097" s="12"/>
      <c r="E1097" s="12"/>
      <c r="F1097" s="12"/>
      <c r="G1097" s="12"/>
      <c r="H1097" s="12" t="e">
        <f t="shared" si="16"/>
        <v>#N/A</v>
      </c>
      <c r="I1097" s="12" t="e">
        <f>VLOOKUP(CONCATENATE(N1097,T1097),Simulador!$H$26:$H$33,1,FALSE)</f>
        <v>#N/A</v>
      </c>
      <c r="J1097" s="12" t="e">
        <f t="shared" si="17"/>
        <v>#N/A</v>
      </c>
      <c r="K1097" s="13" t="e">
        <f t="shared" si="18"/>
        <v>#N/A</v>
      </c>
      <c r="L1097" s="12" t="e">
        <f t="shared" si="19"/>
        <v>#N/A</v>
      </c>
      <c r="M1097" s="14" t="s">
        <v>31</v>
      </c>
      <c r="N1097" s="3" t="s">
        <v>38</v>
      </c>
      <c r="O1097" s="20" t="str">
        <f>VLOOKUP(CONCATENATE($M1097,$N1097),Curriculos!$A$2:$J$332,4,FALSE)</f>
        <v>INTRODUÇÃO ÀS CIÊNCIAS SOCIAIS</v>
      </c>
      <c r="P1097" s="21" t="str">
        <f>VLOOKUP(CONCATENATE($M1097,$N1097),Curriculos!$A$2:$J$332,5,FALSE)</f>
        <v>OB</v>
      </c>
      <c r="Q1097" s="21" t="e">
        <f>VLOOKUP($N1097,Oferta!$D$2:$P$100,5,FALSE)</f>
        <v>#N/A</v>
      </c>
      <c r="R1097" s="21">
        <f>VLOOKUP(CONCATENATE($M1097,$N1097),Curriculos!$A$2:$J$332,8,FALSE)</f>
        <v>60</v>
      </c>
      <c r="S1097" s="5"/>
      <c r="T1097" s="22" t="s">
        <v>24</v>
      </c>
      <c r="U1097" s="21" t="str">
        <f>VLOOKUP(CONCATENATE($M1097,$N1097),Curriculos!$A$2:$J$332,10,FALSE)</f>
        <v>DFCH</v>
      </c>
      <c r="V1097" s="20" t="e">
        <f>VLOOKUP(CONCATENATE($M1097,$N1097,$T1097),Oferta!$B$2:$R$360,17,FALSE)</f>
        <v>#N/A</v>
      </c>
      <c r="W1097" s="20" t="e">
        <f>VLOOKUP(CONCATENATE($M1097,$N1097,$T1097),Oferta!$B$2:$Q$360,12,FALSE)</f>
        <v>#N/A</v>
      </c>
      <c r="X1097" s="22">
        <v>4</v>
      </c>
      <c r="Y1097" s="23" t="e">
        <f>VLOOKUP(CONCATENATE($W1097,$X1097),Mtz_Horarios!$E$2:$H$92,2,FALSE)</f>
        <v>#N/A</v>
      </c>
      <c r="Z1097" s="23" t="e">
        <f>VLOOKUP(CONCATENATE($W1097,$X1097),Mtz_Horarios!$E$2:$H$92,3,FALSE)</f>
        <v>#N/A</v>
      </c>
      <c r="AA1097" s="24" t="e">
        <f>VLOOKUP(CONCATENATE($W1097,$X1097),Mtz_Horarios!$E$2:$H$92,4,FALSE)</f>
        <v>#N/A</v>
      </c>
      <c r="AB1097" s="20" t="e">
        <f>VLOOKUP(CONCATENATE($M1097,$N1097,$T1097),Oferta!$B$2:$Q$360,16,FALSE)</f>
        <v>#N/A</v>
      </c>
      <c r="AC1097" s="20" t="e">
        <f>VLOOKUP(CONCATENATE($M1097,$N1097,$T1097),Oferta!$B$2:$Q$360,15,FALSE)</f>
        <v>#N/A</v>
      </c>
      <c r="AI1097" s="5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12"/>
      <c r="AW1097" s="12"/>
    </row>
    <row r="1098" spans="1:49" ht="15" hidden="1" customHeight="1">
      <c r="A1098" s="12"/>
      <c r="B1098" s="12"/>
      <c r="C1098" s="12"/>
      <c r="D1098" s="12"/>
      <c r="E1098" s="12"/>
      <c r="F1098" s="12"/>
      <c r="G1098" s="12"/>
      <c r="H1098" s="12" t="e">
        <f t="shared" si="16"/>
        <v>#N/A</v>
      </c>
      <c r="I1098" s="12" t="e">
        <f>VLOOKUP(CONCATENATE(N1098,T1098),Simulador!$H$26:$H$33,1,FALSE)</f>
        <v>#N/A</v>
      </c>
      <c r="J1098" s="12" t="e">
        <f t="shared" si="17"/>
        <v>#N/A</v>
      </c>
      <c r="K1098" s="13" t="e">
        <f t="shared" si="18"/>
        <v>#N/A</v>
      </c>
      <c r="L1098" s="12" t="e">
        <f t="shared" si="19"/>
        <v>#N/A</v>
      </c>
      <c r="M1098" s="14" t="s">
        <v>31</v>
      </c>
      <c r="N1098" s="3" t="s">
        <v>38</v>
      </c>
      <c r="O1098" s="20" t="str">
        <f>VLOOKUP(CONCATENATE($M1098,$N1098),Curriculos!$A$2:$J$332,4,FALSE)</f>
        <v>INTRODUÇÃO ÀS CIÊNCIAS SOCIAIS</v>
      </c>
      <c r="P1098" s="21" t="str">
        <f>VLOOKUP(CONCATENATE($M1098,$N1098),Curriculos!$A$2:$J$332,5,FALSE)</f>
        <v>OB</v>
      </c>
      <c r="Q1098" s="21" t="e">
        <f>VLOOKUP($N1098,Oferta!$D$2:$P$100,5,FALSE)</f>
        <v>#N/A</v>
      </c>
      <c r="R1098" s="21">
        <f>VLOOKUP(CONCATENATE($M1098,$N1098),Curriculos!$A$2:$J$332,8,FALSE)</f>
        <v>60</v>
      </c>
      <c r="S1098" s="5"/>
      <c r="T1098" s="22" t="s">
        <v>29</v>
      </c>
      <c r="U1098" s="21" t="str">
        <f>VLOOKUP(CONCATENATE($M1098,$N1098),Curriculos!$A$2:$J$332,10,FALSE)</f>
        <v>DFCH</v>
      </c>
      <c r="V1098" s="20" t="e">
        <f>VLOOKUP(CONCATENATE($M1098,$N1098,$T1098),Oferta!$B$2:$R$360,17,FALSE)</f>
        <v>#N/A</v>
      </c>
      <c r="W1098" s="20" t="e">
        <f>VLOOKUP(CONCATENATE($M1098,$N1098,$T1098),Oferta!$B$2:$Q$360,12,FALSE)</f>
        <v>#N/A</v>
      </c>
      <c r="X1098" s="22">
        <v>1</v>
      </c>
      <c r="Y1098" s="23" t="e">
        <f>VLOOKUP(CONCATENATE($W1098,$X1098),Mtz_Horarios!$E$2:$H$92,2,FALSE)</f>
        <v>#N/A</v>
      </c>
      <c r="Z1098" s="23" t="e">
        <f>VLOOKUP(CONCATENATE($W1098,$X1098),Mtz_Horarios!$E$2:$H$92,3,FALSE)</f>
        <v>#N/A</v>
      </c>
      <c r="AA1098" s="24" t="e">
        <f>VLOOKUP(CONCATENATE($W1098,$X1098),Mtz_Horarios!$E$2:$H$92,4,FALSE)</f>
        <v>#N/A</v>
      </c>
      <c r="AB1098" s="20" t="e">
        <f>VLOOKUP(CONCATENATE($M1098,$N1098,$T1098),Oferta!$B$2:$Q$360,16,FALSE)</f>
        <v>#N/A</v>
      </c>
      <c r="AC1098" s="20" t="e">
        <f>VLOOKUP(CONCATENATE($M1098,$N1098,$T1098),Oferta!$B$2:$Q$360,15,FALSE)</f>
        <v>#N/A</v>
      </c>
      <c r="AI1098" s="5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12"/>
      <c r="AW1098" s="12"/>
    </row>
    <row r="1099" spans="1:49" ht="15" hidden="1" customHeight="1">
      <c r="A1099" s="12"/>
      <c r="B1099" s="12"/>
      <c r="C1099" s="12"/>
      <c r="D1099" s="12"/>
      <c r="E1099" s="12"/>
      <c r="F1099" s="12"/>
      <c r="G1099" s="12"/>
      <c r="H1099" s="12" t="e">
        <f t="shared" si="16"/>
        <v>#N/A</v>
      </c>
      <c r="I1099" s="12" t="e">
        <f>VLOOKUP(CONCATENATE(N1099,T1099),Simulador!$H$26:$H$33,1,FALSE)</f>
        <v>#N/A</v>
      </c>
      <c r="J1099" s="12" t="e">
        <f t="shared" si="17"/>
        <v>#N/A</v>
      </c>
      <c r="K1099" s="13" t="e">
        <f t="shared" si="18"/>
        <v>#N/A</v>
      </c>
      <c r="L1099" s="12" t="e">
        <f t="shared" si="19"/>
        <v>#N/A</v>
      </c>
      <c r="M1099" s="14" t="s">
        <v>31</v>
      </c>
      <c r="N1099" s="3" t="s">
        <v>38</v>
      </c>
      <c r="O1099" s="20" t="str">
        <f>VLOOKUP(CONCATENATE($M1099,$N1099),Curriculos!$A$2:$J$332,4,FALSE)</f>
        <v>INTRODUÇÃO ÀS CIÊNCIAS SOCIAIS</v>
      </c>
      <c r="P1099" s="21" t="str">
        <f>VLOOKUP(CONCATENATE($M1099,$N1099),Curriculos!$A$2:$J$332,5,FALSE)</f>
        <v>OB</v>
      </c>
      <c r="Q1099" s="21" t="e">
        <f>VLOOKUP($N1099,Oferta!$D$2:$P$100,5,FALSE)</f>
        <v>#N/A</v>
      </c>
      <c r="R1099" s="21">
        <f>VLOOKUP(CONCATENATE($M1099,$N1099),Curriculos!$A$2:$J$332,8,FALSE)</f>
        <v>60</v>
      </c>
      <c r="S1099" s="5"/>
      <c r="T1099" s="22" t="s">
        <v>29</v>
      </c>
      <c r="U1099" s="21" t="str">
        <f>VLOOKUP(CONCATENATE($M1099,$N1099),Curriculos!$A$2:$J$332,10,FALSE)</f>
        <v>DFCH</v>
      </c>
      <c r="V1099" s="20" t="e">
        <f>VLOOKUP(CONCATENATE($M1099,$N1099,$T1099),Oferta!$B$2:$R$360,17,FALSE)</f>
        <v>#N/A</v>
      </c>
      <c r="W1099" s="20" t="e">
        <f>VLOOKUP(CONCATENATE($M1099,$N1099,$T1099),Oferta!$B$2:$Q$360,12,FALSE)</f>
        <v>#N/A</v>
      </c>
      <c r="X1099" s="22">
        <v>2</v>
      </c>
      <c r="Y1099" s="23" t="e">
        <f>VLOOKUP(CONCATENATE($W1099,$X1099),Mtz_Horarios!$E$2:$H$92,2,FALSE)</f>
        <v>#N/A</v>
      </c>
      <c r="Z1099" s="23" t="e">
        <f>VLOOKUP(CONCATENATE($W1099,$X1099),Mtz_Horarios!$E$2:$H$92,3,FALSE)</f>
        <v>#N/A</v>
      </c>
      <c r="AA1099" s="24" t="e">
        <f>VLOOKUP(CONCATENATE($W1099,$X1099),Mtz_Horarios!$E$2:$H$92,4,FALSE)</f>
        <v>#N/A</v>
      </c>
      <c r="AB1099" s="20" t="e">
        <f>VLOOKUP(CONCATENATE($M1099,$N1099,$T1099),Oferta!$B$2:$Q$360,16,FALSE)</f>
        <v>#N/A</v>
      </c>
      <c r="AC1099" s="20" t="e">
        <f>VLOOKUP(CONCATENATE($M1099,$N1099,$T1099),Oferta!$B$2:$Q$360,15,FALSE)</f>
        <v>#N/A</v>
      </c>
      <c r="AI1099" s="5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12"/>
      <c r="AW1099" s="12"/>
    </row>
    <row r="1100" spans="1:49" ht="15" hidden="1" customHeight="1">
      <c r="A1100" s="12"/>
      <c r="B1100" s="12"/>
      <c r="C1100" s="12"/>
      <c r="D1100" s="12"/>
      <c r="E1100" s="12"/>
      <c r="F1100" s="12"/>
      <c r="G1100" s="12"/>
      <c r="H1100" s="12" t="e">
        <f t="shared" si="16"/>
        <v>#N/A</v>
      </c>
      <c r="I1100" s="12" t="e">
        <f>VLOOKUP(CONCATENATE(N1100,T1100),Simulador!$H$26:$H$33,1,FALSE)</f>
        <v>#N/A</v>
      </c>
      <c r="J1100" s="12" t="e">
        <f t="shared" si="17"/>
        <v>#N/A</v>
      </c>
      <c r="K1100" s="13" t="e">
        <f t="shared" si="18"/>
        <v>#N/A</v>
      </c>
      <c r="L1100" s="12" t="e">
        <f t="shared" si="19"/>
        <v>#N/A</v>
      </c>
      <c r="M1100" s="14" t="s">
        <v>31</v>
      </c>
      <c r="N1100" s="3" t="s">
        <v>38</v>
      </c>
      <c r="O1100" s="20" t="str">
        <f>VLOOKUP(CONCATENATE($M1100,$N1100),Curriculos!$A$2:$J$332,4,FALSE)</f>
        <v>INTRODUÇÃO ÀS CIÊNCIAS SOCIAIS</v>
      </c>
      <c r="P1100" s="21" t="str">
        <f>VLOOKUP(CONCATENATE($M1100,$N1100),Curriculos!$A$2:$J$332,5,FALSE)</f>
        <v>OB</v>
      </c>
      <c r="Q1100" s="21" t="e">
        <f>VLOOKUP($N1100,Oferta!$D$2:$P$100,5,FALSE)</f>
        <v>#N/A</v>
      </c>
      <c r="R1100" s="21">
        <f>VLOOKUP(CONCATENATE($M1100,$N1100),Curriculos!$A$2:$J$332,8,FALSE)</f>
        <v>60</v>
      </c>
      <c r="S1100" s="5"/>
      <c r="T1100" s="22" t="s">
        <v>29</v>
      </c>
      <c r="U1100" s="21" t="str">
        <f>VLOOKUP(CONCATENATE($M1100,$N1100),Curriculos!$A$2:$J$332,10,FALSE)</f>
        <v>DFCH</v>
      </c>
      <c r="V1100" s="20" t="e">
        <f>VLOOKUP(CONCATENATE($M1100,$N1100,$T1100),Oferta!$B$2:$R$360,17,FALSE)</f>
        <v>#N/A</v>
      </c>
      <c r="W1100" s="20" t="e">
        <f>VLOOKUP(CONCATENATE($M1100,$N1100,$T1100),Oferta!$B$2:$Q$360,12,FALSE)</f>
        <v>#N/A</v>
      </c>
      <c r="X1100" s="22">
        <v>3</v>
      </c>
      <c r="Y1100" s="23" t="e">
        <f>VLOOKUP(CONCATENATE($W1100,$X1100),Mtz_Horarios!$E$2:$H$92,2,FALSE)</f>
        <v>#N/A</v>
      </c>
      <c r="Z1100" s="23" t="e">
        <f>VLOOKUP(CONCATENATE($W1100,$X1100),Mtz_Horarios!$E$2:$H$92,3,FALSE)</f>
        <v>#N/A</v>
      </c>
      <c r="AA1100" s="24" t="e">
        <f>VLOOKUP(CONCATENATE($W1100,$X1100),Mtz_Horarios!$E$2:$H$92,4,FALSE)</f>
        <v>#N/A</v>
      </c>
      <c r="AB1100" s="20" t="e">
        <f>VLOOKUP(CONCATENATE($M1100,$N1100,$T1100),Oferta!$B$2:$Q$360,16,FALSE)</f>
        <v>#N/A</v>
      </c>
      <c r="AC1100" s="20" t="e">
        <f>VLOOKUP(CONCATENATE($M1100,$N1100,$T1100),Oferta!$B$2:$Q$360,15,FALSE)</f>
        <v>#N/A</v>
      </c>
      <c r="AI1100" s="5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12"/>
      <c r="AW1100" s="12"/>
    </row>
    <row r="1101" spans="1:49" ht="15" hidden="1" customHeight="1">
      <c r="A1101" s="12"/>
      <c r="B1101" s="12"/>
      <c r="C1101" s="12"/>
      <c r="D1101" s="12"/>
      <c r="E1101" s="12"/>
      <c r="F1101" s="12"/>
      <c r="G1101" s="12"/>
      <c r="H1101" s="12" t="e">
        <f t="shared" si="16"/>
        <v>#N/A</v>
      </c>
      <c r="I1101" s="12" t="e">
        <f>VLOOKUP(CONCATENATE(N1101,T1101),Simulador!$H$26:$H$33,1,FALSE)</f>
        <v>#N/A</v>
      </c>
      <c r="J1101" s="12" t="e">
        <f t="shared" si="17"/>
        <v>#N/A</v>
      </c>
      <c r="K1101" s="13" t="e">
        <f t="shared" si="18"/>
        <v>#N/A</v>
      </c>
      <c r="L1101" s="12" t="e">
        <f t="shared" si="19"/>
        <v>#N/A</v>
      </c>
      <c r="M1101" s="14" t="s">
        <v>31</v>
      </c>
      <c r="N1101" s="3" t="s">
        <v>38</v>
      </c>
      <c r="O1101" s="20" t="str">
        <f>VLOOKUP(CONCATENATE($M1101,$N1101),Curriculos!$A$2:$J$332,4,FALSE)</f>
        <v>INTRODUÇÃO ÀS CIÊNCIAS SOCIAIS</v>
      </c>
      <c r="P1101" s="21" t="str">
        <f>VLOOKUP(CONCATENATE($M1101,$N1101),Curriculos!$A$2:$J$332,5,FALSE)</f>
        <v>OB</v>
      </c>
      <c r="Q1101" s="21" t="e">
        <f>VLOOKUP($N1101,Oferta!$D$2:$P$100,5,FALSE)</f>
        <v>#N/A</v>
      </c>
      <c r="R1101" s="21">
        <f>VLOOKUP(CONCATENATE($M1101,$N1101),Curriculos!$A$2:$J$332,8,FALSE)</f>
        <v>60</v>
      </c>
      <c r="S1101" s="5"/>
      <c r="T1101" s="22" t="s">
        <v>29</v>
      </c>
      <c r="U1101" s="21" t="str">
        <f>VLOOKUP(CONCATENATE($M1101,$N1101),Curriculos!$A$2:$J$332,10,FALSE)</f>
        <v>DFCH</v>
      </c>
      <c r="V1101" s="20" t="e">
        <f>VLOOKUP(CONCATENATE($M1101,$N1101,$T1101),Oferta!$B$2:$R$360,17,FALSE)</f>
        <v>#N/A</v>
      </c>
      <c r="W1101" s="20" t="e">
        <f>VLOOKUP(CONCATENATE($M1101,$N1101,$T1101),Oferta!$B$2:$Q$360,12,FALSE)</f>
        <v>#N/A</v>
      </c>
      <c r="X1101" s="22">
        <v>4</v>
      </c>
      <c r="Y1101" s="23" t="e">
        <f>VLOOKUP(CONCATENATE($W1101,$X1101),Mtz_Horarios!$E$2:$H$92,2,FALSE)</f>
        <v>#N/A</v>
      </c>
      <c r="Z1101" s="23" t="e">
        <f>VLOOKUP(CONCATENATE($W1101,$X1101),Mtz_Horarios!$E$2:$H$92,3,FALSE)</f>
        <v>#N/A</v>
      </c>
      <c r="AA1101" s="24" t="e">
        <f>VLOOKUP(CONCATENATE($W1101,$X1101),Mtz_Horarios!$E$2:$H$92,4,FALSE)</f>
        <v>#N/A</v>
      </c>
      <c r="AB1101" s="20" t="e">
        <f>VLOOKUP(CONCATENATE($M1101,$N1101,$T1101),Oferta!$B$2:$Q$360,16,FALSE)</f>
        <v>#N/A</v>
      </c>
      <c r="AC1101" s="20" t="e">
        <f>VLOOKUP(CONCATENATE($M1101,$N1101,$T1101),Oferta!$B$2:$Q$360,15,FALSE)</f>
        <v>#N/A</v>
      </c>
      <c r="AI1101" s="5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12"/>
      <c r="AW1101" s="12"/>
    </row>
    <row r="1102" spans="1:49" ht="15" hidden="1" customHeight="1">
      <c r="A1102" s="12"/>
      <c r="B1102" s="12"/>
      <c r="C1102" s="12"/>
      <c r="D1102" s="12"/>
      <c r="E1102" s="12"/>
      <c r="F1102" s="12"/>
      <c r="G1102" s="12"/>
      <c r="H1102" s="12" t="e">
        <f t="shared" si="16"/>
        <v>#N/A</v>
      </c>
      <c r="I1102" s="12" t="e">
        <f>VLOOKUP(CONCATENATE(N1102,T1102),Simulador!$H$26:$H$33,1,FALSE)</f>
        <v>#N/A</v>
      </c>
      <c r="J1102" s="12" t="e">
        <f t="shared" si="17"/>
        <v>#N/A</v>
      </c>
      <c r="K1102" s="13" t="e">
        <f t="shared" si="18"/>
        <v>#N/A</v>
      </c>
      <c r="L1102" s="12" t="e">
        <f t="shared" si="19"/>
        <v>#N/A</v>
      </c>
      <c r="M1102" s="14" t="s">
        <v>25</v>
      </c>
      <c r="N1102" s="3" t="s">
        <v>38</v>
      </c>
      <c r="O1102" s="15" t="str">
        <f>VLOOKUP(CONCATENATE($M1102,$N1102),Curriculos!$A$2:$J$332,4,FALSE)</f>
        <v>INTRODUÇÃO ÀS CIÊNCIAS SOCIAIS</v>
      </c>
      <c r="P1102" s="16" t="str">
        <f>VLOOKUP(CONCATENATE($M1102,$N1102),Curriculos!$A$2:$J$332,5,FALSE)</f>
        <v>OB</v>
      </c>
      <c r="Q1102" s="16" t="e">
        <f>VLOOKUP($N1102,Oferta!$D$2:$P$100,5,FALSE)</f>
        <v>#N/A</v>
      </c>
      <c r="R1102" s="16">
        <f>VLOOKUP(CONCATENATE($M1102,$N1102),Curriculos!$A$2:$J$332,8,FALSE)</f>
        <v>60</v>
      </c>
      <c r="S1102" s="17"/>
      <c r="T1102" s="17" t="s">
        <v>29</v>
      </c>
      <c r="U1102" s="16" t="str">
        <f>VLOOKUP(CONCATENATE($M1102,$N1102),Curriculos!$A$2:$J$332,10,FALSE)</f>
        <v>DFCH</v>
      </c>
      <c r="V1102" s="15" t="e">
        <f>VLOOKUP(CONCATENATE($M1102,$N1102,$T1102),Oferta!$B$2:$R$360,17,FALSE)</f>
        <v>#N/A</v>
      </c>
      <c r="W1102" s="15" t="e">
        <f>VLOOKUP(CONCATENATE($M1102,$N1102,$T1102),Oferta!$B$2:$Q$360,12,FALSE)</f>
        <v>#N/A</v>
      </c>
      <c r="X1102" s="17">
        <v>1</v>
      </c>
      <c r="Y1102" s="18" t="e">
        <f>VLOOKUP(CONCATENATE($W1102,$X1102),Mtz_Horarios!$E$2:$H$92,2,FALSE)</f>
        <v>#N/A</v>
      </c>
      <c r="Z1102" s="18" t="e">
        <f>VLOOKUP(CONCATENATE($W1102,$X1102),Mtz_Horarios!$E$2:$H$92,3,FALSE)</f>
        <v>#N/A</v>
      </c>
      <c r="AA1102" s="19" t="e">
        <f>VLOOKUP(CONCATENATE($W1102,$X1102),Mtz_Horarios!$E$2:$H$92,4,FALSE)</f>
        <v>#N/A</v>
      </c>
      <c r="AB1102" s="15" t="e">
        <f>VLOOKUP(CONCATENATE($M1102,$N1102,$T1102),Oferta!$B$2:$Q$360,16,FALSE)</f>
        <v>#N/A</v>
      </c>
      <c r="AC1102" s="15" t="e">
        <f>VLOOKUP(CONCATENATE($M1102,$N1102,$T1102),Oferta!$B$2:$Q$360,15,FALSE)</f>
        <v>#N/A</v>
      </c>
      <c r="AI1102" s="5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12"/>
      <c r="AW1102" s="12"/>
    </row>
    <row r="1103" spans="1:49" ht="15" hidden="1" customHeight="1">
      <c r="A1103" s="12"/>
      <c r="B1103" s="12"/>
      <c r="C1103" s="12"/>
      <c r="D1103" s="12"/>
      <c r="E1103" s="12"/>
      <c r="F1103" s="12"/>
      <c r="G1103" s="12"/>
      <c r="H1103" s="12" t="e">
        <f t="shared" si="16"/>
        <v>#N/A</v>
      </c>
      <c r="I1103" s="12" t="e">
        <f>VLOOKUP(CONCATENATE(N1103,T1103),Simulador!$H$26:$H$33,1,FALSE)</f>
        <v>#N/A</v>
      </c>
      <c r="J1103" s="12" t="e">
        <f t="shared" si="17"/>
        <v>#N/A</v>
      </c>
      <c r="K1103" s="13" t="e">
        <f t="shared" si="18"/>
        <v>#N/A</v>
      </c>
      <c r="L1103" s="12" t="e">
        <f t="shared" si="19"/>
        <v>#N/A</v>
      </c>
      <c r="M1103" s="14" t="s">
        <v>25</v>
      </c>
      <c r="N1103" s="3" t="s">
        <v>38</v>
      </c>
      <c r="O1103" s="15" t="str">
        <f>VLOOKUP(CONCATENATE($M1103,$N1103),Curriculos!$A$2:$J$332,4,FALSE)</f>
        <v>INTRODUÇÃO ÀS CIÊNCIAS SOCIAIS</v>
      </c>
      <c r="P1103" s="16" t="str">
        <f>VLOOKUP(CONCATENATE($M1103,$N1103),Curriculos!$A$2:$J$332,5,FALSE)</f>
        <v>OB</v>
      </c>
      <c r="Q1103" s="16" t="e">
        <f>VLOOKUP($N1103,Oferta!$D$2:$P$100,5,FALSE)</f>
        <v>#N/A</v>
      </c>
      <c r="R1103" s="16">
        <f>VLOOKUP(CONCATENATE($M1103,$N1103),Curriculos!$A$2:$J$332,8,FALSE)</f>
        <v>60</v>
      </c>
      <c r="S1103" s="17"/>
      <c r="T1103" s="17" t="s">
        <v>29</v>
      </c>
      <c r="U1103" s="16" t="str">
        <f>VLOOKUP(CONCATENATE($M1103,$N1103),Curriculos!$A$2:$J$332,10,FALSE)</f>
        <v>DFCH</v>
      </c>
      <c r="V1103" s="15" t="e">
        <f>VLOOKUP(CONCATENATE($M1103,$N1103,$T1103),Oferta!$B$2:$R$360,17,FALSE)</f>
        <v>#N/A</v>
      </c>
      <c r="W1103" s="15" t="e">
        <f>VLOOKUP(CONCATENATE($M1103,$N1103,$T1103),Oferta!$B$2:$Q$360,12,FALSE)</f>
        <v>#N/A</v>
      </c>
      <c r="X1103" s="17">
        <v>2</v>
      </c>
      <c r="Y1103" s="18" t="e">
        <f>VLOOKUP(CONCATENATE($W1103,$X1103),Mtz_Horarios!$E$2:$H$92,2,FALSE)</f>
        <v>#N/A</v>
      </c>
      <c r="Z1103" s="18" t="e">
        <f>VLOOKUP(CONCATENATE($W1103,$X1103),Mtz_Horarios!$E$2:$H$92,3,FALSE)</f>
        <v>#N/A</v>
      </c>
      <c r="AA1103" s="19" t="e">
        <f>VLOOKUP(CONCATENATE($W1103,$X1103),Mtz_Horarios!$E$2:$H$92,4,FALSE)</f>
        <v>#N/A</v>
      </c>
      <c r="AB1103" s="15" t="e">
        <f>VLOOKUP(CONCATENATE($M1103,$N1103,$T1103),Oferta!$B$2:$Q$360,16,FALSE)</f>
        <v>#N/A</v>
      </c>
      <c r="AC1103" s="15" t="e">
        <f>VLOOKUP(CONCATENATE($M1103,$N1103,$T1103),Oferta!$B$2:$Q$360,15,FALSE)</f>
        <v>#N/A</v>
      </c>
      <c r="AI1103" s="5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12"/>
      <c r="AW1103" s="12"/>
    </row>
    <row r="1104" spans="1:49" ht="15" hidden="1" customHeight="1">
      <c r="A1104" s="12"/>
      <c r="B1104" s="12"/>
      <c r="C1104" s="12"/>
      <c r="D1104" s="12"/>
      <c r="E1104" s="12"/>
      <c r="F1104" s="12"/>
      <c r="G1104" s="12"/>
      <c r="H1104" s="12" t="e">
        <f t="shared" si="16"/>
        <v>#N/A</v>
      </c>
      <c r="I1104" s="12" t="e">
        <f>VLOOKUP(CONCATENATE(N1104,T1104),Simulador!$H$26:$H$33,1,FALSE)</f>
        <v>#N/A</v>
      </c>
      <c r="J1104" s="12" t="e">
        <f t="shared" si="17"/>
        <v>#N/A</v>
      </c>
      <c r="K1104" s="13" t="e">
        <f t="shared" si="18"/>
        <v>#N/A</v>
      </c>
      <c r="L1104" s="12" t="e">
        <f t="shared" si="19"/>
        <v>#N/A</v>
      </c>
      <c r="M1104" s="14" t="s">
        <v>25</v>
      </c>
      <c r="N1104" s="3" t="s">
        <v>38</v>
      </c>
      <c r="O1104" s="15" t="str">
        <f>VLOOKUP(CONCATENATE($M1104,$N1104),Curriculos!$A$2:$J$332,4,FALSE)</f>
        <v>INTRODUÇÃO ÀS CIÊNCIAS SOCIAIS</v>
      </c>
      <c r="P1104" s="16" t="str">
        <f>VLOOKUP(CONCATENATE($M1104,$N1104),Curriculos!$A$2:$J$332,5,FALSE)</f>
        <v>OB</v>
      </c>
      <c r="Q1104" s="16" t="e">
        <f>VLOOKUP($N1104,Oferta!$D$2:$P$100,5,FALSE)</f>
        <v>#N/A</v>
      </c>
      <c r="R1104" s="16">
        <f>VLOOKUP(CONCATENATE($M1104,$N1104),Curriculos!$A$2:$J$332,8,FALSE)</f>
        <v>60</v>
      </c>
      <c r="S1104" s="17"/>
      <c r="T1104" s="17" t="s">
        <v>29</v>
      </c>
      <c r="U1104" s="16" t="str">
        <f>VLOOKUP(CONCATENATE($M1104,$N1104),Curriculos!$A$2:$J$332,10,FALSE)</f>
        <v>DFCH</v>
      </c>
      <c r="V1104" s="15" t="e">
        <f>VLOOKUP(CONCATENATE($M1104,$N1104,$T1104),Oferta!$B$2:$R$360,17,FALSE)</f>
        <v>#N/A</v>
      </c>
      <c r="W1104" s="15" t="e">
        <f>VLOOKUP(CONCATENATE($M1104,$N1104,$T1104),Oferta!$B$2:$Q$360,12,FALSE)</f>
        <v>#N/A</v>
      </c>
      <c r="X1104" s="17">
        <v>3</v>
      </c>
      <c r="Y1104" s="18" t="e">
        <f>VLOOKUP(CONCATENATE($W1104,$X1104),Mtz_Horarios!$E$2:$H$92,2,FALSE)</f>
        <v>#N/A</v>
      </c>
      <c r="Z1104" s="18" t="e">
        <f>VLOOKUP(CONCATENATE($W1104,$X1104),Mtz_Horarios!$E$2:$H$92,3,FALSE)</f>
        <v>#N/A</v>
      </c>
      <c r="AA1104" s="19" t="e">
        <f>VLOOKUP(CONCATENATE($W1104,$X1104),Mtz_Horarios!$E$2:$H$92,4,FALSE)</f>
        <v>#N/A</v>
      </c>
      <c r="AB1104" s="15" t="e">
        <f>VLOOKUP(CONCATENATE($M1104,$N1104,$T1104),Oferta!$B$2:$Q$360,16,FALSE)</f>
        <v>#N/A</v>
      </c>
      <c r="AC1104" s="15" t="e">
        <f>VLOOKUP(CONCATENATE($M1104,$N1104,$T1104),Oferta!$B$2:$Q$360,15,FALSE)</f>
        <v>#N/A</v>
      </c>
      <c r="AI1104" s="5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12"/>
      <c r="AW1104" s="12"/>
    </row>
    <row r="1105" spans="1:49" ht="15" hidden="1" customHeight="1">
      <c r="A1105" s="12"/>
      <c r="B1105" s="12"/>
      <c r="C1105" s="12"/>
      <c r="D1105" s="12"/>
      <c r="E1105" s="12"/>
      <c r="F1105" s="12"/>
      <c r="G1105" s="12"/>
      <c r="H1105" s="12" t="e">
        <f t="shared" si="16"/>
        <v>#N/A</v>
      </c>
      <c r="I1105" s="12" t="e">
        <f>VLOOKUP(CONCATENATE(N1105,T1105),Simulador!$H$26:$H$33,1,FALSE)</f>
        <v>#N/A</v>
      </c>
      <c r="J1105" s="12" t="e">
        <f t="shared" si="17"/>
        <v>#N/A</v>
      </c>
      <c r="K1105" s="13" t="e">
        <f t="shared" si="18"/>
        <v>#N/A</v>
      </c>
      <c r="L1105" s="12" t="e">
        <f t="shared" si="19"/>
        <v>#N/A</v>
      </c>
      <c r="M1105" s="14" t="s">
        <v>25</v>
      </c>
      <c r="N1105" s="3" t="s">
        <v>38</v>
      </c>
      <c r="O1105" s="15" t="str">
        <f>VLOOKUP(CONCATENATE($M1105,$N1105),Curriculos!$A$2:$J$332,4,FALSE)</f>
        <v>INTRODUÇÃO ÀS CIÊNCIAS SOCIAIS</v>
      </c>
      <c r="P1105" s="16" t="str">
        <f>VLOOKUP(CONCATENATE($M1105,$N1105),Curriculos!$A$2:$J$332,5,FALSE)</f>
        <v>OB</v>
      </c>
      <c r="Q1105" s="16" t="e">
        <f>VLOOKUP($N1105,Oferta!$D$2:$P$100,5,FALSE)</f>
        <v>#N/A</v>
      </c>
      <c r="R1105" s="16">
        <f>VLOOKUP(CONCATENATE($M1105,$N1105),Curriculos!$A$2:$J$332,8,FALSE)</f>
        <v>60</v>
      </c>
      <c r="S1105" s="17"/>
      <c r="T1105" s="17" t="s">
        <v>29</v>
      </c>
      <c r="U1105" s="16" t="str">
        <f>VLOOKUP(CONCATENATE($M1105,$N1105),Curriculos!$A$2:$J$332,10,FALSE)</f>
        <v>DFCH</v>
      </c>
      <c r="V1105" s="15" t="e">
        <f>VLOOKUP(CONCATENATE($M1105,$N1105,$T1105),Oferta!$B$2:$R$360,17,FALSE)</f>
        <v>#N/A</v>
      </c>
      <c r="W1105" s="15" t="e">
        <f>VLOOKUP(CONCATENATE($M1105,$N1105,$T1105),Oferta!$B$2:$Q$360,12,FALSE)</f>
        <v>#N/A</v>
      </c>
      <c r="X1105" s="17">
        <v>4</v>
      </c>
      <c r="Y1105" s="18" t="e">
        <f>VLOOKUP(CONCATENATE($W1105,$X1105),Mtz_Horarios!$E$2:$H$92,2,FALSE)</f>
        <v>#N/A</v>
      </c>
      <c r="Z1105" s="18" t="e">
        <f>VLOOKUP(CONCATENATE($W1105,$X1105),Mtz_Horarios!$E$2:$H$92,3,FALSE)</f>
        <v>#N/A</v>
      </c>
      <c r="AA1105" s="19" t="e">
        <f>VLOOKUP(CONCATENATE($W1105,$X1105),Mtz_Horarios!$E$2:$H$92,4,FALSE)</f>
        <v>#N/A</v>
      </c>
      <c r="AB1105" s="15" t="e">
        <f>VLOOKUP(CONCATENATE($M1105,$N1105,$T1105),Oferta!$B$2:$Q$360,16,FALSE)</f>
        <v>#N/A</v>
      </c>
      <c r="AC1105" s="15" t="e">
        <f>VLOOKUP(CONCATENATE($M1105,$N1105,$T1105),Oferta!$B$2:$Q$360,15,FALSE)</f>
        <v>#N/A</v>
      </c>
      <c r="AI1105" s="5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12"/>
      <c r="AW1105" s="12"/>
    </row>
    <row r="1106" spans="1:49" ht="15" customHeight="1">
      <c r="A1106" s="12"/>
      <c r="B1106" s="12"/>
      <c r="C1106" s="12"/>
      <c r="D1106" s="12"/>
      <c r="E1106" s="12"/>
      <c r="F1106" s="12"/>
      <c r="G1106" s="12"/>
      <c r="H1106" s="12" t="e">
        <f t="shared" si="16"/>
        <v>#N/A</v>
      </c>
      <c r="I1106" s="12" t="e">
        <f>VLOOKUP(CONCATENATE(N1106,T1106),Simulador!$H$26:$H$33,1,FALSE)</f>
        <v>#N/A</v>
      </c>
      <c r="J1106" s="12" t="e">
        <f t="shared" si="17"/>
        <v>#N/A</v>
      </c>
      <c r="K1106" s="13" t="e">
        <f t="shared" si="18"/>
        <v>#N/A</v>
      </c>
      <c r="L1106" s="12" t="e">
        <f t="shared" si="19"/>
        <v>#N/A</v>
      </c>
      <c r="M1106" s="14" t="s">
        <v>31</v>
      </c>
      <c r="N1106" s="3" t="s">
        <v>128</v>
      </c>
      <c r="O1106" s="20" t="str">
        <f>VLOOKUP(CONCATENATE($M1106,$N1106),Curriculos!$A$2:$J$332,4,FALSE)</f>
        <v>LABORATÓRIO DE PRÁTICA EM ANÁLISE E AVALIAÇÃO ECONÔMICO-FINANCEIRA</v>
      </c>
      <c r="P1106" s="21" t="str">
        <f>VLOOKUP(CONCATENATE($M1106,$N1106),Curriculos!$A$2:$J$332,5,FALSE)</f>
        <v>OP</v>
      </c>
      <c r="Q1106" s="21" t="e">
        <f>VLOOKUP($N1106,Oferta!$D$2:$P$100,5,FALSE)</f>
        <v>#N/A</v>
      </c>
      <c r="R1106" s="21">
        <f>VLOOKUP(CONCATENATE($M1106,$N1106),Curriculos!$A$2:$J$332,8,FALSE)</f>
        <v>90</v>
      </c>
      <c r="S1106" s="5"/>
      <c r="T1106" s="22" t="s">
        <v>24</v>
      </c>
      <c r="U1106" s="21" t="str">
        <f>VLOOKUP(CONCATENATE($M1106,$N1106),Curriculos!$A$2:$J$332,10,FALSE)</f>
        <v>DCEC</v>
      </c>
      <c r="V1106" s="20" t="e">
        <f>VLOOKUP(CONCATENATE($M1106,$N1106,$T1106),Oferta!$B$2:$R$360,17,FALSE)</f>
        <v>#N/A</v>
      </c>
      <c r="W1106" s="20" t="e">
        <f>VLOOKUP(CONCATENATE($M1106,$N1106,$T1106),Oferta!$B$2:$Q$360,12,FALSE)</f>
        <v>#N/A</v>
      </c>
      <c r="X1106" s="22">
        <v>1</v>
      </c>
      <c r="Y1106" s="23" t="e">
        <f>VLOOKUP(CONCATENATE($W1106,$X1106),Mtz_Horarios!$E$2:$H$92,2,FALSE)</f>
        <v>#N/A</v>
      </c>
      <c r="Z1106" s="23" t="e">
        <f>VLOOKUP(CONCATENATE($W1106,$X1106),Mtz_Horarios!$E$2:$H$92,3,FALSE)</f>
        <v>#N/A</v>
      </c>
      <c r="AA1106" s="24" t="e">
        <f>VLOOKUP(CONCATENATE($W1106,$X1106),Mtz_Horarios!$E$2:$H$92,4,FALSE)</f>
        <v>#N/A</v>
      </c>
      <c r="AB1106" s="20" t="e">
        <f>VLOOKUP(CONCATENATE($M1106,$N1106,$T1106),Oferta!$B$2:$Q$360,16,FALSE)</f>
        <v>#N/A</v>
      </c>
      <c r="AC1106" s="20" t="e">
        <f>VLOOKUP(CONCATENATE($M1106,$N1106,$T1106),Oferta!$B$2:$Q$360,15,FALSE)</f>
        <v>#N/A</v>
      </c>
      <c r="AI1106" s="5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12"/>
      <c r="AW1106" s="12"/>
    </row>
    <row r="1107" spans="1:49" ht="15" customHeight="1">
      <c r="A1107" s="12"/>
      <c r="B1107" s="12"/>
      <c r="C1107" s="12"/>
      <c r="D1107" s="12"/>
      <c r="E1107" s="12"/>
      <c r="F1107" s="12"/>
      <c r="G1107" s="12"/>
      <c r="H1107" s="12" t="e">
        <f t="shared" si="16"/>
        <v>#N/A</v>
      </c>
      <c r="I1107" s="12" t="e">
        <f>VLOOKUP(CONCATENATE(N1107,T1107),Simulador!$H$26:$H$33,1,FALSE)</f>
        <v>#N/A</v>
      </c>
      <c r="J1107" s="12" t="e">
        <f t="shared" si="17"/>
        <v>#N/A</v>
      </c>
      <c r="K1107" s="13" t="e">
        <f t="shared" si="18"/>
        <v>#N/A</v>
      </c>
      <c r="L1107" s="12" t="e">
        <f t="shared" si="19"/>
        <v>#N/A</v>
      </c>
      <c r="M1107" s="14" t="s">
        <v>31</v>
      </c>
      <c r="N1107" s="3" t="s">
        <v>128</v>
      </c>
      <c r="O1107" s="20" t="str">
        <f>VLOOKUP(CONCATENATE($M1107,$N1107),Curriculos!$A$2:$J$332,4,FALSE)</f>
        <v>LABORATÓRIO DE PRÁTICA EM ANÁLISE E AVALIAÇÃO ECONÔMICO-FINANCEIRA</v>
      </c>
      <c r="P1107" s="21" t="str">
        <f>VLOOKUP(CONCATENATE($M1107,$N1107),Curriculos!$A$2:$J$332,5,FALSE)</f>
        <v>OP</v>
      </c>
      <c r="Q1107" s="21" t="e">
        <f>VLOOKUP($N1107,Oferta!$D$2:$P$100,5,FALSE)</f>
        <v>#N/A</v>
      </c>
      <c r="R1107" s="21">
        <f>VLOOKUP(CONCATENATE($M1107,$N1107),Curriculos!$A$2:$J$332,8,FALSE)</f>
        <v>90</v>
      </c>
      <c r="S1107" s="5"/>
      <c r="T1107" s="22" t="s">
        <v>24</v>
      </c>
      <c r="U1107" s="21" t="str">
        <f>VLOOKUP(CONCATENATE($M1107,$N1107),Curriculos!$A$2:$J$332,10,FALSE)</f>
        <v>DCEC</v>
      </c>
      <c r="V1107" s="20" t="e">
        <f>VLOOKUP(CONCATENATE($M1107,$N1107,$T1107),Oferta!$B$2:$R$360,17,FALSE)</f>
        <v>#N/A</v>
      </c>
      <c r="W1107" s="20" t="e">
        <f>VLOOKUP(CONCATENATE($M1107,$N1107,$T1107),Oferta!$B$2:$Q$360,12,FALSE)</f>
        <v>#N/A</v>
      </c>
      <c r="X1107" s="22">
        <v>2</v>
      </c>
      <c r="Y1107" s="23" t="e">
        <f>VLOOKUP(CONCATENATE($W1107,$X1107),Mtz_Horarios!$E$2:$H$92,2,FALSE)</f>
        <v>#N/A</v>
      </c>
      <c r="Z1107" s="23" t="e">
        <f>VLOOKUP(CONCATENATE($W1107,$X1107),Mtz_Horarios!$E$2:$H$92,3,FALSE)</f>
        <v>#N/A</v>
      </c>
      <c r="AA1107" s="24" t="e">
        <f>VLOOKUP(CONCATENATE($W1107,$X1107),Mtz_Horarios!$E$2:$H$92,4,FALSE)</f>
        <v>#N/A</v>
      </c>
      <c r="AB1107" s="20" t="e">
        <f>VLOOKUP(CONCATENATE($M1107,$N1107,$T1107),Oferta!$B$2:$Q$360,16,FALSE)</f>
        <v>#N/A</v>
      </c>
      <c r="AC1107" s="20" t="e">
        <f>VLOOKUP(CONCATENATE($M1107,$N1107,$T1107),Oferta!$B$2:$Q$360,15,FALSE)</f>
        <v>#N/A</v>
      </c>
      <c r="AI1107" s="5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12"/>
      <c r="AW1107" s="12"/>
    </row>
    <row r="1108" spans="1:49" ht="15" customHeight="1">
      <c r="A1108" s="12"/>
      <c r="B1108" s="12"/>
      <c r="C1108" s="12"/>
      <c r="D1108" s="12"/>
      <c r="E1108" s="12"/>
      <c r="F1108" s="12"/>
      <c r="G1108" s="12"/>
      <c r="H1108" s="12" t="e">
        <f t="shared" si="16"/>
        <v>#N/A</v>
      </c>
      <c r="I1108" s="12" t="e">
        <f>VLOOKUP(CONCATENATE(N1108,T1108),Simulador!$H$26:$H$33,1,FALSE)</f>
        <v>#N/A</v>
      </c>
      <c r="J1108" s="12" t="e">
        <f t="shared" si="17"/>
        <v>#N/A</v>
      </c>
      <c r="K1108" s="13" t="e">
        <f t="shared" si="18"/>
        <v>#N/A</v>
      </c>
      <c r="L1108" s="12" t="e">
        <f t="shared" si="19"/>
        <v>#N/A</v>
      </c>
      <c r="M1108" s="14" t="s">
        <v>31</v>
      </c>
      <c r="N1108" s="3" t="s">
        <v>128</v>
      </c>
      <c r="O1108" s="20" t="str">
        <f>VLOOKUP(CONCATENATE($M1108,$N1108),Curriculos!$A$2:$J$332,4,FALSE)</f>
        <v>LABORATÓRIO DE PRÁTICA EM ANÁLISE E AVALIAÇÃO ECONÔMICO-FINANCEIRA</v>
      </c>
      <c r="P1108" s="21" t="str">
        <f>VLOOKUP(CONCATENATE($M1108,$N1108),Curriculos!$A$2:$J$332,5,FALSE)</f>
        <v>OP</v>
      </c>
      <c r="Q1108" s="21" t="e">
        <f>VLOOKUP($N1108,Oferta!$D$2:$P$100,5,FALSE)</f>
        <v>#N/A</v>
      </c>
      <c r="R1108" s="21">
        <f>VLOOKUP(CONCATENATE($M1108,$N1108),Curriculos!$A$2:$J$332,8,FALSE)</f>
        <v>90</v>
      </c>
      <c r="S1108" s="5"/>
      <c r="T1108" s="22" t="s">
        <v>24</v>
      </c>
      <c r="U1108" s="21" t="str">
        <f>VLOOKUP(CONCATENATE($M1108,$N1108),Curriculos!$A$2:$J$332,10,FALSE)</f>
        <v>DCEC</v>
      </c>
      <c r="V1108" s="20" t="e">
        <f>VLOOKUP(CONCATENATE($M1108,$N1108,$T1108),Oferta!$B$2:$R$360,17,FALSE)</f>
        <v>#N/A</v>
      </c>
      <c r="W1108" s="20" t="e">
        <f>VLOOKUP(CONCATENATE($M1108,$N1108,$T1108),Oferta!$B$2:$Q$360,12,FALSE)</f>
        <v>#N/A</v>
      </c>
      <c r="X1108" s="22">
        <v>3</v>
      </c>
      <c r="Y1108" s="23" t="e">
        <f>VLOOKUP(CONCATENATE($W1108,$X1108),Mtz_Horarios!$E$2:$H$92,2,FALSE)</f>
        <v>#N/A</v>
      </c>
      <c r="Z1108" s="23" t="e">
        <f>VLOOKUP(CONCATENATE($W1108,$X1108),Mtz_Horarios!$E$2:$H$92,3,FALSE)</f>
        <v>#N/A</v>
      </c>
      <c r="AA1108" s="24" t="e">
        <f>VLOOKUP(CONCATENATE($W1108,$X1108),Mtz_Horarios!$E$2:$H$92,4,FALSE)</f>
        <v>#N/A</v>
      </c>
      <c r="AB1108" s="20" t="e">
        <f>VLOOKUP(CONCATENATE($M1108,$N1108,$T1108),Oferta!$B$2:$Q$360,16,FALSE)</f>
        <v>#N/A</v>
      </c>
      <c r="AC1108" s="20" t="e">
        <f>VLOOKUP(CONCATENATE($M1108,$N1108,$T1108),Oferta!$B$2:$Q$360,15,FALSE)</f>
        <v>#N/A</v>
      </c>
      <c r="AI1108" s="5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12"/>
      <c r="AW1108" s="12"/>
    </row>
    <row r="1109" spans="1:49" ht="15" customHeight="1">
      <c r="A1109" s="12"/>
      <c r="B1109" s="12"/>
      <c r="C1109" s="12"/>
      <c r="D1109" s="12"/>
      <c r="E1109" s="12"/>
      <c r="F1109" s="12"/>
      <c r="G1109" s="12"/>
      <c r="H1109" s="12" t="e">
        <f t="shared" si="16"/>
        <v>#N/A</v>
      </c>
      <c r="I1109" s="12" t="e">
        <f>VLOOKUP(CONCATENATE(N1109,T1109),Simulador!$H$26:$H$33,1,FALSE)</f>
        <v>#N/A</v>
      </c>
      <c r="J1109" s="12" t="e">
        <f t="shared" si="17"/>
        <v>#N/A</v>
      </c>
      <c r="K1109" s="13" t="e">
        <f t="shared" si="18"/>
        <v>#N/A</v>
      </c>
      <c r="L1109" s="12" t="e">
        <f t="shared" si="19"/>
        <v>#N/A</v>
      </c>
      <c r="M1109" s="14" t="s">
        <v>31</v>
      </c>
      <c r="N1109" s="3" t="s">
        <v>128</v>
      </c>
      <c r="O1109" s="20" t="str">
        <f>VLOOKUP(CONCATENATE($M1109,$N1109),Curriculos!$A$2:$J$332,4,FALSE)</f>
        <v>LABORATÓRIO DE PRÁTICA EM ANÁLISE E AVALIAÇÃO ECONÔMICO-FINANCEIRA</v>
      </c>
      <c r="P1109" s="21" t="str">
        <f>VLOOKUP(CONCATENATE($M1109,$N1109),Curriculos!$A$2:$J$332,5,FALSE)</f>
        <v>OP</v>
      </c>
      <c r="Q1109" s="21" t="e">
        <f>VLOOKUP($N1109,Oferta!$D$2:$P$100,5,FALSE)</f>
        <v>#N/A</v>
      </c>
      <c r="R1109" s="21">
        <f>VLOOKUP(CONCATENATE($M1109,$N1109),Curriculos!$A$2:$J$332,8,FALSE)</f>
        <v>90</v>
      </c>
      <c r="S1109" s="5"/>
      <c r="T1109" s="22" t="s">
        <v>24</v>
      </c>
      <c r="U1109" s="21" t="str">
        <f>VLOOKUP(CONCATENATE($M1109,$N1109),Curriculos!$A$2:$J$332,10,FALSE)</f>
        <v>DCEC</v>
      </c>
      <c r="V1109" s="20" t="e">
        <f>VLOOKUP(CONCATENATE($M1109,$N1109,$T1109),Oferta!$B$2:$R$360,17,FALSE)</f>
        <v>#N/A</v>
      </c>
      <c r="W1109" s="20" t="e">
        <f>VLOOKUP(CONCATENATE($M1109,$N1109,$T1109),Oferta!$B$2:$Q$360,12,FALSE)</f>
        <v>#N/A</v>
      </c>
      <c r="X1109" s="22">
        <v>4</v>
      </c>
      <c r="Y1109" s="23" t="e">
        <f>VLOOKUP(CONCATENATE($W1109,$X1109),Mtz_Horarios!$E$2:$H$92,2,FALSE)</f>
        <v>#N/A</v>
      </c>
      <c r="Z1109" s="23" t="e">
        <f>VLOOKUP(CONCATENATE($W1109,$X1109),Mtz_Horarios!$E$2:$H$92,3,FALSE)</f>
        <v>#N/A</v>
      </c>
      <c r="AA1109" s="24" t="e">
        <f>VLOOKUP(CONCATENATE($W1109,$X1109),Mtz_Horarios!$E$2:$H$92,4,FALSE)</f>
        <v>#N/A</v>
      </c>
      <c r="AB1109" s="20" t="e">
        <f>VLOOKUP(CONCATENATE($M1109,$N1109,$T1109),Oferta!$B$2:$Q$360,16,FALSE)</f>
        <v>#N/A</v>
      </c>
      <c r="AC1109" s="20" t="e">
        <f>VLOOKUP(CONCATENATE($M1109,$N1109,$T1109),Oferta!$B$2:$Q$360,15,FALSE)</f>
        <v>#N/A</v>
      </c>
      <c r="AI1109" s="5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12"/>
      <c r="AW1109" s="12"/>
    </row>
    <row r="1110" spans="1:49" ht="15" customHeight="1">
      <c r="A1110" s="12"/>
      <c r="B1110" s="12"/>
      <c r="C1110" s="12"/>
      <c r="D1110" s="12"/>
      <c r="E1110" s="12"/>
      <c r="F1110" s="12"/>
      <c r="G1110" s="12"/>
      <c r="H1110" s="12" t="e">
        <f t="shared" si="16"/>
        <v>#N/A</v>
      </c>
      <c r="I1110" s="12" t="e">
        <f>VLOOKUP(CONCATENATE(N1110,T1110),Simulador!$H$26:$H$33,1,FALSE)</f>
        <v>#N/A</v>
      </c>
      <c r="J1110" s="12" t="e">
        <f t="shared" si="17"/>
        <v>#N/A</v>
      </c>
      <c r="K1110" s="13" t="e">
        <f t="shared" si="18"/>
        <v>#N/A</v>
      </c>
      <c r="L1110" s="12" t="e">
        <f t="shared" si="19"/>
        <v>#N/A</v>
      </c>
      <c r="M1110" s="14" t="s">
        <v>31</v>
      </c>
      <c r="N1110" s="3" t="s">
        <v>128</v>
      </c>
      <c r="O1110" s="20" t="str">
        <f>VLOOKUP(CONCATENATE($M1110,$N1110),Curriculos!$A$2:$J$332,4,FALSE)</f>
        <v>LABORATÓRIO DE PRÁTICA EM ANÁLISE E AVALIAÇÃO ECONÔMICO-FINANCEIRA</v>
      </c>
      <c r="P1110" s="21" t="str">
        <f>VLOOKUP(CONCATENATE($M1110,$N1110),Curriculos!$A$2:$J$332,5,FALSE)</f>
        <v>OP</v>
      </c>
      <c r="Q1110" s="21" t="e">
        <f>VLOOKUP($N1110,Oferta!$D$2:$P$100,5,FALSE)</f>
        <v>#N/A</v>
      </c>
      <c r="R1110" s="21">
        <f>VLOOKUP(CONCATENATE($M1110,$N1110),Curriculos!$A$2:$J$332,8,FALSE)</f>
        <v>90</v>
      </c>
      <c r="S1110" s="5"/>
      <c r="T1110" s="22" t="s">
        <v>24</v>
      </c>
      <c r="U1110" s="21" t="str">
        <f>VLOOKUP(CONCATENATE($M1110,$N1110),Curriculos!$A$2:$J$332,10,FALSE)</f>
        <v>DCEC</v>
      </c>
      <c r="V1110" s="20" t="e">
        <f>VLOOKUP(CONCATENATE($M1110,$N1110,$T1110),Oferta!$B$2:$R$360,17,FALSE)</f>
        <v>#N/A</v>
      </c>
      <c r="W1110" s="20" t="e">
        <f>VLOOKUP(CONCATENATE($M1110,$N1110,$T1110),Oferta!$B$2:$Q$360,12,FALSE)</f>
        <v>#N/A</v>
      </c>
      <c r="X1110" s="22">
        <v>5</v>
      </c>
      <c r="Y1110" s="23" t="e">
        <f>VLOOKUP(CONCATENATE($W1110,$X1110),Mtz_Horarios!$E$2:$H$92,2,FALSE)</f>
        <v>#N/A</v>
      </c>
      <c r="Z1110" s="23" t="e">
        <f>VLOOKUP(CONCATENATE($W1110,$X1110),Mtz_Horarios!$E$2:$H$92,3,FALSE)</f>
        <v>#N/A</v>
      </c>
      <c r="AA1110" s="24" t="e">
        <f>VLOOKUP(CONCATENATE($W1110,$X1110),Mtz_Horarios!$E$2:$H$92,4,FALSE)</f>
        <v>#N/A</v>
      </c>
      <c r="AB1110" s="20" t="e">
        <f>VLOOKUP(CONCATENATE($M1110,$N1110,$T1110),Oferta!$B$2:$Q$360,16,FALSE)</f>
        <v>#N/A</v>
      </c>
      <c r="AC1110" s="20" t="e">
        <f>VLOOKUP(CONCATENATE($M1110,$N1110,$T1110),Oferta!$B$2:$Q$360,15,FALSE)</f>
        <v>#N/A</v>
      </c>
      <c r="AI1110" s="5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12"/>
      <c r="AW1110" s="12"/>
    </row>
    <row r="1111" spans="1:49" ht="15" customHeight="1">
      <c r="A1111" s="12"/>
      <c r="B1111" s="12"/>
      <c r="C1111" s="12"/>
      <c r="D1111" s="12"/>
      <c r="E1111" s="12"/>
      <c r="F1111" s="12"/>
      <c r="G1111" s="12"/>
      <c r="H1111" s="12" t="e">
        <f t="shared" si="16"/>
        <v>#N/A</v>
      </c>
      <c r="I1111" s="12" t="e">
        <f>VLOOKUP(CONCATENATE(N1111,T1111),Simulador!$H$26:$H$33,1,FALSE)</f>
        <v>#N/A</v>
      </c>
      <c r="J1111" s="12" t="e">
        <f t="shared" si="17"/>
        <v>#N/A</v>
      </c>
      <c r="K1111" s="13" t="e">
        <f t="shared" si="18"/>
        <v>#N/A</v>
      </c>
      <c r="L1111" s="12" t="e">
        <f t="shared" si="19"/>
        <v>#N/A</v>
      </c>
      <c r="M1111" s="14" t="s">
        <v>31</v>
      </c>
      <c r="N1111" s="3" t="s">
        <v>128</v>
      </c>
      <c r="O1111" s="20" t="str">
        <f>VLOOKUP(CONCATENATE($M1111,$N1111),Curriculos!$A$2:$J$332,4,FALSE)</f>
        <v>LABORATÓRIO DE PRÁTICA EM ANÁLISE E AVALIAÇÃO ECONÔMICO-FINANCEIRA</v>
      </c>
      <c r="P1111" s="21" t="str">
        <f>VLOOKUP(CONCATENATE($M1111,$N1111),Curriculos!$A$2:$J$332,5,FALSE)</f>
        <v>OP</v>
      </c>
      <c r="Q1111" s="21" t="e">
        <f>VLOOKUP($N1111,Oferta!$D$2:$P$100,5,FALSE)</f>
        <v>#N/A</v>
      </c>
      <c r="R1111" s="21">
        <f>VLOOKUP(CONCATENATE($M1111,$N1111),Curriculos!$A$2:$J$332,8,FALSE)</f>
        <v>90</v>
      </c>
      <c r="S1111" s="5"/>
      <c r="T1111" s="22" t="s">
        <v>24</v>
      </c>
      <c r="U1111" s="21" t="str">
        <f>VLOOKUP(CONCATENATE($M1111,$N1111),Curriculos!$A$2:$J$332,10,FALSE)</f>
        <v>DCEC</v>
      </c>
      <c r="V1111" s="20" t="e">
        <f>VLOOKUP(CONCATENATE($M1111,$N1111,$T1111),Oferta!$B$2:$R$360,17,FALSE)</f>
        <v>#N/A</v>
      </c>
      <c r="W1111" s="20" t="e">
        <f>VLOOKUP(CONCATENATE($M1111,$N1111,$T1111),Oferta!$B$2:$Q$360,12,FALSE)</f>
        <v>#N/A</v>
      </c>
      <c r="X1111" s="22">
        <v>6</v>
      </c>
      <c r="Y1111" s="23" t="e">
        <f>VLOOKUP(CONCATENATE($W1111,$X1111),Mtz_Horarios!$E$2:$H$92,2,FALSE)</f>
        <v>#N/A</v>
      </c>
      <c r="Z1111" s="23" t="e">
        <f>VLOOKUP(CONCATENATE($W1111,$X1111),Mtz_Horarios!$E$2:$H$92,3,FALSE)</f>
        <v>#N/A</v>
      </c>
      <c r="AA1111" s="24" t="e">
        <f>VLOOKUP(CONCATENATE($W1111,$X1111),Mtz_Horarios!$E$2:$H$92,4,FALSE)</f>
        <v>#N/A</v>
      </c>
      <c r="AB1111" s="20" t="e">
        <f>VLOOKUP(CONCATENATE($M1111,$N1111,$T1111),Oferta!$B$2:$Q$360,16,FALSE)</f>
        <v>#N/A</v>
      </c>
      <c r="AC1111" s="20" t="e">
        <f>VLOOKUP(CONCATENATE($M1111,$N1111,$T1111),Oferta!$B$2:$Q$360,15,FALSE)</f>
        <v>#N/A</v>
      </c>
      <c r="AI1111" s="5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12"/>
      <c r="AW1111" s="12"/>
    </row>
    <row r="1112" spans="1:49" ht="15" customHeight="1">
      <c r="A1112" s="12"/>
      <c r="B1112" s="12"/>
      <c r="C1112" s="12"/>
      <c r="D1112" s="12"/>
      <c r="E1112" s="12"/>
      <c r="F1112" s="12"/>
      <c r="G1112" s="12"/>
      <c r="H1112" s="12" t="e">
        <f t="shared" si="16"/>
        <v>#N/A</v>
      </c>
      <c r="I1112" s="12" t="e">
        <f>VLOOKUP(CONCATENATE(N1112,T1112),Simulador!$H$26:$H$33,1,FALSE)</f>
        <v>#N/A</v>
      </c>
      <c r="J1112" s="12" t="e">
        <f t="shared" si="17"/>
        <v>#N/A</v>
      </c>
      <c r="K1112" s="13" t="e">
        <f t="shared" si="18"/>
        <v>#N/A</v>
      </c>
      <c r="L1112" s="12" t="e">
        <f t="shared" si="19"/>
        <v>#N/A</v>
      </c>
      <c r="M1112" s="14" t="s">
        <v>31</v>
      </c>
      <c r="N1112" s="3" t="s">
        <v>128</v>
      </c>
      <c r="O1112" s="20" t="str">
        <f>VLOOKUP(CONCATENATE($M1112,$N1112),Curriculos!$A$2:$J$332,4,FALSE)</f>
        <v>LABORATÓRIO DE PRÁTICA EM ANÁLISE E AVALIAÇÃO ECONÔMICO-FINANCEIRA</v>
      </c>
      <c r="P1112" s="21" t="str">
        <f>VLOOKUP(CONCATENATE($M1112,$N1112),Curriculos!$A$2:$J$332,5,FALSE)</f>
        <v>OP</v>
      </c>
      <c r="Q1112" s="21" t="e">
        <f>VLOOKUP($N1112,Oferta!$D$2:$P$100,5,FALSE)</f>
        <v>#N/A</v>
      </c>
      <c r="R1112" s="21">
        <f>VLOOKUP(CONCATENATE($M1112,$N1112),Curriculos!$A$2:$J$332,8,FALSE)</f>
        <v>90</v>
      </c>
      <c r="S1112" s="5"/>
      <c r="T1112" s="22" t="s">
        <v>29</v>
      </c>
      <c r="U1112" s="21" t="str">
        <f>VLOOKUP(CONCATENATE($M1112,$N1112),Curriculos!$A$2:$J$332,10,FALSE)</f>
        <v>DCEC</v>
      </c>
      <c r="V1112" s="20" t="e">
        <f>VLOOKUP(CONCATENATE($M1112,$N1112,$T1112),Oferta!$B$2:$R$360,17,FALSE)</f>
        <v>#N/A</v>
      </c>
      <c r="W1112" s="20" t="e">
        <f>VLOOKUP(CONCATENATE($M1112,$N1112,$T1112),Oferta!$B$2:$Q$360,12,FALSE)</f>
        <v>#N/A</v>
      </c>
      <c r="X1112" s="22">
        <v>1</v>
      </c>
      <c r="Y1112" s="23" t="e">
        <f>VLOOKUP(CONCATENATE($W1112,$X1112),Mtz_Horarios!$E$2:$H$92,2,FALSE)</f>
        <v>#N/A</v>
      </c>
      <c r="Z1112" s="23" t="e">
        <f>VLOOKUP(CONCATENATE($W1112,$X1112),Mtz_Horarios!$E$2:$H$92,3,FALSE)</f>
        <v>#N/A</v>
      </c>
      <c r="AA1112" s="24" t="e">
        <f>VLOOKUP(CONCATENATE($W1112,$X1112),Mtz_Horarios!$E$2:$H$92,4,FALSE)</f>
        <v>#N/A</v>
      </c>
      <c r="AB1112" s="20" t="e">
        <f>VLOOKUP(CONCATENATE($M1112,$N1112,$T1112),Oferta!$B$2:$Q$360,16,FALSE)</f>
        <v>#N/A</v>
      </c>
      <c r="AC1112" s="20" t="e">
        <f>VLOOKUP(CONCATENATE($M1112,$N1112,$T1112),Oferta!$B$2:$Q$360,15,FALSE)</f>
        <v>#N/A</v>
      </c>
      <c r="AI1112" s="5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12"/>
      <c r="AW1112" s="12"/>
    </row>
    <row r="1113" spans="1:49" ht="15" customHeight="1">
      <c r="A1113" s="12"/>
      <c r="B1113" s="12"/>
      <c r="C1113" s="12"/>
      <c r="D1113" s="12"/>
      <c r="E1113" s="12"/>
      <c r="F1113" s="12"/>
      <c r="G1113" s="12"/>
      <c r="H1113" s="12" t="e">
        <f t="shared" si="16"/>
        <v>#N/A</v>
      </c>
      <c r="I1113" s="12" t="e">
        <f>VLOOKUP(CONCATENATE(N1113,T1113),Simulador!$H$26:$H$33,1,FALSE)</f>
        <v>#N/A</v>
      </c>
      <c r="J1113" s="12" t="e">
        <f t="shared" si="17"/>
        <v>#N/A</v>
      </c>
      <c r="K1113" s="13" t="e">
        <f t="shared" si="18"/>
        <v>#N/A</v>
      </c>
      <c r="L1113" s="12" t="e">
        <f t="shared" si="19"/>
        <v>#N/A</v>
      </c>
      <c r="M1113" s="14" t="s">
        <v>31</v>
      </c>
      <c r="N1113" s="3" t="s">
        <v>128</v>
      </c>
      <c r="O1113" s="20" t="str">
        <f>VLOOKUP(CONCATENATE($M1113,$N1113),Curriculos!$A$2:$J$332,4,FALSE)</f>
        <v>LABORATÓRIO DE PRÁTICA EM ANÁLISE E AVALIAÇÃO ECONÔMICO-FINANCEIRA</v>
      </c>
      <c r="P1113" s="21" t="str">
        <f>VLOOKUP(CONCATENATE($M1113,$N1113),Curriculos!$A$2:$J$332,5,FALSE)</f>
        <v>OP</v>
      </c>
      <c r="Q1113" s="21" t="e">
        <f>VLOOKUP($N1113,Oferta!$D$2:$P$100,5,FALSE)</f>
        <v>#N/A</v>
      </c>
      <c r="R1113" s="21">
        <f>VLOOKUP(CONCATENATE($M1113,$N1113),Curriculos!$A$2:$J$332,8,FALSE)</f>
        <v>90</v>
      </c>
      <c r="S1113" s="5"/>
      <c r="T1113" s="22" t="s">
        <v>29</v>
      </c>
      <c r="U1113" s="21" t="str">
        <f>VLOOKUP(CONCATENATE($M1113,$N1113),Curriculos!$A$2:$J$332,10,FALSE)</f>
        <v>DCEC</v>
      </c>
      <c r="V1113" s="20" t="e">
        <f>VLOOKUP(CONCATENATE($M1113,$N1113,$T1113),Oferta!$B$2:$R$360,17,FALSE)</f>
        <v>#N/A</v>
      </c>
      <c r="W1113" s="20" t="e">
        <f>VLOOKUP(CONCATENATE($M1113,$N1113,$T1113),Oferta!$B$2:$Q$360,12,FALSE)</f>
        <v>#N/A</v>
      </c>
      <c r="X1113" s="22">
        <v>2</v>
      </c>
      <c r="Y1113" s="23" t="e">
        <f>VLOOKUP(CONCATENATE($W1113,$X1113),Mtz_Horarios!$E$2:$H$92,2,FALSE)</f>
        <v>#N/A</v>
      </c>
      <c r="Z1113" s="23" t="e">
        <f>VLOOKUP(CONCATENATE($W1113,$X1113),Mtz_Horarios!$E$2:$H$92,3,FALSE)</f>
        <v>#N/A</v>
      </c>
      <c r="AA1113" s="24" t="e">
        <f>VLOOKUP(CONCATENATE($W1113,$X1113),Mtz_Horarios!$E$2:$H$92,4,FALSE)</f>
        <v>#N/A</v>
      </c>
      <c r="AB1113" s="20" t="e">
        <f>VLOOKUP(CONCATENATE($M1113,$N1113,$T1113),Oferta!$B$2:$Q$360,16,FALSE)</f>
        <v>#N/A</v>
      </c>
      <c r="AC1113" s="20" t="e">
        <f>VLOOKUP(CONCATENATE($M1113,$N1113,$T1113),Oferta!$B$2:$Q$360,15,FALSE)</f>
        <v>#N/A</v>
      </c>
      <c r="AI1113" s="5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12"/>
      <c r="AW1113" s="12"/>
    </row>
    <row r="1114" spans="1:49" ht="15" customHeight="1">
      <c r="A1114" s="12"/>
      <c r="B1114" s="12"/>
      <c r="C1114" s="12"/>
      <c r="D1114" s="12"/>
      <c r="E1114" s="12"/>
      <c r="F1114" s="12"/>
      <c r="G1114" s="12"/>
      <c r="H1114" s="12" t="e">
        <f t="shared" si="16"/>
        <v>#N/A</v>
      </c>
      <c r="I1114" s="12" t="e">
        <f>VLOOKUP(CONCATENATE(N1114,T1114),Simulador!$H$26:$H$33,1,FALSE)</f>
        <v>#N/A</v>
      </c>
      <c r="J1114" s="12" t="e">
        <f t="shared" si="17"/>
        <v>#N/A</v>
      </c>
      <c r="K1114" s="13" t="e">
        <f t="shared" si="18"/>
        <v>#N/A</v>
      </c>
      <c r="L1114" s="12" t="e">
        <f t="shared" si="19"/>
        <v>#N/A</v>
      </c>
      <c r="M1114" s="14" t="s">
        <v>31</v>
      </c>
      <c r="N1114" s="3" t="s">
        <v>128</v>
      </c>
      <c r="O1114" s="20" t="str">
        <f>VLOOKUP(CONCATENATE($M1114,$N1114),Curriculos!$A$2:$J$332,4,FALSE)</f>
        <v>LABORATÓRIO DE PRÁTICA EM ANÁLISE E AVALIAÇÃO ECONÔMICO-FINANCEIRA</v>
      </c>
      <c r="P1114" s="21" t="str">
        <f>VLOOKUP(CONCATENATE($M1114,$N1114),Curriculos!$A$2:$J$332,5,FALSE)</f>
        <v>OP</v>
      </c>
      <c r="Q1114" s="21" t="e">
        <f>VLOOKUP($N1114,Oferta!$D$2:$P$100,5,FALSE)</f>
        <v>#N/A</v>
      </c>
      <c r="R1114" s="21">
        <f>VLOOKUP(CONCATENATE($M1114,$N1114),Curriculos!$A$2:$J$332,8,FALSE)</f>
        <v>90</v>
      </c>
      <c r="S1114" s="5"/>
      <c r="T1114" s="22" t="s">
        <v>29</v>
      </c>
      <c r="U1114" s="21" t="str">
        <f>VLOOKUP(CONCATENATE($M1114,$N1114),Curriculos!$A$2:$J$332,10,FALSE)</f>
        <v>DCEC</v>
      </c>
      <c r="V1114" s="20" t="e">
        <f>VLOOKUP(CONCATENATE($M1114,$N1114,$T1114),Oferta!$B$2:$R$360,17,FALSE)</f>
        <v>#N/A</v>
      </c>
      <c r="W1114" s="20" t="e">
        <f>VLOOKUP(CONCATENATE($M1114,$N1114,$T1114),Oferta!$B$2:$Q$360,12,FALSE)</f>
        <v>#N/A</v>
      </c>
      <c r="X1114" s="22">
        <v>3</v>
      </c>
      <c r="Y1114" s="23" t="e">
        <f>VLOOKUP(CONCATENATE($W1114,$X1114),Mtz_Horarios!$E$2:$H$92,2,FALSE)</f>
        <v>#N/A</v>
      </c>
      <c r="Z1114" s="23" t="e">
        <f>VLOOKUP(CONCATENATE($W1114,$X1114),Mtz_Horarios!$E$2:$H$92,3,FALSE)</f>
        <v>#N/A</v>
      </c>
      <c r="AA1114" s="24" t="e">
        <f>VLOOKUP(CONCATENATE($W1114,$X1114),Mtz_Horarios!$E$2:$H$92,4,FALSE)</f>
        <v>#N/A</v>
      </c>
      <c r="AB1114" s="20" t="e">
        <f>VLOOKUP(CONCATENATE($M1114,$N1114,$T1114),Oferta!$B$2:$Q$360,16,FALSE)</f>
        <v>#N/A</v>
      </c>
      <c r="AC1114" s="20" t="e">
        <f>VLOOKUP(CONCATENATE($M1114,$N1114,$T1114),Oferta!$B$2:$Q$360,15,FALSE)</f>
        <v>#N/A</v>
      </c>
      <c r="AI1114" s="5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12"/>
      <c r="AW1114" s="12"/>
    </row>
    <row r="1115" spans="1:49" ht="15" customHeight="1">
      <c r="A1115" s="12"/>
      <c r="B1115" s="12"/>
      <c r="C1115" s="12"/>
      <c r="D1115" s="12"/>
      <c r="E1115" s="12"/>
      <c r="F1115" s="12"/>
      <c r="G1115" s="12"/>
      <c r="H1115" s="12" t="e">
        <f t="shared" si="16"/>
        <v>#N/A</v>
      </c>
      <c r="I1115" s="12" t="e">
        <f>VLOOKUP(CONCATENATE(N1115,T1115),Simulador!$H$26:$H$33,1,FALSE)</f>
        <v>#N/A</v>
      </c>
      <c r="J1115" s="12" t="e">
        <f t="shared" si="17"/>
        <v>#N/A</v>
      </c>
      <c r="K1115" s="13" t="e">
        <f t="shared" si="18"/>
        <v>#N/A</v>
      </c>
      <c r="L1115" s="12" t="e">
        <f t="shared" si="19"/>
        <v>#N/A</v>
      </c>
      <c r="M1115" s="14" t="s">
        <v>31</v>
      </c>
      <c r="N1115" s="3" t="s">
        <v>128</v>
      </c>
      <c r="O1115" s="20" t="str">
        <f>VLOOKUP(CONCATENATE($M1115,$N1115),Curriculos!$A$2:$J$332,4,FALSE)</f>
        <v>LABORATÓRIO DE PRÁTICA EM ANÁLISE E AVALIAÇÃO ECONÔMICO-FINANCEIRA</v>
      </c>
      <c r="P1115" s="21" t="str">
        <f>VLOOKUP(CONCATENATE($M1115,$N1115),Curriculos!$A$2:$J$332,5,FALSE)</f>
        <v>OP</v>
      </c>
      <c r="Q1115" s="21" t="e">
        <f>VLOOKUP($N1115,Oferta!$D$2:$P$100,5,FALSE)</f>
        <v>#N/A</v>
      </c>
      <c r="R1115" s="21">
        <f>VLOOKUP(CONCATENATE($M1115,$N1115),Curriculos!$A$2:$J$332,8,FALSE)</f>
        <v>90</v>
      </c>
      <c r="S1115" s="5"/>
      <c r="T1115" s="22" t="s">
        <v>29</v>
      </c>
      <c r="U1115" s="21" t="str">
        <f>VLOOKUP(CONCATENATE($M1115,$N1115),Curriculos!$A$2:$J$332,10,FALSE)</f>
        <v>DCEC</v>
      </c>
      <c r="V1115" s="20" t="e">
        <f>VLOOKUP(CONCATENATE($M1115,$N1115,$T1115),Oferta!$B$2:$R$360,17,FALSE)</f>
        <v>#N/A</v>
      </c>
      <c r="W1115" s="20" t="e">
        <f>VLOOKUP(CONCATENATE($M1115,$N1115,$T1115),Oferta!$B$2:$Q$360,12,FALSE)</f>
        <v>#N/A</v>
      </c>
      <c r="X1115" s="22">
        <v>4</v>
      </c>
      <c r="Y1115" s="23" t="e">
        <f>VLOOKUP(CONCATENATE($W1115,$X1115),Mtz_Horarios!$E$2:$H$92,2,FALSE)</f>
        <v>#N/A</v>
      </c>
      <c r="Z1115" s="23" t="e">
        <f>VLOOKUP(CONCATENATE($W1115,$X1115),Mtz_Horarios!$E$2:$H$92,3,FALSE)</f>
        <v>#N/A</v>
      </c>
      <c r="AA1115" s="24" t="e">
        <f>VLOOKUP(CONCATENATE($W1115,$X1115),Mtz_Horarios!$E$2:$H$92,4,FALSE)</f>
        <v>#N/A</v>
      </c>
      <c r="AB1115" s="20" t="e">
        <f>VLOOKUP(CONCATENATE($M1115,$N1115,$T1115),Oferta!$B$2:$Q$360,16,FALSE)</f>
        <v>#N/A</v>
      </c>
      <c r="AC1115" s="20" t="e">
        <f>VLOOKUP(CONCATENATE($M1115,$N1115,$T1115),Oferta!$B$2:$Q$360,15,FALSE)</f>
        <v>#N/A</v>
      </c>
      <c r="AI1115" s="5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12"/>
      <c r="AW1115" s="12"/>
    </row>
    <row r="1116" spans="1:49" ht="15" customHeight="1">
      <c r="A1116" s="12"/>
      <c r="B1116" s="12"/>
      <c r="C1116" s="12"/>
      <c r="D1116" s="12"/>
      <c r="E1116" s="12"/>
      <c r="F1116" s="12"/>
      <c r="G1116" s="12"/>
      <c r="H1116" s="12" t="e">
        <f t="shared" si="16"/>
        <v>#N/A</v>
      </c>
      <c r="I1116" s="12" t="e">
        <f>VLOOKUP(CONCATENATE(N1116,T1116),Simulador!$H$26:$H$33,1,FALSE)</f>
        <v>#N/A</v>
      </c>
      <c r="J1116" s="12" t="e">
        <f t="shared" si="17"/>
        <v>#N/A</v>
      </c>
      <c r="K1116" s="13" t="e">
        <f t="shared" si="18"/>
        <v>#N/A</v>
      </c>
      <c r="L1116" s="12" t="e">
        <f t="shared" si="19"/>
        <v>#N/A</v>
      </c>
      <c r="M1116" s="14" t="s">
        <v>31</v>
      </c>
      <c r="N1116" s="3" t="s">
        <v>128</v>
      </c>
      <c r="O1116" s="20" t="str">
        <f>VLOOKUP(CONCATENATE($M1116,$N1116),Curriculos!$A$2:$J$332,4,FALSE)</f>
        <v>LABORATÓRIO DE PRÁTICA EM ANÁLISE E AVALIAÇÃO ECONÔMICO-FINANCEIRA</v>
      </c>
      <c r="P1116" s="21" t="str">
        <f>VLOOKUP(CONCATENATE($M1116,$N1116),Curriculos!$A$2:$J$332,5,FALSE)</f>
        <v>OP</v>
      </c>
      <c r="Q1116" s="21" t="e">
        <f>VLOOKUP($N1116,Oferta!$D$2:$P$100,5,FALSE)</f>
        <v>#N/A</v>
      </c>
      <c r="R1116" s="21">
        <f>VLOOKUP(CONCATENATE($M1116,$N1116),Curriculos!$A$2:$J$332,8,FALSE)</f>
        <v>90</v>
      </c>
      <c r="S1116" s="5"/>
      <c r="T1116" s="22" t="s">
        <v>29</v>
      </c>
      <c r="U1116" s="21" t="str">
        <f>VLOOKUP(CONCATENATE($M1116,$N1116),Curriculos!$A$2:$J$332,10,FALSE)</f>
        <v>DCEC</v>
      </c>
      <c r="V1116" s="20" t="e">
        <f>VLOOKUP(CONCATENATE($M1116,$N1116,$T1116),Oferta!$B$2:$R$360,17,FALSE)</f>
        <v>#N/A</v>
      </c>
      <c r="W1116" s="20" t="e">
        <f>VLOOKUP(CONCATENATE($M1116,$N1116,$T1116),Oferta!$B$2:$Q$360,12,FALSE)</f>
        <v>#N/A</v>
      </c>
      <c r="X1116" s="22">
        <v>5</v>
      </c>
      <c r="Y1116" s="23" t="e">
        <f>VLOOKUP(CONCATENATE($W1116,$X1116),Mtz_Horarios!$E$2:$H$92,2,FALSE)</f>
        <v>#N/A</v>
      </c>
      <c r="Z1116" s="23" t="e">
        <f>VLOOKUP(CONCATENATE($W1116,$X1116),Mtz_Horarios!$E$2:$H$92,3,FALSE)</f>
        <v>#N/A</v>
      </c>
      <c r="AA1116" s="24" t="e">
        <f>VLOOKUP(CONCATENATE($W1116,$X1116),Mtz_Horarios!$E$2:$H$92,4,FALSE)</f>
        <v>#N/A</v>
      </c>
      <c r="AB1116" s="20" t="e">
        <f>VLOOKUP(CONCATENATE($M1116,$N1116,$T1116),Oferta!$B$2:$Q$360,16,FALSE)</f>
        <v>#N/A</v>
      </c>
      <c r="AC1116" s="20" t="e">
        <f>VLOOKUP(CONCATENATE($M1116,$N1116,$T1116),Oferta!$B$2:$Q$360,15,FALSE)</f>
        <v>#N/A</v>
      </c>
      <c r="AI1116" s="5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12"/>
      <c r="AW1116" s="12"/>
    </row>
    <row r="1117" spans="1:49" ht="15" customHeight="1">
      <c r="A1117" s="12"/>
      <c r="B1117" s="12"/>
      <c r="C1117" s="12"/>
      <c r="D1117" s="12"/>
      <c r="E1117" s="12"/>
      <c r="F1117" s="12"/>
      <c r="G1117" s="12"/>
      <c r="H1117" s="12" t="e">
        <f t="shared" si="16"/>
        <v>#N/A</v>
      </c>
      <c r="I1117" s="12" t="e">
        <f>VLOOKUP(CONCATENATE(N1117,T1117),Simulador!$H$26:$H$33,1,FALSE)</f>
        <v>#N/A</v>
      </c>
      <c r="J1117" s="12" t="e">
        <f t="shared" si="17"/>
        <v>#N/A</v>
      </c>
      <c r="K1117" s="13" t="e">
        <f t="shared" si="18"/>
        <v>#N/A</v>
      </c>
      <c r="L1117" s="12" t="e">
        <f t="shared" si="19"/>
        <v>#N/A</v>
      </c>
      <c r="M1117" s="14" t="s">
        <v>31</v>
      </c>
      <c r="N1117" s="3" t="s">
        <v>128</v>
      </c>
      <c r="O1117" s="20" t="str">
        <f>VLOOKUP(CONCATENATE($M1117,$N1117),Curriculos!$A$2:$J$332,4,FALSE)</f>
        <v>LABORATÓRIO DE PRÁTICA EM ANÁLISE E AVALIAÇÃO ECONÔMICO-FINANCEIRA</v>
      </c>
      <c r="P1117" s="21" t="str">
        <f>VLOOKUP(CONCATENATE($M1117,$N1117),Curriculos!$A$2:$J$332,5,FALSE)</f>
        <v>OP</v>
      </c>
      <c r="Q1117" s="21" t="e">
        <f>VLOOKUP($N1117,Oferta!$D$2:$P$100,5,FALSE)</f>
        <v>#N/A</v>
      </c>
      <c r="R1117" s="21">
        <f>VLOOKUP(CONCATENATE($M1117,$N1117),Curriculos!$A$2:$J$332,8,FALSE)</f>
        <v>90</v>
      </c>
      <c r="S1117" s="5"/>
      <c r="T1117" s="22" t="s">
        <v>29</v>
      </c>
      <c r="U1117" s="21" t="str">
        <f>VLOOKUP(CONCATENATE($M1117,$N1117),Curriculos!$A$2:$J$332,10,FALSE)</f>
        <v>DCEC</v>
      </c>
      <c r="V1117" s="20" t="e">
        <f>VLOOKUP(CONCATENATE($M1117,$N1117,$T1117),Oferta!$B$2:$R$360,17,FALSE)</f>
        <v>#N/A</v>
      </c>
      <c r="W1117" s="20" t="e">
        <f>VLOOKUP(CONCATENATE($M1117,$N1117,$T1117),Oferta!$B$2:$Q$360,12,FALSE)</f>
        <v>#N/A</v>
      </c>
      <c r="X1117" s="22">
        <v>6</v>
      </c>
      <c r="Y1117" s="23" t="e">
        <f>VLOOKUP(CONCATENATE($W1117,$X1117),Mtz_Horarios!$E$2:$H$92,2,FALSE)</f>
        <v>#N/A</v>
      </c>
      <c r="Z1117" s="23" t="e">
        <f>VLOOKUP(CONCATENATE($W1117,$X1117),Mtz_Horarios!$E$2:$H$92,3,FALSE)</f>
        <v>#N/A</v>
      </c>
      <c r="AA1117" s="24" t="e">
        <f>VLOOKUP(CONCATENATE($W1117,$X1117),Mtz_Horarios!$E$2:$H$92,4,FALSE)</f>
        <v>#N/A</v>
      </c>
      <c r="AB1117" s="20" t="e">
        <f>VLOOKUP(CONCATENATE($M1117,$N1117,$T1117),Oferta!$B$2:$Q$360,16,FALSE)</f>
        <v>#N/A</v>
      </c>
      <c r="AC1117" s="20" t="e">
        <f>VLOOKUP(CONCATENATE($M1117,$N1117,$T1117),Oferta!$B$2:$Q$360,15,FALSE)</f>
        <v>#N/A</v>
      </c>
      <c r="AI1117" s="5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12"/>
      <c r="AW1117" s="12"/>
    </row>
    <row r="1118" spans="1:49" ht="15" customHeight="1">
      <c r="A1118" s="12"/>
      <c r="B1118" s="12"/>
      <c r="C1118" s="12"/>
      <c r="D1118" s="12"/>
      <c r="E1118" s="12"/>
      <c r="F1118" s="12"/>
      <c r="G1118" s="12"/>
      <c r="H1118" s="12" t="e">
        <f t="shared" si="16"/>
        <v>#N/A</v>
      </c>
      <c r="I1118" s="12" t="e">
        <f>VLOOKUP(CONCATENATE(N1118,T1118),Simulador!$H$26:$H$33,1,FALSE)</f>
        <v>#N/A</v>
      </c>
      <c r="J1118" s="12" t="e">
        <f t="shared" si="17"/>
        <v>#N/A</v>
      </c>
      <c r="K1118" s="13" t="e">
        <f t="shared" si="18"/>
        <v>#N/A</v>
      </c>
      <c r="L1118" s="12" t="e">
        <f t="shared" si="19"/>
        <v>#N/A</v>
      </c>
      <c r="M1118" s="14" t="s">
        <v>31</v>
      </c>
      <c r="N1118" s="3" t="s">
        <v>129</v>
      </c>
      <c r="O1118" s="20" t="str">
        <f>VLOOKUP(CONCATENATE($M1118,$N1118),Curriculos!$A$2:$J$332,4,FALSE)</f>
        <v>LABORATÓRIO DE PRÁTICA EM CONSULTORIA ECONÔMICA</v>
      </c>
      <c r="P1118" s="21" t="str">
        <f>VLOOKUP(CONCATENATE($M1118,$N1118),Curriculos!$A$2:$J$332,5,FALSE)</f>
        <v>OP</v>
      </c>
      <c r="Q1118" s="21" t="e">
        <f>VLOOKUP($N1118,Oferta!$D$2:$P$100,5,FALSE)</f>
        <v>#N/A</v>
      </c>
      <c r="R1118" s="21">
        <f>VLOOKUP(CONCATENATE($M1118,$N1118),Curriculos!$A$2:$J$332,8,FALSE)</f>
        <v>90</v>
      </c>
      <c r="S1118" s="5"/>
      <c r="T1118" s="22" t="s">
        <v>24</v>
      </c>
      <c r="U1118" s="21" t="str">
        <f>VLOOKUP(CONCATENATE($M1118,$N1118),Curriculos!$A$2:$J$332,10,FALSE)</f>
        <v>DCEC</v>
      </c>
      <c r="V1118" s="20" t="e">
        <f>VLOOKUP(CONCATENATE($M1118,$N1118,$T1118),Oferta!$B$2:$R$360,17,FALSE)</f>
        <v>#N/A</v>
      </c>
      <c r="W1118" s="20" t="e">
        <f>VLOOKUP(CONCATENATE($M1118,$N1118,$T1118),Oferta!$B$2:$Q$360,12,FALSE)</f>
        <v>#N/A</v>
      </c>
      <c r="X1118" s="22">
        <v>1</v>
      </c>
      <c r="Y1118" s="23" t="e">
        <f>VLOOKUP(CONCATENATE($W1118,$X1118),Mtz_Horarios!$E$2:$H$92,2,FALSE)</f>
        <v>#N/A</v>
      </c>
      <c r="Z1118" s="23" t="e">
        <f>VLOOKUP(CONCATENATE($W1118,$X1118),Mtz_Horarios!$E$2:$H$92,3,FALSE)</f>
        <v>#N/A</v>
      </c>
      <c r="AA1118" s="24" t="e">
        <f>VLOOKUP(CONCATENATE($W1118,$X1118),Mtz_Horarios!$E$2:$H$92,4,FALSE)</f>
        <v>#N/A</v>
      </c>
      <c r="AB1118" s="20" t="e">
        <f>VLOOKUP(CONCATENATE($M1118,$N1118,$T1118),Oferta!$B$2:$Q$360,16,FALSE)</f>
        <v>#N/A</v>
      </c>
      <c r="AC1118" s="20" t="e">
        <f>VLOOKUP(CONCATENATE($M1118,$N1118,$T1118),Oferta!$B$2:$Q$360,15,FALSE)</f>
        <v>#N/A</v>
      </c>
      <c r="AI1118" s="5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12"/>
      <c r="AW1118" s="12"/>
    </row>
    <row r="1119" spans="1:49" ht="15" customHeight="1">
      <c r="A1119" s="12"/>
      <c r="B1119" s="12"/>
      <c r="C1119" s="12"/>
      <c r="D1119" s="12"/>
      <c r="E1119" s="12"/>
      <c r="F1119" s="12"/>
      <c r="G1119" s="12"/>
      <c r="H1119" s="12" t="e">
        <f t="shared" si="16"/>
        <v>#N/A</v>
      </c>
      <c r="I1119" s="12" t="e">
        <f>VLOOKUP(CONCATENATE(N1119,T1119),Simulador!$H$26:$H$33,1,FALSE)</f>
        <v>#N/A</v>
      </c>
      <c r="J1119" s="12" t="e">
        <f t="shared" si="17"/>
        <v>#N/A</v>
      </c>
      <c r="K1119" s="13" t="e">
        <f t="shared" si="18"/>
        <v>#N/A</v>
      </c>
      <c r="L1119" s="12" t="e">
        <f t="shared" si="19"/>
        <v>#N/A</v>
      </c>
      <c r="M1119" s="14" t="s">
        <v>31</v>
      </c>
      <c r="N1119" s="3" t="s">
        <v>129</v>
      </c>
      <c r="O1119" s="20" t="str">
        <f>VLOOKUP(CONCATENATE($M1119,$N1119),Curriculos!$A$2:$J$332,4,FALSE)</f>
        <v>LABORATÓRIO DE PRÁTICA EM CONSULTORIA ECONÔMICA</v>
      </c>
      <c r="P1119" s="21" t="str">
        <f>VLOOKUP(CONCATENATE($M1119,$N1119),Curriculos!$A$2:$J$332,5,FALSE)</f>
        <v>OP</v>
      </c>
      <c r="Q1119" s="21" t="e">
        <f>VLOOKUP($N1119,Oferta!$D$2:$P$100,5,FALSE)</f>
        <v>#N/A</v>
      </c>
      <c r="R1119" s="21">
        <f>VLOOKUP(CONCATENATE($M1119,$N1119),Curriculos!$A$2:$J$332,8,FALSE)</f>
        <v>90</v>
      </c>
      <c r="S1119" s="5"/>
      <c r="T1119" s="22" t="s">
        <v>24</v>
      </c>
      <c r="U1119" s="21" t="str">
        <f>VLOOKUP(CONCATENATE($M1119,$N1119),Curriculos!$A$2:$J$332,10,FALSE)</f>
        <v>DCEC</v>
      </c>
      <c r="V1119" s="20" t="e">
        <f>VLOOKUP(CONCATENATE($M1119,$N1119,$T1119),Oferta!$B$2:$R$360,17,FALSE)</f>
        <v>#N/A</v>
      </c>
      <c r="W1119" s="20" t="e">
        <f>VLOOKUP(CONCATENATE($M1119,$N1119,$T1119),Oferta!$B$2:$Q$360,12,FALSE)</f>
        <v>#N/A</v>
      </c>
      <c r="X1119" s="22">
        <v>2</v>
      </c>
      <c r="Y1119" s="23" t="e">
        <f>VLOOKUP(CONCATENATE($W1119,$X1119),Mtz_Horarios!$E$2:$H$92,2,FALSE)</f>
        <v>#N/A</v>
      </c>
      <c r="Z1119" s="23" t="e">
        <f>VLOOKUP(CONCATENATE($W1119,$X1119),Mtz_Horarios!$E$2:$H$92,3,FALSE)</f>
        <v>#N/A</v>
      </c>
      <c r="AA1119" s="24" t="e">
        <f>VLOOKUP(CONCATENATE($W1119,$X1119),Mtz_Horarios!$E$2:$H$92,4,FALSE)</f>
        <v>#N/A</v>
      </c>
      <c r="AB1119" s="20" t="e">
        <f>VLOOKUP(CONCATENATE($M1119,$N1119,$T1119),Oferta!$B$2:$Q$360,16,FALSE)</f>
        <v>#N/A</v>
      </c>
      <c r="AC1119" s="20" t="e">
        <f>VLOOKUP(CONCATENATE($M1119,$N1119,$T1119),Oferta!$B$2:$Q$360,15,FALSE)</f>
        <v>#N/A</v>
      </c>
      <c r="AI1119" s="5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12"/>
      <c r="AW1119" s="12"/>
    </row>
    <row r="1120" spans="1:49" ht="15" customHeight="1">
      <c r="A1120" s="12"/>
      <c r="B1120" s="12"/>
      <c r="C1120" s="12"/>
      <c r="D1120" s="12"/>
      <c r="E1120" s="12"/>
      <c r="F1120" s="12"/>
      <c r="G1120" s="12"/>
      <c r="H1120" s="12" t="e">
        <f t="shared" si="16"/>
        <v>#N/A</v>
      </c>
      <c r="I1120" s="12" t="e">
        <f>VLOOKUP(CONCATENATE(N1120,T1120),Simulador!$H$26:$H$33,1,FALSE)</f>
        <v>#N/A</v>
      </c>
      <c r="J1120" s="12" t="e">
        <f t="shared" si="17"/>
        <v>#N/A</v>
      </c>
      <c r="K1120" s="13" t="e">
        <f t="shared" si="18"/>
        <v>#N/A</v>
      </c>
      <c r="L1120" s="12" t="e">
        <f t="shared" si="19"/>
        <v>#N/A</v>
      </c>
      <c r="M1120" s="14" t="s">
        <v>31</v>
      </c>
      <c r="N1120" s="3" t="s">
        <v>129</v>
      </c>
      <c r="O1120" s="20" t="str">
        <f>VLOOKUP(CONCATENATE($M1120,$N1120),Curriculos!$A$2:$J$332,4,FALSE)</f>
        <v>LABORATÓRIO DE PRÁTICA EM CONSULTORIA ECONÔMICA</v>
      </c>
      <c r="P1120" s="21" t="str">
        <f>VLOOKUP(CONCATENATE($M1120,$N1120),Curriculos!$A$2:$J$332,5,FALSE)</f>
        <v>OP</v>
      </c>
      <c r="Q1120" s="21" t="e">
        <f>VLOOKUP($N1120,Oferta!$D$2:$P$100,5,FALSE)</f>
        <v>#N/A</v>
      </c>
      <c r="R1120" s="21">
        <f>VLOOKUP(CONCATENATE($M1120,$N1120),Curriculos!$A$2:$J$332,8,FALSE)</f>
        <v>90</v>
      </c>
      <c r="S1120" s="5"/>
      <c r="T1120" s="22" t="s">
        <v>24</v>
      </c>
      <c r="U1120" s="21" t="str">
        <f>VLOOKUP(CONCATENATE($M1120,$N1120),Curriculos!$A$2:$J$332,10,FALSE)</f>
        <v>DCEC</v>
      </c>
      <c r="V1120" s="20" t="e">
        <f>VLOOKUP(CONCATENATE($M1120,$N1120,$T1120),Oferta!$B$2:$R$360,17,FALSE)</f>
        <v>#N/A</v>
      </c>
      <c r="W1120" s="20" t="e">
        <f>VLOOKUP(CONCATENATE($M1120,$N1120,$T1120),Oferta!$B$2:$Q$360,12,FALSE)</f>
        <v>#N/A</v>
      </c>
      <c r="X1120" s="22">
        <v>3</v>
      </c>
      <c r="Y1120" s="23" t="e">
        <f>VLOOKUP(CONCATENATE($W1120,$X1120),Mtz_Horarios!$E$2:$H$92,2,FALSE)</f>
        <v>#N/A</v>
      </c>
      <c r="Z1120" s="23" t="e">
        <f>VLOOKUP(CONCATENATE($W1120,$X1120),Mtz_Horarios!$E$2:$H$92,3,FALSE)</f>
        <v>#N/A</v>
      </c>
      <c r="AA1120" s="24" t="e">
        <f>VLOOKUP(CONCATENATE($W1120,$X1120),Mtz_Horarios!$E$2:$H$92,4,FALSE)</f>
        <v>#N/A</v>
      </c>
      <c r="AB1120" s="20" t="e">
        <f>VLOOKUP(CONCATENATE($M1120,$N1120,$T1120),Oferta!$B$2:$Q$360,16,FALSE)</f>
        <v>#N/A</v>
      </c>
      <c r="AC1120" s="20" t="e">
        <f>VLOOKUP(CONCATENATE($M1120,$N1120,$T1120),Oferta!$B$2:$Q$360,15,FALSE)</f>
        <v>#N/A</v>
      </c>
      <c r="AI1120" s="5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12"/>
      <c r="AW1120" s="12"/>
    </row>
    <row r="1121" spans="1:49" ht="15" customHeight="1">
      <c r="A1121" s="12"/>
      <c r="B1121" s="12"/>
      <c r="C1121" s="12"/>
      <c r="D1121" s="12"/>
      <c r="E1121" s="12"/>
      <c r="F1121" s="12"/>
      <c r="G1121" s="12"/>
      <c r="H1121" s="12" t="e">
        <f t="shared" si="16"/>
        <v>#N/A</v>
      </c>
      <c r="I1121" s="12" t="e">
        <f>VLOOKUP(CONCATENATE(N1121,T1121),Simulador!$H$26:$H$33,1,FALSE)</f>
        <v>#N/A</v>
      </c>
      <c r="J1121" s="12" t="e">
        <f t="shared" si="17"/>
        <v>#N/A</v>
      </c>
      <c r="K1121" s="13" t="e">
        <f t="shared" si="18"/>
        <v>#N/A</v>
      </c>
      <c r="L1121" s="12" t="e">
        <f t="shared" si="19"/>
        <v>#N/A</v>
      </c>
      <c r="M1121" s="14" t="s">
        <v>31</v>
      </c>
      <c r="N1121" s="3" t="s">
        <v>129</v>
      </c>
      <c r="O1121" s="20" t="str">
        <f>VLOOKUP(CONCATENATE($M1121,$N1121),Curriculos!$A$2:$J$332,4,FALSE)</f>
        <v>LABORATÓRIO DE PRÁTICA EM CONSULTORIA ECONÔMICA</v>
      </c>
      <c r="P1121" s="21" t="str">
        <f>VLOOKUP(CONCATENATE($M1121,$N1121),Curriculos!$A$2:$J$332,5,FALSE)</f>
        <v>OP</v>
      </c>
      <c r="Q1121" s="21" t="e">
        <f>VLOOKUP($N1121,Oferta!$D$2:$P$100,5,FALSE)</f>
        <v>#N/A</v>
      </c>
      <c r="R1121" s="21">
        <f>VLOOKUP(CONCATENATE($M1121,$N1121),Curriculos!$A$2:$J$332,8,FALSE)</f>
        <v>90</v>
      </c>
      <c r="S1121" s="5"/>
      <c r="T1121" s="22" t="s">
        <v>24</v>
      </c>
      <c r="U1121" s="21" t="str">
        <f>VLOOKUP(CONCATENATE($M1121,$N1121),Curriculos!$A$2:$J$332,10,FALSE)</f>
        <v>DCEC</v>
      </c>
      <c r="V1121" s="20" t="e">
        <f>VLOOKUP(CONCATENATE($M1121,$N1121,$T1121),Oferta!$B$2:$R$360,17,FALSE)</f>
        <v>#N/A</v>
      </c>
      <c r="W1121" s="20" t="e">
        <f>VLOOKUP(CONCATENATE($M1121,$N1121,$T1121),Oferta!$B$2:$Q$360,12,FALSE)</f>
        <v>#N/A</v>
      </c>
      <c r="X1121" s="22">
        <v>4</v>
      </c>
      <c r="Y1121" s="23" t="e">
        <f>VLOOKUP(CONCATENATE($W1121,$X1121),Mtz_Horarios!$E$2:$H$92,2,FALSE)</f>
        <v>#N/A</v>
      </c>
      <c r="Z1121" s="23" t="e">
        <f>VLOOKUP(CONCATENATE($W1121,$X1121),Mtz_Horarios!$E$2:$H$92,3,FALSE)</f>
        <v>#N/A</v>
      </c>
      <c r="AA1121" s="24" t="e">
        <f>VLOOKUP(CONCATENATE($W1121,$X1121),Mtz_Horarios!$E$2:$H$92,4,FALSE)</f>
        <v>#N/A</v>
      </c>
      <c r="AB1121" s="20" t="e">
        <f>VLOOKUP(CONCATENATE($M1121,$N1121,$T1121),Oferta!$B$2:$Q$360,16,FALSE)</f>
        <v>#N/A</v>
      </c>
      <c r="AC1121" s="20" t="e">
        <f>VLOOKUP(CONCATENATE($M1121,$N1121,$T1121),Oferta!$B$2:$Q$360,15,FALSE)</f>
        <v>#N/A</v>
      </c>
      <c r="AI1121" s="5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12"/>
      <c r="AW1121" s="12"/>
    </row>
    <row r="1122" spans="1:49" ht="15" customHeight="1">
      <c r="A1122" s="12"/>
      <c r="B1122" s="12"/>
      <c r="C1122" s="12"/>
      <c r="D1122" s="12"/>
      <c r="E1122" s="12"/>
      <c r="F1122" s="12"/>
      <c r="G1122" s="12"/>
      <c r="H1122" s="12" t="e">
        <f t="shared" si="16"/>
        <v>#N/A</v>
      </c>
      <c r="I1122" s="12" t="e">
        <f>VLOOKUP(CONCATENATE(N1122,T1122),Simulador!$H$26:$H$33,1,FALSE)</f>
        <v>#N/A</v>
      </c>
      <c r="J1122" s="12" t="e">
        <f t="shared" si="17"/>
        <v>#N/A</v>
      </c>
      <c r="K1122" s="13" t="e">
        <f t="shared" si="18"/>
        <v>#N/A</v>
      </c>
      <c r="L1122" s="12" t="e">
        <f t="shared" si="19"/>
        <v>#N/A</v>
      </c>
      <c r="M1122" s="14" t="s">
        <v>31</v>
      </c>
      <c r="N1122" s="3" t="s">
        <v>129</v>
      </c>
      <c r="O1122" s="20" t="str">
        <f>VLOOKUP(CONCATENATE($M1122,$N1122),Curriculos!$A$2:$J$332,4,FALSE)</f>
        <v>LABORATÓRIO DE PRÁTICA EM CONSULTORIA ECONÔMICA</v>
      </c>
      <c r="P1122" s="21" t="str">
        <f>VLOOKUP(CONCATENATE($M1122,$N1122),Curriculos!$A$2:$J$332,5,FALSE)</f>
        <v>OP</v>
      </c>
      <c r="Q1122" s="21" t="e">
        <f>VLOOKUP($N1122,Oferta!$D$2:$P$100,5,FALSE)</f>
        <v>#N/A</v>
      </c>
      <c r="R1122" s="21">
        <f>VLOOKUP(CONCATENATE($M1122,$N1122),Curriculos!$A$2:$J$332,8,FALSE)</f>
        <v>90</v>
      </c>
      <c r="S1122" s="5"/>
      <c r="T1122" s="22" t="s">
        <v>24</v>
      </c>
      <c r="U1122" s="21" t="str">
        <f>VLOOKUP(CONCATENATE($M1122,$N1122),Curriculos!$A$2:$J$332,10,FALSE)</f>
        <v>DCEC</v>
      </c>
      <c r="V1122" s="20" t="e">
        <f>VLOOKUP(CONCATENATE($M1122,$N1122,$T1122),Oferta!$B$2:$R$360,17,FALSE)</f>
        <v>#N/A</v>
      </c>
      <c r="W1122" s="20" t="e">
        <f>VLOOKUP(CONCATENATE($M1122,$N1122,$T1122),Oferta!$B$2:$Q$360,12,FALSE)</f>
        <v>#N/A</v>
      </c>
      <c r="X1122" s="22">
        <v>5</v>
      </c>
      <c r="Y1122" s="23" t="e">
        <f>VLOOKUP(CONCATENATE($W1122,$X1122),Mtz_Horarios!$E$2:$H$92,2,FALSE)</f>
        <v>#N/A</v>
      </c>
      <c r="Z1122" s="23" t="e">
        <f>VLOOKUP(CONCATENATE($W1122,$X1122),Mtz_Horarios!$E$2:$H$92,3,FALSE)</f>
        <v>#N/A</v>
      </c>
      <c r="AA1122" s="24" t="e">
        <f>VLOOKUP(CONCATENATE($W1122,$X1122),Mtz_Horarios!$E$2:$H$92,4,FALSE)</f>
        <v>#N/A</v>
      </c>
      <c r="AB1122" s="20" t="e">
        <f>VLOOKUP(CONCATENATE($M1122,$N1122,$T1122),Oferta!$B$2:$Q$360,16,FALSE)</f>
        <v>#N/A</v>
      </c>
      <c r="AC1122" s="20" t="e">
        <f>VLOOKUP(CONCATENATE($M1122,$N1122,$T1122),Oferta!$B$2:$Q$360,15,FALSE)</f>
        <v>#N/A</v>
      </c>
      <c r="AI1122" s="5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12"/>
      <c r="AW1122" s="12"/>
    </row>
    <row r="1123" spans="1:49" ht="15" customHeight="1">
      <c r="A1123" s="12"/>
      <c r="B1123" s="12"/>
      <c r="C1123" s="12"/>
      <c r="D1123" s="12"/>
      <c r="E1123" s="12"/>
      <c r="F1123" s="12"/>
      <c r="G1123" s="12"/>
      <c r="H1123" s="12" t="e">
        <f t="shared" si="16"/>
        <v>#N/A</v>
      </c>
      <c r="I1123" s="12" t="e">
        <f>VLOOKUP(CONCATENATE(N1123,T1123),Simulador!$H$26:$H$33,1,FALSE)</f>
        <v>#N/A</v>
      </c>
      <c r="J1123" s="12" t="e">
        <f t="shared" si="17"/>
        <v>#N/A</v>
      </c>
      <c r="K1123" s="13" t="e">
        <f t="shared" si="18"/>
        <v>#N/A</v>
      </c>
      <c r="L1123" s="12" t="e">
        <f t="shared" si="19"/>
        <v>#N/A</v>
      </c>
      <c r="M1123" s="14" t="s">
        <v>31</v>
      </c>
      <c r="N1123" s="3" t="s">
        <v>129</v>
      </c>
      <c r="O1123" s="20" t="str">
        <f>VLOOKUP(CONCATENATE($M1123,$N1123),Curriculos!$A$2:$J$332,4,FALSE)</f>
        <v>LABORATÓRIO DE PRÁTICA EM CONSULTORIA ECONÔMICA</v>
      </c>
      <c r="P1123" s="21" t="str">
        <f>VLOOKUP(CONCATENATE($M1123,$N1123),Curriculos!$A$2:$J$332,5,FALSE)</f>
        <v>OP</v>
      </c>
      <c r="Q1123" s="21" t="e">
        <f>VLOOKUP($N1123,Oferta!$D$2:$P$100,5,FALSE)</f>
        <v>#N/A</v>
      </c>
      <c r="R1123" s="21">
        <f>VLOOKUP(CONCATENATE($M1123,$N1123),Curriculos!$A$2:$J$332,8,FALSE)</f>
        <v>90</v>
      </c>
      <c r="S1123" s="5"/>
      <c r="T1123" s="22" t="s">
        <v>24</v>
      </c>
      <c r="U1123" s="21" t="str">
        <f>VLOOKUP(CONCATENATE($M1123,$N1123),Curriculos!$A$2:$J$332,10,FALSE)</f>
        <v>DCEC</v>
      </c>
      <c r="V1123" s="20" t="e">
        <f>VLOOKUP(CONCATENATE($M1123,$N1123,$T1123),Oferta!$B$2:$R$360,17,FALSE)</f>
        <v>#N/A</v>
      </c>
      <c r="W1123" s="20" t="e">
        <f>VLOOKUP(CONCATENATE($M1123,$N1123,$T1123),Oferta!$B$2:$Q$360,12,FALSE)</f>
        <v>#N/A</v>
      </c>
      <c r="X1123" s="22">
        <v>6</v>
      </c>
      <c r="Y1123" s="23" t="e">
        <f>VLOOKUP(CONCATENATE($W1123,$X1123),Mtz_Horarios!$E$2:$H$92,2,FALSE)</f>
        <v>#N/A</v>
      </c>
      <c r="Z1123" s="23" t="e">
        <f>VLOOKUP(CONCATENATE($W1123,$X1123),Mtz_Horarios!$E$2:$H$92,3,FALSE)</f>
        <v>#N/A</v>
      </c>
      <c r="AA1123" s="24" t="e">
        <f>VLOOKUP(CONCATENATE($W1123,$X1123),Mtz_Horarios!$E$2:$H$92,4,FALSE)</f>
        <v>#N/A</v>
      </c>
      <c r="AB1123" s="20" t="e">
        <f>VLOOKUP(CONCATENATE($M1123,$N1123,$T1123),Oferta!$B$2:$Q$360,16,FALSE)</f>
        <v>#N/A</v>
      </c>
      <c r="AC1123" s="20" t="e">
        <f>VLOOKUP(CONCATENATE($M1123,$N1123,$T1123),Oferta!$B$2:$Q$360,15,FALSE)</f>
        <v>#N/A</v>
      </c>
      <c r="AI1123" s="5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12"/>
      <c r="AW1123" s="12"/>
    </row>
    <row r="1124" spans="1:49" ht="15" customHeight="1">
      <c r="A1124" s="12"/>
      <c r="B1124" s="12"/>
      <c r="C1124" s="12"/>
      <c r="D1124" s="12"/>
      <c r="E1124" s="12"/>
      <c r="F1124" s="12"/>
      <c r="G1124" s="12"/>
      <c r="H1124" s="12" t="e">
        <f t="shared" si="16"/>
        <v>#N/A</v>
      </c>
      <c r="I1124" s="12" t="e">
        <f>VLOOKUP(CONCATENATE(N1124,T1124),Simulador!$H$26:$H$33,1,FALSE)</f>
        <v>#N/A</v>
      </c>
      <c r="J1124" s="12" t="e">
        <f t="shared" si="17"/>
        <v>#N/A</v>
      </c>
      <c r="K1124" s="13" t="e">
        <f t="shared" si="18"/>
        <v>#N/A</v>
      </c>
      <c r="L1124" s="12" t="e">
        <f t="shared" si="19"/>
        <v>#N/A</v>
      </c>
      <c r="M1124" s="14" t="s">
        <v>31</v>
      </c>
      <c r="N1124" s="3" t="s">
        <v>129</v>
      </c>
      <c r="O1124" s="20" t="str">
        <f>VLOOKUP(CONCATENATE($M1124,$N1124),Curriculos!$A$2:$J$332,4,FALSE)</f>
        <v>LABORATÓRIO DE PRÁTICA EM CONSULTORIA ECONÔMICA</v>
      </c>
      <c r="P1124" s="21" t="str">
        <f>VLOOKUP(CONCATENATE($M1124,$N1124),Curriculos!$A$2:$J$332,5,FALSE)</f>
        <v>OP</v>
      </c>
      <c r="Q1124" s="21" t="e">
        <f>VLOOKUP($N1124,Oferta!$D$2:$P$100,5,FALSE)</f>
        <v>#N/A</v>
      </c>
      <c r="R1124" s="21">
        <f>VLOOKUP(CONCATENATE($M1124,$N1124),Curriculos!$A$2:$J$332,8,FALSE)</f>
        <v>90</v>
      </c>
      <c r="S1124" s="5"/>
      <c r="T1124" s="22" t="s">
        <v>29</v>
      </c>
      <c r="U1124" s="21" t="str">
        <f>VLOOKUP(CONCATENATE($M1124,$N1124),Curriculos!$A$2:$J$332,10,FALSE)</f>
        <v>DCEC</v>
      </c>
      <c r="V1124" s="20" t="e">
        <f>VLOOKUP(CONCATENATE($M1124,$N1124,$T1124),Oferta!$B$2:$R$360,17,FALSE)</f>
        <v>#N/A</v>
      </c>
      <c r="W1124" s="20" t="e">
        <f>VLOOKUP(CONCATENATE($M1124,$N1124,$T1124),Oferta!$B$2:$Q$360,12,FALSE)</f>
        <v>#N/A</v>
      </c>
      <c r="X1124" s="22">
        <v>1</v>
      </c>
      <c r="Y1124" s="23" t="e">
        <f>VLOOKUP(CONCATENATE($W1124,$X1124),Mtz_Horarios!$E$2:$H$92,2,FALSE)</f>
        <v>#N/A</v>
      </c>
      <c r="Z1124" s="23" t="e">
        <f>VLOOKUP(CONCATENATE($W1124,$X1124),Mtz_Horarios!$E$2:$H$92,3,FALSE)</f>
        <v>#N/A</v>
      </c>
      <c r="AA1124" s="24" t="e">
        <f>VLOOKUP(CONCATENATE($W1124,$X1124),Mtz_Horarios!$E$2:$H$92,4,FALSE)</f>
        <v>#N/A</v>
      </c>
      <c r="AB1124" s="20" t="e">
        <f>VLOOKUP(CONCATENATE($M1124,$N1124,$T1124),Oferta!$B$2:$Q$360,16,FALSE)</f>
        <v>#N/A</v>
      </c>
      <c r="AC1124" s="20" t="e">
        <f>VLOOKUP(CONCATENATE($M1124,$N1124,$T1124),Oferta!$B$2:$Q$360,15,FALSE)</f>
        <v>#N/A</v>
      </c>
      <c r="AI1124" s="5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12"/>
      <c r="AW1124" s="12"/>
    </row>
    <row r="1125" spans="1:49" ht="15" customHeight="1">
      <c r="A1125" s="12"/>
      <c r="B1125" s="12"/>
      <c r="C1125" s="12"/>
      <c r="D1125" s="12"/>
      <c r="E1125" s="12"/>
      <c r="F1125" s="12"/>
      <c r="G1125" s="12"/>
      <c r="H1125" s="12" t="e">
        <f t="shared" si="16"/>
        <v>#N/A</v>
      </c>
      <c r="I1125" s="12" t="e">
        <f>VLOOKUP(CONCATENATE(N1125,T1125),Simulador!$H$26:$H$33,1,FALSE)</f>
        <v>#N/A</v>
      </c>
      <c r="J1125" s="12" t="e">
        <f t="shared" si="17"/>
        <v>#N/A</v>
      </c>
      <c r="K1125" s="13" t="e">
        <f t="shared" si="18"/>
        <v>#N/A</v>
      </c>
      <c r="L1125" s="12" t="e">
        <f t="shared" si="19"/>
        <v>#N/A</v>
      </c>
      <c r="M1125" s="14" t="s">
        <v>31</v>
      </c>
      <c r="N1125" s="3" t="s">
        <v>129</v>
      </c>
      <c r="O1125" s="20" t="str">
        <f>VLOOKUP(CONCATENATE($M1125,$N1125),Curriculos!$A$2:$J$332,4,FALSE)</f>
        <v>LABORATÓRIO DE PRÁTICA EM CONSULTORIA ECONÔMICA</v>
      </c>
      <c r="P1125" s="21" t="str">
        <f>VLOOKUP(CONCATENATE($M1125,$N1125),Curriculos!$A$2:$J$332,5,FALSE)</f>
        <v>OP</v>
      </c>
      <c r="Q1125" s="21" t="e">
        <f>VLOOKUP($N1125,Oferta!$D$2:$P$100,5,FALSE)</f>
        <v>#N/A</v>
      </c>
      <c r="R1125" s="21">
        <f>VLOOKUP(CONCATENATE($M1125,$N1125),Curriculos!$A$2:$J$332,8,FALSE)</f>
        <v>90</v>
      </c>
      <c r="S1125" s="5"/>
      <c r="T1125" s="22" t="s">
        <v>29</v>
      </c>
      <c r="U1125" s="21" t="str">
        <f>VLOOKUP(CONCATENATE($M1125,$N1125),Curriculos!$A$2:$J$332,10,FALSE)</f>
        <v>DCEC</v>
      </c>
      <c r="V1125" s="20" t="e">
        <f>VLOOKUP(CONCATENATE($M1125,$N1125,$T1125),Oferta!$B$2:$R$360,17,FALSE)</f>
        <v>#N/A</v>
      </c>
      <c r="W1125" s="20" t="e">
        <f>VLOOKUP(CONCATENATE($M1125,$N1125,$T1125),Oferta!$B$2:$Q$360,12,FALSE)</f>
        <v>#N/A</v>
      </c>
      <c r="X1125" s="22">
        <v>2</v>
      </c>
      <c r="Y1125" s="23" t="e">
        <f>VLOOKUP(CONCATENATE($W1125,$X1125),Mtz_Horarios!$E$2:$H$92,2,FALSE)</f>
        <v>#N/A</v>
      </c>
      <c r="Z1125" s="23" t="e">
        <f>VLOOKUP(CONCATENATE($W1125,$X1125),Mtz_Horarios!$E$2:$H$92,3,FALSE)</f>
        <v>#N/A</v>
      </c>
      <c r="AA1125" s="24" t="e">
        <f>VLOOKUP(CONCATENATE($W1125,$X1125),Mtz_Horarios!$E$2:$H$92,4,FALSE)</f>
        <v>#N/A</v>
      </c>
      <c r="AB1125" s="20" t="e">
        <f>VLOOKUP(CONCATENATE($M1125,$N1125,$T1125),Oferta!$B$2:$Q$360,16,FALSE)</f>
        <v>#N/A</v>
      </c>
      <c r="AC1125" s="20" t="e">
        <f>VLOOKUP(CONCATENATE($M1125,$N1125,$T1125),Oferta!$B$2:$Q$360,15,FALSE)</f>
        <v>#N/A</v>
      </c>
      <c r="AI1125" s="5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12"/>
      <c r="AW1125" s="12"/>
    </row>
    <row r="1126" spans="1:49" ht="15" customHeight="1">
      <c r="A1126" s="12"/>
      <c r="B1126" s="12"/>
      <c r="C1126" s="12"/>
      <c r="D1126" s="12"/>
      <c r="E1126" s="12"/>
      <c r="F1126" s="12"/>
      <c r="G1126" s="12"/>
      <c r="H1126" s="12" t="e">
        <f t="shared" si="16"/>
        <v>#N/A</v>
      </c>
      <c r="I1126" s="12" t="e">
        <f>VLOOKUP(CONCATENATE(N1126,T1126),Simulador!$H$26:$H$33,1,FALSE)</f>
        <v>#N/A</v>
      </c>
      <c r="J1126" s="12" t="e">
        <f t="shared" si="17"/>
        <v>#N/A</v>
      </c>
      <c r="K1126" s="13" t="e">
        <f t="shared" si="18"/>
        <v>#N/A</v>
      </c>
      <c r="L1126" s="12" t="e">
        <f t="shared" si="19"/>
        <v>#N/A</v>
      </c>
      <c r="M1126" s="14" t="s">
        <v>31</v>
      </c>
      <c r="N1126" s="3" t="s">
        <v>129</v>
      </c>
      <c r="O1126" s="20" t="str">
        <f>VLOOKUP(CONCATENATE($M1126,$N1126),Curriculos!$A$2:$J$332,4,FALSE)</f>
        <v>LABORATÓRIO DE PRÁTICA EM CONSULTORIA ECONÔMICA</v>
      </c>
      <c r="P1126" s="21" t="str">
        <f>VLOOKUP(CONCATENATE($M1126,$N1126),Curriculos!$A$2:$J$332,5,FALSE)</f>
        <v>OP</v>
      </c>
      <c r="Q1126" s="21" t="e">
        <f>VLOOKUP($N1126,Oferta!$D$2:$P$100,5,FALSE)</f>
        <v>#N/A</v>
      </c>
      <c r="R1126" s="21">
        <f>VLOOKUP(CONCATENATE($M1126,$N1126),Curriculos!$A$2:$J$332,8,FALSE)</f>
        <v>90</v>
      </c>
      <c r="S1126" s="5"/>
      <c r="T1126" s="22" t="s">
        <v>29</v>
      </c>
      <c r="U1126" s="21" t="str">
        <f>VLOOKUP(CONCATENATE($M1126,$N1126),Curriculos!$A$2:$J$332,10,FALSE)</f>
        <v>DCEC</v>
      </c>
      <c r="V1126" s="20" t="e">
        <f>VLOOKUP(CONCATENATE($M1126,$N1126,$T1126),Oferta!$B$2:$R$360,17,FALSE)</f>
        <v>#N/A</v>
      </c>
      <c r="W1126" s="20" t="e">
        <f>VLOOKUP(CONCATENATE($M1126,$N1126,$T1126),Oferta!$B$2:$Q$360,12,FALSE)</f>
        <v>#N/A</v>
      </c>
      <c r="X1126" s="22">
        <v>3</v>
      </c>
      <c r="Y1126" s="23" t="e">
        <f>VLOOKUP(CONCATENATE($W1126,$X1126),Mtz_Horarios!$E$2:$H$92,2,FALSE)</f>
        <v>#N/A</v>
      </c>
      <c r="Z1126" s="23" t="e">
        <f>VLOOKUP(CONCATENATE($W1126,$X1126),Mtz_Horarios!$E$2:$H$92,3,FALSE)</f>
        <v>#N/A</v>
      </c>
      <c r="AA1126" s="24" t="e">
        <f>VLOOKUP(CONCATENATE($W1126,$X1126),Mtz_Horarios!$E$2:$H$92,4,FALSE)</f>
        <v>#N/A</v>
      </c>
      <c r="AB1126" s="20" t="e">
        <f>VLOOKUP(CONCATENATE($M1126,$N1126,$T1126),Oferta!$B$2:$Q$360,16,FALSE)</f>
        <v>#N/A</v>
      </c>
      <c r="AC1126" s="20" t="e">
        <f>VLOOKUP(CONCATENATE($M1126,$N1126,$T1126),Oferta!$B$2:$Q$360,15,FALSE)</f>
        <v>#N/A</v>
      </c>
      <c r="AI1126" s="5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12"/>
      <c r="AW1126" s="12"/>
    </row>
    <row r="1127" spans="1:49" ht="15" customHeight="1">
      <c r="A1127" s="12"/>
      <c r="B1127" s="12"/>
      <c r="C1127" s="12"/>
      <c r="D1127" s="12"/>
      <c r="E1127" s="12"/>
      <c r="F1127" s="12"/>
      <c r="G1127" s="12"/>
      <c r="H1127" s="12" t="e">
        <f t="shared" si="16"/>
        <v>#N/A</v>
      </c>
      <c r="I1127" s="12" t="e">
        <f>VLOOKUP(CONCATENATE(N1127,T1127),Simulador!$H$26:$H$33,1,FALSE)</f>
        <v>#N/A</v>
      </c>
      <c r="J1127" s="12" t="e">
        <f t="shared" si="17"/>
        <v>#N/A</v>
      </c>
      <c r="K1127" s="13" t="e">
        <f t="shared" si="18"/>
        <v>#N/A</v>
      </c>
      <c r="L1127" s="12" t="e">
        <f t="shared" si="19"/>
        <v>#N/A</v>
      </c>
      <c r="M1127" s="14" t="s">
        <v>31</v>
      </c>
      <c r="N1127" s="3" t="s">
        <v>129</v>
      </c>
      <c r="O1127" s="20" t="str">
        <f>VLOOKUP(CONCATENATE($M1127,$N1127),Curriculos!$A$2:$J$332,4,FALSE)</f>
        <v>LABORATÓRIO DE PRÁTICA EM CONSULTORIA ECONÔMICA</v>
      </c>
      <c r="P1127" s="21" t="str">
        <f>VLOOKUP(CONCATENATE($M1127,$N1127),Curriculos!$A$2:$J$332,5,FALSE)</f>
        <v>OP</v>
      </c>
      <c r="Q1127" s="21" t="e">
        <f>VLOOKUP($N1127,Oferta!$D$2:$P$100,5,FALSE)</f>
        <v>#N/A</v>
      </c>
      <c r="R1127" s="21">
        <f>VLOOKUP(CONCATENATE($M1127,$N1127),Curriculos!$A$2:$J$332,8,FALSE)</f>
        <v>90</v>
      </c>
      <c r="S1127" s="5"/>
      <c r="T1127" s="22" t="s">
        <v>29</v>
      </c>
      <c r="U1127" s="21" t="str">
        <f>VLOOKUP(CONCATENATE($M1127,$N1127),Curriculos!$A$2:$J$332,10,FALSE)</f>
        <v>DCEC</v>
      </c>
      <c r="V1127" s="20" t="e">
        <f>VLOOKUP(CONCATENATE($M1127,$N1127,$T1127),Oferta!$B$2:$R$360,17,FALSE)</f>
        <v>#N/A</v>
      </c>
      <c r="W1127" s="20" t="e">
        <f>VLOOKUP(CONCATENATE($M1127,$N1127,$T1127),Oferta!$B$2:$Q$360,12,FALSE)</f>
        <v>#N/A</v>
      </c>
      <c r="X1127" s="22">
        <v>4</v>
      </c>
      <c r="Y1127" s="23" t="e">
        <f>VLOOKUP(CONCATENATE($W1127,$X1127),Mtz_Horarios!$E$2:$H$92,2,FALSE)</f>
        <v>#N/A</v>
      </c>
      <c r="Z1127" s="23" t="e">
        <f>VLOOKUP(CONCATENATE($W1127,$X1127),Mtz_Horarios!$E$2:$H$92,3,FALSE)</f>
        <v>#N/A</v>
      </c>
      <c r="AA1127" s="24" t="e">
        <f>VLOOKUP(CONCATENATE($W1127,$X1127),Mtz_Horarios!$E$2:$H$92,4,FALSE)</f>
        <v>#N/A</v>
      </c>
      <c r="AB1127" s="20" t="e">
        <f>VLOOKUP(CONCATENATE($M1127,$N1127,$T1127),Oferta!$B$2:$Q$360,16,FALSE)</f>
        <v>#N/A</v>
      </c>
      <c r="AC1127" s="20" t="e">
        <f>VLOOKUP(CONCATENATE($M1127,$N1127,$T1127),Oferta!$B$2:$Q$360,15,FALSE)</f>
        <v>#N/A</v>
      </c>
      <c r="AI1127" s="5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12"/>
      <c r="AW1127" s="12"/>
    </row>
    <row r="1128" spans="1:49" ht="15" customHeight="1">
      <c r="A1128" s="12"/>
      <c r="B1128" s="12"/>
      <c r="C1128" s="12"/>
      <c r="D1128" s="12"/>
      <c r="E1128" s="12"/>
      <c r="F1128" s="12"/>
      <c r="G1128" s="12"/>
      <c r="H1128" s="12" t="e">
        <f t="shared" si="16"/>
        <v>#N/A</v>
      </c>
      <c r="I1128" s="12" t="e">
        <f>VLOOKUP(CONCATENATE(N1128,T1128),Simulador!$H$26:$H$33,1,FALSE)</f>
        <v>#N/A</v>
      </c>
      <c r="J1128" s="12" t="e">
        <f t="shared" si="17"/>
        <v>#N/A</v>
      </c>
      <c r="K1128" s="13" t="e">
        <f t="shared" si="18"/>
        <v>#N/A</v>
      </c>
      <c r="L1128" s="12" t="e">
        <f t="shared" si="19"/>
        <v>#N/A</v>
      </c>
      <c r="M1128" s="14" t="s">
        <v>31</v>
      </c>
      <c r="N1128" s="3" t="s">
        <v>129</v>
      </c>
      <c r="O1128" s="20" t="str">
        <f>VLOOKUP(CONCATENATE($M1128,$N1128),Curriculos!$A$2:$J$332,4,FALSE)</f>
        <v>LABORATÓRIO DE PRÁTICA EM CONSULTORIA ECONÔMICA</v>
      </c>
      <c r="P1128" s="21" t="str">
        <f>VLOOKUP(CONCATENATE($M1128,$N1128),Curriculos!$A$2:$J$332,5,FALSE)</f>
        <v>OP</v>
      </c>
      <c r="Q1128" s="21" t="e">
        <f>VLOOKUP($N1128,Oferta!$D$2:$P$100,5,FALSE)</f>
        <v>#N/A</v>
      </c>
      <c r="R1128" s="21">
        <f>VLOOKUP(CONCATENATE($M1128,$N1128),Curriculos!$A$2:$J$332,8,FALSE)</f>
        <v>90</v>
      </c>
      <c r="S1128" s="5"/>
      <c r="T1128" s="22" t="s">
        <v>29</v>
      </c>
      <c r="U1128" s="21" t="str">
        <f>VLOOKUP(CONCATENATE($M1128,$N1128),Curriculos!$A$2:$J$332,10,FALSE)</f>
        <v>DCEC</v>
      </c>
      <c r="V1128" s="20" t="e">
        <f>VLOOKUP(CONCATENATE($M1128,$N1128,$T1128),Oferta!$B$2:$R$360,17,FALSE)</f>
        <v>#N/A</v>
      </c>
      <c r="W1128" s="20" t="e">
        <f>VLOOKUP(CONCATENATE($M1128,$N1128,$T1128),Oferta!$B$2:$Q$360,12,FALSE)</f>
        <v>#N/A</v>
      </c>
      <c r="X1128" s="22">
        <v>5</v>
      </c>
      <c r="Y1128" s="23" t="e">
        <f>VLOOKUP(CONCATENATE($W1128,$X1128),Mtz_Horarios!$E$2:$H$92,2,FALSE)</f>
        <v>#N/A</v>
      </c>
      <c r="Z1128" s="23" t="e">
        <f>VLOOKUP(CONCATENATE($W1128,$X1128),Mtz_Horarios!$E$2:$H$92,3,FALSE)</f>
        <v>#N/A</v>
      </c>
      <c r="AA1128" s="24" t="e">
        <f>VLOOKUP(CONCATENATE($W1128,$X1128),Mtz_Horarios!$E$2:$H$92,4,FALSE)</f>
        <v>#N/A</v>
      </c>
      <c r="AB1128" s="20" t="e">
        <f>VLOOKUP(CONCATENATE($M1128,$N1128,$T1128),Oferta!$B$2:$Q$360,16,FALSE)</f>
        <v>#N/A</v>
      </c>
      <c r="AC1128" s="20" t="e">
        <f>VLOOKUP(CONCATENATE($M1128,$N1128,$T1128),Oferta!$B$2:$Q$360,15,FALSE)</f>
        <v>#N/A</v>
      </c>
      <c r="AI1128" s="5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12"/>
      <c r="AW1128" s="12"/>
    </row>
    <row r="1129" spans="1:49" ht="15" customHeight="1">
      <c r="A1129" s="12"/>
      <c r="B1129" s="12"/>
      <c r="C1129" s="12"/>
      <c r="D1129" s="12"/>
      <c r="E1129" s="12"/>
      <c r="F1129" s="12"/>
      <c r="G1129" s="12"/>
      <c r="H1129" s="12" t="e">
        <f t="shared" si="16"/>
        <v>#N/A</v>
      </c>
      <c r="I1129" s="12" t="e">
        <f>VLOOKUP(CONCATENATE(N1129,T1129),Simulador!$H$26:$H$33,1,FALSE)</f>
        <v>#N/A</v>
      </c>
      <c r="J1129" s="12" t="e">
        <f t="shared" si="17"/>
        <v>#N/A</v>
      </c>
      <c r="K1129" s="13" t="e">
        <f t="shared" si="18"/>
        <v>#N/A</v>
      </c>
      <c r="L1129" s="12" t="e">
        <f t="shared" si="19"/>
        <v>#N/A</v>
      </c>
      <c r="M1129" s="14" t="s">
        <v>31</v>
      </c>
      <c r="N1129" s="3" t="s">
        <v>129</v>
      </c>
      <c r="O1129" s="20" t="str">
        <f>VLOOKUP(CONCATENATE($M1129,$N1129),Curriculos!$A$2:$J$332,4,FALSE)</f>
        <v>LABORATÓRIO DE PRÁTICA EM CONSULTORIA ECONÔMICA</v>
      </c>
      <c r="P1129" s="21" t="str">
        <f>VLOOKUP(CONCATENATE($M1129,$N1129),Curriculos!$A$2:$J$332,5,FALSE)</f>
        <v>OP</v>
      </c>
      <c r="Q1129" s="21" t="e">
        <f>VLOOKUP($N1129,Oferta!$D$2:$P$100,5,FALSE)</f>
        <v>#N/A</v>
      </c>
      <c r="R1129" s="21">
        <f>VLOOKUP(CONCATENATE($M1129,$N1129),Curriculos!$A$2:$J$332,8,FALSE)</f>
        <v>90</v>
      </c>
      <c r="S1129" s="5"/>
      <c r="T1129" s="22" t="s">
        <v>29</v>
      </c>
      <c r="U1129" s="21" t="str">
        <f>VLOOKUP(CONCATENATE($M1129,$N1129),Curriculos!$A$2:$J$332,10,FALSE)</f>
        <v>DCEC</v>
      </c>
      <c r="V1129" s="20" t="e">
        <f>VLOOKUP(CONCATENATE($M1129,$N1129,$T1129),Oferta!$B$2:$R$360,17,FALSE)</f>
        <v>#N/A</v>
      </c>
      <c r="W1129" s="20" t="e">
        <f>VLOOKUP(CONCATENATE($M1129,$N1129,$T1129),Oferta!$B$2:$Q$360,12,FALSE)</f>
        <v>#N/A</v>
      </c>
      <c r="X1129" s="22">
        <v>6</v>
      </c>
      <c r="Y1129" s="23" t="e">
        <f>VLOOKUP(CONCATENATE($W1129,$X1129),Mtz_Horarios!$E$2:$H$92,2,FALSE)</f>
        <v>#N/A</v>
      </c>
      <c r="Z1129" s="23" t="e">
        <f>VLOOKUP(CONCATENATE($W1129,$X1129),Mtz_Horarios!$E$2:$H$92,3,FALSE)</f>
        <v>#N/A</v>
      </c>
      <c r="AA1129" s="24" t="e">
        <f>VLOOKUP(CONCATENATE($W1129,$X1129),Mtz_Horarios!$E$2:$H$92,4,FALSE)</f>
        <v>#N/A</v>
      </c>
      <c r="AB1129" s="20" t="e">
        <f>VLOOKUP(CONCATENATE($M1129,$N1129,$T1129),Oferta!$B$2:$Q$360,16,FALSE)</f>
        <v>#N/A</v>
      </c>
      <c r="AC1129" s="20" t="e">
        <f>VLOOKUP(CONCATENATE($M1129,$N1129,$T1129),Oferta!$B$2:$Q$360,15,FALSE)</f>
        <v>#N/A</v>
      </c>
      <c r="AI1129" s="5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12"/>
      <c r="AW1129" s="12"/>
    </row>
    <row r="1130" spans="1:49" ht="15" customHeight="1">
      <c r="A1130" s="12"/>
      <c r="B1130" s="12"/>
      <c r="C1130" s="12"/>
      <c r="D1130" s="12"/>
      <c r="E1130" s="12"/>
      <c r="F1130" s="12"/>
      <c r="G1130" s="12"/>
      <c r="H1130" s="12" t="e">
        <f t="shared" si="16"/>
        <v>#N/A</v>
      </c>
      <c r="I1130" s="12" t="e">
        <f>VLOOKUP(CONCATENATE(N1130,T1130),Simulador!$H$26:$H$33,1,FALSE)</f>
        <v>#N/A</v>
      </c>
      <c r="J1130" s="12" t="e">
        <f t="shared" si="17"/>
        <v>#N/A</v>
      </c>
      <c r="K1130" s="13" t="e">
        <f t="shared" si="18"/>
        <v>#N/A</v>
      </c>
      <c r="L1130" s="12" t="e">
        <f t="shared" si="19"/>
        <v>#N/A</v>
      </c>
      <c r="M1130" s="14" t="s">
        <v>31</v>
      </c>
      <c r="N1130" s="3" t="s">
        <v>130</v>
      </c>
      <c r="O1130" s="20" t="str">
        <f>VLOOKUP(CONCATENATE($M1130,$N1130),Curriculos!$A$2:$J$332,4,FALSE)</f>
        <v>LABORATÓRIO DE PRÁTICA EM PLANEJAMENTO ECONÔMICO</v>
      </c>
      <c r="P1130" s="21" t="str">
        <f>VLOOKUP(CONCATENATE($M1130,$N1130),Curriculos!$A$2:$J$332,5,FALSE)</f>
        <v>OP</v>
      </c>
      <c r="Q1130" s="21" t="e">
        <f>VLOOKUP($N1130,Oferta!$D$2:$P$100,5,FALSE)</f>
        <v>#N/A</v>
      </c>
      <c r="R1130" s="21">
        <f>VLOOKUP(CONCATENATE($M1130,$N1130),Curriculos!$A$2:$J$332,8,FALSE)</f>
        <v>90</v>
      </c>
      <c r="S1130" s="5"/>
      <c r="T1130" s="22" t="s">
        <v>24</v>
      </c>
      <c r="U1130" s="21" t="str">
        <f>VLOOKUP(CONCATENATE($M1130,$N1130),Curriculos!$A$2:$J$332,10,FALSE)</f>
        <v>DCEC</v>
      </c>
      <c r="V1130" s="20" t="e">
        <f>VLOOKUP(CONCATENATE($M1130,$N1130,$T1130),Oferta!$B$2:$R$360,17,FALSE)</f>
        <v>#N/A</v>
      </c>
      <c r="W1130" s="20" t="e">
        <f>VLOOKUP(CONCATENATE($M1130,$N1130,$T1130),Oferta!$B$2:$Q$360,12,FALSE)</f>
        <v>#N/A</v>
      </c>
      <c r="X1130" s="22">
        <v>1</v>
      </c>
      <c r="Y1130" s="23" t="e">
        <f>VLOOKUP(CONCATENATE($W1130,$X1130),Mtz_Horarios!$E$2:$H$92,2,FALSE)</f>
        <v>#N/A</v>
      </c>
      <c r="Z1130" s="23" t="e">
        <f>VLOOKUP(CONCATENATE($W1130,$X1130),Mtz_Horarios!$E$2:$H$92,3,FALSE)</f>
        <v>#N/A</v>
      </c>
      <c r="AA1130" s="24" t="e">
        <f>VLOOKUP(CONCATENATE($W1130,$X1130),Mtz_Horarios!$E$2:$H$92,4,FALSE)</f>
        <v>#N/A</v>
      </c>
      <c r="AB1130" s="20" t="e">
        <f>VLOOKUP(CONCATENATE($M1130,$N1130,$T1130),Oferta!$B$2:$Q$360,16,FALSE)</f>
        <v>#N/A</v>
      </c>
      <c r="AC1130" s="20" t="e">
        <f>VLOOKUP(CONCATENATE($M1130,$N1130,$T1130),Oferta!$B$2:$Q$360,15,FALSE)</f>
        <v>#N/A</v>
      </c>
      <c r="AI1130" s="5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12"/>
      <c r="AW1130" s="12"/>
    </row>
    <row r="1131" spans="1:49" ht="15" customHeight="1">
      <c r="A1131" s="12"/>
      <c r="B1131" s="12"/>
      <c r="C1131" s="12"/>
      <c r="D1131" s="12"/>
      <c r="E1131" s="12"/>
      <c r="F1131" s="12"/>
      <c r="G1131" s="12"/>
      <c r="H1131" s="12" t="e">
        <f t="shared" si="16"/>
        <v>#N/A</v>
      </c>
      <c r="I1131" s="12" t="e">
        <f>VLOOKUP(CONCATENATE(N1131,T1131),Simulador!$H$26:$H$33,1,FALSE)</f>
        <v>#N/A</v>
      </c>
      <c r="J1131" s="12" t="e">
        <f t="shared" si="17"/>
        <v>#N/A</v>
      </c>
      <c r="K1131" s="13" t="e">
        <f t="shared" si="18"/>
        <v>#N/A</v>
      </c>
      <c r="L1131" s="12" t="e">
        <f t="shared" si="19"/>
        <v>#N/A</v>
      </c>
      <c r="M1131" s="14" t="s">
        <v>31</v>
      </c>
      <c r="N1131" s="3" t="s">
        <v>130</v>
      </c>
      <c r="O1131" s="20" t="str">
        <f>VLOOKUP(CONCATENATE($M1131,$N1131),Curriculos!$A$2:$J$332,4,FALSE)</f>
        <v>LABORATÓRIO DE PRÁTICA EM PLANEJAMENTO ECONÔMICO</v>
      </c>
      <c r="P1131" s="21" t="str">
        <f>VLOOKUP(CONCATENATE($M1131,$N1131),Curriculos!$A$2:$J$332,5,FALSE)</f>
        <v>OP</v>
      </c>
      <c r="Q1131" s="21" t="e">
        <f>VLOOKUP($N1131,Oferta!$D$2:$P$100,5,FALSE)</f>
        <v>#N/A</v>
      </c>
      <c r="R1131" s="21">
        <f>VLOOKUP(CONCATENATE($M1131,$N1131),Curriculos!$A$2:$J$332,8,FALSE)</f>
        <v>90</v>
      </c>
      <c r="S1131" s="5"/>
      <c r="T1131" s="22" t="s">
        <v>24</v>
      </c>
      <c r="U1131" s="21" t="str">
        <f>VLOOKUP(CONCATENATE($M1131,$N1131),Curriculos!$A$2:$J$332,10,FALSE)</f>
        <v>DCEC</v>
      </c>
      <c r="V1131" s="20" t="e">
        <f>VLOOKUP(CONCATENATE($M1131,$N1131,$T1131),Oferta!$B$2:$R$360,17,FALSE)</f>
        <v>#N/A</v>
      </c>
      <c r="W1131" s="20" t="e">
        <f>VLOOKUP(CONCATENATE($M1131,$N1131,$T1131),Oferta!$B$2:$Q$360,12,FALSE)</f>
        <v>#N/A</v>
      </c>
      <c r="X1131" s="22">
        <v>2</v>
      </c>
      <c r="Y1131" s="23" t="e">
        <f>VLOOKUP(CONCATENATE($W1131,$X1131),Mtz_Horarios!$E$2:$H$92,2,FALSE)</f>
        <v>#N/A</v>
      </c>
      <c r="Z1131" s="23" t="e">
        <f>VLOOKUP(CONCATENATE($W1131,$X1131),Mtz_Horarios!$E$2:$H$92,3,FALSE)</f>
        <v>#N/A</v>
      </c>
      <c r="AA1131" s="24" t="e">
        <f>VLOOKUP(CONCATENATE($W1131,$X1131),Mtz_Horarios!$E$2:$H$92,4,FALSE)</f>
        <v>#N/A</v>
      </c>
      <c r="AB1131" s="20" t="e">
        <f>VLOOKUP(CONCATENATE($M1131,$N1131,$T1131),Oferta!$B$2:$Q$360,16,FALSE)</f>
        <v>#N/A</v>
      </c>
      <c r="AC1131" s="20" t="e">
        <f>VLOOKUP(CONCATENATE($M1131,$N1131,$T1131),Oferta!$B$2:$Q$360,15,FALSE)</f>
        <v>#N/A</v>
      </c>
      <c r="AI1131" s="5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12"/>
      <c r="AW1131" s="12"/>
    </row>
    <row r="1132" spans="1:49" ht="15" customHeight="1">
      <c r="A1132" s="12"/>
      <c r="B1132" s="12"/>
      <c r="C1132" s="12"/>
      <c r="D1132" s="12"/>
      <c r="E1132" s="12"/>
      <c r="F1132" s="12"/>
      <c r="G1132" s="12"/>
      <c r="H1132" s="12" t="e">
        <f t="shared" si="16"/>
        <v>#N/A</v>
      </c>
      <c r="I1132" s="12" t="e">
        <f>VLOOKUP(CONCATENATE(N1132,T1132),Simulador!$H$26:$H$33,1,FALSE)</f>
        <v>#N/A</v>
      </c>
      <c r="J1132" s="12" t="e">
        <f t="shared" si="17"/>
        <v>#N/A</v>
      </c>
      <c r="K1132" s="13" t="e">
        <f t="shared" si="18"/>
        <v>#N/A</v>
      </c>
      <c r="L1132" s="12" t="e">
        <f t="shared" si="19"/>
        <v>#N/A</v>
      </c>
      <c r="M1132" s="14" t="s">
        <v>31</v>
      </c>
      <c r="N1132" s="3" t="s">
        <v>130</v>
      </c>
      <c r="O1132" s="20" t="str">
        <f>VLOOKUP(CONCATENATE($M1132,$N1132),Curriculos!$A$2:$J$332,4,FALSE)</f>
        <v>LABORATÓRIO DE PRÁTICA EM PLANEJAMENTO ECONÔMICO</v>
      </c>
      <c r="P1132" s="21" t="str">
        <f>VLOOKUP(CONCATENATE($M1132,$N1132),Curriculos!$A$2:$J$332,5,FALSE)</f>
        <v>OP</v>
      </c>
      <c r="Q1132" s="21" t="e">
        <f>VLOOKUP($N1132,Oferta!$D$2:$P$100,5,FALSE)</f>
        <v>#N/A</v>
      </c>
      <c r="R1132" s="21">
        <f>VLOOKUP(CONCATENATE($M1132,$N1132),Curriculos!$A$2:$J$332,8,FALSE)</f>
        <v>90</v>
      </c>
      <c r="S1132" s="5"/>
      <c r="T1132" s="22" t="s">
        <v>24</v>
      </c>
      <c r="U1132" s="21" t="str">
        <f>VLOOKUP(CONCATENATE($M1132,$N1132),Curriculos!$A$2:$J$332,10,FALSE)</f>
        <v>DCEC</v>
      </c>
      <c r="V1132" s="20" t="e">
        <f>VLOOKUP(CONCATENATE($M1132,$N1132,$T1132),Oferta!$B$2:$R$360,17,FALSE)</f>
        <v>#N/A</v>
      </c>
      <c r="W1132" s="20" t="e">
        <f>VLOOKUP(CONCATENATE($M1132,$N1132,$T1132),Oferta!$B$2:$Q$360,12,FALSE)</f>
        <v>#N/A</v>
      </c>
      <c r="X1132" s="22">
        <v>3</v>
      </c>
      <c r="Y1132" s="23" t="e">
        <f>VLOOKUP(CONCATENATE($W1132,$X1132),Mtz_Horarios!$E$2:$H$92,2,FALSE)</f>
        <v>#N/A</v>
      </c>
      <c r="Z1132" s="23" t="e">
        <f>VLOOKUP(CONCATENATE($W1132,$X1132),Mtz_Horarios!$E$2:$H$92,3,FALSE)</f>
        <v>#N/A</v>
      </c>
      <c r="AA1132" s="24" t="e">
        <f>VLOOKUP(CONCATENATE($W1132,$X1132),Mtz_Horarios!$E$2:$H$92,4,FALSE)</f>
        <v>#N/A</v>
      </c>
      <c r="AB1132" s="20" t="e">
        <f>VLOOKUP(CONCATENATE($M1132,$N1132,$T1132),Oferta!$B$2:$Q$360,16,FALSE)</f>
        <v>#N/A</v>
      </c>
      <c r="AC1132" s="20" t="e">
        <f>VLOOKUP(CONCATENATE($M1132,$N1132,$T1132),Oferta!$B$2:$Q$360,15,FALSE)</f>
        <v>#N/A</v>
      </c>
      <c r="AI1132" s="5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12"/>
      <c r="AW1132" s="12"/>
    </row>
    <row r="1133" spans="1:49" ht="15" customHeight="1">
      <c r="A1133" s="12"/>
      <c r="B1133" s="12"/>
      <c r="C1133" s="12"/>
      <c r="D1133" s="12"/>
      <c r="E1133" s="12"/>
      <c r="F1133" s="12"/>
      <c r="G1133" s="12"/>
      <c r="H1133" s="12" t="e">
        <f t="shared" si="16"/>
        <v>#N/A</v>
      </c>
      <c r="I1133" s="12" t="e">
        <f>VLOOKUP(CONCATENATE(N1133,T1133),Simulador!$H$26:$H$33,1,FALSE)</f>
        <v>#N/A</v>
      </c>
      <c r="J1133" s="12" t="e">
        <f t="shared" si="17"/>
        <v>#N/A</v>
      </c>
      <c r="K1133" s="13" t="e">
        <f t="shared" si="18"/>
        <v>#N/A</v>
      </c>
      <c r="L1133" s="12" t="e">
        <f t="shared" si="19"/>
        <v>#N/A</v>
      </c>
      <c r="M1133" s="14" t="s">
        <v>31</v>
      </c>
      <c r="N1133" s="3" t="s">
        <v>130</v>
      </c>
      <c r="O1133" s="20" t="str">
        <f>VLOOKUP(CONCATENATE($M1133,$N1133),Curriculos!$A$2:$J$332,4,FALSE)</f>
        <v>LABORATÓRIO DE PRÁTICA EM PLANEJAMENTO ECONÔMICO</v>
      </c>
      <c r="P1133" s="21" t="str">
        <f>VLOOKUP(CONCATENATE($M1133,$N1133),Curriculos!$A$2:$J$332,5,FALSE)</f>
        <v>OP</v>
      </c>
      <c r="Q1133" s="21" t="e">
        <f>VLOOKUP($N1133,Oferta!$D$2:$P$100,5,FALSE)</f>
        <v>#N/A</v>
      </c>
      <c r="R1133" s="21">
        <f>VLOOKUP(CONCATENATE($M1133,$N1133),Curriculos!$A$2:$J$332,8,FALSE)</f>
        <v>90</v>
      </c>
      <c r="S1133" s="5"/>
      <c r="T1133" s="22" t="s">
        <v>24</v>
      </c>
      <c r="U1133" s="21" t="str">
        <f>VLOOKUP(CONCATENATE($M1133,$N1133),Curriculos!$A$2:$J$332,10,FALSE)</f>
        <v>DCEC</v>
      </c>
      <c r="V1133" s="20" t="e">
        <f>VLOOKUP(CONCATENATE($M1133,$N1133,$T1133),Oferta!$B$2:$R$360,17,FALSE)</f>
        <v>#N/A</v>
      </c>
      <c r="W1133" s="20" t="e">
        <f>VLOOKUP(CONCATENATE($M1133,$N1133,$T1133),Oferta!$B$2:$Q$360,12,FALSE)</f>
        <v>#N/A</v>
      </c>
      <c r="X1133" s="22">
        <v>4</v>
      </c>
      <c r="Y1133" s="23" t="e">
        <f>VLOOKUP(CONCATENATE($W1133,$X1133),Mtz_Horarios!$E$2:$H$92,2,FALSE)</f>
        <v>#N/A</v>
      </c>
      <c r="Z1133" s="23" t="e">
        <f>VLOOKUP(CONCATENATE($W1133,$X1133),Mtz_Horarios!$E$2:$H$92,3,FALSE)</f>
        <v>#N/A</v>
      </c>
      <c r="AA1133" s="24" t="e">
        <f>VLOOKUP(CONCATENATE($W1133,$X1133),Mtz_Horarios!$E$2:$H$92,4,FALSE)</f>
        <v>#N/A</v>
      </c>
      <c r="AB1133" s="20" t="e">
        <f>VLOOKUP(CONCATENATE($M1133,$N1133,$T1133),Oferta!$B$2:$Q$360,16,FALSE)</f>
        <v>#N/A</v>
      </c>
      <c r="AC1133" s="20" t="e">
        <f>VLOOKUP(CONCATENATE($M1133,$N1133,$T1133),Oferta!$B$2:$Q$360,15,FALSE)</f>
        <v>#N/A</v>
      </c>
      <c r="AI1133" s="5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12"/>
      <c r="AW1133" s="12"/>
    </row>
    <row r="1134" spans="1:49" ht="15" customHeight="1">
      <c r="A1134" s="12"/>
      <c r="B1134" s="12"/>
      <c r="C1134" s="12"/>
      <c r="D1134" s="12"/>
      <c r="E1134" s="12"/>
      <c r="F1134" s="12"/>
      <c r="G1134" s="12"/>
      <c r="H1134" s="12" t="e">
        <f t="shared" si="16"/>
        <v>#N/A</v>
      </c>
      <c r="I1134" s="12" t="e">
        <f>VLOOKUP(CONCATENATE(N1134,T1134),Simulador!$H$26:$H$33,1,FALSE)</f>
        <v>#N/A</v>
      </c>
      <c r="J1134" s="12" t="e">
        <f t="shared" si="17"/>
        <v>#N/A</v>
      </c>
      <c r="K1134" s="13" t="e">
        <f t="shared" si="18"/>
        <v>#N/A</v>
      </c>
      <c r="L1134" s="12" t="e">
        <f t="shared" si="19"/>
        <v>#N/A</v>
      </c>
      <c r="M1134" s="14" t="s">
        <v>31</v>
      </c>
      <c r="N1134" s="3" t="s">
        <v>130</v>
      </c>
      <c r="O1134" s="20" t="str">
        <f>VLOOKUP(CONCATENATE($M1134,$N1134),Curriculos!$A$2:$J$332,4,FALSE)</f>
        <v>LABORATÓRIO DE PRÁTICA EM PLANEJAMENTO ECONÔMICO</v>
      </c>
      <c r="P1134" s="21" t="str">
        <f>VLOOKUP(CONCATENATE($M1134,$N1134),Curriculos!$A$2:$J$332,5,FALSE)</f>
        <v>OP</v>
      </c>
      <c r="Q1134" s="21" t="e">
        <f>VLOOKUP($N1134,Oferta!$D$2:$P$100,5,FALSE)</f>
        <v>#N/A</v>
      </c>
      <c r="R1134" s="21">
        <f>VLOOKUP(CONCATENATE($M1134,$N1134),Curriculos!$A$2:$J$332,8,FALSE)</f>
        <v>90</v>
      </c>
      <c r="S1134" s="5"/>
      <c r="T1134" s="22" t="s">
        <v>24</v>
      </c>
      <c r="U1134" s="21" t="str">
        <f>VLOOKUP(CONCATENATE($M1134,$N1134),Curriculos!$A$2:$J$332,10,FALSE)</f>
        <v>DCEC</v>
      </c>
      <c r="V1134" s="20" t="e">
        <f>VLOOKUP(CONCATENATE($M1134,$N1134,$T1134),Oferta!$B$2:$R$360,17,FALSE)</f>
        <v>#N/A</v>
      </c>
      <c r="W1134" s="20" t="e">
        <f>VLOOKUP(CONCATENATE($M1134,$N1134,$T1134),Oferta!$B$2:$Q$360,12,FALSE)</f>
        <v>#N/A</v>
      </c>
      <c r="X1134" s="22">
        <v>5</v>
      </c>
      <c r="Y1134" s="23" t="e">
        <f>VLOOKUP(CONCATENATE($W1134,$X1134),Mtz_Horarios!$E$2:$H$92,2,FALSE)</f>
        <v>#N/A</v>
      </c>
      <c r="Z1134" s="23" t="e">
        <f>VLOOKUP(CONCATENATE($W1134,$X1134),Mtz_Horarios!$E$2:$H$92,3,FALSE)</f>
        <v>#N/A</v>
      </c>
      <c r="AA1134" s="24" t="e">
        <f>VLOOKUP(CONCATENATE($W1134,$X1134),Mtz_Horarios!$E$2:$H$92,4,FALSE)</f>
        <v>#N/A</v>
      </c>
      <c r="AB1134" s="20" t="e">
        <f>VLOOKUP(CONCATENATE($M1134,$N1134,$T1134),Oferta!$B$2:$Q$360,16,FALSE)</f>
        <v>#N/A</v>
      </c>
      <c r="AC1134" s="20" t="e">
        <f>VLOOKUP(CONCATENATE($M1134,$N1134,$T1134),Oferta!$B$2:$Q$360,15,FALSE)</f>
        <v>#N/A</v>
      </c>
      <c r="AI1134" s="5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12"/>
      <c r="AW1134" s="12"/>
    </row>
    <row r="1135" spans="1:49" ht="15" customHeight="1">
      <c r="A1135" s="12"/>
      <c r="B1135" s="12"/>
      <c r="C1135" s="12"/>
      <c r="D1135" s="12"/>
      <c r="E1135" s="12"/>
      <c r="F1135" s="12"/>
      <c r="G1135" s="12"/>
      <c r="H1135" s="12" t="e">
        <f t="shared" si="16"/>
        <v>#N/A</v>
      </c>
      <c r="I1135" s="12" t="e">
        <f>VLOOKUP(CONCATENATE(N1135,T1135),Simulador!$H$26:$H$33,1,FALSE)</f>
        <v>#N/A</v>
      </c>
      <c r="J1135" s="12" t="e">
        <f t="shared" si="17"/>
        <v>#N/A</v>
      </c>
      <c r="K1135" s="13" t="e">
        <f t="shared" si="18"/>
        <v>#N/A</v>
      </c>
      <c r="L1135" s="12" t="e">
        <f t="shared" si="19"/>
        <v>#N/A</v>
      </c>
      <c r="M1135" s="14" t="s">
        <v>31</v>
      </c>
      <c r="N1135" s="3" t="s">
        <v>130</v>
      </c>
      <c r="O1135" s="20" t="str">
        <f>VLOOKUP(CONCATENATE($M1135,$N1135),Curriculos!$A$2:$J$332,4,FALSE)</f>
        <v>LABORATÓRIO DE PRÁTICA EM PLANEJAMENTO ECONÔMICO</v>
      </c>
      <c r="P1135" s="21" t="str">
        <f>VLOOKUP(CONCATENATE($M1135,$N1135),Curriculos!$A$2:$J$332,5,FALSE)</f>
        <v>OP</v>
      </c>
      <c r="Q1135" s="21" t="e">
        <f>VLOOKUP($N1135,Oferta!$D$2:$P$100,5,FALSE)</f>
        <v>#N/A</v>
      </c>
      <c r="R1135" s="21">
        <f>VLOOKUP(CONCATENATE($M1135,$N1135),Curriculos!$A$2:$J$332,8,FALSE)</f>
        <v>90</v>
      </c>
      <c r="S1135" s="5"/>
      <c r="T1135" s="22" t="s">
        <v>24</v>
      </c>
      <c r="U1135" s="21" t="str">
        <f>VLOOKUP(CONCATENATE($M1135,$N1135),Curriculos!$A$2:$J$332,10,FALSE)</f>
        <v>DCEC</v>
      </c>
      <c r="V1135" s="20" t="e">
        <f>VLOOKUP(CONCATENATE($M1135,$N1135,$T1135),Oferta!$B$2:$R$360,17,FALSE)</f>
        <v>#N/A</v>
      </c>
      <c r="W1135" s="20" t="e">
        <f>VLOOKUP(CONCATENATE($M1135,$N1135,$T1135),Oferta!$B$2:$Q$360,12,FALSE)</f>
        <v>#N/A</v>
      </c>
      <c r="X1135" s="22">
        <v>6</v>
      </c>
      <c r="Y1135" s="23" t="e">
        <f>VLOOKUP(CONCATENATE($W1135,$X1135),Mtz_Horarios!$E$2:$H$92,2,FALSE)</f>
        <v>#N/A</v>
      </c>
      <c r="Z1135" s="23" t="e">
        <f>VLOOKUP(CONCATENATE($W1135,$X1135),Mtz_Horarios!$E$2:$H$92,3,FALSE)</f>
        <v>#N/A</v>
      </c>
      <c r="AA1135" s="24" t="e">
        <f>VLOOKUP(CONCATENATE($W1135,$X1135),Mtz_Horarios!$E$2:$H$92,4,FALSE)</f>
        <v>#N/A</v>
      </c>
      <c r="AB1135" s="20" t="e">
        <f>VLOOKUP(CONCATENATE($M1135,$N1135,$T1135),Oferta!$B$2:$Q$360,16,FALSE)</f>
        <v>#N/A</v>
      </c>
      <c r="AC1135" s="20" t="e">
        <f>VLOOKUP(CONCATENATE($M1135,$N1135,$T1135),Oferta!$B$2:$Q$360,15,FALSE)</f>
        <v>#N/A</v>
      </c>
      <c r="AI1135" s="5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12"/>
      <c r="AW1135" s="12"/>
    </row>
    <row r="1136" spans="1:49" ht="15" customHeight="1">
      <c r="A1136" s="12"/>
      <c r="B1136" s="12"/>
      <c r="C1136" s="12"/>
      <c r="D1136" s="12"/>
      <c r="E1136" s="12"/>
      <c r="F1136" s="12"/>
      <c r="G1136" s="12"/>
      <c r="H1136" s="12" t="e">
        <f t="shared" si="16"/>
        <v>#N/A</v>
      </c>
      <c r="I1136" s="12" t="e">
        <f>VLOOKUP(CONCATENATE(N1136,T1136),Simulador!$H$26:$H$33,1,FALSE)</f>
        <v>#N/A</v>
      </c>
      <c r="J1136" s="12" t="e">
        <f t="shared" si="17"/>
        <v>#N/A</v>
      </c>
      <c r="K1136" s="13" t="e">
        <f t="shared" si="18"/>
        <v>#N/A</v>
      </c>
      <c r="L1136" s="12" t="e">
        <f t="shared" si="19"/>
        <v>#N/A</v>
      </c>
      <c r="M1136" s="14" t="s">
        <v>31</v>
      </c>
      <c r="N1136" s="3" t="s">
        <v>130</v>
      </c>
      <c r="O1136" s="20" t="str">
        <f>VLOOKUP(CONCATENATE($M1136,$N1136),Curriculos!$A$2:$J$332,4,FALSE)</f>
        <v>LABORATÓRIO DE PRÁTICA EM PLANEJAMENTO ECONÔMICO</v>
      </c>
      <c r="P1136" s="21" t="str">
        <f>VLOOKUP(CONCATENATE($M1136,$N1136),Curriculos!$A$2:$J$332,5,FALSE)</f>
        <v>OP</v>
      </c>
      <c r="Q1136" s="21" t="e">
        <f>VLOOKUP($N1136,Oferta!$D$2:$P$100,5,FALSE)</f>
        <v>#N/A</v>
      </c>
      <c r="R1136" s="21">
        <f>VLOOKUP(CONCATENATE($M1136,$N1136),Curriculos!$A$2:$J$332,8,FALSE)</f>
        <v>90</v>
      </c>
      <c r="S1136" s="5"/>
      <c r="T1136" s="22" t="s">
        <v>29</v>
      </c>
      <c r="U1136" s="21" t="str">
        <f>VLOOKUP(CONCATENATE($M1136,$N1136),Curriculos!$A$2:$J$332,10,FALSE)</f>
        <v>DCEC</v>
      </c>
      <c r="V1136" s="20" t="e">
        <f>VLOOKUP(CONCATENATE($M1136,$N1136,$T1136),Oferta!$B$2:$R$360,17,FALSE)</f>
        <v>#N/A</v>
      </c>
      <c r="W1136" s="20" t="e">
        <f>VLOOKUP(CONCATENATE($M1136,$N1136,$T1136),Oferta!$B$2:$Q$360,12,FALSE)</f>
        <v>#N/A</v>
      </c>
      <c r="X1136" s="22">
        <v>1</v>
      </c>
      <c r="Y1136" s="23" t="e">
        <f>VLOOKUP(CONCATENATE($W1136,$X1136),Mtz_Horarios!$E$2:$H$92,2,FALSE)</f>
        <v>#N/A</v>
      </c>
      <c r="Z1136" s="23" t="e">
        <f>VLOOKUP(CONCATENATE($W1136,$X1136),Mtz_Horarios!$E$2:$H$92,3,FALSE)</f>
        <v>#N/A</v>
      </c>
      <c r="AA1136" s="24" t="e">
        <f>VLOOKUP(CONCATENATE($W1136,$X1136),Mtz_Horarios!$E$2:$H$92,4,FALSE)</f>
        <v>#N/A</v>
      </c>
      <c r="AB1136" s="20" t="e">
        <f>VLOOKUP(CONCATENATE($M1136,$N1136,$T1136),Oferta!$B$2:$Q$360,16,FALSE)</f>
        <v>#N/A</v>
      </c>
      <c r="AC1136" s="20" t="e">
        <f>VLOOKUP(CONCATENATE($M1136,$N1136,$T1136),Oferta!$B$2:$Q$360,15,FALSE)</f>
        <v>#N/A</v>
      </c>
      <c r="AI1136" s="5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12"/>
      <c r="AW1136" s="12"/>
    </row>
    <row r="1137" spans="1:49" ht="15" customHeight="1">
      <c r="A1137" s="12"/>
      <c r="B1137" s="12"/>
      <c r="C1137" s="12"/>
      <c r="D1137" s="12"/>
      <c r="E1137" s="12"/>
      <c r="F1137" s="12"/>
      <c r="G1137" s="12"/>
      <c r="H1137" s="12" t="e">
        <f t="shared" si="16"/>
        <v>#N/A</v>
      </c>
      <c r="I1137" s="12" t="e">
        <f>VLOOKUP(CONCATENATE(N1137,T1137),Simulador!$H$26:$H$33,1,FALSE)</f>
        <v>#N/A</v>
      </c>
      <c r="J1137" s="12" t="e">
        <f t="shared" si="17"/>
        <v>#N/A</v>
      </c>
      <c r="K1137" s="13" t="e">
        <f t="shared" si="18"/>
        <v>#N/A</v>
      </c>
      <c r="L1137" s="12" t="e">
        <f t="shared" si="19"/>
        <v>#N/A</v>
      </c>
      <c r="M1137" s="14" t="s">
        <v>31</v>
      </c>
      <c r="N1137" s="3" t="s">
        <v>130</v>
      </c>
      <c r="O1137" s="20" t="str">
        <f>VLOOKUP(CONCATENATE($M1137,$N1137),Curriculos!$A$2:$J$332,4,FALSE)</f>
        <v>LABORATÓRIO DE PRÁTICA EM PLANEJAMENTO ECONÔMICO</v>
      </c>
      <c r="P1137" s="21" t="str">
        <f>VLOOKUP(CONCATENATE($M1137,$N1137),Curriculos!$A$2:$J$332,5,FALSE)</f>
        <v>OP</v>
      </c>
      <c r="Q1137" s="21" t="e">
        <f>VLOOKUP($N1137,Oferta!$D$2:$P$100,5,FALSE)</f>
        <v>#N/A</v>
      </c>
      <c r="R1137" s="21">
        <f>VLOOKUP(CONCATENATE($M1137,$N1137),Curriculos!$A$2:$J$332,8,FALSE)</f>
        <v>90</v>
      </c>
      <c r="S1137" s="5"/>
      <c r="T1137" s="22" t="s">
        <v>29</v>
      </c>
      <c r="U1137" s="21" t="str">
        <f>VLOOKUP(CONCATENATE($M1137,$N1137),Curriculos!$A$2:$J$332,10,FALSE)</f>
        <v>DCEC</v>
      </c>
      <c r="V1137" s="20" t="e">
        <f>VLOOKUP(CONCATENATE($M1137,$N1137,$T1137),Oferta!$B$2:$R$360,17,FALSE)</f>
        <v>#N/A</v>
      </c>
      <c r="W1137" s="20" t="e">
        <f>VLOOKUP(CONCATENATE($M1137,$N1137,$T1137),Oferta!$B$2:$Q$360,12,FALSE)</f>
        <v>#N/A</v>
      </c>
      <c r="X1137" s="22">
        <v>2</v>
      </c>
      <c r="Y1137" s="23" t="e">
        <f>VLOOKUP(CONCATENATE($W1137,$X1137),Mtz_Horarios!$E$2:$H$92,2,FALSE)</f>
        <v>#N/A</v>
      </c>
      <c r="Z1137" s="23" t="e">
        <f>VLOOKUP(CONCATENATE($W1137,$X1137),Mtz_Horarios!$E$2:$H$92,3,FALSE)</f>
        <v>#N/A</v>
      </c>
      <c r="AA1137" s="24" t="e">
        <f>VLOOKUP(CONCATENATE($W1137,$X1137),Mtz_Horarios!$E$2:$H$92,4,FALSE)</f>
        <v>#N/A</v>
      </c>
      <c r="AB1137" s="20" t="e">
        <f>VLOOKUP(CONCATENATE($M1137,$N1137,$T1137),Oferta!$B$2:$Q$360,16,FALSE)</f>
        <v>#N/A</v>
      </c>
      <c r="AC1137" s="20" t="e">
        <f>VLOOKUP(CONCATENATE($M1137,$N1137,$T1137),Oferta!$B$2:$Q$360,15,FALSE)</f>
        <v>#N/A</v>
      </c>
      <c r="AI1137" s="5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12"/>
      <c r="AW1137" s="12"/>
    </row>
    <row r="1138" spans="1:49" ht="15" customHeight="1">
      <c r="A1138" s="12"/>
      <c r="B1138" s="12"/>
      <c r="C1138" s="12"/>
      <c r="D1138" s="12"/>
      <c r="E1138" s="12"/>
      <c r="F1138" s="12"/>
      <c r="G1138" s="12"/>
      <c r="H1138" s="12" t="e">
        <f t="shared" si="16"/>
        <v>#N/A</v>
      </c>
      <c r="I1138" s="12" t="e">
        <f>VLOOKUP(CONCATENATE(N1138,T1138),Simulador!$H$26:$H$33,1,FALSE)</f>
        <v>#N/A</v>
      </c>
      <c r="J1138" s="12" t="e">
        <f t="shared" si="17"/>
        <v>#N/A</v>
      </c>
      <c r="K1138" s="13" t="e">
        <f t="shared" si="18"/>
        <v>#N/A</v>
      </c>
      <c r="L1138" s="12" t="e">
        <f t="shared" si="19"/>
        <v>#N/A</v>
      </c>
      <c r="M1138" s="14" t="s">
        <v>31</v>
      </c>
      <c r="N1138" s="3" t="s">
        <v>130</v>
      </c>
      <c r="O1138" s="20" t="str">
        <f>VLOOKUP(CONCATENATE($M1138,$N1138),Curriculos!$A$2:$J$332,4,FALSE)</f>
        <v>LABORATÓRIO DE PRÁTICA EM PLANEJAMENTO ECONÔMICO</v>
      </c>
      <c r="P1138" s="21" t="str">
        <f>VLOOKUP(CONCATENATE($M1138,$N1138),Curriculos!$A$2:$J$332,5,FALSE)</f>
        <v>OP</v>
      </c>
      <c r="Q1138" s="21" t="e">
        <f>VLOOKUP($N1138,Oferta!$D$2:$P$100,5,FALSE)</f>
        <v>#N/A</v>
      </c>
      <c r="R1138" s="21">
        <f>VLOOKUP(CONCATENATE($M1138,$N1138),Curriculos!$A$2:$J$332,8,FALSE)</f>
        <v>90</v>
      </c>
      <c r="S1138" s="5"/>
      <c r="T1138" s="22" t="s">
        <v>29</v>
      </c>
      <c r="U1138" s="21" t="str">
        <f>VLOOKUP(CONCATENATE($M1138,$N1138),Curriculos!$A$2:$J$332,10,FALSE)</f>
        <v>DCEC</v>
      </c>
      <c r="V1138" s="20" t="e">
        <f>VLOOKUP(CONCATENATE($M1138,$N1138,$T1138),Oferta!$B$2:$R$360,17,FALSE)</f>
        <v>#N/A</v>
      </c>
      <c r="W1138" s="20" t="e">
        <f>VLOOKUP(CONCATENATE($M1138,$N1138,$T1138),Oferta!$B$2:$Q$360,12,FALSE)</f>
        <v>#N/A</v>
      </c>
      <c r="X1138" s="22">
        <v>3</v>
      </c>
      <c r="Y1138" s="23" t="e">
        <f>VLOOKUP(CONCATENATE($W1138,$X1138),Mtz_Horarios!$E$2:$H$92,2,FALSE)</f>
        <v>#N/A</v>
      </c>
      <c r="Z1138" s="23" t="e">
        <f>VLOOKUP(CONCATENATE($W1138,$X1138),Mtz_Horarios!$E$2:$H$92,3,FALSE)</f>
        <v>#N/A</v>
      </c>
      <c r="AA1138" s="24" t="e">
        <f>VLOOKUP(CONCATENATE($W1138,$X1138),Mtz_Horarios!$E$2:$H$92,4,FALSE)</f>
        <v>#N/A</v>
      </c>
      <c r="AB1138" s="20" t="e">
        <f>VLOOKUP(CONCATENATE($M1138,$N1138,$T1138),Oferta!$B$2:$Q$360,16,FALSE)</f>
        <v>#N/A</v>
      </c>
      <c r="AC1138" s="20" t="e">
        <f>VLOOKUP(CONCATENATE($M1138,$N1138,$T1138),Oferta!$B$2:$Q$360,15,FALSE)</f>
        <v>#N/A</v>
      </c>
      <c r="AI1138" s="5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12"/>
      <c r="AW1138" s="12"/>
    </row>
    <row r="1139" spans="1:49" ht="15" customHeight="1">
      <c r="A1139" s="12"/>
      <c r="B1139" s="12"/>
      <c r="C1139" s="12"/>
      <c r="D1139" s="12"/>
      <c r="E1139" s="12"/>
      <c r="F1139" s="12"/>
      <c r="G1139" s="12"/>
      <c r="H1139" s="12" t="e">
        <f t="shared" si="16"/>
        <v>#N/A</v>
      </c>
      <c r="I1139" s="12" t="e">
        <f>VLOOKUP(CONCATENATE(N1139,T1139),Simulador!$H$26:$H$33,1,FALSE)</f>
        <v>#N/A</v>
      </c>
      <c r="J1139" s="12" t="e">
        <f t="shared" si="17"/>
        <v>#N/A</v>
      </c>
      <c r="K1139" s="13" t="e">
        <f t="shared" si="18"/>
        <v>#N/A</v>
      </c>
      <c r="L1139" s="12" t="e">
        <f t="shared" si="19"/>
        <v>#N/A</v>
      </c>
      <c r="M1139" s="14" t="s">
        <v>31</v>
      </c>
      <c r="N1139" s="3" t="s">
        <v>130</v>
      </c>
      <c r="O1139" s="20" t="str">
        <f>VLOOKUP(CONCATENATE($M1139,$N1139),Curriculos!$A$2:$J$332,4,FALSE)</f>
        <v>LABORATÓRIO DE PRÁTICA EM PLANEJAMENTO ECONÔMICO</v>
      </c>
      <c r="P1139" s="21" t="str">
        <f>VLOOKUP(CONCATENATE($M1139,$N1139),Curriculos!$A$2:$J$332,5,FALSE)</f>
        <v>OP</v>
      </c>
      <c r="Q1139" s="21" t="e">
        <f>VLOOKUP($N1139,Oferta!$D$2:$P$100,5,FALSE)</f>
        <v>#N/A</v>
      </c>
      <c r="R1139" s="21">
        <f>VLOOKUP(CONCATENATE($M1139,$N1139),Curriculos!$A$2:$J$332,8,FALSE)</f>
        <v>90</v>
      </c>
      <c r="S1139" s="5"/>
      <c r="T1139" s="22" t="s">
        <v>29</v>
      </c>
      <c r="U1139" s="21" t="str">
        <f>VLOOKUP(CONCATENATE($M1139,$N1139),Curriculos!$A$2:$J$332,10,FALSE)</f>
        <v>DCEC</v>
      </c>
      <c r="V1139" s="20" t="e">
        <f>VLOOKUP(CONCATENATE($M1139,$N1139,$T1139),Oferta!$B$2:$R$360,17,FALSE)</f>
        <v>#N/A</v>
      </c>
      <c r="W1139" s="20" t="e">
        <f>VLOOKUP(CONCATENATE($M1139,$N1139,$T1139),Oferta!$B$2:$Q$360,12,FALSE)</f>
        <v>#N/A</v>
      </c>
      <c r="X1139" s="22">
        <v>4</v>
      </c>
      <c r="Y1139" s="23" t="e">
        <f>VLOOKUP(CONCATENATE($W1139,$X1139),Mtz_Horarios!$E$2:$H$92,2,FALSE)</f>
        <v>#N/A</v>
      </c>
      <c r="Z1139" s="23" t="e">
        <f>VLOOKUP(CONCATENATE($W1139,$X1139),Mtz_Horarios!$E$2:$H$92,3,FALSE)</f>
        <v>#N/A</v>
      </c>
      <c r="AA1139" s="24" t="e">
        <f>VLOOKUP(CONCATENATE($W1139,$X1139),Mtz_Horarios!$E$2:$H$92,4,FALSE)</f>
        <v>#N/A</v>
      </c>
      <c r="AB1139" s="20" t="e">
        <f>VLOOKUP(CONCATENATE($M1139,$N1139,$T1139),Oferta!$B$2:$Q$360,16,FALSE)</f>
        <v>#N/A</v>
      </c>
      <c r="AC1139" s="20" t="e">
        <f>VLOOKUP(CONCATENATE($M1139,$N1139,$T1139),Oferta!$B$2:$Q$360,15,FALSE)</f>
        <v>#N/A</v>
      </c>
      <c r="AI1139" s="5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12"/>
      <c r="AW1139" s="12"/>
    </row>
    <row r="1140" spans="1:49" ht="15" customHeight="1">
      <c r="A1140" s="12"/>
      <c r="B1140" s="12"/>
      <c r="C1140" s="12"/>
      <c r="D1140" s="12"/>
      <c r="E1140" s="12"/>
      <c r="F1140" s="12"/>
      <c r="G1140" s="12"/>
      <c r="H1140" s="12" t="e">
        <f t="shared" si="16"/>
        <v>#N/A</v>
      </c>
      <c r="I1140" s="12" t="e">
        <f>VLOOKUP(CONCATENATE(N1140,T1140),Simulador!$H$26:$H$33,1,FALSE)</f>
        <v>#N/A</v>
      </c>
      <c r="J1140" s="12" t="e">
        <f t="shared" si="17"/>
        <v>#N/A</v>
      </c>
      <c r="K1140" s="13" t="e">
        <f t="shared" si="18"/>
        <v>#N/A</v>
      </c>
      <c r="L1140" s="12" t="e">
        <f t="shared" si="19"/>
        <v>#N/A</v>
      </c>
      <c r="M1140" s="14" t="s">
        <v>31</v>
      </c>
      <c r="N1140" s="3" t="s">
        <v>130</v>
      </c>
      <c r="O1140" s="20" t="str">
        <f>VLOOKUP(CONCATENATE($M1140,$N1140),Curriculos!$A$2:$J$332,4,FALSE)</f>
        <v>LABORATÓRIO DE PRÁTICA EM PLANEJAMENTO ECONÔMICO</v>
      </c>
      <c r="P1140" s="21" t="str">
        <f>VLOOKUP(CONCATENATE($M1140,$N1140),Curriculos!$A$2:$J$332,5,FALSE)</f>
        <v>OP</v>
      </c>
      <c r="Q1140" s="21" t="e">
        <f>VLOOKUP($N1140,Oferta!$D$2:$P$100,5,FALSE)</f>
        <v>#N/A</v>
      </c>
      <c r="R1140" s="21">
        <f>VLOOKUP(CONCATENATE($M1140,$N1140),Curriculos!$A$2:$J$332,8,FALSE)</f>
        <v>90</v>
      </c>
      <c r="S1140" s="5"/>
      <c r="T1140" s="22" t="s">
        <v>29</v>
      </c>
      <c r="U1140" s="21" t="str">
        <f>VLOOKUP(CONCATENATE($M1140,$N1140),Curriculos!$A$2:$J$332,10,FALSE)</f>
        <v>DCEC</v>
      </c>
      <c r="V1140" s="20" t="e">
        <f>VLOOKUP(CONCATENATE($M1140,$N1140,$T1140),Oferta!$B$2:$R$360,17,FALSE)</f>
        <v>#N/A</v>
      </c>
      <c r="W1140" s="20" t="e">
        <f>VLOOKUP(CONCATENATE($M1140,$N1140,$T1140),Oferta!$B$2:$Q$360,12,FALSE)</f>
        <v>#N/A</v>
      </c>
      <c r="X1140" s="22">
        <v>5</v>
      </c>
      <c r="Y1140" s="23" t="e">
        <f>VLOOKUP(CONCATENATE($W1140,$X1140),Mtz_Horarios!$E$2:$H$92,2,FALSE)</f>
        <v>#N/A</v>
      </c>
      <c r="Z1140" s="23" t="e">
        <f>VLOOKUP(CONCATENATE($W1140,$X1140),Mtz_Horarios!$E$2:$H$92,3,FALSE)</f>
        <v>#N/A</v>
      </c>
      <c r="AA1140" s="24" t="e">
        <f>VLOOKUP(CONCATENATE($W1140,$X1140),Mtz_Horarios!$E$2:$H$92,4,FALSE)</f>
        <v>#N/A</v>
      </c>
      <c r="AB1140" s="20" t="e">
        <f>VLOOKUP(CONCATENATE($M1140,$N1140,$T1140),Oferta!$B$2:$Q$360,16,FALSE)</f>
        <v>#N/A</v>
      </c>
      <c r="AC1140" s="20" t="e">
        <f>VLOOKUP(CONCATENATE($M1140,$N1140,$T1140),Oferta!$B$2:$Q$360,15,FALSE)</f>
        <v>#N/A</v>
      </c>
      <c r="AI1140" s="5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12"/>
      <c r="AW1140" s="12"/>
    </row>
    <row r="1141" spans="1:49" ht="15" customHeight="1">
      <c r="A1141" s="12"/>
      <c r="B1141" s="12"/>
      <c r="C1141" s="12"/>
      <c r="D1141" s="12"/>
      <c r="E1141" s="12"/>
      <c r="F1141" s="12"/>
      <c r="G1141" s="12"/>
      <c r="H1141" s="12" t="e">
        <f t="shared" si="16"/>
        <v>#N/A</v>
      </c>
      <c r="I1141" s="12" t="e">
        <f>VLOOKUP(CONCATENATE(N1141,T1141),Simulador!$H$26:$H$33,1,FALSE)</f>
        <v>#N/A</v>
      </c>
      <c r="J1141" s="12" t="e">
        <f t="shared" si="17"/>
        <v>#N/A</v>
      </c>
      <c r="K1141" s="13" t="e">
        <f t="shared" si="18"/>
        <v>#N/A</v>
      </c>
      <c r="L1141" s="12" t="e">
        <f t="shared" si="19"/>
        <v>#N/A</v>
      </c>
      <c r="M1141" s="14" t="s">
        <v>31</v>
      </c>
      <c r="N1141" s="3" t="s">
        <v>130</v>
      </c>
      <c r="O1141" s="20" t="str">
        <f>VLOOKUP(CONCATENATE($M1141,$N1141),Curriculos!$A$2:$J$332,4,FALSE)</f>
        <v>LABORATÓRIO DE PRÁTICA EM PLANEJAMENTO ECONÔMICO</v>
      </c>
      <c r="P1141" s="21" t="str">
        <f>VLOOKUP(CONCATENATE($M1141,$N1141),Curriculos!$A$2:$J$332,5,FALSE)</f>
        <v>OP</v>
      </c>
      <c r="Q1141" s="21" t="e">
        <f>VLOOKUP($N1141,Oferta!$D$2:$P$100,5,FALSE)</f>
        <v>#N/A</v>
      </c>
      <c r="R1141" s="21">
        <f>VLOOKUP(CONCATENATE($M1141,$N1141),Curriculos!$A$2:$J$332,8,FALSE)</f>
        <v>90</v>
      </c>
      <c r="S1141" s="5"/>
      <c r="T1141" s="22" t="s">
        <v>29</v>
      </c>
      <c r="U1141" s="21" t="str">
        <f>VLOOKUP(CONCATENATE($M1141,$N1141),Curriculos!$A$2:$J$332,10,FALSE)</f>
        <v>DCEC</v>
      </c>
      <c r="V1141" s="20" t="e">
        <f>VLOOKUP(CONCATENATE($M1141,$N1141,$T1141),Oferta!$B$2:$R$360,17,FALSE)</f>
        <v>#N/A</v>
      </c>
      <c r="W1141" s="20" t="e">
        <f>VLOOKUP(CONCATENATE($M1141,$N1141,$T1141),Oferta!$B$2:$Q$360,12,FALSE)</f>
        <v>#N/A</v>
      </c>
      <c r="X1141" s="22">
        <v>6</v>
      </c>
      <c r="Y1141" s="23" t="e">
        <f>VLOOKUP(CONCATENATE($W1141,$X1141),Mtz_Horarios!$E$2:$H$92,2,FALSE)</f>
        <v>#N/A</v>
      </c>
      <c r="Z1141" s="23" t="e">
        <f>VLOOKUP(CONCATENATE($W1141,$X1141),Mtz_Horarios!$E$2:$H$92,3,FALSE)</f>
        <v>#N/A</v>
      </c>
      <c r="AA1141" s="24" t="e">
        <f>VLOOKUP(CONCATENATE($W1141,$X1141),Mtz_Horarios!$E$2:$H$92,4,FALSE)</f>
        <v>#N/A</v>
      </c>
      <c r="AB1141" s="20" t="e">
        <f>VLOOKUP(CONCATENATE($M1141,$N1141,$T1141),Oferta!$B$2:$Q$360,16,FALSE)</f>
        <v>#N/A</v>
      </c>
      <c r="AC1141" s="20" t="e">
        <f>VLOOKUP(CONCATENATE($M1141,$N1141,$T1141),Oferta!$B$2:$Q$360,15,FALSE)</f>
        <v>#N/A</v>
      </c>
      <c r="AI1141" s="5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12"/>
      <c r="AW1141" s="12"/>
    </row>
    <row r="1142" spans="1:49" ht="15" customHeight="1">
      <c r="A1142" s="12"/>
      <c r="B1142" s="12"/>
      <c r="C1142" s="12"/>
      <c r="D1142" s="12"/>
      <c r="E1142" s="12"/>
      <c r="F1142" s="12"/>
      <c r="G1142" s="12"/>
      <c r="H1142" s="12" t="e">
        <f t="shared" si="16"/>
        <v>#N/A</v>
      </c>
      <c r="I1142" s="12" t="e">
        <f>VLOOKUP(CONCATENATE(N1142,T1142),Simulador!$H$26:$H$33,1,FALSE)</f>
        <v>#N/A</v>
      </c>
      <c r="J1142" s="12" t="e">
        <f t="shared" si="17"/>
        <v>#N/A</v>
      </c>
      <c r="K1142" s="13" t="e">
        <f t="shared" si="18"/>
        <v>#N/A</v>
      </c>
      <c r="L1142" s="12" t="e">
        <f t="shared" si="19"/>
        <v>#N/A</v>
      </c>
      <c r="M1142" s="14" t="s">
        <v>31</v>
      </c>
      <c r="N1142" s="3" t="s">
        <v>131</v>
      </c>
      <c r="O1142" s="20" t="str">
        <f>VLOOKUP(CONCATENATE($M1142,$N1142),Curriculos!$A$2:$J$332,4,FALSE)</f>
        <v>LABORATÓRIO DE PRÁTICA EM POLÍTICAS PÚBLICAS</v>
      </c>
      <c r="P1142" s="21" t="str">
        <f>VLOOKUP(CONCATENATE($M1142,$N1142),Curriculos!$A$2:$J$332,5,FALSE)</f>
        <v>OP</v>
      </c>
      <c r="Q1142" s="21" t="e">
        <f>VLOOKUP($N1142,Oferta!$D$2:$P$100,5,FALSE)</f>
        <v>#N/A</v>
      </c>
      <c r="R1142" s="21">
        <f>VLOOKUP(CONCATENATE($M1142,$N1142),Curriculos!$A$2:$J$332,8,FALSE)</f>
        <v>90</v>
      </c>
      <c r="S1142" s="5"/>
      <c r="T1142" s="22" t="s">
        <v>24</v>
      </c>
      <c r="U1142" s="21" t="str">
        <f>VLOOKUP(CONCATENATE($M1142,$N1142),Curriculos!$A$2:$J$332,10,FALSE)</f>
        <v>DCEC</v>
      </c>
      <c r="V1142" s="20" t="e">
        <f>VLOOKUP(CONCATENATE($M1142,$N1142,$T1142),Oferta!$B$2:$R$360,17,FALSE)</f>
        <v>#N/A</v>
      </c>
      <c r="W1142" s="20" t="e">
        <f>VLOOKUP(CONCATENATE($M1142,$N1142,$T1142),Oferta!$B$2:$Q$360,12,FALSE)</f>
        <v>#N/A</v>
      </c>
      <c r="X1142" s="22">
        <v>1</v>
      </c>
      <c r="Y1142" s="23" t="e">
        <f>VLOOKUP(CONCATENATE($W1142,$X1142),Mtz_Horarios!$E$2:$H$92,2,FALSE)</f>
        <v>#N/A</v>
      </c>
      <c r="Z1142" s="23" t="e">
        <f>VLOOKUP(CONCATENATE($W1142,$X1142),Mtz_Horarios!$E$2:$H$92,3,FALSE)</f>
        <v>#N/A</v>
      </c>
      <c r="AA1142" s="24" t="e">
        <f>VLOOKUP(CONCATENATE($W1142,$X1142),Mtz_Horarios!$E$2:$H$92,4,FALSE)</f>
        <v>#N/A</v>
      </c>
      <c r="AB1142" s="20" t="e">
        <f>VLOOKUP(CONCATENATE($M1142,$N1142,$T1142),Oferta!$B$2:$Q$360,16,FALSE)</f>
        <v>#N/A</v>
      </c>
      <c r="AC1142" s="20" t="e">
        <f>VLOOKUP(CONCATENATE($M1142,$N1142,$T1142),Oferta!$B$2:$Q$360,15,FALSE)</f>
        <v>#N/A</v>
      </c>
      <c r="AI1142" s="5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12"/>
      <c r="AW1142" s="12"/>
    </row>
    <row r="1143" spans="1:49" ht="15" customHeight="1">
      <c r="A1143" s="12"/>
      <c r="B1143" s="12"/>
      <c r="C1143" s="12"/>
      <c r="D1143" s="12"/>
      <c r="E1143" s="12"/>
      <c r="F1143" s="12"/>
      <c r="G1143" s="12"/>
      <c r="H1143" s="12" t="e">
        <f t="shared" si="16"/>
        <v>#N/A</v>
      </c>
      <c r="I1143" s="12" t="e">
        <f>VLOOKUP(CONCATENATE(N1143,T1143),Simulador!$H$26:$H$33,1,FALSE)</f>
        <v>#N/A</v>
      </c>
      <c r="J1143" s="12" t="e">
        <f t="shared" si="17"/>
        <v>#N/A</v>
      </c>
      <c r="K1143" s="13" t="e">
        <f t="shared" si="18"/>
        <v>#N/A</v>
      </c>
      <c r="L1143" s="12" t="e">
        <f t="shared" si="19"/>
        <v>#N/A</v>
      </c>
      <c r="M1143" s="14" t="s">
        <v>31</v>
      </c>
      <c r="N1143" s="3" t="s">
        <v>131</v>
      </c>
      <c r="O1143" s="20" t="str">
        <f>VLOOKUP(CONCATENATE($M1143,$N1143),Curriculos!$A$2:$J$332,4,FALSE)</f>
        <v>LABORATÓRIO DE PRÁTICA EM POLÍTICAS PÚBLICAS</v>
      </c>
      <c r="P1143" s="21" t="str">
        <f>VLOOKUP(CONCATENATE($M1143,$N1143),Curriculos!$A$2:$J$332,5,FALSE)</f>
        <v>OP</v>
      </c>
      <c r="Q1143" s="21" t="e">
        <f>VLOOKUP($N1143,Oferta!$D$2:$P$100,5,FALSE)</f>
        <v>#N/A</v>
      </c>
      <c r="R1143" s="21">
        <f>VLOOKUP(CONCATENATE($M1143,$N1143),Curriculos!$A$2:$J$332,8,FALSE)</f>
        <v>90</v>
      </c>
      <c r="S1143" s="5"/>
      <c r="T1143" s="22" t="s">
        <v>24</v>
      </c>
      <c r="U1143" s="21" t="str">
        <f>VLOOKUP(CONCATENATE($M1143,$N1143),Curriculos!$A$2:$J$332,10,FALSE)</f>
        <v>DCEC</v>
      </c>
      <c r="V1143" s="20" t="e">
        <f>VLOOKUP(CONCATENATE($M1143,$N1143,$T1143),Oferta!$B$2:$R$360,17,FALSE)</f>
        <v>#N/A</v>
      </c>
      <c r="W1143" s="20" t="e">
        <f>VLOOKUP(CONCATENATE($M1143,$N1143,$T1143),Oferta!$B$2:$Q$360,12,FALSE)</f>
        <v>#N/A</v>
      </c>
      <c r="X1143" s="22">
        <v>2</v>
      </c>
      <c r="Y1143" s="23" t="e">
        <f>VLOOKUP(CONCATENATE($W1143,$X1143),Mtz_Horarios!$E$2:$H$92,2,FALSE)</f>
        <v>#N/A</v>
      </c>
      <c r="Z1143" s="23" t="e">
        <f>VLOOKUP(CONCATENATE($W1143,$X1143),Mtz_Horarios!$E$2:$H$92,3,FALSE)</f>
        <v>#N/A</v>
      </c>
      <c r="AA1143" s="24" t="e">
        <f>VLOOKUP(CONCATENATE($W1143,$X1143),Mtz_Horarios!$E$2:$H$92,4,FALSE)</f>
        <v>#N/A</v>
      </c>
      <c r="AB1143" s="20" t="e">
        <f>VLOOKUP(CONCATENATE($M1143,$N1143,$T1143),Oferta!$B$2:$Q$360,16,FALSE)</f>
        <v>#N/A</v>
      </c>
      <c r="AC1143" s="20" t="e">
        <f>VLOOKUP(CONCATENATE($M1143,$N1143,$T1143),Oferta!$B$2:$Q$360,15,FALSE)</f>
        <v>#N/A</v>
      </c>
      <c r="AI1143" s="5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12"/>
      <c r="AW1143" s="12"/>
    </row>
    <row r="1144" spans="1:49" ht="15" customHeight="1">
      <c r="A1144" s="12"/>
      <c r="B1144" s="12"/>
      <c r="C1144" s="12"/>
      <c r="D1144" s="12"/>
      <c r="E1144" s="12"/>
      <c r="F1144" s="12"/>
      <c r="G1144" s="12"/>
      <c r="H1144" s="12" t="e">
        <f t="shared" si="16"/>
        <v>#N/A</v>
      </c>
      <c r="I1144" s="12" t="e">
        <f>VLOOKUP(CONCATENATE(N1144,T1144),Simulador!$H$26:$H$33,1,FALSE)</f>
        <v>#N/A</v>
      </c>
      <c r="J1144" s="12" t="e">
        <f t="shared" si="17"/>
        <v>#N/A</v>
      </c>
      <c r="K1144" s="13" t="e">
        <f t="shared" si="18"/>
        <v>#N/A</v>
      </c>
      <c r="L1144" s="12" t="e">
        <f t="shared" si="19"/>
        <v>#N/A</v>
      </c>
      <c r="M1144" s="14" t="s">
        <v>31</v>
      </c>
      <c r="N1144" s="3" t="s">
        <v>131</v>
      </c>
      <c r="O1144" s="20" t="str">
        <f>VLOOKUP(CONCATENATE($M1144,$N1144),Curriculos!$A$2:$J$332,4,FALSE)</f>
        <v>LABORATÓRIO DE PRÁTICA EM POLÍTICAS PÚBLICAS</v>
      </c>
      <c r="P1144" s="21" t="str">
        <f>VLOOKUP(CONCATENATE($M1144,$N1144),Curriculos!$A$2:$J$332,5,FALSE)</f>
        <v>OP</v>
      </c>
      <c r="Q1144" s="21" t="e">
        <f>VLOOKUP($N1144,Oferta!$D$2:$P$100,5,FALSE)</f>
        <v>#N/A</v>
      </c>
      <c r="R1144" s="21">
        <f>VLOOKUP(CONCATENATE($M1144,$N1144),Curriculos!$A$2:$J$332,8,FALSE)</f>
        <v>90</v>
      </c>
      <c r="S1144" s="5"/>
      <c r="T1144" s="22" t="s">
        <v>24</v>
      </c>
      <c r="U1144" s="21" t="str">
        <f>VLOOKUP(CONCATENATE($M1144,$N1144),Curriculos!$A$2:$J$332,10,FALSE)</f>
        <v>DCEC</v>
      </c>
      <c r="V1144" s="20" t="e">
        <f>VLOOKUP(CONCATENATE($M1144,$N1144,$T1144),Oferta!$B$2:$R$360,17,FALSE)</f>
        <v>#N/A</v>
      </c>
      <c r="W1144" s="20" t="e">
        <f>VLOOKUP(CONCATENATE($M1144,$N1144,$T1144),Oferta!$B$2:$Q$360,12,FALSE)</f>
        <v>#N/A</v>
      </c>
      <c r="X1144" s="22">
        <v>3</v>
      </c>
      <c r="Y1144" s="23" t="e">
        <f>VLOOKUP(CONCATENATE($W1144,$X1144),Mtz_Horarios!$E$2:$H$92,2,FALSE)</f>
        <v>#N/A</v>
      </c>
      <c r="Z1144" s="23" t="e">
        <f>VLOOKUP(CONCATENATE($W1144,$X1144),Mtz_Horarios!$E$2:$H$92,3,FALSE)</f>
        <v>#N/A</v>
      </c>
      <c r="AA1144" s="24" t="e">
        <f>VLOOKUP(CONCATENATE($W1144,$X1144),Mtz_Horarios!$E$2:$H$92,4,FALSE)</f>
        <v>#N/A</v>
      </c>
      <c r="AB1144" s="20" t="e">
        <f>VLOOKUP(CONCATENATE($M1144,$N1144,$T1144),Oferta!$B$2:$Q$360,16,FALSE)</f>
        <v>#N/A</v>
      </c>
      <c r="AC1144" s="20" t="e">
        <f>VLOOKUP(CONCATENATE($M1144,$N1144,$T1144),Oferta!$B$2:$Q$360,15,FALSE)</f>
        <v>#N/A</v>
      </c>
      <c r="AI1144" s="5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12"/>
      <c r="AW1144" s="12"/>
    </row>
    <row r="1145" spans="1:49" ht="15" customHeight="1">
      <c r="A1145" s="12"/>
      <c r="B1145" s="12"/>
      <c r="C1145" s="12"/>
      <c r="D1145" s="12"/>
      <c r="E1145" s="12"/>
      <c r="F1145" s="12"/>
      <c r="G1145" s="12"/>
      <c r="H1145" s="12" t="e">
        <f t="shared" si="16"/>
        <v>#N/A</v>
      </c>
      <c r="I1145" s="12" t="e">
        <f>VLOOKUP(CONCATENATE(N1145,T1145),Simulador!$H$26:$H$33,1,FALSE)</f>
        <v>#N/A</v>
      </c>
      <c r="J1145" s="12" t="e">
        <f t="shared" si="17"/>
        <v>#N/A</v>
      </c>
      <c r="K1145" s="13" t="e">
        <f t="shared" si="18"/>
        <v>#N/A</v>
      </c>
      <c r="L1145" s="12" t="e">
        <f t="shared" si="19"/>
        <v>#N/A</v>
      </c>
      <c r="M1145" s="14" t="s">
        <v>31</v>
      </c>
      <c r="N1145" s="3" t="s">
        <v>131</v>
      </c>
      <c r="O1145" s="20" t="str">
        <f>VLOOKUP(CONCATENATE($M1145,$N1145),Curriculos!$A$2:$J$332,4,FALSE)</f>
        <v>LABORATÓRIO DE PRÁTICA EM POLÍTICAS PÚBLICAS</v>
      </c>
      <c r="P1145" s="21" t="str">
        <f>VLOOKUP(CONCATENATE($M1145,$N1145),Curriculos!$A$2:$J$332,5,FALSE)</f>
        <v>OP</v>
      </c>
      <c r="Q1145" s="21" t="e">
        <f>VLOOKUP($N1145,Oferta!$D$2:$P$100,5,FALSE)</f>
        <v>#N/A</v>
      </c>
      <c r="R1145" s="21">
        <f>VLOOKUP(CONCATENATE($M1145,$N1145),Curriculos!$A$2:$J$332,8,FALSE)</f>
        <v>90</v>
      </c>
      <c r="S1145" s="5"/>
      <c r="T1145" s="22" t="s">
        <v>24</v>
      </c>
      <c r="U1145" s="21" t="str">
        <f>VLOOKUP(CONCATENATE($M1145,$N1145),Curriculos!$A$2:$J$332,10,FALSE)</f>
        <v>DCEC</v>
      </c>
      <c r="V1145" s="20" t="e">
        <f>VLOOKUP(CONCATENATE($M1145,$N1145,$T1145),Oferta!$B$2:$R$360,17,FALSE)</f>
        <v>#N/A</v>
      </c>
      <c r="W1145" s="20" t="e">
        <f>VLOOKUP(CONCATENATE($M1145,$N1145,$T1145),Oferta!$B$2:$Q$360,12,FALSE)</f>
        <v>#N/A</v>
      </c>
      <c r="X1145" s="22">
        <v>4</v>
      </c>
      <c r="Y1145" s="23" t="e">
        <f>VLOOKUP(CONCATENATE($W1145,$X1145),Mtz_Horarios!$E$2:$H$92,2,FALSE)</f>
        <v>#N/A</v>
      </c>
      <c r="Z1145" s="23" t="e">
        <f>VLOOKUP(CONCATENATE($W1145,$X1145),Mtz_Horarios!$E$2:$H$92,3,FALSE)</f>
        <v>#N/A</v>
      </c>
      <c r="AA1145" s="24" t="e">
        <f>VLOOKUP(CONCATENATE($W1145,$X1145),Mtz_Horarios!$E$2:$H$92,4,FALSE)</f>
        <v>#N/A</v>
      </c>
      <c r="AB1145" s="20" t="e">
        <f>VLOOKUP(CONCATENATE($M1145,$N1145,$T1145),Oferta!$B$2:$Q$360,16,FALSE)</f>
        <v>#N/A</v>
      </c>
      <c r="AC1145" s="20" t="e">
        <f>VLOOKUP(CONCATENATE($M1145,$N1145,$T1145),Oferta!$B$2:$Q$360,15,FALSE)</f>
        <v>#N/A</v>
      </c>
      <c r="AI1145" s="5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12"/>
      <c r="AW1145" s="12"/>
    </row>
    <row r="1146" spans="1:49" ht="15" customHeight="1">
      <c r="A1146" s="12"/>
      <c r="B1146" s="12"/>
      <c r="C1146" s="12"/>
      <c r="D1146" s="12"/>
      <c r="E1146" s="12"/>
      <c r="F1146" s="12"/>
      <c r="G1146" s="12"/>
      <c r="H1146" s="12" t="e">
        <f t="shared" si="16"/>
        <v>#N/A</v>
      </c>
      <c r="I1146" s="12" t="e">
        <f>VLOOKUP(CONCATENATE(N1146,T1146),Simulador!$H$26:$H$33,1,FALSE)</f>
        <v>#N/A</v>
      </c>
      <c r="J1146" s="12" t="e">
        <f t="shared" si="17"/>
        <v>#N/A</v>
      </c>
      <c r="K1146" s="13" t="e">
        <f t="shared" si="18"/>
        <v>#N/A</v>
      </c>
      <c r="L1146" s="12" t="e">
        <f t="shared" si="19"/>
        <v>#N/A</v>
      </c>
      <c r="M1146" s="14" t="s">
        <v>31</v>
      </c>
      <c r="N1146" s="3" t="s">
        <v>131</v>
      </c>
      <c r="O1146" s="20" t="str">
        <f>VLOOKUP(CONCATENATE($M1146,$N1146),Curriculos!$A$2:$J$332,4,FALSE)</f>
        <v>LABORATÓRIO DE PRÁTICA EM POLÍTICAS PÚBLICAS</v>
      </c>
      <c r="P1146" s="21" t="str">
        <f>VLOOKUP(CONCATENATE($M1146,$N1146),Curriculos!$A$2:$J$332,5,FALSE)</f>
        <v>OP</v>
      </c>
      <c r="Q1146" s="21" t="e">
        <f>VLOOKUP($N1146,Oferta!$D$2:$P$100,5,FALSE)</f>
        <v>#N/A</v>
      </c>
      <c r="R1146" s="21">
        <f>VLOOKUP(CONCATENATE($M1146,$N1146),Curriculos!$A$2:$J$332,8,FALSE)</f>
        <v>90</v>
      </c>
      <c r="S1146" s="5"/>
      <c r="T1146" s="22" t="s">
        <v>24</v>
      </c>
      <c r="U1146" s="21" t="str">
        <f>VLOOKUP(CONCATENATE($M1146,$N1146),Curriculos!$A$2:$J$332,10,FALSE)</f>
        <v>DCEC</v>
      </c>
      <c r="V1146" s="20" t="e">
        <f>VLOOKUP(CONCATENATE($M1146,$N1146,$T1146),Oferta!$B$2:$R$360,17,FALSE)</f>
        <v>#N/A</v>
      </c>
      <c r="W1146" s="20" t="e">
        <f>VLOOKUP(CONCATENATE($M1146,$N1146,$T1146),Oferta!$B$2:$Q$360,12,FALSE)</f>
        <v>#N/A</v>
      </c>
      <c r="X1146" s="22">
        <v>5</v>
      </c>
      <c r="Y1146" s="23" t="e">
        <f>VLOOKUP(CONCATENATE($W1146,$X1146),Mtz_Horarios!$E$2:$H$92,2,FALSE)</f>
        <v>#N/A</v>
      </c>
      <c r="Z1146" s="23" t="e">
        <f>VLOOKUP(CONCATENATE($W1146,$X1146),Mtz_Horarios!$E$2:$H$92,3,FALSE)</f>
        <v>#N/A</v>
      </c>
      <c r="AA1146" s="24" t="e">
        <f>VLOOKUP(CONCATENATE($W1146,$X1146),Mtz_Horarios!$E$2:$H$92,4,FALSE)</f>
        <v>#N/A</v>
      </c>
      <c r="AB1146" s="20" t="e">
        <f>VLOOKUP(CONCATENATE($M1146,$N1146,$T1146),Oferta!$B$2:$Q$360,16,FALSE)</f>
        <v>#N/A</v>
      </c>
      <c r="AC1146" s="20" t="e">
        <f>VLOOKUP(CONCATENATE($M1146,$N1146,$T1146),Oferta!$B$2:$Q$360,15,FALSE)</f>
        <v>#N/A</v>
      </c>
      <c r="AI1146" s="5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12"/>
      <c r="AW1146" s="12"/>
    </row>
    <row r="1147" spans="1:49" ht="15" customHeight="1">
      <c r="A1147" s="12"/>
      <c r="B1147" s="12"/>
      <c r="C1147" s="12"/>
      <c r="D1147" s="12"/>
      <c r="E1147" s="12"/>
      <c r="F1147" s="12"/>
      <c r="G1147" s="12"/>
      <c r="H1147" s="12" t="e">
        <f t="shared" si="16"/>
        <v>#N/A</v>
      </c>
      <c r="I1147" s="12" t="e">
        <f>VLOOKUP(CONCATENATE(N1147,T1147),Simulador!$H$26:$H$33,1,FALSE)</f>
        <v>#N/A</v>
      </c>
      <c r="J1147" s="12" t="e">
        <f t="shared" si="17"/>
        <v>#N/A</v>
      </c>
      <c r="K1147" s="13" t="e">
        <f t="shared" si="18"/>
        <v>#N/A</v>
      </c>
      <c r="L1147" s="12" t="e">
        <f t="shared" si="19"/>
        <v>#N/A</v>
      </c>
      <c r="M1147" s="14" t="s">
        <v>31</v>
      </c>
      <c r="N1147" s="3" t="s">
        <v>131</v>
      </c>
      <c r="O1147" s="20" t="str">
        <f>VLOOKUP(CONCATENATE($M1147,$N1147),Curriculos!$A$2:$J$332,4,FALSE)</f>
        <v>LABORATÓRIO DE PRÁTICA EM POLÍTICAS PÚBLICAS</v>
      </c>
      <c r="P1147" s="21" t="str">
        <f>VLOOKUP(CONCATENATE($M1147,$N1147),Curriculos!$A$2:$J$332,5,FALSE)</f>
        <v>OP</v>
      </c>
      <c r="Q1147" s="21" t="e">
        <f>VLOOKUP($N1147,Oferta!$D$2:$P$100,5,FALSE)</f>
        <v>#N/A</v>
      </c>
      <c r="R1147" s="21">
        <f>VLOOKUP(CONCATENATE($M1147,$N1147),Curriculos!$A$2:$J$332,8,FALSE)</f>
        <v>90</v>
      </c>
      <c r="S1147" s="5"/>
      <c r="T1147" s="22" t="s">
        <v>24</v>
      </c>
      <c r="U1147" s="21" t="str">
        <f>VLOOKUP(CONCATENATE($M1147,$N1147),Curriculos!$A$2:$J$332,10,FALSE)</f>
        <v>DCEC</v>
      </c>
      <c r="V1147" s="20" t="e">
        <f>VLOOKUP(CONCATENATE($M1147,$N1147,$T1147),Oferta!$B$2:$R$360,17,FALSE)</f>
        <v>#N/A</v>
      </c>
      <c r="W1147" s="20" t="e">
        <f>VLOOKUP(CONCATENATE($M1147,$N1147,$T1147),Oferta!$B$2:$Q$360,12,FALSE)</f>
        <v>#N/A</v>
      </c>
      <c r="X1147" s="22">
        <v>6</v>
      </c>
      <c r="Y1147" s="23" t="e">
        <f>VLOOKUP(CONCATENATE($W1147,$X1147),Mtz_Horarios!$E$2:$H$92,2,FALSE)</f>
        <v>#N/A</v>
      </c>
      <c r="Z1147" s="23" t="e">
        <f>VLOOKUP(CONCATENATE($W1147,$X1147),Mtz_Horarios!$E$2:$H$92,3,FALSE)</f>
        <v>#N/A</v>
      </c>
      <c r="AA1147" s="24" t="e">
        <f>VLOOKUP(CONCATENATE($W1147,$X1147),Mtz_Horarios!$E$2:$H$92,4,FALSE)</f>
        <v>#N/A</v>
      </c>
      <c r="AB1147" s="20" t="e">
        <f>VLOOKUP(CONCATENATE($M1147,$N1147,$T1147),Oferta!$B$2:$Q$360,16,FALSE)</f>
        <v>#N/A</v>
      </c>
      <c r="AC1147" s="20" t="e">
        <f>VLOOKUP(CONCATENATE($M1147,$N1147,$T1147),Oferta!$B$2:$Q$360,15,FALSE)</f>
        <v>#N/A</v>
      </c>
      <c r="AI1147" s="5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12"/>
      <c r="AW1147" s="12"/>
    </row>
    <row r="1148" spans="1:49" ht="15" customHeight="1">
      <c r="A1148" s="12"/>
      <c r="B1148" s="12"/>
      <c r="C1148" s="12"/>
      <c r="D1148" s="12"/>
      <c r="E1148" s="12"/>
      <c r="F1148" s="12"/>
      <c r="G1148" s="12"/>
      <c r="H1148" s="12" t="e">
        <f t="shared" si="16"/>
        <v>#N/A</v>
      </c>
      <c r="I1148" s="12" t="e">
        <f>VLOOKUP(CONCATENATE(N1148,T1148),Simulador!$H$26:$H$33,1,FALSE)</f>
        <v>#N/A</v>
      </c>
      <c r="J1148" s="12" t="e">
        <f t="shared" si="17"/>
        <v>#N/A</v>
      </c>
      <c r="K1148" s="13" t="e">
        <f t="shared" si="18"/>
        <v>#N/A</v>
      </c>
      <c r="L1148" s="12" t="e">
        <f t="shared" si="19"/>
        <v>#N/A</v>
      </c>
      <c r="M1148" s="14" t="s">
        <v>31</v>
      </c>
      <c r="N1148" s="3" t="s">
        <v>131</v>
      </c>
      <c r="O1148" s="20" t="str">
        <f>VLOOKUP(CONCATENATE($M1148,$N1148),Curriculos!$A$2:$J$332,4,FALSE)</f>
        <v>LABORATÓRIO DE PRÁTICA EM POLÍTICAS PÚBLICAS</v>
      </c>
      <c r="P1148" s="21" t="str">
        <f>VLOOKUP(CONCATENATE($M1148,$N1148),Curriculos!$A$2:$J$332,5,FALSE)</f>
        <v>OP</v>
      </c>
      <c r="Q1148" s="21" t="e">
        <f>VLOOKUP($N1148,Oferta!$D$2:$P$100,5,FALSE)</f>
        <v>#N/A</v>
      </c>
      <c r="R1148" s="21">
        <f>VLOOKUP(CONCATENATE($M1148,$N1148),Curriculos!$A$2:$J$332,8,FALSE)</f>
        <v>90</v>
      </c>
      <c r="S1148" s="5"/>
      <c r="T1148" s="22" t="s">
        <v>29</v>
      </c>
      <c r="U1148" s="21" t="str">
        <f>VLOOKUP(CONCATENATE($M1148,$N1148),Curriculos!$A$2:$J$332,10,FALSE)</f>
        <v>DCEC</v>
      </c>
      <c r="V1148" s="20" t="e">
        <f>VLOOKUP(CONCATENATE($M1148,$N1148,$T1148),Oferta!$B$2:$R$360,17,FALSE)</f>
        <v>#N/A</v>
      </c>
      <c r="W1148" s="20" t="e">
        <f>VLOOKUP(CONCATENATE($M1148,$N1148,$T1148),Oferta!$B$2:$Q$360,12,FALSE)</f>
        <v>#N/A</v>
      </c>
      <c r="X1148" s="22">
        <v>1</v>
      </c>
      <c r="Y1148" s="23" t="e">
        <f>VLOOKUP(CONCATENATE($W1148,$X1148),Mtz_Horarios!$E$2:$H$92,2,FALSE)</f>
        <v>#N/A</v>
      </c>
      <c r="Z1148" s="23" t="e">
        <f>VLOOKUP(CONCATENATE($W1148,$X1148),Mtz_Horarios!$E$2:$H$92,3,FALSE)</f>
        <v>#N/A</v>
      </c>
      <c r="AA1148" s="24" t="e">
        <f>VLOOKUP(CONCATENATE($W1148,$X1148),Mtz_Horarios!$E$2:$H$92,4,FALSE)</f>
        <v>#N/A</v>
      </c>
      <c r="AB1148" s="20" t="e">
        <f>VLOOKUP(CONCATENATE($M1148,$N1148,$T1148),Oferta!$B$2:$Q$360,16,FALSE)</f>
        <v>#N/A</v>
      </c>
      <c r="AC1148" s="20" t="e">
        <f>VLOOKUP(CONCATENATE($M1148,$N1148,$T1148),Oferta!$B$2:$Q$360,15,FALSE)</f>
        <v>#N/A</v>
      </c>
      <c r="AI1148" s="5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12"/>
      <c r="AW1148" s="12"/>
    </row>
    <row r="1149" spans="1:49" ht="15" customHeight="1">
      <c r="A1149" s="12"/>
      <c r="B1149" s="12"/>
      <c r="C1149" s="12"/>
      <c r="D1149" s="12"/>
      <c r="E1149" s="12"/>
      <c r="F1149" s="12"/>
      <c r="G1149" s="12"/>
      <c r="H1149" s="12" t="e">
        <f t="shared" si="16"/>
        <v>#N/A</v>
      </c>
      <c r="I1149" s="12" t="e">
        <f>VLOOKUP(CONCATENATE(N1149,T1149),Simulador!$H$26:$H$33,1,FALSE)</f>
        <v>#N/A</v>
      </c>
      <c r="J1149" s="12" t="e">
        <f t="shared" si="17"/>
        <v>#N/A</v>
      </c>
      <c r="K1149" s="13" t="e">
        <f t="shared" si="18"/>
        <v>#N/A</v>
      </c>
      <c r="L1149" s="12" t="e">
        <f t="shared" si="19"/>
        <v>#N/A</v>
      </c>
      <c r="M1149" s="14" t="s">
        <v>31</v>
      </c>
      <c r="N1149" s="3" t="s">
        <v>131</v>
      </c>
      <c r="O1149" s="20" t="str">
        <f>VLOOKUP(CONCATENATE($M1149,$N1149),Curriculos!$A$2:$J$332,4,FALSE)</f>
        <v>LABORATÓRIO DE PRÁTICA EM POLÍTICAS PÚBLICAS</v>
      </c>
      <c r="P1149" s="21" t="str">
        <f>VLOOKUP(CONCATENATE($M1149,$N1149),Curriculos!$A$2:$J$332,5,FALSE)</f>
        <v>OP</v>
      </c>
      <c r="Q1149" s="21" t="e">
        <f>VLOOKUP($N1149,Oferta!$D$2:$P$100,5,FALSE)</f>
        <v>#N/A</v>
      </c>
      <c r="R1149" s="21">
        <f>VLOOKUP(CONCATENATE($M1149,$N1149),Curriculos!$A$2:$J$332,8,FALSE)</f>
        <v>90</v>
      </c>
      <c r="S1149" s="5"/>
      <c r="T1149" s="22" t="s">
        <v>29</v>
      </c>
      <c r="U1149" s="21" t="str">
        <f>VLOOKUP(CONCATENATE($M1149,$N1149),Curriculos!$A$2:$J$332,10,FALSE)</f>
        <v>DCEC</v>
      </c>
      <c r="V1149" s="20" t="e">
        <f>VLOOKUP(CONCATENATE($M1149,$N1149,$T1149),Oferta!$B$2:$R$360,17,FALSE)</f>
        <v>#N/A</v>
      </c>
      <c r="W1149" s="20" t="e">
        <f>VLOOKUP(CONCATENATE($M1149,$N1149,$T1149),Oferta!$B$2:$Q$360,12,FALSE)</f>
        <v>#N/A</v>
      </c>
      <c r="X1149" s="22">
        <v>2</v>
      </c>
      <c r="Y1149" s="23" t="e">
        <f>VLOOKUP(CONCATENATE($W1149,$X1149),Mtz_Horarios!$E$2:$H$92,2,FALSE)</f>
        <v>#N/A</v>
      </c>
      <c r="Z1149" s="23" t="e">
        <f>VLOOKUP(CONCATENATE($W1149,$X1149),Mtz_Horarios!$E$2:$H$92,3,FALSE)</f>
        <v>#N/A</v>
      </c>
      <c r="AA1149" s="24" t="e">
        <f>VLOOKUP(CONCATENATE($W1149,$X1149),Mtz_Horarios!$E$2:$H$92,4,FALSE)</f>
        <v>#N/A</v>
      </c>
      <c r="AB1149" s="20" t="e">
        <f>VLOOKUP(CONCATENATE($M1149,$N1149,$T1149),Oferta!$B$2:$Q$360,16,FALSE)</f>
        <v>#N/A</v>
      </c>
      <c r="AC1149" s="20" t="e">
        <f>VLOOKUP(CONCATENATE($M1149,$N1149,$T1149),Oferta!$B$2:$Q$360,15,FALSE)</f>
        <v>#N/A</v>
      </c>
      <c r="AI1149" s="5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12"/>
      <c r="AW1149" s="12"/>
    </row>
    <row r="1150" spans="1:49" ht="15" customHeight="1">
      <c r="A1150" s="12"/>
      <c r="B1150" s="12"/>
      <c r="C1150" s="12"/>
      <c r="D1150" s="12"/>
      <c r="E1150" s="12"/>
      <c r="F1150" s="12"/>
      <c r="G1150" s="12"/>
      <c r="H1150" s="12" t="e">
        <f t="shared" si="16"/>
        <v>#N/A</v>
      </c>
      <c r="I1150" s="12" t="e">
        <f>VLOOKUP(CONCATENATE(N1150,T1150),Simulador!$H$26:$H$33,1,FALSE)</f>
        <v>#N/A</v>
      </c>
      <c r="J1150" s="12" t="e">
        <f t="shared" si="17"/>
        <v>#N/A</v>
      </c>
      <c r="K1150" s="13" t="e">
        <f t="shared" si="18"/>
        <v>#N/A</v>
      </c>
      <c r="L1150" s="12" t="e">
        <f t="shared" si="19"/>
        <v>#N/A</v>
      </c>
      <c r="M1150" s="14" t="s">
        <v>31</v>
      </c>
      <c r="N1150" s="3" t="s">
        <v>131</v>
      </c>
      <c r="O1150" s="20" t="str">
        <f>VLOOKUP(CONCATENATE($M1150,$N1150),Curriculos!$A$2:$J$332,4,FALSE)</f>
        <v>LABORATÓRIO DE PRÁTICA EM POLÍTICAS PÚBLICAS</v>
      </c>
      <c r="P1150" s="21" t="str">
        <f>VLOOKUP(CONCATENATE($M1150,$N1150),Curriculos!$A$2:$J$332,5,FALSE)</f>
        <v>OP</v>
      </c>
      <c r="Q1150" s="21" t="e">
        <f>VLOOKUP($N1150,Oferta!$D$2:$P$100,5,FALSE)</f>
        <v>#N/A</v>
      </c>
      <c r="R1150" s="21">
        <f>VLOOKUP(CONCATENATE($M1150,$N1150),Curriculos!$A$2:$J$332,8,FALSE)</f>
        <v>90</v>
      </c>
      <c r="S1150" s="5"/>
      <c r="T1150" s="22" t="s">
        <v>29</v>
      </c>
      <c r="U1150" s="21" t="str">
        <f>VLOOKUP(CONCATENATE($M1150,$N1150),Curriculos!$A$2:$J$332,10,FALSE)</f>
        <v>DCEC</v>
      </c>
      <c r="V1150" s="20" t="e">
        <f>VLOOKUP(CONCATENATE($M1150,$N1150,$T1150),Oferta!$B$2:$R$360,17,FALSE)</f>
        <v>#N/A</v>
      </c>
      <c r="W1150" s="20" t="e">
        <f>VLOOKUP(CONCATENATE($M1150,$N1150,$T1150),Oferta!$B$2:$Q$360,12,FALSE)</f>
        <v>#N/A</v>
      </c>
      <c r="X1150" s="22">
        <v>3</v>
      </c>
      <c r="Y1150" s="23" t="e">
        <f>VLOOKUP(CONCATENATE($W1150,$X1150),Mtz_Horarios!$E$2:$H$92,2,FALSE)</f>
        <v>#N/A</v>
      </c>
      <c r="Z1150" s="23" t="e">
        <f>VLOOKUP(CONCATENATE($W1150,$X1150),Mtz_Horarios!$E$2:$H$92,3,FALSE)</f>
        <v>#N/A</v>
      </c>
      <c r="AA1150" s="24" t="e">
        <f>VLOOKUP(CONCATENATE($W1150,$X1150),Mtz_Horarios!$E$2:$H$92,4,FALSE)</f>
        <v>#N/A</v>
      </c>
      <c r="AB1150" s="20" t="e">
        <f>VLOOKUP(CONCATENATE($M1150,$N1150,$T1150),Oferta!$B$2:$Q$360,16,FALSE)</f>
        <v>#N/A</v>
      </c>
      <c r="AC1150" s="20" t="e">
        <f>VLOOKUP(CONCATENATE($M1150,$N1150,$T1150),Oferta!$B$2:$Q$360,15,FALSE)</f>
        <v>#N/A</v>
      </c>
      <c r="AI1150" s="5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12"/>
      <c r="AW1150" s="12"/>
    </row>
    <row r="1151" spans="1:49" ht="15" customHeight="1">
      <c r="A1151" s="12"/>
      <c r="B1151" s="12"/>
      <c r="C1151" s="12"/>
      <c r="D1151" s="12"/>
      <c r="E1151" s="12"/>
      <c r="F1151" s="12"/>
      <c r="G1151" s="12"/>
      <c r="H1151" s="12" t="e">
        <f t="shared" si="16"/>
        <v>#N/A</v>
      </c>
      <c r="I1151" s="12" t="e">
        <f>VLOOKUP(CONCATENATE(N1151,T1151),Simulador!$H$26:$H$33,1,FALSE)</f>
        <v>#N/A</v>
      </c>
      <c r="J1151" s="12" t="e">
        <f t="shared" si="17"/>
        <v>#N/A</v>
      </c>
      <c r="K1151" s="13" t="e">
        <f t="shared" si="18"/>
        <v>#N/A</v>
      </c>
      <c r="L1151" s="12" t="e">
        <f t="shared" si="19"/>
        <v>#N/A</v>
      </c>
      <c r="M1151" s="14" t="s">
        <v>31</v>
      </c>
      <c r="N1151" s="3" t="s">
        <v>131</v>
      </c>
      <c r="O1151" s="20" t="str">
        <f>VLOOKUP(CONCATENATE($M1151,$N1151),Curriculos!$A$2:$J$332,4,FALSE)</f>
        <v>LABORATÓRIO DE PRÁTICA EM POLÍTICAS PÚBLICAS</v>
      </c>
      <c r="P1151" s="21" t="str">
        <f>VLOOKUP(CONCATENATE($M1151,$N1151),Curriculos!$A$2:$J$332,5,FALSE)</f>
        <v>OP</v>
      </c>
      <c r="Q1151" s="21" t="e">
        <f>VLOOKUP($N1151,Oferta!$D$2:$P$100,5,FALSE)</f>
        <v>#N/A</v>
      </c>
      <c r="R1151" s="21">
        <f>VLOOKUP(CONCATENATE($M1151,$N1151),Curriculos!$A$2:$J$332,8,FALSE)</f>
        <v>90</v>
      </c>
      <c r="S1151" s="5"/>
      <c r="T1151" s="22" t="s">
        <v>29</v>
      </c>
      <c r="U1151" s="21" t="str">
        <f>VLOOKUP(CONCATENATE($M1151,$N1151),Curriculos!$A$2:$J$332,10,FALSE)</f>
        <v>DCEC</v>
      </c>
      <c r="V1151" s="20" t="e">
        <f>VLOOKUP(CONCATENATE($M1151,$N1151,$T1151),Oferta!$B$2:$R$360,17,FALSE)</f>
        <v>#N/A</v>
      </c>
      <c r="W1151" s="20" t="e">
        <f>VLOOKUP(CONCATENATE($M1151,$N1151,$T1151),Oferta!$B$2:$Q$360,12,FALSE)</f>
        <v>#N/A</v>
      </c>
      <c r="X1151" s="22">
        <v>4</v>
      </c>
      <c r="Y1151" s="23" t="e">
        <f>VLOOKUP(CONCATENATE($W1151,$X1151),Mtz_Horarios!$E$2:$H$92,2,FALSE)</f>
        <v>#N/A</v>
      </c>
      <c r="Z1151" s="23" t="e">
        <f>VLOOKUP(CONCATENATE($W1151,$X1151),Mtz_Horarios!$E$2:$H$92,3,FALSE)</f>
        <v>#N/A</v>
      </c>
      <c r="AA1151" s="24" t="e">
        <f>VLOOKUP(CONCATENATE($W1151,$X1151),Mtz_Horarios!$E$2:$H$92,4,FALSE)</f>
        <v>#N/A</v>
      </c>
      <c r="AB1151" s="20" t="e">
        <f>VLOOKUP(CONCATENATE($M1151,$N1151,$T1151),Oferta!$B$2:$Q$360,16,FALSE)</f>
        <v>#N/A</v>
      </c>
      <c r="AC1151" s="20" t="e">
        <f>VLOOKUP(CONCATENATE($M1151,$N1151,$T1151),Oferta!$B$2:$Q$360,15,FALSE)</f>
        <v>#N/A</v>
      </c>
      <c r="AI1151" s="5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12"/>
      <c r="AW1151" s="12"/>
    </row>
    <row r="1152" spans="1:49" ht="15" customHeight="1">
      <c r="A1152" s="12"/>
      <c r="B1152" s="12"/>
      <c r="C1152" s="12"/>
      <c r="D1152" s="12"/>
      <c r="E1152" s="12"/>
      <c r="F1152" s="12"/>
      <c r="G1152" s="12"/>
      <c r="H1152" s="12" t="e">
        <f t="shared" si="16"/>
        <v>#N/A</v>
      </c>
      <c r="I1152" s="12" t="e">
        <f>VLOOKUP(CONCATENATE(N1152,T1152),Simulador!$H$26:$H$33,1,FALSE)</f>
        <v>#N/A</v>
      </c>
      <c r="J1152" s="12" t="e">
        <f t="shared" si="17"/>
        <v>#N/A</v>
      </c>
      <c r="K1152" s="13" t="e">
        <f t="shared" si="18"/>
        <v>#N/A</v>
      </c>
      <c r="L1152" s="12" t="e">
        <f t="shared" si="19"/>
        <v>#N/A</v>
      </c>
      <c r="M1152" s="14" t="s">
        <v>31</v>
      </c>
      <c r="N1152" s="3" t="s">
        <v>131</v>
      </c>
      <c r="O1152" s="20" t="str">
        <f>VLOOKUP(CONCATENATE($M1152,$N1152),Curriculos!$A$2:$J$332,4,FALSE)</f>
        <v>LABORATÓRIO DE PRÁTICA EM POLÍTICAS PÚBLICAS</v>
      </c>
      <c r="P1152" s="21" t="str">
        <f>VLOOKUP(CONCATENATE($M1152,$N1152),Curriculos!$A$2:$J$332,5,FALSE)</f>
        <v>OP</v>
      </c>
      <c r="Q1152" s="21" t="e">
        <f>VLOOKUP($N1152,Oferta!$D$2:$P$100,5,FALSE)</f>
        <v>#N/A</v>
      </c>
      <c r="R1152" s="21">
        <f>VLOOKUP(CONCATENATE($M1152,$N1152),Curriculos!$A$2:$J$332,8,FALSE)</f>
        <v>90</v>
      </c>
      <c r="S1152" s="5"/>
      <c r="T1152" s="22" t="s">
        <v>29</v>
      </c>
      <c r="U1152" s="21" t="str">
        <f>VLOOKUP(CONCATENATE($M1152,$N1152),Curriculos!$A$2:$J$332,10,FALSE)</f>
        <v>DCEC</v>
      </c>
      <c r="V1152" s="20" t="e">
        <f>VLOOKUP(CONCATENATE($M1152,$N1152,$T1152),Oferta!$B$2:$R$360,17,FALSE)</f>
        <v>#N/A</v>
      </c>
      <c r="W1152" s="20" t="e">
        <f>VLOOKUP(CONCATENATE($M1152,$N1152,$T1152),Oferta!$B$2:$Q$360,12,FALSE)</f>
        <v>#N/A</v>
      </c>
      <c r="X1152" s="22">
        <v>5</v>
      </c>
      <c r="Y1152" s="23" t="e">
        <f>VLOOKUP(CONCATENATE($W1152,$X1152),Mtz_Horarios!$E$2:$H$92,2,FALSE)</f>
        <v>#N/A</v>
      </c>
      <c r="Z1152" s="23" t="e">
        <f>VLOOKUP(CONCATENATE($W1152,$X1152),Mtz_Horarios!$E$2:$H$92,3,FALSE)</f>
        <v>#N/A</v>
      </c>
      <c r="AA1152" s="24" t="e">
        <f>VLOOKUP(CONCATENATE($W1152,$X1152),Mtz_Horarios!$E$2:$H$92,4,FALSE)</f>
        <v>#N/A</v>
      </c>
      <c r="AB1152" s="20" t="e">
        <f>VLOOKUP(CONCATENATE($M1152,$N1152,$T1152),Oferta!$B$2:$Q$360,16,FALSE)</f>
        <v>#N/A</v>
      </c>
      <c r="AC1152" s="20" t="e">
        <f>VLOOKUP(CONCATENATE($M1152,$N1152,$T1152),Oferta!$B$2:$Q$360,15,FALSE)</f>
        <v>#N/A</v>
      </c>
      <c r="AI1152" s="5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12"/>
      <c r="AW1152" s="12"/>
    </row>
    <row r="1153" spans="1:49" ht="15" customHeight="1">
      <c r="A1153" s="12"/>
      <c r="B1153" s="12"/>
      <c r="C1153" s="12"/>
      <c r="D1153" s="12"/>
      <c r="E1153" s="12"/>
      <c r="F1153" s="12"/>
      <c r="G1153" s="12"/>
      <c r="H1153" s="12" t="e">
        <f t="shared" si="16"/>
        <v>#N/A</v>
      </c>
      <c r="I1153" s="12" t="e">
        <f>VLOOKUP(CONCATENATE(N1153,T1153),Simulador!$H$26:$H$33,1,FALSE)</f>
        <v>#N/A</v>
      </c>
      <c r="J1153" s="12" t="e">
        <f t="shared" si="17"/>
        <v>#N/A</v>
      </c>
      <c r="K1153" s="13" t="e">
        <f t="shared" si="18"/>
        <v>#N/A</v>
      </c>
      <c r="L1153" s="12" t="e">
        <f t="shared" si="19"/>
        <v>#N/A</v>
      </c>
      <c r="M1153" s="14" t="s">
        <v>31</v>
      </c>
      <c r="N1153" s="3" t="s">
        <v>131</v>
      </c>
      <c r="O1153" s="20" t="str">
        <f>VLOOKUP(CONCATENATE($M1153,$N1153),Curriculos!$A$2:$J$332,4,FALSE)</f>
        <v>LABORATÓRIO DE PRÁTICA EM POLÍTICAS PÚBLICAS</v>
      </c>
      <c r="P1153" s="21" t="str">
        <f>VLOOKUP(CONCATENATE($M1153,$N1153),Curriculos!$A$2:$J$332,5,FALSE)</f>
        <v>OP</v>
      </c>
      <c r="Q1153" s="21" t="e">
        <f>VLOOKUP($N1153,Oferta!$D$2:$P$100,5,FALSE)</f>
        <v>#N/A</v>
      </c>
      <c r="R1153" s="21">
        <f>VLOOKUP(CONCATENATE($M1153,$N1153),Curriculos!$A$2:$J$332,8,FALSE)</f>
        <v>90</v>
      </c>
      <c r="S1153" s="5"/>
      <c r="T1153" s="22" t="s">
        <v>29</v>
      </c>
      <c r="U1153" s="21" t="str">
        <f>VLOOKUP(CONCATENATE($M1153,$N1153),Curriculos!$A$2:$J$332,10,FALSE)</f>
        <v>DCEC</v>
      </c>
      <c r="V1153" s="20" t="e">
        <f>VLOOKUP(CONCATENATE($M1153,$N1153,$T1153),Oferta!$B$2:$R$360,17,FALSE)</f>
        <v>#N/A</v>
      </c>
      <c r="W1153" s="20" t="e">
        <f>VLOOKUP(CONCATENATE($M1153,$N1153,$T1153),Oferta!$B$2:$Q$360,12,FALSE)</f>
        <v>#N/A</v>
      </c>
      <c r="X1153" s="22">
        <v>6</v>
      </c>
      <c r="Y1153" s="23" t="e">
        <f>VLOOKUP(CONCATENATE($W1153,$X1153),Mtz_Horarios!$E$2:$H$92,2,FALSE)</f>
        <v>#N/A</v>
      </c>
      <c r="Z1153" s="23" t="e">
        <f>VLOOKUP(CONCATENATE($W1153,$X1153),Mtz_Horarios!$E$2:$H$92,3,FALSE)</f>
        <v>#N/A</v>
      </c>
      <c r="AA1153" s="24" t="e">
        <f>VLOOKUP(CONCATENATE($W1153,$X1153),Mtz_Horarios!$E$2:$H$92,4,FALSE)</f>
        <v>#N/A</v>
      </c>
      <c r="AB1153" s="20" t="e">
        <f>VLOOKUP(CONCATENATE($M1153,$N1153,$T1153),Oferta!$B$2:$Q$360,16,FALSE)</f>
        <v>#N/A</v>
      </c>
      <c r="AC1153" s="20" t="e">
        <f>VLOOKUP(CONCATENATE($M1153,$N1153,$T1153),Oferta!$B$2:$Q$360,15,FALSE)</f>
        <v>#N/A</v>
      </c>
      <c r="AI1153" s="5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12"/>
      <c r="AW1153" s="12"/>
    </row>
    <row r="1154" spans="1:49" ht="15" customHeight="1">
      <c r="A1154" s="12"/>
      <c r="B1154" s="12"/>
      <c r="C1154" s="12"/>
      <c r="D1154" s="12"/>
      <c r="E1154" s="12"/>
      <c r="F1154" s="12"/>
      <c r="G1154" s="12"/>
      <c r="H1154" s="12" t="e">
        <f t="shared" si="16"/>
        <v>#N/A</v>
      </c>
      <c r="I1154" s="12" t="e">
        <f>VLOOKUP(CONCATENATE(N1154,T1154),Simulador!$H$26:$H$33,1,FALSE)</f>
        <v>#N/A</v>
      </c>
      <c r="J1154" s="12" t="e">
        <f t="shared" si="17"/>
        <v>#N/A</v>
      </c>
      <c r="K1154" s="13" t="e">
        <f t="shared" si="18"/>
        <v>#N/A</v>
      </c>
      <c r="L1154" s="12" t="e">
        <f t="shared" si="19"/>
        <v>#N/A</v>
      </c>
      <c r="M1154" s="14" t="s">
        <v>25</v>
      </c>
      <c r="N1154" s="3" t="s">
        <v>132</v>
      </c>
      <c r="O1154" s="20" t="str">
        <f>VLOOKUP(CONCATENATE($M1154,$N1154),Curriculos!$A$2:$J$332,4,FALSE)</f>
        <v>LABORATÓRIO DE PRÁTICA I</v>
      </c>
      <c r="P1154" s="21" t="str">
        <f>VLOOKUP(CONCATENATE($M1154,$N1154),Curriculos!$A$2:$J$332,5,FALSE)</f>
        <v>OP</v>
      </c>
      <c r="Q1154" s="21" t="e">
        <f>VLOOKUP($N1154,Oferta!$D$2:$P$100,5,FALSE)</f>
        <v>#N/A</v>
      </c>
      <c r="R1154" s="21">
        <f>VLOOKUP(CONCATENATE($M1154,$N1154),Curriculos!$A$2:$J$332,8,FALSE)</f>
        <v>60</v>
      </c>
      <c r="S1154" s="5"/>
      <c r="T1154" s="22" t="s">
        <v>29</v>
      </c>
      <c r="U1154" s="21" t="str">
        <f>VLOOKUP(CONCATENATE($M1154,$N1154),Curriculos!$A$2:$J$332,10,FALSE)</f>
        <v>DCEC</v>
      </c>
      <c r="V1154" s="20" t="e">
        <f>VLOOKUP(CONCATENATE($M1154,$N1154,$T1154),Oferta!$B$2:$R$360,17,FALSE)</f>
        <v>#N/A</v>
      </c>
      <c r="W1154" s="20" t="e">
        <f>VLOOKUP(CONCATENATE($M1154,$N1154,$T1154),Oferta!$B$2:$Q$360,12,FALSE)</f>
        <v>#N/A</v>
      </c>
      <c r="X1154" s="22">
        <v>1</v>
      </c>
      <c r="Y1154" s="23" t="e">
        <f>VLOOKUP(CONCATENATE($W1154,$X1154),Mtz_Horarios!$E$2:$H$92,2,FALSE)</f>
        <v>#N/A</v>
      </c>
      <c r="Z1154" s="23" t="e">
        <f>VLOOKUP(CONCATENATE($W1154,$X1154),Mtz_Horarios!$E$2:$H$92,3,FALSE)</f>
        <v>#N/A</v>
      </c>
      <c r="AA1154" s="24" t="e">
        <f>VLOOKUP(CONCATENATE($W1154,$X1154),Mtz_Horarios!$E$2:$H$92,4,FALSE)</f>
        <v>#N/A</v>
      </c>
      <c r="AB1154" s="20" t="e">
        <f>VLOOKUP(CONCATENATE($M1154,$N1154,$T1154),Oferta!$B$2:$Q$360,16,FALSE)</f>
        <v>#N/A</v>
      </c>
      <c r="AC1154" s="20" t="e">
        <f>VLOOKUP(CONCATENATE($M1154,$N1154,$T1154),Oferta!$B$2:$Q$360,15,FALSE)</f>
        <v>#N/A</v>
      </c>
      <c r="AI1154" s="5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12"/>
      <c r="AW1154" s="12"/>
    </row>
    <row r="1155" spans="1:49" ht="15" customHeight="1">
      <c r="A1155" s="12"/>
      <c r="B1155" s="12"/>
      <c r="C1155" s="12"/>
      <c r="D1155" s="12"/>
      <c r="E1155" s="12"/>
      <c r="F1155" s="12"/>
      <c r="G1155" s="12"/>
      <c r="H1155" s="12" t="e">
        <f t="shared" si="16"/>
        <v>#N/A</v>
      </c>
      <c r="I1155" s="12" t="e">
        <f>VLOOKUP(CONCATENATE(N1155,T1155),Simulador!$H$26:$H$33,1,FALSE)</f>
        <v>#N/A</v>
      </c>
      <c r="J1155" s="12" t="e">
        <f t="shared" si="17"/>
        <v>#N/A</v>
      </c>
      <c r="K1155" s="13" t="e">
        <f t="shared" si="18"/>
        <v>#N/A</v>
      </c>
      <c r="L1155" s="12" t="e">
        <f t="shared" si="19"/>
        <v>#N/A</v>
      </c>
      <c r="M1155" s="14" t="s">
        <v>25</v>
      </c>
      <c r="N1155" s="3" t="s">
        <v>132</v>
      </c>
      <c r="O1155" s="20" t="str">
        <f>VLOOKUP(CONCATENATE($M1155,$N1155),Curriculos!$A$2:$J$332,4,FALSE)</f>
        <v>LABORATÓRIO DE PRÁTICA I</v>
      </c>
      <c r="P1155" s="21" t="str">
        <f>VLOOKUP(CONCATENATE($M1155,$N1155),Curriculos!$A$2:$J$332,5,FALSE)</f>
        <v>OP</v>
      </c>
      <c r="Q1155" s="21" t="e">
        <f>VLOOKUP($N1155,Oferta!$D$2:$P$100,5,FALSE)</f>
        <v>#N/A</v>
      </c>
      <c r="R1155" s="21">
        <f>VLOOKUP(CONCATENATE($M1155,$N1155),Curriculos!$A$2:$J$332,8,FALSE)</f>
        <v>60</v>
      </c>
      <c r="S1155" s="5"/>
      <c r="T1155" s="22" t="s">
        <v>29</v>
      </c>
      <c r="U1155" s="21" t="str">
        <f>VLOOKUP(CONCATENATE($M1155,$N1155),Curriculos!$A$2:$J$332,10,FALSE)</f>
        <v>DCEC</v>
      </c>
      <c r="V1155" s="20" t="e">
        <f>VLOOKUP(CONCATENATE($M1155,$N1155,$T1155),Oferta!$B$2:$R$360,17,FALSE)</f>
        <v>#N/A</v>
      </c>
      <c r="W1155" s="20" t="e">
        <f>VLOOKUP(CONCATENATE($M1155,$N1155,$T1155),Oferta!$B$2:$Q$360,12,FALSE)</f>
        <v>#N/A</v>
      </c>
      <c r="X1155" s="22">
        <v>2</v>
      </c>
      <c r="Y1155" s="23" t="e">
        <f>VLOOKUP(CONCATENATE($W1155,$X1155),Mtz_Horarios!$E$2:$H$92,2,FALSE)</f>
        <v>#N/A</v>
      </c>
      <c r="Z1155" s="23" t="e">
        <f>VLOOKUP(CONCATENATE($W1155,$X1155),Mtz_Horarios!$E$2:$H$92,3,FALSE)</f>
        <v>#N/A</v>
      </c>
      <c r="AA1155" s="24" t="e">
        <f>VLOOKUP(CONCATENATE($W1155,$X1155),Mtz_Horarios!$E$2:$H$92,4,FALSE)</f>
        <v>#N/A</v>
      </c>
      <c r="AB1155" s="20" t="e">
        <f>VLOOKUP(CONCATENATE($M1155,$N1155,$T1155),Oferta!$B$2:$Q$360,16,FALSE)</f>
        <v>#N/A</v>
      </c>
      <c r="AC1155" s="20" t="e">
        <f>VLOOKUP(CONCATENATE($M1155,$N1155,$T1155),Oferta!$B$2:$Q$360,15,FALSE)</f>
        <v>#N/A</v>
      </c>
      <c r="AI1155" s="5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12"/>
      <c r="AW1155" s="12"/>
    </row>
    <row r="1156" spans="1:49" ht="15" customHeight="1">
      <c r="A1156" s="12"/>
      <c r="B1156" s="12"/>
      <c r="C1156" s="12"/>
      <c r="D1156" s="12"/>
      <c r="E1156" s="12"/>
      <c r="F1156" s="12"/>
      <c r="G1156" s="12"/>
      <c r="H1156" s="12" t="e">
        <f t="shared" si="16"/>
        <v>#N/A</v>
      </c>
      <c r="I1156" s="12" t="e">
        <f>VLOOKUP(CONCATENATE(N1156,T1156),Simulador!$H$26:$H$33,1,FALSE)</f>
        <v>#N/A</v>
      </c>
      <c r="J1156" s="12" t="e">
        <f t="shared" si="17"/>
        <v>#N/A</v>
      </c>
      <c r="K1156" s="13" t="e">
        <f t="shared" si="18"/>
        <v>#N/A</v>
      </c>
      <c r="L1156" s="12" t="e">
        <f t="shared" si="19"/>
        <v>#N/A</v>
      </c>
      <c r="M1156" s="14" t="s">
        <v>25</v>
      </c>
      <c r="N1156" s="3" t="s">
        <v>132</v>
      </c>
      <c r="O1156" s="20" t="str">
        <f>VLOOKUP(CONCATENATE($M1156,$N1156),Curriculos!$A$2:$J$332,4,FALSE)</f>
        <v>LABORATÓRIO DE PRÁTICA I</v>
      </c>
      <c r="P1156" s="21" t="str">
        <f>VLOOKUP(CONCATENATE($M1156,$N1156),Curriculos!$A$2:$J$332,5,FALSE)</f>
        <v>OP</v>
      </c>
      <c r="Q1156" s="21" t="e">
        <f>VLOOKUP($N1156,Oferta!$D$2:$P$100,5,FALSE)</f>
        <v>#N/A</v>
      </c>
      <c r="R1156" s="21">
        <f>VLOOKUP(CONCATENATE($M1156,$N1156),Curriculos!$A$2:$J$332,8,FALSE)</f>
        <v>60</v>
      </c>
      <c r="S1156" s="5"/>
      <c r="T1156" s="22" t="s">
        <v>29</v>
      </c>
      <c r="U1156" s="21" t="str">
        <f>VLOOKUP(CONCATENATE($M1156,$N1156),Curriculos!$A$2:$J$332,10,FALSE)</f>
        <v>DCEC</v>
      </c>
      <c r="V1156" s="20" t="e">
        <f>VLOOKUP(CONCATENATE($M1156,$N1156,$T1156),Oferta!$B$2:$R$360,17,FALSE)</f>
        <v>#N/A</v>
      </c>
      <c r="W1156" s="20" t="e">
        <f>VLOOKUP(CONCATENATE($M1156,$N1156,$T1156),Oferta!$B$2:$Q$360,12,FALSE)</f>
        <v>#N/A</v>
      </c>
      <c r="X1156" s="22">
        <v>3</v>
      </c>
      <c r="Y1156" s="23" t="e">
        <f>VLOOKUP(CONCATENATE($W1156,$X1156),Mtz_Horarios!$E$2:$H$92,2,FALSE)</f>
        <v>#N/A</v>
      </c>
      <c r="Z1156" s="23" t="e">
        <f>VLOOKUP(CONCATENATE($W1156,$X1156),Mtz_Horarios!$E$2:$H$92,3,FALSE)</f>
        <v>#N/A</v>
      </c>
      <c r="AA1156" s="24" t="e">
        <f>VLOOKUP(CONCATENATE($W1156,$X1156),Mtz_Horarios!$E$2:$H$92,4,FALSE)</f>
        <v>#N/A</v>
      </c>
      <c r="AB1156" s="20" t="e">
        <f>VLOOKUP(CONCATENATE($M1156,$N1156,$T1156),Oferta!$B$2:$Q$360,16,FALSE)</f>
        <v>#N/A</v>
      </c>
      <c r="AC1156" s="20" t="e">
        <f>VLOOKUP(CONCATENATE($M1156,$N1156,$T1156),Oferta!$B$2:$Q$360,15,FALSE)</f>
        <v>#N/A</v>
      </c>
      <c r="AI1156" s="5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12"/>
      <c r="AW1156" s="12"/>
    </row>
    <row r="1157" spans="1:49" ht="15" customHeight="1">
      <c r="A1157" s="12"/>
      <c r="B1157" s="12"/>
      <c r="C1157" s="12"/>
      <c r="D1157" s="12"/>
      <c r="E1157" s="12"/>
      <c r="F1157" s="12"/>
      <c r="G1157" s="12"/>
      <c r="H1157" s="12" t="e">
        <f t="shared" si="16"/>
        <v>#N/A</v>
      </c>
      <c r="I1157" s="12" t="e">
        <f>VLOOKUP(CONCATENATE(N1157,T1157),Simulador!$H$26:$H$33,1,FALSE)</f>
        <v>#N/A</v>
      </c>
      <c r="J1157" s="12" t="e">
        <f t="shared" si="17"/>
        <v>#N/A</v>
      </c>
      <c r="K1157" s="13" t="e">
        <f t="shared" si="18"/>
        <v>#N/A</v>
      </c>
      <c r="L1157" s="12" t="e">
        <f t="shared" si="19"/>
        <v>#N/A</v>
      </c>
      <c r="M1157" s="14" t="s">
        <v>25</v>
      </c>
      <c r="N1157" s="3" t="s">
        <v>132</v>
      </c>
      <c r="O1157" s="20" t="str">
        <f>VLOOKUP(CONCATENATE($M1157,$N1157),Curriculos!$A$2:$J$332,4,FALSE)</f>
        <v>LABORATÓRIO DE PRÁTICA I</v>
      </c>
      <c r="P1157" s="21" t="str">
        <f>VLOOKUP(CONCATENATE($M1157,$N1157),Curriculos!$A$2:$J$332,5,FALSE)</f>
        <v>OP</v>
      </c>
      <c r="Q1157" s="21" t="e">
        <f>VLOOKUP($N1157,Oferta!$D$2:$P$100,5,FALSE)</f>
        <v>#N/A</v>
      </c>
      <c r="R1157" s="21">
        <f>VLOOKUP(CONCATENATE($M1157,$N1157),Curriculos!$A$2:$J$332,8,FALSE)</f>
        <v>60</v>
      </c>
      <c r="S1157" s="5"/>
      <c r="T1157" s="22" t="s">
        <v>29</v>
      </c>
      <c r="U1157" s="21" t="str">
        <f>VLOOKUP(CONCATENATE($M1157,$N1157),Curriculos!$A$2:$J$332,10,FALSE)</f>
        <v>DCEC</v>
      </c>
      <c r="V1157" s="20" t="e">
        <f>VLOOKUP(CONCATENATE($M1157,$N1157,$T1157),Oferta!$B$2:$R$360,17,FALSE)</f>
        <v>#N/A</v>
      </c>
      <c r="W1157" s="20" t="e">
        <f>VLOOKUP(CONCATENATE($M1157,$N1157,$T1157),Oferta!$B$2:$Q$360,12,FALSE)</f>
        <v>#N/A</v>
      </c>
      <c r="X1157" s="22">
        <v>4</v>
      </c>
      <c r="Y1157" s="23" t="e">
        <f>VLOOKUP(CONCATENATE($W1157,$X1157),Mtz_Horarios!$E$2:$H$92,2,FALSE)</f>
        <v>#N/A</v>
      </c>
      <c r="Z1157" s="23" t="e">
        <f>VLOOKUP(CONCATENATE($W1157,$X1157),Mtz_Horarios!$E$2:$H$92,3,FALSE)</f>
        <v>#N/A</v>
      </c>
      <c r="AA1157" s="24" t="e">
        <f>VLOOKUP(CONCATENATE($W1157,$X1157),Mtz_Horarios!$E$2:$H$92,4,FALSE)</f>
        <v>#N/A</v>
      </c>
      <c r="AB1157" s="20" t="e">
        <f>VLOOKUP(CONCATENATE($M1157,$N1157,$T1157),Oferta!$B$2:$Q$360,16,FALSE)</f>
        <v>#N/A</v>
      </c>
      <c r="AC1157" s="20" t="e">
        <f>VLOOKUP(CONCATENATE($M1157,$N1157,$T1157),Oferta!$B$2:$Q$360,15,FALSE)</f>
        <v>#N/A</v>
      </c>
      <c r="AI1157" s="5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12"/>
      <c r="AW1157" s="12"/>
    </row>
    <row r="1158" spans="1:49" ht="15" customHeight="1">
      <c r="A1158" s="12"/>
      <c r="B1158" s="12"/>
      <c r="C1158" s="12"/>
      <c r="D1158" s="12"/>
      <c r="E1158" s="12"/>
      <c r="F1158" s="12"/>
      <c r="G1158" s="12"/>
      <c r="H1158" s="12" t="e">
        <f t="shared" si="16"/>
        <v>#N/A</v>
      </c>
      <c r="I1158" s="12" t="e">
        <f>VLOOKUP(CONCATENATE(N1158,T1158),Simulador!$H$26:$H$33,1,FALSE)</f>
        <v>#N/A</v>
      </c>
      <c r="J1158" s="12" t="e">
        <f t="shared" si="17"/>
        <v>#N/A</v>
      </c>
      <c r="K1158" s="13" t="e">
        <f t="shared" si="18"/>
        <v>#N/A</v>
      </c>
      <c r="L1158" s="12" t="e">
        <f t="shared" si="19"/>
        <v>#N/A</v>
      </c>
      <c r="M1158" s="14" t="s">
        <v>22</v>
      </c>
      <c r="N1158" s="3" t="s">
        <v>132</v>
      </c>
      <c r="O1158" s="20" t="str">
        <f>VLOOKUP(CONCATENATE($M1158,$N1158),Curriculos!$A$2:$J$332,4,FALSE)</f>
        <v>LABORATÓRIO DE PRÁTICA I</v>
      </c>
      <c r="P1158" s="21" t="str">
        <f>VLOOKUP(CONCATENATE($M1158,$N1158),Curriculos!$A$2:$J$332,5,FALSE)</f>
        <v>OP</v>
      </c>
      <c r="Q1158" s="21" t="e">
        <f>VLOOKUP($N1158,Oferta!$D$2:$P$100,5,FALSE)</f>
        <v>#N/A</v>
      </c>
      <c r="R1158" s="21">
        <f>VLOOKUP(CONCATENATE($M1158,$N1158),Curriculos!$A$2:$J$332,8,FALSE)</f>
        <v>60</v>
      </c>
      <c r="S1158" s="5"/>
      <c r="T1158" s="22" t="s">
        <v>24</v>
      </c>
      <c r="U1158" s="21" t="str">
        <f>VLOOKUP(CONCATENATE($M1158,$N1158),Curriculos!$A$2:$J$332,10,FALSE)</f>
        <v>DCEC</v>
      </c>
      <c r="V1158" s="20" t="e">
        <f>VLOOKUP(CONCATENATE($M1158,$N1158,$T1158),Oferta!$B$2:$R$360,17,FALSE)</f>
        <v>#N/A</v>
      </c>
      <c r="W1158" s="20" t="e">
        <f>VLOOKUP(CONCATENATE($M1158,$N1158,$T1158),Oferta!$B$2:$Q$360,12,FALSE)</f>
        <v>#N/A</v>
      </c>
      <c r="X1158" s="22">
        <v>1</v>
      </c>
      <c r="Y1158" s="23" t="e">
        <f>VLOOKUP(CONCATENATE($W1158,$X1158),Mtz_Horarios!$E$2:$H$92,2,FALSE)</f>
        <v>#N/A</v>
      </c>
      <c r="Z1158" s="23" t="e">
        <f>VLOOKUP(CONCATENATE($W1158,$X1158),Mtz_Horarios!$E$2:$H$92,3,FALSE)</f>
        <v>#N/A</v>
      </c>
      <c r="AA1158" s="24" t="e">
        <f>VLOOKUP(CONCATENATE($W1158,$X1158),Mtz_Horarios!$E$2:$H$92,4,FALSE)</f>
        <v>#N/A</v>
      </c>
      <c r="AB1158" s="20" t="e">
        <f>VLOOKUP(CONCATENATE($M1158,$N1158,$T1158),Oferta!$B$2:$Q$360,16,FALSE)</f>
        <v>#N/A</v>
      </c>
      <c r="AC1158" s="20" t="e">
        <f>VLOOKUP(CONCATENATE($M1158,$N1158,$T1158),Oferta!$B$2:$Q$360,15,FALSE)</f>
        <v>#N/A</v>
      </c>
      <c r="AI1158" s="5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12"/>
      <c r="AW1158" s="12"/>
    </row>
    <row r="1159" spans="1:49" ht="15" customHeight="1">
      <c r="A1159" s="12"/>
      <c r="B1159" s="12"/>
      <c r="C1159" s="12"/>
      <c r="D1159" s="12"/>
      <c r="E1159" s="12"/>
      <c r="F1159" s="12"/>
      <c r="G1159" s="12"/>
      <c r="H1159" s="12" t="e">
        <f t="shared" si="16"/>
        <v>#N/A</v>
      </c>
      <c r="I1159" s="12" t="e">
        <f>VLOOKUP(CONCATENATE(N1159,T1159),Simulador!$H$26:$H$33,1,FALSE)</f>
        <v>#N/A</v>
      </c>
      <c r="J1159" s="12" t="e">
        <f t="shared" si="17"/>
        <v>#N/A</v>
      </c>
      <c r="K1159" s="13" t="e">
        <f t="shared" si="18"/>
        <v>#N/A</v>
      </c>
      <c r="L1159" s="12" t="e">
        <f t="shared" si="19"/>
        <v>#N/A</v>
      </c>
      <c r="M1159" s="14" t="s">
        <v>22</v>
      </c>
      <c r="N1159" s="3" t="s">
        <v>132</v>
      </c>
      <c r="O1159" s="20" t="str">
        <f>VLOOKUP(CONCATENATE($M1159,$N1159),Curriculos!$A$2:$J$332,4,FALSE)</f>
        <v>LABORATÓRIO DE PRÁTICA I</v>
      </c>
      <c r="P1159" s="21" t="str">
        <f>VLOOKUP(CONCATENATE($M1159,$N1159),Curriculos!$A$2:$J$332,5,FALSE)</f>
        <v>OP</v>
      </c>
      <c r="Q1159" s="21" t="e">
        <f>VLOOKUP($N1159,Oferta!$D$2:$P$100,5,FALSE)</f>
        <v>#N/A</v>
      </c>
      <c r="R1159" s="21">
        <f>VLOOKUP(CONCATENATE($M1159,$N1159),Curriculos!$A$2:$J$332,8,FALSE)</f>
        <v>60</v>
      </c>
      <c r="S1159" s="5"/>
      <c r="T1159" s="22" t="s">
        <v>24</v>
      </c>
      <c r="U1159" s="21" t="str">
        <f>VLOOKUP(CONCATENATE($M1159,$N1159),Curriculos!$A$2:$J$332,10,FALSE)</f>
        <v>DCEC</v>
      </c>
      <c r="V1159" s="20" t="e">
        <f>VLOOKUP(CONCATENATE($M1159,$N1159,$T1159),Oferta!$B$2:$R$360,17,FALSE)</f>
        <v>#N/A</v>
      </c>
      <c r="W1159" s="20" t="e">
        <f>VLOOKUP(CONCATENATE($M1159,$N1159,$T1159),Oferta!$B$2:$Q$360,12,FALSE)</f>
        <v>#N/A</v>
      </c>
      <c r="X1159" s="22">
        <v>2</v>
      </c>
      <c r="Y1159" s="23" t="e">
        <f>VLOOKUP(CONCATENATE($W1159,$X1159),Mtz_Horarios!$E$2:$H$92,2,FALSE)</f>
        <v>#N/A</v>
      </c>
      <c r="Z1159" s="23" t="e">
        <f>VLOOKUP(CONCATENATE($W1159,$X1159),Mtz_Horarios!$E$2:$H$92,3,FALSE)</f>
        <v>#N/A</v>
      </c>
      <c r="AA1159" s="24" t="e">
        <f>VLOOKUP(CONCATENATE($W1159,$X1159),Mtz_Horarios!$E$2:$H$92,4,FALSE)</f>
        <v>#N/A</v>
      </c>
      <c r="AB1159" s="20" t="e">
        <f>VLOOKUP(CONCATENATE($M1159,$N1159,$T1159),Oferta!$B$2:$Q$360,16,FALSE)</f>
        <v>#N/A</v>
      </c>
      <c r="AC1159" s="20" t="e">
        <f>VLOOKUP(CONCATENATE($M1159,$N1159,$T1159),Oferta!$B$2:$Q$360,15,FALSE)</f>
        <v>#N/A</v>
      </c>
      <c r="AI1159" s="5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12"/>
      <c r="AW1159" s="12"/>
    </row>
    <row r="1160" spans="1:49" ht="15" customHeight="1">
      <c r="A1160" s="12"/>
      <c r="B1160" s="12"/>
      <c r="C1160" s="12"/>
      <c r="D1160" s="12"/>
      <c r="E1160" s="12"/>
      <c r="F1160" s="12"/>
      <c r="G1160" s="12"/>
      <c r="H1160" s="12" t="e">
        <f t="shared" si="16"/>
        <v>#N/A</v>
      </c>
      <c r="I1160" s="12" t="e">
        <f>VLOOKUP(CONCATENATE(N1160,T1160),Simulador!$H$26:$H$33,1,FALSE)</f>
        <v>#N/A</v>
      </c>
      <c r="J1160" s="12" t="e">
        <f t="shared" si="17"/>
        <v>#N/A</v>
      </c>
      <c r="K1160" s="13" t="e">
        <f t="shared" si="18"/>
        <v>#N/A</v>
      </c>
      <c r="L1160" s="12" t="e">
        <f t="shared" si="19"/>
        <v>#N/A</v>
      </c>
      <c r="M1160" s="14" t="s">
        <v>22</v>
      </c>
      <c r="N1160" s="3" t="s">
        <v>132</v>
      </c>
      <c r="O1160" s="20" t="str">
        <f>VLOOKUP(CONCATENATE($M1160,$N1160),Curriculos!$A$2:$J$332,4,FALSE)</f>
        <v>LABORATÓRIO DE PRÁTICA I</v>
      </c>
      <c r="P1160" s="21" t="str">
        <f>VLOOKUP(CONCATENATE($M1160,$N1160),Curriculos!$A$2:$J$332,5,FALSE)</f>
        <v>OP</v>
      </c>
      <c r="Q1160" s="21" t="e">
        <f>VLOOKUP($N1160,Oferta!$D$2:$P$100,5,FALSE)</f>
        <v>#N/A</v>
      </c>
      <c r="R1160" s="21">
        <f>VLOOKUP(CONCATENATE($M1160,$N1160),Curriculos!$A$2:$J$332,8,FALSE)</f>
        <v>60</v>
      </c>
      <c r="S1160" s="5"/>
      <c r="T1160" s="22" t="s">
        <v>24</v>
      </c>
      <c r="U1160" s="21" t="str">
        <f>VLOOKUP(CONCATENATE($M1160,$N1160),Curriculos!$A$2:$J$332,10,FALSE)</f>
        <v>DCEC</v>
      </c>
      <c r="V1160" s="20" t="e">
        <f>VLOOKUP(CONCATENATE($M1160,$N1160,$T1160),Oferta!$B$2:$R$360,17,FALSE)</f>
        <v>#N/A</v>
      </c>
      <c r="W1160" s="20" t="e">
        <f>VLOOKUP(CONCATENATE($M1160,$N1160,$T1160),Oferta!$B$2:$Q$360,12,FALSE)</f>
        <v>#N/A</v>
      </c>
      <c r="X1160" s="22">
        <v>3</v>
      </c>
      <c r="Y1160" s="23" t="e">
        <f>VLOOKUP(CONCATENATE($W1160,$X1160),Mtz_Horarios!$E$2:$H$92,2,FALSE)</f>
        <v>#N/A</v>
      </c>
      <c r="Z1160" s="23" t="e">
        <f>VLOOKUP(CONCATENATE($W1160,$X1160),Mtz_Horarios!$E$2:$H$92,3,FALSE)</f>
        <v>#N/A</v>
      </c>
      <c r="AA1160" s="24" t="e">
        <f>VLOOKUP(CONCATENATE($W1160,$X1160),Mtz_Horarios!$E$2:$H$92,4,FALSE)</f>
        <v>#N/A</v>
      </c>
      <c r="AB1160" s="20" t="e">
        <f>VLOOKUP(CONCATENATE($M1160,$N1160,$T1160),Oferta!$B$2:$Q$360,16,FALSE)</f>
        <v>#N/A</v>
      </c>
      <c r="AC1160" s="20" t="e">
        <f>VLOOKUP(CONCATENATE($M1160,$N1160,$T1160),Oferta!$B$2:$Q$360,15,FALSE)</f>
        <v>#N/A</v>
      </c>
      <c r="AI1160" s="5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12"/>
      <c r="AW1160" s="12"/>
    </row>
    <row r="1161" spans="1:49" ht="15" customHeight="1">
      <c r="A1161" s="12"/>
      <c r="B1161" s="12"/>
      <c r="C1161" s="12"/>
      <c r="D1161" s="12"/>
      <c r="E1161" s="12"/>
      <c r="F1161" s="12"/>
      <c r="G1161" s="12"/>
      <c r="H1161" s="12" t="e">
        <f t="shared" si="16"/>
        <v>#N/A</v>
      </c>
      <c r="I1161" s="12" t="e">
        <f>VLOOKUP(CONCATENATE(N1161,T1161),Simulador!$H$26:$H$33,1,FALSE)</f>
        <v>#N/A</v>
      </c>
      <c r="J1161" s="12" t="e">
        <f t="shared" si="17"/>
        <v>#N/A</v>
      </c>
      <c r="K1161" s="13" t="e">
        <f t="shared" si="18"/>
        <v>#N/A</v>
      </c>
      <c r="L1161" s="12" t="e">
        <f t="shared" si="19"/>
        <v>#N/A</v>
      </c>
      <c r="M1161" s="14" t="s">
        <v>22</v>
      </c>
      <c r="N1161" s="3" t="s">
        <v>132</v>
      </c>
      <c r="O1161" s="20" t="str">
        <f>VLOOKUP(CONCATENATE($M1161,$N1161),Curriculos!$A$2:$J$332,4,FALSE)</f>
        <v>LABORATÓRIO DE PRÁTICA I</v>
      </c>
      <c r="P1161" s="21" t="str">
        <f>VLOOKUP(CONCATENATE($M1161,$N1161),Curriculos!$A$2:$J$332,5,FALSE)</f>
        <v>OP</v>
      </c>
      <c r="Q1161" s="21" t="e">
        <f>VLOOKUP($N1161,Oferta!$D$2:$P$100,5,FALSE)</f>
        <v>#N/A</v>
      </c>
      <c r="R1161" s="21">
        <f>VLOOKUP(CONCATENATE($M1161,$N1161),Curriculos!$A$2:$J$332,8,FALSE)</f>
        <v>60</v>
      </c>
      <c r="S1161" s="5"/>
      <c r="T1161" s="22" t="s">
        <v>24</v>
      </c>
      <c r="U1161" s="21" t="str">
        <f>VLOOKUP(CONCATENATE($M1161,$N1161),Curriculos!$A$2:$J$332,10,FALSE)</f>
        <v>DCEC</v>
      </c>
      <c r="V1161" s="20" t="e">
        <f>VLOOKUP(CONCATENATE($M1161,$N1161,$T1161),Oferta!$B$2:$R$360,17,FALSE)</f>
        <v>#N/A</v>
      </c>
      <c r="W1161" s="20" t="e">
        <f>VLOOKUP(CONCATENATE($M1161,$N1161,$T1161),Oferta!$B$2:$Q$360,12,FALSE)</f>
        <v>#N/A</v>
      </c>
      <c r="X1161" s="22">
        <v>4</v>
      </c>
      <c r="Y1161" s="23" t="e">
        <f>VLOOKUP(CONCATENATE($W1161,$X1161),Mtz_Horarios!$E$2:$H$92,2,FALSE)</f>
        <v>#N/A</v>
      </c>
      <c r="Z1161" s="23" t="e">
        <f>VLOOKUP(CONCATENATE($W1161,$X1161),Mtz_Horarios!$E$2:$H$92,3,FALSE)</f>
        <v>#N/A</v>
      </c>
      <c r="AA1161" s="24" t="e">
        <f>VLOOKUP(CONCATENATE($W1161,$X1161),Mtz_Horarios!$E$2:$H$92,4,FALSE)</f>
        <v>#N/A</v>
      </c>
      <c r="AB1161" s="20" t="e">
        <f>VLOOKUP(CONCATENATE($M1161,$N1161,$T1161),Oferta!$B$2:$Q$360,16,FALSE)</f>
        <v>#N/A</v>
      </c>
      <c r="AC1161" s="20" t="e">
        <f>VLOOKUP(CONCATENATE($M1161,$N1161,$T1161),Oferta!$B$2:$Q$360,15,FALSE)</f>
        <v>#N/A</v>
      </c>
      <c r="AI1161" s="5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12"/>
      <c r="AW1161" s="12"/>
    </row>
    <row r="1162" spans="1:49" ht="15" customHeight="1">
      <c r="A1162" s="12"/>
      <c r="B1162" s="12"/>
      <c r="C1162" s="12"/>
      <c r="D1162" s="12"/>
      <c r="E1162" s="12"/>
      <c r="F1162" s="12"/>
      <c r="G1162" s="12"/>
      <c r="H1162" s="12" t="e">
        <f t="shared" si="16"/>
        <v>#N/A</v>
      </c>
      <c r="I1162" s="12" t="e">
        <f>VLOOKUP(CONCATENATE(N1162,T1162),Simulador!$H$26:$H$33,1,FALSE)</f>
        <v>#N/A</v>
      </c>
      <c r="J1162" s="12" t="e">
        <f t="shared" si="17"/>
        <v>#N/A</v>
      </c>
      <c r="K1162" s="13" t="e">
        <f t="shared" si="18"/>
        <v>#N/A</v>
      </c>
      <c r="L1162" s="12" t="e">
        <f t="shared" si="19"/>
        <v>#N/A</v>
      </c>
      <c r="M1162" s="14" t="s">
        <v>25</v>
      </c>
      <c r="N1162" s="3" t="s">
        <v>133</v>
      </c>
      <c r="O1162" s="20" t="str">
        <f>VLOOKUP(CONCATENATE($M1162,$N1162),Curriculos!$A$2:$J$332,4,FALSE)</f>
        <v>LABORATÓRIO DE PRÁTICA II</v>
      </c>
      <c r="P1162" s="21" t="str">
        <f>VLOOKUP(CONCATENATE($M1162,$N1162),Curriculos!$A$2:$J$332,5,FALSE)</f>
        <v>OP</v>
      </c>
      <c r="Q1162" s="21" t="e">
        <f>VLOOKUP($N1162,Oferta!$D$2:$P$100,5,FALSE)</f>
        <v>#N/A</v>
      </c>
      <c r="R1162" s="21">
        <f>VLOOKUP(CONCATENATE($M1162,$N1162),Curriculos!$A$2:$J$332,8,FALSE)</f>
        <v>60</v>
      </c>
      <c r="S1162" s="5"/>
      <c r="T1162" s="22" t="s">
        <v>29</v>
      </c>
      <c r="U1162" s="21" t="str">
        <f>VLOOKUP(CONCATENATE($M1162,$N1162),Curriculos!$A$2:$J$332,10,FALSE)</f>
        <v>DCEC</v>
      </c>
      <c r="V1162" s="20" t="e">
        <f>VLOOKUP(CONCATENATE($M1162,$N1162,$T1162),Oferta!$B$2:$R$360,17,FALSE)</f>
        <v>#N/A</v>
      </c>
      <c r="W1162" s="20" t="e">
        <f>VLOOKUP(CONCATENATE($M1162,$N1162,$T1162),Oferta!$B$2:$Q$360,12,FALSE)</f>
        <v>#N/A</v>
      </c>
      <c r="X1162" s="22">
        <v>1</v>
      </c>
      <c r="Y1162" s="23" t="e">
        <f>VLOOKUP(CONCATENATE($W1162,$X1162),Mtz_Horarios!$E$2:$H$92,2,FALSE)</f>
        <v>#N/A</v>
      </c>
      <c r="Z1162" s="23" t="e">
        <f>VLOOKUP(CONCATENATE($W1162,$X1162),Mtz_Horarios!$E$2:$H$92,3,FALSE)</f>
        <v>#N/A</v>
      </c>
      <c r="AA1162" s="24" t="e">
        <f>VLOOKUP(CONCATENATE($W1162,$X1162),Mtz_Horarios!$E$2:$H$92,4,FALSE)</f>
        <v>#N/A</v>
      </c>
      <c r="AB1162" s="20" t="e">
        <f>VLOOKUP(CONCATENATE($M1162,$N1162,$T1162),Oferta!$B$2:$Q$360,16,FALSE)</f>
        <v>#N/A</v>
      </c>
      <c r="AC1162" s="20" t="e">
        <f>VLOOKUP(CONCATENATE($M1162,$N1162,$T1162),Oferta!$B$2:$Q$360,15,FALSE)</f>
        <v>#N/A</v>
      </c>
      <c r="AI1162" s="5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12"/>
      <c r="AW1162" s="12"/>
    </row>
    <row r="1163" spans="1:49" ht="15" customHeight="1">
      <c r="A1163" s="12"/>
      <c r="B1163" s="12"/>
      <c r="C1163" s="12"/>
      <c r="D1163" s="12"/>
      <c r="E1163" s="12"/>
      <c r="F1163" s="12"/>
      <c r="G1163" s="12"/>
      <c r="H1163" s="12" t="e">
        <f t="shared" si="16"/>
        <v>#N/A</v>
      </c>
      <c r="I1163" s="12" t="e">
        <f>VLOOKUP(CONCATENATE(N1163,T1163),Simulador!$H$26:$H$33,1,FALSE)</f>
        <v>#N/A</v>
      </c>
      <c r="J1163" s="12" t="e">
        <f t="shared" si="17"/>
        <v>#N/A</v>
      </c>
      <c r="K1163" s="13" t="e">
        <f t="shared" si="18"/>
        <v>#N/A</v>
      </c>
      <c r="L1163" s="12" t="e">
        <f t="shared" si="19"/>
        <v>#N/A</v>
      </c>
      <c r="M1163" s="14" t="s">
        <v>25</v>
      </c>
      <c r="N1163" s="3" t="s">
        <v>133</v>
      </c>
      <c r="O1163" s="20" t="str">
        <f>VLOOKUP(CONCATENATE($M1163,$N1163),Curriculos!$A$2:$J$332,4,FALSE)</f>
        <v>LABORATÓRIO DE PRÁTICA II</v>
      </c>
      <c r="P1163" s="21" t="str">
        <f>VLOOKUP(CONCATENATE($M1163,$N1163),Curriculos!$A$2:$J$332,5,FALSE)</f>
        <v>OP</v>
      </c>
      <c r="Q1163" s="21" t="e">
        <f>VLOOKUP($N1163,Oferta!$D$2:$P$100,5,FALSE)</f>
        <v>#N/A</v>
      </c>
      <c r="R1163" s="21">
        <f>VLOOKUP(CONCATENATE($M1163,$N1163),Curriculos!$A$2:$J$332,8,FALSE)</f>
        <v>60</v>
      </c>
      <c r="S1163" s="5"/>
      <c r="T1163" s="22" t="s">
        <v>29</v>
      </c>
      <c r="U1163" s="21" t="str">
        <f>VLOOKUP(CONCATENATE($M1163,$N1163),Curriculos!$A$2:$J$332,10,FALSE)</f>
        <v>DCEC</v>
      </c>
      <c r="V1163" s="20" t="e">
        <f>VLOOKUP(CONCATENATE($M1163,$N1163,$T1163),Oferta!$B$2:$R$360,17,FALSE)</f>
        <v>#N/A</v>
      </c>
      <c r="W1163" s="20" t="e">
        <f>VLOOKUP(CONCATENATE($M1163,$N1163,$T1163),Oferta!$B$2:$Q$360,12,FALSE)</f>
        <v>#N/A</v>
      </c>
      <c r="X1163" s="22">
        <v>2</v>
      </c>
      <c r="Y1163" s="23" t="e">
        <f>VLOOKUP(CONCATENATE($W1163,$X1163),Mtz_Horarios!$E$2:$H$92,2,FALSE)</f>
        <v>#N/A</v>
      </c>
      <c r="Z1163" s="23" t="e">
        <f>VLOOKUP(CONCATENATE($W1163,$X1163),Mtz_Horarios!$E$2:$H$92,3,FALSE)</f>
        <v>#N/A</v>
      </c>
      <c r="AA1163" s="24" t="e">
        <f>VLOOKUP(CONCATENATE($W1163,$X1163),Mtz_Horarios!$E$2:$H$92,4,FALSE)</f>
        <v>#N/A</v>
      </c>
      <c r="AB1163" s="20" t="e">
        <f>VLOOKUP(CONCATENATE($M1163,$N1163,$T1163),Oferta!$B$2:$Q$360,16,FALSE)</f>
        <v>#N/A</v>
      </c>
      <c r="AC1163" s="20" t="e">
        <f>VLOOKUP(CONCATENATE($M1163,$N1163,$T1163),Oferta!$B$2:$Q$360,15,FALSE)</f>
        <v>#N/A</v>
      </c>
      <c r="AI1163" s="5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12"/>
      <c r="AW1163" s="12"/>
    </row>
    <row r="1164" spans="1:49" ht="15" customHeight="1">
      <c r="A1164" s="12"/>
      <c r="B1164" s="12"/>
      <c r="C1164" s="12"/>
      <c r="D1164" s="12"/>
      <c r="E1164" s="12"/>
      <c r="F1164" s="12"/>
      <c r="G1164" s="12"/>
      <c r="H1164" s="12" t="e">
        <f t="shared" si="16"/>
        <v>#N/A</v>
      </c>
      <c r="I1164" s="12" t="e">
        <f>VLOOKUP(CONCATENATE(N1164,T1164),Simulador!$H$26:$H$33,1,FALSE)</f>
        <v>#N/A</v>
      </c>
      <c r="J1164" s="12" t="e">
        <f t="shared" si="17"/>
        <v>#N/A</v>
      </c>
      <c r="K1164" s="13" t="e">
        <f t="shared" si="18"/>
        <v>#N/A</v>
      </c>
      <c r="L1164" s="12" t="e">
        <f t="shared" si="19"/>
        <v>#N/A</v>
      </c>
      <c r="M1164" s="14" t="s">
        <v>25</v>
      </c>
      <c r="N1164" s="3" t="s">
        <v>133</v>
      </c>
      <c r="O1164" s="20" t="str">
        <f>VLOOKUP(CONCATENATE($M1164,$N1164),Curriculos!$A$2:$J$332,4,FALSE)</f>
        <v>LABORATÓRIO DE PRÁTICA II</v>
      </c>
      <c r="P1164" s="21" t="str">
        <f>VLOOKUP(CONCATENATE($M1164,$N1164),Curriculos!$A$2:$J$332,5,FALSE)</f>
        <v>OP</v>
      </c>
      <c r="Q1164" s="21" t="e">
        <f>VLOOKUP($N1164,Oferta!$D$2:$P$100,5,FALSE)</f>
        <v>#N/A</v>
      </c>
      <c r="R1164" s="21">
        <f>VLOOKUP(CONCATENATE($M1164,$N1164),Curriculos!$A$2:$J$332,8,FALSE)</f>
        <v>60</v>
      </c>
      <c r="S1164" s="5"/>
      <c r="T1164" s="22" t="s">
        <v>29</v>
      </c>
      <c r="U1164" s="21" t="str">
        <f>VLOOKUP(CONCATENATE($M1164,$N1164),Curriculos!$A$2:$J$332,10,FALSE)</f>
        <v>DCEC</v>
      </c>
      <c r="V1164" s="20" t="e">
        <f>VLOOKUP(CONCATENATE($M1164,$N1164,$T1164),Oferta!$B$2:$R$360,17,FALSE)</f>
        <v>#N/A</v>
      </c>
      <c r="W1164" s="20" t="e">
        <f>VLOOKUP(CONCATENATE($M1164,$N1164,$T1164),Oferta!$B$2:$Q$360,12,FALSE)</f>
        <v>#N/A</v>
      </c>
      <c r="X1164" s="22">
        <v>3</v>
      </c>
      <c r="Y1164" s="23" t="e">
        <f>VLOOKUP(CONCATENATE($W1164,$X1164),Mtz_Horarios!$E$2:$H$92,2,FALSE)</f>
        <v>#N/A</v>
      </c>
      <c r="Z1164" s="23" t="e">
        <f>VLOOKUP(CONCATENATE($W1164,$X1164),Mtz_Horarios!$E$2:$H$92,3,FALSE)</f>
        <v>#N/A</v>
      </c>
      <c r="AA1164" s="24" t="e">
        <f>VLOOKUP(CONCATENATE($W1164,$X1164),Mtz_Horarios!$E$2:$H$92,4,FALSE)</f>
        <v>#N/A</v>
      </c>
      <c r="AB1164" s="20" t="e">
        <f>VLOOKUP(CONCATENATE($M1164,$N1164,$T1164),Oferta!$B$2:$Q$360,16,FALSE)</f>
        <v>#N/A</v>
      </c>
      <c r="AC1164" s="20" t="e">
        <f>VLOOKUP(CONCATENATE($M1164,$N1164,$T1164),Oferta!$B$2:$Q$360,15,FALSE)</f>
        <v>#N/A</v>
      </c>
      <c r="AI1164" s="5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12"/>
      <c r="AW1164" s="12"/>
    </row>
    <row r="1165" spans="1:49" ht="15" customHeight="1">
      <c r="A1165" s="12"/>
      <c r="B1165" s="12"/>
      <c r="C1165" s="12"/>
      <c r="D1165" s="12"/>
      <c r="E1165" s="12"/>
      <c r="F1165" s="12"/>
      <c r="G1165" s="12"/>
      <c r="H1165" s="12" t="e">
        <f t="shared" si="16"/>
        <v>#N/A</v>
      </c>
      <c r="I1165" s="12" t="e">
        <f>VLOOKUP(CONCATENATE(N1165,T1165),Simulador!$H$26:$H$33,1,FALSE)</f>
        <v>#N/A</v>
      </c>
      <c r="J1165" s="12" t="e">
        <f t="shared" si="17"/>
        <v>#N/A</v>
      </c>
      <c r="K1165" s="13" t="e">
        <f t="shared" si="18"/>
        <v>#N/A</v>
      </c>
      <c r="L1165" s="12" t="e">
        <f t="shared" si="19"/>
        <v>#N/A</v>
      </c>
      <c r="M1165" s="14" t="s">
        <v>25</v>
      </c>
      <c r="N1165" s="3" t="s">
        <v>133</v>
      </c>
      <c r="O1165" s="20" t="str">
        <f>VLOOKUP(CONCATENATE($M1165,$N1165),Curriculos!$A$2:$J$332,4,FALSE)</f>
        <v>LABORATÓRIO DE PRÁTICA II</v>
      </c>
      <c r="P1165" s="21" t="str">
        <f>VLOOKUP(CONCATENATE($M1165,$N1165),Curriculos!$A$2:$J$332,5,FALSE)</f>
        <v>OP</v>
      </c>
      <c r="Q1165" s="21" t="e">
        <f>VLOOKUP($N1165,Oferta!$D$2:$P$100,5,FALSE)</f>
        <v>#N/A</v>
      </c>
      <c r="R1165" s="21">
        <f>VLOOKUP(CONCATENATE($M1165,$N1165),Curriculos!$A$2:$J$332,8,FALSE)</f>
        <v>60</v>
      </c>
      <c r="S1165" s="5"/>
      <c r="T1165" s="22" t="s">
        <v>29</v>
      </c>
      <c r="U1165" s="21" t="str">
        <f>VLOOKUP(CONCATENATE($M1165,$N1165),Curriculos!$A$2:$J$332,10,FALSE)</f>
        <v>DCEC</v>
      </c>
      <c r="V1165" s="20" t="e">
        <f>VLOOKUP(CONCATENATE($M1165,$N1165,$T1165),Oferta!$B$2:$R$360,17,FALSE)</f>
        <v>#N/A</v>
      </c>
      <c r="W1165" s="20" t="e">
        <f>VLOOKUP(CONCATENATE($M1165,$N1165,$T1165),Oferta!$B$2:$Q$360,12,FALSE)</f>
        <v>#N/A</v>
      </c>
      <c r="X1165" s="22">
        <v>4</v>
      </c>
      <c r="Y1165" s="23" t="e">
        <f>VLOOKUP(CONCATENATE($W1165,$X1165),Mtz_Horarios!$E$2:$H$92,2,FALSE)</f>
        <v>#N/A</v>
      </c>
      <c r="Z1165" s="23" t="e">
        <f>VLOOKUP(CONCATENATE($W1165,$X1165),Mtz_Horarios!$E$2:$H$92,3,FALSE)</f>
        <v>#N/A</v>
      </c>
      <c r="AA1165" s="24" t="e">
        <f>VLOOKUP(CONCATENATE($W1165,$X1165),Mtz_Horarios!$E$2:$H$92,4,FALSE)</f>
        <v>#N/A</v>
      </c>
      <c r="AB1165" s="20" t="e">
        <f>VLOOKUP(CONCATENATE($M1165,$N1165,$T1165),Oferta!$B$2:$Q$360,16,FALSE)</f>
        <v>#N/A</v>
      </c>
      <c r="AC1165" s="20" t="e">
        <f>VLOOKUP(CONCATENATE($M1165,$N1165,$T1165),Oferta!$B$2:$Q$360,15,FALSE)</f>
        <v>#N/A</v>
      </c>
      <c r="AI1165" s="5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12"/>
      <c r="AW1165" s="12"/>
    </row>
    <row r="1166" spans="1:49" ht="15" customHeight="1">
      <c r="A1166" s="12"/>
      <c r="B1166" s="12"/>
      <c r="C1166" s="12"/>
      <c r="D1166" s="12"/>
      <c r="E1166" s="12"/>
      <c r="F1166" s="12"/>
      <c r="G1166" s="12"/>
      <c r="H1166" s="12" t="e">
        <f t="shared" si="16"/>
        <v>#N/A</v>
      </c>
      <c r="I1166" s="12" t="e">
        <f>VLOOKUP(CONCATENATE(N1166,T1166),Simulador!$H$26:$H$33,1,FALSE)</f>
        <v>#N/A</v>
      </c>
      <c r="J1166" s="12" t="e">
        <f t="shared" si="17"/>
        <v>#N/A</v>
      </c>
      <c r="K1166" s="13" t="e">
        <f t="shared" si="18"/>
        <v>#N/A</v>
      </c>
      <c r="L1166" s="12" t="e">
        <f t="shared" si="19"/>
        <v>#N/A</v>
      </c>
      <c r="M1166" s="14" t="s">
        <v>22</v>
      </c>
      <c r="N1166" s="3" t="s">
        <v>133</v>
      </c>
      <c r="O1166" s="20" t="str">
        <f>VLOOKUP(CONCATENATE($M1166,$N1166),Curriculos!$A$2:$J$332,4,FALSE)</f>
        <v>LABORATÓRIO DE PRÁTICA II</v>
      </c>
      <c r="P1166" s="21" t="str">
        <f>VLOOKUP(CONCATENATE($M1166,$N1166),Curriculos!$A$2:$J$332,5,FALSE)</f>
        <v>OP</v>
      </c>
      <c r="Q1166" s="21" t="e">
        <f>VLOOKUP($N1166,Oferta!$D$2:$P$100,5,FALSE)</f>
        <v>#N/A</v>
      </c>
      <c r="R1166" s="21">
        <f>VLOOKUP(CONCATENATE($M1166,$N1166),Curriculos!$A$2:$J$332,8,FALSE)</f>
        <v>60</v>
      </c>
      <c r="S1166" s="5"/>
      <c r="T1166" s="22" t="s">
        <v>24</v>
      </c>
      <c r="U1166" s="21" t="str">
        <f>VLOOKUP(CONCATENATE($M1166,$N1166),Curriculos!$A$2:$J$332,10,FALSE)</f>
        <v>DCEC</v>
      </c>
      <c r="V1166" s="20" t="e">
        <f>VLOOKUP(CONCATENATE($M1166,$N1166,$T1166),Oferta!$B$2:$R$360,17,FALSE)</f>
        <v>#N/A</v>
      </c>
      <c r="W1166" s="20" t="e">
        <f>VLOOKUP(CONCATENATE($M1166,$N1166,$T1166),Oferta!$B$2:$Q$360,12,FALSE)</f>
        <v>#N/A</v>
      </c>
      <c r="X1166" s="22">
        <v>1</v>
      </c>
      <c r="Y1166" s="23" t="e">
        <f>VLOOKUP(CONCATENATE($W1166,$X1166),Mtz_Horarios!$E$2:$H$92,2,FALSE)</f>
        <v>#N/A</v>
      </c>
      <c r="Z1166" s="23" t="e">
        <f>VLOOKUP(CONCATENATE($W1166,$X1166),Mtz_Horarios!$E$2:$H$92,3,FALSE)</f>
        <v>#N/A</v>
      </c>
      <c r="AA1166" s="24" t="e">
        <f>VLOOKUP(CONCATENATE($W1166,$X1166),Mtz_Horarios!$E$2:$H$92,4,FALSE)</f>
        <v>#N/A</v>
      </c>
      <c r="AB1166" s="20" t="e">
        <f>VLOOKUP(CONCATENATE($M1166,$N1166,$T1166),Oferta!$B$2:$Q$360,16,FALSE)</f>
        <v>#N/A</v>
      </c>
      <c r="AC1166" s="20" t="e">
        <f>VLOOKUP(CONCATENATE($M1166,$N1166,$T1166),Oferta!$B$2:$Q$360,15,FALSE)</f>
        <v>#N/A</v>
      </c>
      <c r="AI1166" s="5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12"/>
      <c r="AW1166" s="12"/>
    </row>
    <row r="1167" spans="1:49" ht="15" customHeight="1">
      <c r="A1167" s="12"/>
      <c r="B1167" s="12"/>
      <c r="C1167" s="12"/>
      <c r="D1167" s="12"/>
      <c r="E1167" s="12"/>
      <c r="F1167" s="12"/>
      <c r="G1167" s="12"/>
      <c r="H1167" s="12" t="e">
        <f t="shared" si="16"/>
        <v>#N/A</v>
      </c>
      <c r="I1167" s="12" t="e">
        <f>VLOOKUP(CONCATENATE(N1167,T1167),Simulador!$H$26:$H$33,1,FALSE)</f>
        <v>#N/A</v>
      </c>
      <c r="J1167" s="12" t="e">
        <f t="shared" si="17"/>
        <v>#N/A</v>
      </c>
      <c r="K1167" s="13" t="e">
        <f t="shared" si="18"/>
        <v>#N/A</v>
      </c>
      <c r="L1167" s="12" t="e">
        <f t="shared" si="19"/>
        <v>#N/A</v>
      </c>
      <c r="M1167" s="14" t="s">
        <v>22</v>
      </c>
      <c r="N1167" s="3" t="s">
        <v>133</v>
      </c>
      <c r="O1167" s="20" t="str">
        <f>VLOOKUP(CONCATENATE($M1167,$N1167),Curriculos!$A$2:$J$332,4,FALSE)</f>
        <v>LABORATÓRIO DE PRÁTICA II</v>
      </c>
      <c r="P1167" s="21" t="str">
        <f>VLOOKUP(CONCATENATE($M1167,$N1167),Curriculos!$A$2:$J$332,5,FALSE)</f>
        <v>OP</v>
      </c>
      <c r="Q1167" s="21" t="e">
        <f>VLOOKUP($N1167,Oferta!$D$2:$P$100,5,FALSE)</f>
        <v>#N/A</v>
      </c>
      <c r="R1167" s="21">
        <f>VLOOKUP(CONCATENATE($M1167,$N1167),Curriculos!$A$2:$J$332,8,FALSE)</f>
        <v>60</v>
      </c>
      <c r="S1167" s="5"/>
      <c r="T1167" s="22" t="s">
        <v>24</v>
      </c>
      <c r="U1167" s="21" t="str">
        <f>VLOOKUP(CONCATENATE($M1167,$N1167),Curriculos!$A$2:$J$332,10,FALSE)</f>
        <v>DCEC</v>
      </c>
      <c r="V1167" s="20" t="e">
        <f>VLOOKUP(CONCATENATE($M1167,$N1167,$T1167),Oferta!$B$2:$R$360,17,FALSE)</f>
        <v>#N/A</v>
      </c>
      <c r="W1167" s="20" t="e">
        <f>VLOOKUP(CONCATENATE($M1167,$N1167,$T1167),Oferta!$B$2:$Q$360,12,FALSE)</f>
        <v>#N/A</v>
      </c>
      <c r="X1167" s="22">
        <v>2</v>
      </c>
      <c r="Y1167" s="23" t="e">
        <f>VLOOKUP(CONCATENATE($W1167,$X1167),Mtz_Horarios!$E$2:$H$92,2,FALSE)</f>
        <v>#N/A</v>
      </c>
      <c r="Z1167" s="23" t="e">
        <f>VLOOKUP(CONCATENATE($W1167,$X1167),Mtz_Horarios!$E$2:$H$92,3,FALSE)</f>
        <v>#N/A</v>
      </c>
      <c r="AA1167" s="24" t="e">
        <f>VLOOKUP(CONCATENATE($W1167,$X1167),Mtz_Horarios!$E$2:$H$92,4,FALSE)</f>
        <v>#N/A</v>
      </c>
      <c r="AB1167" s="20" t="e">
        <f>VLOOKUP(CONCATENATE($M1167,$N1167,$T1167),Oferta!$B$2:$Q$360,16,FALSE)</f>
        <v>#N/A</v>
      </c>
      <c r="AC1167" s="20" t="e">
        <f>VLOOKUP(CONCATENATE($M1167,$N1167,$T1167),Oferta!$B$2:$Q$360,15,FALSE)</f>
        <v>#N/A</v>
      </c>
      <c r="AI1167" s="5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12"/>
      <c r="AW1167" s="12"/>
    </row>
    <row r="1168" spans="1:49" ht="15" customHeight="1">
      <c r="A1168" s="12"/>
      <c r="B1168" s="12"/>
      <c r="C1168" s="12"/>
      <c r="D1168" s="12"/>
      <c r="E1168" s="12"/>
      <c r="F1168" s="12"/>
      <c r="G1168" s="12"/>
      <c r="H1168" s="12" t="e">
        <f t="shared" si="16"/>
        <v>#N/A</v>
      </c>
      <c r="I1168" s="12" t="e">
        <f>VLOOKUP(CONCATENATE(N1168,T1168),Simulador!$H$26:$H$33,1,FALSE)</f>
        <v>#N/A</v>
      </c>
      <c r="J1168" s="12" t="e">
        <f t="shared" si="17"/>
        <v>#N/A</v>
      </c>
      <c r="K1168" s="13" t="e">
        <f t="shared" si="18"/>
        <v>#N/A</v>
      </c>
      <c r="L1168" s="12" t="e">
        <f t="shared" si="19"/>
        <v>#N/A</v>
      </c>
      <c r="M1168" s="14" t="s">
        <v>22</v>
      </c>
      <c r="N1168" s="3" t="s">
        <v>133</v>
      </c>
      <c r="O1168" s="20" t="str">
        <f>VLOOKUP(CONCATENATE($M1168,$N1168),Curriculos!$A$2:$J$332,4,FALSE)</f>
        <v>LABORATÓRIO DE PRÁTICA II</v>
      </c>
      <c r="P1168" s="21" t="str">
        <f>VLOOKUP(CONCATENATE($M1168,$N1168),Curriculos!$A$2:$J$332,5,FALSE)</f>
        <v>OP</v>
      </c>
      <c r="Q1168" s="21" t="e">
        <f>VLOOKUP($N1168,Oferta!$D$2:$P$100,5,FALSE)</f>
        <v>#N/A</v>
      </c>
      <c r="R1168" s="21">
        <f>VLOOKUP(CONCATENATE($M1168,$N1168),Curriculos!$A$2:$J$332,8,FALSE)</f>
        <v>60</v>
      </c>
      <c r="S1168" s="5"/>
      <c r="T1168" s="22" t="s">
        <v>24</v>
      </c>
      <c r="U1168" s="21" t="str">
        <f>VLOOKUP(CONCATENATE($M1168,$N1168),Curriculos!$A$2:$J$332,10,FALSE)</f>
        <v>DCEC</v>
      </c>
      <c r="V1168" s="20" t="e">
        <f>VLOOKUP(CONCATENATE($M1168,$N1168,$T1168),Oferta!$B$2:$R$360,17,FALSE)</f>
        <v>#N/A</v>
      </c>
      <c r="W1168" s="20" t="e">
        <f>VLOOKUP(CONCATENATE($M1168,$N1168,$T1168),Oferta!$B$2:$Q$360,12,FALSE)</f>
        <v>#N/A</v>
      </c>
      <c r="X1168" s="22">
        <v>3</v>
      </c>
      <c r="Y1168" s="23" t="e">
        <f>VLOOKUP(CONCATENATE($W1168,$X1168),Mtz_Horarios!$E$2:$H$92,2,FALSE)</f>
        <v>#N/A</v>
      </c>
      <c r="Z1168" s="23" t="e">
        <f>VLOOKUP(CONCATENATE($W1168,$X1168),Mtz_Horarios!$E$2:$H$92,3,FALSE)</f>
        <v>#N/A</v>
      </c>
      <c r="AA1168" s="24" t="e">
        <f>VLOOKUP(CONCATENATE($W1168,$X1168),Mtz_Horarios!$E$2:$H$92,4,FALSE)</f>
        <v>#N/A</v>
      </c>
      <c r="AB1168" s="20" t="e">
        <f>VLOOKUP(CONCATENATE($M1168,$N1168,$T1168),Oferta!$B$2:$Q$360,16,FALSE)</f>
        <v>#N/A</v>
      </c>
      <c r="AC1168" s="20" t="e">
        <f>VLOOKUP(CONCATENATE($M1168,$N1168,$T1168),Oferta!$B$2:$Q$360,15,FALSE)</f>
        <v>#N/A</v>
      </c>
      <c r="AI1168" s="5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12"/>
      <c r="AW1168" s="12"/>
    </row>
    <row r="1169" spans="1:49" ht="15" customHeight="1">
      <c r="A1169" s="12"/>
      <c r="B1169" s="12"/>
      <c r="C1169" s="12"/>
      <c r="D1169" s="12"/>
      <c r="E1169" s="12"/>
      <c r="F1169" s="12"/>
      <c r="G1169" s="12"/>
      <c r="H1169" s="12" t="e">
        <f t="shared" si="16"/>
        <v>#N/A</v>
      </c>
      <c r="I1169" s="12" t="e">
        <f>VLOOKUP(CONCATENATE(N1169,T1169),Simulador!$H$26:$H$33,1,FALSE)</f>
        <v>#N/A</v>
      </c>
      <c r="J1169" s="12" t="e">
        <f t="shared" si="17"/>
        <v>#N/A</v>
      </c>
      <c r="K1169" s="13" t="e">
        <f t="shared" si="18"/>
        <v>#N/A</v>
      </c>
      <c r="L1169" s="12" t="e">
        <f t="shared" si="19"/>
        <v>#N/A</v>
      </c>
      <c r="M1169" s="14" t="s">
        <v>22</v>
      </c>
      <c r="N1169" s="3" t="s">
        <v>133</v>
      </c>
      <c r="O1169" s="20" t="str">
        <f>VLOOKUP(CONCATENATE($M1169,$N1169),Curriculos!$A$2:$J$332,4,FALSE)</f>
        <v>LABORATÓRIO DE PRÁTICA II</v>
      </c>
      <c r="P1169" s="21" t="str">
        <f>VLOOKUP(CONCATENATE($M1169,$N1169),Curriculos!$A$2:$J$332,5,FALSE)</f>
        <v>OP</v>
      </c>
      <c r="Q1169" s="21" t="e">
        <f>VLOOKUP($N1169,Oferta!$D$2:$P$100,5,FALSE)</f>
        <v>#N/A</v>
      </c>
      <c r="R1169" s="21">
        <f>VLOOKUP(CONCATENATE($M1169,$N1169),Curriculos!$A$2:$J$332,8,FALSE)</f>
        <v>60</v>
      </c>
      <c r="S1169" s="5"/>
      <c r="T1169" s="22" t="s">
        <v>24</v>
      </c>
      <c r="U1169" s="21" t="str">
        <f>VLOOKUP(CONCATENATE($M1169,$N1169),Curriculos!$A$2:$J$332,10,FALSE)</f>
        <v>DCEC</v>
      </c>
      <c r="V1169" s="20" t="e">
        <f>VLOOKUP(CONCATENATE($M1169,$N1169,$T1169),Oferta!$B$2:$R$360,17,FALSE)</f>
        <v>#N/A</v>
      </c>
      <c r="W1169" s="20" t="e">
        <f>VLOOKUP(CONCATENATE($M1169,$N1169,$T1169),Oferta!$B$2:$Q$360,12,FALSE)</f>
        <v>#N/A</v>
      </c>
      <c r="X1169" s="22">
        <v>4</v>
      </c>
      <c r="Y1169" s="23" t="e">
        <f>VLOOKUP(CONCATENATE($W1169,$X1169),Mtz_Horarios!$E$2:$H$92,2,FALSE)</f>
        <v>#N/A</v>
      </c>
      <c r="Z1169" s="23" t="e">
        <f>VLOOKUP(CONCATENATE($W1169,$X1169),Mtz_Horarios!$E$2:$H$92,3,FALSE)</f>
        <v>#N/A</v>
      </c>
      <c r="AA1169" s="24" t="e">
        <f>VLOOKUP(CONCATENATE($W1169,$X1169),Mtz_Horarios!$E$2:$H$92,4,FALSE)</f>
        <v>#N/A</v>
      </c>
      <c r="AB1169" s="20" t="e">
        <f>VLOOKUP(CONCATENATE($M1169,$N1169,$T1169),Oferta!$B$2:$Q$360,16,FALSE)</f>
        <v>#N/A</v>
      </c>
      <c r="AC1169" s="20" t="e">
        <f>VLOOKUP(CONCATENATE($M1169,$N1169,$T1169),Oferta!$B$2:$Q$360,15,FALSE)</f>
        <v>#N/A</v>
      </c>
      <c r="AI1169" s="5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12"/>
      <c r="AW1169" s="12"/>
    </row>
    <row r="1170" spans="1:49" ht="15" customHeight="1">
      <c r="A1170" s="12"/>
      <c r="B1170" s="12"/>
      <c r="C1170" s="12"/>
      <c r="D1170" s="12"/>
      <c r="E1170" s="12"/>
      <c r="F1170" s="12"/>
      <c r="G1170" s="12"/>
      <c r="H1170" s="12" t="e">
        <f t="shared" si="16"/>
        <v>#N/A</v>
      </c>
      <c r="I1170" s="12" t="e">
        <f>VLOOKUP(CONCATENATE(N1170,T1170),Simulador!$H$26:$H$33,1,FALSE)</f>
        <v>#N/A</v>
      </c>
      <c r="J1170" s="12" t="e">
        <f t="shared" si="17"/>
        <v>#N/A</v>
      </c>
      <c r="K1170" s="13" t="e">
        <f t="shared" si="18"/>
        <v>#N/A</v>
      </c>
      <c r="L1170" s="12" t="e">
        <f t="shared" si="19"/>
        <v>#N/A</v>
      </c>
      <c r="M1170" s="14" t="s">
        <v>25</v>
      </c>
      <c r="N1170" s="3" t="s">
        <v>134</v>
      </c>
      <c r="O1170" s="20" t="str">
        <f>VLOOKUP(CONCATENATE($M1170,$N1170),Curriculos!$A$2:$J$332,4,FALSE)</f>
        <v>LABORATÓRIO DE PRÁTICA III</v>
      </c>
      <c r="P1170" s="21" t="str">
        <f>VLOOKUP(CONCATENATE($M1170,$N1170),Curriculos!$A$2:$J$332,5,FALSE)</f>
        <v>OP</v>
      </c>
      <c r="Q1170" s="21" t="e">
        <f>VLOOKUP($N1170,Oferta!$D$2:$P$100,5,FALSE)</f>
        <v>#N/A</v>
      </c>
      <c r="R1170" s="21">
        <f>VLOOKUP(CONCATENATE($M1170,$N1170),Curriculos!$A$2:$J$332,8,FALSE)</f>
        <v>60</v>
      </c>
      <c r="S1170" s="5"/>
      <c r="T1170" s="22" t="s">
        <v>29</v>
      </c>
      <c r="U1170" s="21" t="str">
        <f>VLOOKUP(CONCATENATE($M1170,$N1170),Curriculos!$A$2:$J$332,10,FALSE)</f>
        <v>DCEC</v>
      </c>
      <c r="V1170" s="20" t="e">
        <f>VLOOKUP(CONCATENATE($M1170,$N1170,$T1170),Oferta!$B$2:$R$360,17,FALSE)</f>
        <v>#N/A</v>
      </c>
      <c r="W1170" s="20" t="e">
        <f>VLOOKUP(CONCATENATE($M1170,$N1170,$T1170),Oferta!$B$2:$Q$360,12,FALSE)</f>
        <v>#N/A</v>
      </c>
      <c r="X1170" s="22">
        <v>1</v>
      </c>
      <c r="Y1170" s="23" t="e">
        <f>VLOOKUP(CONCATENATE($W1170,$X1170),Mtz_Horarios!$E$2:$H$92,2,FALSE)</f>
        <v>#N/A</v>
      </c>
      <c r="Z1170" s="23" t="e">
        <f>VLOOKUP(CONCATENATE($W1170,$X1170),Mtz_Horarios!$E$2:$H$92,3,FALSE)</f>
        <v>#N/A</v>
      </c>
      <c r="AA1170" s="24" t="e">
        <f>VLOOKUP(CONCATENATE($W1170,$X1170),Mtz_Horarios!$E$2:$H$92,4,FALSE)</f>
        <v>#N/A</v>
      </c>
      <c r="AB1170" s="20" t="e">
        <f>VLOOKUP(CONCATENATE($M1170,$N1170,$T1170),Oferta!$B$2:$Q$360,16,FALSE)</f>
        <v>#N/A</v>
      </c>
      <c r="AC1170" s="20" t="e">
        <f>VLOOKUP(CONCATENATE($M1170,$N1170,$T1170),Oferta!$B$2:$Q$360,15,FALSE)</f>
        <v>#N/A</v>
      </c>
      <c r="AI1170" s="5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12"/>
      <c r="AW1170" s="12"/>
    </row>
    <row r="1171" spans="1:49" ht="15" customHeight="1">
      <c r="A1171" s="12"/>
      <c r="B1171" s="12"/>
      <c r="C1171" s="12"/>
      <c r="D1171" s="12"/>
      <c r="E1171" s="12"/>
      <c r="F1171" s="12"/>
      <c r="G1171" s="12"/>
      <c r="H1171" s="12" t="e">
        <f t="shared" si="16"/>
        <v>#N/A</v>
      </c>
      <c r="I1171" s="12" t="e">
        <f>VLOOKUP(CONCATENATE(N1171,T1171),Simulador!$H$26:$H$33,1,FALSE)</f>
        <v>#N/A</v>
      </c>
      <c r="J1171" s="12" t="e">
        <f t="shared" si="17"/>
        <v>#N/A</v>
      </c>
      <c r="K1171" s="13" t="e">
        <f t="shared" si="18"/>
        <v>#N/A</v>
      </c>
      <c r="L1171" s="12" t="e">
        <f t="shared" si="19"/>
        <v>#N/A</v>
      </c>
      <c r="M1171" s="14" t="s">
        <v>25</v>
      </c>
      <c r="N1171" s="3" t="s">
        <v>134</v>
      </c>
      <c r="O1171" s="20" t="str">
        <f>VLOOKUP(CONCATENATE($M1171,$N1171),Curriculos!$A$2:$J$332,4,FALSE)</f>
        <v>LABORATÓRIO DE PRÁTICA III</v>
      </c>
      <c r="P1171" s="21" t="str">
        <f>VLOOKUP(CONCATENATE($M1171,$N1171),Curriculos!$A$2:$J$332,5,FALSE)</f>
        <v>OP</v>
      </c>
      <c r="Q1171" s="21" t="e">
        <f>VLOOKUP($N1171,Oferta!$D$2:$P$100,5,FALSE)</f>
        <v>#N/A</v>
      </c>
      <c r="R1171" s="21">
        <f>VLOOKUP(CONCATENATE($M1171,$N1171),Curriculos!$A$2:$J$332,8,FALSE)</f>
        <v>60</v>
      </c>
      <c r="S1171" s="5"/>
      <c r="T1171" s="22" t="s">
        <v>29</v>
      </c>
      <c r="U1171" s="21" t="str">
        <f>VLOOKUP(CONCATENATE($M1171,$N1171),Curriculos!$A$2:$J$332,10,FALSE)</f>
        <v>DCEC</v>
      </c>
      <c r="V1171" s="20" t="e">
        <f>VLOOKUP(CONCATENATE($M1171,$N1171,$T1171),Oferta!$B$2:$R$360,17,FALSE)</f>
        <v>#N/A</v>
      </c>
      <c r="W1171" s="20" t="e">
        <f>VLOOKUP(CONCATENATE($M1171,$N1171,$T1171),Oferta!$B$2:$Q$360,12,FALSE)</f>
        <v>#N/A</v>
      </c>
      <c r="X1171" s="22">
        <v>2</v>
      </c>
      <c r="Y1171" s="23" t="e">
        <f>VLOOKUP(CONCATENATE($W1171,$X1171),Mtz_Horarios!$E$2:$H$92,2,FALSE)</f>
        <v>#N/A</v>
      </c>
      <c r="Z1171" s="23" t="e">
        <f>VLOOKUP(CONCATENATE($W1171,$X1171),Mtz_Horarios!$E$2:$H$92,3,FALSE)</f>
        <v>#N/A</v>
      </c>
      <c r="AA1171" s="24" t="e">
        <f>VLOOKUP(CONCATENATE($W1171,$X1171),Mtz_Horarios!$E$2:$H$92,4,FALSE)</f>
        <v>#N/A</v>
      </c>
      <c r="AB1171" s="20" t="e">
        <f>VLOOKUP(CONCATENATE($M1171,$N1171,$T1171),Oferta!$B$2:$Q$360,16,FALSE)</f>
        <v>#N/A</v>
      </c>
      <c r="AC1171" s="20" t="e">
        <f>VLOOKUP(CONCATENATE($M1171,$N1171,$T1171),Oferta!$B$2:$Q$360,15,FALSE)</f>
        <v>#N/A</v>
      </c>
      <c r="AI1171" s="5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12"/>
      <c r="AW1171" s="12"/>
    </row>
    <row r="1172" spans="1:49" ht="15" customHeight="1">
      <c r="A1172" s="12"/>
      <c r="B1172" s="12"/>
      <c r="C1172" s="12"/>
      <c r="D1172" s="12"/>
      <c r="E1172" s="12"/>
      <c r="F1172" s="12"/>
      <c r="G1172" s="12"/>
      <c r="H1172" s="12" t="e">
        <f t="shared" si="16"/>
        <v>#N/A</v>
      </c>
      <c r="I1172" s="12" t="e">
        <f>VLOOKUP(CONCATENATE(N1172,T1172),Simulador!$H$26:$H$33,1,FALSE)</f>
        <v>#N/A</v>
      </c>
      <c r="J1172" s="12" t="e">
        <f t="shared" si="17"/>
        <v>#N/A</v>
      </c>
      <c r="K1172" s="13" t="e">
        <f t="shared" si="18"/>
        <v>#N/A</v>
      </c>
      <c r="L1172" s="12" t="e">
        <f t="shared" si="19"/>
        <v>#N/A</v>
      </c>
      <c r="M1172" s="14" t="s">
        <v>25</v>
      </c>
      <c r="N1172" s="3" t="s">
        <v>134</v>
      </c>
      <c r="O1172" s="20" t="str">
        <f>VLOOKUP(CONCATENATE($M1172,$N1172),Curriculos!$A$2:$J$332,4,FALSE)</f>
        <v>LABORATÓRIO DE PRÁTICA III</v>
      </c>
      <c r="P1172" s="21" t="str">
        <f>VLOOKUP(CONCATENATE($M1172,$N1172),Curriculos!$A$2:$J$332,5,FALSE)</f>
        <v>OP</v>
      </c>
      <c r="Q1172" s="21" t="e">
        <f>VLOOKUP($N1172,Oferta!$D$2:$P$100,5,FALSE)</f>
        <v>#N/A</v>
      </c>
      <c r="R1172" s="21">
        <f>VLOOKUP(CONCATENATE($M1172,$N1172),Curriculos!$A$2:$J$332,8,FALSE)</f>
        <v>60</v>
      </c>
      <c r="S1172" s="5"/>
      <c r="T1172" s="22" t="s">
        <v>29</v>
      </c>
      <c r="U1172" s="21" t="str">
        <f>VLOOKUP(CONCATENATE($M1172,$N1172),Curriculos!$A$2:$J$332,10,FALSE)</f>
        <v>DCEC</v>
      </c>
      <c r="V1172" s="20" t="e">
        <f>VLOOKUP(CONCATENATE($M1172,$N1172,$T1172),Oferta!$B$2:$R$360,17,FALSE)</f>
        <v>#N/A</v>
      </c>
      <c r="W1172" s="20" t="e">
        <f>VLOOKUP(CONCATENATE($M1172,$N1172,$T1172),Oferta!$B$2:$Q$360,12,FALSE)</f>
        <v>#N/A</v>
      </c>
      <c r="X1172" s="22">
        <v>3</v>
      </c>
      <c r="Y1172" s="23" t="e">
        <f>VLOOKUP(CONCATENATE($W1172,$X1172),Mtz_Horarios!$E$2:$H$92,2,FALSE)</f>
        <v>#N/A</v>
      </c>
      <c r="Z1172" s="23" t="e">
        <f>VLOOKUP(CONCATENATE($W1172,$X1172),Mtz_Horarios!$E$2:$H$92,3,FALSE)</f>
        <v>#N/A</v>
      </c>
      <c r="AA1172" s="24" t="e">
        <f>VLOOKUP(CONCATENATE($W1172,$X1172),Mtz_Horarios!$E$2:$H$92,4,FALSE)</f>
        <v>#N/A</v>
      </c>
      <c r="AB1172" s="20" t="e">
        <f>VLOOKUP(CONCATENATE($M1172,$N1172,$T1172),Oferta!$B$2:$Q$360,16,FALSE)</f>
        <v>#N/A</v>
      </c>
      <c r="AC1172" s="20" t="e">
        <f>VLOOKUP(CONCATENATE($M1172,$N1172,$T1172),Oferta!$B$2:$Q$360,15,FALSE)</f>
        <v>#N/A</v>
      </c>
      <c r="AI1172" s="5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12"/>
      <c r="AW1172" s="12"/>
    </row>
    <row r="1173" spans="1:49" ht="15" customHeight="1">
      <c r="A1173" s="12"/>
      <c r="B1173" s="12"/>
      <c r="C1173" s="12"/>
      <c r="D1173" s="12"/>
      <c r="E1173" s="12"/>
      <c r="F1173" s="12"/>
      <c r="G1173" s="12"/>
      <c r="H1173" s="12" t="e">
        <f t="shared" si="16"/>
        <v>#N/A</v>
      </c>
      <c r="I1173" s="12" t="e">
        <f>VLOOKUP(CONCATENATE(N1173,T1173),Simulador!$H$26:$H$33,1,FALSE)</f>
        <v>#N/A</v>
      </c>
      <c r="J1173" s="12" t="e">
        <f t="shared" si="17"/>
        <v>#N/A</v>
      </c>
      <c r="K1173" s="13" t="e">
        <f t="shared" si="18"/>
        <v>#N/A</v>
      </c>
      <c r="L1173" s="12" t="e">
        <f t="shared" si="19"/>
        <v>#N/A</v>
      </c>
      <c r="M1173" s="14" t="s">
        <v>25</v>
      </c>
      <c r="N1173" s="3" t="s">
        <v>134</v>
      </c>
      <c r="O1173" s="20" t="str">
        <f>VLOOKUP(CONCATENATE($M1173,$N1173),Curriculos!$A$2:$J$332,4,FALSE)</f>
        <v>LABORATÓRIO DE PRÁTICA III</v>
      </c>
      <c r="P1173" s="21" t="str">
        <f>VLOOKUP(CONCATENATE($M1173,$N1173),Curriculos!$A$2:$J$332,5,FALSE)</f>
        <v>OP</v>
      </c>
      <c r="Q1173" s="21" t="e">
        <f>VLOOKUP($N1173,Oferta!$D$2:$P$100,5,FALSE)</f>
        <v>#N/A</v>
      </c>
      <c r="R1173" s="21">
        <f>VLOOKUP(CONCATENATE($M1173,$N1173),Curriculos!$A$2:$J$332,8,FALSE)</f>
        <v>60</v>
      </c>
      <c r="S1173" s="5"/>
      <c r="T1173" s="22" t="s">
        <v>29</v>
      </c>
      <c r="U1173" s="21" t="str">
        <f>VLOOKUP(CONCATENATE($M1173,$N1173),Curriculos!$A$2:$J$332,10,FALSE)</f>
        <v>DCEC</v>
      </c>
      <c r="V1173" s="20" t="e">
        <f>VLOOKUP(CONCATENATE($M1173,$N1173,$T1173),Oferta!$B$2:$R$360,17,FALSE)</f>
        <v>#N/A</v>
      </c>
      <c r="W1173" s="20" t="e">
        <f>VLOOKUP(CONCATENATE($M1173,$N1173,$T1173),Oferta!$B$2:$Q$360,12,FALSE)</f>
        <v>#N/A</v>
      </c>
      <c r="X1173" s="22">
        <v>4</v>
      </c>
      <c r="Y1173" s="23" t="e">
        <f>VLOOKUP(CONCATENATE($W1173,$X1173),Mtz_Horarios!$E$2:$H$92,2,FALSE)</f>
        <v>#N/A</v>
      </c>
      <c r="Z1173" s="23" t="e">
        <f>VLOOKUP(CONCATENATE($W1173,$X1173),Mtz_Horarios!$E$2:$H$92,3,FALSE)</f>
        <v>#N/A</v>
      </c>
      <c r="AA1173" s="24" t="e">
        <f>VLOOKUP(CONCATENATE($W1173,$X1173),Mtz_Horarios!$E$2:$H$92,4,FALSE)</f>
        <v>#N/A</v>
      </c>
      <c r="AB1173" s="20" t="e">
        <f>VLOOKUP(CONCATENATE($M1173,$N1173,$T1173),Oferta!$B$2:$Q$360,16,FALSE)</f>
        <v>#N/A</v>
      </c>
      <c r="AC1173" s="20" t="e">
        <f>VLOOKUP(CONCATENATE($M1173,$N1173,$T1173),Oferta!$B$2:$Q$360,15,FALSE)</f>
        <v>#N/A</v>
      </c>
      <c r="AI1173" s="5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12"/>
      <c r="AW1173" s="12"/>
    </row>
    <row r="1174" spans="1:49" ht="15" customHeight="1">
      <c r="A1174" s="12"/>
      <c r="B1174" s="12"/>
      <c r="C1174" s="12"/>
      <c r="D1174" s="12"/>
      <c r="E1174" s="12"/>
      <c r="F1174" s="12"/>
      <c r="G1174" s="12"/>
      <c r="H1174" s="12" t="e">
        <f t="shared" si="16"/>
        <v>#N/A</v>
      </c>
      <c r="I1174" s="12" t="e">
        <f>VLOOKUP(CONCATENATE(N1174,T1174),Simulador!$H$26:$H$33,1,FALSE)</f>
        <v>#N/A</v>
      </c>
      <c r="J1174" s="12" t="e">
        <f t="shared" si="17"/>
        <v>#N/A</v>
      </c>
      <c r="K1174" s="13" t="e">
        <f t="shared" si="18"/>
        <v>#N/A</v>
      </c>
      <c r="L1174" s="12" t="e">
        <f t="shared" si="19"/>
        <v>#N/A</v>
      </c>
      <c r="M1174" s="14" t="s">
        <v>22</v>
      </c>
      <c r="N1174" s="3" t="s">
        <v>134</v>
      </c>
      <c r="O1174" s="20" t="str">
        <f>VLOOKUP(CONCATENATE($M1174,$N1174),Curriculos!$A$2:$J$332,4,FALSE)</f>
        <v>LABORATÓRIO DE PRÁTICA III</v>
      </c>
      <c r="P1174" s="21" t="str">
        <f>VLOOKUP(CONCATENATE($M1174,$N1174),Curriculos!$A$2:$J$332,5,FALSE)</f>
        <v>OP</v>
      </c>
      <c r="Q1174" s="21" t="e">
        <f>VLOOKUP($N1174,Oferta!$D$2:$P$100,5,FALSE)</f>
        <v>#N/A</v>
      </c>
      <c r="R1174" s="21">
        <f>VLOOKUP(CONCATENATE($M1174,$N1174),Curriculos!$A$2:$J$332,8,FALSE)</f>
        <v>60</v>
      </c>
      <c r="S1174" s="5"/>
      <c r="T1174" s="22" t="s">
        <v>24</v>
      </c>
      <c r="U1174" s="21" t="str">
        <f>VLOOKUP(CONCATENATE($M1174,$N1174),Curriculos!$A$2:$J$332,10,FALSE)</f>
        <v>DCEC</v>
      </c>
      <c r="V1174" s="20" t="e">
        <f>VLOOKUP(CONCATENATE($M1174,$N1174,$T1174),Oferta!$B$2:$R$360,17,FALSE)</f>
        <v>#N/A</v>
      </c>
      <c r="W1174" s="20" t="e">
        <f>VLOOKUP(CONCATENATE($M1174,$N1174,$T1174),Oferta!$B$2:$Q$360,12,FALSE)</f>
        <v>#N/A</v>
      </c>
      <c r="X1174" s="22">
        <v>1</v>
      </c>
      <c r="Y1174" s="23" t="e">
        <f>VLOOKUP(CONCATENATE($W1174,$X1174),Mtz_Horarios!$E$2:$H$92,2,FALSE)</f>
        <v>#N/A</v>
      </c>
      <c r="Z1174" s="23" t="e">
        <f>VLOOKUP(CONCATENATE($W1174,$X1174),Mtz_Horarios!$E$2:$H$92,3,FALSE)</f>
        <v>#N/A</v>
      </c>
      <c r="AA1174" s="24" t="e">
        <f>VLOOKUP(CONCATENATE($W1174,$X1174),Mtz_Horarios!$E$2:$H$92,4,FALSE)</f>
        <v>#N/A</v>
      </c>
      <c r="AB1174" s="20" t="e">
        <f>VLOOKUP(CONCATENATE($M1174,$N1174,$T1174),Oferta!$B$2:$Q$360,16,FALSE)</f>
        <v>#N/A</v>
      </c>
      <c r="AC1174" s="20" t="e">
        <f>VLOOKUP(CONCATENATE($M1174,$N1174,$T1174),Oferta!$B$2:$Q$360,15,FALSE)</f>
        <v>#N/A</v>
      </c>
      <c r="AI1174" s="5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12"/>
      <c r="AW1174" s="12"/>
    </row>
    <row r="1175" spans="1:49" ht="15" customHeight="1">
      <c r="A1175" s="12"/>
      <c r="B1175" s="12"/>
      <c r="C1175" s="12"/>
      <c r="D1175" s="12"/>
      <c r="E1175" s="12"/>
      <c r="F1175" s="12"/>
      <c r="G1175" s="12"/>
      <c r="H1175" s="12" t="e">
        <f t="shared" si="16"/>
        <v>#N/A</v>
      </c>
      <c r="I1175" s="12" t="e">
        <f>VLOOKUP(CONCATENATE(N1175,T1175),Simulador!$H$26:$H$33,1,FALSE)</f>
        <v>#N/A</v>
      </c>
      <c r="J1175" s="12" t="e">
        <f t="shared" si="17"/>
        <v>#N/A</v>
      </c>
      <c r="K1175" s="13" t="e">
        <f t="shared" si="18"/>
        <v>#N/A</v>
      </c>
      <c r="L1175" s="12" t="e">
        <f t="shared" si="19"/>
        <v>#N/A</v>
      </c>
      <c r="M1175" s="14" t="s">
        <v>22</v>
      </c>
      <c r="N1175" s="3" t="s">
        <v>134</v>
      </c>
      <c r="O1175" s="20" t="str">
        <f>VLOOKUP(CONCATENATE($M1175,$N1175),Curriculos!$A$2:$J$332,4,FALSE)</f>
        <v>LABORATÓRIO DE PRÁTICA III</v>
      </c>
      <c r="P1175" s="21" t="str">
        <f>VLOOKUP(CONCATENATE($M1175,$N1175),Curriculos!$A$2:$J$332,5,FALSE)</f>
        <v>OP</v>
      </c>
      <c r="Q1175" s="21" t="e">
        <f>VLOOKUP($N1175,Oferta!$D$2:$P$100,5,FALSE)</f>
        <v>#N/A</v>
      </c>
      <c r="R1175" s="21">
        <f>VLOOKUP(CONCATENATE($M1175,$N1175),Curriculos!$A$2:$J$332,8,FALSE)</f>
        <v>60</v>
      </c>
      <c r="S1175" s="5"/>
      <c r="T1175" s="22" t="s">
        <v>24</v>
      </c>
      <c r="U1175" s="21" t="str">
        <f>VLOOKUP(CONCATENATE($M1175,$N1175),Curriculos!$A$2:$J$332,10,FALSE)</f>
        <v>DCEC</v>
      </c>
      <c r="V1175" s="20" t="e">
        <f>VLOOKUP(CONCATENATE($M1175,$N1175,$T1175),Oferta!$B$2:$R$360,17,FALSE)</f>
        <v>#N/A</v>
      </c>
      <c r="W1175" s="20" t="e">
        <f>VLOOKUP(CONCATENATE($M1175,$N1175,$T1175),Oferta!$B$2:$Q$360,12,FALSE)</f>
        <v>#N/A</v>
      </c>
      <c r="X1175" s="22">
        <v>2</v>
      </c>
      <c r="Y1175" s="23" t="e">
        <f>VLOOKUP(CONCATENATE($W1175,$X1175),Mtz_Horarios!$E$2:$H$92,2,FALSE)</f>
        <v>#N/A</v>
      </c>
      <c r="Z1175" s="23" t="e">
        <f>VLOOKUP(CONCATENATE($W1175,$X1175),Mtz_Horarios!$E$2:$H$92,3,FALSE)</f>
        <v>#N/A</v>
      </c>
      <c r="AA1175" s="24" t="e">
        <f>VLOOKUP(CONCATENATE($W1175,$X1175),Mtz_Horarios!$E$2:$H$92,4,FALSE)</f>
        <v>#N/A</v>
      </c>
      <c r="AB1175" s="20" t="e">
        <f>VLOOKUP(CONCATENATE($M1175,$N1175,$T1175),Oferta!$B$2:$Q$360,16,FALSE)</f>
        <v>#N/A</v>
      </c>
      <c r="AC1175" s="20" t="e">
        <f>VLOOKUP(CONCATENATE($M1175,$N1175,$T1175),Oferta!$B$2:$Q$360,15,FALSE)</f>
        <v>#N/A</v>
      </c>
      <c r="AI1175" s="5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12"/>
      <c r="AW1175" s="12"/>
    </row>
    <row r="1176" spans="1:49" ht="15" customHeight="1">
      <c r="A1176" s="12"/>
      <c r="B1176" s="12"/>
      <c r="C1176" s="12"/>
      <c r="D1176" s="12"/>
      <c r="E1176" s="12"/>
      <c r="F1176" s="12"/>
      <c r="G1176" s="12"/>
      <c r="H1176" s="12" t="e">
        <f t="shared" si="16"/>
        <v>#N/A</v>
      </c>
      <c r="I1176" s="12" t="e">
        <f>VLOOKUP(CONCATENATE(N1176,T1176),Simulador!$H$26:$H$33,1,FALSE)</f>
        <v>#N/A</v>
      </c>
      <c r="J1176" s="12" t="e">
        <f t="shared" si="17"/>
        <v>#N/A</v>
      </c>
      <c r="K1176" s="13" t="e">
        <f t="shared" si="18"/>
        <v>#N/A</v>
      </c>
      <c r="L1176" s="12" t="e">
        <f t="shared" si="19"/>
        <v>#N/A</v>
      </c>
      <c r="M1176" s="14" t="s">
        <v>22</v>
      </c>
      <c r="N1176" s="3" t="s">
        <v>134</v>
      </c>
      <c r="O1176" s="20" t="str">
        <f>VLOOKUP(CONCATENATE($M1176,$N1176),Curriculos!$A$2:$J$332,4,FALSE)</f>
        <v>LABORATÓRIO DE PRÁTICA III</v>
      </c>
      <c r="P1176" s="21" t="str">
        <f>VLOOKUP(CONCATENATE($M1176,$N1176),Curriculos!$A$2:$J$332,5,FALSE)</f>
        <v>OP</v>
      </c>
      <c r="Q1176" s="21" t="e">
        <f>VLOOKUP($N1176,Oferta!$D$2:$P$100,5,FALSE)</f>
        <v>#N/A</v>
      </c>
      <c r="R1176" s="21">
        <f>VLOOKUP(CONCATENATE($M1176,$N1176),Curriculos!$A$2:$J$332,8,FALSE)</f>
        <v>60</v>
      </c>
      <c r="S1176" s="5"/>
      <c r="T1176" s="22" t="s">
        <v>24</v>
      </c>
      <c r="U1176" s="21" t="str">
        <f>VLOOKUP(CONCATENATE($M1176,$N1176),Curriculos!$A$2:$J$332,10,FALSE)</f>
        <v>DCEC</v>
      </c>
      <c r="V1176" s="20" t="e">
        <f>VLOOKUP(CONCATENATE($M1176,$N1176,$T1176),Oferta!$B$2:$R$360,17,FALSE)</f>
        <v>#N/A</v>
      </c>
      <c r="W1176" s="20" t="e">
        <f>VLOOKUP(CONCATENATE($M1176,$N1176,$T1176),Oferta!$B$2:$Q$360,12,FALSE)</f>
        <v>#N/A</v>
      </c>
      <c r="X1176" s="22">
        <v>3</v>
      </c>
      <c r="Y1176" s="23" t="e">
        <f>VLOOKUP(CONCATENATE($W1176,$X1176),Mtz_Horarios!$E$2:$H$92,2,FALSE)</f>
        <v>#N/A</v>
      </c>
      <c r="Z1176" s="23" t="e">
        <f>VLOOKUP(CONCATENATE($W1176,$X1176),Mtz_Horarios!$E$2:$H$92,3,FALSE)</f>
        <v>#N/A</v>
      </c>
      <c r="AA1176" s="24" t="e">
        <f>VLOOKUP(CONCATENATE($W1176,$X1176),Mtz_Horarios!$E$2:$H$92,4,FALSE)</f>
        <v>#N/A</v>
      </c>
      <c r="AB1176" s="20" t="e">
        <f>VLOOKUP(CONCATENATE($M1176,$N1176,$T1176),Oferta!$B$2:$Q$360,16,FALSE)</f>
        <v>#N/A</v>
      </c>
      <c r="AC1176" s="20" t="e">
        <f>VLOOKUP(CONCATENATE($M1176,$N1176,$T1176),Oferta!$B$2:$Q$360,15,FALSE)</f>
        <v>#N/A</v>
      </c>
      <c r="AI1176" s="5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12"/>
      <c r="AW1176" s="12"/>
    </row>
    <row r="1177" spans="1:49" ht="15" customHeight="1">
      <c r="A1177" s="12"/>
      <c r="B1177" s="12"/>
      <c r="C1177" s="12"/>
      <c r="D1177" s="12"/>
      <c r="E1177" s="12"/>
      <c r="F1177" s="12"/>
      <c r="G1177" s="12"/>
      <c r="H1177" s="12" t="e">
        <f t="shared" si="16"/>
        <v>#N/A</v>
      </c>
      <c r="I1177" s="12" t="e">
        <f>VLOOKUP(CONCATENATE(N1177,T1177),Simulador!$H$26:$H$33,1,FALSE)</f>
        <v>#N/A</v>
      </c>
      <c r="J1177" s="12" t="e">
        <f t="shared" si="17"/>
        <v>#N/A</v>
      </c>
      <c r="K1177" s="13" t="e">
        <f t="shared" si="18"/>
        <v>#N/A</v>
      </c>
      <c r="L1177" s="12" t="e">
        <f t="shared" si="19"/>
        <v>#N/A</v>
      </c>
      <c r="M1177" s="14" t="s">
        <v>22</v>
      </c>
      <c r="N1177" s="3" t="s">
        <v>134</v>
      </c>
      <c r="O1177" s="20" t="str">
        <f>VLOOKUP(CONCATENATE($M1177,$N1177),Curriculos!$A$2:$J$332,4,FALSE)</f>
        <v>LABORATÓRIO DE PRÁTICA III</v>
      </c>
      <c r="P1177" s="21" t="str">
        <f>VLOOKUP(CONCATENATE($M1177,$N1177),Curriculos!$A$2:$J$332,5,FALSE)</f>
        <v>OP</v>
      </c>
      <c r="Q1177" s="21" t="e">
        <f>VLOOKUP($N1177,Oferta!$D$2:$P$100,5,FALSE)</f>
        <v>#N/A</v>
      </c>
      <c r="R1177" s="21">
        <f>VLOOKUP(CONCATENATE($M1177,$N1177),Curriculos!$A$2:$J$332,8,FALSE)</f>
        <v>60</v>
      </c>
      <c r="S1177" s="5"/>
      <c r="T1177" s="22" t="s">
        <v>24</v>
      </c>
      <c r="U1177" s="21" t="str">
        <f>VLOOKUP(CONCATENATE($M1177,$N1177),Curriculos!$A$2:$J$332,10,FALSE)</f>
        <v>DCEC</v>
      </c>
      <c r="V1177" s="20" t="e">
        <f>VLOOKUP(CONCATENATE($M1177,$N1177,$T1177),Oferta!$B$2:$R$360,17,FALSE)</f>
        <v>#N/A</v>
      </c>
      <c r="W1177" s="20" t="e">
        <f>VLOOKUP(CONCATENATE($M1177,$N1177,$T1177),Oferta!$B$2:$Q$360,12,FALSE)</f>
        <v>#N/A</v>
      </c>
      <c r="X1177" s="22">
        <v>4</v>
      </c>
      <c r="Y1177" s="23" t="e">
        <f>VLOOKUP(CONCATENATE($W1177,$X1177),Mtz_Horarios!$E$2:$H$92,2,FALSE)</f>
        <v>#N/A</v>
      </c>
      <c r="Z1177" s="23" t="e">
        <f>VLOOKUP(CONCATENATE($W1177,$X1177),Mtz_Horarios!$E$2:$H$92,3,FALSE)</f>
        <v>#N/A</v>
      </c>
      <c r="AA1177" s="24" t="e">
        <f>VLOOKUP(CONCATENATE($W1177,$X1177),Mtz_Horarios!$E$2:$H$92,4,FALSE)</f>
        <v>#N/A</v>
      </c>
      <c r="AB1177" s="20" t="e">
        <f>VLOOKUP(CONCATENATE($M1177,$N1177,$T1177),Oferta!$B$2:$Q$360,16,FALSE)</f>
        <v>#N/A</v>
      </c>
      <c r="AC1177" s="20" t="e">
        <f>VLOOKUP(CONCATENATE($M1177,$N1177,$T1177),Oferta!$B$2:$Q$360,15,FALSE)</f>
        <v>#N/A</v>
      </c>
      <c r="AI1177" s="5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12"/>
      <c r="AW1177" s="12"/>
    </row>
    <row r="1178" spans="1:49" ht="15" customHeight="1">
      <c r="A1178" s="12"/>
      <c r="B1178" s="12"/>
      <c r="C1178" s="12"/>
      <c r="D1178" s="12"/>
      <c r="E1178" s="12"/>
      <c r="F1178" s="12"/>
      <c r="G1178" s="12"/>
      <c r="H1178" s="12" t="e">
        <f t="shared" si="16"/>
        <v>#N/A</v>
      </c>
      <c r="I1178" s="12" t="e">
        <f>VLOOKUP(CONCATENATE(N1178,T1178),Simulador!$H$26:$H$33,1,FALSE)</f>
        <v>#N/A</v>
      </c>
      <c r="J1178" s="12" t="e">
        <f t="shared" si="17"/>
        <v>#N/A</v>
      </c>
      <c r="K1178" s="13" t="e">
        <f t="shared" si="18"/>
        <v>#N/A</v>
      </c>
      <c r="L1178" s="12" t="e">
        <f t="shared" si="19"/>
        <v>#N/A</v>
      </c>
      <c r="M1178" s="14" t="s">
        <v>25</v>
      </c>
      <c r="N1178" s="3" t="s">
        <v>135</v>
      </c>
      <c r="O1178" s="20" t="str">
        <f>VLOOKUP(CONCATENATE($M1178,$N1178),Curriculos!$A$2:$J$332,4,FALSE)</f>
        <v>LABORATÓRIO DE PRÁTICA IV</v>
      </c>
      <c r="P1178" s="21" t="str">
        <f>VLOOKUP(CONCATENATE($M1178,$N1178),Curriculos!$A$2:$J$332,5,FALSE)</f>
        <v>OP</v>
      </c>
      <c r="Q1178" s="21" t="e">
        <f>VLOOKUP($N1178,Oferta!$D$2:$P$100,5,FALSE)</f>
        <v>#N/A</v>
      </c>
      <c r="R1178" s="21">
        <f>VLOOKUP(CONCATENATE($M1178,$N1178),Curriculos!$A$2:$J$332,8,FALSE)</f>
        <v>60</v>
      </c>
      <c r="S1178" s="5"/>
      <c r="T1178" s="22" t="s">
        <v>29</v>
      </c>
      <c r="U1178" s="21" t="str">
        <f>VLOOKUP(CONCATENATE($M1178,$N1178),Curriculos!$A$2:$J$332,10,FALSE)</f>
        <v>DCEC</v>
      </c>
      <c r="V1178" s="20" t="e">
        <f>VLOOKUP(CONCATENATE($M1178,$N1178,$T1178),Oferta!$B$2:$R$360,17,FALSE)</f>
        <v>#N/A</v>
      </c>
      <c r="W1178" s="20" t="e">
        <f>VLOOKUP(CONCATENATE($M1178,$N1178,$T1178),Oferta!$B$2:$Q$360,12,FALSE)</f>
        <v>#N/A</v>
      </c>
      <c r="X1178" s="22">
        <v>1</v>
      </c>
      <c r="Y1178" s="23" t="e">
        <f>VLOOKUP(CONCATENATE($W1178,$X1178),Mtz_Horarios!$E$2:$H$92,2,FALSE)</f>
        <v>#N/A</v>
      </c>
      <c r="Z1178" s="23" t="e">
        <f>VLOOKUP(CONCATENATE($W1178,$X1178),Mtz_Horarios!$E$2:$H$92,3,FALSE)</f>
        <v>#N/A</v>
      </c>
      <c r="AA1178" s="24" t="e">
        <f>VLOOKUP(CONCATENATE($W1178,$X1178),Mtz_Horarios!$E$2:$H$92,4,FALSE)</f>
        <v>#N/A</v>
      </c>
      <c r="AB1178" s="20" t="e">
        <f>VLOOKUP(CONCATENATE($M1178,$N1178,$T1178),Oferta!$B$2:$Q$360,16,FALSE)</f>
        <v>#N/A</v>
      </c>
      <c r="AC1178" s="20" t="e">
        <f>VLOOKUP(CONCATENATE($M1178,$N1178,$T1178),Oferta!$B$2:$Q$360,15,FALSE)</f>
        <v>#N/A</v>
      </c>
      <c r="AI1178" s="5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12"/>
      <c r="AW1178" s="12"/>
    </row>
    <row r="1179" spans="1:49" ht="15" customHeight="1">
      <c r="A1179" s="12"/>
      <c r="B1179" s="12"/>
      <c r="C1179" s="12"/>
      <c r="D1179" s="12"/>
      <c r="E1179" s="12"/>
      <c r="F1179" s="12"/>
      <c r="G1179" s="12"/>
      <c r="H1179" s="12" t="e">
        <f t="shared" si="16"/>
        <v>#N/A</v>
      </c>
      <c r="I1179" s="12" t="e">
        <f>VLOOKUP(CONCATENATE(N1179,T1179),Simulador!$H$26:$H$33,1,FALSE)</f>
        <v>#N/A</v>
      </c>
      <c r="J1179" s="12" t="e">
        <f t="shared" si="17"/>
        <v>#N/A</v>
      </c>
      <c r="K1179" s="13" t="e">
        <f t="shared" si="18"/>
        <v>#N/A</v>
      </c>
      <c r="L1179" s="12" t="e">
        <f t="shared" si="19"/>
        <v>#N/A</v>
      </c>
      <c r="M1179" s="14" t="s">
        <v>25</v>
      </c>
      <c r="N1179" s="3" t="s">
        <v>135</v>
      </c>
      <c r="O1179" s="20" t="str">
        <f>VLOOKUP(CONCATENATE($M1179,$N1179),Curriculos!$A$2:$J$332,4,FALSE)</f>
        <v>LABORATÓRIO DE PRÁTICA IV</v>
      </c>
      <c r="P1179" s="21" t="str">
        <f>VLOOKUP(CONCATENATE($M1179,$N1179),Curriculos!$A$2:$J$332,5,FALSE)</f>
        <v>OP</v>
      </c>
      <c r="Q1179" s="21" t="e">
        <f>VLOOKUP($N1179,Oferta!$D$2:$P$100,5,FALSE)</f>
        <v>#N/A</v>
      </c>
      <c r="R1179" s="21">
        <f>VLOOKUP(CONCATENATE($M1179,$N1179),Curriculos!$A$2:$J$332,8,FALSE)</f>
        <v>60</v>
      </c>
      <c r="S1179" s="5"/>
      <c r="T1179" s="22" t="s">
        <v>29</v>
      </c>
      <c r="U1179" s="21" t="str">
        <f>VLOOKUP(CONCATENATE($M1179,$N1179),Curriculos!$A$2:$J$332,10,FALSE)</f>
        <v>DCEC</v>
      </c>
      <c r="V1179" s="20" t="e">
        <f>VLOOKUP(CONCATENATE($M1179,$N1179,$T1179),Oferta!$B$2:$R$360,17,FALSE)</f>
        <v>#N/A</v>
      </c>
      <c r="W1179" s="20" t="e">
        <f>VLOOKUP(CONCATENATE($M1179,$N1179,$T1179),Oferta!$B$2:$Q$360,12,FALSE)</f>
        <v>#N/A</v>
      </c>
      <c r="X1179" s="22">
        <v>2</v>
      </c>
      <c r="Y1179" s="23" t="e">
        <f>VLOOKUP(CONCATENATE($W1179,$X1179),Mtz_Horarios!$E$2:$H$92,2,FALSE)</f>
        <v>#N/A</v>
      </c>
      <c r="Z1179" s="23" t="e">
        <f>VLOOKUP(CONCATENATE($W1179,$X1179),Mtz_Horarios!$E$2:$H$92,3,FALSE)</f>
        <v>#N/A</v>
      </c>
      <c r="AA1179" s="24" t="e">
        <f>VLOOKUP(CONCATENATE($W1179,$X1179),Mtz_Horarios!$E$2:$H$92,4,FALSE)</f>
        <v>#N/A</v>
      </c>
      <c r="AB1179" s="20" t="e">
        <f>VLOOKUP(CONCATENATE($M1179,$N1179,$T1179),Oferta!$B$2:$Q$360,16,FALSE)</f>
        <v>#N/A</v>
      </c>
      <c r="AC1179" s="20" t="e">
        <f>VLOOKUP(CONCATENATE($M1179,$N1179,$T1179),Oferta!$B$2:$Q$360,15,FALSE)</f>
        <v>#N/A</v>
      </c>
      <c r="AI1179" s="5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12"/>
      <c r="AW1179" s="12"/>
    </row>
    <row r="1180" spans="1:49" ht="15" customHeight="1">
      <c r="A1180" s="12"/>
      <c r="B1180" s="12"/>
      <c r="C1180" s="12"/>
      <c r="D1180" s="12"/>
      <c r="E1180" s="12"/>
      <c r="F1180" s="12"/>
      <c r="G1180" s="12"/>
      <c r="H1180" s="12" t="e">
        <f t="shared" si="16"/>
        <v>#N/A</v>
      </c>
      <c r="I1180" s="12" t="e">
        <f>VLOOKUP(CONCATENATE(N1180,T1180),Simulador!$H$26:$H$33,1,FALSE)</f>
        <v>#N/A</v>
      </c>
      <c r="J1180" s="12" t="e">
        <f t="shared" si="17"/>
        <v>#N/A</v>
      </c>
      <c r="K1180" s="13" t="e">
        <f t="shared" si="18"/>
        <v>#N/A</v>
      </c>
      <c r="L1180" s="12" t="e">
        <f t="shared" si="19"/>
        <v>#N/A</v>
      </c>
      <c r="M1180" s="14" t="s">
        <v>25</v>
      </c>
      <c r="N1180" s="3" t="s">
        <v>135</v>
      </c>
      <c r="O1180" s="20" t="str">
        <f>VLOOKUP(CONCATENATE($M1180,$N1180),Curriculos!$A$2:$J$332,4,FALSE)</f>
        <v>LABORATÓRIO DE PRÁTICA IV</v>
      </c>
      <c r="P1180" s="21" t="str">
        <f>VLOOKUP(CONCATENATE($M1180,$N1180),Curriculos!$A$2:$J$332,5,FALSE)</f>
        <v>OP</v>
      </c>
      <c r="Q1180" s="21" t="e">
        <f>VLOOKUP($N1180,Oferta!$D$2:$P$100,5,FALSE)</f>
        <v>#N/A</v>
      </c>
      <c r="R1180" s="21">
        <f>VLOOKUP(CONCATENATE($M1180,$N1180),Curriculos!$A$2:$J$332,8,FALSE)</f>
        <v>60</v>
      </c>
      <c r="S1180" s="5"/>
      <c r="T1180" s="22" t="s">
        <v>29</v>
      </c>
      <c r="U1180" s="21" t="str">
        <f>VLOOKUP(CONCATENATE($M1180,$N1180),Curriculos!$A$2:$J$332,10,FALSE)</f>
        <v>DCEC</v>
      </c>
      <c r="V1180" s="20" t="e">
        <f>VLOOKUP(CONCATENATE($M1180,$N1180,$T1180),Oferta!$B$2:$R$360,17,FALSE)</f>
        <v>#N/A</v>
      </c>
      <c r="W1180" s="20" t="e">
        <f>VLOOKUP(CONCATENATE($M1180,$N1180,$T1180),Oferta!$B$2:$Q$360,12,FALSE)</f>
        <v>#N/A</v>
      </c>
      <c r="X1180" s="22">
        <v>3</v>
      </c>
      <c r="Y1180" s="23" t="e">
        <f>VLOOKUP(CONCATENATE($W1180,$X1180),Mtz_Horarios!$E$2:$H$92,2,FALSE)</f>
        <v>#N/A</v>
      </c>
      <c r="Z1180" s="23" t="e">
        <f>VLOOKUP(CONCATENATE($W1180,$X1180),Mtz_Horarios!$E$2:$H$92,3,FALSE)</f>
        <v>#N/A</v>
      </c>
      <c r="AA1180" s="24" t="e">
        <f>VLOOKUP(CONCATENATE($W1180,$X1180),Mtz_Horarios!$E$2:$H$92,4,FALSE)</f>
        <v>#N/A</v>
      </c>
      <c r="AB1180" s="20" t="e">
        <f>VLOOKUP(CONCATENATE($M1180,$N1180,$T1180),Oferta!$B$2:$Q$360,16,FALSE)</f>
        <v>#N/A</v>
      </c>
      <c r="AC1180" s="20" t="e">
        <f>VLOOKUP(CONCATENATE($M1180,$N1180,$T1180),Oferta!$B$2:$Q$360,15,FALSE)</f>
        <v>#N/A</v>
      </c>
      <c r="AI1180" s="5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12"/>
      <c r="AW1180" s="12"/>
    </row>
    <row r="1181" spans="1:49" ht="15" customHeight="1">
      <c r="A1181" s="12"/>
      <c r="B1181" s="12"/>
      <c r="C1181" s="12"/>
      <c r="D1181" s="12"/>
      <c r="E1181" s="12"/>
      <c r="F1181" s="12"/>
      <c r="G1181" s="12"/>
      <c r="H1181" s="12" t="e">
        <f t="shared" si="16"/>
        <v>#N/A</v>
      </c>
      <c r="I1181" s="12" t="e">
        <f>VLOOKUP(CONCATENATE(N1181,T1181),Simulador!$H$26:$H$33,1,FALSE)</f>
        <v>#N/A</v>
      </c>
      <c r="J1181" s="12" t="e">
        <f t="shared" si="17"/>
        <v>#N/A</v>
      </c>
      <c r="K1181" s="13" t="e">
        <f t="shared" si="18"/>
        <v>#N/A</v>
      </c>
      <c r="L1181" s="12" t="e">
        <f t="shared" si="19"/>
        <v>#N/A</v>
      </c>
      <c r="M1181" s="14" t="s">
        <v>25</v>
      </c>
      <c r="N1181" s="3" t="s">
        <v>135</v>
      </c>
      <c r="O1181" s="20" t="str">
        <f>VLOOKUP(CONCATENATE($M1181,$N1181),Curriculos!$A$2:$J$332,4,FALSE)</f>
        <v>LABORATÓRIO DE PRÁTICA IV</v>
      </c>
      <c r="P1181" s="21" t="str">
        <f>VLOOKUP(CONCATENATE($M1181,$N1181),Curriculos!$A$2:$J$332,5,FALSE)</f>
        <v>OP</v>
      </c>
      <c r="Q1181" s="21" t="e">
        <f>VLOOKUP($N1181,Oferta!$D$2:$P$100,5,FALSE)</f>
        <v>#N/A</v>
      </c>
      <c r="R1181" s="21">
        <f>VLOOKUP(CONCATENATE($M1181,$N1181),Curriculos!$A$2:$J$332,8,FALSE)</f>
        <v>60</v>
      </c>
      <c r="S1181" s="5"/>
      <c r="T1181" s="22" t="s">
        <v>29</v>
      </c>
      <c r="U1181" s="21" t="str">
        <f>VLOOKUP(CONCATENATE($M1181,$N1181),Curriculos!$A$2:$J$332,10,FALSE)</f>
        <v>DCEC</v>
      </c>
      <c r="V1181" s="20" t="e">
        <f>VLOOKUP(CONCATENATE($M1181,$N1181,$T1181),Oferta!$B$2:$R$360,17,FALSE)</f>
        <v>#N/A</v>
      </c>
      <c r="W1181" s="20" t="e">
        <f>VLOOKUP(CONCATENATE($M1181,$N1181,$T1181),Oferta!$B$2:$Q$360,12,FALSE)</f>
        <v>#N/A</v>
      </c>
      <c r="X1181" s="22">
        <v>4</v>
      </c>
      <c r="Y1181" s="23" t="e">
        <f>VLOOKUP(CONCATENATE($W1181,$X1181),Mtz_Horarios!$E$2:$H$92,2,FALSE)</f>
        <v>#N/A</v>
      </c>
      <c r="Z1181" s="23" t="e">
        <f>VLOOKUP(CONCATENATE($W1181,$X1181),Mtz_Horarios!$E$2:$H$92,3,FALSE)</f>
        <v>#N/A</v>
      </c>
      <c r="AA1181" s="24" t="e">
        <f>VLOOKUP(CONCATENATE($W1181,$X1181),Mtz_Horarios!$E$2:$H$92,4,FALSE)</f>
        <v>#N/A</v>
      </c>
      <c r="AB1181" s="20" t="e">
        <f>VLOOKUP(CONCATENATE($M1181,$N1181,$T1181),Oferta!$B$2:$Q$360,16,FALSE)</f>
        <v>#N/A</v>
      </c>
      <c r="AC1181" s="20" t="e">
        <f>VLOOKUP(CONCATENATE($M1181,$N1181,$T1181),Oferta!$B$2:$Q$360,15,FALSE)</f>
        <v>#N/A</v>
      </c>
      <c r="AI1181" s="5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12"/>
      <c r="AW1181" s="12"/>
    </row>
    <row r="1182" spans="1:49" ht="15" customHeight="1">
      <c r="A1182" s="12"/>
      <c r="B1182" s="12"/>
      <c r="C1182" s="12"/>
      <c r="D1182" s="12"/>
      <c r="E1182" s="12"/>
      <c r="F1182" s="12"/>
      <c r="G1182" s="12"/>
      <c r="H1182" s="12" t="e">
        <f t="shared" si="16"/>
        <v>#N/A</v>
      </c>
      <c r="I1182" s="12" t="e">
        <f>VLOOKUP(CONCATENATE(N1182,T1182),Simulador!$H$26:$H$33,1,FALSE)</f>
        <v>#N/A</v>
      </c>
      <c r="J1182" s="12" t="e">
        <f t="shared" si="17"/>
        <v>#N/A</v>
      </c>
      <c r="K1182" s="13" t="e">
        <f t="shared" si="18"/>
        <v>#N/A</v>
      </c>
      <c r="L1182" s="12" t="e">
        <f t="shared" si="19"/>
        <v>#N/A</v>
      </c>
      <c r="M1182" s="14" t="s">
        <v>22</v>
      </c>
      <c r="N1182" s="3" t="s">
        <v>135</v>
      </c>
      <c r="O1182" s="20" t="str">
        <f>VLOOKUP(CONCATENATE($M1182,$N1182),Curriculos!$A$2:$J$332,4,FALSE)</f>
        <v>LABORATÓRIO DE PRÁTICA IV</v>
      </c>
      <c r="P1182" s="21" t="str">
        <f>VLOOKUP(CONCATENATE($M1182,$N1182),Curriculos!$A$2:$J$332,5,FALSE)</f>
        <v>OP</v>
      </c>
      <c r="Q1182" s="21" t="e">
        <f>VLOOKUP($N1182,Oferta!$D$2:$P$100,5,FALSE)</f>
        <v>#N/A</v>
      </c>
      <c r="R1182" s="21">
        <f>VLOOKUP(CONCATENATE($M1182,$N1182),Curriculos!$A$2:$J$332,8,FALSE)</f>
        <v>60</v>
      </c>
      <c r="S1182" s="5"/>
      <c r="T1182" s="22" t="s">
        <v>24</v>
      </c>
      <c r="U1182" s="21" t="str">
        <f>VLOOKUP(CONCATENATE($M1182,$N1182),Curriculos!$A$2:$J$332,10,FALSE)</f>
        <v>DCEC</v>
      </c>
      <c r="V1182" s="20" t="e">
        <f>VLOOKUP(CONCATENATE($M1182,$N1182,$T1182),Oferta!$B$2:$R$360,17,FALSE)</f>
        <v>#N/A</v>
      </c>
      <c r="W1182" s="20" t="e">
        <f>VLOOKUP(CONCATENATE($M1182,$N1182,$T1182),Oferta!$B$2:$Q$360,12,FALSE)</f>
        <v>#N/A</v>
      </c>
      <c r="X1182" s="22">
        <v>1</v>
      </c>
      <c r="Y1182" s="23" t="e">
        <f>VLOOKUP(CONCATENATE($W1182,$X1182),Mtz_Horarios!$E$2:$H$92,2,FALSE)</f>
        <v>#N/A</v>
      </c>
      <c r="Z1182" s="23" t="e">
        <f>VLOOKUP(CONCATENATE($W1182,$X1182),Mtz_Horarios!$E$2:$H$92,3,FALSE)</f>
        <v>#N/A</v>
      </c>
      <c r="AA1182" s="24" t="e">
        <f>VLOOKUP(CONCATENATE($W1182,$X1182),Mtz_Horarios!$E$2:$H$92,4,FALSE)</f>
        <v>#N/A</v>
      </c>
      <c r="AB1182" s="20" t="e">
        <f>VLOOKUP(CONCATENATE($M1182,$N1182,$T1182),Oferta!$B$2:$Q$360,16,FALSE)</f>
        <v>#N/A</v>
      </c>
      <c r="AC1182" s="20" t="e">
        <f>VLOOKUP(CONCATENATE($M1182,$N1182,$T1182),Oferta!$B$2:$Q$360,15,FALSE)</f>
        <v>#N/A</v>
      </c>
      <c r="AI1182" s="5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12"/>
      <c r="AW1182" s="12"/>
    </row>
    <row r="1183" spans="1:49" ht="15" customHeight="1">
      <c r="A1183" s="12"/>
      <c r="B1183" s="12"/>
      <c r="C1183" s="12"/>
      <c r="D1183" s="12"/>
      <c r="E1183" s="12"/>
      <c r="F1183" s="12"/>
      <c r="G1183" s="12"/>
      <c r="H1183" s="12" t="e">
        <f t="shared" si="16"/>
        <v>#N/A</v>
      </c>
      <c r="I1183" s="12" t="e">
        <f>VLOOKUP(CONCATENATE(N1183,T1183),Simulador!$H$26:$H$33,1,FALSE)</f>
        <v>#N/A</v>
      </c>
      <c r="J1183" s="12" t="e">
        <f t="shared" si="17"/>
        <v>#N/A</v>
      </c>
      <c r="K1183" s="13" t="e">
        <f t="shared" si="18"/>
        <v>#N/A</v>
      </c>
      <c r="L1183" s="12" t="e">
        <f t="shared" si="19"/>
        <v>#N/A</v>
      </c>
      <c r="M1183" s="14" t="s">
        <v>22</v>
      </c>
      <c r="N1183" s="3" t="s">
        <v>135</v>
      </c>
      <c r="O1183" s="20" t="str">
        <f>VLOOKUP(CONCATENATE($M1183,$N1183),Curriculos!$A$2:$J$332,4,FALSE)</f>
        <v>LABORATÓRIO DE PRÁTICA IV</v>
      </c>
      <c r="P1183" s="21" t="str">
        <f>VLOOKUP(CONCATENATE($M1183,$N1183),Curriculos!$A$2:$J$332,5,FALSE)</f>
        <v>OP</v>
      </c>
      <c r="Q1183" s="21" t="e">
        <f>VLOOKUP($N1183,Oferta!$D$2:$P$100,5,FALSE)</f>
        <v>#N/A</v>
      </c>
      <c r="R1183" s="21">
        <f>VLOOKUP(CONCATENATE($M1183,$N1183),Curriculos!$A$2:$J$332,8,FALSE)</f>
        <v>60</v>
      </c>
      <c r="S1183" s="5"/>
      <c r="T1183" s="22" t="s">
        <v>24</v>
      </c>
      <c r="U1183" s="21" t="str">
        <f>VLOOKUP(CONCATENATE($M1183,$N1183),Curriculos!$A$2:$J$332,10,FALSE)</f>
        <v>DCEC</v>
      </c>
      <c r="V1183" s="20" t="e">
        <f>VLOOKUP(CONCATENATE($M1183,$N1183,$T1183),Oferta!$B$2:$R$360,17,FALSE)</f>
        <v>#N/A</v>
      </c>
      <c r="W1183" s="20" t="e">
        <f>VLOOKUP(CONCATENATE($M1183,$N1183,$T1183),Oferta!$B$2:$Q$360,12,FALSE)</f>
        <v>#N/A</v>
      </c>
      <c r="X1183" s="22">
        <v>2</v>
      </c>
      <c r="Y1183" s="23" t="e">
        <f>VLOOKUP(CONCATENATE($W1183,$X1183),Mtz_Horarios!$E$2:$H$92,2,FALSE)</f>
        <v>#N/A</v>
      </c>
      <c r="Z1183" s="23" t="e">
        <f>VLOOKUP(CONCATENATE($W1183,$X1183),Mtz_Horarios!$E$2:$H$92,3,FALSE)</f>
        <v>#N/A</v>
      </c>
      <c r="AA1183" s="24" t="e">
        <f>VLOOKUP(CONCATENATE($W1183,$X1183),Mtz_Horarios!$E$2:$H$92,4,FALSE)</f>
        <v>#N/A</v>
      </c>
      <c r="AB1183" s="20" t="e">
        <f>VLOOKUP(CONCATENATE($M1183,$N1183,$T1183),Oferta!$B$2:$Q$360,16,FALSE)</f>
        <v>#N/A</v>
      </c>
      <c r="AC1183" s="20" t="e">
        <f>VLOOKUP(CONCATENATE($M1183,$N1183,$T1183),Oferta!$B$2:$Q$360,15,FALSE)</f>
        <v>#N/A</v>
      </c>
      <c r="AI1183" s="5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12"/>
      <c r="AW1183" s="12"/>
    </row>
    <row r="1184" spans="1:49" ht="15" customHeight="1">
      <c r="A1184" s="12"/>
      <c r="B1184" s="12"/>
      <c r="C1184" s="12"/>
      <c r="D1184" s="12"/>
      <c r="E1184" s="12"/>
      <c r="F1184" s="12"/>
      <c r="G1184" s="12"/>
      <c r="H1184" s="12" t="e">
        <f t="shared" si="16"/>
        <v>#N/A</v>
      </c>
      <c r="I1184" s="12" t="e">
        <f>VLOOKUP(CONCATENATE(N1184,T1184),Simulador!$H$26:$H$33,1,FALSE)</f>
        <v>#N/A</v>
      </c>
      <c r="J1184" s="12" t="e">
        <f t="shared" si="17"/>
        <v>#N/A</v>
      </c>
      <c r="K1184" s="13" t="e">
        <f t="shared" si="18"/>
        <v>#N/A</v>
      </c>
      <c r="L1184" s="12" t="e">
        <f t="shared" si="19"/>
        <v>#N/A</v>
      </c>
      <c r="M1184" s="14" t="s">
        <v>22</v>
      </c>
      <c r="N1184" s="3" t="s">
        <v>135</v>
      </c>
      <c r="O1184" s="20" t="str">
        <f>VLOOKUP(CONCATENATE($M1184,$N1184),Curriculos!$A$2:$J$332,4,FALSE)</f>
        <v>LABORATÓRIO DE PRÁTICA IV</v>
      </c>
      <c r="P1184" s="21" t="str">
        <f>VLOOKUP(CONCATENATE($M1184,$N1184),Curriculos!$A$2:$J$332,5,FALSE)</f>
        <v>OP</v>
      </c>
      <c r="Q1184" s="21" t="e">
        <f>VLOOKUP($N1184,Oferta!$D$2:$P$100,5,FALSE)</f>
        <v>#N/A</v>
      </c>
      <c r="R1184" s="21">
        <f>VLOOKUP(CONCATENATE($M1184,$N1184),Curriculos!$A$2:$J$332,8,FALSE)</f>
        <v>60</v>
      </c>
      <c r="S1184" s="5"/>
      <c r="T1184" s="22" t="s">
        <v>24</v>
      </c>
      <c r="U1184" s="21" t="str">
        <f>VLOOKUP(CONCATENATE($M1184,$N1184),Curriculos!$A$2:$J$332,10,FALSE)</f>
        <v>DCEC</v>
      </c>
      <c r="V1184" s="20" t="e">
        <f>VLOOKUP(CONCATENATE($M1184,$N1184,$T1184),Oferta!$B$2:$R$360,17,FALSE)</f>
        <v>#N/A</v>
      </c>
      <c r="W1184" s="20" t="e">
        <f>VLOOKUP(CONCATENATE($M1184,$N1184,$T1184),Oferta!$B$2:$Q$360,12,FALSE)</f>
        <v>#N/A</v>
      </c>
      <c r="X1184" s="22">
        <v>3</v>
      </c>
      <c r="Y1184" s="23" t="e">
        <f>VLOOKUP(CONCATENATE($W1184,$X1184),Mtz_Horarios!$E$2:$H$92,2,FALSE)</f>
        <v>#N/A</v>
      </c>
      <c r="Z1184" s="23" t="e">
        <f>VLOOKUP(CONCATENATE($W1184,$X1184),Mtz_Horarios!$E$2:$H$92,3,FALSE)</f>
        <v>#N/A</v>
      </c>
      <c r="AA1184" s="24" t="e">
        <f>VLOOKUP(CONCATENATE($W1184,$X1184),Mtz_Horarios!$E$2:$H$92,4,FALSE)</f>
        <v>#N/A</v>
      </c>
      <c r="AB1184" s="20" t="e">
        <f>VLOOKUP(CONCATENATE($M1184,$N1184,$T1184),Oferta!$B$2:$Q$360,16,FALSE)</f>
        <v>#N/A</v>
      </c>
      <c r="AC1184" s="20" t="e">
        <f>VLOOKUP(CONCATENATE($M1184,$N1184,$T1184),Oferta!$B$2:$Q$360,15,FALSE)</f>
        <v>#N/A</v>
      </c>
      <c r="AI1184" s="5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12"/>
      <c r="AW1184" s="12"/>
    </row>
    <row r="1185" spans="1:49" ht="15" customHeight="1">
      <c r="A1185" s="12"/>
      <c r="B1185" s="12"/>
      <c r="C1185" s="12"/>
      <c r="D1185" s="12"/>
      <c r="E1185" s="12"/>
      <c r="F1185" s="12"/>
      <c r="G1185" s="12"/>
      <c r="H1185" s="12" t="e">
        <f t="shared" si="16"/>
        <v>#N/A</v>
      </c>
      <c r="I1185" s="12" t="e">
        <f>VLOOKUP(CONCATENATE(N1185,T1185),Simulador!$H$26:$H$33,1,FALSE)</f>
        <v>#N/A</v>
      </c>
      <c r="J1185" s="12" t="e">
        <f t="shared" si="17"/>
        <v>#N/A</v>
      </c>
      <c r="K1185" s="13" t="e">
        <f t="shared" si="18"/>
        <v>#N/A</v>
      </c>
      <c r="L1185" s="12" t="e">
        <f t="shared" si="19"/>
        <v>#N/A</v>
      </c>
      <c r="M1185" s="14" t="s">
        <v>22</v>
      </c>
      <c r="N1185" s="3" t="s">
        <v>135</v>
      </c>
      <c r="O1185" s="20" t="str">
        <f>VLOOKUP(CONCATENATE($M1185,$N1185),Curriculos!$A$2:$J$332,4,FALSE)</f>
        <v>LABORATÓRIO DE PRÁTICA IV</v>
      </c>
      <c r="P1185" s="21" t="str">
        <f>VLOOKUP(CONCATENATE($M1185,$N1185),Curriculos!$A$2:$J$332,5,FALSE)</f>
        <v>OP</v>
      </c>
      <c r="Q1185" s="21" t="e">
        <f>VLOOKUP($N1185,Oferta!$D$2:$P$100,5,FALSE)</f>
        <v>#N/A</v>
      </c>
      <c r="R1185" s="21">
        <f>VLOOKUP(CONCATENATE($M1185,$N1185),Curriculos!$A$2:$J$332,8,FALSE)</f>
        <v>60</v>
      </c>
      <c r="S1185" s="5"/>
      <c r="T1185" s="22" t="s">
        <v>24</v>
      </c>
      <c r="U1185" s="21" t="str">
        <f>VLOOKUP(CONCATENATE($M1185,$N1185),Curriculos!$A$2:$J$332,10,FALSE)</f>
        <v>DCEC</v>
      </c>
      <c r="V1185" s="20" t="e">
        <f>VLOOKUP(CONCATENATE($M1185,$N1185,$T1185),Oferta!$B$2:$R$360,17,FALSE)</f>
        <v>#N/A</v>
      </c>
      <c r="W1185" s="20" t="e">
        <f>VLOOKUP(CONCATENATE($M1185,$N1185,$T1185),Oferta!$B$2:$Q$360,12,FALSE)</f>
        <v>#N/A</v>
      </c>
      <c r="X1185" s="22">
        <v>4</v>
      </c>
      <c r="Y1185" s="23" t="e">
        <f>VLOOKUP(CONCATENATE($W1185,$X1185),Mtz_Horarios!$E$2:$H$92,2,FALSE)</f>
        <v>#N/A</v>
      </c>
      <c r="Z1185" s="23" t="e">
        <f>VLOOKUP(CONCATENATE($W1185,$X1185),Mtz_Horarios!$E$2:$H$92,3,FALSE)</f>
        <v>#N/A</v>
      </c>
      <c r="AA1185" s="24" t="e">
        <f>VLOOKUP(CONCATENATE($W1185,$X1185),Mtz_Horarios!$E$2:$H$92,4,FALSE)</f>
        <v>#N/A</v>
      </c>
      <c r="AB1185" s="20" t="e">
        <f>VLOOKUP(CONCATENATE($M1185,$N1185,$T1185),Oferta!$B$2:$Q$360,16,FALSE)</f>
        <v>#N/A</v>
      </c>
      <c r="AC1185" s="20" t="e">
        <f>VLOOKUP(CONCATENATE($M1185,$N1185,$T1185),Oferta!$B$2:$Q$360,15,FALSE)</f>
        <v>#N/A</v>
      </c>
      <c r="AI1185" s="5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12"/>
      <c r="AW1185" s="12"/>
    </row>
    <row r="1186" spans="1:49" ht="15" customHeight="1">
      <c r="A1186" s="12"/>
      <c r="B1186" s="12"/>
      <c r="C1186" s="12"/>
      <c r="D1186" s="12"/>
      <c r="E1186" s="12"/>
      <c r="F1186" s="12"/>
      <c r="G1186" s="12"/>
      <c r="H1186" s="12" t="e">
        <f t="shared" si="16"/>
        <v>#N/A</v>
      </c>
      <c r="I1186" s="12" t="e">
        <f>VLOOKUP(CONCATENATE(N1186,T1186),Simulador!$H$26:$H$33,1,FALSE)</f>
        <v>#N/A</v>
      </c>
      <c r="J1186" s="12" t="e">
        <f t="shared" si="17"/>
        <v>#N/A</v>
      </c>
      <c r="K1186" s="13" t="e">
        <f t="shared" si="18"/>
        <v>#N/A</v>
      </c>
      <c r="L1186" s="12" t="e">
        <f t="shared" si="19"/>
        <v>#N/A</v>
      </c>
      <c r="M1186" s="14" t="s">
        <v>31</v>
      </c>
      <c r="N1186" s="3" t="s">
        <v>67</v>
      </c>
      <c r="O1186" s="20" t="str">
        <f>VLOOKUP(CONCATENATE($M1186,$N1186),Curriculos!$A$2:$J$332,4,FALSE)</f>
        <v>LABORATÓRIO DE PRÁTICA V</v>
      </c>
      <c r="P1186" s="21" t="str">
        <f>VLOOKUP(CONCATENATE($M1186,$N1186),Curriculos!$A$2:$J$332,5,FALSE)</f>
        <v>OP</v>
      </c>
      <c r="Q1186" s="21" t="e">
        <f>VLOOKUP($N1186,Oferta!$D$2:$P$100,5,FALSE)</f>
        <v>#N/A</v>
      </c>
      <c r="R1186" s="21">
        <f>VLOOKUP(CONCATENATE($M1186,$N1186),Curriculos!$A$2:$J$332,8,FALSE)</f>
        <v>60</v>
      </c>
      <c r="S1186" s="5"/>
      <c r="T1186" s="22" t="s">
        <v>40</v>
      </c>
      <c r="U1186" s="21" t="str">
        <f>VLOOKUP(CONCATENATE($M1186,$N1186),Curriculos!$A$2:$J$332,10,FALSE)</f>
        <v>DCEC</v>
      </c>
      <c r="V1186" s="20" t="e">
        <f>VLOOKUP(CONCATENATE($M1186,$N1186,$T1186),Oferta!$B$2:$R$360,17,FALSE)</f>
        <v>#N/A</v>
      </c>
      <c r="W1186" s="20" t="e">
        <f>VLOOKUP(CONCATENATE($M1186,$N1186,$T1186),Oferta!$B$2:$Q$360,12,FALSE)</f>
        <v>#N/A</v>
      </c>
      <c r="X1186" s="22"/>
      <c r="Y1186" s="23" t="e">
        <f>VLOOKUP(CONCATENATE($W1186,$X1186),Mtz_Horarios!$E$2:$H$92,2,FALSE)</f>
        <v>#N/A</v>
      </c>
      <c r="Z1186" s="23" t="e">
        <f>VLOOKUP(CONCATENATE($W1186,$X1186),Mtz_Horarios!$E$2:$H$92,3,FALSE)</f>
        <v>#N/A</v>
      </c>
      <c r="AA1186" s="24" t="e">
        <f>VLOOKUP(CONCATENATE($W1186,$X1186),Mtz_Horarios!$E$2:$H$92,4,FALSE)</f>
        <v>#N/A</v>
      </c>
      <c r="AB1186" s="20" t="e">
        <f>VLOOKUP(CONCATENATE($M1186,$N1186,$T1186),Oferta!$B$2:$Q$360,16,FALSE)</f>
        <v>#N/A</v>
      </c>
      <c r="AC1186" s="20" t="e">
        <f>VLOOKUP(CONCATENATE($M1186,$N1186,$T1186),Oferta!$B$2:$Q$360,15,FALSE)</f>
        <v>#N/A</v>
      </c>
      <c r="AI1186" s="5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12"/>
      <c r="AW1186" s="12"/>
    </row>
    <row r="1187" spans="1:49" ht="15" customHeight="1">
      <c r="A1187" s="12"/>
      <c r="B1187" s="12"/>
      <c r="C1187" s="12"/>
      <c r="D1187" s="12"/>
      <c r="E1187" s="12"/>
      <c r="F1187" s="12"/>
      <c r="G1187" s="12"/>
      <c r="H1187" s="12" t="e">
        <f t="shared" si="16"/>
        <v>#N/A</v>
      </c>
      <c r="I1187" s="12" t="e">
        <f>VLOOKUP(CONCATENATE(N1187,T1187),Simulador!$H$26:$H$33,1,FALSE)</f>
        <v>#N/A</v>
      </c>
      <c r="J1187" s="12" t="e">
        <f t="shared" si="17"/>
        <v>#N/A</v>
      </c>
      <c r="K1187" s="13" t="e">
        <f t="shared" si="18"/>
        <v>#N/A</v>
      </c>
      <c r="L1187" s="12" t="e">
        <f t="shared" si="19"/>
        <v>#N/A</v>
      </c>
      <c r="M1187" s="14" t="s">
        <v>31</v>
      </c>
      <c r="N1187" s="3" t="s">
        <v>67</v>
      </c>
      <c r="O1187" s="20" t="str">
        <f>VLOOKUP(CONCATENATE($M1187,$N1187),Curriculos!$A$2:$J$332,4,FALSE)</f>
        <v>LABORATÓRIO DE PRÁTICA V</v>
      </c>
      <c r="P1187" s="21" t="str">
        <f>VLOOKUP(CONCATENATE($M1187,$N1187),Curriculos!$A$2:$J$332,5,FALSE)</f>
        <v>OP</v>
      </c>
      <c r="Q1187" s="21" t="e">
        <f>VLOOKUP($N1187,Oferta!$D$2:$P$100,5,FALSE)</f>
        <v>#N/A</v>
      </c>
      <c r="R1187" s="21">
        <f>VLOOKUP(CONCATENATE($M1187,$N1187),Curriculos!$A$2:$J$332,8,FALSE)</f>
        <v>60</v>
      </c>
      <c r="S1187" s="5"/>
      <c r="T1187" s="22" t="s">
        <v>40</v>
      </c>
      <c r="U1187" s="21" t="str">
        <f>VLOOKUP(CONCATENATE($M1187,$N1187),Curriculos!$A$2:$J$332,10,FALSE)</f>
        <v>DCEC</v>
      </c>
      <c r="V1187" s="20" t="e">
        <f>VLOOKUP(CONCATENATE($M1187,$N1187,$T1187),Oferta!$B$2:$R$360,17,FALSE)</f>
        <v>#N/A</v>
      </c>
      <c r="W1187" s="20" t="e">
        <f>VLOOKUP(CONCATENATE($M1187,$N1187,$T1187),Oferta!$B$2:$Q$360,12,FALSE)</f>
        <v>#N/A</v>
      </c>
      <c r="X1187" s="22"/>
      <c r="Y1187" s="23" t="e">
        <f>VLOOKUP(CONCATENATE($W1187,$X1187),Mtz_Horarios!$E$2:$H$92,2,FALSE)</f>
        <v>#N/A</v>
      </c>
      <c r="Z1187" s="23" t="e">
        <f>VLOOKUP(CONCATENATE($W1187,$X1187),Mtz_Horarios!$E$2:$H$92,3,FALSE)</f>
        <v>#N/A</v>
      </c>
      <c r="AA1187" s="24" t="e">
        <f>VLOOKUP(CONCATENATE($W1187,$X1187),Mtz_Horarios!$E$2:$H$92,4,FALSE)</f>
        <v>#N/A</v>
      </c>
      <c r="AB1187" s="20" t="e">
        <f>VLOOKUP(CONCATENATE($M1187,$N1187,$T1187),Oferta!$B$2:$Q$360,16,FALSE)</f>
        <v>#N/A</v>
      </c>
      <c r="AC1187" s="20" t="e">
        <f>VLOOKUP(CONCATENATE($M1187,$N1187,$T1187),Oferta!$B$2:$Q$360,15,FALSE)</f>
        <v>#N/A</v>
      </c>
      <c r="AI1187" s="5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12"/>
      <c r="AW1187" s="12"/>
    </row>
    <row r="1188" spans="1:49" ht="15" customHeight="1">
      <c r="A1188" s="12"/>
      <c r="B1188" s="12"/>
      <c r="C1188" s="12"/>
      <c r="D1188" s="12"/>
      <c r="E1188" s="12"/>
      <c r="F1188" s="12"/>
      <c r="G1188" s="12"/>
      <c r="H1188" s="12" t="e">
        <f t="shared" si="16"/>
        <v>#N/A</v>
      </c>
      <c r="I1188" s="12" t="e">
        <f>VLOOKUP(CONCATENATE(N1188,T1188),Simulador!$H$26:$H$33,1,FALSE)</f>
        <v>#N/A</v>
      </c>
      <c r="J1188" s="12" t="e">
        <f t="shared" si="17"/>
        <v>#N/A</v>
      </c>
      <c r="K1188" s="13" t="e">
        <f t="shared" si="18"/>
        <v>#N/A</v>
      </c>
      <c r="L1188" s="12" t="e">
        <f t="shared" si="19"/>
        <v>#N/A</v>
      </c>
      <c r="M1188" s="14" t="s">
        <v>31</v>
      </c>
      <c r="N1188" s="3" t="s">
        <v>67</v>
      </c>
      <c r="O1188" s="20" t="str">
        <f>VLOOKUP(CONCATENATE($M1188,$N1188),Curriculos!$A$2:$J$332,4,FALSE)</f>
        <v>LABORATÓRIO DE PRÁTICA V</v>
      </c>
      <c r="P1188" s="21" t="str">
        <f>VLOOKUP(CONCATENATE($M1188,$N1188),Curriculos!$A$2:$J$332,5,FALSE)</f>
        <v>OP</v>
      </c>
      <c r="Q1188" s="21" t="e">
        <f>VLOOKUP($N1188,Oferta!$D$2:$P$100,5,FALSE)</f>
        <v>#N/A</v>
      </c>
      <c r="R1188" s="21">
        <f>VLOOKUP(CONCATENATE($M1188,$N1188),Curriculos!$A$2:$J$332,8,FALSE)</f>
        <v>60</v>
      </c>
      <c r="S1188" s="5"/>
      <c r="T1188" s="22" t="s">
        <v>40</v>
      </c>
      <c r="U1188" s="21" t="str">
        <f>VLOOKUP(CONCATENATE($M1188,$N1188),Curriculos!$A$2:$J$332,10,FALSE)</f>
        <v>DCEC</v>
      </c>
      <c r="V1188" s="20" t="e">
        <f>VLOOKUP(CONCATENATE($M1188,$N1188,$T1188),Oferta!$B$2:$R$360,17,FALSE)</f>
        <v>#N/A</v>
      </c>
      <c r="W1188" s="20" t="e">
        <f>VLOOKUP(CONCATENATE($M1188,$N1188,$T1188),Oferta!$B$2:$Q$360,12,FALSE)</f>
        <v>#N/A</v>
      </c>
      <c r="X1188" s="22"/>
      <c r="Y1188" s="23" t="e">
        <f>VLOOKUP(CONCATENATE($W1188,$X1188),Mtz_Horarios!$E$2:$H$92,2,FALSE)</f>
        <v>#N/A</v>
      </c>
      <c r="Z1188" s="23" t="e">
        <f>VLOOKUP(CONCATENATE($W1188,$X1188),Mtz_Horarios!$E$2:$H$92,3,FALSE)</f>
        <v>#N/A</v>
      </c>
      <c r="AA1188" s="24" t="e">
        <f>VLOOKUP(CONCATENATE($W1188,$X1188),Mtz_Horarios!$E$2:$H$92,4,FALSE)</f>
        <v>#N/A</v>
      </c>
      <c r="AB1188" s="20" t="e">
        <f>VLOOKUP(CONCATENATE($M1188,$N1188,$T1188),Oferta!$B$2:$Q$360,16,FALSE)</f>
        <v>#N/A</v>
      </c>
      <c r="AC1188" s="20" t="e">
        <f>VLOOKUP(CONCATENATE($M1188,$N1188,$T1188),Oferta!$B$2:$Q$360,15,FALSE)</f>
        <v>#N/A</v>
      </c>
      <c r="AI1188" s="5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12"/>
      <c r="AW1188" s="12"/>
    </row>
    <row r="1189" spans="1:49" ht="15" customHeight="1">
      <c r="A1189" s="12"/>
      <c r="B1189" s="12"/>
      <c r="C1189" s="12"/>
      <c r="D1189" s="12"/>
      <c r="E1189" s="12"/>
      <c r="F1189" s="12"/>
      <c r="G1189" s="12"/>
      <c r="H1189" s="12" t="e">
        <f t="shared" si="16"/>
        <v>#N/A</v>
      </c>
      <c r="I1189" s="12" t="e">
        <f>VLOOKUP(CONCATENATE(N1189,T1189),Simulador!$H$26:$H$33,1,FALSE)</f>
        <v>#N/A</v>
      </c>
      <c r="J1189" s="12" t="e">
        <f t="shared" si="17"/>
        <v>#N/A</v>
      </c>
      <c r="K1189" s="13" t="e">
        <f t="shared" si="18"/>
        <v>#N/A</v>
      </c>
      <c r="L1189" s="12" t="e">
        <f t="shared" si="19"/>
        <v>#N/A</v>
      </c>
      <c r="M1189" s="14" t="s">
        <v>31</v>
      </c>
      <c r="N1189" s="3" t="s">
        <v>67</v>
      </c>
      <c r="O1189" s="20" t="str">
        <f>VLOOKUP(CONCATENATE($M1189,$N1189),Curriculos!$A$2:$J$332,4,FALSE)</f>
        <v>LABORATÓRIO DE PRÁTICA V</v>
      </c>
      <c r="P1189" s="21" t="str">
        <f>VLOOKUP(CONCATENATE($M1189,$N1189),Curriculos!$A$2:$J$332,5,FALSE)</f>
        <v>OP</v>
      </c>
      <c r="Q1189" s="21" t="e">
        <f>VLOOKUP($N1189,Oferta!$D$2:$P$100,5,FALSE)</f>
        <v>#N/A</v>
      </c>
      <c r="R1189" s="21">
        <f>VLOOKUP(CONCATENATE($M1189,$N1189),Curriculos!$A$2:$J$332,8,FALSE)</f>
        <v>60</v>
      </c>
      <c r="S1189" s="5"/>
      <c r="T1189" s="22" t="s">
        <v>40</v>
      </c>
      <c r="U1189" s="21" t="str">
        <f>VLOOKUP(CONCATENATE($M1189,$N1189),Curriculos!$A$2:$J$332,10,FALSE)</f>
        <v>DCEC</v>
      </c>
      <c r="V1189" s="20" t="e">
        <f>VLOOKUP(CONCATENATE($M1189,$N1189,$T1189),Oferta!$B$2:$R$360,17,FALSE)</f>
        <v>#N/A</v>
      </c>
      <c r="W1189" s="20" t="e">
        <f>VLOOKUP(CONCATENATE($M1189,$N1189,$T1189),Oferta!$B$2:$Q$360,12,FALSE)</f>
        <v>#N/A</v>
      </c>
      <c r="X1189" s="22"/>
      <c r="Y1189" s="23" t="e">
        <f>VLOOKUP(CONCATENATE($W1189,$X1189),Mtz_Horarios!$E$2:$H$92,2,FALSE)</f>
        <v>#N/A</v>
      </c>
      <c r="Z1189" s="23" t="e">
        <f>VLOOKUP(CONCATENATE($W1189,$X1189),Mtz_Horarios!$E$2:$H$92,3,FALSE)</f>
        <v>#N/A</v>
      </c>
      <c r="AA1189" s="24" t="e">
        <f>VLOOKUP(CONCATENATE($W1189,$X1189),Mtz_Horarios!$E$2:$H$92,4,FALSE)</f>
        <v>#N/A</v>
      </c>
      <c r="AB1189" s="20" t="e">
        <f>VLOOKUP(CONCATENATE($M1189,$N1189,$T1189),Oferta!$B$2:$Q$360,16,FALSE)</f>
        <v>#N/A</v>
      </c>
      <c r="AC1189" s="20" t="e">
        <f>VLOOKUP(CONCATENATE($M1189,$N1189,$T1189),Oferta!$B$2:$Q$360,15,FALSE)</f>
        <v>#N/A</v>
      </c>
      <c r="AI1189" s="5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12"/>
      <c r="AW1189" s="12"/>
    </row>
    <row r="1190" spans="1:49" ht="15" customHeight="1">
      <c r="A1190" s="12"/>
      <c r="B1190" s="12"/>
      <c r="C1190" s="12"/>
      <c r="D1190" s="12"/>
      <c r="E1190" s="12"/>
      <c r="F1190" s="12"/>
      <c r="G1190" s="12"/>
      <c r="H1190" s="12" t="e">
        <f t="shared" si="16"/>
        <v>#N/A</v>
      </c>
      <c r="I1190" s="12" t="e">
        <f>VLOOKUP(CONCATENATE(N1190,T1190),Simulador!$H$26:$H$33,1,FALSE)</f>
        <v>#N/A</v>
      </c>
      <c r="J1190" s="12" t="e">
        <f t="shared" si="17"/>
        <v>#N/A</v>
      </c>
      <c r="K1190" s="13" t="e">
        <f t="shared" si="18"/>
        <v>#N/A</v>
      </c>
      <c r="L1190" s="12" t="e">
        <f t="shared" si="19"/>
        <v>#N/A</v>
      </c>
      <c r="M1190" s="14" t="s">
        <v>31</v>
      </c>
      <c r="N1190" s="3" t="s">
        <v>67</v>
      </c>
      <c r="O1190" s="20" t="str">
        <f>VLOOKUP(CONCATENATE($M1190,$N1190),Curriculos!$A$2:$J$332,4,FALSE)</f>
        <v>LABORATÓRIO DE PRÁTICA V</v>
      </c>
      <c r="P1190" s="21" t="str">
        <f>VLOOKUP(CONCATENATE($M1190,$N1190),Curriculos!$A$2:$J$332,5,FALSE)</f>
        <v>OP</v>
      </c>
      <c r="Q1190" s="21" t="e">
        <f>VLOOKUP($N1190,Oferta!$D$2:$P$100,5,FALSE)</f>
        <v>#N/A</v>
      </c>
      <c r="R1190" s="21">
        <f>VLOOKUP(CONCATENATE($M1190,$N1190),Curriculos!$A$2:$J$332,8,FALSE)</f>
        <v>60</v>
      </c>
      <c r="S1190" s="5"/>
      <c r="T1190" s="22" t="s">
        <v>29</v>
      </c>
      <c r="U1190" s="21" t="str">
        <f>VLOOKUP(CONCATENATE($M1190,$N1190),Curriculos!$A$2:$J$332,10,FALSE)</f>
        <v>DCEC</v>
      </c>
      <c r="V1190" s="20" t="e">
        <f>VLOOKUP(CONCATENATE($M1190,$N1190,$T1190),Oferta!$B$2:$R$360,17,FALSE)</f>
        <v>#N/A</v>
      </c>
      <c r="W1190" s="20" t="e">
        <f>VLOOKUP(CONCATENATE($M1190,$N1190,$T1190),Oferta!$B$2:$Q$360,12,FALSE)</f>
        <v>#N/A</v>
      </c>
      <c r="X1190" s="22"/>
      <c r="Y1190" s="23" t="e">
        <f>VLOOKUP(CONCATENATE($W1190,$X1190),Mtz_Horarios!$E$2:$H$92,2,FALSE)</f>
        <v>#N/A</v>
      </c>
      <c r="Z1190" s="23" t="e">
        <f>VLOOKUP(CONCATENATE($W1190,$X1190),Mtz_Horarios!$E$2:$H$92,3,FALSE)</f>
        <v>#N/A</v>
      </c>
      <c r="AA1190" s="24" t="e">
        <f>VLOOKUP(CONCATENATE($W1190,$X1190),Mtz_Horarios!$E$2:$H$92,4,FALSE)</f>
        <v>#N/A</v>
      </c>
      <c r="AB1190" s="20" t="e">
        <f>VLOOKUP(CONCATENATE($M1190,$N1190,$T1190),Oferta!$B$2:$Q$360,16,FALSE)</f>
        <v>#N/A</v>
      </c>
      <c r="AC1190" s="20" t="e">
        <f>VLOOKUP(CONCATENATE($M1190,$N1190,$T1190),Oferta!$B$2:$Q$360,15,FALSE)</f>
        <v>#N/A</v>
      </c>
      <c r="AI1190" s="5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12"/>
      <c r="AW1190" s="12"/>
    </row>
    <row r="1191" spans="1:49" ht="15" customHeight="1">
      <c r="A1191" s="12"/>
      <c r="B1191" s="12"/>
      <c r="C1191" s="12"/>
      <c r="D1191" s="12"/>
      <c r="E1191" s="12"/>
      <c r="F1191" s="12"/>
      <c r="G1191" s="12"/>
      <c r="H1191" s="12" t="e">
        <f t="shared" si="16"/>
        <v>#N/A</v>
      </c>
      <c r="I1191" s="12" t="e">
        <f>VLOOKUP(CONCATENATE(N1191,T1191),Simulador!$H$26:$H$33,1,FALSE)</f>
        <v>#N/A</v>
      </c>
      <c r="J1191" s="12" t="e">
        <f t="shared" si="17"/>
        <v>#N/A</v>
      </c>
      <c r="K1191" s="13" t="e">
        <f t="shared" si="18"/>
        <v>#N/A</v>
      </c>
      <c r="L1191" s="12" t="e">
        <f t="shared" si="19"/>
        <v>#N/A</v>
      </c>
      <c r="M1191" s="14" t="s">
        <v>31</v>
      </c>
      <c r="N1191" s="3" t="s">
        <v>67</v>
      </c>
      <c r="O1191" s="20" t="str">
        <f>VLOOKUP(CONCATENATE($M1191,$N1191),Curriculos!$A$2:$J$332,4,FALSE)</f>
        <v>LABORATÓRIO DE PRÁTICA V</v>
      </c>
      <c r="P1191" s="21" t="str">
        <f>VLOOKUP(CONCATENATE($M1191,$N1191),Curriculos!$A$2:$J$332,5,FALSE)</f>
        <v>OP</v>
      </c>
      <c r="Q1191" s="21" t="e">
        <f>VLOOKUP($N1191,Oferta!$D$2:$P$100,5,FALSE)</f>
        <v>#N/A</v>
      </c>
      <c r="R1191" s="21">
        <f>VLOOKUP(CONCATENATE($M1191,$N1191),Curriculos!$A$2:$J$332,8,FALSE)</f>
        <v>60</v>
      </c>
      <c r="S1191" s="5"/>
      <c r="T1191" s="22" t="s">
        <v>29</v>
      </c>
      <c r="U1191" s="21" t="str">
        <f>VLOOKUP(CONCATENATE($M1191,$N1191),Curriculos!$A$2:$J$332,10,FALSE)</f>
        <v>DCEC</v>
      </c>
      <c r="V1191" s="20" t="e">
        <f>VLOOKUP(CONCATENATE($M1191,$N1191,$T1191),Oferta!$B$2:$R$360,17,FALSE)</f>
        <v>#N/A</v>
      </c>
      <c r="W1191" s="20" t="e">
        <f>VLOOKUP(CONCATENATE($M1191,$N1191,$T1191),Oferta!$B$2:$Q$360,12,FALSE)</f>
        <v>#N/A</v>
      </c>
      <c r="X1191" s="22"/>
      <c r="Y1191" s="23" t="e">
        <f>VLOOKUP(CONCATENATE($W1191,$X1191),Mtz_Horarios!$E$2:$H$92,2,FALSE)</f>
        <v>#N/A</v>
      </c>
      <c r="Z1191" s="23" t="e">
        <f>VLOOKUP(CONCATENATE($W1191,$X1191),Mtz_Horarios!$E$2:$H$92,3,FALSE)</f>
        <v>#N/A</v>
      </c>
      <c r="AA1191" s="24" t="e">
        <f>VLOOKUP(CONCATENATE($W1191,$X1191),Mtz_Horarios!$E$2:$H$92,4,FALSE)</f>
        <v>#N/A</v>
      </c>
      <c r="AB1191" s="20" t="e">
        <f>VLOOKUP(CONCATENATE($M1191,$N1191,$T1191),Oferta!$B$2:$Q$360,16,FALSE)</f>
        <v>#N/A</v>
      </c>
      <c r="AC1191" s="20" t="e">
        <f>VLOOKUP(CONCATENATE($M1191,$N1191,$T1191),Oferta!$B$2:$Q$360,15,FALSE)</f>
        <v>#N/A</v>
      </c>
      <c r="AI1191" s="5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12"/>
      <c r="AW1191" s="12"/>
    </row>
    <row r="1192" spans="1:49" ht="15" customHeight="1">
      <c r="A1192" s="12"/>
      <c r="B1192" s="12"/>
      <c r="C1192" s="12"/>
      <c r="D1192" s="12"/>
      <c r="E1192" s="12"/>
      <c r="F1192" s="12"/>
      <c r="G1192" s="12"/>
      <c r="H1192" s="12" t="e">
        <f t="shared" si="16"/>
        <v>#N/A</v>
      </c>
      <c r="I1192" s="12" t="e">
        <f>VLOOKUP(CONCATENATE(N1192,T1192),Simulador!$H$26:$H$33,1,FALSE)</f>
        <v>#N/A</v>
      </c>
      <c r="J1192" s="12" t="e">
        <f t="shared" si="17"/>
        <v>#N/A</v>
      </c>
      <c r="K1192" s="13" t="e">
        <f t="shared" si="18"/>
        <v>#N/A</v>
      </c>
      <c r="L1192" s="12" t="e">
        <f t="shared" si="19"/>
        <v>#N/A</v>
      </c>
      <c r="M1192" s="14" t="s">
        <v>31</v>
      </c>
      <c r="N1192" s="3" t="s">
        <v>67</v>
      </c>
      <c r="O1192" s="20" t="str">
        <f>VLOOKUP(CONCATENATE($M1192,$N1192),Curriculos!$A$2:$J$332,4,FALSE)</f>
        <v>LABORATÓRIO DE PRÁTICA V</v>
      </c>
      <c r="P1192" s="21" t="str">
        <f>VLOOKUP(CONCATENATE($M1192,$N1192),Curriculos!$A$2:$J$332,5,FALSE)</f>
        <v>OP</v>
      </c>
      <c r="Q1192" s="21" t="e">
        <f>VLOOKUP($N1192,Oferta!$D$2:$P$100,5,FALSE)</f>
        <v>#N/A</v>
      </c>
      <c r="R1192" s="21">
        <f>VLOOKUP(CONCATENATE($M1192,$N1192),Curriculos!$A$2:$J$332,8,FALSE)</f>
        <v>60</v>
      </c>
      <c r="S1192" s="5"/>
      <c r="T1192" s="22" t="s">
        <v>29</v>
      </c>
      <c r="U1192" s="21" t="str">
        <f>VLOOKUP(CONCATENATE($M1192,$N1192),Curriculos!$A$2:$J$332,10,FALSE)</f>
        <v>DCEC</v>
      </c>
      <c r="V1192" s="20" t="e">
        <f>VLOOKUP(CONCATENATE($M1192,$N1192,$T1192),Oferta!$B$2:$R$360,17,FALSE)</f>
        <v>#N/A</v>
      </c>
      <c r="W1192" s="20" t="e">
        <f>VLOOKUP(CONCATENATE($M1192,$N1192,$T1192),Oferta!$B$2:$Q$360,12,FALSE)</f>
        <v>#N/A</v>
      </c>
      <c r="X1192" s="22"/>
      <c r="Y1192" s="23" t="e">
        <f>VLOOKUP(CONCATENATE($W1192,$X1192),Mtz_Horarios!$E$2:$H$92,2,FALSE)</f>
        <v>#N/A</v>
      </c>
      <c r="Z1192" s="23" t="e">
        <f>VLOOKUP(CONCATENATE($W1192,$X1192),Mtz_Horarios!$E$2:$H$92,3,FALSE)</f>
        <v>#N/A</v>
      </c>
      <c r="AA1192" s="24" t="e">
        <f>VLOOKUP(CONCATENATE($W1192,$X1192),Mtz_Horarios!$E$2:$H$92,4,FALSE)</f>
        <v>#N/A</v>
      </c>
      <c r="AB1192" s="20" t="e">
        <f>VLOOKUP(CONCATENATE($M1192,$N1192,$T1192),Oferta!$B$2:$Q$360,16,FALSE)</f>
        <v>#N/A</v>
      </c>
      <c r="AC1192" s="20" t="e">
        <f>VLOOKUP(CONCATENATE($M1192,$N1192,$T1192),Oferta!$B$2:$Q$360,15,FALSE)</f>
        <v>#N/A</v>
      </c>
      <c r="AI1192" s="5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12"/>
      <c r="AW1192" s="12"/>
    </row>
    <row r="1193" spans="1:49" ht="15" customHeight="1">
      <c r="A1193" s="12"/>
      <c r="B1193" s="12"/>
      <c r="C1193" s="12"/>
      <c r="D1193" s="12"/>
      <c r="E1193" s="12"/>
      <c r="F1193" s="12"/>
      <c r="G1193" s="12"/>
      <c r="H1193" s="12" t="e">
        <f t="shared" si="16"/>
        <v>#N/A</v>
      </c>
      <c r="I1193" s="12" t="e">
        <f>VLOOKUP(CONCATENATE(N1193,T1193),Simulador!$H$26:$H$33,1,FALSE)</f>
        <v>#N/A</v>
      </c>
      <c r="J1193" s="12" t="e">
        <f t="shared" si="17"/>
        <v>#N/A</v>
      </c>
      <c r="K1193" s="13" t="e">
        <f t="shared" si="18"/>
        <v>#N/A</v>
      </c>
      <c r="L1193" s="12" t="e">
        <f t="shared" si="19"/>
        <v>#N/A</v>
      </c>
      <c r="M1193" s="14" t="s">
        <v>31</v>
      </c>
      <c r="N1193" s="3" t="s">
        <v>67</v>
      </c>
      <c r="O1193" s="20" t="str">
        <f>VLOOKUP(CONCATENATE($M1193,$N1193),Curriculos!$A$2:$J$332,4,FALSE)</f>
        <v>LABORATÓRIO DE PRÁTICA V</v>
      </c>
      <c r="P1193" s="21" t="str">
        <f>VLOOKUP(CONCATENATE($M1193,$N1193),Curriculos!$A$2:$J$332,5,FALSE)</f>
        <v>OP</v>
      </c>
      <c r="Q1193" s="21" t="e">
        <f>VLOOKUP($N1193,Oferta!$D$2:$P$100,5,FALSE)</f>
        <v>#N/A</v>
      </c>
      <c r="R1193" s="21">
        <f>VLOOKUP(CONCATENATE($M1193,$N1193),Curriculos!$A$2:$J$332,8,FALSE)</f>
        <v>60</v>
      </c>
      <c r="S1193" s="5"/>
      <c r="T1193" s="22" t="s">
        <v>29</v>
      </c>
      <c r="U1193" s="21" t="str">
        <f>VLOOKUP(CONCATENATE($M1193,$N1193),Curriculos!$A$2:$J$332,10,FALSE)</f>
        <v>DCEC</v>
      </c>
      <c r="V1193" s="20" t="e">
        <f>VLOOKUP(CONCATENATE($M1193,$N1193,$T1193),Oferta!$B$2:$R$360,17,FALSE)</f>
        <v>#N/A</v>
      </c>
      <c r="W1193" s="20" t="e">
        <f>VLOOKUP(CONCATENATE($M1193,$N1193,$T1193),Oferta!$B$2:$Q$360,12,FALSE)</f>
        <v>#N/A</v>
      </c>
      <c r="X1193" s="22"/>
      <c r="Y1193" s="23" t="e">
        <f>VLOOKUP(CONCATENATE($W1193,$X1193),Mtz_Horarios!$E$2:$H$92,2,FALSE)</f>
        <v>#N/A</v>
      </c>
      <c r="Z1193" s="23" t="e">
        <f>VLOOKUP(CONCATENATE($W1193,$X1193),Mtz_Horarios!$E$2:$H$92,3,FALSE)</f>
        <v>#N/A</v>
      </c>
      <c r="AA1193" s="24" t="e">
        <f>VLOOKUP(CONCATENATE($W1193,$X1193),Mtz_Horarios!$E$2:$H$92,4,FALSE)</f>
        <v>#N/A</v>
      </c>
      <c r="AB1193" s="20" t="e">
        <f>VLOOKUP(CONCATENATE($M1193,$N1193,$T1193),Oferta!$B$2:$Q$360,16,FALSE)</f>
        <v>#N/A</v>
      </c>
      <c r="AC1193" s="20" t="e">
        <f>VLOOKUP(CONCATENATE($M1193,$N1193,$T1193),Oferta!$B$2:$Q$360,15,FALSE)</f>
        <v>#N/A</v>
      </c>
      <c r="AI1193" s="5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12"/>
      <c r="AW1193" s="12"/>
    </row>
    <row r="1194" spans="1:49" ht="15" customHeight="1">
      <c r="A1194" s="12"/>
      <c r="B1194" s="12"/>
      <c r="C1194" s="12"/>
      <c r="D1194" s="12"/>
      <c r="E1194" s="12"/>
      <c r="F1194" s="12"/>
      <c r="G1194" s="12"/>
      <c r="H1194" s="12" t="e">
        <f t="shared" si="16"/>
        <v>#N/A</v>
      </c>
      <c r="I1194" s="12" t="e">
        <f>VLOOKUP(CONCATENATE(N1194,T1194),Simulador!$H$26:$H$33,1,FALSE)</f>
        <v>#N/A</v>
      </c>
      <c r="J1194" s="12" t="e">
        <f t="shared" si="17"/>
        <v>#N/A</v>
      </c>
      <c r="K1194" s="13" t="e">
        <f t="shared" si="18"/>
        <v>#N/A</v>
      </c>
      <c r="L1194" s="12" t="e">
        <f t="shared" si="19"/>
        <v>#N/A</v>
      </c>
      <c r="M1194" s="14" t="s">
        <v>25</v>
      </c>
      <c r="N1194" s="3" t="s">
        <v>67</v>
      </c>
      <c r="O1194" s="20" t="str">
        <f>VLOOKUP(CONCATENATE($M1194,$N1194),Curriculos!$A$2:$J$332,4,FALSE)</f>
        <v>LABORATÓRIO DE PRÁTICA V</v>
      </c>
      <c r="P1194" s="21" t="str">
        <f>VLOOKUP(CONCATENATE($M1194,$N1194),Curriculos!$A$2:$J$332,5,FALSE)</f>
        <v>OP</v>
      </c>
      <c r="Q1194" s="21" t="e">
        <f>VLOOKUP($N1194,Oferta!$D$2:$P$100,5,FALSE)</f>
        <v>#N/A</v>
      </c>
      <c r="R1194" s="21">
        <f>VLOOKUP(CONCATENATE($M1194,$N1194),Curriculos!$A$2:$J$332,8,FALSE)</f>
        <v>60</v>
      </c>
      <c r="S1194" s="5"/>
      <c r="T1194" s="22" t="s">
        <v>29</v>
      </c>
      <c r="U1194" s="21" t="str">
        <f>VLOOKUP(CONCATENATE($M1194,$N1194),Curriculos!$A$2:$J$332,10,FALSE)</f>
        <v>DCEC</v>
      </c>
      <c r="V1194" s="20" t="e">
        <f>VLOOKUP(CONCATENATE($M1194,$N1194,$T1194),Oferta!$B$2:$R$360,17,FALSE)</f>
        <v>#N/A</v>
      </c>
      <c r="W1194" s="20" t="e">
        <f>VLOOKUP(CONCATENATE($M1194,$N1194,$T1194),Oferta!$B$2:$Q$360,12,FALSE)</f>
        <v>#N/A</v>
      </c>
      <c r="X1194" s="22">
        <v>1</v>
      </c>
      <c r="Y1194" s="23" t="e">
        <f>VLOOKUP(CONCATENATE($W1194,$X1194),Mtz_Horarios!$E$2:$H$92,2,FALSE)</f>
        <v>#N/A</v>
      </c>
      <c r="Z1194" s="23" t="e">
        <f>VLOOKUP(CONCATENATE($W1194,$X1194),Mtz_Horarios!$E$2:$H$92,3,FALSE)</f>
        <v>#N/A</v>
      </c>
      <c r="AA1194" s="24" t="e">
        <f>VLOOKUP(CONCATENATE($W1194,$X1194),Mtz_Horarios!$E$2:$H$92,4,FALSE)</f>
        <v>#N/A</v>
      </c>
      <c r="AB1194" s="20" t="e">
        <f>VLOOKUP(CONCATENATE($M1194,$N1194,$T1194),Oferta!$B$2:$Q$360,16,FALSE)</f>
        <v>#N/A</v>
      </c>
      <c r="AC1194" s="20" t="e">
        <f>VLOOKUP(CONCATENATE($M1194,$N1194,$T1194),Oferta!$B$2:$Q$360,15,FALSE)</f>
        <v>#N/A</v>
      </c>
      <c r="AI1194" s="5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12"/>
      <c r="AW1194" s="12"/>
    </row>
    <row r="1195" spans="1:49" ht="15" customHeight="1">
      <c r="A1195" s="12"/>
      <c r="B1195" s="12"/>
      <c r="C1195" s="12"/>
      <c r="D1195" s="12"/>
      <c r="E1195" s="12"/>
      <c r="F1195" s="12"/>
      <c r="G1195" s="12"/>
      <c r="H1195" s="12" t="e">
        <f t="shared" si="16"/>
        <v>#N/A</v>
      </c>
      <c r="I1195" s="12" t="e">
        <f>VLOOKUP(CONCATENATE(N1195,T1195),Simulador!$H$26:$H$33,1,FALSE)</f>
        <v>#N/A</v>
      </c>
      <c r="J1195" s="12" t="e">
        <f t="shared" si="17"/>
        <v>#N/A</v>
      </c>
      <c r="K1195" s="13" t="e">
        <f t="shared" si="18"/>
        <v>#N/A</v>
      </c>
      <c r="L1195" s="12" t="e">
        <f t="shared" si="19"/>
        <v>#N/A</v>
      </c>
      <c r="M1195" s="14" t="s">
        <v>25</v>
      </c>
      <c r="N1195" s="3" t="s">
        <v>67</v>
      </c>
      <c r="O1195" s="20" t="str">
        <f>VLOOKUP(CONCATENATE($M1195,$N1195),Curriculos!$A$2:$J$332,4,FALSE)</f>
        <v>LABORATÓRIO DE PRÁTICA V</v>
      </c>
      <c r="P1195" s="21" t="str">
        <f>VLOOKUP(CONCATENATE($M1195,$N1195),Curriculos!$A$2:$J$332,5,FALSE)</f>
        <v>OP</v>
      </c>
      <c r="Q1195" s="21" t="e">
        <f>VLOOKUP($N1195,Oferta!$D$2:$P$100,5,FALSE)</f>
        <v>#N/A</v>
      </c>
      <c r="R1195" s="21">
        <f>VLOOKUP(CONCATENATE($M1195,$N1195),Curriculos!$A$2:$J$332,8,FALSE)</f>
        <v>60</v>
      </c>
      <c r="S1195" s="5"/>
      <c r="T1195" s="22" t="s">
        <v>29</v>
      </c>
      <c r="U1195" s="21" t="str">
        <f>VLOOKUP(CONCATENATE($M1195,$N1195),Curriculos!$A$2:$J$332,10,FALSE)</f>
        <v>DCEC</v>
      </c>
      <c r="V1195" s="20" t="e">
        <f>VLOOKUP(CONCATENATE($M1195,$N1195,$T1195),Oferta!$B$2:$R$360,17,FALSE)</f>
        <v>#N/A</v>
      </c>
      <c r="W1195" s="20" t="e">
        <f>VLOOKUP(CONCATENATE($M1195,$N1195,$T1195),Oferta!$B$2:$Q$360,12,FALSE)</f>
        <v>#N/A</v>
      </c>
      <c r="X1195" s="22">
        <v>2</v>
      </c>
      <c r="Y1195" s="23" t="e">
        <f>VLOOKUP(CONCATENATE($W1195,$X1195),Mtz_Horarios!$E$2:$H$92,2,FALSE)</f>
        <v>#N/A</v>
      </c>
      <c r="Z1195" s="23" t="e">
        <f>VLOOKUP(CONCATENATE($W1195,$X1195),Mtz_Horarios!$E$2:$H$92,3,FALSE)</f>
        <v>#N/A</v>
      </c>
      <c r="AA1195" s="24" t="e">
        <f>VLOOKUP(CONCATENATE($W1195,$X1195),Mtz_Horarios!$E$2:$H$92,4,FALSE)</f>
        <v>#N/A</v>
      </c>
      <c r="AB1195" s="20" t="e">
        <f>VLOOKUP(CONCATENATE($M1195,$N1195,$T1195),Oferta!$B$2:$Q$360,16,FALSE)</f>
        <v>#N/A</v>
      </c>
      <c r="AC1195" s="20" t="e">
        <f>VLOOKUP(CONCATENATE($M1195,$N1195,$T1195),Oferta!$B$2:$Q$360,15,FALSE)</f>
        <v>#N/A</v>
      </c>
      <c r="AI1195" s="5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12"/>
      <c r="AW1195" s="12"/>
    </row>
    <row r="1196" spans="1:49" ht="15" customHeight="1">
      <c r="A1196" s="12"/>
      <c r="B1196" s="12"/>
      <c r="C1196" s="12"/>
      <c r="D1196" s="12"/>
      <c r="E1196" s="12"/>
      <c r="F1196" s="12"/>
      <c r="G1196" s="12"/>
      <c r="H1196" s="12" t="e">
        <f t="shared" si="16"/>
        <v>#N/A</v>
      </c>
      <c r="I1196" s="12" t="e">
        <f>VLOOKUP(CONCATENATE(N1196,T1196),Simulador!$H$26:$H$33,1,FALSE)</f>
        <v>#N/A</v>
      </c>
      <c r="J1196" s="12" t="e">
        <f t="shared" si="17"/>
        <v>#N/A</v>
      </c>
      <c r="K1196" s="13" t="e">
        <f t="shared" si="18"/>
        <v>#N/A</v>
      </c>
      <c r="L1196" s="12" t="e">
        <f t="shared" si="19"/>
        <v>#N/A</v>
      </c>
      <c r="M1196" s="14" t="s">
        <v>25</v>
      </c>
      <c r="N1196" s="3" t="s">
        <v>67</v>
      </c>
      <c r="O1196" s="20" t="str">
        <f>VLOOKUP(CONCATENATE($M1196,$N1196),Curriculos!$A$2:$J$332,4,FALSE)</f>
        <v>LABORATÓRIO DE PRÁTICA V</v>
      </c>
      <c r="P1196" s="21" t="str">
        <f>VLOOKUP(CONCATENATE($M1196,$N1196),Curriculos!$A$2:$J$332,5,FALSE)</f>
        <v>OP</v>
      </c>
      <c r="Q1196" s="21" t="e">
        <f>VLOOKUP($N1196,Oferta!$D$2:$P$100,5,FALSE)</f>
        <v>#N/A</v>
      </c>
      <c r="R1196" s="21">
        <f>VLOOKUP(CONCATENATE($M1196,$N1196),Curriculos!$A$2:$J$332,8,FALSE)</f>
        <v>60</v>
      </c>
      <c r="S1196" s="5"/>
      <c r="T1196" s="22" t="s">
        <v>29</v>
      </c>
      <c r="U1196" s="21" t="str">
        <f>VLOOKUP(CONCATENATE($M1196,$N1196),Curriculos!$A$2:$J$332,10,FALSE)</f>
        <v>DCEC</v>
      </c>
      <c r="V1196" s="20" t="e">
        <f>VLOOKUP(CONCATENATE($M1196,$N1196,$T1196),Oferta!$B$2:$R$360,17,FALSE)</f>
        <v>#N/A</v>
      </c>
      <c r="W1196" s="20" t="e">
        <f>VLOOKUP(CONCATENATE($M1196,$N1196,$T1196),Oferta!$B$2:$Q$360,12,FALSE)</f>
        <v>#N/A</v>
      </c>
      <c r="X1196" s="22">
        <v>3</v>
      </c>
      <c r="Y1196" s="23" t="e">
        <f>VLOOKUP(CONCATENATE($W1196,$X1196),Mtz_Horarios!$E$2:$H$92,2,FALSE)</f>
        <v>#N/A</v>
      </c>
      <c r="Z1196" s="23" t="e">
        <f>VLOOKUP(CONCATENATE($W1196,$X1196),Mtz_Horarios!$E$2:$H$92,3,FALSE)</f>
        <v>#N/A</v>
      </c>
      <c r="AA1196" s="24" t="e">
        <f>VLOOKUP(CONCATENATE($W1196,$X1196),Mtz_Horarios!$E$2:$H$92,4,FALSE)</f>
        <v>#N/A</v>
      </c>
      <c r="AB1196" s="20" t="e">
        <f>VLOOKUP(CONCATENATE($M1196,$N1196,$T1196),Oferta!$B$2:$Q$360,16,FALSE)</f>
        <v>#N/A</v>
      </c>
      <c r="AC1196" s="20" t="e">
        <f>VLOOKUP(CONCATENATE($M1196,$N1196,$T1196),Oferta!$B$2:$Q$360,15,FALSE)</f>
        <v>#N/A</v>
      </c>
      <c r="AI1196" s="5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12"/>
      <c r="AW1196" s="12"/>
    </row>
    <row r="1197" spans="1:49" ht="15" customHeight="1">
      <c r="A1197" s="12"/>
      <c r="B1197" s="12"/>
      <c r="C1197" s="12"/>
      <c r="D1197" s="12"/>
      <c r="E1197" s="12"/>
      <c r="F1197" s="12"/>
      <c r="G1197" s="12"/>
      <c r="H1197" s="12" t="e">
        <f t="shared" si="16"/>
        <v>#N/A</v>
      </c>
      <c r="I1197" s="12" t="e">
        <f>VLOOKUP(CONCATENATE(N1197,T1197),Simulador!$H$26:$H$33,1,FALSE)</f>
        <v>#N/A</v>
      </c>
      <c r="J1197" s="12" t="e">
        <f t="shared" si="17"/>
        <v>#N/A</v>
      </c>
      <c r="K1197" s="13" t="e">
        <f t="shared" si="18"/>
        <v>#N/A</v>
      </c>
      <c r="L1197" s="12" t="e">
        <f t="shared" si="19"/>
        <v>#N/A</v>
      </c>
      <c r="M1197" s="14" t="s">
        <v>25</v>
      </c>
      <c r="N1197" s="3" t="s">
        <v>67</v>
      </c>
      <c r="O1197" s="20" t="str">
        <f>VLOOKUP(CONCATENATE($M1197,$N1197),Curriculos!$A$2:$J$332,4,FALSE)</f>
        <v>LABORATÓRIO DE PRÁTICA V</v>
      </c>
      <c r="P1197" s="21" t="str">
        <f>VLOOKUP(CONCATENATE($M1197,$N1197),Curriculos!$A$2:$J$332,5,FALSE)</f>
        <v>OP</v>
      </c>
      <c r="Q1197" s="21" t="e">
        <f>VLOOKUP($N1197,Oferta!$D$2:$P$100,5,FALSE)</f>
        <v>#N/A</v>
      </c>
      <c r="R1197" s="21">
        <f>VLOOKUP(CONCATENATE($M1197,$N1197),Curriculos!$A$2:$J$332,8,FALSE)</f>
        <v>60</v>
      </c>
      <c r="S1197" s="5"/>
      <c r="T1197" s="22" t="s">
        <v>29</v>
      </c>
      <c r="U1197" s="21" t="str">
        <f>VLOOKUP(CONCATENATE($M1197,$N1197),Curriculos!$A$2:$J$332,10,FALSE)</f>
        <v>DCEC</v>
      </c>
      <c r="V1197" s="20" t="e">
        <f>VLOOKUP(CONCATENATE($M1197,$N1197,$T1197),Oferta!$B$2:$R$360,17,FALSE)</f>
        <v>#N/A</v>
      </c>
      <c r="W1197" s="20" t="e">
        <f>VLOOKUP(CONCATENATE($M1197,$N1197,$T1197),Oferta!$B$2:$Q$360,12,FALSE)</f>
        <v>#N/A</v>
      </c>
      <c r="X1197" s="22">
        <v>4</v>
      </c>
      <c r="Y1197" s="23" t="e">
        <f>VLOOKUP(CONCATENATE($W1197,$X1197),Mtz_Horarios!$E$2:$H$92,2,FALSE)</f>
        <v>#N/A</v>
      </c>
      <c r="Z1197" s="23" t="e">
        <f>VLOOKUP(CONCATENATE($W1197,$X1197),Mtz_Horarios!$E$2:$H$92,3,FALSE)</f>
        <v>#N/A</v>
      </c>
      <c r="AA1197" s="24" t="e">
        <f>VLOOKUP(CONCATENATE($W1197,$X1197),Mtz_Horarios!$E$2:$H$92,4,FALSE)</f>
        <v>#N/A</v>
      </c>
      <c r="AB1197" s="20" t="e">
        <f>VLOOKUP(CONCATENATE($M1197,$N1197,$T1197),Oferta!$B$2:$Q$360,16,FALSE)</f>
        <v>#N/A</v>
      </c>
      <c r="AC1197" s="20" t="e">
        <f>VLOOKUP(CONCATENATE($M1197,$N1197,$T1197),Oferta!$B$2:$Q$360,15,FALSE)</f>
        <v>#N/A</v>
      </c>
      <c r="AI1197" s="5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12"/>
      <c r="AW1197" s="12"/>
    </row>
    <row r="1198" spans="1:49" ht="15" customHeight="1">
      <c r="A1198" s="12"/>
      <c r="B1198" s="12"/>
      <c r="C1198" s="12"/>
      <c r="D1198" s="12"/>
      <c r="E1198" s="12"/>
      <c r="F1198" s="12"/>
      <c r="G1198" s="12"/>
      <c r="H1198" s="12" t="e">
        <f t="shared" si="16"/>
        <v>#N/A</v>
      </c>
      <c r="I1198" s="12" t="e">
        <f>VLOOKUP(CONCATENATE(N1198,T1198),Simulador!$H$26:$H$33,1,FALSE)</f>
        <v>#N/A</v>
      </c>
      <c r="J1198" s="12" t="e">
        <f t="shared" si="17"/>
        <v>#N/A</v>
      </c>
      <c r="K1198" s="13" t="e">
        <f t="shared" si="18"/>
        <v>#N/A</v>
      </c>
      <c r="L1198" s="12" t="e">
        <f t="shared" si="19"/>
        <v>#N/A</v>
      </c>
      <c r="M1198" s="14" t="s">
        <v>22</v>
      </c>
      <c r="N1198" s="3" t="s">
        <v>67</v>
      </c>
      <c r="O1198" s="20" t="str">
        <f>VLOOKUP(CONCATENATE($M1198,$N1198),Curriculos!$A$2:$J$332,4,FALSE)</f>
        <v>LABORATÓRIO DE PRÁTICA V</v>
      </c>
      <c r="P1198" s="21" t="str">
        <f>VLOOKUP(CONCATENATE($M1198,$N1198),Curriculos!$A$2:$J$332,5,FALSE)</f>
        <v>OP</v>
      </c>
      <c r="Q1198" s="21" t="e">
        <f>VLOOKUP($N1198,Oferta!$D$2:$P$100,5,FALSE)</f>
        <v>#N/A</v>
      </c>
      <c r="R1198" s="21">
        <f>VLOOKUP(CONCATENATE($M1198,$N1198),Curriculos!$A$2:$J$332,8,FALSE)</f>
        <v>60</v>
      </c>
      <c r="S1198" s="5"/>
      <c r="T1198" s="22" t="s">
        <v>24</v>
      </c>
      <c r="U1198" s="21" t="str">
        <f>VLOOKUP(CONCATENATE($M1198,$N1198),Curriculos!$A$2:$J$332,10,FALSE)</f>
        <v>DCEC</v>
      </c>
      <c r="V1198" s="20" t="e">
        <f>VLOOKUP(CONCATENATE($M1198,$N1198,$T1198),Oferta!$B$2:$R$360,17,FALSE)</f>
        <v>#N/A</v>
      </c>
      <c r="W1198" s="20" t="e">
        <f>VLOOKUP(CONCATENATE($M1198,$N1198,$T1198),Oferta!$B$2:$Q$360,12,FALSE)</f>
        <v>#N/A</v>
      </c>
      <c r="X1198" s="22">
        <v>1</v>
      </c>
      <c r="Y1198" s="23" t="e">
        <f>VLOOKUP(CONCATENATE($W1198,$X1198),Mtz_Horarios!$E$2:$H$92,2,FALSE)</f>
        <v>#N/A</v>
      </c>
      <c r="Z1198" s="23" t="e">
        <f>VLOOKUP(CONCATENATE($W1198,$X1198),Mtz_Horarios!$E$2:$H$92,3,FALSE)</f>
        <v>#N/A</v>
      </c>
      <c r="AA1198" s="24" t="e">
        <f>VLOOKUP(CONCATENATE($W1198,$X1198),Mtz_Horarios!$E$2:$H$92,4,FALSE)</f>
        <v>#N/A</v>
      </c>
      <c r="AB1198" s="20" t="e">
        <f>VLOOKUP(CONCATENATE($M1198,$N1198,$T1198),Oferta!$B$2:$Q$360,16,FALSE)</f>
        <v>#N/A</v>
      </c>
      <c r="AC1198" s="20" t="e">
        <f>VLOOKUP(CONCATENATE($M1198,$N1198,$T1198),Oferta!$B$2:$Q$360,15,FALSE)</f>
        <v>#N/A</v>
      </c>
      <c r="AI1198" s="5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12"/>
      <c r="AW1198" s="12"/>
    </row>
    <row r="1199" spans="1:49" ht="15" customHeight="1">
      <c r="A1199" s="12"/>
      <c r="B1199" s="12"/>
      <c r="C1199" s="12"/>
      <c r="D1199" s="12"/>
      <c r="E1199" s="12"/>
      <c r="F1199" s="12"/>
      <c r="G1199" s="12"/>
      <c r="H1199" s="12" t="e">
        <f t="shared" si="16"/>
        <v>#N/A</v>
      </c>
      <c r="I1199" s="12" t="e">
        <f>VLOOKUP(CONCATENATE(N1199,T1199),Simulador!$H$26:$H$33,1,FALSE)</f>
        <v>#N/A</v>
      </c>
      <c r="J1199" s="12" t="e">
        <f t="shared" si="17"/>
        <v>#N/A</v>
      </c>
      <c r="K1199" s="13" t="e">
        <f t="shared" si="18"/>
        <v>#N/A</v>
      </c>
      <c r="L1199" s="12" t="e">
        <f t="shared" si="19"/>
        <v>#N/A</v>
      </c>
      <c r="M1199" s="14" t="s">
        <v>22</v>
      </c>
      <c r="N1199" s="3" t="s">
        <v>67</v>
      </c>
      <c r="O1199" s="20" t="str">
        <f>VLOOKUP(CONCATENATE($M1199,$N1199),Curriculos!$A$2:$J$332,4,FALSE)</f>
        <v>LABORATÓRIO DE PRÁTICA V</v>
      </c>
      <c r="P1199" s="21" t="str">
        <f>VLOOKUP(CONCATENATE($M1199,$N1199),Curriculos!$A$2:$J$332,5,FALSE)</f>
        <v>OP</v>
      </c>
      <c r="Q1199" s="21" t="e">
        <f>VLOOKUP($N1199,Oferta!$D$2:$P$100,5,FALSE)</f>
        <v>#N/A</v>
      </c>
      <c r="R1199" s="21">
        <f>VLOOKUP(CONCATENATE($M1199,$N1199),Curriculos!$A$2:$J$332,8,FALSE)</f>
        <v>60</v>
      </c>
      <c r="S1199" s="5"/>
      <c r="T1199" s="22" t="s">
        <v>24</v>
      </c>
      <c r="U1199" s="21" t="str">
        <f>VLOOKUP(CONCATENATE($M1199,$N1199),Curriculos!$A$2:$J$332,10,FALSE)</f>
        <v>DCEC</v>
      </c>
      <c r="V1199" s="20" t="e">
        <f>VLOOKUP(CONCATENATE($M1199,$N1199,$T1199),Oferta!$B$2:$R$360,17,FALSE)</f>
        <v>#N/A</v>
      </c>
      <c r="W1199" s="20" t="e">
        <f>VLOOKUP(CONCATENATE($M1199,$N1199,$T1199),Oferta!$B$2:$Q$360,12,FALSE)</f>
        <v>#N/A</v>
      </c>
      <c r="X1199" s="22">
        <v>2</v>
      </c>
      <c r="Y1199" s="23" t="e">
        <f>VLOOKUP(CONCATENATE($W1199,$X1199),Mtz_Horarios!$E$2:$H$92,2,FALSE)</f>
        <v>#N/A</v>
      </c>
      <c r="Z1199" s="23" t="e">
        <f>VLOOKUP(CONCATENATE($W1199,$X1199),Mtz_Horarios!$E$2:$H$92,3,FALSE)</f>
        <v>#N/A</v>
      </c>
      <c r="AA1199" s="24" t="e">
        <f>VLOOKUP(CONCATENATE($W1199,$X1199),Mtz_Horarios!$E$2:$H$92,4,FALSE)</f>
        <v>#N/A</v>
      </c>
      <c r="AB1199" s="20" t="e">
        <f>VLOOKUP(CONCATENATE($M1199,$N1199,$T1199),Oferta!$B$2:$Q$360,16,FALSE)</f>
        <v>#N/A</v>
      </c>
      <c r="AC1199" s="20" t="e">
        <f>VLOOKUP(CONCATENATE($M1199,$N1199,$T1199),Oferta!$B$2:$Q$360,15,FALSE)</f>
        <v>#N/A</v>
      </c>
      <c r="AI1199" s="5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12"/>
      <c r="AW1199" s="12"/>
    </row>
    <row r="1200" spans="1:49" ht="15" customHeight="1">
      <c r="A1200" s="12"/>
      <c r="B1200" s="12"/>
      <c r="C1200" s="12"/>
      <c r="D1200" s="12"/>
      <c r="E1200" s="12"/>
      <c r="F1200" s="12"/>
      <c r="G1200" s="12"/>
      <c r="H1200" s="12" t="e">
        <f t="shared" si="16"/>
        <v>#N/A</v>
      </c>
      <c r="I1200" s="12" t="e">
        <f>VLOOKUP(CONCATENATE(N1200,T1200),Simulador!$H$26:$H$33,1,FALSE)</f>
        <v>#N/A</v>
      </c>
      <c r="J1200" s="12" t="e">
        <f t="shared" si="17"/>
        <v>#N/A</v>
      </c>
      <c r="K1200" s="13" t="e">
        <f t="shared" si="18"/>
        <v>#N/A</v>
      </c>
      <c r="L1200" s="12" t="e">
        <f t="shared" si="19"/>
        <v>#N/A</v>
      </c>
      <c r="M1200" s="14" t="s">
        <v>22</v>
      </c>
      <c r="N1200" s="3" t="s">
        <v>67</v>
      </c>
      <c r="O1200" s="20" t="str">
        <f>VLOOKUP(CONCATENATE($M1200,$N1200),Curriculos!$A$2:$J$332,4,FALSE)</f>
        <v>LABORATÓRIO DE PRÁTICA V</v>
      </c>
      <c r="P1200" s="21" t="str">
        <f>VLOOKUP(CONCATENATE($M1200,$N1200),Curriculos!$A$2:$J$332,5,FALSE)</f>
        <v>OP</v>
      </c>
      <c r="Q1200" s="21" t="e">
        <f>VLOOKUP($N1200,Oferta!$D$2:$P$100,5,FALSE)</f>
        <v>#N/A</v>
      </c>
      <c r="R1200" s="21">
        <f>VLOOKUP(CONCATENATE($M1200,$N1200),Curriculos!$A$2:$J$332,8,FALSE)</f>
        <v>60</v>
      </c>
      <c r="S1200" s="5"/>
      <c r="T1200" s="22" t="s">
        <v>24</v>
      </c>
      <c r="U1200" s="21" t="str">
        <f>VLOOKUP(CONCATENATE($M1200,$N1200),Curriculos!$A$2:$J$332,10,FALSE)</f>
        <v>DCEC</v>
      </c>
      <c r="V1200" s="20" t="e">
        <f>VLOOKUP(CONCATENATE($M1200,$N1200,$T1200),Oferta!$B$2:$R$360,17,FALSE)</f>
        <v>#N/A</v>
      </c>
      <c r="W1200" s="20" t="e">
        <f>VLOOKUP(CONCATENATE($M1200,$N1200,$T1200),Oferta!$B$2:$Q$360,12,FALSE)</f>
        <v>#N/A</v>
      </c>
      <c r="X1200" s="22">
        <v>3</v>
      </c>
      <c r="Y1200" s="23" t="e">
        <f>VLOOKUP(CONCATENATE($W1200,$X1200),Mtz_Horarios!$E$2:$H$92,2,FALSE)</f>
        <v>#N/A</v>
      </c>
      <c r="Z1200" s="23" t="e">
        <f>VLOOKUP(CONCATENATE($W1200,$X1200),Mtz_Horarios!$E$2:$H$92,3,FALSE)</f>
        <v>#N/A</v>
      </c>
      <c r="AA1200" s="24" t="e">
        <f>VLOOKUP(CONCATENATE($W1200,$X1200),Mtz_Horarios!$E$2:$H$92,4,FALSE)</f>
        <v>#N/A</v>
      </c>
      <c r="AB1200" s="20" t="e">
        <f>VLOOKUP(CONCATENATE($M1200,$N1200,$T1200),Oferta!$B$2:$Q$360,16,FALSE)</f>
        <v>#N/A</v>
      </c>
      <c r="AC1200" s="20" t="e">
        <f>VLOOKUP(CONCATENATE($M1200,$N1200,$T1200),Oferta!$B$2:$Q$360,15,FALSE)</f>
        <v>#N/A</v>
      </c>
      <c r="AI1200" s="5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12"/>
      <c r="AW1200" s="12"/>
    </row>
    <row r="1201" spans="1:49" ht="15" customHeight="1">
      <c r="A1201" s="12"/>
      <c r="B1201" s="12"/>
      <c r="C1201" s="12"/>
      <c r="D1201" s="12"/>
      <c r="E1201" s="12"/>
      <c r="F1201" s="12"/>
      <c r="G1201" s="12"/>
      <c r="H1201" s="12" t="e">
        <f t="shared" si="16"/>
        <v>#N/A</v>
      </c>
      <c r="I1201" s="12" t="e">
        <f>VLOOKUP(CONCATENATE(N1201,T1201),Simulador!$H$26:$H$33,1,FALSE)</f>
        <v>#N/A</v>
      </c>
      <c r="J1201" s="12" t="e">
        <f t="shared" si="17"/>
        <v>#N/A</v>
      </c>
      <c r="K1201" s="13" t="e">
        <f t="shared" si="18"/>
        <v>#N/A</v>
      </c>
      <c r="L1201" s="12" t="e">
        <f t="shared" si="19"/>
        <v>#N/A</v>
      </c>
      <c r="M1201" s="14" t="s">
        <v>22</v>
      </c>
      <c r="N1201" s="3" t="s">
        <v>67</v>
      </c>
      <c r="O1201" s="20" t="str">
        <f>VLOOKUP(CONCATENATE($M1201,$N1201),Curriculos!$A$2:$J$332,4,FALSE)</f>
        <v>LABORATÓRIO DE PRÁTICA V</v>
      </c>
      <c r="P1201" s="21" t="str">
        <f>VLOOKUP(CONCATENATE($M1201,$N1201),Curriculos!$A$2:$J$332,5,FALSE)</f>
        <v>OP</v>
      </c>
      <c r="Q1201" s="21" t="e">
        <f>VLOOKUP($N1201,Oferta!$D$2:$P$100,5,FALSE)</f>
        <v>#N/A</v>
      </c>
      <c r="R1201" s="21">
        <f>VLOOKUP(CONCATENATE($M1201,$N1201),Curriculos!$A$2:$J$332,8,FALSE)</f>
        <v>60</v>
      </c>
      <c r="S1201" s="5"/>
      <c r="T1201" s="22" t="s">
        <v>24</v>
      </c>
      <c r="U1201" s="21" t="str">
        <f>VLOOKUP(CONCATENATE($M1201,$N1201),Curriculos!$A$2:$J$332,10,FALSE)</f>
        <v>DCEC</v>
      </c>
      <c r="V1201" s="20" t="e">
        <f>VLOOKUP(CONCATENATE($M1201,$N1201,$T1201),Oferta!$B$2:$R$360,17,FALSE)</f>
        <v>#N/A</v>
      </c>
      <c r="W1201" s="20" t="e">
        <f>VLOOKUP(CONCATENATE($M1201,$N1201,$T1201),Oferta!$B$2:$Q$360,12,FALSE)</f>
        <v>#N/A</v>
      </c>
      <c r="X1201" s="22">
        <v>4</v>
      </c>
      <c r="Y1201" s="23" t="e">
        <f>VLOOKUP(CONCATENATE($W1201,$X1201),Mtz_Horarios!$E$2:$H$92,2,FALSE)</f>
        <v>#N/A</v>
      </c>
      <c r="Z1201" s="23" t="e">
        <f>VLOOKUP(CONCATENATE($W1201,$X1201),Mtz_Horarios!$E$2:$H$92,3,FALSE)</f>
        <v>#N/A</v>
      </c>
      <c r="AA1201" s="24" t="e">
        <f>VLOOKUP(CONCATENATE($W1201,$X1201),Mtz_Horarios!$E$2:$H$92,4,FALSE)</f>
        <v>#N/A</v>
      </c>
      <c r="AB1201" s="20" t="e">
        <f>VLOOKUP(CONCATENATE($M1201,$N1201,$T1201),Oferta!$B$2:$Q$360,16,FALSE)</f>
        <v>#N/A</v>
      </c>
      <c r="AC1201" s="20" t="e">
        <f>VLOOKUP(CONCATENATE($M1201,$N1201,$T1201),Oferta!$B$2:$Q$360,15,FALSE)</f>
        <v>#N/A</v>
      </c>
      <c r="AI1201" s="5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12"/>
      <c r="AW1201" s="12"/>
    </row>
    <row r="1202" spans="1:49" ht="15" customHeight="1">
      <c r="A1202" s="12"/>
      <c r="B1202" s="12"/>
      <c r="C1202" s="12"/>
      <c r="D1202" s="12"/>
      <c r="E1202" s="12"/>
      <c r="F1202" s="12"/>
      <c r="G1202" s="12"/>
      <c r="H1202" s="12" t="e">
        <f t="shared" si="16"/>
        <v>#N/A</v>
      </c>
      <c r="I1202" s="12" t="e">
        <f>VLOOKUP(CONCATENATE(N1202,T1202),Simulador!$H$26:$H$33,1,FALSE)</f>
        <v>#N/A</v>
      </c>
      <c r="J1202" s="12" t="e">
        <f t="shared" si="17"/>
        <v>#N/A</v>
      </c>
      <c r="K1202" s="13" t="e">
        <f t="shared" si="18"/>
        <v>#N/A</v>
      </c>
      <c r="L1202" s="12" t="e">
        <f t="shared" si="19"/>
        <v>#N/A</v>
      </c>
      <c r="M1202" s="14" t="s">
        <v>31</v>
      </c>
      <c r="N1202" s="3" t="s">
        <v>136</v>
      </c>
      <c r="O1202" s="20" t="str">
        <f>VLOOKUP(CONCATENATE($M1202,$N1202),Curriculos!$A$2:$J$332,4,FALSE)</f>
        <v>LABORATÓRIO DE PRÁTICA VI</v>
      </c>
      <c r="P1202" s="21" t="str">
        <f>VLOOKUP(CONCATENATE($M1202,$N1202),Curriculos!$A$2:$J$332,5,FALSE)</f>
        <v>OP</v>
      </c>
      <c r="Q1202" s="21" t="e">
        <f>VLOOKUP($N1202,Oferta!$D$2:$P$100,5,FALSE)</f>
        <v>#N/A</v>
      </c>
      <c r="R1202" s="21">
        <f>VLOOKUP(CONCATENATE($M1202,$N1202),Curriculos!$A$2:$J$332,8,FALSE)</f>
        <v>60</v>
      </c>
      <c r="S1202" s="5"/>
      <c r="T1202" s="22" t="s">
        <v>24</v>
      </c>
      <c r="U1202" s="21" t="str">
        <f>VLOOKUP(CONCATENATE($M1202,$N1202),Curriculos!$A$2:$J$332,10,FALSE)</f>
        <v>DCEC</v>
      </c>
      <c r="V1202" s="20" t="e">
        <f>VLOOKUP(CONCATENATE($M1202,$N1202,$T1202),Oferta!$B$2:$R$360,17,FALSE)</f>
        <v>#N/A</v>
      </c>
      <c r="W1202" s="20" t="e">
        <f>VLOOKUP(CONCATENATE($M1202,$N1202,$T1202),Oferta!$B$2:$Q$360,12,FALSE)</f>
        <v>#N/A</v>
      </c>
      <c r="X1202" s="22"/>
      <c r="Y1202" s="23" t="e">
        <f>VLOOKUP(CONCATENATE($W1202,$X1202),Mtz_Horarios!$E$2:$H$92,2,FALSE)</f>
        <v>#N/A</v>
      </c>
      <c r="Z1202" s="23" t="e">
        <f>VLOOKUP(CONCATENATE($W1202,$X1202),Mtz_Horarios!$E$2:$H$92,3,FALSE)</f>
        <v>#N/A</v>
      </c>
      <c r="AA1202" s="24" t="e">
        <f>VLOOKUP(CONCATENATE($W1202,$X1202),Mtz_Horarios!$E$2:$H$92,4,FALSE)</f>
        <v>#N/A</v>
      </c>
      <c r="AB1202" s="20" t="e">
        <f>VLOOKUP(CONCATENATE($M1202,$N1202,$T1202),Oferta!$B$2:$Q$360,16,FALSE)</f>
        <v>#N/A</v>
      </c>
      <c r="AC1202" s="20" t="e">
        <f>VLOOKUP(CONCATENATE($M1202,$N1202,$T1202),Oferta!$B$2:$Q$360,15,FALSE)</f>
        <v>#N/A</v>
      </c>
      <c r="AI1202" s="5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12"/>
      <c r="AW1202" s="12"/>
    </row>
    <row r="1203" spans="1:49" ht="15" customHeight="1">
      <c r="A1203" s="12"/>
      <c r="B1203" s="12"/>
      <c r="C1203" s="12"/>
      <c r="D1203" s="12"/>
      <c r="E1203" s="12"/>
      <c r="F1203" s="12"/>
      <c r="G1203" s="12"/>
      <c r="H1203" s="12" t="e">
        <f t="shared" si="16"/>
        <v>#N/A</v>
      </c>
      <c r="I1203" s="12" t="e">
        <f>VLOOKUP(CONCATENATE(N1203,T1203),Simulador!$H$26:$H$33,1,FALSE)</f>
        <v>#N/A</v>
      </c>
      <c r="J1203" s="12" t="e">
        <f t="shared" si="17"/>
        <v>#N/A</v>
      </c>
      <c r="K1203" s="13" t="e">
        <f t="shared" si="18"/>
        <v>#N/A</v>
      </c>
      <c r="L1203" s="12" t="e">
        <f t="shared" si="19"/>
        <v>#N/A</v>
      </c>
      <c r="M1203" s="14" t="s">
        <v>31</v>
      </c>
      <c r="N1203" s="3" t="s">
        <v>136</v>
      </c>
      <c r="O1203" s="20" t="str">
        <f>VLOOKUP(CONCATENATE($M1203,$N1203),Curriculos!$A$2:$J$332,4,FALSE)</f>
        <v>LABORATÓRIO DE PRÁTICA VI</v>
      </c>
      <c r="P1203" s="21" t="str">
        <f>VLOOKUP(CONCATENATE($M1203,$N1203),Curriculos!$A$2:$J$332,5,FALSE)</f>
        <v>OP</v>
      </c>
      <c r="Q1203" s="21" t="e">
        <f>VLOOKUP($N1203,Oferta!$D$2:$P$100,5,FALSE)</f>
        <v>#N/A</v>
      </c>
      <c r="R1203" s="21">
        <f>VLOOKUP(CONCATENATE($M1203,$N1203),Curriculos!$A$2:$J$332,8,FALSE)</f>
        <v>60</v>
      </c>
      <c r="S1203" s="5"/>
      <c r="T1203" s="22" t="s">
        <v>24</v>
      </c>
      <c r="U1203" s="21" t="str">
        <f>VLOOKUP(CONCATENATE($M1203,$N1203),Curriculos!$A$2:$J$332,10,FALSE)</f>
        <v>DCEC</v>
      </c>
      <c r="V1203" s="20" t="e">
        <f>VLOOKUP(CONCATENATE($M1203,$N1203,$T1203),Oferta!$B$2:$R$360,17,FALSE)</f>
        <v>#N/A</v>
      </c>
      <c r="W1203" s="20" t="e">
        <f>VLOOKUP(CONCATENATE($M1203,$N1203,$T1203),Oferta!$B$2:$Q$360,12,FALSE)</f>
        <v>#N/A</v>
      </c>
      <c r="X1203" s="22"/>
      <c r="Y1203" s="23" t="e">
        <f>VLOOKUP(CONCATENATE($W1203,$X1203),Mtz_Horarios!$E$2:$H$92,2,FALSE)</f>
        <v>#N/A</v>
      </c>
      <c r="Z1203" s="23" t="e">
        <f>VLOOKUP(CONCATENATE($W1203,$X1203),Mtz_Horarios!$E$2:$H$92,3,FALSE)</f>
        <v>#N/A</v>
      </c>
      <c r="AA1203" s="24" t="e">
        <f>VLOOKUP(CONCATENATE($W1203,$X1203),Mtz_Horarios!$E$2:$H$92,4,FALSE)</f>
        <v>#N/A</v>
      </c>
      <c r="AB1203" s="20" t="e">
        <f>VLOOKUP(CONCATENATE($M1203,$N1203,$T1203),Oferta!$B$2:$Q$360,16,FALSE)</f>
        <v>#N/A</v>
      </c>
      <c r="AC1203" s="20" t="e">
        <f>VLOOKUP(CONCATENATE($M1203,$N1203,$T1203),Oferta!$B$2:$Q$360,15,FALSE)</f>
        <v>#N/A</v>
      </c>
      <c r="AI1203" s="5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12"/>
      <c r="AW1203" s="12"/>
    </row>
    <row r="1204" spans="1:49" ht="15" customHeight="1">
      <c r="A1204" s="12"/>
      <c r="B1204" s="12"/>
      <c r="C1204" s="12"/>
      <c r="D1204" s="12"/>
      <c r="E1204" s="12"/>
      <c r="F1204" s="12"/>
      <c r="G1204" s="12"/>
      <c r="H1204" s="12" t="e">
        <f t="shared" si="16"/>
        <v>#N/A</v>
      </c>
      <c r="I1204" s="12" t="e">
        <f>VLOOKUP(CONCATENATE(N1204,T1204),Simulador!$H$26:$H$33,1,FALSE)</f>
        <v>#N/A</v>
      </c>
      <c r="J1204" s="12" t="e">
        <f t="shared" si="17"/>
        <v>#N/A</v>
      </c>
      <c r="K1204" s="13" t="e">
        <f t="shared" si="18"/>
        <v>#N/A</v>
      </c>
      <c r="L1204" s="12" t="e">
        <f t="shared" si="19"/>
        <v>#N/A</v>
      </c>
      <c r="M1204" s="14" t="s">
        <v>31</v>
      </c>
      <c r="N1204" s="3" t="s">
        <v>136</v>
      </c>
      <c r="O1204" s="20" t="str">
        <f>VLOOKUP(CONCATENATE($M1204,$N1204),Curriculos!$A$2:$J$332,4,FALSE)</f>
        <v>LABORATÓRIO DE PRÁTICA VI</v>
      </c>
      <c r="P1204" s="21" t="str">
        <f>VLOOKUP(CONCATENATE($M1204,$N1204),Curriculos!$A$2:$J$332,5,FALSE)</f>
        <v>OP</v>
      </c>
      <c r="Q1204" s="21" t="e">
        <f>VLOOKUP($N1204,Oferta!$D$2:$P$100,5,FALSE)</f>
        <v>#N/A</v>
      </c>
      <c r="R1204" s="21">
        <f>VLOOKUP(CONCATENATE($M1204,$N1204),Curriculos!$A$2:$J$332,8,FALSE)</f>
        <v>60</v>
      </c>
      <c r="S1204" s="5"/>
      <c r="T1204" s="22" t="s">
        <v>24</v>
      </c>
      <c r="U1204" s="21" t="str">
        <f>VLOOKUP(CONCATENATE($M1204,$N1204),Curriculos!$A$2:$J$332,10,FALSE)</f>
        <v>DCEC</v>
      </c>
      <c r="V1204" s="20" t="e">
        <f>VLOOKUP(CONCATENATE($M1204,$N1204,$T1204),Oferta!$B$2:$R$360,17,FALSE)</f>
        <v>#N/A</v>
      </c>
      <c r="W1204" s="20" t="e">
        <f>VLOOKUP(CONCATENATE($M1204,$N1204,$T1204),Oferta!$B$2:$Q$360,12,FALSE)</f>
        <v>#N/A</v>
      </c>
      <c r="X1204" s="22"/>
      <c r="Y1204" s="23" t="e">
        <f>VLOOKUP(CONCATENATE($W1204,$X1204),Mtz_Horarios!$E$2:$H$92,2,FALSE)</f>
        <v>#N/A</v>
      </c>
      <c r="Z1204" s="23" t="e">
        <f>VLOOKUP(CONCATENATE($W1204,$X1204),Mtz_Horarios!$E$2:$H$92,3,FALSE)</f>
        <v>#N/A</v>
      </c>
      <c r="AA1204" s="24" t="e">
        <f>VLOOKUP(CONCATENATE($W1204,$X1204),Mtz_Horarios!$E$2:$H$92,4,FALSE)</f>
        <v>#N/A</v>
      </c>
      <c r="AB1204" s="20" t="e">
        <f>VLOOKUP(CONCATENATE($M1204,$N1204,$T1204),Oferta!$B$2:$Q$360,16,FALSE)</f>
        <v>#N/A</v>
      </c>
      <c r="AC1204" s="20" t="e">
        <f>VLOOKUP(CONCATENATE($M1204,$N1204,$T1204),Oferta!$B$2:$Q$360,15,FALSE)</f>
        <v>#N/A</v>
      </c>
      <c r="AI1204" s="5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12"/>
      <c r="AW1204" s="12"/>
    </row>
    <row r="1205" spans="1:49" ht="15" customHeight="1">
      <c r="A1205" s="12"/>
      <c r="B1205" s="12"/>
      <c r="C1205" s="12"/>
      <c r="D1205" s="12"/>
      <c r="E1205" s="12"/>
      <c r="F1205" s="12"/>
      <c r="G1205" s="12"/>
      <c r="H1205" s="12" t="e">
        <f t="shared" si="16"/>
        <v>#N/A</v>
      </c>
      <c r="I1205" s="12" t="e">
        <f>VLOOKUP(CONCATENATE(N1205,T1205),Simulador!$H$26:$H$33,1,FALSE)</f>
        <v>#N/A</v>
      </c>
      <c r="J1205" s="12" t="e">
        <f t="shared" si="17"/>
        <v>#N/A</v>
      </c>
      <c r="K1205" s="13" t="e">
        <f t="shared" si="18"/>
        <v>#N/A</v>
      </c>
      <c r="L1205" s="12" t="e">
        <f t="shared" si="19"/>
        <v>#N/A</v>
      </c>
      <c r="M1205" s="14" t="s">
        <v>31</v>
      </c>
      <c r="N1205" s="3" t="s">
        <v>136</v>
      </c>
      <c r="O1205" s="20" t="str">
        <f>VLOOKUP(CONCATENATE($M1205,$N1205),Curriculos!$A$2:$J$332,4,FALSE)</f>
        <v>LABORATÓRIO DE PRÁTICA VI</v>
      </c>
      <c r="P1205" s="21" t="str">
        <f>VLOOKUP(CONCATENATE($M1205,$N1205),Curriculos!$A$2:$J$332,5,FALSE)</f>
        <v>OP</v>
      </c>
      <c r="Q1205" s="21" t="e">
        <f>VLOOKUP($N1205,Oferta!$D$2:$P$100,5,FALSE)</f>
        <v>#N/A</v>
      </c>
      <c r="R1205" s="21">
        <f>VLOOKUP(CONCATENATE($M1205,$N1205),Curriculos!$A$2:$J$332,8,FALSE)</f>
        <v>60</v>
      </c>
      <c r="S1205" s="5"/>
      <c r="T1205" s="22" t="s">
        <v>24</v>
      </c>
      <c r="U1205" s="21" t="str">
        <f>VLOOKUP(CONCATENATE($M1205,$N1205),Curriculos!$A$2:$J$332,10,FALSE)</f>
        <v>DCEC</v>
      </c>
      <c r="V1205" s="20" t="e">
        <f>VLOOKUP(CONCATENATE($M1205,$N1205,$T1205),Oferta!$B$2:$R$360,17,FALSE)</f>
        <v>#N/A</v>
      </c>
      <c r="W1205" s="20" t="e">
        <f>VLOOKUP(CONCATENATE($M1205,$N1205,$T1205),Oferta!$B$2:$Q$360,12,FALSE)</f>
        <v>#N/A</v>
      </c>
      <c r="X1205" s="22"/>
      <c r="Y1205" s="23" t="e">
        <f>VLOOKUP(CONCATENATE($W1205,$X1205),Mtz_Horarios!$E$2:$H$92,2,FALSE)</f>
        <v>#N/A</v>
      </c>
      <c r="Z1205" s="23" t="e">
        <f>VLOOKUP(CONCATENATE($W1205,$X1205),Mtz_Horarios!$E$2:$H$92,3,FALSE)</f>
        <v>#N/A</v>
      </c>
      <c r="AA1205" s="24" t="e">
        <f>VLOOKUP(CONCATENATE($W1205,$X1205),Mtz_Horarios!$E$2:$H$92,4,FALSE)</f>
        <v>#N/A</v>
      </c>
      <c r="AB1205" s="20" t="e">
        <f>VLOOKUP(CONCATENATE($M1205,$N1205,$T1205),Oferta!$B$2:$Q$360,16,FALSE)</f>
        <v>#N/A</v>
      </c>
      <c r="AC1205" s="20" t="e">
        <f>VLOOKUP(CONCATENATE($M1205,$N1205,$T1205),Oferta!$B$2:$Q$360,15,FALSE)</f>
        <v>#N/A</v>
      </c>
      <c r="AI1205" s="5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12"/>
      <c r="AW1205" s="12"/>
    </row>
    <row r="1206" spans="1:49" ht="15" customHeight="1">
      <c r="A1206" s="12"/>
      <c r="B1206" s="12"/>
      <c r="C1206" s="12"/>
      <c r="D1206" s="12"/>
      <c r="E1206" s="12"/>
      <c r="F1206" s="12"/>
      <c r="G1206" s="12"/>
      <c r="H1206" s="12" t="e">
        <f t="shared" si="16"/>
        <v>#N/A</v>
      </c>
      <c r="I1206" s="12" t="e">
        <f>VLOOKUP(CONCATENATE(N1206,T1206),Simulador!$H$26:$H$33,1,FALSE)</f>
        <v>#N/A</v>
      </c>
      <c r="J1206" s="12" t="e">
        <f t="shared" si="17"/>
        <v>#N/A</v>
      </c>
      <c r="K1206" s="13" t="e">
        <f t="shared" si="18"/>
        <v>#N/A</v>
      </c>
      <c r="L1206" s="12" t="e">
        <f t="shared" si="19"/>
        <v>#N/A</v>
      </c>
      <c r="M1206" s="14" t="s">
        <v>31</v>
      </c>
      <c r="N1206" s="3" t="s">
        <v>136</v>
      </c>
      <c r="O1206" s="20" t="str">
        <f>VLOOKUP(CONCATENATE($M1206,$N1206),Curriculos!$A$2:$J$332,4,FALSE)</f>
        <v>LABORATÓRIO DE PRÁTICA VI</v>
      </c>
      <c r="P1206" s="21" t="str">
        <f>VLOOKUP(CONCATENATE($M1206,$N1206),Curriculos!$A$2:$J$332,5,FALSE)</f>
        <v>OP</v>
      </c>
      <c r="Q1206" s="21" t="e">
        <f>VLOOKUP($N1206,Oferta!$D$2:$P$100,5,FALSE)</f>
        <v>#N/A</v>
      </c>
      <c r="R1206" s="21">
        <f>VLOOKUP(CONCATENATE($M1206,$N1206),Curriculos!$A$2:$J$332,8,FALSE)</f>
        <v>60</v>
      </c>
      <c r="S1206" s="5"/>
      <c r="T1206" s="22" t="s">
        <v>29</v>
      </c>
      <c r="U1206" s="21" t="str">
        <f>VLOOKUP(CONCATENATE($M1206,$N1206),Curriculos!$A$2:$J$332,10,FALSE)</f>
        <v>DCEC</v>
      </c>
      <c r="V1206" s="20" t="str">
        <f>VLOOKUP(CONCATENATE($M1206,$N1206,$T1206),Oferta!$B$2:$R$360,17,FALSE)</f>
        <v>8º Semestre - T02</v>
      </c>
      <c r="W1206" s="20" t="str">
        <f>VLOOKUP(CONCATENATE($M1206,$N1206,$T1206),Oferta!$B$2:$Q$360,12,FALSE)</f>
        <v>ZM</v>
      </c>
      <c r="X1206" s="22">
        <v>1</v>
      </c>
      <c r="Y1206" s="23" t="e">
        <f>VLOOKUP(CONCATENATE($W1206,$X1206),Mtz_Horarios!$E$2:$H$92,2,FALSE)</f>
        <v>#N/A</v>
      </c>
      <c r="Z1206" s="23" t="e">
        <f>VLOOKUP(CONCATENATE($W1206,$X1206),Mtz_Horarios!$E$2:$H$92,3,FALSE)</f>
        <v>#N/A</v>
      </c>
      <c r="AA1206" s="24" t="e">
        <f>VLOOKUP(CONCATENATE($W1206,$X1206),Mtz_Horarios!$E$2:$H$92,4,FALSE)</f>
        <v>#N/A</v>
      </c>
      <c r="AB1206" s="20">
        <f>VLOOKUP(CONCATENATE($M1206,$N1206,$T1206),Oferta!$B$2:$Q$360,16,FALSE)</f>
        <v>1111</v>
      </c>
      <c r="AC1206" s="20" t="str">
        <f>VLOOKUP(CONCATENATE($M1206,$N1206,$T1206),Oferta!$B$2:$Q$360,15,FALSE)</f>
        <v>Sérgio Ricardo Ribeiro</v>
      </c>
      <c r="AI1206" s="5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12"/>
      <c r="AW1206" s="12"/>
    </row>
    <row r="1207" spans="1:49" ht="15" customHeight="1">
      <c r="A1207" s="12"/>
      <c r="B1207" s="12"/>
      <c r="C1207" s="12"/>
      <c r="D1207" s="12"/>
      <c r="E1207" s="12"/>
      <c r="F1207" s="12"/>
      <c r="G1207" s="12"/>
      <c r="H1207" s="12" t="e">
        <f t="shared" si="16"/>
        <v>#N/A</v>
      </c>
      <c r="I1207" s="12" t="e">
        <f>VLOOKUP(CONCATENATE(N1207,T1207),Simulador!$H$26:$H$33,1,FALSE)</f>
        <v>#N/A</v>
      </c>
      <c r="J1207" s="12" t="e">
        <f t="shared" si="17"/>
        <v>#N/A</v>
      </c>
      <c r="K1207" s="13" t="e">
        <f t="shared" si="18"/>
        <v>#N/A</v>
      </c>
      <c r="L1207" s="12" t="e">
        <f t="shared" si="19"/>
        <v>#N/A</v>
      </c>
      <c r="M1207" s="14" t="s">
        <v>31</v>
      </c>
      <c r="N1207" s="3" t="s">
        <v>136</v>
      </c>
      <c r="O1207" s="20" t="str">
        <f>VLOOKUP(CONCATENATE($M1207,$N1207),Curriculos!$A$2:$J$332,4,FALSE)</f>
        <v>LABORATÓRIO DE PRÁTICA VI</v>
      </c>
      <c r="P1207" s="21" t="str">
        <f>VLOOKUP(CONCATENATE($M1207,$N1207),Curriculos!$A$2:$J$332,5,FALSE)</f>
        <v>OP</v>
      </c>
      <c r="Q1207" s="21" t="e">
        <f>VLOOKUP($N1207,Oferta!$D$2:$P$100,5,FALSE)</f>
        <v>#N/A</v>
      </c>
      <c r="R1207" s="21">
        <f>VLOOKUP(CONCATENATE($M1207,$N1207),Curriculos!$A$2:$J$332,8,FALSE)</f>
        <v>60</v>
      </c>
      <c r="S1207" s="5"/>
      <c r="T1207" s="22" t="s">
        <v>29</v>
      </c>
      <c r="U1207" s="21" t="str">
        <f>VLOOKUP(CONCATENATE($M1207,$N1207),Curriculos!$A$2:$J$332,10,FALSE)</f>
        <v>DCEC</v>
      </c>
      <c r="V1207" s="20" t="str">
        <f>VLOOKUP(CONCATENATE($M1207,$N1207,$T1207),Oferta!$B$2:$R$360,17,FALSE)</f>
        <v>8º Semestre - T02</v>
      </c>
      <c r="W1207" s="20" t="str">
        <f>VLOOKUP(CONCATENATE($M1207,$N1207,$T1207),Oferta!$B$2:$Q$360,12,FALSE)</f>
        <v>ZM</v>
      </c>
      <c r="X1207" s="22">
        <v>2</v>
      </c>
      <c r="Y1207" s="23" t="e">
        <f>VLOOKUP(CONCATENATE($W1207,$X1207),Mtz_Horarios!$E$2:$H$92,2,FALSE)</f>
        <v>#N/A</v>
      </c>
      <c r="Z1207" s="23" t="e">
        <f>VLOOKUP(CONCATENATE($W1207,$X1207),Mtz_Horarios!$E$2:$H$92,3,FALSE)</f>
        <v>#N/A</v>
      </c>
      <c r="AA1207" s="24" t="e">
        <f>VLOOKUP(CONCATENATE($W1207,$X1207),Mtz_Horarios!$E$2:$H$92,4,FALSE)</f>
        <v>#N/A</v>
      </c>
      <c r="AB1207" s="20">
        <f>VLOOKUP(CONCATENATE($M1207,$N1207,$T1207),Oferta!$B$2:$Q$360,16,FALSE)</f>
        <v>1111</v>
      </c>
      <c r="AC1207" s="20" t="str">
        <f>VLOOKUP(CONCATENATE($M1207,$N1207,$T1207),Oferta!$B$2:$Q$360,15,FALSE)</f>
        <v>Sérgio Ricardo Ribeiro</v>
      </c>
      <c r="AI1207" s="5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12"/>
      <c r="AW1207" s="12"/>
    </row>
    <row r="1208" spans="1:49" ht="15" customHeight="1">
      <c r="A1208" s="12"/>
      <c r="B1208" s="12"/>
      <c r="C1208" s="12"/>
      <c r="D1208" s="12"/>
      <c r="E1208" s="12"/>
      <c r="F1208" s="12"/>
      <c r="G1208" s="12"/>
      <c r="H1208" s="12" t="e">
        <f t="shared" si="16"/>
        <v>#N/A</v>
      </c>
      <c r="I1208" s="12" t="e">
        <f>VLOOKUP(CONCATENATE(N1208,T1208),Simulador!$H$26:$H$33,1,FALSE)</f>
        <v>#N/A</v>
      </c>
      <c r="J1208" s="12" t="e">
        <f t="shared" si="17"/>
        <v>#N/A</v>
      </c>
      <c r="K1208" s="13" t="e">
        <f t="shared" si="18"/>
        <v>#N/A</v>
      </c>
      <c r="L1208" s="12" t="e">
        <f t="shared" si="19"/>
        <v>#N/A</v>
      </c>
      <c r="M1208" s="14" t="s">
        <v>31</v>
      </c>
      <c r="N1208" s="3" t="s">
        <v>136</v>
      </c>
      <c r="O1208" s="20" t="str">
        <f>VLOOKUP(CONCATENATE($M1208,$N1208),Curriculos!$A$2:$J$332,4,FALSE)</f>
        <v>LABORATÓRIO DE PRÁTICA VI</v>
      </c>
      <c r="P1208" s="21" t="str">
        <f>VLOOKUP(CONCATENATE($M1208,$N1208),Curriculos!$A$2:$J$332,5,FALSE)</f>
        <v>OP</v>
      </c>
      <c r="Q1208" s="21" t="e">
        <f>VLOOKUP($N1208,Oferta!$D$2:$P$100,5,FALSE)</f>
        <v>#N/A</v>
      </c>
      <c r="R1208" s="21">
        <f>VLOOKUP(CONCATENATE($M1208,$N1208),Curriculos!$A$2:$J$332,8,FALSE)</f>
        <v>60</v>
      </c>
      <c r="S1208" s="5"/>
      <c r="T1208" s="22" t="s">
        <v>29</v>
      </c>
      <c r="U1208" s="21" t="str">
        <f>VLOOKUP(CONCATENATE($M1208,$N1208),Curriculos!$A$2:$J$332,10,FALSE)</f>
        <v>DCEC</v>
      </c>
      <c r="V1208" s="20" t="str">
        <f>VLOOKUP(CONCATENATE($M1208,$N1208,$T1208),Oferta!$B$2:$R$360,17,FALSE)</f>
        <v>8º Semestre - T02</v>
      </c>
      <c r="W1208" s="20" t="str">
        <f>VLOOKUP(CONCATENATE($M1208,$N1208,$T1208),Oferta!$B$2:$Q$360,12,FALSE)</f>
        <v>ZM</v>
      </c>
      <c r="X1208" s="22">
        <v>3</v>
      </c>
      <c r="Y1208" s="23" t="e">
        <f>VLOOKUP(CONCATENATE($W1208,$X1208),Mtz_Horarios!$E$2:$H$92,2,FALSE)</f>
        <v>#N/A</v>
      </c>
      <c r="Z1208" s="23" t="e">
        <f>VLOOKUP(CONCATENATE($W1208,$X1208),Mtz_Horarios!$E$2:$H$92,3,FALSE)</f>
        <v>#N/A</v>
      </c>
      <c r="AA1208" s="24" t="e">
        <f>VLOOKUP(CONCATENATE($W1208,$X1208),Mtz_Horarios!$E$2:$H$92,4,FALSE)</f>
        <v>#N/A</v>
      </c>
      <c r="AB1208" s="20">
        <f>VLOOKUP(CONCATENATE($M1208,$N1208,$T1208),Oferta!$B$2:$Q$360,16,FALSE)</f>
        <v>1111</v>
      </c>
      <c r="AC1208" s="20" t="str">
        <f>VLOOKUP(CONCATENATE($M1208,$N1208,$T1208),Oferta!$B$2:$Q$360,15,FALSE)</f>
        <v>Sérgio Ricardo Ribeiro</v>
      </c>
      <c r="AI1208" s="5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12"/>
      <c r="AW1208" s="12"/>
    </row>
    <row r="1209" spans="1:49" ht="15" customHeight="1">
      <c r="A1209" s="12"/>
      <c r="B1209" s="12"/>
      <c r="C1209" s="12"/>
      <c r="D1209" s="12"/>
      <c r="E1209" s="12"/>
      <c r="F1209" s="12"/>
      <c r="G1209" s="12"/>
      <c r="H1209" s="12" t="e">
        <f t="shared" si="16"/>
        <v>#N/A</v>
      </c>
      <c r="I1209" s="12" t="e">
        <f>VLOOKUP(CONCATENATE(N1209,T1209),Simulador!$H$26:$H$33,1,FALSE)</f>
        <v>#N/A</v>
      </c>
      <c r="J1209" s="12" t="e">
        <f t="shared" si="17"/>
        <v>#N/A</v>
      </c>
      <c r="K1209" s="13" t="e">
        <f t="shared" si="18"/>
        <v>#N/A</v>
      </c>
      <c r="L1209" s="12" t="e">
        <f t="shared" si="19"/>
        <v>#N/A</v>
      </c>
      <c r="M1209" s="14" t="s">
        <v>31</v>
      </c>
      <c r="N1209" s="3" t="s">
        <v>136</v>
      </c>
      <c r="O1209" s="20" t="str">
        <f>VLOOKUP(CONCATENATE($M1209,$N1209),Curriculos!$A$2:$J$332,4,FALSE)</f>
        <v>LABORATÓRIO DE PRÁTICA VI</v>
      </c>
      <c r="P1209" s="21" t="str">
        <f>VLOOKUP(CONCATENATE($M1209,$N1209),Curriculos!$A$2:$J$332,5,FALSE)</f>
        <v>OP</v>
      </c>
      <c r="Q1209" s="21" t="e">
        <f>VLOOKUP($N1209,Oferta!$D$2:$P$100,5,FALSE)</f>
        <v>#N/A</v>
      </c>
      <c r="R1209" s="21">
        <f>VLOOKUP(CONCATENATE($M1209,$N1209),Curriculos!$A$2:$J$332,8,FALSE)</f>
        <v>60</v>
      </c>
      <c r="S1209" s="5"/>
      <c r="T1209" s="22" t="s">
        <v>29</v>
      </c>
      <c r="U1209" s="21" t="str">
        <f>VLOOKUP(CONCATENATE($M1209,$N1209),Curriculos!$A$2:$J$332,10,FALSE)</f>
        <v>DCEC</v>
      </c>
      <c r="V1209" s="20" t="str">
        <f>VLOOKUP(CONCATENATE($M1209,$N1209,$T1209),Oferta!$B$2:$R$360,17,FALSE)</f>
        <v>8º Semestre - T02</v>
      </c>
      <c r="W1209" s="20" t="str">
        <f>VLOOKUP(CONCATENATE($M1209,$N1209,$T1209),Oferta!$B$2:$Q$360,12,FALSE)</f>
        <v>ZM</v>
      </c>
      <c r="X1209" s="22">
        <v>4</v>
      </c>
      <c r="Y1209" s="23" t="e">
        <f>VLOOKUP(CONCATENATE($W1209,$X1209),Mtz_Horarios!$E$2:$H$92,2,FALSE)</f>
        <v>#N/A</v>
      </c>
      <c r="Z1209" s="23" t="e">
        <f>VLOOKUP(CONCATENATE($W1209,$X1209),Mtz_Horarios!$E$2:$H$92,3,FALSE)</f>
        <v>#N/A</v>
      </c>
      <c r="AA1209" s="24" t="e">
        <f>VLOOKUP(CONCATENATE($W1209,$X1209),Mtz_Horarios!$E$2:$H$92,4,FALSE)</f>
        <v>#N/A</v>
      </c>
      <c r="AB1209" s="20">
        <f>VLOOKUP(CONCATENATE($M1209,$N1209,$T1209),Oferta!$B$2:$Q$360,16,FALSE)</f>
        <v>1111</v>
      </c>
      <c r="AC1209" s="20" t="str">
        <f>VLOOKUP(CONCATENATE($M1209,$N1209,$T1209),Oferta!$B$2:$Q$360,15,FALSE)</f>
        <v>Sérgio Ricardo Ribeiro</v>
      </c>
      <c r="AI1209" s="5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12"/>
      <c r="AW1209" s="12"/>
    </row>
    <row r="1210" spans="1:49" ht="15" customHeight="1">
      <c r="A1210" s="12"/>
      <c r="B1210" s="12"/>
      <c r="C1210" s="12"/>
      <c r="D1210" s="12"/>
      <c r="E1210" s="12"/>
      <c r="F1210" s="12"/>
      <c r="G1210" s="12"/>
      <c r="H1210" s="12" t="e">
        <f t="shared" si="16"/>
        <v>#N/A</v>
      </c>
      <c r="I1210" s="12" t="e">
        <f>VLOOKUP(CONCATENATE(N1210,T1210),Simulador!$H$26:$H$33,1,FALSE)</f>
        <v>#N/A</v>
      </c>
      <c r="J1210" s="12" t="e">
        <f t="shared" si="17"/>
        <v>#N/A</v>
      </c>
      <c r="K1210" s="13" t="e">
        <f t="shared" si="18"/>
        <v>#N/A</v>
      </c>
      <c r="L1210" s="12" t="e">
        <f t="shared" si="19"/>
        <v>#N/A</v>
      </c>
      <c r="M1210" s="14" t="s">
        <v>25</v>
      </c>
      <c r="N1210" s="3" t="s">
        <v>136</v>
      </c>
      <c r="O1210" s="20" t="str">
        <f>VLOOKUP(CONCATENATE($M1210,$N1210),Curriculos!$A$2:$J$332,4,FALSE)</f>
        <v>LABORATÓRIO DE PRÁTICA VI</v>
      </c>
      <c r="P1210" s="21" t="str">
        <f>VLOOKUP(CONCATENATE($M1210,$N1210),Curriculos!$A$2:$J$332,5,FALSE)</f>
        <v>OP</v>
      </c>
      <c r="Q1210" s="21" t="e">
        <f>VLOOKUP($N1210,Oferta!$D$2:$P$100,5,FALSE)</f>
        <v>#N/A</v>
      </c>
      <c r="R1210" s="21">
        <f>VLOOKUP(CONCATENATE($M1210,$N1210),Curriculos!$A$2:$J$332,8,FALSE)</f>
        <v>60</v>
      </c>
      <c r="S1210" s="5"/>
      <c r="T1210" s="22" t="s">
        <v>29</v>
      </c>
      <c r="U1210" s="21" t="str">
        <f>VLOOKUP(CONCATENATE($M1210,$N1210),Curriculos!$A$2:$J$332,10,FALSE)</f>
        <v>DCEC</v>
      </c>
      <c r="V1210" s="20" t="e">
        <f>VLOOKUP(CONCATENATE($M1210,$N1210,$T1210),Oferta!$B$2:$R$360,17,FALSE)</f>
        <v>#N/A</v>
      </c>
      <c r="W1210" s="20" t="e">
        <f>VLOOKUP(CONCATENATE($M1210,$N1210,$T1210),Oferta!$B$2:$Q$360,12,FALSE)</f>
        <v>#N/A</v>
      </c>
      <c r="X1210" s="22">
        <v>1</v>
      </c>
      <c r="Y1210" s="23" t="e">
        <f>VLOOKUP(CONCATENATE($W1210,$X1210),Mtz_Horarios!$E$2:$H$92,2,FALSE)</f>
        <v>#N/A</v>
      </c>
      <c r="Z1210" s="23" t="e">
        <f>VLOOKUP(CONCATENATE($W1210,$X1210),Mtz_Horarios!$E$2:$H$92,3,FALSE)</f>
        <v>#N/A</v>
      </c>
      <c r="AA1210" s="24" t="e">
        <f>VLOOKUP(CONCATENATE($W1210,$X1210),Mtz_Horarios!$E$2:$H$92,4,FALSE)</f>
        <v>#N/A</v>
      </c>
      <c r="AB1210" s="20" t="e">
        <f>VLOOKUP(CONCATENATE($M1210,$N1210,$T1210),Oferta!$B$2:$Q$360,16,FALSE)</f>
        <v>#N/A</v>
      </c>
      <c r="AC1210" s="20" t="e">
        <f>VLOOKUP(CONCATENATE($M1210,$N1210,$T1210),Oferta!$B$2:$Q$360,15,FALSE)</f>
        <v>#N/A</v>
      </c>
      <c r="AI1210" s="5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12"/>
      <c r="AW1210" s="12"/>
    </row>
    <row r="1211" spans="1:49" ht="15" customHeight="1">
      <c r="A1211" s="12"/>
      <c r="B1211" s="12"/>
      <c r="C1211" s="12"/>
      <c r="D1211" s="12"/>
      <c r="E1211" s="12"/>
      <c r="F1211" s="12"/>
      <c r="G1211" s="12"/>
      <c r="H1211" s="12" t="e">
        <f t="shared" si="16"/>
        <v>#N/A</v>
      </c>
      <c r="I1211" s="12" t="e">
        <f>VLOOKUP(CONCATENATE(N1211,T1211),Simulador!$H$26:$H$33,1,FALSE)</f>
        <v>#N/A</v>
      </c>
      <c r="J1211" s="12" t="e">
        <f t="shared" si="17"/>
        <v>#N/A</v>
      </c>
      <c r="K1211" s="13" t="e">
        <f t="shared" si="18"/>
        <v>#N/A</v>
      </c>
      <c r="L1211" s="12" t="e">
        <f t="shared" si="19"/>
        <v>#N/A</v>
      </c>
      <c r="M1211" s="14" t="s">
        <v>25</v>
      </c>
      <c r="N1211" s="3" t="s">
        <v>136</v>
      </c>
      <c r="O1211" s="20" t="str">
        <f>VLOOKUP(CONCATENATE($M1211,$N1211),Curriculos!$A$2:$J$332,4,FALSE)</f>
        <v>LABORATÓRIO DE PRÁTICA VI</v>
      </c>
      <c r="P1211" s="21" t="str">
        <f>VLOOKUP(CONCATENATE($M1211,$N1211),Curriculos!$A$2:$J$332,5,FALSE)</f>
        <v>OP</v>
      </c>
      <c r="Q1211" s="21" t="e">
        <f>VLOOKUP($N1211,Oferta!$D$2:$P$100,5,FALSE)</f>
        <v>#N/A</v>
      </c>
      <c r="R1211" s="21">
        <f>VLOOKUP(CONCATENATE($M1211,$N1211),Curriculos!$A$2:$J$332,8,FALSE)</f>
        <v>60</v>
      </c>
      <c r="S1211" s="5"/>
      <c r="T1211" s="22" t="s">
        <v>29</v>
      </c>
      <c r="U1211" s="21" t="str">
        <f>VLOOKUP(CONCATENATE($M1211,$N1211),Curriculos!$A$2:$J$332,10,FALSE)</f>
        <v>DCEC</v>
      </c>
      <c r="V1211" s="20" t="e">
        <f>VLOOKUP(CONCATENATE($M1211,$N1211,$T1211),Oferta!$B$2:$R$360,17,FALSE)</f>
        <v>#N/A</v>
      </c>
      <c r="W1211" s="20" t="e">
        <f>VLOOKUP(CONCATENATE($M1211,$N1211,$T1211),Oferta!$B$2:$Q$360,12,FALSE)</f>
        <v>#N/A</v>
      </c>
      <c r="X1211" s="22">
        <v>2</v>
      </c>
      <c r="Y1211" s="23" t="e">
        <f>VLOOKUP(CONCATENATE($W1211,$X1211),Mtz_Horarios!$E$2:$H$92,2,FALSE)</f>
        <v>#N/A</v>
      </c>
      <c r="Z1211" s="23" t="e">
        <f>VLOOKUP(CONCATENATE($W1211,$X1211),Mtz_Horarios!$E$2:$H$92,3,FALSE)</f>
        <v>#N/A</v>
      </c>
      <c r="AA1211" s="24" t="e">
        <f>VLOOKUP(CONCATENATE($W1211,$X1211),Mtz_Horarios!$E$2:$H$92,4,FALSE)</f>
        <v>#N/A</v>
      </c>
      <c r="AB1211" s="20" t="e">
        <f>VLOOKUP(CONCATENATE($M1211,$N1211,$T1211),Oferta!$B$2:$Q$360,16,FALSE)</f>
        <v>#N/A</v>
      </c>
      <c r="AC1211" s="20" t="e">
        <f>VLOOKUP(CONCATENATE($M1211,$N1211,$T1211),Oferta!$B$2:$Q$360,15,FALSE)</f>
        <v>#N/A</v>
      </c>
      <c r="AI1211" s="5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12"/>
      <c r="AW1211" s="12"/>
    </row>
    <row r="1212" spans="1:49" ht="15" customHeight="1">
      <c r="A1212" s="12"/>
      <c r="B1212" s="12"/>
      <c r="C1212" s="12"/>
      <c r="D1212" s="12"/>
      <c r="E1212" s="12"/>
      <c r="F1212" s="12"/>
      <c r="G1212" s="12"/>
      <c r="H1212" s="12" t="e">
        <f t="shared" si="16"/>
        <v>#N/A</v>
      </c>
      <c r="I1212" s="12" t="e">
        <f>VLOOKUP(CONCATENATE(N1212,T1212),Simulador!$H$26:$H$33,1,FALSE)</f>
        <v>#N/A</v>
      </c>
      <c r="J1212" s="12" t="e">
        <f t="shared" si="17"/>
        <v>#N/A</v>
      </c>
      <c r="K1212" s="13" t="e">
        <f t="shared" si="18"/>
        <v>#N/A</v>
      </c>
      <c r="L1212" s="12" t="e">
        <f t="shared" si="19"/>
        <v>#N/A</v>
      </c>
      <c r="M1212" s="14" t="s">
        <v>25</v>
      </c>
      <c r="N1212" s="3" t="s">
        <v>136</v>
      </c>
      <c r="O1212" s="20" t="str">
        <f>VLOOKUP(CONCATENATE($M1212,$N1212),Curriculos!$A$2:$J$332,4,FALSE)</f>
        <v>LABORATÓRIO DE PRÁTICA VI</v>
      </c>
      <c r="P1212" s="21" t="str">
        <f>VLOOKUP(CONCATENATE($M1212,$N1212),Curriculos!$A$2:$J$332,5,FALSE)</f>
        <v>OP</v>
      </c>
      <c r="Q1212" s="21" t="e">
        <f>VLOOKUP($N1212,Oferta!$D$2:$P$100,5,FALSE)</f>
        <v>#N/A</v>
      </c>
      <c r="R1212" s="21">
        <f>VLOOKUP(CONCATENATE($M1212,$N1212),Curriculos!$A$2:$J$332,8,FALSE)</f>
        <v>60</v>
      </c>
      <c r="S1212" s="5"/>
      <c r="T1212" s="22" t="s">
        <v>29</v>
      </c>
      <c r="U1212" s="21" t="str">
        <f>VLOOKUP(CONCATENATE($M1212,$N1212),Curriculos!$A$2:$J$332,10,FALSE)</f>
        <v>DCEC</v>
      </c>
      <c r="V1212" s="20" t="e">
        <f>VLOOKUP(CONCATENATE($M1212,$N1212,$T1212),Oferta!$B$2:$R$360,17,FALSE)</f>
        <v>#N/A</v>
      </c>
      <c r="W1212" s="20" t="e">
        <f>VLOOKUP(CONCATENATE($M1212,$N1212,$T1212),Oferta!$B$2:$Q$360,12,FALSE)</f>
        <v>#N/A</v>
      </c>
      <c r="X1212" s="22">
        <v>3</v>
      </c>
      <c r="Y1212" s="23" t="e">
        <f>VLOOKUP(CONCATENATE($W1212,$X1212),Mtz_Horarios!$E$2:$H$92,2,FALSE)</f>
        <v>#N/A</v>
      </c>
      <c r="Z1212" s="23" t="e">
        <f>VLOOKUP(CONCATENATE($W1212,$X1212),Mtz_Horarios!$E$2:$H$92,3,FALSE)</f>
        <v>#N/A</v>
      </c>
      <c r="AA1212" s="24" t="e">
        <f>VLOOKUP(CONCATENATE($W1212,$X1212),Mtz_Horarios!$E$2:$H$92,4,FALSE)</f>
        <v>#N/A</v>
      </c>
      <c r="AB1212" s="20" t="e">
        <f>VLOOKUP(CONCATENATE($M1212,$N1212,$T1212),Oferta!$B$2:$Q$360,16,FALSE)</f>
        <v>#N/A</v>
      </c>
      <c r="AC1212" s="20" t="e">
        <f>VLOOKUP(CONCATENATE($M1212,$N1212,$T1212),Oferta!$B$2:$Q$360,15,FALSE)</f>
        <v>#N/A</v>
      </c>
      <c r="AI1212" s="5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12"/>
      <c r="AW1212" s="12"/>
    </row>
    <row r="1213" spans="1:49" ht="15" customHeight="1">
      <c r="A1213" s="12"/>
      <c r="B1213" s="12"/>
      <c r="C1213" s="12"/>
      <c r="D1213" s="12"/>
      <c r="E1213" s="12"/>
      <c r="F1213" s="12"/>
      <c r="G1213" s="12"/>
      <c r="H1213" s="12" t="e">
        <f t="shared" si="16"/>
        <v>#N/A</v>
      </c>
      <c r="I1213" s="12" t="e">
        <f>VLOOKUP(CONCATENATE(N1213,T1213),Simulador!$H$26:$H$33,1,FALSE)</f>
        <v>#N/A</v>
      </c>
      <c r="J1213" s="12" t="e">
        <f t="shared" si="17"/>
        <v>#N/A</v>
      </c>
      <c r="K1213" s="13" t="e">
        <f t="shared" si="18"/>
        <v>#N/A</v>
      </c>
      <c r="L1213" s="12" t="e">
        <f t="shared" si="19"/>
        <v>#N/A</v>
      </c>
      <c r="M1213" s="14" t="s">
        <v>25</v>
      </c>
      <c r="N1213" s="3" t="s">
        <v>136</v>
      </c>
      <c r="O1213" s="20" t="str">
        <f>VLOOKUP(CONCATENATE($M1213,$N1213),Curriculos!$A$2:$J$332,4,FALSE)</f>
        <v>LABORATÓRIO DE PRÁTICA VI</v>
      </c>
      <c r="P1213" s="21" t="str">
        <f>VLOOKUP(CONCATENATE($M1213,$N1213),Curriculos!$A$2:$J$332,5,FALSE)</f>
        <v>OP</v>
      </c>
      <c r="Q1213" s="21" t="e">
        <f>VLOOKUP($N1213,Oferta!$D$2:$P$100,5,FALSE)</f>
        <v>#N/A</v>
      </c>
      <c r="R1213" s="21">
        <f>VLOOKUP(CONCATENATE($M1213,$N1213),Curriculos!$A$2:$J$332,8,FALSE)</f>
        <v>60</v>
      </c>
      <c r="S1213" s="5"/>
      <c r="T1213" s="22" t="s">
        <v>29</v>
      </c>
      <c r="U1213" s="21" t="str">
        <f>VLOOKUP(CONCATENATE($M1213,$N1213),Curriculos!$A$2:$J$332,10,FALSE)</f>
        <v>DCEC</v>
      </c>
      <c r="V1213" s="20" t="e">
        <f>VLOOKUP(CONCATENATE($M1213,$N1213,$T1213),Oferta!$B$2:$R$360,17,FALSE)</f>
        <v>#N/A</v>
      </c>
      <c r="W1213" s="20" t="e">
        <f>VLOOKUP(CONCATENATE($M1213,$N1213,$T1213),Oferta!$B$2:$Q$360,12,FALSE)</f>
        <v>#N/A</v>
      </c>
      <c r="X1213" s="22">
        <v>4</v>
      </c>
      <c r="Y1213" s="23" t="e">
        <f>VLOOKUP(CONCATENATE($W1213,$X1213),Mtz_Horarios!$E$2:$H$92,2,FALSE)</f>
        <v>#N/A</v>
      </c>
      <c r="Z1213" s="23" t="e">
        <f>VLOOKUP(CONCATENATE($W1213,$X1213),Mtz_Horarios!$E$2:$H$92,3,FALSE)</f>
        <v>#N/A</v>
      </c>
      <c r="AA1213" s="24" t="e">
        <f>VLOOKUP(CONCATENATE($W1213,$X1213),Mtz_Horarios!$E$2:$H$92,4,FALSE)</f>
        <v>#N/A</v>
      </c>
      <c r="AB1213" s="20" t="e">
        <f>VLOOKUP(CONCATENATE($M1213,$N1213,$T1213),Oferta!$B$2:$Q$360,16,FALSE)</f>
        <v>#N/A</v>
      </c>
      <c r="AC1213" s="20" t="e">
        <f>VLOOKUP(CONCATENATE($M1213,$N1213,$T1213),Oferta!$B$2:$Q$360,15,FALSE)</f>
        <v>#N/A</v>
      </c>
      <c r="AI1213" s="5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12"/>
      <c r="AW1213" s="12"/>
    </row>
    <row r="1214" spans="1:49" ht="15" customHeight="1">
      <c r="A1214" s="12"/>
      <c r="B1214" s="12"/>
      <c r="C1214" s="12"/>
      <c r="D1214" s="12"/>
      <c r="E1214" s="12"/>
      <c r="F1214" s="12"/>
      <c r="G1214" s="12"/>
      <c r="H1214" s="12" t="e">
        <f t="shared" si="16"/>
        <v>#N/A</v>
      </c>
      <c r="I1214" s="12" t="e">
        <f>VLOOKUP(CONCATENATE(N1214,T1214),Simulador!$H$26:$H$33,1,FALSE)</f>
        <v>#N/A</v>
      </c>
      <c r="J1214" s="12" t="e">
        <f t="shared" si="17"/>
        <v>#N/A</v>
      </c>
      <c r="K1214" s="13" t="e">
        <f t="shared" si="18"/>
        <v>#N/A</v>
      </c>
      <c r="L1214" s="12" t="e">
        <f t="shared" si="19"/>
        <v>#N/A</v>
      </c>
      <c r="M1214" s="14" t="s">
        <v>22</v>
      </c>
      <c r="N1214" s="3" t="s">
        <v>136</v>
      </c>
      <c r="O1214" s="39" t="str">
        <f>VLOOKUP(CONCATENATE($M1214,$N1214),Curriculos!$A$2:$J$332,4,FALSE)</f>
        <v>LABORATÓRIO DE PRÁTICA VI</v>
      </c>
      <c r="P1214" s="40" t="str">
        <f>VLOOKUP(CONCATENATE($M1214,$N1214),Curriculos!$A$2:$J$332,5,FALSE)</f>
        <v>OP</v>
      </c>
      <c r="Q1214" s="40" t="e">
        <f>VLOOKUP($N1214,Oferta!$D$2:$P$100,5,FALSE)</f>
        <v>#N/A</v>
      </c>
      <c r="R1214" s="40">
        <f>VLOOKUP(CONCATENATE($M1214,$N1214),Curriculos!$A$2:$J$332,8,FALSE)</f>
        <v>60</v>
      </c>
      <c r="S1214" s="41"/>
      <c r="T1214" s="42" t="s">
        <v>24</v>
      </c>
      <c r="U1214" s="40" t="str">
        <f>VLOOKUP(CONCATENATE($M1214,$N1214),Curriculos!$A$2:$J$332,10,FALSE)</f>
        <v>DCEC</v>
      </c>
      <c r="V1214" s="43" t="e">
        <f>VLOOKUP(CONCATENATE($M1214,$N1214,$T1214),Oferta!$B$2:$R$360,17,FALSE)</f>
        <v>#N/A</v>
      </c>
      <c r="W1214" s="43" t="e">
        <f>VLOOKUP(CONCATENATE($M1214,$N1214,$T1214),Oferta!$B$2:$Q$360,12,FALSE)</f>
        <v>#N/A</v>
      </c>
      <c r="X1214" s="42">
        <v>1</v>
      </c>
      <c r="Y1214" s="44" t="e">
        <f>VLOOKUP(CONCATENATE($W1214,$X1214),Mtz_Horarios!$E$2:$H$92,2,FALSE)</f>
        <v>#N/A</v>
      </c>
      <c r="Z1214" s="44" t="e">
        <f>VLOOKUP(CONCATENATE($W1214,$X1214),Mtz_Horarios!$E$2:$H$92,3,FALSE)</f>
        <v>#N/A</v>
      </c>
      <c r="AA1214" s="45" t="e">
        <f>VLOOKUP(CONCATENATE($W1214,$X1214),Mtz_Horarios!$E$2:$H$92,4,FALSE)</f>
        <v>#N/A</v>
      </c>
      <c r="AB1214" s="43" t="e">
        <f>VLOOKUP(CONCATENATE($M1214,$N1214,$T1214),Oferta!$B$2:$Q$360,16,FALSE)</f>
        <v>#N/A</v>
      </c>
      <c r="AC1214" s="46" t="e">
        <f>VLOOKUP(CONCATENATE($M1214,$N1214,$T1214),Oferta!$B$2:$Q$360,15,FALSE)</f>
        <v>#N/A</v>
      </c>
      <c r="AI1214" s="5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12"/>
      <c r="AW1214" s="12"/>
    </row>
    <row r="1215" spans="1:49" ht="15" customHeight="1">
      <c r="A1215" s="12"/>
      <c r="B1215" s="12"/>
      <c r="C1215" s="12"/>
      <c r="D1215" s="12"/>
      <c r="E1215" s="12"/>
      <c r="F1215" s="12"/>
      <c r="G1215" s="12"/>
      <c r="H1215" s="12" t="e">
        <f t="shared" si="16"/>
        <v>#N/A</v>
      </c>
      <c r="I1215" s="12" t="e">
        <f>VLOOKUP(CONCATENATE(N1215,T1215),Simulador!$H$26:$H$33,1,FALSE)</f>
        <v>#N/A</v>
      </c>
      <c r="J1215" s="12" t="e">
        <f t="shared" si="17"/>
        <v>#N/A</v>
      </c>
      <c r="K1215" s="13" t="e">
        <f t="shared" si="18"/>
        <v>#N/A</v>
      </c>
      <c r="L1215" s="12" t="e">
        <f t="shared" si="19"/>
        <v>#N/A</v>
      </c>
      <c r="M1215" s="14" t="s">
        <v>22</v>
      </c>
      <c r="N1215" s="3" t="s">
        <v>136</v>
      </c>
      <c r="O1215" s="47" t="str">
        <f>VLOOKUP(CONCATENATE($M1215,$N1215),Curriculos!$A$2:$J$332,4,FALSE)</f>
        <v>LABORATÓRIO DE PRÁTICA VI</v>
      </c>
      <c r="P1215" s="48" t="str">
        <f>VLOOKUP(CONCATENATE($M1215,$N1215),Curriculos!$A$2:$J$332,5,FALSE)</f>
        <v>OP</v>
      </c>
      <c r="Q1215" s="48" t="e">
        <f>VLOOKUP($N1215,Oferta!$D$2:$P$100,5,FALSE)</f>
        <v>#N/A</v>
      </c>
      <c r="R1215" s="48">
        <f>VLOOKUP(CONCATENATE($M1215,$N1215),Curriculos!$A$2:$J$332,8,FALSE)</f>
        <v>60</v>
      </c>
      <c r="S1215" s="49"/>
      <c r="T1215" s="50" t="s">
        <v>24</v>
      </c>
      <c r="U1215" s="48" t="str">
        <f>VLOOKUP(CONCATENATE($M1215,$N1215),Curriculos!$A$2:$J$332,10,FALSE)</f>
        <v>DCEC</v>
      </c>
      <c r="V1215" s="51" t="e">
        <f>VLOOKUP(CONCATENATE($M1215,$N1215,$T1215),Oferta!$B$2:$R$360,17,FALSE)</f>
        <v>#N/A</v>
      </c>
      <c r="W1215" s="51" t="e">
        <f>VLOOKUP(CONCATENATE($M1215,$N1215,$T1215),Oferta!$B$2:$Q$360,12,FALSE)</f>
        <v>#N/A</v>
      </c>
      <c r="X1215" s="50">
        <v>2</v>
      </c>
      <c r="Y1215" s="52" t="e">
        <f>VLOOKUP(CONCATENATE($W1215,$X1215),Mtz_Horarios!$E$2:$H$92,2,FALSE)</f>
        <v>#N/A</v>
      </c>
      <c r="Z1215" s="52" t="e">
        <f>VLOOKUP(CONCATENATE($W1215,$X1215),Mtz_Horarios!$E$2:$H$92,3,FALSE)</f>
        <v>#N/A</v>
      </c>
      <c r="AA1215" s="53" t="e">
        <f>VLOOKUP(CONCATENATE($W1215,$X1215),Mtz_Horarios!$E$2:$H$92,4,FALSE)</f>
        <v>#N/A</v>
      </c>
      <c r="AB1215" s="51" t="e">
        <f>VLOOKUP(CONCATENATE($M1215,$N1215,$T1215),Oferta!$B$2:$Q$360,16,FALSE)</f>
        <v>#N/A</v>
      </c>
      <c r="AC1215" s="54" t="e">
        <f>VLOOKUP(CONCATENATE($M1215,$N1215,$T1215),Oferta!$B$2:$Q$360,15,FALSE)</f>
        <v>#N/A</v>
      </c>
      <c r="AI1215" s="5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12"/>
      <c r="AW1215" s="12"/>
    </row>
    <row r="1216" spans="1:49" ht="15" customHeight="1">
      <c r="A1216" s="12"/>
      <c r="B1216" s="12"/>
      <c r="C1216" s="12"/>
      <c r="D1216" s="12"/>
      <c r="E1216" s="12"/>
      <c r="F1216" s="12"/>
      <c r="G1216" s="12"/>
      <c r="H1216" s="12" t="e">
        <f t="shared" si="16"/>
        <v>#N/A</v>
      </c>
      <c r="I1216" s="12" t="e">
        <f>VLOOKUP(CONCATENATE(N1216,T1216),Simulador!$H$26:$H$33,1,FALSE)</f>
        <v>#N/A</v>
      </c>
      <c r="J1216" s="12" t="e">
        <f t="shared" si="17"/>
        <v>#N/A</v>
      </c>
      <c r="K1216" s="13" t="e">
        <f t="shared" si="18"/>
        <v>#N/A</v>
      </c>
      <c r="L1216" s="12" t="e">
        <f t="shared" si="19"/>
        <v>#N/A</v>
      </c>
      <c r="M1216" s="14" t="s">
        <v>22</v>
      </c>
      <c r="N1216" s="3" t="s">
        <v>136</v>
      </c>
      <c r="O1216" s="47" t="str">
        <f>VLOOKUP(CONCATENATE($M1216,$N1216),Curriculos!$A$2:$J$332,4,FALSE)</f>
        <v>LABORATÓRIO DE PRÁTICA VI</v>
      </c>
      <c r="P1216" s="48" t="str">
        <f>VLOOKUP(CONCATENATE($M1216,$N1216),Curriculos!$A$2:$J$332,5,FALSE)</f>
        <v>OP</v>
      </c>
      <c r="Q1216" s="48" t="e">
        <f>VLOOKUP($N1216,Oferta!$D$2:$P$100,5,FALSE)</f>
        <v>#N/A</v>
      </c>
      <c r="R1216" s="48">
        <f>VLOOKUP(CONCATENATE($M1216,$N1216),Curriculos!$A$2:$J$332,8,FALSE)</f>
        <v>60</v>
      </c>
      <c r="S1216" s="49"/>
      <c r="T1216" s="50" t="s">
        <v>24</v>
      </c>
      <c r="U1216" s="48" t="str">
        <f>VLOOKUP(CONCATENATE($M1216,$N1216),Curriculos!$A$2:$J$332,10,FALSE)</f>
        <v>DCEC</v>
      </c>
      <c r="V1216" s="51" t="e">
        <f>VLOOKUP(CONCATENATE($M1216,$N1216,$T1216),Oferta!$B$2:$R$360,17,FALSE)</f>
        <v>#N/A</v>
      </c>
      <c r="W1216" s="51" t="e">
        <f>VLOOKUP(CONCATENATE($M1216,$N1216,$T1216),Oferta!$B$2:$Q$360,12,FALSE)</f>
        <v>#N/A</v>
      </c>
      <c r="X1216" s="50">
        <v>3</v>
      </c>
      <c r="Y1216" s="52" t="e">
        <f>VLOOKUP(CONCATENATE($W1216,$X1216),Mtz_Horarios!$E$2:$H$92,2,FALSE)</f>
        <v>#N/A</v>
      </c>
      <c r="Z1216" s="52" t="e">
        <f>VLOOKUP(CONCATENATE($W1216,$X1216),Mtz_Horarios!$E$2:$H$92,3,FALSE)</f>
        <v>#N/A</v>
      </c>
      <c r="AA1216" s="53" t="e">
        <f>VLOOKUP(CONCATENATE($W1216,$X1216),Mtz_Horarios!$E$2:$H$92,4,FALSE)</f>
        <v>#N/A</v>
      </c>
      <c r="AB1216" s="51" t="e">
        <f>VLOOKUP(CONCATENATE($M1216,$N1216,$T1216),Oferta!$B$2:$Q$360,16,FALSE)</f>
        <v>#N/A</v>
      </c>
      <c r="AC1216" s="54" t="e">
        <f>VLOOKUP(CONCATENATE($M1216,$N1216,$T1216),Oferta!$B$2:$Q$360,15,FALSE)</f>
        <v>#N/A</v>
      </c>
      <c r="AI1216" s="5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12"/>
      <c r="AW1216" s="12"/>
    </row>
    <row r="1217" spans="1:49" ht="15" customHeight="1">
      <c r="A1217" s="12"/>
      <c r="B1217" s="12"/>
      <c r="C1217" s="12"/>
      <c r="D1217" s="12"/>
      <c r="E1217" s="12"/>
      <c r="F1217" s="12"/>
      <c r="G1217" s="12"/>
      <c r="H1217" s="12" t="e">
        <f t="shared" si="16"/>
        <v>#N/A</v>
      </c>
      <c r="I1217" s="12" t="e">
        <f>VLOOKUP(CONCATENATE(N1217,T1217),Simulador!$H$26:$H$33,1,FALSE)</f>
        <v>#N/A</v>
      </c>
      <c r="J1217" s="12" t="e">
        <f t="shared" si="17"/>
        <v>#N/A</v>
      </c>
      <c r="K1217" s="13" t="e">
        <f t="shared" si="18"/>
        <v>#N/A</v>
      </c>
      <c r="L1217" s="12" t="e">
        <f t="shared" si="19"/>
        <v>#N/A</v>
      </c>
      <c r="M1217" s="14" t="s">
        <v>22</v>
      </c>
      <c r="N1217" s="3" t="s">
        <v>136</v>
      </c>
      <c r="O1217" s="47" t="str">
        <f>VLOOKUP(CONCATENATE($M1217,$N1217),Curriculos!$A$2:$J$332,4,FALSE)</f>
        <v>LABORATÓRIO DE PRÁTICA VI</v>
      </c>
      <c r="P1217" s="48" t="str">
        <f>VLOOKUP(CONCATENATE($M1217,$N1217),Curriculos!$A$2:$J$332,5,FALSE)</f>
        <v>OP</v>
      </c>
      <c r="Q1217" s="48" t="e">
        <f>VLOOKUP($N1217,Oferta!$D$2:$P$100,5,FALSE)</f>
        <v>#N/A</v>
      </c>
      <c r="R1217" s="48">
        <f>VLOOKUP(CONCATENATE($M1217,$N1217),Curriculos!$A$2:$J$332,8,FALSE)</f>
        <v>60</v>
      </c>
      <c r="S1217" s="49"/>
      <c r="T1217" s="50" t="s">
        <v>24</v>
      </c>
      <c r="U1217" s="48" t="str">
        <f>VLOOKUP(CONCATENATE($M1217,$N1217),Curriculos!$A$2:$J$332,10,FALSE)</f>
        <v>DCEC</v>
      </c>
      <c r="V1217" s="51" t="e">
        <f>VLOOKUP(CONCATENATE($M1217,$N1217,$T1217),Oferta!$B$2:$R$360,17,FALSE)</f>
        <v>#N/A</v>
      </c>
      <c r="W1217" s="51" t="e">
        <f>VLOOKUP(CONCATENATE($M1217,$N1217,$T1217),Oferta!$B$2:$Q$360,12,FALSE)</f>
        <v>#N/A</v>
      </c>
      <c r="X1217" s="50">
        <v>4</v>
      </c>
      <c r="Y1217" s="52" t="e">
        <f>VLOOKUP(CONCATENATE($W1217,$X1217),Mtz_Horarios!$E$2:$H$92,2,FALSE)</f>
        <v>#N/A</v>
      </c>
      <c r="Z1217" s="52" t="e">
        <f>VLOOKUP(CONCATENATE($W1217,$X1217),Mtz_Horarios!$E$2:$H$92,3,FALSE)</f>
        <v>#N/A</v>
      </c>
      <c r="AA1217" s="53" t="e">
        <f>VLOOKUP(CONCATENATE($W1217,$X1217),Mtz_Horarios!$E$2:$H$92,4,FALSE)</f>
        <v>#N/A</v>
      </c>
      <c r="AB1217" s="51" t="e">
        <f>VLOOKUP(CONCATENATE($M1217,$N1217,$T1217),Oferta!$B$2:$Q$360,16,FALSE)</f>
        <v>#N/A</v>
      </c>
      <c r="AC1217" s="54" t="e">
        <f>VLOOKUP(CONCATENATE($M1217,$N1217,$T1217),Oferta!$B$2:$Q$360,15,FALSE)</f>
        <v>#N/A</v>
      </c>
      <c r="AI1217" s="5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12"/>
      <c r="AW1217" s="12"/>
    </row>
    <row r="1218" spans="1:49" ht="15" customHeight="1">
      <c r="A1218" s="12"/>
      <c r="B1218" s="12"/>
      <c r="C1218" s="12"/>
      <c r="D1218" s="12"/>
      <c r="E1218" s="12"/>
      <c r="F1218" s="12"/>
      <c r="G1218" s="12"/>
      <c r="H1218" s="12" t="e">
        <f t="shared" si="16"/>
        <v>#N/A</v>
      </c>
      <c r="I1218" s="12" t="e">
        <f>VLOOKUP(CONCATENATE(N1218,T1218),Simulador!$H$26:$H$33,1,FALSE)</f>
        <v>#N/A</v>
      </c>
      <c r="J1218" s="12" t="e">
        <f t="shared" si="17"/>
        <v>#N/A</v>
      </c>
      <c r="K1218" s="13" t="e">
        <f t="shared" si="18"/>
        <v>#N/A</v>
      </c>
      <c r="L1218" s="12" t="e">
        <f t="shared" si="19"/>
        <v>#N/A</v>
      </c>
      <c r="M1218" s="14" t="s">
        <v>31</v>
      </c>
      <c r="N1218" s="3" t="s">
        <v>54</v>
      </c>
      <c r="O1218" s="47" t="str">
        <f>VLOOKUP(CONCATENATE($M1218,$N1218),Curriculos!$A$2:$J$332,4,FALSE)</f>
        <v>LABORATÓRIO DE PRÁTICA VII</v>
      </c>
      <c r="P1218" s="48" t="str">
        <f>VLOOKUP(CONCATENATE($M1218,$N1218),Curriculos!$A$2:$J$332,5,FALSE)</f>
        <v>OP</v>
      </c>
      <c r="Q1218" s="48" t="e">
        <f>VLOOKUP($N1218,Oferta!$D$2:$P$100,5,FALSE)</f>
        <v>#N/A</v>
      </c>
      <c r="R1218" s="48">
        <f>VLOOKUP(CONCATENATE($M1218,$N1218),Curriculos!$A$2:$J$332,8,FALSE)</f>
        <v>60</v>
      </c>
      <c r="S1218" s="49"/>
      <c r="T1218" s="50" t="s">
        <v>40</v>
      </c>
      <c r="U1218" s="48" t="str">
        <f>VLOOKUP(CONCATENATE($M1218,$N1218),Curriculos!$A$2:$J$332,10,FALSE)</f>
        <v>DCEC</v>
      </c>
      <c r="V1218" s="51" t="e">
        <f>VLOOKUP(CONCATENATE($M1218,$N1218,$T1218),Oferta!$B$2:$R$360,17,FALSE)</f>
        <v>#N/A</v>
      </c>
      <c r="W1218" s="51" t="e">
        <f>VLOOKUP(CONCATENATE($M1218,$N1218,$T1218),Oferta!$B$2:$Q$360,12,FALSE)</f>
        <v>#N/A</v>
      </c>
      <c r="X1218" s="50"/>
      <c r="Y1218" s="52" t="e">
        <f>VLOOKUP(CONCATENATE($W1218,$X1218),Mtz_Horarios!$E$2:$H$92,2,FALSE)</f>
        <v>#N/A</v>
      </c>
      <c r="Z1218" s="52" t="e">
        <f>VLOOKUP(CONCATENATE($W1218,$X1218),Mtz_Horarios!$E$2:$H$92,3,FALSE)</f>
        <v>#N/A</v>
      </c>
      <c r="AA1218" s="53" t="e">
        <f>VLOOKUP(CONCATENATE($W1218,$X1218),Mtz_Horarios!$E$2:$H$92,4,FALSE)</f>
        <v>#N/A</v>
      </c>
      <c r="AB1218" s="51" t="e">
        <f>VLOOKUP(CONCATENATE($M1218,$N1218,$T1218),Oferta!$B$2:$Q$360,16,FALSE)</f>
        <v>#N/A</v>
      </c>
      <c r="AC1218" s="54" t="e">
        <f>VLOOKUP(CONCATENATE($M1218,$N1218,$T1218),Oferta!$B$2:$Q$360,15,FALSE)</f>
        <v>#N/A</v>
      </c>
      <c r="AI1218" s="5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12"/>
      <c r="AW1218" s="12"/>
    </row>
    <row r="1219" spans="1:49" ht="15" customHeight="1">
      <c r="A1219" s="12"/>
      <c r="B1219" s="12"/>
      <c r="C1219" s="12"/>
      <c r="D1219" s="12"/>
      <c r="E1219" s="12"/>
      <c r="F1219" s="12"/>
      <c r="G1219" s="12"/>
      <c r="H1219" s="12" t="e">
        <f t="shared" si="16"/>
        <v>#N/A</v>
      </c>
      <c r="I1219" s="12" t="e">
        <f>VLOOKUP(CONCATENATE(N1219,T1219),Simulador!$H$26:$H$33,1,FALSE)</f>
        <v>#N/A</v>
      </c>
      <c r="J1219" s="12" t="e">
        <f t="shared" si="17"/>
        <v>#N/A</v>
      </c>
      <c r="K1219" s="13" t="e">
        <f t="shared" si="18"/>
        <v>#N/A</v>
      </c>
      <c r="L1219" s="12" t="e">
        <f t="shared" si="19"/>
        <v>#N/A</v>
      </c>
      <c r="M1219" s="14" t="s">
        <v>31</v>
      </c>
      <c r="N1219" s="3" t="s">
        <v>54</v>
      </c>
      <c r="O1219" s="55" t="str">
        <f>VLOOKUP(CONCATENATE($M1219,$N1219),Curriculos!$A$2:$J$332,4,FALSE)</f>
        <v>LABORATÓRIO DE PRÁTICA VII</v>
      </c>
      <c r="P1219" s="56" t="str">
        <f>VLOOKUP(CONCATENATE($M1219,$N1219),Curriculos!$A$2:$J$332,5,FALSE)</f>
        <v>OP</v>
      </c>
      <c r="Q1219" s="56" t="e">
        <f>VLOOKUP($N1219,Oferta!$D$2:$P$100,5,FALSE)</f>
        <v>#N/A</v>
      </c>
      <c r="R1219" s="56">
        <f>VLOOKUP(CONCATENATE($M1219,$N1219),Curriculos!$A$2:$J$332,8,FALSE)</f>
        <v>60</v>
      </c>
      <c r="S1219" s="57"/>
      <c r="T1219" s="58" t="s">
        <v>40</v>
      </c>
      <c r="U1219" s="56" t="str">
        <f>VLOOKUP(CONCATENATE($M1219,$N1219),Curriculos!$A$2:$J$332,10,FALSE)</f>
        <v>DCEC</v>
      </c>
      <c r="V1219" s="59" t="e">
        <f>VLOOKUP(CONCATENATE($M1219,$N1219,$T1219),Oferta!$B$2:$R$360,17,FALSE)</f>
        <v>#N/A</v>
      </c>
      <c r="W1219" s="59" t="e">
        <f>VLOOKUP(CONCATENATE($M1219,$N1219,$T1219),Oferta!$B$2:$Q$360,12,FALSE)</f>
        <v>#N/A</v>
      </c>
      <c r="X1219" s="58"/>
      <c r="Y1219" s="60" t="e">
        <f>VLOOKUP(CONCATENATE($W1219,$X1219),Mtz_Horarios!$E$2:$H$92,2,FALSE)</f>
        <v>#N/A</v>
      </c>
      <c r="Z1219" s="60" t="e">
        <f>VLOOKUP(CONCATENATE($W1219,$X1219),Mtz_Horarios!$E$2:$H$92,3,FALSE)</f>
        <v>#N/A</v>
      </c>
      <c r="AA1219" s="61" t="e">
        <f>VLOOKUP(CONCATENATE($W1219,$X1219),Mtz_Horarios!$E$2:$H$92,4,FALSE)</f>
        <v>#N/A</v>
      </c>
      <c r="AB1219" s="59" t="e">
        <f>VLOOKUP(CONCATENATE($M1219,$N1219,$T1219),Oferta!$B$2:$Q$360,16,FALSE)</f>
        <v>#N/A</v>
      </c>
      <c r="AC1219" s="62" t="e">
        <f>VLOOKUP(CONCATENATE($M1219,$N1219,$T1219),Oferta!$B$2:$Q$360,15,FALSE)</f>
        <v>#N/A</v>
      </c>
      <c r="AI1219" s="5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12"/>
      <c r="AW1219" s="12"/>
    </row>
    <row r="1220" spans="1:49" ht="15" customHeight="1">
      <c r="A1220" s="12"/>
      <c r="B1220" s="12"/>
      <c r="C1220" s="12"/>
      <c r="D1220" s="12"/>
      <c r="E1220" s="12"/>
      <c r="F1220" s="12"/>
      <c r="G1220" s="12"/>
      <c r="H1220" s="12" t="e">
        <f t="shared" si="16"/>
        <v>#N/A</v>
      </c>
      <c r="I1220" s="12" t="e">
        <f>VLOOKUP(CONCATENATE(N1220,T1220),Simulador!$H$26:$H$33,1,FALSE)</f>
        <v>#N/A</v>
      </c>
      <c r="J1220" s="12" t="e">
        <f t="shared" si="17"/>
        <v>#N/A</v>
      </c>
      <c r="K1220" s="13" t="e">
        <f t="shared" si="18"/>
        <v>#N/A</v>
      </c>
      <c r="L1220" s="12" t="e">
        <f t="shared" si="19"/>
        <v>#N/A</v>
      </c>
      <c r="M1220" s="14" t="s">
        <v>31</v>
      </c>
      <c r="N1220" s="3" t="s">
        <v>54</v>
      </c>
      <c r="O1220" s="20" t="str">
        <f>VLOOKUP(CONCATENATE($M1220,$N1220),Curriculos!$A$2:$J$332,4,FALSE)</f>
        <v>LABORATÓRIO DE PRÁTICA VII</v>
      </c>
      <c r="P1220" s="21" t="str">
        <f>VLOOKUP(CONCATENATE($M1220,$N1220),Curriculos!$A$2:$J$332,5,FALSE)</f>
        <v>OP</v>
      </c>
      <c r="Q1220" s="21" t="e">
        <f>VLOOKUP($N1220,Oferta!$D$2:$P$100,5,FALSE)</f>
        <v>#N/A</v>
      </c>
      <c r="R1220" s="21">
        <f>VLOOKUP(CONCATENATE($M1220,$N1220),Curriculos!$A$2:$J$332,8,FALSE)</f>
        <v>60</v>
      </c>
      <c r="S1220" s="5"/>
      <c r="T1220" s="22" t="s">
        <v>40</v>
      </c>
      <c r="U1220" s="21" t="str">
        <f>VLOOKUP(CONCATENATE($M1220,$N1220),Curriculos!$A$2:$J$332,10,FALSE)</f>
        <v>DCEC</v>
      </c>
      <c r="V1220" s="20" t="e">
        <f>VLOOKUP(CONCATENATE($M1220,$N1220,$T1220),Oferta!$B$2:$R$360,17,FALSE)</f>
        <v>#N/A</v>
      </c>
      <c r="W1220" s="20" t="e">
        <f>VLOOKUP(CONCATENATE($M1220,$N1220,$T1220),Oferta!$B$2:$Q$360,12,FALSE)</f>
        <v>#N/A</v>
      </c>
      <c r="X1220" s="22"/>
      <c r="Y1220" s="23" t="e">
        <f>VLOOKUP(CONCATENATE($W1220,$X1220),Mtz_Horarios!$E$2:$H$92,2,FALSE)</f>
        <v>#N/A</v>
      </c>
      <c r="Z1220" s="23" t="e">
        <f>VLOOKUP(CONCATENATE($W1220,$X1220),Mtz_Horarios!$E$2:$H$92,3,FALSE)</f>
        <v>#N/A</v>
      </c>
      <c r="AA1220" s="24" t="e">
        <f>VLOOKUP(CONCATENATE($W1220,$X1220),Mtz_Horarios!$E$2:$H$92,4,FALSE)</f>
        <v>#N/A</v>
      </c>
      <c r="AB1220" s="20" t="e">
        <f>VLOOKUP(CONCATENATE($M1220,$N1220,$T1220),Oferta!$B$2:$Q$360,16,FALSE)</f>
        <v>#N/A</v>
      </c>
      <c r="AC1220" s="20" t="e">
        <f>VLOOKUP(CONCATENATE($M1220,$N1220,$T1220),Oferta!$B$2:$Q$360,15,FALSE)</f>
        <v>#N/A</v>
      </c>
      <c r="AI1220" s="5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12"/>
      <c r="AW1220" s="12"/>
    </row>
    <row r="1221" spans="1:49" ht="15" customHeight="1">
      <c r="A1221" s="12"/>
      <c r="B1221" s="12"/>
      <c r="C1221" s="12"/>
      <c r="D1221" s="12"/>
      <c r="E1221" s="12"/>
      <c r="F1221" s="12"/>
      <c r="G1221" s="12"/>
      <c r="H1221" s="12" t="e">
        <f t="shared" si="16"/>
        <v>#N/A</v>
      </c>
      <c r="I1221" s="12" t="e">
        <f>VLOOKUP(CONCATENATE(N1221,T1221),Simulador!$H$26:$H$33,1,FALSE)</f>
        <v>#N/A</v>
      </c>
      <c r="J1221" s="12" t="e">
        <f t="shared" si="17"/>
        <v>#N/A</v>
      </c>
      <c r="K1221" s="13" t="e">
        <f t="shared" si="18"/>
        <v>#N/A</v>
      </c>
      <c r="L1221" s="12" t="e">
        <f t="shared" si="19"/>
        <v>#N/A</v>
      </c>
      <c r="M1221" s="14" t="s">
        <v>31</v>
      </c>
      <c r="N1221" s="3" t="s">
        <v>54</v>
      </c>
      <c r="O1221" s="20" t="str">
        <f>VLOOKUP(CONCATENATE($M1221,$N1221),Curriculos!$A$2:$J$332,4,FALSE)</f>
        <v>LABORATÓRIO DE PRÁTICA VII</v>
      </c>
      <c r="P1221" s="21" t="str">
        <f>VLOOKUP(CONCATENATE($M1221,$N1221),Curriculos!$A$2:$J$332,5,FALSE)</f>
        <v>OP</v>
      </c>
      <c r="Q1221" s="21" t="e">
        <f>VLOOKUP($N1221,Oferta!$D$2:$P$100,5,FALSE)</f>
        <v>#N/A</v>
      </c>
      <c r="R1221" s="21">
        <f>VLOOKUP(CONCATENATE($M1221,$N1221),Curriculos!$A$2:$J$332,8,FALSE)</f>
        <v>60</v>
      </c>
      <c r="S1221" s="5"/>
      <c r="T1221" s="22" t="s">
        <v>40</v>
      </c>
      <c r="U1221" s="21" t="str">
        <f>VLOOKUP(CONCATENATE($M1221,$N1221),Curriculos!$A$2:$J$332,10,FALSE)</f>
        <v>DCEC</v>
      </c>
      <c r="V1221" s="20" t="e">
        <f>VLOOKUP(CONCATENATE($M1221,$N1221,$T1221),Oferta!$B$2:$R$360,17,FALSE)</f>
        <v>#N/A</v>
      </c>
      <c r="W1221" s="20" t="e">
        <f>VLOOKUP(CONCATENATE($M1221,$N1221,$T1221),Oferta!$B$2:$Q$360,12,FALSE)</f>
        <v>#N/A</v>
      </c>
      <c r="X1221" s="22"/>
      <c r="Y1221" s="23" t="e">
        <f>VLOOKUP(CONCATENATE($W1221,$X1221),Mtz_Horarios!$E$2:$H$92,2,FALSE)</f>
        <v>#N/A</v>
      </c>
      <c r="Z1221" s="23" t="e">
        <f>VLOOKUP(CONCATENATE($W1221,$X1221),Mtz_Horarios!$E$2:$H$92,3,FALSE)</f>
        <v>#N/A</v>
      </c>
      <c r="AA1221" s="24" t="e">
        <f>VLOOKUP(CONCATENATE($W1221,$X1221),Mtz_Horarios!$E$2:$H$92,4,FALSE)</f>
        <v>#N/A</v>
      </c>
      <c r="AB1221" s="20" t="e">
        <f>VLOOKUP(CONCATENATE($M1221,$N1221,$T1221),Oferta!$B$2:$Q$360,16,FALSE)</f>
        <v>#N/A</v>
      </c>
      <c r="AC1221" s="20" t="e">
        <f>VLOOKUP(CONCATENATE($M1221,$N1221,$T1221),Oferta!$B$2:$Q$360,15,FALSE)</f>
        <v>#N/A</v>
      </c>
      <c r="AI1221" s="5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12"/>
      <c r="AW1221" s="12"/>
    </row>
    <row r="1222" spans="1:49" ht="15" customHeight="1">
      <c r="A1222" s="12"/>
      <c r="B1222" s="12"/>
      <c r="C1222" s="12"/>
      <c r="D1222" s="12"/>
      <c r="E1222" s="12"/>
      <c r="F1222" s="12"/>
      <c r="G1222" s="12"/>
      <c r="H1222" s="12" t="str">
        <f t="shared" si="16"/>
        <v>T02LABORATÓRIO DE PRÁTICA VII</v>
      </c>
      <c r="I1222" s="12" t="e">
        <f>VLOOKUP(CONCATENATE(N1222,T1222),Simulador!$H$26:$H$33,1,FALSE)</f>
        <v>#N/A</v>
      </c>
      <c r="J1222" s="12" t="e">
        <f t="shared" si="17"/>
        <v>#N/A</v>
      </c>
      <c r="K1222" s="13" t="str">
        <f t="shared" si="18"/>
        <v>Sexta0,3125Carla Regina</v>
      </c>
      <c r="L1222" s="12" t="str">
        <f t="shared" si="19"/>
        <v>8º Semestre - T02MatutinoSexta0,3125</v>
      </c>
      <c r="M1222" s="14" t="s">
        <v>31</v>
      </c>
      <c r="N1222" s="3" t="s">
        <v>54</v>
      </c>
      <c r="O1222" s="20" t="str">
        <f>VLOOKUP(CONCATENATE($M1222,$N1222),Curriculos!$A$2:$J$332,4,FALSE)</f>
        <v>LABORATÓRIO DE PRÁTICA VII</v>
      </c>
      <c r="P1222" s="21" t="str">
        <f>VLOOKUP(CONCATENATE($M1222,$N1222),Curriculos!$A$2:$J$332,5,FALSE)</f>
        <v>OP</v>
      </c>
      <c r="Q1222" s="21" t="e">
        <f>VLOOKUP($N1222,Oferta!$D$2:$P$100,5,FALSE)</f>
        <v>#N/A</v>
      </c>
      <c r="R1222" s="21">
        <f>VLOOKUP(CONCATENATE($M1222,$N1222),Curriculos!$A$2:$J$332,8,FALSE)</f>
        <v>60</v>
      </c>
      <c r="S1222" s="5"/>
      <c r="T1222" s="22" t="s">
        <v>29</v>
      </c>
      <c r="U1222" s="21" t="str">
        <f>VLOOKUP(CONCATENATE($M1222,$N1222),Curriculos!$A$2:$J$332,10,FALSE)</f>
        <v>DCEC</v>
      </c>
      <c r="V1222" s="20" t="str">
        <f>VLOOKUP(CONCATENATE($M1222,$N1222,$T1222),Oferta!$B$2:$R$360,17,FALSE)</f>
        <v>8º Semestre - T02</v>
      </c>
      <c r="W1222" s="20" t="str">
        <f>VLOOKUP(CONCATENATE($M1222,$N1222,$T1222),Oferta!$B$2:$Q$360,12,FALSE)</f>
        <v>EM</v>
      </c>
      <c r="X1222" s="22">
        <v>1</v>
      </c>
      <c r="Y1222" s="23">
        <f>VLOOKUP(CONCATENATE($W1222,$X1222),Mtz_Horarios!$E$2:$H$92,2,FALSE)</f>
        <v>0.3125</v>
      </c>
      <c r="Z1222" s="23" t="str">
        <f>VLOOKUP(CONCATENATE($W1222,$X1222),Mtz_Horarios!$E$2:$H$92,3,FALSE)</f>
        <v>Sexta</v>
      </c>
      <c r="AA1222" s="24" t="str">
        <f>VLOOKUP(CONCATENATE($W1222,$X1222),Mtz_Horarios!$E$2:$H$92,4,FALSE)</f>
        <v>Matutino</v>
      </c>
      <c r="AB1222" s="20">
        <f>VLOOKUP(CONCATENATE($M1222,$N1222,$T1222),Oferta!$B$2:$Q$360,16,FALSE)</f>
        <v>1111</v>
      </c>
      <c r="AC1222" s="20" t="str">
        <f>VLOOKUP(CONCATENATE($M1222,$N1222,$T1222),Oferta!$B$2:$Q$360,15,FALSE)</f>
        <v>Carla Regina</v>
      </c>
      <c r="AI1222" s="5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12"/>
      <c r="AW1222" s="12"/>
    </row>
    <row r="1223" spans="1:49" ht="15" customHeight="1">
      <c r="A1223" s="12"/>
      <c r="B1223" s="12"/>
      <c r="C1223" s="12"/>
      <c r="D1223" s="12"/>
      <c r="E1223" s="12"/>
      <c r="F1223" s="12"/>
      <c r="G1223" s="12"/>
      <c r="H1223" s="12" t="str">
        <f t="shared" si="16"/>
        <v>T02LABORATÓRIO DE PRÁTICA VII</v>
      </c>
      <c r="I1223" s="12" t="e">
        <f>VLOOKUP(CONCATENATE(N1223,T1223),Simulador!$H$26:$H$33,1,FALSE)</f>
        <v>#N/A</v>
      </c>
      <c r="J1223" s="12" t="e">
        <f t="shared" si="17"/>
        <v>#N/A</v>
      </c>
      <c r="K1223" s="13" t="str">
        <f t="shared" si="18"/>
        <v>Sexta0,347222222222222Carla Regina</v>
      </c>
      <c r="L1223" s="12" t="str">
        <f t="shared" si="19"/>
        <v>8º Semestre - T02MatutinoSexta0,347222222222222</v>
      </c>
      <c r="M1223" s="14" t="s">
        <v>31</v>
      </c>
      <c r="N1223" s="3" t="s">
        <v>54</v>
      </c>
      <c r="O1223" s="20" t="str">
        <f>VLOOKUP(CONCATENATE($M1223,$N1223),Curriculos!$A$2:$J$332,4,FALSE)</f>
        <v>LABORATÓRIO DE PRÁTICA VII</v>
      </c>
      <c r="P1223" s="21" t="str">
        <f>VLOOKUP(CONCATENATE($M1223,$N1223),Curriculos!$A$2:$J$332,5,FALSE)</f>
        <v>OP</v>
      </c>
      <c r="Q1223" s="21" t="e">
        <f>VLOOKUP($N1223,Oferta!$D$2:$P$100,5,FALSE)</f>
        <v>#N/A</v>
      </c>
      <c r="R1223" s="21">
        <f>VLOOKUP(CONCATENATE($M1223,$N1223),Curriculos!$A$2:$J$332,8,FALSE)</f>
        <v>60</v>
      </c>
      <c r="S1223" s="5"/>
      <c r="T1223" s="22" t="s">
        <v>29</v>
      </c>
      <c r="U1223" s="21" t="str">
        <f>VLOOKUP(CONCATENATE($M1223,$N1223),Curriculos!$A$2:$J$332,10,FALSE)</f>
        <v>DCEC</v>
      </c>
      <c r="V1223" s="20" t="str">
        <f>VLOOKUP(CONCATENATE($M1223,$N1223,$T1223),Oferta!$B$2:$R$360,17,FALSE)</f>
        <v>8º Semestre - T02</v>
      </c>
      <c r="W1223" s="20" t="str">
        <f>VLOOKUP(CONCATENATE($M1223,$N1223,$T1223),Oferta!$B$2:$Q$360,12,FALSE)</f>
        <v>EM</v>
      </c>
      <c r="X1223" s="22">
        <v>2</v>
      </c>
      <c r="Y1223" s="23">
        <f>VLOOKUP(CONCATENATE($W1223,$X1223),Mtz_Horarios!$E$2:$H$92,2,FALSE)</f>
        <v>0.34722222222222221</v>
      </c>
      <c r="Z1223" s="23" t="str">
        <f>VLOOKUP(CONCATENATE($W1223,$X1223),Mtz_Horarios!$E$2:$H$92,3,FALSE)</f>
        <v>Sexta</v>
      </c>
      <c r="AA1223" s="24" t="str">
        <f>VLOOKUP(CONCATENATE($W1223,$X1223),Mtz_Horarios!$E$2:$H$92,4,FALSE)</f>
        <v>Matutino</v>
      </c>
      <c r="AB1223" s="20">
        <f>VLOOKUP(CONCATENATE($M1223,$N1223,$T1223),Oferta!$B$2:$Q$360,16,FALSE)</f>
        <v>1111</v>
      </c>
      <c r="AC1223" s="20" t="str">
        <f>VLOOKUP(CONCATENATE($M1223,$N1223,$T1223),Oferta!$B$2:$Q$360,15,FALSE)</f>
        <v>Carla Regina</v>
      </c>
      <c r="AI1223" s="5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12"/>
      <c r="AW1223" s="12"/>
    </row>
    <row r="1224" spans="1:49" ht="15" customHeight="1">
      <c r="A1224" s="12"/>
      <c r="B1224" s="12"/>
      <c r="C1224" s="12"/>
      <c r="D1224" s="12"/>
      <c r="E1224" s="12"/>
      <c r="F1224" s="12"/>
      <c r="G1224" s="12"/>
      <c r="H1224" s="12" t="str">
        <f t="shared" si="16"/>
        <v>T02LABORATÓRIO DE PRÁTICA VII</v>
      </c>
      <c r="I1224" s="12" t="e">
        <f>VLOOKUP(CONCATENATE(N1224,T1224),Simulador!$H$26:$H$33,1,FALSE)</f>
        <v>#N/A</v>
      </c>
      <c r="J1224" s="12" t="e">
        <f t="shared" si="17"/>
        <v>#N/A</v>
      </c>
      <c r="K1224" s="13" t="str">
        <f t="shared" si="18"/>
        <v>Quinta0,451388888888889Carla Regina</v>
      </c>
      <c r="L1224" s="12" t="str">
        <f t="shared" si="19"/>
        <v>8º Semestre - T02MatutinoQuinta0,451388888888889</v>
      </c>
      <c r="M1224" s="14" t="s">
        <v>31</v>
      </c>
      <c r="N1224" s="3" t="s">
        <v>54</v>
      </c>
      <c r="O1224" s="20" t="str">
        <f>VLOOKUP(CONCATENATE($M1224,$N1224),Curriculos!$A$2:$J$332,4,FALSE)</f>
        <v>LABORATÓRIO DE PRÁTICA VII</v>
      </c>
      <c r="P1224" s="21" t="str">
        <f>VLOOKUP(CONCATENATE($M1224,$N1224),Curriculos!$A$2:$J$332,5,FALSE)</f>
        <v>OP</v>
      </c>
      <c r="Q1224" s="21" t="e">
        <f>VLOOKUP($N1224,Oferta!$D$2:$P$100,5,FALSE)</f>
        <v>#N/A</v>
      </c>
      <c r="R1224" s="21">
        <f>VLOOKUP(CONCATENATE($M1224,$N1224),Curriculos!$A$2:$J$332,8,FALSE)</f>
        <v>60</v>
      </c>
      <c r="S1224" s="5"/>
      <c r="T1224" s="22" t="s">
        <v>29</v>
      </c>
      <c r="U1224" s="21" t="str">
        <f>VLOOKUP(CONCATENATE($M1224,$N1224),Curriculos!$A$2:$J$332,10,FALSE)</f>
        <v>DCEC</v>
      </c>
      <c r="V1224" s="20" t="str">
        <f>VLOOKUP(CONCATENATE($M1224,$N1224,$T1224),Oferta!$B$2:$R$360,17,FALSE)</f>
        <v>8º Semestre - T02</v>
      </c>
      <c r="W1224" s="20" t="str">
        <f>VLOOKUP(CONCATENATE($M1224,$N1224,$T1224),Oferta!$B$2:$Q$360,12,FALSE)</f>
        <v>EM</v>
      </c>
      <c r="X1224" s="22">
        <v>3</v>
      </c>
      <c r="Y1224" s="23">
        <f>VLOOKUP(CONCATENATE($W1224,$X1224),Mtz_Horarios!$E$2:$H$92,2,FALSE)</f>
        <v>0.45138888888888884</v>
      </c>
      <c r="Z1224" s="23" t="str">
        <f>VLOOKUP(CONCATENATE($W1224,$X1224),Mtz_Horarios!$E$2:$H$92,3,FALSE)</f>
        <v>Quinta</v>
      </c>
      <c r="AA1224" s="24" t="str">
        <f>VLOOKUP(CONCATENATE($W1224,$X1224),Mtz_Horarios!$E$2:$H$92,4,FALSE)</f>
        <v>Matutino</v>
      </c>
      <c r="AB1224" s="20">
        <f>VLOOKUP(CONCATENATE($M1224,$N1224,$T1224),Oferta!$B$2:$Q$360,16,FALSE)</f>
        <v>1111</v>
      </c>
      <c r="AC1224" s="20" t="str">
        <f>VLOOKUP(CONCATENATE($M1224,$N1224,$T1224),Oferta!$B$2:$Q$360,15,FALSE)</f>
        <v>Carla Regina</v>
      </c>
      <c r="AI1224" s="5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12"/>
      <c r="AW1224" s="12"/>
    </row>
    <row r="1225" spans="1:49" ht="15" customHeight="1">
      <c r="A1225" s="12"/>
      <c r="B1225" s="12"/>
      <c r="C1225" s="12"/>
      <c r="D1225" s="12"/>
      <c r="E1225" s="12"/>
      <c r="F1225" s="12"/>
      <c r="G1225" s="12"/>
      <c r="H1225" s="12" t="str">
        <f t="shared" si="16"/>
        <v>T02LABORATÓRIO DE PRÁTICA VII</v>
      </c>
      <c r="I1225" s="12" t="e">
        <f>VLOOKUP(CONCATENATE(N1225,T1225),Simulador!$H$26:$H$33,1,FALSE)</f>
        <v>#N/A</v>
      </c>
      <c r="J1225" s="12" t="e">
        <f t="shared" si="17"/>
        <v>#N/A</v>
      </c>
      <c r="K1225" s="13" t="str">
        <f t="shared" si="18"/>
        <v>Quinta0,486111111111111Carla Regina</v>
      </c>
      <c r="L1225" s="12" t="str">
        <f t="shared" si="19"/>
        <v>8º Semestre - T02MatutinoQuinta0,486111111111111</v>
      </c>
      <c r="M1225" s="14" t="s">
        <v>31</v>
      </c>
      <c r="N1225" s="3" t="s">
        <v>54</v>
      </c>
      <c r="O1225" s="20" t="str">
        <f>VLOOKUP(CONCATENATE($M1225,$N1225),Curriculos!$A$2:$J$332,4,FALSE)</f>
        <v>LABORATÓRIO DE PRÁTICA VII</v>
      </c>
      <c r="P1225" s="21" t="str">
        <f>VLOOKUP(CONCATENATE($M1225,$N1225),Curriculos!$A$2:$J$332,5,FALSE)</f>
        <v>OP</v>
      </c>
      <c r="Q1225" s="21" t="e">
        <f>VLOOKUP($N1225,Oferta!$D$2:$P$100,5,FALSE)</f>
        <v>#N/A</v>
      </c>
      <c r="R1225" s="21">
        <f>VLOOKUP(CONCATENATE($M1225,$N1225),Curriculos!$A$2:$J$332,8,FALSE)</f>
        <v>60</v>
      </c>
      <c r="S1225" s="5"/>
      <c r="T1225" s="22" t="s">
        <v>29</v>
      </c>
      <c r="U1225" s="21" t="str">
        <f>VLOOKUP(CONCATENATE($M1225,$N1225),Curriculos!$A$2:$J$332,10,FALSE)</f>
        <v>DCEC</v>
      </c>
      <c r="V1225" s="20" t="str">
        <f>VLOOKUP(CONCATENATE($M1225,$N1225,$T1225),Oferta!$B$2:$R$360,17,FALSE)</f>
        <v>8º Semestre - T02</v>
      </c>
      <c r="W1225" s="20" t="str">
        <f>VLOOKUP(CONCATENATE($M1225,$N1225,$T1225),Oferta!$B$2:$Q$360,12,FALSE)</f>
        <v>EM</v>
      </c>
      <c r="X1225" s="22">
        <v>4</v>
      </c>
      <c r="Y1225" s="23">
        <f>VLOOKUP(CONCATENATE($W1225,$X1225),Mtz_Horarios!$E$2:$H$92,2,FALSE)</f>
        <v>0.4861111111111111</v>
      </c>
      <c r="Z1225" s="23" t="str">
        <f>VLOOKUP(CONCATENATE($W1225,$X1225),Mtz_Horarios!$E$2:$H$92,3,FALSE)</f>
        <v>Quinta</v>
      </c>
      <c r="AA1225" s="24" t="str">
        <f>VLOOKUP(CONCATENATE($W1225,$X1225),Mtz_Horarios!$E$2:$H$92,4,FALSE)</f>
        <v>Matutino</v>
      </c>
      <c r="AB1225" s="20">
        <f>VLOOKUP(CONCATENATE($M1225,$N1225,$T1225),Oferta!$B$2:$Q$360,16,FALSE)</f>
        <v>1111</v>
      </c>
      <c r="AC1225" s="20" t="str">
        <f>VLOOKUP(CONCATENATE($M1225,$N1225,$T1225),Oferta!$B$2:$Q$360,15,FALSE)</f>
        <v>Carla Regina</v>
      </c>
      <c r="AI1225" s="5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12"/>
      <c r="AW1225" s="12"/>
    </row>
    <row r="1226" spans="1:49" ht="15" customHeight="1">
      <c r="A1226" s="12"/>
      <c r="B1226" s="12"/>
      <c r="C1226" s="12"/>
      <c r="D1226" s="12"/>
      <c r="E1226" s="12"/>
      <c r="F1226" s="12"/>
      <c r="G1226" s="12"/>
      <c r="H1226" s="12" t="e">
        <f t="shared" si="16"/>
        <v>#N/A</v>
      </c>
      <c r="I1226" s="12" t="e">
        <f>VLOOKUP(CONCATENATE(N1226,T1226),Simulador!$H$26:$H$33,1,FALSE)</f>
        <v>#N/A</v>
      </c>
      <c r="J1226" s="12" t="e">
        <f t="shared" si="17"/>
        <v>#N/A</v>
      </c>
      <c r="K1226" s="13" t="e">
        <f t="shared" si="18"/>
        <v>#N/A</v>
      </c>
      <c r="L1226" s="12" t="e">
        <f t="shared" si="19"/>
        <v>#N/A</v>
      </c>
      <c r="M1226" s="14" t="s">
        <v>25</v>
      </c>
      <c r="N1226" s="3" t="s">
        <v>54</v>
      </c>
      <c r="O1226" s="20" t="str">
        <f>VLOOKUP(CONCATENATE($M1226,$N1226),Curriculos!$A$2:$J$332,4,FALSE)</f>
        <v>LABORATÓRIO DE PRÁTICA VII</v>
      </c>
      <c r="P1226" s="21" t="str">
        <f>VLOOKUP(CONCATENATE($M1226,$N1226),Curriculos!$A$2:$J$332,5,FALSE)</f>
        <v>OP</v>
      </c>
      <c r="Q1226" s="21" t="e">
        <f>VLOOKUP($N1226,Oferta!$D$2:$P$100,5,FALSE)</f>
        <v>#N/A</v>
      </c>
      <c r="R1226" s="21">
        <f>VLOOKUP(CONCATENATE($M1226,$N1226),Curriculos!$A$2:$J$332,8,FALSE)</f>
        <v>60</v>
      </c>
      <c r="S1226" s="5"/>
      <c r="T1226" s="22" t="s">
        <v>29</v>
      </c>
      <c r="U1226" s="21" t="str">
        <f>VLOOKUP(CONCATENATE($M1226,$N1226),Curriculos!$A$2:$J$332,10,FALSE)</f>
        <v>DCEC</v>
      </c>
      <c r="V1226" s="20" t="e">
        <f>VLOOKUP(CONCATENATE($M1226,$N1226,$T1226),Oferta!$B$2:$R$360,17,FALSE)</f>
        <v>#N/A</v>
      </c>
      <c r="W1226" s="20" t="e">
        <f>VLOOKUP(CONCATENATE($M1226,$N1226,$T1226),Oferta!$B$2:$Q$360,12,FALSE)</f>
        <v>#N/A</v>
      </c>
      <c r="X1226" s="22">
        <v>1</v>
      </c>
      <c r="Y1226" s="23" t="e">
        <f>VLOOKUP(CONCATENATE($W1226,$X1226),Mtz_Horarios!$E$2:$H$92,2,FALSE)</f>
        <v>#N/A</v>
      </c>
      <c r="Z1226" s="23" t="e">
        <f>VLOOKUP(CONCATENATE($W1226,$X1226),Mtz_Horarios!$E$2:$H$92,3,FALSE)</f>
        <v>#N/A</v>
      </c>
      <c r="AA1226" s="24" t="e">
        <f>VLOOKUP(CONCATENATE($W1226,$X1226),Mtz_Horarios!$E$2:$H$92,4,FALSE)</f>
        <v>#N/A</v>
      </c>
      <c r="AB1226" s="20" t="e">
        <f>VLOOKUP(CONCATENATE($M1226,$N1226,$T1226),Oferta!$B$2:$Q$360,16,FALSE)</f>
        <v>#N/A</v>
      </c>
      <c r="AC1226" s="20" t="e">
        <f>VLOOKUP(CONCATENATE($M1226,$N1226,$T1226),Oferta!$B$2:$Q$360,15,FALSE)</f>
        <v>#N/A</v>
      </c>
      <c r="AI1226" s="5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12"/>
      <c r="AW1226" s="12"/>
    </row>
    <row r="1227" spans="1:49" ht="15" customHeight="1">
      <c r="A1227" s="12"/>
      <c r="B1227" s="12"/>
      <c r="C1227" s="12"/>
      <c r="D1227" s="12"/>
      <c r="E1227" s="12"/>
      <c r="F1227" s="12"/>
      <c r="G1227" s="12"/>
      <c r="H1227" s="12" t="e">
        <f t="shared" si="16"/>
        <v>#N/A</v>
      </c>
      <c r="I1227" s="12" t="e">
        <f>VLOOKUP(CONCATENATE(N1227,T1227),Simulador!$H$26:$H$33,1,FALSE)</f>
        <v>#N/A</v>
      </c>
      <c r="J1227" s="12" t="e">
        <f t="shared" si="17"/>
        <v>#N/A</v>
      </c>
      <c r="K1227" s="13" t="e">
        <f t="shared" si="18"/>
        <v>#N/A</v>
      </c>
      <c r="L1227" s="12" t="e">
        <f t="shared" si="19"/>
        <v>#N/A</v>
      </c>
      <c r="M1227" s="14" t="s">
        <v>25</v>
      </c>
      <c r="N1227" s="3" t="s">
        <v>54</v>
      </c>
      <c r="O1227" s="20" t="str">
        <f>VLOOKUP(CONCATENATE($M1227,$N1227),Curriculos!$A$2:$J$332,4,FALSE)</f>
        <v>LABORATÓRIO DE PRÁTICA VII</v>
      </c>
      <c r="P1227" s="21" t="str">
        <f>VLOOKUP(CONCATENATE($M1227,$N1227),Curriculos!$A$2:$J$332,5,FALSE)</f>
        <v>OP</v>
      </c>
      <c r="Q1227" s="21" t="e">
        <f>VLOOKUP($N1227,Oferta!$D$2:$P$100,5,FALSE)</f>
        <v>#N/A</v>
      </c>
      <c r="R1227" s="21">
        <f>VLOOKUP(CONCATENATE($M1227,$N1227),Curriculos!$A$2:$J$332,8,FALSE)</f>
        <v>60</v>
      </c>
      <c r="S1227" s="5"/>
      <c r="T1227" s="22" t="s">
        <v>29</v>
      </c>
      <c r="U1227" s="21" t="str">
        <f>VLOOKUP(CONCATENATE($M1227,$N1227),Curriculos!$A$2:$J$332,10,FALSE)</f>
        <v>DCEC</v>
      </c>
      <c r="V1227" s="20" t="e">
        <f>VLOOKUP(CONCATENATE($M1227,$N1227,$T1227),Oferta!$B$2:$R$360,17,FALSE)</f>
        <v>#N/A</v>
      </c>
      <c r="W1227" s="20" t="e">
        <f>VLOOKUP(CONCATENATE($M1227,$N1227,$T1227),Oferta!$B$2:$Q$360,12,FALSE)</f>
        <v>#N/A</v>
      </c>
      <c r="X1227" s="22">
        <v>2</v>
      </c>
      <c r="Y1227" s="23" t="e">
        <f>VLOOKUP(CONCATENATE($W1227,$X1227),Mtz_Horarios!$E$2:$H$92,2,FALSE)</f>
        <v>#N/A</v>
      </c>
      <c r="Z1227" s="23" t="e">
        <f>VLOOKUP(CONCATENATE($W1227,$X1227),Mtz_Horarios!$E$2:$H$92,3,FALSE)</f>
        <v>#N/A</v>
      </c>
      <c r="AA1227" s="24" t="e">
        <f>VLOOKUP(CONCATENATE($W1227,$X1227),Mtz_Horarios!$E$2:$H$92,4,FALSE)</f>
        <v>#N/A</v>
      </c>
      <c r="AB1227" s="20" t="e">
        <f>VLOOKUP(CONCATENATE($M1227,$N1227,$T1227),Oferta!$B$2:$Q$360,16,FALSE)</f>
        <v>#N/A</v>
      </c>
      <c r="AC1227" s="20" t="e">
        <f>VLOOKUP(CONCATENATE($M1227,$N1227,$T1227),Oferta!$B$2:$Q$360,15,FALSE)</f>
        <v>#N/A</v>
      </c>
      <c r="AI1227" s="5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12"/>
      <c r="AW1227" s="12"/>
    </row>
    <row r="1228" spans="1:49" ht="15" customHeight="1">
      <c r="A1228" s="12"/>
      <c r="B1228" s="12"/>
      <c r="C1228" s="12"/>
      <c r="D1228" s="12"/>
      <c r="E1228" s="12"/>
      <c r="F1228" s="12"/>
      <c r="G1228" s="12"/>
      <c r="H1228" s="12" t="e">
        <f t="shared" si="16"/>
        <v>#N/A</v>
      </c>
      <c r="I1228" s="12" t="e">
        <f>VLOOKUP(CONCATENATE(N1228,T1228),Simulador!$H$26:$H$33,1,FALSE)</f>
        <v>#N/A</v>
      </c>
      <c r="J1228" s="12" t="e">
        <f t="shared" si="17"/>
        <v>#N/A</v>
      </c>
      <c r="K1228" s="13" t="e">
        <f t="shared" si="18"/>
        <v>#N/A</v>
      </c>
      <c r="L1228" s="12" t="e">
        <f t="shared" si="19"/>
        <v>#N/A</v>
      </c>
      <c r="M1228" s="14" t="s">
        <v>25</v>
      </c>
      <c r="N1228" s="3" t="s">
        <v>54</v>
      </c>
      <c r="O1228" s="20" t="str">
        <f>VLOOKUP(CONCATENATE($M1228,$N1228),Curriculos!$A$2:$J$332,4,FALSE)</f>
        <v>LABORATÓRIO DE PRÁTICA VII</v>
      </c>
      <c r="P1228" s="21" t="str">
        <f>VLOOKUP(CONCATENATE($M1228,$N1228),Curriculos!$A$2:$J$332,5,FALSE)</f>
        <v>OP</v>
      </c>
      <c r="Q1228" s="21" t="e">
        <f>VLOOKUP($N1228,Oferta!$D$2:$P$100,5,FALSE)</f>
        <v>#N/A</v>
      </c>
      <c r="R1228" s="21">
        <f>VLOOKUP(CONCATENATE($M1228,$N1228),Curriculos!$A$2:$J$332,8,FALSE)</f>
        <v>60</v>
      </c>
      <c r="S1228" s="5"/>
      <c r="T1228" s="22" t="s">
        <v>29</v>
      </c>
      <c r="U1228" s="21" t="str">
        <f>VLOOKUP(CONCATENATE($M1228,$N1228),Curriculos!$A$2:$J$332,10,FALSE)</f>
        <v>DCEC</v>
      </c>
      <c r="V1228" s="20" t="e">
        <f>VLOOKUP(CONCATENATE($M1228,$N1228,$T1228),Oferta!$B$2:$R$360,17,FALSE)</f>
        <v>#N/A</v>
      </c>
      <c r="W1228" s="20" t="e">
        <f>VLOOKUP(CONCATENATE($M1228,$N1228,$T1228),Oferta!$B$2:$Q$360,12,FALSE)</f>
        <v>#N/A</v>
      </c>
      <c r="X1228" s="22">
        <v>3</v>
      </c>
      <c r="Y1228" s="23" t="e">
        <f>VLOOKUP(CONCATENATE($W1228,$X1228),Mtz_Horarios!$E$2:$H$92,2,FALSE)</f>
        <v>#N/A</v>
      </c>
      <c r="Z1228" s="23" t="e">
        <f>VLOOKUP(CONCATENATE($W1228,$X1228),Mtz_Horarios!$E$2:$H$92,3,FALSE)</f>
        <v>#N/A</v>
      </c>
      <c r="AA1228" s="24" t="e">
        <f>VLOOKUP(CONCATENATE($W1228,$X1228),Mtz_Horarios!$E$2:$H$92,4,FALSE)</f>
        <v>#N/A</v>
      </c>
      <c r="AB1228" s="20" t="e">
        <f>VLOOKUP(CONCATENATE($M1228,$N1228,$T1228),Oferta!$B$2:$Q$360,16,FALSE)</f>
        <v>#N/A</v>
      </c>
      <c r="AC1228" s="20" t="e">
        <f>VLOOKUP(CONCATENATE($M1228,$N1228,$T1228),Oferta!$B$2:$Q$360,15,FALSE)</f>
        <v>#N/A</v>
      </c>
      <c r="AI1228" s="5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12"/>
      <c r="AW1228" s="12"/>
    </row>
    <row r="1229" spans="1:49" ht="15" customHeight="1">
      <c r="A1229" s="12"/>
      <c r="B1229" s="12"/>
      <c r="C1229" s="12"/>
      <c r="D1229" s="12"/>
      <c r="E1229" s="12"/>
      <c r="F1229" s="12"/>
      <c r="G1229" s="12"/>
      <c r="H1229" s="12" t="e">
        <f t="shared" si="16"/>
        <v>#N/A</v>
      </c>
      <c r="I1229" s="12" t="e">
        <f>VLOOKUP(CONCATENATE(N1229,T1229),Simulador!$H$26:$H$33,1,FALSE)</f>
        <v>#N/A</v>
      </c>
      <c r="J1229" s="12" t="e">
        <f t="shared" si="17"/>
        <v>#N/A</v>
      </c>
      <c r="K1229" s="13" t="e">
        <f t="shared" si="18"/>
        <v>#N/A</v>
      </c>
      <c r="L1229" s="12" t="e">
        <f t="shared" si="19"/>
        <v>#N/A</v>
      </c>
      <c r="M1229" s="14" t="s">
        <v>25</v>
      </c>
      <c r="N1229" s="3" t="s">
        <v>54</v>
      </c>
      <c r="O1229" s="20" t="str">
        <f>VLOOKUP(CONCATENATE($M1229,$N1229),Curriculos!$A$2:$J$332,4,FALSE)</f>
        <v>LABORATÓRIO DE PRÁTICA VII</v>
      </c>
      <c r="P1229" s="21" t="str">
        <f>VLOOKUP(CONCATENATE($M1229,$N1229),Curriculos!$A$2:$J$332,5,FALSE)</f>
        <v>OP</v>
      </c>
      <c r="Q1229" s="21" t="e">
        <f>VLOOKUP($N1229,Oferta!$D$2:$P$100,5,FALSE)</f>
        <v>#N/A</v>
      </c>
      <c r="R1229" s="21">
        <f>VLOOKUP(CONCATENATE($M1229,$N1229),Curriculos!$A$2:$J$332,8,FALSE)</f>
        <v>60</v>
      </c>
      <c r="S1229" s="5"/>
      <c r="T1229" s="22" t="s">
        <v>29</v>
      </c>
      <c r="U1229" s="21" t="str">
        <f>VLOOKUP(CONCATENATE($M1229,$N1229),Curriculos!$A$2:$J$332,10,FALSE)</f>
        <v>DCEC</v>
      </c>
      <c r="V1229" s="20" t="e">
        <f>VLOOKUP(CONCATENATE($M1229,$N1229,$T1229),Oferta!$B$2:$R$360,17,FALSE)</f>
        <v>#N/A</v>
      </c>
      <c r="W1229" s="20" t="e">
        <f>VLOOKUP(CONCATENATE($M1229,$N1229,$T1229),Oferta!$B$2:$Q$360,12,FALSE)</f>
        <v>#N/A</v>
      </c>
      <c r="X1229" s="22">
        <v>4</v>
      </c>
      <c r="Y1229" s="23" t="e">
        <f>VLOOKUP(CONCATENATE($W1229,$X1229),Mtz_Horarios!$E$2:$H$92,2,FALSE)</f>
        <v>#N/A</v>
      </c>
      <c r="Z1229" s="23" t="e">
        <f>VLOOKUP(CONCATENATE($W1229,$X1229),Mtz_Horarios!$E$2:$H$92,3,FALSE)</f>
        <v>#N/A</v>
      </c>
      <c r="AA1229" s="24" t="e">
        <f>VLOOKUP(CONCATENATE($W1229,$X1229),Mtz_Horarios!$E$2:$H$92,4,FALSE)</f>
        <v>#N/A</v>
      </c>
      <c r="AB1229" s="20" t="e">
        <f>VLOOKUP(CONCATENATE($M1229,$N1229,$T1229),Oferta!$B$2:$Q$360,16,FALSE)</f>
        <v>#N/A</v>
      </c>
      <c r="AC1229" s="20" t="e">
        <f>VLOOKUP(CONCATENATE($M1229,$N1229,$T1229),Oferta!$B$2:$Q$360,15,FALSE)</f>
        <v>#N/A</v>
      </c>
      <c r="AI1229" s="5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12"/>
      <c r="AW1229" s="12"/>
    </row>
    <row r="1230" spans="1:49" ht="15" customHeight="1">
      <c r="A1230" s="12"/>
      <c r="B1230" s="12"/>
      <c r="C1230" s="12"/>
      <c r="D1230" s="12"/>
      <c r="E1230" s="12"/>
      <c r="F1230" s="12"/>
      <c r="G1230" s="12"/>
      <c r="H1230" s="12" t="e">
        <f t="shared" si="16"/>
        <v>#N/A</v>
      </c>
      <c r="I1230" s="12" t="e">
        <f>VLOOKUP(CONCATENATE(N1230,T1230),Simulador!$H$26:$H$33,1,FALSE)</f>
        <v>#N/A</v>
      </c>
      <c r="J1230" s="12" t="e">
        <f t="shared" si="17"/>
        <v>#N/A</v>
      </c>
      <c r="K1230" s="13" t="e">
        <f t="shared" si="18"/>
        <v>#N/A</v>
      </c>
      <c r="L1230" s="12" t="e">
        <f t="shared" si="19"/>
        <v>#N/A</v>
      </c>
      <c r="M1230" s="14" t="s">
        <v>22</v>
      </c>
      <c r="N1230" s="3" t="s">
        <v>54</v>
      </c>
      <c r="O1230" s="20" t="str">
        <f>VLOOKUP(CONCATENATE($M1230,$N1230),Curriculos!$A$2:$J$332,4,FALSE)</f>
        <v>LABORATÓRIO DE PRÁTICA VII</v>
      </c>
      <c r="P1230" s="21" t="str">
        <f>VLOOKUP(CONCATENATE($M1230,$N1230),Curriculos!$A$2:$J$332,5,FALSE)</f>
        <v>OP</v>
      </c>
      <c r="Q1230" s="21" t="e">
        <f>VLOOKUP($N1230,Oferta!$D$2:$P$100,5,FALSE)</f>
        <v>#N/A</v>
      </c>
      <c r="R1230" s="21">
        <f>VLOOKUP(CONCATENATE($M1230,$N1230),Curriculos!$A$2:$J$332,8,FALSE)</f>
        <v>60</v>
      </c>
      <c r="S1230" s="5"/>
      <c r="T1230" s="22" t="s">
        <v>24</v>
      </c>
      <c r="U1230" s="21" t="str">
        <f>VLOOKUP(CONCATENATE($M1230,$N1230),Curriculos!$A$2:$J$332,10,FALSE)</f>
        <v>DCEC</v>
      </c>
      <c r="V1230" s="20" t="e">
        <f>VLOOKUP(CONCATENATE($M1230,$N1230,$T1230),Oferta!$B$2:$R$360,17,FALSE)</f>
        <v>#N/A</v>
      </c>
      <c r="W1230" s="20" t="e">
        <f>VLOOKUP(CONCATENATE($M1230,$N1230,$T1230),Oferta!$B$2:$Q$360,12,FALSE)</f>
        <v>#N/A</v>
      </c>
      <c r="X1230" s="22">
        <v>1</v>
      </c>
      <c r="Y1230" s="23" t="e">
        <f>VLOOKUP(CONCATENATE($W1230,$X1230),Mtz_Horarios!$E$2:$H$92,2,FALSE)</f>
        <v>#N/A</v>
      </c>
      <c r="Z1230" s="23" t="e">
        <f>VLOOKUP(CONCATENATE($W1230,$X1230),Mtz_Horarios!$E$2:$H$92,3,FALSE)</f>
        <v>#N/A</v>
      </c>
      <c r="AA1230" s="24" t="e">
        <f>VLOOKUP(CONCATENATE($W1230,$X1230),Mtz_Horarios!$E$2:$H$92,4,FALSE)</f>
        <v>#N/A</v>
      </c>
      <c r="AB1230" s="20" t="e">
        <f>VLOOKUP(CONCATENATE($M1230,$N1230,$T1230),Oferta!$B$2:$Q$360,16,FALSE)</f>
        <v>#N/A</v>
      </c>
      <c r="AC1230" s="20" t="e">
        <f>VLOOKUP(CONCATENATE($M1230,$N1230,$T1230),Oferta!$B$2:$Q$360,15,FALSE)</f>
        <v>#N/A</v>
      </c>
      <c r="AI1230" s="5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12"/>
      <c r="AW1230" s="12"/>
    </row>
    <row r="1231" spans="1:49" ht="15" customHeight="1">
      <c r="A1231" s="12"/>
      <c r="B1231" s="12"/>
      <c r="C1231" s="12"/>
      <c r="D1231" s="12"/>
      <c r="E1231" s="12"/>
      <c r="F1231" s="12"/>
      <c r="G1231" s="12"/>
      <c r="H1231" s="12" t="e">
        <f t="shared" si="16"/>
        <v>#N/A</v>
      </c>
      <c r="I1231" s="12" t="e">
        <f>VLOOKUP(CONCATENATE(N1231,T1231),Simulador!$H$26:$H$33,1,FALSE)</f>
        <v>#N/A</v>
      </c>
      <c r="J1231" s="12" t="e">
        <f t="shared" si="17"/>
        <v>#N/A</v>
      </c>
      <c r="K1231" s="13" t="e">
        <f t="shared" si="18"/>
        <v>#N/A</v>
      </c>
      <c r="L1231" s="12" t="e">
        <f t="shared" si="19"/>
        <v>#N/A</v>
      </c>
      <c r="M1231" s="14" t="s">
        <v>22</v>
      </c>
      <c r="N1231" s="3" t="s">
        <v>54</v>
      </c>
      <c r="O1231" s="20" t="str">
        <f>VLOOKUP(CONCATENATE($M1231,$N1231),Curriculos!$A$2:$J$332,4,FALSE)</f>
        <v>LABORATÓRIO DE PRÁTICA VII</v>
      </c>
      <c r="P1231" s="21" t="str">
        <f>VLOOKUP(CONCATENATE($M1231,$N1231),Curriculos!$A$2:$J$332,5,FALSE)</f>
        <v>OP</v>
      </c>
      <c r="Q1231" s="21" t="e">
        <f>VLOOKUP($N1231,Oferta!$D$2:$P$100,5,FALSE)</f>
        <v>#N/A</v>
      </c>
      <c r="R1231" s="21">
        <f>VLOOKUP(CONCATENATE($M1231,$N1231),Curriculos!$A$2:$J$332,8,FALSE)</f>
        <v>60</v>
      </c>
      <c r="S1231" s="5"/>
      <c r="T1231" s="22" t="s">
        <v>24</v>
      </c>
      <c r="U1231" s="21" t="str">
        <f>VLOOKUP(CONCATENATE($M1231,$N1231),Curriculos!$A$2:$J$332,10,FALSE)</f>
        <v>DCEC</v>
      </c>
      <c r="V1231" s="20" t="e">
        <f>VLOOKUP(CONCATENATE($M1231,$N1231,$T1231),Oferta!$B$2:$R$360,17,FALSE)</f>
        <v>#N/A</v>
      </c>
      <c r="W1231" s="20" t="e">
        <f>VLOOKUP(CONCATENATE($M1231,$N1231,$T1231),Oferta!$B$2:$Q$360,12,FALSE)</f>
        <v>#N/A</v>
      </c>
      <c r="X1231" s="22">
        <v>2</v>
      </c>
      <c r="Y1231" s="23" t="e">
        <f>VLOOKUP(CONCATENATE($W1231,$X1231),Mtz_Horarios!$E$2:$H$92,2,FALSE)</f>
        <v>#N/A</v>
      </c>
      <c r="Z1231" s="23" t="e">
        <f>VLOOKUP(CONCATENATE($W1231,$X1231),Mtz_Horarios!$E$2:$H$92,3,FALSE)</f>
        <v>#N/A</v>
      </c>
      <c r="AA1231" s="24" t="e">
        <f>VLOOKUP(CONCATENATE($W1231,$X1231),Mtz_Horarios!$E$2:$H$92,4,FALSE)</f>
        <v>#N/A</v>
      </c>
      <c r="AB1231" s="20" t="e">
        <f>VLOOKUP(CONCATENATE($M1231,$N1231,$T1231),Oferta!$B$2:$Q$360,16,FALSE)</f>
        <v>#N/A</v>
      </c>
      <c r="AC1231" s="20" t="e">
        <f>VLOOKUP(CONCATENATE($M1231,$N1231,$T1231),Oferta!$B$2:$Q$360,15,FALSE)</f>
        <v>#N/A</v>
      </c>
      <c r="AI1231" s="5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12"/>
      <c r="AW1231" s="12"/>
    </row>
    <row r="1232" spans="1:49" ht="15" customHeight="1">
      <c r="A1232" s="12"/>
      <c r="B1232" s="12"/>
      <c r="C1232" s="12"/>
      <c r="D1232" s="12"/>
      <c r="E1232" s="12"/>
      <c r="F1232" s="12"/>
      <c r="G1232" s="12"/>
      <c r="H1232" s="12" t="e">
        <f t="shared" si="16"/>
        <v>#N/A</v>
      </c>
      <c r="I1232" s="12" t="e">
        <f>VLOOKUP(CONCATENATE(N1232,T1232),Simulador!$H$26:$H$33,1,FALSE)</f>
        <v>#N/A</v>
      </c>
      <c r="J1232" s="12" t="e">
        <f t="shared" si="17"/>
        <v>#N/A</v>
      </c>
      <c r="K1232" s="13" t="e">
        <f t="shared" si="18"/>
        <v>#N/A</v>
      </c>
      <c r="L1232" s="12" t="e">
        <f t="shared" si="19"/>
        <v>#N/A</v>
      </c>
      <c r="M1232" s="14" t="s">
        <v>22</v>
      </c>
      <c r="N1232" s="3" t="s">
        <v>54</v>
      </c>
      <c r="O1232" s="20" t="str">
        <f>VLOOKUP(CONCATENATE($M1232,$N1232),Curriculos!$A$2:$J$332,4,FALSE)</f>
        <v>LABORATÓRIO DE PRÁTICA VII</v>
      </c>
      <c r="P1232" s="21" t="str">
        <f>VLOOKUP(CONCATENATE($M1232,$N1232),Curriculos!$A$2:$J$332,5,FALSE)</f>
        <v>OP</v>
      </c>
      <c r="Q1232" s="21" t="e">
        <f>VLOOKUP($N1232,Oferta!$D$2:$P$100,5,FALSE)</f>
        <v>#N/A</v>
      </c>
      <c r="R1232" s="21">
        <f>VLOOKUP(CONCATENATE($M1232,$N1232),Curriculos!$A$2:$J$332,8,FALSE)</f>
        <v>60</v>
      </c>
      <c r="S1232" s="5"/>
      <c r="T1232" s="22" t="s">
        <v>24</v>
      </c>
      <c r="U1232" s="21" t="str">
        <f>VLOOKUP(CONCATENATE($M1232,$N1232),Curriculos!$A$2:$J$332,10,FALSE)</f>
        <v>DCEC</v>
      </c>
      <c r="V1232" s="20" t="e">
        <f>VLOOKUP(CONCATENATE($M1232,$N1232,$T1232),Oferta!$B$2:$R$360,17,FALSE)</f>
        <v>#N/A</v>
      </c>
      <c r="W1232" s="20" t="e">
        <f>VLOOKUP(CONCATENATE($M1232,$N1232,$T1232),Oferta!$B$2:$Q$360,12,FALSE)</f>
        <v>#N/A</v>
      </c>
      <c r="X1232" s="22">
        <v>3</v>
      </c>
      <c r="Y1232" s="23" t="e">
        <f>VLOOKUP(CONCATENATE($W1232,$X1232),Mtz_Horarios!$E$2:$H$92,2,FALSE)</f>
        <v>#N/A</v>
      </c>
      <c r="Z1232" s="23" t="e">
        <f>VLOOKUP(CONCATENATE($W1232,$X1232),Mtz_Horarios!$E$2:$H$92,3,FALSE)</f>
        <v>#N/A</v>
      </c>
      <c r="AA1232" s="24" t="e">
        <f>VLOOKUP(CONCATENATE($W1232,$X1232),Mtz_Horarios!$E$2:$H$92,4,FALSE)</f>
        <v>#N/A</v>
      </c>
      <c r="AB1232" s="20" t="e">
        <f>VLOOKUP(CONCATENATE($M1232,$N1232,$T1232),Oferta!$B$2:$Q$360,16,FALSE)</f>
        <v>#N/A</v>
      </c>
      <c r="AC1232" s="20" t="e">
        <f>VLOOKUP(CONCATENATE($M1232,$N1232,$T1232),Oferta!$B$2:$Q$360,15,FALSE)</f>
        <v>#N/A</v>
      </c>
      <c r="AI1232" s="5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12"/>
      <c r="AW1232" s="12"/>
    </row>
    <row r="1233" spans="1:49" ht="15" customHeight="1">
      <c r="A1233" s="12"/>
      <c r="B1233" s="12"/>
      <c r="C1233" s="12"/>
      <c r="D1233" s="12"/>
      <c r="E1233" s="12"/>
      <c r="F1233" s="12"/>
      <c r="G1233" s="12"/>
      <c r="H1233" s="12" t="e">
        <f t="shared" si="16"/>
        <v>#N/A</v>
      </c>
      <c r="I1233" s="12" t="e">
        <f>VLOOKUP(CONCATENATE(N1233,T1233),Simulador!$H$26:$H$33,1,FALSE)</f>
        <v>#N/A</v>
      </c>
      <c r="J1233" s="12" t="e">
        <f t="shared" si="17"/>
        <v>#N/A</v>
      </c>
      <c r="K1233" s="13" t="e">
        <f t="shared" si="18"/>
        <v>#N/A</v>
      </c>
      <c r="L1233" s="12" t="e">
        <f t="shared" si="19"/>
        <v>#N/A</v>
      </c>
      <c r="M1233" s="14" t="s">
        <v>22</v>
      </c>
      <c r="N1233" s="3" t="s">
        <v>54</v>
      </c>
      <c r="O1233" s="20" t="str">
        <f>VLOOKUP(CONCATENATE($M1233,$N1233),Curriculos!$A$2:$J$332,4,FALSE)</f>
        <v>LABORATÓRIO DE PRÁTICA VII</v>
      </c>
      <c r="P1233" s="21" t="str">
        <f>VLOOKUP(CONCATENATE($M1233,$N1233),Curriculos!$A$2:$J$332,5,FALSE)</f>
        <v>OP</v>
      </c>
      <c r="Q1233" s="21" t="e">
        <f>VLOOKUP($N1233,Oferta!$D$2:$P$100,5,FALSE)</f>
        <v>#N/A</v>
      </c>
      <c r="R1233" s="21">
        <f>VLOOKUP(CONCATENATE($M1233,$N1233),Curriculos!$A$2:$J$332,8,FALSE)</f>
        <v>60</v>
      </c>
      <c r="S1233" s="5"/>
      <c r="T1233" s="22" t="s">
        <v>24</v>
      </c>
      <c r="U1233" s="21" t="str">
        <f>VLOOKUP(CONCATENATE($M1233,$N1233),Curriculos!$A$2:$J$332,10,FALSE)</f>
        <v>DCEC</v>
      </c>
      <c r="V1233" s="20" t="e">
        <f>VLOOKUP(CONCATENATE($M1233,$N1233,$T1233),Oferta!$B$2:$R$360,17,FALSE)</f>
        <v>#N/A</v>
      </c>
      <c r="W1233" s="20" t="e">
        <f>VLOOKUP(CONCATENATE($M1233,$N1233,$T1233),Oferta!$B$2:$Q$360,12,FALSE)</f>
        <v>#N/A</v>
      </c>
      <c r="X1233" s="22">
        <v>4</v>
      </c>
      <c r="Y1233" s="23" t="e">
        <f>VLOOKUP(CONCATENATE($W1233,$X1233),Mtz_Horarios!$E$2:$H$92,2,FALSE)</f>
        <v>#N/A</v>
      </c>
      <c r="Z1233" s="23" t="e">
        <f>VLOOKUP(CONCATENATE($W1233,$X1233),Mtz_Horarios!$E$2:$H$92,3,FALSE)</f>
        <v>#N/A</v>
      </c>
      <c r="AA1233" s="24" t="e">
        <f>VLOOKUP(CONCATENATE($W1233,$X1233),Mtz_Horarios!$E$2:$H$92,4,FALSE)</f>
        <v>#N/A</v>
      </c>
      <c r="AB1233" s="20" t="e">
        <f>VLOOKUP(CONCATENATE($M1233,$N1233,$T1233),Oferta!$B$2:$Q$360,16,FALSE)</f>
        <v>#N/A</v>
      </c>
      <c r="AC1233" s="20" t="e">
        <f>VLOOKUP(CONCATENATE($M1233,$N1233,$T1233),Oferta!$B$2:$Q$360,15,FALSE)</f>
        <v>#N/A</v>
      </c>
      <c r="AI1233" s="5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12"/>
      <c r="AW1233" s="12"/>
    </row>
    <row r="1234" spans="1:49" ht="15" customHeight="1">
      <c r="A1234" s="12"/>
      <c r="B1234" s="12"/>
      <c r="C1234" s="12"/>
      <c r="D1234" s="12"/>
      <c r="E1234" s="12"/>
      <c r="F1234" s="12"/>
      <c r="G1234" s="12"/>
      <c r="H1234" s="12" t="str">
        <f t="shared" si="16"/>
        <v>T01LABORATÓRIO DE PRÁTICA VIII</v>
      </c>
      <c r="I1234" s="12" t="e">
        <f>VLOOKUP(CONCATENATE(N1234,T1234),Simulador!$H$26:$H$33,1,FALSE)</f>
        <v>#N/A</v>
      </c>
      <c r="J1234" s="12" t="e">
        <f t="shared" si="17"/>
        <v>#N/A</v>
      </c>
      <c r="K1234" s="13" t="str">
        <f t="shared" si="18"/>
        <v>Segunda0,777777777777778Sócrates Guzman</v>
      </c>
      <c r="L1234" s="12" t="str">
        <f t="shared" si="19"/>
        <v>9º Semestre - T01NoturnoSegunda0,777777777777778</v>
      </c>
      <c r="M1234" s="14" t="s">
        <v>31</v>
      </c>
      <c r="N1234" s="3" t="s">
        <v>90</v>
      </c>
      <c r="O1234" s="20" t="str">
        <f>VLOOKUP(CONCATENATE($M1234,$N1234),Curriculos!$A$2:$J$332,4,FALSE)</f>
        <v>LABORATÓRIO DE PRÁTICA VIII</v>
      </c>
      <c r="P1234" s="21" t="str">
        <f>VLOOKUP(CONCATENATE($M1234,$N1234),Curriculos!$A$2:$J$332,5,FALSE)</f>
        <v>OP</v>
      </c>
      <c r="Q1234" s="21" t="e">
        <f>VLOOKUP($N1234,Oferta!$D$2:$P$100,5,FALSE)</f>
        <v>#N/A</v>
      </c>
      <c r="R1234" s="21">
        <f>VLOOKUP(CONCATENATE($M1234,$N1234),Curriculos!$A$2:$J$332,8,FALSE)</f>
        <v>60</v>
      </c>
      <c r="S1234" s="5"/>
      <c r="T1234" s="22" t="s">
        <v>24</v>
      </c>
      <c r="U1234" s="21" t="str">
        <f>VLOOKUP(CONCATENATE($M1234,$N1234),Curriculos!$A$2:$J$332,10,FALSE)</f>
        <v>DCEC</v>
      </c>
      <c r="V1234" s="20" t="str">
        <f>VLOOKUP(CONCATENATE($M1234,$N1234,$T1234),Oferta!$B$2:$R$360,17,FALSE)</f>
        <v>9º Semestre - T01</v>
      </c>
      <c r="W1234" s="20" t="str">
        <f>VLOOKUP(CONCATENATE($M1234,$N1234,$T1234),Oferta!$B$2:$Q$360,12,FALSE)</f>
        <v>AN</v>
      </c>
      <c r="X1234" s="22">
        <v>1</v>
      </c>
      <c r="Y1234" s="23">
        <f>VLOOKUP(CONCATENATE($W1234,$X1234),Mtz_Horarios!$E$2:$H$92,2,FALSE)</f>
        <v>0.77777777777777779</v>
      </c>
      <c r="Z1234" s="23" t="str">
        <f>VLOOKUP(CONCATENATE($W1234,$X1234),Mtz_Horarios!$E$2:$H$92,3,FALSE)</f>
        <v>Segunda</v>
      </c>
      <c r="AA1234" s="24" t="str">
        <f>VLOOKUP(CONCATENATE($W1234,$X1234),Mtz_Horarios!$E$2:$H$92,4,FALSE)</f>
        <v>Noturno</v>
      </c>
      <c r="AB1234" s="20">
        <f>VLOOKUP(CONCATENATE($M1234,$N1234,$T1234),Oferta!$B$2:$Q$360,16,FALSE)</f>
        <v>1111</v>
      </c>
      <c r="AC1234" s="20" t="str">
        <f>VLOOKUP(CONCATENATE($M1234,$N1234,$T1234),Oferta!$B$2:$Q$360,15,FALSE)</f>
        <v>Sócrates Guzman</v>
      </c>
      <c r="AI1234" s="5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12"/>
      <c r="AW1234" s="12"/>
    </row>
    <row r="1235" spans="1:49" ht="15" customHeight="1">
      <c r="A1235" s="12"/>
      <c r="B1235" s="12"/>
      <c r="C1235" s="12"/>
      <c r="D1235" s="12"/>
      <c r="E1235" s="12"/>
      <c r="F1235" s="12"/>
      <c r="G1235" s="12"/>
      <c r="H1235" s="12" t="str">
        <f t="shared" si="16"/>
        <v>T01LABORATÓRIO DE PRÁTICA VIII</v>
      </c>
      <c r="I1235" s="12" t="e">
        <f>VLOOKUP(CONCATENATE(N1235,T1235),Simulador!$H$26:$H$33,1,FALSE)</f>
        <v>#N/A</v>
      </c>
      <c r="J1235" s="12" t="e">
        <f t="shared" si="17"/>
        <v>#N/A</v>
      </c>
      <c r="K1235" s="13" t="str">
        <f t="shared" si="18"/>
        <v>Segunda0,8125Sócrates Guzman</v>
      </c>
      <c r="L1235" s="12" t="str">
        <f t="shared" si="19"/>
        <v>9º Semestre - T01NoturnoSegunda0,8125</v>
      </c>
      <c r="M1235" s="14" t="s">
        <v>31</v>
      </c>
      <c r="N1235" s="3" t="s">
        <v>90</v>
      </c>
      <c r="O1235" s="20" t="str">
        <f>VLOOKUP(CONCATENATE($M1235,$N1235),Curriculos!$A$2:$J$332,4,FALSE)</f>
        <v>LABORATÓRIO DE PRÁTICA VIII</v>
      </c>
      <c r="P1235" s="21" t="str">
        <f>VLOOKUP(CONCATENATE($M1235,$N1235),Curriculos!$A$2:$J$332,5,FALSE)</f>
        <v>OP</v>
      </c>
      <c r="Q1235" s="21" t="e">
        <f>VLOOKUP($N1235,Oferta!$D$2:$P$100,5,FALSE)</f>
        <v>#N/A</v>
      </c>
      <c r="R1235" s="21">
        <f>VLOOKUP(CONCATENATE($M1235,$N1235),Curriculos!$A$2:$J$332,8,FALSE)</f>
        <v>60</v>
      </c>
      <c r="S1235" s="5"/>
      <c r="T1235" s="22" t="s">
        <v>24</v>
      </c>
      <c r="U1235" s="21" t="str">
        <f>VLOOKUP(CONCATENATE($M1235,$N1235),Curriculos!$A$2:$J$332,10,FALSE)</f>
        <v>DCEC</v>
      </c>
      <c r="V1235" s="20" t="str">
        <f>VLOOKUP(CONCATENATE($M1235,$N1235,$T1235),Oferta!$B$2:$R$360,17,FALSE)</f>
        <v>9º Semestre - T01</v>
      </c>
      <c r="W1235" s="20" t="str">
        <f>VLOOKUP(CONCATENATE($M1235,$N1235,$T1235),Oferta!$B$2:$Q$360,12,FALSE)</f>
        <v>AN</v>
      </c>
      <c r="X1235" s="22">
        <v>2</v>
      </c>
      <c r="Y1235" s="23">
        <f>VLOOKUP(CONCATENATE($W1235,$X1235),Mtz_Horarios!$E$2:$H$92,2,FALSE)</f>
        <v>0.8125</v>
      </c>
      <c r="Z1235" s="23" t="str">
        <f>VLOOKUP(CONCATENATE($W1235,$X1235),Mtz_Horarios!$E$2:$H$92,3,FALSE)</f>
        <v>Segunda</v>
      </c>
      <c r="AA1235" s="24" t="str">
        <f>VLOOKUP(CONCATENATE($W1235,$X1235),Mtz_Horarios!$E$2:$H$92,4,FALSE)</f>
        <v>Noturno</v>
      </c>
      <c r="AB1235" s="20">
        <f>VLOOKUP(CONCATENATE($M1235,$N1235,$T1235),Oferta!$B$2:$Q$360,16,FALSE)</f>
        <v>1111</v>
      </c>
      <c r="AC1235" s="20" t="str">
        <f>VLOOKUP(CONCATENATE($M1235,$N1235,$T1235),Oferta!$B$2:$Q$360,15,FALSE)</f>
        <v>Sócrates Guzman</v>
      </c>
      <c r="AI1235" s="5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12"/>
      <c r="AW1235" s="12"/>
    </row>
    <row r="1236" spans="1:49" ht="15" customHeight="1">
      <c r="A1236" s="12"/>
      <c r="B1236" s="12"/>
      <c r="C1236" s="12"/>
      <c r="D1236" s="12"/>
      <c r="E1236" s="12"/>
      <c r="F1236" s="12"/>
      <c r="G1236" s="12"/>
      <c r="H1236" s="12" t="str">
        <f t="shared" si="16"/>
        <v>T01LABORATÓRIO DE PRÁTICA VIII</v>
      </c>
      <c r="I1236" s="12" t="e">
        <f>VLOOKUP(CONCATENATE(N1236,T1236),Simulador!$H$26:$H$33,1,FALSE)</f>
        <v>#N/A</v>
      </c>
      <c r="J1236" s="12" t="e">
        <f t="shared" si="17"/>
        <v>#N/A</v>
      </c>
      <c r="K1236" s="13" t="str">
        <f t="shared" si="18"/>
        <v>Terça0,847222222222222Sócrates Guzman</v>
      </c>
      <c r="L1236" s="12" t="str">
        <f t="shared" si="19"/>
        <v>9º Semestre - T01NoturnoTerça0,847222222222222</v>
      </c>
      <c r="M1236" s="14" t="s">
        <v>31</v>
      </c>
      <c r="N1236" s="3" t="s">
        <v>90</v>
      </c>
      <c r="O1236" s="20" t="str">
        <f>VLOOKUP(CONCATENATE($M1236,$N1236),Curriculos!$A$2:$J$332,4,FALSE)</f>
        <v>LABORATÓRIO DE PRÁTICA VIII</v>
      </c>
      <c r="P1236" s="21" t="str">
        <f>VLOOKUP(CONCATENATE($M1236,$N1236),Curriculos!$A$2:$J$332,5,FALSE)</f>
        <v>OP</v>
      </c>
      <c r="Q1236" s="21" t="e">
        <f>VLOOKUP($N1236,Oferta!$D$2:$P$100,5,FALSE)</f>
        <v>#N/A</v>
      </c>
      <c r="R1236" s="21">
        <f>VLOOKUP(CONCATENATE($M1236,$N1236),Curriculos!$A$2:$J$332,8,FALSE)</f>
        <v>60</v>
      </c>
      <c r="S1236" s="5"/>
      <c r="T1236" s="22" t="s">
        <v>24</v>
      </c>
      <c r="U1236" s="21" t="str">
        <f>VLOOKUP(CONCATENATE($M1236,$N1236),Curriculos!$A$2:$J$332,10,FALSE)</f>
        <v>DCEC</v>
      </c>
      <c r="V1236" s="20" t="str">
        <f>VLOOKUP(CONCATENATE($M1236,$N1236,$T1236),Oferta!$B$2:$R$360,17,FALSE)</f>
        <v>9º Semestre - T01</v>
      </c>
      <c r="W1236" s="20" t="str">
        <f>VLOOKUP(CONCATENATE($M1236,$N1236,$T1236),Oferta!$B$2:$Q$360,12,FALSE)</f>
        <v>AN</v>
      </c>
      <c r="X1236" s="22">
        <v>3</v>
      </c>
      <c r="Y1236" s="23">
        <f>VLOOKUP(CONCATENATE($W1236,$X1236),Mtz_Horarios!$E$2:$H$92,2,FALSE)</f>
        <v>0.84722222222222221</v>
      </c>
      <c r="Z1236" s="23" t="str">
        <f>VLOOKUP(CONCATENATE($W1236,$X1236),Mtz_Horarios!$E$2:$H$92,3,FALSE)</f>
        <v>Terça</v>
      </c>
      <c r="AA1236" s="24" t="str">
        <f>VLOOKUP(CONCATENATE($W1236,$X1236),Mtz_Horarios!$E$2:$H$92,4,FALSE)</f>
        <v>Noturno</v>
      </c>
      <c r="AB1236" s="20">
        <f>VLOOKUP(CONCATENATE($M1236,$N1236,$T1236),Oferta!$B$2:$Q$360,16,FALSE)</f>
        <v>1111</v>
      </c>
      <c r="AC1236" s="20" t="str">
        <f>VLOOKUP(CONCATENATE($M1236,$N1236,$T1236),Oferta!$B$2:$Q$360,15,FALSE)</f>
        <v>Sócrates Guzman</v>
      </c>
      <c r="AI1236" s="5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12"/>
      <c r="AW1236" s="12"/>
    </row>
    <row r="1237" spans="1:49" ht="15" customHeight="1">
      <c r="A1237" s="12"/>
      <c r="B1237" s="12"/>
      <c r="C1237" s="12"/>
      <c r="D1237" s="12"/>
      <c r="E1237" s="12"/>
      <c r="F1237" s="12"/>
      <c r="G1237" s="12"/>
      <c r="H1237" s="12" t="str">
        <f t="shared" si="16"/>
        <v>T01LABORATÓRIO DE PRÁTICA VIII</v>
      </c>
      <c r="I1237" s="12" t="e">
        <f>VLOOKUP(CONCATENATE(N1237,T1237),Simulador!$H$26:$H$33,1,FALSE)</f>
        <v>#N/A</v>
      </c>
      <c r="J1237" s="12" t="e">
        <f t="shared" si="17"/>
        <v>#N/A</v>
      </c>
      <c r="K1237" s="13" t="str">
        <f t="shared" si="18"/>
        <v>Terça0,881944444444445Sócrates Guzman</v>
      </c>
      <c r="L1237" s="12" t="str">
        <f t="shared" si="19"/>
        <v>9º Semestre - T01NoturnoTerça0,881944444444445</v>
      </c>
      <c r="M1237" s="14" t="s">
        <v>31</v>
      </c>
      <c r="N1237" s="3" t="s">
        <v>90</v>
      </c>
      <c r="O1237" s="20" t="str">
        <f>VLOOKUP(CONCATENATE($M1237,$N1237),Curriculos!$A$2:$J$332,4,FALSE)</f>
        <v>LABORATÓRIO DE PRÁTICA VIII</v>
      </c>
      <c r="P1237" s="21" t="str">
        <f>VLOOKUP(CONCATENATE($M1237,$N1237),Curriculos!$A$2:$J$332,5,FALSE)</f>
        <v>OP</v>
      </c>
      <c r="Q1237" s="21" t="e">
        <f>VLOOKUP($N1237,Oferta!$D$2:$P$100,5,FALSE)</f>
        <v>#N/A</v>
      </c>
      <c r="R1237" s="21">
        <f>VLOOKUP(CONCATENATE($M1237,$N1237),Curriculos!$A$2:$J$332,8,FALSE)</f>
        <v>60</v>
      </c>
      <c r="S1237" s="5"/>
      <c r="T1237" s="22" t="s">
        <v>24</v>
      </c>
      <c r="U1237" s="21" t="str">
        <f>VLOOKUP(CONCATENATE($M1237,$N1237),Curriculos!$A$2:$J$332,10,FALSE)</f>
        <v>DCEC</v>
      </c>
      <c r="V1237" s="20" t="str">
        <f>VLOOKUP(CONCATENATE($M1237,$N1237,$T1237),Oferta!$B$2:$R$360,17,FALSE)</f>
        <v>9º Semestre - T01</v>
      </c>
      <c r="W1237" s="20" t="str">
        <f>VLOOKUP(CONCATENATE($M1237,$N1237,$T1237),Oferta!$B$2:$Q$360,12,FALSE)</f>
        <v>AN</v>
      </c>
      <c r="X1237" s="22">
        <v>4</v>
      </c>
      <c r="Y1237" s="23">
        <f>VLOOKUP(CONCATENATE($W1237,$X1237),Mtz_Horarios!$E$2:$H$92,2,FALSE)</f>
        <v>0.88194444444444453</v>
      </c>
      <c r="Z1237" s="23" t="str">
        <f>VLOOKUP(CONCATENATE($W1237,$X1237),Mtz_Horarios!$E$2:$H$92,3,FALSE)</f>
        <v>Terça</v>
      </c>
      <c r="AA1237" s="24" t="str">
        <f>VLOOKUP(CONCATENATE($W1237,$X1237),Mtz_Horarios!$E$2:$H$92,4,FALSE)</f>
        <v>Noturno</v>
      </c>
      <c r="AB1237" s="20">
        <f>VLOOKUP(CONCATENATE($M1237,$N1237,$T1237),Oferta!$B$2:$Q$360,16,FALSE)</f>
        <v>1111</v>
      </c>
      <c r="AC1237" s="20" t="str">
        <f>VLOOKUP(CONCATENATE($M1237,$N1237,$T1237),Oferta!$B$2:$Q$360,15,FALSE)</f>
        <v>Sócrates Guzman</v>
      </c>
      <c r="AI1237" s="5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12"/>
      <c r="AW1237" s="12"/>
    </row>
    <row r="1238" spans="1:49" ht="15" customHeight="1">
      <c r="A1238" s="12"/>
      <c r="B1238" s="12"/>
      <c r="C1238" s="12"/>
      <c r="D1238" s="12"/>
      <c r="E1238" s="12"/>
      <c r="F1238" s="12"/>
      <c r="G1238" s="12"/>
      <c r="H1238" s="12" t="e">
        <f t="shared" si="16"/>
        <v>#N/A</v>
      </c>
      <c r="I1238" s="12" t="e">
        <f>VLOOKUP(CONCATENATE(N1238,T1238),Simulador!$H$26:$H$33,1,FALSE)</f>
        <v>#N/A</v>
      </c>
      <c r="J1238" s="12" t="e">
        <f t="shared" si="17"/>
        <v>#N/A</v>
      </c>
      <c r="K1238" s="13" t="e">
        <f t="shared" si="18"/>
        <v>#N/A</v>
      </c>
      <c r="L1238" s="12" t="e">
        <f t="shared" si="19"/>
        <v>#N/A</v>
      </c>
      <c r="M1238" s="14" t="s">
        <v>31</v>
      </c>
      <c r="N1238" s="3" t="s">
        <v>90</v>
      </c>
      <c r="O1238" s="20" t="str">
        <f>VLOOKUP(CONCATENATE($M1238,$N1238),Curriculos!$A$2:$J$332,4,FALSE)</f>
        <v>LABORATÓRIO DE PRÁTICA VIII</v>
      </c>
      <c r="P1238" s="21" t="str">
        <f>VLOOKUP(CONCATENATE($M1238,$N1238),Curriculos!$A$2:$J$332,5,FALSE)</f>
        <v>OP</v>
      </c>
      <c r="Q1238" s="21" t="e">
        <f>VLOOKUP($N1238,Oferta!$D$2:$P$100,5,FALSE)</f>
        <v>#N/A</v>
      </c>
      <c r="R1238" s="21">
        <f>VLOOKUP(CONCATENATE($M1238,$N1238),Curriculos!$A$2:$J$332,8,FALSE)</f>
        <v>60</v>
      </c>
      <c r="S1238" s="5"/>
      <c r="T1238" s="22" t="s">
        <v>40</v>
      </c>
      <c r="U1238" s="21" t="str">
        <f>VLOOKUP(CONCATENATE($M1238,$N1238),Curriculos!$A$2:$J$332,10,FALSE)</f>
        <v>DCEC</v>
      </c>
      <c r="V1238" s="20" t="e">
        <f>VLOOKUP(CONCATENATE($M1238,$N1238,$T1238),Oferta!$B$2:$R$360,17,FALSE)</f>
        <v>#N/A</v>
      </c>
      <c r="W1238" s="20" t="e">
        <f>VLOOKUP(CONCATENATE($M1238,$N1238,$T1238),Oferta!$B$2:$Q$360,12,FALSE)</f>
        <v>#N/A</v>
      </c>
      <c r="X1238" s="22"/>
      <c r="Y1238" s="23" t="e">
        <f>VLOOKUP(CONCATENATE($W1238,$X1238),Mtz_Horarios!$E$2:$H$92,2,FALSE)</f>
        <v>#N/A</v>
      </c>
      <c r="Z1238" s="23" t="e">
        <f>VLOOKUP(CONCATENATE($W1238,$X1238),Mtz_Horarios!$E$2:$H$92,3,FALSE)</f>
        <v>#N/A</v>
      </c>
      <c r="AA1238" s="24" t="e">
        <f>VLOOKUP(CONCATENATE($W1238,$X1238),Mtz_Horarios!$E$2:$H$92,4,FALSE)</f>
        <v>#N/A</v>
      </c>
      <c r="AB1238" s="20" t="e">
        <f>VLOOKUP(CONCATENATE($M1238,$N1238,$T1238),Oferta!$B$2:$Q$360,16,FALSE)</f>
        <v>#N/A</v>
      </c>
      <c r="AC1238" s="20" t="e">
        <f>VLOOKUP(CONCATENATE($M1238,$N1238,$T1238),Oferta!$B$2:$Q$360,15,FALSE)</f>
        <v>#N/A</v>
      </c>
      <c r="AI1238" s="5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12"/>
      <c r="AW1238" s="12"/>
    </row>
    <row r="1239" spans="1:49" ht="15" customHeight="1">
      <c r="A1239" s="12"/>
      <c r="B1239" s="12"/>
      <c r="C1239" s="12"/>
      <c r="D1239" s="12"/>
      <c r="E1239" s="12"/>
      <c r="F1239" s="12"/>
      <c r="G1239" s="12"/>
      <c r="H1239" s="12" t="e">
        <f t="shared" si="16"/>
        <v>#N/A</v>
      </c>
      <c r="I1239" s="12" t="e">
        <f>VLOOKUP(CONCATENATE(N1239,T1239),Simulador!$H$26:$H$33,1,FALSE)</f>
        <v>#N/A</v>
      </c>
      <c r="J1239" s="12" t="e">
        <f t="shared" si="17"/>
        <v>#N/A</v>
      </c>
      <c r="K1239" s="13" t="e">
        <f t="shared" si="18"/>
        <v>#N/A</v>
      </c>
      <c r="L1239" s="12" t="e">
        <f t="shared" si="19"/>
        <v>#N/A</v>
      </c>
      <c r="M1239" s="14" t="s">
        <v>31</v>
      </c>
      <c r="N1239" s="3" t="s">
        <v>90</v>
      </c>
      <c r="O1239" s="20" t="str">
        <f>VLOOKUP(CONCATENATE($M1239,$N1239),Curriculos!$A$2:$J$332,4,FALSE)</f>
        <v>LABORATÓRIO DE PRÁTICA VIII</v>
      </c>
      <c r="P1239" s="21" t="str">
        <f>VLOOKUP(CONCATENATE($M1239,$N1239),Curriculos!$A$2:$J$332,5,FALSE)</f>
        <v>OP</v>
      </c>
      <c r="Q1239" s="21" t="e">
        <f>VLOOKUP($N1239,Oferta!$D$2:$P$100,5,FALSE)</f>
        <v>#N/A</v>
      </c>
      <c r="R1239" s="21">
        <f>VLOOKUP(CONCATENATE($M1239,$N1239),Curriculos!$A$2:$J$332,8,FALSE)</f>
        <v>60</v>
      </c>
      <c r="S1239" s="5"/>
      <c r="T1239" s="22" t="s">
        <v>40</v>
      </c>
      <c r="U1239" s="21" t="str">
        <f>VLOOKUP(CONCATENATE($M1239,$N1239),Curriculos!$A$2:$J$332,10,FALSE)</f>
        <v>DCEC</v>
      </c>
      <c r="V1239" s="20" t="e">
        <f>VLOOKUP(CONCATENATE($M1239,$N1239,$T1239),Oferta!$B$2:$R$360,17,FALSE)</f>
        <v>#N/A</v>
      </c>
      <c r="W1239" s="20" t="e">
        <f>VLOOKUP(CONCATENATE($M1239,$N1239,$T1239),Oferta!$B$2:$Q$360,12,FALSE)</f>
        <v>#N/A</v>
      </c>
      <c r="X1239" s="22"/>
      <c r="Y1239" s="23" t="e">
        <f>VLOOKUP(CONCATENATE($W1239,$X1239),Mtz_Horarios!$E$2:$H$92,2,FALSE)</f>
        <v>#N/A</v>
      </c>
      <c r="Z1239" s="23" t="e">
        <f>VLOOKUP(CONCATENATE($W1239,$X1239),Mtz_Horarios!$E$2:$H$92,3,FALSE)</f>
        <v>#N/A</v>
      </c>
      <c r="AA1239" s="24" t="e">
        <f>VLOOKUP(CONCATENATE($W1239,$X1239),Mtz_Horarios!$E$2:$H$92,4,FALSE)</f>
        <v>#N/A</v>
      </c>
      <c r="AB1239" s="20" t="e">
        <f>VLOOKUP(CONCATENATE($M1239,$N1239,$T1239),Oferta!$B$2:$Q$360,16,FALSE)</f>
        <v>#N/A</v>
      </c>
      <c r="AC1239" s="20" t="e">
        <f>VLOOKUP(CONCATENATE($M1239,$N1239,$T1239),Oferta!$B$2:$Q$360,15,FALSE)</f>
        <v>#N/A</v>
      </c>
      <c r="AI1239" s="5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12"/>
      <c r="AW1239" s="12"/>
    </row>
    <row r="1240" spans="1:49" ht="15" customHeight="1">
      <c r="A1240" s="12"/>
      <c r="B1240" s="12"/>
      <c r="C1240" s="12"/>
      <c r="D1240" s="12"/>
      <c r="E1240" s="12"/>
      <c r="F1240" s="12"/>
      <c r="G1240" s="12"/>
      <c r="H1240" s="12" t="e">
        <f t="shared" si="16"/>
        <v>#N/A</v>
      </c>
      <c r="I1240" s="12" t="e">
        <f>VLOOKUP(CONCATENATE(N1240,T1240),Simulador!$H$26:$H$33,1,FALSE)</f>
        <v>#N/A</v>
      </c>
      <c r="J1240" s="12" t="e">
        <f t="shared" si="17"/>
        <v>#N/A</v>
      </c>
      <c r="K1240" s="13" t="e">
        <f t="shared" si="18"/>
        <v>#N/A</v>
      </c>
      <c r="L1240" s="12" t="e">
        <f t="shared" si="19"/>
        <v>#N/A</v>
      </c>
      <c r="M1240" s="14" t="s">
        <v>31</v>
      </c>
      <c r="N1240" s="3" t="s">
        <v>90</v>
      </c>
      <c r="O1240" s="20" t="str">
        <f>VLOOKUP(CONCATENATE($M1240,$N1240),Curriculos!$A$2:$J$332,4,FALSE)</f>
        <v>LABORATÓRIO DE PRÁTICA VIII</v>
      </c>
      <c r="P1240" s="21" t="str">
        <f>VLOOKUP(CONCATENATE($M1240,$N1240),Curriculos!$A$2:$J$332,5,FALSE)</f>
        <v>OP</v>
      </c>
      <c r="Q1240" s="21" t="e">
        <f>VLOOKUP($N1240,Oferta!$D$2:$P$100,5,FALSE)</f>
        <v>#N/A</v>
      </c>
      <c r="R1240" s="21">
        <f>VLOOKUP(CONCATENATE($M1240,$N1240),Curriculos!$A$2:$J$332,8,FALSE)</f>
        <v>60</v>
      </c>
      <c r="S1240" s="5"/>
      <c r="T1240" s="22" t="s">
        <v>40</v>
      </c>
      <c r="U1240" s="21" t="str">
        <f>VLOOKUP(CONCATENATE($M1240,$N1240),Curriculos!$A$2:$J$332,10,FALSE)</f>
        <v>DCEC</v>
      </c>
      <c r="V1240" s="20" t="e">
        <f>VLOOKUP(CONCATENATE($M1240,$N1240,$T1240),Oferta!$B$2:$R$360,17,FALSE)</f>
        <v>#N/A</v>
      </c>
      <c r="W1240" s="20" t="e">
        <f>VLOOKUP(CONCATENATE($M1240,$N1240,$T1240),Oferta!$B$2:$Q$360,12,FALSE)</f>
        <v>#N/A</v>
      </c>
      <c r="X1240" s="22"/>
      <c r="Y1240" s="23" t="e">
        <f>VLOOKUP(CONCATENATE($W1240,$X1240),Mtz_Horarios!$E$2:$H$92,2,FALSE)</f>
        <v>#N/A</v>
      </c>
      <c r="Z1240" s="23" t="e">
        <f>VLOOKUP(CONCATENATE($W1240,$X1240),Mtz_Horarios!$E$2:$H$92,3,FALSE)</f>
        <v>#N/A</v>
      </c>
      <c r="AA1240" s="24" t="e">
        <f>VLOOKUP(CONCATENATE($W1240,$X1240),Mtz_Horarios!$E$2:$H$92,4,FALSE)</f>
        <v>#N/A</v>
      </c>
      <c r="AB1240" s="20" t="e">
        <f>VLOOKUP(CONCATENATE($M1240,$N1240,$T1240),Oferta!$B$2:$Q$360,16,FALSE)</f>
        <v>#N/A</v>
      </c>
      <c r="AC1240" s="20" t="e">
        <f>VLOOKUP(CONCATENATE($M1240,$N1240,$T1240),Oferta!$B$2:$Q$360,15,FALSE)</f>
        <v>#N/A</v>
      </c>
      <c r="AI1240" s="5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12"/>
      <c r="AW1240" s="12"/>
    </row>
    <row r="1241" spans="1:49" ht="15" customHeight="1">
      <c r="A1241" s="12"/>
      <c r="B1241" s="12"/>
      <c r="C1241" s="12"/>
      <c r="D1241" s="12"/>
      <c r="E1241" s="12"/>
      <c r="F1241" s="12"/>
      <c r="G1241" s="12"/>
      <c r="H1241" s="12" t="e">
        <f t="shared" si="16"/>
        <v>#N/A</v>
      </c>
      <c r="I1241" s="12" t="e">
        <f>VLOOKUP(CONCATENATE(N1241,T1241),Simulador!$H$26:$H$33,1,FALSE)</f>
        <v>#N/A</v>
      </c>
      <c r="J1241" s="12" t="e">
        <f t="shared" si="17"/>
        <v>#N/A</v>
      </c>
      <c r="K1241" s="13" t="e">
        <f t="shared" si="18"/>
        <v>#N/A</v>
      </c>
      <c r="L1241" s="12" t="e">
        <f t="shared" si="19"/>
        <v>#N/A</v>
      </c>
      <c r="M1241" s="14" t="s">
        <v>31</v>
      </c>
      <c r="N1241" s="3" t="s">
        <v>90</v>
      </c>
      <c r="O1241" s="20" t="str">
        <f>VLOOKUP(CONCATENATE($M1241,$N1241),Curriculos!$A$2:$J$332,4,FALSE)</f>
        <v>LABORATÓRIO DE PRÁTICA VIII</v>
      </c>
      <c r="P1241" s="21" t="str">
        <f>VLOOKUP(CONCATENATE($M1241,$N1241),Curriculos!$A$2:$J$332,5,FALSE)</f>
        <v>OP</v>
      </c>
      <c r="Q1241" s="21" t="e">
        <f>VLOOKUP($N1241,Oferta!$D$2:$P$100,5,FALSE)</f>
        <v>#N/A</v>
      </c>
      <c r="R1241" s="21">
        <f>VLOOKUP(CONCATENATE($M1241,$N1241),Curriculos!$A$2:$J$332,8,FALSE)</f>
        <v>60</v>
      </c>
      <c r="S1241" s="5"/>
      <c r="T1241" s="22" t="s">
        <v>40</v>
      </c>
      <c r="U1241" s="21" t="str">
        <f>VLOOKUP(CONCATENATE($M1241,$N1241),Curriculos!$A$2:$J$332,10,FALSE)</f>
        <v>DCEC</v>
      </c>
      <c r="V1241" s="20" t="e">
        <f>VLOOKUP(CONCATENATE($M1241,$N1241,$T1241),Oferta!$B$2:$R$360,17,FALSE)</f>
        <v>#N/A</v>
      </c>
      <c r="W1241" s="20" t="e">
        <f>VLOOKUP(CONCATENATE($M1241,$N1241,$T1241),Oferta!$B$2:$Q$360,12,FALSE)</f>
        <v>#N/A</v>
      </c>
      <c r="X1241" s="22"/>
      <c r="Y1241" s="23" t="e">
        <f>VLOOKUP(CONCATENATE($W1241,$X1241),Mtz_Horarios!$E$2:$H$92,2,FALSE)</f>
        <v>#N/A</v>
      </c>
      <c r="Z1241" s="23" t="e">
        <f>VLOOKUP(CONCATENATE($W1241,$X1241),Mtz_Horarios!$E$2:$H$92,3,FALSE)</f>
        <v>#N/A</v>
      </c>
      <c r="AA1241" s="24" t="e">
        <f>VLOOKUP(CONCATENATE($W1241,$X1241),Mtz_Horarios!$E$2:$H$92,4,FALSE)</f>
        <v>#N/A</v>
      </c>
      <c r="AB1241" s="20" t="e">
        <f>VLOOKUP(CONCATENATE($M1241,$N1241,$T1241),Oferta!$B$2:$Q$360,16,FALSE)</f>
        <v>#N/A</v>
      </c>
      <c r="AC1241" s="20" t="e">
        <f>VLOOKUP(CONCATENATE($M1241,$N1241,$T1241),Oferta!$B$2:$Q$360,15,FALSE)</f>
        <v>#N/A</v>
      </c>
      <c r="AI1241" s="5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12"/>
      <c r="AW1241" s="12"/>
    </row>
    <row r="1242" spans="1:49" ht="15" customHeight="1">
      <c r="A1242" s="12"/>
      <c r="B1242" s="12"/>
      <c r="C1242" s="12"/>
      <c r="D1242" s="12"/>
      <c r="E1242" s="12"/>
      <c r="F1242" s="12"/>
      <c r="G1242" s="12"/>
      <c r="H1242" s="12" t="e">
        <f t="shared" si="16"/>
        <v>#N/A</v>
      </c>
      <c r="I1242" s="12" t="e">
        <f>VLOOKUP(CONCATENATE(N1242,T1242),Simulador!$H$26:$H$33,1,FALSE)</f>
        <v>#N/A</v>
      </c>
      <c r="J1242" s="12" t="e">
        <f t="shared" si="17"/>
        <v>#N/A</v>
      </c>
      <c r="K1242" s="13" t="e">
        <f t="shared" si="18"/>
        <v>#N/A</v>
      </c>
      <c r="L1242" s="12" t="e">
        <f t="shared" si="19"/>
        <v>#N/A</v>
      </c>
      <c r="M1242" s="14" t="s">
        <v>31</v>
      </c>
      <c r="N1242" s="3" t="s">
        <v>137</v>
      </c>
      <c r="O1242" s="20" t="str">
        <f>VLOOKUP(CONCATENATE($M1242,$N1242),Curriculos!$A$2:$J$332,4,FALSE)</f>
        <v>TÓPICOS ESPECIAIS EM ECONOMIA BRASILEIRA</v>
      </c>
      <c r="P1242" s="21" t="str">
        <f>VLOOKUP(CONCATENATE($M1242,$N1242),Curriculos!$A$2:$J$332,5,FALSE)</f>
        <v>OP</v>
      </c>
      <c r="Q1242" s="21" t="e">
        <f>VLOOKUP($N1242,Oferta!$D$2:$P$100,5,FALSE)</f>
        <v>#N/A</v>
      </c>
      <c r="R1242" s="21">
        <f>VLOOKUP(CONCATENATE($M1242,$N1242),Curriculos!$A$2:$J$332,8,FALSE)</f>
        <v>60</v>
      </c>
      <c r="S1242" s="5" t="s">
        <v>33</v>
      </c>
      <c r="T1242" s="22" t="s">
        <v>29</v>
      </c>
      <c r="U1242" s="21" t="str">
        <f>VLOOKUP(CONCATENATE($M1242,$N1242),Curriculos!$A$2:$J$332,10,FALSE)</f>
        <v>DCEC</v>
      </c>
      <c r="V1242" s="20" t="e">
        <f>VLOOKUP(CONCATENATE($M1242,$N1242,$T1242),Oferta!$B$2:$R$360,17,FALSE)</f>
        <v>#N/A</v>
      </c>
      <c r="W1242" s="20" t="e">
        <f>VLOOKUP(CONCATENATE($M1242,$N1242,$T1242),Oferta!$B$2:$Q$360,12,FALSE)</f>
        <v>#N/A</v>
      </c>
      <c r="X1242" s="22">
        <v>1</v>
      </c>
      <c r="Y1242" s="23" t="e">
        <f>VLOOKUP(CONCATENATE($W1242,$X1242),Mtz_Horarios!$E$2:$H$92,2,FALSE)</f>
        <v>#N/A</v>
      </c>
      <c r="Z1242" s="23" t="e">
        <f>VLOOKUP(CONCATENATE($W1242,$X1242),Mtz_Horarios!$E$2:$H$92,3,FALSE)</f>
        <v>#N/A</v>
      </c>
      <c r="AA1242" s="24" t="e">
        <f>VLOOKUP(CONCATENATE($W1242,$X1242),Mtz_Horarios!$E$2:$H$92,4,FALSE)</f>
        <v>#N/A</v>
      </c>
      <c r="AB1242" s="20" t="e">
        <f>VLOOKUP(CONCATENATE($M1242,$N1242,$T1242),Oferta!$B$2:$Q$360,16,FALSE)</f>
        <v>#N/A</v>
      </c>
      <c r="AC1242" s="20" t="e">
        <f>VLOOKUP(CONCATENATE($M1242,$N1242,$T1242),Oferta!$B$2:$Q$360,15,FALSE)</f>
        <v>#N/A</v>
      </c>
      <c r="AI1242" s="5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12"/>
      <c r="AW1242" s="12"/>
    </row>
    <row r="1243" spans="1:49" ht="15" customHeight="1">
      <c r="A1243" s="12"/>
      <c r="B1243" s="12"/>
      <c r="C1243" s="12"/>
      <c r="D1243" s="12"/>
      <c r="E1243" s="12"/>
      <c r="F1243" s="12"/>
      <c r="G1243" s="12"/>
      <c r="H1243" s="12" t="e">
        <f t="shared" si="16"/>
        <v>#N/A</v>
      </c>
      <c r="I1243" s="12" t="e">
        <f>VLOOKUP(CONCATENATE(N1243,T1243),Simulador!$H$26:$H$33,1,FALSE)</f>
        <v>#N/A</v>
      </c>
      <c r="J1243" s="12" t="e">
        <f t="shared" si="17"/>
        <v>#N/A</v>
      </c>
      <c r="K1243" s="13" t="e">
        <f t="shared" si="18"/>
        <v>#N/A</v>
      </c>
      <c r="L1243" s="12" t="e">
        <f t="shared" si="19"/>
        <v>#N/A</v>
      </c>
      <c r="M1243" s="14" t="s">
        <v>31</v>
      </c>
      <c r="N1243" s="3" t="s">
        <v>137</v>
      </c>
      <c r="O1243" s="20" t="str">
        <f>VLOOKUP(CONCATENATE($M1243,$N1243),Curriculos!$A$2:$J$332,4,FALSE)</f>
        <v>TÓPICOS ESPECIAIS EM ECONOMIA BRASILEIRA</v>
      </c>
      <c r="P1243" s="21" t="str">
        <f>VLOOKUP(CONCATENATE($M1243,$N1243),Curriculos!$A$2:$J$332,5,FALSE)</f>
        <v>OP</v>
      </c>
      <c r="Q1243" s="21" t="e">
        <f>VLOOKUP($N1243,Oferta!$D$2:$P$100,5,FALSE)</f>
        <v>#N/A</v>
      </c>
      <c r="R1243" s="21">
        <f>VLOOKUP(CONCATENATE($M1243,$N1243),Curriculos!$A$2:$J$332,8,FALSE)</f>
        <v>60</v>
      </c>
      <c r="S1243" s="5" t="s">
        <v>33</v>
      </c>
      <c r="T1243" s="22" t="s">
        <v>29</v>
      </c>
      <c r="U1243" s="21" t="str">
        <f>VLOOKUP(CONCATENATE($M1243,$N1243),Curriculos!$A$2:$J$332,10,FALSE)</f>
        <v>DCEC</v>
      </c>
      <c r="V1243" s="20" t="e">
        <f>VLOOKUP(CONCATENATE($M1243,$N1243,$T1243),Oferta!$B$2:$R$360,17,FALSE)</f>
        <v>#N/A</v>
      </c>
      <c r="W1243" s="20" t="e">
        <f>VLOOKUP(CONCATENATE($M1243,$N1243,$T1243),Oferta!$B$2:$Q$360,12,FALSE)</f>
        <v>#N/A</v>
      </c>
      <c r="X1243" s="22">
        <v>2</v>
      </c>
      <c r="Y1243" s="23" t="e">
        <f>VLOOKUP(CONCATENATE($W1243,$X1243),Mtz_Horarios!$E$2:$H$92,2,FALSE)</f>
        <v>#N/A</v>
      </c>
      <c r="Z1243" s="23" t="e">
        <f>VLOOKUP(CONCATENATE($W1243,$X1243),Mtz_Horarios!$E$2:$H$92,3,FALSE)</f>
        <v>#N/A</v>
      </c>
      <c r="AA1243" s="24" t="e">
        <f>VLOOKUP(CONCATENATE($W1243,$X1243),Mtz_Horarios!$E$2:$H$92,4,FALSE)</f>
        <v>#N/A</v>
      </c>
      <c r="AB1243" s="20" t="e">
        <f>VLOOKUP(CONCATENATE($M1243,$N1243,$T1243),Oferta!$B$2:$Q$360,16,FALSE)</f>
        <v>#N/A</v>
      </c>
      <c r="AC1243" s="20" t="e">
        <f>VLOOKUP(CONCATENATE($M1243,$N1243,$T1243),Oferta!$B$2:$Q$360,15,FALSE)</f>
        <v>#N/A</v>
      </c>
      <c r="AI1243" s="5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12"/>
      <c r="AW1243" s="12"/>
    </row>
    <row r="1244" spans="1:49" ht="15" customHeight="1">
      <c r="A1244" s="12"/>
      <c r="B1244" s="12"/>
      <c r="C1244" s="12"/>
      <c r="D1244" s="12"/>
      <c r="E1244" s="12"/>
      <c r="F1244" s="12"/>
      <c r="G1244" s="12"/>
      <c r="H1244" s="12" t="e">
        <f t="shared" si="16"/>
        <v>#N/A</v>
      </c>
      <c r="I1244" s="12" t="e">
        <f>VLOOKUP(CONCATENATE(N1244,T1244),Simulador!$H$26:$H$33,1,FALSE)</f>
        <v>#N/A</v>
      </c>
      <c r="J1244" s="12" t="e">
        <f t="shared" si="17"/>
        <v>#N/A</v>
      </c>
      <c r="K1244" s="13" t="e">
        <f t="shared" si="18"/>
        <v>#N/A</v>
      </c>
      <c r="L1244" s="12" t="e">
        <f t="shared" si="19"/>
        <v>#N/A</v>
      </c>
      <c r="M1244" s="14" t="s">
        <v>31</v>
      </c>
      <c r="N1244" s="3" t="s">
        <v>137</v>
      </c>
      <c r="O1244" s="20" t="str">
        <f>VLOOKUP(CONCATENATE($M1244,$N1244),Curriculos!$A$2:$J$332,4,FALSE)</f>
        <v>TÓPICOS ESPECIAIS EM ECONOMIA BRASILEIRA</v>
      </c>
      <c r="P1244" s="21" t="str">
        <f>VLOOKUP(CONCATENATE($M1244,$N1244),Curriculos!$A$2:$J$332,5,FALSE)</f>
        <v>OP</v>
      </c>
      <c r="Q1244" s="21" t="e">
        <f>VLOOKUP($N1244,Oferta!$D$2:$P$100,5,FALSE)</f>
        <v>#N/A</v>
      </c>
      <c r="R1244" s="21">
        <f>VLOOKUP(CONCATENATE($M1244,$N1244),Curriculos!$A$2:$J$332,8,FALSE)</f>
        <v>60</v>
      </c>
      <c r="S1244" s="5" t="s">
        <v>33</v>
      </c>
      <c r="T1244" s="22" t="s">
        <v>29</v>
      </c>
      <c r="U1244" s="21" t="str">
        <f>VLOOKUP(CONCATENATE($M1244,$N1244),Curriculos!$A$2:$J$332,10,FALSE)</f>
        <v>DCEC</v>
      </c>
      <c r="V1244" s="20" t="e">
        <f>VLOOKUP(CONCATENATE($M1244,$N1244,$T1244),Oferta!$B$2:$R$360,17,FALSE)</f>
        <v>#N/A</v>
      </c>
      <c r="W1244" s="20" t="e">
        <f>VLOOKUP(CONCATENATE($M1244,$N1244,$T1244),Oferta!$B$2:$Q$360,12,FALSE)</f>
        <v>#N/A</v>
      </c>
      <c r="X1244" s="22">
        <v>3</v>
      </c>
      <c r="Y1244" s="23" t="e">
        <f>VLOOKUP(CONCATENATE($W1244,$X1244),Mtz_Horarios!$E$2:$H$92,2,FALSE)</f>
        <v>#N/A</v>
      </c>
      <c r="Z1244" s="23" t="e">
        <f>VLOOKUP(CONCATENATE($W1244,$X1244),Mtz_Horarios!$E$2:$H$92,3,FALSE)</f>
        <v>#N/A</v>
      </c>
      <c r="AA1244" s="24" t="e">
        <f>VLOOKUP(CONCATENATE($W1244,$X1244),Mtz_Horarios!$E$2:$H$92,4,FALSE)</f>
        <v>#N/A</v>
      </c>
      <c r="AB1244" s="20" t="e">
        <f>VLOOKUP(CONCATENATE($M1244,$N1244,$T1244),Oferta!$B$2:$Q$360,16,FALSE)</f>
        <v>#N/A</v>
      </c>
      <c r="AC1244" s="20" t="e">
        <f>VLOOKUP(CONCATENATE($M1244,$N1244,$T1244),Oferta!$B$2:$Q$360,15,FALSE)</f>
        <v>#N/A</v>
      </c>
      <c r="AI1244" s="5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12"/>
      <c r="AW1244" s="12"/>
    </row>
    <row r="1245" spans="1:49" ht="15" customHeight="1">
      <c r="A1245" s="12"/>
      <c r="B1245" s="12"/>
      <c r="C1245" s="12"/>
      <c r="D1245" s="12"/>
      <c r="E1245" s="12"/>
      <c r="F1245" s="12"/>
      <c r="G1245" s="12"/>
      <c r="H1245" s="12" t="e">
        <f t="shared" si="16"/>
        <v>#N/A</v>
      </c>
      <c r="I1245" s="12" t="e">
        <f>VLOOKUP(CONCATENATE(N1245,T1245),Simulador!$H$26:$H$33,1,FALSE)</f>
        <v>#N/A</v>
      </c>
      <c r="J1245" s="12" t="e">
        <f t="shared" si="17"/>
        <v>#N/A</v>
      </c>
      <c r="K1245" s="13" t="e">
        <f t="shared" si="18"/>
        <v>#N/A</v>
      </c>
      <c r="L1245" s="12" t="e">
        <f t="shared" si="19"/>
        <v>#N/A</v>
      </c>
      <c r="M1245" s="14" t="s">
        <v>31</v>
      </c>
      <c r="N1245" s="3" t="s">
        <v>137</v>
      </c>
      <c r="O1245" s="20" t="str">
        <f>VLOOKUP(CONCATENATE($M1245,$N1245),Curriculos!$A$2:$J$332,4,FALSE)</f>
        <v>TÓPICOS ESPECIAIS EM ECONOMIA BRASILEIRA</v>
      </c>
      <c r="P1245" s="21" t="str">
        <f>VLOOKUP(CONCATENATE($M1245,$N1245),Curriculos!$A$2:$J$332,5,FALSE)</f>
        <v>OP</v>
      </c>
      <c r="Q1245" s="21" t="e">
        <f>VLOOKUP($N1245,Oferta!$D$2:$P$100,5,FALSE)</f>
        <v>#N/A</v>
      </c>
      <c r="R1245" s="21">
        <f>VLOOKUP(CONCATENATE($M1245,$N1245),Curriculos!$A$2:$J$332,8,FALSE)</f>
        <v>60</v>
      </c>
      <c r="S1245" s="5" t="s">
        <v>33</v>
      </c>
      <c r="T1245" s="22" t="s">
        <v>29</v>
      </c>
      <c r="U1245" s="21" t="str">
        <f>VLOOKUP(CONCATENATE($M1245,$N1245),Curriculos!$A$2:$J$332,10,FALSE)</f>
        <v>DCEC</v>
      </c>
      <c r="V1245" s="20" t="e">
        <f>VLOOKUP(CONCATENATE($M1245,$N1245,$T1245),Oferta!$B$2:$R$360,17,FALSE)</f>
        <v>#N/A</v>
      </c>
      <c r="W1245" s="20" t="e">
        <f>VLOOKUP(CONCATENATE($M1245,$N1245,$T1245),Oferta!$B$2:$Q$360,12,FALSE)</f>
        <v>#N/A</v>
      </c>
      <c r="X1245" s="22">
        <v>4</v>
      </c>
      <c r="Y1245" s="23" t="e">
        <f>VLOOKUP(CONCATENATE($W1245,$X1245),Mtz_Horarios!$E$2:$H$92,2,FALSE)</f>
        <v>#N/A</v>
      </c>
      <c r="Z1245" s="23" t="e">
        <f>VLOOKUP(CONCATENATE($W1245,$X1245),Mtz_Horarios!$E$2:$H$92,3,FALSE)</f>
        <v>#N/A</v>
      </c>
      <c r="AA1245" s="24" t="e">
        <f>VLOOKUP(CONCATENATE($W1245,$X1245),Mtz_Horarios!$E$2:$H$92,4,FALSE)</f>
        <v>#N/A</v>
      </c>
      <c r="AB1245" s="20" t="e">
        <f>VLOOKUP(CONCATENATE($M1245,$N1245,$T1245),Oferta!$B$2:$Q$360,16,FALSE)</f>
        <v>#N/A</v>
      </c>
      <c r="AC1245" s="20" t="e">
        <f>VLOOKUP(CONCATENATE($M1245,$N1245,$T1245),Oferta!$B$2:$Q$360,15,FALSE)</f>
        <v>#N/A</v>
      </c>
      <c r="AI1245" s="5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12"/>
      <c r="AW1245" s="12"/>
    </row>
    <row r="1246" spans="1:49" ht="15" customHeight="1">
      <c r="A1246" s="12"/>
      <c r="B1246" s="12"/>
      <c r="C1246" s="12"/>
      <c r="D1246" s="12"/>
      <c r="E1246" s="12"/>
      <c r="F1246" s="12"/>
      <c r="G1246" s="12"/>
      <c r="H1246" s="12" t="e">
        <f t="shared" si="16"/>
        <v>#N/A</v>
      </c>
      <c r="I1246" s="12" t="e">
        <f>VLOOKUP(CONCATENATE(N1246,T1246),Simulador!$H$26:$H$33,1,FALSE)</f>
        <v>#N/A</v>
      </c>
      <c r="J1246" s="12" t="e">
        <f t="shared" si="17"/>
        <v>#N/A</v>
      </c>
      <c r="K1246" s="13" t="e">
        <f t="shared" si="18"/>
        <v>#N/A</v>
      </c>
      <c r="L1246" s="12" t="e">
        <f t="shared" si="19"/>
        <v>#N/A</v>
      </c>
      <c r="M1246" s="14" t="s">
        <v>25</v>
      </c>
      <c r="N1246" s="3" t="s">
        <v>90</v>
      </c>
      <c r="O1246" s="20" t="str">
        <f>VLOOKUP(CONCATENATE($M1246,$N1246),Curriculos!$A$2:$J$332,4,FALSE)</f>
        <v>LABORATÓRIO DE PRÁTICA VIII</v>
      </c>
      <c r="P1246" s="21" t="str">
        <f>VLOOKUP(CONCATENATE($M1246,$N1246),Curriculos!$A$2:$J$332,5,FALSE)</f>
        <v>OP</v>
      </c>
      <c r="Q1246" s="21" t="e">
        <f>VLOOKUP($N1246,Oferta!$D$2:$P$100,5,FALSE)</f>
        <v>#N/A</v>
      </c>
      <c r="R1246" s="21">
        <f>VLOOKUP(CONCATENATE($M1246,$N1246),Curriculos!$A$2:$J$332,8,FALSE)</f>
        <v>60</v>
      </c>
      <c r="S1246" s="5"/>
      <c r="T1246" s="22" t="s">
        <v>29</v>
      </c>
      <c r="U1246" s="21" t="str">
        <f>VLOOKUP(CONCATENATE($M1246,$N1246),Curriculos!$A$2:$J$332,10,FALSE)</f>
        <v>DCEC</v>
      </c>
      <c r="V1246" s="20" t="e">
        <f>VLOOKUP(CONCATENATE($M1246,$N1246,$T1246),Oferta!$B$2:$R$360,17,FALSE)</f>
        <v>#N/A</v>
      </c>
      <c r="W1246" s="20" t="e">
        <f>VLOOKUP(CONCATENATE($M1246,$N1246,$T1246),Oferta!$B$2:$Q$360,12,FALSE)</f>
        <v>#N/A</v>
      </c>
      <c r="X1246" s="22">
        <v>1</v>
      </c>
      <c r="Y1246" s="23" t="e">
        <f>VLOOKUP(CONCATENATE($W1246,$X1246),Mtz_Horarios!$E$2:$H$92,2,FALSE)</f>
        <v>#N/A</v>
      </c>
      <c r="Z1246" s="23" t="e">
        <f>VLOOKUP(CONCATENATE($W1246,$X1246),Mtz_Horarios!$E$2:$H$92,3,FALSE)</f>
        <v>#N/A</v>
      </c>
      <c r="AA1246" s="24" t="e">
        <f>VLOOKUP(CONCATENATE($W1246,$X1246),Mtz_Horarios!$E$2:$H$92,4,FALSE)</f>
        <v>#N/A</v>
      </c>
      <c r="AB1246" s="20" t="e">
        <f>VLOOKUP(CONCATENATE($M1246,$N1246,$T1246),Oferta!$B$2:$Q$360,16,FALSE)</f>
        <v>#N/A</v>
      </c>
      <c r="AC1246" s="20" t="e">
        <f>VLOOKUP(CONCATENATE($M1246,$N1246,$T1246),Oferta!$B$2:$Q$360,15,FALSE)</f>
        <v>#N/A</v>
      </c>
      <c r="AI1246" s="5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12"/>
      <c r="AW1246" s="12"/>
    </row>
    <row r="1247" spans="1:49" ht="15" customHeight="1">
      <c r="A1247" s="12"/>
      <c r="B1247" s="12"/>
      <c r="C1247" s="12"/>
      <c r="D1247" s="12"/>
      <c r="E1247" s="12"/>
      <c r="F1247" s="12"/>
      <c r="G1247" s="12"/>
      <c r="H1247" s="12" t="e">
        <f t="shared" si="16"/>
        <v>#N/A</v>
      </c>
      <c r="I1247" s="12" t="e">
        <f>VLOOKUP(CONCATENATE(N1247,T1247),Simulador!$H$26:$H$33,1,FALSE)</f>
        <v>#N/A</v>
      </c>
      <c r="J1247" s="12" t="e">
        <f t="shared" si="17"/>
        <v>#N/A</v>
      </c>
      <c r="K1247" s="13" t="e">
        <f t="shared" si="18"/>
        <v>#N/A</v>
      </c>
      <c r="L1247" s="12" t="e">
        <f t="shared" si="19"/>
        <v>#N/A</v>
      </c>
      <c r="M1247" s="14" t="s">
        <v>25</v>
      </c>
      <c r="N1247" s="3" t="s">
        <v>90</v>
      </c>
      <c r="O1247" s="20" t="str">
        <f>VLOOKUP(CONCATENATE($M1247,$N1247),Curriculos!$A$2:$J$332,4,FALSE)</f>
        <v>LABORATÓRIO DE PRÁTICA VIII</v>
      </c>
      <c r="P1247" s="21" t="str">
        <f>VLOOKUP(CONCATENATE($M1247,$N1247),Curriculos!$A$2:$J$332,5,FALSE)</f>
        <v>OP</v>
      </c>
      <c r="Q1247" s="21" t="e">
        <f>VLOOKUP($N1247,Oferta!$D$2:$P$100,5,FALSE)</f>
        <v>#N/A</v>
      </c>
      <c r="R1247" s="21">
        <f>VLOOKUP(CONCATENATE($M1247,$N1247),Curriculos!$A$2:$J$332,8,FALSE)</f>
        <v>60</v>
      </c>
      <c r="S1247" s="5"/>
      <c r="T1247" s="22" t="s">
        <v>29</v>
      </c>
      <c r="U1247" s="21" t="str">
        <f>VLOOKUP(CONCATENATE($M1247,$N1247),Curriculos!$A$2:$J$332,10,FALSE)</f>
        <v>DCEC</v>
      </c>
      <c r="V1247" s="20" t="e">
        <f>VLOOKUP(CONCATENATE($M1247,$N1247,$T1247),Oferta!$B$2:$R$360,17,FALSE)</f>
        <v>#N/A</v>
      </c>
      <c r="W1247" s="20" t="e">
        <f>VLOOKUP(CONCATENATE($M1247,$N1247,$T1247),Oferta!$B$2:$Q$360,12,FALSE)</f>
        <v>#N/A</v>
      </c>
      <c r="X1247" s="22">
        <v>2</v>
      </c>
      <c r="Y1247" s="23" t="e">
        <f>VLOOKUP(CONCATENATE($W1247,$X1247),Mtz_Horarios!$E$2:$H$92,2,FALSE)</f>
        <v>#N/A</v>
      </c>
      <c r="Z1247" s="23" t="e">
        <f>VLOOKUP(CONCATENATE($W1247,$X1247),Mtz_Horarios!$E$2:$H$92,3,FALSE)</f>
        <v>#N/A</v>
      </c>
      <c r="AA1247" s="24" t="e">
        <f>VLOOKUP(CONCATENATE($W1247,$X1247),Mtz_Horarios!$E$2:$H$92,4,FALSE)</f>
        <v>#N/A</v>
      </c>
      <c r="AB1247" s="20" t="e">
        <f>VLOOKUP(CONCATENATE($M1247,$N1247,$T1247),Oferta!$B$2:$Q$360,16,FALSE)</f>
        <v>#N/A</v>
      </c>
      <c r="AC1247" s="20" t="e">
        <f>VLOOKUP(CONCATENATE($M1247,$N1247,$T1247),Oferta!$B$2:$Q$360,15,FALSE)</f>
        <v>#N/A</v>
      </c>
      <c r="AI1247" s="5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12"/>
      <c r="AW1247" s="12"/>
    </row>
    <row r="1248" spans="1:49" ht="15" customHeight="1">
      <c r="A1248" s="12"/>
      <c r="B1248" s="12"/>
      <c r="C1248" s="12"/>
      <c r="D1248" s="12"/>
      <c r="E1248" s="12"/>
      <c r="F1248" s="12"/>
      <c r="G1248" s="12"/>
      <c r="H1248" s="12" t="e">
        <f t="shared" si="16"/>
        <v>#N/A</v>
      </c>
      <c r="I1248" s="12" t="e">
        <f>VLOOKUP(CONCATENATE(N1248,T1248),Simulador!$H$26:$H$33,1,FALSE)</f>
        <v>#N/A</v>
      </c>
      <c r="J1248" s="12" t="e">
        <f t="shared" si="17"/>
        <v>#N/A</v>
      </c>
      <c r="K1248" s="13" t="e">
        <f t="shared" si="18"/>
        <v>#N/A</v>
      </c>
      <c r="L1248" s="12" t="e">
        <f t="shared" si="19"/>
        <v>#N/A</v>
      </c>
      <c r="M1248" s="14" t="s">
        <v>25</v>
      </c>
      <c r="N1248" s="3" t="s">
        <v>90</v>
      </c>
      <c r="O1248" s="20" t="str">
        <f>VLOOKUP(CONCATENATE($M1248,$N1248),Curriculos!$A$2:$J$332,4,FALSE)</f>
        <v>LABORATÓRIO DE PRÁTICA VIII</v>
      </c>
      <c r="P1248" s="21" t="str">
        <f>VLOOKUP(CONCATENATE($M1248,$N1248),Curriculos!$A$2:$J$332,5,FALSE)</f>
        <v>OP</v>
      </c>
      <c r="Q1248" s="21" t="e">
        <f>VLOOKUP($N1248,Oferta!$D$2:$P$100,5,FALSE)</f>
        <v>#N/A</v>
      </c>
      <c r="R1248" s="21">
        <f>VLOOKUP(CONCATENATE($M1248,$N1248),Curriculos!$A$2:$J$332,8,FALSE)</f>
        <v>60</v>
      </c>
      <c r="S1248" s="5"/>
      <c r="T1248" s="22" t="s">
        <v>29</v>
      </c>
      <c r="U1248" s="21" t="str">
        <f>VLOOKUP(CONCATENATE($M1248,$N1248),Curriculos!$A$2:$J$332,10,FALSE)</f>
        <v>DCEC</v>
      </c>
      <c r="V1248" s="20" t="e">
        <f>VLOOKUP(CONCATENATE($M1248,$N1248,$T1248),Oferta!$B$2:$R$360,17,FALSE)</f>
        <v>#N/A</v>
      </c>
      <c r="W1248" s="20" t="e">
        <f>VLOOKUP(CONCATENATE($M1248,$N1248,$T1248),Oferta!$B$2:$Q$360,12,FALSE)</f>
        <v>#N/A</v>
      </c>
      <c r="X1248" s="22">
        <v>3</v>
      </c>
      <c r="Y1248" s="23" t="e">
        <f>VLOOKUP(CONCATENATE($W1248,$X1248),Mtz_Horarios!$E$2:$H$92,2,FALSE)</f>
        <v>#N/A</v>
      </c>
      <c r="Z1248" s="23" t="e">
        <f>VLOOKUP(CONCATENATE($W1248,$X1248),Mtz_Horarios!$E$2:$H$92,3,FALSE)</f>
        <v>#N/A</v>
      </c>
      <c r="AA1248" s="24" t="e">
        <f>VLOOKUP(CONCATENATE($W1248,$X1248),Mtz_Horarios!$E$2:$H$92,4,FALSE)</f>
        <v>#N/A</v>
      </c>
      <c r="AB1248" s="20" t="e">
        <f>VLOOKUP(CONCATENATE($M1248,$N1248,$T1248),Oferta!$B$2:$Q$360,16,FALSE)</f>
        <v>#N/A</v>
      </c>
      <c r="AC1248" s="20" t="e">
        <f>VLOOKUP(CONCATENATE($M1248,$N1248,$T1248),Oferta!$B$2:$Q$360,15,FALSE)</f>
        <v>#N/A</v>
      </c>
      <c r="AI1248" s="5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12"/>
      <c r="AW1248" s="12"/>
    </row>
    <row r="1249" spans="1:49" ht="15" customHeight="1">
      <c r="A1249" s="12"/>
      <c r="B1249" s="12"/>
      <c r="C1249" s="12"/>
      <c r="D1249" s="12"/>
      <c r="E1249" s="12"/>
      <c r="F1249" s="12"/>
      <c r="G1249" s="12"/>
      <c r="H1249" s="12" t="e">
        <f t="shared" si="16"/>
        <v>#N/A</v>
      </c>
      <c r="I1249" s="12" t="e">
        <f>VLOOKUP(CONCATENATE(N1249,T1249),Simulador!$H$26:$H$33,1,FALSE)</f>
        <v>#N/A</v>
      </c>
      <c r="J1249" s="12" t="e">
        <f t="shared" si="17"/>
        <v>#N/A</v>
      </c>
      <c r="K1249" s="13" t="e">
        <f t="shared" si="18"/>
        <v>#N/A</v>
      </c>
      <c r="L1249" s="12" t="e">
        <f t="shared" si="19"/>
        <v>#N/A</v>
      </c>
      <c r="M1249" s="14" t="s">
        <v>25</v>
      </c>
      <c r="N1249" s="3" t="s">
        <v>90</v>
      </c>
      <c r="O1249" s="20" t="str">
        <f>VLOOKUP(CONCATENATE($M1249,$N1249),Curriculos!$A$2:$J$332,4,FALSE)</f>
        <v>LABORATÓRIO DE PRÁTICA VIII</v>
      </c>
      <c r="P1249" s="21" t="str">
        <f>VLOOKUP(CONCATENATE($M1249,$N1249),Curriculos!$A$2:$J$332,5,FALSE)</f>
        <v>OP</v>
      </c>
      <c r="Q1249" s="21" t="e">
        <f>VLOOKUP($N1249,Oferta!$D$2:$P$100,5,FALSE)</f>
        <v>#N/A</v>
      </c>
      <c r="R1249" s="21">
        <f>VLOOKUP(CONCATENATE($M1249,$N1249),Curriculos!$A$2:$J$332,8,FALSE)</f>
        <v>60</v>
      </c>
      <c r="S1249" s="5"/>
      <c r="T1249" s="22" t="s">
        <v>29</v>
      </c>
      <c r="U1249" s="21" t="str">
        <f>VLOOKUP(CONCATENATE($M1249,$N1249),Curriculos!$A$2:$J$332,10,FALSE)</f>
        <v>DCEC</v>
      </c>
      <c r="V1249" s="20" t="e">
        <f>VLOOKUP(CONCATENATE($M1249,$N1249,$T1249),Oferta!$B$2:$R$360,17,FALSE)</f>
        <v>#N/A</v>
      </c>
      <c r="W1249" s="20" t="e">
        <f>VLOOKUP(CONCATENATE($M1249,$N1249,$T1249),Oferta!$B$2:$Q$360,12,FALSE)</f>
        <v>#N/A</v>
      </c>
      <c r="X1249" s="22">
        <v>4</v>
      </c>
      <c r="Y1249" s="23" t="e">
        <f>VLOOKUP(CONCATENATE($W1249,$X1249),Mtz_Horarios!$E$2:$H$92,2,FALSE)</f>
        <v>#N/A</v>
      </c>
      <c r="Z1249" s="23" t="e">
        <f>VLOOKUP(CONCATENATE($W1249,$X1249),Mtz_Horarios!$E$2:$H$92,3,FALSE)</f>
        <v>#N/A</v>
      </c>
      <c r="AA1249" s="24" t="e">
        <f>VLOOKUP(CONCATENATE($W1249,$X1249),Mtz_Horarios!$E$2:$H$92,4,FALSE)</f>
        <v>#N/A</v>
      </c>
      <c r="AB1249" s="20" t="e">
        <f>VLOOKUP(CONCATENATE($M1249,$N1249,$T1249),Oferta!$B$2:$Q$360,16,FALSE)</f>
        <v>#N/A</v>
      </c>
      <c r="AC1249" s="20" t="e">
        <f>VLOOKUP(CONCATENATE($M1249,$N1249,$T1249),Oferta!$B$2:$Q$360,15,FALSE)</f>
        <v>#N/A</v>
      </c>
      <c r="AI1249" s="5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12"/>
      <c r="AW1249" s="12"/>
    </row>
    <row r="1250" spans="1:49" ht="15" customHeight="1">
      <c r="A1250" s="12"/>
      <c r="B1250" s="12"/>
      <c r="C1250" s="12"/>
      <c r="D1250" s="12"/>
      <c r="E1250" s="12"/>
      <c r="F1250" s="12"/>
      <c r="G1250" s="12"/>
      <c r="H1250" s="12" t="e">
        <f t="shared" si="16"/>
        <v>#N/A</v>
      </c>
      <c r="I1250" s="12" t="e">
        <f>VLOOKUP(CONCATENATE(N1250,T1250),Simulador!$H$26:$H$33,1,FALSE)</f>
        <v>#N/A</v>
      </c>
      <c r="J1250" s="12" t="e">
        <f t="shared" si="17"/>
        <v>#N/A</v>
      </c>
      <c r="K1250" s="13" t="e">
        <f t="shared" si="18"/>
        <v>#N/A</v>
      </c>
      <c r="L1250" s="12" t="e">
        <f t="shared" si="19"/>
        <v>#N/A</v>
      </c>
      <c r="M1250" s="14" t="s">
        <v>22</v>
      </c>
      <c r="N1250" s="3" t="s">
        <v>90</v>
      </c>
      <c r="O1250" s="20" t="str">
        <f>VLOOKUP(CONCATENATE($M1250,$N1250),Curriculos!$A$2:$J$332,4,FALSE)</f>
        <v>LABORATÓRIO DE PRÁTICA VIII</v>
      </c>
      <c r="P1250" s="21" t="str">
        <f>VLOOKUP(CONCATENATE($M1250,$N1250),Curriculos!$A$2:$J$332,5,FALSE)</f>
        <v>OP</v>
      </c>
      <c r="Q1250" s="21" t="e">
        <f>VLOOKUP($N1250,Oferta!$D$2:$P$100,5,FALSE)</f>
        <v>#N/A</v>
      </c>
      <c r="R1250" s="21">
        <f>VLOOKUP(CONCATENATE($M1250,$N1250),Curriculos!$A$2:$J$332,8,FALSE)</f>
        <v>60</v>
      </c>
      <c r="S1250" s="5"/>
      <c r="T1250" s="22" t="s">
        <v>24</v>
      </c>
      <c r="U1250" s="21" t="str">
        <f>VLOOKUP(CONCATENATE($M1250,$N1250),Curriculos!$A$2:$J$332,10,FALSE)</f>
        <v>DCEC</v>
      </c>
      <c r="V1250" s="20" t="e">
        <f>VLOOKUP(CONCATENATE($M1250,$N1250,$T1250),Oferta!$B$2:$R$360,17,FALSE)</f>
        <v>#N/A</v>
      </c>
      <c r="W1250" s="20" t="e">
        <f>VLOOKUP(CONCATENATE($M1250,$N1250,$T1250),Oferta!$B$2:$Q$360,12,FALSE)</f>
        <v>#N/A</v>
      </c>
      <c r="X1250" s="22">
        <v>1</v>
      </c>
      <c r="Y1250" s="23" t="e">
        <f>VLOOKUP(CONCATENATE($W1250,$X1250),Mtz_Horarios!$E$2:$H$92,2,FALSE)</f>
        <v>#N/A</v>
      </c>
      <c r="Z1250" s="23" t="e">
        <f>VLOOKUP(CONCATENATE($W1250,$X1250),Mtz_Horarios!$E$2:$H$92,3,FALSE)</f>
        <v>#N/A</v>
      </c>
      <c r="AA1250" s="24" t="e">
        <f>VLOOKUP(CONCATENATE($W1250,$X1250),Mtz_Horarios!$E$2:$H$92,4,FALSE)</f>
        <v>#N/A</v>
      </c>
      <c r="AB1250" s="20" t="e">
        <f>VLOOKUP(CONCATENATE($M1250,$N1250,$T1250),Oferta!$B$2:$Q$360,16,FALSE)</f>
        <v>#N/A</v>
      </c>
      <c r="AC1250" s="20" t="e">
        <f>VLOOKUP(CONCATENATE($M1250,$N1250,$T1250),Oferta!$B$2:$Q$360,15,FALSE)</f>
        <v>#N/A</v>
      </c>
      <c r="AI1250" s="5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12"/>
      <c r="AW1250" s="12"/>
    </row>
    <row r="1251" spans="1:49" ht="15" customHeight="1">
      <c r="A1251" s="12"/>
      <c r="B1251" s="12"/>
      <c r="C1251" s="12"/>
      <c r="D1251" s="12"/>
      <c r="E1251" s="12"/>
      <c r="F1251" s="12"/>
      <c r="G1251" s="12"/>
      <c r="H1251" s="12" t="e">
        <f t="shared" si="16"/>
        <v>#N/A</v>
      </c>
      <c r="I1251" s="12" t="e">
        <f>VLOOKUP(CONCATENATE(N1251,T1251),Simulador!$H$26:$H$33,1,FALSE)</f>
        <v>#N/A</v>
      </c>
      <c r="J1251" s="12" t="e">
        <f t="shared" si="17"/>
        <v>#N/A</v>
      </c>
      <c r="K1251" s="13" t="e">
        <f t="shared" si="18"/>
        <v>#N/A</v>
      </c>
      <c r="L1251" s="12" t="e">
        <f t="shared" si="19"/>
        <v>#N/A</v>
      </c>
      <c r="M1251" s="14" t="s">
        <v>22</v>
      </c>
      <c r="N1251" s="3" t="s">
        <v>90</v>
      </c>
      <c r="O1251" s="20" t="str">
        <f>VLOOKUP(CONCATENATE($M1251,$N1251),Curriculos!$A$2:$J$332,4,FALSE)</f>
        <v>LABORATÓRIO DE PRÁTICA VIII</v>
      </c>
      <c r="P1251" s="21" t="str">
        <f>VLOOKUP(CONCATENATE($M1251,$N1251),Curriculos!$A$2:$J$332,5,FALSE)</f>
        <v>OP</v>
      </c>
      <c r="Q1251" s="21" t="e">
        <f>VLOOKUP($N1251,Oferta!$D$2:$P$100,5,FALSE)</f>
        <v>#N/A</v>
      </c>
      <c r="R1251" s="21">
        <f>VLOOKUP(CONCATENATE($M1251,$N1251),Curriculos!$A$2:$J$332,8,FALSE)</f>
        <v>60</v>
      </c>
      <c r="S1251" s="5"/>
      <c r="T1251" s="22" t="s">
        <v>24</v>
      </c>
      <c r="U1251" s="21" t="str">
        <f>VLOOKUP(CONCATENATE($M1251,$N1251),Curriculos!$A$2:$J$332,10,FALSE)</f>
        <v>DCEC</v>
      </c>
      <c r="V1251" s="20" t="e">
        <f>VLOOKUP(CONCATENATE($M1251,$N1251,$T1251),Oferta!$B$2:$R$360,17,FALSE)</f>
        <v>#N/A</v>
      </c>
      <c r="W1251" s="20" t="e">
        <f>VLOOKUP(CONCATENATE($M1251,$N1251,$T1251),Oferta!$B$2:$Q$360,12,FALSE)</f>
        <v>#N/A</v>
      </c>
      <c r="X1251" s="22">
        <v>2</v>
      </c>
      <c r="Y1251" s="23" t="e">
        <f>VLOOKUP(CONCATENATE($W1251,$X1251),Mtz_Horarios!$E$2:$H$92,2,FALSE)</f>
        <v>#N/A</v>
      </c>
      <c r="Z1251" s="23" t="e">
        <f>VLOOKUP(CONCATENATE($W1251,$X1251),Mtz_Horarios!$E$2:$H$92,3,FALSE)</f>
        <v>#N/A</v>
      </c>
      <c r="AA1251" s="24" t="e">
        <f>VLOOKUP(CONCATENATE($W1251,$X1251),Mtz_Horarios!$E$2:$H$92,4,FALSE)</f>
        <v>#N/A</v>
      </c>
      <c r="AB1251" s="20" t="e">
        <f>VLOOKUP(CONCATENATE($M1251,$N1251,$T1251),Oferta!$B$2:$Q$360,16,FALSE)</f>
        <v>#N/A</v>
      </c>
      <c r="AC1251" s="20" t="e">
        <f>VLOOKUP(CONCATENATE($M1251,$N1251,$T1251),Oferta!$B$2:$Q$360,15,FALSE)</f>
        <v>#N/A</v>
      </c>
      <c r="AI1251" s="5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12"/>
      <c r="AW1251" s="12"/>
    </row>
    <row r="1252" spans="1:49" ht="15" customHeight="1">
      <c r="A1252" s="12"/>
      <c r="B1252" s="12"/>
      <c r="C1252" s="12"/>
      <c r="D1252" s="12"/>
      <c r="E1252" s="12"/>
      <c r="F1252" s="12"/>
      <c r="G1252" s="12"/>
      <c r="H1252" s="12" t="e">
        <f t="shared" si="16"/>
        <v>#N/A</v>
      </c>
      <c r="I1252" s="12" t="e">
        <f>VLOOKUP(CONCATENATE(N1252,T1252),Simulador!$H$26:$H$33,1,FALSE)</f>
        <v>#N/A</v>
      </c>
      <c r="J1252" s="12" t="e">
        <f t="shared" si="17"/>
        <v>#N/A</v>
      </c>
      <c r="K1252" s="13" t="e">
        <f t="shared" si="18"/>
        <v>#N/A</v>
      </c>
      <c r="L1252" s="12" t="e">
        <f t="shared" si="19"/>
        <v>#N/A</v>
      </c>
      <c r="M1252" s="14" t="s">
        <v>22</v>
      </c>
      <c r="N1252" s="3" t="s">
        <v>90</v>
      </c>
      <c r="O1252" s="20" t="str">
        <f>VLOOKUP(CONCATENATE($M1252,$N1252),Curriculos!$A$2:$J$332,4,FALSE)</f>
        <v>LABORATÓRIO DE PRÁTICA VIII</v>
      </c>
      <c r="P1252" s="21" t="str">
        <f>VLOOKUP(CONCATENATE($M1252,$N1252),Curriculos!$A$2:$J$332,5,FALSE)</f>
        <v>OP</v>
      </c>
      <c r="Q1252" s="21" t="e">
        <f>VLOOKUP($N1252,Oferta!$D$2:$P$100,5,FALSE)</f>
        <v>#N/A</v>
      </c>
      <c r="R1252" s="21">
        <f>VLOOKUP(CONCATENATE($M1252,$N1252),Curriculos!$A$2:$J$332,8,FALSE)</f>
        <v>60</v>
      </c>
      <c r="S1252" s="5"/>
      <c r="T1252" s="22" t="s">
        <v>24</v>
      </c>
      <c r="U1252" s="21" t="str">
        <f>VLOOKUP(CONCATENATE($M1252,$N1252),Curriculos!$A$2:$J$332,10,FALSE)</f>
        <v>DCEC</v>
      </c>
      <c r="V1252" s="20" t="e">
        <f>VLOOKUP(CONCATENATE($M1252,$N1252,$T1252),Oferta!$B$2:$R$360,17,FALSE)</f>
        <v>#N/A</v>
      </c>
      <c r="W1252" s="20" t="e">
        <f>VLOOKUP(CONCATENATE($M1252,$N1252,$T1252),Oferta!$B$2:$Q$360,12,FALSE)</f>
        <v>#N/A</v>
      </c>
      <c r="X1252" s="22">
        <v>3</v>
      </c>
      <c r="Y1252" s="23" t="e">
        <f>VLOOKUP(CONCATENATE($W1252,$X1252),Mtz_Horarios!$E$2:$H$92,2,FALSE)</f>
        <v>#N/A</v>
      </c>
      <c r="Z1252" s="23" t="e">
        <f>VLOOKUP(CONCATENATE($W1252,$X1252),Mtz_Horarios!$E$2:$H$92,3,FALSE)</f>
        <v>#N/A</v>
      </c>
      <c r="AA1252" s="24" t="e">
        <f>VLOOKUP(CONCATENATE($W1252,$X1252),Mtz_Horarios!$E$2:$H$92,4,FALSE)</f>
        <v>#N/A</v>
      </c>
      <c r="AB1252" s="20" t="e">
        <f>VLOOKUP(CONCATENATE($M1252,$N1252,$T1252),Oferta!$B$2:$Q$360,16,FALSE)</f>
        <v>#N/A</v>
      </c>
      <c r="AC1252" s="20" t="e">
        <f>VLOOKUP(CONCATENATE($M1252,$N1252,$T1252),Oferta!$B$2:$Q$360,15,FALSE)</f>
        <v>#N/A</v>
      </c>
      <c r="AI1252" s="5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12"/>
      <c r="AW1252" s="12"/>
    </row>
    <row r="1253" spans="1:49" ht="15" customHeight="1">
      <c r="A1253" s="12"/>
      <c r="B1253" s="12"/>
      <c r="C1253" s="12"/>
      <c r="D1253" s="12"/>
      <c r="E1253" s="12"/>
      <c r="F1253" s="12"/>
      <c r="G1253" s="12"/>
      <c r="H1253" s="12" t="e">
        <f t="shared" si="16"/>
        <v>#N/A</v>
      </c>
      <c r="I1253" s="12" t="e">
        <f>VLOOKUP(CONCATENATE(N1253,T1253),Simulador!$H$26:$H$33,1,FALSE)</f>
        <v>#N/A</v>
      </c>
      <c r="J1253" s="12" t="e">
        <f t="shared" si="17"/>
        <v>#N/A</v>
      </c>
      <c r="K1253" s="13" t="e">
        <f t="shared" si="18"/>
        <v>#N/A</v>
      </c>
      <c r="L1253" s="12" t="e">
        <f t="shared" si="19"/>
        <v>#N/A</v>
      </c>
      <c r="M1253" s="14" t="s">
        <v>22</v>
      </c>
      <c r="N1253" s="3" t="s">
        <v>90</v>
      </c>
      <c r="O1253" s="20" t="str">
        <f>VLOOKUP(CONCATENATE($M1253,$N1253),Curriculos!$A$2:$J$332,4,FALSE)</f>
        <v>LABORATÓRIO DE PRÁTICA VIII</v>
      </c>
      <c r="P1253" s="21" t="str">
        <f>VLOOKUP(CONCATENATE($M1253,$N1253),Curriculos!$A$2:$J$332,5,FALSE)</f>
        <v>OP</v>
      </c>
      <c r="Q1253" s="21" t="e">
        <f>VLOOKUP($N1253,Oferta!$D$2:$P$100,5,FALSE)</f>
        <v>#N/A</v>
      </c>
      <c r="R1253" s="21">
        <f>VLOOKUP(CONCATENATE($M1253,$N1253),Curriculos!$A$2:$J$332,8,FALSE)</f>
        <v>60</v>
      </c>
      <c r="S1253" s="5"/>
      <c r="T1253" s="22" t="s">
        <v>24</v>
      </c>
      <c r="U1253" s="21" t="str">
        <f>VLOOKUP(CONCATENATE($M1253,$N1253),Curriculos!$A$2:$J$332,10,FALSE)</f>
        <v>DCEC</v>
      </c>
      <c r="V1253" s="20" t="e">
        <f>VLOOKUP(CONCATENATE($M1253,$N1253,$T1253),Oferta!$B$2:$R$360,17,FALSE)</f>
        <v>#N/A</v>
      </c>
      <c r="W1253" s="20" t="e">
        <f>VLOOKUP(CONCATENATE($M1253,$N1253,$T1253),Oferta!$B$2:$Q$360,12,FALSE)</f>
        <v>#N/A</v>
      </c>
      <c r="X1253" s="22">
        <v>4</v>
      </c>
      <c r="Y1253" s="23" t="e">
        <f>VLOOKUP(CONCATENATE($W1253,$X1253),Mtz_Horarios!$E$2:$H$92,2,FALSE)</f>
        <v>#N/A</v>
      </c>
      <c r="Z1253" s="23" t="e">
        <f>VLOOKUP(CONCATENATE($W1253,$X1253),Mtz_Horarios!$E$2:$H$92,3,FALSE)</f>
        <v>#N/A</v>
      </c>
      <c r="AA1253" s="24" t="e">
        <f>VLOOKUP(CONCATENATE($W1253,$X1253),Mtz_Horarios!$E$2:$H$92,4,FALSE)</f>
        <v>#N/A</v>
      </c>
      <c r="AB1253" s="20" t="e">
        <f>VLOOKUP(CONCATENATE($M1253,$N1253,$T1253),Oferta!$B$2:$Q$360,16,FALSE)</f>
        <v>#N/A</v>
      </c>
      <c r="AC1253" s="20" t="e">
        <f>VLOOKUP(CONCATENATE($M1253,$N1253,$T1253),Oferta!$B$2:$Q$360,15,FALSE)</f>
        <v>#N/A</v>
      </c>
      <c r="AI1253" s="5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12"/>
      <c r="AW1253" s="12"/>
    </row>
    <row r="1254" spans="1:49" ht="15" hidden="1" customHeight="1">
      <c r="A1254" s="12"/>
      <c r="B1254" s="12"/>
      <c r="C1254" s="12"/>
      <c r="D1254" s="12"/>
      <c r="E1254" s="12"/>
      <c r="F1254" s="12"/>
      <c r="G1254" s="12"/>
      <c r="H1254" s="12" t="e">
        <f t="shared" si="16"/>
        <v>#N/A</v>
      </c>
      <c r="I1254" s="12" t="e">
        <f>VLOOKUP(CONCATENATE(N1254,T1254),Simulador!$H$26:$H$33,1,FALSE)</f>
        <v>#N/A</v>
      </c>
      <c r="J1254" s="12" t="e">
        <f t="shared" si="17"/>
        <v>#N/A</v>
      </c>
      <c r="K1254" s="13" t="e">
        <f t="shared" si="18"/>
        <v>#N/A</v>
      </c>
      <c r="L1254" s="12" t="e">
        <f t="shared" si="19"/>
        <v>#N/A</v>
      </c>
      <c r="M1254" s="14" t="s">
        <v>31</v>
      </c>
      <c r="N1254" s="3" t="s">
        <v>87</v>
      </c>
      <c r="O1254" s="20" t="str">
        <f>VLOOKUP(CONCATENATE($M1254,$N1254),Curriculos!$A$2:$J$332,4,FALSE)</f>
        <v>LEITURA E PRODUÇÃO DE TEXTOS</v>
      </c>
      <c r="P1254" s="21" t="str">
        <f>VLOOKUP(CONCATENATE($M1254,$N1254),Curriculos!$A$2:$J$332,5,FALSE)</f>
        <v>OP</v>
      </c>
      <c r="Q1254" s="21" t="e">
        <f>VLOOKUP($N1254,Oferta!$D$2:$P$100,5,FALSE)</f>
        <v>#N/A</v>
      </c>
      <c r="R1254" s="21">
        <f>VLOOKUP(CONCATENATE($M1254,$N1254),Curriculos!$A$2:$J$332,8,FALSE)</f>
        <v>60</v>
      </c>
      <c r="S1254" s="5"/>
      <c r="T1254" s="22" t="s">
        <v>29</v>
      </c>
      <c r="U1254" s="21" t="str">
        <f>VLOOKUP(CONCATENATE($M1254,$N1254),Curriculos!$A$2:$J$332,10,FALSE)</f>
        <v>DLA</v>
      </c>
      <c r="V1254" s="20" t="e">
        <f>VLOOKUP(CONCATENATE($M1254,$N1254,$T1254),Oferta!$B$2:$R$360,17,FALSE)</f>
        <v>#N/A</v>
      </c>
      <c r="W1254" s="20" t="e">
        <f>VLOOKUP(CONCATENATE($M1254,$N1254,$T1254),Oferta!$B$2:$Q$360,12,FALSE)</f>
        <v>#N/A</v>
      </c>
      <c r="X1254" s="22">
        <v>1</v>
      </c>
      <c r="Y1254" s="23" t="e">
        <f>VLOOKUP(CONCATENATE($W1254,$X1254),Mtz_Horarios!$E$2:$H$92,2,FALSE)</f>
        <v>#N/A</v>
      </c>
      <c r="Z1254" s="23" t="e">
        <f>VLOOKUP(CONCATENATE($W1254,$X1254),Mtz_Horarios!$E$2:$H$92,3,FALSE)</f>
        <v>#N/A</v>
      </c>
      <c r="AA1254" s="24" t="e">
        <f>VLOOKUP(CONCATENATE($W1254,$X1254),Mtz_Horarios!$E$2:$H$92,4,FALSE)</f>
        <v>#N/A</v>
      </c>
      <c r="AB1254" s="20" t="e">
        <f>VLOOKUP(CONCATENATE($M1254,$N1254,$T1254),Oferta!$B$2:$Q$360,16,FALSE)</f>
        <v>#N/A</v>
      </c>
      <c r="AC1254" s="20" t="e">
        <f>VLOOKUP(CONCATENATE($M1254,$N1254,$T1254),Oferta!$B$2:$Q$360,15,FALSE)</f>
        <v>#N/A</v>
      </c>
      <c r="AI1254" s="5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12"/>
      <c r="AW1254" s="12"/>
    </row>
    <row r="1255" spans="1:49" ht="15" hidden="1" customHeight="1">
      <c r="A1255" s="12"/>
      <c r="B1255" s="12"/>
      <c r="C1255" s="12"/>
      <c r="D1255" s="12"/>
      <c r="E1255" s="12"/>
      <c r="F1255" s="12"/>
      <c r="G1255" s="12"/>
      <c r="H1255" s="12" t="e">
        <f t="shared" si="16"/>
        <v>#N/A</v>
      </c>
      <c r="I1255" s="12" t="e">
        <f>VLOOKUP(CONCATENATE(N1255,T1255),Simulador!$H$26:$H$33,1,FALSE)</f>
        <v>#N/A</v>
      </c>
      <c r="J1255" s="12" t="e">
        <f t="shared" si="17"/>
        <v>#N/A</v>
      </c>
      <c r="K1255" s="13" t="e">
        <f t="shared" si="18"/>
        <v>#N/A</v>
      </c>
      <c r="L1255" s="12" t="e">
        <f t="shared" si="19"/>
        <v>#N/A</v>
      </c>
      <c r="M1255" s="14" t="s">
        <v>31</v>
      </c>
      <c r="N1255" s="3" t="s">
        <v>87</v>
      </c>
      <c r="O1255" s="20" t="str">
        <f>VLOOKUP(CONCATENATE($M1255,$N1255),Curriculos!$A$2:$J$332,4,FALSE)</f>
        <v>LEITURA E PRODUÇÃO DE TEXTOS</v>
      </c>
      <c r="P1255" s="21" t="str">
        <f>VLOOKUP(CONCATENATE($M1255,$N1255),Curriculos!$A$2:$J$332,5,FALSE)</f>
        <v>OP</v>
      </c>
      <c r="Q1255" s="21" t="e">
        <f>VLOOKUP($N1255,Oferta!$D$2:$P$100,5,FALSE)</f>
        <v>#N/A</v>
      </c>
      <c r="R1255" s="21">
        <f>VLOOKUP(CONCATENATE($M1255,$N1255),Curriculos!$A$2:$J$332,8,FALSE)</f>
        <v>60</v>
      </c>
      <c r="S1255" s="5"/>
      <c r="T1255" s="22" t="s">
        <v>29</v>
      </c>
      <c r="U1255" s="21" t="str">
        <f>VLOOKUP(CONCATENATE($M1255,$N1255),Curriculos!$A$2:$J$332,10,FALSE)</f>
        <v>DLA</v>
      </c>
      <c r="V1255" s="20" t="e">
        <f>VLOOKUP(CONCATENATE($M1255,$N1255,$T1255),Oferta!$B$2:$R$360,17,FALSE)</f>
        <v>#N/A</v>
      </c>
      <c r="W1255" s="20" t="e">
        <f>VLOOKUP(CONCATENATE($M1255,$N1255,$T1255),Oferta!$B$2:$Q$360,12,FALSE)</f>
        <v>#N/A</v>
      </c>
      <c r="X1255" s="22">
        <v>2</v>
      </c>
      <c r="Y1255" s="23" t="e">
        <f>VLOOKUP(CONCATENATE($W1255,$X1255),Mtz_Horarios!$E$2:$H$92,2,FALSE)</f>
        <v>#N/A</v>
      </c>
      <c r="Z1255" s="23" t="e">
        <f>VLOOKUP(CONCATENATE($W1255,$X1255),Mtz_Horarios!$E$2:$H$92,3,FALSE)</f>
        <v>#N/A</v>
      </c>
      <c r="AA1255" s="24" t="e">
        <f>VLOOKUP(CONCATENATE($W1255,$X1255),Mtz_Horarios!$E$2:$H$92,4,FALSE)</f>
        <v>#N/A</v>
      </c>
      <c r="AB1255" s="20" t="e">
        <f>VLOOKUP(CONCATENATE($M1255,$N1255,$T1255),Oferta!$B$2:$Q$360,16,FALSE)</f>
        <v>#N/A</v>
      </c>
      <c r="AC1255" s="20" t="e">
        <f>VLOOKUP(CONCATENATE($M1255,$N1255,$T1255),Oferta!$B$2:$Q$360,15,FALSE)</f>
        <v>#N/A</v>
      </c>
      <c r="AI1255" s="5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12"/>
      <c r="AW1255" s="12"/>
    </row>
    <row r="1256" spans="1:49" ht="15" hidden="1" customHeight="1">
      <c r="A1256" s="12"/>
      <c r="B1256" s="12"/>
      <c r="C1256" s="12"/>
      <c r="D1256" s="12"/>
      <c r="E1256" s="12"/>
      <c r="F1256" s="12"/>
      <c r="G1256" s="12"/>
      <c r="H1256" s="12" t="e">
        <f t="shared" si="16"/>
        <v>#N/A</v>
      </c>
      <c r="I1256" s="12" t="e">
        <f>VLOOKUP(CONCATENATE(N1256,T1256),Simulador!$H$26:$H$33,1,FALSE)</f>
        <v>#N/A</v>
      </c>
      <c r="J1256" s="12" t="e">
        <f t="shared" si="17"/>
        <v>#N/A</v>
      </c>
      <c r="K1256" s="13" t="e">
        <f t="shared" si="18"/>
        <v>#N/A</v>
      </c>
      <c r="L1256" s="12" t="e">
        <f t="shared" si="19"/>
        <v>#N/A</v>
      </c>
      <c r="M1256" s="14" t="s">
        <v>31</v>
      </c>
      <c r="N1256" s="3" t="s">
        <v>87</v>
      </c>
      <c r="O1256" s="20" t="str">
        <f>VLOOKUP(CONCATENATE($M1256,$N1256),Curriculos!$A$2:$J$332,4,FALSE)</f>
        <v>LEITURA E PRODUÇÃO DE TEXTOS</v>
      </c>
      <c r="P1256" s="21" t="str">
        <f>VLOOKUP(CONCATENATE($M1256,$N1256),Curriculos!$A$2:$J$332,5,FALSE)</f>
        <v>OP</v>
      </c>
      <c r="Q1256" s="21" t="e">
        <f>VLOOKUP($N1256,Oferta!$D$2:$P$100,5,FALSE)</f>
        <v>#N/A</v>
      </c>
      <c r="R1256" s="21">
        <f>VLOOKUP(CONCATENATE($M1256,$N1256),Curriculos!$A$2:$J$332,8,FALSE)</f>
        <v>60</v>
      </c>
      <c r="S1256" s="5"/>
      <c r="T1256" s="22" t="s">
        <v>29</v>
      </c>
      <c r="U1256" s="21" t="str">
        <f>VLOOKUP(CONCATENATE($M1256,$N1256),Curriculos!$A$2:$J$332,10,FALSE)</f>
        <v>DLA</v>
      </c>
      <c r="V1256" s="20" t="e">
        <f>VLOOKUP(CONCATENATE($M1256,$N1256,$T1256),Oferta!$B$2:$R$360,17,FALSE)</f>
        <v>#N/A</v>
      </c>
      <c r="W1256" s="20" t="e">
        <f>VLOOKUP(CONCATENATE($M1256,$N1256,$T1256),Oferta!$B$2:$Q$360,12,FALSE)</f>
        <v>#N/A</v>
      </c>
      <c r="X1256" s="22">
        <v>3</v>
      </c>
      <c r="Y1256" s="23" t="e">
        <f>VLOOKUP(CONCATENATE($W1256,$X1256),Mtz_Horarios!$E$2:$H$92,2,FALSE)</f>
        <v>#N/A</v>
      </c>
      <c r="Z1256" s="23" t="e">
        <f>VLOOKUP(CONCATENATE($W1256,$X1256),Mtz_Horarios!$E$2:$H$92,3,FALSE)</f>
        <v>#N/A</v>
      </c>
      <c r="AA1256" s="24" t="e">
        <f>VLOOKUP(CONCATENATE($W1256,$X1256),Mtz_Horarios!$E$2:$H$92,4,FALSE)</f>
        <v>#N/A</v>
      </c>
      <c r="AB1256" s="20" t="e">
        <f>VLOOKUP(CONCATENATE($M1256,$N1256,$T1256),Oferta!$B$2:$Q$360,16,FALSE)</f>
        <v>#N/A</v>
      </c>
      <c r="AC1256" s="20" t="e">
        <f>VLOOKUP(CONCATENATE($M1256,$N1256,$T1256),Oferta!$B$2:$Q$360,15,FALSE)</f>
        <v>#N/A</v>
      </c>
      <c r="AI1256" s="5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12"/>
      <c r="AW1256" s="12"/>
    </row>
    <row r="1257" spans="1:49" ht="15" hidden="1" customHeight="1">
      <c r="A1257" s="12"/>
      <c r="B1257" s="12"/>
      <c r="C1257" s="12"/>
      <c r="D1257" s="12"/>
      <c r="E1257" s="12"/>
      <c r="F1257" s="12"/>
      <c r="G1257" s="12"/>
      <c r="H1257" s="12" t="e">
        <f t="shared" si="16"/>
        <v>#N/A</v>
      </c>
      <c r="I1257" s="12" t="e">
        <f>VLOOKUP(CONCATENATE(N1257,T1257),Simulador!$H$26:$H$33,1,FALSE)</f>
        <v>#N/A</v>
      </c>
      <c r="J1257" s="12" t="e">
        <f t="shared" si="17"/>
        <v>#N/A</v>
      </c>
      <c r="K1257" s="13" t="e">
        <f t="shared" si="18"/>
        <v>#N/A</v>
      </c>
      <c r="L1257" s="12" t="e">
        <f t="shared" si="19"/>
        <v>#N/A</v>
      </c>
      <c r="M1257" s="14" t="s">
        <v>31</v>
      </c>
      <c r="N1257" s="3" t="s">
        <v>87</v>
      </c>
      <c r="O1257" s="20" t="str">
        <f>VLOOKUP(CONCATENATE($M1257,$N1257),Curriculos!$A$2:$J$332,4,FALSE)</f>
        <v>LEITURA E PRODUÇÃO DE TEXTOS</v>
      </c>
      <c r="P1257" s="21" t="str">
        <f>VLOOKUP(CONCATENATE($M1257,$N1257),Curriculos!$A$2:$J$332,5,FALSE)</f>
        <v>OP</v>
      </c>
      <c r="Q1257" s="21" t="e">
        <f>VLOOKUP($N1257,Oferta!$D$2:$P$100,5,FALSE)</f>
        <v>#N/A</v>
      </c>
      <c r="R1257" s="21">
        <f>VLOOKUP(CONCATENATE($M1257,$N1257),Curriculos!$A$2:$J$332,8,FALSE)</f>
        <v>60</v>
      </c>
      <c r="S1257" s="5"/>
      <c r="T1257" s="22" t="s">
        <v>29</v>
      </c>
      <c r="U1257" s="21" t="str">
        <f>VLOOKUP(CONCATENATE($M1257,$N1257),Curriculos!$A$2:$J$332,10,FALSE)</f>
        <v>DLA</v>
      </c>
      <c r="V1257" s="20" t="e">
        <f>VLOOKUP(CONCATENATE($M1257,$N1257,$T1257),Oferta!$B$2:$R$360,17,FALSE)</f>
        <v>#N/A</v>
      </c>
      <c r="W1257" s="20" t="e">
        <f>VLOOKUP(CONCATENATE($M1257,$N1257,$T1257),Oferta!$B$2:$Q$360,12,FALSE)</f>
        <v>#N/A</v>
      </c>
      <c r="X1257" s="22">
        <v>4</v>
      </c>
      <c r="Y1257" s="23" t="e">
        <f>VLOOKUP(CONCATENATE($W1257,$X1257),Mtz_Horarios!$E$2:$H$92,2,FALSE)</f>
        <v>#N/A</v>
      </c>
      <c r="Z1257" s="23" t="e">
        <f>VLOOKUP(CONCATENATE($W1257,$X1257),Mtz_Horarios!$E$2:$H$92,3,FALSE)</f>
        <v>#N/A</v>
      </c>
      <c r="AA1257" s="24" t="e">
        <f>VLOOKUP(CONCATENATE($W1257,$X1257),Mtz_Horarios!$E$2:$H$92,4,FALSE)</f>
        <v>#N/A</v>
      </c>
      <c r="AB1257" s="20" t="e">
        <f>VLOOKUP(CONCATENATE($M1257,$N1257,$T1257),Oferta!$B$2:$Q$360,16,FALSE)</f>
        <v>#N/A</v>
      </c>
      <c r="AC1257" s="20" t="e">
        <f>VLOOKUP(CONCATENATE($M1257,$N1257,$T1257),Oferta!$B$2:$Q$360,15,FALSE)</f>
        <v>#N/A</v>
      </c>
      <c r="AI1257" s="5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12"/>
      <c r="AW1257" s="12"/>
    </row>
    <row r="1258" spans="1:49" ht="15" hidden="1" customHeight="1">
      <c r="A1258" s="12"/>
      <c r="B1258" s="12"/>
      <c r="C1258" s="12"/>
      <c r="D1258" s="12"/>
      <c r="E1258" s="12"/>
      <c r="F1258" s="12"/>
      <c r="G1258" s="12"/>
      <c r="H1258" s="12" t="e">
        <f t="shared" si="16"/>
        <v>#N/A</v>
      </c>
      <c r="I1258" s="12" t="e">
        <f>VLOOKUP(CONCATENATE(N1258,T1258),Simulador!$H$26:$H$33,1,FALSE)</f>
        <v>#N/A</v>
      </c>
      <c r="J1258" s="12" t="e">
        <f t="shared" si="17"/>
        <v>#N/A</v>
      </c>
      <c r="K1258" s="13" t="e">
        <f t="shared" si="18"/>
        <v>#N/A</v>
      </c>
      <c r="L1258" s="12" t="e">
        <f t="shared" si="19"/>
        <v>#N/A</v>
      </c>
      <c r="M1258" s="14" t="s">
        <v>25</v>
      </c>
      <c r="N1258" s="3" t="s">
        <v>87</v>
      </c>
      <c r="O1258" s="20" t="str">
        <f>VLOOKUP(CONCATENATE($M1258,$N1258),Curriculos!$A$2:$J$332,4,FALSE)</f>
        <v>LEITURA E PRODUÇÃO DE TEXTOS</v>
      </c>
      <c r="P1258" s="21" t="str">
        <f>VLOOKUP(CONCATENATE($M1258,$N1258),Curriculos!$A$2:$J$332,5,FALSE)</f>
        <v>OP</v>
      </c>
      <c r="Q1258" s="21" t="e">
        <f>VLOOKUP($N1258,Oferta!$D$2:$P$100,5,FALSE)</f>
        <v>#N/A</v>
      </c>
      <c r="R1258" s="21">
        <f>VLOOKUP(CONCATENATE($M1258,$N1258),Curriculos!$A$2:$J$332,8,FALSE)</f>
        <v>60</v>
      </c>
      <c r="S1258" s="5"/>
      <c r="T1258" s="22" t="s">
        <v>29</v>
      </c>
      <c r="U1258" s="21" t="str">
        <f>VLOOKUP(CONCATENATE($M1258,$N1258),Curriculos!$A$2:$J$332,10,FALSE)</f>
        <v>DLA</v>
      </c>
      <c r="V1258" s="20" t="e">
        <f>VLOOKUP(CONCATENATE($M1258,$N1258,$T1258),Oferta!$B$2:$R$360,17,FALSE)</f>
        <v>#N/A</v>
      </c>
      <c r="W1258" s="20" t="e">
        <f>VLOOKUP(CONCATENATE($M1258,$N1258,$T1258),Oferta!$B$2:$Q$360,12,FALSE)</f>
        <v>#N/A</v>
      </c>
      <c r="X1258" s="22">
        <v>1</v>
      </c>
      <c r="Y1258" s="23" t="e">
        <f>VLOOKUP(CONCATENATE($W1258,$X1258),Mtz_Horarios!$E$2:$H$92,2,FALSE)</f>
        <v>#N/A</v>
      </c>
      <c r="Z1258" s="23" t="e">
        <f>VLOOKUP(CONCATENATE($W1258,$X1258),Mtz_Horarios!$E$2:$H$92,3,FALSE)</f>
        <v>#N/A</v>
      </c>
      <c r="AA1258" s="24" t="e">
        <f>VLOOKUP(CONCATENATE($W1258,$X1258),Mtz_Horarios!$E$2:$H$92,4,FALSE)</f>
        <v>#N/A</v>
      </c>
      <c r="AB1258" s="20" t="e">
        <f>VLOOKUP(CONCATENATE($M1258,$N1258,$T1258),Oferta!$B$2:$Q$360,16,FALSE)</f>
        <v>#N/A</v>
      </c>
      <c r="AC1258" s="20" t="e">
        <f>VLOOKUP(CONCATENATE($M1258,$N1258,$T1258),Oferta!$B$2:$Q$360,15,FALSE)</f>
        <v>#N/A</v>
      </c>
      <c r="AI1258" s="5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12"/>
      <c r="AW1258" s="12"/>
    </row>
    <row r="1259" spans="1:49" ht="15" hidden="1" customHeight="1">
      <c r="A1259" s="12"/>
      <c r="B1259" s="12"/>
      <c r="C1259" s="12"/>
      <c r="D1259" s="12"/>
      <c r="E1259" s="12"/>
      <c r="F1259" s="12"/>
      <c r="G1259" s="12"/>
      <c r="H1259" s="12" t="e">
        <f t="shared" si="16"/>
        <v>#N/A</v>
      </c>
      <c r="I1259" s="12" t="e">
        <f>VLOOKUP(CONCATENATE(N1259,T1259),Simulador!$H$26:$H$33,1,FALSE)</f>
        <v>#N/A</v>
      </c>
      <c r="J1259" s="12" t="e">
        <f t="shared" si="17"/>
        <v>#N/A</v>
      </c>
      <c r="K1259" s="13" t="e">
        <f t="shared" si="18"/>
        <v>#N/A</v>
      </c>
      <c r="L1259" s="12" t="e">
        <f t="shared" si="19"/>
        <v>#N/A</v>
      </c>
      <c r="M1259" s="14" t="s">
        <v>25</v>
      </c>
      <c r="N1259" s="3" t="s">
        <v>87</v>
      </c>
      <c r="O1259" s="20" t="str">
        <f>VLOOKUP(CONCATENATE($M1259,$N1259),Curriculos!$A$2:$J$332,4,FALSE)</f>
        <v>LEITURA E PRODUÇÃO DE TEXTOS</v>
      </c>
      <c r="P1259" s="21" t="str">
        <f>VLOOKUP(CONCATENATE($M1259,$N1259),Curriculos!$A$2:$J$332,5,FALSE)</f>
        <v>OP</v>
      </c>
      <c r="Q1259" s="21" t="e">
        <f>VLOOKUP($N1259,Oferta!$D$2:$P$100,5,FALSE)</f>
        <v>#N/A</v>
      </c>
      <c r="R1259" s="21">
        <f>VLOOKUP(CONCATENATE($M1259,$N1259),Curriculos!$A$2:$J$332,8,FALSE)</f>
        <v>60</v>
      </c>
      <c r="S1259" s="5"/>
      <c r="T1259" s="22" t="s">
        <v>29</v>
      </c>
      <c r="U1259" s="21" t="str">
        <f>VLOOKUP(CONCATENATE($M1259,$N1259),Curriculos!$A$2:$J$332,10,FALSE)</f>
        <v>DLA</v>
      </c>
      <c r="V1259" s="20" t="e">
        <f>VLOOKUP(CONCATENATE($M1259,$N1259,$T1259),Oferta!$B$2:$R$360,17,FALSE)</f>
        <v>#N/A</v>
      </c>
      <c r="W1259" s="20" t="e">
        <f>VLOOKUP(CONCATENATE($M1259,$N1259,$T1259),Oferta!$B$2:$Q$360,12,FALSE)</f>
        <v>#N/A</v>
      </c>
      <c r="X1259" s="22">
        <v>2</v>
      </c>
      <c r="Y1259" s="23" t="e">
        <f>VLOOKUP(CONCATENATE($W1259,$X1259),Mtz_Horarios!$E$2:$H$92,2,FALSE)</f>
        <v>#N/A</v>
      </c>
      <c r="Z1259" s="23" t="e">
        <f>VLOOKUP(CONCATENATE($W1259,$X1259),Mtz_Horarios!$E$2:$H$92,3,FALSE)</f>
        <v>#N/A</v>
      </c>
      <c r="AA1259" s="24" t="e">
        <f>VLOOKUP(CONCATENATE($W1259,$X1259),Mtz_Horarios!$E$2:$H$92,4,FALSE)</f>
        <v>#N/A</v>
      </c>
      <c r="AB1259" s="20" t="e">
        <f>VLOOKUP(CONCATENATE($M1259,$N1259,$T1259),Oferta!$B$2:$Q$360,16,FALSE)</f>
        <v>#N/A</v>
      </c>
      <c r="AC1259" s="20" t="e">
        <f>VLOOKUP(CONCATENATE($M1259,$N1259,$T1259),Oferta!$B$2:$Q$360,15,FALSE)</f>
        <v>#N/A</v>
      </c>
      <c r="AI1259" s="5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12"/>
      <c r="AW1259" s="12"/>
    </row>
    <row r="1260" spans="1:49" ht="15" hidden="1" customHeight="1">
      <c r="A1260" s="12"/>
      <c r="B1260" s="12"/>
      <c r="C1260" s="12"/>
      <c r="D1260" s="12"/>
      <c r="E1260" s="12"/>
      <c r="F1260" s="12"/>
      <c r="G1260" s="12"/>
      <c r="H1260" s="12" t="e">
        <f t="shared" si="16"/>
        <v>#N/A</v>
      </c>
      <c r="I1260" s="12" t="e">
        <f>VLOOKUP(CONCATENATE(N1260,T1260),Simulador!$H$26:$H$33,1,FALSE)</f>
        <v>#N/A</v>
      </c>
      <c r="J1260" s="12" t="e">
        <f t="shared" si="17"/>
        <v>#N/A</v>
      </c>
      <c r="K1260" s="13" t="e">
        <f t="shared" si="18"/>
        <v>#N/A</v>
      </c>
      <c r="L1260" s="12" t="e">
        <f t="shared" si="19"/>
        <v>#N/A</v>
      </c>
      <c r="M1260" s="14" t="s">
        <v>25</v>
      </c>
      <c r="N1260" s="3" t="s">
        <v>87</v>
      </c>
      <c r="O1260" s="20" t="str">
        <f>VLOOKUP(CONCATENATE($M1260,$N1260),Curriculos!$A$2:$J$332,4,FALSE)</f>
        <v>LEITURA E PRODUÇÃO DE TEXTOS</v>
      </c>
      <c r="P1260" s="21" t="str">
        <f>VLOOKUP(CONCATENATE($M1260,$N1260),Curriculos!$A$2:$J$332,5,FALSE)</f>
        <v>OP</v>
      </c>
      <c r="Q1260" s="21" t="e">
        <f>VLOOKUP($N1260,Oferta!$D$2:$P$100,5,FALSE)</f>
        <v>#N/A</v>
      </c>
      <c r="R1260" s="21">
        <f>VLOOKUP(CONCATENATE($M1260,$N1260),Curriculos!$A$2:$J$332,8,FALSE)</f>
        <v>60</v>
      </c>
      <c r="S1260" s="5"/>
      <c r="T1260" s="22" t="s">
        <v>29</v>
      </c>
      <c r="U1260" s="21" t="str">
        <f>VLOOKUP(CONCATENATE($M1260,$N1260),Curriculos!$A$2:$J$332,10,FALSE)</f>
        <v>DLA</v>
      </c>
      <c r="V1260" s="20" t="e">
        <f>VLOOKUP(CONCATENATE($M1260,$N1260,$T1260),Oferta!$B$2:$R$360,17,FALSE)</f>
        <v>#N/A</v>
      </c>
      <c r="W1260" s="20" t="e">
        <f>VLOOKUP(CONCATENATE($M1260,$N1260,$T1260),Oferta!$B$2:$Q$360,12,FALSE)</f>
        <v>#N/A</v>
      </c>
      <c r="X1260" s="22">
        <v>3</v>
      </c>
      <c r="Y1260" s="23" t="e">
        <f>VLOOKUP(CONCATENATE($W1260,$X1260),Mtz_Horarios!$E$2:$H$92,2,FALSE)</f>
        <v>#N/A</v>
      </c>
      <c r="Z1260" s="23" t="e">
        <f>VLOOKUP(CONCATENATE($W1260,$X1260),Mtz_Horarios!$E$2:$H$92,3,FALSE)</f>
        <v>#N/A</v>
      </c>
      <c r="AA1260" s="24" t="e">
        <f>VLOOKUP(CONCATENATE($W1260,$X1260),Mtz_Horarios!$E$2:$H$92,4,FALSE)</f>
        <v>#N/A</v>
      </c>
      <c r="AB1260" s="20" t="e">
        <f>VLOOKUP(CONCATENATE($M1260,$N1260,$T1260),Oferta!$B$2:$Q$360,16,FALSE)</f>
        <v>#N/A</v>
      </c>
      <c r="AC1260" s="20" t="e">
        <f>VLOOKUP(CONCATENATE($M1260,$N1260,$T1260),Oferta!$B$2:$Q$360,15,FALSE)</f>
        <v>#N/A</v>
      </c>
      <c r="AI1260" s="5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12"/>
      <c r="AW1260" s="12"/>
    </row>
    <row r="1261" spans="1:49" ht="15" hidden="1" customHeight="1">
      <c r="A1261" s="12"/>
      <c r="B1261" s="12"/>
      <c r="C1261" s="12"/>
      <c r="D1261" s="12"/>
      <c r="E1261" s="12"/>
      <c r="F1261" s="12"/>
      <c r="G1261" s="12"/>
      <c r="H1261" s="12" t="e">
        <f t="shared" si="16"/>
        <v>#N/A</v>
      </c>
      <c r="I1261" s="12" t="e">
        <f>VLOOKUP(CONCATENATE(N1261,T1261),Simulador!$H$26:$H$33,1,FALSE)</f>
        <v>#N/A</v>
      </c>
      <c r="J1261" s="12" t="e">
        <f t="shared" si="17"/>
        <v>#N/A</v>
      </c>
      <c r="K1261" s="13" t="e">
        <f t="shared" si="18"/>
        <v>#N/A</v>
      </c>
      <c r="L1261" s="12" t="e">
        <f t="shared" si="19"/>
        <v>#N/A</v>
      </c>
      <c r="M1261" s="14" t="s">
        <v>25</v>
      </c>
      <c r="N1261" s="3" t="s">
        <v>87</v>
      </c>
      <c r="O1261" s="20" t="str">
        <f>VLOOKUP(CONCATENATE($M1261,$N1261),Curriculos!$A$2:$J$332,4,FALSE)</f>
        <v>LEITURA E PRODUÇÃO DE TEXTOS</v>
      </c>
      <c r="P1261" s="21" t="str">
        <f>VLOOKUP(CONCATENATE($M1261,$N1261),Curriculos!$A$2:$J$332,5,FALSE)</f>
        <v>OP</v>
      </c>
      <c r="Q1261" s="21" t="e">
        <f>VLOOKUP($N1261,Oferta!$D$2:$P$100,5,FALSE)</f>
        <v>#N/A</v>
      </c>
      <c r="R1261" s="21">
        <f>VLOOKUP(CONCATENATE($M1261,$N1261),Curriculos!$A$2:$J$332,8,FALSE)</f>
        <v>60</v>
      </c>
      <c r="S1261" s="5"/>
      <c r="T1261" s="22" t="s">
        <v>29</v>
      </c>
      <c r="U1261" s="21" t="str">
        <f>VLOOKUP(CONCATENATE($M1261,$N1261),Curriculos!$A$2:$J$332,10,FALSE)</f>
        <v>DLA</v>
      </c>
      <c r="V1261" s="20" t="e">
        <f>VLOOKUP(CONCATENATE($M1261,$N1261,$T1261),Oferta!$B$2:$R$360,17,FALSE)</f>
        <v>#N/A</v>
      </c>
      <c r="W1261" s="20" t="e">
        <f>VLOOKUP(CONCATENATE($M1261,$N1261,$T1261),Oferta!$B$2:$Q$360,12,FALSE)</f>
        <v>#N/A</v>
      </c>
      <c r="X1261" s="22">
        <v>4</v>
      </c>
      <c r="Y1261" s="23" t="e">
        <f>VLOOKUP(CONCATENATE($W1261,$X1261),Mtz_Horarios!$E$2:$H$92,2,FALSE)</f>
        <v>#N/A</v>
      </c>
      <c r="Z1261" s="23" t="e">
        <f>VLOOKUP(CONCATENATE($W1261,$X1261),Mtz_Horarios!$E$2:$H$92,3,FALSE)</f>
        <v>#N/A</v>
      </c>
      <c r="AA1261" s="24" t="e">
        <f>VLOOKUP(CONCATENATE($W1261,$X1261),Mtz_Horarios!$E$2:$H$92,4,FALSE)</f>
        <v>#N/A</v>
      </c>
      <c r="AB1261" s="20" t="e">
        <f>VLOOKUP(CONCATENATE($M1261,$N1261,$T1261),Oferta!$B$2:$Q$360,16,FALSE)</f>
        <v>#N/A</v>
      </c>
      <c r="AC1261" s="20" t="e">
        <f>VLOOKUP(CONCATENATE($M1261,$N1261,$T1261),Oferta!$B$2:$Q$360,15,FALSE)</f>
        <v>#N/A</v>
      </c>
      <c r="AI1261" s="5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12"/>
      <c r="AW1261" s="12"/>
    </row>
    <row r="1262" spans="1:49" ht="15" hidden="1" customHeight="1">
      <c r="A1262" s="12"/>
      <c r="B1262" s="12"/>
      <c r="C1262" s="12"/>
      <c r="D1262" s="12"/>
      <c r="E1262" s="12"/>
      <c r="F1262" s="12"/>
      <c r="G1262" s="12"/>
      <c r="H1262" s="12" t="e">
        <f t="shared" si="16"/>
        <v>#N/A</v>
      </c>
      <c r="I1262" s="12" t="e">
        <f>VLOOKUP(CONCATENATE(N1262,T1262),Simulador!$H$26:$H$33,1,FALSE)</f>
        <v>#N/A</v>
      </c>
      <c r="J1262" s="12" t="e">
        <f t="shared" si="17"/>
        <v>#N/A</v>
      </c>
      <c r="K1262" s="13" t="e">
        <f t="shared" si="18"/>
        <v>#N/A</v>
      </c>
      <c r="L1262" s="12" t="e">
        <f t="shared" si="19"/>
        <v>#N/A</v>
      </c>
      <c r="M1262" s="14" t="s">
        <v>22</v>
      </c>
      <c r="N1262" s="3" t="s">
        <v>87</v>
      </c>
      <c r="O1262" s="20" t="str">
        <f>VLOOKUP(CONCATENATE($M1262,$N1262),Curriculos!$A$2:$J$332,4,FALSE)</f>
        <v>LEITURA E PRODUÇÃO DE TEXTOS</v>
      </c>
      <c r="P1262" s="21" t="str">
        <f>VLOOKUP(CONCATENATE($M1262,$N1262),Curriculos!$A$2:$J$332,5,FALSE)</f>
        <v>OP</v>
      </c>
      <c r="Q1262" s="21" t="e">
        <f>VLOOKUP($N1262,Oferta!$D$2:$P$100,5,FALSE)</f>
        <v>#N/A</v>
      </c>
      <c r="R1262" s="21">
        <f>VLOOKUP(CONCATENATE($M1262,$N1262),Curriculos!$A$2:$J$332,8,FALSE)</f>
        <v>60</v>
      </c>
      <c r="S1262" s="5"/>
      <c r="T1262" s="22" t="s">
        <v>24</v>
      </c>
      <c r="U1262" s="21" t="str">
        <f>VLOOKUP(CONCATENATE($M1262,$N1262),Curriculos!$A$2:$J$332,10,FALSE)</f>
        <v>DLA</v>
      </c>
      <c r="V1262" s="20" t="e">
        <f>VLOOKUP(CONCATENATE($M1262,$N1262,$T1262),Oferta!$B$2:$R$360,17,FALSE)</f>
        <v>#N/A</v>
      </c>
      <c r="W1262" s="20" t="e">
        <f>VLOOKUP(CONCATENATE($M1262,$N1262,$T1262),Oferta!$B$2:$Q$360,12,FALSE)</f>
        <v>#N/A</v>
      </c>
      <c r="X1262" s="22">
        <v>1</v>
      </c>
      <c r="Y1262" s="23" t="e">
        <f>VLOOKUP(CONCATENATE($W1262,$X1262),Mtz_Horarios!$E$2:$H$92,2,FALSE)</f>
        <v>#N/A</v>
      </c>
      <c r="Z1262" s="23" t="e">
        <f>VLOOKUP(CONCATENATE($W1262,$X1262),Mtz_Horarios!$E$2:$H$92,3,FALSE)</f>
        <v>#N/A</v>
      </c>
      <c r="AA1262" s="24" t="e">
        <f>VLOOKUP(CONCATENATE($W1262,$X1262),Mtz_Horarios!$E$2:$H$92,4,FALSE)</f>
        <v>#N/A</v>
      </c>
      <c r="AB1262" s="20" t="e">
        <f>VLOOKUP(CONCATENATE($M1262,$N1262,$T1262),Oferta!$B$2:$Q$360,16,FALSE)</f>
        <v>#N/A</v>
      </c>
      <c r="AC1262" s="20" t="e">
        <f>VLOOKUP(CONCATENATE($M1262,$N1262,$T1262),Oferta!$B$2:$Q$360,15,FALSE)</f>
        <v>#N/A</v>
      </c>
      <c r="AI1262" s="5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12"/>
      <c r="AW1262" s="12"/>
    </row>
    <row r="1263" spans="1:49" ht="15" hidden="1" customHeight="1">
      <c r="A1263" s="12"/>
      <c r="B1263" s="12"/>
      <c r="C1263" s="12"/>
      <c r="D1263" s="12"/>
      <c r="E1263" s="12"/>
      <c r="F1263" s="12"/>
      <c r="G1263" s="12"/>
      <c r="H1263" s="12" t="e">
        <f t="shared" si="16"/>
        <v>#N/A</v>
      </c>
      <c r="I1263" s="12" t="e">
        <f>VLOOKUP(CONCATENATE(N1263,T1263),Simulador!$H$26:$H$33,1,FALSE)</f>
        <v>#N/A</v>
      </c>
      <c r="J1263" s="12" t="e">
        <f t="shared" si="17"/>
        <v>#N/A</v>
      </c>
      <c r="K1263" s="13" t="e">
        <f t="shared" si="18"/>
        <v>#N/A</v>
      </c>
      <c r="L1263" s="12" t="e">
        <f t="shared" si="19"/>
        <v>#N/A</v>
      </c>
      <c r="M1263" s="14" t="s">
        <v>22</v>
      </c>
      <c r="N1263" s="3" t="s">
        <v>87</v>
      </c>
      <c r="O1263" s="20" t="str">
        <f>VLOOKUP(CONCATENATE($M1263,$N1263),Curriculos!$A$2:$J$332,4,FALSE)</f>
        <v>LEITURA E PRODUÇÃO DE TEXTOS</v>
      </c>
      <c r="P1263" s="21" t="str">
        <f>VLOOKUP(CONCATENATE($M1263,$N1263),Curriculos!$A$2:$J$332,5,FALSE)</f>
        <v>OP</v>
      </c>
      <c r="Q1263" s="21" t="e">
        <f>VLOOKUP($N1263,Oferta!$D$2:$P$100,5,FALSE)</f>
        <v>#N/A</v>
      </c>
      <c r="R1263" s="21">
        <f>VLOOKUP(CONCATENATE($M1263,$N1263),Curriculos!$A$2:$J$332,8,FALSE)</f>
        <v>60</v>
      </c>
      <c r="S1263" s="5"/>
      <c r="T1263" s="22" t="s">
        <v>24</v>
      </c>
      <c r="U1263" s="21" t="str">
        <f>VLOOKUP(CONCATENATE($M1263,$N1263),Curriculos!$A$2:$J$332,10,FALSE)</f>
        <v>DLA</v>
      </c>
      <c r="V1263" s="20" t="e">
        <f>VLOOKUP(CONCATENATE($M1263,$N1263,$T1263),Oferta!$B$2:$R$360,17,FALSE)</f>
        <v>#N/A</v>
      </c>
      <c r="W1263" s="20" t="e">
        <f>VLOOKUP(CONCATENATE($M1263,$N1263,$T1263),Oferta!$B$2:$Q$360,12,FALSE)</f>
        <v>#N/A</v>
      </c>
      <c r="X1263" s="22">
        <v>2</v>
      </c>
      <c r="Y1263" s="23" t="e">
        <f>VLOOKUP(CONCATENATE($W1263,$X1263),Mtz_Horarios!$E$2:$H$92,2,FALSE)</f>
        <v>#N/A</v>
      </c>
      <c r="Z1263" s="23" t="e">
        <f>VLOOKUP(CONCATENATE($W1263,$X1263),Mtz_Horarios!$E$2:$H$92,3,FALSE)</f>
        <v>#N/A</v>
      </c>
      <c r="AA1263" s="24" t="e">
        <f>VLOOKUP(CONCATENATE($W1263,$X1263),Mtz_Horarios!$E$2:$H$92,4,FALSE)</f>
        <v>#N/A</v>
      </c>
      <c r="AB1263" s="20" t="e">
        <f>VLOOKUP(CONCATENATE($M1263,$N1263,$T1263),Oferta!$B$2:$Q$360,16,FALSE)</f>
        <v>#N/A</v>
      </c>
      <c r="AC1263" s="20" t="e">
        <f>VLOOKUP(CONCATENATE($M1263,$N1263,$T1263),Oferta!$B$2:$Q$360,15,FALSE)</f>
        <v>#N/A</v>
      </c>
      <c r="AI1263" s="5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12"/>
      <c r="AW1263" s="12"/>
    </row>
    <row r="1264" spans="1:49" ht="15" hidden="1" customHeight="1">
      <c r="A1264" s="12"/>
      <c r="B1264" s="12"/>
      <c r="C1264" s="12"/>
      <c r="D1264" s="12"/>
      <c r="E1264" s="12"/>
      <c r="F1264" s="12"/>
      <c r="G1264" s="12"/>
      <c r="H1264" s="12" t="e">
        <f t="shared" si="16"/>
        <v>#N/A</v>
      </c>
      <c r="I1264" s="12" t="e">
        <f>VLOOKUP(CONCATENATE(N1264,T1264),Simulador!$H$26:$H$33,1,FALSE)</f>
        <v>#N/A</v>
      </c>
      <c r="J1264" s="12" t="e">
        <f t="shared" si="17"/>
        <v>#N/A</v>
      </c>
      <c r="K1264" s="13" t="e">
        <f t="shared" si="18"/>
        <v>#N/A</v>
      </c>
      <c r="L1264" s="12" t="e">
        <f t="shared" si="19"/>
        <v>#N/A</v>
      </c>
      <c r="M1264" s="14" t="s">
        <v>22</v>
      </c>
      <c r="N1264" s="3" t="s">
        <v>87</v>
      </c>
      <c r="O1264" s="20" t="str">
        <f>VLOOKUP(CONCATENATE($M1264,$N1264),Curriculos!$A$2:$J$332,4,FALSE)</f>
        <v>LEITURA E PRODUÇÃO DE TEXTOS</v>
      </c>
      <c r="P1264" s="21" t="str">
        <f>VLOOKUP(CONCATENATE($M1264,$N1264),Curriculos!$A$2:$J$332,5,FALSE)</f>
        <v>OP</v>
      </c>
      <c r="Q1264" s="21" t="e">
        <f>VLOOKUP($N1264,Oferta!$D$2:$P$100,5,FALSE)</f>
        <v>#N/A</v>
      </c>
      <c r="R1264" s="21">
        <f>VLOOKUP(CONCATENATE($M1264,$N1264),Curriculos!$A$2:$J$332,8,FALSE)</f>
        <v>60</v>
      </c>
      <c r="S1264" s="5"/>
      <c r="T1264" s="22" t="s">
        <v>24</v>
      </c>
      <c r="U1264" s="21" t="str">
        <f>VLOOKUP(CONCATENATE($M1264,$N1264),Curriculos!$A$2:$J$332,10,FALSE)</f>
        <v>DLA</v>
      </c>
      <c r="V1264" s="20" t="e">
        <f>VLOOKUP(CONCATENATE($M1264,$N1264,$T1264),Oferta!$B$2:$R$360,17,FALSE)</f>
        <v>#N/A</v>
      </c>
      <c r="W1264" s="20" t="e">
        <f>VLOOKUP(CONCATENATE($M1264,$N1264,$T1264),Oferta!$B$2:$Q$360,12,FALSE)</f>
        <v>#N/A</v>
      </c>
      <c r="X1264" s="22">
        <v>3</v>
      </c>
      <c r="Y1264" s="23" t="e">
        <f>VLOOKUP(CONCATENATE($W1264,$X1264),Mtz_Horarios!$E$2:$H$92,2,FALSE)</f>
        <v>#N/A</v>
      </c>
      <c r="Z1264" s="23" t="e">
        <f>VLOOKUP(CONCATENATE($W1264,$X1264),Mtz_Horarios!$E$2:$H$92,3,FALSE)</f>
        <v>#N/A</v>
      </c>
      <c r="AA1264" s="24" t="e">
        <f>VLOOKUP(CONCATENATE($W1264,$X1264),Mtz_Horarios!$E$2:$H$92,4,FALSE)</f>
        <v>#N/A</v>
      </c>
      <c r="AB1264" s="20" t="e">
        <f>VLOOKUP(CONCATENATE($M1264,$N1264,$T1264),Oferta!$B$2:$Q$360,16,FALSE)</f>
        <v>#N/A</v>
      </c>
      <c r="AC1264" s="20" t="e">
        <f>VLOOKUP(CONCATENATE($M1264,$N1264,$T1264),Oferta!$B$2:$Q$360,15,FALSE)</f>
        <v>#N/A</v>
      </c>
      <c r="AI1264" s="5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12"/>
      <c r="AW1264" s="12"/>
    </row>
    <row r="1265" spans="1:49" ht="15" hidden="1" customHeight="1">
      <c r="A1265" s="12"/>
      <c r="B1265" s="12"/>
      <c r="C1265" s="12"/>
      <c r="D1265" s="12"/>
      <c r="E1265" s="12"/>
      <c r="F1265" s="12"/>
      <c r="G1265" s="12"/>
      <c r="H1265" s="12" t="e">
        <f t="shared" si="16"/>
        <v>#N/A</v>
      </c>
      <c r="I1265" s="12" t="e">
        <f>VLOOKUP(CONCATENATE(N1265,T1265),Simulador!$H$26:$H$33,1,FALSE)</f>
        <v>#N/A</v>
      </c>
      <c r="J1265" s="12" t="e">
        <f t="shared" si="17"/>
        <v>#N/A</v>
      </c>
      <c r="K1265" s="13" t="e">
        <f t="shared" si="18"/>
        <v>#N/A</v>
      </c>
      <c r="L1265" s="12" t="e">
        <f t="shared" si="19"/>
        <v>#N/A</v>
      </c>
      <c r="M1265" s="14" t="s">
        <v>22</v>
      </c>
      <c r="N1265" s="3" t="s">
        <v>87</v>
      </c>
      <c r="O1265" s="20" t="str">
        <f>VLOOKUP(CONCATENATE($M1265,$N1265),Curriculos!$A$2:$J$332,4,FALSE)</f>
        <v>LEITURA E PRODUÇÃO DE TEXTOS</v>
      </c>
      <c r="P1265" s="21" t="str">
        <f>VLOOKUP(CONCATENATE($M1265,$N1265),Curriculos!$A$2:$J$332,5,FALSE)</f>
        <v>OP</v>
      </c>
      <c r="Q1265" s="21" t="e">
        <f>VLOOKUP($N1265,Oferta!$D$2:$P$100,5,FALSE)</f>
        <v>#N/A</v>
      </c>
      <c r="R1265" s="21">
        <f>VLOOKUP(CONCATENATE($M1265,$N1265),Curriculos!$A$2:$J$332,8,FALSE)</f>
        <v>60</v>
      </c>
      <c r="S1265" s="5"/>
      <c r="T1265" s="22" t="s">
        <v>24</v>
      </c>
      <c r="U1265" s="21" t="str">
        <f>VLOOKUP(CONCATENATE($M1265,$N1265),Curriculos!$A$2:$J$332,10,FALSE)</f>
        <v>DLA</v>
      </c>
      <c r="V1265" s="20" t="e">
        <f>VLOOKUP(CONCATENATE($M1265,$N1265,$T1265),Oferta!$B$2:$R$360,17,FALSE)</f>
        <v>#N/A</v>
      </c>
      <c r="W1265" s="20" t="e">
        <f>VLOOKUP(CONCATENATE($M1265,$N1265,$T1265),Oferta!$B$2:$Q$360,12,FALSE)</f>
        <v>#N/A</v>
      </c>
      <c r="X1265" s="22">
        <v>4</v>
      </c>
      <c r="Y1265" s="23" t="e">
        <f>VLOOKUP(CONCATENATE($W1265,$X1265),Mtz_Horarios!$E$2:$H$92,2,FALSE)</f>
        <v>#N/A</v>
      </c>
      <c r="Z1265" s="23" t="e">
        <f>VLOOKUP(CONCATENATE($W1265,$X1265),Mtz_Horarios!$E$2:$H$92,3,FALSE)</f>
        <v>#N/A</v>
      </c>
      <c r="AA1265" s="24" t="e">
        <f>VLOOKUP(CONCATENATE($W1265,$X1265),Mtz_Horarios!$E$2:$H$92,4,FALSE)</f>
        <v>#N/A</v>
      </c>
      <c r="AB1265" s="20" t="e">
        <f>VLOOKUP(CONCATENATE($M1265,$N1265,$T1265),Oferta!$B$2:$Q$360,16,FALSE)</f>
        <v>#N/A</v>
      </c>
      <c r="AC1265" s="20" t="e">
        <f>VLOOKUP(CONCATENATE($M1265,$N1265,$T1265),Oferta!$B$2:$Q$360,15,FALSE)</f>
        <v>#N/A</v>
      </c>
      <c r="AI1265" s="5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12"/>
      <c r="AW1265" s="12"/>
    </row>
    <row r="1266" spans="1:49" ht="15" hidden="1" customHeight="1">
      <c r="A1266" s="12"/>
      <c r="B1266" s="12"/>
      <c r="C1266" s="12"/>
      <c r="D1266" s="12"/>
      <c r="E1266" s="12"/>
      <c r="F1266" s="12"/>
      <c r="G1266" s="12"/>
      <c r="H1266" s="12" t="e">
        <f t="shared" si="16"/>
        <v>#N/A</v>
      </c>
      <c r="I1266" s="12" t="e">
        <f>VLOOKUP(CONCATENATE(N1266,T1266),Simulador!$H$26:$H$33,1,FALSE)</f>
        <v>#N/A</v>
      </c>
      <c r="J1266" s="12" t="e">
        <f t="shared" si="17"/>
        <v>#N/A</v>
      </c>
      <c r="K1266" s="13" t="e">
        <f t="shared" si="18"/>
        <v>#N/A</v>
      </c>
      <c r="L1266" s="12" t="e">
        <f t="shared" si="19"/>
        <v>#N/A</v>
      </c>
      <c r="M1266" s="14" t="s">
        <v>31</v>
      </c>
      <c r="N1266" s="3" t="s">
        <v>138</v>
      </c>
      <c r="O1266" s="20" t="str">
        <f>VLOOKUP(CONCATENATE($M1266,$N1266),Curriculos!$A$2:$J$332,4,FALSE)</f>
        <v>LÍNGUA BRASILEIRA DE SINAIS - Libras</v>
      </c>
      <c r="P1266" s="21" t="str">
        <f>VLOOKUP(CONCATENATE($M1266,$N1266),Curriculos!$A$2:$J$332,5,FALSE)</f>
        <v>OP</v>
      </c>
      <c r="Q1266" s="21" t="e">
        <f>VLOOKUP($N1266,Oferta!$D$2:$P$100,5,FALSE)</f>
        <v>#N/A</v>
      </c>
      <c r="R1266" s="21">
        <f>VLOOKUP(CONCATENATE($M1266,$N1266),Curriculos!$A$2:$J$332,8,FALSE)</f>
        <v>60</v>
      </c>
      <c r="S1266" s="5"/>
      <c r="T1266" s="22" t="s">
        <v>24</v>
      </c>
      <c r="U1266" s="21" t="str">
        <f>VLOOKUP(CONCATENATE($M1266,$N1266),Curriculos!$A$2:$J$332,10,FALSE)</f>
        <v>DLA</v>
      </c>
      <c r="V1266" s="20" t="e">
        <f>VLOOKUP(CONCATENATE($M1266,$N1266,$T1266),Oferta!$B$2:$R$360,17,FALSE)</f>
        <v>#N/A</v>
      </c>
      <c r="W1266" s="20" t="e">
        <f>VLOOKUP(CONCATENATE($M1266,$N1266,$T1266),Oferta!$B$2:$Q$360,12,FALSE)</f>
        <v>#N/A</v>
      </c>
      <c r="X1266" s="22">
        <v>1</v>
      </c>
      <c r="Y1266" s="23" t="e">
        <f>VLOOKUP(CONCATENATE($W1266,$X1266),Mtz_Horarios!$E$2:$H$92,2,FALSE)</f>
        <v>#N/A</v>
      </c>
      <c r="Z1266" s="23" t="e">
        <f>VLOOKUP(CONCATENATE($W1266,$X1266),Mtz_Horarios!$E$2:$H$92,3,FALSE)</f>
        <v>#N/A</v>
      </c>
      <c r="AA1266" s="24" t="e">
        <f>VLOOKUP(CONCATENATE($W1266,$X1266),Mtz_Horarios!$E$2:$H$92,4,FALSE)</f>
        <v>#N/A</v>
      </c>
      <c r="AB1266" s="20" t="e">
        <f>VLOOKUP(CONCATENATE($M1266,$N1266,$T1266),Oferta!$B$2:$Q$360,16,FALSE)</f>
        <v>#N/A</v>
      </c>
      <c r="AC1266" s="20" t="e">
        <f>VLOOKUP(CONCATENATE($M1266,$N1266,$T1266),Oferta!$B$2:$Q$360,15,FALSE)</f>
        <v>#N/A</v>
      </c>
      <c r="AI1266" s="5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12"/>
      <c r="AW1266" s="12"/>
    </row>
    <row r="1267" spans="1:49" ht="15" hidden="1" customHeight="1">
      <c r="A1267" s="12"/>
      <c r="B1267" s="12"/>
      <c r="C1267" s="12"/>
      <c r="D1267" s="12"/>
      <c r="E1267" s="12"/>
      <c r="F1267" s="12"/>
      <c r="G1267" s="12"/>
      <c r="H1267" s="12" t="e">
        <f t="shared" si="16"/>
        <v>#N/A</v>
      </c>
      <c r="I1267" s="12" t="e">
        <f>VLOOKUP(CONCATENATE(N1267,T1267),Simulador!$H$26:$H$33,1,FALSE)</f>
        <v>#N/A</v>
      </c>
      <c r="J1267" s="12" t="e">
        <f t="shared" si="17"/>
        <v>#N/A</v>
      </c>
      <c r="K1267" s="13" t="e">
        <f t="shared" si="18"/>
        <v>#N/A</v>
      </c>
      <c r="L1267" s="12" t="e">
        <f t="shared" si="19"/>
        <v>#N/A</v>
      </c>
      <c r="M1267" s="14" t="s">
        <v>31</v>
      </c>
      <c r="N1267" s="3" t="s">
        <v>138</v>
      </c>
      <c r="O1267" s="20" t="str">
        <f>VLOOKUP(CONCATENATE($M1267,$N1267),Curriculos!$A$2:$J$332,4,FALSE)</f>
        <v>LÍNGUA BRASILEIRA DE SINAIS - Libras</v>
      </c>
      <c r="P1267" s="21" t="str">
        <f>VLOOKUP(CONCATENATE($M1267,$N1267),Curriculos!$A$2:$J$332,5,FALSE)</f>
        <v>OP</v>
      </c>
      <c r="Q1267" s="21" t="e">
        <f>VLOOKUP($N1267,Oferta!$D$2:$P$100,5,FALSE)</f>
        <v>#N/A</v>
      </c>
      <c r="R1267" s="21">
        <f>VLOOKUP(CONCATENATE($M1267,$N1267),Curriculos!$A$2:$J$332,8,FALSE)</f>
        <v>60</v>
      </c>
      <c r="S1267" s="5"/>
      <c r="T1267" s="22" t="s">
        <v>24</v>
      </c>
      <c r="U1267" s="21" t="str">
        <f>VLOOKUP(CONCATENATE($M1267,$N1267),Curriculos!$A$2:$J$332,10,FALSE)</f>
        <v>DLA</v>
      </c>
      <c r="V1267" s="20" t="e">
        <f>VLOOKUP(CONCATENATE($M1267,$N1267,$T1267),Oferta!$B$2:$R$360,17,FALSE)</f>
        <v>#N/A</v>
      </c>
      <c r="W1267" s="20" t="e">
        <f>VLOOKUP(CONCATENATE($M1267,$N1267,$T1267),Oferta!$B$2:$Q$360,12,FALSE)</f>
        <v>#N/A</v>
      </c>
      <c r="X1267" s="22">
        <v>2</v>
      </c>
      <c r="Y1267" s="23" t="e">
        <f>VLOOKUP(CONCATENATE($W1267,$X1267),Mtz_Horarios!$E$2:$H$92,2,FALSE)</f>
        <v>#N/A</v>
      </c>
      <c r="Z1267" s="23" t="e">
        <f>VLOOKUP(CONCATENATE($W1267,$X1267),Mtz_Horarios!$E$2:$H$92,3,FALSE)</f>
        <v>#N/A</v>
      </c>
      <c r="AA1267" s="24" t="e">
        <f>VLOOKUP(CONCATENATE($W1267,$X1267),Mtz_Horarios!$E$2:$H$92,4,FALSE)</f>
        <v>#N/A</v>
      </c>
      <c r="AB1267" s="20" t="e">
        <f>VLOOKUP(CONCATENATE($M1267,$N1267,$T1267),Oferta!$B$2:$Q$360,16,FALSE)</f>
        <v>#N/A</v>
      </c>
      <c r="AC1267" s="20" t="e">
        <f>VLOOKUP(CONCATENATE($M1267,$N1267,$T1267),Oferta!$B$2:$Q$360,15,FALSE)</f>
        <v>#N/A</v>
      </c>
      <c r="AI1267" s="5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12"/>
      <c r="AW1267" s="12"/>
    </row>
    <row r="1268" spans="1:49" ht="15" hidden="1" customHeight="1">
      <c r="A1268" s="12"/>
      <c r="B1268" s="12"/>
      <c r="C1268" s="12"/>
      <c r="D1268" s="12"/>
      <c r="E1268" s="12"/>
      <c r="F1268" s="12"/>
      <c r="G1268" s="12"/>
      <c r="H1268" s="12" t="e">
        <f t="shared" si="16"/>
        <v>#N/A</v>
      </c>
      <c r="I1268" s="12" t="e">
        <f>VLOOKUP(CONCATENATE(N1268,T1268),Simulador!$H$26:$H$33,1,FALSE)</f>
        <v>#N/A</v>
      </c>
      <c r="J1268" s="12" t="e">
        <f t="shared" si="17"/>
        <v>#N/A</v>
      </c>
      <c r="K1268" s="13" t="e">
        <f t="shared" si="18"/>
        <v>#N/A</v>
      </c>
      <c r="L1268" s="12" t="e">
        <f t="shared" si="19"/>
        <v>#N/A</v>
      </c>
      <c r="M1268" s="14" t="s">
        <v>31</v>
      </c>
      <c r="N1268" s="3" t="s">
        <v>138</v>
      </c>
      <c r="O1268" s="20" t="str">
        <f>VLOOKUP(CONCATENATE($M1268,$N1268),Curriculos!$A$2:$J$332,4,FALSE)</f>
        <v>LÍNGUA BRASILEIRA DE SINAIS - Libras</v>
      </c>
      <c r="P1268" s="21" t="str">
        <f>VLOOKUP(CONCATENATE($M1268,$N1268),Curriculos!$A$2:$J$332,5,FALSE)</f>
        <v>OP</v>
      </c>
      <c r="Q1268" s="21" t="e">
        <f>VLOOKUP($N1268,Oferta!$D$2:$P$100,5,FALSE)</f>
        <v>#N/A</v>
      </c>
      <c r="R1268" s="21">
        <f>VLOOKUP(CONCATENATE($M1268,$N1268),Curriculos!$A$2:$J$332,8,FALSE)</f>
        <v>60</v>
      </c>
      <c r="S1268" s="5"/>
      <c r="T1268" s="22" t="s">
        <v>24</v>
      </c>
      <c r="U1268" s="21" t="str">
        <f>VLOOKUP(CONCATENATE($M1268,$N1268),Curriculos!$A$2:$J$332,10,FALSE)</f>
        <v>DLA</v>
      </c>
      <c r="V1268" s="20" t="e">
        <f>VLOOKUP(CONCATENATE($M1268,$N1268,$T1268),Oferta!$B$2:$R$360,17,FALSE)</f>
        <v>#N/A</v>
      </c>
      <c r="W1268" s="20" t="e">
        <f>VLOOKUP(CONCATENATE($M1268,$N1268,$T1268),Oferta!$B$2:$Q$360,12,FALSE)</f>
        <v>#N/A</v>
      </c>
      <c r="X1268" s="22">
        <v>3</v>
      </c>
      <c r="Y1268" s="23" t="e">
        <f>VLOOKUP(CONCATENATE($W1268,$X1268),Mtz_Horarios!$E$2:$H$92,2,FALSE)</f>
        <v>#N/A</v>
      </c>
      <c r="Z1268" s="23" t="e">
        <f>VLOOKUP(CONCATENATE($W1268,$X1268),Mtz_Horarios!$E$2:$H$92,3,FALSE)</f>
        <v>#N/A</v>
      </c>
      <c r="AA1268" s="24" t="e">
        <f>VLOOKUP(CONCATENATE($W1268,$X1268),Mtz_Horarios!$E$2:$H$92,4,FALSE)</f>
        <v>#N/A</v>
      </c>
      <c r="AB1268" s="20" t="e">
        <f>VLOOKUP(CONCATENATE($M1268,$N1268,$T1268),Oferta!$B$2:$Q$360,16,FALSE)</f>
        <v>#N/A</v>
      </c>
      <c r="AC1268" s="20" t="e">
        <f>VLOOKUP(CONCATENATE($M1268,$N1268,$T1268),Oferta!$B$2:$Q$360,15,FALSE)</f>
        <v>#N/A</v>
      </c>
      <c r="AI1268" s="5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12"/>
      <c r="AW1268" s="12"/>
    </row>
    <row r="1269" spans="1:49" ht="15" hidden="1" customHeight="1">
      <c r="A1269" s="12"/>
      <c r="B1269" s="12"/>
      <c r="C1269" s="12"/>
      <c r="D1269" s="12"/>
      <c r="E1269" s="12"/>
      <c r="F1269" s="12"/>
      <c r="G1269" s="12"/>
      <c r="H1269" s="12" t="e">
        <f t="shared" si="16"/>
        <v>#N/A</v>
      </c>
      <c r="I1269" s="12" t="e">
        <f>VLOOKUP(CONCATENATE(N1269,T1269),Simulador!$H$26:$H$33,1,FALSE)</f>
        <v>#N/A</v>
      </c>
      <c r="J1269" s="12" t="e">
        <f t="shared" si="17"/>
        <v>#N/A</v>
      </c>
      <c r="K1269" s="13" t="e">
        <f t="shared" si="18"/>
        <v>#N/A</v>
      </c>
      <c r="L1269" s="12" t="e">
        <f t="shared" si="19"/>
        <v>#N/A</v>
      </c>
      <c r="M1269" s="14" t="s">
        <v>31</v>
      </c>
      <c r="N1269" s="3" t="s">
        <v>138</v>
      </c>
      <c r="O1269" s="20" t="str">
        <f>VLOOKUP(CONCATENATE($M1269,$N1269),Curriculos!$A$2:$J$332,4,FALSE)</f>
        <v>LÍNGUA BRASILEIRA DE SINAIS - Libras</v>
      </c>
      <c r="P1269" s="21" t="str">
        <f>VLOOKUP(CONCATENATE($M1269,$N1269),Curriculos!$A$2:$J$332,5,FALSE)</f>
        <v>OP</v>
      </c>
      <c r="Q1269" s="21" t="e">
        <f>VLOOKUP($N1269,Oferta!$D$2:$P$100,5,FALSE)</f>
        <v>#N/A</v>
      </c>
      <c r="R1269" s="21">
        <f>VLOOKUP(CONCATENATE($M1269,$N1269),Curriculos!$A$2:$J$332,8,FALSE)</f>
        <v>60</v>
      </c>
      <c r="S1269" s="5"/>
      <c r="T1269" s="22" t="s">
        <v>24</v>
      </c>
      <c r="U1269" s="21" t="str">
        <f>VLOOKUP(CONCATENATE($M1269,$N1269),Curriculos!$A$2:$J$332,10,FALSE)</f>
        <v>DLA</v>
      </c>
      <c r="V1269" s="20" t="e">
        <f>VLOOKUP(CONCATENATE($M1269,$N1269,$T1269),Oferta!$B$2:$R$360,17,FALSE)</f>
        <v>#N/A</v>
      </c>
      <c r="W1269" s="20" t="e">
        <f>VLOOKUP(CONCATENATE($M1269,$N1269,$T1269),Oferta!$B$2:$Q$360,12,FALSE)</f>
        <v>#N/A</v>
      </c>
      <c r="X1269" s="22">
        <v>4</v>
      </c>
      <c r="Y1269" s="23" t="e">
        <f>VLOOKUP(CONCATENATE($W1269,$X1269),Mtz_Horarios!$E$2:$H$92,2,FALSE)</f>
        <v>#N/A</v>
      </c>
      <c r="Z1269" s="23" t="e">
        <f>VLOOKUP(CONCATENATE($W1269,$X1269),Mtz_Horarios!$E$2:$H$92,3,FALSE)</f>
        <v>#N/A</v>
      </c>
      <c r="AA1269" s="24" t="e">
        <f>VLOOKUP(CONCATENATE($W1269,$X1269),Mtz_Horarios!$E$2:$H$92,4,FALSE)</f>
        <v>#N/A</v>
      </c>
      <c r="AB1269" s="20" t="e">
        <f>VLOOKUP(CONCATENATE($M1269,$N1269,$T1269),Oferta!$B$2:$Q$360,16,FALSE)</f>
        <v>#N/A</v>
      </c>
      <c r="AC1269" s="20" t="e">
        <f>VLOOKUP(CONCATENATE($M1269,$N1269,$T1269),Oferta!$B$2:$Q$360,15,FALSE)</f>
        <v>#N/A</v>
      </c>
      <c r="AI1269" s="5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12"/>
      <c r="AW1269" s="12"/>
    </row>
    <row r="1270" spans="1:49" ht="15" hidden="1" customHeight="1">
      <c r="A1270" s="12"/>
      <c r="B1270" s="12"/>
      <c r="C1270" s="12"/>
      <c r="D1270" s="12"/>
      <c r="E1270" s="12"/>
      <c r="F1270" s="12"/>
      <c r="G1270" s="12"/>
      <c r="H1270" s="12" t="e">
        <f t="shared" si="16"/>
        <v>#N/A</v>
      </c>
      <c r="I1270" s="12" t="e">
        <f>VLOOKUP(CONCATENATE(N1270,T1270),Simulador!$H$26:$H$33,1,FALSE)</f>
        <v>#N/A</v>
      </c>
      <c r="J1270" s="12" t="e">
        <f t="shared" si="17"/>
        <v>#N/A</v>
      </c>
      <c r="K1270" s="13" t="e">
        <f t="shared" si="18"/>
        <v>#N/A</v>
      </c>
      <c r="L1270" s="12" t="e">
        <f t="shared" si="19"/>
        <v>#N/A</v>
      </c>
      <c r="M1270" s="14" t="s">
        <v>31</v>
      </c>
      <c r="N1270" s="3" t="s">
        <v>138</v>
      </c>
      <c r="O1270" s="20" t="str">
        <f>VLOOKUP(CONCATENATE($M1270,$N1270),Curriculos!$A$2:$J$332,4,FALSE)</f>
        <v>LÍNGUA BRASILEIRA DE SINAIS - Libras</v>
      </c>
      <c r="P1270" s="21" t="str">
        <f>VLOOKUP(CONCATENATE($M1270,$N1270),Curriculos!$A$2:$J$332,5,FALSE)</f>
        <v>OP</v>
      </c>
      <c r="Q1270" s="21" t="e">
        <f>VLOOKUP($N1270,Oferta!$D$2:$P$100,5,FALSE)</f>
        <v>#N/A</v>
      </c>
      <c r="R1270" s="21">
        <f>VLOOKUP(CONCATENATE($M1270,$N1270),Curriculos!$A$2:$J$332,8,FALSE)</f>
        <v>60</v>
      </c>
      <c r="S1270" s="5"/>
      <c r="T1270" s="22" t="s">
        <v>29</v>
      </c>
      <c r="U1270" s="21" t="str">
        <f>VLOOKUP(CONCATENATE($M1270,$N1270),Curriculos!$A$2:$J$332,10,FALSE)</f>
        <v>DLA</v>
      </c>
      <c r="V1270" s="20" t="e">
        <f>VLOOKUP(CONCATENATE($M1270,$N1270,$T1270),Oferta!$B$2:$R$360,17,FALSE)</f>
        <v>#N/A</v>
      </c>
      <c r="W1270" s="20" t="e">
        <f>VLOOKUP(CONCATENATE($M1270,$N1270,$T1270),Oferta!$B$2:$Q$360,12,FALSE)</f>
        <v>#N/A</v>
      </c>
      <c r="X1270" s="22">
        <v>1</v>
      </c>
      <c r="Y1270" s="23" t="e">
        <f>VLOOKUP(CONCATENATE($W1270,$X1270),Mtz_Horarios!$E$2:$H$92,2,FALSE)</f>
        <v>#N/A</v>
      </c>
      <c r="Z1270" s="23" t="e">
        <f>VLOOKUP(CONCATENATE($W1270,$X1270),Mtz_Horarios!$E$2:$H$92,3,FALSE)</f>
        <v>#N/A</v>
      </c>
      <c r="AA1270" s="24" t="e">
        <f>VLOOKUP(CONCATENATE($W1270,$X1270),Mtz_Horarios!$E$2:$H$92,4,FALSE)</f>
        <v>#N/A</v>
      </c>
      <c r="AB1270" s="20" t="e">
        <f>VLOOKUP(CONCATENATE($M1270,$N1270,$T1270),Oferta!$B$2:$Q$360,16,FALSE)</f>
        <v>#N/A</v>
      </c>
      <c r="AC1270" s="20" t="e">
        <f>VLOOKUP(CONCATENATE($M1270,$N1270,$T1270),Oferta!$B$2:$Q$360,15,FALSE)</f>
        <v>#N/A</v>
      </c>
      <c r="AI1270" s="5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12"/>
      <c r="AW1270" s="12"/>
    </row>
    <row r="1271" spans="1:49" ht="15" hidden="1" customHeight="1">
      <c r="A1271" s="12"/>
      <c r="B1271" s="12"/>
      <c r="C1271" s="12"/>
      <c r="D1271" s="12"/>
      <c r="E1271" s="12"/>
      <c r="F1271" s="12"/>
      <c r="G1271" s="12"/>
      <c r="H1271" s="12" t="e">
        <f t="shared" si="16"/>
        <v>#N/A</v>
      </c>
      <c r="I1271" s="12" t="e">
        <f>VLOOKUP(CONCATENATE(N1271,T1271),Simulador!$H$26:$H$33,1,FALSE)</f>
        <v>#N/A</v>
      </c>
      <c r="J1271" s="12" t="e">
        <f t="shared" si="17"/>
        <v>#N/A</v>
      </c>
      <c r="K1271" s="13" t="e">
        <f t="shared" si="18"/>
        <v>#N/A</v>
      </c>
      <c r="L1271" s="12" t="e">
        <f t="shared" si="19"/>
        <v>#N/A</v>
      </c>
      <c r="M1271" s="14" t="s">
        <v>31</v>
      </c>
      <c r="N1271" s="3" t="s">
        <v>138</v>
      </c>
      <c r="O1271" s="20" t="str">
        <f>VLOOKUP(CONCATENATE($M1271,$N1271),Curriculos!$A$2:$J$332,4,FALSE)</f>
        <v>LÍNGUA BRASILEIRA DE SINAIS - Libras</v>
      </c>
      <c r="P1271" s="21" t="str">
        <f>VLOOKUP(CONCATENATE($M1271,$N1271),Curriculos!$A$2:$J$332,5,FALSE)</f>
        <v>OP</v>
      </c>
      <c r="Q1271" s="21" t="e">
        <f>VLOOKUP($N1271,Oferta!$D$2:$P$100,5,FALSE)</f>
        <v>#N/A</v>
      </c>
      <c r="R1271" s="21">
        <f>VLOOKUP(CONCATENATE($M1271,$N1271),Curriculos!$A$2:$J$332,8,FALSE)</f>
        <v>60</v>
      </c>
      <c r="S1271" s="5"/>
      <c r="T1271" s="22" t="s">
        <v>29</v>
      </c>
      <c r="U1271" s="21" t="str">
        <f>VLOOKUP(CONCATENATE($M1271,$N1271),Curriculos!$A$2:$J$332,10,FALSE)</f>
        <v>DLA</v>
      </c>
      <c r="V1271" s="20" t="e">
        <f>VLOOKUP(CONCATENATE($M1271,$N1271,$T1271),Oferta!$B$2:$R$360,17,FALSE)</f>
        <v>#N/A</v>
      </c>
      <c r="W1271" s="20" t="e">
        <f>VLOOKUP(CONCATENATE($M1271,$N1271,$T1271),Oferta!$B$2:$Q$360,12,FALSE)</f>
        <v>#N/A</v>
      </c>
      <c r="X1271" s="22">
        <v>2</v>
      </c>
      <c r="Y1271" s="23" t="e">
        <f>VLOOKUP(CONCATENATE($W1271,$X1271),Mtz_Horarios!$E$2:$H$92,2,FALSE)</f>
        <v>#N/A</v>
      </c>
      <c r="Z1271" s="23" t="e">
        <f>VLOOKUP(CONCATENATE($W1271,$X1271),Mtz_Horarios!$E$2:$H$92,3,FALSE)</f>
        <v>#N/A</v>
      </c>
      <c r="AA1271" s="24" t="e">
        <f>VLOOKUP(CONCATENATE($W1271,$X1271),Mtz_Horarios!$E$2:$H$92,4,FALSE)</f>
        <v>#N/A</v>
      </c>
      <c r="AB1271" s="20" t="e">
        <f>VLOOKUP(CONCATENATE($M1271,$N1271,$T1271),Oferta!$B$2:$Q$360,16,FALSE)</f>
        <v>#N/A</v>
      </c>
      <c r="AC1271" s="20" t="e">
        <f>VLOOKUP(CONCATENATE($M1271,$N1271,$T1271),Oferta!$B$2:$Q$360,15,FALSE)</f>
        <v>#N/A</v>
      </c>
      <c r="AI1271" s="5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12"/>
      <c r="AW1271" s="12"/>
    </row>
    <row r="1272" spans="1:49" ht="15" hidden="1" customHeight="1">
      <c r="A1272" s="12"/>
      <c r="B1272" s="12"/>
      <c r="C1272" s="12"/>
      <c r="D1272" s="12"/>
      <c r="E1272" s="12"/>
      <c r="F1272" s="12"/>
      <c r="G1272" s="12"/>
      <c r="H1272" s="12" t="e">
        <f t="shared" si="16"/>
        <v>#N/A</v>
      </c>
      <c r="I1272" s="12" t="e">
        <f>VLOOKUP(CONCATENATE(N1272,T1272),Simulador!$H$26:$H$33,1,FALSE)</f>
        <v>#N/A</v>
      </c>
      <c r="J1272" s="12" t="e">
        <f t="shared" si="17"/>
        <v>#N/A</v>
      </c>
      <c r="K1272" s="13" t="e">
        <f t="shared" si="18"/>
        <v>#N/A</v>
      </c>
      <c r="L1272" s="12" t="e">
        <f t="shared" si="19"/>
        <v>#N/A</v>
      </c>
      <c r="M1272" s="14" t="s">
        <v>31</v>
      </c>
      <c r="N1272" s="3" t="s">
        <v>138</v>
      </c>
      <c r="O1272" s="20" t="str">
        <f>VLOOKUP(CONCATENATE($M1272,$N1272),Curriculos!$A$2:$J$332,4,FALSE)</f>
        <v>LÍNGUA BRASILEIRA DE SINAIS - Libras</v>
      </c>
      <c r="P1272" s="21" t="str">
        <f>VLOOKUP(CONCATENATE($M1272,$N1272),Curriculos!$A$2:$J$332,5,FALSE)</f>
        <v>OP</v>
      </c>
      <c r="Q1272" s="21" t="e">
        <f>VLOOKUP($N1272,Oferta!$D$2:$P$100,5,FALSE)</f>
        <v>#N/A</v>
      </c>
      <c r="R1272" s="21">
        <f>VLOOKUP(CONCATENATE($M1272,$N1272),Curriculos!$A$2:$J$332,8,FALSE)</f>
        <v>60</v>
      </c>
      <c r="S1272" s="5"/>
      <c r="T1272" s="22" t="s">
        <v>29</v>
      </c>
      <c r="U1272" s="21" t="str">
        <f>VLOOKUP(CONCATENATE($M1272,$N1272),Curriculos!$A$2:$J$332,10,FALSE)</f>
        <v>DLA</v>
      </c>
      <c r="V1272" s="20" t="e">
        <f>VLOOKUP(CONCATENATE($M1272,$N1272,$T1272),Oferta!$B$2:$R$360,17,FALSE)</f>
        <v>#N/A</v>
      </c>
      <c r="W1272" s="20" t="e">
        <f>VLOOKUP(CONCATENATE($M1272,$N1272,$T1272),Oferta!$B$2:$Q$360,12,FALSE)</f>
        <v>#N/A</v>
      </c>
      <c r="X1272" s="22">
        <v>3</v>
      </c>
      <c r="Y1272" s="23" t="e">
        <f>VLOOKUP(CONCATENATE($W1272,$X1272),Mtz_Horarios!$E$2:$H$92,2,FALSE)</f>
        <v>#N/A</v>
      </c>
      <c r="Z1272" s="23" t="e">
        <f>VLOOKUP(CONCATENATE($W1272,$X1272),Mtz_Horarios!$E$2:$H$92,3,FALSE)</f>
        <v>#N/A</v>
      </c>
      <c r="AA1272" s="24" t="e">
        <f>VLOOKUP(CONCATENATE($W1272,$X1272),Mtz_Horarios!$E$2:$H$92,4,FALSE)</f>
        <v>#N/A</v>
      </c>
      <c r="AB1272" s="20" t="e">
        <f>VLOOKUP(CONCATENATE($M1272,$N1272,$T1272),Oferta!$B$2:$Q$360,16,FALSE)</f>
        <v>#N/A</v>
      </c>
      <c r="AC1272" s="20" t="e">
        <f>VLOOKUP(CONCATENATE($M1272,$N1272,$T1272),Oferta!$B$2:$Q$360,15,FALSE)</f>
        <v>#N/A</v>
      </c>
      <c r="AI1272" s="5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12"/>
      <c r="AW1272" s="12"/>
    </row>
    <row r="1273" spans="1:49" ht="15" hidden="1" customHeight="1">
      <c r="A1273" s="12"/>
      <c r="B1273" s="12"/>
      <c r="C1273" s="12"/>
      <c r="D1273" s="12"/>
      <c r="E1273" s="12"/>
      <c r="F1273" s="12"/>
      <c r="G1273" s="12"/>
      <c r="H1273" s="12" t="e">
        <f t="shared" si="16"/>
        <v>#N/A</v>
      </c>
      <c r="I1273" s="12" t="e">
        <f>VLOOKUP(CONCATENATE(N1273,T1273),Simulador!$H$26:$H$33,1,FALSE)</f>
        <v>#N/A</v>
      </c>
      <c r="J1273" s="12" t="e">
        <f t="shared" si="17"/>
        <v>#N/A</v>
      </c>
      <c r="K1273" s="13" t="e">
        <f t="shared" si="18"/>
        <v>#N/A</v>
      </c>
      <c r="L1273" s="12" t="e">
        <f t="shared" si="19"/>
        <v>#N/A</v>
      </c>
      <c r="M1273" s="14" t="s">
        <v>31</v>
      </c>
      <c r="N1273" s="3" t="s">
        <v>138</v>
      </c>
      <c r="O1273" s="20" t="str">
        <f>VLOOKUP(CONCATENATE($M1273,$N1273),Curriculos!$A$2:$J$332,4,FALSE)</f>
        <v>LÍNGUA BRASILEIRA DE SINAIS - Libras</v>
      </c>
      <c r="P1273" s="21" t="str">
        <f>VLOOKUP(CONCATENATE($M1273,$N1273),Curriculos!$A$2:$J$332,5,FALSE)</f>
        <v>OP</v>
      </c>
      <c r="Q1273" s="21" t="e">
        <f>VLOOKUP($N1273,Oferta!$D$2:$P$100,5,FALSE)</f>
        <v>#N/A</v>
      </c>
      <c r="R1273" s="21">
        <f>VLOOKUP(CONCATENATE($M1273,$N1273),Curriculos!$A$2:$J$332,8,FALSE)</f>
        <v>60</v>
      </c>
      <c r="S1273" s="5"/>
      <c r="T1273" s="22" t="s">
        <v>29</v>
      </c>
      <c r="U1273" s="21" t="str">
        <f>VLOOKUP(CONCATENATE($M1273,$N1273),Curriculos!$A$2:$J$332,10,FALSE)</f>
        <v>DLA</v>
      </c>
      <c r="V1273" s="20" t="e">
        <f>VLOOKUP(CONCATENATE($M1273,$N1273,$T1273),Oferta!$B$2:$R$360,17,FALSE)</f>
        <v>#N/A</v>
      </c>
      <c r="W1273" s="20" t="e">
        <f>VLOOKUP(CONCATENATE($M1273,$N1273,$T1273),Oferta!$B$2:$Q$360,12,FALSE)</f>
        <v>#N/A</v>
      </c>
      <c r="X1273" s="22">
        <v>4</v>
      </c>
      <c r="Y1273" s="23" t="e">
        <f>VLOOKUP(CONCATENATE($W1273,$X1273),Mtz_Horarios!$E$2:$H$92,2,FALSE)</f>
        <v>#N/A</v>
      </c>
      <c r="Z1273" s="23" t="e">
        <f>VLOOKUP(CONCATENATE($W1273,$X1273),Mtz_Horarios!$E$2:$H$92,3,FALSE)</f>
        <v>#N/A</v>
      </c>
      <c r="AA1273" s="24" t="e">
        <f>VLOOKUP(CONCATENATE($W1273,$X1273),Mtz_Horarios!$E$2:$H$92,4,FALSE)</f>
        <v>#N/A</v>
      </c>
      <c r="AB1273" s="20" t="e">
        <f>VLOOKUP(CONCATENATE($M1273,$N1273,$T1273),Oferta!$B$2:$Q$360,16,FALSE)</f>
        <v>#N/A</v>
      </c>
      <c r="AC1273" s="20" t="e">
        <f>VLOOKUP(CONCATENATE($M1273,$N1273,$T1273),Oferta!$B$2:$Q$360,15,FALSE)</f>
        <v>#N/A</v>
      </c>
      <c r="AI1273" s="5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12"/>
      <c r="AW1273" s="12"/>
    </row>
    <row r="1274" spans="1:49" ht="15" hidden="1" customHeight="1">
      <c r="A1274" s="12"/>
      <c r="B1274" s="12"/>
      <c r="C1274" s="12"/>
      <c r="D1274" s="12"/>
      <c r="E1274" s="12"/>
      <c r="F1274" s="12"/>
      <c r="G1274" s="12"/>
      <c r="H1274" s="12" t="e">
        <f t="shared" si="16"/>
        <v>#N/A</v>
      </c>
      <c r="I1274" s="12" t="e">
        <f>VLOOKUP(CONCATENATE(N1274,T1274),Simulador!$H$26:$H$33,1,FALSE)</f>
        <v>#N/A</v>
      </c>
      <c r="J1274" s="12" t="e">
        <f t="shared" si="17"/>
        <v>#N/A</v>
      </c>
      <c r="K1274" s="13" t="e">
        <f t="shared" si="18"/>
        <v>#N/A</v>
      </c>
      <c r="L1274" s="12" t="e">
        <f t="shared" si="19"/>
        <v>#N/A</v>
      </c>
      <c r="M1274" s="14" t="s">
        <v>25</v>
      </c>
      <c r="N1274" s="3" t="s">
        <v>138</v>
      </c>
      <c r="O1274" s="20" t="str">
        <f>VLOOKUP(CONCATENATE($M1274,$N1274),Curriculos!$A$2:$J$332,4,FALSE)</f>
        <v>LÍNGUA BRASILEIRA DE SINAIS - LIBRAS</v>
      </c>
      <c r="P1274" s="21" t="str">
        <f>VLOOKUP(CONCATENATE($M1274,$N1274),Curriculos!$A$2:$J$332,5,FALSE)</f>
        <v>OP</v>
      </c>
      <c r="Q1274" s="21" t="e">
        <f>VLOOKUP($N1274,Oferta!$D$2:$P$100,5,FALSE)</f>
        <v>#N/A</v>
      </c>
      <c r="R1274" s="21">
        <f>VLOOKUP(CONCATENATE($M1274,$N1274),Curriculos!$A$2:$J$332,8,FALSE)</f>
        <v>60</v>
      </c>
      <c r="S1274" s="5"/>
      <c r="T1274" s="22" t="s">
        <v>29</v>
      </c>
      <c r="U1274" s="21" t="str">
        <f>VLOOKUP(CONCATENATE($M1274,$N1274),Curriculos!$A$2:$J$332,10,FALSE)</f>
        <v>DLA</v>
      </c>
      <c r="V1274" s="20" t="e">
        <f>VLOOKUP(CONCATENATE($M1274,$N1274,$T1274),Oferta!$B$2:$R$360,17,FALSE)</f>
        <v>#N/A</v>
      </c>
      <c r="W1274" s="20" t="e">
        <f>VLOOKUP(CONCATENATE($M1274,$N1274,$T1274),Oferta!$B$2:$Q$360,12,FALSE)</f>
        <v>#N/A</v>
      </c>
      <c r="X1274" s="22">
        <v>1</v>
      </c>
      <c r="Y1274" s="23" t="e">
        <f>VLOOKUP(CONCATENATE($W1274,$X1274),Mtz_Horarios!$E$2:$H$92,2,FALSE)</f>
        <v>#N/A</v>
      </c>
      <c r="Z1274" s="23" t="e">
        <f>VLOOKUP(CONCATENATE($W1274,$X1274),Mtz_Horarios!$E$2:$H$92,3,FALSE)</f>
        <v>#N/A</v>
      </c>
      <c r="AA1274" s="24" t="e">
        <f>VLOOKUP(CONCATENATE($W1274,$X1274),Mtz_Horarios!$E$2:$H$92,4,FALSE)</f>
        <v>#N/A</v>
      </c>
      <c r="AB1274" s="20" t="e">
        <f>VLOOKUP(CONCATENATE($M1274,$N1274,$T1274),Oferta!$B$2:$Q$360,16,FALSE)</f>
        <v>#N/A</v>
      </c>
      <c r="AC1274" s="20" t="e">
        <f>VLOOKUP(CONCATENATE($M1274,$N1274,$T1274),Oferta!$B$2:$Q$360,15,FALSE)</f>
        <v>#N/A</v>
      </c>
      <c r="AI1274" s="5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12"/>
      <c r="AW1274" s="12"/>
    </row>
    <row r="1275" spans="1:49" ht="15" hidden="1" customHeight="1">
      <c r="A1275" s="12"/>
      <c r="B1275" s="12"/>
      <c r="C1275" s="12"/>
      <c r="D1275" s="12"/>
      <c r="E1275" s="12"/>
      <c r="F1275" s="12"/>
      <c r="G1275" s="12"/>
      <c r="H1275" s="12" t="e">
        <f t="shared" si="16"/>
        <v>#N/A</v>
      </c>
      <c r="I1275" s="12" t="e">
        <f>VLOOKUP(CONCATENATE(N1275,T1275),Simulador!$H$26:$H$33,1,FALSE)</f>
        <v>#N/A</v>
      </c>
      <c r="J1275" s="12" t="e">
        <f t="shared" si="17"/>
        <v>#N/A</v>
      </c>
      <c r="K1275" s="13" t="e">
        <f t="shared" si="18"/>
        <v>#N/A</v>
      </c>
      <c r="L1275" s="12" t="e">
        <f t="shared" si="19"/>
        <v>#N/A</v>
      </c>
      <c r="M1275" s="14" t="s">
        <v>25</v>
      </c>
      <c r="N1275" s="3" t="s">
        <v>138</v>
      </c>
      <c r="O1275" s="20" t="str">
        <f>VLOOKUP(CONCATENATE($M1275,$N1275),Curriculos!$A$2:$J$332,4,FALSE)</f>
        <v>LÍNGUA BRASILEIRA DE SINAIS - LIBRAS</v>
      </c>
      <c r="P1275" s="21" t="str">
        <f>VLOOKUP(CONCATENATE($M1275,$N1275),Curriculos!$A$2:$J$332,5,FALSE)</f>
        <v>OP</v>
      </c>
      <c r="Q1275" s="21" t="e">
        <f>VLOOKUP($N1275,Oferta!$D$2:$P$100,5,FALSE)</f>
        <v>#N/A</v>
      </c>
      <c r="R1275" s="21">
        <f>VLOOKUP(CONCATENATE($M1275,$N1275),Curriculos!$A$2:$J$332,8,FALSE)</f>
        <v>60</v>
      </c>
      <c r="S1275" s="5"/>
      <c r="T1275" s="22" t="s">
        <v>29</v>
      </c>
      <c r="U1275" s="21" t="str">
        <f>VLOOKUP(CONCATENATE($M1275,$N1275),Curriculos!$A$2:$J$332,10,FALSE)</f>
        <v>DLA</v>
      </c>
      <c r="V1275" s="20" t="e">
        <f>VLOOKUP(CONCATENATE($M1275,$N1275,$T1275),Oferta!$B$2:$R$360,17,FALSE)</f>
        <v>#N/A</v>
      </c>
      <c r="W1275" s="20" t="e">
        <f>VLOOKUP(CONCATENATE($M1275,$N1275,$T1275),Oferta!$B$2:$Q$360,12,FALSE)</f>
        <v>#N/A</v>
      </c>
      <c r="X1275" s="22">
        <v>2</v>
      </c>
      <c r="Y1275" s="23" t="e">
        <f>VLOOKUP(CONCATENATE($W1275,$X1275),Mtz_Horarios!$E$2:$H$92,2,FALSE)</f>
        <v>#N/A</v>
      </c>
      <c r="Z1275" s="23" t="e">
        <f>VLOOKUP(CONCATENATE($W1275,$X1275),Mtz_Horarios!$E$2:$H$92,3,FALSE)</f>
        <v>#N/A</v>
      </c>
      <c r="AA1275" s="24" t="e">
        <f>VLOOKUP(CONCATENATE($W1275,$X1275),Mtz_Horarios!$E$2:$H$92,4,FALSE)</f>
        <v>#N/A</v>
      </c>
      <c r="AB1275" s="20" t="e">
        <f>VLOOKUP(CONCATENATE($M1275,$N1275,$T1275),Oferta!$B$2:$Q$360,16,FALSE)</f>
        <v>#N/A</v>
      </c>
      <c r="AC1275" s="20" t="e">
        <f>VLOOKUP(CONCATENATE($M1275,$N1275,$T1275),Oferta!$B$2:$Q$360,15,FALSE)</f>
        <v>#N/A</v>
      </c>
      <c r="AI1275" s="5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12"/>
      <c r="AW1275" s="12"/>
    </row>
    <row r="1276" spans="1:49" ht="15" hidden="1" customHeight="1">
      <c r="A1276" s="12"/>
      <c r="B1276" s="12"/>
      <c r="C1276" s="12"/>
      <c r="D1276" s="12"/>
      <c r="E1276" s="12"/>
      <c r="F1276" s="12"/>
      <c r="G1276" s="12"/>
      <c r="H1276" s="12" t="e">
        <f t="shared" si="16"/>
        <v>#N/A</v>
      </c>
      <c r="I1276" s="12" t="e">
        <f>VLOOKUP(CONCATENATE(N1276,T1276),Simulador!$H$26:$H$33,1,FALSE)</f>
        <v>#N/A</v>
      </c>
      <c r="J1276" s="12" t="e">
        <f t="shared" si="17"/>
        <v>#N/A</v>
      </c>
      <c r="K1276" s="13" t="e">
        <f t="shared" si="18"/>
        <v>#N/A</v>
      </c>
      <c r="L1276" s="12" t="e">
        <f t="shared" si="19"/>
        <v>#N/A</v>
      </c>
      <c r="M1276" s="14" t="s">
        <v>25</v>
      </c>
      <c r="N1276" s="3" t="s">
        <v>138</v>
      </c>
      <c r="O1276" s="20" t="str">
        <f>VLOOKUP(CONCATENATE($M1276,$N1276),Curriculos!$A$2:$J$332,4,FALSE)</f>
        <v>LÍNGUA BRASILEIRA DE SINAIS - LIBRAS</v>
      </c>
      <c r="P1276" s="21" t="str">
        <f>VLOOKUP(CONCATENATE($M1276,$N1276),Curriculos!$A$2:$J$332,5,FALSE)</f>
        <v>OP</v>
      </c>
      <c r="Q1276" s="21" t="e">
        <f>VLOOKUP($N1276,Oferta!$D$2:$P$100,5,FALSE)</f>
        <v>#N/A</v>
      </c>
      <c r="R1276" s="21">
        <f>VLOOKUP(CONCATENATE($M1276,$N1276),Curriculos!$A$2:$J$332,8,FALSE)</f>
        <v>60</v>
      </c>
      <c r="S1276" s="5"/>
      <c r="T1276" s="22" t="s">
        <v>29</v>
      </c>
      <c r="U1276" s="21" t="str">
        <f>VLOOKUP(CONCATENATE($M1276,$N1276),Curriculos!$A$2:$J$332,10,FALSE)</f>
        <v>DLA</v>
      </c>
      <c r="V1276" s="20" t="e">
        <f>VLOOKUP(CONCATENATE($M1276,$N1276,$T1276),Oferta!$B$2:$R$360,17,FALSE)</f>
        <v>#N/A</v>
      </c>
      <c r="W1276" s="20" t="e">
        <f>VLOOKUP(CONCATENATE($M1276,$N1276,$T1276),Oferta!$B$2:$Q$360,12,FALSE)</f>
        <v>#N/A</v>
      </c>
      <c r="X1276" s="22">
        <v>3</v>
      </c>
      <c r="Y1276" s="23" t="e">
        <f>VLOOKUP(CONCATENATE($W1276,$X1276),Mtz_Horarios!$E$2:$H$92,2,FALSE)</f>
        <v>#N/A</v>
      </c>
      <c r="Z1276" s="23" t="e">
        <f>VLOOKUP(CONCATENATE($W1276,$X1276),Mtz_Horarios!$E$2:$H$92,3,FALSE)</f>
        <v>#N/A</v>
      </c>
      <c r="AA1276" s="24" t="e">
        <f>VLOOKUP(CONCATENATE($W1276,$X1276),Mtz_Horarios!$E$2:$H$92,4,FALSE)</f>
        <v>#N/A</v>
      </c>
      <c r="AB1276" s="20" t="e">
        <f>VLOOKUP(CONCATENATE($M1276,$N1276,$T1276),Oferta!$B$2:$Q$360,16,FALSE)</f>
        <v>#N/A</v>
      </c>
      <c r="AC1276" s="20" t="e">
        <f>VLOOKUP(CONCATENATE($M1276,$N1276,$T1276),Oferta!$B$2:$Q$360,15,FALSE)</f>
        <v>#N/A</v>
      </c>
      <c r="AI1276" s="5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12"/>
      <c r="AW1276" s="12"/>
    </row>
    <row r="1277" spans="1:49" ht="15" hidden="1" customHeight="1">
      <c r="A1277" s="12"/>
      <c r="B1277" s="12"/>
      <c r="C1277" s="12"/>
      <c r="D1277" s="12"/>
      <c r="E1277" s="12"/>
      <c r="F1277" s="12"/>
      <c r="G1277" s="12"/>
      <c r="H1277" s="12" t="e">
        <f t="shared" ref="H1277:H1531" si="20">IF(Y1277&gt;0,CONCATENATE(T1277,O1277)," ")</f>
        <v>#N/A</v>
      </c>
      <c r="I1277" s="12" t="e">
        <f>VLOOKUP(CONCATENATE(N1277,T1277),Simulador!$H$26:$H$33,1,FALSE)</f>
        <v>#N/A</v>
      </c>
      <c r="J1277" s="12" t="e">
        <f t="shared" ref="J1277:J1531" si="21">IF(I1277&lt;&gt;I1277,,CONCATENATE(Z1277,Y1277))</f>
        <v>#N/A</v>
      </c>
      <c r="K1277" s="13" t="e">
        <f t="shared" ref="K1277:K1531" si="22">CONCATENATE(Z1277,Y1277,AC1277)</f>
        <v>#N/A</v>
      </c>
      <c r="L1277" s="12" t="e">
        <f t="shared" ref="L1277:L1531" si="23">CONCATENATE(V1277,AA1277,Z1277,Y1277)</f>
        <v>#N/A</v>
      </c>
      <c r="M1277" s="14" t="s">
        <v>25</v>
      </c>
      <c r="N1277" s="3" t="s">
        <v>138</v>
      </c>
      <c r="O1277" s="20" t="str">
        <f>VLOOKUP(CONCATENATE($M1277,$N1277),Curriculos!$A$2:$J$332,4,FALSE)</f>
        <v>LÍNGUA BRASILEIRA DE SINAIS - LIBRAS</v>
      </c>
      <c r="P1277" s="21" t="str">
        <f>VLOOKUP(CONCATENATE($M1277,$N1277),Curriculos!$A$2:$J$332,5,FALSE)</f>
        <v>OP</v>
      </c>
      <c r="Q1277" s="21" t="e">
        <f>VLOOKUP($N1277,Oferta!$D$2:$P$100,5,FALSE)</f>
        <v>#N/A</v>
      </c>
      <c r="R1277" s="21">
        <f>VLOOKUP(CONCATENATE($M1277,$N1277),Curriculos!$A$2:$J$332,8,FALSE)</f>
        <v>60</v>
      </c>
      <c r="S1277" s="5"/>
      <c r="T1277" s="22" t="s">
        <v>29</v>
      </c>
      <c r="U1277" s="21" t="str">
        <f>VLOOKUP(CONCATENATE($M1277,$N1277),Curriculos!$A$2:$J$332,10,FALSE)</f>
        <v>DLA</v>
      </c>
      <c r="V1277" s="20" t="e">
        <f>VLOOKUP(CONCATENATE($M1277,$N1277,$T1277),Oferta!$B$2:$R$360,17,FALSE)</f>
        <v>#N/A</v>
      </c>
      <c r="W1277" s="20" t="e">
        <f>VLOOKUP(CONCATENATE($M1277,$N1277,$T1277),Oferta!$B$2:$Q$360,12,FALSE)</f>
        <v>#N/A</v>
      </c>
      <c r="X1277" s="22">
        <v>4</v>
      </c>
      <c r="Y1277" s="23" t="e">
        <f>VLOOKUP(CONCATENATE($W1277,$X1277),Mtz_Horarios!$E$2:$H$92,2,FALSE)</f>
        <v>#N/A</v>
      </c>
      <c r="Z1277" s="23" t="e">
        <f>VLOOKUP(CONCATENATE($W1277,$X1277),Mtz_Horarios!$E$2:$H$92,3,FALSE)</f>
        <v>#N/A</v>
      </c>
      <c r="AA1277" s="24" t="e">
        <f>VLOOKUP(CONCATENATE($W1277,$X1277),Mtz_Horarios!$E$2:$H$92,4,FALSE)</f>
        <v>#N/A</v>
      </c>
      <c r="AB1277" s="20" t="e">
        <f>VLOOKUP(CONCATENATE($M1277,$N1277,$T1277),Oferta!$B$2:$Q$360,16,FALSE)</f>
        <v>#N/A</v>
      </c>
      <c r="AC1277" s="20" t="e">
        <f>VLOOKUP(CONCATENATE($M1277,$N1277,$T1277),Oferta!$B$2:$Q$360,15,FALSE)</f>
        <v>#N/A</v>
      </c>
      <c r="AI1277" s="5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12"/>
      <c r="AW1277" s="12"/>
    </row>
    <row r="1278" spans="1:49" ht="15" hidden="1" customHeight="1">
      <c r="A1278" s="12"/>
      <c r="B1278" s="12"/>
      <c r="C1278" s="12"/>
      <c r="D1278" s="12"/>
      <c r="E1278" s="12"/>
      <c r="F1278" s="12"/>
      <c r="G1278" s="12"/>
      <c r="H1278" s="12" t="e">
        <f t="shared" si="20"/>
        <v>#N/A</v>
      </c>
      <c r="I1278" s="12" t="e">
        <f>VLOOKUP(CONCATENATE(N1278,T1278),Simulador!$H$26:$H$33,1,FALSE)</f>
        <v>#N/A</v>
      </c>
      <c r="J1278" s="12" t="e">
        <f t="shared" si="21"/>
        <v>#N/A</v>
      </c>
      <c r="K1278" s="13" t="e">
        <f t="shared" si="22"/>
        <v>#N/A</v>
      </c>
      <c r="L1278" s="12" t="e">
        <f t="shared" si="23"/>
        <v>#N/A</v>
      </c>
      <c r="M1278" s="14" t="s">
        <v>22</v>
      </c>
      <c r="N1278" s="3" t="s">
        <v>138</v>
      </c>
      <c r="O1278" s="20" t="str">
        <f>VLOOKUP(CONCATENATE($M1278,$N1278),Curriculos!$A$2:$J$332,4,FALSE)</f>
        <v>LÍNGUA BRASILEIRA DE SINAIS - LIBRAS</v>
      </c>
      <c r="P1278" s="21" t="str">
        <f>VLOOKUP(CONCATENATE($M1278,$N1278),Curriculos!$A$2:$J$332,5,FALSE)</f>
        <v>OP</v>
      </c>
      <c r="Q1278" s="21" t="e">
        <f>VLOOKUP($N1278,Oferta!$D$2:$P$100,5,FALSE)</f>
        <v>#N/A</v>
      </c>
      <c r="R1278" s="21">
        <f>VLOOKUP(CONCATENATE($M1278,$N1278),Curriculos!$A$2:$J$332,8,FALSE)</f>
        <v>60</v>
      </c>
      <c r="S1278" s="5"/>
      <c r="T1278" s="22" t="s">
        <v>24</v>
      </c>
      <c r="U1278" s="21" t="str">
        <f>VLOOKUP(CONCATENATE($M1278,$N1278),Curriculos!$A$2:$J$332,10,FALSE)</f>
        <v>DLA</v>
      </c>
      <c r="V1278" s="20" t="e">
        <f>VLOOKUP(CONCATENATE($M1278,$N1278,$T1278),Oferta!$B$2:$R$360,17,FALSE)</f>
        <v>#N/A</v>
      </c>
      <c r="W1278" s="20" t="e">
        <f>VLOOKUP(CONCATENATE($M1278,$N1278,$T1278),Oferta!$B$2:$Q$360,12,FALSE)</f>
        <v>#N/A</v>
      </c>
      <c r="X1278" s="22">
        <v>1</v>
      </c>
      <c r="Y1278" s="23" t="e">
        <f>VLOOKUP(CONCATENATE($W1278,$X1278),Mtz_Horarios!$E$2:$H$92,2,FALSE)</f>
        <v>#N/A</v>
      </c>
      <c r="Z1278" s="23" t="e">
        <f>VLOOKUP(CONCATENATE($W1278,$X1278),Mtz_Horarios!$E$2:$H$92,3,FALSE)</f>
        <v>#N/A</v>
      </c>
      <c r="AA1278" s="24" t="e">
        <f>VLOOKUP(CONCATENATE($W1278,$X1278),Mtz_Horarios!$E$2:$H$92,4,FALSE)</f>
        <v>#N/A</v>
      </c>
      <c r="AB1278" s="20" t="e">
        <f>VLOOKUP(CONCATENATE($M1278,$N1278,$T1278),Oferta!$B$2:$Q$360,16,FALSE)</f>
        <v>#N/A</v>
      </c>
      <c r="AC1278" s="20" t="e">
        <f>VLOOKUP(CONCATENATE($M1278,$N1278,$T1278),Oferta!$B$2:$Q$360,15,FALSE)</f>
        <v>#N/A</v>
      </c>
      <c r="AI1278" s="5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12"/>
      <c r="AW1278" s="12"/>
    </row>
    <row r="1279" spans="1:49" ht="15" hidden="1" customHeight="1">
      <c r="A1279" s="12"/>
      <c r="B1279" s="12"/>
      <c r="C1279" s="12"/>
      <c r="D1279" s="12"/>
      <c r="E1279" s="12"/>
      <c r="F1279" s="12"/>
      <c r="G1279" s="12"/>
      <c r="H1279" s="12" t="e">
        <f t="shared" si="20"/>
        <v>#N/A</v>
      </c>
      <c r="I1279" s="12" t="e">
        <f>VLOOKUP(CONCATENATE(N1279,T1279),Simulador!$H$26:$H$33,1,FALSE)</f>
        <v>#N/A</v>
      </c>
      <c r="J1279" s="12" t="e">
        <f t="shared" si="21"/>
        <v>#N/A</v>
      </c>
      <c r="K1279" s="13" t="e">
        <f t="shared" si="22"/>
        <v>#N/A</v>
      </c>
      <c r="L1279" s="12" t="e">
        <f t="shared" si="23"/>
        <v>#N/A</v>
      </c>
      <c r="M1279" s="14" t="s">
        <v>22</v>
      </c>
      <c r="N1279" s="3" t="s">
        <v>138</v>
      </c>
      <c r="O1279" s="20" t="str">
        <f>VLOOKUP(CONCATENATE($M1279,$N1279),Curriculos!$A$2:$J$332,4,FALSE)</f>
        <v>LÍNGUA BRASILEIRA DE SINAIS - LIBRAS</v>
      </c>
      <c r="P1279" s="21" t="str">
        <f>VLOOKUP(CONCATENATE($M1279,$N1279),Curriculos!$A$2:$J$332,5,FALSE)</f>
        <v>OP</v>
      </c>
      <c r="Q1279" s="21" t="e">
        <f>VLOOKUP($N1279,Oferta!$D$2:$P$100,5,FALSE)</f>
        <v>#N/A</v>
      </c>
      <c r="R1279" s="21">
        <f>VLOOKUP(CONCATENATE($M1279,$N1279),Curriculos!$A$2:$J$332,8,FALSE)</f>
        <v>60</v>
      </c>
      <c r="S1279" s="5"/>
      <c r="T1279" s="22" t="s">
        <v>24</v>
      </c>
      <c r="U1279" s="21" t="str">
        <f>VLOOKUP(CONCATENATE($M1279,$N1279),Curriculos!$A$2:$J$332,10,FALSE)</f>
        <v>DLA</v>
      </c>
      <c r="V1279" s="20" t="e">
        <f>VLOOKUP(CONCATENATE($M1279,$N1279,$T1279),Oferta!$B$2:$R$360,17,FALSE)</f>
        <v>#N/A</v>
      </c>
      <c r="W1279" s="20" t="e">
        <f>VLOOKUP(CONCATENATE($M1279,$N1279,$T1279),Oferta!$B$2:$Q$360,12,FALSE)</f>
        <v>#N/A</v>
      </c>
      <c r="X1279" s="22">
        <v>2</v>
      </c>
      <c r="Y1279" s="23" t="e">
        <f>VLOOKUP(CONCATENATE($W1279,$X1279),Mtz_Horarios!$E$2:$H$92,2,FALSE)</f>
        <v>#N/A</v>
      </c>
      <c r="Z1279" s="23" t="e">
        <f>VLOOKUP(CONCATENATE($W1279,$X1279),Mtz_Horarios!$E$2:$H$92,3,FALSE)</f>
        <v>#N/A</v>
      </c>
      <c r="AA1279" s="24" t="e">
        <f>VLOOKUP(CONCATENATE($W1279,$X1279),Mtz_Horarios!$E$2:$H$92,4,FALSE)</f>
        <v>#N/A</v>
      </c>
      <c r="AB1279" s="20" t="e">
        <f>VLOOKUP(CONCATENATE($M1279,$N1279,$T1279),Oferta!$B$2:$Q$360,16,FALSE)</f>
        <v>#N/A</v>
      </c>
      <c r="AC1279" s="20" t="e">
        <f>VLOOKUP(CONCATENATE($M1279,$N1279,$T1279),Oferta!$B$2:$Q$360,15,FALSE)</f>
        <v>#N/A</v>
      </c>
      <c r="AI1279" s="5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12"/>
      <c r="AW1279" s="12"/>
    </row>
    <row r="1280" spans="1:49" ht="15" hidden="1" customHeight="1">
      <c r="A1280" s="12"/>
      <c r="B1280" s="12"/>
      <c r="C1280" s="12"/>
      <c r="D1280" s="12"/>
      <c r="E1280" s="12"/>
      <c r="F1280" s="12"/>
      <c r="G1280" s="12"/>
      <c r="H1280" s="12" t="e">
        <f t="shared" si="20"/>
        <v>#N/A</v>
      </c>
      <c r="I1280" s="12" t="e">
        <f>VLOOKUP(CONCATENATE(N1280,T1280),Simulador!$H$26:$H$33,1,FALSE)</f>
        <v>#N/A</v>
      </c>
      <c r="J1280" s="12" t="e">
        <f t="shared" si="21"/>
        <v>#N/A</v>
      </c>
      <c r="K1280" s="13" t="e">
        <f t="shared" si="22"/>
        <v>#N/A</v>
      </c>
      <c r="L1280" s="12" t="e">
        <f t="shared" si="23"/>
        <v>#N/A</v>
      </c>
      <c r="M1280" s="14" t="s">
        <v>22</v>
      </c>
      <c r="N1280" s="3" t="s">
        <v>138</v>
      </c>
      <c r="O1280" s="20" t="str">
        <f>VLOOKUP(CONCATENATE($M1280,$N1280),Curriculos!$A$2:$J$332,4,FALSE)</f>
        <v>LÍNGUA BRASILEIRA DE SINAIS - LIBRAS</v>
      </c>
      <c r="P1280" s="21" t="str">
        <f>VLOOKUP(CONCATENATE($M1280,$N1280),Curriculos!$A$2:$J$332,5,FALSE)</f>
        <v>OP</v>
      </c>
      <c r="Q1280" s="21" t="e">
        <f>VLOOKUP($N1280,Oferta!$D$2:$P$100,5,FALSE)</f>
        <v>#N/A</v>
      </c>
      <c r="R1280" s="21">
        <f>VLOOKUP(CONCATENATE($M1280,$N1280),Curriculos!$A$2:$J$332,8,FALSE)</f>
        <v>60</v>
      </c>
      <c r="S1280" s="5"/>
      <c r="T1280" s="22" t="s">
        <v>24</v>
      </c>
      <c r="U1280" s="21" t="str">
        <f>VLOOKUP(CONCATENATE($M1280,$N1280),Curriculos!$A$2:$J$332,10,FALSE)</f>
        <v>DLA</v>
      </c>
      <c r="V1280" s="20" t="e">
        <f>VLOOKUP(CONCATENATE($M1280,$N1280,$T1280),Oferta!$B$2:$R$360,17,FALSE)</f>
        <v>#N/A</v>
      </c>
      <c r="W1280" s="20" t="e">
        <f>VLOOKUP(CONCATENATE($M1280,$N1280,$T1280),Oferta!$B$2:$Q$360,12,FALSE)</f>
        <v>#N/A</v>
      </c>
      <c r="X1280" s="22">
        <v>3</v>
      </c>
      <c r="Y1280" s="23" t="e">
        <f>VLOOKUP(CONCATENATE($W1280,$X1280),Mtz_Horarios!$E$2:$H$92,2,FALSE)</f>
        <v>#N/A</v>
      </c>
      <c r="Z1280" s="23" t="e">
        <f>VLOOKUP(CONCATENATE($W1280,$X1280),Mtz_Horarios!$E$2:$H$92,3,FALSE)</f>
        <v>#N/A</v>
      </c>
      <c r="AA1280" s="24" t="e">
        <f>VLOOKUP(CONCATENATE($W1280,$X1280),Mtz_Horarios!$E$2:$H$92,4,FALSE)</f>
        <v>#N/A</v>
      </c>
      <c r="AB1280" s="20" t="e">
        <f>VLOOKUP(CONCATENATE($M1280,$N1280,$T1280),Oferta!$B$2:$Q$360,16,FALSE)</f>
        <v>#N/A</v>
      </c>
      <c r="AC1280" s="20" t="e">
        <f>VLOOKUP(CONCATENATE($M1280,$N1280,$T1280),Oferta!$B$2:$Q$360,15,FALSE)</f>
        <v>#N/A</v>
      </c>
      <c r="AI1280" s="5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12"/>
      <c r="AW1280" s="12"/>
    </row>
    <row r="1281" spans="1:49" ht="15" hidden="1" customHeight="1">
      <c r="A1281" s="12"/>
      <c r="B1281" s="12"/>
      <c r="C1281" s="12"/>
      <c r="D1281" s="12"/>
      <c r="E1281" s="12"/>
      <c r="F1281" s="12"/>
      <c r="G1281" s="12"/>
      <c r="H1281" s="12" t="e">
        <f t="shared" si="20"/>
        <v>#N/A</v>
      </c>
      <c r="I1281" s="12" t="e">
        <f>VLOOKUP(CONCATENATE(N1281,T1281),Simulador!$H$26:$H$33,1,FALSE)</f>
        <v>#N/A</v>
      </c>
      <c r="J1281" s="12" t="e">
        <f t="shared" si="21"/>
        <v>#N/A</v>
      </c>
      <c r="K1281" s="13" t="e">
        <f t="shared" si="22"/>
        <v>#N/A</v>
      </c>
      <c r="L1281" s="12" t="e">
        <f t="shared" si="23"/>
        <v>#N/A</v>
      </c>
      <c r="M1281" s="14" t="s">
        <v>22</v>
      </c>
      <c r="N1281" s="3" t="s">
        <v>138</v>
      </c>
      <c r="O1281" s="20" t="str">
        <f>VLOOKUP(CONCATENATE($M1281,$N1281),Curriculos!$A$2:$J$332,4,FALSE)</f>
        <v>LÍNGUA BRASILEIRA DE SINAIS - LIBRAS</v>
      </c>
      <c r="P1281" s="21" t="str">
        <f>VLOOKUP(CONCATENATE($M1281,$N1281),Curriculos!$A$2:$J$332,5,FALSE)</f>
        <v>OP</v>
      </c>
      <c r="Q1281" s="21" t="e">
        <f>VLOOKUP($N1281,Oferta!$D$2:$P$100,5,FALSE)</f>
        <v>#N/A</v>
      </c>
      <c r="R1281" s="21">
        <f>VLOOKUP(CONCATENATE($M1281,$N1281),Curriculos!$A$2:$J$332,8,FALSE)</f>
        <v>60</v>
      </c>
      <c r="S1281" s="5"/>
      <c r="T1281" s="22" t="s">
        <v>24</v>
      </c>
      <c r="U1281" s="21" t="str">
        <f>VLOOKUP(CONCATENATE($M1281,$N1281),Curriculos!$A$2:$J$332,10,FALSE)</f>
        <v>DLA</v>
      </c>
      <c r="V1281" s="20" t="e">
        <f>VLOOKUP(CONCATENATE($M1281,$N1281,$T1281),Oferta!$B$2:$R$360,17,FALSE)</f>
        <v>#N/A</v>
      </c>
      <c r="W1281" s="20" t="e">
        <f>VLOOKUP(CONCATENATE($M1281,$N1281,$T1281),Oferta!$B$2:$Q$360,12,FALSE)</f>
        <v>#N/A</v>
      </c>
      <c r="X1281" s="22">
        <v>4</v>
      </c>
      <c r="Y1281" s="23" t="e">
        <f>VLOOKUP(CONCATENATE($W1281,$X1281),Mtz_Horarios!$E$2:$H$92,2,FALSE)</f>
        <v>#N/A</v>
      </c>
      <c r="Z1281" s="23" t="e">
        <f>VLOOKUP(CONCATENATE($W1281,$X1281),Mtz_Horarios!$E$2:$H$92,3,FALSE)</f>
        <v>#N/A</v>
      </c>
      <c r="AA1281" s="24" t="e">
        <f>VLOOKUP(CONCATENATE($W1281,$X1281),Mtz_Horarios!$E$2:$H$92,4,FALSE)</f>
        <v>#N/A</v>
      </c>
      <c r="AB1281" s="20" t="e">
        <f>VLOOKUP(CONCATENATE($M1281,$N1281,$T1281),Oferta!$B$2:$Q$360,16,FALSE)</f>
        <v>#N/A</v>
      </c>
      <c r="AC1281" s="20" t="e">
        <f>VLOOKUP(CONCATENATE($M1281,$N1281,$T1281),Oferta!$B$2:$Q$360,15,FALSE)</f>
        <v>#N/A</v>
      </c>
      <c r="AI1281" s="5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12"/>
      <c r="AW1281" s="12"/>
    </row>
    <row r="1282" spans="1:49" ht="15" hidden="1" customHeight="1">
      <c r="A1282" s="12"/>
      <c r="B1282" s="12"/>
      <c r="C1282" s="12"/>
      <c r="D1282" s="12"/>
      <c r="E1282" s="12"/>
      <c r="F1282" s="12"/>
      <c r="G1282" s="12"/>
      <c r="H1282" s="12" t="e">
        <f t="shared" si="20"/>
        <v>#N/A</v>
      </c>
      <c r="I1282" s="12" t="e">
        <f>VLOOKUP(CONCATENATE(N1282,T1282),Simulador!$H$26:$H$33,1,FALSE)</f>
        <v>#N/A</v>
      </c>
      <c r="J1282" s="12" t="e">
        <f t="shared" si="21"/>
        <v>#N/A</v>
      </c>
      <c r="K1282" s="13" t="e">
        <f t="shared" si="22"/>
        <v>#N/A</v>
      </c>
      <c r="L1282" s="12" t="e">
        <f t="shared" si="23"/>
        <v>#N/A</v>
      </c>
      <c r="M1282" s="14" t="s">
        <v>31</v>
      </c>
      <c r="N1282" s="3" t="s">
        <v>139</v>
      </c>
      <c r="O1282" s="20" t="str">
        <f>VLOOKUP(CONCATENATE($M1282,$N1282),Curriculos!$A$2:$J$332,4,FALSE)</f>
        <v>LÍNGUA PORTUGUESA</v>
      </c>
      <c r="P1282" s="21" t="str">
        <f>VLOOKUP(CONCATENATE($M1282,$N1282),Curriculos!$A$2:$J$332,5,FALSE)</f>
        <v>OP</v>
      </c>
      <c r="Q1282" s="21" t="e">
        <f>VLOOKUP($N1282,Oferta!$D$2:$P$100,5,FALSE)</f>
        <v>#N/A</v>
      </c>
      <c r="R1282" s="21">
        <f>VLOOKUP(CONCATENATE($M1282,$N1282),Curriculos!$A$2:$J$332,8,FALSE)</f>
        <v>60</v>
      </c>
      <c r="S1282" s="5"/>
      <c r="T1282" s="22" t="s">
        <v>24</v>
      </c>
      <c r="U1282" s="21" t="str">
        <f>VLOOKUP(CONCATENATE($M1282,$N1282),Curriculos!$A$2:$J$332,10,FALSE)</f>
        <v>DLA</v>
      </c>
      <c r="V1282" s="20" t="e">
        <f>VLOOKUP(CONCATENATE($M1282,$N1282,$T1282),Oferta!$B$2:$R$360,17,FALSE)</f>
        <v>#N/A</v>
      </c>
      <c r="W1282" s="20" t="e">
        <f>VLOOKUP(CONCATENATE($M1282,$N1282,$T1282),Oferta!$B$2:$Q$360,12,FALSE)</f>
        <v>#N/A</v>
      </c>
      <c r="X1282" s="22">
        <v>1</v>
      </c>
      <c r="Y1282" s="23" t="e">
        <f>VLOOKUP(CONCATENATE($W1282,$X1282),Mtz_Horarios!$E$2:$H$92,2,FALSE)</f>
        <v>#N/A</v>
      </c>
      <c r="Z1282" s="23" t="e">
        <f>VLOOKUP(CONCATENATE($W1282,$X1282),Mtz_Horarios!$E$2:$H$92,3,FALSE)</f>
        <v>#N/A</v>
      </c>
      <c r="AA1282" s="24" t="e">
        <f>VLOOKUP(CONCATENATE($W1282,$X1282),Mtz_Horarios!$E$2:$H$92,4,FALSE)</f>
        <v>#N/A</v>
      </c>
      <c r="AB1282" s="20" t="e">
        <f>VLOOKUP(CONCATENATE($M1282,$N1282,$T1282),Oferta!$B$2:$Q$360,16,FALSE)</f>
        <v>#N/A</v>
      </c>
      <c r="AC1282" s="20" t="e">
        <f>VLOOKUP(CONCATENATE($M1282,$N1282,$T1282),Oferta!$B$2:$Q$360,15,FALSE)</f>
        <v>#N/A</v>
      </c>
      <c r="AI1282" s="5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12"/>
      <c r="AW1282" s="12"/>
    </row>
    <row r="1283" spans="1:49" ht="15" hidden="1" customHeight="1">
      <c r="A1283" s="12"/>
      <c r="B1283" s="12"/>
      <c r="C1283" s="12"/>
      <c r="D1283" s="12"/>
      <c r="E1283" s="12"/>
      <c r="F1283" s="12"/>
      <c r="G1283" s="12"/>
      <c r="H1283" s="12" t="e">
        <f t="shared" si="20"/>
        <v>#N/A</v>
      </c>
      <c r="I1283" s="12" t="e">
        <f>VLOOKUP(CONCATENATE(N1283,T1283),Simulador!$H$26:$H$33,1,FALSE)</f>
        <v>#N/A</v>
      </c>
      <c r="J1283" s="12" t="e">
        <f t="shared" si="21"/>
        <v>#N/A</v>
      </c>
      <c r="K1283" s="13" t="e">
        <f t="shared" si="22"/>
        <v>#N/A</v>
      </c>
      <c r="L1283" s="12" t="e">
        <f t="shared" si="23"/>
        <v>#N/A</v>
      </c>
      <c r="M1283" s="14" t="s">
        <v>31</v>
      </c>
      <c r="N1283" s="3" t="s">
        <v>139</v>
      </c>
      <c r="O1283" s="20" t="str">
        <f>VLOOKUP(CONCATENATE($M1283,$N1283),Curriculos!$A$2:$J$332,4,FALSE)</f>
        <v>LÍNGUA PORTUGUESA</v>
      </c>
      <c r="P1283" s="21" t="str">
        <f>VLOOKUP(CONCATENATE($M1283,$N1283),Curriculos!$A$2:$J$332,5,FALSE)</f>
        <v>OP</v>
      </c>
      <c r="Q1283" s="21" t="e">
        <f>VLOOKUP($N1283,Oferta!$D$2:$P$100,5,FALSE)</f>
        <v>#N/A</v>
      </c>
      <c r="R1283" s="21">
        <f>VLOOKUP(CONCATENATE($M1283,$N1283),Curriculos!$A$2:$J$332,8,FALSE)</f>
        <v>60</v>
      </c>
      <c r="S1283" s="5"/>
      <c r="T1283" s="22" t="s">
        <v>24</v>
      </c>
      <c r="U1283" s="21" t="str">
        <f>VLOOKUP(CONCATENATE($M1283,$N1283),Curriculos!$A$2:$J$332,10,FALSE)</f>
        <v>DLA</v>
      </c>
      <c r="V1283" s="20" t="e">
        <f>VLOOKUP(CONCATENATE($M1283,$N1283,$T1283),Oferta!$B$2:$R$360,17,FALSE)</f>
        <v>#N/A</v>
      </c>
      <c r="W1283" s="20" t="e">
        <f>VLOOKUP(CONCATENATE($M1283,$N1283,$T1283),Oferta!$B$2:$Q$360,12,FALSE)</f>
        <v>#N/A</v>
      </c>
      <c r="X1283" s="22">
        <v>2</v>
      </c>
      <c r="Y1283" s="23" t="e">
        <f>VLOOKUP(CONCATENATE($W1283,$X1283),Mtz_Horarios!$E$2:$H$92,2,FALSE)</f>
        <v>#N/A</v>
      </c>
      <c r="Z1283" s="23" t="e">
        <f>VLOOKUP(CONCATENATE($W1283,$X1283),Mtz_Horarios!$E$2:$H$92,3,FALSE)</f>
        <v>#N/A</v>
      </c>
      <c r="AA1283" s="24" t="e">
        <f>VLOOKUP(CONCATENATE($W1283,$X1283),Mtz_Horarios!$E$2:$H$92,4,FALSE)</f>
        <v>#N/A</v>
      </c>
      <c r="AB1283" s="20" t="e">
        <f>VLOOKUP(CONCATENATE($M1283,$N1283,$T1283),Oferta!$B$2:$Q$360,16,FALSE)</f>
        <v>#N/A</v>
      </c>
      <c r="AC1283" s="20" t="e">
        <f>VLOOKUP(CONCATENATE($M1283,$N1283,$T1283),Oferta!$B$2:$Q$360,15,FALSE)</f>
        <v>#N/A</v>
      </c>
      <c r="AI1283" s="5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12"/>
      <c r="AW1283" s="12"/>
    </row>
    <row r="1284" spans="1:49" ht="15" hidden="1" customHeight="1">
      <c r="A1284" s="12"/>
      <c r="B1284" s="12"/>
      <c r="C1284" s="12"/>
      <c r="D1284" s="12"/>
      <c r="E1284" s="12"/>
      <c r="F1284" s="12"/>
      <c r="G1284" s="12"/>
      <c r="H1284" s="12" t="e">
        <f t="shared" si="20"/>
        <v>#N/A</v>
      </c>
      <c r="I1284" s="12" t="e">
        <f>VLOOKUP(CONCATENATE(N1284,T1284),Simulador!$H$26:$H$33,1,FALSE)</f>
        <v>#N/A</v>
      </c>
      <c r="J1284" s="12" t="e">
        <f t="shared" si="21"/>
        <v>#N/A</v>
      </c>
      <c r="K1284" s="13" t="e">
        <f t="shared" si="22"/>
        <v>#N/A</v>
      </c>
      <c r="L1284" s="12" t="e">
        <f t="shared" si="23"/>
        <v>#N/A</v>
      </c>
      <c r="M1284" s="14" t="s">
        <v>31</v>
      </c>
      <c r="N1284" s="3" t="s">
        <v>139</v>
      </c>
      <c r="O1284" s="20" t="str">
        <f>VLOOKUP(CONCATENATE($M1284,$N1284),Curriculos!$A$2:$J$332,4,FALSE)</f>
        <v>LÍNGUA PORTUGUESA</v>
      </c>
      <c r="P1284" s="21" t="str">
        <f>VLOOKUP(CONCATENATE($M1284,$N1284),Curriculos!$A$2:$J$332,5,FALSE)</f>
        <v>OP</v>
      </c>
      <c r="Q1284" s="21" t="e">
        <f>VLOOKUP($N1284,Oferta!$D$2:$P$100,5,FALSE)</f>
        <v>#N/A</v>
      </c>
      <c r="R1284" s="21">
        <f>VLOOKUP(CONCATENATE($M1284,$N1284),Curriculos!$A$2:$J$332,8,FALSE)</f>
        <v>60</v>
      </c>
      <c r="S1284" s="5"/>
      <c r="T1284" s="22" t="s">
        <v>24</v>
      </c>
      <c r="U1284" s="21" t="str">
        <f>VLOOKUP(CONCATENATE($M1284,$N1284),Curriculos!$A$2:$J$332,10,FALSE)</f>
        <v>DLA</v>
      </c>
      <c r="V1284" s="20" t="e">
        <f>VLOOKUP(CONCATENATE($M1284,$N1284,$T1284),Oferta!$B$2:$R$360,17,FALSE)</f>
        <v>#N/A</v>
      </c>
      <c r="W1284" s="20" t="e">
        <f>VLOOKUP(CONCATENATE($M1284,$N1284,$T1284),Oferta!$B$2:$Q$360,12,FALSE)</f>
        <v>#N/A</v>
      </c>
      <c r="X1284" s="22">
        <v>3</v>
      </c>
      <c r="Y1284" s="23" t="e">
        <f>VLOOKUP(CONCATENATE($W1284,$X1284),Mtz_Horarios!$E$2:$H$92,2,FALSE)</f>
        <v>#N/A</v>
      </c>
      <c r="Z1284" s="23" t="e">
        <f>VLOOKUP(CONCATENATE($W1284,$X1284),Mtz_Horarios!$E$2:$H$92,3,FALSE)</f>
        <v>#N/A</v>
      </c>
      <c r="AA1284" s="24" t="e">
        <f>VLOOKUP(CONCATENATE($W1284,$X1284),Mtz_Horarios!$E$2:$H$92,4,FALSE)</f>
        <v>#N/A</v>
      </c>
      <c r="AB1284" s="20" t="e">
        <f>VLOOKUP(CONCATENATE($M1284,$N1284,$T1284),Oferta!$B$2:$Q$360,16,FALSE)</f>
        <v>#N/A</v>
      </c>
      <c r="AC1284" s="20" t="e">
        <f>VLOOKUP(CONCATENATE($M1284,$N1284,$T1284),Oferta!$B$2:$Q$360,15,FALSE)</f>
        <v>#N/A</v>
      </c>
      <c r="AI1284" s="5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12"/>
      <c r="AW1284" s="12"/>
    </row>
    <row r="1285" spans="1:49" ht="15" hidden="1" customHeight="1">
      <c r="A1285" s="12"/>
      <c r="B1285" s="12"/>
      <c r="C1285" s="12"/>
      <c r="D1285" s="12"/>
      <c r="E1285" s="12"/>
      <c r="F1285" s="12"/>
      <c r="G1285" s="12"/>
      <c r="H1285" s="12" t="e">
        <f t="shared" si="20"/>
        <v>#N/A</v>
      </c>
      <c r="I1285" s="12" t="e">
        <f>VLOOKUP(CONCATENATE(N1285,T1285),Simulador!$H$26:$H$33,1,FALSE)</f>
        <v>#N/A</v>
      </c>
      <c r="J1285" s="12" t="e">
        <f t="shared" si="21"/>
        <v>#N/A</v>
      </c>
      <c r="K1285" s="13" t="e">
        <f t="shared" si="22"/>
        <v>#N/A</v>
      </c>
      <c r="L1285" s="12" t="e">
        <f t="shared" si="23"/>
        <v>#N/A</v>
      </c>
      <c r="M1285" s="14" t="s">
        <v>31</v>
      </c>
      <c r="N1285" s="3" t="s">
        <v>139</v>
      </c>
      <c r="O1285" s="20" t="str">
        <f>VLOOKUP(CONCATENATE($M1285,$N1285),Curriculos!$A$2:$J$332,4,FALSE)</f>
        <v>LÍNGUA PORTUGUESA</v>
      </c>
      <c r="P1285" s="21" t="str">
        <f>VLOOKUP(CONCATENATE($M1285,$N1285),Curriculos!$A$2:$J$332,5,FALSE)</f>
        <v>OP</v>
      </c>
      <c r="Q1285" s="21" t="e">
        <f>VLOOKUP($N1285,Oferta!$D$2:$P$100,5,FALSE)</f>
        <v>#N/A</v>
      </c>
      <c r="R1285" s="21">
        <f>VLOOKUP(CONCATENATE($M1285,$N1285),Curriculos!$A$2:$J$332,8,FALSE)</f>
        <v>60</v>
      </c>
      <c r="S1285" s="5"/>
      <c r="T1285" s="22" t="s">
        <v>24</v>
      </c>
      <c r="U1285" s="21" t="str">
        <f>VLOOKUP(CONCATENATE($M1285,$N1285),Curriculos!$A$2:$J$332,10,FALSE)</f>
        <v>DLA</v>
      </c>
      <c r="V1285" s="20" t="e">
        <f>VLOOKUP(CONCATENATE($M1285,$N1285,$T1285),Oferta!$B$2:$R$360,17,FALSE)</f>
        <v>#N/A</v>
      </c>
      <c r="W1285" s="20" t="e">
        <f>VLOOKUP(CONCATENATE($M1285,$N1285,$T1285),Oferta!$B$2:$Q$360,12,FALSE)</f>
        <v>#N/A</v>
      </c>
      <c r="X1285" s="22">
        <v>4</v>
      </c>
      <c r="Y1285" s="23" t="e">
        <f>VLOOKUP(CONCATENATE($W1285,$X1285),Mtz_Horarios!$E$2:$H$92,2,FALSE)</f>
        <v>#N/A</v>
      </c>
      <c r="Z1285" s="23" t="e">
        <f>VLOOKUP(CONCATENATE($W1285,$X1285),Mtz_Horarios!$E$2:$H$92,3,FALSE)</f>
        <v>#N/A</v>
      </c>
      <c r="AA1285" s="24" t="e">
        <f>VLOOKUP(CONCATENATE($W1285,$X1285),Mtz_Horarios!$E$2:$H$92,4,FALSE)</f>
        <v>#N/A</v>
      </c>
      <c r="AB1285" s="20" t="e">
        <f>VLOOKUP(CONCATENATE($M1285,$N1285,$T1285),Oferta!$B$2:$Q$360,16,FALSE)</f>
        <v>#N/A</v>
      </c>
      <c r="AC1285" s="20" t="e">
        <f>VLOOKUP(CONCATENATE($M1285,$N1285,$T1285),Oferta!$B$2:$Q$360,15,FALSE)</f>
        <v>#N/A</v>
      </c>
      <c r="AI1285" s="5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12"/>
      <c r="AW1285" s="12"/>
    </row>
    <row r="1286" spans="1:49" ht="15" hidden="1" customHeight="1">
      <c r="A1286" s="12"/>
      <c r="B1286" s="12"/>
      <c r="C1286" s="12"/>
      <c r="D1286" s="12"/>
      <c r="E1286" s="12"/>
      <c r="F1286" s="12"/>
      <c r="G1286" s="12"/>
      <c r="H1286" s="12" t="e">
        <f t="shared" si="20"/>
        <v>#N/A</v>
      </c>
      <c r="I1286" s="12" t="e">
        <f>VLOOKUP(CONCATENATE(N1286,T1286),Simulador!$H$26:$H$33,1,FALSE)</f>
        <v>#N/A</v>
      </c>
      <c r="J1286" s="12" t="e">
        <f t="shared" si="21"/>
        <v>#N/A</v>
      </c>
      <c r="K1286" s="13" t="e">
        <f t="shared" si="22"/>
        <v>#N/A</v>
      </c>
      <c r="L1286" s="12" t="e">
        <f t="shared" si="23"/>
        <v>#N/A</v>
      </c>
      <c r="M1286" s="14" t="s">
        <v>31</v>
      </c>
      <c r="N1286" s="3" t="s">
        <v>139</v>
      </c>
      <c r="O1286" s="20" t="str">
        <f>VLOOKUP(CONCATENATE($M1286,$N1286),Curriculos!$A$2:$J$332,4,FALSE)</f>
        <v>LÍNGUA PORTUGUESA</v>
      </c>
      <c r="P1286" s="21" t="str">
        <f>VLOOKUP(CONCATENATE($M1286,$N1286),Curriculos!$A$2:$J$332,5,FALSE)</f>
        <v>OP</v>
      </c>
      <c r="Q1286" s="21" t="e">
        <f>VLOOKUP($N1286,Oferta!$D$2:$P$100,5,FALSE)</f>
        <v>#N/A</v>
      </c>
      <c r="R1286" s="21">
        <f>VLOOKUP(CONCATENATE($M1286,$N1286),Curriculos!$A$2:$J$332,8,FALSE)</f>
        <v>60</v>
      </c>
      <c r="S1286" s="5"/>
      <c r="T1286" s="22" t="s">
        <v>29</v>
      </c>
      <c r="U1286" s="21" t="str">
        <f>VLOOKUP(CONCATENATE($M1286,$N1286),Curriculos!$A$2:$J$332,10,FALSE)</f>
        <v>DLA</v>
      </c>
      <c r="V1286" s="20" t="e">
        <f>VLOOKUP(CONCATENATE($M1286,$N1286,$T1286),Oferta!$B$2:$R$360,17,FALSE)</f>
        <v>#N/A</v>
      </c>
      <c r="W1286" s="20" t="e">
        <f>VLOOKUP(CONCATENATE($M1286,$N1286,$T1286),Oferta!$B$2:$Q$360,12,FALSE)</f>
        <v>#N/A</v>
      </c>
      <c r="X1286" s="22">
        <v>1</v>
      </c>
      <c r="Y1286" s="23" t="e">
        <f>VLOOKUP(CONCATENATE($W1286,$X1286),Mtz_Horarios!$E$2:$H$92,2,FALSE)</f>
        <v>#N/A</v>
      </c>
      <c r="Z1286" s="23" t="e">
        <f>VLOOKUP(CONCATENATE($W1286,$X1286),Mtz_Horarios!$E$2:$H$92,3,FALSE)</f>
        <v>#N/A</v>
      </c>
      <c r="AA1286" s="24" t="e">
        <f>VLOOKUP(CONCATENATE($W1286,$X1286),Mtz_Horarios!$E$2:$H$92,4,FALSE)</f>
        <v>#N/A</v>
      </c>
      <c r="AB1286" s="20" t="e">
        <f>VLOOKUP(CONCATENATE($M1286,$N1286,$T1286),Oferta!$B$2:$Q$360,16,FALSE)</f>
        <v>#N/A</v>
      </c>
      <c r="AC1286" s="20" t="e">
        <f>VLOOKUP(CONCATENATE($M1286,$N1286,$T1286),Oferta!$B$2:$Q$360,15,FALSE)</f>
        <v>#N/A</v>
      </c>
      <c r="AI1286" s="5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12"/>
      <c r="AW1286" s="12"/>
    </row>
    <row r="1287" spans="1:49" ht="15" hidden="1" customHeight="1">
      <c r="A1287" s="12"/>
      <c r="B1287" s="12"/>
      <c r="C1287" s="12"/>
      <c r="D1287" s="12"/>
      <c r="E1287" s="12"/>
      <c r="F1287" s="12"/>
      <c r="G1287" s="12"/>
      <c r="H1287" s="12" t="e">
        <f t="shared" si="20"/>
        <v>#N/A</v>
      </c>
      <c r="I1287" s="12" t="e">
        <f>VLOOKUP(CONCATENATE(N1287,T1287),Simulador!$H$26:$H$33,1,FALSE)</f>
        <v>#N/A</v>
      </c>
      <c r="J1287" s="12" t="e">
        <f t="shared" si="21"/>
        <v>#N/A</v>
      </c>
      <c r="K1287" s="13" t="e">
        <f t="shared" si="22"/>
        <v>#N/A</v>
      </c>
      <c r="L1287" s="12" t="e">
        <f t="shared" si="23"/>
        <v>#N/A</v>
      </c>
      <c r="M1287" s="14" t="s">
        <v>31</v>
      </c>
      <c r="N1287" s="3" t="s">
        <v>139</v>
      </c>
      <c r="O1287" s="20" t="str">
        <f>VLOOKUP(CONCATENATE($M1287,$N1287),Curriculos!$A$2:$J$332,4,FALSE)</f>
        <v>LÍNGUA PORTUGUESA</v>
      </c>
      <c r="P1287" s="21" t="str">
        <f>VLOOKUP(CONCATENATE($M1287,$N1287),Curriculos!$A$2:$J$332,5,FALSE)</f>
        <v>OP</v>
      </c>
      <c r="Q1287" s="21" t="e">
        <f>VLOOKUP($N1287,Oferta!$D$2:$P$100,5,FALSE)</f>
        <v>#N/A</v>
      </c>
      <c r="R1287" s="21">
        <f>VLOOKUP(CONCATENATE($M1287,$N1287),Curriculos!$A$2:$J$332,8,FALSE)</f>
        <v>60</v>
      </c>
      <c r="S1287" s="5"/>
      <c r="T1287" s="22" t="s">
        <v>29</v>
      </c>
      <c r="U1287" s="21" t="str">
        <f>VLOOKUP(CONCATENATE($M1287,$N1287),Curriculos!$A$2:$J$332,10,FALSE)</f>
        <v>DLA</v>
      </c>
      <c r="V1287" s="20" t="e">
        <f>VLOOKUP(CONCATENATE($M1287,$N1287,$T1287),Oferta!$B$2:$R$360,17,FALSE)</f>
        <v>#N/A</v>
      </c>
      <c r="W1287" s="20" t="e">
        <f>VLOOKUP(CONCATENATE($M1287,$N1287,$T1287),Oferta!$B$2:$Q$360,12,FALSE)</f>
        <v>#N/A</v>
      </c>
      <c r="X1287" s="22">
        <v>2</v>
      </c>
      <c r="Y1287" s="23" t="e">
        <f>VLOOKUP(CONCATENATE($W1287,$X1287),Mtz_Horarios!$E$2:$H$92,2,FALSE)</f>
        <v>#N/A</v>
      </c>
      <c r="Z1287" s="23" t="e">
        <f>VLOOKUP(CONCATENATE($W1287,$X1287),Mtz_Horarios!$E$2:$H$92,3,FALSE)</f>
        <v>#N/A</v>
      </c>
      <c r="AA1287" s="24" t="e">
        <f>VLOOKUP(CONCATENATE($W1287,$X1287),Mtz_Horarios!$E$2:$H$92,4,FALSE)</f>
        <v>#N/A</v>
      </c>
      <c r="AB1287" s="20" t="e">
        <f>VLOOKUP(CONCATENATE($M1287,$N1287,$T1287),Oferta!$B$2:$Q$360,16,FALSE)</f>
        <v>#N/A</v>
      </c>
      <c r="AC1287" s="20" t="e">
        <f>VLOOKUP(CONCATENATE($M1287,$N1287,$T1287),Oferta!$B$2:$Q$360,15,FALSE)</f>
        <v>#N/A</v>
      </c>
      <c r="AI1287" s="5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12"/>
      <c r="AW1287" s="12"/>
    </row>
    <row r="1288" spans="1:49" ht="15" hidden="1" customHeight="1">
      <c r="A1288" s="12"/>
      <c r="B1288" s="12"/>
      <c r="C1288" s="12"/>
      <c r="D1288" s="12"/>
      <c r="E1288" s="12"/>
      <c r="F1288" s="12"/>
      <c r="G1288" s="12"/>
      <c r="H1288" s="12" t="e">
        <f t="shared" si="20"/>
        <v>#N/A</v>
      </c>
      <c r="I1288" s="12" t="e">
        <f>VLOOKUP(CONCATENATE(N1288,T1288),Simulador!$H$26:$H$33,1,FALSE)</f>
        <v>#N/A</v>
      </c>
      <c r="J1288" s="12" t="e">
        <f t="shared" si="21"/>
        <v>#N/A</v>
      </c>
      <c r="K1288" s="13" t="e">
        <f t="shared" si="22"/>
        <v>#N/A</v>
      </c>
      <c r="L1288" s="12" t="e">
        <f t="shared" si="23"/>
        <v>#N/A</v>
      </c>
      <c r="M1288" s="14" t="s">
        <v>31</v>
      </c>
      <c r="N1288" s="3" t="s">
        <v>139</v>
      </c>
      <c r="O1288" s="20" t="str">
        <f>VLOOKUP(CONCATENATE($M1288,$N1288),Curriculos!$A$2:$J$332,4,FALSE)</f>
        <v>LÍNGUA PORTUGUESA</v>
      </c>
      <c r="P1288" s="21" t="str">
        <f>VLOOKUP(CONCATENATE($M1288,$N1288),Curriculos!$A$2:$J$332,5,FALSE)</f>
        <v>OP</v>
      </c>
      <c r="Q1288" s="21" t="e">
        <f>VLOOKUP($N1288,Oferta!$D$2:$P$100,5,FALSE)</f>
        <v>#N/A</v>
      </c>
      <c r="R1288" s="21">
        <f>VLOOKUP(CONCATENATE($M1288,$N1288),Curriculos!$A$2:$J$332,8,FALSE)</f>
        <v>60</v>
      </c>
      <c r="S1288" s="5"/>
      <c r="T1288" s="22" t="s">
        <v>29</v>
      </c>
      <c r="U1288" s="21" t="str">
        <f>VLOOKUP(CONCATENATE($M1288,$N1288),Curriculos!$A$2:$J$332,10,FALSE)</f>
        <v>DLA</v>
      </c>
      <c r="V1288" s="20" t="e">
        <f>VLOOKUP(CONCATENATE($M1288,$N1288,$T1288),Oferta!$B$2:$R$360,17,FALSE)</f>
        <v>#N/A</v>
      </c>
      <c r="W1288" s="20" t="e">
        <f>VLOOKUP(CONCATENATE($M1288,$N1288,$T1288),Oferta!$B$2:$Q$360,12,FALSE)</f>
        <v>#N/A</v>
      </c>
      <c r="X1288" s="22">
        <v>3</v>
      </c>
      <c r="Y1288" s="23" t="e">
        <f>VLOOKUP(CONCATENATE($W1288,$X1288),Mtz_Horarios!$E$2:$H$92,2,FALSE)</f>
        <v>#N/A</v>
      </c>
      <c r="Z1288" s="23" t="e">
        <f>VLOOKUP(CONCATENATE($W1288,$X1288),Mtz_Horarios!$E$2:$H$92,3,FALSE)</f>
        <v>#N/A</v>
      </c>
      <c r="AA1288" s="24" t="e">
        <f>VLOOKUP(CONCATENATE($W1288,$X1288),Mtz_Horarios!$E$2:$H$92,4,FALSE)</f>
        <v>#N/A</v>
      </c>
      <c r="AB1288" s="20" t="e">
        <f>VLOOKUP(CONCATENATE($M1288,$N1288,$T1288),Oferta!$B$2:$Q$360,16,FALSE)</f>
        <v>#N/A</v>
      </c>
      <c r="AC1288" s="20" t="e">
        <f>VLOOKUP(CONCATENATE($M1288,$N1288,$T1288),Oferta!$B$2:$Q$360,15,FALSE)</f>
        <v>#N/A</v>
      </c>
      <c r="AI1288" s="5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12"/>
      <c r="AW1288" s="12"/>
    </row>
    <row r="1289" spans="1:49" ht="15" hidden="1" customHeight="1">
      <c r="A1289" s="12"/>
      <c r="B1289" s="12"/>
      <c r="C1289" s="12"/>
      <c r="D1289" s="12"/>
      <c r="E1289" s="12"/>
      <c r="F1289" s="12"/>
      <c r="G1289" s="12"/>
      <c r="H1289" s="12" t="e">
        <f t="shared" si="20"/>
        <v>#N/A</v>
      </c>
      <c r="I1289" s="12" t="e">
        <f>VLOOKUP(CONCATENATE(N1289,T1289),Simulador!$H$26:$H$33,1,FALSE)</f>
        <v>#N/A</v>
      </c>
      <c r="J1289" s="12" t="e">
        <f t="shared" si="21"/>
        <v>#N/A</v>
      </c>
      <c r="K1289" s="13" t="e">
        <f t="shared" si="22"/>
        <v>#N/A</v>
      </c>
      <c r="L1289" s="12" t="e">
        <f t="shared" si="23"/>
        <v>#N/A</v>
      </c>
      <c r="M1289" s="14" t="s">
        <v>31</v>
      </c>
      <c r="N1289" s="3" t="s">
        <v>139</v>
      </c>
      <c r="O1289" s="20" t="str">
        <f>VLOOKUP(CONCATENATE($M1289,$N1289),Curriculos!$A$2:$J$332,4,FALSE)</f>
        <v>LÍNGUA PORTUGUESA</v>
      </c>
      <c r="P1289" s="21" t="str">
        <f>VLOOKUP(CONCATENATE($M1289,$N1289),Curriculos!$A$2:$J$332,5,FALSE)</f>
        <v>OP</v>
      </c>
      <c r="Q1289" s="21" t="e">
        <f>VLOOKUP($N1289,Oferta!$D$2:$P$100,5,FALSE)</f>
        <v>#N/A</v>
      </c>
      <c r="R1289" s="21">
        <f>VLOOKUP(CONCATENATE($M1289,$N1289),Curriculos!$A$2:$J$332,8,FALSE)</f>
        <v>60</v>
      </c>
      <c r="S1289" s="5"/>
      <c r="T1289" s="22" t="s">
        <v>29</v>
      </c>
      <c r="U1289" s="21" t="str">
        <f>VLOOKUP(CONCATENATE($M1289,$N1289),Curriculos!$A$2:$J$332,10,FALSE)</f>
        <v>DLA</v>
      </c>
      <c r="V1289" s="20" t="e">
        <f>VLOOKUP(CONCATENATE($M1289,$N1289,$T1289),Oferta!$B$2:$R$360,17,FALSE)</f>
        <v>#N/A</v>
      </c>
      <c r="W1289" s="20" t="e">
        <f>VLOOKUP(CONCATENATE($M1289,$N1289,$T1289),Oferta!$B$2:$Q$360,12,FALSE)</f>
        <v>#N/A</v>
      </c>
      <c r="X1289" s="22">
        <v>4</v>
      </c>
      <c r="Y1289" s="23" t="e">
        <f>VLOOKUP(CONCATENATE($W1289,$X1289),Mtz_Horarios!$E$2:$H$92,2,FALSE)</f>
        <v>#N/A</v>
      </c>
      <c r="Z1289" s="23" t="e">
        <f>VLOOKUP(CONCATENATE($W1289,$X1289),Mtz_Horarios!$E$2:$H$92,3,FALSE)</f>
        <v>#N/A</v>
      </c>
      <c r="AA1289" s="24" t="e">
        <f>VLOOKUP(CONCATENATE($W1289,$X1289),Mtz_Horarios!$E$2:$H$92,4,FALSE)</f>
        <v>#N/A</v>
      </c>
      <c r="AB1289" s="20" t="e">
        <f>VLOOKUP(CONCATENATE($M1289,$N1289,$T1289),Oferta!$B$2:$Q$360,16,FALSE)</f>
        <v>#N/A</v>
      </c>
      <c r="AC1289" s="20" t="e">
        <f>VLOOKUP(CONCATENATE($M1289,$N1289,$T1289),Oferta!$B$2:$Q$360,15,FALSE)</f>
        <v>#N/A</v>
      </c>
      <c r="AI1289" s="5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12"/>
      <c r="AW1289" s="12"/>
    </row>
    <row r="1290" spans="1:49" ht="15" hidden="1" customHeight="1">
      <c r="A1290" s="12"/>
      <c r="B1290" s="12"/>
      <c r="C1290" s="12"/>
      <c r="D1290" s="12"/>
      <c r="E1290" s="12"/>
      <c r="F1290" s="12"/>
      <c r="G1290" s="12"/>
      <c r="H1290" s="12" t="e">
        <f t="shared" si="20"/>
        <v>#N/A</v>
      </c>
      <c r="I1290" s="12" t="e">
        <f>VLOOKUP(CONCATENATE(N1290,T1290),Simulador!$H$26:$H$33,1,FALSE)</f>
        <v>#N/A</v>
      </c>
      <c r="J1290" s="12" t="e">
        <f t="shared" si="21"/>
        <v>#N/A</v>
      </c>
      <c r="K1290" s="13" t="e">
        <f t="shared" si="22"/>
        <v>#N/A</v>
      </c>
      <c r="L1290" s="12" t="e">
        <f t="shared" si="23"/>
        <v>#N/A</v>
      </c>
      <c r="M1290" s="14" t="s">
        <v>25</v>
      </c>
      <c r="N1290" s="3" t="s">
        <v>139</v>
      </c>
      <c r="O1290" s="20" t="str">
        <f>VLOOKUP(CONCATENATE($M1290,$N1290),Curriculos!$A$2:$J$332,4,FALSE)</f>
        <v>LÍNGUA PORTUGUESA</v>
      </c>
      <c r="P1290" s="21" t="str">
        <f>VLOOKUP(CONCATENATE($M1290,$N1290),Curriculos!$A$2:$J$332,5,FALSE)</f>
        <v>OP</v>
      </c>
      <c r="Q1290" s="21" t="e">
        <f>VLOOKUP($N1290,Oferta!$D$2:$P$100,5,FALSE)</f>
        <v>#N/A</v>
      </c>
      <c r="R1290" s="21">
        <f>VLOOKUP(CONCATENATE($M1290,$N1290),Curriculos!$A$2:$J$332,8,FALSE)</f>
        <v>60</v>
      </c>
      <c r="S1290" s="5"/>
      <c r="T1290" s="22" t="s">
        <v>29</v>
      </c>
      <c r="U1290" s="21" t="str">
        <f>VLOOKUP(CONCATENATE($M1290,$N1290),Curriculos!$A$2:$J$332,10,FALSE)</f>
        <v>DLA</v>
      </c>
      <c r="V1290" s="20" t="e">
        <f>VLOOKUP(CONCATENATE($M1290,$N1290,$T1290),Oferta!$B$2:$R$360,17,FALSE)</f>
        <v>#N/A</v>
      </c>
      <c r="W1290" s="20" t="e">
        <f>VLOOKUP(CONCATENATE($M1290,$N1290,$T1290),Oferta!$B$2:$Q$360,12,FALSE)</f>
        <v>#N/A</v>
      </c>
      <c r="X1290" s="22">
        <v>1</v>
      </c>
      <c r="Y1290" s="23" t="e">
        <f>VLOOKUP(CONCATENATE($W1290,$X1290),Mtz_Horarios!$E$2:$H$92,2,FALSE)</f>
        <v>#N/A</v>
      </c>
      <c r="Z1290" s="23" t="e">
        <f>VLOOKUP(CONCATENATE($W1290,$X1290),Mtz_Horarios!$E$2:$H$92,3,FALSE)</f>
        <v>#N/A</v>
      </c>
      <c r="AA1290" s="24" t="e">
        <f>VLOOKUP(CONCATENATE($W1290,$X1290),Mtz_Horarios!$E$2:$H$92,4,FALSE)</f>
        <v>#N/A</v>
      </c>
      <c r="AB1290" s="20" t="e">
        <f>VLOOKUP(CONCATENATE($M1290,$N1290,$T1290),Oferta!$B$2:$Q$360,16,FALSE)</f>
        <v>#N/A</v>
      </c>
      <c r="AC1290" s="20" t="e">
        <f>VLOOKUP(CONCATENATE($M1290,$N1290,$T1290),Oferta!$B$2:$Q$360,15,FALSE)</f>
        <v>#N/A</v>
      </c>
      <c r="AI1290" s="5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12"/>
      <c r="AW1290" s="12"/>
    </row>
    <row r="1291" spans="1:49" ht="15" hidden="1" customHeight="1">
      <c r="A1291" s="12"/>
      <c r="B1291" s="12"/>
      <c r="C1291" s="12"/>
      <c r="D1291" s="12"/>
      <c r="E1291" s="12"/>
      <c r="F1291" s="12"/>
      <c r="G1291" s="12"/>
      <c r="H1291" s="12" t="e">
        <f t="shared" si="20"/>
        <v>#N/A</v>
      </c>
      <c r="I1291" s="12" t="e">
        <f>VLOOKUP(CONCATENATE(N1291,T1291),Simulador!$H$26:$H$33,1,FALSE)</f>
        <v>#N/A</v>
      </c>
      <c r="J1291" s="12" t="e">
        <f t="shared" si="21"/>
        <v>#N/A</v>
      </c>
      <c r="K1291" s="13" t="e">
        <f t="shared" si="22"/>
        <v>#N/A</v>
      </c>
      <c r="L1291" s="12" t="e">
        <f t="shared" si="23"/>
        <v>#N/A</v>
      </c>
      <c r="M1291" s="14" t="s">
        <v>25</v>
      </c>
      <c r="N1291" s="3" t="s">
        <v>139</v>
      </c>
      <c r="O1291" s="20" t="str">
        <f>VLOOKUP(CONCATENATE($M1291,$N1291),Curriculos!$A$2:$J$332,4,FALSE)</f>
        <v>LÍNGUA PORTUGUESA</v>
      </c>
      <c r="P1291" s="21" t="str">
        <f>VLOOKUP(CONCATENATE($M1291,$N1291),Curriculos!$A$2:$J$332,5,FALSE)</f>
        <v>OP</v>
      </c>
      <c r="Q1291" s="21" t="e">
        <f>VLOOKUP($N1291,Oferta!$D$2:$P$100,5,FALSE)</f>
        <v>#N/A</v>
      </c>
      <c r="R1291" s="21">
        <f>VLOOKUP(CONCATENATE($M1291,$N1291),Curriculos!$A$2:$J$332,8,FALSE)</f>
        <v>60</v>
      </c>
      <c r="S1291" s="5"/>
      <c r="T1291" s="22" t="s">
        <v>29</v>
      </c>
      <c r="U1291" s="21" t="str">
        <f>VLOOKUP(CONCATENATE($M1291,$N1291),Curriculos!$A$2:$J$332,10,FALSE)</f>
        <v>DLA</v>
      </c>
      <c r="V1291" s="20" t="e">
        <f>VLOOKUP(CONCATENATE($M1291,$N1291,$T1291),Oferta!$B$2:$R$360,17,FALSE)</f>
        <v>#N/A</v>
      </c>
      <c r="W1291" s="20" t="e">
        <f>VLOOKUP(CONCATENATE($M1291,$N1291,$T1291),Oferta!$B$2:$Q$360,12,FALSE)</f>
        <v>#N/A</v>
      </c>
      <c r="X1291" s="22">
        <v>2</v>
      </c>
      <c r="Y1291" s="23" t="e">
        <f>VLOOKUP(CONCATENATE($W1291,$X1291),Mtz_Horarios!$E$2:$H$92,2,FALSE)</f>
        <v>#N/A</v>
      </c>
      <c r="Z1291" s="23" t="e">
        <f>VLOOKUP(CONCATENATE($W1291,$X1291),Mtz_Horarios!$E$2:$H$92,3,FALSE)</f>
        <v>#N/A</v>
      </c>
      <c r="AA1291" s="24" t="e">
        <f>VLOOKUP(CONCATENATE($W1291,$X1291),Mtz_Horarios!$E$2:$H$92,4,FALSE)</f>
        <v>#N/A</v>
      </c>
      <c r="AB1291" s="20" t="e">
        <f>VLOOKUP(CONCATENATE($M1291,$N1291,$T1291),Oferta!$B$2:$Q$360,16,FALSE)</f>
        <v>#N/A</v>
      </c>
      <c r="AC1291" s="20" t="e">
        <f>VLOOKUP(CONCATENATE($M1291,$N1291,$T1291),Oferta!$B$2:$Q$360,15,FALSE)</f>
        <v>#N/A</v>
      </c>
      <c r="AI1291" s="5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12"/>
      <c r="AW1291" s="12"/>
    </row>
    <row r="1292" spans="1:49" ht="15" hidden="1" customHeight="1">
      <c r="A1292" s="12"/>
      <c r="B1292" s="12"/>
      <c r="C1292" s="12"/>
      <c r="D1292" s="12"/>
      <c r="E1292" s="12"/>
      <c r="F1292" s="12"/>
      <c r="G1292" s="12"/>
      <c r="H1292" s="12" t="e">
        <f t="shared" si="20"/>
        <v>#N/A</v>
      </c>
      <c r="I1292" s="12" t="e">
        <f>VLOOKUP(CONCATENATE(N1292,T1292),Simulador!$H$26:$H$33,1,FALSE)</f>
        <v>#N/A</v>
      </c>
      <c r="J1292" s="12" t="e">
        <f t="shared" si="21"/>
        <v>#N/A</v>
      </c>
      <c r="K1292" s="13" t="e">
        <f t="shared" si="22"/>
        <v>#N/A</v>
      </c>
      <c r="L1292" s="12" t="e">
        <f t="shared" si="23"/>
        <v>#N/A</v>
      </c>
      <c r="M1292" s="14" t="s">
        <v>25</v>
      </c>
      <c r="N1292" s="3" t="s">
        <v>139</v>
      </c>
      <c r="O1292" s="20" t="str">
        <f>VLOOKUP(CONCATENATE($M1292,$N1292),Curriculos!$A$2:$J$332,4,FALSE)</f>
        <v>LÍNGUA PORTUGUESA</v>
      </c>
      <c r="P1292" s="21" t="str">
        <f>VLOOKUP(CONCATENATE($M1292,$N1292),Curriculos!$A$2:$J$332,5,FALSE)</f>
        <v>OP</v>
      </c>
      <c r="Q1292" s="21" t="e">
        <f>VLOOKUP($N1292,Oferta!$D$2:$P$100,5,FALSE)</f>
        <v>#N/A</v>
      </c>
      <c r="R1292" s="21">
        <f>VLOOKUP(CONCATENATE($M1292,$N1292),Curriculos!$A$2:$J$332,8,FALSE)</f>
        <v>60</v>
      </c>
      <c r="S1292" s="5"/>
      <c r="T1292" s="22" t="s">
        <v>29</v>
      </c>
      <c r="U1292" s="21" t="str">
        <f>VLOOKUP(CONCATENATE($M1292,$N1292),Curriculos!$A$2:$J$332,10,FALSE)</f>
        <v>DLA</v>
      </c>
      <c r="V1292" s="20" t="e">
        <f>VLOOKUP(CONCATENATE($M1292,$N1292,$T1292),Oferta!$B$2:$R$360,17,FALSE)</f>
        <v>#N/A</v>
      </c>
      <c r="W1292" s="20" t="e">
        <f>VLOOKUP(CONCATENATE($M1292,$N1292,$T1292),Oferta!$B$2:$Q$360,12,FALSE)</f>
        <v>#N/A</v>
      </c>
      <c r="X1292" s="22">
        <v>3</v>
      </c>
      <c r="Y1292" s="23" t="e">
        <f>VLOOKUP(CONCATENATE($W1292,$X1292),Mtz_Horarios!$E$2:$H$92,2,FALSE)</f>
        <v>#N/A</v>
      </c>
      <c r="Z1292" s="23" t="e">
        <f>VLOOKUP(CONCATENATE($W1292,$X1292),Mtz_Horarios!$E$2:$H$92,3,FALSE)</f>
        <v>#N/A</v>
      </c>
      <c r="AA1292" s="24" t="e">
        <f>VLOOKUP(CONCATENATE($W1292,$X1292),Mtz_Horarios!$E$2:$H$92,4,FALSE)</f>
        <v>#N/A</v>
      </c>
      <c r="AB1292" s="20" t="e">
        <f>VLOOKUP(CONCATENATE($M1292,$N1292,$T1292),Oferta!$B$2:$Q$360,16,FALSE)</f>
        <v>#N/A</v>
      </c>
      <c r="AC1292" s="20" t="e">
        <f>VLOOKUP(CONCATENATE($M1292,$N1292,$T1292),Oferta!$B$2:$Q$360,15,FALSE)</f>
        <v>#N/A</v>
      </c>
      <c r="AI1292" s="5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12"/>
      <c r="AW1292" s="12"/>
    </row>
    <row r="1293" spans="1:49" ht="15" hidden="1" customHeight="1">
      <c r="A1293" s="12"/>
      <c r="B1293" s="12"/>
      <c r="C1293" s="12"/>
      <c r="D1293" s="12"/>
      <c r="E1293" s="12"/>
      <c r="F1293" s="12"/>
      <c r="G1293" s="12"/>
      <c r="H1293" s="12" t="e">
        <f t="shared" si="20"/>
        <v>#N/A</v>
      </c>
      <c r="I1293" s="12" t="e">
        <f>VLOOKUP(CONCATENATE(N1293,T1293),Simulador!$H$26:$H$33,1,FALSE)</f>
        <v>#N/A</v>
      </c>
      <c r="J1293" s="12" t="e">
        <f t="shared" si="21"/>
        <v>#N/A</v>
      </c>
      <c r="K1293" s="13" t="e">
        <f t="shared" si="22"/>
        <v>#N/A</v>
      </c>
      <c r="L1293" s="12" t="e">
        <f t="shared" si="23"/>
        <v>#N/A</v>
      </c>
      <c r="M1293" s="14" t="s">
        <v>25</v>
      </c>
      <c r="N1293" s="3" t="s">
        <v>139</v>
      </c>
      <c r="O1293" s="20" t="str">
        <f>VLOOKUP(CONCATENATE($M1293,$N1293),Curriculos!$A$2:$J$332,4,FALSE)</f>
        <v>LÍNGUA PORTUGUESA</v>
      </c>
      <c r="P1293" s="21" t="str">
        <f>VLOOKUP(CONCATENATE($M1293,$N1293),Curriculos!$A$2:$J$332,5,FALSE)</f>
        <v>OP</v>
      </c>
      <c r="Q1293" s="21" t="e">
        <f>VLOOKUP($N1293,Oferta!$D$2:$P$100,5,FALSE)</f>
        <v>#N/A</v>
      </c>
      <c r="R1293" s="21">
        <f>VLOOKUP(CONCATENATE($M1293,$N1293),Curriculos!$A$2:$J$332,8,FALSE)</f>
        <v>60</v>
      </c>
      <c r="S1293" s="5"/>
      <c r="T1293" s="22" t="s">
        <v>29</v>
      </c>
      <c r="U1293" s="21" t="str">
        <f>VLOOKUP(CONCATENATE($M1293,$N1293),Curriculos!$A$2:$J$332,10,FALSE)</f>
        <v>DLA</v>
      </c>
      <c r="V1293" s="20" t="e">
        <f>VLOOKUP(CONCATENATE($M1293,$N1293,$T1293),Oferta!$B$2:$R$360,17,FALSE)</f>
        <v>#N/A</v>
      </c>
      <c r="W1293" s="20" t="e">
        <f>VLOOKUP(CONCATENATE($M1293,$N1293,$T1293),Oferta!$B$2:$Q$360,12,FALSE)</f>
        <v>#N/A</v>
      </c>
      <c r="X1293" s="22">
        <v>4</v>
      </c>
      <c r="Y1293" s="23" t="e">
        <f>VLOOKUP(CONCATENATE($W1293,$X1293),Mtz_Horarios!$E$2:$H$92,2,FALSE)</f>
        <v>#N/A</v>
      </c>
      <c r="Z1293" s="23" t="e">
        <f>VLOOKUP(CONCATENATE($W1293,$X1293),Mtz_Horarios!$E$2:$H$92,3,FALSE)</f>
        <v>#N/A</v>
      </c>
      <c r="AA1293" s="24" t="e">
        <f>VLOOKUP(CONCATENATE($W1293,$X1293),Mtz_Horarios!$E$2:$H$92,4,FALSE)</f>
        <v>#N/A</v>
      </c>
      <c r="AB1293" s="20" t="e">
        <f>VLOOKUP(CONCATENATE($M1293,$N1293,$T1293),Oferta!$B$2:$Q$360,16,FALSE)</f>
        <v>#N/A</v>
      </c>
      <c r="AC1293" s="20" t="e">
        <f>VLOOKUP(CONCATENATE($M1293,$N1293,$T1293),Oferta!$B$2:$Q$360,15,FALSE)</f>
        <v>#N/A</v>
      </c>
      <c r="AI1293" s="5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12"/>
      <c r="AW1293" s="12"/>
    </row>
    <row r="1294" spans="1:49" ht="15" hidden="1" customHeight="1">
      <c r="A1294" s="12"/>
      <c r="B1294" s="12"/>
      <c r="C1294" s="12"/>
      <c r="D1294" s="12"/>
      <c r="E1294" s="12"/>
      <c r="F1294" s="12"/>
      <c r="G1294" s="12"/>
      <c r="H1294" s="12" t="e">
        <f t="shared" si="20"/>
        <v>#N/A</v>
      </c>
      <c r="I1294" s="12" t="e">
        <f>VLOOKUP(CONCATENATE(N1294,T1294),Simulador!$H$26:$H$33,1,FALSE)</f>
        <v>#N/A</v>
      </c>
      <c r="J1294" s="12" t="e">
        <f t="shared" si="21"/>
        <v>#N/A</v>
      </c>
      <c r="K1294" s="13" t="e">
        <f t="shared" si="22"/>
        <v>#N/A</v>
      </c>
      <c r="L1294" s="12" t="e">
        <f t="shared" si="23"/>
        <v>#N/A</v>
      </c>
      <c r="M1294" s="14" t="s">
        <v>22</v>
      </c>
      <c r="N1294" s="3" t="s">
        <v>139</v>
      </c>
      <c r="O1294" s="20" t="str">
        <f>VLOOKUP(CONCATENATE($M1294,$N1294),Curriculos!$A$2:$J$332,4,FALSE)</f>
        <v>LÍNGUA PORTUGUESA</v>
      </c>
      <c r="P1294" s="21" t="str">
        <f>VLOOKUP(CONCATENATE($M1294,$N1294),Curriculos!$A$2:$J$332,5,FALSE)</f>
        <v>OP</v>
      </c>
      <c r="Q1294" s="21" t="e">
        <f>VLOOKUP($N1294,Oferta!$D$2:$P$100,5,FALSE)</f>
        <v>#N/A</v>
      </c>
      <c r="R1294" s="21">
        <f>VLOOKUP(CONCATENATE($M1294,$N1294),Curriculos!$A$2:$J$332,8,FALSE)</f>
        <v>60</v>
      </c>
      <c r="S1294" s="5"/>
      <c r="T1294" s="22" t="s">
        <v>24</v>
      </c>
      <c r="U1294" s="21" t="str">
        <f>VLOOKUP(CONCATENATE($M1294,$N1294),Curriculos!$A$2:$J$332,10,FALSE)</f>
        <v>DLA</v>
      </c>
      <c r="V1294" s="20" t="e">
        <f>VLOOKUP(CONCATENATE($M1294,$N1294,$T1294),Oferta!$B$2:$R$360,17,FALSE)</f>
        <v>#N/A</v>
      </c>
      <c r="W1294" s="20" t="e">
        <f>VLOOKUP(CONCATENATE($M1294,$N1294,$T1294),Oferta!$B$2:$Q$360,12,FALSE)</f>
        <v>#N/A</v>
      </c>
      <c r="X1294" s="22">
        <v>1</v>
      </c>
      <c r="Y1294" s="23" t="e">
        <f>VLOOKUP(CONCATENATE($W1294,$X1294),Mtz_Horarios!$E$2:$H$92,2,FALSE)</f>
        <v>#N/A</v>
      </c>
      <c r="Z1294" s="23" t="e">
        <f>VLOOKUP(CONCATENATE($W1294,$X1294),Mtz_Horarios!$E$2:$H$92,3,FALSE)</f>
        <v>#N/A</v>
      </c>
      <c r="AA1294" s="24" t="e">
        <f>VLOOKUP(CONCATENATE($W1294,$X1294),Mtz_Horarios!$E$2:$H$92,4,FALSE)</f>
        <v>#N/A</v>
      </c>
      <c r="AB1294" s="20" t="e">
        <f>VLOOKUP(CONCATENATE($M1294,$N1294,$T1294),Oferta!$B$2:$Q$360,16,FALSE)</f>
        <v>#N/A</v>
      </c>
      <c r="AC1294" s="20" t="e">
        <f>VLOOKUP(CONCATENATE($M1294,$N1294,$T1294),Oferta!$B$2:$Q$360,15,FALSE)</f>
        <v>#N/A</v>
      </c>
      <c r="AI1294" s="5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12"/>
      <c r="AW1294" s="12"/>
    </row>
    <row r="1295" spans="1:49" ht="15" hidden="1" customHeight="1">
      <c r="A1295" s="12"/>
      <c r="B1295" s="12"/>
      <c r="C1295" s="12"/>
      <c r="D1295" s="12"/>
      <c r="E1295" s="12"/>
      <c r="F1295" s="12"/>
      <c r="G1295" s="12"/>
      <c r="H1295" s="12" t="e">
        <f t="shared" si="20"/>
        <v>#N/A</v>
      </c>
      <c r="I1295" s="12" t="e">
        <f>VLOOKUP(CONCATENATE(N1295,T1295),Simulador!$H$26:$H$33,1,FALSE)</f>
        <v>#N/A</v>
      </c>
      <c r="J1295" s="12" t="e">
        <f t="shared" si="21"/>
        <v>#N/A</v>
      </c>
      <c r="K1295" s="13" t="e">
        <f t="shared" si="22"/>
        <v>#N/A</v>
      </c>
      <c r="L1295" s="12" t="e">
        <f t="shared" si="23"/>
        <v>#N/A</v>
      </c>
      <c r="M1295" s="14" t="s">
        <v>22</v>
      </c>
      <c r="N1295" s="3" t="s">
        <v>139</v>
      </c>
      <c r="O1295" s="20" t="str">
        <f>VLOOKUP(CONCATENATE($M1295,$N1295),Curriculos!$A$2:$J$332,4,FALSE)</f>
        <v>LÍNGUA PORTUGUESA</v>
      </c>
      <c r="P1295" s="21" t="str">
        <f>VLOOKUP(CONCATENATE($M1295,$N1295),Curriculos!$A$2:$J$332,5,FALSE)</f>
        <v>OP</v>
      </c>
      <c r="Q1295" s="21" t="e">
        <f>VLOOKUP($N1295,Oferta!$D$2:$P$100,5,FALSE)</f>
        <v>#N/A</v>
      </c>
      <c r="R1295" s="21">
        <f>VLOOKUP(CONCATENATE($M1295,$N1295),Curriculos!$A$2:$J$332,8,FALSE)</f>
        <v>60</v>
      </c>
      <c r="S1295" s="5"/>
      <c r="T1295" s="22" t="s">
        <v>24</v>
      </c>
      <c r="U1295" s="21" t="str">
        <f>VLOOKUP(CONCATENATE($M1295,$N1295),Curriculos!$A$2:$J$332,10,FALSE)</f>
        <v>DLA</v>
      </c>
      <c r="V1295" s="20" t="e">
        <f>VLOOKUP(CONCATENATE($M1295,$N1295,$T1295),Oferta!$B$2:$R$360,17,FALSE)</f>
        <v>#N/A</v>
      </c>
      <c r="W1295" s="20" t="e">
        <f>VLOOKUP(CONCATENATE($M1295,$N1295,$T1295),Oferta!$B$2:$Q$360,12,FALSE)</f>
        <v>#N/A</v>
      </c>
      <c r="X1295" s="22">
        <v>2</v>
      </c>
      <c r="Y1295" s="23" t="e">
        <f>VLOOKUP(CONCATENATE($W1295,$X1295),Mtz_Horarios!$E$2:$H$92,2,FALSE)</f>
        <v>#N/A</v>
      </c>
      <c r="Z1295" s="23" t="e">
        <f>VLOOKUP(CONCATENATE($W1295,$X1295),Mtz_Horarios!$E$2:$H$92,3,FALSE)</f>
        <v>#N/A</v>
      </c>
      <c r="AA1295" s="24" t="e">
        <f>VLOOKUP(CONCATENATE($W1295,$X1295),Mtz_Horarios!$E$2:$H$92,4,FALSE)</f>
        <v>#N/A</v>
      </c>
      <c r="AB1295" s="20" t="e">
        <f>VLOOKUP(CONCATENATE($M1295,$N1295,$T1295),Oferta!$B$2:$Q$360,16,FALSE)</f>
        <v>#N/A</v>
      </c>
      <c r="AC1295" s="20" t="e">
        <f>VLOOKUP(CONCATENATE($M1295,$N1295,$T1295),Oferta!$B$2:$Q$360,15,FALSE)</f>
        <v>#N/A</v>
      </c>
      <c r="AI1295" s="5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12"/>
      <c r="AW1295" s="12"/>
    </row>
    <row r="1296" spans="1:49" ht="15" hidden="1" customHeight="1">
      <c r="A1296" s="12"/>
      <c r="B1296" s="12"/>
      <c r="C1296" s="12"/>
      <c r="D1296" s="12"/>
      <c r="E1296" s="12"/>
      <c r="F1296" s="12"/>
      <c r="G1296" s="12"/>
      <c r="H1296" s="12" t="e">
        <f t="shared" si="20"/>
        <v>#N/A</v>
      </c>
      <c r="I1296" s="12" t="e">
        <f>VLOOKUP(CONCATENATE(N1296,T1296),Simulador!$H$26:$H$33,1,FALSE)</f>
        <v>#N/A</v>
      </c>
      <c r="J1296" s="12" t="e">
        <f t="shared" si="21"/>
        <v>#N/A</v>
      </c>
      <c r="K1296" s="13" t="e">
        <f t="shared" si="22"/>
        <v>#N/A</v>
      </c>
      <c r="L1296" s="12" t="e">
        <f t="shared" si="23"/>
        <v>#N/A</v>
      </c>
      <c r="M1296" s="14" t="s">
        <v>22</v>
      </c>
      <c r="N1296" s="3" t="s">
        <v>139</v>
      </c>
      <c r="O1296" s="20" t="str">
        <f>VLOOKUP(CONCATENATE($M1296,$N1296),Curriculos!$A$2:$J$332,4,FALSE)</f>
        <v>LÍNGUA PORTUGUESA</v>
      </c>
      <c r="P1296" s="21" t="str">
        <f>VLOOKUP(CONCATENATE($M1296,$N1296),Curriculos!$A$2:$J$332,5,FALSE)</f>
        <v>OP</v>
      </c>
      <c r="Q1296" s="21" t="e">
        <f>VLOOKUP($N1296,Oferta!$D$2:$P$100,5,FALSE)</f>
        <v>#N/A</v>
      </c>
      <c r="R1296" s="21">
        <f>VLOOKUP(CONCATENATE($M1296,$N1296),Curriculos!$A$2:$J$332,8,FALSE)</f>
        <v>60</v>
      </c>
      <c r="S1296" s="5"/>
      <c r="T1296" s="22" t="s">
        <v>24</v>
      </c>
      <c r="U1296" s="21" t="str">
        <f>VLOOKUP(CONCATENATE($M1296,$N1296),Curriculos!$A$2:$J$332,10,FALSE)</f>
        <v>DLA</v>
      </c>
      <c r="V1296" s="20" t="e">
        <f>VLOOKUP(CONCATENATE($M1296,$N1296,$T1296),Oferta!$B$2:$R$360,17,FALSE)</f>
        <v>#N/A</v>
      </c>
      <c r="W1296" s="20" t="e">
        <f>VLOOKUP(CONCATENATE($M1296,$N1296,$T1296),Oferta!$B$2:$Q$360,12,FALSE)</f>
        <v>#N/A</v>
      </c>
      <c r="X1296" s="22">
        <v>3</v>
      </c>
      <c r="Y1296" s="23" t="e">
        <f>VLOOKUP(CONCATENATE($W1296,$X1296),Mtz_Horarios!$E$2:$H$92,2,FALSE)</f>
        <v>#N/A</v>
      </c>
      <c r="Z1296" s="23" t="e">
        <f>VLOOKUP(CONCATENATE($W1296,$X1296),Mtz_Horarios!$E$2:$H$92,3,FALSE)</f>
        <v>#N/A</v>
      </c>
      <c r="AA1296" s="24" t="e">
        <f>VLOOKUP(CONCATENATE($W1296,$X1296),Mtz_Horarios!$E$2:$H$92,4,FALSE)</f>
        <v>#N/A</v>
      </c>
      <c r="AB1296" s="20" t="e">
        <f>VLOOKUP(CONCATENATE($M1296,$N1296,$T1296),Oferta!$B$2:$Q$360,16,FALSE)</f>
        <v>#N/A</v>
      </c>
      <c r="AC1296" s="20" t="e">
        <f>VLOOKUP(CONCATENATE($M1296,$N1296,$T1296),Oferta!$B$2:$Q$360,15,FALSE)</f>
        <v>#N/A</v>
      </c>
      <c r="AI1296" s="5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12"/>
      <c r="AW1296" s="12"/>
    </row>
    <row r="1297" spans="1:49" ht="15" hidden="1" customHeight="1">
      <c r="A1297" s="12"/>
      <c r="B1297" s="12"/>
      <c r="C1297" s="12"/>
      <c r="D1297" s="12"/>
      <c r="E1297" s="12"/>
      <c r="F1297" s="12"/>
      <c r="G1297" s="12"/>
      <c r="H1297" s="12" t="e">
        <f t="shared" si="20"/>
        <v>#N/A</v>
      </c>
      <c r="I1297" s="12" t="e">
        <f>VLOOKUP(CONCATENATE(N1297,T1297),Simulador!$H$26:$H$33,1,FALSE)</f>
        <v>#N/A</v>
      </c>
      <c r="J1297" s="12" t="e">
        <f t="shared" si="21"/>
        <v>#N/A</v>
      </c>
      <c r="K1297" s="13" t="e">
        <f t="shared" si="22"/>
        <v>#N/A</v>
      </c>
      <c r="L1297" s="12" t="e">
        <f t="shared" si="23"/>
        <v>#N/A</v>
      </c>
      <c r="M1297" s="14" t="s">
        <v>22</v>
      </c>
      <c r="N1297" s="3" t="s">
        <v>139</v>
      </c>
      <c r="O1297" s="20" t="str">
        <f>VLOOKUP(CONCATENATE($M1297,$N1297),Curriculos!$A$2:$J$332,4,FALSE)</f>
        <v>LÍNGUA PORTUGUESA</v>
      </c>
      <c r="P1297" s="21" t="str">
        <f>VLOOKUP(CONCATENATE($M1297,$N1297),Curriculos!$A$2:$J$332,5,FALSE)</f>
        <v>OP</v>
      </c>
      <c r="Q1297" s="21" t="e">
        <f>VLOOKUP($N1297,Oferta!$D$2:$P$100,5,FALSE)</f>
        <v>#N/A</v>
      </c>
      <c r="R1297" s="21">
        <f>VLOOKUP(CONCATENATE($M1297,$N1297),Curriculos!$A$2:$J$332,8,FALSE)</f>
        <v>60</v>
      </c>
      <c r="S1297" s="5"/>
      <c r="T1297" s="22" t="s">
        <v>24</v>
      </c>
      <c r="U1297" s="21" t="str">
        <f>VLOOKUP(CONCATENATE($M1297,$N1297),Curriculos!$A$2:$J$332,10,FALSE)</f>
        <v>DLA</v>
      </c>
      <c r="V1297" s="20" t="e">
        <f>VLOOKUP(CONCATENATE($M1297,$N1297,$T1297),Oferta!$B$2:$R$360,17,FALSE)</f>
        <v>#N/A</v>
      </c>
      <c r="W1297" s="20" t="e">
        <f>VLOOKUP(CONCATENATE($M1297,$N1297,$T1297),Oferta!$B$2:$Q$360,12,FALSE)</f>
        <v>#N/A</v>
      </c>
      <c r="X1297" s="22">
        <v>4</v>
      </c>
      <c r="Y1297" s="23" t="e">
        <f>VLOOKUP(CONCATENATE($W1297,$X1297),Mtz_Horarios!$E$2:$H$92,2,FALSE)</f>
        <v>#N/A</v>
      </c>
      <c r="Z1297" s="23" t="e">
        <f>VLOOKUP(CONCATENATE($W1297,$X1297),Mtz_Horarios!$E$2:$H$92,3,FALSE)</f>
        <v>#N/A</v>
      </c>
      <c r="AA1297" s="24" t="e">
        <f>VLOOKUP(CONCATENATE($W1297,$X1297),Mtz_Horarios!$E$2:$H$92,4,FALSE)</f>
        <v>#N/A</v>
      </c>
      <c r="AB1297" s="20" t="e">
        <f>VLOOKUP(CONCATENATE($M1297,$N1297,$T1297),Oferta!$B$2:$Q$360,16,FALSE)</f>
        <v>#N/A</v>
      </c>
      <c r="AC1297" s="20" t="e">
        <f>VLOOKUP(CONCATENATE($M1297,$N1297,$T1297),Oferta!$B$2:$Q$360,15,FALSE)</f>
        <v>#N/A</v>
      </c>
      <c r="AI1297" s="5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12"/>
      <c r="AW1297" s="12"/>
    </row>
    <row r="1298" spans="1:49" ht="15" hidden="1" customHeight="1">
      <c r="A1298" s="12"/>
      <c r="B1298" s="12"/>
      <c r="C1298" s="12"/>
      <c r="D1298" s="12"/>
      <c r="E1298" s="12"/>
      <c r="F1298" s="12"/>
      <c r="G1298" s="12"/>
      <c r="H1298" s="12" t="e">
        <f t="shared" si="20"/>
        <v>#N/A</v>
      </c>
      <c r="I1298" s="12" t="e">
        <f>VLOOKUP(CONCATENATE(N1298,T1298),Simulador!$H$26:$H$33,1,FALSE)</f>
        <v>#N/A</v>
      </c>
      <c r="J1298" s="12" t="e">
        <f t="shared" si="21"/>
        <v>#N/A</v>
      </c>
      <c r="K1298" s="13" t="e">
        <f t="shared" si="22"/>
        <v>#N/A</v>
      </c>
      <c r="L1298" s="12" t="e">
        <f t="shared" si="23"/>
        <v>#N/A</v>
      </c>
      <c r="M1298" s="14" t="s">
        <v>31</v>
      </c>
      <c r="N1298" s="3" t="s">
        <v>39</v>
      </c>
      <c r="O1298" s="20" t="str">
        <f>VLOOKUP(CONCATENATE($M1298,$N1298),Curriculos!$A$2:$J$332,4,FALSE)</f>
        <v>MATEMÁTICA APLICADA I</v>
      </c>
      <c r="P1298" s="21" t="str">
        <f>VLOOKUP(CONCATENATE($M1298,$N1298),Curriculos!$A$2:$J$332,5,FALSE)</f>
        <v>OB</v>
      </c>
      <c r="Q1298" s="21" t="e">
        <f>VLOOKUP($N1298,Oferta!$D$2:$P$100,5,FALSE)</f>
        <v>#N/A</v>
      </c>
      <c r="R1298" s="21">
        <f>VLOOKUP(CONCATENATE($M1298,$N1298),Curriculos!$A$2:$J$332,8,FALSE)</f>
        <v>60</v>
      </c>
      <c r="S1298" s="5"/>
      <c r="T1298" s="22" t="s">
        <v>24</v>
      </c>
      <c r="U1298" s="21" t="str">
        <f>VLOOKUP(CONCATENATE($M1298,$N1298),Curriculos!$A$2:$J$332,10,FALSE)</f>
        <v>DCET</v>
      </c>
      <c r="V1298" s="20" t="e">
        <f>VLOOKUP(CONCATENATE($M1298,$N1298,$T1298),Oferta!$B$2:$R$360,17,FALSE)</f>
        <v>#N/A</v>
      </c>
      <c r="W1298" s="20" t="e">
        <f>VLOOKUP(CONCATENATE($M1298,$N1298,$T1298),Oferta!$B$2:$Q$360,12,FALSE)</f>
        <v>#N/A</v>
      </c>
      <c r="X1298" s="22">
        <v>1</v>
      </c>
      <c r="Y1298" s="23" t="e">
        <f>VLOOKUP(CONCATENATE($W1298,$X1298),Mtz_Horarios!$E$2:$H$92,2,FALSE)</f>
        <v>#N/A</v>
      </c>
      <c r="Z1298" s="23" t="e">
        <f>VLOOKUP(CONCATENATE($W1298,$X1298),Mtz_Horarios!$E$2:$H$92,3,FALSE)</f>
        <v>#N/A</v>
      </c>
      <c r="AA1298" s="24" t="e">
        <f>VLOOKUP(CONCATENATE($W1298,$X1298),Mtz_Horarios!$E$2:$H$92,4,FALSE)</f>
        <v>#N/A</v>
      </c>
      <c r="AB1298" s="20" t="e">
        <f>VLOOKUP(CONCATENATE($M1298,$N1298,$T1298),Oferta!$B$2:$Q$360,16,FALSE)</f>
        <v>#N/A</v>
      </c>
      <c r="AC1298" s="20" t="e">
        <f>VLOOKUP(CONCATENATE($M1298,$N1298,$T1298),Oferta!$B$2:$Q$360,15,FALSE)</f>
        <v>#N/A</v>
      </c>
      <c r="AI1298" s="5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12"/>
      <c r="AW1298" s="12"/>
    </row>
    <row r="1299" spans="1:49" ht="15" hidden="1" customHeight="1">
      <c r="A1299" s="12"/>
      <c r="B1299" s="12"/>
      <c r="C1299" s="12"/>
      <c r="D1299" s="12"/>
      <c r="E1299" s="12"/>
      <c r="F1299" s="12"/>
      <c r="G1299" s="12"/>
      <c r="H1299" s="12" t="e">
        <f t="shared" si="20"/>
        <v>#N/A</v>
      </c>
      <c r="I1299" s="12" t="e">
        <f>VLOOKUP(CONCATENATE(N1299,T1299),Simulador!$H$26:$H$33,1,FALSE)</f>
        <v>#N/A</v>
      </c>
      <c r="J1299" s="12" t="e">
        <f t="shared" si="21"/>
        <v>#N/A</v>
      </c>
      <c r="K1299" s="13" t="e">
        <f t="shared" si="22"/>
        <v>#N/A</v>
      </c>
      <c r="L1299" s="12" t="e">
        <f t="shared" si="23"/>
        <v>#N/A</v>
      </c>
      <c r="M1299" s="14" t="s">
        <v>31</v>
      </c>
      <c r="N1299" s="3" t="s">
        <v>39</v>
      </c>
      <c r="O1299" s="20" t="str">
        <f>VLOOKUP(CONCATENATE($M1299,$N1299),Curriculos!$A$2:$J$332,4,FALSE)</f>
        <v>MATEMÁTICA APLICADA I</v>
      </c>
      <c r="P1299" s="21" t="str">
        <f>VLOOKUP(CONCATENATE($M1299,$N1299),Curriculos!$A$2:$J$332,5,FALSE)</f>
        <v>OB</v>
      </c>
      <c r="Q1299" s="21" t="e">
        <f>VLOOKUP($N1299,Oferta!$D$2:$P$100,5,FALSE)</f>
        <v>#N/A</v>
      </c>
      <c r="R1299" s="21">
        <f>VLOOKUP(CONCATENATE($M1299,$N1299),Curriculos!$A$2:$J$332,8,FALSE)</f>
        <v>60</v>
      </c>
      <c r="S1299" s="5"/>
      <c r="T1299" s="22" t="s">
        <v>24</v>
      </c>
      <c r="U1299" s="21" t="str">
        <f>VLOOKUP(CONCATENATE($M1299,$N1299),Curriculos!$A$2:$J$332,10,FALSE)</f>
        <v>DCET</v>
      </c>
      <c r="V1299" s="20" t="e">
        <f>VLOOKUP(CONCATENATE($M1299,$N1299,$T1299),Oferta!$B$2:$R$360,17,FALSE)</f>
        <v>#N/A</v>
      </c>
      <c r="W1299" s="20" t="e">
        <f>VLOOKUP(CONCATENATE($M1299,$N1299,$T1299),Oferta!$B$2:$Q$360,12,FALSE)</f>
        <v>#N/A</v>
      </c>
      <c r="X1299" s="22">
        <v>2</v>
      </c>
      <c r="Y1299" s="23" t="e">
        <f>VLOOKUP(CONCATENATE($W1299,$X1299),Mtz_Horarios!$E$2:$H$92,2,FALSE)</f>
        <v>#N/A</v>
      </c>
      <c r="Z1299" s="23" t="e">
        <f>VLOOKUP(CONCATENATE($W1299,$X1299),Mtz_Horarios!$E$2:$H$92,3,FALSE)</f>
        <v>#N/A</v>
      </c>
      <c r="AA1299" s="24" t="e">
        <f>VLOOKUP(CONCATENATE($W1299,$X1299),Mtz_Horarios!$E$2:$H$92,4,FALSE)</f>
        <v>#N/A</v>
      </c>
      <c r="AB1299" s="20" t="e">
        <f>VLOOKUP(CONCATENATE($M1299,$N1299,$T1299),Oferta!$B$2:$Q$360,16,FALSE)</f>
        <v>#N/A</v>
      </c>
      <c r="AC1299" s="20" t="e">
        <f>VLOOKUP(CONCATENATE($M1299,$N1299,$T1299),Oferta!$B$2:$Q$360,15,FALSE)</f>
        <v>#N/A</v>
      </c>
      <c r="AI1299" s="5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12"/>
      <c r="AW1299" s="12"/>
    </row>
    <row r="1300" spans="1:49" ht="15" hidden="1" customHeight="1">
      <c r="A1300" s="12"/>
      <c r="B1300" s="12"/>
      <c r="C1300" s="12"/>
      <c r="D1300" s="12"/>
      <c r="E1300" s="12"/>
      <c r="F1300" s="12"/>
      <c r="G1300" s="12"/>
      <c r="H1300" s="12" t="e">
        <f t="shared" si="20"/>
        <v>#N/A</v>
      </c>
      <c r="I1300" s="12" t="e">
        <f>VLOOKUP(CONCATENATE(N1300,T1300),Simulador!$H$26:$H$33,1,FALSE)</f>
        <v>#N/A</v>
      </c>
      <c r="J1300" s="12" t="e">
        <f t="shared" si="21"/>
        <v>#N/A</v>
      </c>
      <c r="K1300" s="13" t="e">
        <f t="shared" si="22"/>
        <v>#N/A</v>
      </c>
      <c r="L1300" s="12" t="e">
        <f t="shared" si="23"/>
        <v>#N/A</v>
      </c>
      <c r="M1300" s="14" t="s">
        <v>31</v>
      </c>
      <c r="N1300" s="3" t="s">
        <v>39</v>
      </c>
      <c r="O1300" s="20" t="str">
        <f>VLOOKUP(CONCATENATE($M1300,$N1300),Curriculos!$A$2:$J$332,4,FALSE)</f>
        <v>MATEMÁTICA APLICADA I</v>
      </c>
      <c r="P1300" s="21" t="str">
        <f>VLOOKUP(CONCATENATE($M1300,$N1300),Curriculos!$A$2:$J$332,5,FALSE)</f>
        <v>OB</v>
      </c>
      <c r="Q1300" s="21" t="e">
        <f>VLOOKUP($N1300,Oferta!$D$2:$P$100,5,FALSE)</f>
        <v>#N/A</v>
      </c>
      <c r="R1300" s="21">
        <f>VLOOKUP(CONCATENATE($M1300,$N1300),Curriculos!$A$2:$J$332,8,FALSE)</f>
        <v>60</v>
      </c>
      <c r="S1300" s="5"/>
      <c r="T1300" s="22" t="s">
        <v>24</v>
      </c>
      <c r="U1300" s="21" t="str">
        <f>VLOOKUP(CONCATENATE($M1300,$N1300),Curriculos!$A$2:$J$332,10,FALSE)</f>
        <v>DCET</v>
      </c>
      <c r="V1300" s="20" t="e">
        <f>VLOOKUP(CONCATENATE($M1300,$N1300,$T1300),Oferta!$B$2:$R$360,17,FALSE)</f>
        <v>#N/A</v>
      </c>
      <c r="W1300" s="20" t="e">
        <f>VLOOKUP(CONCATENATE($M1300,$N1300,$T1300),Oferta!$B$2:$Q$360,12,FALSE)</f>
        <v>#N/A</v>
      </c>
      <c r="X1300" s="22">
        <v>3</v>
      </c>
      <c r="Y1300" s="23" t="e">
        <f>VLOOKUP(CONCATENATE($W1300,$X1300),Mtz_Horarios!$E$2:$H$92,2,FALSE)</f>
        <v>#N/A</v>
      </c>
      <c r="Z1300" s="23" t="e">
        <f>VLOOKUP(CONCATENATE($W1300,$X1300),Mtz_Horarios!$E$2:$H$92,3,FALSE)</f>
        <v>#N/A</v>
      </c>
      <c r="AA1300" s="24" t="e">
        <f>VLOOKUP(CONCATENATE($W1300,$X1300),Mtz_Horarios!$E$2:$H$92,4,FALSE)</f>
        <v>#N/A</v>
      </c>
      <c r="AB1300" s="20" t="e">
        <f>VLOOKUP(CONCATENATE($M1300,$N1300,$T1300),Oferta!$B$2:$Q$360,16,FALSE)</f>
        <v>#N/A</v>
      </c>
      <c r="AC1300" s="20" t="e">
        <f>VLOOKUP(CONCATENATE($M1300,$N1300,$T1300),Oferta!$B$2:$Q$360,15,FALSE)</f>
        <v>#N/A</v>
      </c>
      <c r="AI1300" s="5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12"/>
      <c r="AW1300" s="12"/>
    </row>
    <row r="1301" spans="1:49" ht="15" hidden="1" customHeight="1">
      <c r="A1301" s="12"/>
      <c r="B1301" s="12"/>
      <c r="C1301" s="12"/>
      <c r="D1301" s="12"/>
      <c r="E1301" s="12"/>
      <c r="F1301" s="12"/>
      <c r="G1301" s="12"/>
      <c r="H1301" s="12" t="e">
        <f t="shared" si="20"/>
        <v>#N/A</v>
      </c>
      <c r="I1301" s="12" t="e">
        <f>VLOOKUP(CONCATENATE(N1301,T1301),Simulador!$H$26:$H$33,1,FALSE)</f>
        <v>#N/A</v>
      </c>
      <c r="J1301" s="12" t="e">
        <f t="shared" si="21"/>
        <v>#N/A</v>
      </c>
      <c r="K1301" s="13" t="e">
        <f t="shared" si="22"/>
        <v>#N/A</v>
      </c>
      <c r="L1301" s="12" t="e">
        <f t="shared" si="23"/>
        <v>#N/A</v>
      </c>
      <c r="M1301" s="14" t="s">
        <v>31</v>
      </c>
      <c r="N1301" s="3" t="s">
        <v>39</v>
      </c>
      <c r="O1301" s="20" t="str">
        <f>VLOOKUP(CONCATENATE($M1301,$N1301),Curriculos!$A$2:$J$332,4,FALSE)</f>
        <v>MATEMÁTICA APLICADA I</v>
      </c>
      <c r="P1301" s="21" t="str">
        <f>VLOOKUP(CONCATENATE($M1301,$N1301),Curriculos!$A$2:$J$332,5,FALSE)</f>
        <v>OB</v>
      </c>
      <c r="Q1301" s="21" t="e">
        <f>VLOOKUP($N1301,Oferta!$D$2:$P$100,5,FALSE)</f>
        <v>#N/A</v>
      </c>
      <c r="R1301" s="21">
        <f>VLOOKUP(CONCATENATE($M1301,$N1301),Curriculos!$A$2:$J$332,8,FALSE)</f>
        <v>60</v>
      </c>
      <c r="S1301" s="5"/>
      <c r="T1301" s="22" t="s">
        <v>24</v>
      </c>
      <c r="U1301" s="21" t="str">
        <f>VLOOKUP(CONCATENATE($M1301,$N1301),Curriculos!$A$2:$J$332,10,FALSE)</f>
        <v>DCET</v>
      </c>
      <c r="V1301" s="20" t="e">
        <f>VLOOKUP(CONCATENATE($M1301,$N1301,$T1301),Oferta!$B$2:$R$360,17,FALSE)</f>
        <v>#N/A</v>
      </c>
      <c r="W1301" s="20" t="e">
        <f>VLOOKUP(CONCATENATE($M1301,$N1301,$T1301),Oferta!$B$2:$Q$360,12,FALSE)</f>
        <v>#N/A</v>
      </c>
      <c r="X1301" s="22">
        <v>4</v>
      </c>
      <c r="Y1301" s="23" t="e">
        <f>VLOOKUP(CONCATENATE($W1301,$X1301),Mtz_Horarios!$E$2:$H$92,2,FALSE)</f>
        <v>#N/A</v>
      </c>
      <c r="Z1301" s="23" t="e">
        <f>VLOOKUP(CONCATENATE($W1301,$X1301),Mtz_Horarios!$E$2:$H$92,3,FALSE)</f>
        <v>#N/A</v>
      </c>
      <c r="AA1301" s="24" t="e">
        <f>VLOOKUP(CONCATENATE($W1301,$X1301),Mtz_Horarios!$E$2:$H$92,4,FALSE)</f>
        <v>#N/A</v>
      </c>
      <c r="AB1301" s="20" t="e">
        <f>VLOOKUP(CONCATENATE($M1301,$N1301,$T1301),Oferta!$B$2:$Q$360,16,FALSE)</f>
        <v>#N/A</v>
      </c>
      <c r="AC1301" s="20" t="e">
        <f>VLOOKUP(CONCATENATE($M1301,$N1301,$T1301),Oferta!$B$2:$Q$360,15,FALSE)</f>
        <v>#N/A</v>
      </c>
      <c r="AI1301" s="5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12"/>
      <c r="AW1301" s="12"/>
    </row>
    <row r="1302" spans="1:49" ht="15" hidden="1" customHeight="1">
      <c r="A1302" s="12"/>
      <c r="B1302" s="12"/>
      <c r="C1302" s="12"/>
      <c r="D1302" s="12"/>
      <c r="E1302" s="12"/>
      <c r="F1302" s="12"/>
      <c r="G1302" s="12"/>
      <c r="H1302" s="12" t="e">
        <f t="shared" si="20"/>
        <v>#N/A</v>
      </c>
      <c r="I1302" s="12" t="e">
        <f>VLOOKUP(CONCATENATE(N1302,T1302),Simulador!$H$26:$H$33,1,FALSE)</f>
        <v>#N/A</v>
      </c>
      <c r="J1302" s="12" t="e">
        <f t="shared" si="21"/>
        <v>#N/A</v>
      </c>
      <c r="K1302" s="13" t="e">
        <f t="shared" si="22"/>
        <v>#N/A</v>
      </c>
      <c r="L1302" s="12" t="e">
        <f t="shared" si="23"/>
        <v>#N/A</v>
      </c>
      <c r="M1302" s="14" t="s">
        <v>31</v>
      </c>
      <c r="N1302" s="3" t="s">
        <v>39</v>
      </c>
      <c r="O1302" s="20" t="str">
        <f>VLOOKUP(CONCATENATE($M1302,$N1302),Curriculos!$A$2:$J$332,4,FALSE)</f>
        <v>MATEMÁTICA APLICADA I</v>
      </c>
      <c r="P1302" s="21" t="str">
        <f>VLOOKUP(CONCATENATE($M1302,$N1302),Curriculos!$A$2:$J$332,5,FALSE)</f>
        <v>OB</v>
      </c>
      <c r="Q1302" s="21" t="e">
        <f>VLOOKUP($N1302,Oferta!$D$2:$P$100,5,FALSE)</f>
        <v>#N/A</v>
      </c>
      <c r="R1302" s="21">
        <f>VLOOKUP(CONCATENATE($M1302,$N1302),Curriculos!$A$2:$J$332,8,FALSE)</f>
        <v>60</v>
      </c>
      <c r="S1302" s="5"/>
      <c r="T1302" s="22" t="s">
        <v>29</v>
      </c>
      <c r="U1302" s="21" t="str">
        <f>VLOOKUP(CONCATENATE($M1302,$N1302),Curriculos!$A$2:$J$332,10,FALSE)</f>
        <v>DCET</v>
      </c>
      <c r="V1302" s="20" t="e">
        <f>VLOOKUP(CONCATENATE($M1302,$N1302,$T1302),Oferta!$B$2:$R$360,17,FALSE)</f>
        <v>#N/A</v>
      </c>
      <c r="W1302" s="20" t="e">
        <f>VLOOKUP(CONCATENATE($M1302,$N1302,$T1302),Oferta!$B$2:$Q$360,12,FALSE)</f>
        <v>#N/A</v>
      </c>
      <c r="X1302" s="22">
        <v>1</v>
      </c>
      <c r="Y1302" s="23" t="e">
        <f>VLOOKUP(CONCATENATE($W1302,$X1302),Mtz_Horarios!$E$2:$H$92,2,FALSE)</f>
        <v>#N/A</v>
      </c>
      <c r="Z1302" s="23" t="e">
        <f>VLOOKUP(CONCATENATE($W1302,$X1302),Mtz_Horarios!$E$2:$H$92,3,FALSE)</f>
        <v>#N/A</v>
      </c>
      <c r="AA1302" s="24" t="e">
        <f>VLOOKUP(CONCATENATE($W1302,$X1302),Mtz_Horarios!$E$2:$H$92,4,FALSE)</f>
        <v>#N/A</v>
      </c>
      <c r="AB1302" s="20" t="e">
        <f>VLOOKUP(CONCATENATE($M1302,$N1302,$T1302),Oferta!$B$2:$Q$360,16,FALSE)</f>
        <v>#N/A</v>
      </c>
      <c r="AC1302" s="20" t="e">
        <f>VLOOKUP(CONCATENATE($M1302,$N1302,$T1302),Oferta!$B$2:$Q$360,15,FALSE)</f>
        <v>#N/A</v>
      </c>
      <c r="AI1302" s="5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12"/>
      <c r="AW1302" s="12"/>
    </row>
    <row r="1303" spans="1:49" ht="15" hidden="1" customHeight="1">
      <c r="A1303" s="12"/>
      <c r="B1303" s="12"/>
      <c r="C1303" s="12"/>
      <c r="D1303" s="12"/>
      <c r="E1303" s="12"/>
      <c r="F1303" s="12"/>
      <c r="G1303" s="12"/>
      <c r="H1303" s="12" t="e">
        <f t="shared" si="20"/>
        <v>#N/A</v>
      </c>
      <c r="I1303" s="12" t="e">
        <f>VLOOKUP(CONCATENATE(N1303,T1303),Simulador!$H$26:$H$33,1,FALSE)</f>
        <v>#N/A</v>
      </c>
      <c r="J1303" s="12" t="e">
        <f t="shared" si="21"/>
        <v>#N/A</v>
      </c>
      <c r="K1303" s="13" t="e">
        <f t="shared" si="22"/>
        <v>#N/A</v>
      </c>
      <c r="L1303" s="12" t="e">
        <f t="shared" si="23"/>
        <v>#N/A</v>
      </c>
      <c r="M1303" s="14" t="s">
        <v>31</v>
      </c>
      <c r="N1303" s="3" t="s">
        <v>39</v>
      </c>
      <c r="O1303" s="20" t="str">
        <f>VLOOKUP(CONCATENATE($M1303,$N1303),Curriculos!$A$2:$J$332,4,FALSE)</f>
        <v>MATEMÁTICA APLICADA I</v>
      </c>
      <c r="P1303" s="21" t="str">
        <f>VLOOKUP(CONCATENATE($M1303,$N1303),Curriculos!$A$2:$J$332,5,FALSE)</f>
        <v>OB</v>
      </c>
      <c r="Q1303" s="21" t="e">
        <f>VLOOKUP($N1303,Oferta!$D$2:$P$100,5,FALSE)</f>
        <v>#N/A</v>
      </c>
      <c r="R1303" s="21">
        <f>VLOOKUP(CONCATENATE($M1303,$N1303),Curriculos!$A$2:$J$332,8,FALSE)</f>
        <v>60</v>
      </c>
      <c r="S1303" s="5"/>
      <c r="T1303" s="22" t="s">
        <v>29</v>
      </c>
      <c r="U1303" s="21" t="str">
        <f>VLOOKUP(CONCATENATE($M1303,$N1303),Curriculos!$A$2:$J$332,10,FALSE)</f>
        <v>DCET</v>
      </c>
      <c r="V1303" s="20" t="e">
        <f>VLOOKUP(CONCATENATE($M1303,$N1303,$T1303),Oferta!$B$2:$R$360,17,FALSE)</f>
        <v>#N/A</v>
      </c>
      <c r="W1303" s="20" t="e">
        <f>VLOOKUP(CONCATENATE($M1303,$N1303,$T1303),Oferta!$B$2:$Q$360,12,FALSE)</f>
        <v>#N/A</v>
      </c>
      <c r="X1303" s="22">
        <v>2</v>
      </c>
      <c r="Y1303" s="23" t="e">
        <f>VLOOKUP(CONCATENATE($W1303,$X1303),Mtz_Horarios!$E$2:$H$92,2,FALSE)</f>
        <v>#N/A</v>
      </c>
      <c r="Z1303" s="23" t="e">
        <f>VLOOKUP(CONCATENATE($W1303,$X1303),Mtz_Horarios!$E$2:$H$92,3,FALSE)</f>
        <v>#N/A</v>
      </c>
      <c r="AA1303" s="24" t="e">
        <f>VLOOKUP(CONCATENATE($W1303,$X1303),Mtz_Horarios!$E$2:$H$92,4,FALSE)</f>
        <v>#N/A</v>
      </c>
      <c r="AB1303" s="20" t="e">
        <f>VLOOKUP(CONCATENATE($M1303,$N1303,$T1303),Oferta!$B$2:$Q$360,16,FALSE)</f>
        <v>#N/A</v>
      </c>
      <c r="AC1303" s="20" t="e">
        <f>VLOOKUP(CONCATENATE($M1303,$N1303,$T1303),Oferta!$B$2:$Q$360,15,FALSE)</f>
        <v>#N/A</v>
      </c>
      <c r="AI1303" s="5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12"/>
      <c r="AW1303" s="12"/>
    </row>
    <row r="1304" spans="1:49" ht="15" hidden="1" customHeight="1">
      <c r="A1304" s="12"/>
      <c r="B1304" s="12"/>
      <c r="C1304" s="12"/>
      <c r="D1304" s="12"/>
      <c r="E1304" s="12"/>
      <c r="F1304" s="12"/>
      <c r="G1304" s="12"/>
      <c r="H1304" s="12" t="e">
        <f t="shared" si="20"/>
        <v>#N/A</v>
      </c>
      <c r="I1304" s="12" t="e">
        <f>VLOOKUP(CONCATENATE(N1304,T1304),Simulador!$H$26:$H$33,1,FALSE)</f>
        <v>#N/A</v>
      </c>
      <c r="J1304" s="12" t="e">
        <f t="shared" si="21"/>
        <v>#N/A</v>
      </c>
      <c r="K1304" s="13" t="e">
        <f t="shared" si="22"/>
        <v>#N/A</v>
      </c>
      <c r="L1304" s="12" t="e">
        <f t="shared" si="23"/>
        <v>#N/A</v>
      </c>
      <c r="M1304" s="14" t="s">
        <v>31</v>
      </c>
      <c r="N1304" s="3" t="s">
        <v>39</v>
      </c>
      <c r="O1304" s="20" t="str">
        <f>VLOOKUP(CONCATENATE($M1304,$N1304),Curriculos!$A$2:$J$332,4,FALSE)</f>
        <v>MATEMÁTICA APLICADA I</v>
      </c>
      <c r="P1304" s="21" t="str">
        <f>VLOOKUP(CONCATENATE($M1304,$N1304),Curriculos!$A$2:$J$332,5,FALSE)</f>
        <v>OB</v>
      </c>
      <c r="Q1304" s="21" t="e">
        <f>VLOOKUP($N1304,Oferta!$D$2:$P$100,5,FALSE)</f>
        <v>#N/A</v>
      </c>
      <c r="R1304" s="21">
        <f>VLOOKUP(CONCATENATE($M1304,$N1304),Curriculos!$A$2:$J$332,8,FALSE)</f>
        <v>60</v>
      </c>
      <c r="S1304" s="5"/>
      <c r="T1304" s="22" t="s">
        <v>29</v>
      </c>
      <c r="U1304" s="21" t="str">
        <f>VLOOKUP(CONCATENATE($M1304,$N1304),Curriculos!$A$2:$J$332,10,FALSE)</f>
        <v>DCET</v>
      </c>
      <c r="V1304" s="20" t="e">
        <f>VLOOKUP(CONCATENATE($M1304,$N1304,$T1304),Oferta!$B$2:$R$360,17,FALSE)</f>
        <v>#N/A</v>
      </c>
      <c r="W1304" s="20" t="e">
        <f>VLOOKUP(CONCATENATE($M1304,$N1304,$T1304),Oferta!$B$2:$Q$360,12,FALSE)</f>
        <v>#N/A</v>
      </c>
      <c r="X1304" s="22">
        <v>3</v>
      </c>
      <c r="Y1304" s="23" t="e">
        <f>VLOOKUP(CONCATENATE($W1304,$X1304),Mtz_Horarios!$E$2:$H$92,2,FALSE)</f>
        <v>#N/A</v>
      </c>
      <c r="Z1304" s="23" t="e">
        <f>VLOOKUP(CONCATENATE($W1304,$X1304),Mtz_Horarios!$E$2:$H$92,3,FALSE)</f>
        <v>#N/A</v>
      </c>
      <c r="AA1304" s="24" t="e">
        <f>VLOOKUP(CONCATENATE($W1304,$X1304),Mtz_Horarios!$E$2:$H$92,4,FALSE)</f>
        <v>#N/A</v>
      </c>
      <c r="AB1304" s="20" t="e">
        <f>VLOOKUP(CONCATENATE($M1304,$N1304,$T1304),Oferta!$B$2:$Q$360,16,FALSE)</f>
        <v>#N/A</v>
      </c>
      <c r="AC1304" s="20" t="e">
        <f>VLOOKUP(CONCATENATE($M1304,$N1304,$T1304),Oferta!$B$2:$Q$360,15,FALSE)</f>
        <v>#N/A</v>
      </c>
      <c r="AI1304" s="5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12"/>
      <c r="AW1304" s="12"/>
    </row>
    <row r="1305" spans="1:49" ht="15" hidden="1" customHeight="1">
      <c r="A1305" s="12"/>
      <c r="B1305" s="12"/>
      <c r="C1305" s="12"/>
      <c r="D1305" s="12"/>
      <c r="E1305" s="12"/>
      <c r="F1305" s="12"/>
      <c r="G1305" s="12"/>
      <c r="H1305" s="12" t="e">
        <f t="shared" si="20"/>
        <v>#N/A</v>
      </c>
      <c r="I1305" s="12" t="e">
        <f>VLOOKUP(CONCATENATE(N1305,T1305),Simulador!$H$26:$H$33,1,FALSE)</f>
        <v>#N/A</v>
      </c>
      <c r="J1305" s="12" t="e">
        <f t="shared" si="21"/>
        <v>#N/A</v>
      </c>
      <c r="K1305" s="13" t="e">
        <f t="shared" si="22"/>
        <v>#N/A</v>
      </c>
      <c r="L1305" s="12" t="e">
        <f t="shared" si="23"/>
        <v>#N/A</v>
      </c>
      <c r="M1305" s="14" t="s">
        <v>31</v>
      </c>
      <c r="N1305" s="3" t="s">
        <v>39</v>
      </c>
      <c r="O1305" s="20" t="str">
        <f>VLOOKUP(CONCATENATE($M1305,$N1305),Curriculos!$A$2:$J$332,4,FALSE)</f>
        <v>MATEMÁTICA APLICADA I</v>
      </c>
      <c r="P1305" s="21" t="str">
        <f>VLOOKUP(CONCATENATE($M1305,$N1305),Curriculos!$A$2:$J$332,5,FALSE)</f>
        <v>OB</v>
      </c>
      <c r="Q1305" s="21" t="e">
        <f>VLOOKUP($N1305,Oferta!$D$2:$P$100,5,FALSE)</f>
        <v>#N/A</v>
      </c>
      <c r="R1305" s="21">
        <f>VLOOKUP(CONCATENATE($M1305,$N1305),Curriculos!$A$2:$J$332,8,FALSE)</f>
        <v>60</v>
      </c>
      <c r="S1305" s="5"/>
      <c r="T1305" s="22" t="s">
        <v>29</v>
      </c>
      <c r="U1305" s="21" t="str">
        <f>VLOOKUP(CONCATENATE($M1305,$N1305),Curriculos!$A$2:$J$332,10,FALSE)</f>
        <v>DCET</v>
      </c>
      <c r="V1305" s="20" t="e">
        <f>VLOOKUP(CONCATENATE($M1305,$N1305,$T1305),Oferta!$B$2:$R$360,17,FALSE)</f>
        <v>#N/A</v>
      </c>
      <c r="W1305" s="20" t="e">
        <f>VLOOKUP(CONCATENATE($M1305,$N1305,$T1305),Oferta!$B$2:$Q$360,12,FALSE)</f>
        <v>#N/A</v>
      </c>
      <c r="X1305" s="22">
        <v>4</v>
      </c>
      <c r="Y1305" s="23" t="e">
        <f>VLOOKUP(CONCATENATE($W1305,$X1305),Mtz_Horarios!$E$2:$H$92,2,FALSE)</f>
        <v>#N/A</v>
      </c>
      <c r="Z1305" s="23" t="e">
        <f>VLOOKUP(CONCATENATE($W1305,$X1305),Mtz_Horarios!$E$2:$H$92,3,FALSE)</f>
        <v>#N/A</v>
      </c>
      <c r="AA1305" s="24" t="e">
        <f>VLOOKUP(CONCATENATE($W1305,$X1305),Mtz_Horarios!$E$2:$H$92,4,FALSE)</f>
        <v>#N/A</v>
      </c>
      <c r="AB1305" s="20" t="e">
        <f>VLOOKUP(CONCATENATE($M1305,$N1305,$T1305),Oferta!$B$2:$Q$360,16,FALSE)</f>
        <v>#N/A</v>
      </c>
      <c r="AC1305" s="20" t="e">
        <f>VLOOKUP(CONCATENATE($M1305,$N1305,$T1305),Oferta!$B$2:$Q$360,15,FALSE)</f>
        <v>#N/A</v>
      </c>
      <c r="AI1305" s="5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12"/>
      <c r="AW1305" s="12"/>
    </row>
    <row r="1306" spans="1:49" ht="15" hidden="1" customHeight="1">
      <c r="A1306" s="12"/>
      <c r="B1306" s="12"/>
      <c r="C1306" s="12"/>
      <c r="D1306" s="12"/>
      <c r="E1306" s="12"/>
      <c r="F1306" s="12"/>
      <c r="G1306" s="12"/>
      <c r="H1306" s="12" t="e">
        <f t="shared" si="20"/>
        <v>#N/A</v>
      </c>
      <c r="I1306" s="12" t="e">
        <f>VLOOKUP(CONCATENATE(N1306,T1306),Simulador!$H$26:$H$33,1,FALSE)</f>
        <v>#N/A</v>
      </c>
      <c r="J1306" s="12" t="e">
        <f t="shared" si="21"/>
        <v>#N/A</v>
      </c>
      <c r="K1306" s="13" t="e">
        <f t="shared" si="22"/>
        <v>#N/A</v>
      </c>
      <c r="L1306" s="12" t="e">
        <f t="shared" si="23"/>
        <v>#N/A</v>
      </c>
      <c r="M1306" s="14" t="s">
        <v>25</v>
      </c>
      <c r="N1306" s="3" t="s">
        <v>39</v>
      </c>
      <c r="O1306" s="15" t="str">
        <f>VLOOKUP(CONCATENATE($M1306,$N1306),Curriculos!$A$2:$J$332,4,FALSE)</f>
        <v>MATEMÁTICA APLICADA I</v>
      </c>
      <c r="P1306" s="16" t="str">
        <f>VLOOKUP(CONCATENATE($M1306,$N1306),Curriculos!$A$2:$J$332,5,FALSE)</f>
        <v>OB</v>
      </c>
      <c r="Q1306" s="16" t="e">
        <f>VLOOKUP($N1306,Oferta!$D$2:$P$100,5,FALSE)</f>
        <v>#N/A</v>
      </c>
      <c r="R1306" s="16">
        <f>VLOOKUP(CONCATENATE($M1306,$N1306),Curriculos!$A$2:$J$332,8,FALSE)</f>
        <v>60</v>
      </c>
      <c r="S1306" s="17"/>
      <c r="T1306" s="17" t="s">
        <v>29</v>
      </c>
      <c r="U1306" s="16" t="str">
        <f>VLOOKUP(CONCATENATE($M1306,$N1306),Curriculos!$A$2:$J$332,10,FALSE)</f>
        <v>DCET</v>
      </c>
      <c r="V1306" s="15" t="e">
        <f>VLOOKUP(CONCATENATE($M1306,$N1306,$T1306),Oferta!$B$2:$R$360,17,FALSE)</f>
        <v>#N/A</v>
      </c>
      <c r="W1306" s="15" t="e">
        <f>VLOOKUP(CONCATENATE($M1306,$N1306,$T1306),Oferta!$B$2:$Q$360,12,FALSE)</f>
        <v>#N/A</v>
      </c>
      <c r="X1306" s="17">
        <v>1</v>
      </c>
      <c r="Y1306" s="18" t="e">
        <f>VLOOKUP(CONCATENATE($W1306,$X1306),Mtz_Horarios!$E$2:$H$92,2,FALSE)</f>
        <v>#N/A</v>
      </c>
      <c r="Z1306" s="18" t="e">
        <f>VLOOKUP(CONCATENATE($W1306,$X1306),Mtz_Horarios!$E$2:$H$92,3,FALSE)</f>
        <v>#N/A</v>
      </c>
      <c r="AA1306" s="19" t="e">
        <f>VLOOKUP(CONCATENATE($W1306,$X1306),Mtz_Horarios!$E$2:$H$92,4,FALSE)</f>
        <v>#N/A</v>
      </c>
      <c r="AB1306" s="15" t="e">
        <f>VLOOKUP(CONCATENATE($M1306,$N1306,$T1306),Oferta!$B$2:$Q$360,16,FALSE)</f>
        <v>#N/A</v>
      </c>
      <c r="AC1306" s="15" t="e">
        <f>VLOOKUP(CONCATENATE($M1306,$N1306,$T1306),Oferta!$B$2:$Q$360,15,FALSE)</f>
        <v>#N/A</v>
      </c>
      <c r="AI1306" s="5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12"/>
      <c r="AW1306" s="12"/>
    </row>
    <row r="1307" spans="1:49" ht="15" hidden="1" customHeight="1">
      <c r="A1307" s="12"/>
      <c r="B1307" s="12"/>
      <c r="C1307" s="12"/>
      <c r="D1307" s="12"/>
      <c r="E1307" s="12"/>
      <c r="F1307" s="12"/>
      <c r="G1307" s="12"/>
      <c r="H1307" s="12" t="e">
        <f t="shared" si="20"/>
        <v>#N/A</v>
      </c>
      <c r="I1307" s="12" t="e">
        <f>VLOOKUP(CONCATENATE(N1307,T1307),Simulador!$H$26:$H$33,1,FALSE)</f>
        <v>#N/A</v>
      </c>
      <c r="J1307" s="12" t="e">
        <f t="shared" si="21"/>
        <v>#N/A</v>
      </c>
      <c r="K1307" s="13" t="e">
        <f t="shared" si="22"/>
        <v>#N/A</v>
      </c>
      <c r="L1307" s="12" t="e">
        <f t="shared" si="23"/>
        <v>#N/A</v>
      </c>
      <c r="M1307" s="14" t="s">
        <v>25</v>
      </c>
      <c r="N1307" s="3" t="s">
        <v>39</v>
      </c>
      <c r="O1307" s="15" t="str">
        <f>VLOOKUP(CONCATENATE($M1307,$N1307),Curriculos!$A$2:$J$332,4,FALSE)</f>
        <v>MATEMÁTICA APLICADA I</v>
      </c>
      <c r="P1307" s="16" t="str">
        <f>VLOOKUP(CONCATENATE($M1307,$N1307),Curriculos!$A$2:$J$332,5,FALSE)</f>
        <v>OB</v>
      </c>
      <c r="Q1307" s="16" t="e">
        <f>VLOOKUP($N1307,Oferta!$D$2:$P$100,5,FALSE)</f>
        <v>#N/A</v>
      </c>
      <c r="R1307" s="16">
        <f>VLOOKUP(CONCATENATE($M1307,$N1307),Curriculos!$A$2:$J$332,8,FALSE)</f>
        <v>60</v>
      </c>
      <c r="S1307" s="17"/>
      <c r="T1307" s="17" t="s">
        <v>29</v>
      </c>
      <c r="U1307" s="16" t="str">
        <f>VLOOKUP(CONCATENATE($M1307,$N1307),Curriculos!$A$2:$J$332,10,FALSE)</f>
        <v>DCET</v>
      </c>
      <c r="V1307" s="15" t="e">
        <f>VLOOKUP(CONCATENATE($M1307,$N1307,$T1307),Oferta!$B$2:$R$360,17,FALSE)</f>
        <v>#N/A</v>
      </c>
      <c r="W1307" s="15" t="e">
        <f>VLOOKUP(CONCATENATE($M1307,$N1307,$T1307),Oferta!$B$2:$Q$360,12,FALSE)</f>
        <v>#N/A</v>
      </c>
      <c r="X1307" s="17">
        <v>2</v>
      </c>
      <c r="Y1307" s="18" t="e">
        <f>VLOOKUP(CONCATENATE($W1307,$X1307),Mtz_Horarios!$E$2:$H$92,2,FALSE)</f>
        <v>#N/A</v>
      </c>
      <c r="Z1307" s="18" t="e">
        <f>VLOOKUP(CONCATENATE($W1307,$X1307),Mtz_Horarios!$E$2:$H$92,3,FALSE)</f>
        <v>#N/A</v>
      </c>
      <c r="AA1307" s="19" t="e">
        <f>VLOOKUP(CONCATENATE($W1307,$X1307),Mtz_Horarios!$E$2:$H$92,4,FALSE)</f>
        <v>#N/A</v>
      </c>
      <c r="AB1307" s="15" t="e">
        <f>VLOOKUP(CONCATENATE($M1307,$N1307,$T1307),Oferta!$B$2:$Q$360,16,FALSE)</f>
        <v>#N/A</v>
      </c>
      <c r="AC1307" s="15" t="e">
        <f>VLOOKUP(CONCATENATE($M1307,$N1307,$T1307),Oferta!$B$2:$Q$360,15,FALSE)</f>
        <v>#N/A</v>
      </c>
      <c r="AI1307" s="5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12"/>
      <c r="AW1307" s="12"/>
    </row>
    <row r="1308" spans="1:49" ht="15" hidden="1" customHeight="1">
      <c r="A1308" s="12"/>
      <c r="B1308" s="12"/>
      <c r="C1308" s="12"/>
      <c r="D1308" s="12"/>
      <c r="E1308" s="12"/>
      <c r="F1308" s="12"/>
      <c r="G1308" s="12"/>
      <c r="H1308" s="12" t="e">
        <f t="shared" si="20"/>
        <v>#N/A</v>
      </c>
      <c r="I1308" s="12" t="e">
        <f>VLOOKUP(CONCATENATE(N1308,T1308),Simulador!$H$26:$H$33,1,FALSE)</f>
        <v>#N/A</v>
      </c>
      <c r="J1308" s="12" t="e">
        <f t="shared" si="21"/>
        <v>#N/A</v>
      </c>
      <c r="K1308" s="13" t="e">
        <f t="shared" si="22"/>
        <v>#N/A</v>
      </c>
      <c r="L1308" s="12" t="e">
        <f t="shared" si="23"/>
        <v>#N/A</v>
      </c>
      <c r="M1308" s="14" t="s">
        <v>25</v>
      </c>
      <c r="N1308" s="3" t="s">
        <v>39</v>
      </c>
      <c r="O1308" s="15" t="str">
        <f>VLOOKUP(CONCATENATE($M1308,$N1308),Curriculos!$A$2:$J$332,4,FALSE)</f>
        <v>MATEMÁTICA APLICADA I</v>
      </c>
      <c r="P1308" s="16" t="str">
        <f>VLOOKUP(CONCATENATE($M1308,$N1308),Curriculos!$A$2:$J$332,5,FALSE)</f>
        <v>OB</v>
      </c>
      <c r="Q1308" s="16" t="e">
        <f>VLOOKUP($N1308,Oferta!$D$2:$P$100,5,FALSE)</f>
        <v>#N/A</v>
      </c>
      <c r="R1308" s="16">
        <f>VLOOKUP(CONCATENATE($M1308,$N1308),Curriculos!$A$2:$J$332,8,FALSE)</f>
        <v>60</v>
      </c>
      <c r="S1308" s="17"/>
      <c r="T1308" s="17" t="s">
        <v>29</v>
      </c>
      <c r="U1308" s="16" t="str">
        <f>VLOOKUP(CONCATENATE($M1308,$N1308),Curriculos!$A$2:$J$332,10,FALSE)</f>
        <v>DCET</v>
      </c>
      <c r="V1308" s="15" t="e">
        <f>VLOOKUP(CONCATENATE($M1308,$N1308,$T1308),Oferta!$B$2:$R$360,17,FALSE)</f>
        <v>#N/A</v>
      </c>
      <c r="W1308" s="15" t="e">
        <f>VLOOKUP(CONCATENATE($M1308,$N1308,$T1308),Oferta!$B$2:$Q$360,12,FALSE)</f>
        <v>#N/A</v>
      </c>
      <c r="X1308" s="17">
        <v>3</v>
      </c>
      <c r="Y1308" s="18" t="e">
        <f>VLOOKUP(CONCATENATE($W1308,$X1308),Mtz_Horarios!$E$2:$H$92,2,FALSE)</f>
        <v>#N/A</v>
      </c>
      <c r="Z1308" s="18" t="e">
        <f>VLOOKUP(CONCATENATE($W1308,$X1308),Mtz_Horarios!$E$2:$H$92,3,FALSE)</f>
        <v>#N/A</v>
      </c>
      <c r="AA1308" s="19" t="e">
        <f>VLOOKUP(CONCATENATE($W1308,$X1308),Mtz_Horarios!$E$2:$H$92,4,FALSE)</f>
        <v>#N/A</v>
      </c>
      <c r="AB1308" s="15" t="e">
        <f>VLOOKUP(CONCATENATE($M1308,$N1308,$T1308),Oferta!$B$2:$Q$360,16,FALSE)</f>
        <v>#N/A</v>
      </c>
      <c r="AC1308" s="15" t="e">
        <f>VLOOKUP(CONCATENATE($M1308,$N1308,$T1308),Oferta!$B$2:$Q$360,15,FALSE)</f>
        <v>#N/A</v>
      </c>
      <c r="AI1308" s="5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12"/>
      <c r="AW1308" s="12"/>
    </row>
    <row r="1309" spans="1:49" ht="15" hidden="1" customHeight="1">
      <c r="A1309" s="12"/>
      <c r="B1309" s="12"/>
      <c r="C1309" s="12"/>
      <c r="D1309" s="12"/>
      <c r="E1309" s="12"/>
      <c r="F1309" s="12"/>
      <c r="G1309" s="12"/>
      <c r="H1309" s="12" t="e">
        <f t="shared" si="20"/>
        <v>#N/A</v>
      </c>
      <c r="I1309" s="12" t="e">
        <f>VLOOKUP(CONCATENATE(N1309,T1309),Simulador!$H$26:$H$33,1,FALSE)</f>
        <v>#N/A</v>
      </c>
      <c r="J1309" s="12" t="e">
        <f t="shared" si="21"/>
        <v>#N/A</v>
      </c>
      <c r="K1309" s="13" t="e">
        <f t="shared" si="22"/>
        <v>#N/A</v>
      </c>
      <c r="L1309" s="12" t="e">
        <f t="shared" si="23"/>
        <v>#N/A</v>
      </c>
      <c r="M1309" s="14" t="s">
        <v>25</v>
      </c>
      <c r="N1309" s="3" t="s">
        <v>39</v>
      </c>
      <c r="O1309" s="15" t="str">
        <f>VLOOKUP(CONCATENATE($M1309,$N1309),Curriculos!$A$2:$J$332,4,FALSE)</f>
        <v>MATEMÁTICA APLICADA I</v>
      </c>
      <c r="P1309" s="16" t="str">
        <f>VLOOKUP(CONCATENATE($M1309,$N1309),Curriculos!$A$2:$J$332,5,FALSE)</f>
        <v>OB</v>
      </c>
      <c r="Q1309" s="16" t="e">
        <f>VLOOKUP($N1309,Oferta!$D$2:$P$100,5,FALSE)</f>
        <v>#N/A</v>
      </c>
      <c r="R1309" s="16">
        <f>VLOOKUP(CONCATENATE($M1309,$N1309),Curriculos!$A$2:$J$332,8,FALSE)</f>
        <v>60</v>
      </c>
      <c r="S1309" s="17"/>
      <c r="T1309" s="17" t="s">
        <v>29</v>
      </c>
      <c r="U1309" s="16" t="str">
        <f>VLOOKUP(CONCATENATE($M1309,$N1309),Curriculos!$A$2:$J$332,10,FALSE)</f>
        <v>DCET</v>
      </c>
      <c r="V1309" s="15" t="e">
        <f>VLOOKUP(CONCATENATE($M1309,$N1309,$T1309),Oferta!$B$2:$R$360,17,FALSE)</f>
        <v>#N/A</v>
      </c>
      <c r="W1309" s="15" t="e">
        <f>VLOOKUP(CONCATENATE($M1309,$N1309,$T1309),Oferta!$B$2:$Q$360,12,FALSE)</f>
        <v>#N/A</v>
      </c>
      <c r="X1309" s="17">
        <v>4</v>
      </c>
      <c r="Y1309" s="18" t="e">
        <f>VLOOKUP(CONCATENATE($W1309,$X1309),Mtz_Horarios!$E$2:$H$92,2,FALSE)</f>
        <v>#N/A</v>
      </c>
      <c r="Z1309" s="18" t="e">
        <f>VLOOKUP(CONCATENATE($W1309,$X1309),Mtz_Horarios!$E$2:$H$92,3,FALSE)</f>
        <v>#N/A</v>
      </c>
      <c r="AA1309" s="19" t="e">
        <f>VLOOKUP(CONCATENATE($W1309,$X1309),Mtz_Horarios!$E$2:$H$92,4,FALSE)</f>
        <v>#N/A</v>
      </c>
      <c r="AB1309" s="15" t="e">
        <f>VLOOKUP(CONCATENATE($M1309,$N1309,$T1309),Oferta!$B$2:$Q$360,16,FALSE)</f>
        <v>#N/A</v>
      </c>
      <c r="AC1309" s="15" t="e">
        <f>VLOOKUP(CONCATENATE($M1309,$N1309,$T1309),Oferta!$B$2:$Q$360,15,FALSE)</f>
        <v>#N/A</v>
      </c>
      <c r="AI1309" s="5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12"/>
      <c r="AW1309" s="12"/>
    </row>
    <row r="1310" spans="1:49" ht="15" hidden="1" customHeight="1">
      <c r="A1310" s="12"/>
      <c r="B1310" s="12"/>
      <c r="C1310" s="12"/>
      <c r="D1310" s="12"/>
      <c r="E1310" s="12"/>
      <c r="F1310" s="12"/>
      <c r="G1310" s="12"/>
      <c r="H1310" s="12" t="e">
        <f t="shared" si="20"/>
        <v>#N/A</v>
      </c>
      <c r="I1310" s="12" t="e">
        <f>VLOOKUP(CONCATENATE(N1310,T1310),Simulador!$H$26:$H$33,1,FALSE)</f>
        <v>#N/A</v>
      </c>
      <c r="J1310" s="12" t="e">
        <f t="shared" si="21"/>
        <v>#N/A</v>
      </c>
      <c r="K1310" s="13" t="e">
        <f t="shared" si="22"/>
        <v>#N/A</v>
      </c>
      <c r="L1310" s="12" t="e">
        <f t="shared" si="23"/>
        <v>#N/A</v>
      </c>
      <c r="M1310" s="14" t="s">
        <v>25</v>
      </c>
      <c r="N1310" s="3" t="s">
        <v>39</v>
      </c>
      <c r="O1310" s="20" t="str">
        <f>VLOOKUP(CONCATENATE($M1310,$N1310),Curriculos!$A$2:$J$332,4,FALSE)</f>
        <v>MATEMÁTICA APLICADA I</v>
      </c>
      <c r="P1310" s="21" t="str">
        <f>VLOOKUP(CONCATENATE($M1310,$N1310),Curriculos!$A$2:$J$332,5,FALSE)</f>
        <v>OB</v>
      </c>
      <c r="Q1310" s="21" t="e">
        <f>VLOOKUP($N1310,Oferta!$D$2:$P$100,5,FALSE)</f>
        <v>#N/A</v>
      </c>
      <c r="R1310" s="21">
        <f>VLOOKUP(CONCATENATE($M1310,$N1310),Curriculos!$A$2:$J$332,8,FALSE)</f>
        <v>60</v>
      </c>
      <c r="S1310" s="5"/>
      <c r="T1310" s="22" t="s">
        <v>27</v>
      </c>
      <c r="U1310" s="21" t="str">
        <f>VLOOKUP(CONCATENATE($M1310,$N1310),Curriculos!$A$2:$J$332,10,FALSE)</f>
        <v>DCET</v>
      </c>
      <c r="V1310" s="20" t="e">
        <f>VLOOKUP(CONCATENATE($M1310,$N1310,$T1310),Oferta!$B$2:$R$360,17,FALSE)</f>
        <v>#N/A</v>
      </c>
      <c r="W1310" s="20" t="e">
        <f>VLOOKUP(CONCATENATE($M1310,$N1310,$T1310),Oferta!$B$2:$Q$360,12,FALSE)</f>
        <v>#N/A</v>
      </c>
      <c r="X1310" s="22">
        <v>1</v>
      </c>
      <c r="Y1310" s="23" t="e">
        <f>VLOOKUP(CONCATENATE($W1310,$X1310),Mtz_Horarios!$E$2:$H$92,2,FALSE)</f>
        <v>#N/A</v>
      </c>
      <c r="Z1310" s="23" t="e">
        <f>VLOOKUP(CONCATENATE($W1310,$X1310),Mtz_Horarios!$E$2:$H$92,3,FALSE)</f>
        <v>#N/A</v>
      </c>
      <c r="AA1310" s="24" t="e">
        <f>VLOOKUP(CONCATENATE($W1310,$X1310),Mtz_Horarios!$E$2:$H$92,4,FALSE)</f>
        <v>#N/A</v>
      </c>
      <c r="AB1310" s="20" t="e">
        <f>VLOOKUP(CONCATENATE($M1310,$N1310,$T1310),Oferta!$B$2:$Q$360,16,FALSE)</f>
        <v>#N/A</v>
      </c>
      <c r="AC1310" s="20" t="e">
        <f>VLOOKUP(CONCATENATE($M1310,$N1310,$T1310),Oferta!$B$2:$Q$360,15,FALSE)</f>
        <v>#N/A</v>
      </c>
      <c r="AI1310" s="5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12"/>
      <c r="AW1310" s="12"/>
    </row>
    <row r="1311" spans="1:49" ht="15" hidden="1" customHeight="1">
      <c r="A1311" s="12"/>
      <c r="B1311" s="12"/>
      <c r="C1311" s="12"/>
      <c r="D1311" s="12"/>
      <c r="E1311" s="12"/>
      <c r="F1311" s="12"/>
      <c r="G1311" s="12"/>
      <c r="H1311" s="12" t="e">
        <f t="shared" si="20"/>
        <v>#N/A</v>
      </c>
      <c r="I1311" s="12" t="e">
        <f>VLOOKUP(CONCATENATE(N1311,T1311),Simulador!$H$26:$H$33,1,FALSE)</f>
        <v>#N/A</v>
      </c>
      <c r="J1311" s="12" t="e">
        <f t="shared" si="21"/>
        <v>#N/A</v>
      </c>
      <c r="K1311" s="13" t="e">
        <f t="shared" si="22"/>
        <v>#N/A</v>
      </c>
      <c r="L1311" s="12" t="e">
        <f t="shared" si="23"/>
        <v>#N/A</v>
      </c>
      <c r="M1311" s="14" t="s">
        <v>25</v>
      </c>
      <c r="N1311" s="3" t="s">
        <v>39</v>
      </c>
      <c r="O1311" s="20" t="str">
        <f>VLOOKUP(CONCATENATE($M1311,$N1311),Curriculos!$A$2:$J$332,4,FALSE)</f>
        <v>MATEMÁTICA APLICADA I</v>
      </c>
      <c r="P1311" s="21" t="str">
        <f>VLOOKUP(CONCATENATE($M1311,$N1311),Curriculos!$A$2:$J$332,5,FALSE)</f>
        <v>OB</v>
      </c>
      <c r="Q1311" s="21" t="e">
        <f>VLOOKUP($N1311,Oferta!$D$2:$P$100,5,FALSE)</f>
        <v>#N/A</v>
      </c>
      <c r="R1311" s="21">
        <f>VLOOKUP(CONCATENATE($M1311,$N1311),Curriculos!$A$2:$J$332,8,FALSE)</f>
        <v>60</v>
      </c>
      <c r="S1311" s="5"/>
      <c r="T1311" s="22" t="s">
        <v>27</v>
      </c>
      <c r="U1311" s="21" t="str">
        <f>VLOOKUP(CONCATENATE($M1311,$N1311),Curriculos!$A$2:$J$332,10,FALSE)</f>
        <v>DCET</v>
      </c>
      <c r="V1311" s="20" t="e">
        <f>VLOOKUP(CONCATENATE($M1311,$N1311,$T1311),Oferta!$B$2:$R$360,17,FALSE)</f>
        <v>#N/A</v>
      </c>
      <c r="W1311" s="20" t="e">
        <f>VLOOKUP(CONCATENATE($M1311,$N1311,$T1311),Oferta!$B$2:$Q$360,12,FALSE)</f>
        <v>#N/A</v>
      </c>
      <c r="X1311" s="22">
        <v>2</v>
      </c>
      <c r="Y1311" s="23" t="e">
        <f>VLOOKUP(CONCATENATE($W1311,$X1311),Mtz_Horarios!$E$2:$H$92,2,FALSE)</f>
        <v>#N/A</v>
      </c>
      <c r="Z1311" s="23" t="e">
        <f>VLOOKUP(CONCATENATE($W1311,$X1311),Mtz_Horarios!$E$2:$H$92,3,FALSE)</f>
        <v>#N/A</v>
      </c>
      <c r="AA1311" s="24" t="e">
        <f>VLOOKUP(CONCATENATE($W1311,$X1311),Mtz_Horarios!$E$2:$H$92,4,FALSE)</f>
        <v>#N/A</v>
      </c>
      <c r="AB1311" s="20" t="e">
        <f>VLOOKUP(CONCATENATE($M1311,$N1311,$T1311),Oferta!$B$2:$Q$360,16,FALSE)</f>
        <v>#N/A</v>
      </c>
      <c r="AC1311" s="20" t="e">
        <f>VLOOKUP(CONCATENATE($M1311,$N1311,$T1311),Oferta!$B$2:$Q$360,15,FALSE)</f>
        <v>#N/A</v>
      </c>
      <c r="AI1311" s="5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12"/>
      <c r="AW1311" s="12"/>
    </row>
    <row r="1312" spans="1:49" ht="15" hidden="1" customHeight="1">
      <c r="A1312" s="12"/>
      <c r="B1312" s="12"/>
      <c r="C1312" s="12"/>
      <c r="D1312" s="12"/>
      <c r="E1312" s="12"/>
      <c r="F1312" s="12"/>
      <c r="G1312" s="12"/>
      <c r="H1312" s="12" t="e">
        <f t="shared" si="20"/>
        <v>#N/A</v>
      </c>
      <c r="I1312" s="12" t="e">
        <f>VLOOKUP(CONCATENATE(N1312,T1312),Simulador!$H$26:$H$33,1,FALSE)</f>
        <v>#N/A</v>
      </c>
      <c r="J1312" s="12" t="e">
        <f t="shared" si="21"/>
        <v>#N/A</v>
      </c>
      <c r="K1312" s="13" t="e">
        <f t="shared" si="22"/>
        <v>#N/A</v>
      </c>
      <c r="L1312" s="12" t="e">
        <f t="shared" si="23"/>
        <v>#N/A</v>
      </c>
      <c r="M1312" s="14" t="s">
        <v>25</v>
      </c>
      <c r="N1312" s="3" t="s">
        <v>39</v>
      </c>
      <c r="O1312" s="20" t="str">
        <f>VLOOKUP(CONCATENATE($M1312,$N1312),Curriculos!$A$2:$J$332,4,FALSE)</f>
        <v>MATEMÁTICA APLICADA I</v>
      </c>
      <c r="P1312" s="21" t="str">
        <f>VLOOKUP(CONCATENATE($M1312,$N1312),Curriculos!$A$2:$J$332,5,FALSE)</f>
        <v>OB</v>
      </c>
      <c r="Q1312" s="21" t="e">
        <f>VLOOKUP($N1312,Oferta!$D$2:$P$100,5,FALSE)</f>
        <v>#N/A</v>
      </c>
      <c r="R1312" s="21">
        <f>VLOOKUP(CONCATENATE($M1312,$N1312),Curriculos!$A$2:$J$332,8,FALSE)</f>
        <v>60</v>
      </c>
      <c r="S1312" s="5"/>
      <c r="T1312" s="22" t="s">
        <v>27</v>
      </c>
      <c r="U1312" s="21" t="str">
        <f>VLOOKUP(CONCATENATE($M1312,$N1312),Curriculos!$A$2:$J$332,10,FALSE)</f>
        <v>DCET</v>
      </c>
      <c r="V1312" s="20" t="e">
        <f>VLOOKUP(CONCATENATE($M1312,$N1312,$T1312),Oferta!$B$2:$R$360,17,FALSE)</f>
        <v>#N/A</v>
      </c>
      <c r="W1312" s="20" t="e">
        <f>VLOOKUP(CONCATENATE($M1312,$N1312,$T1312),Oferta!$B$2:$Q$360,12,FALSE)</f>
        <v>#N/A</v>
      </c>
      <c r="X1312" s="22">
        <v>3</v>
      </c>
      <c r="Y1312" s="23" t="e">
        <f>VLOOKUP(CONCATENATE($W1312,$X1312),Mtz_Horarios!$E$2:$H$92,2,FALSE)</f>
        <v>#N/A</v>
      </c>
      <c r="Z1312" s="23" t="e">
        <f>VLOOKUP(CONCATENATE($W1312,$X1312),Mtz_Horarios!$E$2:$H$92,3,FALSE)</f>
        <v>#N/A</v>
      </c>
      <c r="AA1312" s="24" t="e">
        <f>VLOOKUP(CONCATENATE($W1312,$X1312),Mtz_Horarios!$E$2:$H$92,4,FALSE)</f>
        <v>#N/A</v>
      </c>
      <c r="AB1312" s="20" t="e">
        <f>VLOOKUP(CONCATENATE($M1312,$N1312,$T1312),Oferta!$B$2:$Q$360,16,FALSE)</f>
        <v>#N/A</v>
      </c>
      <c r="AC1312" s="20" t="e">
        <f>VLOOKUP(CONCATENATE($M1312,$N1312,$T1312),Oferta!$B$2:$Q$360,15,FALSE)</f>
        <v>#N/A</v>
      </c>
      <c r="AI1312" s="5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12"/>
      <c r="AW1312" s="12"/>
    </row>
    <row r="1313" spans="1:49" ht="15" hidden="1" customHeight="1">
      <c r="A1313" s="12"/>
      <c r="B1313" s="12"/>
      <c r="C1313" s="12"/>
      <c r="D1313" s="12"/>
      <c r="E1313" s="12"/>
      <c r="F1313" s="12"/>
      <c r="G1313" s="12"/>
      <c r="H1313" s="12" t="e">
        <f t="shared" si="20"/>
        <v>#N/A</v>
      </c>
      <c r="I1313" s="12" t="e">
        <f>VLOOKUP(CONCATENATE(N1313,T1313),Simulador!$H$26:$H$33,1,FALSE)</f>
        <v>#N/A</v>
      </c>
      <c r="J1313" s="12" t="e">
        <f t="shared" si="21"/>
        <v>#N/A</v>
      </c>
      <c r="K1313" s="13" t="e">
        <f t="shared" si="22"/>
        <v>#N/A</v>
      </c>
      <c r="L1313" s="12" t="e">
        <f t="shared" si="23"/>
        <v>#N/A</v>
      </c>
      <c r="M1313" s="14" t="s">
        <v>25</v>
      </c>
      <c r="N1313" s="3" t="s">
        <v>39</v>
      </c>
      <c r="O1313" s="20" t="str">
        <f>VLOOKUP(CONCATENATE($M1313,$N1313),Curriculos!$A$2:$J$332,4,FALSE)</f>
        <v>MATEMÁTICA APLICADA I</v>
      </c>
      <c r="P1313" s="21" t="str">
        <f>VLOOKUP(CONCATENATE($M1313,$N1313),Curriculos!$A$2:$J$332,5,FALSE)</f>
        <v>OB</v>
      </c>
      <c r="Q1313" s="21" t="e">
        <f>VLOOKUP($N1313,Oferta!$D$2:$P$100,5,FALSE)</f>
        <v>#N/A</v>
      </c>
      <c r="R1313" s="21">
        <f>VLOOKUP(CONCATENATE($M1313,$N1313),Curriculos!$A$2:$J$332,8,FALSE)</f>
        <v>60</v>
      </c>
      <c r="S1313" s="5"/>
      <c r="T1313" s="22" t="s">
        <v>27</v>
      </c>
      <c r="U1313" s="21" t="str">
        <f>VLOOKUP(CONCATENATE($M1313,$N1313),Curriculos!$A$2:$J$332,10,FALSE)</f>
        <v>DCET</v>
      </c>
      <c r="V1313" s="20" t="e">
        <f>VLOOKUP(CONCATENATE($M1313,$N1313,$T1313),Oferta!$B$2:$R$360,17,FALSE)</f>
        <v>#N/A</v>
      </c>
      <c r="W1313" s="20" t="e">
        <f>VLOOKUP(CONCATENATE($M1313,$N1313,$T1313),Oferta!$B$2:$Q$360,12,FALSE)</f>
        <v>#N/A</v>
      </c>
      <c r="X1313" s="22">
        <v>4</v>
      </c>
      <c r="Y1313" s="23" t="e">
        <f>VLOOKUP(CONCATENATE($W1313,$X1313),Mtz_Horarios!$E$2:$H$92,2,FALSE)</f>
        <v>#N/A</v>
      </c>
      <c r="Z1313" s="23" t="e">
        <f>VLOOKUP(CONCATENATE($W1313,$X1313),Mtz_Horarios!$E$2:$H$92,3,FALSE)</f>
        <v>#N/A</v>
      </c>
      <c r="AA1313" s="24" t="e">
        <f>VLOOKUP(CONCATENATE($W1313,$X1313),Mtz_Horarios!$E$2:$H$92,4,FALSE)</f>
        <v>#N/A</v>
      </c>
      <c r="AB1313" s="20" t="e">
        <f>VLOOKUP(CONCATENATE($M1313,$N1313,$T1313),Oferta!$B$2:$Q$360,16,FALSE)</f>
        <v>#N/A</v>
      </c>
      <c r="AC1313" s="20" t="e">
        <f>VLOOKUP(CONCATENATE($M1313,$N1313,$T1313),Oferta!$B$2:$Q$360,15,FALSE)</f>
        <v>#N/A</v>
      </c>
      <c r="AI1313" s="5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12"/>
      <c r="AW1313" s="12"/>
    </row>
    <row r="1314" spans="1:49" ht="15" hidden="1" customHeight="1">
      <c r="A1314" s="12"/>
      <c r="B1314" s="12"/>
      <c r="C1314" s="12"/>
      <c r="D1314" s="12"/>
      <c r="E1314" s="12"/>
      <c r="F1314" s="12"/>
      <c r="G1314" s="12"/>
      <c r="H1314" s="12" t="e">
        <f t="shared" si="20"/>
        <v>#N/A</v>
      </c>
      <c r="I1314" s="12" t="e">
        <f>VLOOKUP(CONCATENATE(N1314,T1314),Simulador!$H$26:$H$33,1,FALSE)</f>
        <v>#N/A</v>
      </c>
      <c r="J1314" s="12" t="e">
        <f t="shared" si="21"/>
        <v>#N/A</v>
      </c>
      <c r="K1314" s="13" t="e">
        <f t="shared" si="22"/>
        <v>#N/A</v>
      </c>
      <c r="L1314" s="12" t="e">
        <f t="shared" si="23"/>
        <v>#N/A</v>
      </c>
      <c r="M1314" s="14" t="s">
        <v>31</v>
      </c>
      <c r="N1314" s="3" t="s">
        <v>42</v>
      </c>
      <c r="O1314" s="20" t="str">
        <f>VLOOKUP(CONCATENATE($M1314,$N1314),Curriculos!$A$2:$J$332,4,FALSE)</f>
        <v>MATEMÁTICA APLICADA II</v>
      </c>
      <c r="P1314" s="21" t="str">
        <f>VLOOKUP(CONCATENATE($M1314,$N1314),Curriculos!$A$2:$J$332,5,FALSE)</f>
        <v>OB</v>
      </c>
      <c r="Q1314" s="21" t="e">
        <f>VLOOKUP($N1314,Oferta!$D$2:$P$100,5,FALSE)</f>
        <v>#N/A</v>
      </c>
      <c r="R1314" s="21">
        <f>VLOOKUP(CONCATENATE($M1314,$N1314),Curriculos!$A$2:$J$332,8,FALSE)</f>
        <v>60</v>
      </c>
      <c r="S1314" s="5"/>
      <c r="T1314" s="22" t="s">
        <v>24</v>
      </c>
      <c r="U1314" s="21" t="str">
        <f>VLOOKUP(CONCATENATE($M1314,$N1314),Curriculos!$A$2:$J$332,10,FALSE)</f>
        <v>DCET</v>
      </c>
      <c r="V1314" s="20" t="e">
        <f>VLOOKUP(CONCATENATE($M1314,$N1314,$T1314),Oferta!$B$2:$R$360,17,FALSE)</f>
        <v>#N/A</v>
      </c>
      <c r="W1314" s="20" t="e">
        <f>VLOOKUP(CONCATENATE($M1314,$N1314,$T1314),Oferta!$B$2:$Q$360,12,FALSE)</f>
        <v>#N/A</v>
      </c>
      <c r="X1314" s="22">
        <v>1</v>
      </c>
      <c r="Y1314" s="23" t="e">
        <f>VLOOKUP(CONCATENATE($W1314,$X1314),Mtz_Horarios!$E$2:$H$92,2,FALSE)</f>
        <v>#N/A</v>
      </c>
      <c r="Z1314" s="23" t="e">
        <f>VLOOKUP(CONCATENATE($W1314,$X1314),Mtz_Horarios!$E$2:$H$92,3,FALSE)</f>
        <v>#N/A</v>
      </c>
      <c r="AA1314" s="24" t="e">
        <f>VLOOKUP(CONCATENATE($W1314,$X1314),Mtz_Horarios!$E$2:$H$92,4,FALSE)</f>
        <v>#N/A</v>
      </c>
      <c r="AB1314" s="20" t="e">
        <f>VLOOKUP(CONCATENATE($M1314,$N1314,$T1314),Oferta!$B$2:$Q$360,16,FALSE)</f>
        <v>#N/A</v>
      </c>
      <c r="AC1314" s="20" t="e">
        <f>VLOOKUP(CONCATENATE($M1314,$N1314,$T1314),Oferta!$B$2:$Q$360,15,FALSE)</f>
        <v>#N/A</v>
      </c>
      <c r="AI1314" s="5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12"/>
      <c r="AW1314" s="12"/>
    </row>
    <row r="1315" spans="1:49" ht="15" hidden="1" customHeight="1">
      <c r="A1315" s="12"/>
      <c r="B1315" s="12"/>
      <c r="C1315" s="12"/>
      <c r="D1315" s="12"/>
      <c r="E1315" s="12"/>
      <c r="F1315" s="12"/>
      <c r="G1315" s="12"/>
      <c r="H1315" s="12" t="e">
        <f t="shared" si="20"/>
        <v>#N/A</v>
      </c>
      <c r="I1315" s="12" t="e">
        <f>VLOOKUP(CONCATENATE(N1315,T1315),Simulador!$H$26:$H$33,1,FALSE)</f>
        <v>#N/A</v>
      </c>
      <c r="J1315" s="12" t="e">
        <f t="shared" si="21"/>
        <v>#N/A</v>
      </c>
      <c r="K1315" s="13" t="e">
        <f t="shared" si="22"/>
        <v>#N/A</v>
      </c>
      <c r="L1315" s="12" t="e">
        <f t="shared" si="23"/>
        <v>#N/A</v>
      </c>
      <c r="M1315" s="14" t="s">
        <v>31</v>
      </c>
      <c r="N1315" s="3" t="s">
        <v>42</v>
      </c>
      <c r="O1315" s="20" t="str">
        <f>VLOOKUP(CONCATENATE($M1315,$N1315),Curriculos!$A$2:$J$332,4,FALSE)</f>
        <v>MATEMÁTICA APLICADA II</v>
      </c>
      <c r="P1315" s="21" t="str">
        <f>VLOOKUP(CONCATENATE($M1315,$N1315),Curriculos!$A$2:$J$332,5,FALSE)</f>
        <v>OB</v>
      </c>
      <c r="Q1315" s="21" t="e">
        <f>VLOOKUP($N1315,Oferta!$D$2:$P$100,5,FALSE)</f>
        <v>#N/A</v>
      </c>
      <c r="R1315" s="21">
        <f>VLOOKUP(CONCATENATE($M1315,$N1315),Curriculos!$A$2:$J$332,8,FALSE)</f>
        <v>60</v>
      </c>
      <c r="S1315" s="5"/>
      <c r="T1315" s="22" t="s">
        <v>24</v>
      </c>
      <c r="U1315" s="21" t="str">
        <f>VLOOKUP(CONCATENATE($M1315,$N1315),Curriculos!$A$2:$J$332,10,FALSE)</f>
        <v>DCET</v>
      </c>
      <c r="V1315" s="20" t="e">
        <f>VLOOKUP(CONCATENATE($M1315,$N1315,$T1315),Oferta!$B$2:$R$360,17,FALSE)</f>
        <v>#N/A</v>
      </c>
      <c r="W1315" s="20" t="e">
        <f>VLOOKUP(CONCATENATE($M1315,$N1315,$T1315),Oferta!$B$2:$Q$360,12,FALSE)</f>
        <v>#N/A</v>
      </c>
      <c r="X1315" s="22">
        <v>2</v>
      </c>
      <c r="Y1315" s="23" t="e">
        <f>VLOOKUP(CONCATENATE($W1315,$X1315),Mtz_Horarios!$E$2:$H$92,2,FALSE)</f>
        <v>#N/A</v>
      </c>
      <c r="Z1315" s="23" t="e">
        <f>VLOOKUP(CONCATENATE($W1315,$X1315),Mtz_Horarios!$E$2:$H$92,3,FALSE)</f>
        <v>#N/A</v>
      </c>
      <c r="AA1315" s="24" t="e">
        <f>VLOOKUP(CONCATENATE($W1315,$X1315),Mtz_Horarios!$E$2:$H$92,4,FALSE)</f>
        <v>#N/A</v>
      </c>
      <c r="AB1315" s="20" t="e">
        <f>VLOOKUP(CONCATENATE($M1315,$N1315,$T1315),Oferta!$B$2:$Q$360,16,FALSE)</f>
        <v>#N/A</v>
      </c>
      <c r="AC1315" s="20" t="e">
        <f>VLOOKUP(CONCATENATE($M1315,$N1315,$T1315),Oferta!$B$2:$Q$360,15,FALSE)</f>
        <v>#N/A</v>
      </c>
      <c r="AI1315" s="5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12"/>
      <c r="AW1315" s="12"/>
    </row>
    <row r="1316" spans="1:49" ht="15" hidden="1" customHeight="1">
      <c r="A1316" s="12"/>
      <c r="B1316" s="12"/>
      <c r="C1316" s="12"/>
      <c r="D1316" s="12"/>
      <c r="E1316" s="12"/>
      <c r="F1316" s="12"/>
      <c r="G1316" s="12"/>
      <c r="H1316" s="12" t="e">
        <f t="shared" si="20"/>
        <v>#N/A</v>
      </c>
      <c r="I1316" s="12" t="e">
        <f>VLOOKUP(CONCATENATE(N1316,T1316),Simulador!$H$26:$H$33,1,FALSE)</f>
        <v>#N/A</v>
      </c>
      <c r="J1316" s="12" t="e">
        <f t="shared" si="21"/>
        <v>#N/A</v>
      </c>
      <c r="K1316" s="13" t="e">
        <f t="shared" si="22"/>
        <v>#N/A</v>
      </c>
      <c r="L1316" s="12" t="e">
        <f t="shared" si="23"/>
        <v>#N/A</v>
      </c>
      <c r="M1316" s="14" t="s">
        <v>31</v>
      </c>
      <c r="N1316" s="3" t="s">
        <v>42</v>
      </c>
      <c r="O1316" s="20" t="str">
        <f>VLOOKUP(CONCATENATE($M1316,$N1316),Curriculos!$A$2:$J$332,4,FALSE)</f>
        <v>MATEMÁTICA APLICADA II</v>
      </c>
      <c r="P1316" s="21" t="str">
        <f>VLOOKUP(CONCATENATE($M1316,$N1316),Curriculos!$A$2:$J$332,5,FALSE)</f>
        <v>OB</v>
      </c>
      <c r="Q1316" s="21" t="e">
        <f>VLOOKUP($N1316,Oferta!$D$2:$P$100,5,FALSE)</f>
        <v>#N/A</v>
      </c>
      <c r="R1316" s="21">
        <f>VLOOKUP(CONCATENATE($M1316,$N1316),Curriculos!$A$2:$J$332,8,FALSE)</f>
        <v>60</v>
      </c>
      <c r="S1316" s="5"/>
      <c r="T1316" s="22" t="s">
        <v>24</v>
      </c>
      <c r="U1316" s="21" t="str">
        <f>VLOOKUP(CONCATENATE($M1316,$N1316),Curriculos!$A$2:$J$332,10,FALSE)</f>
        <v>DCET</v>
      </c>
      <c r="V1316" s="20" t="e">
        <f>VLOOKUP(CONCATENATE($M1316,$N1316,$T1316),Oferta!$B$2:$R$360,17,FALSE)</f>
        <v>#N/A</v>
      </c>
      <c r="W1316" s="20" t="e">
        <f>VLOOKUP(CONCATENATE($M1316,$N1316,$T1316),Oferta!$B$2:$Q$360,12,FALSE)</f>
        <v>#N/A</v>
      </c>
      <c r="X1316" s="22">
        <v>3</v>
      </c>
      <c r="Y1316" s="23" t="e">
        <f>VLOOKUP(CONCATENATE($W1316,$X1316),Mtz_Horarios!$E$2:$H$92,2,FALSE)</f>
        <v>#N/A</v>
      </c>
      <c r="Z1316" s="23" t="e">
        <f>VLOOKUP(CONCATENATE($W1316,$X1316),Mtz_Horarios!$E$2:$H$92,3,FALSE)</f>
        <v>#N/A</v>
      </c>
      <c r="AA1316" s="24" t="e">
        <f>VLOOKUP(CONCATENATE($W1316,$X1316),Mtz_Horarios!$E$2:$H$92,4,FALSE)</f>
        <v>#N/A</v>
      </c>
      <c r="AB1316" s="20" t="e">
        <f>VLOOKUP(CONCATENATE($M1316,$N1316,$T1316),Oferta!$B$2:$Q$360,16,FALSE)</f>
        <v>#N/A</v>
      </c>
      <c r="AC1316" s="20" t="e">
        <f>VLOOKUP(CONCATENATE($M1316,$N1316,$T1316),Oferta!$B$2:$Q$360,15,FALSE)</f>
        <v>#N/A</v>
      </c>
      <c r="AI1316" s="5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12"/>
      <c r="AW1316" s="12"/>
    </row>
    <row r="1317" spans="1:49" ht="15" hidden="1" customHeight="1">
      <c r="A1317" s="12"/>
      <c r="B1317" s="12"/>
      <c r="C1317" s="12"/>
      <c r="D1317" s="12"/>
      <c r="E1317" s="12"/>
      <c r="F1317" s="12"/>
      <c r="G1317" s="12"/>
      <c r="H1317" s="12" t="e">
        <f t="shared" si="20"/>
        <v>#N/A</v>
      </c>
      <c r="I1317" s="12" t="e">
        <f>VLOOKUP(CONCATENATE(N1317,T1317),Simulador!$H$26:$H$33,1,FALSE)</f>
        <v>#N/A</v>
      </c>
      <c r="J1317" s="12" t="e">
        <f t="shared" si="21"/>
        <v>#N/A</v>
      </c>
      <c r="K1317" s="13" t="e">
        <f t="shared" si="22"/>
        <v>#N/A</v>
      </c>
      <c r="L1317" s="12" t="e">
        <f t="shared" si="23"/>
        <v>#N/A</v>
      </c>
      <c r="M1317" s="14" t="s">
        <v>31</v>
      </c>
      <c r="N1317" s="3" t="s">
        <v>42</v>
      </c>
      <c r="O1317" s="20" t="str">
        <f>VLOOKUP(CONCATENATE($M1317,$N1317),Curriculos!$A$2:$J$332,4,FALSE)</f>
        <v>MATEMÁTICA APLICADA II</v>
      </c>
      <c r="P1317" s="21" t="str">
        <f>VLOOKUP(CONCATENATE($M1317,$N1317),Curriculos!$A$2:$J$332,5,FALSE)</f>
        <v>OB</v>
      </c>
      <c r="Q1317" s="21" t="e">
        <f>VLOOKUP($N1317,Oferta!$D$2:$P$100,5,FALSE)</f>
        <v>#N/A</v>
      </c>
      <c r="R1317" s="21">
        <f>VLOOKUP(CONCATENATE($M1317,$N1317),Curriculos!$A$2:$J$332,8,FALSE)</f>
        <v>60</v>
      </c>
      <c r="S1317" s="5"/>
      <c r="T1317" s="22" t="s">
        <v>24</v>
      </c>
      <c r="U1317" s="21" t="str">
        <f>VLOOKUP(CONCATENATE($M1317,$N1317),Curriculos!$A$2:$J$332,10,FALSE)</f>
        <v>DCET</v>
      </c>
      <c r="V1317" s="20" t="e">
        <f>VLOOKUP(CONCATENATE($M1317,$N1317,$T1317),Oferta!$B$2:$R$360,17,FALSE)</f>
        <v>#N/A</v>
      </c>
      <c r="W1317" s="20" t="e">
        <f>VLOOKUP(CONCATENATE($M1317,$N1317,$T1317),Oferta!$B$2:$Q$360,12,FALSE)</f>
        <v>#N/A</v>
      </c>
      <c r="X1317" s="22">
        <v>4</v>
      </c>
      <c r="Y1317" s="23" t="e">
        <f>VLOOKUP(CONCATENATE($W1317,$X1317),Mtz_Horarios!$E$2:$H$92,2,FALSE)</f>
        <v>#N/A</v>
      </c>
      <c r="Z1317" s="23" t="e">
        <f>VLOOKUP(CONCATENATE($W1317,$X1317),Mtz_Horarios!$E$2:$H$92,3,FALSE)</f>
        <v>#N/A</v>
      </c>
      <c r="AA1317" s="24" t="e">
        <f>VLOOKUP(CONCATENATE($W1317,$X1317),Mtz_Horarios!$E$2:$H$92,4,FALSE)</f>
        <v>#N/A</v>
      </c>
      <c r="AB1317" s="20" t="e">
        <f>VLOOKUP(CONCATENATE($M1317,$N1317,$T1317),Oferta!$B$2:$Q$360,16,FALSE)</f>
        <v>#N/A</v>
      </c>
      <c r="AC1317" s="20" t="e">
        <f>VLOOKUP(CONCATENATE($M1317,$N1317,$T1317),Oferta!$B$2:$Q$360,15,FALSE)</f>
        <v>#N/A</v>
      </c>
      <c r="AI1317" s="5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12"/>
      <c r="AW1317" s="12"/>
    </row>
    <row r="1318" spans="1:49" ht="15" hidden="1" customHeight="1">
      <c r="A1318" s="12"/>
      <c r="B1318" s="12"/>
      <c r="C1318" s="12"/>
      <c r="D1318" s="12"/>
      <c r="E1318" s="12"/>
      <c r="F1318" s="12"/>
      <c r="G1318" s="12"/>
      <c r="H1318" s="12" t="e">
        <f t="shared" si="20"/>
        <v>#N/A</v>
      </c>
      <c r="I1318" s="12" t="e">
        <f>VLOOKUP(CONCATENATE(N1318,T1318),Simulador!$H$26:$H$33,1,FALSE)</f>
        <v>#N/A</v>
      </c>
      <c r="J1318" s="12" t="e">
        <f t="shared" si="21"/>
        <v>#N/A</v>
      </c>
      <c r="K1318" s="13" t="e">
        <f t="shared" si="22"/>
        <v>#N/A</v>
      </c>
      <c r="L1318" s="12" t="e">
        <f t="shared" si="23"/>
        <v>#N/A</v>
      </c>
      <c r="M1318" s="14" t="s">
        <v>31</v>
      </c>
      <c r="N1318" s="3" t="s">
        <v>42</v>
      </c>
      <c r="O1318" s="20" t="str">
        <f>VLOOKUP(CONCATENATE($M1318,$N1318),Curriculos!$A$2:$J$332,4,FALSE)</f>
        <v>MATEMÁTICA APLICADA II</v>
      </c>
      <c r="P1318" s="21" t="str">
        <f>VLOOKUP(CONCATENATE($M1318,$N1318),Curriculos!$A$2:$J$332,5,FALSE)</f>
        <v>OB</v>
      </c>
      <c r="Q1318" s="21" t="e">
        <f>VLOOKUP($N1318,Oferta!$D$2:$P$100,5,FALSE)</f>
        <v>#N/A</v>
      </c>
      <c r="R1318" s="21">
        <f>VLOOKUP(CONCATENATE($M1318,$N1318),Curriculos!$A$2:$J$332,8,FALSE)</f>
        <v>60</v>
      </c>
      <c r="S1318" s="5"/>
      <c r="T1318" s="22" t="s">
        <v>29</v>
      </c>
      <c r="U1318" s="21" t="str">
        <f>VLOOKUP(CONCATENATE($M1318,$N1318),Curriculos!$A$2:$J$332,10,FALSE)</f>
        <v>DCET</v>
      </c>
      <c r="V1318" s="20" t="e">
        <f>VLOOKUP(CONCATENATE($M1318,$N1318,$T1318),Oferta!$B$2:$R$360,17,FALSE)</f>
        <v>#N/A</v>
      </c>
      <c r="W1318" s="20" t="e">
        <f>VLOOKUP(CONCATENATE($M1318,$N1318,$T1318),Oferta!$B$2:$Q$360,12,FALSE)</f>
        <v>#N/A</v>
      </c>
      <c r="X1318" s="22">
        <v>1</v>
      </c>
      <c r="Y1318" s="23" t="e">
        <f>VLOOKUP(CONCATENATE($W1318,$X1318),Mtz_Horarios!$E$2:$H$92,2,FALSE)</f>
        <v>#N/A</v>
      </c>
      <c r="Z1318" s="23" t="e">
        <f>VLOOKUP(CONCATENATE($W1318,$X1318),Mtz_Horarios!$E$2:$H$92,3,FALSE)</f>
        <v>#N/A</v>
      </c>
      <c r="AA1318" s="24" t="e">
        <f>VLOOKUP(CONCATENATE($W1318,$X1318),Mtz_Horarios!$E$2:$H$92,4,FALSE)</f>
        <v>#N/A</v>
      </c>
      <c r="AB1318" s="20" t="e">
        <f>VLOOKUP(CONCATENATE($M1318,$N1318,$T1318),Oferta!$B$2:$Q$360,16,FALSE)</f>
        <v>#N/A</v>
      </c>
      <c r="AC1318" s="20" t="e">
        <f>VLOOKUP(CONCATENATE($M1318,$N1318,$T1318),Oferta!$B$2:$Q$360,15,FALSE)</f>
        <v>#N/A</v>
      </c>
      <c r="AI1318" s="5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12"/>
      <c r="AW1318" s="12"/>
    </row>
    <row r="1319" spans="1:49" ht="15" hidden="1" customHeight="1">
      <c r="A1319" s="12"/>
      <c r="B1319" s="12"/>
      <c r="C1319" s="12"/>
      <c r="D1319" s="12"/>
      <c r="E1319" s="12"/>
      <c r="F1319" s="12"/>
      <c r="G1319" s="12"/>
      <c r="H1319" s="12" t="e">
        <f t="shared" si="20"/>
        <v>#N/A</v>
      </c>
      <c r="I1319" s="12" t="e">
        <f>VLOOKUP(CONCATENATE(N1319,T1319),Simulador!$H$26:$H$33,1,FALSE)</f>
        <v>#N/A</v>
      </c>
      <c r="J1319" s="12" t="e">
        <f t="shared" si="21"/>
        <v>#N/A</v>
      </c>
      <c r="K1319" s="13" t="e">
        <f t="shared" si="22"/>
        <v>#N/A</v>
      </c>
      <c r="L1319" s="12" t="e">
        <f t="shared" si="23"/>
        <v>#N/A</v>
      </c>
      <c r="M1319" s="14" t="s">
        <v>31</v>
      </c>
      <c r="N1319" s="3" t="s">
        <v>42</v>
      </c>
      <c r="O1319" s="20" t="str">
        <f>VLOOKUP(CONCATENATE($M1319,$N1319),Curriculos!$A$2:$J$332,4,FALSE)</f>
        <v>MATEMÁTICA APLICADA II</v>
      </c>
      <c r="P1319" s="21" t="str">
        <f>VLOOKUP(CONCATENATE($M1319,$N1319),Curriculos!$A$2:$J$332,5,FALSE)</f>
        <v>OB</v>
      </c>
      <c r="Q1319" s="21" t="e">
        <f>VLOOKUP($N1319,Oferta!$D$2:$P$100,5,FALSE)</f>
        <v>#N/A</v>
      </c>
      <c r="R1319" s="21">
        <f>VLOOKUP(CONCATENATE($M1319,$N1319),Curriculos!$A$2:$J$332,8,FALSE)</f>
        <v>60</v>
      </c>
      <c r="S1319" s="5"/>
      <c r="T1319" s="22" t="s">
        <v>29</v>
      </c>
      <c r="U1319" s="21" t="str">
        <f>VLOOKUP(CONCATENATE($M1319,$N1319),Curriculos!$A$2:$J$332,10,FALSE)</f>
        <v>DCET</v>
      </c>
      <c r="V1319" s="20" t="e">
        <f>VLOOKUP(CONCATENATE($M1319,$N1319,$T1319),Oferta!$B$2:$R$360,17,FALSE)</f>
        <v>#N/A</v>
      </c>
      <c r="W1319" s="20" t="e">
        <f>VLOOKUP(CONCATENATE($M1319,$N1319,$T1319),Oferta!$B$2:$Q$360,12,FALSE)</f>
        <v>#N/A</v>
      </c>
      <c r="X1319" s="22">
        <v>2</v>
      </c>
      <c r="Y1319" s="23" t="e">
        <f>VLOOKUP(CONCATENATE($W1319,$X1319),Mtz_Horarios!$E$2:$H$92,2,FALSE)</f>
        <v>#N/A</v>
      </c>
      <c r="Z1319" s="23" t="e">
        <f>VLOOKUP(CONCATENATE($W1319,$X1319),Mtz_Horarios!$E$2:$H$92,3,FALSE)</f>
        <v>#N/A</v>
      </c>
      <c r="AA1319" s="24" t="e">
        <f>VLOOKUP(CONCATENATE($W1319,$X1319),Mtz_Horarios!$E$2:$H$92,4,FALSE)</f>
        <v>#N/A</v>
      </c>
      <c r="AB1319" s="20" t="e">
        <f>VLOOKUP(CONCATENATE($M1319,$N1319,$T1319),Oferta!$B$2:$Q$360,16,FALSE)</f>
        <v>#N/A</v>
      </c>
      <c r="AC1319" s="20" t="e">
        <f>VLOOKUP(CONCATENATE($M1319,$N1319,$T1319),Oferta!$B$2:$Q$360,15,FALSE)</f>
        <v>#N/A</v>
      </c>
      <c r="AI1319" s="5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12"/>
      <c r="AW1319" s="12"/>
    </row>
    <row r="1320" spans="1:49" ht="15" hidden="1" customHeight="1">
      <c r="A1320" s="12"/>
      <c r="B1320" s="12"/>
      <c r="C1320" s="12"/>
      <c r="D1320" s="12"/>
      <c r="E1320" s="12"/>
      <c r="F1320" s="12"/>
      <c r="G1320" s="12"/>
      <c r="H1320" s="12" t="e">
        <f t="shared" si="20"/>
        <v>#N/A</v>
      </c>
      <c r="I1320" s="12" t="e">
        <f>VLOOKUP(CONCATENATE(N1320,T1320),Simulador!$H$26:$H$33,1,FALSE)</f>
        <v>#N/A</v>
      </c>
      <c r="J1320" s="12" t="e">
        <f t="shared" si="21"/>
        <v>#N/A</v>
      </c>
      <c r="K1320" s="13" t="e">
        <f t="shared" si="22"/>
        <v>#N/A</v>
      </c>
      <c r="L1320" s="12" t="e">
        <f t="shared" si="23"/>
        <v>#N/A</v>
      </c>
      <c r="M1320" s="14" t="s">
        <v>31</v>
      </c>
      <c r="N1320" s="3" t="s">
        <v>42</v>
      </c>
      <c r="O1320" s="20" t="str">
        <f>VLOOKUP(CONCATENATE($M1320,$N1320),Curriculos!$A$2:$J$332,4,FALSE)</f>
        <v>MATEMÁTICA APLICADA II</v>
      </c>
      <c r="P1320" s="21" t="str">
        <f>VLOOKUP(CONCATENATE($M1320,$N1320),Curriculos!$A$2:$J$332,5,FALSE)</f>
        <v>OB</v>
      </c>
      <c r="Q1320" s="21" t="e">
        <f>VLOOKUP($N1320,Oferta!$D$2:$P$100,5,FALSE)</f>
        <v>#N/A</v>
      </c>
      <c r="R1320" s="21">
        <f>VLOOKUP(CONCATENATE($M1320,$N1320),Curriculos!$A$2:$J$332,8,FALSE)</f>
        <v>60</v>
      </c>
      <c r="S1320" s="5"/>
      <c r="T1320" s="22" t="s">
        <v>29</v>
      </c>
      <c r="U1320" s="21" t="str">
        <f>VLOOKUP(CONCATENATE($M1320,$N1320),Curriculos!$A$2:$J$332,10,FALSE)</f>
        <v>DCET</v>
      </c>
      <c r="V1320" s="20" t="e">
        <f>VLOOKUP(CONCATENATE($M1320,$N1320,$T1320),Oferta!$B$2:$R$360,17,FALSE)</f>
        <v>#N/A</v>
      </c>
      <c r="W1320" s="20" t="e">
        <f>VLOOKUP(CONCATENATE($M1320,$N1320,$T1320),Oferta!$B$2:$Q$360,12,FALSE)</f>
        <v>#N/A</v>
      </c>
      <c r="X1320" s="22">
        <v>3</v>
      </c>
      <c r="Y1320" s="23" t="e">
        <f>VLOOKUP(CONCATENATE($W1320,$X1320),Mtz_Horarios!$E$2:$H$92,2,FALSE)</f>
        <v>#N/A</v>
      </c>
      <c r="Z1320" s="23" t="e">
        <f>VLOOKUP(CONCATENATE($W1320,$X1320),Mtz_Horarios!$E$2:$H$92,3,FALSE)</f>
        <v>#N/A</v>
      </c>
      <c r="AA1320" s="24" t="e">
        <f>VLOOKUP(CONCATENATE($W1320,$X1320),Mtz_Horarios!$E$2:$H$92,4,FALSE)</f>
        <v>#N/A</v>
      </c>
      <c r="AB1320" s="20" t="e">
        <f>VLOOKUP(CONCATENATE($M1320,$N1320,$T1320),Oferta!$B$2:$Q$360,16,FALSE)</f>
        <v>#N/A</v>
      </c>
      <c r="AC1320" s="20" t="e">
        <f>VLOOKUP(CONCATENATE($M1320,$N1320,$T1320),Oferta!$B$2:$Q$360,15,FALSE)</f>
        <v>#N/A</v>
      </c>
      <c r="AI1320" s="5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12"/>
      <c r="AW1320" s="12"/>
    </row>
    <row r="1321" spans="1:49" ht="15" hidden="1" customHeight="1">
      <c r="A1321" s="12"/>
      <c r="B1321" s="12"/>
      <c r="C1321" s="12"/>
      <c r="D1321" s="12"/>
      <c r="E1321" s="12"/>
      <c r="F1321" s="12"/>
      <c r="G1321" s="12"/>
      <c r="H1321" s="12" t="e">
        <f t="shared" si="20"/>
        <v>#N/A</v>
      </c>
      <c r="I1321" s="12" t="e">
        <f>VLOOKUP(CONCATENATE(N1321,T1321),Simulador!$H$26:$H$33,1,FALSE)</f>
        <v>#N/A</v>
      </c>
      <c r="J1321" s="12" t="e">
        <f t="shared" si="21"/>
        <v>#N/A</v>
      </c>
      <c r="K1321" s="13" t="e">
        <f t="shared" si="22"/>
        <v>#N/A</v>
      </c>
      <c r="L1321" s="12" t="e">
        <f t="shared" si="23"/>
        <v>#N/A</v>
      </c>
      <c r="M1321" s="14" t="s">
        <v>31</v>
      </c>
      <c r="N1321" s="3" t="s">
        <v>42</v>
      </c>
      <c r="O1321" s="20" t="str">
        <f>VLOOKUP(CONCATENATE($M1321,$N1321),Curriculos!$A$2:$J$332,4,FALSE)</f>
        <v>MATEMÁTICA APLICADA II</v>
      </c>
      <c r="P1321" s="21" t="str">
        <f>VLOOKUP(CONCATENATE($M1321,$N1321),Curriculos!$A$2:$J$332,5,FALSE)</f>
        <v>OB</v>
      </c>
      <c r="Q1321" s="21" t="e">
        <f>VLOOKUP($N1321,Oferta!$D$2:$P$100,5,FALSE)</f>
        <v>#N/A</v>
      </c>
      <c r="R1321" s="21">
        <f>VLOOKUP(CONCATENATE($M1321,$N1321),Curriculos!$A$2:$J$332,8,FALSE)</f>
        <v>60</v>
      </c>
      <c r="S1321" s="5"/>
      <c r="T1321" s="22" t="s">
        <v>29</v>
      </c>
      <c r="U1321" s="21" t="str">
        <f>VLOOKUP(CONCATENATE($M1321,$N1321),Curriculos!$A$2:$J$332,10,FALSE)</f>
        <v>DCET</v>
      </c>
      <c r="V1321" s="20" t="e">
        <f>VLOOKUP(CONCATENATE($M1321,$N1321,$T1321),Oferta!$B$2:$R$360,17,FALSE)</f>
        <v>#N/A</v>
      </c>
      <c r="W1321" s="20" t="e">
        <f>VLOOKUP(CONCATENATE($M1321,$N1321,$T1321),Oferta!$B$2:$Q$360,12,FALSE)</f>
        <v>#N/A</v>
      </c>
      <c r="X1321" s="22">
        <v>4</v>
      </c>
      <c r="Y1321" s="23" t="e">
        <f>VLOOKUP(CONCATENATE($W1321,$X1321),Mtz_Horarios!$E$2:$H$92,2,FALSE)</f>
        <v>#N/A</v>
      </c>
      <c r="Z1321" s="23" t="e">
        <f>VLOOKUP(CONCATENATE($W1321,$X1321),Mtz_Horarios!$E$2:$H$92,3,FALSE)</f>
        <v>#N/A</v>
      </c>
      <c r="AA1321" s="24" t="e">
        <f>VLOOKUP(CONCATENATE($W1321,$X1321),Mtz_Horarios!$E$2:$H$92,4,FALSE)</f>
        <v>#N/A</v>
      </c>
      <c r="AB1321" s="20" t="e">
        <f>VLOOKUP(CONCATENATE($M1321,$N1321,$T1321),Oferta!$B$2:$Q$360,16,FALSE)</f>
        <v>#N/A</v>
      </c>
      <c r="AC1321" s="20" t="e">
        <f>VLOOKUP(CONCATENATE($M1321,$N1321,$T1321),Oferta!$B$2:$Q$360,15,FALSE)</f>
        <v>#N/A</v>
      </c>
      <c r="AI1321" s="5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12"/>
      <c r="AW1321" s="12"/>
    </row>
    <row r="1322" spans="1:49" ht="15" hidden="1" customHeight="1">
      <c r="A1322" s="12"/>
      <c r="B1322" s="12"/>
      <c r="C1322" s="12"/>
      <c r="D1322" s="12"/>
      <c r="E1322" s="12"/>
      <c r="F1322" s="12"/>
      <c r="G1322" s="12"/>
      <c r="H1322" s="12" t="e">
        <f t="shared" si="20"/>
        <v>#N/A</v>
      </c>
      <c r="I1322" s="12" t="e">
        <f>VLOOKUP(CONCATENATE(N1322,T1322),Simulador!$H$26:$H$33,1,FALSE)</f>
        <v>#N/A</v>
      </c>
      <c r="J1322" s="12" t="e">
        <f t="shared" si="21"/>
        <v>#N/A</v>
      </c>
      <c r="K1322" s="13" t="e">
        <f t="shared" si="22"/>
        <v>#N/A</v>
      </c>
      <c r="L1322" s="12" t="e">
        <f t="shared" si="23"/>
        <v>#N/A</v>
      </c>
      <c r="M1322" s="14" t="s">
        <v>25</v>
      </c>
      <c r="N1322" s="3" t="s">
        <v>42</v>
      </c>
      <c r="O1322" s="20" t="str">
        <f>VLOOKUP(CONCATENATE($M1322,$N1322),Curriculos!$A$2:$J$332,4,FALSE)</f>
        <v>MATEMÁTICA APLICADA II</v>
      </c>
      <c r="P1322" s="21" t="str">
        <f>VLOOKUP(CONCATENATE($M1322,$N1322),Curriculos!$A$2:$J$332,5,FALSE)</f>
        <v>OB</v>
      </c>
      <c r="Q1322" s="21" t="e">
        <f>VLOOKUP($N1322,Oferta!$D$2:$P$100,5,FALSE)</f>
        <v>#N/A</v>
      </c>
      <c r="R1322" s="21">
        <f>VLOOKUP(CONCATENATE($M1322,$N1322),Curriculos!$A$2:$J$332,8,FALSE)</f>
        <v>60</v>
      </c>
      <c r="S1322" s="5"/>
      <c r="T1322" s="22" t="s">
        <v>27</v>
      </c>
      <c r="U1322" s="21" t="str">
        <f>VLOOKUP(CONCATENATE($M1322,$N1322),Curriculos!$A$2:$J$332,10,FALSE)</f>
        <v>DCET</v>
      </c>
      <c r="V1322" s="20" t="e">
        <f>VLOOKUP(CONCATENATE($M1322,$N1322,$T1322),Oferta!$B$2:$R$360,17,FALSE)</f>
        <v>#N/A</v>
      </c>
      <c r="W1322" s="20" t="e">
        <f>VLOOKUP(CONCATENATE($M1322,$N1322,$T1322),Oferta!$B$2:$Q$360,12,FALSE)</f>
        <v>#N/A</v>
      </c>
      <c r="X1322" s="22">
        <v>1</v>
      </c>
      <c r="Y1322" s="23" t="e">
        <f>VLOOKUP(CONCATENATE($W1322,$X1322),Mtz_Horarios!$E$2:$H$92,2,FALSE)</f>
        <v>#N/A</v>
      </c>
      <c r="Z1322" s="23" t="e">
        <f>VLOOKUP(CONCATENATE($W1322,$X1322),Mtz_Horarios!$E$2:$H$92,3,FALSE)</f>
        <v>#N/A</v>
      </c>
      <c r="AA1322" s="24" t="e">
        <f>VLOOKUP(CONCATENATE($W1322,$X1322),Mtz_Horarios!$E$2:$H$92,4,FALSE)</f>
        <v>#N/A</v>
      </c>
      <c r="AB1322" s="20" t="e">
        <f>VLOOKUP(CONCATENATE($M1322,$N1322,$T1322),Oferta!$B$2:$Q$360,16,FALSE)</f>
        <v>#N/A</v>
      </c>
      <c r="AC1322" s="20" t="e">
        <f>VLOOKUP(CONCATENATE($M1322,$N1322,$T1322),Oferta!$B$2:$Q$360,15,FALSE)</f>
        <v>#N/A</v>
      </c>
      <c r="AI1322" s="5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12"/>
      <c r="AW1322" s="12"/>
    </row>
    <row r="1323" spans="1:49" ht="15" hidden="1" customHeight="1">
      <c r="A1323" s="12"/>
      <c r="B1323" s="12"/>
      <c r="C1323" s="12"/>
      <c r="D1323" s="12"/>
      <c r="E1323" s="12"/>
      <c r="F1323" s="12"/>
      <c r="G1323" s="12"/>
      <c r="H1323" s="12" t="e">
        <f t="shared" si="20"/>
        <v>#N/A</v>
      </c>
      <c r="I1323" s="12" t="e">
        <f>VLOOKUP(CONCATENATE(N1323,T1323),Simulador!$H$26:$H$33,1,FALSE)</f>
        <v>#N/A</v>
      </c>
      <c r="J1323" s="12" t="e">
        <f t="shared" si="21"/>
        <v>#N/A</v>
      </c>
      <c r="K1323" s="13" t="e">
        <f t="shared" si="22"/>
        <v>#N/A</v>
      </c>
      <c r="L1323" s="12" t="e">
        <f t="shared" si="23"/>
        <v>#N/A</v>
      </c>
      <c r="M1323" s="14" t="s">
        <v>25</v>
      </c>
      <c r="N1323" s="3" t="s">
        <v>42</v>
      </c>
      <c r="O1323" s="20" t="str">
        <f>VLOOKUP(CONCATENATE($M1323,$N1323),Curriculos!$A$2:$J$332,4,FALSE)</f>
        <v>MATEMÁTICA APLICADA II</v>
      </c>
      <c r="P1323" s="21" t="str">
        <f>VLOOKUP(CONCATENATE($M1323,$N1323),Curriculos!$A$2:$J$332,5,FALSE)</f>
        <v>OB</v>
      </c>
      <c r="Q1323" s="21" t="e">
        <f>VLOOKUP($N1323,Oferta!$D$2:$P$100,5,FALSE)</f>
        <v>#N/A</v>
      </c>
      <c r="R1323" s="21">
        <f>VLOOKUP(CONCATENATE($M1323,$N1323),Curriculos!$A$2:$J$332,8,FALSE)</f>
        <v>60</v>
      </c>
      <c r="S1323" s="5"/>
      <c r="T1323" s="22" t="s">
        <v>27</v>
      </c>
      <c r="U1323" s="21" t="str">
        <f>VLOOKUP(CONCATENATE($M1323,$N1323),Curriculos!$A$2:$J$332,10,FALSE)</f>
        <v>DCET</v>
      </c>
      <c r="V1323" s="20" t="e">
        <f>VLOOKUP(CONCATENATE($M1323,$N1323,$T1323),Oferta!$B$2:$R$360,17,FALSE)</f>
        <v>#N/A</v>
      </c>
      <c r="W1323" s="20" t="e">
        <f>VLOOKUP(CONCATENATE($M1323,$N1323,$T1323),Oferta!$B$2:$Q$360,12,FALSE)</f>
        <v>#N/A</v>
      </c>
      <c r="X1323" s="22">
        <v>2</v>
      </c>
      <c r="Y1323" s="23" t="e">
        <f>VLOOKUP(CONCATENATE($W1323,$X1323),Mtz_Horarios!$E$2:$H$92,2,FALSE)</f>
        <v>#N/A</v>
      </c>
      <c r="Z1323" s="23" t="e">
        <f>VLOOKUP(CONCATENATE($W1323,$X1323),Mtz_Horarios!$E$2:$H$92,3,FALSE)</f>
        <v>#N/A</v>
      </c>
      <c r="AA1323" s="24" t="e">
        <f>VLOOKUP(CONCATENATE($W1323,$X1323),Mtz_Horarios!$E$2:$H$92,4,FALSE)</f>
        <v>#N/A</v>
      </c>
      <c r="AB1323" s="20" t="e">
        <f>VLOOKUP(CONCATENATE($M1323,$N1323,$T1323),Oferta!$B$2:$Q$360,16,FALSE)</f>
        <v>#N/A</v>
      </c>
      <c r="AC1323" s="20" t="e">
        <f>VLOOKUP(CONCATENATE($M1323,$N1323,$T1323),Oferta!$B$2:$Q$360,15,FALSE)</f>
        <v>#N/A</v>
      </c>
      <c r="AI1323" s="5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12"/>
      <c r="AW1323" s="12"/>
    </row>
    <row r="1324" spans="1:49" ht="15" hidden="1" customHeight="1">
      <c r="A1324" s="12"/>
      <c r="B1324" s="12"/>
      <c r="C1324" s="12"/>
      <c r="D1324" s="12"/>
      <c r="E1324" s="12"/>
      <c r="F1324" s="12"/>
      <c r="G1324" s="12"/>
      <c r="H1324" s="12" t="e">
        <f t="shared" si="20"/>
        <v>#N/A</v>
      </c>
      <c r="I1324" s="12" t="e">
        <f>VLOOKUP(CONCATENATE(N1324,T1324),Simulador!$H$26:$H$33,1,FALSE)</f>
        <v>#N/A</v>
      </c>
      <c r="J1324" s="12" t="e">
        <f t="shared" si="21"/>
        <v>#N/A</v>
      </c>
      <c r="K1324" s="13" t="e">
        <f t="shared" si="22"/>
        <v>#N/A</v>
      </c>
      <c r="L1324" s="12" t="e">
        <f t="shared" si="23"/>
        <v>#N/A</v>
      </c>
      <c r="M1324" s="14" t="s">
        <v>25</v>
      </c>
      <c r="N1324" s="3" t="s">
        <v>42</v>
      </c>
      <c r="O1324" s="20" t="str">
        <f>VLOOKUP(CONCATENATE($M1324,$N1324),Curriculos!$A$2:$J$332,4,FALSE)</f>
        <v>MATEMÁTICA APLICADA II</v>
      </c>
      <c r="P1324" s="21" t="str">
        <f>VLOOKUP(CONCATENATE($M1324,$N1324),Curriculos!$A$2:$J$332,5,FALSE)</f>
        <v>OB</v>
      </c>
      <c r="Q1324" s="21" t="e">
        <f>VLOOKUP($N1324,Oferta!$D$2:$P$100,5,FALSE)</f>
        <v>#N/A</v>
      </c>
      <c r="R1324" s="21">
        <f>VLOOKUP(CONCATENATE($M1324,$N1324),Curriculos!$A$2:$J$332,8,FALSE)</f>
        <v>60</v>
      </c>
      <c r="S1324" s="5"/>
      <c r="T1324" s="22" t="s">
        <v>27</v>
      </c>
      <c r="U1324" s="21" t="str">
        <f>VLOOKUP(CONCATENATE($M1324,$N1324),Curriculos!$A$2:$J$332,10,FALSE)</f>
        <v>DCET</v>
      </c>
      <c r="V1324" s="20" t="e">
        <f>VLOOKUP(CONCATENATE($M1324,$N1324,$T1324),Oferta!$B$2:$R$360,17,FALSE)</f>
        <v>#N/A</v>
      </c>
      <c r="W1324" s="20" t="e">
        <f>VLOOKUP(CONCATENATE($M1324,$N1324,$T1324),Oferta!$B$2:$Q$360,12,FALSE)</f>
        <v>#N/A</v>
      </c>
      <c r="X1324" s="22">
        <v>3</v>
      </c>
      <c r="Y1324" s="23" t="e">
        <f>VLOOKUP(CONCATENATE($W1324,$X1324),Mtz_Horarios!$E$2:$H$92,2,FALSE)</f>
        <v>#N/A</v>
      </c>
      <c r="Z1324" s="23" t="e">
        <f>VLOOKUP(CONCATENATE($W1324,$X1324),Mtz_Horarios!$E$2:$H$92,3,FALSE)</f>
        <v>#N/A</v>
      </c>
      <c r="AA1324" s="24" t="e">
        <f>VLOOKUP(CONCATENATE($W1324,$X1324),Mtz_Horarios!$E$2:$H$92,4,FALSE)</f>
        <v>#N/A</v>
      </c>
      <c r="AB1324" s="20" t="e">
        <f>VLOOKUP(CONCATENATE($M1324,$N1324,$T1324),Oferta!$B$2:$Q$360,16,FALSE)</f>
        <v>#N/A</v>
      </c>
      <c r="AC1324" s="20" t="e">
        <f>VLOOKUP(CONCATENATE($M1324,$N1324,$T1324),Oferta!$B$2:$Q$360,15,FALSE)</f>
        <v>#N/A</v>
      </c>
      <c r="AI1324" s="5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12"/>
      <c r="AW1324" s="12"/>
    </row>
    <row r="1325" spans="1:49" ht="15" hidden="1" customHeight="1">
      <c r="A1325" s="12"/>
      <c r="B1325" s="12"/>
      <c r="C1325" s="12"/>
      <c r="D1325" s="12"/>
      <c r="E1325" s="12"/>
      <c r="F1325" s="12"/>
      <c r="G1325" s="12"/>
      <c r="H1325" s="12" t="e">
        <f t="shared" si="20"/>
        <v>#N/A</v>
      </c>
      <c r="I1325" s="12" t="e">
        <f>VLOOKUP(CONCATENATE(N1325,T1325),Simulador!$H$26:$H$33,1,FALSE)</f>
        <v>#N/A</v>
      </c>
      <c r="J1325" s="12" t="e">
        <f t="shared" si="21"/>
        <v>#N/A</v>
      </c>
      <c r="K1325" s="13" t="e">
        <f t="shared" si="22"/>
        <v>#N/A</v>
      </c>
      <c r="L1325" s="12" t="e">
        <f t="shared" si="23"/>
        <v>#N/A</v>
      </c>
      <c r="M1325" s="14" t="s">
        <v>25</v>
      </c>
      <c r="N1325" s="3" t="s">
        <v>42</v>
      </c>
      <c r="O1325" s="20" t="str">
        <f>VLOOKUP(CONCATENATE($M1325,$N1325),Curriculos!$A$2:$J$332,4,FALSE)</f>
        <v>MATEMÁTICA APLICADA II</v>
      </c>
      <c r="P1325" s="21" t="str">
        <f>VLOOKUP(CONCATENATE($M1325,$N1325),Curriculos!$A$2:$J$332,5,FALSE)</f>
        <v>OB</v>
      </c>
      <c r="Q1325" s="21" t="e">
        <f>VLOOKUP($N1325,Oferta!$D$2:$P$100,5,FALSE)</f>
        <v>#N/A</v>
      </c>
      <c r="R1325" s="21">
        <f>VLOOKUP(CONCATENATE($M1325,$N1325),Curriculos!$A$2:$J$332,8,FALSE)</f>
        <v>60</v>
      </c>
      <c r="S1325" s="5"/>
      <c r="T1325" s="22" t="s">
        <v>27</v>
      </c>
      <c r="U1325" s="21" t="str">
        <f>VLOOKUP(CONCATENATE($M1325,$N1325),Curriculos!$A$2:$J$332,10,FALSE)</f>
        <v>DCET</v>
      </c>
      <c r="V1325" s="20" t="e">
        <f>VLOOKUP(CONCATENATE($M1325,$N1325,$T1325),Oferta!$B$2:$R$360,17,FALSE)</f>
        <v>#N/A</v>
      </c>
      <c r="W1325" s="20" t="e">
        <f>VLOOKUP(CONCATENATE($M1325,$N1325,$T1325),Oferta!$B$2:$Q$360,12,FALSE)</f>
        <v>#N/A</v>
      </c>
      <c r="X1325" s="22">
        <v>4</v>
      </c>
      <c r="Y1325" s="23" t="e">
        <f>VLOOKUP(CONCATENATE($W1325,$X1325),Mtz_Horarios!$E$2:$H$92,2,FALSE)</f>
        <v>#N/A</v>
      </c>
      <c r="Z1325" s="23" t="e">
        <f>VLOOKUP(CONCATENATE($W1325,$X1325),Mtz_Horarios!$E$2:$H$92,3,FALSE)</f>
        <v>#N/A</v>
      </c>
      <c r="AA1325" s="24" t="e">
        <f>VLOOKUP(CONCATENATE($W1325,$X1325),Mtz_Horarios!$E$2:$H$92,4,FALSE)</f>
        <v>#N/A</v>
      </c>
      <c r="AB1325" s="20" t="e">
        <f>VLOOKUP(CONCATENATE($M1325,$N1325,$T1325),Oferta!$B$2:$Q$360,16,FALSE)</f>
        <v>#N/A</v>
      </c>
      <c r="AC1325" s="20" t="e">
        <f>VLOOKUP(CONCATENATE($M1325,$N1325,$T1325),Oferta!$B$2:$Q$360,15,FALSE)</f>
        <v>#N/A</v>
      </c>
      <c r="AI1325" s="5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12"/>
      <c r="AW1325" s="12"/>
    </row>
    <row r="1326" spans="1:49" ht="15" hidden="1" customHeight="1">
      <c r="A1326" s="12"/>
      <c r="B1326" s="12"/>
      <c r="C1326" s="12"/>
      <c r="D1326" s="12"/>
      <c r="E1326" s="12"/>
      <c r="F1326" s="12"/>
      <c r="G1326" s="12"/>
      <c r="H1326" s="12" t="e">
        <f t="shared" si="20"/>
        <v>#N/A</v>
      </c>
      <c r="I1326" s="12" t="e">
        <f>VLOOKUP(CONCATENATE(N1326,T1326),Simulador!$H$26:$H$33,1,FALSE)</f>
        <v>#N/A</v>
      </c>
      <c r="J1326" s="12" t="e">
        <f t="shared" si="21"/>
        <v>#N/A</v>
      </c>
      <c r="K1326" s="13" t="e">
        <f t="shared" si="22"/>
        <v>#N/A</v>
      </c>
      <c r="L1326" s="12" t="e">
        <f t="shared" si="23"/>
        <v>#N/A</v>
      </c>
      <c r="M1326" s="14" t="s">
        <v>22</v>
      </c>
      <c r="N1326" s="3" t="s">
        <v>42</v>
      </c>
      <c r="O1326" s="20" t="str">
        <f>VLOOKUP(CONCATENATE($M1326,$N1326),Curriculos!$A$2:$J$332,4,FALSE)</f>
        <v>MATEMÁTICA APLICADA II</v>
      </c>
      <c r="P1326" s="21" t="str">
        <f>VLOOKUP(CONCATENATE($M1326,$N1326),Curriculos!$A$2:$J$332,5,FALSE)</f>
        <v>OB</v>
      </c>
      <c r="Q1326" s="21" t="e">
        <f>VLOOKUP($N1326,Oferta!$D$2:$P$100,5,FALSE)</f>
        <v>#N/A</v>
      </c>
      <c r="R1326" s="21">
        <f>VLOOKUP(CONCATENATE($M1326,$N1326),Curriculos!$A$2:$J$332,8,FALSE)</f>
        <v>60</v>
      </c>
      <c r="S1326" s="5"/>
      <c r="T1326" s="22" t="s">
        <v>40</v>
      </c>
      <c r="U1326" s="21" t="str">
        <f>VLOOKUP(CONCATENATE($M1326,$N1326),Curriculos!$A$2:$J$332,10,FALSE)</f>
        <v>DCET</v>
      </c>
      <c r="V1326" s="20" t="e">
        <f>VLOOKUP(CONCATENATE($M1326,$N1326,$T1326),Oferta!$B$2:$R$360,17,FALSE)</f>
        <v>#N/A</v>
      </c>
      <c r="W1326" s="20" t="e">
        <f>VLOOKUP(CONCATENATE($M1326,$N1326,$T1326),Oferta!$B$2:$Q$360,12,FALSE)</f>
        <v>#N/A</v>
      </c>
      <c r="X1326" s="22">
        <v>1</v>
      </c>
      <c r="Y1326" s="23" t="e">
        <f>VLOOKUP(CONCATENATE($W1326,$X1326),Mtz_Horarios!$E$2:$H$92,2,FALSE)</f>
        <v>#N/A</v>
      </c>
      <c r="Z1326" s="23" t="e">
        <f>VLOOKUP(CONCATENATE($W1326,$X1326),Mtz_Horarios!$E$2:$H$92,3,FALSE)</f>
        <v>#N/A</v>
      </c>
      <c r="AA1326" s="24" t="e">
        <f>VLOOKUP(CONCATENATE($W1326,$X1326),Mtz_Horarios!$E$2:$H$92,4,FALSE)</f>
        <v>#N/A</v>
      </c>
      <c r="AB1326" s="20" t="e">
        <f>VLOOKUP(CONCATENATE($M1326,$N1326,$T1326),Oferta!$B$2:$Q$360,16,FALSE)</f>
        <v>#N/A</v>
      </c>
      <c r="AC1326" s="20" t="e">
        <f>VLOOKUP(CONCATENATE($M1326,$N1326,$T1326),Oferta!$B$2:$Q$360,15,FALSE)</f>
        <v>#N/A</v>
      </c>
      <c r="AI1326" s="5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12"/>
      <c r="AW1326" s="12"/>
    </row>
    <row r="1327" spans="1:49" ht="15" hidden="1" customHeight="1">
      <c r="A1327" s="12"/>
      <c r="B1327" s="12"/>
      <c r="C1327" s="12"/>
      <c r="D1327" s="12"/>
      <c r="E1327" s="12"/>
      <c r="F1327" s="12"/>
      <c r="G1327" s="12"/>
      <c r="H1327" s="12" t="e">
        <f t="shared" si="20"/>
        <v>#N/A</v>
      </c>
      <c r="I1327" s="12" t="e">
        <f>VLOOKUP(CONCATENATE(N1327,T1327),Simulador!$H$26:$H$33,1,FALSE)</f>
        <v>#N/A</v>
      </c>
      <c r="J1327" s="12" t="e">
        <f t="shared" si="21"/>
        <v>#N/A</v>
      </c>
      <c r="K1327" s="13" t="e">
        <f t="shared" si="22"/>
        <v>#N/A</v>
      </c>
      <c r="L1327" s="12" t="e">
        <f t="shared" si="23"/>
        <v>#N/A</v>
      </c>
      <c r="M1327" s="14" t="s">
        <v>22</v>
      </c>
      <c r="N1327" s="3" t="s">
        <v>42</v>
      </c>
      <c r="O1327" s="20" t="str">
        <f>VLOOKUP(CONCATENATE($M1327,$N1327),Curriculos!$A$2:$J$332,4,FALSE)</f>
        <v>MATEMÁTICA APLICADA II</v>
      </c>
      <c r="P1327" s="21" t="str">
        <f>VLOOKUP(CONCATENATE($M1327,$N1327),Curriculos!$A$2:$J$332,5,FALSE)</f>
        <v>OB</v>
      </c>
      <c r="Q1327" s="21" t="e">
        <f>VLOOKUP($N1327,Oferta!$D$2:$P$100,5,FALSE)</f>
        <v>#N/A</v>
      </c>
      <c r="R1327" s="21">
        <f>VLOOKUP(CONCATENATE($M1327,$N1327),Curriculos!$A$2:$J$332,8,FALSE)</f>
        <v>60</v>
      </c>
      <c r="S1327" s="5"/>
      <c r="T1327" s="22" t="s">
        <v>40</v>
      </c>
      <c r="U1327" s="21" t="str">
        <f>VLOOKUP(CONCATENATE($M1327,$N1327),Curriculos!$A$2:$J$332,10,FALSE)</f>
        <v>DCET</v>
      </c>
      <c r="V1327" s="20" t="e">
        <f>VLOOKUP(CONCATENATE($M1327,$N1327,$T1327),Oferta!$B$2:$R$360,17,FALSE)</f>
        <v>#N/A</v>
      </c>
      <c r="W1327" s="20" t="e">
        <f>VLOOKUP(CONCATENATE($M1327,$N1327,$T1327),Oferta!$B$2:$Q$360,12,FALSE)</f>
        <v>#N/A</v>
      </c>
      <c r="X1327" s="22">
        <v>2</v>
      </c>
      <c r="Y1327" s="23" t="e">
        <f>VLOOKUP(CONCATENATE($W1327,$X1327),Mtz_Horarios!$E$2:$H$92,2,FALSE)</f>
        <v>#N/A</v>
      </c>
      <c r="Z1327" s="23" t="e">
        <f>VLOOKUP(CONCATENATE($W1327,$X1327),Mtz_Horarios!$E$2:$H$92,3,FALSE)</f>
        <v>#N/A</v>
      </c>
      <c r="AA1327" s="24" t="e">
        <f>VLOOKUP(CONCATENATE($W1327,$X1327),Mtz_Horarios!$E$2:$H$92,4,FALSE)</f>
        <v>#N/A</v>
      </c>
      <c r="AB1327" s="20" t="e">
        <f>VLOOKUP(CONCATENATE($M1327,$N1327,$T1327),Oferta!$B$2:$Q$360,16,FALSE)</f>
        <v>#N/A</v>
      </c>
      <c r="AC1327" s="20" t="e">
        <f>VLOOKUP(CONCATENATE($M1327,$N1327,$T1327),Oferta!$B$2:$Q$360,15,FALSE)</f>
        <v>#N/A</v>
      </c>
      <c r="AI1327" s="5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12"/>
      <c r="AW1327" s="12"/>
    </row>
    <row r="1328" spans="1:49" ht="15" hidden="1" customHeight="1">
      <c r="A1328" s="12"/>
      <c r="B1328" s="12"/>
      <c r="C1328" s="12"/>
      <c r="D1328" s="12"/>
      <c r="E1328" s="12"/>
      <c r="F1328" s="12"/>
      <c r="G1328" s="12"/>
      <c r="H1328" s="12" t="e">
        <f t="shared" si="20"/>
        <v>#N/A</v>
      </c>
      <c r="I1328" s="12" t="e">
        <f>VLOOKUP(CONCATENATE(N1328,T1328),Simulador!$H$26:$H$33,1,FALSE)</f>
        <v>#N/A</v>
      </c>
      <c r="J1328" s="12" t="e">
        <f t="shared" si="21"/>
        <v>#N/A</v>
      </c>
      <c r="K1328" s="13" t="e">
        <f t="shared" si="22"/>
        <v>#N/A</v>
      </c>
      <c r="L1328" s="12" t="e">
        <f t="shared" si="23"/>
        <v>#N/A</v>
      </c>
      <c r="M1328" s="14" t="s">
        <v>22</v>
      </c>
      <c r="N1328" s="3" t="s">
        <v>42</v>
      </c>
      <c r="O1328" s="20" t="str">
        <f>VLOOKUP(CONCATENATE($M1328,$N1328),Curriculos!$A$2:$J$332,4,FALSE)</f>
        <v>MATEMÁTICA APLICADA II</v>
      </c>
      <c r="P1328" s="21" t="str">
        <f>VLOOKUP(CONCATENATE($M1328,$N1328),Curriculos!$A$2:$J$332,5,FALSE)</f>
        <v>OB</v>
      </c>
      <c r="Q1328" s="21" t="e">
        <f>VLOOKUP($N1328,Oferta!$D$2:$P$100,5,FALSE)</f>
        <v>#N/A</v>
      </c>
      <c r="R1328" s="21">
        <f>VLOOKUP(CONCATENATE($M1328,$N1328),Curriculos!$A$2:$J$332,8,FALSE)</f>
        <v>60</v>
      </c>
      <c r="S1328" s="5"/>
      <c r="T1328" s="22" t="s">
        <v>40</v>
      </c>
      <c r="U1328" s="21" t="str">
        <f>VLOOKUP(CONCATENATE($M1328,$N1328),Curriculos!$A$2:$J$332,10,FALSE)</f>
        <v>DCET</v>
      </c>
      <c r="V1328" s="20" t="e">
        <f>VLOOKUP(CONCATENATE($M1328,$N1328,$T1328),Oferta!$B$2:$R$360,17,FALSE)</f>
        <v>#N/A</v>
      </c>
      <c r="W1328" s="20" t="e">
        <f>VLOOKUP(CONCATENATE($M1328,$N1328,$T1328),Oferta!$B$2:$Q$360,12,FALSE)</f>
        <v>#N/A</v>
      </c>
      <c r="X1328" s="22">
        <v>3</v>
      </c>
      <c r="Y1328" s="23" t="e">
        <f>VLOOKUP(CONCATENATE($W1328,$X1328),Mtz_Horarios!$E$2:$H$92,2,FALSE)</f>
        <v>#N/A</v>
      </c>
      <c r="Z1328" s="23" t="e">
        <f>VLOOKUP(CONCATENATE($W1328,$X1328),Mtz_Horarios!$E$2:$H$92,3,FALSE)</f>
        <v>#N/A</v>
      </c>
      <c r="AA1328" s="24" t="e">
        <f>VLOOKUP(CONCATENATE($W1328,$X1328),Mtz_Horarios!$E$2:$H$92,4,FALSE)</f>
        <v>#N/A</v>
      </c>
      <c r="AB1328" s="20" t="e">
        <f>VLOOKUP(CONCATENATE($M1328,$N1328,$T1328),Oferta!$B$2:$Q$360,16,FALSE)</f>
        <v>#N/A</v>
      </c>
      <c r="AC1328" s="20" t="e">
        <f>VLOOKUP(CONCATENATE($M1328,$N1328,$T1328),Oferta!$B$2:$Q$360,15,FALSE)</f>
        <v>#N/A</v>
      </c>
      <c r="AI1328" s="5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12"/>
      <c r="AW1328" s="12"/>
    </row>
    <row r="1329" spans="1:49" ht="15" hidden="1" customHeight="1">
      <c r="A1329" s="12"/>
      <c r="B1329" s="12"/>
      <c r="C1329" s="12"/>
      <c r="D1329" s="12"/>
      <c r="E1329" s="12"/>
      <c r="F1329" s="12"/>
      <c r="G1329" s="12"/>
      <c r="H1329" s="12" t="e">
        <f t="shared" si="20"/>
        <v>#N/A</v>
      </c>
      <c r="I1329" s="12" t="e">
        <f>VLOOKUP(CONCATENATE(N1329,T1329),Simulador!$H$26:$H$33,1,FALSE)</f>
        <v>#N/A</v>
      </c>
      <c r="J1329" s="12" t="e">
        <f t="shared" si="21"/>
        <v>#N/A</v>
      </c>
      <c r="K1329" s="13" t="e">
        <f t="shared" si="22"/>
        <v>#N/A</v>
      </c>
      <c r="L1329" s="12" t="e">
        <f t="shared" si="23"/>
        <v>#N/A</v>
      </c>
      <c r="M1329" s="14" t="s">
        <v>22</v>
      </c>
      <c r="N1329" s="3" t="s">
        <v>42</v>
      </c>
      <c r="O1329" s="20" t="str">
        <f>VLOOKUP(CONCATENATE($M1329,$N1329),Curriculos!$A$2:$J$332,4,FALSE)</f>
        <v>MATEMÁTICA APLICADA II</v>
      </c>
      <c r="P1329" s="21" t="str">
        <f>VLOOKUP(CONCATENATE($M1329,$N1329),Curriculos!$A$2:$J$332,5,FALSE)</f>
        <v>OB</v>
      </c>
      <c r="Q1329" s="21" t="e">
        <f>VLOOKUP($N1329,Oferta!$D$2:$P$100,5,FALSE)</f>
        <v>#N/A</v>
      </c>
      <c r="R1329" s="21">
        <f>VLOOKUP(CONCATENATE($M1329,$N1329),Curriculos!$A$2:$J$332,8,FALSE)</f>
        <v>60</v>
      </c>
      <c r="S1329" s="5"/>
      <c r="T1329" s="22" t="s">
        <v>40</v>
      </c>
      <c r="U1329" s="21" t="str">
        <f>VLOOKUP(CONCATENATE($M1329,$N1329),Curriculos!$A$2:$J$332,10,FALSE)</f>
        <v>DCET</v>
      </c>
      <c r="V1329" s="20" t="e">
        <f>VLOOKUP(CONCATENATE($M1329,$N1329,$T1329),Oferta!$B$2:$R$360,17,FALSE)</f>
        <v>#N/A</v>
      </c>
      <c r="W1329" s="20" t="e">
        <f>VLOOKUP(CONCATENATE($M1329,$N1329,$T1329),Oferta!$B$2:$Q$360,12,FALSE)</f>
        <v>#N/A</v>
      </c>
      <c r="X1329" s="22">
        <v>4</v>
      </c>
      <c r="Y1329" s="23" t="e">
        <f>VLOOKUP(CONCATENATE($W1329,$X1329),Mtz_Horarios!$E$2:$H$92,2,FALSE)</f>
        <v>#N/A</v>
      </c>
      <c r="Z1329" s="23" t="e">
        <f>VLOOKUP(CONCATENATE($W1329,$X1329),Mtz_Horarios!$E$2:$H$92,3,FALSE)</f>
        <v>#N/A</v>
      </c>
      <c r="AA1329" s="24" t="e">
        <f>VLOOKUP(CONCATENATE($W1329,$X1329),Mtz_Horarios!$E$2:$H$92,4,FALSE)</f>
        <v>#N/A</v>
      </c>
      <c r="AB1329" s="20" t="e">
        <f>VLOOKUP(CONCATENATE($M1329,$N1329,$T1329),Oferta!$B$2:$Q$360,16,FALSE)</f>
        <v>#N/A</v>
      </c>
      <c r="AC1329" s="20" t="e">
        <f>VLOOKUP(CONCATENATE($M1329,$N1329,$T1329),Oferta!$B$2:$Q$360,15,FALSE)</f>
        <v>#N/A</v>
      </c>
      <c r="AI1329" s="5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12"/>
      <c r="AW1329" s="12"/>
    </row>
    <row r="1330" spans="1:49" ht="15" customHeight="1">
      <c r="A1330" s="12"/>
      <c r="B1330" s="12"/>
      <c r="C1330" s="12"/>
      <c r="D1330" s="12"/>
      <c r="E1330" s="12"/>
      <c r="F1330" s="12"/>
      <c r="G1330" s="12"/>
      <c r="H1330" s="12" t="e">
        <f t="shared" si="20"/>
        <v>#N/A</v>
      </c>
      <c r="I1330" s="12" t="e">
        <f>VLOOKUP(CONCATENATE(N1330,T1330),Simulador!$H$26:$H$33,1,FALSE)</f>
        <v>#N/A</v>
      </c>
      <c r="J1330" s="12" t="e">
        <f t="shared" si="21"/>
        <v>#N/A</v>
      </c>
      <c r="K1330" s="13" t="e">
        <f t="shared" si="22"/>
        <v>#N/A</v>
      </c>
      <c r="L1330" s="12" t="e">
        <f t="shared" si="23"/>
        <v>#N/A</v>
      </c>
      <c r="M1330" s="14" t="s">
        <v>31</v>
      </c>
      <c r="N1330" s="3" t="s">
        <v>80</v>
      </c>
      <c r="O1330" s="20" t="str">
        <f>VLOOKUP(CONCATENATE($M1330,$N1330),Curriculos!$A$2:$J$332,4,FALSE)</f>
        <v>MERCADO DE CAPITAIS</v>
      </c>
      <c r="P1330" s="21" t="str">
        <f>VLOOKUP(CONCATENATE($M1330,$N1330),Curriculos!$A$2:$J$332,5,FALSE)</f>
        <v>OP</v>
      </c>
      <c r="Q1330" s="21" t="str">
        <f>VLOOKUP($N1330,Oferta!$D$2:$P$100,5,FALSE)</f>
        <v>T</v>
      </c>
      <c r="R1330" s="21">
        <f>VLOOKUP(CONCATENATE($M1330,$N1330),Curriculos!$A$2:$J$332,8,FALSE)</f>
        <v>60</v>
      </c>
      <c r="S1330" s="5"/>
      <c r="T1330" s="22" t="s">
        <v>29</v>
      </c>
      <c r="U1330" s="21" t="str">
        <f>VLOOKUP(CONCATENATE($M1330,$N1330),Curriculos!$A$2:$J$332,10,FALSE)</f>
        <v>DCEC</v>
      </c>
      <c r="V1330" s="20" t="e">
        <f>VLOOKUP(CONCATENATE($M1330,$N1330,$T1330),Oferta!$B$2:$R$360,17,FALSE)</f>
        <v>#N/A</v>
      </c>
      <c r="W1330" s="20" t="e">
        <f>VLOOKUP(CONCATENATE($M1330,$N1330,$T1330),Oferta!$B$2:$Q$360,12,FALSE)</f>
        <v>#N/A</v>
      </c>
      <c r="X1330" s="22">
        <v>1</v>
      </c>
      <c r="Y1330" s="23" t="e">
        <f>VLOOKUP(CONCATENATE($W1330,$X1330),Mtz_Horarios!$E$2:$H$92,2,FALSE)</f>
        <v>#N/A</v>
      </c>
      <c r="Z1330" s="23" t="e">
        <f>VLOOKUP(CONCATENATE($W1330,$X1330),Mtz_Horarios!$E$2:$H$92,3,FALSE)</f>
        <v>#N/A</v>
      </c>
      <c r="AA1330" s="24" t="e">
        <f>VLOOKUP(CONCATENATE($W1330,$X1330),Mtz_Horarios!$E$2:$H$92,4,FALSE)</f>
        <v>#N/A</v>
      </c>
      <c r="AB1330" s="20" t="e">
        <f>VLOOKUP(CONCATENATE($M1330,$N1330,$T1330),Oferta!$B$2:$Q$360,16,FALSE)</f>
        <v>#N/A</v>
      </c>
      <c r="AC1330" s="20" t="e">
        <f>VLOOKUP(CONCATENATE($M1330,$N1330,$T1330),Oferta!$B$2:$Q$360,15,FALSE)</f>
        <v>#N/A</v>
      </c>
      <c r="AI1330" s="5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12"/>
      <c r="AW1330" s="12"/>
    </row>
    <row r="1331" spans="1:49" ht="15" customHeight="1">
      <c r="A1331" s="12"/>
      <c r="B1331" s="12"/>
      <c r="C1331" s="12"/>
      <c r="D1331" s="12"/>
      <c r="E1331" s="12"/>
      <c r="F1331" s="12"/>
      <c r="G1331" s="12"/>
      <c r="H1331" s="12" t="e">
        <f t="shared" si="20"/>
        <v>#N/A</v>
      </c>
      <c r="I1331" s="12" t="e">
        <f>VLOOKUP(CONCATENATE(N1331,T1331),Simulador!$H$26:$H$33,1,FALSE)</f>
        <v>#N/A</v>
      </c>
      <c r="J1331" s="12" t="e">
        <f t="shared" si="21"/>
        <v>#N/A</v>
      </c>
      <c r="K1331" s="13" t="e">
        <f t="shared" si="22"/>
        <v>#N/A</v>
      </c>
      <c r="L1331" s="12" t="e">
        <f t="shared" si="23"/>
        <v>#N/A</v>
      </c>
      <c r="M1331" s="14" t="s">
        <v>31</v>
      </c>
      <c r="N1331" s="3" t="s">
        <v>80</v>
      </c>
      <c r="O1331" s="20" t="str">
        <f>VLOOKUP(CONCATENATE($M1331,$N1331),Curriculos!$A$2:$J$332,4,FALSE)</f>
        <v>MERCADO DE CAPITAIS</v>
      </c>
      <c r="P1331" s="21" t="str">
        <f>VLOOKUP(CONCATENATE($M1331,$N1331),Curriculos!$A$2:$J$332,5,FALSE)</f>
        <v>OP</v>
      </c>
      <c r="Q1331" s="21" t="str">
        <f>VLOOKUP($N1331,Oferta!$D$2:$P$100,5,FALSE)</f>
        <v>T</v>
      </c>
      <c r="R1331" s="21">
        <f>VLOOKUP(CONCATENATE($M1331,$N1331),Curriculos!$A$2:$J$332,8,FALSE)</f>
        <v>60</v>
      </c>
      <c r="S1331" s="5"/>
      <c r="T1331" s="22" t="s">
        <v>29</v>
      </c>
      <c r="U1331" s="21" t="str">
        <f>VLOOKUP(CONCATENATE($M1331,$N1331),Curriculos!$A$2:$J$332,10,FALSE)</f>
        <v>DCEC</v>
      </c>
      <c r="V1331" s="20" t="e">
        <f>VLOOKUP(CONCATENATE($M1331,$N1331,$T1331),Oferta!$B$2:$R$360,17,FALSE)</f>
        <v>#N/A</v>
      </c>
      <c r="W1331" s="20" t="e">
        <f>VLOOKUP(CONCATENATE($M1331,$N1331,$T1331),Oferta!$B$2:$Q$360,12,FALSE)</f>
        <v>#N/A</v>
      </c>
      <c r="X1331" s="22">
        <v>2</v>
      </c>
      <c r="Y1331" s="23" t="e">
        <f>VLOOKUP(CONCATENATE($W1331,$X1331),Mtz_Horarios!$E$2:$H$92,2,FALSE)</f>
        <v>#N/A</v>
      </c>
      <c r="Z1331" s="23" t="e">
        <f>VLOOKUP(CONCATENATE($W1331,$X1331),Mtz_Horarios!$E$2:$H$92,3,FALSE)</f>
        <v>#N/A</v>
      </c>
      <c r="AA1331" s="24" t="e">
        <f>VLOOKUP(CONCATENATE($W1331,$X1331),Mtz_Horarios!$E$2:$H$92,4,FALSE)</f>
        <v>#N/A</v>
      </c>
      <c r="AB1331" s="20" t="e">
        <f>VLOOKUP(CONCATENATE($M1331,$N1331,$T1331),Oferta!$B$2:$Q$360,16,FALSE)</f>
        <v>#N/A</v>
      </c>
      <c r="AC1331" s="20" t="e">
        <f>VLOOKUP(CONCATENATE($M1331,$N1331,$T1331),Oferta!$B$2:$Q$360,15,FALSE)</f>
        <v>#N/A</v>
      </c>
      <c r="AI1331" s="5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12"/>
      <c r="AW1331" s="12"/>
    </row>
    <row r="1332" spans="1:49" ht="15" customHeight="1">
      <c r="A1332" s="12"/>
      <c r="B1332" s="12"/>
      <c r="C1332" s="12"/>
      <c r="D1332" s="12"/>
      <c r="E1332" s="12"/>
      <c r="F1332" s="12"/>
      <c r="G1332" s="12"/>
      <c r="H1332" s="12" t="e">
        <f t="shared" si="20"/>
        <v>#N/A</v>
      </c>
      <c r="I1332" s="12" t="e">
        <f>VLOOKUP(CONCATENATE(N1332,T1332),Simulador!$H$26:$H$33,1,FALSE)</f>
        <v>#N/A</v>
      </c>
      <c r="J1332" s="12" t="e">
        <f t="shared" si="21"/>
        <v>#N/A</v>
      </c>
      <c r="K1332" s="13" t="e">
        <f t="shared" si="22"/>
        <v>#N/A</v>
      </c>
      <c r="L1332" s="12" t="e">
        <f t="shared" si="23"/>
        <v>#N/A</v>
      </c>
      <c r="M1332" s="14" t="s">
        <v>31</v>
      </c>
      <c r="N1332" s="3" t="s">
        <v>80</v>
      </c>
      <c r="O1332" s="20" t="str">
        <f>VLOOKUP(CONCATENATE($M1332,$N1332),Curriculos!$A$2:$J$332,4,FALSE)</f>
        <v>MERCADO DE CAPITAIS</v>
      </c>
      <c r="P1332" s="21" t="str">
        <f>VLOOKUP(CONCATENATE($M1332,$N1332),Curriculos!$A$2:$J$332,5,FALSE)</f>
        <v>OP</v>
      </c>
      <c r="Q1332" s="21" t="str">
        <f>VLOOKUP($N1332,Oferta!$D$2:$P$100,5,FALSE)</f>
        <v>T</v>
      </c>
      <c r="R1332" s="21">
        <f>VLOOKUP(CONCATENATE($M1332,$N1332),Curriculos!$A$2:$J$332,8,FALSE)</f>
        <v>60</v>
      </c>
      <c r="S1332" s="5"/>
      <c r="T1332" s="22" t="s">
        <v>29</v>
      </c>
      <c r="U1332" s="21" t="str">
        <f>VLOOKUP(CONCATENATE($M1332,$N1332),Curriculos!$A$2:$J$332,10,FALSE)</f>
        <v>DCEC</v>
      </c>
      <c r="V1332" s="20" t="e">
        <f>VLOOKUP(CONCATENATE($M1332,$N1332,$T1332),Oferta!$B$2:$R$360,17,FALSE)</f>
        <v>#N/A</v>
      </c>
      <c r="W1332" s="20" t="e">
        <f>VLOOKUP(CONCATENATE($M1332,$N1332,$T1332),Oferta!$B$2:$Q$360,12,FALSE)</f>
        <v>#N/A</v>
      </c>
      <c r="X1332" s="22">
        <v>3</v>
      </c>
      <c r="Y1332" s="23" t="e">
        <f>VLOOKUP(CONCATENATE($W1332,$X1332),Mtz_Horarios!$E$2:$H$92,2,FALSE)</f>
        <v>#N/A</v>
      </c>
      <c r="Z1332" s="23" t="e">
        <f>VLOOKUP(CONCATENATE($W1332,$X1332),Mtz_Horarios!$E$2:$H$92,3,FALSE)</f>
        <v>#N/A</v>
      </c>
      <c r="AA1332" s="24" t="e">
        <f>VLOOKUP(CONCATENATE($W1332,$X1332),Mtz_Horarios!$E$2:$H$92,4,FALSE)</f>
        <v>#N/A</v>
      </c>
      <c r="AB1332" s="20" t="e">
        <f>VLOOKUP(CONCATENATE($M1332,$N1332,$T1332),Oferta!$B$2:$Q$360,16,FALSE)</f>
        <v>#N/A</v>
      </c>
      <c r="AC1332" s="20" t="e">
        <f>VLOOKUP(CONCATENATE($M1332,$N1332,$T1332),Oferta!$B$2:$Q$360,15,FALSE)</f>
        <v>#N/A</v>
      </c>
      <c r="AI1332" s="5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12"/>
      <c r="AW1332" s="12"/>
    </row>
    <row r="1333" spans="1:49" ht="15" customHeight="1">
      <c r="A1333" s="12"/>
      <c r="B1333" s="12"/>
      <c r="C1333" s="12"/>
      <c r="D1333" s="12"/>
      <c r="E1333" s="12"/>
      <c r="F1333" s="12"/>
      <c r="G1333" s="12"/>
      <c r="H1333" s="12" t="e">
        <f t="shared" si="20"/>
        <v>#N/A</v>
      </c>
      <c r="I1333" s="12" t="e">
        <f>VLOOKUP(CONCATENATE(N1333,T1333),Simulador!$H$26:$H$33,1,FALSE)</f>
        <v>#N/A</v>
      </c>
      <c r="J1333" s="12" t="e">
        <f t="shared" si="21"/>
        <v>#N/A</v>
      </c>
      <c r="K1333" s="13" t="e">
        <f t="shared" si="22"/>
        <v>#N/A</v>
      </c>
      <c r="L1333" s="12" t="e">
        <f t="shared" si="23"/>
        <v>#N/A</v>
      </c>
      <c r="M1333" s="14" t="s">
        <v>31</v>
      </c>
      <c r="N1333" s="3" t="s">
        <v>80</v>
      </c>
      <c r="O1333" s="20" t="str">
        <f>VLOOKUP(CONCATENATE($M1333,$N1333),Curriculos!$A$2:$J$332,4,FALSE)</f>
        <v>MERCADO DE CAPITAIS</v>
      </c>
      <c r="P1333" s="21" t="str">
        <f>VLOOKUP(CONCATENATE($M1333,$N1333),Curriculos!$A$2:$J$332,5,FALSE)</f>
        <v>OP</v>
      </c>
      <c r="Q1333" s="21" t="str">
        <f>VLOOKUP($N1333,Oferta!$D$2:$P$100,5,FALSE)</f>
        <v>T</v>
      </c>
      <c r="R1333" s="21">
        <f>VLOOKUP(CONCATENATE($M1333,$N1333),Curriculos!$A$2:$J$332,8,FALSE)</f>
        <v>60</v>
      </c>
      <c r="S1333" s="5"/>
      <c r="T1333" s="22" t="s">
        <v>29</v>
      </c>
      <c r="U1333" s="21" t="str">
        <f>VLOOKUP(CONCATENATE($M1333,$N1333),Curriculos!$A$2:$J$332,10,FALSE)</f>
        <v>DCEC</v>
      </c>
      <c r="V1333" s="20" t="e">
        <f>VLOOKUP(CONCATENATE($M1333,$N1333,$T1333),Oferta!$B$2:$R$360,17,FALSE)</f>
        <v>#N/A</v>
      </c>
      <c r="W1333" s="20" t="e">
        <f>VLOOKUP(CONCATENATE($M1333,$N1333,$T1333),Oferta!$B$2:$Q$360,12,FALSE)</f>
        <v>#N/A</v>
      </c>
      <c r="X1333" s="22">
        <v>4</v>
      </c>
      <c r="Y1333" s="23" t="e">
        <f>VLOOKUP(CONCATENATE($W1333,$X1333),Mtz_Horarios!$E$2:$H$92,2,FALSE)</f>
        <v>#N/A</v>
      </c>
      <c r="Z1333" s="23" t="e">
        <f>VLOOKUP(CONCATENATE($W1333,$X1333),Mtz_Horarios!$E$2:$H$92,3,FALSE)</f>
        <v>#N/A</v>
      </c>
      <c r="AA1333" s="24" t="e">
        <f>VLOOKUP(CONCATENATE($W1333,$X1333),Mtz_Horarios!$E$2:$H$92,4,FALSE)</f>
        <v>#N/A</v>
      </c>
      <c r="AB1333" s="20" t="e">
        <f>VLOOKUP(CONCATENATE($M1333,$N1333,$T1333),Oferta!$B$2:$Q$360,16,FALSE)</f>
        <v>#N/A</v>
      </c>
      <c r="AC1333" s="20" t="e">
        <f>VLOOKUP(CONCATENATE($M1333,$N1333,$T1333),Oferta!$B$2:$Q$360,15,FALSE)</f>
        <v>#N/A</v>
      </c>
      <c r="AI1333" s="5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12"/>
      <c r="AW1333" s="12"/>
    </row>
    <row r="1334" spans="1:49" ht="15" customHeight="1">
      <c r="A1334" s="12"/>
      <c r="B1334" s="12"/>
      <c r="C1334" s="12"/>
      <c r="D1334" s="12"/>
      <c r="E1334" s="12"/>
      <c r="F1334" s="12"/>
      <c r="G1334" s="12"/>
      <c r="H1334" s="12" t="e">
        <f t="shared" si="20"/>
        <v>#N/A</v>
      </c>
      <c r="I1334" s="12" t="e">
        <f>VLOOKUP(CONCATENATE(N1334,T1334),Simulador!$H$26:$H$33,1,FALSE)</f>
        <v>#N/A</v>
      </c>
      <c r="J1334" s="12" t="e">
        <f t="shared" si="21"/>
        <v>#N/A</v>
      </c>
      <c r="K1334" s="13" t="e">
        <f t="shared" si="22"/>
        <v>#N/A</v>
      </c>
      <c r="L1334" s="12" t="e">
        <f t="shared" si="23"/>
        <v>#N/A</v>
      </c>
      <c r="M1334" s="14" t="s">
        <v>25</v>
      </c>
      <c r="N1334" s="3" t="s">
        <v>80</v>
      </c>
      <c r="O1334" s="20" t="str">
        <f>VLOOKUP(CONCATENATE($M1334,$N1334),Curriculos!$A$2:$J$332,4,FALSE)</f>
        <v>MERCADO DE CAPITAIS</v>
      </c>
      <c r="P1334" s="21" t="str">
        <f>VLOOKUP(CONCATENATE($M1334,$N1334),Curriculos!$A$2:$J$332,5,FALSE)</f>
        <v>OP</v>
      </c>
      <c r="Q1334" s="21" t="str">
        <f>VLOOKUP($N1334,Oferta!$D$2:$P$100,5,FALSE)</f>
        <v>T</v>
      </c>
      <c r="R1334" s="21">
        <f>VLOOKUP(CONCATENATE($M1334,$N1334),Curriculos!$A$2:$J$332,8,FALSE)</f>
        <v>60</v>
      </c>
      <c r="S1334" s="5"/>
      <c r="T1334" s="22" t="s">
        <v>29</v>
      </c>
      <c r="U1334" s="21" t="str">
        <f>VLOOKUP(CONCATENATE($M1334,$N1334),Curriculos!$A$2:$J$332,10,FALSE)</f>
        <v>DCEC</v>
      </c>
      <c r="V1334" s="20" t="e">
        <f>VLOOKUP(CONCATENATE($M1334,$N1334,$T1334),Oferta!$B$2:$R$360,17,FALSE)</f>
        <v>#N/A</v>
      </c>
      <c r="W1334" s="20" t="e">
        <f>VLOOKUP(CONCATENATE($M1334,$N1334,$T1334),Oferta!$B$2:$Q$360,12,FALSE)</f>
        <v>#N/A</v>
      </c>
      <c r="X1334" s="22">
        <v>1</v>
      </c>
      <c r="Y1334" s="23" t="e">
        <f>VLOOKUP(CONCATENATE($W1334,$X1334),Mtz_Horarios!$E$2:$H$92,2,FALSE)</f>
        <v>#N/A</v>
      </c>
      <c r="Z1334" s="23" t="e">
        <f>VLOOKUP(CONCATENATE($W1334,$X1334),Mtz_Horarios!$E$2:$H$92,3,FALSE)</f>
        <v>#N/A</v>
      </c>
      <c r="AA1334" s="24" t="e">
        <f>VLOOKUP(CONCATENATE($W1334,$X1334),Mtz_Horarios!$E$2:$H$92,4,FALSE)</f>
        <v>#N/A</v>
      </c>
      <c r="AB1334" s="20" t="e">
        <f>VLOOKUP(CONCATENATE($M1334,$N1334,$T1334),Oferta!$B$2:$Q$360,16,FALSE)</f>
        <v>#N/A</v>
      </c>
      <c r="AC1334" s="20" t="e">
        <f>VLOOKUP(CONCATENATE($M1334,$N1334,$T1334),Oferta!$B$2:$Q$360,15,FALSE)</f>
        <v>#N/A</v>
      </c>
      <c r="AI1334" s="5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12"/>
      <c r="AW1334" s="12"/>
    </row>
    <row r="1335" spans="1:49" ht="15" customHeight="1">
      <c r="A1335" s="12"/>
      <c r="B1335" s="12"/>
      <c r="C1335" s="12"/>
      <c r="D1335" s="12"/>
      <c r="E1335" s="12"/>
      <c r="F1335" s="12"/>
      <c r="G1335" s="12"/>
      <c r="H1335" s="12" t="e">
        <f t="shared" si="20"/>
        <v>#N/A</v>
      </c>
      <c r="I1335" s="12" t="e">
        <f>VLOOKUP(CONCATENATE(N1335,T1335),Simulador!$H$26:$H$33,1,FALSE)</f>
        <v>#N/A</v>
      </c>
      <c r="J1335" s="12" t="e">
        <f t="shared" si="21"/>
        <v>#N/A</v>
      </c>
      <c r="K1335" s="13" t="e">
        <f t="shared" si="22"/>
        <v>#N/A</v>
      </c>
      <c r="L1335" s="12" t="e">
        <f t="shared" si="23"/>
        <v>#N/A</v>
      </c>
      <c r="M1335" s="14" t="s">
        <v>25</v>
      </c>
      <c r="N1335" s="3" t="s">
        <v>80</v>
      </c>
      <c r="O1335" s="20" t="str">
        <f>VLOOKUP(CONCATENATE($M1335,$N1335),Curriculos!$A$2:$J$332,4,FALSE)</f>
        <v>MERCADO DE CAPITAIS</v>
      </c>
      <c r="P1335" s="21" t="str">
        <f>VLOOKUP(CONCATENATE($M1335,$N1335),Curriculos!$A$2:$J$332,5,FALSE)</f>
        <v>OP</v>
      </c>
      <c r="Q1335" s="21" t="str">
        <f>VLOOKUP($N1335,Oferta!$D$2:$P$100,5,FALSE)</f>
        <v>T</v>
      </c>
      <c r="R1335" s="21">
        <f>VLOOKUP(CONCATENATE($M1335,$N1335),Curriculos!$A$2:$J$332,8,FALSE)</f>
        <v>60</v>
      </c>
      <c r="S1335" s="5"/>
      <c r="T1335" s="22" t="s">
        <v>29</v>
      </c>
      <c r="U1335" s="21" t="str">
        <f>VLOOKUP(CONCATENATE($M1335,$N1335),Curriculos!$A$2:$J$332,10,FALSE)</f>
        <v>DCEC</v>
      </c>
      <c r="V1335" s="20" t="e">
        <f>VLOOKUP(CONCATENATE($M1335,$N1335,$T1335),Oferta!$B$2:$R$360,17,FALSE)</f>
        <v>#N/A</v>
      </c>
      <c r="W1335" s="20" t="e">
        <f>VLOOKUP(CONCATENATE($M1335,$N1335,$T1335),Oferta!$B$2:$Q$360,12,FALSE)</f>
        <v>#N/A</v>
      </c>
      <c r="X1335" s="22">
        <v>2</v>
      </c>
      <c r="Y1335" s="23" t="e">
        <f>VLOOKUP(CONCATENATE($W1335,$X1335),Mtz_Horarios!$E$2:$H$92,2,FALSE)</f>
        <v>#N/A</v>
      </c>
      <c r="Z1335" s="23" t="e">
        <f>VLOOKUP(CONCATENATE($W1335,$X1335),Mtz_Horarios!$E$2:$H$92,3,FALSE)</f>
        <v>#N/A</v>
      </c>
      <c r="AA1335" s="24" t="e">
        <f>VLOOKUP(CONCATENATE($W1335,$X1335),Mtz_Horarios!$E$2:$H$92,4,FALSE)</f>
        <v>#N/A</v>
      </c>
      <c r="AB1335" s="20" t="e">
        <f>VLOOKUP(CONCATENATE($M1335,$N1335,$T1335),Oferta!$B$2:$Q$360,16,FALSE)</f>
        <v>#N/A</v>
      </c>
      <c r="AC1335" s="20" t="e">
        <f>VLOOKUP(CONCATENATE($M1335,$N1335,$T1335),Oferta!$B$2:$Q$360,15,FALSE)</f>
        <v>#N/A</v>
      </c>
      <c r="AI1335" s="5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12"/>
      <c r="AW1335" s="12"/>
    </row>
    <row r="1336" spans="1:49" ht="15" customHeight="1">
      <c r="A1336" s="12"/>
      <c r="B1336" s="12"/>
      <c r="C1336" s="12"/>
      <c r="D1336" s="12"/>
      <c r="E1336" s="12"/>
      <c r="F1336" s="12"/>
      <c r="G1336" s="12"/>
      <c r="H1336" s="12" t="e">
        <f t="shared" si="20"/>
        <v>#N/A</v>
      </c>
      <c r="I1336" s="12" t="e">
        <f>VLOOKUP(CONCATENATE(N1336,T1336),Simulador!$H$26:$H$33,1,FALSE)</f>
        <v>#N/A</v>
      </c>
      <c r="J1336" s="12" t="e">
        <f t="shared" si="21"/>
        <v>#N/A</v>
      </c>
      <c r="K1336" s="13" t="e">
        <f t="shared" si="22"/>
        <v>#N/A</v>
      </c>
      <c r="L1336" s="12" t="e">
        <f t="shared" si="23"/>
        <v>#N/A</v>
      </c>
      <c r="M1336" s="14" t="s">
        <v>25</v>
      </c>
      <c r="N1336" s="3" t="s">
        <v>80</v>
      </c>
      <c r="O1336" s="20" t="str">
        <f>VLOOKUP(CONCATENATE($M1336,$N1336),Curriculos!$A$2:$J$332,4,FALSE)</f>
        <v>MERCADO DE CAPITAIS</v>
      </c>
      <c r="P1336" s="21" t="str">
        <f>VLOOKUP(CONCATENATE($M1336,$N1336),Curriculos!$A$2:$J$332,5,FALSE)</f>
        <v>OP</v>
      </c>
      <c r="Q1336" s="21" t="str">
        <f>VLOOKUP($N1336,Oferta!$D$2:$P$100,5,FALSE)</f>
        <v>T</v>
      </c>
      <c r="R1336" s="21">
        <f>VLOOKUP(CONCATENATE($M1336,$N1336),Curriculos!$A$2:$J$332,8,FALSE)</f>
        <v>60</v>
      </c>
      <c r="S1336" s="5"/>
      <c r="T1336" s="22" t="s">
        <v>29</v>
      </c>
      <c r="U1336" s="21" t="str">
        <f>VLOOKUP(CONCATENATE($M1336,$N1336),Curriculos!$A$2:$J$332,10,FALSE)</f>
        <v>DCEC</v>
      </c>
      <c r="V1336" s="20" t="e">
        <f>VLOOKUP(CONCATENATE($M1336,$N1336,$T1336),Oferta!$B$2:$R$360,17,FALSE)</f>
        <v>#N/A</v>
      </c>
      <c r="W1336" s="20" t="e">
        <f>VLOOKUP(CONCATENATE($M1336,$N1336,$T1336),Oferta!$B$2:$Q$360,12,FALSE)</f>
        <v>#N/A</v>
      </c>
      <c r="X1336" s="22">
        <v>3</v>
      </c>
      <c r="Y1336" s="23" t="e">
        <f>VLOOKUP(CONCATENATE($W1336,$X1336),Mtz_Horarios!$E$2:$H$92,2,FALSE)</f>
        <v>#N/A</v>
      </c>
      <c r="Z1336" s="23" t="e">
        <f>VLOOKUP(CONCATENATE($W1336,$X1336),Mtz_Horarios!$E$2:$H$92,3,FALSE)</f>
        <v>#N/A</v>
      </c>
      <c r="AA1336" s="24" t="e">
        <f>VLOOKUP(CONCATENATE($W1336,$X1336),Mtz_Horarios!$E$2:$H$92,4,FALSE)</f>
        <v>#N/A</v>
      </c>
      <c r="AB1336" s="20" t="e">
        <f>VLOOKUP(CONCATENATE($M1336,$N1336,$T1336),Oferta!$B$2:$Q$360,16,FALSE)</f>
        <v>#N/A</v>
      </c>
      <c r="AC1336" s="20" t="e">
        <f>VLOOKUP(CONCATENATE($M1336,$N1336,$T1336),Oferta!$B$2:$Q$360,15,FALSE)</f>
        <v>#N/A</v>
      </c>
      <c r="AI1336" s="5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12"/>
      <c r="AW1336" s="12"/>
    </row>
    <row r="1337" spans="1:49" ht="15" customHeight="1">
      <c r="A1337" s="12"/>
      <c r="B1337" s="12"/>
      <c r="C1337" s="12"/>
      <c r="D1337" s="12"/>
      <c r="E1337" s="12"/>
      <c r="F1337" s="12"/>
      <c r="G1337" s="12"/>
      <c r="H1337" s="12" t="e">
        <f t="shared" si="20"/>
        <v>#N/A</v>
      </c>
      <c r="I1337" s="12" t="e">
        <f>VLOOKUP(CONCATENATE(N1337,T1337),Simulador!$H$26:$H$33,1,FALSE)</f>
        <v>#N/A</v>
      </c>
      <c r="J1337" s="12" t="e">
        <f t="shared" si="21"/>
        <v>#N/A</v>
      </c>
      <c r="K1337" s="13" t="e">
        <f t="shared" si="22"/>
        <v>#N/A</v>
      </c>
      <c r="L1337" s="12" t="e">
        <f t="shared" si="23"/>
        <v>#N/A</v>
      </c>
      <c r="M1337" s="14" t="s">
        <v>25</v>
      </c>
      <c r="N1337" s="3" t="s">
        <v>80</v>
      </c>
      <c r="O1337" s="20" t="str">
        <f>VLOOKUP(CONCATENATE($M1337,$N1337),Curriculos!$A$2:$J$332,4,FALSE)</f>
        <v>MERCADO DE CAPITAIS</v>
      </c>
      <c r="P1337" s="21" t="str">
        <f>VLOOKUP(CONCATENATE($M1337,$N1337),Curriculos!$A$2:$J$332,5,FALSE)</f>
        <v>OP</v>
      </c>
      <c r="Q1337" s="21" t="str">
        <f>VLOOKUP($N1337,Oferta!$D$2:$P$100,5,FALSE)</f>
        <v>T</v>
      </c>
      <c r="R1337" s="21">
        <f>VLOOKUP(CONCATENATE($M1337,$N1337),Curriculos!$A$2:$J$332,8,FALSE)</f>
        <v>60</v>
      </c>
      <c r="S1337" s="5"/>
      <c r="T1337" s="22" t="s">
        <v>29</v>
      </c>
      <c r="U1337" s="21" t="str">
        <f>VLOOKUP(CONCATENATE($M1337,$N1337),Curriculos!$A$2:$J$332,10,FALSE)</f>
        <v>DCEC</v>
      </c>
      <c r="V1337" s="20" t="e">
        <f>VLOOKUP(CONCATENATE($M1337,$N1337,$T1337),Oferta!$B$2:$R$360,17,FALSE)</f>
        <v>#N/A</v>
      </c>
      <c r="W1337" s="20" t="e">
        <f>VLOOKUP(CONCATENATE($M1337,$N1337,$T1337),Oferta!$B$2:$Q$360,12,FALSE)</f>
        <v>#N/A</v>
      </c>
      <c r="X1337" s="22">
        <v>4</v>
      </c>
      <c r="Y1337" s="23" t="e">
        <f>VLOOKUP(CONCATENATE($W1337,$X1337),Mtz_Horarios!$E$2:$H$92,2,FALSE)</f>
        <v>#N/A</v>
      </c>
      <c r="Z1337" s="23" t="e">
        <f>VLOOKUP(CONCATENATE($W1337,$X1337),Mtz_Horarios!$E$2:$H$92,3,FALSE)</f>
        <v>#N/A</v>
      </c>
      <c r="AA1337" s="24" t="e">
        <f>VLOOKUP(CONCATENATE($W1337,$X1337),Mtz_Horarios!$E$2:$H$92,4,FALSE)</f>
        <v>#N/A</v>
      </c>
      <c r="AB1337" s="20" t="e">
        <f>VLOOKUP(CONCATENATE($M1337,$N1337,$T1337),Oferta!$B$2:$Q$360,16,FALSE)</f>
        <v>#N/A</v>
      </c>
      <c r="AC1337" s="20" t="e">
        <f>VLOOKUP(CONCATENATE($M1337,$N1337,$T1337),Oferta!$B$2:$Q$360,15,FALSE)</f>
        <v>#N/A</v>
      </c>
      <c r="AI1337" s="5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12"/>
      <c r="AW1337" s="12"/>
    </row>
    <row r="1338" spans="1:49" ht="15" customHeight="1">
      <c r="A1338" s="12"/>
      <c r="B1338" s="12"/>
      <c r="C1338" s="12"/>
      <c r="D1338" s="12"/>
      <c r="E1338" s="12"/>
      <c r="F1338" s="12"/>
      <c r="G1338" s="12"/>
      <c r="H1338" s="12" t="e">
        <f t="shared" si="20"/>
        <v>#N/A</v>
      </c>
      <c r="I1338" s="12" t="e">
        <f>VLOOKUP(CONCATENATE(N1338,T1338),Simulador!$H$26:$H$33,1,FALSE)</f>
        <v>#N/A</v>
      </c>
      <c r="J1338" s="12" t="e">
        <f t="shared" si="21"/>
        <v>#N/A</v>
      </c>
      <c r="K1338" s="13" t="e">
        <f t="shared" si="22"/>
        <v>#N/A</v>
      </c>
      <c r="L1338" s="12" t="e">
        <f t="shared" si="23"/>
        <v>#N/A</v>
      </c>
      <c r="M1338" s="14" t="s">
        <v>22</v>
      </c>
      <c r="N1338" s="3" t="s">
        <v>80</v>
      </c>
      <c r="O1338" s="20" t="str">
        <f>VLOOKUP(CONCATENATE($M1338,$N1338),Curriculos!$A$2:$J$332,4,FALSE)</f>
        <v>MERCADO DE CAPITAIS</v>
      </c>
      <c r="P1338" s="21" t="str">
        <f>VLOOKUP(CONCATENATE($M1338,$N1338),Curriculos!$A$2:$J$332,5,FALSE)</f>
        <v>OP</v>
      </c>
      <c r="Q1338" s="21" t="str">
        <f>VLOOKUP($N1338,Oferta!$D$2:$P$100,5,FALSE)</f>
        <v>T</v>
      </c>
      <c r="R1338" s="21">
        <f>VLOOKUP(CONCATENATE($M1338,$N1338),Curriculos!$A$2:$J$332,8,FALSE)</f>
        <v>60</v>
      </c>
      <c r="S1338" s="5"/>
      <c r="T1338" s="22" t="s">
        <v>24</v>
      </c>
      <c r="U1338" s="21" t="str">
        <f>VLOOKUP(CONCATENATE($M1338,$N1338),Curriculos!$A$2:$J$332,10,FALSE)</f>
        <v>DCEC</v>
      </c>
      <c r="V1338" s="20" t="e">
        <f>VLOOKUP(CONCATENATE($M1338,$N1338,$T1338),Oferta!$B$2:$R$360,17,FALSE)</f>
        <v>#N/A</v>
      </c>
      <c r="W1338" s="20" t="e">
        <f>VLOOKUP(CONCATENATE($M1338,$N1338,$T1338),Oferta!$B$2:$Q$360,12,FALSE)</f>
        <v>#N/A</v>
      </c>
      <c r="X1338" s="22">
        <v>1</v>
      </c>
      <c r="Y1338" s="23" t="e">
        <f>VLOOKUP(CONCATENATE($W1338,$X1338),Mtz_Horarios!$E$2:$H$92,2,FALSE)</f>
        <v>#N/A</v>
      </c>
      <c r="Z1338" s="23" t="e">
        <f>VLOOKUP(CONCATENATE($W1338,$X1338),Mtz_Horarios!$E$2:$H$92,3,FALSE)</f>
        <v>#N/A</v>
      </c>
      <c r="AA1338" s="24" t="e">
        <f>VLOOKUP(CONCATENATE($W1338,$X1338),Mtz_Horarios!$E$2:$H$92,4,FALSE)</f>
        <v>#N/A</v>
      </c>
      <c r="AB1338" s="20" t="e">
        <f>VLOOKUP(CONCATENATE($M1338,$N1338,$T1338),Oferta!$B$2:$Q$360,16,FALSE)</f>
        <v>#N/A</v>
      </c>
      <c r="AC1338" s="20" t="e">
        <f>VLOOKUP(CONCATENATE($M1338,$N1338,$T1338),Oferta!$B$2:$Q$360,15,FALSE)</f>
        <v>#N/A</v>
      </c>
      <c r="AI1338" s="5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12"/>
      <c r="AW1338" s="12"/>
    </row>
    <row r="1339" spans="1:49" ht="15" customHeight="1">
      <c r="A1339" s="12"/>
      <c r="B1339" s="12"/>
      <c r="C1339" s="12"/>
      <c r="D1339" s="12"/>
      <c r="E1339" s="12"/>
      <c r="F1339" s="12"/>
      <c r="G1339" s="12"/>
      <c r="H1339" s="12" t="e">
        <f t="shared" si="20"/>
        <v>#N/A</v>
      </c>
      <c r="I1339" s="12" t="e">
        <f>VLOOKUP(CONCATENATE(N1339,T1339),Simulador!$H$26:$H$33,1,FALSE)</f>
        <v>#N/A</v>
      </c>
      <c r="J1339" s="12" t="e">
        <f t="shared" si="21"/>
        <v>#N/A</v>
      </c>
      <c r="K1339" s="13" t="e">
        <f t="shared" si="22"/>
        <v>#N/A</v>
      </c>
      <c r="L1339" s="12" t="e">
        <f t="shared" si="23"/>
        <v>#N/A</v>
      </c>
      <c r="M1339" s="14" t="s">
        <v>22</v>
      </c>
      <c r="N1339" s="3" t="s">
        <v>80</v>
      </c>
      <c r="O1339" s="20" t="str">
        <f>VLOOKUP(CONCATENATE($M1339,$N1339),Curriculos!$A$2:$J$332,4,FALSE)</f>
        <v>MERCADO DE CAPITAIS</v>
      </c>
      <c r="P1339" s="21" t="str">
        <f>VLOOKUP(CONCATENATE($M1339,$N1339),Curriculos!$A$2:$J$332,5,FALSE)</f>
        <v>OP</v>
      </c>
      <c r="Q1339" s="21" t="str">
        <f>VLOOKUP($N1339,Oferta!$D$2:$P$100,5,FALSE)</f>
        <v>T</v>
      </c>
      <c r="R1339" s="21">
        <f>VLOOKUP(CONCATENATE($M1339,$N1339),Curriculos!$A$2:$J$332,8,FALSE)</f>
        <v>60</v>
      </c>
      <c r="S1339" s="5"/>
      <c r="T1339" s="22" t="s">
        <v>24</v>
      </c>
      <c r="U1339" s="21" t="str">
        <f>VLOOKUP(CONCATENATE($M1339,$N1339),Curriculos!$A$2:$J$332,10,FALSE)</f>
        <v>DCEC</v>
      </c>
      <c r="V1339" s="20" t="e">
        <f>VLOOKUP(CONCATENATE($M1339,$N1339,$T1339),Oferta!$B$2:$R$360,17,FALSE)</f>
        <v>#N/A</v>
      </c>
      <c r="W1339" s="20" t="e">
        <f>VLOOKUP(CONCATENATE($M1339,$N1339,$T1339),Oferta!$B$2:$Q$360,12,FALSE)</f>
        <v>#N/A</v>
      </c>
      <c r="X1339" s="22">
        <v>2</v>
      </c>
      <c r="Y1339" s="23" t="e">
        <f>VLOOKUP(CONCATENATE($W1339,$X1339),Mtz_Horarios!$E$2:$H$92,2,FALSE)</f>
        <v>#N/A</v>
      </c>
      <c r="Z1339" s="23" t="e">
        <f>VLOOKUP(CONCATENATE($W1339,$X1339),Mtz_Horarios!$E$2:$H$92,3,FALSE)</f>
        <v>#N/A</v>
      </c>
      <c r="AA1339" s="24" t="e">
        <f>VLOOKUP(CONCATENATE($W1339,$X1339),Mtz_Horarios!$E$2:$H$92,4,FALSE)</f>
        <v>#N/A</v>
      </c>
      <c r="AB1339" s="20" t="e">
        <f>VLOOKUP(CONCATENATE($M1339,$N1339,$T1339),Oferta!$B$2:$Q$360,16,FALSE)</f>
        <v>#N/A</v>
      </c>
      <c r="AC1339" s="20" t="e">
        <f>VLOOKUP(CONCATENATE($M1339,$N1339,$T1339),Oferta!$B$2:$Q$360,15,FALSE)</f>
        <v>#N/A</v>
      </c>
      <c r="AI1339" s="5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12"/>
      <c r="AW1339" s="12"/>
    </row>
    <row r="1340" spans="1:49" ht="15" customHeight="1">
      <c r="A1340" s="12"/>
      <c r="B1340" s="12"/>
      <c r="C1340" s="12"/>
      <c r="D1340" s="12"/>
      <c r="E1340" s="12"/>
      <c r="F1340" s="12"/>
      <c r="G1340" s="12"/>
      <c r="H1340" s="12" t="e">
        <f t="shared" si="20"/>
        <v>#N/A</v>
      </c>
      <c r="I1340" s="12" t="e">
        <f>VLOOKUP(CONCATENATE(N1340,T1340),Simulador!$H$26:$H$33,1,FALSE)</f>
        <v>#N/A</v>
      </c>
      <c r="J1340" s="12" t="e">
        <f t="shared" si="21"/>
        <v>#N/A</v>
      </c>
      <c r="K1340" s="13" t="e">
        <f t="shared" si="22"/>
        <v>#N/A</v>
      </c>
      <c r="L1340" s="12" t="e">
        <f t="shared" si="23"/>
        <v>#N/A</v>
      </c>
      <c r="M1340" s="14" t="s">
        <v>22</v>
      </c>
      <c r="N1340" s="3" t="s">
        <v>80</v>
      </c>
      <c r="O1340" s="20" t="str">
        <f>VLOOKUP(CONCATENATE($M1340,$N1340),Curriculos!$A$2:$J$332,4,FALSE)</f>
        <v>MERCADO DE CAPITAIS</v>
      </c>
      <c r="P1340" s="21" t="str">
        <f>VLOOKUP(CONCATENATE($M1340,$N1340),Curriculos!$A$2:$J$332,5,FALSE)</f>
        <v>OP</v>
      </c>
      <c r="Q1340" s="21" t="str">
        <f>VLOOKUP($N1340,Oferta!$D$2:$P$100,5,FALSE)</f>
        <v>T</v>
      </c>
      <c r="R1340" s="21">
        <f>VLOOKUP(CONCATENATE($M1340,$N1340),Curriculos!$A$2:$J$332,8,FALSE)</f>
        <v>60</v>
      </c>
      <c r="S1340" s="5"/>
      <c r="T1340" s="22" t="s">
        <v>24</v>
      </c>
      <c r="U1340" s="21" t="str">
        <f>VLOOKUP(CONCATENATE($M1340,$N1340),Curriculos!$A$2:$J$332,10,FALSE)</f>
        <v>DCEC</v>
      </c>
      <c r="V1340" s="20" t="e">
        <f>VLOOKUP(CONCATENATE($M1340,$N1340,$T1340),Oferta!$B$2:$R$360,17,FALSE)</f>
        <v>#N/A</v>
      </c>
      <c r="W1340" s="20" t="e">
        <f>VLOOKUP(CONCATENATE($M1340,$N1340,$T1340),Oferta!$B$2:$Q$360,12,FALSE)</f>
        <v>#N/A</v>
      </c>
      <c r="X1340" s="22">
        <v>3</v>
      </c>
      <c r="Y1340" s="23" t="e">
        <f>VLOOKUP(CONCATENATE($W1340,$X1340),Mtz_Horarios!$E$2:$H$92,2,FALSE)</f>
        <v>#N/A</v>
      </c>
      <c r="Z1340" s="23" t="e">
        <f>VLOOKUP(CONCATENATE($W1340,$X1340),Mtz_Horarios!$E$2:$H$92,3,FALSE)</f>
        <v>#N/A</v>
      </c>
      <c r="AA1340" s="24" t="e">
        <f>VLOOKUP(CONCATENATE($W1340,$X1340),Mtz_Horarios!$E$2:$H$92,4,FALSE)</f>
        <v>#N/A</v>
      </c>
      <c r="AB1340" s="20" t="e">
        <f>VLOOKUP(CONCATENATE($M1340,$N1340,$T1340),Oferta!$B$2:$Q$360,16,FALSE)</f>
        <v>#N/A</v>
      </c>
      <c r="AC1340" s="20" t="e">
        <f>VLOOKUP(CONCATENATE($M1340,$N1340,$T1340),Oferta!$B$2:$Q$360,15,FALSE)</f>
        <v>#N/A</v>
      </c>
      <c r="AI1340" s="5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12"/>
      <c r="AW1340" s="12"/>
    </row>
    <row r="1341" spans="1:49" ht="15" customHeight="1">
      <c r="A1341" s="12"/>
      <c r="B1341" s="12"/>
      <c r="C1341" s="12"/>
      <c r="D1341" s="12"/>
      <c r="E1341" s="12"/>
      <c r="F1341" s="12"/>
      <c r="G1341" s="12"/>
      <c r="H1341" s="12" t="e">
        <f t="shared" si="20"/>
        <v>#N/A</v>
      </c>
      <c r="I1341" s="12" t="e">
        <f>VLOOKUP(CONCATENATE(N1341,T1341),Simulador!$H$26:$H$33,1,FALSE)</f>
        <v>#N/A</v>
      </c>
      <c r="J1341" s="12" t="e">
        <f t="shared" si="21"/>
        <v>#N/A</v>
      </c>
      <c r="K1341" s="13" t="e">
        <f t="shared" si="22"/>
        <v>#N/A</v>
      </c>
      <c r="L1341" s="12" t="e">
        <f t="shared" si="23"/>
        <v>#N/A</v>
      </c>
      <c r="M1341" s="14" t="s">
        <v>22</v>
      </c>
      <c r="N1341" s="3" t="s">
        <v>80</v>
      </c>
      <c r="O1341" s="20" t="str">
        <f>VLOOKUP(CONCATENATE($M1341,$N1341),Curriculos!$A$2:$J$332,4,FALSE)</f>
        <v>MERCADO DE CAPITAIS</v>
      </c>
      <c r="P1341" s="21" t="str">
        <f>VLOOKUP(CONCATENATE($M1341,$N1341),Curriculos!$A$2:$J$332,5,FALSE)</f>
        <v>OP</v>
      </c>
      <c r="Q1341" s="21" t="str">
        <f>VLOOKUP($N1341,Oferta!$D$2:$P$100,5,FALSE)</f>
        <v>T</v>
      </c>
      <c r="R1341" s="21">
        <f>VLOOKUP(CONCATENATE($M1341,$N1341),Curriculos!$A$2:$J$332,8,FALSE)</f>
        <v>60</v>
      </c>
      <c r="S1341" s="5"/>
      <c r="T1341" s="22" t="s">
        <v>24</v>
      </c>
      <c r="U1341" s="21" t="str">
        <f>VLOOKUP(CONCATENATE($M1341,$N1341),Curriculos!$A$2:$J$332,10,FALSE)</f>
        <v>DCEC</v>
      </c>
      <c r="V1341" s="20" t="e">
        <f>VLOOKUP(CONCATENATE($M1341,$N1341,$T1341),Oferta!$B$2:$R$360,17,FALSE)</f>
        <v>#N/A</v>
      </c>
      <c r="W1341" s="20" t="e">
        <f>VLOOKUP(CONCATENATE($M1341,$N1341,$T1341),Oferta!$B$2:$Q$360,12,FALSE)</f>
        <v>#N/A</v>
      </c>
      <c r="X1341" s="22">
        <v>4</v>
      </c>
      <c r="Y1341" s="23" t="e">
        <f>VLOOKUP(CONCATENATE($W1341,$X1341),Mtz_Horarios!$E$2:$H$92,2,FALSE)</f>
        <v>#N/A</v>
      </c>
      <c r="Z1341" s="23" t="e">
        <f>VLOOKUP(CONCATENATE($W1341,$X1341),Mtz_Horarios!$E$2:$H$92,3,FALSE)</f>
        <v>#N/A</v>
      </c>
      <c r="AA1341" s="24" t="e">
        <f>VLOOKUP(CONCATENATE($W1341,$X1341),Mtz_Horarios!$E$2:$H$92,4,FALSE)</f>
        <v>#N/A</v>
      </c>
      <c r="AB1341" s="20" t="e">
        <f>VLOOKUP(CONCATENATE($M1341,$N1341,$T1341),Oferta!$B$2:$Q$360,16,FALSE)</f>
        <v>#N/A</v>
      </c>
      <c r="AC1341" s="20" t="e">
        <f>VLOOKUP(CONCATENATE($M1341,$N1341,$T1341),Oferta!$B$2:$Q$360,15,FALSE)</f>
        <v>#N/A</v>
      </c>
      <c r="AI1341" s="5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12"/>
      <c r="AW1341" s="12"/>
    </row>
    <row r="1342" spans="1:49" ht="15" customHeight="1">
      <c r="A1342" s="12"/>
      <c r="B1342" s="12"/>
      <c r="C1342" s="12"/>
      <c r="D1342" s="12"/>
      <c r="E1342" s="12"/>
      <c r="F1342" s="12"/>
      <c r="G1342" s="12"/>
      <c r="H1342" s="12" t="e">
        <f t="shared" si="20"/>
        <v>#N/A</v>
      </c>
      <c r="I1342" s="12" t="e">
        <f>VLOOKUP(CONCATENATE(N1342,T1342),Simulador!$H$26:$H$33,1,FALSE)</f>
        <v>#N/A</v>
      </c>
      <c r="J1342" s="12" t="e">
        <f t="shared" si="21"/>
        <v>#N/A</v>
      </c>
      <c r="K1342" s="13" t="e">
        <f t="shared" si="22"/>
        <v>#N/A</v>
      </c>
      <c r="L1342" s="12" t="e">
        <f t="shared" si="23"/>
        <v>#N/A</v>
      </c>
      <c r="M1342" s="14" t="s">
        <v>31</v>
      </c>
      <c r="N1342" s="3" t="s">
        <v>140</v>
      </c>
      <c r="O1342" s="20" t="str">
        <f>VLOOKUP(CONCATENATE($M1342,$N1342),Curriculos!$A$2:$J$332,4,FALSE)</f>
        <v>MERCADO E COMERCIALIZAÇÃO</v>
      </c>
      <c r="P1342" s="21" t="str">
        <f>VLOOKUP(CONCATENATE($M1342,$N1342),Curriculos!$A$2:$J$332,5,FALSE)</f>
        <v>OP</v>
      </c>
      <c r="Q1342" s="21" t="e">
        <f>VLOOKUP($N1342,Oferta!$D$2:$P$100,5,FALSE)</f>
        <v>#N/A</v>
      </c>
      <c r="R1342" s="21">
        <f>VLOOKUP(CONCATENATE($M1342,$N1342),Curriculos!$A$2:$J$332,8,FALSE)</f>
        <v>60</v>
      </c>
      <c r="S1342" s="5"/>
      <c r="T1342" s="22" t="s">
        <v>24</v>
      </c>
      <c r="U1342" s="21" t="str">
        <f>VLOOKUP(CONCATENATE($M1342,$N1342),Curriculos!$A$2:$J$332,10,FALSE)</f>
        <v>DCEC</v>
      </c>
      <c r="V1342" s="20" t="e">
        <f>VLOOKUP(CONCATENATE($M1342,$N1342,$T1342),Oferta!$B$2:$R$360,17,FALSE)</f>
        <v>#N/A</v>
      </c>
      <c r="W1342" s="20" t="e">
        <f>VLOOKUP(CONCATENATE($M1342,$N1342,$T1342),Oferta!$B$2:$Q$360,12,FALSE)</f>
        <v>#N/A</v>
      </c>
      <c r="X1342" s="22">
        <v>1</v>
      </c>
      <c r="Y1342" s="23" t="e">
        <f>VLOOKUP(CONCATENATE($W1342,$X1342),Mtz_Horarios!$E$2:$H$92,2,FALSE)</f>
        <v>#N/A</v>
      </c>
      <c r="Z1342" s="23" t="e">
        <f>VLOOKUP(CONCATENATE($W1342,$X1342),Mtz_Horarios!$E$2:$H$92,3,FALSE)</f>
        <v>#N/A</v>
      </c>
      <c r="AA1342" s="24" t="e">
        <f>VLOOKUP(CONCATENATE($W1342,$X1342),Mtz_Horarios!$E$2:$H$92,4,FALSE)</f>
        <v>#N/A</v>
      </c>
      <c r="AB1342" s="20" t="e">
        <f>VLOOKUP(CONCATENATE($M1342,$N1342,$T1342),Oferta!$B$2:$Q$360,16,FALSE)</f>
        <v>#N/A</v>
      </c>
      <c r="AC1342" s="20" t="e">
        <f>VLOOKUP(CONCATENATE($M1342,$N1342,$T1342),Oferta!$B$2:$Q$360,15,FALSE)</f>
        <v>#N/A</v>
      </c>
      <c r="AI1342" s="5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12"/>
      <c r="AW1342" s="12"/>
    </row>
    <row r="1343" spans="1:49" ht="15" customHeight="1">
      <c r="A1343" s="12"/>
      <c r="B1343" s="12"/>
      <c r="C1343" s="12"/>
      <c r="D1343" s="12"/>
      <c r="E1343" s="12"/>
      <c r="F1343" s="12"/>
      <c r="G1343" s="12"/>
      <c r="H1343" s="12" t="e">
        <f t="shared" si="20"/>
        <v>#N/A</v>
      </c>
      <c r="I1343" s="12" t="e">
        <f>VLOOKUP(CONCATENATE(N1343,T1343),Simulador!$H$26:$H$33,1,FALSE)</f>
        <v>#N/A</v>
      </c>
      <c r="J1343" s="12" t="e">
        <f t="shared" si="21"/>
        <v>#N/A</v>
      </c>
      <c r="K1343" s="13" t="e">
        <f t="shared" si="22"/>
        <v>#N/A</v>
      </c>
      <c r="L1343" s="12" t="e">
        <f t="shared" si="23"/>
        <v>#N/A</v>
      </c>
      <c r="M1343" s="14" t="s">
        <v>31</v>
      </c>
      <c r="N1343" s="3" t="s">
        <v>140</v>
      </c>
      <c r="O1343" s="20" t="str">
        <f>VLOOKUP(CONCATENATE($M1343,$N1343),Curriculos!$A$2:$J$332,4,FALSE)</f>
        <v>MERCADO E COMERCIALIZAÇÃO</v>
      </c>
      <c r="P1343" s="21" t="str">
        <f>VLOOKUP(CONCATENATE($M1343,$N1343),Curriculos!$A$2:$J$332,5,FALSE)</f>
        <v>OP</v>
      </c>
      <c r="Q1343" s="21" t="e">
        <f>VLOOKUP($N1343,Oferta!$D$2:$P$100,5,FALSE)</f>
        <v>#N/A</v>
      </c>
      <c r="R1343" s="21">
        <f>VLOOKUP(CONCATENATE($M1343,$N1343),Curriculos!$A$2:$J$332,8,FALSE)</f>
        <v>60</v>
      </c>
      <c r="S1343" s="5"/>
      <c r="T1343" s="22" t="s">
        <v>24</v>
      </c>
      <c r="U1343" s="21" t="str">
        <f>VLOOKUP(CONCATENATE($M1343,$N1343),Curriculos!$A$2:$J$332,10,FALSE)</f>
        <v>DCEC</v>
      </c>
      <c r="V1343" s="20" t="e">
        <f>VLOOKUP(CONCATENATE($M1343,$N1343,$T1343),Oferta!$B$2:$R$360,17,FALSE)</f>
        <v>#N/A</v>
      </c>
      <c r="W1343" s="20" t="e">
        <f>VLOOKUP(CONCATENATE($M1343,$N1343,$T1343),Oferta!$B$2:$Q$360,12,FALSE)</f>
        <v>#N/A</v>
      </c>
      <c r="X1343" s="22">
        <v>2</v>
      </c>
      <c r="Y1343" s="23" t="e">
        <f>VLOOKUP(CONCATENATE($W1343,$X1343),Mtz_Horarios!$E$2:$H$92,2,FALSE)</f>
        <v>#N/A</v>
      </c>
      <c r="Z1343" s="23" t="e">
        <f>VLOOKUP(CONCATENATE($W1343,$X1343),Mtz_Horarios!$E$2:$H$92,3,FALSE)</f>
        <v>#N/A</v>
      </c>
      <c r="AA1343" s="24" t="e">
        <f>VLOOKUP(CONCATENATE($W1343,$X1343),Mtz_Horarios!$E$2:$H$92,4,FALSE)</f>
        <v>#N/A</v>
      </c>
      <c r="AB1343" s="20" t="e">
        <f>VLOOKUP(CONCATENATE($M1343,$N1343,$T1343),Oferta!$B$2:$Q$360,16,FALSE)</f>
        <v>#N/A</v>
      </c>
      <c r="AC1343" s="20" t="e">
        <f>VLOOKUP(CONCATENATE($M1343,$N1343,$T1343),Oferta!$B$2:$Q$360,15,FALSE)</f>
        <v>#N/A</v>
      </c>
      <c r="AI1343" s="5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12"/>
      <c r="AW1343" s="12"/>
    </row>
    <row r="1344" spans="1:49" ht="15" customHeight="1">
      <c r="A1344" s="12"/>
      <c r="B1344" s="12"/>
      <c r="C1344" s="12"/>
      <c r="D1344" s="12"/>
      <c r="E1344" s="12"/>
      <c r="F1344" s="12"/>
      <c r="G1344" s="12"/>
      <c r="H1344" s="12" t="e">
        <f t="shared" si="20"/>
        <v>#N/A</v>
      </c>
      <c r="I1344" s="12" t="e">
        <f>VLOOKUP(CONCATENATE(N1344,T1344),Simulador!$H$26:$H$33,1,FALSE)</f>
        <v>#N/A</v>
      </c>
      <c r="J1344" s="12" t="e">
        <f t="shared" si="21"/>
        <v>#N/A</v>
      </c>
      <c r="K1344" s="13" t="e">
        <f t="shared" si="22"/>
        <v>#N/A</v>
      </c>
      <c r="L1344" s="12" t="e">
        <f t="shared" si="23"/>
        <v>#N/A</v>
      </c>
      <c r="M1344" s="14" t="s">
        <v>31</v>
      </c>
      <c r="N1344" s="3" t="s">
        <v>140</v>
      </c>
      <c r="O1344" s="20" t="str">
        <f>VLOOKUP(CONCATENATE($M1344,$N1344),Curriculos!$A$2:$J$332,4,FALSE)</f>
        <v>MERCADO E COMERCIALIZAÇÃO</v>
      </c>
      <c r="P1344" s="21" t="str">
        <f>VLOOKUP(CONCATENATE($M1344,$N1344),Curriculos!$A$2:$J$332,5,FALSE)</f>
        <v>OP</v>
      </c>
      <c r="Q1344" s="21" t="e">
        <f>VLOOKUP($N1344,Oferta!$D$2:$P$100,5,FALSE)</f>
        <v>#N/A</v>
      </c>
      <c r="R1344" s="21">
        <f>VLOOKUP(CONCATENATE($M1344,$N1344),Curriculos!$A$2:$J$332,8,FALSE)</f>
        <v>60</v>
      </c>
      <c r="S1344" s="5"/>
      <c r="T1344" s="22" t="s">
        <v>24</v>
      </c>
      <c r="U1344" s="21" t="str">
        <f>VLOOKUP(CONCATENATE($M1344,$N1344),Curriculos!$A$2:$J$332,10,FALSE)</f>
        <v>DCEC</v>
      </c>
      <c r="V1344" s="20" t="e">
        <f>VLOOKUP(CONCATENATE($M1344,$N1344,$T1344),Oferta!$B$2:$R$360,17,FALSE)</f>
        <v>#N/A</v>
      </c>
      <c r="W1344" s="20" t="e">
        <f>VLOOKUP(CONCATENATE($M1344,$N1344,$T1344),Oferta!$B$2:$Q$360,12,FALSE)</f>
        <v>#N/A</v>
      </c>
      <c r="X1344" s="22">
        <v>3</v>
      </c>
      <c r="Y1344" s="23" t="e">
        <f>VLOOKUP(CONCATENATE($W1344,$X1344),Mtz_Horarios!$E$2:$H$92,2,FALSE)</f>
        <v>#N/A</v>
      </c>
      <c r="Z1344" s="23" t="e">
        <f>VLOOKUP(CONCATENATE($W1344,$X1344),Mtz_Horarios!$E$2:$H$92,3,FALSE)</f>
        <v>#N/A</v>
      </c>
      <c r="AA1344" s="24" t="e">
        <f>VLOOKUP(CONCATENATE($W1344,$X1344),Mtz_Horarios!$E$2:$H$92,4,FALSE)</f>
        <v>#N/A</v>
      </c>
      <c r="AB1344" s="20" t="e">
        <f>VLOOKUP(CONCATENATE($M1344,$N1344,$T1344),Oferta!$B$2:$Q$360,16,FALSE)</f>
        <v>#N/A</v>
      </c>
      <c r="AC1344" s="20" t="e">
        <f>VLOOKUP(CONCATENATE($M1344,$N1344,$T1344),Oferta!$B$2:$Q$360,15,FALSE)</f>
        <v>#N/A</v>
      </c>
      <c r="AI1344" s="5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12"/>
      <c r="AW1344" s="12"/>
    </row>
    <row r="1345" spans="1:49" ht="15" customHeight="1">
      <c r="A1345" s="12"/>
      <c r="B1345" s="12"/>
      <c r="C1345" s="12"/>
      <c r="D1345" s="12"/>
      <c r="E1345" s="12"/>
      <c r="F1345" s="12"/>
      <c r="G1345" s="12"/>
      <c r="H1345" s="12" t="e">
        <f t="shared" si="20"/>
        <v>#N/A</v>
      </c>
      <c r="I1345" s="12" t="e">
        <f>VLOOKUP(CONCATENATE(N1345,T1345),Simulador!$H$26:$H$33,1,FALSE)</f>
        <v>#N/A</v>
      </c>
      <c r="J1345" s="12" t="e">
        <f t="shared" si="21"/>
        <v>#N/A</v>
      </c>
      <c r="K1345" s="13" t="e">
        <f t="shared" si="22"/>
        <v>#N/A</v>
      </c>
      <c r="L1345" s="12" t="e">
        <f t="shared" si="23"/>
        <v>#N/A</v>
      </c>
      <c r="M1345" s="14" t="s">
        <v>31</v>
      </c>
      <c r="N1345" s="3" t="s">
        <v>140</v>
      </c>
      <c r="O1345" s="20" t="str">
        <f>VLOOKUP(CONCATENATE($M1345,$N1345),Curriculos!$A$2:$J$332,4,FALSE)</f>
        <v>MERCADO E COMERCIALIZAÇÃO</v>
      </c>
      <c r="P1345" s="21" t="str">
        <f>VLOOKUP(CONCATENATE($M1345,$N1345),Curriculos!$A$2:$J$332,5,FALSE)</f>
        <v>OP</v>
      </c>
      <c r="Q1345" s="21" t="e">
        <f>VLOOKUP($N1345,Oferta!$D$2:$P$100,5,FALSE)</f>
        <v>#N/A</v>
      </c>
      <c r="R1345" s="21">
        <f>VLOOKUP(CONCATENATE($M1345,$N1345),Curriculos!$A$2:$J$332,8,FALSE)</f>
        <v>60</v>
      </c>
      <c r="S1345" s="5"/>
      <c r="T1345" s="22" t="s">
        <v>24</v>
      </c>
      <c r="U1345" s="21" t="str">
        <f>VLOOKUP(CONCATENATE($M1345,$N1345),Curriculos!$A$2:$J$332,10,FALSE)</f>
        <v>DCEC</v>
      </c>
      <c r="V1345" s="20" t="e">
        <f>VLOOKUP(CONCATENATE($M1345,$N1345,$T1345),Oferta!$B$2:$R$360,17,FALSE)</f>
        <v>#N/A</v>
      </c>
      <c r="W1345" s="20" t="e">
        <f>VLOOKUP(CONCATENATE($M1345,$N1345,$T1345),Oferta!$B$2:$Q$360,12,FALSE)</f>
        <v>#N/A</v>
      </c>
      <c r="X1345" s="22">
        <v>4</v>
      </c>
      <c r="Y1345" s="23" t="e">
        <f>VLOOKUP(CONCATENATE($W1345,$X1345),Mtz_Horarios!$E$2:$H$92,2,FALSE)</f>
        <v>#N/A</v>
      </c>
      <c r="Z1345" s="23" t="e">
        <f>VLOOKUP(CONCATENATE($W1345,$X1345),Mtz_Horarios!$E$2:$H$92,3,FALSE)</f>
        <v>#N/A</v>
      </c>
      <c r="AA1345" s="24" t="e">
        <f>VLOOKUP(CONCATENATE($W1345,$X1345),Mtz_Horarios!$E$2:$H$92,4,FALSE)</f>
        <v>#N/A</v>
      </c>
      <c r="AB1345" s="20" t="e">
        <f>VLOOKUP(CONCATENATE($M1345,$N1345,$T1345),Oferta!$B$2:$Q$360,16,FALSE)</f>
        <v>#N/A</v>
      </c>
      <c r="AC1345" s="20" t="e">
        <f>VLOOKUP(CONCATENATE($M1345,$N1345,$T1345),Oferta!$B$2:$Q$360,15,FALSE)</f>
        <v>#N/A</v>
      </c>
      <c r="AI1345" s="5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12"/>
      <c r="AW1345" s="12"/>
    </row>
    <row r="1346" spans="1:49" ht="15" customHeight="1">
      <c r="A1346" s="12"/>
      <c r="B1346" s="12"/>
      <c r="C1346" s="12"/>
      <c r="D1346" s="12"/>
      <c r="E1346" s="12"/>
      <c r="F1346" s="12"/>
      <c r="G1346" s="12"/>
      <c r="H1346" s="12" t="e">
        <f t="shared" si="20"/>
        <v>#N/A</v>
      </c>
      <c r="I1346" s="12" t="e">
        <f>VLOOKUP(CONCATENATE(N1346,T1346),Simulador!$H$26:$H$33,1,FALSE)</f>
        <v>#N/A</v>
      </c>
      <c r="J1346" s="12" t="e">
        <f t="shared" si="21"/>
        <v>#N/A</v>
      </c>
      <c r="K1346" s="13" t="e">
        <f t="shared" si="22"/>
        <v>#N/A</v>
      </c>
      <c r="L1346" s="12" t="e">
        <f t="shared" si="23"/>
        <v>#N/A</v>
      </c>
      <c r="M1346" s="14" t="s">
        <v>31</v>
      </c>
      <c r="N1346" s="3" t="s">
        <v>140</v>
      </c>
      <c r="O1346" s="15" t="str">
        <f>VLOOKUP(CONCATENATE($M1346,$N1346),Curriculos!$A$2:$J$332,4,FALSE)</f>
        <v>MERCADO E COMERCIALIZAÇÃO</v>
      </c>
      <c r="P1346" s="16" t="str">
        <f>VLOOKUP(CONCATENATE($M1346,$N1346),Curriculos!$A$2:$J$332,5,FALSE)</f>
        <v>OP</v>
      </c>
      <c r="Q1346" s="16" t="e">
        <f>VLOOKUP($N1346,Oferta!$D$2:$P$100,5,FALSE)</f>
        <v>#N/A</v>
      </c>
      <c r="R1346" s="16">
        <f>VLOOKUP(CONCATENATE($M1346,$N1346),Curriculos!$A$2:$J$332,8,FALSE)</f>
        <v>60</v>
      </c>
      <c r="S1346" s="17"/>
      <c r="T1346" s="17" t="s">
        <v>29</v>
      </c>
      <c r="U1346" s="16" t="str">
        <f>VLOOKUP(CONCATENATE($M1346,$N1346),Curriculos!$A$2:$J$332,10,FALSE)</f>
        <v>DCEC</v>
      </c>
      <c r="V1346" s="15" t="e">
        <f>VLOOKUP(CONCATENATE($M1346,$N1346,$T1346),Oferta!$B$2:$R$360,17,FALSE)</f>
        <v>#N/A</v>
      </c>
      <c r="W1346" s="15" t="e">
        <f>VLOOKUP(CONCATENATE($M1346,$N1346,$T1346),Oferta!$B$2:$Q$360,12,FALSE)</f>
        <v>#N/A</v>
      </c>
      <c r="X1346" s="17">
        <v>1</v>
      </c>
      <c r="Y1346" s="18" t="e">
        <f>VLOOKUP(CONCATENATE($W1346,$X1346),Mtz_Horarios!$E$2:$H$92,2,FALSE)</f>
        <v>#N/A</v>
      </c>
      <c r="Z1346" s="18" t="e">
        <f>VLOOKUP(CONCATENATE($W1346,$X1346),Mtz_Horarios!$E$2:$H$92,3,FALSE)</f>
        <v>#N/A</v>
      </c>
      <c r="AA1346" s="19" t="e">
        <f>VLOOKUP(CONCATENATE($W1346,$X1346),Mtz_Horarios!$E$2:$H$92,4,FALSE)</f>
        <v>#N/A</v>
      </c>
      <c r="AB1346" s="15" t="e">
        <f>VLOOKUP(CONCATENATE($M1346,$N1346,$T1346),Oferta!$B$2:$Q$360,16,FALSE)</f>
        <v>#N/A</v>
      </c>
      <c r="AC1346" s="15" t="e">
        <f>VLOOKUP(CONCATENATE($M1346,$N1346,$T1346),Oferta!$B$2:$Q$360,15,FALSE)</f>
        <v>#N/A</v>
      </c>
      <c r="AI1346" s="5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12"/>
      <c r="AW1346" s="12"/>
    </row>
    <row r="1347" spans="1:49" ht="15" customHeight="1">
      <c r="A1347" s="12"/>
      <c r="B1347" s="12"/>
      <c r="C1347" s="12"/>
      <c r="D1347" s="12"/>
      <c r="E1347" s="12"/>
      <c r="F1347" s="12"/>
      <c r="G1347" s="12"/>
      <c r="H1347" s="12" t="e">
        <f t="shared" si="20"/>
        <v>#N/A</v>
      </c>
      <c r="I1347" s="12" t="e">
        <f>VLOOKUP(CONCATENATE(N1347,T1347),Simulador!$H$26:$H$33,1,FALSE)</f>
        <v>#N/A</v>
      </c>
      <c r="J1347" s="12" t="e">
        <f t="shared" si="21"/>
        <v>#N/A</v>
      </c>
      <c r="K1347" s="13" t="e">
        <f t="shared" si="22"/>
        <v>#N/A</v>
      </c>
      <c r="L1347" s="12" t="e">
        <f t="shared" si="23"/>
        <v>#N/A</v>
      </c>
      <c r="M1347" s="14" t="s">
        <v>31</v>
      </c>
      <c r="N1347" s="3" t="s">
        <v>140</v>
      </c>
      <c r="O1347" s="15" t="str">
        <f>VLOOKUP(CONCATENATE($M1347,$N1347),Curriculos!$A$2:$J$332,4,FALSE)</f>
        <v>MERCADO E COMERCIALIZAÇÃO</v>
      </c>
      <c r="P1347" s="16" t="str">
        <f>VLOOKUP(CONCATENATE($M1347,$N1347),Curriculos!$A$2:$J$332,5,FALSE)</f>
        <v>OP</v>
      </c>
      <c r="Q1347" s="16" t="e">
        <f>VLOOKUP($N1347,Oferta!$D$2:$P$100,5,FALSE)</f>
        <v>#N/A</v>
      </c>
      <c r="R1347" s="16">
        <f>VLOOKUP(CONCATENATE($M1347,$N1347),Curriculos!$A$2:$J$332,8,FALSE)</f>
        <v>60</v>
      </c>
      <c r="S1347" s="17"/>
      <c r="T1347" s="17" t="s">
        <v>29</v>
      </c>
      <c r="U1347" s="16" t="str">
        <f>VLOOKUP(CONCATENATE($M1347,$N1347),Curriculos!$A$2:$J$332,10,FALSE)</f>
        <v>DCEC</v>
      </c>
      <c r="V1347" s="15" t="e">
        <f>VLOOKUP(CONCATENATE($M1347,$N1347,$T1347),Oferta!$B$2:$R$360,17,FALSE)</f>
        <v>#N/A</v>
      </c>
      <c r="W1347" s="15" t="e">
        <f>VLOOKUP(CONCATENATE($M1347,$N1347,$T1347),Oferta!$B$2:$Q$360,12,FALSE)</f>
        <v>#N/A</v>
      </c>
      <c r="X1347" s="17">
        <v>2</v>
      </c>
      <c r="Y1347" s="18" t="e">
        <f>VLOOKUP(CONCATENATE($W1347,$X1347),Mtz_Horarios!$E$2:$H$92,2,FALSE)</f>
        <v>#N/A</v>
      </c>
      <c r="Z1347" s="18" t="e">
        <f>VLOOKUP(CONCATENATE($W1347,$X1347),Mtz_Horarios!$E$2:$H$92,3,FALSE)</f>
        <v>#N/A</v>
      </c>
      <c r="AA1347" s="19" t="e">
        <f>VLOOKUP(CONCATENATE($W1347,$X1347),Mtz_Horarios!$E$2:$H$92,4,FALSE)</f>
        <v>#N/A</v>
      </c>
      <c r="AB1347" s="15" t="e">
        <f>VLOOKUP(CONCATENATE($M1347,$N1347,$T1347),Oferta!$B$2:$Q$360,16,FALSE)</f>
        <v>#N/A</v>
      </c>
      <c r="AC1347" s="15" t="e">
        <f>VLOOKUP(CONCATENATE($M1347,$N1347,$T1347),Oferta!$B$2:$Q$360,15,FALSE)</f>
        <v>#N/A</v>
      </c>
      <c r="AI1347" s="5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12"/>
      <c r="AW1347" s="12"/>
    </row>
    <row r="1348" spans="1:49" ht="15" customHeight="1">
      <c r="A1348" s="12"/>
      <c r="B1348" s="12"/>
      <c r="C1348" s="12"/>
      <c r="D1348" s="12"/>
      <c r="E1348" s="12"/>
      <c r="F1348" s="12"/>
      <c r="G1348" s="12"/>
      <c r="H1348" s="12" t="e">
        <f t="shared" si="20"/>
        <v>#N/A</v>
      </c>
      <c r="I1348" s="12" t="e">
        <f>VLOOKUP(CONCATENATE(N1348,T1348),Simulador!$H$26:$H$33,1,FALSE)</f>
        <v>#N/A</v>
      </c>
      <c r="J1348" s="12" t="e">
        <f t="shared" si="21"/>
        <v>#N/A</v>
      </c>
      <c r="K1348" s="13" t="e">
        <f t="shared" si="22"/>
        <v>#N/A</v>
      </c>
      <c r="L1348" s="12" t="e">
        <f t="shared" si="23"/>
        <v>#N/A</v>
      </c>
      <c r="M1348" s="14" t="s">
        <v>31</v>
      </c>
      <c r="N1348" s="3" t="s">
        <v>140</v>
      </c>
      <c r="O1348" s="15" t="str">
        <f>VLOOKUP(CONCATENATE($M1348,$N1348),Curriculos!$A$2:$J$332,4,FALSE)</f>
        <v>MERCADO E COMERCIALIZAÇÃO</v>
      </c>
      <c r="P1348" s="16" t="str">
        <f>VLOOKUP(CONCATENATE($M1348,$N1348),Curriculos!$A$2:$J$332,5,FALSE)</f>
        <v>OP</v>
      </c>
      <c r="Q1348" s="16" t="e">
        <f>VLOOKUP($N1348,Oferta!$D$2:$P$100,5,FALSE)</f>
        <v>#N/A</v>
      </c>
      <c r="R1348" s="16">
        <f>VLOOKUP(CONCATENATE($M1348,$N1348),Curriculos!$A$2:$J$332,8,FALSE)</f>
        <v>60</v>
      </c>
      <c r="S1348" s="17"/>
      <c r="T1348" s="17" t="s">
        <v>29</v>
      </c>
      <c r="U1348" s="16" t="str">
        <f>VLOOKUP(CONCATENATE($M1348,$N1348),Curriculos!$A$2:$J$332,10,FALSE)</f>
        <v>DCEC</v>
      </c>
      <c r="V1348" s="15" t="e">
        <f>VLOOKUP(CONCATENATE($M1348,$N1348,$T1348),Oferta!$B$2:$R$360,17,FALSE)</f>
        <v>#N/A</v>
      </c>
      <c r="W1348" s="15" t="e">
        <f>VLOOKUP(CONCATENATE($M1348,$N1348,$T1348),Oferta!$B$2:$Q$360,12,FALSE)</f>
        <v>#N/A</v>
      </c>
      <c r="X1348" s="17">
        <v>3</v>
      </c>
      <c r="Y1348" s="18" t="e">
        <f>VLOOKUP(CONCATENATE($W1348,$X1348),Mtz_Horarios!$E$2:$H$92,2,FALSE)</f>
        <v>#N/A</v>
      </c>
      <c r="Z1348" s="18" t="e">
        <f>VLOOKUP(CONCATENATE($W1348,$X1348),Mtz_Horarios!$E$2:$H$92,3,FALSE)</f>
        <v>#N/A</v>
      </c>
      <c r="AA1348" s="19" t="e">
        <f>VLOOKUP(CONCATENATE($W1348,$X1348),Mtz_Horarios!$E$2:$H$92,4,FALSE)</f>
        <v>#N/A</v>
      </c>
      <c r="AB1348" s="15" t="e">
        <f>VLOOKUP(CONCATENATE($M1348,$N1348,$T1348),Oferta!$B$2:$Q$360,16,FALSE)</f>
        <v>#N/A</v>
      </c>
      <c r="AC1348" s="15" t="e">
        <f>VLOOKUP(CONCATENATE($M1348,$N1348,$T1348),Oferta!$B$2:$Q$360,15,FALSE)</f>
        <v>#N/A</v>
      </c>
      <c r="AI1348" s="5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12"/>
      <c r="AW1348" s="12"/>
    </row>
    <row r="1349" spans="1:49" ht="15" customHeight="1">
      <c r="A1349" s="12"/>
      <c r="B1349" s="12"/>
      <c r="C1349" s="12"/>
      <c r="D1349" s="12"/>
      <c r="E1349" s="12"/>
      <c r="F1349" s="12"/>
      <c r="G1349" s="12"/>
      <c r="H1349" s="12" t="e">
        <f t="shared" si="20"/>
        <v>#N/A</v>
      </c>
      <c r="I1349" s="12" t="e">
        <f>VLOOKUP(CONCATENATE(N1349,T1349),Simulador!$H$26:$H$33,1,FALSE)</f>
        <v>#N/A</v>
      </c>
      <c r="J1349" s="12" t="e">
        <f t="shared" si="21"/>
        <v>#N/A</v>
      </c>
      <c r="K1349" s="13" t="e">
        <f t="shared" si="22"/>
        <v>#N/A</v>
      </c>
      <c r="L1349" s="12" t="e">
        <f t="shared" si="23"/>
        <v>#N/A</v>
      </c>
      <c r="M1349" s="14" t="s">
        <v>31</v>
      </c>
      <c r="N1349" s="3" t="s">
        <v>140</v>
      </c>
      <c r="O1349" s="15" t="str">
        <f>VLOOKUP(CONCATENATE($M1349,$N1349),Curriculos!$A$2:$J$332,4,FALSE)</f>
        <v>MERCADO E COMERCIALIZAÇÃO</v>
      </c>
      <c r="P1349" s="16" t="str">
        <f>VLOOKUP(CONCATENATE($M1349,$N1349),Curriculos!$A$2:$J$332,5,FALSE)</f>
        <v>OP</v>
      </c>
      <c r="Q1349" s="16" t="e">
        <f>VLOOKUP($N1349,Oferta!$D$2:$P$100,5,FALSE)</f>
        <v>#N/A</v>
      </c>
      <c r="R1349" s="16">
        <f>VLOOKUP(CONCATENATE($M1349,$N1349),Curriculos!$A$2:$J$332,8,FALSE)</f>
        <v>60</v>
      </c>
      <c r="S1349" s="17"/>
      <c r="T1349" s="17" t="s">
        <v>29</v>
      </c>
      <c r="U1349" s="16" t="str">
        <f>VLOOKUP(CONCATENATE($M1349,$N1349),Curriculos!$A$2:$J$332,10,FALSE)</f>
        <v>DCEC</v>
      </c>
      <c r="V1349" s="15" t="e">
        <f>VLOOKUP(CONCATENATE($M1349,$N1349,$T1349),Oferta!$B$2:$R$360,17,FALSE)</f>
        <v>#N/A</v>
      </c>
      <c r="W1349" s="15" t="e">
        <f>VLOOKUP(CONCATENATE($M1349,$N1349,$T1349),Oferta!$B$2:$Q$360,12,FALSE)</f>
        <v>#N/A</v>
      </c>
      <c r="X1349" s="17">
        <v>4</v>
      </c>
      <c r="Y1349" s="18" t="e">
        <f>VLOOKUP(CONCATENATE($W1349,$X1349),Mtz_Horarios!$E$2:$H$92,2,FALSE)</f>
        <v>#N/A</v>
      </c>
      <c r="Z1349" s="18" t="e">
        <f>VLOOKUP(CONCATENATE($W1349,$X1349),Mtz_Horarios!$E$2:$H$92,3,FALSE)</f>
        <v>#N/A</v>
      </c>
      <c r="AA1349" s="19" t="e">
        <f>VLOOKUP(CONCATENATE($W1349,$X1349),Mtz_Horarios!$E$2:$H$92,4,FALSE)</f>
        <v>#N/A</v>
      </c>
      <c r="AB1349" s="15" t="e">
        <f>VLOOKUP(CONCATENATE($M1349,$N1349,$T1349),Oferta!$B$2:$Q$360,16,FALSE)</f>
        <v>#N/A</v>
      </c>
      <c r="AC1349" s="15" t="e">
        <f>VLOOKUP(CONCATENATE($M1349,$N1349,$T1349),Oferta!$B$2:$Q$360,15,FALSE)</f>
        <v>#N/A</v>
      </c>
      <c r="AI1349" s="5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12"/>
      <c r="AW1349" s="12"/>
    </row>
    <row r="1350" spans="1:49" ht="15" customHeight="1">
      <c r="A1350" s="12"/>
      <c r="B1350" s="12"/>
      <c r="C1350" s="12"/>
      <c r="D1350" s="12"/>
      <c r="E1350" s="12"/>
      <c r="F1350" s="12"/>
      <c r="G1350" s="12"/>
      <c r="H1350" s="12" t="e">
        <f t="shared" si="20"/>
        <v>#N/A</v>
      </c>
      <c r="I1350" s="12" t="e">
        <f>VLOOKUP(CONCATENATE(N1350,T1350),Simulador!$H$26:$H$33,1,FALSE)</f>
        <v>#N/A</v>
      </c>
      <c r="J1350" s="12" t="e">
        <f t="shared" si="21"/>
        <v>#N/A</v>
      </c>
      <c r="K1350" s="13" t="e">
        <f t="shared" si="22"/>
        <v>#N/A</v>
      </c>
      <c r="L1350" s="12" t="e">
        <f t="shared" si="23"/>
        <v>#N/A</v>
      </c>
      <c r="M1350" s="14" t="s">
        <v>25</v>
      </c>
      <c r="N1350" s="3" t="s">
        <v>140</v>
      </c>
      <c r="O1350" s="20" t="str">
        <f>VLOOKUP(CONCATENATE($M1350,$N1350),Curriculos!$A$2:$J$332,4,FALSE)</f>
        <v>MERCADO E COMERCIALIZAÇÃO</v>
      </c>
      <c r="P1350" s="21" t="str">
        <f>VLOOKUP(CONCATENATE($M1350,$N1350),Curriculos!$A$2:$J$332,5,FALSE)</f>
        <v>OP</v>
      </c>
      <c r="Q1350" s="21" t="e">
        <f>VLOOKUP($N1350,Oferta!$D$2:$P$100,5,FALSE)</f>
        <v>#N/A</v>
      </c>
      <c r="R1350" s="21">
        <f>VLOOKUP(CONCATENATE($M1350,$N1350),Curriculos!$A$2:$J$332,8,FALSE)</f>
        <v>60</v>
      </c>
      <c r="S1350" s="5"/>
      <c r="T1350" s="22" t="s">
        <v>29</v>
      </c>
      <c r="U1350" s="21" t="str">
        <f>VLOOKUP(CONCATENATE($M1350,$N1350),Curriculos!$A$2:$J$332,10,FALSE)</f>
        <v>DCEC</v>
      </c>
      <c r="V1350" s="20" t="e">
        <f>VLOOKUP(CONCATENATE($M1350,$N1350,$T1350),Oferta!$B$2:$R$360,17,FALSE)</f>
        <v>#N/A</v>
      </c>
      <c r="W1350" s="20" t="e">
        <f>VLOOKUP(CONCATENATE($M1350,$N1350,$T1350),Oferta!$B$2:$Q$360,12,FALSE)</f>
        <v>#N/A</v>
      </c>
      <c r="X1350" s="22">
        <v>1</v>
      </c>
      <c r="Y1350" s="23" t="e">
        <f>VLOOKUP(CONCATENATE($W1350,$X1350),Mtz_Horarios!$E$2:$H$92,2,FALSE)</f>
        <v>#N/A</v>
      </c>
      <c r="Z1350" s="23" t="e">
        <f>VLOOKUP(CONCATENATE($W1350,$X1350),Mtz_Horarios!$E$2:$H$92,3,FALSE)</f>
        <v>#N/A</v>
      </c>
      <c r="AA1350" s="24" t="e">
        <f>VLOOKUP(CONCATENATE($W1350,$X1350),Mtz_Horarios!$E$2:$H$92,4,FALSE)</f>
        <v>#N/A</v>
      </c>
      <c r="AB1350" s="20" t="e">
        <f>VLOOKUP(CONCATENATE($M1350,$N1350,$T1350),Oferta!$B$2:$Q$360,16,FALSE)</f>
        <v>#N/A</v>
      </c>
      <c r="AC1350" s="20" t="e">
        <f>VLOOKUP(CONCATENATE($M1350,$N1350,$T1350),Oferta!$B$2:$Q$360,15,FALSE)</f>
        <v>#N/A</v>
      </c>
      <c r="AI1350" s="5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12"/>
      <c r="AW1350" s="12"/>
    </row>
    <row r="1351" spans="1:49" ht="15" customHeight="1">
      <c r="A1351" s="12"/>
      <c r="B1351" s="12"/>
      <c r="C1351" s="12"/>
      <c r="D1351" s="12"/>
      <c r="E1351" s="12"/>
      <c r="F1351" s="12"/>
      <c r="G1351" s="12"/>
      <c r="H1351" s="12" t="e">
        <f t="shared" si="20"/>
        <v>#N/A</v>
      </c>
      <c r="I1351" s="12" t="e">
        <f>VLOOKUP(CONCATENATE(N1351,T1351),Simulador!$H$26:$H$33,1,FALSE)</f>
        <v>#N/A</v>
      </c>
      <c r="J1351" s="12" t="e">
        <f t="shared" si="21"/>
        <v>#N/A</v>
      </c>
      <c r="K1351" s="13" t="e">
        <f t="shared" si="22"/>
        <v>#N/A</v>
      </c>
      <c r="L1351" s="12" t="e">
        <f t="shared" si="23"/>
        <v>#N/A</v>
      </c>
      <c r="M1351" s="14" t="s">
        <v>25</v>
      </c>
      <c r="N1351" s="3" t="s">
        <v>140</v>
      </c>
      <c r="O1351" s="20" t="str">
        <f>VLOOKUP(CONCATENATE($M1351,$N1351),Curriculos!$A$2:$J$332,4,FALSE)</f>
        <v>MERCADO E COMERCIALIZAÇÃO</v>
      </c>
      <c r="P1351" s="21" t="str">
        <f>VLOOKUP(CONCATENATE($M1351,$N1351),Curriculos!$A$2:$J$332,5,FALSE)</f>
        <v>OP</v>
      </c>
      <c r="Q1351" s="21" t="e">
        <f>VLOOKUP($N1351,Oferta!$D$2:$P$100,5,FALSE)</f>
        <v>#N/A</v>
      </c>
      <c r="R1351" s="21">
        <f>VLOOKUP(CONCATENATE($M1351,$N1351),Curriculos!$A$2:$J$332,8,FALSE)</f>
        <v>60</v>
      </c>
      <c r="S1351" s="5"/>
      <c r="T1351" s="22" t="s">
        <v>29</v>
      </c>
      <c r="U1351" s="21" t="str">
        <f>VLOOKUP(CONCATENATE($M1351,$N1351),Curriculos!$A$2:$J$332,10,FALSE)</f>
        <v>DCEC</v>
      </c>
      <c r="V1351" s="20" t="e">
        <f>VLOOKUP(CONCATENATE($M1351,$N1351,$T1351),Oferta!$B$2:$R$360,17,FALSE)</f>
        <v>#N/A</v>
      </c>
      <c r="W1351" s="20" t="e">
        <f>VLOOKUP(CONCATENATE($M1351,$N1351,$T1351),Oferta!$B$2:$Q$360,12,FALSE)</f>
        <v>#N/A</v>
      </c>
      <c r="X1351" s="22">
        <v>2</v>
      </c>
      <c r="Y1351" s="23" t="e">
        <f>VLOOKUP(CONCATENATE($W1351,$X1351),Mtz_Horarios!$E$2:$H$92,2,FALSE)</f>
        <v>#N/A</v>
      </c>
      <c r="Z1351" s="23" t="e">
        <f>VLOOKUP(CONCATENATE($W1351,$X1351),Mtz_Horarios!$E$2:$H$92,3,FALSE)</f>
        <v>#N/A</v>
      </c>
      <c r="AA1351" s="24" t="e">
        <f>VLOOKUP(CONCATENATE($W1351,$X1351),Mtz_Horarios!$E$2:$H$92,4,FALSE)</f>
        <v>#N/A</v>
      </c>
      <c r="AB1351" s="20" t="e">
        <f>VLOOKUP(CONCATENATE($M1351,$N1351,$T1351),Oferta!$B$2:$Q$360,16,FALSE)</f>
        <v>#N/A</v>
      </c>
      <c r="AC1351" s="20" t="e">
        <f>VLOOKUP(CONCATENATE($M1351,$N1351,$T1351),Oferta!$B$2:$Q$360,15,FALSE)</f>
        <v>#N/A</v>
      </c>
      <c r="AI1351" s="5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12"/>
      <c r="AW1351" s="12"/>
    </row>
    <row r="1352" spans="1:49" ht="15" customHeight="1">
      <c r="A1352" s="12"/>
      <c r="B1352" s="12"/>
      <c r="C1352" s="12"/>
      <c r="D1352" s="12"/>
      <c r="E1352" s="12"/>
      <c r="F1352" s="12"/>
      <c r="G1352" s="12"/>
      <c r="H1352" s="12" t="e">
        <f t="shared" si="20"/>
        <v>#N/A</v>
      </c>
      <c r="I1352" s="12" t="e">
        <f>VLOOKUP(CONCATENATE(N1352,T1352),Simulador!$H$26:$H$33,1,FALSE)</f>
        <v>#N/A</v>
      </c>
      <c r="J1352" s="12" t="e">
        <f t="shared" si="21"/>
        <v>#N/A</v>
      </c>
      <c r="K1352" s="13" t="e">
        <f t="shared" si="22"/>
        <v>#N/A</v>
      </c>
      <c r="L1352" s="12" t="e">
        <f t="shared" si="23"/>
        <v>#N/A</v>
      </c>
      <c r="M1352" s="14" t="s">
        <v>25</v>
      </c>
      <c r="N1352" s="3" t="s">
        <v>140</v>
      </c>
      <c r="O1352" s="20" t="str">
        <f>VLOOKUP(CONCATENATE($M1352,$N1352),Curriculos!$A$2:$J$332,4,FALSE)</f>
        <v>MERCADO E COMERCIALIZAÇÃO</v>
      </c>
      <c r="P1352" s="21" t="str">
        <f>VLOOKUP(CONCATENATE($M1352,$N1352),Curriculos!$A$2:$J$332,5,FALSE)</f>
        <v>OP</v>
      </c>
      <c r="Q1352" s="21" t="e">
        <f>VLOOKUP($N1352,Oferta!$D$2:$P$100,5,FALSE)</f>
        <v>#N/A</v>
      </c>
      <c r="R1352" s="21">
        <f>VLOOKUP(CONCATENATE($M1352,$N1352),Curriculos!$A$2:$J$332,8,FALSE)</f>
        <v>60</v>
      </c>
      <c r="S1352" s="5"/>
      <c r="T1352" s="22" t="s">
        <v>29</v>
      </c>
      <c r="U1352" s="21" t="str">
        <f>VLOOKUP(CONCATENATE($M1352,$N1352),Curriculos!$A$2:$J$332,10,FALSE)</f>
        <v>DCEC</v>
      </c>
      <c r="V1352" s="20" t="e">
        <f>VLOOKUP(CONCATENATE($M1352,$N1352,$T1352),Oferta!$B$2:$R$360,17,FALSE)</f>
        <v>#N/A</v>
      </c>
      <c r="W1352" s="20" t="e">
        <f>VLOOKUP(CONCATENATE($M1352,$N1352,$T1352),Oferta!$B$2:$Q$360,12,FALSE)</f>
        <v>#N/A</v>
      </c>
      <c r="X1352" s="22">
        <v>3</v>
      </c>
      <c r="Y1352" s="23" t="e">
        <f>VLOOKUP(CONCATENATE($W1352,$X1352),Mtz_Horarios!$E$2:$H$92,2,FALSE)</f>
        <v>#N/A</v>
      </c>
      <c r="Z1352" s="23" t="e">
        <f>VLOOKUP(CONCATENATE($W1352,$X1352),Mtz_Horarios!$E$2:$H$92,3,FALSE)</f>
        <v>#N/A</v>
      </c>
      <c r="AA1352" s="24" t="e">
        <f>VLOOKUP(CONCATENATE($W1352,$X1352),Mtz_Horarios!$E$2:$H$92,4,FALSE)</f>
        <v>#N/A</v>
      </c>
      <c r="AB1352" s="20" t="e">
        <f>VLOOKUP(CONCATENATE($M1352,$N1352,$T1352),Oferta!$B$2:$Q$360,16,FALSE)</f>
        <v>#N/A</v>
      </c>
      <c r="AC1352" s="20" t="e">
        <f>VLOOKUP(CONCATENATE($M1352,$N1352,$T1352),Oferta!$B$2:$Q$360,15,FALSE)</f>
        <v>#N/A</v>
      </c>
      <c r="AI1352" s="5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12"/>
      <c r="AW1352" s="12"/>
    </row>
    <row r="1353" spans="1:49" ht="15" customHeight="1">
      <c r="A1353" s="12"/>
      <c r="B1353" s="12"/>
      <c r="C1353" s="12"/>
      <c r="D1353" s="12"/>
      <c r="E1353" s="12"/>
      <c r="F1353" s="12"/>
      <c r="G1353" s="12"/>
      <c r="H1353" s="12" t="e">
        <f t="shared" si="20"/>
        <v>#N/A</v>
      </c>
      <c r="I1353" s="12" t="e">
        <f>VLOOKUP(CONCATENATE(N1353,T1353),Simulador!$H$26:$H$33,1,FALSE)</f>
        <v>#N/A</v>
      </c>
      <c r="J1353" s="12" t="e">
        <f t="shared" si="21"/>
        <v>#N/A</v>
      </c>
      <c r="K1353" s="13" t="e">
        <f t="shared" si="22"/>
        <v>#N/A</v>
      </c>
      <c r="L1353" s="12" t="e">
        <f t="shared" si="23"/>
        <v>#N/A</v>
      </c>
      <c r="M1353" s="14" t="s">
        <v>25</v>
      </c>
      <c r="N1353" s="3" t="s">
        <v>140</v>
      </c>
      <c r="O1353" s="20" t="str">
        <f>VLOOKUP(CONCATENATE($M1353,$N1353),Curriculos!$A$2:$J$332,4,FALSE)</f>
        <v>MERCADO E COMERCIALIZAÇÃO</v>
      </c>
      <c r="P1353" s="21" t="str">
        <f>VLOOKUP(CONCATENATE($M1353,$N1353),Curriculos!$A$2:$J$332,5,FALSE)</f>
        <v>OP</v>
      </c>
      <c r="Q1353" s="21" t="e">
        <f>VLOOKUP($N1353,Oferta!$D$2:$P$100,5,FALSE)</f>
        <v>#N/A</v>
      </c>
      <c r="R1353" s="21">
        <f>VLOOKUP(CONCATENATE($M1353,$N1353),Curriculos!$A$2:$J$332,8,FALSE)</f>
        <v>60</v>
      </c>
      <c r="S1353" s="5"/>
      <c r="T1353" s="22" t="s">
        <v>29</v>
      </c>
      <c r="U1353" s="21" t="str">
        <f>VLOOKUP(CONCATENATE($M1353,$N1353),Curriculos!$A$2:$J$332,10,FALSE)</f>
        <v>DCEC</v>
      </c>
      <c r="V1353" s="20" t="e">
        <f>VLOOKUP(CONCATENATE($M1353,$N1353,$T1353),Oferta!$B$2:$R$360,17,FALSE)</f>
        <v>#N/A</v>
      </c>
      <c r="W1353" s="20" t="e">
        <f>VLOOKUP(CONCATENATE($M1353,$N1353,$T1353),Oferta!$B$2:$Q$360,12,FALSE)</f>
        <v>#N/A</v>
      </c>
      <c r="X1353" s="22">
        <v>4</v>
      </c>
      <c r="Y1353" s="23" t="e">
        <f>VLOOKUP(CONCATENATE($W1353,$X1353),Mtz_Horarios!$E$2:$H$92,2,FALSE)</f>
        <v>#N/A</v>
      </c>
      <c r="Z1353" s="23" t="e">
        <f>VLOOKUP(CONCATENATE($W1353,$X1353),Mtz_Horarios!$E$2:$H$92,3,FALSE)</f>
        <v>#N/A</v>
      </c>
      <c r="AA1353" s="24" t="e">
        <f>VLOOKUP(CONCATENATE($W1353,$X1353),Mtz_Horarios!$E$2:$H$92,4,FALSE)</f>
        <v>#N/A</v>
      </c>
      <c r="AB1353" s="20" t="e">
        <f>VLOOKUP(CONCATENATE($M1353,$N1353,$T1353),Oferta!$B$2:$Q$360,16,FALSE)</f>
        <v>#N/A</v>
      </c>
      <c r="AC1353" s="20" t="e">
        <f>VLOOKUP(CONCATENATE($M1353,$N1353,$T1353),Oferta!$B$2:$Q$360,15,FALSE)</f>
        <v>#N/A</v>
      </c>
      <c r="AI1353" s="5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12"/>
      <c r="AW1353" s="12"/>
    </row>
    <row r="1354" spans="1:49" ht="15" customHeight="1">
      <c r="A1354" s="12"/>
      <c r="B1354" s="12"/>
      <c r="C1354" s="12"/>
      <c r="D1354" s="12"/>
      <c r="E1354" s="12"/>
      <c r="F1354" s="12"/>
      <c r="G1354" s="12"/>
      <c r="H1354" s="12" t="e">
        <f t="shared" si="20"/>
        <v>#N/A</v>
      </c>
      <c r="I1354" s="12" t="e">
        <f>VLOOKUP(CONCATENATE(N1354,T1354),Simulador!$H$26:$H$33,1,FALSE)</f>
        <v>#N/A</v>
      </c>
      <c r="J1354" s="12" t="e">
        <f t="shared" si="21"/>
        <v>#N/A</v>
      </c>
      <c r="K1354" s="13" t="e">
        <f t="shared" si="22"/>
        <v>#N/A</v>
      </c>
      <c r="L1354" s="12" t="e">
        <f t="shared" si="23"/>
        <v>#N/A</v>
      </c>
      <c r="M1354" s="14" t="s">
        <v>22</v>
      </c>
      <c r="N1354" s="3" t="s">
        <v>140</v>
      </c>
      <c r="O1354" s="20" t="str">
        <f>VLOOKUP(CONCATENATE($M1354,$N1354),Curriculos!$A$2:$J$332,4,FALSE)</f>
        <v>MERCADO E COMERCIALIZAÇÃO</v>
      </c>
      <c r="P1354" s="21" t="str">
        <f>VLOOKUP(CONCATENATE($M1354,$N1354),Curriculos!$A$2:$J$332,5,FALSE)</f>
        <v>OP</v>
      </c>
      <c r="Q1354" s="21" t="e">
        <f>VLOOKUP($N1354,Oferta!$D$2:$P$100,5,FALSE)</f>
        <v>#N/A</v>
      </c>
      <c r="R1354" s="21">
        <f>VLOOKUP(CONCATENATE($M1354,$N1354),Curriculos!$A$2:$J$332,8,FALSE)</f>
        <v>60</v>
      </c>
      <c r="S1354" s="5"/>
      <c r="T1354" s="22" t="s">
        <v>24</v>
      </c>
      <c r="U1354" s="21" t="str">
        <f>VLOOKUP(CONCATENATE($M1354,$N1354),Curriculos!$A$2:$J$332,10,FALSE)</f>
        <v>DCEC</v>
      </c>
      <c r="V1354" s="20" t="e">
        <f>VLOOKUP(CONCATENATE($M1354,$N1354,$T1354),Oferta!$B$2:$R$360,17,FALSE)</f>
        <v>#N/A</v>
      </c>
      <c r="W1354" s="20" t="e">
        <f>VLOOKUP(CONCATENATE($M1354,$N1354,$T1354),Oferta!$B$2:$Q$360,12,FALSE)</f>
        <v>#N/A</v>
      </c>
      <c r="X1354" s="22">
        <v>1</v>
      </c>
      <c r="Y1354" s="23" t="e">
        <f>VLOOKUP(CONCATENATE($W1354,$X1354),Mtz_Horarios!$E$2:$H$92,2,FALSE)</f>
        <v>#N/A</v>
      </c>
      <c r="Z1354" s="23" t="e">
        <f>VLOOKUP(CONCATENATE($W1354,$X1354),Mtz_Horarios!$E$2:$H$92,3,FALSE)</f>
        <v>#N/A</v>
      </c>
      <c r="AA1354" s="24" t="e">
        <f>VLOOKUP(CONCATENATE($W1354,$X1354),Mtz_Horarios!$E$2:$H$92,4,FALSE)</f>
        <v>#N/A</v>
      </c>
      <c r="AB1354" s="20" t="e">
        <f>VLOOKUP(CONCATENATE($M1354,$N1354,$T1354),Oferta!$B$2:$Q$360,16,FALSE)</f>
        <v>#N/A</v>
      </c>
      <c r="AC1354" s="20" t="e">
        <f>VLOOKUP(CONCATENATE($M1354,$N1354,$T1354),Oferta!$B$2:$Q$360,15,FALSE)</f>
        <v>#N/A</v>
      </c>
      <c r="AI1354" s="5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12"/>
      <c r="AW1354" s="12"/>
    </row>
    <row r="1355" spans="1:49" ht="15" customHeight="1">
      <c r="A1355" s="12"/>
      <c r="B1355" s="12"/>
      <c r="C1355" s="12"/>
      <c r="D1355" s="12"/>
      <c r="E1355" s="12"/>
      <c r="F1355" s="12"/>
      <c r="G1355" s="12"/>
      <c r="H1355" s="12" t="e">
        <f t="shared" si="20"/>
        <v>#N/A</v>
      </c>
      <c r="I1355" s="12" t="e">
        <f>VLOOKUP(CONCATENATE(N1355,T1355),Simulador!$H$26:$H$33,1,FALSE)</f>
        <v>#N/A</v>
      </c>
      <c r="J1355" s="12" t="e">
        <f t="shared" si="21"/>
        <v>#N/A</v>
      </c>
      <c r="K1355" s="13" t="e">
        <f t="shared" si="22"/>
        <v>#N/A</v>
      </c>
      <c r="L1355" s="12" t="e">
        <f t="shared" si="23"/>
        <v>#N/A</v>
      </c>
      <c r="M1355" s="14" t="s">
        <v>22</v>
      </c>
      <c r="N1355" s="3" t="s">
        <v>140</v>
      </c>
      <c r="O1355" s="20" t="str">
        <f>VLOOKUP(CONCATENATE($M1355,$N1355),Curriculos!$A$2:$J$332,4,FALSE)</f>
        <v>MERCADO E COMERCIALIZAÇÃO</v>
      </c>
      <c r="P1355" s="21" t="str">
        <f>VLOOKUP(CONCATENATE($M1355,$N1355),Curriculos!$A$2:$J$332,5,FALSE)</f>
        <v>OP</v>
      </c>
      <c r="Q1355" s="21" t="e">
        <f>VLOOKUP($N1355,Oferta!$D$2:$P$100,5,FALSE)</f>
        <v>#N/A</v>
      </c>
      <c r="R1355" s="21">
        <f>VLOOKUP(CONCATENATE($M1355,$N1355),Curriculos!$A$2:$J$332,8,FALSE)</f>
        <v>60</v>
      </c>
      <c r="S1355" s="5"/>
      <c r="T1355" s="22" t="s">
        <v>24</v>
      </c>
      <c r="U1355" s="21" t="str">
        <f>VLOOKUP(CONCATENATE($M1355,$N1355),Curriculos!$A$2:$J$332,10,FALSE)</f>
        <v>DCEC</v>
      </c>
      <c r="V1355" s="20" t="e">
        <f>VLOOKUP(CONCATENATE($M1355,$N1355,$T1355),Oferta!$B$2:$R$360,17,FALSE)</f>
        <v>#N/A</v>
      </c>
      <c r="W1355" s="20" t="e">
        <f>VLOOKUP(CONCATENATE($M1355,$N1355,$T1355),Oferta!$B$2:$Q$360,12,FALSE)</f>
        <v>#N/A</v>
      </c>
      <c r="X1355" s="22">
        <v>2</v>
      </c>
      <c r="Y1355" s="23" t="e">
        <f>VLOOKUP(CONCATENATE($W1355,$X1355),Mtz_Horarios!$E$2:$H$92,2,FALSE)</f>
        <v>#N/A</v>
      </c>
      <c r="Z1355" s="23" t="e">
        <f>VLOOKUP(CONCATENATE($W1355,$X1355),Mtz_Horarios!$E$2:$H$92,3,FALSE)</f>
        <v>#N/A</v>
      </c>
      <c r="AA1355" s="24" t="e">
        <f>VLOOKUP(CONCATENATE($W1355,$X1355),Mtz_Horarios!$E$2:$H$92,4,FALSE)</f>
        <v>#N/A</v>
      </c>
      <c r="AB1355" s="20" t="e">
        <f>VLOOKUP(CONCATENATE($M1355,$N1355,$T1355),Oferta!$B$2:$Q$360,16,FALSE)</f>
        <v>#N/A</v>
      </c>
      <c r="AC1355" s="20" t="e">
        <f>VLOOKUP(CONCATENATE($M1355,$N1355,$T1355),Oferta!$B$2:$Q$360,15,FALSE)</f>
        <v>#N/A</v>
      </c>
      <c r="AI1355" s="5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12"/>
      <c r="AW1355" s="12"/>
    </row>
    <row r="1356" spans="1:49" ht="15" customHeight="1">
      <c r="A1356" s="12"/>
      <c r="B1356" s="12"/>
      <c r="C1356" s="12"/>
      <c r="D1356" s="12"/>
      <c r="E1356" s="12"/>
      <c r="F1356" s="12"/>
      <c r="G1356" s="12"/>
      <c r="H1356" s="12" t="e">
        <f t="shared" si="20"/>
        <v>#N/A</v>
      </c>
      <c r="I1356" s="12" t="e">
        <f>VLOOKUP(CONCATENATE(N1356,T1356),Simulador!$H$26:$H$33,1,FALSE)</f>
        <v>#N/A</v>
      </c>
      <c r="J1356" s="12" t="e">
        <f t="shared" si="21"/>
        <v>#N/A</v>
      </c>
      <c r="K1356" s="13" t="e">
        <f t="shared" si="22"/>
        <v>#N/A</v>
      </c>
      <c r="L1356" s="12" t="e">
        <f t="shared" si="23"/>
        <v>#N/A</v>
      </c>
      <c r="M1356" s="14" t="s">
        <v>22</v>
      </c>
      <c r="N1356" s="3" t="s">
        <v>140</v>
      </c>
      <c r="O1356" s="20" t="str">
        <f>VLOOKUP(CONCATENATE($M1356,$N1356),Curriculos!$A$2:$J$332,4,FALSE)</f>
        <v>MERCADO E COMERCIALIZAÇÃO</v>
      </c>
      <c r="P1356" s="21" t="str">
        <f>VLOOKUP(CONCATENATE($M1356,$N1356),Curriculos!$A$2:$J$332,5,FALSE)</f>
        <v>OP</v>
      </c>
      <c r="Q1356" s="21" t="e">
        <f>VLOOKUP($N1356,Oferta!$D$2:$P$100,5,FALSE)</f>
        <v>#N/A</v>
      </c>
      <c r="R1356" s="21">
        <f>VLOOKUP(CONCATENATE($M1356,$N1356),Curriculos!$A$2:$J$332,8,FALSE)</f>
        <v>60</v>
      </c>
      <c r="S1356" s="5"/>
      <c r="T1356" s="22" t="s">
        <v>24</v>
      </c>
      <c r="U1356" s="21" t="str">
        <f>VLOOKUP(CONCATENATE($M1356,$N1356),Curriculos!$A$2:$J$332,10,FALSE)</f>
        <v>DCEC</v>
      </c>
      <c r="V1356" s="20" t="e">
        <f>VLOOKUP(CONCATENATE($M1356,$N1356,$T1356),Oferta!$B$2:$R$360,17,FALSE)</f>
        <v>#N/A</v>
      </c>
      <c r="W1356" s="20" t="e">
        <f>VLOOKUP(CONCATENATE($M1356,$N1356,$T1356),Oferta!$B$2:$Q$360,12,FALSE)</f>
        <v>#N/A</v>
      </c>
      <c r="X1356" s="22">
        <v>3</v>
      </c>
      <c r="Y1356" s="23" t="e">
        <f>VLOOKUP(CONCATENATE($W1356,$X1356),Mtz_Horarios!$E$2:$H$92,2,FALSE)</f>
        <v>#N/A</v>
      </c>
      <c r="Z1356" s="23" t="e">
        <f>VLOOKUP(CONCATENATE($W1356,$X1356),Mtz_Horarios!$E$2:$H$92,3,FALSE)</f>
        <v>#N/A</v>
      </c>
      <c r="AA1356" s="24" t="e">
        <f>VLOOKUP(CONCATENATE($W1356,$X1356),Mtz_Horarios!$E$2:$H$92,4,FALSE)</f>
        <v>#N/A</v>
      </c>
      <c r="AB1356" s="20" t="e">
        <f>VLOOKUP(CONCATENATE($M1356,$N1356,$T1356),Oferta!$B$2:$Q$360,16,FALSE)</f>
        <v>#N/A</v>
      </c>
      <c r="AC1356" s="20" t="e">
        <f>VLOOKUP(CONCATENATE($M1356,$N1356,$T1356),Oferta!$B$2:$Q$360,15,FALSE)</f>
        <v>#N/A</v>
      </c>
      <c r="AI1356" s="5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12"/>
      <c r="AW1356" s="12"/>
    </row>
    <row r="1357" spans="1:49" ht="15" customHeight="1">
      <c r="A1357" s="12"/>
      <c r="B1357" s="12"/>
      <c r="C1357" s="12"/>
      <c r="D1357" s="12"/>
      <c r="E1357" s="12"/>
      <c r="F1357" s="12"/>
      <c r="G1357" s="12"/>
      <c r="H1357" s="12" t="e">
        <f t="shared" si="20"/>
        <v>#N/A</v>
      </c>
      <c r="I1357" s="12" t="e">
        <f>VLOOKUP(CONCATENATE(N1357,T1357),Simulador!$H$26:$H$33,1,FALSE)</f>
        <v>#N/A</v>
      </c>
      <c r="J1357" s="12" t="e">
        <f t="shared" si="21"/>
        <v>#N/A</v>
      </c>
      <c r="K1357" s="13" t="e">
        <f t="shared" si="22"/>
        <v>#N/A</v>
      </c>
      <c r="L1357" s="12" t="e">
        <f t="shared" si="23"/>
        <v>#N/A</v>
      </c>
      <c r="M1357" s="14" t="s">
        <v>22</v>
      </c>
      <c r="N1357" s="3" t="s">
        <v>140</v>
      </c>
      <c r="O1357" s="20" t="str">
        <f>VLOOKUP(CONCATENATE($M1357,$N1357),Curriculos!$A$2:$J$332,4,FALSE)</f>
        <v>MERCADO E COMERCIALIZAÇÃO</v>
      </c>
      <c r="P1357" s="21" t="str">
        <f>VLOOKUP(CONCATENATE($M1357,$N1357),Curriculos!$A$2:$J$332,5,FALSE)</f>
        <v>OP</v>
      </c>
      <c r="Q1357" s="21" t="e">
        <f>VLOOKUP($N1357,Oferta!$D$2:$P$100,5,FALSE)</f>
        <v>#N/A</v>
      </c>
      <c r="R1357" s="21">
        <f>VLOOKUP(CONCATENATE($M1357,$N1357),Curriculos!$A$2:$J$332,8,FALSE)</f>
        <v>60</v>
      </c>
      <c r="S1357" s="5"/>
      <c r="T1357" s="22" t="s">
        <v>24</v>
      </c>
      <c r="U1357" s="21" t="str">
        <f>VLOOKUP(CONCATENATE($M1357,$N1357),Curriculos!$A$2:$J$332,10,FALSE)</f>
        <v>DCEC</v>
      </c>
      <c r="V1357" s="20" t="e">
        <f>VLOOKUP(CONCATENATE($M1357,$N1357,$T1357),Oferta!$B$2:$R$360,17,FALSE)</f>
        <v>#N/A</v>
      </c>
      <c r="W1357" s="20" t="e">
        <f>VLOOKUP(CONCATENATE($M1357,$N1357,$T1357),Oferta!$B$2:$Q$360,12,FALSE)</f>
        <v>#N/A</v>
      </c>
      <c r="X1357" s="22">
        <v>4</v>
      </c>
      <c r="Y1357" s="23" t="e">
        <f>VLOOKUP(CONCATENATE($W1357,$X1357),Mtz_Horarios!$E$2:$H$92,2,FALSE)</f>
        <v>#N/A</v>
      </c>
      <c r="Z1357" s="23" t="e">
        <f>VLOOKUP(CONCATENATE($W1357,$X1357),Mtz_Horarios!$E$2:$H$92,3,FALSE)</f>
        <v>#N/A</v>
      </c>
      <c r="AA1357" s="24" t="e">
        <f>VLOOKUP(CONCATENATE($W1357,$X1357),Mtz_Horarios!$E$2:$H$92,4,FALSE)</f>
        <v>#N/A</v>
      </c>
      <c r="AB1357" s="20" t="e">
        <f>VLOOKUP(CONCATENATE($M1357,$N1357,$T1357),Oferta!$B$2:$Q$360,16,FALSE)</f>
        <v>#N/A</v>
      </c>
      <c r="AC1357" s="20" t="e">
        <f>VLOOKUP(CONCATENATE($M1357,$N1357,$T1357),Oferta!$B$2:$Q$360,15,FALSE)</f>
        <v>#N/A</v>
      </c>
      <c r="AI1357" s="5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12"/>
      <c r="AW1357" s="12"/>
    </row>
    <row r="1358" spans="1:49" ht="15" hidden="1" customHeight="1">
      <c r="A1358" s="12"/>
      <c r="B1358" s="12"/>
      <c r="C1358" s="12"/>
      <c r="D1358" s="12"/>
      <c r="E1358" s="12"/>
      <c r="F1358" s="12"/>
      <c r="G1358" s="12"/>
      <c r="H1358" s="12" t="e">
        <f t="shared" si="20"/>
        <v>#N/A</v>
      </c>
      <c r="I1358" s="12" t="e">
        <f>VLOOKUP(CONCATENATE(N1358,T1358),Simulador!$H$26:$H$33,1,FALSE)</f>
        <v>#N/A</v>
      </c>
      <c r="J1358" s="12" t="e">
        <f t="shared" si="21"/>
        <v>#N/A</v>
      </c>
      <c r="K1358" s="13" t="e">
        <f t="shared" si="22"/>
        <v>#N/A</v>
      </c>
      <c r="L1358" s="12" t="e">
        <f t="shared" si="23"/>
        <v>#N/A</v>
      </c>
      <c r="M1358" s="14" t="s">
        <v>31</v>
      </c>
      <c r="N1358" s="3" t="s">
        <v>30</v>
      </c>
      <c r="O1358" s="20" t="str">
        <f>VLOOKUP(CONCATENATE($M1358,$N1358),Curriculos!$A$2:$J$332,4,FALSE)</f>
        <v>METODOLOGIA DO TRABALHO CIENTÍFICO</v>
      </c>
      <c r="P1358" s="21" t="str">
        <f>VLOOKUP(CONCATENATE($M1358,$N1358),Curriculos!$A$2:$J$332,5,FALSE)</f>
        <v>OB</v>
      </c>
      <c r="Q1358" s="21" t="e">
        <f>VLOOKUP($N1358,Oferta!$D$2:$P$100,5,FALSE)</f>
        <v>#N/A</v>
      </c>
      <c r="R1358" s="21">
        <f>VLOOKUP(CONCATENATE($M1358,$N1358),Curriculos!$A$2:$J$332,8,FALSE)</f>
        <v>60</v>
      </c>
      <c r="S1358" s="5"/>
      <c r="T1358" s="22" t="s">
        <v>24</v>
      </c>
      <c r="U1358" s="21" t="str">
        <f>VLOOKUP(CONCATENATE($M1358,$N1358),Curriculos!$A$2:$J$332,10,FALSE)</f>
        <v>DFCH</v>
      </c>
      <c r="V1358" s="20" t="e">
        <f>VLOOKUP(CONCATENATE($M1358,$N1358,$T1358),Oferta!$B$2:$R$360,17,FALSE)</f>
        <v>#N/A</v>
      </c>
      <c r="W1358" s="20" t="e">
        <f>VLOOKUP(CONCATENATE($M1358,$N1358,$T1358),Oferta!$B$2:$Q$360,12,FALSE)</f>
        <v>#N/A</v>
      </c>
      <c r="X1358" s="22">
        <v>1</v>
      </c>
      <c r="Y1358" s="23" t="e">
        <f>VLOOKUP(CONCATENATE($W1358,$X1358),Mtz_Horarios!$E$2:$H$92,2,FALSE)</f>
        <v>#N/A</v>
      </c>
      <c r="Z1358" s="23" t="e">
        <f>VLOOKUP(CONCATENATE($W1358,$X1358),Mtz_Horarios!$E$2:$H$92,3,FALSE)</f>
        <v>#N/A</v>
      </c>
      <c r="AA1358" s="24" t="e">
        <f>VLOOKUP(CONCATENATE($W1358,$X1358),Mtz_Horarios!$E$2:$H$92,4,FALSE)</f>
        <v>#N/A</v>
      </c>
      <c r="AB1358" s="20" t="e">
        <f>VLOOKUP(CONCATENATE($M1358,$N1358,$T1358),Oferta!$B$2:$Q$360,16,FALSE)</f>
        <v>#N/A</v>
      </c>
      <c r="AC1358" s="20" t="e">
        <f>VLOOKUP(CONCATENATE($M1358,$N1358,$T1358),Oferta!$B$2:$Q$360,15,FALSE)</f>
        <v>#N/A</v>
      </c>
      <c r="AI1358" s="5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12"/>
      <c r="AW1358" s="12"/>
    </row>
    <row r="1359" spans="1:49" ht="15" hidden="1" customHeight="1">
      <c r="A1359" s="12"/>
      <c r="B1359" s="12"/>
      <c r="C1359" s="12"/>
      <c r="D1359" s="12"/>
      <c r="E1359" s="12"/>
      <c r="F1359" s="12"/>
      <c r="G1359" s="12"/>
      <c r="H1359" s="12" t="e">
        <f t="shared" si="20"/>
        <v>#N/A</v>
      </c>
      <c r="I1359" s="12" t="e">
        <f>VLOOKUP(CONCATENATE(N1359,T1359),Simulador!$H$26:$H$33,1,FALSE)</f>
        <v>#N/A</v>
      </c>
      <c r="J1359" s="12" t="e">
        <f t="shared" si="21"/>
        <v>#N/A</v>
      </c>
      <c r="K1359" s="13" t="e">
        <f t="shared" si="22"/>
        <v>#N/A</v>
      </c>
      <c r="L1359" s="12" t="e">
        <f t="shared" si="23"/>
        <v>#N/A</v>
      </c>
      <c r="M1359" s="14" t="s">
        <v>31</v>
      </c>
      <c r="N1359" s="3" t="s">
        <v>30</v>
      </c>
      <c r="O1359" s="20" t="str">
        <f>VLOOKUP(CONCATENATE($M1359,$N1359),Curriculos!$A$2:$J$332,4,FALSE)</f>
        <v>METODOLOGIA DO TRABALHO CIENTÍFICO</v>
      </c>
      <c r="P1359" s="21" t="str">
        <f>VLOOKUP(CONCATENATE($M1359,$N1359),Curriculos!$A$2:$J$332,5,FALSE)</f>
        <v>OB</v>
      </c>
      <c r="Q1359" s="21" t="e">
        <f>VLOOKUP($N1359,Oferta!$D$2:$P$100,5,FALSE)</f>
        <v>#N/A</v>
      </c>
      <c r="R1359" s="21">
        <f>VLOOKUP(CONCATENATE($M1359,$N1359),Curriculos!$A$2:$J$332,8,FALSE)</f>
        <v>60</v>
      </c>
      <c r="S1359" s="5"/>
      <c r="T1359" s="22" t="s">
        <v>24</v>
      </c>
      <c r="U1359" s="21" t="str">
        <f>VLOOKUP(CONCATENATE($M1359,$N1359),Curriculos!$A$2:$J$332,10,FALSE)</f>
        <v>DFCH</v>
      </c>
      <c r="V1359" s="20" t="e">
        <f>VLOOKUP(CONCATENATE($M1359,$N1359,$T1359),Oferta!$B$2:$R$360,17,FALSE)</f>
        <v>#N/A</v>
      </c>
      <c r="W1359" s="20" t="e">
        <f>VLOOKUP(CONCATENATE($M1359,$N1359,$T1359),Oferta!$B$2:$Q$360,12,FALSE)</f>
        <v>#N/A</v>
      </c>
      <c r="X1359" s="22">
        <v>2</v>
      </c>
      <c r="Y1359" s="23" t="e">
        <f>VLOOKUP(CONCATENATE($W1359,$X1359),Mtz_Horarios!$E$2:$H$92,2,FALSE)</f>
        <v>#N/A</v>
      </c>
      <c r="Z1359" s="23" t="e">
        <f>VLOOKUP(CONCATENATE($W1359,$X1359),Mtz_Horarios!$E$2:$H$92,3,FALSE)</f>
        <v>#N/A</v>
      </c>
      <c r="AA1359" s="24" t="e">
        <f>VLOOKUP(CONCATENATE($W1359,$X1359),Mtz_Horarios!$E$2:$H$92,4,FALSE)</f>
        <v>#N/A</v>
      </c>
      <c r="AB1359" s="20" t="e">
        <f>VLOOKUP(CONCATENATE($M1359,$N1359,$T1359),Oferta!$B$2:$Q$360,16,FALSE)</f>
        <v>#N/A</v>
      </c>
      <c r="AC1359" s="20" t="e">
        <f>VLOOKUP(CONCATENATE($M1359,$N1359,$T1359),Oferta!$B$2:$Q$360,15,FALSE)</f>
        <v>#N/A</v>
      </c>
      <c r="AI1359" s="5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12"/>
      <c r="AW1359" s="12"/>
    </row>
    <row r="1360" spans="1:49" ht="15" hidden="1" customHeight="1">
      <c r="A1360" s="12"/>
      <c r="B1360" s="12"/>
      <c r="C1360" s="12"/>
      <c r="D1360" s="12"/>
      <c r="E1360" s="12"/>
      <c r="F1360" s="12"/>
      <c r="G1360" s="12"/>
      <c r="H1360" s="12" t="e">
        <f t="shared" si="20"/>
        <v>#N/A</v>
      </c>
      <c r="I1360" s="12" t="e">
        <f>VLOOKUP(CONCATENATE(N1360,T1360),Simulador!$H$26:$H$33,1,FALSE)</f>
        <v>#N/A</v>
      </c>
      <c r="J1360" s="12" t="e">
        <f t="shared" si="21"/>
        <v>#N/A</v>
      </c>
      <c r="K1360" s="13" t="e">
        <f t="shared" si="22"/>
        <v>#N/A</v>
      </c>
      <c r="L1360" s="12" t="e">
        <f t="shared" si="23"/>
        <v>#N/A</v>
      </c>
      <c r="M1360" s="14" t="s">
        <v>31</v>
      </c>
      <c r="N1360" s="3" t="s">
        <v>30</v>
      </c>
      <c r="O1360" s="20" t="str">
        <f>VLOOKUP(CONCATENATE($M1360,$N1360),Curriculos!$A$2:$J$332,4,FALSE)</f>
        <v>METODOLOGIA DO TRABALHO CIENTÍFICO</v>
      </c>
      <c r="P1360" s="21" t="str">
        <f>VLOOKUP(CONCATENATE($M1360,$N1360),Curriculos!$A$2:$J$332,5,FALSE)</f>
        <v>OB</v>
      </c>
      <c r="Q1360" s="21" t="e">
        <f>VLOOKUP($N1360,Oferta!$D$2:$P$100,5,FALSE)</f>
        <v>#N/A</v>
      </c>
      <c r="R1360" s="21">
        <f>VLOOKUP(CONCATENATE($M1360,$N1360),Curriculos!$A$2:$J$332,8,FALSE)</f>
        <v>60</v>
      </c>
      <c r="S1360" s="5"/>
      <c r="T1360" s="22" t="s">
        <v>24</v>
      </c>
      <c r="U1360" s="21" t="str">
        <f>VLOOKUP(CONCATENATE($M1360,$N1360),Curriculos!$A$2:$J$332,10,FALSE)</f>
        <v>DFCH</v>
      </c>
      <c r="V1360" s="20" t="e">
        <f>VLOOKUP(CONCATENATE($M1360,$N1360,$T1360),Oferta!$B$2:$R$360,17,FALSE)</f>
        <v>#N/A</v>
      </c>
      <c r="W1360" s="20" t="e">
        <f>VLOOKUP(CONCATENATE($M1360,$N1360,$T1360),Oferta!$B$2:$Q$360,12,FALSE)</f>
        <v>#N/A</v>
      </c>
      <c r="X1360" s="22">
        <v>3</v>
      </c>
      <c r="Y1360" s="23" t="e">
        <f>VLOOKUP(CONCATENATE($W1360,$X1360),Mtz_Horarios!$E$2:$H$92,2,FALSE)</f>
        <v>#N/A</v>
      </c>
      <c r="Z1360" s="23" t="e">
        <f>VLOOKUP(CONCATENATE($W1360,$X1360),Mtz_Horarios!$E$2:$H$92,3,FALSE)</f>
        <v>#N/A</v>
      </c>
      <c r="AA1360" s="24" t="e">
        <f>VLOOKUP(CONCATENATE($W1360,$X1360),Mtz_Horarios!$E$2:$H$92,4,FALSE)</f>
        <v>#N/A</v>
      </c>
      <c r="AB1360" s="20" t="e">
        <f>VLOOKUP(CONCATENATE($M1360,$N1360,$T1360),Oferta!$B$2:$Q$360,16,FALSE)</f>
        <v>#N/A</v>
      </c>
      <c r="AC1360" s="20" t="e">
        <f>VLOOKUP(CONCATENATE($M1360,$N1360,$T1360),Oferta!$B$2:$Q$360,15,FALSE)</f>
        <v>#N/A</v>
      </c>
      <c r="AI1360" s="5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12"/>
      <c r="AW1360" s="12"/>
    </row>
    <row r="1361" spans="1:49" ht="15" hidden="1" customHeight="1">
      <c r="A1361" s="12"/>
      <c r="B1361" s="12"/>
      <c r="C1361" s="12"/>
      <c r="D1361" s="12"/>
      <c r="E1361" s="12"/>
      <c r="F1361" s="12"/>
      <c r="G1361" s="12"/>
      <c r="H1361" s="12" t="e">
        <f t="shared" si="20"/>
        <v>#N/A</v>
      </c>
      <c r="I1361" s="12" t="e">
        <f>VLOOKUP(CONCATENATE(N1361,T1361),Simulador!$H$26:$H$33,1,FALSE)</f>
        <v>#N/A</v>
      </c>
      <c r="J1361" s="12" t="e">
        <f t="shared" si="21"/>
        <v>#N/A</v>
      </c>
      <c r="K1361" s="13" t="e">
        <f t="shared" si="22"/>
        <v>#N/A</v>
      </c>
      <c r="L1361" s="12" t="e">
        <f t="shared" si="23"/>
        <v>#N/A</v>
      </c>
      <c r="M1361" s="14" t="s">
        <v>31</v>
      </c>
      <c r="N1361" s="3" t="s">
        <v>30</v>
      </c>
      <c r="O1361" s="20" t="str">
        <f>VLOOKUP(CONCATENATE($M1361,$N1361),Curriculos!$A$2:$J$332,4,FALSE)</f>
        <v>METODOLOGIA DO TRABALHO CIENTÍFICO</v>
      </c>
      <c r="P1361" s="21" t="str">
        <f>VLOOKUP(CONCATENATE($M1361,$N1361),Curriculos!$A$2:$J$332,5,FALSE)</f>
        <v>OB</v>
      </c>
      <c r="Q1361" s="21" t="e">
        <f>VLOOKUP($N1361,Oferta!$D$2:$P$100,5,FALSE)</f>
        <v>#N/A</v>
      </c>
      <c r="R1361" s="21">
        <f>VLOOKUP(CONCATENATE($M1361,$N1361),Curriculos!$A$2:$J$332,8,FALSE)</f>
        <v>60</v>
      </c>
      <c r="S1361" s="5"/>
      <c r="T1361" s="22" t="s">
        <v>24</v>
      </c>
      <c r="U1361" s="21" t="str">
        <f>VLOOKUP(CONCATENATE($M1361,$N1361),Curriculos!$A$2:$J$332,10,FALSE)</f>
        <v>DFCH</v>
      </c>
      <c r="V1361" s="20" t="e">
        <f>VLOOKUP(CONCATENATE($M1361,$N1361,$T1361),Oferta!$B$2:$R$360,17,FALSE)</f>
        <v>#N/A</v>
      </c>
      <c r="W1361" s="20" t="e">
        <f>VLOOKUP(CONCATENATE($M1361,$N1361,$T1361),Oferta!$B$2:$Q$360,12,FALSE)</f>
        <v>#N/A</v>
      </c>
      <c r="X1361" s="22">
        <v>4</v>
      </c>
      <c r="Y1361" s="23" t="e">
        <f>VLOOKUP(CONCATENATE($W1361,$X1361),Mtz_Horarios!$E$2:$H$92,2,FALSE)</f>
        <v>#N/A</v>
      </c>
      <c r="Z1361" s="23" t="e">
        <f>VLOOKUP(CONCATENATE($W1361,$X1361),Mtz_Horarios!$E$2:$H$92,3,FALSE)</f>
        <v>#N/A</v>
      </c>
      <c r="AA1361" s="24" t="e">
        <f>VLOOKUP(CONCATENATE($W1361,$X1361),Mtz_Horarios!$E$2:$H$92,4,FALSE)</f>
        <v>#N/A</v>
      </c>
      <c r="AB1361" s="20" t="e">
        <f>VLOOKUP(CONCATENATE($M1361,$N1361,$T1361),Oferta!$B$2:$Q$360,16,FALSE)</f>
        <v>#N/A</v>
      </c>
      <c r="AC1361" s="20" t="e">
        <f>VLOOKUP(CONCATENATE($M1361,$N1361,$T1361),Oferta!$B$2:$Q$360,15,FALSE)</f>
        <v>#N/A</v>
      </c>
      <c r="AI1361" s="5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12"/>
      <c r="AW1361" s="12"/>
    </row>
    <row r="1362" spans="1:49" ht="15" hidden="1" customHeight="1">
      <c r="A1362" s="12"/>
      <c r="B1362" s="12"/>
      <c r="C1362" s="12"/>
      <c r="D1362" s="12"/>
      <c r="E1362" s="12"/>
      <c r="F1362" s="12"/>
      <c r="G1362" s="12"/>
      <c r="H1362" s="12" t="e">
        <f t="shared" si="20"/>
        <v>#N/A</v>
      </c>
      <c r="I1362" s="12" t="e">
        <f>VLOOKUP(CONCATENATE(N1362,T1362),Simulador!$H$26:$H$33,1,FALSE)</f>
        <v>#N/A</v>
      </c>
      <c r="J1362" s="12" t="e">
        <f t="shared" si="21"/>
        <v>#N/A</v>
      </c>
      <c r="K1362" s="13" t="e">
        <f t="shared" si="22"/>
        <v>#N/A</v>
      </c>
      <c r="L1362" s="12" t="e">
        <f t="shared" si="23"/>
        <v>#N/A</v>
      </c>
      <c r="M1362" s="14" t="s">
        <v>31</v>
      </c>
      <c r="N1362" s="3" t="s">
        <v>30</v>
      </c>
      <c r="O1362" s="20" t="str">
        <f>VLOOKUP(CONCATENATE($M1362,$N1362),Curriculos!$A$2:$J$332,4,FALSE)</f>
        <v>METODOLOGIA DO TRABALHO CIENTÍFICO</v>
      </c>
      <c r="P1362" s="21" t="str">
        <f>VLOOKUP(CONCATENATE($M1362,$N1362),Curriculos!$A$2:$J$332,5,FALSE)</f>
        <v>OB</v>
      </c>
      <c r="Q1362" s="21" t="e">
        <f>VLOOKUP($N1362,Oferta!$D$2:$P$100,5,FALSE)</f>
        <v>#N/A</v>
      </c>
      <c r="R1362" s="21">
        <f>VLOOKUP(CONCATENATE($M1362,$N1362),Curriculos!$A$2:$J$332,8,FALSE)</f>
        <v>60</v>
      </c>
      <c r="S1362" s="5"/>
      <c r="T1362" s="22" t="s">
        <v>29</v>
      </c>
      <c r="U1362" s="21" t="str">
        <f>VLOOKUP(CONCATENATE($M1362,$N1362),Curriculos!$A$2:$J$332,10,FALSE)</f>
        <v>DFCH</v>
      </c>
      <c r="V1362" s="20" t="e">
        <f>VLOOKUP(CONCATENATE($M1362,$N1362,$T1362),Oferta!$B$2:$R$360,17,FALSE)</f>
        <v>#N/A</v>
      </c>
      <c r="W1362" s="20" t="e">
        <f>VLOOKUP(CONCATENATE($M1362,$N1362,$T1362),Oferta!$B$2:$Q$360,12,FALSE)</f>
        <v>#N/A</v>
      </c>
      <c r="X1362" s="22">
        <v>1</v>
      </c>
      <c r="Y1362" s="23" t="e">
        <f>VLOOKUP(CONCATENATE($W1362,$X1362),Mtz_Horarios!$E$2:$H$92,2,FALSE)</f>
        <v>#N/A</v>
      </c>
      <c r="Z1362" s="23" t="e">
        <f>VLOOKUP(CONCATENATE($W1362,$X1362),Mtz_Horarios!$E$2:$H$92,3,FALSE)</f>
        <v>#N/A</v>
      </c>
      <c r="AA1362" s="24" t="e">
        <f>VLOOKUP(CONCATENATE($W1362,$X1362),Mtz_Horarios!$E$2:$H$92,4,FALSE)</f>
        <v>#N/A</v>
      </c>
      <c r="AB1362" s="20" t="e">
        <f>VLOOKUP(CONCATENATE($M1362,$N1362,$T1362),Oferta!$B$2:$Q$360,16,FALSE)</f>
        <v>#N/A</v>
      </c>
      <c r="AC1362" s="20" t="e">
        <f>VLOOKUP(CONCATENATE($M1362,$N1362,$T1362),Oferta!$B$2:$Q$360,15,FALSE)</f>
        <v>#N/A</v>
      </c>
      <c r="AI1362" s="5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12"/>
      <c r="AW1362" s="12"/>
    </row>
    <row r="1363" spans="1:49" ht="15" hidden="1" customHeight="1">
      <c r="A1363" s="12"/>
      <c r="B1363" s="12"/>
      <c r="C1363" s="12"/>
      <c r="D1363" s="12"/>
      <c r="E1363" s="12"/>
      <c r="F1363" s="12"/>
      <c r="G1363" s="12"/>
      <c r="H1363" s="12" t="e">
        <f t="shared" si="20"/>
        <v>#N/A</v>
      </c>
      <c r="I1363" s="12" t="e">
        <f>VLOOKUP(CONCATENATE(N1363,T1363),Simulador!$H$26:$H$33,1,FALSE)</f>
        <v>#N/A</v>
      </c>
      <c r="J1363" s="12" t="e">
        <f t="shared" si="21"/>
        <v>#N/A</v>
      </c>
      <c r="K1363" s="13" t="e">
        <f t="shared" si="22"/>
        <v>#N/A</v>
      </c>
      <c r="L1363" s="12" t="e">
        <f t="shared" si="23"/>
        <v>#N/A</v>
      </c>
      <c r="M1363" s="14" t="s">
        <v>31</v>
      </c>
      <c r="N1363" s="3" t="s">
        <v>30</v>
      </c>
      <c r="O1363" s="20" t="str">
        <f>VLOOKUP(CONCATENATE($M1363,$N1363),Curriculos!$A$2:$J$332,4,FALSE)</f>
        <v>METODOLOGIA DO TRABALHO CIENTÍFICO</v>
      </c>
      <c r="P1363" s="21" t="str">
        <f>VLOOKUP(CONCATENATE($M1363,$N1363),Curriculos!$A$2:$J$332,5,FALSE)</f>
        <v>OB</v>
      </c>
      <c r="Q1363" s="21" t="e">
        <f>VLOOKUP($N1363,Oferta!$D$2:$P$100,5,FALSE)</f>
        <v>#N/A</v>
      </c>
      <c r="R1363" s="21">
        <f>VLOOKUP(CONCATENATE($M1363,$N1363),Curriculos!$A$2:$J$332,8,FALSE)</f>
        <v>60</v>
      </c>
      <c r="S1363" s="5"/>
      <c r="T1363" s="22" t="s">
        <v>29</v>
      </c>
      <c r="U1363" s="21" t="str">
        <f>VLOOKUP(CONCATENATE($M1363,$N1363),Curriculos!$A$2:$J$332,10,FALSE)</f>
        <v>DFCH</v>
      </c>
      <c r="V1363" s="20" t="e">
        <f>VLOOKUP(CONCATENATE($M1363,$N1363,$T1363),Oferta!$B$2:$R$360,17,FALSE)</f>
        <v>#N/A</v>
      </c>
      <c r="W1363" s="20" t="e">
        <f>VLOOKUP(CONCATENATE($M1363,$N1363,$T1363),Oferta!$B$2:$Q$360,12,FALSE)</f>
        <v>#N/A</v>
      </c>
      <c r="X1363" s="22">
        <v>2</v>
      </c>
      <c r="Y1363" s="23" t="e">
        <f>VLOOKUP(CONCATENATE($W1363,$X1363),Mtz_Horarios!$E$2:$H$92,2,FALSE)</f>
        <v>#N/A</v>
      </c>
      <c r="Z1363" s="23" t="e">
        <f>VLOOKUP(CONCATENATE($W1363,$X1363),Mtz_Horarios!$E$2:$H$92,3,FALSE)</f>
        <v>#N/A</v>
      </c>
      <c r="AA1363" s="24" t="e">
        <f>VLOOKUP(CONCATENATE($W1363,$X1363),Mtz_Horarios!$E$2:$H$92,4,FALSE)</f>
        <v>#N/A</v>
      </c>
      <c r="AB1363" s="20" t="e">
        <f>VLOOKUP(CONCATENATE($M1363,$N1363,$T1363),Oferta!$B$2:$Q$360,16,FALSE)</f>
        <v>#N/A</v>
      </c>
      <c r="AC1363" s="20" t="e">
        <f>VLOOKUP(CONCATENATE($M1363,$N1363,$T1363),Oferta!$B$2:$Q$360,15,FALSE)</f>
        <v>#N/A</v>
      </c>
      <c r="AI1363" s="5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12"/>
      <c r="AW1363" s="12"/>
    </row>
    <row r="1364" spans="1:49" ht="15" hidden="1" customHeight="1">
      <c r="A1364" s="12"/>
      <c r="B1364" s="12"/>
      <c r="C1364" s="12"/>
      <c r="D1364" s="12"/>
      <c r="E1364" s="12"/>
      <c r="F1364" s="12"/>
      <c r="G1364" s="12"/>
      <c r="H1364" s="12" t="e">
        <f t="shared" si="20"/>
        <v>#N/A</v>
      </c>
      <c r="I1364" s="12" t="e">
        <f>VLOOKUP(CONCATENATE(N1364,T1364),Simulador!$H$26:$H$33,1,FALSE)</f>
        <v>#N/A</v>
      </c>
      <c r="J1364" s="12" t="e">
        <f t="shared" si="21"/>
        <v>#N/A</v>
      </c>
      <c r="K1364" s="13" t="e">
        <f t="shared" si="22"/>
        <v>#N/A</v>
      </c>
      <c r="L1364" s="12" t="e">
        <f t="shared" si="23"/>
        <v>#N/A</v>
      </c>
      <c r="M1364" s="14" t="s">
        <v>31</v>
      </c>
      <c r="N1364" s="3" t="s">
        <v>30</v>
      </c>
      <c r="O1364" s="20" t="str">
        <f>VLOOKUP(CONCATENATE($M1364,$N1364),Curriculos!$A$2:$J$332,4,FALSE)</f>
        <v>METODOLOGIA DO TRABALHO CIENTÍFICO</v>
      </c>
      <c r="P1364" s="21" t="str">
        <f>VLOOKUP(CONCATENATE($M1364,$N1364),Curriculos!$A$2:$J$332,5,FALSE)</f>
        <v>OB</v>
      </c>
      <c r="Q1364" s="21" t="e">
        <f>VLOOKUP($N1364,Oferta!$D$2:$P$100,5,FALSE)</f>
        <v>#N/A</v>
      </c>
      <c r="R1364" s="21">
        <f>VLOOKUP(CONCATENATE($M1364,$N1364),Curriculos!$A$2:$J$332,8,FALSE)</f>
        <v>60</v>
      </c>
      <c r="S1364" s="5"/>
      <c r="T1364" s="22" t="s">
        <v>29</v>
      </c>
      <c r="U1364" s="21" t="str">
        <f>VLOOKUP(CONCATENATE($M1364,$N1364),Curriculos!$A$2:$J$332,10,FALSE)</f>
        <v>DFCH</v>
      </c>
      <c r="V1364" s="20" t="e">
        <f>VLOOKUP(CONCATENATE($M1364,$N1364,$T1364),Oferta!$B$2:$R$360,17,FALSE)</f>
        <v>#N/A</v>
      </c>
      <c r="W1364" s="20" t="e">
        <f>VLOOKUP(CONCATENATE($M1364,$N1364,$T1364),Oferta!$B$2:$Q$360,12,FALSE)</f>
        <v>#N/A</v>
      </c>
      <c r="X1364" s="22">
        <v>3</v>
      </c>
      <c r="Y1364" s="23" t="e">
        <f>VLOOKUP(CONCATENATE($W1364,$X1364),Mtz_Horarios!$E$2:$H$92,2,FALSE)</f>
        <v>#N/A</v>
      </c>
      <c r="Z1364" s="23" t="e">
        <f>VLOOKUP(CONCATENATE($W1364,$X1364),Mtz_Horarios!$E$2:$H$92,3,FALSE)</f>
        <v>#N/A</v>
      </c>
      <c r="AA1364" s="24" t="e">
        <f>VLOOKUP(CONCATENATE($W1364,$X1364),Mtz_Horarios!$E$2:$H$92,4,FALSE)</f>
        <v>#N/A</v>
      </c>
      <c r="AB1364" s="20" t="e">
        <f>VLOOKUP(CONCATENATE($M1364,$N1364,$T1364),Oferta!$B$2:$Q$360,16,FALSE)</f>
        <v>#N/A</v>
      </c>
      <c r="AC1364" s="20" t="e">
        <f>VLOOKUP(CONCATENATE($M1364,$N1364,$T1364),Oferta!$B$2:$Q$360,15,FALSE)</f>
        <v>#N/A</v>
      </c>
      <c r="AI1364" s="5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12"/>
      <c r="AW1364" s="12"/>
    </row>
    <row r="1365" spans="1:49" ht="15" hidden="1" customHeight="1">
      <c r="A1365" s="12"/>
      <c r="B1365" s="12"/>
      <c r="C1365" s="12"/>
      <c r="D1365" s="12"/>
      <c r="E1365" s="12"/>
      <c r="F1365" s="12"/>
      <c r="G1365" s="12"/>
      <c r="H1365" s="12" t="e">
        <f t="shared" si="20"/>
        <v>#N/A</v>
      </c>
      <c r="I1365" s="12" t="e">
        <f>VLOOKUP(CONCATENATE(N1365,T1365),Simulador!$H$26:$H$33,1,FALSE)</f>
        <v>#N/A</v>
      </c>
      <c r="J1365" s="12" t="e">
        <f t="shared" si="21"/>
        <v>#N/A</v>
      </c>
      <c r="K1365" s="13" t="e">
        <f t="shared" si="22"/>
        <v>#N/A</v>
      </c>
      <c r="L1365" s="12" t="e">
        <f t="shared" si="23"/>
        <v>#N/A</v>
      </c>
      <c r="M1365" s="14" t="s">
        <v>31</v>
      </c>
      <c r="N1365" s="3" t="s">
        <v>30</v>
      </c>
      <c r="O1365" s="20" t="str">
        <f>VLOOKUP(CONCATENATE($M1365,$N1365),Curriculos!$A$2:$J$332,4,FALSE)</f>
        <v>METODOLOGIA DO TRABALHO CIENTÍFICO</v>
      </c>
      <c r="P1365" s="21" t="str">
        <f>VLOOKUP(CONCATENATE($M1365,$N1365),Curriculos!$A$2:$J$332,5,FALSE)</f>
        <v>OB</v>
      </c>
      <c r="Q1365" s="21" t="e">
        <f>VLOOKUP($N1365,Oferta!$D$2:$P$100,5,FALSE)</f>
        <v>#N/A</v>
      </c>
      <c r="R1365" s="21">
        <f>VLOOKUP(CONCATENATE($M1365,$N1365),Curriculos!$A$2:$J$332,8,FALSE)</f>
        <v>60</v>
      </c>
      <c r="S1365" s="5"/>
      <c r="T1365" s="22" t="s">
        <v>29</v>
      </c>
      <c r="U1365" s="21" t="str">
        <f>VLOOKUP(CONCATENATE($M1365,$N1365),Curriculos!$A$2:$J$332,10,FALSE)</f>
        <v>DFCH</v>
      </c>
      <c r="V1365" s="20" t="e">
        <f>VLOOKUP(CONCATENATE($M1365,$N1365,$T1365),Oferta!$B$2:$R$360,17,FALSE)</f>
        <v>#N/A</v>
      </c>
      <c r="W1365" s="20" t="e">
        <f>VLOOKUP(CONCATENATE($M1365,$N1365,$T1365),Oferta!$B$2:$Q$360,12,FALSE)</f>
        <v>#N/A</v>
      </c>
      <c r="X1365" s="22">
        <v>4</v>
      </c>
      <c r="Y1365" s="23" t="e">
        <f>VLOOKUP(CONCATENATE($W1365,$X1365),Mtz_Horarios!$E$2:$H$92,2,FALSE)</f>
        <v>#N/A</v>
      </c>
      <c r="Z1365" s="23" t="e">
        <f>VLOOKUP(CONCATENATE($W1365,$X1365),Mtz_Horarios!$E$2:$H$92,3,FALSE)</f>
        <v>#N/A</v>
      </c>
      <c r="AA1365" s="24" t="e">
        <f>VLOOKUP(CONCATENATE($W1365,$X1365),Mtz_Horarios!$E$2:$H$92,4,FALSE)</f>
        <v>#N/A</v>
      </c>
      <c r="AB1365" s="20" t="e">
        <f>VLOOKUP(CONCATENATE($M1365,$N1365,$T1365),Oferta!$B$2:$Q$360,16,FALSE)</f>
        <v>#N/A</v>
      </c>
      <c r="AC1365" s="20" t="e">
        <f>VLOOKUP(CONCATENATE($M1365,$N1365,$T1365),Oferta!$B$2:$Q$360,15,FALSE)</f>
        <v>#N/A</v>
      </c>
      <c r="AI1365" s="5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12"/>
      <c r="AW1365" s="12"/>
    </row>
    <row r="1366" spans="1:49" ht="15" hidden="1" customHeight="1">
      <c r="A1366" s="12"/>
      <c r="B1366" s="12"/>
      <c r="C1366" s="12"/>
      <c r="D1366" s="12"/>
      <c r="E1366" s="12"/>
      <c r="F1366" s="12"/>
      <c r="G1366" s="12"/>
      <c r="H1366" s="12" t="e">
        <f t="shared" si="20"/>
        <v>#N/A</v>
      </c>
      <c r="I1366" s="12" t="e">
        <f>VLOOKUP(CONCATENATE(N1366,T1366),Simulador!$H$26:$H$33,1,FALSE)</f>
        <v>#N/A</v>
      </c>
      <c r="J1366" s="12" t="e">
        <f t="shared" si="21"/>
        <v>#N/A</v>
      </c>
      <c r="K1366" s="13" t="e">
        <f t="shared" si="22"/>
        <v>#N/A</v>
      </c>
      <c r="L1366" s="12" t="e">
        <f t="shared" si="23"/>
        <v>#N/A</v>
      </c>
      <c r="M1366" s="14" t="s">
        <v>22</v>
      </c>
      <c r="N1366" s="3" t="s">
        <v>30</v>
      </c>
      <c r="O1366" s="15" t="str">
        <f>VLOOKUP(CONCATENATE($M1366,$N1366),Curriculos!$A$2:$J$332,4,FALSE)</f>
        <v>METODOLOGIA DO TRABALHO CIENTÍFICO</v>
      </c>
      <c r="P1366" s="16" t="str">
        <f>VLOOKUP(CONCATENATE($M1366,$N1366),Curriculos!$A$2:$J$332,5,FALSE)</f>
        <v>OB</v>
      </c>
      <c r="Q1366" s="16" t="e">
        <f>VLOOKUP($N1366,Oferta!$D$2:$P$100,5,FALSE)</f>
        <v>#N/A</v>
      </c>
      <c r="R1366" s="16">
        <f>VLOOKUP(CONCATENATE($M1366,$N1366),Curriculos!$A$2:$J$332,8,FALSE)</f>
        <v>60</v>
      </c>
      <c r="S1366" s="17"/>
      <c r="T1366" s="17" t="s">
        <v>24</v>
      </c>
      <c r="U1366" s="16" t="str">
        <f>VLOOKUP(CONCATENATE($M1366,$N1366),Curriculos!$A$2:$J$332,10,FALSE)</f>
        <v>DFCH</v>
      </c>
      <c r="V1366" s="15" t="e">
        <f>VLOOKUP(CONCATENATE($M1366,$N1366,$T1366),Oferta!$B$2:$R$360,17,FALSE)</f>
        <v>#N/A</v>
      </c>
      <c r="W1366" s="15" t="e">
        <f>VLOOKUP(CONCATENATE($M1366,$N1366,$T1366),Oferta!$B$2:$Q$360,12,FALSE)</f>
        <v>#N/A</v>
      </c>
      <c r="X1366" s="17">
        <v>1</v>
      </c>
      <c r="Y1366" s="18" t="e">
        <f>VLOOKUP(CONCATENATE($W1366,$X1366),Mtz_Horarios!$E$2:$H$92,2,FALSE)</f>
        <v>#N/A</v>
      </c>
      <c r="Z1366" s="18" t="e">
        <f>VLOOKUP(CONCATENATE($W1366,$X1366),Mtz_Horarios!$E$2:$H$92,3,FALSE)</f>
        <v>#N/A</v>
      </c>
      <c r="AA1366" s="19" t="e">
        <f>VLOOKUP(CONCATENATE($W1366,$X1366),Mtz_Horarios!$E$2:$H$92,4,FALSE)</f>
        <v>#N/A</v>
      </c>
      <c r="AB1366" s="15" t="e">
        <f>VLOOKUP(CONCATENATE($M1366,$N1366,$T1366),Oferta!$B$2:$Q$360,16,FALSE)</f>
        <v>#N/A</v>
      </c>
      <c r="AC1366" s="15" t="e">
        <f>VLOOKUP(CONCATENATE($M1366,$N1366,$T1366),Oferta!$B$2:$Q$360,15,FALSE)</f>
        <v>#N/A</v>
      </c>
      <c r="AI1366" s="5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12"/>
      <c r="AW1366" s="12"/>
    </row>
    <row r="1367" spans="1:49" ht="15" hidden="1" customHeight="1">
      <c r="A1367" s="12"/>
      <c r="B1367" s="12"/>
      <c r="C1367" s="12"/>
      <c r="D1367" s="12"/>
      <c r="E1367" s="12"/>
      <c r="F1367" s="12"/>
      <c r="G1367" s="12"/>
      <c r="H1367" s="12" t="e">
        <f t="shared" si="20"/>
        <v>#N/A</v>
      </c>
      <c r="I1367" s="12" t="e">
        <f>VLOOKUP(CONCATENATE(N1367,T1367),Simulador!$H$26:$H$33,1,FALSE)</f>
        <v>#N/A</v>
      </c>
      <c r="J1367" s="12" t="e">
        <f t="shared" si="21"/>
        <v>#N/A</v>
      </c>
      <c r="K1367" s="13" t="e">
        <f t="shared" si="22"/>
        <v>#N/A</v>
      </c>
      <c r="L1367" s="12" t="e">
        <f t="shared" si="23"/>
        <v>#N/A</v>
      </c>
      <c r="M1367" s="14" t="s">
        <v>22</v>
      </c>
      <c r="N1367" s="3" t="s">
        <v>30</v>
      </c>
      <c r="O1367" s="15" t="str">
        <f>VLOOKUP(CONCATENATE($M1367,$N1367),Curriculos!$A$2:$J$332,4,FALSE)</f>
        <v>METODOLOGIA DO TRABALHO CIENTÍFICO</v>
      </c>
      <c r="P1367" s="16" t="str">
        <f>VLOOKUP(CONCATENATE($M1367,$N1367),Curriculos!$A$2:$J$332,5,FALSE)</f>
        <v>OB</v>
      </c>
      <c r="Q1367" s="16" t="e">
        <f>VLOOKUP($N1367,Oferta!$D$2:$P$100,5,FALSE)</f>
        <v>#N/A</v>
      </c>
      <c r="R1367" s="16">
        <f>VLOOKUP(CONCATENATE($M1367,$N1367),Curriculos!$A$2:$J$332,8,FALSE)</f>
        <v>60</v>
      </c>
      <c r="S1367" s="17"/>
      <c r="T1367" s="17" t="s">
        <v>24</v>
      </c>
      <c r="U1367" s="16" t="str">
        <f>VLOOKUP(CONCATENATE($M1367,$N1367),Curriculos!$A$2:$J$332,10,FALSE)</f>
        <v>DFCH</v>
      </c>
      <c r="V1367" s="15" t="e">
        <f>VLOOKUP(CONCATENATE($M1367,$N1367,$T1367),Oferta!$B$2:$R$360,17,FALSE)</f>
        <v>#N/A</v>
      </c>
      <c r="W1367" s="15" t="e">
        <f>VLOOKUP(CONCATENATE($M1367,$N1367,$T1367),Oferta!$B$2:$Q$360,12,FALSE)</f>
        <v>#N/A</v>
      </c>
      <c r="X1367" s="17">
        <v>2</v>
      </c>
      <c r="Y1367" s="18" t="e">
        <f>VLOOKUP(CONCATENATE($W1367,$X1367),Mtz_Horarios!$E$2:$H$92,2,FALSE)</f>
        <v>#N/A</v>
      </c>
      <c r="Z1367" s="18" t="e">
        <f>VLOOKUP(CONCATENATE($W1367,$X1367),Mtz_Horarios!$E$2:$H$92,3,FALSE)</f>
        <v>#N/A</v>
      </c>
      <c r="AA1367" s="19" t="e">
        <f>VLOOKUP(CONCATENATE($W1367,$X1367),Mtz_Horarios!$E$2:$H$92,4,FALSE)</f>
        <v>#N/A</v>
      </c>
      <c r="AB1367" s="15" t="e">
        <f>VLOOKUP(CONCATENATE($M1367,$N1367,$T1367),Oferta!$B$2:$Q$360,16,FALSE)</f>
        <v>#N/A</v>
      </c>
      <c r="AC1367" s="15" t="e">
        <f>VLOOKUP(CONCATENATE($M1367,$N1367,$T1367),Oferta!$B$2:$Q$360,15,FALSE)</f>
        <v>#N/A</v>
      </c>
      <c r="AI1367" s="5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12"/>
      <c r="AW1367" s="12"/>
    </row>
    <row r="1368" spans="1:49" ht="15" hidden="1" customHeight="1">
      <c r="A1368" s="12"/>
      <c r="B1368" s="12"/>
      <c r="C1368" s="12"/>
      <c r="D1368" s="12"/>
      <c r="E1368" s="12"/>
      <c r="F1368" s="12"/>
      <c r="G1368" s="12"/>
      <c r="H1368" s="12" t="e">
        <f t="shared" si="20"/>
        <v>#N/A</v>
      </c>
      <c r="I1368" s="12" t="e">
        <f>VLOOKUP(CONCATENATE(N1368,T1368),Simulador!$H$26:$H$33,1,FALSE)</f>
        <v>#N/A</v>
      </c>
      <c r="J1368" s="12" t="e">
        <f t="shared" si="21"/>
        <v>#N/A</v>
      </c>
      <c r="K1368" s="13" t="e">
        <f t="shared" si="22"/>
        <v>#N/A</v>
      </c>
      <c r="L1368" s="12" t="e">
        <f t="shared" si="23"/>
        <v>#N/A</v>
      </c>
      <c r="M1368" s="14" t="s">
        <v>22</v>
      </c>
      <c r="N1368" s="3" t="s">
        <v>30</v>
      </c>
      <c r="O1368" s="15" t="str">
        <f>VLOOKUP(CONCATENATE($M1368,$N1368),Curriculos!$A$2:$J$332,4,FALSE)</f>
        <v>METODOLOGIA DO TRABALHO CIENTÍFICO</v>
      </c>
      <c r="P1368" s="16" t="str">
        <f>VLOOKUP(CONCATENATE($M1368,$N1368),Curriculos!$A$2:$J$332,5,FALSE)</f>
        <v>OB</v>
      </c>
      <c r="Q1368" s="16" t="e">
        <f>VLOOKUP($N1368,Oferta!$D$2:$P$100,5,FALSE)</f>
        <v>#N/A</v>
      </c>
      <c r="R1368" s="16">
        <f>VLOOKUP(CONCATENATE($M1368,$N1368),Curriculos!$A$2:$J$332,8,FALSE)</f>
        <v>60</v>
      </c>
      <c r="S1368" s="17"/>
      <c r="T1368" s="17" t="s">
        <v>24</v>
      </c>
      <c r="U1368" s="16" t="str">
        <f>VLOOKUP(CONCATENATE($M1368,$N1368),Curriculos!$A$2:$J$332,10,FALSE)</f>
        <v>DFCH</v>
      </c>
      <c r="V1368" s="15" t="e">
        <f>VLOOKUP(CONCATENATE($M1368,$N1368,$T1368),Oferta!$B$2:$R$360,17,FALSE)</f>
        <v>#N/A</v>
      </c>
      <c r="W1368" s="15" t="e">
        <f>VLOOKUP(CONCATENATE($M1368,$N1368,$T1368),Oferta!$B$2:$Q$360,12,FALSE)</f>
        <v>#N/A</v>
      </c>
      <c r="X1368" s="17">
        <v>3</v>
      </c>
      <c r="Y1368" s="18" t="e">
        <f>VLOOKUP(CONCATENATE($W1368,$X1368),Mtz_Horarios!$E$2:$H$92,2,FALSE)</f>
        <v>#N/A</v>
      </c>
      <c r="Z1368" s="18" t="e">
        <f>VLOOKUP(CONCATENATE($W1368,$X1368),Mtz_Horarios!$E$2:$H$92,3,FALSE)</f>
        <v>#N/A</v>
      </c>
      <c r="AA1368" s="19" t="e">
        <f>VLOOKUP(CONCATENATE($W1368,$X1368),Mtz_Horarios!$E$2:$H$92,4,FALSE)</f>
        <v>#N/A</v>
      </c>
      <c r="AB1368" s="15" t="e">
        <f>VLOOKUP(CONCATENATE($M1368,$N1368,$T1368),Oferta!$B$2:$Q$360,16,FALSE)</f>
        <v>#N/A</v>
      </c>
      <c r="AC1368" s="15" t="e">
        <f>VLOOKUP(CONCATENATE($M1368,$N1368,$T1368),Oferta!$B$2:$Q$360,15,FALSE)</f>
        <v>#N/A</v>
      </c>
      <c r="AI1368" s="5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12"/>
      <c r="AW1368" s="12"/>
    </row>
    <row r="1369" spans="1:49" ht="15" hidden="1" customHeight="1">
      <c r="A1369" s="12"/>
      <c r="B1369" s="12"/>
      <c r="C1369" s="12"/>
      <c r="D1369" s="12"/>
      <c r="E1369" s="12"/>
      <c r="F1369" s="12"/>
      <c r="G1369" s="12"/>
      <c r="H1369" s="12" t="e">
        <f t="shared" si="20"/>
        <v>#N/A</v>
      </c>
      <c r="I1369" s="12" t="e">
        <f>VLOOKUP(CONCATENATE(N1369,T1369),Simulador!$H$26:$H$33,1,FALSE)</f>
        <v>#N/A</v>
      </c>
      <c r="J1369" s="12" t="e">
        <f t="shared" si="21"/>
        <v>#N/A</v>
      </c>
      <c r="K1369" s="13" t="e">
        <f t="shared" si="22"/>
        <v>#N/A</v>
      </c>
      <c r="L1369" s="12" t="e">
        <f t="shared" si="23"/>
        <v>#N/A</v>
      </c>
      <c r="M1369" s="14" t="s">
        <v>22</v>
      </c>
      <c r="N1369" s="3" t="s">
        <v>30</v>
      </c>
      <c r="O1369" s="15" t="str">
        <f>VLOOKUP(CONCATENATE($M1369,$N1369),Curriculos!$A$2:$J$332,4,FALSE)</f>
        <v>METODOLOGIA DO TRABALHO CIENTÍFICO</v>
      </c>
      <c r="P1369" s="16" t="str">
        <f>VLOOKUP(CONCATENATE($M1369,$N1369),Curriculos!$A$2:$J$332,5,FALSE)</f>
        <v>OB</v>
      </c>
      <c r="Q1369" s="16" t="e">
        <f>VLOOKUP($N1369,Oferta!$D$2:$P$100,5,FALSE)</f>
        <v>#N/A</v>
      </c>
      <c r="R1369" s="16">
        <f>VLOOKUP(CONCATENATE($M1369,$N1369),Curriculos!$A$2:$J$332,8,FALSE)</f>
        <v>60</v>
      </c>
      <c r="S1369" s="17"/>
      <c r="T1369" s="17" t="s">
        <v>24</v>
      </c>
      <c r="U1369" s="16" t="str">
        <f>VLOOKUP(CONCATENATE($M1369,$N1369),Curriculos!$A$2:$J$332,10,FALSE)</f>
        <v>DFCH</v>
      </c>
      <c r="V1369" s="15" t="e">
        <f>VLOOKUP(CONCATENATE($M1369,$N1369,$T1369),Oferta!$B$2:$R$360,17,FALSE)</f>
        <v>#N/A</v>
      </c>
      <c r="W1369" s="15" t="e">
        <f>VLOOKUP(CONCATENATE($M1369,$N1369,$T1369),Oferta!$B$2:$Q$360,12,FALSE)</f>
        <v>#N/A</v>
      </c>
      <c r="X1369" s="17">
        <v>4</v>
      </c>
      <c r="Y1369" s="18" t="e">
        <f>VLOOKUP(CONCATENATE($W1369,$X1369),Mtz_Horarios!$E$2:$H$92,2,FALSE)</f>
        <v>#N/A</v>
      </c>
      <c r="Z1369" s="18" t="e">
        <f>VLOOKUP(CONCATENATE($W1369,$X1369),Mtz_Horarios!$E$2:$H$92,3,FALSE)</f>
        <v>#N/A</v>
      </c>
      <c r="AA1369" s="19" t="e">
        <f>VLOOKUP(CONCATENATE($W1369,$X1369),Mtz_Horarios!$E$2:$H$92,4,FALSE)</f>
        <v>#N/A</v>
      </c>
      <c r="AB1369" s="15" t="e">
        <f>VLOOKUP(CONCATENATE($M1369,$N1369,$T1369),Oferta!$B$2:$Q$360,16,FALSE)</f>
        <v>#N/A</v>
      </c>
      <c r="AC1369" s="15" t="e">
        <f>VLOOKUP(CONCATENATE($M1369,$N1369,$T1369),Oferta!$B$2:$Q$360,15,FALSE)</f>
        <v>#N/A</v>
      </c>
      <c r="AI1369" s="5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12"/>
      <c r="AW1369" s="12"/>
    </row>
    <row r="1370" spans="1:49" ht="15" hidden="1" customHeight="1">
      <c r="A1370" s="12"/>
      <c r="B1370" s="12"/>
      <c r="C1370" s="12"/>
      <c r="D1370" s="12"/>
      <c r="E1370" s="12"/>
      <c r="F1370" s="12"/>
      <c r="G1370" s="12"/>
      <c r="H1370" s="12" t="e">
        <f t="shared" si="20"/>
        <v>#N/A</v>
      </c>
      <c r="I1370" s="12" t="e">
        <f>VLOOKUP(CONCATENATE(N1370,T1370),Simulador!$H$26:$H$33,1,FALSE)</f>
        <v>#N/A</v>
      </c>
      <c r="J1370" s="12" t="e">
        <f t="shared" si="21"/>
        <v>#N/A</v>
      </c>
      <c r="K1370" s="13" t="e">
        <f t="shared" si="22"/>
        <v>#N/A</v>
      </c>
      <c r="L1370" s="12" t="e">
        <f t="shared" si="23"/>
        <v>#N/A</v>
      </c>
      <c r="M1370" s="14" t="s">
        <v>22</v>
      </c>
      <c r="N1370" s="3" t="s">
        <v>30</v>
      </c>
      <c r="O1370" s="15" t="str">
        <f>VLOOKUP(CONCATENATE($M1370,$N1370),Curriculos!$A$2:$J$332,4,FALSE)</f>
        <v>METODOLOGIA DO TRABALHO CIENTÍFICO</v>
      </c>
      <c r="P1370" s="16" t="str">
        <f>VLOOKUP(CONCATENATE($M1370,$N1370),Curriculos!$A$2:$J$332,5,FALSE)</f>
        <v>OB</v>
      </c>
      <c r="Q1370" s="16" t="e">
        <f>VLOOKUP($N1370,Oferta!$D$2:$P$100,5,FALSE)</f>
        <v>#N/A</v>
      </c>
      <c r="R1370" s="16">
        <f>VLOOKUP(CONCATENATE($M1370,$N1370),Curriculos!$A$2:$J$332,8,FALSE)</f>
        <v>60</v>
      </c>
      <c r="S1370" s="17"/>
      <c r="T1370" s="17" t="s">
        <v>40</v>
      </c>
      <c r="U1370" s="16" t="str">
        <f>VLOOKUP(CONCATENATE($M1370,$N1370),Curriculos!$A$2:$J$332,10,FALSE)</f>
        <v>DFCH</v>
      </c>
      <c r="V1370" s="15" t="e">
        <f>VLOOKUP(CONCATENATE($M1370,$N1370,$T1370),Oferta!$B$2:$R$360,17,FALSE)</f>
        <v>#N/A</v>
      </c>
      <c r="W1370" s="15" t="e">
        <f>VLOOKUP(CONCATENATE($M1370,$N1370,$T1370),Oferta!$B$2:$Q$360,12,FALSE)</f>
        <v>#N/A</v>
      </c>
      <c r="X1370" s="17">
        <v>1</v>
      </c>
      <c r="Y1370" s="18" t="e">
        <f>VLOOKUP(CONCATENATE($W1370,$X1370),Mtz_Horarios!$E$2:$H$92,2,FALSE)</f>
        <v>#N/A</v>
      </c>
      <c r="Z1370" s="18" t="e">
        <f>VLOOKUP(CONCATENATE($W1370,$X1370),Mtz_Horarios!$E$2:$H$92,3,FALSE)</f>
        <v>#N/A</v>
      </c>
      <c r="AA1370" s="19" t="e">
        <f>VLOOKUP(CONCATENATE($W1370,$X1370),Mtz_Horarios!$E$2:$H$92,4,FALSE)</f>
        <v>#N/A</v>
      </c>
      <c r="AB1370" s="15" t="e">
        <f>VLOOKUP(CONCATENATE($M1370,$N1370,$T1370),Oferta!$B$2:$Q$360,16,FALSE)</f>
        <v>#N/A</v>
      </c>
      <c r="AC1370" s="15" t="e">
        <f>VLOOKUP(CONCATENATE($M1370,$N1370,$T1370),Oferta!$B$2:$Q$360,15,FALSE)</f>
        <v>#N/A</v>
      </c>
      <c r="AI1370" s="5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12"/>
      <c r="AW1370" s="12"/>
    </row>
    <row r="1371" spans="1:49" ht="15" hidden="1" customHeight="1">
      <c r="A1371" s="12"/>
      <c r="B1371" s="12"/>
      <c r="C1371" s="12"/>
      <c r="D1371" s="12"/>
      <c r="E1371" s="12"/>
      <c r="F1371" s="12"/>
      <c r="G1371" s="12"/>
      <c r="H1371" s="12" t="e">
        <f t="shared" si="20"/>
        <v>#N/A</v>
      </c>
      <c r="I1371" s="12" t="e">
        <f>VLOOKUP(CONCATENATE(N1371,T1371),Simulador!$H$26:$H$33,1,FALSE)</f>
        <v>#N/A</v>
      </c>
      <c r="J1371" s="12" t="e">
        <f t="shared" si="21"/>
        <v>#N/A</v>
      </c>
      <c r="K1371" s="13" t="e">
        <f t="shared" si="22"/>
        <v>#N/A</v>
      </c>
      <c r="L1371" s="12" t="e">
        <f t="shared" si="23"/>
        <v>#N/A</v>
      </c>
      <c r="M1371" s="14" t="s">
        <v>22</v>
      </c>
      <c r="N1371" s="3" t="s">
        <v>30</v>
      </c>
      <c r="O1371" s="15" t="str">
        <f>VLOOKUP(CONCATENATE($M1371,$N1371),Curriculos!$A$2:$J$332,4,FALSE)</f>
        <v>METODOLOGIA DO TRABALHO CIENTÍFICO</v>
      </c>
      <c r="P1371" s="16" t="str">
        <f>VLOOKUP(CONCATENATE($M1371,$N1371),Curriculos!$A$2:$J$332,5,FALSE)</f>
        <v>OB</v>
      </c>
      <c r="Q1371" s="16" t="e">
        <f>VLOOKUP($N1371,Oferta!$D$2:$P$100,5,FALSE)</f>
        <v>#N/A</v>
      </c>
      <c r="R1371" s="16">
        <f>VLOOKUP(CONCATENATE($M1371,$N1371),Curriculos!$A$2:$J$332,8,FALSE)</f>
        <v>60</v>
      </c>
      <c r="S1371" s="17"/>
      <c r="T1371" s="17" t="s">
        <v>40</v>
      </c>
      <c r="U1371" s="16" t="str">
        <f>VLOOKUP(CONCATENATE($M1371,$N1371),Curriculos!$A$2:$J$332,10,FALSE)</f>
        <v>DFCH</v>
      </c>
      <c r="V1371" s="15" t="e">
        <f>VLOOKUP(CONCATENATE($M1371,$N1371,$T1371),Oferta!$B$2:$R$360,17,FALSE)</f>
        <v>#N/A</v>
      </c>
      <c r="W1371" s="15" t="e">
        <f>VLOOKUP(CONCATENATE($M1371,$N1371,$T1371),Oferta!$B$2:$Q$360,12,FALSE)</f>
        <v>#N/A</v>
      </c>
      <c r="X1371" s="17">
        <v>2</v>
      </c>
      <c r="Y1371" s="18" t="e">
        <f>VLOOKUP(CONCATENATE($W1371,$X1371),Mtz_Horarios!$E$2:$H$92,2,FALSE)</f>
        <v>#N/A</v>
      </c>
      <c r="Z1371" s="18" t="e">
        <f>VLOOKUP(CONCATENATE($W1371,$X1371),Mtz_Horarios!$E$2:$H$92,3,FALSE)</f>
        <v>#N/A</v>
      </c>
      <c r="AA1371" s="19" t="e">
        <f>VLOOKUP(CONCATENATE($W1371,$X1371),Mtz_Horarios!$E$2:$H$92,4,FALSE)</f>
        <v>#N/A</v>
      </c>
      <c r="AB1371" s="15" t="e">
        <f>VLOOKUP(CONCATENATE($M1371,$N1371,$T1371),Oferta!$B$2:$Q$360,16,FALSE)</f>
        <v>#N/A</v>
      </c>
      <c r="AC1371" s="15" t="e">
        <f>VLOOKUP(CONCATENATE($M1371,$N1371,$T1371),Oferta!$B$2:$Q$360,15,FALSE)</f>
        <v>#N/A</v>
      </c>
      <c r="AI1371" s="5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12"/>
      <c r="AW1371" s="12"/>
    </row>
    <row r="1372" spans="1:49" ht="15" hidden="1" customHeight="1">
      <c r="A1372" s="12"/>
      <c r="B1372" s="12"/>
      <c r="C1372" s="12"/>
      <c r="D1372" s="12"/>
      <c r="E1372" s="12"/>
      <c r="F1372" s="12"/>
      <c r="G1372" s="12"/>
      <c r="H1372" s="12" t="e">
        <f t="shared" si="20"/>
        <v>#N/A</v>
      </c>
      <c r="I1372" s="12" t="e">
        <f>VLOOKUP(CONCATENATE(N1372,T1372),Simulador!$H$26:$H$33,1,FALSE)</f>
        <v>#N/A</v>
      </c>
      <c r="J1372" s="12" t="e">
        <f t="shared" si="21"/>
        <v>#N/A</v>
      </c>
      <c r="K1372" s="13" t="e">
        <f t="shared" si="22"/>
        <v>#N/A</v>
      </c>
      <c r="L1372" s="12" t="e">
        <f t="shared" si="23"/>
        <v>#N/A</v>
      </c>
      <c r="M1372" s="14" t="s">
        <v>22</v>
      </c>
      <c r="N1372" s="3" t="s">
        <v>30</v>
      </c>
      <c r="O1372" s="15" t="str">
        <f>VLOOKUP(CONCATENATE($M1372,$N1372),Curriculos!$A$2:$J$332,4,FALSE)</f>
        <v>METODOLOGIA DO TRABALHO CIENTÍFICO</v>
      </c>
      <c r="P1372" s="16" t="str">
        <f>VLOOKUP(CONCATENATE($M1372,$N1372),Curriculos!$A$2:$J$332,5,FALSE)</f>
        <v>OB</v>
      </c>
      <c r="Q1372" s="16" t="e">
        <f>VLOOKUP($N1372,Oferta!$D$2:$P$100,5,FALSE)</f>
        <v>#N/A</v>
      </c>
      <c r="R1372" s="16">
        <f>VLOOKUP(CONCATENATE($M1372,$N1372),Curriculos!$A$2:$J$332,8,FALSE)</f>
        <v>60</v>
      </c>
      <c r="S1372" s="17"/>
      <c r="T1372" s="17" t="s">
        <v>40</v>
      </c>
      <c r="U1372" s="16" t="str">
        <f>VLOOKUP(CONCATENATE($M1372,$N1372),Curriculos!$A$2:$J$332,10,FALSE)</f>
        <v>DFCH</v>
      </c>
      <c r="V1372" s="15" t="e">
        <f>VLOOKUP(CONCATENATE($M1372,$N1372,$T1372),Oferta!$B$2:$R$360,17,FALSE)</f>
        <v>#N/A</v>
      </c>
      <c r="W1372" s="15" t="e">
        <f>VLOOKUP(CONCATENATE($M1372,$N1372,$T1372),Oferta!$B$2:$Q$360,12,FALSE)</f>
        <v>#N/A</v>
      </c>
      <c r="X1372" s="17">
        <v>3</v>
      </c>
      <c r="Y1372" s="18" t="e">
        <f>VLOOKUP(CONCATENATE($W1372,$X1372),Mtz_Horarios!$E$2:$H$92,2,FALSE)</f>
        <v>#N/A</v>
      </c>
      <c r="Z1372" s="18" t="e">
        <f>VLOOKUP(CONCATENATE($W1372,$X1372),Mtz_Horarios!$E$2:$H$92,3,FALSE)</f>
        <v>#N/A</v>
      </c>
      <c r="AA1372" s="19" t="e">
        <f>VLOOKUP(CONCATENATE($W1372,$X1372),Mtz_Horarios!$E$2:$H$92,4,FALSE)</f>
        <v>#N/A</v>
      </c>
      <c r="AB1372" s="15" t="e">
        <f>VLOOKUP(CONCATENATE($M1372,$N1372,$T1372),Oferta!$B$2:$Q$360,16,FALSE)</f>
        <v>#N/A</v>
      </c>
      <c r="AC1372" s="15" t="e">
        <f>VLOOKUP(CONCATENATE($M1372,$N1372,$T1372),Oferta!$B$2:$Q$360,15,FALSE)</f>
        <v>#N/A</v>
      </c>
      <c r="AI1372" s="5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12"/>
      <c r="AW1372" s="12"/>
    </row>
    <row r="1373" spans="1:49" ht="15" hidden="1" customHeight="1">
      <c r="A1373" s="12"/>
      <c r="B1373" s="12"/>
      <c r="C1373" s="12"/>
      <c r="D1373" s="12"/>
      <c r="E1373" s="12"/>
      <c r="F1373" s="12"/>
      <c r="G1373" s="12"/>
      <c r="H1373" s="12" t="e">
        <f t="shared" si="20"/>
        <v>#N/A</v>
      </c>
      <c r="I1373" s="12" t="e">
        <f>VLOOKUP(CONCATENATE(N1373,T1373),Simulador!$H$26:$H$33,1,FALSE)</f>
        <v>#N/A</v>
      </c>
      <c r="J1373" s="12" t="e">
        <f t="shared" si="21"/>
        <v>#N/A</v>
      </c>
      <c r="K1373" s="13" t="e">
        <f t="shared" si="22"/>
        <v>#N/A</v>
      </c>
      <c r="L1373" s="12" t="e">
        <f t="shared" si="23"/>
        <v>#N/A</v>
      </c>
      <c r="M1373" s="14" t="s">
        <v>22</v>
      </c>
      <c r="N1373" s="3" t="s">
        <v>30</v>
      </c>
      <c r="O1373" s="15" t="str">
        <f>VLOOKUP(CONCATENATE($M1373,$N1373),Curriculos!$A$2:$J$332,4,FALSE)</f>
        <v>METODOLOGIA DO TRABALHO CIENTÍFICO</v>
      </c>
      <c r="P1373" s="16" t="str">
        <f>VLOOKUP(CONCATENATE($M1373,$N1373),Curriculos!$A$2:$J$332,5,FALSE)</f>
        <v>OB</v>
      </c>
      <c r="Q1373" s="16" t="e">
        <f>VLOOKUP($N1373,Oferta!$D$2:$P$100,5,FALSE)</f>
        <v>#N/A</v>
      </c>
      <c r="R1373" s="16">
        <f>VLOOKUP(CONCATENATE($M1373,$N1373),Curriculos!$A$2:$J$332,8,FALSE)</f>
        <v>60</v>
      </c>
      <c r="S1373" s="17"/>
      <c r="T1373" s="17" t="s">
        <v>40</v>
      </c>
      <c r="U1373" s="16" t="str">
        <f>VLOOKUP(CONCATENATE($M1373,$N1373),Curriculos!$A$2:$J$332,10,FALSE)</f>
        <v>DFCH</v>
      </c>
      <c r="V1373" s="15" t="e">
        <f>VLOOKUP(CONCATENATE($M1373,$N1373,$T1373),Oferta!$B$2:$R$360,17,FALSE)</f>
        <v>#N/A</v>
      </c>
      <c r="W1373" s="15" t="e">
        <f>VLOOKUP(CONCATENATE($M1373,$N1373,$T1373),Oferta!$B$2:$Q$360,12,FALSE)</f>
        <v>#N/A</v>
      </c>
      <c r="X1373" s="17">
        <v>4</v>
      </c>
      <c r="Y1373" s="18" t="e">
        <f>VLOOKUP(CONCATENATE($W1373,$X1373),Mtz_Horarios!$E$2:$H$92,2,FALSE)</f>
        <v>#N/A</v>
      </c>
      <c r="Z1373" s="18" t="e">
        <f>VLOOKUP(CONCATENATE($W1373,$X1373),Mtz_Horarios!$E$2:$H$92,3,FALSE)</f>
        <v>#N/A</v>
      </c>
      <c r="AA1373" s="19" t="e">
        <f>VLOOKUP(CONCATENATE($W1373,$X1373),Mtz_Horarios!$E$2:$H$92,4,FALSE)</f>
        <v>#N/A</v>
      </c>
      <c r="AB1373" s="15" t="e">
        <f>VLOOKUP(CONCATENATE($M1373,$N1373,$T1373),Oferta!$B$2:$Q$360,16,FALSE)</f>
        <v>#N/A</v>
      </c>
      <c r="AC1373" s="15" t="e">
        <f>VLOOKUP(CONCATENATE($M1373,$N1373,$T1373),Oferta!$B$2:$Q$360,15,FALSE)</f>
        <v>#N/A</v>
      </c>
      <c r="AI1373" s="5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12"/>
      <c r="AW1373" s="12"/>
    </row>
    <row r="1374" spans="1:49" ht="15" customHeight="1">
      <c r="A1374" s="12"/>
      <c r="B1374" s="12"/>
      <c r="C1374" s="12"/>
      <c r="D1374" s="12"/>
      <c r="E1374" s="12"/>
      <c r="F1374" s="12"/>
      <c r="G1374" s="12"/>
      <c r="H1374" s="12" t="e">
        <f t="shared" si="20"/>
        <v>#N/A</v>
      </c>
      <c r="I1374" s="12" t="e">
        <f>VLOOKUP(CONCATENATE(N1374,T1374),Simulador!$H$26:$H$33,1,FALSE)</f>
        <v>#N/A</v>
      </c>
      <c r="J1374" s="12" t="e">
        <f t="shared" si="21"/>
        <v>#N/A</v>
      </c>
      <c r="K1374" s="13" t="e">
        <f t="shared" si="22"/>
        <v>#N/A</v>
      </c>
      <c r="L1374" s="12" t="e">
        <f t="shared" si="23"/>
        <v>#N/A</v>
      </c>
      <c r="M1374" s="14" t="s">
        <v>31</v>
      </c>
      <c r="N1374" s="3" t="s">
        <v>50</v>
      </c>
      <c r="O1374" s="15" t="str">
        <f>VLOOKUP(CONCATENATE($M1374,$N1374),Curriculos!$A$2:$J$332,4,FALSE)</f>
        <v>PESQUISA APLICADA À ECONOMIA I</v>
      </c>
      <c r="P1374" s="16" t="str">
        <f>VLOOKUP(CONCATENATE($M1374,$N1374),Curriculos!$A$2:$J$332,5,FALSE)</f>
        <v>OB</v>
      </c>
      <c r="Q1374" s="16" t="str">
        <f>VLOOKUP($N1374,Oferta!$D$2:$P$100,5,FALSE)</f>
        <v>T</v>
      </c>
      <c r="R1374" s="16">
        <f>VLOOKUP(CONCATENATE($M1374,$N1374),Curriculos!$A$2:$J$332,8,FALSE)</f>
        <v>120</v>
      </c>
      <c r="S1374" s="17"/>
      <c r="T1374" s="17" t="s">
        <v>29</v>
      </c>
      <c r="U1374" s="16" t="str">
        <f>VLOOKUP(CONCATENATE($M1374,$N1374),Curriculos!$A$2:$J$332,10,FALSE)</f>
        <v>DCEC</v>
      </c>
      <c r="V1374" s="15" t="e">
        <f>VLOOKUP(CONCATENATE($M1374,$N1374,$T1374),Oferta!$B$2:$R$360,17,FALSE)</f>
        <v>#N/A</v>
      </c>
      <c r="W1374" s="15" t="e">
        <f>VLOOKUP(CONCATENATE($M1374,$N1374,$T1374),Oferta!$B$2:$Q$360,12,FALSE)</f>
        <v>#N/A</v>
      </c>
      <c r="X1374" s="17">
        <v>1</v>
      </c>
      <c r="Y1374" s="18" t="e">
        <f>VLOOKUP(CONCATENATE($W1374,$X1374),Mtz_Horarios!$E$2:$H$92,2,FALSE)</f>
        <v>#N/A</v>
      </c>
      <c r="Z1374" s="18" t="e">
        <f>VLOOKUP(CONCATENATE($W1374,$X1374),Mtz_Horarios!$E$2:$H$92,3,FALSE)</f>
        <v>#N/A</v>
      </c>
      <c r="AA1374" s="19" t="e">
        <f>VLOOKUP(CONCATENATE($W1374,$X1374),Mtz_Horarios!$E$2:$H$92,4,FALSE)</f>
        <v>#N/A</v>
      </c>
      <c r="AB1374" s="15" t="e">
        <f>VLOOKUP(CONCATENATE($M1374,$N1374,$T1374),Oferta!$B$2:$Q$360,16,FALSE)</f>
        <v>#N/A</v>
      </c>
      <c r="AC1374" s="15" t="e">
        <f>VLOOKUP(CONCATENATE($M1374,$N1374,$T1374),Oferta!$B$2:$Q$360,15,FALSE)</f>
        <v>#N/A</v>
      </c>
      <c r="AI1374" s="5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12"/>
      <c r="AW1374" s="12"/>
    </row>
    <row r="1375" spans="1:49" ht="15" customHeight="1">
      <c r="A1375" s="12"/>
      <c r="B1375" s="12"/>
      <c r="C1375" s="12"/>
      <c r="D1375" s="12"/>
      <c r="E1375" s="12"/>
      <c r="F1375" s="12"/>
      <c r="G1375" s="12"/>
      <c r="H1375" s="12" t="e">
        <f t="shared" si="20"/>
        <v>#N/A</v>
      </c>
      <c r="I1375" s="12" t="e">
        <f>VLOOKUP(CONCATENATE(N1375,T1375),Simulador!$H$26:$H$33,1,FALSE)</f>
        <v>#N/A</v>
      </c>
      <c r="J1375" s="12" t="e">
        <f t="shared" si="21"/>
        <v>#N/A</v>
      </c>
      <c r="K1375" s="13" t="e">
        <f t="shared" si="22"/>
        <v>#N/A</v>
      </c>
      <c r="L1375" s="12" t="e">
        <f t="shared" si="23"/>
        <v>#N/A</v>
      </c>
      <c r="M1375" s="14" t="s">
        <v>31</v>
      </c>
      <c r="N1375" s="3" t="s">
        <v>50</v>
      </c>
      <c r="O1375" s="15" t="str">
        <f>VLOOKUP(CONCATENATE($M1375,$N1375),Curriculos!$A$2:$J$332,4,FALSE)</f>
        <v>PESQUISA APLICADA À ECONOMIA I</v>
      </c>
      <c r="P1375" s="16" t="str">
        <f>VLOOKUP(CONCATENATE($M1375,$N1375),Curriculos!$A$2:$J$332,5,FALSE)</f>
        <v>OB</v>
      </c>
      <c r="Q1375" s="16" t="str">
        <f>VLOOKUP($N1375,Oferta!$D$2:$P$100,5,FALSE)</f>
        <v>T</v>
      </c>
      <c r="R1375" s="16">
        <f>VLOOKUP(CONCATENATE($M1375,$N1375),Curriculos!$A$2:$J$332,8,FALSE)</f>
        <v>120</v>
      </c>
      <c r="S1375" s="17"/>
      <c r="T1375" s="17" t="s">
        <v>29</v>
      </c>
      <c r="U1375" s="16" t="str">
        <f>VLOOKUP(CONCATENATE($M1375,$N1375),Curriculos!$A$2:$J$332,10,FALSE)</f>
        <v>DCEC</v>
      </c>
      <c r="V1375" s="15" t="e">
        <f>VLOOKUP(CONCATENATE($M1375,$N1375,$T1375),Oferta!$B$2:$R$360,17,FALSE)</f>
        <v>#N/A</v>
      </c>
      <c r="W1375" s="15" t="e">
        <f>VLOOKUP(CONCATENATE($M1375,$N1375,$T1375),Oferta!$B$2:$Q$360,12,FALSE)</f>
        <v>#N/A</v>
      </c>
      <c r="X1375" s="17">
        <v>2</v>
      </c>
      <c r="Y1375" s="18" t="e">
        <f>VLOOKUP(CONCATENATE($W1375,$X1375),Mtz_Horarios!$E$2:$H$92,2,FALSE)</f>
        <v>#N/A</v>
      </c>
      <c r="Z1375" s="18" t="e">
        <f>VLOOKUP(CONCATENATE($W1375,$X1375),Mtz_Horarios!$E$2:$H$92,3,FALSE)</f>
        <v>#N/A</v>
      </c>
      <c r="AA1375" s="19" t="e">
        <f>VLOOKUP(CONCATENATE($W1375,$X1375),Mtz_Horarios!$E$2:$H$92,4,FALSE)</f>
        <v>#N/A</v>
      </c>
      <c r="AB1375" s="15" t="e">
        <f>VLOOKUP(CONCATENATE($M1375,$N1375,$T1375),Oferta!$B$2:$Q$360,16,FALSE)</f>
        <v>#N/A</v>
      </c>
      <c r="AC1375" s="15" t="e">
        <f>VLOOKUP(CONCATENATE($M1375,$N1375,$T1375),Oferta!$B$2:$Q$360,15,FALSE)</f>
        <v>#N/A</v>
      </c>
      <c r="AI1375" s="5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12"/>
      <c r="AW1375" s="12"/>
    </row>
    <row r="1376" spans="1:49" ht="15" customHeight="1">
      <c r="A1376" s="12"/>
      <c r="B1376" s="12"/>
      <c r="C1376" s="12"/>
      <c r="D1376" s="12"/>
      <c r="E1376" s="12"/>
      <c r="F1376" s="12"/>
      <c r="G1376" s="12"/>
      <c r="H1376" s="12" t="e">
        <f t="shared" si="20"/>
        <v>#N/A</v>
      </c>
      <c r="I1376" s="12" t="e">
        <f>VLOOKUP(CONCATENATE(N1376,T1376),Simulador!$H$26:$H$33,1,FALSE)</f>
        <v>#N/A</v>
      </c>
      <c r="J1376" s="12" t="e">
        <f t="shared" si="21"/>
        <v>#N/A</v>
      </c>
      <c r="K1376" s="13" t="e">
        <f t="shared" si="22"/>
        <v>#N/A</v>
      </c>
      <c r="L1376" s="12" t="e">
        <f t="shared" si="23"/>
        <v>#N/A</v>
      </c>
      <c r="M1376" s="14" t="s">
        <v>31</v>
      </c>
      <c r="N1376" s="3" t="s">
        <v>50</v>
      </c>
      <c r="O1376" s="15" t="str">
        <f>VLOOKUP(CONCATENATE($M1376,$N1376),Curriculos!$A$2:$J$332,4,FALSE)</f>
        <v>PESQUISA APLICADA À ECONOMIA I</v>
      </c>
      <c r="P1376" s="16" t="str">
        <f>VLOOKUP(CONCATENATE($M1376,$N1376),Curriculos!$A$2:$J$332,5,FALSE)</f>
        <v>OB</v>
      </c>
      <c r="Q1376" s="16" t="str">
        <f>VLOOKUP($N1376,Oferta!$D$2:$P$100,5,FALSE)</f>
        <v>T</v>
      </c>
      <c r="R1376" s="16">
        <f>VLOOKUP(CONCATENATE($M1376,$N1376),Curriculos!$A$2:$J$332,8,FALSE)</f>
        <v>120</v>
      </c>
      <c r="S1376" s="17"/>
      <c r="T1376" s="17" t="s">
        <v>29</v>
      </c>
      <c r="U1376" s="16" t="str">
        <f>VLOOKUP(CONCATENATE($M1376,$N1376),Curriculos!$A$2:$J$332,10,FALSE)</f>
        <v>DCEC</v>
      </c>
      <c r="V1376" s="15" t="e">
        <f>VLOOKUP(CONCATENATE($M1376,$N1376,$T1376),Oferta!$B$2:$R$360,17,FALSE)</f>
        <v>#N/A</v>
      </c>
      <c r="W1376" s="15" t="e">
        <f>VLOOKUP(CONCATENATE($M1376,$N1376,$T1376),Oferta!$B$2:$Q$360,12,FALSE)</f>
        <v>#N/A</v>
      </c>
      <c r="X1376" s="17">
        <v>3</v>
      </c>
      <c r="Y1376" s="18" t="e">
        <f>VLOOKUP(CONCATENATE($W1376,$X1376),Mtz_Horarios!$E$2:$H$92,2,FALSE)</f>
        <v>#N/A</v>
      </c>
      <c r="Z1376" s="18" t="e">
        <f>VLOOKUP(CONCATENATE($W1376,$X1376),Mtz_Horarios!$E$2:$H$92,3,FALSE)</f>
        <v>#N/A</v>
      </c>
      <c r="AA1376" s="19" t="e">
        <f>VLOOKUP(CONCATENATE($W1376,$X1376),Mtz_Horarios!$E$2:$H$92,4,FALSE)</f>
        <v>#N/A</v>
      </c>
      <c r="AB1376" s="15" t="e">
        <f>VLOOKUP(CONCATENATE($M1376,$N1376,$T1376),Oferta!$B$2:$Q$360,16,FALSE)</f>
        <v>#N/A</v>
      </c>
      <c r="AC1376" s="15" t="e">
        <f>VLOOKUP(CONCATENATE($M1376,$N1376,$T1376),Oferta!$B$2:$Q$360,15,FALSE)</f>
        <v>#N/A</v>
      </c>
      <c r="AI1376" s="5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12"/>
      <c r="AW1376" s="12"/>
    </row>
    <row r="1377" spans="1:49" ht="15" customHeight="1">
      <c r="A1377" s="12"/>
      <c r="B1377" s="12"/>
      <c r="C1377" s="12"/>
      <c r="D1377" s="12"/>
      <c r="E1377" s="12"/>
      <c r="F1377" s="12"/>
      <c r="G1377" s="12"/>
      <c r="H1377" s="12" t="e">
        <f t="shared" si="20"/>
        <v>#N/A</v>
      </c>
      <c r="I1377" s="12" t="e">
        <f>VLOOKUP(CONCATENATE(N1377,T1377),Simulador!$H$26:$H$33,1,FALSE)</f>
        <v>#N/A</v>
      </c>
      <c r="J1377" s="12" t="e">
        <f t="shared" si="21"/>
        <v>#N/A</v>
      </c>
      <c r="K1377" s="13" t="e">
        <f t="shared" si="22"/>
        <v>#N/A</v>
      </c>
      <c r="L1377" s="12" t="e">
        <f t="shared" si="23"/>
        <v>#N/A</v>
      </c>
      <c r="M1377" s="14" t="s">
        <v>31</v>
      </c>
      <c r="N1377" s="3" t="s">
        <v>50</v>
      </c>
      <c r="O1377" s="15" t="str">
        <f>VLOOKUP(CONCATENATE($M1377,$N1377),Curriculos!$A$2:$J$332,4,FALSE)</f>
        <v>PESQUISA APLICADA À ECONOMIA I</v>
      </c>
      <c r="P1377" s="16" t="str">
        <f>VLOOKUP(CONCATENATE($M1377,$N1377),Curriculos!$A$2:$J$332,5,FALSE)</f>
        <v>OB</v>
      </c>
      <c r="Q1377" s="16" t="str">
        <f>VLOOKUP($N1377,Oferta!$D$2:$P$100,5,FALSE)</f>
        <v>T</v>
      </c>
      <c r="R1377" s="16">
        <f>VLOOKUP(CONCATENATE($M1377,$N1377),Curriculos!$A$2:$J$332,8,FALSE)</f>
        <v>120</v>
      </c>
      <c r="S1377" s="17"/>
      <c r="T1377" s="17" t="s">
        <v>29</v>
      </c>
      <c r="U1377" s="16" t="str">
        <f>VLOOKUP(CONCATENATE($M1377,$N1377),Curriculos!$A$2:$J$332,10,FALSE)</f>
        <v>DCEC</v>
      </c>
      <c r="V1377" s="15" t="e">
        <f>VLOOKUP(CONCATENATE($M1377,$N1377,$T1377),Oferta!$B$2:$R$360,17,FALSE)</f>
        <v>#N/A</v>
      </c>
      <c r="W1377" s="15" t="e">
        <f>VLOOKUP(CONCATENATE($M1377,$N1377,$T1377),Oferta!$B$2:$Q$360,12,FALSE)</f>
        <v>#N/A</v>
      </c>
      <c r="X1377" s="17">
        <v>4</v>
      </c>
      <c r="Y1377" s="18" t="e">
        <f>VLOOKUP(CONCATENATE($W1377,$X1377),Mtz_Horarios!$E$2:$H$92,2,FALSE)</f>
        <v>#N/A</v>
      </c>
      <c r="Z1377" s="18" t="e">
        <f>VLOOKUP(CONCATENATE($W1377,$X1377),Mtz_Horarios!$E$2:$H$92,3,FALSE)</f>
        <v>#N/A</v>
      </c>
      <c r="AA1377" s="19" t="e">
        <f>VLOOKUP(CONCATENATE($W1377,$X1377),Mtz_Horarios!$E$2:$H$92,4,FALSE)</f>
        <v>#N/A</v>
      </c>
      <c r="AB1377" s="15" t="e">
        <f>VLOOKUP(CONCATENATE($M1377,$N1377,$T1377),Oferta!$B$2:$Q$360,16,FALSE)</f>
        <v>#N/A</v>
      </c>
      <c r="AC1377" s="15" t="e">
        <f>VLOOKUP(CONCATENATE($M1377,$N1377,$T1377),Oferta!$B$2:$Q$360,15,FALSE)</f>
        <v>#N/A</v>
      </c>
      <c r="AI1377" s="5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12"/>
      <c r="AW1377" s="12"/>
    </row>
    <row r="1378" spans="1:49" ht="15" customHeight="1">
      <c r="A1378" s="12"/>
      <c r="B1378" s="12"/>
      <c r="C1378" s="12"/>
      <c r="D1378" s="12"/>
      <c r="E1378" s="12"/>
      <c r="F1378" s="12"/>
      <c r="G1378" s="12"/>
      <c r="H1378" s="12" t="e">
        <f t="shared" si="20"/>
        <v>#N/A</v>
      </c>
      <c r="I1378" s="12" t="e">
        <f>VLOOKUP(CONCATENATE(N1378,T1378),Simulador!$H$26:$H$33,1,FALSE)</f>
        <v>#N/A</v>
      </c>
      <c r="J1378" s="12" t="e">
        <f t="shared" si="21"/>
        <v>#N/A</v>
      </c>
      <c r="K1378" s="13" t="e">
        <f t="shared" si="22"/>
        <v>#N/A</v>
      </c>
      <c r="L1378" s="12" t="e">
        <f t="shared" si="23"/>
        <v>#N/A</v>
      </c>
      <c r="M1378" s="14" t="s">
        <v>31</v>
      </c>
      <c r="N1378" s="3" t="s">
        <v>50</v>
      </c>
      <c r="O1378" s="15" t="str">
        <f>VLOOKUP(CONCATENATE($M1378,$N1378),Curriculos!$A$2:$J$332,4,FALSE)</f>
        <v>PESQUISA APLICADA À ECONOMIA I</v>
      </c>
      <c r="P1378" s="16" t="str">
        <f>VLOOKUP(CONCATENATE($M1378,$N1378),Curriculos!$A$2:$J$332,5,FALSE)</f>
        <v>OB</v>
      </c>
      <c r="Q1378" s="16" t="str">
        <f>VLOOKUP($N1378,Oferta!$D$2:$P$100,5,FALSE)</f>
        <v>T</v>
      </c>
      <c r="R1378" s="16">
        <f>VLOOKUP(CONCATENATE($M1378,$N1378),Curriculos!$A$2:$J$332,8,FALSE)</f>
        <v>120</v>
      </c>
      <c r="S1378" s="17"/>
      <c r="T1378" s="17" t="s">
        <v>29</v>
      </c>
      <c r="U1378" s="16" t="str">
        <f>VLOOKUP(CONCATENATE($M1378,$N1378),Curriculos!$A$2:$J$332,10,FALSE)</f>
        <v>DCEC</v>
      </c>
      <c r="V1378" s="15" t="e">
        <f>VLOOKUP(CONCATENATE($M1378,$N1378,$T1378),Oferta!$B$2:$R$360,17,FALSE)</f>
        <v>#N/A</v>
      </c>
      <c r="W1378" s="15" t="e">
        <f>VLOOKUP(CONCATENATE($M1378,$N1378,$T1378),Oferta!$B$2:$Q$360,12,FALSE)</f>
        <v>#N/A</v>
      </c>
      <c r="X1378" s="17">
        <v>5</v>
      </c>
      <c r="Y1378" s="18" t="e">
        <f>VLOOKUP(CONCATENATE($W1378,$X1378),Mtz_Horarios!$E$2:$H$92,2,FALSE)</f>
        <v>#N/A</v>
      </c>
      <c r="Z1378" s="18" t="e">
        <f>VLOOKUP(CONCATENATE($W1378,$X1378),Mtz_Horarios!$E$2:$H$92,3,FALSE)</f>
        <v>#N/A</v>
      </c>
      <c r="AA1378" s="19" t="e">
        <f>VLOOKUP(CONCATENATE($W1378,$X1378),Mtz_Horarios!$E$2:$H$92,4,FALSE)</f>
        <v>#N/A</v>
      </c>
      <c r="AB1378" s="15" t="e">
        <f>VLOOKUP(CONCATENATE($M1378,$N1378,$T1378),Oferta!$B$2:$Q$360,16,FALSE)</f>
        <v>#N/A</v>
      </c>
      <c r="AC1378" s="15" t="e">
        <f>VLOOKUP(CONCATENATE($M1378,$N1378,$T1378),Oferta!$B$2:$Q$360,15,FALSE)</f>
        <v>#N/A</v>
      </c>
      <c r="AI1378" s="5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12"/>
      <c r="AW1378" s="12"/>
    </row>
    <row r="1379" spans="1:49" ht="15" customHeight="1">
      <c r="A1379" s="12"/>
      <c r="B1379" s="12"/>
      <c r="C1379" s="12"/>
      <c r="D1379" s="12"/>
      <c r="E1379" s="12"/>
      <c r="F1379" s="12"/>
      <c r="G1379" s="12"/>
      <c r="H1379" s="12" t="e">
        <f t="shared" si="20"/>
        <v>#N/A</v>
      </c>
      <c r="I1379" s="12" t="e">
        <f>VLOOKUP(CONCATENATE(N1379,T1379),Simulador!$H$26:$H$33,1,FALSE)</f>
        <v>#N/A</v>
      </c>
      <c r="J1379" s="12" t="e">
        <f t="shared" si="21"/>
        <v>#N/A</v>
      </c>
      <c r="K1379" s="13" t="e">
        <f t="shared" si="22"/>
        <v>#N/A</v>
      </c>
      <c r="L1379" s="12" t="e">
        <f t="shared" si="23"/>
        <v>#N/A</v>
      </c>
      <c r="M1379" s="14" t="s">
        <v>31</v>
      </c>
      <c r="N1379" s="3" t="s">
        <v>50</v>
      </c>
      <c r="O1379" s="15" t="str">
        <f>VLOOKUP(CONCATENATE($M1379,$N1379),Curriculos!$A$2:$J$332,4,FALSE)</f>
        <v>PESQUISA APLICADA À ECONOMIA I</v>
      </c>
      <c r="P1379" s="16" t="str">
        <f>VLOOKUP(CONCATENATE($M1379,$N1379),Curriculos!$A$2:$J$332,5,FALSE)</f>
        <v>OB</v>
      </c>
      <c r="Q1379" s="16" t="str">
        <f>VLOOKUP($N1379,Oferta!$D$2:$P$100,5,FALSE)</f>
        <v>T</v>
      </c>
      <c r="R1379" s="16">
        <f>VLOOKUP(CONCATENATE($M1379,$N1379),Curriculos!$A$2:$J$332,8,FALSE)</f>
        <v>120</v>
      </c>
      <c r="S1379" s="17"/>
      <c r="T1379" s="17" t="s">
        <v>29</v>
      </c>
      <c r="U1379" s="16" t="str">
        <f>VLOOKUP(CONCATENATE($M1379,$N1379),Curriculos!$A$2:$J$332,10,FALSE)</f>
        <v>DCEC</v>
      </c>
      <c r="V1379" s="15" t="e">
        <f>VLOOKUP(CONCATENATE($M1379,$N1379,$T1379),Oferta!$B$2:$R$360,17,FALSE)</f>
        <v>#N/A</v>
      </c>
      <c r="W1379" s="15" t="e">
        <f>VLOOKUP(CONCATENATE($M1379,$N1379,$T1379),Oferta!$B$2:$Q$360,12,FALSE)</f>
        <v>#N/A</v>
      </c>
      <c r="X1379" s="17">
        <v>6</v>
      </c>
      <c r="Y1379" s="18" t="e">
        <f>VLOOKUP(CONCATENATE($W1379,$X1379),Mtz_Horarios!$E$2:$H$92,2,FALSE)</f>
        <v>#N/A</v>
      </c>
      <c r="Z1379" s="18" t="e">
        <f>VLOOKUP(CONCATENATE($W1379,$X1379),Mtz_Horarios!$E$2:$H$92,3,FALSE)</f>
        <v>#N/A</v>
      </c>
      <c r="AA1379" s="19" t="e">
        <f>VLOOKUP(CONCATENATE($W1379,$X1379),Mtz_Horarios!$E$2:$H$92,4,FALSE)</f>
        <v>#N/A</v>
      </c>
      <c r="AB1379" s="15" t="e">
        <f>VLOOKUP(CONCATENATE($M1379,$N1379,$T1379),Oferta!$B$2:$Q$360,16,FALSE)</f>
        <v>#N/A</v>
      </c>
      <c r="AC1379" s="15" t="e">
        <f>VLOOKUP(CONCATENATE($M1379,$N1379,$T1379),Oferta!$B$2:$Q$360,15,FALSE)</f>
        <v>#N/A</v>
      </c>
      <c r="AI1379" s="5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12"/>
      <c r="AW1379" s="12"/>
    </row>
    <row r="1380" spans="1:49" ht="15" customHeight="1">
      <c r="A1380" s="12"/>
      <c r="B1380" s="12"/>
      <c r="C1380" s="12"/>
      <c r="D1380" s="12"/>
      <c r="E1380" s="12"/>
      <c r="F1380" s="12"/>
      <c r="G1380" s="12"/>
      <c r="H1380" s="12" t="e">
        <f t="shared" si="20"/>
        <v>#N/A</v>
      </c>
      <c r="I1380" s="12" t="e">
        <f>VLOOKUP(CONCATENATE(N1380,T1380),Simulador!$H$26:$H$33,1,FALSE)</f>
        <v>#N/A</v>
      </c>
      <c r="J1380" s="12" t="e">
        <f t="shared" si="21"/>
        <v>#N/A</v>
      </c>
      <c r="K1380" s="13" t="e">
        <f t="shared" si="22"/>
        <v>#N/A</v>
      </c>
      <c r="L1380" s="12" t="e">
        <f t="shared" si="23"/>
        <v>#N/A</v>
      </c>
      <c r="M1380" s="14" t="s">
        <v>31</v>
      </c>
      <c r="N1380" s="3" t="s">
        <v>50</v>
      </c>
      <c r="O1380" s="20" t="str">
        <f>VLOOKUP(CONCATENATE($M1380,$N1380),Curriculos!$A$2:$J$332,4,FALSE)</f>
        <v>PESQUISA APLICADA À ECONOMIA I</v>
      </c>
      <c r="P1380" s="21" t="str">
        <f>VLOOKUP(CONCATENATE($M1380,$N1380),Curriculos!$A$2:$J$332,5,FALSE)</f>
        <v>OB</v>
      </c>
      <c r="Q1380" s="21" t="str">
        <f>VLOOKUP($N1380,Oferta!$D$2:$P$100,5,FALSE)</f>
        <v>T</v>
      </c>
      <c r="R1380" s="21">
        <f>VLOOKUP(CONCATENATE($M1380,$N1380),Curriculos!$A$2:$J$332,8,FALSE)</f>
        <v>120</v>
      </c>
      <c r="S1380" s="5"/>
      <c r="T1380" s="22" t="s">
        <v>27</v>
      </c>
      <c r="U1380" s="21" t="str">
        <f>VLOOKUP(CONCATENATE($M1380,$N1380),Curriculos!$A$2:$J$332,10,FALSE)</f>
        <v>DCEC</v>
      </c>
      <c r="V1380" s="20" t="e">
        <f>VLOOKUP(CONCATENATE($M1380,$N1380,$T1380),Oferta!$B$2:$R$360,17,FALSE)</f>
        <v>#N/A</v>
      </c>
      <c r="W1380" s="20" t="e">
        <f>VLOOKUP(CONCATENATE($M1380,$N1380,$T1380),Oferta!$B$2:$Q$360,12,FALSE)</f>
        <v>#N/A</v>
      </c>
      <c r="X1380" s="22">
        <v>1</v>
      </c>
      <c r="Y1380" s="23" t="e">
        <f>VLOOKUP(CONCATENATE($W1380,$X1380),Mtz_Horarios!$E$2:$H$92,2,FALSE)</f>
        <v>#N/A</v>
      </c>
      <c r="Z1380" s="23" t="e">
        <f>VLOOKUP(CONCATENATE($W1380,$X1380),Mtz_Horarios!$E$2:$H$92,3,FALSE)</f>
        <v>#N/A</v>
      </c>
      <c r="AA1380" s="24" t="e">
        <f>VLOOKUP(CONCATENATE($W1380,$X1380),Mtz_Horarios!$E$2:$H$92,4,FALSE)</f>
        <v>#N/A</v>
      </c>
      <c r="AB1380" s="20" t="e">
        <f>VLOOKUP(CONCATENATE($M1380,$N1380,$T1380),Oferta!$B$2:$Q$360,16,FALSE)</f>
        <v>#N/A</v>
      </c>
      <c r="AC1380" s="20" t="e">
        <f>VLOOKUP(CONCATENATE($M1380,$N1380,$T1380),Oferta!$B$2:$Q$360,15,FALSE)</f>
        <v>#N/A</v>
      </c>
      <c r="AI1380" s="5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12"/>
      <c r="AW1380" s="12"/>
    </row>
    <row r="1381" spans="1:49" ht="15" customHeight="1">
      <c r="A1381" s="12"/>
      <c r="B1381" s="12"/>
      <c r="C1381" s="12"/>
      <c r="D1381" s="12"/>
      <c r="E1381" s="12"/>
      <c r="F1381" s="12"/>
      <c r="G1381" s="12"/>
      <c r="H1381" s="12" t="e">
        <f t="shared" si="20"/>
        <v>#N/A</v>
      </c>
      <c r="I1381" s="12" t="e">
        <f>VLOOKUP(CONCATENATE(N1381,T1381),Simulador!$H$26:$H$33,1,FALSE)</f>
        <v>#N/A</v>
      </c>
      <c r="J1381" s="12" t="e">
        <f t="shared" si="21"/>
        <v>#N/A</v>
      </c>
      <c r="K1381" s="13" t="e">
        <f t="shared" si="22"/>
        <v>#N/A</v>
      </c>
      <c r="L1381" s="12" t="e">
        <f t="shared" si="23"/>
        <v>#N/A</v>
      </c>
      <c r="M1381" s="14" t="s">
        <v>31</v>
      </c>
      <c r="N1381" s="3" t="s">
        <v>50</v>
      </c>
      <c r="O1381" s="20" t="str">
        <f>VLOOKUP(CONCATENATE($M1381,$N1381),Curriculos!$A$2:$J$332,4,FALSE)</f>
        <v>PESQUISA APLICADA À ECONOMIA I</v>
      </c>
      <c r="P1381" s="21" t="str">
        <f>VLOOKUP(CONCATENATE($M1381,$N1381),Curriculos!$A$2:$J$332,5,FALSE)</f>
        <v>OB</v>
      </c>
      <c r="Q1381" s="21" t="str">
        <f>VLOOKUP($N1381,Oferta!$D$2:$P$100,5,FALSE)</f>
        <v>T</v>
      </c>
      <c r="R1381" s="21">
        <f>VLOOKUP(CONCATENATE($M1381,$N1381),Curriculos!$A$2:$J$332,8,FALSE)</f>
        <v>120</v>
      </c>
      <c r="S1381" s="5"/>
      <c r="T1381" s="22" t="s">
        <v>27</v>
      </c>
      <c r="U1381" s="21" t="str">
        <f>VLOOKUP(CONCATENATE($M1381,$N1381),Curriculos!$A$2:$J$332,10,FALSE)</f>
        <v>DCEC</v>
      </c>
      <c r="V1381" s="20" t="e">
        <f>VLOOKUP(CONCATENATE($M1381,$N1381,$T1381),Oferta!$B$2:$R$360,17,FALSE)</f>
        <v>#N/A</v>
      </c>
      <c r="W1381" s="20" t="e">
        <f>VLOOKUP(CONCATENATE($M1381,$N1381,$T1381),Oferta!$B$2:$Q$360,12,FALSE)</f>
        <v>#N/A</v>
      </c>
      <c r="X1381" s="22">
        <v>2</v>
      </c>
      <c r="Y1381" s="23" t="e">
        <f>VLOOKUP(CONCATENATE($W1381,$X1381),Mtz_Horarios!$E$2:$H$92,2,FALSE)</f>
        <v>#N/A</v>
      </c>
      <c r="Z1381" s="23" t="e">
        <f>VLOOKUP(CONCATENATE($W1381,$X1381),Mtz_Horarios!$E$2:$H$92,3,FALSE)</f>
        <v>#N/A</v>
      </c>
      <c r="AA1381" s="24" t="e">
        <f>VLOOKUP(CONCATENATE($W1381,$X1381),Mtz_Horarios!$E$2:$H$92,4,FALSE)</f>
        <v>#N/A</v>
      </c>
      <c r="AB1381" s="20" t="e">
        <f>VLOOKUP(CONCATENATE($M1381,$N1381,$T1381),Oferta!$B$2:$Q$360,16,FALSE)</f>
        <v>#N/A</v>
      </c>
      <c r="AC1381" s="20" t="e">
        <f>VLOOKUP(CONCATENATE($M1381,$N1381,$T1381),Oferta!$B$2:$Q$360,15,FALSE)</f>
        <v>#N/A</v>
      </c>
      <c r="AI1381" s="5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12"/>
      <c r="AW1381" s="12"/>
    </row>
    <row r="1382" spans="1:49" ht="15" customHeight="1">
      <c r="A1382" s="12"/>
      <c r="B1382" s="12"/>
      <c r="C1382" s="12"/>
      <c r="D1382" s="12"/>
      <c r="E1382" s="12"/>
      <c r="F1382" s="12"/>
      <c r="G1382" s="12"/>
      <c r="H1382" s="12" t="e">
        <f t="shared" si="20"/>
        <v>#N/A</v>
      </c>
      <c r="I1382" s="12" t="e">
        <f>VLOOKUP(CONCATENATE(N1382,T1382),Simulador!$H$26:$H$33,1,FALSE)</f>
        <v>#N/A</v>
      </c>
      <c r="J1382" s="12" t="e">
        <f t="shared" si="21"/>
        <v>#N/A</v>
      </c>
      <c r="K1382" s="13" t="e">
        <f t="shared" si="22"/>
        <v>#N/A</v>
      </c>
      <c r="L1382" s="12" t="e">
        <f t="shared" si="23"/>
        <v>#N/A</v>
      </c>
      <c r="M1382" s="14" t="s">
        <v>31</v>
      </c>
      <c r="N1382" s="3" t="s">
        <v>50</v>
      </c>
      <c r="O1382" s="20" t="str">
        <f>VLOOKUP(CONCATENATE($M1382,$N1382),Curriculos!$A$2:$J$332,4,FALSE)</f>
        <v>PESQUISA APLICADA À ECONOMIA I</v>
      </c>
      <c r="P1382" s="21" t="str">
        <f>VLOOKUP(CONCATENATE($M1382,$N1382),Curriculos!$A$2:$J$332,5,FALSE)</f>
        <v>OB</v>
      </c>
      <c r="Q1382" s="21" t="str">
        <f>VLOOKUP($N1382,Oferta!$D$2:$P$100,5,FALSE)</f>
        <v>T</v>
      </c>
      <c r="R1382" s="21">
        <f>VLOOKUP(CONCATENATE($M1382,$N1382),Curriculos!$A$2:$J$332,8,FALSE)</f>
        <v>120</v>
      </c>
      <c r="S1382" s="5"/>
      <c r="T1382" s="22" t="s">
        <v>27</v>
      </c>
      <c r="U1382" s="21" t="str">
        <f>VLOOKUP(CONCATENATE($M1382,$N1382),Curriculos!$A$2:$J$332,10,FALSE)</f>
        <v>DCEC</v>
      </c>
      <c r="V1382" s="20" t="e">
        <f>VLOOKUP(CONCATENATE($M1382,$N1382,$T1382),Oferta!$B$2:$R$360,17,FALSE)</f>
        <v>#N/A</v>
      </c>
      <c r="W1382" s="20" t="e">
        <f>VLOOKUP(CONCATENATE($M1382,$N1382,$T1382),Oferta!$B$2:$Q$360,12,FALSE)</f>
        <v>#N/A</v>
      </c>
      <c r="X1382" s="22">
        <v>3</v>
      </c>
      <c r="Y1382" s="23" t="e">
        <f>VLOOKUP(CONCATENATE($W1382,$X1382),Mtz_Horarios!$E$2:$H$92,2,FALSE)</f>
        <v>#N/A</v>
      </c>
      <c r="Z1382" s="23" t="e">
        <f>VLOOKUP(CONCATENATE($W1382,$X1382),Mtz_Horarios!$E$2:$H$92,3,FALSE)</f>
        <v>#N/A</v>
      </c>
      <c r="AA1382" s="24" t="e">
        <f>VLOOKUP(CONCATENATE($W1382,$X1382),Mtz_Horarios!$E$2:$H$92,4,FALSE)</f>
        <v>#N/A</v>
      </c>
      <c r="AB1382" s="20" t="e">
        <f>VLOOKUP(CONCATENATE($M1382,$N1382,$T1382),Oferta!$B$2:$Q$360,16,FALSE)</f>
        <v>#N/A</v>
      </c>
      <c r="AC1382" s="20" t="e">
        <f>VLOOKUP(CONCATENATE($M1382,$N1382,$T1382),Oferta!$B$2:$Q$360,15,FALSE)</f>
        <v>#N/A</v>
      </c>
      <c r="AI1382" s="5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12"/>
      <c r="AW1382" s="12"/>
    </row>
    <row r="1383" spans="1:49" ht="15" customHeight="1">
      <c r="A1383" s="12"/>
      <c r="B1383" s="12"/>
      <c r="C1383" s="12"/>
      <c r="D1383" s="12"/>
      <c r="E1383" s="12"/>
      <c r="F1383" s="12"/>
      <c r="G1383" s="12"/>
      <c r="H1383" s="12" t="e">
        <f t="shared" si="20"/>
        <v>#N/A</v>
      </c>
      <c r="I1383" s="12" t="e">
        <f>VLOOKUP(CONCATENATE(N1383,T1383),Simulador!$H$26:$H$33,1,FALSE)</f>
        <v>#N/A</v>
      </c>
      <c r="J1383" s="12" t="e">
        <f t="shared" si="21"/>
        <v>#N/A</v>
      </c>
      <c r="K1383" s="13" t="e">
        <f t="shared" si="22"/>
        <v>#N/A</v>
      </c>
      <c r="L1383" s="12" t="e">
        <f t="shared" si="23"/>
        <v>#N/A</v>
      </c>
      <c r="M1383" s="14" t="s">
        <v>31</v>
      </c>
      <c r="N1383" s="3" t="s">
        <v>50</v>
      </c>
      <c r="O1383" s="20" t="str">
        <f>VLOOKUP(CONCATENATE($M1383,$N1383),Curriculos!$A$2:$J$332,4,FALSE)</f>
        <v>PESQUISA APLICADA À ECONOMIA I</v>
      </c>
      <c r="P1383" s="21" t="str">
        <f>VLOOKUP(CONCATENATE($M1383,$N1383),Curriculos!$A$2:$J$332,5,FALSE)</f>
        <v>OB</v>
      </c>
      <c r="Q1383" s="21" t="str">
        <f>VLOOKUP($N1383,Oferta!$D$2:$P$100,5,FALSE)</f>
        <v>T</v>
      </c>
      <c r="R1383" s="21">
        <f>VLOOKUP(CONCATENATE($M1383,$N1383),Curriculos!$A$2:$J$332,8,FALSE)</f>
        <v>120</v>
      </c>
      <c r="S1383" s="5"/>
      <c r="T1383" s="22" t="s">
        <v>27</v>
      </c>
      <c r="U1383" s="21" t="str">
        <f>VLOOKUP(CONCATENATE($M1383,$N1383),Curriculos!$A$2:$J$332,10,FALSE)</f>
        <v>DCEC</v>
      </c>
      <c r="V1383" s="20" t="e">
        <f>VLOOKUP(CONCATENATE($M1383,$N1383,$T1383),Oferta!$B$2:$R$360,17,FALSE)</f>
        <v>#N/A</v>
      </c>
      <c r="W1383" s="20" t="e">
        <f>VLOOKUP(CONCATENATE($M1383,$N1383,$T1383),Oferta!$B$2:$Q$360,12,FALSE)</f>
        <v>#N/A</v>
      </c>
      <c r="X1383" s="22">
        <v>4</v>
      </c>
      <c r="Y1383" s="23" t="e">
        <f>VLOOKUP(CONCATENATE($W1383,$X1383),Mtz_Horarios!$E$2:$H$92,2,FALSE)</f>
        <v>#N/A</v>
      </c>
      <c r="Z1383" s="23" t="e">
        <f>VLOOKUP(CONCATENATE($W1383,$X1383),Mtz_Horarios!$E$2:$H$92,3,FALSE)</f>
        <v>#N/A</v>
      </c>
      <c r="AA1383" s="24" t="e">
        <f>VLOOKUP(CONCATENATE($W1383,$X1383),Mtz_Horarios!$E$2:$H$92,4,FALSE)</f>
        <v>#N/A</v>
      </c>
      <c r="AB1383" s="20" t="e">
        <f>VLOOKUP(CONCATENATE($M1383,$N1383,$T1383),Oferta!$B$2:$Q$360,16,FALSE)</f>
        <v>#N/A</v>
      </c>
      <c r="AC1383" s="20" t="e">
        <f>VLOOKUP(CONCATENATE($M1383,$N1383,$T1383),Oferta!$B$2:$Q$360,15,FALSE)</f>
        <v>#N/A</v>
      </c>
      <c r="AI1383" s="5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12"/>
      <c r="AW1383" s="12"/>
    </row>
    <row r="1384" spans="1:49" ht="15" customHeight="1">
      <c r="A1384" s="12"/>
      <c r="B1384" s="12"/>
      <c r="C1384" s="12"/>
      <c r="D1384" s="12"/>
      <c r="E1384" s="12"/>
      <c r="F1384" s="12"/>
      <c r="G1384" s="12"/>
      <c r="H1384" s="12" t="e">
        <f t="shared" si="20"/>
        <v>#N/A</v>
      </c>
      <c r="I1384" s="12" t="e">
        <f>VLOOKUP(CONCATENATE(N1384,T1384),Simulador!$H$26:$H$33,1,FALSE)</f>
        <v>#N/A</v>
      </c>
      <c r="J1384" s="12" t="e">
        <f t="shared" si="21"/>
        <v>#N/A</v>
      </c>
      <c r="K1384" s="13" t="e">
        <f t="shared" si="22"/>
        <v>#N/A</v>
      </c>
      <c r="L1384" s="12" t="e">
        <f t="shared" si="23"/>
        <v>#N/A</v>
      </c>
      <c r="M1384" s="14" t="s">
        <v>31</v>
      </c>
      <c r="N1384" s="3" t="s">
        <v>50</v>
      </c>
      <c r="O1384" s="20" t="str">
        <f>VLOOKUP(CONCATENATE($M1384,$N1384),Curriculos!$A$2:$J$332,4,FALSE)</f>
        <v>PESQUISA APLICADA À ECONOMIA I</v>
      </c>
      <c r="P1384" s="21" t="str">
        <f>VLOOKUP(CONCATENATE($M1384,$N1384),Curriculos!$A$2:$J$332,5,FALSE)</f>
        <v>OB</v>
      </c>
      <c r="Q1384" s="21" t="str">
        <f>VLOOKUP($N1384,Oferta!$D$2:$P$100,5,FALSE)</f>
        <v>T</v>
      </c>
      <c r="R1384" s="21">
        <f>VLOOKUP(CONCATENATE($M1384,$N1384),Curriculos!$A$2:$J$332,8,FALSE)</f>
        <v>120</v>
      </c>
      <c r="S1384" s="5"/>
      <c r="T1384" s="22" t="s">
        <v>27</v>
      </c>
      <c r="U1384" s="21" t="str">
        <f>VLOOKUP(CONCATENATE($M1384,$N1384),Curriculos!$A$2:$J$332,10,FALSE)</f>
        <v>DCEC</v>
      </c>
      <c r="V1384" s="20" t="e">
        <f>VLOOKUP(CONCATENATE($M1384,$N1384,$T1384),Oferta!$B$2:$R$360,17,FALSE)</f>
        <v>#N/A</v>
      </c>
      <c r="W1384" s="20" t="e">
        <f>VLOOKUP(CONCATENATE($M1384,$N1384,$T1384),Oferta!$B$2:$Q$360,12,FALSE)</f>
        <v>#N/A</v>
      </c>
      <c r="X1384" s="22">
        <v>5</v>
      </c>
      <c r="Y1384" s="23" t="e">
        <f>VLOOKUP(CONCATENATE($W1384,$X1384),Mtz_Horarios!$E$2:$H$92,2,FALSE)</f>
        <v>#N/A</v>
      </c>
      <c r="Z1384" s="23" t="e">
        <f>VLOOKUP(CONCATENATE($W1384,$X1384),Mtz_Horarios!$E$2:$H$92,3,FALSE)</f>
        <v>#N/A</v>
      </c>
      <c r="AA1384" s="24" t="e">
        <f>VLOOKUP(CONCATENATE($W1384,$X1384),Mtz_Horarios!$E$2:$H$92,4,FALSE)</f>
        <v>#N/A</v>
      </c>
      <c r="AB1384" s="20" t="e">
        <f>VLOOKUP(CONCATENATE($M1384,$N1384,$T1384),Oferta!$B$2:$Q$360,16,FALSE)</f>
        <v>#N/A</v>
      </c>
      <c r="AC1384" s="20" t="e">
        <f>VLOOKUP(CONCATENATE($M1384,$N1384,$T1384),Oferta!$B$2:$Q$360,15,FALSE)</f>
        <v>#N/A</v>
      </c>
      <c r="AI1384" s="5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12"/>
      <c r="AW1384" s="12"/>
    </row>
    <row r="1385" spans="1:49" ht="15" customHeight="1">
      <c r="A1385" s="12"/>
      <c r="B1385" s="12"/>
      <c r="C1385" s="12"/>
      <c r="D1385" s="12"/>
      <c r="E1385" s="12"/>
      <c r="F1385" s="12"/>
      <c r="G1385" s="12"/>
      <c r="H1385" s="12" t="e">
        <f t="shared" si="20"/>
        <v>#N/A</v>
      </c>
      <c r="I1385" s="12" t="e">
        <f>VLOOKUP(CONCATENATE(N1385,T1385),Simulador!$H$26:$H$33,1,FALSE)</f>
        <v>#N/A</v>
      </c>
      <c r="J1385" s="12" t="e">
        <f t="shared" si="21"/>
        <v>#N/A</v>
      </c>
      <c r="K1385" s="13" t="e">
        <f t="shared" si="22"/>
        <v>#N/A</v>
      </c>
      <c r="L1385" s="12" t="e">
        <f t="shared" si="23"/>
        <v>#N/A</v>
      </c>
      <c r="M1385" s="14" t="s">
        <v>31</v>
      </c>
      <c r="N1385" s="3" t="s">
        <v>50</v>
      </c>
      <c r="O1385" s="20" t="str">
        <f>VLOOKUP(CONCATENATE($M1385,$N1385),Curriculos!$A$2:$J$332,4,FALSE)</f>
        <v>PESQUISA APLICADA À ECONOMIA I</v>
      </c>
      <c r="P1385" s="21" t="str">
        <f>VLOOKUP(CONCATENATE($M1385,$N1385),Curriculos!$A$2:$J$332,5,FALSE)</f>
        <v>OB</v>
      </c>
      <c r="Q1385" s="21" t="str">
        <f>VLOOKUP($N1385,Oferta!$D$2:$P$100,5,FALSE)</f>
        <v>T</v>
      </c>
      <c r="R1385" s="21">
        <f>VLOOKUP(CONCATENATE($M1385,$N1385),Curriculos!$A$2:$J$332,8,FALSE)</f>
        <v>120</v>
      </c>
      <c r="S1385" s="5"/>
      <c r="T1385" s="22" t="s">
        <v>27</v>
      </c>
      <c r="U1385" s="21" t="str">
        <f>VLOOKUP(CONCATENATE($M1385,$N1385),Curriculos!$A$2:$J$332,10,FALSE)</f>
        <v>DCEC</v>
      </c>
      <c r="V1385" s="20" t="e">
        <f>VLOOKUP(CONCATENATE($M1385,$N1385,$T1385),Oferta!$B$2:$R$360,17,FALSE)</f>
        <v>#N/A</v>
      </c>
      <c r="W1385" s="20" t="e">
        <f>VLOOKUP(CONCATENATE($M1385,$N1385,$T1385),Oferta!$B$2:$Q$360,12,FALSE)</f>
        <v>#N/A</v>
      </c>
      <c r="X1385" s="22">
        <v>6</v>
      </c>
      <c r="Y1385" s="23" t="e">
        <f>VLOOKUP(CONCATENATE($W1385,$X1385),Mtz_Horarios!$E$2:$H$92,2,FALSE)</f>
        <v>#N/A</v>
      </c>
      <c r="Z1385" s="23" t="e">
        <f>VLOOKUP(CONCATENATE($W1385,$X1385),Mtz_Horarios!$E$2:$H$92,3,FALSE)</f>
        <v>#N/A</v>
      </c>
      <c r="AA1385" s="24" t="e">
        <f>VLOOKUP(CONCATENATE($W1385,$X1385),Mtz_Horarios!$E$2:$H$92,4,FALSE)</f>
        <v>#N/A</v>
      </c>
      <c r="AB1385" s="20" t="e">
        <f>VLOOKUP(CONCATENATE($M1385,$N1385,$T1385),Oferta!$B$2:$Q$360,16,FALSE)</f>
        <v>#N/A</v>
      </c>
      <c r="AC1385" s="20" t="e">
        <f>VLOOKUP(CONCATENATE($M1385,$N1385,$T1385),Oferta!$B$2:$Q$360,15,FALSE)</f>
        <v>#N/A</v>
      </c>
      <c r="AI1385" s="5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12"/>
      <c r="AW1385" s="12"/>
    </row>
    <row r="1386" spans="1:49" ht="15" customHeight="1">
      <c r="A1386" s="12"/>
      <c r="B1386" s="12"/>
      <c r="C1386" s="12"/>
      <c r="D1386" s="12"/>
      <c r="E1386" s="12"/>
      <c r="F1386" s="12"/>
      <c r="G1386" s="12"/>
      <c r="H1386" s="12" t="e">
        <f t="shared" si="20"/>
        <v>#N/A</v>
      </c>
      <c r="I1386" s="12" t="e">
        <f>VLOOKUP(CONCATENATE(N1386,T1386),Simulador!$H$26:$H$33,1,FALSE)</f>
        <v>#N/A</v>
      </c>
      <c r="J1386" s="12" t="e">
        <f t="shared" si="21"/>
        <v>#N/A</v>
      </c>
      <c r="K1386" s="13" t="e">
        <f t="shared" si="22"/>
        <v>#N/A</v>
      </c>
      <c r="L1386" s="12" t="e">
        <f t="shared" si="23"/>
        <v>#N/A</v>
      </c>
      <c r="M1386" s="14" t="s">
        <v>25</v>
      </c>
      <c r="N1386" s="3" t="s">
        <v>141</v>
      </c>
      <c r="O1386" s="20" t="str">
        <f>VLOOKUP(CONCATENATE($M1386,$N1386),Curriculos!$A$2:$J$332,4,FALSE)</f>
        <v>PESQUISA APLICADA À ECONOMIA I</v>
      </c>
      <c r="P1386" s="21" t="str">
        <f>VLOOKUP(CONCATENATE($M1386,$N1386),Curriculos!$A$2:$J$332,5,FALSE)</f>
        <v>OB</v>
      </c>
      <c r="Q1386" s="21" t="e">
        <f>VLOOKUP($N1386,Oferta!$D$2:$P$100,5,FALSE)</f>
        <v>#N/A</v>
      </c>
      <c r="R1386" s="21">
        <f>VLOOKUP(CONCATENATE($M1386,$N1386),Curriculos!$A$2:$J$332,8,FALSE)</f>
        <v>90</v>
      </c>
      <c r="S1386" s="5"/>
      <c r="T1386" s="22" t="s">
        <v>29</v>
      </c>
      <c r="U1386" s="21" t="str">
        <f>VLOOKUP(CONCATENATE($M1386,$N1386),Curriculos!$A$2:$J$332,10,FALSE)</f>
        <v>DCEC</v>
      </c>
      <c r="V1386" s="20" t="e">
        <f>VLOOKUP(CONCATENATE($M1386,$N1386,$T1386),Oferta!$B$2:$R$360,17,FALSE)</f>
        <v>#N/A</v>
      </c>
      <c r="W1386" s="20" t="e">
        <f>VLOOKUP(CONCATENATE($M1386,$N1386,$T1386),Oferta!$B$2:$Q$360,12,FALSE)</f>
        <v>#N/A</v>
      </c>
      <c r="X1386" s="22">
        <v>1</v>
      </c>
      <c r="Y1386" s="23" t="e">
        <f>VLOOKUP(CONCATENATE($W1386,$X1386),Mtz_Horarios!$E$2:$H$92,2,FALSE)</f>
        <v>#N/A</v>
      </c>
      <c r="Z1386" s="23" t="e">
        <f>VLOOKUP(CONCATENATE($W1386,$X1386),Mtz_Horarios!$E$2:$H$92,3,FALSE)</f>
        <v>#N/A</v>
      </c>
      <c r="AA1386" s="24" t="e">
        <f>VLOOKUP(CONCATENATE($W1386,$X1386),Mtz_Horarios!$E$2:$H$92,4,FALSE)</f>
        <v>#N/A</v>
      </c>
      <c r="AB1386" s="20" t="e">
        <f>VLOOKUP(CONCATENATE($M1386,$N1386,$T1386),Oferta!$B$2:$Q$360,16,FALSE)</f>
        <v>#N/A</v>
      </c>
      <c r="AC1386" s="20" t="e">
        <f>VLOOKUP(CONCATENATE($M1386,$N1386,$T1386),Oferta!$B$2:$Q$360,15,FALSE)</f>
        <v>#N/A</v>
      </c>
      <c r="AI1386" s="5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12"/>
      <c r="AW1386" s="12"/>
    </row>
    <row r="1387" spans="1:49" ht="15" customHeight="1">
      <c r="A1387" s="12"/>
      <c r="B1387" s="12"/>
      <c r="C1387" s="12"/>
      <c r="D1387" s="12"/>
      <c r="E1387" s="12"/>
      <c r="F1387" s="12"/>
      <c r="G1387" s="12"/>
      <c r="H1387" s="12" t="e">
        <f t="shared" si="20"/>
        <v>#N/A</v>
      </c>
      <c r="I1387" s="12" t="e">
        <f>VLOOKUP(CONCATENATE(N1387,T1387),Simulador!$H$26:$H$33,1,FALSE)</f>
        <v>#N/A</v>
      </c>
      <c r="J1387" s="12" t="e">
        <f t="shared" si="21"/>
        <v>#N/A</v>
      </c>
      <c r="K1387" s="13" t="e">
        <f t="shared" si="22"/>
        <v>#N/A</v>
      </c>
      <c r="L1387" s="12" t="e">
        <f t="shared" si="23"/>
        <v>#N/A</v>
      </c>
      <c r="M1387" s="14" t="s">
        <v>25</v>
      </c>
      <c r="N1387" s="3" t="s">
        <v>141</v>
      </c>
      <c r="O1387" s="20" t="str">
        <f>VLOOKUP(CONCATENATE($M1387,$N1387),Curriculos!$A$2:$J$332,4,FALSE)</f>
        <v>PESQUISA APLICADA À ECONOMIA I</v>
      </c>
      <c r="P1387" s="21" t="str">
        <f>VLOOKUP(CONCATENATE($M1387,$N1387),Curriculos!$A$2:$J$332,5,FALSE)</f>
        <v>OB</v>
      </c>
      <c r="Q1387" s="21" t="e">
        <f>VLOOKUP($N1387,Oferta!$D$2:$P$100,5,FALSE)</f>
        <v>#N/A</v>
      </c>
      <c r="R1387" s="21">
        <f>VLOOKUP(CONCATENATE($M1387,$N1387),Curriculos!$A$2:$J$332,8,FALSE)</f>
        <v>90</v>
      </c>
      <c r="S1387" s="5"/>
      <c r="T1387" s="22" t="s">
        <v>29</v>
      </c>
      <c r="U1387" s="21" t="str">
        <f>VLOOKUP(CONCATENATE($M1387,$N1387),Curriculos!$A$2:$J$332,10,FALSE)</f>
        <v>DCEC</v>
      </c>
      <c r="V1387" s="20" t="e">
        <f>VLOOKUP(CONCATENATE($M1387,$N1387,$T1387),Oferta!$B$2:$R$360,17,FALSE)</f>
        <v>#N/A</v>
      </c>
      <c r="W1387" s="20" t="e">
        <f>VLOOKUP(CONCATENATE($M1387,$N1387,$T1387),Oferta!$B$2:$Q$360,12,FALSE)</f>
        <v>#N/A</v>
      </c>
      <c r="X1387" s="22">
        <v>2</v>
      </c>
      <c r="Y1387" s="23" t="e">
        <f>VLOOKUP(CONCATENATE($W1387,$X1387),Mtz_Horarios!$E$2:$H$92,2,FALSE)</f>
        <v>#N/A</v>
      </c>
      <c r="Z1387" s="23" t="e">
        <f>VLOOKUP(CONCATENATE($W1387,$X1387),Mtz_Horarios!$E$2:$H$92,3,FALSE)</f>
        <v>#N/A</v>
      </c>
      <c r="AA1387" s="24" t="e">
        <f>VLOOKUP(CONCATENATE($W1387,$X1387),Mtz_Horarios!$E$2:$H$92,4,FALSE)</f>
        <v>#N/A</v>
      </c>
      <c r="AB1387" s="20" t="e">
        <f>VLOOKUP(CONCATENATE($M1387,$N1387,$T1387),Oferta!$B$2:$Q$360,16,FALSE)</f>
        <v>#N/A</v>
      </c>
      <c r="AC1387" s="20" t="e">
        <f>VLOOKUP(CONCATENATE($M1387,$N1387,$T1387),Oferta!$B$2:$Q$360,15,FALSE)</f>
        <v>#N/A</v>
      </c>
      <c r="AI1387" s="5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12"/>
      <c r="AW1387" s="12"/>
    </row>
    <row r="1388" spans="1:49" ht="15" customHeight="1">
      <c r="A1388" s="12"/>
      <c r="B1388" s="12"/>
      <c r="C1388" s="12"/>
      <c r="D1388" s="12"/>
      <c r="E1388" s="12"/>
      <c r="F1388" s="12"/>
      <c r="G1388" s="12"/>
      <c r="H1388" s="12" t="e">
        <f t="shared" si="20"/>
        <v>#N/A</v>
      </c>
      <c r="I1388" s="12" t="e">
        <f>VLOOKUP(CONCATENATE(N1388,T1388),Simulador!$H$26:$H$33,1,FALSE)</f>
        <v>#N/A</v>
      </c>
      <c r="J1388" s="12" t="e">
        <f t="shared" si="21"/>
        <v>#N/A</v>
      </c>
      <c r="K1388" s="13" t="e">
        <f t="shared" si="22"/>
        <v>#N/A</v>
      </c>
      <c r="L1388" s="12" t="e">
        <f t="shared" si="23"/>
        <v>#N/A</v>
      </c>
      <c r="M1388" s="14" t="s">
        <v>25</v>
      </c>
      <c r="N1388" s="3" t="s">
        <v>141</v>
      </c>
      <c r="O1388" s="20" t="str">
        <f>VLOOKUP(CONCATENATE($M1388,$N1388),Curriculos!$A$2:$J$332,4,FALSE)</f>
        <v>PESQUISA APLICADA À ECONOMIA I</v>
      </c>
      <c r="P1388" s="21" t="str">
        <f>VLOOKUP(CONCATENATE($M1388,$N1388),Curriculos!$A$2:$J$332,5,FALSE)</f>
        <v>OB</v>
      </c>
      <c r="Q1388" s="21" t="e">
        <f>VLOOKUP($N1388,Oferta!$D$2:$P$100,5,FALSE)</f>
        <v>#N/A</v>
      </c>
      <c r="R1388" s="21">
        <f>VLOOKUP(CONCATENATE($M1388,$N1388),Curriculos!$A$2:$J$332,8,FALSE)</f>
        <v>90</v>
      </c>
      <c r="S1388" s="5"/>
      <c r="T1388" s="22" t="s">
        <v>29</v>
      </c>
      <c r="U1388" s="21" t="str">
        <f>VLOOKUP(CONCATENATE($M1388,$N1388),Curriculos!$A$2:$J$332,10,FALSE)</f>
        <v>DCEC</v>
      </c>
      <c r="V1388" s="20" t="e">
        <f>VLOOKUP(CONCATENATE($M1388,$N1388,$T1388),Oferta!$B$2:$R$360,17,FALSE)</f>
        <v>#N/A</v>
      </c>
      <c r="W1388" s="20" t="e">
        <f>VLOOKUP(CONCATENATE($M1388,$N1388,$T1388),Oferta!$B$2:$Q$360,12,FALSE)</f>
        <v>#N/A</v>
      </c>
      <c r="X1388" s="22">
        <v>3</v>
      </c>
      <c r="Y1388" s="23" t="e">
        <f>VLOOKUP(CONCATENATE($W1388,$X1388),Mtz_Horarios!$E$2:$H$92,2,FALSE)</f>
        <v>#N/A</v>
      </c>
      <c r="Z1388" s="23" t="e">
        <f>VLOOKUP(CONCATENATE($W1388,$X1388),Mtz_Horarios!$E$2:$H$92,3,FALSE)</f>
        <v>#N/A</v>
      </c>
      <c r="AA1388" s="24" t="e">
        <f>VLOOKUP(CONCATENATE($W1388,$X1388),Mtz_Horarios!$E$2:$H$92,4,FALSE)</f>
        <v>#N/A</v>
      </c>
      <c r="AB1388" s="20" t="e">
        <f>VLOOKUP(CONCATENATE($M1388,$N1388,$T1388),Oferta!$B$2:$Q$360,16,FALSE)</f>
        <v>#N/A</v>
      </c>
      <c r="AC1388" s="20" t="e">
        <f>VLOOKUP(CONCATENATE($M1388,$N1388,$T1388),Oferta!$B$2:$Q$360,15,FALSE)</f>
        <v>#N/A</v>
      </c>
      <c r="AI1388" s="5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12"/>
      <c r="AW1388" s="12"/>
    </row>
    <row r="1389" spans="1:49" ht="15" customHeight="1">
      <c r="A1389" s="12"/>
      <c r="B1389" s="12"/>
      <c r="C1389" s="12"/>
      <c r="D1389" s="12"/>
      <c r="E1389" s="12"/>
      <c r="F1389" s="12"/>
      <c r="G1389" s="12"/>
      <c r="H1389" s="12" t="e">
        <f t="shared" si="20"/>
        <v>#N/A</v>
      </c>
      <c r="I1389" s="12" t="e">
        <f>VLOOKUP(CONCATENATE(N1389,T1389),Simulador!$H$26:$H$33,1,FALSE)</f>
        <v>#N/A</v>
      </c>
      <c r="J1389" s="12" t="e">
        <f t="shared" si="21"/>
        <v>#N/A</v>
      </c>
      <c r="K1389" s="13" t="e">
        <f t="shared" si="22"/>
        <v>#N/A</v>
      </c>
      <c r="L1389" s="12" t="e">
        <f t="shared" si="23"/>
        <v>#N/A</v>
      </c>
      <c r="M1389" s="14" t="s">
        <v>25</v>
      </c>
      <c r="N1389" s="3" t="s">
        <v>141</v>
      </c>
      <c r="O1389" s="20" t="str">
        <f>VLOOKUP(CONCATENATE($M1389,$N1389),Curriculos!$A$2:$J$332,4,FALSE)</f>
        <v>PESQUISA APLICADA À ECONOMIA I</v>
      </c>
      <c r="P1389" s="21" t="str">
        <f>VLOOKUP(CONCATENATE($M1389,$N1389),Curriculos!$A$2:$J$332,5,FALSE)</f>
        <v>OB</v>
      </c>
      <c r="Q1389" s="21" t="e">
        <f>VLOOKUP($N1389,Oferta!$D$2:$P$100,5,FALSE)</f>
        <v>#N/A</v>
      </c>
      <c r="R1389" s="21">
        <f>VLOOKUP(CONCATENATE($M1389,$N1389),Curriculos!$A$2:$J$332,8,FALSE)</f>
        <v>90</v>
      </c>
      <c r="S1389" s="5"/>
      <c r="T1389" s="22" t="s">
        <v>29</v>
      </c>
      <c r="U1389" s="21" t="str">
        <f>VLOOKUP(CONCATENATE($M1389,$N1389),Curriculos!$A$2:$J$332,10,FALSE)</f>
        <v>DCEC</v>
      </c>
      <c r="V1389" s="20" t="e">
        <f>VLOOKUP(CONCATENATE($M1389,$N1389,$T1389),Oferta!$B$2:$R$360,17,FALSE)</f>
        <v>#N/A</v>
      </c>
      <c r="W1389" s="20" t="e">
        <f>VLOOKUP(CONCATENATE($M1389,$N1389,$T1389),Oferta!$B$2:$Q$360,12,FALSE)</f>
        <v>#N/A</v>
      </c>
      <c r="X1389" s="22">
        <v>4</v>
      </c>
      <c r="Y1389" s="23" t="e">
        <f>VLOOKUP(CONCATENATE($W1389,$X1389),Mtz_Horarios!$E$2:$H$92,2,FALSE)</f>
        <v>#N/A</v>
      </c>
      <c r="Z1389" s="23" t="e">
        <f>VLOOKUP(CONCATENATE($W1389,$X1389),Mtz_Horarios!$E$2:$H$92,3,FALSE)</f>
        <v>#N/A</v>
      </c>
      <c r="AA1389" s="24" t="e">
        <f>VLOOKUP(CONCATENATE($W1389,$X1389),Mtz_Horarios!$E$2:$H$92,4,FALSE)</f>
        <v>#N/A</v>
      </c>
      <c r="AB1389" s="20" t="e">
        <f>VLOOKUP(CONCATENATE($M1389,$N1389,$T1389),Oferta!$B$2:$Q$360,16,FALSE)</f>
        <v>#N/A</v>
      </c>
      <c r="AC1389" s="20" t="e">
        <f>VLOOKUP(CONCATENATE($M1389,$N1389,$T1389),Oferta!$B$2:$Q$360,15,FALSE)</f>
        <v>#N/A</v>
      </c>
      <c r="AI1389" s="5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12"/>
      <c r="AW1389" s="12"/>
    </row>
    <row r="1390" spans="1:49" ht="15" customHeight="1">
      <c r="A1390" s="12"/>
      <c r="B1390" s="12"/>
      <c r="C1390" s="12"/>
      <c r="D1390" s="12"/>
      <c r="E1390" s="12"/>
      <c r="F1390" s="12"/>
      <c r="G1390" s="12"/>
      <c r="H1390" s="12" t="e">
        <f t="shared" si="20"/>
        <v>#N/A</v>
      </c>
      <c r="I1390" s="12" t="e">
        <f>VLOOKUP(CONCATENATE(N1390,T1390),Simulador!$H$26:$H$33,1,FALSE)</f>
        <v>#N/A</v>
      </c>
      <c r="J1390" s="12" t="e">
        <f t="shared" si="21"/>
        <v>#N/A</v>
      </c>
      <c r="K1390" s="13" t="e">
        <f t="shared" si="22"/>
        <v>#N/A</v>
      </c>
      <c r="L1390" s="12" t="e">
        <f t="shared" si="23"/>
        <v>#N/A</v>
      </c>
      <c r="M1390" s="14" t="s">
        <v>25</v>
      </c>
      <c r="N1390" s="3" t="s">
        <v>141</v>
      </c>
      <c r="O1390" s="20" t="str">
        <f>VLOOKUP(CONCATENATE($M1390,$N1390),Curriculos!$A$2:$J$332,4,FALSE)</f>
        <v>PESQUISA APLICADA À ECONOMIA I</v>
      </c>
      <c r="P1390" s="21" t="str">
        <f>VLOOKUP(CONCATENATE($M1390,$N1390),Curriculos!$A$2:$J$332,5,FALSE)</f>
        <v>OB</v>
      </c>
      <c r="Q1390" s="21" t="e">
        <f>VLOOKUP($N1390,Oferta!$D$2:$P$100,5,FALSE)</f>
        <v>#N/A</v>
      </c>
      <c r="R1390" s="21">
        <f>VLOOKUP(CONCATENATE($M1390,$N1390),Curriculos!$A$2:$J$332,8,FALSE)</f>
        <v>90</v>
      </c>
      <c r="S1390" s="5"/>
      <c r="T1390" s="22" t="s">
        <v>29</v>
      </c>
      <c r="U1390" s="21" t="str">
        <f>VLOOKUP(CONCATENATE($M1390,$N1390),Curriculos!$A$2:$J$332,10,FALSE)</f>
        <v>DCEC</v>
      </c>
      <c r="V1390" s="20" t="e">
        <f>VLOOKUP(CONCATENATE($M1390,$N1390,$T1390),Oferta!$B$2:$R$360,17,FALSE)</f>
        <v>#N/A</v>
      </c>
      <c r="W1390" s="20" t="e">
        <f>VLOOKUP(CONCATENATE($M1390,$N1390,$T1390),Oferta!$B$2:$Q$360,12,FALSE)</f>
        <v>#N/A</v>
      </c>
      <c r="X1390" s="22">
        <v>5</v>
      </c>
      <c r="Y1390" s="23" t="e">
        <f>VLOOKUP(CONCATENATE($W1390,$X1390),Mtz_Horarios!$E$2:$H$92,2,FALSE)</f>
        <v>#N/A</v>
      </c>
      <c r="Z1390" s="23" t="e">
        <f>VLOOKUP(CONCATENATE($W1390,$X1390),Mtz_Horarios!$E$2:$H$92,3,FALSE)</f>
        <v>#N/A</v>
      </c>
      <c r="AA1390" s="24" t="e">
        <f>VLOOKUP(CONCATENATE($W1390,$X1390),Mtz_Horarios!$E$2:$H$92,4,FALSE)</f>
        <v>#N/A</v>
      </c>
      <c r="AB1390" s="20" t="e">
        <f>VLOOKUP(CONCATENATE($M1390,$N1390,$T1390),Oferta!$B$2:$Q$360,16,FALSE)</f>
        <v>#N/A</v>
      </c>
      <c r="AC1390" s="20" t="e">
        <f>VLOOKUP(CONCATENATE($M1390,$N1390,$T1390),Oferta!$B$2:$Q$360,15,FALSE)</f>
        <v>#N/A</v>
      </c>
      <c r="AI1390" s="5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12"/>
      <c r="AW1390" s="12"/>
    </row>
    <row r="1391" spans="1:49" ht="15" customHeight="1">
      <c r="A1391" s="12"/>
      <c r="B1391" s="12"/>
      <c r="C1391" s="12"/>
      <c r="D1391" s="12"/>
      <c r="E1391" s="12"/>
      <c r="F1391" s="12"/>
      <c r="G1391" s="12"/>
      <c r="H1391" s="12" t="e">
        <f t="shared" si="20"/>
        <v>#N/A</v>
      </c>
      <c r="I1391" s="12" t="e">
        <f>VLOOKUP(CONCATENATE(N1391,T1391),Simulador!$H$26:$H$33,1,FALSE)</f>
        <v>#N/A</v>
      </c>
      <c r="J1391" s="12" t="e">
        <f t="shared" si="21"/>
        <v>#N/A</v>
      </c>
      <c r="K1391" s="13" t="e">
        <f t="shared" si="22"/>
        <v>#N/A</v>
      </c>
      <c r="L1391" s="12" t="e">
        <f t="shared" si="23"/>
        <v>#N/A</v>
      </c>
      <c r="M1391" s="14" t="s">
        <v>25</v>
      </c>
      <c r="N1391" s="3" t="s">
        <v>141</v>
      </c>
      <c r="O1391" s="20" t="str">
        <f>VLOOKUP(CONCATENATE($M1391,$N1391),Curriculos!$A$2:$J$332,4,FALSE)</f>
        <v>PESQUISA APLICADA À ECONOMIA I</v>
      </c>
      <c r="P1391" s="21" t="str">
        <f>VLOOKUP(CONCATENATE($M1391,$N1391),Curriculos!$A$2:$J$332,5,FALSE)</f>
        <v>OB</v>
      </c>
      <c r="Q1391" s="21" t="e">
        <f>VLOOKUP($N1391,Oferta!$D$2:$P$100,5,FALSE)</f>
        <v>#N/A</v>
      </c>
      <c r="R1391" s="21">
        <f>VLOOKUP(CONCATENATE($M1391,$N1391),Curriculos!$A$2:$J$332,8,FALSE)</f>
        <v>90</v>
      </c>
      <c r="S1391" s="5"/>
      <c r="T1391" s="22" t="s">
        <v>29</v>
      </c>
      <c r="U1391" s="21" t="str">
        <f>VLOOKUP(CONCATENATE($M1391,$N1391),Curriculos!$A$2:$J$332,10,FALSE)</f>
        <v>DCEC</v>
      </c>
      <c r="V1391" s="20" t="e">
        <f>VLOOKUP(CONCATENATE($M1391,$N1391,$T1391),Oferta!$B$2:$R$360,17,FALSE)</f>
        <v>#N/A</v>
      </c>
      <c r="W1391" s="20" t="e">
        <f>VLOOKUP(CONCATENATE($M1391,$N1391,$T1391),Oferta!$B$2:$Q$360,12,FALSE)</f>
        <v>#N/A</v>
      </c>
      <c r="X1391" s="22">
        <v>6</v>
      </c>
      <c r="Y1391" s="23" t="e">
        <f>VLOOKUP(CONCATENATE($W1391,$X1391),Mtz_Horarios!$E$2:$H$92,2,FALSE)</f>
        <v>#N/A</v>
      </c>
      <c r="Z1391" s="23" t="e">
        <f>VLOOKUP(CONCATENATE($W1391,$X1391),Mtz_Horarios!$E$2:$H$92,3,FALSE)</f>
        <v>#N/A</v>
      </c>
      <c r="AA1391" s="24" t="e">
        <f>VLOOKUP(CONCATENATE($W1391,$X1391),Mtz_Horarios!$E$2:$H$92,4,FALSE)</f>
        <v>#N/A</v>
      </c>
      <c r="AB1391" s="20" t="e">
        <f>VLOOKUP(CONCATENATE($M1391,$N1391,$T1391),Oferta!$B$2:$Q$360,16,FALSE)</f>
        <v>#N/A</v>
      </c>
      <c r="AC1391" s="20" t="e">
        <f>VLOOKUP(CONCATENATE($M1391,$N1391,$T1391),Oferta!$B$2:$Q$360,15,FALSE)</f>
        <v>#N/A</v>
      </c>
      <c r="AI1391" s="5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12"/>
      <c r="AW1391" s="12"/>
    </row>
    <row r="1392" spans="1:49" ht="15" customHeight="1">
      <c r="A1392" s="12"/>
      <c r="B1392" s="12"/>
      <c r="C1392" s="12"/>
      <c r="D1392" s="12"/>
      <c r="E1392" s="12"/>
      <c r="F1392" s="12"/>
      <c r="G1392" s="12"/>
      <c r="H1392" s="12" t="e">
        <f t="shared" si="20"/>
        <v>#N/A</v>
      </c>
      <c r="I1392" s="12" t="e">
        <f>VLOOKUP(CONCATENATE(N1392,T1392),Simulador!$H$26:$H$33,1,FALSE)</f>
        <v>#N/A</v>
      </c>
      <c r="J1392" s="12" t="e">
        <f t="shared" si="21"/>
        <v>#N/A</v>
      </c>
      <c r="K1392" s="13" t="e">
        <f t="shared" si="22"/>
        <v>#N/A</v>
      </c>
      <c r="L1392" s="12" t="e">
        <f t="shared" si="23"/>
        <v>#N/A</v>
      </c>
      <c r="M1392" s="14" t="s">
        <v>25</v>
      </c>
      <c r="N1392" s="3" t="s">
        <v>141</v>
      </c>
      <c r="O1392" s="20" t="str">
        <f>VLOOKUP(CONCATENATE($M1392,$N1392),Curriculos!$A$2:$J$332,4,FALSE)</f>
        <v>PESQUISA APLICADA À ECONOMIA I</v>
      </c>
      <c r="P1392" s="21" t="str">
        <f>VLOOKUP(CONCATENATE($M1392,$N1392),Curriculos!$A$2:$J$332,5,FALSE)</f>
        <v>OB</v>
      </c>
      <c r="Q1392" s="21" t="e">
        <f>VLOOKUP($N1392,Oferta!$D$2:$P$100,5,FALSE)</f>
        <v>#N/A</v>
      </c>
      <c r="R1392" s="21">
        <f>VLOOKUP(CONCATENATE($M1392,$N1392),Curriculos!$A$2:$J$332,8,FALSE)</f>
        <v>90</v>
      </c>
      <c r="S1392" s="5"/>
      <c r="T1392" s="22" t="s">
        <v>27</v>
      </c>
      <c r="U1392" s="21" t="str">
        <f>VLOOKUP(CONCATENATE($M1392,$N1392),Curriculos!$A$2:$J$332,10,FALSE)</f>
        <v>DCEC</v>
      </c>
      <c r="V1392" s="20" t="e">
        <f>VLOOKUP(CONCATENATE($M1392,$N1392,$T1392),Oferta!$B$2:$R$360,17,FALSE)</f>
        <v>#N/A</v>
      </c>
      <c r="W1392" s="20" t="e">
        <f>VLOOKUP(CONCATENATE($M1392,$N1392,$T1392),Oferta!$B$2:$Q$360,12,FALSE)</f>
        <v>#N/A</v>
      </c>
      <c r="X1392" s="22">
        <v>1</v>
      </c>
      <c r="Y1392" s="23" t="e">
        <f>VLOOKUP(CONCATENATE($W1392,$X1392),Mtz_Horarios!$E$2:$H$92,2,FALSE)</f>
        <v>#N/A</v>
      </c>
      <c r="Z1392" s="23" t="e">
        <f>VLOOKUP(CONCATENATE($W1392,$X1392),Mtz_Horarios!$E$2:$H$92,3,FALSE)</f>
        <v>#N/A</v>
      </c>
      <c r="AA1392" s="24" t="e">
        <f>VLOOKUP(CONCATENATE($W1392,$X1392),Mtz_Horarios!$E$2:$H$92,4,FALSE)</f>
        <v>#N/A</v>
      </c>
      <c r="AB1392" s="20" t="e">
        <f>VLOOKUP(CONCATENATE($M1392,$N1392,$T1392),Oferta!$B$2:$Q$360,16,FALSE)</f>
        <v>#N/A</v>
      </c>
      <c r="AC1392" s="20" t="e">
        <f>VLOOKUP(CONCATENATE($M1392,$N1392,$T1392),Oferta!$B$2:$Q$360,15,FALSE)</f>
        <v>#N/A</v>
      </c>
      <c r="AI1392" s="5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12"/>
      <c r="AW1392" s="12"/>
    </row>
    <row r="1393" spans="1:49" ht="15" customHeight="1">
      <c r="A1393" s="12"/>
      <c r="B1393" s="12"/>
      <c r="C1393" s="12"/>
      <c r="D1393" s="12"/>
      <c r="E1393" s="12"/>
      <c r="F1393" s="12"/>
      <c r="G1393" s="12"/>
      <c r="H1393" s="12" t="e">
        <f t="shared" si="20"/>
        <v>#N/A</v>
      </c>
      <c r="I1393" s="12" t="e">
        <f>VLOOKUP(CONCATENATE(N1393,T1393),Simulador!$H$26:$H$33,1,FALSE)</f>
        <v>#N/A</v>
      </c>
      <c r="J1393" s="12" t="e">
        <f t="shared" si="21"/>
        <v>#N/A</v>
      </c>
      <c r="K1393" s="13" t="e">
        <f t="shared" si="22"/>
        <v>#N/A</v>
      </c>
      <c r="L1393" s="12" t="e">
        <f t="shared" si="23"/>
        <v>#N/A</v>
      </c>
      <c r="M1393" s="14" t="s">
        <v>25</v>
      </c>
      <c r="N1393" s="3" t="s">
        <v>141</v>
      </c>
      <c r="O1393" s="20" t="str">
        <f>VLOOKUP(CONCATENATE($M1393,$N1393),Curriculos!$A$2:$J$332,4,FALSE)</f>
        <v>PESQUISA APLICADA À ECONOMIA I</v>
      </c>
      <c r="P1393" s="21" t="str">
        <f>VLOOKUP(CONCATENATE($M1393,$N1393),Curriculos!$A$2:$J$332,5,FALSE)</f>
        <v>OB</v>
      </c>
      <c r="Q1393" s="21" t="e">
        <f>VLOOKUP($N1393,Oferta!$D$2:$P$100,5,FALSE)</f>
        <v>#N/A</v>
      </c>
      <c r="R1393" s="21">
        <f>VLOOKUP(CONCATENATE($M1393,$N1393),Curriculos!$A$2:$J$332,8,FALSE)</f>
        <v>90</v>
      </c>
      <c r="S1393" s="5"/>
      <c r="T1393" s="22" t="s">
        <v>27</v>
      </c>
      <c r="U1393" s="21" t="str">
        <f>VLOOKUP(CONCATENATE($M1393,$N1393),Curriculos!$A$2:$J$332,10,FALSE)</f>
        <v>DCEC</v>
      </c>
      <c r="V1393" s="20" t="e">
        <f>VLOOKUP(CONCATENATE($M1393,$N1393,$T1393),Oferta!$B$2:$R$360,17,FALSE)</f>
        <v>#N/A</v>
      </c>
      <c r="W1393" s="20" t="e">
        <f>VLOOKUP(CONCATENATE($M1393,$N1393,$T1393),Oferta!$B$2:$Q$360,12,FALSE)</f>
        <v>#N/A</v>
      </c>
      <c r="X1393" s="22">
        <v>2</v>
      </c>
      <c r="Y1393" s="23" t="e">
        <f>VLOOKUP(CONCATENATE($W1393,$X1393),Mtz_Horarios!$E$2:$H$92,2,FALSE)</f>
        <v>#N/A</v>
      </c>
      <c r="Z1393" s="23" t="e">
        <f>VLOOKUP(CONCATENATE($W1393,$X1393),Mtz_Horarios!$E$2:$H$92,3,FALSE)</f>
        <v>#N/A</v>
      </c>
      <c r="AA1393" s="24" t="e">
        <f>VLOOKUP(CONCATENATE($W1393,$X1393),Mtz_Horarios!$E$2:$H$92,4,FALSE)</f>
        <v>#N/A</v>
      </c>
      <c r="AB1393" s="20" t="e">
        <f>VLOOKUP(CONCATENATE($M1393,$N1393,$T1393),Oferta!$B$2:$Q$360,16,FALSE)</f>
        <v>#N/A</v>
      </c>
      <c r="AC1393" s="20" t="e">
        <f>VLOOKUP(CONCATENATE($M1393,$N1393,$T1393),Oferta!$B$2:$Q$360,15,FALSE)</f>
        <v>#N/A</v>
      </c>
      <c r="AI1393" s="5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12"/>
      <c r="AW1393" s="12"/>
    </row>
    <row r="1394" spans="1:49" ht="15" customHeight="1">
      <c r="A1394" s="12"/>
      <c r="B1394" s="12"/>
      <c r="C1394" s="12"/>
      <c r="D1394" s="12"/>
      <c r="E1394" s="12"/>
      <c r="F1394" s="12"/>
      <c r="G1394" s="12"/>
      <c r="H1394" s="12" t="e">
        <f t="shared" si="20"/>
        <v>#N/A</v>
      </c>
      <c r="I1394" s="12" t="e">
        <f>VLOOKUP(CONCATENATE(N1394,T1394),Simulador!$H$26:$H$33,1,FALSE)</f>
        <v>#N/A</v>
      </c>
      <c r="J1394" s="12" t="e">
        <f t="shared" si="21"/>
        <v>#N/A</v>
      </c>
      <c r="K1394" s="13" t="e">
        <f t="shared" si="22"/>
        <v>#N/A</v>
      </c>
      <c r="L1394" s="12" t="e">
        <f t="shared" si="23"/>
        <v>#N/A</v>
      </c>
      <c r="M1394" s="14" t="s">
        <v>25</v>
      </c>
      <c r="N1394" s="3" t="s">
        <v>141</v>
      </c>
      <c r="O1394" s="20" t="str">
        <f>VLOOKUP(CONCATENATE($M1394,$N1394),Curriculos!$A$2:$J$332,4,FALSE)</f>
        <v>PESQUISA APLICADA À ECONOMIA I</v>
      </c>
      <c r="P1394" s="21" t="str">
        <f>VLOOKUP(CONCATENATE($M1394,$N1394),Curriculos!$A$2:$J$332,5,FALSE)</f>
        <v>OB</v>
      </c>
      <c r="Q1394" s="21" t="e">
        <f>VLOOKUP($N1394,Oferta!$D$2:$P$100,5,FALSE)</f>
        <v>#N/A</v>
      </c>
      <c r="R1394" s="21">
        <f>VLOOKUP(CONCATENATE($M1394,$N1394),Curriculos!$A$2:$J$332,8,FALSE)</f>
        <v>90</v>
      </c>
      <c r="S1394" s="5"/>
      <c r="T1394" s="22" t="s">
        <v>27</v>
      </c>
      <c r="U1394" s="21" t="str">
        <f>VLOOKUP(CONCATENATE($M1394,$N1394),Curriculos!$A$2:$J$332,10,FALSE)</f>
        <v>DCEC</v>
      </c>
      <c r="V1394" s="20" t="e">
        <f>VLOOKUP(CONCATENATE($M1394,$N1394,$T1394),Oferta!$B$2:$R$360,17,FALSE)</f>
        <v>#N/A</v>
      </c>
      <c r="W1394" s="20" t="e">
        <f>VLOOKUP(CONCATENATE($M1394,$N1394,$T1394),Oferta!$B$2:$Q$360,12,FALSE)</f>
        <v>#N/A</v>
      </c>
      <c r="X1394" s="22">
        <v>3</v>
      </c>
      <c r="Y1394" s="23" t="e">
        <f>VLOOKUP(CONCATENATE($W1394,$X1394),Mtz_Horarios!$E$2:$H$92,2,FALSE)</f>
        <v>#N/A</v>
      </c>
      <c r="Z1394" s="23" t="e">
        <f>VLOOKUP(CONCATENATE($W1394,$X1394),Mtz_Horarios!$E$2:$H$92,3,FALSE)</f>
        <v>#N/A</v>
      </c>
      <c r="AA1394" s="24" t="e">
        <f>VLOOKUP(CONCATENATE($W1394,$X1394),Mtz_Horarios!$E$2:$H$92,4,FALSE)</f>
        <v>#N/A</v>
      </c>
      <c r="AB1394" s="20" t="e">
        <f>VLOOKUP(CONCATENATE($M1394,$N1394,$T1394),Oferta!$B$2:$Q$360,16,FALSE)</f>
        <v>#N/A</v>
      </c>
      <c r="AC1394" s="20" t="e">
        <f>VLOOKUP(CONCATENATE($M1394,$N1394,$T1394),Oferta!$B$2:$Q$360,15,FALSE)</f>
        <v>#N/A</v>
      </c>
      <c r="AI1394" s="5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12"/>
      <c r="AW1394" s="12"/>
    </row>
    <row r="1395" spans="1:49" ht="15" customHeight="1">
      <c r="A1395" s="12"/>
      <c r="B1395" s="12"/>
      <c r="C1395" s="12"/>
      <c r="D1395" s="12"/>
      <c r="E1395" s="12"/>
      <c r="F1395" s="12"/>
      <c r="G1395" s="12"/>
      <c r="H1395" s="12" t="e">
        <f t="shared" si="20"/>
        <v>#N/A</v>
      </c>
      <c r="I1395" s="12" t="e">
        <f>VLOOKUP(CONCATENATE(N1395,T1395),Simulador!$H$26:$H$33,1,FALSE)</f>
        <v>#N/A</v>
      </c>
      <c r="J1395" s="12" t="e">
        <f t="shared" si="21"/>
        <v>#N/A</v>
      </c>
      <c r="K1395" s="13" t="e">
        <f t="shared" si="22"/>
        <v>#N/A</v>
      </c>
      <c r="L1395" s="12" t="e">
        <f t="shared" si="23"/>
        <v>#N/A</v>
      </c>
      <c r="M1395" s="14" t="s">
        <v>25</v>
      </c>
      <c r="N1395" s="3" t="s">
        <v>141</v>
      </c>
      <c r="O1395" s="20" t="str">
        <f>VLOOKUP(CONCATENATE($M1395,$N1395),Curriculos!$A$2:$J$332,4,FALSE)</f>
        <v>PESQUISA APLICADA À ECONOMIA I</v>
      </c>
      <c r="P1395" s="21" t="str">
        <f>VLOOKUP(CONCATENATE($M1395,$N1395),Curriculos!$A$2:$J$332,5,FALSE)</f>
        <v>OB</v>
      </c>
      <c r="Q1395" s="21" t="e">
        <f>VLOOKUP($N1395,Oferta!$D$2:$P$100,5,FALSE)</f>
        <v>#N/A</v>
      </c>
      <c r="R1395" s="21">
        <f>VLOOKUP(CONCATENATE($M1395,$N1395),Curriculos!$A$2:$J$332,8,FALSE)</f>
        <v>90</v>
      </c>
      <c r="S1395" s="5"/>
      <c r="T1395" s="22" t="s">
        <v>27</v>
      </c>
      <c r="U1395" s="21" t="str">
        <f>VLOOKUP(CONCATENATE($M1395,$N1395),Curriculos!$A$2:$J$332,10,FALSE)</f>
        <v>DCEC</v>
      </c>
      <c r="V1395" s="20" t="e">
        <f>VLOOKUP(CONCATENATE($M1395,$N1395,$T1395),Oferta!$B$2:$R$360,17,FALSE)</f>
        <v>#N/A</v>
      </c>
      <c r="W1395" s="20" t="e">
        <f>VLOOKUP(CONCATENATE($M1395,$N1395,$T1395),Oferta!$B$2:$Q$360,12,FALSE)</f>
        <v>#N/A</v>
      </c>
      <c r="X1395" s="22">
        <v>4</v>
      </c>
      <c r="Y1395" s="23" t="e">
        <f>VLOOKUP(CONCATENATE($W1395,$X1395),Mtz_Horarios!$E$2:$H$92,2,FALSE)</f>
        <v>#N/A</v>
      </c>
      <c r="Z1395" s="23" t="e">
        <f>VLOOKUP(CONCATENATE($W1395,$X1395),Mtz_Horarios!$E$2:$H$92,3,FALSE)</f>
        <v>#N/A</v>
      </c>
      <c r="AA1395" s="24" t="e">
        <f>VLOOKUP(CONCATENATE($W1395,$X1395),Mtz_Horarios!$E$2:$H$92,4,FALSE)</f>
        <v>#N/A</v>
      </c>
      <c r="AB1395" s="20" t="e">
        <f>VLOOKUP(CONCATENATE($M1395,$N1395,$T1395),Oferta!$B$2:$Q$360,16,FALSE)</f>
        <v>#N/A</v>
      </c>
      <c r="AC1395" s="20" t="e">
        <f>VLOOKUP(CONCATENATE($M1395,$N1395,$T1395),Oferta!$B$2:$Q$360,15,FALSE)</f>
        <v>#N/A</v>
      </c>
      <c r="AI1395" s="5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12"/>
      <c r="AW1395" s="12"/>
    </row>
    <row r="1396" spans="1:49" ht="15" customHeight="1">
      <c r="A1396" s="12"/>
      <c r="B1396" s="12"/>
      <c r="C1396" s="12"/>
      <c r="D1396" s="12"/>
      <c r="E1396" s="12"/>
      <c r="F1396" s="12"/>
      <c r="G1396" s="12"/>
      <c r="H1396" s="12" t="e">
        <f t="shared" si="20"/>
        <v>#N/A</v>
      </c>
      <c r="I1396" s="12" t="e">
        <f>VLOOKUP(CONCATENATE(N1396,T1396),Simulador!$H$26:$H$33,1,FALSE)</f>
        <v>#N/A</v>
      </c>
      <c r="J1396" s="12" t="e">
        <f t="shared" si="21"/>
        <v>#N/A</v>
      </c>
      <c r="K1396" s="13" t="e">
        <f t="shared" si="22"/>
        <v>#N/A</v>
      </c>
      <c r="L1396" s="12" t="e">
        <f t="shared" si="23"/>
        <v>#N/A</v>
      </c>
      <c r="M1396" s="14" t="s">
        <v>25</v>
      </c>
      <c r="N1396" s="3" t="s">
        <v>141</v>
      </c>
      <c r="O1396" s="20" t="str">
        <f>VLOOKUP(CONCATENATE($M1396,$N1396),Curriculos!$A$2:$J$332,4,FALSE)</f>
        <v>PESQUISA APLICADA À ECONOMIA I</v>
      </c>
      <c r="P1396" s="21" t="str">
        <f>VLOOKUP(CONCATENATE($M1396,$N1396),Curriculos!$A$2:$J$332,5,FALSE)</f>
        <v>OB</v>
      </c>
      <c r="Q1396" s="21" t="e">
        <f>VLOOKUP($N1396,Oferta!$D$2:$P$100,5,FALSE)</f>
        <v>#N/A</v>
      </c>
      <c r="R1396" s="21">
        <f>VLOOKUP(CONCATENATE($M1396,$N1396),Curriculos!$A$2:$J$332,8,FALSE)</f>
        <v>90</v>
      </c>
      <c r="S1396" s="5"/>
      <c r="T1396" s="22" t="s">
        <v>27</v>
      </c>
      <c r="U1396" s="21" t="str">
        <f>VLOOKUP(CONCATENATE($M1396,$N1396),Curriculos!$A$2:$J$332,10,FALSE)</f>
        <v>DCEC</v>
      </c>
      <c r="V1396" s="20" t="e">
        <f>VLOOKUP(CONCATENATE($M1396,$N1396,$T1396),Oferta!$B$2:$R$360,17,FALSE)</f>
        <v>#N/A</v>
      </c>
      <c r="W1396" s="20" t="e">
        <f>VLOOKUP(CONCATENATE($M1396,$N1396,$T1396),Oferta!$B$2:$Q$360,12,FALSE)</f>
        <v>#N/A</v>
      </c>
      <c r="X1396" s="22">
        <v>5</v>
      </c>
      <c r="Y1396" s="23" t="e">
        <f>VLOOKUP(CONCATENATE($W1396,$X1396),Mtz_Horarios!$E$2:$H$92,2,FALSE)</f>
        <v>#N/A</v>
      </c>
      <c r="Z1396" s="23" t="e">
        <f>VLOOKUP(CONCATENATE($W1396,$X1396),Mtz_Horarios!$E$2:$H$92,3,FALSE)</f>
        <v>#N/A</v>
      </c>
      <c r="AA1396" s="24" t="e">
        <f>VLOOKUP(CONCATENATE($W1396,$X1396),Mtz_Horarios!$E$2:$H$92,4,FALSE)</f>
        <v>#N/A</v>
      </c>
      <c r="AB1396" s="20" t="e">
        <f>VLOOKUP(CONCATENATE($M1396,$N1396,$T1396),Oferta!$B$2:$Q$360,16,FALSE)</f>
        <v>#N/A</v>
      </c>
      <c r="AC1396" s="20" t="e">
        <f>VLOOKUP(CONCATENATE($M1396,$N1396,$T1396),Oferta!$B$2:$Q$360,15,FALSE)</f>
        <v>#N/A</v>
      </c>
      <c r="AD1396" s="12"/>
      <c r="AE1396" s="12"/>
      <c r="AF1396" s="12"/>
      <c r="AG1396" s="12"/>
      <c r="AH1396" s="12"/>
      <c r="AI1396" s="5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12"/>
      <c r="AW1396" s="12"/>
    </row>
    <row r="1397" spans="1:49" ht="15" customHeight="1">
      <c r="A1397" s="12"/>
      <c r="B1397" s="12"/>
      <c r="C1397" s="12"/>
      <c r="D1397" s="12"/>
      <c r="E1397" s="12"/>
      <c r="F1397" s="12"/>
      <c r="G1397" s="12"/>
      <c r="H1397" s="12" t="e">
        <f t="shared" si="20"/>
        <v>#N/A</v>
      </c>
      <c r="I1397" s="12" t="e">
        <f>VLOOKUP(CONCATENATE(N1397,T1397),Simulador!$H$26:$H$33,1,FALSE)</f>
        <v>#N/A</v>
      </c>
      <c r="J1397" s="12" t="e">
        <f t="shared" si="21"/>
        <v>#N/A</v>
      </c>
      <c r="K1397" s="13" t="e">
        <f t="shared" si="22"/>
        <v>#N/A</v>
      </c>
      <c r="L1397" s="12" t="e">
        <f t="shared" si="23"/>
        <v>#N/A</v>
      </c>
      <c r="M1397" s="14" t="s">
        <v>25</v>
      </c>
      <c r="N1397" s="3" t="s">
        <v>141</v>
      </c>
      <c r="O1397" s="20" t="str">
        <f>VLOOKUP(CONCATENATE($M1397,$N1397),Curriculos!$A$2:$J$332,4,FALSE)</f>
        <v>PESQUISA APLICADA À ECONOMIA I</v>
      </c>
      <c r="P1397" s="21" t="str">
        <f>VLOOKUP(CONCATENATE($M1397,$N1397),Curriculos!$A$2:$J$332,5,FALSE)</f>
        <v>OB</v>
      </c>
      <c r="Q1397" s="21" t="e">
        <f>VLOOKUP($N1397,Oferta!$D$2:$P$100,5,FALSE)</f>
        <v>#N/A</v>
      </c>
      <c r="R1397" s="21">
        <f>VLOOKUP(CONCATENATE($M1397,$N1397),Curriculos!$A$2:$J$332,8,FALSE)</f>
        <v>90</v>
      </c>
      <c r="S1397" s="5"/>
      <c r="T1397" s="22" t="s">
        <v>27</v>
      </c>
      <c r="U1397" s="21" t="str">
        <f>VLOOKUP(CONCATENATE($M1397,$N1397),Curriculos!$A$2:$J$332,10,FALSE)</f>
        <v>DCEC</v>
      </c>
      <c r="V1397" s="20" t="e">
        <f>VLOOKUP(CONCATENATE($M1397,$N1397,$T1397),Oferta!$B$2:$R$360,17,FALSE)</f>
        <v>#N/A</v>
      </c>
      <c r="W1397" s="20" t="e">
        <f>VLOOKUP(CONCATENATE($M1397,$N1397,$T1397),Oferta!$B$2:$Q$360,12,FALSE)</f>
        <v>#N/A</v>
      </c>
      <c r="X1397" s="22">
        <v>6</v>
      </c>
      <c r="Y1397" s="23" t="e">
        <f>VLOOKUP(CONCATENATE($W1397,$X1397),Mtz_Horarios!$E$2:$H$92,2,FALSE)</f>
        <v>#N/A</v>
      </c>
      <c r="Z1397" s="23" t="e">
        <f>VLOOKUP(CONCATENATE($W1397,$X1397),Mtz_Horarios!$E$2:$H$92,3,FALSE)</f>
        <v>#N/A</v>
      </c>
      <c r="AA1397" s="24" t="e">
        <f>VLOOKUP(CONCATENATE($W1397,$X1397),Mtz_Horarios!$E$2:$H$92,4,FALSE)</f>
        <v>#N/A</v>
      </c>
      <c r="AB1397" s="20" t="e">
        <f>VLOOKUP(CONCATENATE($M1397,$N1397,$T1397),Oferta!$B$2:$Q$360,16,FALSE)</f>
        <v>#N/A</v>
      </c>
      <c r="AC1397" s="20" t="e">
        <f>VLOOKUP(CONCATENATE($M1397,$N1397,$T1397),Oferta!$B$2:$Q$360,15,FALSE)</f>
        <v>#N/A</v>
      </c>
      <c r="AD1397" s="12"/>
      <c r="AE1397" s="12"/>
      <c r="AF1397" s="12"/>
      <c r="AG1397" s="12"/>
      <c r="AH1397" s="12"/>
      <c r="AI1397" s="5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12"/>
      <c r="AW1397" s="12"/>
    </row>
    <row r="1398" spans="1:49" ht="15" customHeight="1">
      <c r="A1398" s="12"/>
      <c r="B1398" s="12"/>
      <c r="C1398" s="12"/>
      <c r="D1398" s="12"/>
      <c r="E1398" s="12"/>
      <c r="F1398" s="12"/>
      <c r="G1398" s="12"/>
      <c r="H1398" s="12" t="e">
        <f t="shared" si="20"/>
        <v>#N/A</v>
      </c>
      <c r="I1398" s="12" t="e">
        <f>VLOOKUP(CONCATENATE(N1398,T1398),Simulador!$H$26:$H$33,1,FALSE)</f>
        <v>#N/A</v>
      </c>
      <c r="J1398" s="12" t="e">
        <f t="shared" si="21"/>
        <v>#N/A</v>
      </c>
      <c r="K1398" s="13" t="e">
        <f t="shared" si="22"/>
        <v>#N/A</v>
      </c>
      <c r="L1398" s="12" t="e">
        <f t="shared" si="23"/>
        <v>#N/A</v>
      </c>
      <c r="M1398" s="14" t="s">
        <v>22</v>
      </c>
      <c r="N1398" s="3" t="s">
        <v>141</v>
      </c>
      <c r="O1398" s="20" t="str">
        <f>VLOOKUP(CONCATENATE($M1398,$N1398),Curriculos!$A$2:$J$332,4,FALSE)</f>
        <v>PESQUISA APLICADA À ECONOMIA I</v>
      </c>
      <c r="P1398" s="21" t="str">
        <f>VLOOKUP(CONCATENATE($M1398,$N1398),Curriculos!$A$2:$J$332,5,FALSE)</f>
        <v>OB</v>
      </c>
      <c r="Q1398" s="21" t="e">
        <f>VLOOKUP($N1398,Oferta!$D$2:$P$100,5,FALSE)</f>
        <v>#N/A</v>
      </c>
      <c r="R1398" s="21">
        <f>VLOOKUP(CONCATENATE($M1398,$N1398),Curriculos!$A$2:$J$332,8,FALSE)</f>
        <v>90</v>
      </c>
      <c r="S1398" s="5"/>
      <c r="T1398" s="22" t="s">
        <v>24</v>
      </c>
      <c r="U1398" s="21" t="str">
        <f>VLOOKUP(CONCATENATE($M1398,$N1398),Curriculos!$A$2:$J$332,10,FALSE)</f>
        <v>DCEC</v>
      </c>
      <c r="V1398" s="20" t="e">
        <f>VLOOKUP(CONCATENATE($M1398,$N1398,$T1398),Oferta!$B$2:$R$360,17,FALSE)</f>
        <v>#N/A</v>
      </c>
      <c r="W1398" s="20" t="e">
        <f>VLOOKUP(CONCATENATE($M1398,$N1398,$T1398),Oferta!$B$2:$Q$360,12,FALSE)</f>
        <v>#N/A</v>
      </c>
      <c r="X1398" s="22">
        <v>1</v>
      </c>
      <c r="Y1398" s="23" t="e">
        <f>VLOOKUP(CONCATENATE($W1398,$X1398),Mtz_Horarios!$E$2:$H$92,2,FALSE)</f>
        <v>#N/A</v>
      </c>
      <c r="Z1398" s="23" t="e">
        <f>VLOOKUP(CONCATENATE($W1398,$X1398),Mtz_Horarios!$E$2:$H$92,3,FALSE)</f>
        <v>#N/A</v>
      </c>
      <c r="AA1398" s="24" t="e">
        <f>VLOOKUP(CONCATENATE($W1398,$X1398),Mtz_Horarios!$E$2:$H$92,4,FALSE)</f>
        <v>#N/A</v>
      </c>
      <c r="AB1398" s="20" t="e">
        <f>VLOOKUP(CONCATENATE($M1398,$N1398,$T1398),Oferta!$B$2:$Q$360,16,FALSE)</f>
        <v>#N/A</v>
      </c>
      <c r="AC1398" s="20" t="e">
        <f>VLOOKUP(CONCATENATE($M1398,$N1398,$T1398),Oferta!$B$2:$Q$360,15,FALSE)</f>
        <v>#N/A</v>
      </c>
      <c r="AD1398" s="12"/>
      <c r="AE1398" s="12"/>
      <c r="AF1398" s="12"/>
      <c r="AG1398" s="12"/>
      <c r="AH1398" s="12"/>
      <c r="AI1398" s="5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12"/>
      <c r="AW1398" s="12"/>
    </row>
    <row r="1399" spans="1:49" ht="15" customHeight="1">
      <c r="A1399" s="12"/>
      <c r="B1399" s="12"/>
      <c r="C1399" s="12"/>
      <c r="D1399" s="12"/>
      <c r="E1399" s="12"/>
      <c r="F1399" s="12"/>
      <c r="G1399" s="12"/>
      <c r="H1399" s="12" t="e">
        <f t="shared" si="20"/>
        <v>#N/A</v>
      </c>
      <c r="I1399" s="12" t="e">
        <f>VLOOKUP(CONCATENATE(N1399,T1399),Simulador!$H$26:$H$33,1,FALSE)</f>
        <v>#N/A</v>
      </c>
      <c r="J1399" s="12" t="e">
        <f t="shared" si="21"/>
        <v>#N/A</v>
      </c>
      <c r="K1399" s="13" t="e">
        <f t="shared" si="22"/>
        <v>#N/A</v>
      </c>
      <c r="L1399" s="12" t="e">
        <f t="shared" si="23"/>
        <v>#N/A</v>
      </c>
      <c r="M1399" s="14" t="s">
        <v>22</v>
      </c>
      <c r="N1399" s="3" t="s">
        <v>141</v>
      </c>
      <c r="O1399" s="20" t="str">
        <f>VLOOKUP(CONCATENATE($M1399,$N1399),Curriculos!$A$2:$J$332,4,FALSE)</f>
        <v>PESQUISA APLICADA À ECONOMIA I</v>
      </c>
      <c r="P1399" s="21" t="str">
        <f>VLOOKUP(CONCATENATE($M1399,$N1399),Curriculos!$A$2:$J$332,5,FALSE)</f>
        <v>OB</v>
      </c>
      <c r="Q1399" s="21" t="e">
        <f>VLOOKUP($N1399,Oferta!$D$2:$P$100,5,FALSE)</f>
        <v>#N/A</v>
      </c>
      <c r="R1399" s="21">
        <f>VLOOKUP(CONCATENATE($M1399,$N1399),Curriculos!$A$2:$J$332,8,FALSE)</f>
        <v>90</v>
      </c>
      <c r="S1399" s="5"/>
      <c r="T1399" s="22" t="s">
        <v>24</v>
      </c>
      <c r="U1399" s="21" t="str">
        <f>VLOOKUP(CONCATENATE($M1399,$N1399),Curriculos!$A$2:$J$332,10,FALSE)</f>
        <v>DCEC</v>
      </c>
      <c r="V1399" s="20" t="e">
        <f>VLOOKUP(CONCATENATE($M1399,$N1399,$T1399),Oferta!$B$2:$R$360,17,FALSE)</f>
        <v>#N/A</v>
      </c>
      <c r="W1399" s="20" t="e">
        <f>VLOOKUP(CONCATENATE($M1399,$N1399,$T1399),Oferta!$B$2:$Q$360,12,FALSE)</f>
        <v>#N/A</v>
      </c>
      <c r="X1399" s="22">
        <v>2</v>
      </c>
      <c r="Y1399" s="23" t="e">
        <f>VLOOKUP(CONCATENATE($W1399,$X1399),Mtz_Horarios!$E$2:$H$92,2,FALSE)</f>
        <v>#N/A</v>
      </c>
      <c r="Z1399" s="23" t="e">
        <f>VLOOKUP(CONCATENATE($W1399,$X1399),Mtz_Horarios!$E$2:$H$92,3,FALSE)</f>
        <v>#N/A</v>
      </c>
      <c r="AA1399" s="24" t="e">
        <f>VLOOKUP(CONCATENATE($W1399,$X1399),Mtz_Horarios!$E$2:$H$92,4,FALSE)</f>
        <v>#N/A</v>
      </c>
      <c r="AB1399" s="20" t="e">
        <f>VLOOKUP(CONCATENATE($M1399,$N1399,$T1399),Oferta!$B$2:$Q$360,16,FALSE)</f>
        <v>#N/A</v>
      </c>
      <c r="AC1399" s="20" t="e">
        <f>VLOOKUP(CONCATENATE($M1399,$N1399,$T1399),Oferta!$B$2:$Q$360,15,FALSE)</f>
        <v>#N/A</v>
      </c>
      <c r="AD1399" s="12"/>
      <c r="AE1399" s="12"/>
      <c r="AF1399" s="12"/>
      <c r="AG1399" s="12"/>
      <c r="AH1399" s="12"/>
      <c r="AI1399" s="5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12"/>
      <c r="AW1399" s="12"/>
    </row>
    <row r="1400" spans="1:49" ht="15" customHeight="1">
      <c r="A1400" s="12"/>
      <c r="B1400" s="12"/>
      <c r="C1400" s="12"/>
      <c r="D1400" s="12"/>
      <c r="E1400" s="12"/>
      <c r="F1400" s="12"/>
      <c r="G1400" s="12"/>
      <c r="H1400" s="12" t="e">
        <f t="shared" si="20"/>
        <v>#N/A</v>
      </c>
      <c r="I1400" s="12" t="e">
        <f>VLOOKUP(CONCATENATE(N1400,T1400),Simulador!$H$26:$H$33,1,FALSE)</f>
        <v>#N/A</v>
      </c>
      <c r="J1400" s="12" t="e">
        <f t="shared" si="21"/>
        <v>#N/A</v>
      </c>
      <c r="K1400" s="13" t="e">
        <f t="shared" si="22"/>
        <v>#N/A</v>
      </c>
      <c r="L1400" s="12" t="e">
        <f t="shared" si="23"/>
        <v>#N/A</v>
      </c>
      <c r="M1400" s="14" t="s">
        <v>22</v>
      </c>
      <c r="N1400" s="3" t="s">
        <v>141</v>
      </c>
      <c r="O1400" s="20" t="str">
        <f>VLOOKUP(CONCATENATE($M1400,$N1400),Curriculos!$A$2:$J$332,4,FALSE)</f>
        <v>PESQUISA APLICADA À ECONOMIA I</v>
      </c>
      <c r="P1400" s="21" t="str">
        <f>VLOOKUP(CONCATENATE($M1400,$N1400),Curriculos!$A$2:$J$332,5,FALSE)</f>
        <v>OB</v>
      </c>
      <c r="Q1400" s="21" t="e">
        <f>VLOOKUP($N1400,Oferta!$D$2:$P$100,5,FALSE)</f>
        <v>#N/A</v>
      </c>
      <c r="R1400" s="21">
        <f>VLOOKUP(CONCATENATE($M1400,$N1400),Curriculos!$A$2:$J$332,8,FALSE)</f>
        <v>90</v>
      </c>
      <c r="S1400" s="5"/>
      <c r="T1400" s="22" t="s">
        <v>24</v>
      </c>
      <c r="U1400" s="21" t="str">
        <f>VLOOKUP(CONCATENATE($M1400,$N1400),Curriculos!$A$2:$J$332,10,FALSE)</f>
        <v>DCEC</v>
      </c>
      <c r="V1400" s="20" t="e">
        <f>VLOOKUP(CONCATENATE($M1400,$N1400,$T1400),Oferta!$B$2:$R$360,17,FALSE)</f>
        <v>#N/A</v>
      </c>
      <c r="W1400" s="20" t="e">
        <f>VLOOKUP(CONCATENATE($M1400,$N1400,$T1400),Oferta!$B$2:$Q$360,12,FALSE)</f>
        <v>#N/A</v>
      </c>
      <c r="X1400" s="22">
        <v>3</v>
      </c>
      <c r="Y1400" s="23" t="e">
        <f>VLOOKUP(CONCATENATE($W1400,$X1400),Mtz_Horarios!$E$2:$H$92,2,FALSE)</f>
        <v>#N/A</v>
      </c>
      <c r="Z1400" s="23" t="e">
        <f>VLOOKUP(CONCATENATE($W1400,$X1400),Mtz_Horarios!$E$2:$H$92,3,FALSE)</f>
        <v>#N/A</v>
      </c>
      <c r="AA1400" s="24" t="e">
        <f>VLOOKUP(CONCATENATE($W1400,$X1400),Mtz_Horarios!$E$2:$H$92,4,FALSE)</f>
        <v>#N/A</v>
      </c>
      <c r="AB1400" s="20" t="e">
        <f>VLOOKUP(CONCATENATE($M1400,$N1400,$T1400),Oferta!$B$2:$Q$360,16,FALSE)</f>
        <v>#N/A</v>
      </c>
      <c r="AC1400" s="20" t="e">
        <f>VLOOKUP(CONCATENATE($M1400,$N1400,$T1400),Oferta!$B$2:$Q$360,15,FALSE)</f>
        <v>#N/A</v>
      </c>
      <c r="AD1400" s="12"/>
      <c r="AE1400" s="12"/>
      <c r="AF1400" s="12"/>
      <c r="AG1400" s="12"/>
      <c r="AH1400" s="12"/>
      <c r="AI1400" s="5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12"/>
      <c r="AW1400" s="12"/>
    </row>
    <row r="1401" spans="1:49" ht="15" customHeight="1">
      <c r="A1401" s="12"/>
      <c r="B1401" s="12"/>
      <c r="C1401" s="12"/>
      <c r="D1401" s="12"/>
      <c r="E1401" s="12"/>
      <c r="F1401" s="12"/>
      <c r="G1401" s="12"/>
      <c r="H1401" s="12" t="e">
        <f t="shared" si="20"/>
        <v>#N/A</v>
      </c>
      <c r="I1401" s="12" t="e">
        <f>VLOOKUP(CONCATENATE(N1401,T1401),Simulador!$H$26:$H$33,1,FALSE)</f>
        <v>#N/A</v>
      </c>
      <c r="J1401" s="12" t="e">
        <f t="shared" si="21"/>
        <v>#N/A</v>
      </c>
      <c r="K1401" s="13" t="e">
        <f t="shared" si="22"/>
        <v>#N/A</v>
      </c>
      <c r="L1401" s="12" t="e">
        <f t="shared" si="23"/>
        <v>#N/A</v>
      </c>
      <c r="M1401" s="14" t="s">
        <v>22</v>
      </c>
      <c r="N1401" s="3" t="s">
        <v>141</v>
      </c>
      <c r="O1401" s="20" t="str">
        <f>VLOOKUP(CONCATENATE($M1401,$N1401),Curriculos!$A$2:$J$332,4,FALSE)</f>
        <v>PESQUISA APLICADA À ECONOMIA I</v>
      </c>
      <c r="P1401" s="21" t="str">
        <f>VLOOKUP(CONCATENATE($M1401,$N1401),Curriculos!$A$2:$J$332,5,FALSE)</f>
        <v>OB</v>
      </c>
      <c r="Q1401" s="21" t="e">
        <f>VLOOKUP($N1401,Oferta!$D$2:$P$100,5,FALSE)</f>
        <v>#N/A</v>
      </c>
      <c r="R1401" s="21">
        <f>VLOOKUP(CONCATENATE($M1401,$N1401),Curriculos!$A$2:$J$332,8,FALSE)</f>
        <v>90</v>
      </c>
      <c r="S1401" s="5"/>
      <c r="T1401" s="22" t="s">
        <v>24</v>
      </c>
      <c r="U1401" s="21" t="str">
        <f>VLOOKUP(CONCATENATE($M1401,$N1401),Curriculos!$A$2:$J$332,10,FALSE)</f>
        <v>DCEC</v>
      </c>
      <c r="V1401" s="20" t="e">
        <f>VLOOKUP(CONCATENATE($M1401,$N1401,$T1401),Oferta!$B$2:$R$360,17,FALSE)</f>
        <v>#N/A</v>
      </c>
      <c r="W1401" s="20" t="e">
        <f>VLOOKUP(CONCATENATE($M1401,$N1401,$T1401),Oferta!$B$2:$Q$360,12,FALSE)</f>
        <v>#N/A</v>
      </c>
      <c r="X1401" s="22">
        <v>4</v>
      </c>
      <c r="Y1401" s="23" t="e">
        <f>VLOOKUP(CONCATENATE($W1401,$X1401),Mtz_Horarios!$E$2:$H$92,2,FALSE)</f>
        <v>#N/A</v>
      </c>
      <c r="Z1401" s="23" t="e">
        <f>VLOOKUP(CONCATENATE($W1401,$X1401),Mtz_Horarios!$E$2:$H$92,3,FALSE)</f>
        <v>#N/A</v>
      </c>
      <c r="AA1401" s="24" t="e">
        <f>VLOOKUP(CONCATENATE($W1401,$X1401),Mtz_Horarios!$E$2:$H$92,4,FALSE)</f>
        <v>#N/A</v>
      </c>
      <c r="AB1401" s="20" t="e">
        <f>VLOOKUP(CONCATENATE($M1401,$N1401,$T1401),Oferta!$B$2:$Q$360,16,FALSE)</f>
        <v>#N/A</v>
      </c>
      <c r="AC1401" s="20" t="e">
        <f>VLOOKUP(CONCATENATE($M1401,$N1401,$T1401),Oferta!$B$2:$Q$360,15,FALSE)</f>
        <v>#N/A</v>
      </c>
      <c r="AD1401" s="12"/>
      <c r="AE1401" s="12"/>
      <c r="AF1401" s="12"/>
      <c r="AG1401" s="12"/>
      <c r="AH1401" s="12"/>
      <c r="AI1401" s="5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12"/>
      <c r="AW1401" s="12"/>
    </row>
    <row r="1402" spans="1:49" ht="15" customHeight="1">
      <c r="A1402" s="12"/>
      <c r="B1402" s="12"/>
      <c r="C1402" s="12"/>
      <c r="D1402" s="12"/>
      <c r="E1402" s="12"/>
      <c r="F1402" s="12"/>
      <c r="G1402" s="12"/>
      <c r="H1402" s="12" t="e">
        <f t="shared" si="20"/>
        <v>#N/A</v>
      </c>
      <c r="I1402" s="12" t="e">
        <f>VLOOKUP(CONCATENATE(N1402,T1402),Simulador!$H$26:$H$33,1,FALSE)</f>
        <v>#N/A</v>
      </c>
      <c r="J1402" s="12" t="e">
        <f t="shared" si="21"/>
        <v>#N/A</v>
      </c>
      <c r="K1402" s="13" t="e">
        <f t="shared" si="22"/>
        <v>#N/A</v>
      </c>
      <c r="L1402" s="12" t="e">
        <f t="shared" si="23"/>
        <v>#N/A</v>
      </c>
      <c r="M1402" s="14" t="s">
        <v>22</v>
      </c>
      <c r="N1402" s="3" t="s">
        <v>141</v>
      </c>
      <c r="O1402" s="20" t="str">
        <f>VLOOKUP(CONCATENATE($M1402,$N1402),Curriculos!$A$2:$J$332,4,FALSE)</f>
        <v>PESQUISA APLICADA À ECONOMIA I</v>
      </c>
      <c r="P1402" s="21" t="str">
        <f>VLOOKUP(CONCATENATE($M1402,$N1402),Curriculos!$A$2:$J$332,5,FALSE)</f>
        <v>OB</v>
      </c>
      <c r="Q1402" s="21" t="e">
        <f>VLOOKUP($N1402,Oferta!$D$2:$P$100,5,FALSE)</f>
        <v>#N/A</v>
      </c>
      <c r="R1402" s="21">
        <f>VLOOKUP(CONCATENATE($M1402,$N1402),Curriculos!$A$2:$J$332,8,FALSE)</f>
        <v>90</v>
      </c>
      <c r="S1402" s="5"/>
      <c r="T1402" s="22" t="s">
        <v>24</v>
      </c>
      <c r="U1402" s="21" t="str">
        <f>VLOOKUP(CONCATENATE($M1402,$N1402),Curriculos!$A$2:$J$332,10,FALSE)</f>
        <v>DCEC</v>
      </c>
      <c r="V1402" s="20" t="e">
        <f>VLOOKUP(CONCATENATE($M1402,$N1402,$T1402),Oferta!$B$2:$R$360,17,FALSE)</f>
        <v>#N/A</v>
      </c>
      <c r="W1402" s="20" t="e">
        <f>VLOOKUP(CONCATENATE($M1402,$N1402,$T1402),Oferta!$B$2:$Q$360,12,FALSE)</f>
        <v>#N/A</v>
      </c>
      <c r="X1402" s="22">
        <v>5</v>
      </c>
      <c r="Y1402" s="23" t="e">
        <f>VLOOKUP(CONCATENATE($W1402,$X1402),Mtz_Horarios!$E$2:$H$92,2,FALSE)</f>
        <v>#N/A</v>
      </c>
      <c r="Z1402" s="23" t="e">
        <f>VLOOKUP(CONCATENATE($W1402,$X1402),Mtz_Horarios!$E$2:$H$92,3,FALSE)</f>
        <v>#N/A</v>
      </c>
      <c r="AA1402" s="24" t="e">
        <f>VLOOKUP(CONCATENATE($W1402,$X1402),Mtz_Horarios!$E$2:$H$92,4,FALSE)</f>
        <v>#N/A</v>
      </c>
      <c r="AB1402" s="20" t="e">
        <f>VLOOKUP(CONCATENATE($M1402,$N1402,$T1402),Oferta!$B$2:$Q$360,16,FALSE)</f>
        <v>#N/A</v>
      </c>
      <c r="AC1402" s="20" t="e">
        <f>VLOOKUP(CONCATENATE($M1402,$N1402,$T1402),Oferta!$B$2:$Q$360,15,FALSE)</f>
        <v>#N/A</v>
      </c>
      <c r="AD1402" s="12"/>
      <c r="AE1402" s="12"/>
      <c r="AF1402" s="12"/>
      <c r="AG1402" s="12"/>
      <c r="AH1402" s="12"/>
      <c r="AI1402" s="5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12"/>
      <c r="AW1402" s="12"/>
    </row>
    <row r="1403" spans="1:49" ht="15" customHeight="1">
      <c r="A1403" s="12"/>
      <c r="B1403" s="12"/>
      <c r="C1403" s="12"/>
      <c r="D1403" s="12"/>
      <c r="E1403" s="12"/>
      <c r="F1403" s="12"/>
      <c r="G1403" s="12"/>
      <c r="H1403" s="12" t="e">
        <f t="shared" si="20"/>
        <v>#N/A</v>
      </c>
      <c r="I1403" s="12" t="e">
        <f>VLOOKUP(CONCATENATE(N1403,T1403),Simulador!$H$26:$H$33,1,FALSE)</f>
        <v>#N/A</v>
      </c>
      <c r="J1403" s="12" t="e">
        <f t="shared" si="21"/>
        <v>#N/A</v>
      </c>
      <c r="K1403" s="13" t="e">
        <f t="shared" si="22"/>
        <v>#N/A</v>
      </c>
      <c r="L1403" s="12" t="e">
        <f t="shared" si="23"/>
        <v>#N/A</v>
      </c>
      <c r="M1403" s="14" t="s">
        <v>22</v>
      </c>
      <c r="N1403" s="3" t="s">
        <v>141</v>
      </c>
      <c r="O1403" s="20" t="str">
        <f>VLOOKUP(CONCATENATE($M1403,$N1403),Curriculos!$A$2:$J$332,4,FALSE)</f>
        <v>PESQUISA APLICADA À ECONOMIA I</v>
      </c>
      <c r="P1403" s="21" t="str">
        <f>VLOOKUP(CONCATENATE($M1403,$N1403),Curriculos!$A$2:$J$332,5,FALSE)</f>
        <v>OB</v>
      </c>
      <c r="Q1403" s="21" t="e">
        <f>VLOOKUP($N1403,Oferta!$D$2:$P$100,5,FALSE)</f>
        <v>#N/A</v>
      </c>
      <c r="R1403" s="21">
        <f>VLOOKUP(CONCATENATE($M1403,$N1403),Curriculos!$A$2:$J$332,8,FALSE)</f>
        <v>90</v>
      </c>
      <c r="S1403" s="5"/>
      <c r="T1403" s="22" t="s">
        <v>24</v>
      </c>
      <c r="U1403" s="21" t="str">
        <f>VLOOKUP(CONCATENATE($M1403,$N1403),Curriculos!$A$2:$J$332,10,FALSE)</f>
        <v>DCEC</v>
      </c>
      <c r="V1403" s="20" t="e">
        <f>VLOOKUP(CONCATENATE($M1403,$N1403,$T1403),Oferta!$B$2:$R$360,17,FALSE)</f>
        <v>#N/A</v>
      </c>
      <c r="W1403" s="20" t="e">
        <f>VLOOKUP(CONCATENATE($M1403,$N1403,$T1403),Oferta!$B$2:$Q$360,12,FALSE)</f>
        <v>#N/A</v>
      </c>
      <c r="X1403" s="22">
        <v>6</v>
      </c>
      <c r="Y1403" s="23" t="e">
        <f>VLOOKUP(CONCATENATE($W1403,$X1403),Mtz_Horarios!$E$2:$H$92,2,FALSE)</f>
        <v>#N/A</v>
      </c>
      <c r="Z1403" s="23" t="e">
        <f>VLOOKUP(CONCATENATE($W1403,$X1403),Mtz_Horarios!$E$2:$H$92,3,FALSE)</f>
        <v>#N/A</v>
      </c>
      <c r="AA1403" s="24" t="e">
        <f>VLOOKUP(CONCATENATE($W1403,$X1403),Mtz_Horarios!$E$2:$H$92,4,FALSE)</f>
        <v>#N/A</v>
      </c>
      <c r="AB1403" s="20" t="e">
        <f>VLOOKUP(CONCATENATE($M1403,$N1403,$T1403),Oferta!$B$2:$Q$360,16,FALSE)</f>
        <v>#N/A</v>
      </c>
      <c r="AC1403" s="20" t="e">
        <f>VLOOKUP(CONCATENATE($M1403,$N1403,$T1403),Oferta!$B$2:$Q$360,15,FALSE)</f>
        <v>#N/A</v>
      </c>
      <c r="AD1403" s="12"/>
      <c r="AE1403" s="12"/>
      <c r="AF1403" s="12"/>
      <c r="AG1403" s="12"/>
      <c r="AH1403" s="12"/>
      <c r="AI1403" s="5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12"/>
      <c r="AW1403" s="12"/>
    </row>
    <row r="1404" spans="1:49" ht="15" customHeight="1">
      <c r="A1404" s="12"/>
      <c r="B1404" s="12"/>
      <c r="C1404" s="12"/>
      <c r="D1404" s="12"/>
      <c r="E1404" s="12"/>
      <c r="F1404" s="12"/>
      <c r="G1404" s="12"/>
      <c r="H1404" s="12" t="e">
        <f t="shared" si="20"/>
        <v>#N/A</v>
      </c>
      <c r="I1404" s="12" t="e">
        <f>VLOOKUP(CONCATENATE(N1404,T1404),Simulador!$H$26:$H$33,1,FALSE)</f>
        <v>#N/A</v>
      </c>
      <c r="J1404" s="12" t="e">
        <f t="shared" si="21"/>
        <v>#N/A</v>
      </c>
      <c r="K1404" s="13" t="e">
        <f t="shared" si="22"/>
        <v>#N/A</v>
      </c>
      <c r="L1404" s="12" t="e">
        <f t="shared" si="23"/>
        <v>#N/A</v>
      </c>
      <c r="M1404" s="14" t="s">
        <v>22</v>
      </c>
      <c r="N1404" s="3" t="s">
        <v>141</v>
      </c>
      <c r="O1404" s="20" t="str">
        <f>VLOOKUP(CONCATENATE($M1404,$N1404),Curriculos!$A$2:$J$332,4,FALSE)</f>
        <v>PESQUISA APLICADA À ECONOMIA I</v>
      </c>
      <c r="P1404" s="21" t="str">
        <f>VLOOKUP(CONCATENATE($M1404,$N1404),Curriculos!$A$2:$J$332,5,FALSE)</f>
        <v>OB</v>
      </c>
      <c r="Q1404" s="21" t="e">
        <f>VLOOKUP($N1404,Oferta!$D$2:$P$100,5,FALSE)</f>
        <v>#N/A</v>
      </c>
      <c r="R1404" s="21">
        <f>VLOOKUP(CONCATENATE($M1404,$N1404),Curriculos!$A$2:$J$332,8,FALSE)</f>
        <v>90</v>
      </c>
      <c r="S1404" s="5"/>
      <c r="T1404" s="22" t="s">
        <v>40</v>
      </c>
      <c r="U1404" s="21" t="str">
        <f>VLOOKUP(CONCATENATE($M1404,$N1404),Curriculos!$A$2:$J$332,10,FALSE)</f>
        <v>DCEC</v>
      </c>
      <c r="V1404" s="20" t="e">
        <f>VLOOKUP(CONCATENATE($M1404,$N1404,$T1404),Oferta!$B$2:$R$360,17,FALSE)</f>
        <v>#N/A</v>
      </c>
      <c r="W1404" s="20" t="e">
        <f>VLOOKUP(CONCATENATE($M1404,$N1404,$T1404),Oferta!$B$2:$Q$360,12,FALSE)</f>
        <v>#N/A</v>
      </c>
      <c r="X1404" s="22">
        <v>1</v>
      </c>
      <c r="Y1404" s="23" t="e">
        <f>VLOOKUP(CONCATENATE($W1404,$X1404),Mtz_Horarios!$E$2:$H$92,2,FALSE)</f>
        <v>#N/A</v>
      </c>
      <c r="Z1404" s="23" t="e">
        <f>VLOOKUP(CONCATENATE($W1404,$X1404),Mtz_Horarios!$E$2:$H$92,3,FALSE)</f>
        <v>#N/A</v>
      </c>
      <c r="AA1404" s="24" t="e">
        <f>VLOOKUP(CONCATENATE($W1404,$X1404),Mtz_Horarios!$E$2:$H$92,4,FALSE)</f>
        <v>#N/A</v>
      </c>
      <c r="AB1404" s="20" t="e">
        <f>VLOOKUP(CONCATENATE($M1404,$N1404,$T1404),Oferta!$B$2:$Q$360,16,FALSE)</f>
        <v>#N/A</v>
      </c>
      <c r="AC1404" s="20" t="e">
        <f>VLOOKUP(CONCATENATE($M1404,$N1404,$T1404),Oferta!$B$2:$Q$360,15,FALSE)</f>
        <v>#N/A</v>
      </c>
      <c r="AD1404" s="12"/>
      <c r="AE1404" s="12"/>
      <c r="AF1404" s="12"/>
      <c r="AG1404" s="12"/>
      <c r="AH1404" s="12"/>
      <c r="AI1404" s="5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12"/>
      <c r="AW1404" s="12"/>
    </row>
    <row r="1405" spans="1:49" ht="15" customHeight="1">
      <c r="A1405" s="12"/>
      <c r="B1405" s="12"/>
      <c r="C1405" s="12"/>
      <c r="D1405" s="12"/>
      <c r="E1405" s="12"/>
      <c r="F1405" s="12"/>
      <c r="G1405" s="12"/>
      <c r="H1405" s="12" t="e">
        <f t="shared" si="20"/>
        <v>#N/A</v>
      </c>
      <c r="I1405" s="12" t="e">
        <f>VLOOKUP(CONCATENATE(N1405,T1405),Simulador!$H$26:$H$33,1,FALSE)</f>
        <v>#N/A</v>
      </c>
      <c r="J1405" s="12" t="e">
        <f t="shared" si="21"/>
        <v>#N/A</v>
      </c>
      <c r="K1405" s="13" t="e">
        <f t="shared" si="22"/>
        <v>#N/A</v>
      </c>
      <c r="L1405" s="12" t="e">
        <f t="shared" si="23"/>
        <v>#N/A</v>
      </c>
      <c r="M1405" s="14" t="s">
        <v>22</v>
      </c>
      <c r="N1405" s="3" t="s">
        <v>141</v>
      </c>
      <c r="O1405" s="20" t="str">
        <f>VLOOKUP(CONCATENATE($M1405,$N1405),Curriculos!$A$2:$J$332,4,FALSE)</f>
        <v>PESQUISA APLICADA À ECONOMIA I</v>
      </c>
      <c r="P1405" s="21" t="str">
        <f>VLOOKUP(CONCATENATE($M1405,$N1405),Curriculos!$A$2:$J$332,5,FALSE)</f>
        <v>OB</v>
      </c>
      <c r="Q1405" s="21" t="e">
        <f>VLOOKUP($N1405,Oferta!$D$2:$P$100,5,FALSE)</f>
        <v>#N/A</v>
      </c>
      <c r="R1405" s="21">
        <f>VLOOKUP(CONCATENATE($M1405,$N1405),Curriculos!$A$2:$J$332,8,FALSE)</f>
        <v>90</v>
      </c>
      <c r="S1405" s="5"/>
      <c r="T1405" s="22" t="s">
        <v>40</v>
      </c>
      <c r="U1405" s="21" t="str">
        <f>VLOOKUP(CONCATENATE($M1405,$N1405),Curriculos!$A$2:$J$332,10,FALSE)</f>
        <v>DCEC</v>
      </c>
      <c r="V1405" s="20" t="e">
        <f>VLOOKUP(CONCATENATE($M1405,$N1405,$T1405),Oferta!$B$2:$R$360,17,FALSE)</f>
        <v>#N/A</v>
      </c>
      <c r="W1405" s="20" t="e">
        <f>VLOOKUP(CONCATENATE($M1405,$N1405,$T1405),Oferta!$B$2:$Q$360,12,FALSE)</f>
        <v>#N/A</v>
      </c>
      <c r="X1405" s="22">
        <v>2</v>
      </c>
      <c r="Y1405" s="23" t="e">
        <f>VLOOKUP(CONCATENATE($W1405,$X1405),Mtz_Horarios!$E$2:$H$92,2,FALSE)</f>
        <v>#N/A</v>
      </c>
      <c r="Z1405" s="23" t="e">
        <f>VLOOKUP(CONCATENATE($W1405,$X1405),Mtz_Horarios!$E$2:$H$92,3,FALSE)</f>
        <v>#N/A</v>
      </c>
      <c r="AA1405" s="24" t="e">
        <f>VLOOKUP(CONCATENATE($W1405,$X1405),Mtz_Horarios!$E$2:$H$92,4,FALSE)</f>
        <v>#N/A</v>
      </c>
      <c r="AB1405" s="20" t="e">
        <f>VLOOKUP(CONCATENATE($M1405,$N1405,$T1405),Oferta!$B$2:$Q$360,16,FALSE)</f>
        <v>#N/A</v>
      </c>
      <c r="AC1405" s="20" t="e">
        <f>VLOOKUP(CONCATENATE($M1405,$N1405,$T1405),Oferta!$B$2:$Q$360,15,FALSE)</f>
        <v>#N/A</v>
      </c>
      <c r="AD1405" s="12"/>
      <c r="AE1405" s="12"/>
      <c r="AF1405" s="12"/>
      <c r="AG1405" s="12"/>
      <c r="AH1405" s="12"/>
      <c r="AI1405" s="5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12"/>
      <c r="AW1405" s="12"/>
    </row>
    <row r="1406" spans="1:49" ht="15" customHeight="1">
      <c r="A1406" s="12"/>
      <c r="B1406" s="12"/>
      <c r="C1406" s="12"/>
      <c r="D1406" s="12"/>
      <c r="E1406" s="12"/>
      <c r="F1406" s="12"/>
      <c r="G1406" s="12"/>
      <c r="H1406" s="12" t="e">
        <f t="shared" si="20"/>
        <v>#N/A</v>
      </c>
      <c r="I1406" s="12" t="e">
        <f>VLOOKUP(CONCATENATE(N1406,T1406),Simulador!$H$26:$H$33,1,FALSE)</f>
        <v>#N/A</v>
      </c>
      <c r="J1406" s="12" t="e">
        <f t="shared" si="21"/>
        <v>#N/A</v>
      </c>
      <c r="K1406" s="13" t="e">
        <f t="shared" si="22"/>
        <v>#N/A</v>
      </c>
      <c r="L1406" s="12" t="e">
        <f t="shared" si="23"/>
        <v>#N/A</v>
      </c>
      <c r="M1406" s="14" t="s">
        <v>22</v>
      </c>
      <c r="N1406" s="3" t="s">
        <v>141</v>
      </c>
      <c r="O1406" s="20" t="str">
        <f>VLOOKUP(CONCATENATE($M1406,$N1406),Curriculos!$A$2:$J$332,4,FALSE)</f>
        <v>PESQUISA APLICADA À ECONOMIA I</v>
      </c>
      <c r="P1406" s="21" t="str">
        <f>VLOOKUP(CONCATENATE($M1406,$N1406),Curriculos!$A$2:$J$332,5,FALSE)</f>
        <v>OB</v>
      </c>
      <c r="Q1406" s="21" t="e">
        <f>VLOOKUP($N1406,Oferta!$D$2:$P$100,5,FALSE)</f>
        <v>#N/A</v>
      </c>
      <c r="R1406" s="21">
        <f>VLOOKUP(CONCATENATE($M1406,$N1406),Curriculos!$A$2:$J$332,8,FALSE)</f>
        <v>90</v>
      </c>
      <c r="S1406" s="5"/>
      <c r="T1406" s="22" t="s">
        <v>40</v>
      </c>
      <c r="U1406" s="21" t="str">
        <f>VLOOKUP(CONCATENATE($M1406,$N1406),Curriculos!$A$2:$J$332,10,FALSE)</f>
        <v>DCEC</v>
      </c>
      <c r="V1406" s="20" t="e">
        <f>VLOOKUP(CONCATENATE($M1406,$N1406,$T1406),Oferta!$B$2:$R$360,17,FALSE)</f>
        <v>#N/A</v>
      </c>
      <c r="W1406" s="20" t="e">
        <f>VLOOKUP(CONCATENATE($M1406,$N1406,$T1406),Oferta!$B$2:$Q$360,12,FALSE)</f>
        <v>#N/A</v>
      </c>
      <c r="X1406" s="22">
        <v>3</v>
      </c>
      <c r="Y1406" s="23" t="e">
        <f>VLOOKUP(CONCATENATE($W1406,$X1406),Mtz_Horarios!$E$2:$H$92,2,FALSE)</f>
        <v>#N/A</v>
      </c>
      <c r="Z1406" s="23" t="e">
        <f>VLOOKUP(CONCATENATE($W1406,$X1406),Mtz_Horarios!$E$2:$H$92,3,FALSE)</f>
        <v>#N/A</v>
      </c>
      <c r="AA1406" s="24" t="e">
        <f>VLOOKUP(CONCATENATE($W1406,$X1406),Mtz_Horarios!$E$2:$H$92,4,FALSE)</f>
        <v>#N/A</v>
      </c>
      <c r="AB1406" s="20" t="e">
        <f>VLOOKUP(CONCATENATE($M1406,$N1406,$T1406),Oferta!$B$2:$Q$360,16,FALSE)</f>
        <v>#N/A</v>
      </c>
      <c r="AC1406" s="20" t="e">
        <f>VLOOKUP(CONCATENATE($M1406,$N1406,$T1406),Oferta!$B$2:$Q$360,15,FALSE)</f>
        <v>#N/A</v>
      </c>
      <c r="AD1406" s="12"/>
      <c r="AE1406" s="12"/>
      <c r="AF1406" s="12"/>
      <c r="AG1406" s="12"/>
      <c r="AH1406" s="12"/>
      <c r="AI1406" s="5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12"/>
      <c r="AW1406" s="12"/>
    </row>
    <row r="1407" spans="1:49" ht="15" customHeight="1">
      <c r="A1407" s="12"/>
      <c r="B1407" s="12"/>
      <c r="C1407" s="12"/>
      <c r="D1407" s="12"/>
      <c r="E1407" s="12"/>
      <c r="F1407" s="12"/>
      <c r="G1407" s="12"/>
      <c r="H1407" s="12" t="e">
        <f t="shared" si="20"/>
        <v>#N/A</v>
      </c>
      <c r="I1407" s="12" t="e">
        <f>VLOOKUP(CONCATENATE(N1407,T1407),Simulador!$H$26:$H$33,1,FALSE)</f>
        <v>#N/A</v>
      </c>
      <c r="J1407" s="12" t="e">
        <f t="shared" si="21"/>
        <v>#N/A</v>
      </c>
      <c r="K1407" s="13" t="e">
        <f t="shared" si="22"/>
        <v>#N/A</v>
      </c>
      <c r="L1407" s="12" t="e">
        <f t="shared" si="23"/>
        <v>#N/A</v>
      </c>
      <c r="M1407" s="14" t="s">
        <v>22</v>
      </c>
      <c r="N1407" s="3" t="s">
        <v>141</v>
      </c>
      <c r="O1407" s="20" t="str">
        <f>VLOOKUP(CONCATENATE($M1407,$N1407),Curriculos!$A$2:$J$332,4,FALSE)</f>
        <v>PESQUISA APLICADA À ECONOMIA I</v>
      </c>
      <c r="P1407" s="21" t="str">
        <f>VLOOKUP(CONCATENATE($M1407,$N1407),Curriculos!$A$2:$J$332,5,FALSE)</f>
        <v>OB</v>
      </c>
      <c r="Q1407" s="21" t="e">
        <f>VLOOKUP($N1407,Oferta!$D$2:$P$100,5,FALSE)</f>
        <v>#N/A</v>
      </c>
      <c r="R1407" s="21">
        <f>VLOOKUP(CONCATENATE($M1407,$N1407),Curriculos!$A$2:$J$332,8,FALSE)</f>
        <v>90</v>
      </c>
      <c r="S1407" s="5"/>
      <c r="T1407" s="22" t="s">
        <v>40</v>
      </c>
      <c r="U1407" s="21" t="str">
        <f>VLOOKUP(CONCATENATE($M1407,$N1407),Curriculos!$A$2:$J$332,10,FALSE)</f>
        <v>DCEC</v>
      </c>
      <c r="V1407" s="20" t="e">
        <f>VLOOKUP(CONCATENATE($M1407,$N1407,$T1407),Oferta!$B$2:$R$360,17,FALSE)</f>
        <v>#N/A</v>
      </c>
      <c r="W1407" s="20" t="e">
        <f>VLOOKUP(CONCATENATE($M1407,$N1407,$T1407),Oferta!$B$2:$Q$360,12,FALSE)</f>
        <v>#N/A</v>
      </c>
      <c r="X1407" s="22">
        <v>4</v>
      </c>
      <c r="Y1407" s="23" t="e">
        <f>VLOOKUP(CONCATENATE($W1407,$X1407),Mtz_Horarios!$E$2:$H$92,2,FALSE)</f>
        <v>#N/A</v>
      </c>
      <c r="Z1407" s="23" t="e">
        <f>VLOOKUP(CONCATENATE($W1407,$X1407),Mtz_Horarios!$E$2:$H$92,3,FALSE)</f>
        <v>#N/A</v>
      </c>
      <c r="AA1407" s="24" t="e">
        <f>VLOOKUP(CONCATENATE($W1407,$X1407),Mtz_Horarios!$E$2:$H$92,4,FALSE)</f>
        <v>#N/A</v>
      </c>
      <c r="AB1407" s="20" t="e">
        <f>VLOOKUP(CONCATENATE($M1407,$N1407,$T1407),Oferta!$B$2:$Q$360,16,FALSE)</f>
        <v>#N/A</v>
      </c>
      <c r="AC1407" s="20" t="e">
        <f>VLOOKUP(CONCATENATE($M1407,$N1407,$T1407),Oferta!$B$2:$Q$360,15,FALSE)</f>
        <v>#N/A</v>
      </c>
      <c r="AD1407" s="12"/>
      <c r="AE1407" s="12"/>
      <c r="AF1407" s="12"/>
      <c r="AG1407" s="12"/>
      <c r="AH1407" s="12"/>
      <c r="AI1407" s="5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12"/>
      <c r="AW1407" s="12"/>
    </row>
    <row r="1408" spans="1:49" ht="15" customHeight="1">
      <c r="A1408" s="12"/>
      <c r="B1408" s="12"/>
      <c r="C1408" s="12"/>
      <c r="D1408" s="12"/>
      <c r="E1408" s="12"/>
      <c r="F1408" s="12"/>
      <c r="G1408" s="12"/>
      <c r="H1408" s="12" t="e">
        <f t="shared" si="20"/>
        <v>#N/A</v>
      </c>
      <c r="I1408" s="12" t="e">
        <f>VLOOKUP(CONCATENATE(N1408,T1408),Simulador!$H$26:$H$33,1,FALSE)</f>
        <v>#N/A</v>
      </c>
      <c r="J1408" s="12" t="e">
        <f t="shared" si="21"/>
        <v>#N/A</v>
      </c>
      <c r="K1408" s="13" t="e">
        <f t="shared" si="22"/>
        <v>#N/A</v>
      </c>
      <c r="L1408" s="12" t="e">
        <f t="shared" si="23"/>
        <v>#N/A</v>
      </c>
      <c r="M1408" s="14" t="s">
        <v>22</v>
      </c>
      <c r="N1408" s="3" t="s">
        <v>141</v>
      </c>
      <c r="O1408" s="20" t="str">
        <f>VLOOKUP(CONCATENATE($M1408,$N1408),Curriculos!$A$2:$J$332,4,FALSE)</f>
        <v>PESQUISA APLICADA À ECONOMIA I</v>
      </c>
      <c r="P1408" s="21" t="str">
        <f>VLOOKUP(CONCATENATE($M1408,$N1408),Curriculos!$A$2:$J$332,5,FALSE)</f>
        <v>OB</v>
      </c>
      <c r="Q1408" s="21" t="e">
        <f>VLOOKUP($N1408,Oferta!$D$2:$P$100,5,FALSE)</f>
        <v>#N/A</v>
      </c>
      <c r="R1408" s="21">
        <f>VLOOKUP(CONCATENATE($M1408,$N1408),Curriculos!$A$2:$J$332,8,FALSE)</f>
        <v>90</v>
      </c>
      <c r="S1408" s="5"/>
      <c r="T1408" s="22" t="s">
        <v>40</v>
      </c>
      <c r="U1408" s="21" t="str">
        <f>VLOOKUP(CONCATENATE($M1408,$N1408),Curriculos!$A$2:$J$332,10,FALSE)</f>
        <v>DCEC</v>
      </c>
      <c r="V1408" s="20" t="e">
        <f>VLOOKUP(CONCATENATE($M1408,$N1408,$T1408),Oferta!$B$2:$R$360,17,FALSE)</f>
        <v>#N/A</v>
      </c>
      <c r="W1408" s="20" t="e">
        <f>VLOOKUP(CONCATENATE($M1408,$N1408,$T1408),Oferta!$B$2:$Q$360,12,FALSE)</f>
        <v>#N/A</v>
      </c>
      <c r="X1408" s="22">
        <v>5</v>
      </c>
      <c r="Y1408" s="23" t="e">
        <f>VLOOKUP(CONCATENATE($W1408,$X1408),Mtz_Horarios!$E$2:$H$92,2,FALSE)</f>
        <v>#N/A</v>
      </c>
      <c r="Z1408" s="23" t="e">
        <f>VLOOKUP(CONCATENATE($W1408,$X1408),Mtz_Horarios!$E$2:$H$92,3,FALSE)</f>
        <v>#N/A</v>
      </c>
      <c r="AA1408" s="24" t="e">
        <f>VLOOKUP(CONCATENATE($W1408,$X1408),Mtz_Horarios!$E$2:$H$92,4,FALSE)</f>
        <v>#N/A</v>
      </c>
      <c r="AB1408" s="20" t="e">
        <f>VLOOKUP(CONCATENATE($M1408,$N1408,$T1408),Oferta!$B$2:$Q$360,16,FALSE)</f>
        <v>#N/A</v>
      </c>
      <c r="AC1408" s="20" t="e">
        <f>VLOOKUP(CONCATENATE($M1408,$N1408,$T1408),Oferta!$B$2:$Q$360,15,FALSE)</f>
        <v>#N/A</v>
      </c>
      <c r="AI1408" s="5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12"/>
      <c r="AW1408" s="12"/>
    </row>
    <row r="1409" spans="1:49" ht="15" customHeight="1">
      <c r="A1409" s="12"/>
      <c r="B1409" s="12"/>
      <c r="C1409" s="12"/>
      <c r="D1409" s="12"/>
      <c r="E1409" s="12"/>
      <c r="F1409" s="12"/>
      <c r="G1409" s="12"/>
      <c r="H1409" s="12" t="e">
        <f t="shared" si="20"/>
        <v>#N/A</v>
      </c>
      <c r="I1409" s="12" t="e">
        <f>VLOOKUP(CONCATENATE(N1409,T1409),Simulador!$H$26:$H$33,1,FALSE)</f>
        <v>#N/A</v>
      </c>
      <c r="J1409" s="12" t="e">
        <f t="shared" si="21"/>
        <v>#N/A</v>
      </c>
      <c r="K1409" s="13" t="e">
        <f t="shared" si="22"/>
        <v>#N/A</v>
      </c>
      <c r="L1409" s="12" t="e">
        <f t="shared" si="23"/>
        <v>#N/A</v>
      </c>
      <c r="M1409" s="14" t="s">
        <v>22</v>
      </c>
      <c r="N1409" s="3" t="s">
        <v>141</v>
      </c>
      <c r="O1409" s="20" t="str">
        <f>VLOOKUP(CONCATENATE($M1409,$N1409),Curriculos!$A$2:$J$332,4,FALSE)</f>
        <v>PESQUISA APLICADA À ECONOMIA I</v>
      </c>
      <c r="P1409" s="21" t="str">
        <f>VLOOKUP(CONCATENATE($M1409,$N1409),Curriculos!$A$2:$J$332,5,FALSE)</f>
        <v>OB</v>
      </c>
      <c r="Q1409" s="21" t="e">
        <f>VLOOKUP($N1409,Oferta!$D$2:$P$100,5,FALSE)</f>
        <v>#N/A</v>
      </c>
      <c r="R1409" s="21">
        <f>VLOOKUP(CONCATENATE($M1409,$N1409),Curriculos!$A$2:$J$332,8,FALSE)</f>
        <v>90</v>
      </c>
      <c r="S1409" s="5"/>
      <c r="T1409" s="22" t="s">
        <v>40</v>
      </c>
      <c r="U1409" s="21" t="str">
        <f>VLOOKUP(CONCATENATE($M1409,$N1409),Curriculos!$A$2:$J$332,10,FALSE)</f>
        <v>DCEC</v>
      </c>
      <c r="V1409" s="20" t="e">
        <f>VLOOKUP(CONCATENATE($M1409,$N1409,$T1409),Oferta!$B$2:$R$360,17,FALSE)</f>
        <v>#N/A</v>
      </c>
      <c r="W1409" s="20" t="e">
        <f>VLOOKUP(CONCATENATE($M1409,$N1409,$T1409),Oferta!$B$2:$Q$360,12,FALSE)</f>
        <v>#N/A</v>
      </c>
      <c r="X1409" s="22">
        <v>6</v>
      </c>
      <c r="Y1409" s="23" t="e">
        <f>VLOOKUP(CONCATENATE($W1409,$X1409),Mtz_Horarios!$E$2:$H$92,2,FALSE)</f>
        <v>#N/A</v>
      </c>
      <c r="Z1409" s="23" t="e">
        <f>VLOOKUP(CONCATENATE($W1409,$X1409),Mtz_Horarios!$E$2:$H$92,3,FALSE)</f>
        <v>#N/A</v>
      </c>
      <c r="AA1409" s="24" t="e">
        <f>VLOOKUP(CONCATENATE($W1409,$X1409),Mtz_Horarios!$E$2:$H$92,4,FALSE)</f>
        <v>#N/A</v>
      </c>
      <c r="AB1409" s="20" t="e">
        <f>VLOOKUP(CONCATENATE($M1409,$N1409,$T1409),Oferta!$B$2:$Q$360,16,FALSE)</f>
        <v>#N/A</v>
      </c>
      <c r="AC1409" s="20" t="e">
        <f>VLOOKUP(CONCATENATE($M1409,$N1409,$T1409),Oferta!$B$2:$Q$360,15,FALSE)</f>
        <v>#N/A</v>
      </c>
      <c r="AI1409" s="5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12"/>
      <c r="AW1409" s="12"/>
    </row>
    <row r="1410" spans="1:49" ht="15" customHeight="1">
      <c r="A1410" s="12"/>
      <c r="B1410" s="12"/>
      <c r="C1410" s="12"/>
      <c r="D1410" s="12"/>
      <c r="E1410" s="12"/>
      <c r="F1410" s="12"/>
      <c r="G1410" s="12"/>
      <c r="H1410" s="12" t="e">
        <f t="shared" si="20"/>
        <v>#N/A</v>
      </c>
      <c r="I1410" s="12" t="e">
        <f>VLOOKUP(CONCATENATE(N1410,T1410),Simulador!$H$26:$H$33,1,FALSE)</f>
        <v>#N/A</v>
      </c>
      <c r="J1410" s="12" t="e">
        <f t="shared" si="21"/>
        <v>#N/A</v>
      </c>
      <c r="K1410" s="13" t="e">
        <f t="shared" si="22"/>
        <v>#N/A</v>
      </c>
      <c r="L1410" s="12" t="e">
        <f t="shared" si="23"/>
        <v>#N/A</v>
      </c>
      <c r="M1410" s="14" t="s">
        <v>31</v>
      </c>
      <c r="N1410" s="3" t="s">
        <v>51</v>
      </c>
      <c r="O1410" s="15" t="str">
        <f>VLOOKUP(CONCATENATE($M1410,$N1410),Curriculos!$A$2:$J$332,4,FALSE)</f>
        <v>PESQUISA APLICADA À ECONOMIA II</v>
      </c>
      <c r="P1410" s="16" t="str">
        <f>VLOOKUP(CONCATENATE($M1410,$N1410),Curriculos!$A$2:$J$332,5,FALSE)</f>
        <v>OB</v>
      </c>
      <c r="Q1410" s="16" t="str">
        <f>VLOOKUP($N1410,Oferta!$D$2:$P$100,5,FALSE)</f>
        <v>T</v>
      </c>
      <c r="R1410" s="16">
        <f>VLOOKUP(CONCATENATE($M1410,$N1410),Curriculos!$A$2:$J$332,8,FALSE)</f>
        <v>120</v>
      </c>
      <c r="S1410" s="17"/>
      <c r="T1410" s="17" t="s">
        <v>29</v>
      </c>
      <c r="U1410" s="16" t="str">
        <f>VLOOKUP(CONCATENATE($M1410,$N1410),Curriculos!$A$2:$J$332,10,FALSE)</f>
        <v>DCEC</v>
      </c>
      <c r="V1410" s="15" t="e">
        <f>VLOOKUP(CONCATENATE($M1410,$N1410,$T1410),Oferta!$B$2:$R$360,17,FALSE)</f>
        <v>#N/A</v>
      </c>
      <c r="W1410" s="15" t="e">
        <f>VLOOKUP(CONCATENATE($M1410,$N1410,$T1410),Oferta!$B$2:$Q$360,12,FALSE)</f>
        <v>#N/A</v>
      </c>
      <c r="X1410" s="17">
        <v>1</v>
      </c>
      <c r="Y1410" s="18" t="e">
        <f>VLOOKUP(CONCATENATE($W1410,$X1410),Mtz_Horarios!$E$2:$H$92,2,FALSE)</f>
        <v>#N/A</v>
      </c>
      <c r="Z1410" s="18" t="e">
        <f>VLOOKUP(CONCATENATE($W1410,$X1410),Mtz_Horarios!$E$2:$H$92,3,FALSE)</f>
        <v>#N/A</v>
      </c>
      <c r="AA1410" s="19" t="e">
        <f>VLOOKUP(CONCATENATE($W1410,$X1410),Mtz_Horarios!$E$2:$H$92,4,FALSE)</f>
        <v>#N/A</v>
      </c>
      <c r="AB1410" s="15" t="e">
        <f>VLOOKUP(CONCATENATE($M1410,$N1410,$T1410),Oferta!$B$2:$Q$360,16,FALSE)</f>
        <v>#N/A</v>
      </c>
      <c r="AC1410" s="15" t="e">
        <f>VLOOKUP(CONCATENATE($M1410,$N1410,$T1410),Oferta!$B$2:$Q$360,15,FALSE)</f>
        <v>#N/A</v>
      </c>
      <c r="AI1410" s="5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12"/>
      <c r="AW1410" s="12"/>
    </row>
    <row r="1411" spans="1:49" ht="15" customHeight="1">
      <c r="A1411" s="12"/>
      <c r="B1411" s="12"/>
      <c r="C1411" s="12"/>
      <c r="D1411" s="12"/>
      <c r="E1411" s="12"/>
      <c r="F1411" s="12"/>
      <c r="G1411" s="12"/>
      <c r="H1411" s="12" t="e">
        <f t="shared" si="20"/>
        <v>#N/A</v>
      </c>
      <c r="I1411" s="12" t="e">
        <f>VLOOKUP(CONCATENATE(N1411,T1411),Simulador!$H$26:$H$33,1,FALSE)</f>
        <v>#N/A</v>
      </c>
      <c r="J1411" s="12" t="e">
        <f t="shared" si="21"/>
        <v>#N/A</v>
      </c>
      <c r="K1411" s="13" t="e">
        <f t="shared" si="22"/>
        <v>#N/A</v>
      </c>
      <c r="L1411" s="12" t="e">
        <f t="shared" si="23"/>
        <v>#N/A</v>
      </c>
      <c r="M1411" s="14" t="s">
        <v>31</v>
      </c>
      <c r="N1411" s="3" t="s">
        <v>51</v>
      </c>
      <c r="O1411" s="15" t="str">
        <f>VLOOKUP(CONCATENATE($M1411,$N1411),Curriculos!$A$2:$J$332,4,FALSE)</f>
        <v>PESQUISA APLICADA À ECONOMIA II</v>
      </c>
      <c r="P1411" s="16" t="str">
        <f>VLOOKUP(CONCATENATE($M1411,$N1411),Curriculos!$A$2:$J$332,5,FALSE)</f>
        <v>OB</v>
      </c>
      <c r="Q1411" s="16" t="str">
        <f>VLOOKUP($N1411,Oferta!$D$2:$P$100,5,FALSE)</f>
        <v>T</v>
      </c>
      <c r="R1411" s="16">
        <f>VLOOKUP(CONCATENATE($M1411,$N1411),Curriculos!$A$2:$J$332,8,FALSE)</f>
        <v>120</v>
      </c>
      <c r="S1411" s="17"/>
      <c r="T1411" s="17" t="s">
        <v>29</v>
      </c>
      <c r="U1411" s="16" t="str">
        <f>VLOOKUP(CONCATENATE($M1411,$N1411),Curriculos!$A$2:$J$332,10,FALSE)</f>
        <v>DCEC</v>
      </c>
      <c r="V1411" s="15" t="e">
        <f>VLOOKUP(CONCATENATE($M1411,$N1411,$T1411),Oferta!$B$2:$R$360,17,FALSE)</f>
        <v>#N/A</v>
      </c>
      <c r="W1411" s="15" t="e">
        <f>VLOOKUP(CONCATENATE($M1411,$N1411,$T1411),Oferta!$B$2:$Q$360,12,FALSE)</f>
        <v>#N/A</v>
      </c>
      <c r="X1411" s="17">
        <v>2</v>
      </c>
      <c r="Y1411" s="18" t="e">
        <f>VLOOKUP(CONCATENATE($W1411,$X1411),Mtz_Horarios!$E$2:$H$92,2,FALSE)</f>
        <v>#N/A</v>
      </c>
      <c r="Z1411" s="18" t="e">
        <f>VLOOKUP(CONCATENATE($W1411,$X1411),Mtz_Horarios!$E$2:$H$92,3,FALSE)</f>
        <v>#N/A</v>
      </c>
      <c r="AA1411" s="19" t="e">
        <f>VLOOKUP(CONCATENATE($W1411,$X1411),Mtz_Horarios!$E$2:$H$92,4,FALSE)</f>
        <v>#N/A</v>
      </c>
      <c r="AB1411" s="15" t="e">
        <f>VLOOKUP(CONCATENATE($M1411,$N1411,$T1411),Oferta!$B$2:$Q$360,16,FALSE)</f>
        <v>#N/A</v>
      </c>
      <c r="AC1411" s="15" t="e">
        <f>VLOOKUP(CONCATENATE($M1411,$N1411,$T1411),Oferta!$B$2:$Q$360,15,FALSE)</f>
        <v>#N/A</v>
      </c>
      <c r="AI1411" s="5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12"/>
      <c r="AW1411" s="12"/>
    </row>
    <row r="1412" spans="1:49" ht="15" customHeight="1">
      <c r="A1412" s="12"/>
      <c r="B1412" s="12"/>
      <c r="C1412" s="12"/>
      <c r="D1412" s="12"/>
      <c r="E1412" s="12"/>
      <c r="F1412" s="12"/>
      <c r="G1412" s="12"/>
      <c r="H1412" s="12" t="e">
        <f t="shared" si="20"/>
        <v>#N/A</v>
      </c>
      <c r="I1412" s="12" t="e">
        <f>VLOOKUP(CONCATENATE(N1412,T1412),Simulador!$H$26:$H$33,1,FALSE)</f>
        <v>#N/A</v>
      </c>
      <c r="J1412" s="12" t="e">
        <f t="shared" si="21"/>
        <v>#N/A</v>
      </c>
      <c r="K1412" s="13" t="e">
        <f t="shared" si="22"/>
        <v>#N/A</v>
      </c>
      <c r="L1412" s="12" t="e">
        <f t="shared" si="23"/>
        <v>#N/A</v>
      </c>
      <c r="M1412" s="14" t="s">
        <v>31</v>
      </c>
      <c r="N1412" s="3" t="s">
        <v>51</v>
      </c>
      <c r="O1412" s="15" t="str">
        <f>VLOOKUP(CONCATENATE($M1412,$N1412),Curriculos!$A$2:$J$332,4,FALSE)</f>
        <v>PESQUISA APLICADA À ECONOMIA II</v>
      </c>
      <c r="P1412" s="16" t="str">
        <f>VLOOKUP(CONCATENATE($M1412,$N1412),Curriculos!$A$2:$J$332,5,FALSE)</f>
        <v>OB</v>
      </c>
      <c r="Q1412" s="16" t="str">
        <f>VLOOKUP($N1412,Oferta!$D$2:$P$100,5,FALSE)</f>
        <v>T</v>
      </c>
      <c r="R1412" s="16">
        <f>VLOOKUP(CONCATENATE($M1412,$N1412),Curriculos!$A$2:$J$332,8,FALSE)</f>
        <v>120</v>
      </c>
      <c r="S1412" s="17"/>
      <c r="T1412" s="17" t="s">
        <v>29</v>
      </c>
      <c r="U1412" s="16" t="str">
        <f>VLOOKUP(CONCATENATE($M1412,$N1412),Curriculos!$A$2:$J$332,10,FALSE)</f>
        <v>DCEC</v>
      </c>
      <c r="V1412" s="15" t="e">
        <f>VLOOKUP(CONCATENATE($M1412,$N1412,$T1412),Oferta!$B$2:$R$360,17,FALSE)</f>
        <v>#N/A</v>
      </c>
      <c r="W1412" s="15" t="e">
        <f>VLOOKUP(CONCATENATE($M1412,$N1412,$T1412),Oferta!$B$2:$Q$360,12,FALSE)</f>
        <v>#N/A</v>
      </c>
      <c r="X1412" s="17">
        <v>3</v>
      </c>
      <c r="Y1412" s="18" t="e">
        <f>VLOOKUP(CONCATENATE($W1412,$X1412),Mtz_Horarios!$E$2:$H$92,2,FALSE)</f>
        <v>#N/A</v>
      </c>
      <c r="Z1412" s="18" t="e">
        <f>VLOOKUP(CONCATENATE($W1412,$X1412),Mtz_Horarios!$E$2:$H$92,3,FALSE)</f>
        <v>#N/A</v>
      </c>
      <c r="AA1412" s="19" t="e">
        <f>VLOOKUP(CONCATENATE($W1412,$X1412),Mtz_Horarios!$E$2:$H$92,4,FALSE)</f>
        <v>#N/A</v>
      </c>
      <c r="AB1412" s="15" t="e">
        <f>VLOOKUP(CONCATENATE($M1412,$N1412,$T1412),Oferta!$B$2:$Q$360,16,FALSE)</f>
        <v>#N/A</v>
      </c>
      <c r="AC1412" s="15" t="e">
        <f>VLOOKUP(CONCATENATE($M1412,$N1412,$T1412),Oferta!$B$2:$Q$360,15,FALSE)</f>
        <v>#N/A</v>
      </c>
      <c r="AI1412" s="5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12"/>
      <c r="AW1412" s="12"/>
    </row>
    <row r="1413" spans="1:49" ht="15" customHeight="1">
      <c r="A1413" s="12"/>
      <c r="B1413" s="12"/>
      <c r="C1413" s="12"/>
      <c r="D1413" s="12"/>
      <c r="E1413" s="12"/>
      <c r="F1413" s="12"/>
      <c r="G1413" s="12"/>
      <c r="H1413" s="12" t="e">
        <f t="shared" si="20"/>
        <v>#N/A</v>
      </c>
      <c r="I1413" s="12" t="e">
        <f>VLOOKUP(CONCATENATE(N1413,T1413),Simulador!$H$26:$H$33,1,FALSE)</f>
        <v>#N/A</v>
      </c>
      <c r="J1413" s="12" t="e">
        <f t="shared" si="21"/>
        <v>#N/A</v>
      </c>
      <c r="K1413" s="13" t="e">
        <f t="shared" si="22"/>
        <v>#N/A</v>
      </c>
      <c r="L1413" s="12" t="e">
        <f t="shared" si="23"/>
        <v>#N/A</v>
      </c>
      <c r="M1413" s="14" t="s">
        <v>31</v>
      </c>
      <c r="N1413" s="3" t="s">
        <v>51</v>
      </c>
      <c r="O1413" s="15" t="str">
        <f>VLOOKUP(CONCATENATE($M1413,$N1413),Curriculos!$A$2:$J$332,4,FALSE)</f>
        <v>PESQUISA APLICADA À ECONOMIA II</v>
      </c>
      <c r="P1413" s="16" t="str">
        <f>VLOOKUP(CONCATENATE($M1413,$N1413),Curriculos!$A$2:$J$332,5,FALSE)</f>
        <v>OB</v>
      </c>
      <c r="Q1413" s="16" t="str">
        <f>VLOOKUP($N1413,Oferta!$D$2:$P$100,5,FALSE)</f>
        <v>T</v>
      </c>
      <c r="R1413" s="16">
        <f>VLOOKUP(CONCATENATE($M1413,$N1413),Curriculos!$A$2:$J$332,8,FALSE)</f>
        <v>120</v>
      </c>
      <c r="S1413" s="17"/>
      <c r="T1413" s="17" t="s">
        <v>29</v>
      </c>
      <c r="U1413" s="16" t="str">
        <f>VLOOKUP(CONCATENATE($M1413,$N1413),Curriculos!$A$2:$J$332,10,FALSE)</f>
        <v>DCEC</v>
      </c>
      <c r="V1413" s="15" t="e">
        <f>VLOOKUP(CONCATENATE($M1413,$N1413,$T1413),Oferta!$B$2:$R$360,17,FALSE)</f>
        <v>#N/A</v>
      </c>
      <c r="W1413" s="15" t="e">
        <f>VLOOKUP(CONCATENATE($M1413,$N1413,$T1413),Oferta!$B$2:$Q$360,12,FALSE)</f>
        <v>#N/A</v>
      </c>
      <c r="X1413" s="17">
        <v>4</v>
      </c>
      <c r="Y1413" s="18" t="e">
        <f>VLOOKUP(CONCATENATE($W1413,$X1413),Mtz_Horarios!$E$2:$H$92,2,FALSE)</f>
        <v>#N/A</v>
      </c>
      <c r="Z1413" s="18" t="e">
        <f>VLOOKUP(CONCATENATE($W1413,$X1413),Mtz_Horarios!$E$2:$H$92,3,FALSE)</f>
        <v>#N/A</v>
      </c>
      <c r="AA1413" s="19" t="e">
        <f>VLOOKUP(CONCATENATE($W1413,$X1413),Mtz_Horarios!$E$2:$H$92,4,FALSE)</f>
        <v>#N/A</v>
      </c>
      <c r="AB1413" s="15" t="e">
        <f>VLOOKUP(CONCATENATE($M1413,$N1413,$T1413),Oferta!$B$2:$Q$360,16,FALSE)</f>
        <v>#N/A</v>
      </c>
      <c r="AC1413" s="15" t="e">
        <f>VLOOKUP(CONCATENATE($M1413,$N1413,$T1413),Oferta!$B$2:$Q$360,15,FALSE)</f>
        <v>#N/A</v>
      </c>
      <c r="AI1413" s="5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12"/>
      <c r="AW1413" s="12"/>
    </row>
    <row r="1414" spans="1:49" ht="15" customHeight="1">
      <c r="A1414" s="12"/>
      <c r="B1414" s="12"/>
      <c r="C1414" s="12"/>
      <c r="D1414" s="12"/>
      <c r="E1414" s="12"/>
      <c r="F1414" s="12"/>
      <c r="G1414" s="12"/>
      <c r="H1414" s="12" t="e">
        <f t="shared" si="20"/>
        <v>#N/A</v>
      </c>
      <c r="I1414" s="12" t="e">
        <f>VLOOKUP(CONCATENATE(N1414,T1414),Simulador!$H$26:$H$33,1,FALSE)</f>
        <v>#N/A</v>
      </c>
      <c r="J1414" s="12" t="e">
        <f t="shared" si="21"/>
        <v>#N/A</v>
      </c>
      <c r="K1414" s="13" t="e">
        <f t="shared" si="22"/>
        <v>#N/A</v>
      </c>
      <c r="L1414" s="12" t="e">
        <f t="shared" si="23"/>
        <v>#N/A</v>
      </c>
      <c r="M1414" s="14" t="s">
        <v>31</v>
      </c>
      <c r="N1414" s="3" t="s">
        <v>51</v>
      </c>
      <c r="O1414" s="15" t="str">
        <f>VLOOKUP(CONCATENATE($M1414,$N1414),Curriculos!$A$2:$J$332,4,FALSE)</f>
        <v>PESQUISA APLICADA À ECONOMIA II</v>
      </c>
      <c r="P1414" s="16" t="str">
        <f>VLOOKUP(CONCATENATE($M1414,$N1414),Curriculos!$A$2:$J$332,5,FALSE)</f>
        <v>OB</v>
      </c>
      <c r="Q1414" s="16" t="str">
        <f>VLOOKUP($N1414,Oferta!$D$2:$P$100,5,FALSE)</f>
        <v>T</v>
      </c>
      <c r="R1414" s="16">
        <f>VLOOKUP(CONCATENATE($M1414,$N1414),Curriculos!$A$2:$J$332,8,FALSE)</f>
        <v>120</v>
      </c>
      <c r="S1414" s="17"/>
      <c r="T1414" s="17" t="s">
        <v>29</v>
      </c>
      <c r="U1414" s="16" t="str">
        <f>VLOOKUP(CONCATENATE($M1414,$N1414),Curriculos!$A$2:$J$332,10,FALSE)</f>
        <v>DCEC</v>
      </c>
      <c r="V1414" s="15" t="e">
        <f>VLOOKUP(CONCATENATE($M1414,$N1414,$T1414),Oferta!$B$2:$R$360,17,FALSE)</f>
        <v>#N/A</v>
      </c>
      <c r="W1414" s="15" t="e">
        <f>VLOOKUP(CONCATENATE($M1414,$N1414,$T1414),Oferta!$B$2:$Q$360,12,FALSE)</f>
        <v>#N/A</v>
      </c>
      <c r="X1414" s="17">
        <v>5</v>
      </c>
      <c r="Y1414" s="18" t="e">
        <f>VLOOKUP(CONCATENATE($W1414,$X1414),Mtz_Horarios!$E$2:$H$92,2,FALSE)</f>
        <v>#N/A</v>
      </c>
      <c r="Z1414" s="18" t="e">
        <f>VLOOKUP(CONCATENATE($W1414,$X1414),Mtz_Horarios!$E$2:$H$92,3,FALSE)</f>
        <v>#N/A</v>
      </c>
      <c r="AA1414" s="19" t="e">
        <f>VLOOKUP(CONCATENATE($W1414,$X1414),Mtz_Horarios!$E$2:$H$92,4,FALSE)</f>
        <v>#N/A</v>
      </c>
      <c r="AB1414" s="15" t="e">
        <f>VLOOKUP(CONCATENATE($M1414,$N1414,$T1414),Oferta!$B$2:$Q$360,16,FALSE)</f>
        <v>#N/A</v>
      </c>
      <c r="AC1414" s="15" t="e">
        <f>VLOOKUP(CONCATENATE($M1414,$N1414,$T1414),Oferta!$B$2:$Q$360,15,FALSE)</f>
        <v>#N/A</v>
      </c>
      <c r="AI1414" s="5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12"/>
      <c r="AW1414" s="12"/>
    </row>
    <row r="1415" spans="1:49" ht="15" customHeight="1">
      <c r="A1415" s="12"/>
      <c r="B1415" s="12"/>
      <c r="C1415" s="12"/>
      <c r="D1415" s="12"/>
      <c r="E1415" s="12"/>
      <c r="F1415" s="12"/>
      <c r="G1415" s="12"/>
      <c r="H1415" s="12" t="e">
        <f t="shared" si="20"/>
        <v>#N/A</v>
      </c>
      <c r="I1415" s="12" t="e">
        <f>VLOOKUP(CONCATENATE(N1415,T1415),Simulador!$H$26:$H$33,1,FALSE)</f>
        <v>#N/A</v>
      </c>
      <c r="J1415" s="12" t="e">
        <f t="shared" si="21"/>
        <v>#N/A</v>
      </c>
      <c r="K1415" s="13" t="e">
        <f t="shared" si="22"/>
        <v>#N/A</v>
      </c>
      <c r="L1415" s="12" t="e">
        <f t="shared" si="23"/>
        <v>#N/A</v>
      </c>
      <c r="M1415" s="14" t="s">
        <v>31</v>
      </c>
      <c r="N1415" s="3" t="s">
        <v>51</v>
      </c>
      <c r="O1415" s="15" t="str">
        <f>VLOOKUP(CONCATENATE($M1415,$N1415),Curriculos!$A$2:$J$332,4,FALSE)</f>
        <v>PESQUISA APLICADA À ECONOMIA II</v>
      </c>
      <c r="P1415" s="16" t="str">
        <f>VLOOKUP(CONCATENATE($M1415,$N1415),Curriculos!$A$2:$J$332,5,FALSE)</f>
        <v>OB</v>
      </c>
      <c r="Q1415" s="16" t="str">
        <f>VLOOKUP($N1415,Oferta!$D$2:$P$100,5,FALSE)</f>
        <v>T</v>
      </c>
      <c r="R1415" s="16">
        <f>VLOOKUP(CONCATENATE($M1415,$N1415),Curriculos!$A$2:$J$332,8,FALSE)</f>
        <v>120</v>
      </c>
      <c r="S1415" s="17"/>
      <c r="T1415" s="17" t="s">
        <v>29</v>
      </c>
      <c r="U1415" s="16" t="str">
        <f>VLOOKUP(CONCATENATE($M1415,$N1415),Curriculos!$A$2:$J$332,10,FALSE)</f>
        <v>DCEC</v>
      </c>
      <c r="V1415" s="15" t="e">
        <f>VLOOKUP(CONCATENATE($M1415,$N1415,$T1415),Oferta!$B$2:$R$360,17,FALSE)</f>
        <v>#N/A</v>
      </c>
      <c r="W1415" s="15" t="e">
        <f>VLOOKUP(CONCATENATE($M1415,$N1415,$T1415),Oferta!$B$2:$Q$360,12,FALSE)</f>
        <v>#N/A</v>
      </c>
      <c r="X1415" s="17">
        <v>6</v>
      </c>
      <c r="Y1415" s="18" t="e">
        <f>VLOOKUP(CONCATENATE($W1415,$X1415),Mtz_Horarios!$E$2:$H$92,2,FALSE)</f>
        <v>#N/A</v>
      </c>
      <c r="Z1415" s="18" t="e">
        <f>VLOOKUP(CONCATENATE($W1415,$X1415),Mtz_Horarios!$E$2:$H$92,3,FALSE)</f>
        <v>#N/A</v>
      </c>
      <c r="AA1415" s="19" t="e">
        <f>VLOOKUP(CONCATENATE($W1415,$X1415),Mtz_Horarios!$E$2:$H$92,4,FALSE)</f>
        <v>#N/A</v>
      </c>
      <c r="AB1415" s="15" t="e">
        <f>VLOOKUP(CONCATENATE($M1415,$N1415,$T1415),Oferta!$B$2:$Q$360,16,FALSE)</f>
        <v>#N/A</v>
      </c>
      <c r="AC1415" s="15" t="e">
        <f>VLOOKUP(CONCATENATE($M1415,$N1415,$T1415),Oferta!$B$2:$Q$360,15,FALSE)</f>
        <v>#N/A</v>
      </c>
      <c r="AI1415" s="5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12"/>
      <c r="AW1415" s="12"/>
    </row>
    <row r="1416" spans="1:49" ht="15" customHeight="1">
      <c r="A1416" s="12"/>
      <c r="B1416" s="12"/>
      <c r="C1416" s="12"/>
      <c r="D1416" s="12"/>
      <c r="E1416" s="12"/>
      <c r="F1416" s="12"/>
      <c r="G1416" s="12"/>
      <c r="H1416" s="12" t="e">
        <f t="shared" si="20"/>
        <v>#N/A</v>
      </c>
      <c r="I1416" s="12" t="e">
        <f>VLOOKUP(CONCATENATE(N1416,T1416),Simulador!$H$26:$H$33,1,FALSE)</f>
        <v>#N/A</v>
      </c>
      <c r="J1416" s="12" t="e">
        <f t="shared" si="21"/>
        <v>#N/A</v>
      </c>
      <c r="K1416" s="13" t="e">
        <f t="shared" si="22"/>
        <v>#N/A</v>
      </c>
      <c r="L1416" s="12" t="e">
        <f t="shared" si="23"/>
        <v>#N/A</v>
      </c>
      <c r="M1416" s="14" t="s">
        <v>31</v>
      </c>
      <c r="N1416" s="3" t="s">
        <v>51</v>
      </c>
      <c r="O1416" s="20" t="str">
        <f>VLOOKUP(CONCATENATE($M1416,$N1416),Curriculos!$A$2:$J$332,4,FALSE)</f>
        <v>PESQUISA APLICADA À ECONOMIA II</v>
      </c>
      <c r="P1416" s="21" t="str">
        <f>VLOOKUP(CONCATENATE($M1416,$N1416),Curriculos!$A$2:$J$332,5,FALSE)</f>
        <v>OB</v>
      </c>
      <c r="Q1416" s="21" t="str">
        <f>VLOOKUP($N1416,Oferta!$D$2:$P$100,5,FALSE)</f>
        <v>T</v>
      </c>
      <c r="R1416" s="21">
        <f>VLOOKUP(CONCATENATE($M1416,$N1416),Curriculos!$A$2:$J$332,8,FALSE)</f>
        <v>120</v>
      </c>
      <c r="S1416" s="5"/>
      <c r="T1416" s="22" t="s">
        <v>29</v>
      </c>
      <c r="U1416" s="21" t="str">
        <f>VLOOKUP(CONCATENATE($M1416,$N1416),Curriculos!$A$2:$J$332,10,FALSE)</f>
        <v>DCEC</v>
      </c>
      <c r="V1416" s="20" t="e">
        <f>VLOOKUP(CONCATENATE($M1416,$N1416,$T1416),Oferta!$B$2:$R$360,17,FALSE)</f>
        <v>#N/A</v>
      </c>
      <c r="W1416" s="20" t="e">
        <f>VLOOKUP(CONCATENATE($M1416,$N1416,$T1416),Oferta!$B$2:$Q$360,12,FALSE)</f>
        <v>#N/A</v>
      </c>
      <c r="X1416" s="22">
        <v>1</v>
      </c>
      <c r="Y1416" s="23" t="e">
        <f>VLOOKUP(CONCATENATE($W1416,$X1416),Mtz_Horarios!$E$2:$H$92,2,FALSE)</f>
        <v>#N/A</v>
      </c>
      <c r="Z1416" s="23" t="e">
        <f>VLOOKUP(CONCATENATE($W1416,$X1416),Mtz_Horarios!$E$2:$H$92,3,FALSE)</f>
        <v>#N/A</v>
      </c>
      <c r="AA1416" s="24" t="e">
        <f>VLOOKUP(CONCATENATE($W1416,$X1416),Mtz_Horarios!$E$2:$H$92,4,FALSE)</f>
        <v>#N/A</v>
      </c>
      <c r="AB1416" s="20" t="e">
        <f>VLOOKUP(CONCATENATE($M1416,$N1416,$T1416),Oferta!$B$2:$Q$360,16,FALSE)</f>
        <v>#N/A</v>
      </c>
      <c r="AC1416" s="20" t="e">
        <f>VLOOKUP(CONCATENATE($M1416,$N1416,$T1416),Oferta!$B$2:$Q$360,15,FALSE)</f>
        <v>#N/A</v>
      </c>
      <c r="AI1416" s="5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12"/>
      <c r="AW1416" s="12"/>
    </row>
    <row r="1417" spans="1:49" ht="15" customHeight="1">
      <c r="A1417" s="12"/>
      <c r="B1417" s="12"/>
      <c r="C1417" s="12"/>
      <c r="D1417" s="12"/>
      <c r="E1417" s="12"/>
      <c r="F1417" s="12"/>
      <c r="G1417" s="12"/>
      <c r="H1417" s="12" t="e">
        <f t="shared" si="20"/>
        <v>#N/A</v>
      </c>
      <c r="I1417" s="12" t="e">
        <f>VLOOKUP(CONCATENATE(N1417,T1417),Simulador!$H$26:$H$33,1,FALSE)</f>
        <v>#N/A</v>
      </c>
      <c r="J1417" s="12" t="e">
        <f t="shared" si="21"/>
        <v>#N/A</v>
      </c>
      <c r="K1417" s="13" t="e">
        <f t="shared" si="22"/>
        <v>#N/A</v>
      </c>
      <c r="L1417" s="12" t="e">
        <f t="shared" si="23"/>
        <v>#N/A</v>
      </c>
      <c r="M1417" s="14" t="s">
        <v>31</v>
      </c>
      <c r="N1417" s="3" t="s">
        <v>51</v>
      </c>
      <c r="O1417" s="20" t="str">
        <f>VLOOKUP(CONCATENATE($M1417,$N1417),Curriculos!$A$2:$J$332,4,FALSE)</f>
        <v>PESQUISA APLICADA À ECONOMIA II</v>
      </c>
      <c r="P1417" s="21" t="str">
        <f>VLOOKUP(CONCATENATE($M1417,$N1417),Curriculos!$A$2:$J$332,5,FALSE)</f>
        <v>OB</v>
      </c>
      <c r="Q1417" s="21" t="str">
        <f>VLOOKUP($N1417,Oferta!$D$2:$P$100,5,FALSE)</f>
        <v>T</v>
      </c>
      <c r="R1417" s="21">
        <f>VLOOKUP(CONCATENATE($M1417,$N1417),Curriculos!$A$2:$J$332,8,FALSE)</f>
        <v>120</v>
      </c>
      <c r="S1417" s="5"/>
      <c r="T1417" s="22" t="s">
        <v>29</v>
      </c>
      <c r="U1417" s="21" t="str">
        <f>VLOOKUP(CONCATENATE($M1417,$N1417),Curriculos!$A$2:$J$332,10,FALSE)</f>
        <v>DCEC</v>
      </c>
      <c r="V1417" s="20" t="e">
        <f>VLOOKUP(CONCATENATE($M1417,$N1417,$T1417),Oferta!$B$2:$R$360,17,FALSE)</f>
        <v>#N/A</v>
      </c>
      <c r="W1417" s="20" t="e">
        <f>VLOOKUP(CONCATENATE($M1417,$N1417,$T1417),Oferta!$B$2:$Q$360,12,FALSE)</f>
        <v>#N/A</v>
      </c>
      <c r="X1417" s="22">
        <v>2</v>
      </c>
      <c r="Y1417" s="23" t="e">
        <f>VLOOKUP(CONCATENATE($W1417,$X1417),Mtz_Horarios!$E$2:$H$92,2,FALSE)</f>
        <v>#N/A</v>
      </c>
      <c r="Z1417" s="23" t="e">
        <f>VLOOKUP(CONCATENATE($W1417,$X1417),Mtz_Horarios!$E$2:$H$92,3,FALSE)</f>
        <v>#N/A</v>
      </c>
      <c r="AA1417" s="24" t="e">
        <f>VLOOKUP(CONCATENATE($W1417,$X1417),Mtz_Horarios!$E$2:$H$92,4,FALSE)</f>
        <v>#N/A</v>
      </c>
      <c r="AB1417" s="20" t="e">
        <f>VLOOKUP(CONCATENATE($M1417,$N1417,$T1417),Oferta!$B$2:$Q$360,16,FALSE)</f>
        <v>#N/A</v>
      </c>
      <c r="AC1417" s="20" t="e">
        <f>VLOOKUP(CONCATENATE($M1417,$N1417,$T1417),Oferta!$B$2:$Q$360,15,FALSE)</f>
        <v>#N/A</v>
      </c>
      <c r="AI1417" s="5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12"/>
      <c r="AW1417" s="12"/>
    </row>
    <row r="1418" spans="1:49" ht="15" customHeight="1">
      <c r="A1418" s="12"/>
      <c r="B1418" s="12"/>
      <c r="C1418" s="12"/>
      <c r="D1418" s="12"/>
      <c r="E1418" s="12"/>
      <c r="F1418" s="12"/>
      <c r="G1418" s="12"/>
      <c r="H1418" s="12" t="e">
        <f t="shared" si="20"/>
        <v>#N/A</v>
      </c>
      <c r="I1418" s="12" t="e">
        <f>VLOOKUP(CONCATENATE(N1418,T1418),Simulador!$H$26:$H$33,1,FALSE)</f>
        <v>#N/A</v>
      </c>
      <c r="J1418" s="12" t="e">
        <f t="shared" si="21"/>
        <v>#N/A</v>
      </c>
      <c r="K1418" s="13" t="e">
        <f t="shared" si="22"/>
        <v>#N/A</v>
      </c>
      <c r="L1418" s="12" t="e">
        <f t="shared" si="23"/>
        <v>#N/A</v>
      </c>
      <c r="M1418" s="14" t="s">
        <v>31</v>
      </c>
      <c r="N1418" s="3" t="s">
        <v>51</v>
      </c>
      <c r="O1418" s="20" t="str">
        <f>VLOOKUP(CONCATENATE($M1418,$N1418),Curriculos!$A$2:$J$332,4,FALSE)</f>
        <v>PESQUISA APLICADA À ECONOMIA II</v>
      </c>
      <c r="P1418" s="21" t="str">
        <f>VLOOKUP(CONCATENATE($M1418,$N1418),Curriculos!$A$2:$J$332,5,FALSE)</f>
        <v>OB</v>
      </c>
      <c r="Q1418" s="21" t="str">
        <f>VLOOKUP($N1418,Oferta!$D$2:$P$100,5,FALSE)</f>
        <v>T</v>
      </c>
      <c r="R1418" s="21">
        <f>VLOOKUP(CONCATENATE($M1418,$N1418),Curriculos!$A$2:$J$332,8,FALSE)</f>
        <v>120</v>
      </c>
      <c r="S1418" s="5"/>
      <c r="T1418" s="22" t="s">
        <v>29</v>
      </c>
      <c r="U1418" s="21" t="str">
        <f>VLOOKUP(CONCATENATE($M1418,$N1418),Curriculos!$A$2:$J$332,10,FALSE)</f>
        <v>DCEC</v>
      </c>
      <c r="V1418" s="20" t="e">
        <f>VLOOKUP(CONCATENATE($M1418,$N1418,$T1418),Oferta!$B$2:$R$360,17,FALSE)</f>
        <v>#N/A</v>
      </c>
      <c r="W1418" s="20" t="e">
        <f>VLOOKUP(CONCATENATE($M1418,$N1418,$T1418),Oferta!$B$2:$Q$360,12,FALSE)</f>
        <v>#N/A</v>
      </c>
      <c r="X1418" s="22">
        <v>3</v>
      </c>
      <c r="Y1418" s="23" t="e">
        <f>VLOOKUP(CONCATENATE($W1418,$X1418),Mtz_Horarios!$E$2:$H$92,2,FALSE)</f>
        <v>#N/A</v>
      </c>
      <c r="Z1418" s="23" t="e">
        <f>VLOOKUP(CONCATENATE($W1418,$X1418),Mtz_Horarios!$E$2:$H$92,3,FALSE)</f>
        <v>#N/A</v>
      </c>
      <c r="AA1418" s="24" t="e">
        <f>VLOOKUP(CONCATENATE($W1418,$X1418),Mtz_Horarios!$E$2:$H$92,4,FALSE)</f>
        <v>#N/A</v>
      </c>
      <c r="AB1418" s="20" t="e">
        <f>VLOOKUP(CONCATENATE($M1418,$N1418,$T1418),Oferta!$B$2:$Q$360,16,FALSE)</f>
        <v>#N/A</v>
      </c>
      <c r="AC1418" s="20" t="e">
        <f>VLOOKUP(CONCATENATE($M1418,$N1418,$T1418),Oferta!$B$2:$Q$360,15,FALSE)</f>
        <v>#N/A</v>
      </c>
      <c r="AI1418" s="5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12"/>
      <c r="AW1418" s="12"/>
    </row>
    <row r="1419" spans="1:49" ht="15" customHeight="1">
      <c r="A1419" s="12"/>
      <c r="B1419" s="12"/>
      <c r="C1419" s="12"/>
      <c r="D1419" s="12"/>
      <c r="E1419" s="12"/>
      <c r="F1419" s="12"/>
      <c r="G1419" s="12"/>
      <c r="H1419" s="12" t="e">
        <f t="shared" si="20"/>
        <v>#N/A</v>
      </c>
      <c r="I1419" s="12" t="e">
        <f>VLOOKUP(CONCATENATE(N1419,T1419),Simulador!$H$26:$H$33,1,FALSE)</f>
        <v>#N/A</v>
      </c>
      <c r="J1419" s="12" t="e">
        <f t="shared" si="21"/>
        <v>#N/A</v>
      </c>
      <c r="K1419" s="13" t="e">
        <f t="shared" si="22"/>
        <v>#N/A</v>
      </c>
      <c r="L1419" s="12" t="e">
        <f t="shared" si="23"/>
        <v>#N/A</v>
      </c>
      <c r="M1419" s="14" t="s">
        <v>31</v>
      </c>
      <c r="N1419" s="3" t="s">
        <v>51</v>
      </c>
      <c r="O1419" s="20" t="str">
        <f>VLOOKUP(CONCATENATE($M1419,$N1419),Curriculos!$A$2:$J$332,4,FALSE)</f>
        <v>PESQUISA APLICADA À ECONOMIA II</v>
      </c>
      <c r="P1419" s="21" t="str">
        <f>VLOOKUP(CONCATENATE($M1419,$N1419),Curriculos!$A$2:$J$332,5,FALSE)</f>
        <v>OB</v>
      </c>
      <c r="Q1419" s="21" t="str">
        <f>VLOOKUP($N1419,Oferta!$D$2:$P$100,5,FALSE)</f>
        <v>T</v>
      </c>
      <c r="R1419" s="21">
        <f>VLOOKUP(CONCATENATE($M1419,$N1419),Curriculos!$A$2:$J$332,8,FALSE)</f>
        <v>120</v>
      </c>
      <c r="S1419" s="5"/>
      <c r="T1419" s="22" t="s">
        <v>29</v>
      </c>
      <c r="U1419" s="21" t="str">
        <f>VLOOKUP(CONCATENATE($M1419,$N1419),Curriculos!$A$2:$J$332,10,FALSE)</f>
        <v>DCEC</v>
      </c>
      <c r="V1419" s="20" t="e">
        <f>VLOOKUP(CONCATENATE($M1419,$N1419,$T1419),Oferta!$B$2:$R$360,17,FALSE)</f>
        <v>#N/A</v>
      </c>
      <c r="W1419" s="20" t="e">
        <f>VLOOKUP(CONCATENATE($M1419,$N1419,$T1419),Oferta!$B$2:$Q$360,12,FALSE)</f>
        <v>#N/A</v>
      </c>
      <c r="X1419" s="22">
        <v>4</v>
      </c>
      <c r="Y1419" s="23" t="e">
        <f>VLOOKUP(CONCATENATE($W1419,$X1419),Mtz_Horarios!$E$2:$H$92,2,FALSE)</f>
        <v>#N/A</v>
      </c>
      <c r="Z1419" s="23" t="e">
        <f>VLOOKUP(CONCATENATE($W1419,$X1419),Mtz_Horarios!$E$2:$H$92,3,FALSE)</f>
        <v>#N/A</v>
      </c>
      <c r="AA1419" s="24" t="e">
        <f>VLOOKUP(CONCATENATE($W1419,$X1419),Mtz_Horarios!$E$2:$H$92,4,FALSE)</f>
        <v>#N/A</v>
      </c>
      <c r="AB1419" s="20" t="e">
        <f>VLOOKUP(CONCATENATE($M1419,$N1419,$T1419),Oferta!$B$2:$Q$360,16,FALSE)</f>
        <v>#N/A</v>
      </c>
      <c r="AC1419" s="20" t="e">
        <f>VLOOKUP(CONCATENATE($M1419,$N1419,$T1419),Oferta!$B$2:$Q$360,15,FALSE)</f>
        <v>#N/A</v>
      </c>
      <c r="AI1419" s="5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12"/>
      <c r="AW1419" s="12"/>
    </row>
    <row r="1420" spans="1:49" ht="15" customHeight="1">
      <c r="A1420" s="12"/>
      <c r="B1420" s="12"/>
      <c r="C1420" s="12"/>
      <c r="D1420" s="12"/>
      <c r="E1420" s="12"/>
      <c r="F1420" s="12"/>
      <c r="G1420" s="12"/>
      <c r="H1420" s="12" t="e">
        <f t="shared" si="20"/>
        <v>#N/A</v>
      </c>
      <c r="I1420" s="12" t="e">
        <f>VLOOKUP(CONCATENATE(N1420,T1420),Simulador!$H$26:$H$33,1,FALSE)</f>
        <v>#N/A</v>
      </c>
      <c r="J1420" s="12" t="e">
        <f t="shared" si="21"/>
        <v>#N/A</v>
      </c>
      <c r="K1420" s="13" t="e">
        <f t="shared" si="22"/>
        <v>#N/A</v>
      </c>
      <c r="L1420" s="12" t="e">
        <f t="shared" si="23"/>
        <v>#N/A</v>
      </c>
      <c r="M1420" s="14" t="s">
        <v>31</v>
      </c>
      <c r="N1420" s="3" t="s">
        <v>51</v>
      </c>
      <c r="O1420" s="20" t="str">
        <f>VLOOKUP(CONCATENATE($M1420,$N1420),Curriculos!$A$2:$J$332,4,FALSE)</f>
        <v>PESQUISA APLICADA À ECONOMIA II</v>
      </c>
      <c r="P1420" s="21" t="str">
        <f>VLOOKUP(CONCATENATE($M1420,$N1420),Curriculos!$A$2:$J$332,5,FALSE)</f>
        <v>OB</v>
      </c>
      <c r="Q1420" s="21" t="str">
        <f>VLOOKUP($N1420,Oferta!$D$2:$P$100,5,FALSE)</f>
        <v>T</v>
      </c>
      <c r="R1420" s="21">
        <f>VLOOKUP(CONCATENATE($M1420,$N1420),Curriculos!$A$2:$J$332,8,FALSE)</f>
        <v>120</v>
      </c>
      <c r="S1420" s="5"/>
      <c r="T1420" s="22" t="s">
        <v>29</v>
      </c>
      <c r="U1420" s="21" t="str">
        <f>VLOOKUP(CONCATENATE($M1420,$N1420),Curriculos!$A$2:$J$332,10,FALSE)</f>
        <v>DCEC</v>
      </c>
      <c r="V1420" s="20" t="e">
        <f>VLOOKUP(CONCATENATE($M1420,$N1420,$T1420),Oferta!$B$2:$R$360,17,FALSE)</f>
        <v>#N/A</v>
      </c>
      <c r="W1420" s="20" t="e">
        <f>VLOOKUP(CONCATENATE($M1420,$N1420,$T1420),Oferta!$B$2:$Q$360,12,FALSE)</f>
        <v>#N/A</v>
      </c>
      <c r="X1420" s="22">
        <v>5</v>
      </c>
      <c r="Y1420" s="23" t="e">
        <f>VLOOKUP(CONCATENATE($W1420,$X1420),Mtz_Horarios!$E$2:$H$92,2,FALSE)</f>
        <v>#N/A</v>
      </c>
      <c r="Z1420" s="23" t="e">
        <f>VLOOKUP(CONCATENATE($W1420,$X1420),Mtz_Horarios!$E$2:$H$92,3,FALSE)</f>
        <v>#N/A</v>
      </c>
      <c r="AA1420" s="24" t="e">
        <f>VLOOKUP(CONCATENATE($W1420,$X1420),Mtz_Horarios!$E$2:$H$92,4,FALSE)</f>
        <v>#N/A</v>
      </c>
      <c r="AB1420" s="20" t="e">
        <f>VLOOKUP(CONCATENATE($M1420,$N1420,$T1420),Oferta!$B$2:$Q$360,16,FALSE)</f>
        <v>#N/A</v>
      </c>
      <c r="AC1420" s="20" t="e">
        <f>VLOOKUP(CONCATENATE($M1420,$N1420,$T1420),Oferta!$B$2:$Q$360,15,FALSE)</f>
        <v>#N/A</v>
      </c>
      <c r="AI1420" s="5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12"/>
      <c r="AW1420" s="12"/>
    </row>
    <row r="1421" spans="1:49" ht="15" customHeight="1">
      <c r="A1421" s="12"/>
      <c r="B1421" s="12"/>
      <c r="C1421" s="12"/>
      <c r="D1421" s="12"/>
      <c r="E1421" s="12"/>
      <c r="F1421" s="12"/>
      <c r="G1421" s="12"/>
      <c r="H1421" s="12" t="e">
        <f t="shared" si="20"/>
        <v>#N/A</v>
      </c>
      <c r="I1421" s="12" t="e">
        <f>VLOOKUP(CONCATENATE(N1421,T1421),Simulador!$H$26:$H$33,1,FALSE)</f>
        <v>#N/A</v>
      </c>
      <c r="J1421" s="12" t="e">
        <f t="shared" si="21"/>
        <v>#N/A</v>
      </c>
      <c r="K1421" s="13" t="e">
        <f t="shared" si="22"/>
        <v>#N/A</v>
      </c>
      <c r="L1421" s="12" t="e">
        <f t="shared" si="23"/>
        <v>#N/A</v>
      </c>
      <c r="M1421" s="14" t="s">
        <v>31</v>
      </c>
      <c r="N1421" s="3" t="s">
        <v>51</v>
      </c>
      <c r="O1421" s="20" t="str">
        <f>VLOOKUP(CONCATENATE($M1421,$N1421),Curriculos!$A$2:$J$332,4,FALSE)</f>
        <v>PESQUISA APLICADA À ECONOMIA II</v>
      </c>
      <c r="P1421" s="21" t="str">
        <f>VLOOKUP(CONCATENATE($M1421,$N1421),Curriculos!$A$2:$J$332,5,FALSE)</f>
        <v>OB</v>
      </c>
      <c r="Q1421" s="21" t="str">
        <f>VLOOKUP($N1421,Oferta!$D$2:$P$100,5,FALSE)</f>
        <v>T</v>
      </c>
      <c r="R1421" s="21">
        <f>VLOOKUP(CONCATENATE($M1421,$N1421),Curriculos!$A$2:$J$332,8,FALSE)</f>
        <v>120</v>
      </c>
      <c r="S1421" s="5"/>
      <c r="T1421" s="22" t="s">
        <v>29</v>
      </c>
      <c r="U1421" s="21" t="str">
        <f>VLOOKUP(CONCATENATE($M1421,$N1421),Curriculos!$A$2:$J$332,10,FALSE)</f>
        <v>DCEC</v>
      </c>
      <c r="V1421" s="20" t="e">
        <f>VLOOKUP(CONCATENATE($M1421,$N1421,$T1421),Oferta!$B$2:$R$360,17,FALSE)</f>
        <v>#N/A</v>
      </c>
      <c r="W1421" s="20" t="e">
        <f>VLOOKUP(CONCATENATE($M1421,$N1421,$T1421),Oferta!$B$2:$Q$360,12,FALSE)</f>
        <v>#N/A</v>
      </c>
      <c r="X1421" s="22">
        <v>6</v>
      </c>
      <c r="Y1421" s="23" t="e">
        <f>VLOOKUP(CONCATENATE($W1421,$X1421),Mtz_Horarios!$E$2:$H$92,2,FALSE)</f>
        <v>#N/A</v>
      </c>
      <c r="Z1421" s="23" t="e">
        <f>VLOOKUP(CONCATENATE($W1421,$X1421),Mtz_Horarios!$E$2:$H$92,3,FALSE)</f>
        <v>#N/A</v>
      </c>
      <c r="AA1421" s="24" t="e">
        <f>VLOOKUP(CONCATENATE($W1421,$X1421),Mtz_Horarios!$E$2:$H$92,4,FALSE)</f>
        <v>#N/A</v>
      </c>
      <c r="AB1421" s="20" t="e">
        <f>VLOOKUP(CONCATENATE($M1421,$N1421,$T1421),Oferta!$B$2:$Q$360,16,FALSE)</f>
        <v>#N/A</v>
      </c>
      <c r="AC1421" s="20" t="e">
        <f>VLOOKUP(CONCATENATE($M1421,$N1421,$T1421),Oferta!$B$2:$Q$360,15,FALSE)</f>
        <v>#N/A</v>
      </c>
      <c r="AI1421" s="5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12"/>
      <c r="AW1421" s="12"/>
    </row>
    <row r="1422" spans="1:49" ht="15" customHeight="1">
      <c r="A1422" s="12"/>
      <c r="B1422" s="12"/>
      <c r="C1422" s="12"/>
      <c r="D1422" s="12"/>
      <c r="E1422" s="12"/>
      <c r="F1422" s="12"/>
      <c r="G1422" s="12"/>
      <c r="H1422" s="12" t="e">
        <f t="shared" si="20"/>
        <v>#N/A</v>
      </c>
      <c r="I1422" s="12" t="e">
        <f>VLOOKUP(CONCATENATE(N1422,T1422),Simulador!$H$26:$H$33,1,FALSE)</f>
        <v>#N/A</v>
      </c>
      <c r="J1422" s="12" t="e">
        <f t="shared" si="21"/>
        <v>#N/A</v>
      </c>
      <c r="K1422" s="13" t="e">
        <f t="shared" si="22"/>
        <v>#N/A</v>
      </c>
      <c r="L1422" s="12" t="e">
        <f t="shared" si="23"/>
        <v>#N/A</v>
      </c>
      <c r="M1422" s="14" t="s">
        <v>31</v>
      </c>
      <c r="N1422" s="3" t="s">
        <v>51</v>
      </c>
      <c r="O1422" s="20" t="str">
        <f>VLOOKUP(CONCATENATE($M1422,$N1422),Curriculos!$A$2:$J$332,4,FALSE)</f>
        <v>PESQUISA APLICADA À ECONOMIA II</v>
      </c>
      <c r="P1422" s="21" t="str">
        <f>VLOOKUP(CONCATENATE($M1422,$N1422),Curriculos!$A$2:$J$332,5,FALSE)</f>
        <v>OB</v>
      </c>
      <c r="Q1422" s="21" t="str">
        <f>VLOOKUP($N1422,Oferta!$D$2:$P$100,5,FALSE)</f>
        <v>T</v>
      </c>
      <c r="R1422" s="21">
        <f>VLOOKUP(CONCATENATE($M1422,$N1422),Curriculos!$A$2:$J$332,8,FALSE)</f>
        <v>120</v>
      </c>
      <c r="S1422" s="5"/>
      <c r="T1422" s="22" t="s">
        <v>40</v>
      </c>
      <c r="U1422" s="21" t="str">
        <f>VLOOKUP(CONCATENATE($M1422,$N1422),Curriculos!$A$2:$J$332,10,FALSE)</f>
        <v>DCEC</v>
      </c>
      <c r="V1422" s="20" t="e">
        <f>VLOOKUP(CONCATENATE($M1422,$N1422,$T1422),Oferta!$B$2:$R$360,17,FALSE)</f>
        <v>#N/A</v>
      </c>
      <c r="W1422" s="20" t="e">
        <f>VLOOKUP(CONCATENATE($M1422,$N1422,$T1422),Oferta!$B$2:$Q$360,12,FALSE)</f>
        <v>#N/A</v>
      </c>
      <c r="X1422" s="22">
        <v>1</v>
      </c>
      <c r="Y1422" s="23" t="e">
        <f>VLOOKUP(CONCATENATE($W1422,$X1422),Mtz_Horarios!$E$2:$H$92,2,FALSE)</f>
        <v>#N/A</v>
      </c>
      <c r="Z1422" s="23" t="e">
        <f>VLOOKUP(CONCATENATE($W1422,$X1422),Mtz_Horarios!$E$2:$H$92,3,FALSE)</f>
        <v>#N/A</v>
      </c>
      <c r="AA1422" s="24" t="e">
        <f>VLOOKUP(CONCATENATE($W1422,$X1422),Mtz_Horarios!$E$2:$H$92,4,FALSE)</f>
        <v>#N/A</v>
      </c>
      <c r="AB1422" s="20" t="e">
        <f>VLOOKUP(CONCATENATE($M1422,$N1422,$T1422),Oferta!$B$2:$Q$360,16,FALSE)</f>
        <v>#N/A</v>
      </c>
      <c r="AC1422" s="20" t="e">
        <f>VLOOKUP(CONCATENATE($M1422,$N1422,$T1422),Oferta!$B$2:$Q$360,15,FALSE)</f>
        <v>#N/A</v>
      </c>
      <c r="AI1422" s="5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12"/>
      <c r="AW1422" s="12"/>
    </row>
    <row r="1423" spans="1:49" ht="15" customHeight="1">
      <c r="A1423" s="12"/>
      <c r="B1423" s="12"/>
      <c r="C1423" s="12"/>
      <c r="D1423" s="12"/>
      <c r="E1423" s="12"/>
      <c r="F1423" s="12"/>
      <c r="G1423" s="12"/>
      <c r="H1423" s="12" t="e">
        <f t="shared" si="20"/>
        <v>#N/A</v>
      </c>
      <c r="I1423" s="12" t="e">
        <f>VLOOKUP(CONCATENATE(N1423,T1423),Simulador!$H$26:$H$33,1,FALSE)</f>
        <v>#N/A</v>
      </c>
      <c r="J1423" s="12" t="e">
        <f t="shared" si="21"/>
        <v>#N/A</v>
      </c>
      <c r="K1423" s="13" t="e">
        <f t="shared" si="22"/>
        <v>#N/A</v>
      </c>
      <c r="L1423" s="12" t="e">
        <f t="shared" si="23"/>
        <v>#N/A</v>
      </c>
      <c r="M1423" s="14" t="s">
        <v>31</v>
      </c>
      <c r="N1423" s="3" t="s">
        <v>51</v>
      </c>
      <c r="O1423" s="20" t="str">
        <f>VLOOKUP(CONCATENATE($M1423,$N1423),Curriculos!$A$2:$J$332,4,FALSE)</f>
        <v>PESQUISA APLICADA À ECONOMIA II</v>
      </c>
      <c r="P1423" s="21" t="str">
        <f>VLOOKUP(CONCATENATE($M1423,$N1423),Curriculos!$A$2:$J$332,5,FALSE)</f>
        <v>OB</v>
      </c>
      <c r="Q1423" s="21" t="str">
        <f>VLOOKUP($N1423,Oferta!$D$2:$P$100,5,FALSE)</f>
        <v>T</v>
      </c>
      <c r="R1423" s="21">
        <f>VLOOKUP(CONCATENATE($M1423,$N1423),Curriculos!$A$2:$J$332,8,FALSE)</f>
        <v>120</v>
      </c>
      <c r="S1423" s="5"/>
      <c r="T1423" s="22" t="s">
        <v>40</v>
      </c>
      <c r="U1423" s="21" t="str">
        <f>VLOOKUP(CONCATENATE($M1423,$N1423),Curriculos!$A$2:$J$332,10,FALSE)</f>
        <v>DCEC</v>
      </c>
      <c r="V1423" s="20" t="e">
        <f>VLOOKUP(CONCATENATE($M1423,$N1423,$T1423),Oferta!$B$2:$R$360,17,FALSE)</f>
        <v>#N/A</v>
      </c>
      <c r="W1423" s="20" t="e">
        <f>VLOOKUP(CONCATENATE($M1423,$N1423,$T1423),Oferta!$B$2:$Q$360,12,FALSE)</f>
        <v>#N/A</v>
      </c>
      <c r="X1423" s="22">
        <v>2</v>
      </c>
      <c r="Y1423" s="23" t="e">
        <f>VLOOKUP(CONCATENATE($W1423,$X1423),Mtz_Horarios!$E$2:$H$92,2,FALSE)</f>
        <v>#N/A</v>
      </c>
      <c r="Z1423" s="23" t="e">
        <f>VLOOKUP(CONCATENATE($W1423,$X1423),Mtz_Horarios!$E$2:$H$92,3,FALSE)</f>
        <v>#N/A</v>
      </c>
      <c r="AA1423" s="24" t="e">
        <f>VLOOKUP(CONCATENATE($W1423,$X1423),Mtz_Horarios!$E$2:$H$92,4,FALSE)</f>
        <v>#N/A</v>
      </c>
      <c r="AB1423" s="20" t="e">
        <f>VLOOKUP(CONCATENATE($M1423,$N1423,$T1423),Oferta!$B$2:$Q$360,16,FALSE)</f>
        <v>#N/A</v>
      </c>
      <c r="AC1423" s="20" t="e">
        <f>VLOOKUP(CONCATENATE($M1423,$N1423,$T1423),Oferta!$B$2:$Q$360,15,FALSE)</f>
        <v>#N/A</v>
      </c>
      <c r="AI1423" s="5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12"/>
      <c r="AW1423" s="12"/>
    </row>
    <row r="1424" spans="1:49" ht="15" customHeight="1">
      <c r="A1424" s="12"/>
      <c r="B1424" s="12"/>
      <c r="C1424" s="12"/>
      <c r="D1424" s="12"/>
      <c r="E1424" s="12"/>
      <c r="F1424" s="12"/>
      <c r="G1424" s="12"/>
      <c r="H1424" s="12" t="e">
        <f t="shared" si="20"/>
        <v>#N/A</v>
      </c>
      <c r="I1424" s="12" t="e">
        <f>VLOOKUP(CONCATENATE(N1424,T1424),Simulador!$H$26:$H$33,1,FALSE)</f>
        <v>#N/A</v>
      </c>
      <c r="J1424" s="12" t="e">
        <f t="shared" si="21"/>
        <v>#N/A</v>
      </c>
      <c r="K1424" s="13" t="e">
        <f t="shared" si="22"/>
        <v>#N/A</v>
      </c>
      <c r="L1424" s="12" t="e">
        <f t="shared" si="23"/>
        <v>#N/A</v>
      </c>
      <c r="M1424" s="14" t="s">
        <v>31</v>
      </c>
      <c r="N1424" s="3" t="s">
        <v>51</v>
      </c>
      <c r="O1424" s="20" t="str">
        <f>VLOOKUP(CONCATENATE($M1424,$N1424),Curriculos!$A$2:$J$332,4,FALSE)</f>
        <v>PESQUISA APLICADA À ECONOMIA II</v>
      </c>
      <c r="P1424" s="21" t="str">
        <f>VLOOKUP(CONCATENATE($M1424,$N1424),Curriculos!$A$2:$J$332,5,FALSE)</f>
        <v>OB</v>
      </c>
      <c r="Q1424" s="21" t="str">
        <f>VLOOKUP($N1424,Oferta!$D$2:$P$100,5,FALSE)</f>
        <v>T</v>
      </c>
      <c r="R1424" s="21">
        <f>VLOOKUP(CONCATENATE($M1424,$N1424),Curriculos!$A$2:$J$332,8,FALSE)</f>
        <v>120</v>
      </c>
      <c r="S1424" s="5"/>
      <c r="T1424" s="22" t="s">
        <v>40</v>
      </c>
      <c r="U1424" s="21" t="str">
        <f>VLOOKUP(CONCATENATE($M1424,$N1424),Curriculos!$A$2:$J$332,10,FALSE)</f>
        <v>DCEC</v>
      </c>
      <c r="V1424" s="20" t="e">
        <f>VLOOKUP(CONCATENATE($M1424,$N1424,$T1424),Oferta!$B$2:$R$360,17,FALSE)</f>
        <v>#N/A</v>
      </c>
      <c r="W1424" s="20" t="e">
        <f>VLOOKUP(CONCATENATE($M1424,$N1424,$T1424),Oferta!$B$2:$Q$360,12,FALSE)</f>
        <v>#N/A</v>
      </c>
      <c r="X1424" s="22">
        <v>3</v>
      </c>
      <c r="Y1424" s="23" t="e">
        <f>VLOOKUP(CONCATENATE($W1424,$X1424),Mtz_Horarios!$E$2:$H$92,2,FALSE)</f>
        <v>#N/A</v>
      </c>
      <c r="Z1424" s="23" t="e">
        <f>VLOOKUP(CONCATENATE($W1424,$X1424),Mtz_Horarios!$E$2:$H$92,3,FALSE)</f>
        <v>#N/A</v>
      </c>
      <c r="AA1424" s="24" t="e">
        <f>VLOOKUP(CONCATENATE($W1424,$X1424),Mtz_Horarios!$E$2:$H$92,4,FALSE)</f>
        <v>#N/A</v>
      </c>
      <c r="AB1424" s="20" t="e">
        <f>VLOOKUP(CONCATENATE($M1424,$N1424,$T1424),Oferta!$B$2:$Q$360,16,FALSE)</f>
        <v>#N/A</v>
      </c>
      <c r="AC1424" s="20" t="e">
        <f>VLOOKUP(CONCATENATE($M1424,$N1424,$T1424),Oferta!$B$2:$Q$360,15,FALSE)</f>
        <v>#N/A</v>
      </c>
      <c r="AI1424" s="5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12"/>
      <c r="AW1424" s="12"/>
    </row>
    <row r="1425" spans="1:49" ht="15" customHeight="1">
      <c r="A1425" s="12"/>
      <c r="B1425" s="12"/>
      <c r="C1425" s="12"/>
      <c r="D1425" s="12"/>
      <c r="E1425" s="12"/>
      <c r="F1425" s="12"/>
      <c r="G1425" s="12"/>
      <c r="H1425" s="12" t="e">
        <f t="shared" si="20"/>
        <v>#N/A</v>
      </c>
      <c r="I1425" s="12" t="e">
        <f>VLOOKUP(CONCATENATE(N1425,T1425),Simulador!$H$26:$H$33,1,FALSE)</f>
        <v>#N/A</v>
      </c>
      <c r="J1425" s="12" t="e">
        <f t="shared" si="21"/>
        <v>#N/A</v>
      </c>
      <c r="K1425" s="13" t="e">
        <f t="shared" si="22"/>
        <v>#N/A</v>
      </c>
      <c r="L1425" s="12" t="e">
        <f t="shared" si="23"/>
        <v>#N/A</v>
      </c>
      <c r="M1425" s="14" t="s">
        <v>31</v>
      </c>
      <c r="N1425" s="3" t="s">
        <v>51</v>
      </c>
      <c r="O1425" s="20" t="str">
        <f>VLOOKUP(CONCATENATE($M1425,$N1425),Curriculos!$A$2:$J$332,4,FALSE)</f>
        <v>PESQUISA APLICADA À ECONOMIA II</v>
      </c>
      <c r="P1425" s="21" t="str">
        <f>VLOOKUP(CONCATENATE($M1425,$N1425),Curriculos!$A$2:$J$332,5,FALSE)</f>
        <v>OB</v>
      </c>
      <c r="Q1425" s="21" t="str">
        <f>VLOOKUP($N1425,Oferta!$D$2:$P$100,5,FALSE)</f>
        <v>T</v>
      </c>
      <c r="R1425" s="21">
        <f>VLOOKUP(CONCATENATE($M1425,$N1425),Curriculos!$A$2:$J$332,8,FALSE)</f>
        <v>120</v>
      </c>
      <c r="S1425" s="5"/>
      <c r="T1425" s="22" t="s">
        <v>40</v>
      </c>
      <c r="U1425" s="21" t="str">
        <f>VLOOKUP(CONCATENATE($M1425,$N1425),Curriculos!$A$2:$J$332,10,FALSE)</f>
        <v>DCEC</v>
      </c>
      <c r="V1425" s="20" t="e">
        <f>VLOOKUP(CONCATENATE($M1425,$N1425,$T1425),Oferta!$B$2:$R$360,17,FALSE)</f>
        <v>#N/A</v>
      </c>
      <c r="W1425" s="20" t="e">
        <f>VLOOKUP(CONCATENATE($M1425,$N1425,$T1425),Oferta!$B$2:$Q$360,12,FALSE)</f>
        <v>#N/A</v>
      </c>
      <c r="X1425" s="22">
        <v>4</v>
      </c>
      <c r="Y1425" s="23" t="e">
        <f>VLOOKUP(CONCATENATE($W1425,$X1425),Mtz_Horarios!$E$2:$H$92,2,FALSE)</f>
        <v>#N/A</v>
      </c>
      <c r="Z1425" s="23" t="e">
        <f>VLOOKUP(CONCATENATE($W1425,$X1425),Mtz_Horarios!$E$2:$H$92,3,FALSE)</f>
        <v>#N/A</v>
      </c>
      <c r="AA1425" s="24" t="e">
        <f>VLOOKUP(CONCATENATE($W1425,$X1425),Mtz_Horarios!$E$2:$H$92,4,FALSE)</f>
        <v>#N/A</v>
      </c>
      <c r="AB1425" s="20" t="e">
        <f>VLOOKUP(CONCATENATE($M1425,$N1425,$T1425),Oferta!$B$2:$Q$360,16,FALSE)</f>
        <v>#N/A</v>
      </c>
      <c r="AC1425" s="20" t="e">
        <f>VLOOKUP(CONCATENATE($M1425,$N1425,$T1425),Oferta!$B$2:$Q$360,15,FALSE)</f>
        <v>#N/A</v>
      </c>
      <c r="AI1425" s="5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12"/>
      <c r="AW1425" s="12"/>
    </row>
    <row r="1426" spans="1:49" ht="15" customHeight="1">
      <c r="A1426" s="12"/>
      <c r="B1426" s="12"/>
      <c r="C1426" s="12"/>
      <c r="D1426" s="12"/>
      <c r="E1426" s="12"/>
      <c r="F1426" s="12"/>
      <c r="G1426" s="12"/>
      <c r="H1426" s="12" t="e">
        <f t="shared" si="20"/>
        <v>#N/A</v>
      </c>
      <c r="I1426" s="12" t="e">
        <f>VLOOKUP(CONCATENATE(N1426,T1426),Simulador!$H$26:$H$33,1,FALSE)</f>
        <v>#N/A</v>
      </c>
      <c r="J1426" s="12" t="e">
        <f t="shared" si="21"/>
        <v>#N/A</v>
      </c>
      <c r="K1426" s="13" t="e">
        <f t="shared" si="22"/>
        <v>#N/A</v>
      </c>
      <c r="L1426" s="12" t="e">
        <f t="shared" si="23"/>
        <v>#N/A</v>
      </c>
      <c r="M1426" s="14" t="s">
        <v>31</v>
      </c>
      <c r="N1426" s="3" t="s">
        <v>51</v>
      </c>
      <c r="O1426" s="20" t="str">
        <f>VLOOKUP(CONCATENATE($M1426,$N1426),Curriculos!$A$2:$J$332,4,FALSE)</f>
        <v>PESQUISA APLICADA À ECONOMIA II</v>
      </c>
      <c r="P1426" s="21" t="str">
        <f>VLOOKUP(CONCATENATE($M1426,$N1426),Curriculos!$A$2:$J$332,5,FALSE)</f>
        <v>OB</v>
      </c>
      <c r="Q1426" s="21" t="str">
        <f>VLOOKUP($N1426,Oferta!$D$2:$P$100,5,FALSE)</f>
        <v>T</v>
      </c>
      <c r="R1426" s="21">
        <f>VLOOKUP(CONCATENATE($M1426,$N1426),Curriculos!$A$2:$J$332,8,FALSE)</f>
        <v>120</v>
      </c>
      <c r="S1426" s="5"/>
      <c r="T1426" s="22" t="s">
        <v>40</v>
      </c>
      <c r="U1426" s="21" t="str">
        <f>VLOOKUP(CONCATENATE($M1426,$N1426),Curriculos!$A$2:$J$332,10,FALSE)</f>
        <v>DCEC</v>
      </c>
      <c r="V1426" s="20" t="e">
        <f>VLOOKUP(CONCATENATE($M1426,$N1426,$T1426),Oferta!$B$2:$R$360,17,FALSE)</f>
        <v>#N/A</v>
      </c>
      <c r="W1426" s="20" t="e">
        <f>VLOOKUP(CONCATENATE($M1426,$N1426,$T1426),Oferta!$B$2:$Q$360,12,FALSE)</f>
        <v>#N/A</v>
      </c>
      <c r="X1426" s="22">
        <v>5</v>
      </c>
      <c r="Y1426" s="23" t="e">
        <f>VLOOKUP(CONCATENATE($W1426,$X1426),Mtz_Horarios!$E$2:$H$92,2,FALSE)</f>
        <v>#N/A</v>
      </c>
      <c r="Z1426" s="23" t="e">
        <f>VLOOKUP(CONCATENATE($W1426,$X1426),Mtz_Horarios!$E$2:$H$92,3,FALSE)</f>
        <v>#N/A</v>
      </c>
      <c r="AA1426" s="24" t="e">
        <f>VLOOKUP(CONCATENATE($W1426,$X1426),Mtz_Horarios!$E$2:$H$92,4,FALSE)</f>
        <v>#N/A</v>
      </c>
      <c r="AB1426" s="20" t="e">
        <f>VLOOKUP(CONCATENATE($M1426,$N1426,$T1426),Oferta!$B$2:$Q$360,16,FALSE)</f>
        <v>#N/A</v>
      </c>
      <c r="AC1426" s="20" t="e">
        <f>VLOOKUP(CONCATENATE($M1426,$N1426,$T1426),Oferta!$B$2:$Q$360,15,FALSE)</f>
        <v>#N/A</v>
      </c>
      <c r="AI1426" s="5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12"/>
      <c r="AW1426" s="12"/>
    </row>
    <row r="1427" spans="1:49" ht="15" customHeight="1">
      <c r="A1427" s="12"/>
      <c r="B1427" s="12"/>
      <c r="C1427" s="12"/>
      <c r="D1427" s="12"/>
      <c r="E1427" s="12"/>
      <c r="F1427" s="12"/>
      <c r="G1427" s="12"/>
      <c r="H1427" s="12" t="e">
        <f t="shared" si="20"/>
        <v>#N/A</v>
      </c>
      <c r="I1427" s="12" t="e">
        <f>VLOOKUP(CONCATENATE(N1427,T1427),Simulador!$H$26:$H$33,1,FALSE)</f>
        <v>#N/A</v>
      </c>
      <c r="J1427" s="12" t="e">
        <f t="shared" si="21"/>
        <v>#N/A</v>
      </c>
      <c r="K1427" s="13" t="e">
        <f t="shared" si="22"/>
        <v>#N/A</v>
      </c>
      <c r="L1427" s="12" t="e">
        <f t="shared" si="23"/>
        <v>#N/A</v>
      </c>
      <c r="M1427" s="14" t="s">
        <v>31</v>
      </c>
      <c r="N1427" s="3" t="s">
        <v>51</v>
      </c>
      <c r="O1427" s="20" t="str">
        <f>VLOOKUP(CONCATENATE($M1427,$N1427),Curriculos!$A$2:$J$332,4,FALSE)</f>
        <v>PESQUISA APLICADA À ECONOMIA II</v>
      </c>
      <c r="P1427" s="21" t="str">
        <f>VLOOKUP(CONCATENATE($M1427,$N1427),Curriculos!$A$2:$J$332,5,FALSE)</f>
        <v>OB</v>
      </c>
      <c r="Q1427" s="21" t="str">
        <f>VLOOKUP($N1427,Oferta!$D$2:$P$100,5,FALSE)</f>
        <v>T</v>
      </c>
      <c r="R1427" s="21">
        <f>VLOOKUP(CONCATENATE($M1427,$N1427),Curriculos!$A$2:$J$332,8,FALSE)</f>
        <v>120</v>
      </c>
      <c r="S1427" s="5"/>
      <c r="T1427" s="22" t="s">
        <v>40</v>
      </c>
      <c r="U1427" s="21" t="str">
        <f>VLOOKUP(CONCATENATE($M1427,$N1427),Curriculos!$A$2:$J$332,10,FALSE)</f>
        <v>DCEC</v>
      </c>
      <c r="V1427" s="20" t="e">
        <f>VLOOKUP(CONCATENATE($M1427,$N1427,$T1427),Oferta!$B$2:$R$360,17,FALSE)</f>
        <v>#N/A</v>
      </c>
      <c r="W1427" s="20" t="e">
        <f>VLOOKUP(CONCATENATE($M1427,$N1427,$T1427),Oferta!$B$2:$Q$360,12,FALSE)</f>
        <v>#N/A</v>
      </c>
      <c r="X1427" s="22">
        <v>6</v>
      </c>
      <c r="Y1427" s="23" t="e">
        <f>VLOOKUP(CONCATENATE($W1427,$X1427),Mtz_Horarios!$E$2:$H$92,2,FALSE)</f>
        <v>#N/A</v>
      </c>
      <c r="Z1427" s="23" t="e">
        <f>VLOOKUP(CONCATENATE($W1427,$X1427),Mtz_Horarios!$E$2:$H$92,3,FALSE)</f>
        <v>#N/A</v>
      </c>
      <c r="AA1427" s="24" t="e">
        <f>VLOOKUP(CONCATENATE($W1427,$X1427),Mtz_Horarios!$E$2:$H$92,4,FALSE)</f>
        <v>#N/A</v>
      </c>
      <c r="AB1427" s="20" t="e">
        <f>VLOOKUP(CONCATENATE($M1427,$N1427,$T1427),Oferta!$B$2:$Q$360,16,FALSE)</f>
        <v>#N/A</v>
      </c>
      <c r="AC1427" s="20" t="e">
        <f>VLOOKUP(CONCATENATE($M1427,$N1427,$T1427),Oferta!$B$2:$Q$360,15,FALSE)</f>
        <v>#N/A</v>
      </c>
      <c r="AI1427" s="5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12"/>
      <c r="AW1427" s="12"/>
    </row>
    <row r="1428" spans="1:49" ht="15" customHeight="1">
      <c r="A1428" s="12"/>
      <c r="B1428" s="12"/>
      <c r="C1428" s="12"/>
      <c r="D1428" s="12"/>
      <c r="E1428" s="12"/>
      <c r="F1428" s="12"/>
      <c r="G1428" s="12"/>
      <c r="H1428" s="12" t="e">
        <f t="shared" si="20"/>
        <v>#N/A</v>
      </c>
      <c r="I1428" s="12" t="e">
        <f>VLOOKUP(CONCATENATE(N1428,T1428),Simulador!$H$26:$H$33,1,FALSE)</f>
        <v>#N/A</v>
      </c>
      <c r="J1428" s="12" t="e">
        <f t="shared" si="21"/>
        <v>#N/A</v>
      </c>
      <c r="K1428" s="13" t="e">
        <f t="shared" si="22"/>
        <v>#N/A</v>
      </c>
      <c r="L1428" s="12" t="e">
        <f t="shared" si="23"/>
        <v>#N/A</v>
      </c>
      <c r="M1428" s="14" t="s">
        <v>31</v>
      </c>
      <c r="N1428" s="3" t="s">
        <v>51</v>
      </c>
      <c r="O1428" s="20" t="str">
        <f>VLOOKUP(CONCATENATE($M1428,$N1428),Curriculos!$A$2:$J$332,4,FALSE)</f>
        <v>PESQUISA APLICADA À ECONOMIA II</v>
      </c>
      <c r="P1428" s="21" t="str">
        <f>VLOOKUP(CONCATENATE($M1428,$N1428),Curriculos!$A$2:$J$332,5,FALSE)</f>
        <v>OB</v>
      </c>
      <c r="Q1428" s="21" t="str">
        <f>VLOOKUP($N1428,Oferta!$D$2:$P$100,5,FALSE)</f>
        <v>T</v>
      </c>
      <c r="R1428" s="21">
        <f>VLOOKUP(CONCATENATE($M1428,$N1428),Curriculos!$A$2:$J$332,8,FALSE)</f>
        <v>120</v>
      </c>
      <c r="S1428" s="5"/>
      <c r="T1428" s="22" t="s">
        <v>27</v>
      </c>
      <c r="U1428" s="21" t="str">
        <f>VLOOKUP(CONCATENATE($M1428,$N1428),Curriculos!$A$2:$J$332,10,FALSE)</f>
        <v>DCEC</v>
      </c>
      <c r="V1428" s="20" t="e">
        <f>VLOOKUP(CONCATENATE($M1428,$N1428,$T1428),Oferta!$B$2:$R$360,17,FALSE)</f>
        <v>#N/A</v>
      </c>
      <c r="W1428" s="20" t="e">
        <f>VLOOKUP(CONCATENATE($M1428,$N1428,$T1428),Oferta!$B$2:$Q$360,12,FALSE)</f>
        <v>#N/A</v>
      </c>
      <c r="X1428" s="22">
        <v>1</v>
      </c>
      <c r="Y1428" s="23" t="e">
        <f>VLOOKUP(CONCATENATE($W1428,$X1428),Mtz_Horarios!$E$2:$H$92,2,FALSE)</f>
        <v>#N/A</v>
      </c>
      <c r="Z1428" s="23" t="e">
        <f>VLOOKUP(CONCATENATE($W1428,$X1428),Mtz_Horarios!$E$2:$H$92,3,FALSE)</f>
        <v>#N/A</v>
      </c>
      <c r="AA1428" s="24" t="e">
        <f>VLOOKUP(CONCATENATE($W1428,$X1428),Mtz_Horarios!$E$2:$H$92,4,FALSE)</f>
        <v>#N/A</v>
      </c>
      <c r="AB1428" s="20" t="e">
        <f>VLOOKUP(CONCATENATE($M1428,$N1428,$T1428),Oferta!$B$2:$Q$360,16,FALSE)</f>
        <v>#N/A</v>
      </c>
      <c r="AC1428" s="20" t="e">
        <f>VLOOKUP(CONCATENATE($M1428,$N1428,$T1428),Oferta!$B$2:$Q$360,15,FALSE)</f>
        <v>#N/A</v>
      </c>
      <c r="AI1428" s="5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12"/>
      <c r="AW1428" s="12"/>
    </row>
    <row r="1429" spans="1:49" ht="15" customHeight="1">
      <c r="A1429" s="12"/>
      <c r="B1429" s="12"/>
      <c r="C1429" s="12"/>
      <c r="D1429" s="12"/>
      <c r="E1429" s="12"/>
      <c r="F1429" s="12"/>
      <c r="G1429" s="12"/>
      <c r="H1429" s="12" t="e">
        <f t="shared" si="20"/>
        <v>#N/A</v>
      </c>
      <c r="I1429" s="12" t="e">
        <f>VLOOKUP(CONCATENATE(N1429,T1429),Simulador!$H$26:$H$33,1,FALSE)</f>
        <v>#N/A</v>
      </c>
      <c r="J1429" s="12" t="e">
        <f t="shared" si="21"/>
        <v>#N/A</v>
      </c>
      <c r="K1429" s="13" t="e">
        <f t="shared" si="22"/>
        <v>#N/A</v>
      </c>
      <c r="L1429" s="12" t="e">
        <f t="shared" si="23"/>
        <v>#N/A</v>
      </c>
      <c r="M1429" s="14" t="s">
        <v>31</v>
      </c>
      <c r="N1429" s="3" t="s">
        <v>51</v>
      </c>
      <c r="O1429" s="20" t="str">
        <f>VLOOKUP(CONCATENATE($M1429,$N1429),Curriculos!$A$2:$J$332,4,FALSE)</f>
        <v>PESQUISA APLICADA À ECONOMIA II</v>
      </c>
      <c r="P1429" s="21" t="str">
        <f>VLOOKUP(CONCATENATE($M1429,$N1429),Curriculos!$A$2:$J$332,5,FALSE)</f>
        <v>OB</v>
      </c>
      <c r="Q1429" s="21" t="str">
        <f>VLOOKUP($N1429,Oferta!$D$2:$P$100,5,FALSE)</f>
        <v>T</v>
      </c>
      <c r="R1429" s="21">
        <f>VLOOKUP(CONCATENATE($M1429,$N1429),Curriculos!$A$2:$J$332,8,FALSE)</f>
        <v>120</v>
      </c>
      <c r="S1429" s="5"/>
      <c r="T1429" s="22" t="s">
        <v>27</v>
      </c>
      <c r="U1429" s="21" t="str">
        <f>VLOOKUP(CONCATENATE($M1429,$N1429),Curriculos!$A$2:$J$332,10,FALSE)</f>
        <v>DCEC</v>
      </c>
      <c r="V1429" s="20" t="e">
        <f>VLOOKUP(CONCATENATE($M1429,$N1429,$T1429),Oferta!$B$2:$R$360,17,FALSE)</f>
        <v>#N/A</v>
      </c>
      <c r="W1429" s="20" t="e">
        <f>VLOOKUP(CONCATENATE($M1429,$N1429,$T1429),Oferta!$B$2:$Q$360,12,FALSE)</f>
        <v>#N/A</v>
      </c>
      <c r="X1429" s="22">
        <v>2</v>
      </c>
      <c r="Y1429" s="23" t="e">
        <f>VLOOKUP(CONCATENATE($W1429,$X1429),Mtz_Horarios!$E$2:$H$92,2,FALSE)</f>
        <v>#N/A</v>
      </c>
      <c r="Z1429" s="23" t="e">
        <f>VLOOKUP(CONCATENATE($W1429,$X1429),Mtz_Horarios!$E$2:$H$92,3,FALSE)</f>
        <v>#N/A</v>
      </c>
      <c r="AA1429" s="24" t="e">
        <f>VLOOKUP(CONCATENATE($W1429,$X1429),Mtz_Horarios!$E$2:$H$92,4,FALSE)</f>
        <v>#N/A</v>
      </c>
      <c r="AB1429" s="20" t="e">
        <f>VLOOKUP(CONCATENATE($M1429,$N1429,$T1429),Oferta!$B$2:$Q$360,16,FALSE)</f>
        <v>#N/A</v>
      </c>
      <c r="AC1429" s="20" t="e">
        <f>VLOOKUP(CONCATENATE($M1429,$N1429,$T1429),Oferta!$B$2:$Q$360,15,FALSE)</f>
        <v>#N/A</v>
      </c>
      <c r="AI1429" s="5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12"/>
      <c r="AW1429" s="12"/>
    </row>
    <row r="1430" spans="1:49" ht="15" customHeight="1">
      <c r="A1430" s="12"/>
      <c r="B1430" s="12"/>
      <c r="C1430" s="12"/>
      <c r="D1430" s="12"/>
      <c r="E1430" s="12"/>
      <c r="F1430" s="12"/>
      <c r="G1430" s="12"/>
      <c r="H1430" s="12" t="e">
        <f t="shared" si="20"/>
        <v>#N/A</v>
      </c>
      <c r="I1430" s="12" t="e">
        <f>VLOOKUP(CONCATENATE(N1430,T1430),Simulador!$H$26:$H$33,1,FALSE)</f>
        <v>#N/A</v>
      </c>
      <c r="J1430" s="12" t="e">
        <f t="shared" si="21"/>
        <v>#N/A</v>
      </c>
      <c r="K1430" s="13" t="e">
        <f t="shared" si="22"/>
        <v>#N/A</v>
      </c>
      <c r="L1430" s="12" t="e">
        <f t="shared" si="23"/>
        <v>#N/A</v>
      </c>
      <c r="M1430" s="14" t="s">
        <v>31</v>
      </c>
      <c r="N1430" s="3" t="s">
        <v>51</v>
      </c>
      <c r="O1430" s="20" t="str">
        <f>VLOOKUP(CONCATENATE($M1430,$N1430),Curriculos!$A$2:$J$332,4,FALSE)</f>
        <v>PESQUISA APLICADA À ECONOMIA II</v>
      </c>
      <c r="P1430" s="21" t="str">
        <f>VLOOKUP(CONCATENATE($M1430,$N1430),Curriculos!$A$2:$J$332,5,FALSE)</f>
        <v>OB</v>
      </c>
      <c r="Q1430" s="21" t="str">
        <f>VLOOKUP($N1430,Oferta!$D$2:$P$100,5,FALSE)</f>
        <v>T</v>
      </c>
      <c r="R1430" s="21">
        <f>VLOOKUP(CONCATENATE($M1430,$N1430),Curriculos!$A$2:$J$332,8,FALSE)</f>
        <v>120</v>
      </c>
      <c r="S1430" s="5"/>
      <c r="T1430" s="22" t="s">
        <v>27</v>
      </c>
      <c r="U1430" s="21" t="str">
        <f>VLOOKUP(CONCATENATE($M1430,$N1430),Curriculos!$A$2:$J$332,10,FALSE)</f>
        <v>DCEC</v>
      </c>
      <c r="V1430" s="20" t="e">
        <f>VLOOKUP(CONCATENATE($M1430,$N1430,$T1430),Oferta!$B$2:$R$360,17,FALSE)</f>
        <v>#N/A</v>
      </c>
      <c r="W1430" s="20" t="e">
        <f>VLOOKUP(CONCATENATE($M1430,$N1430,$T1430),Oferta!$B$2:$Q$360,12,FALSE)</f>
        <v>#N/A</v>
      </c>
      <c r="X1430" s="22">
        <v>3</v>
      </c>
      <c r="Y1430" s="23" t="e">
        <f>VLOOKUP(CONCATENATE($W1430,$X1430),Mtz_Horarios!$E$2:$H$92,2,FALSE)</f>
        <v>#N/A</v>
      </c>
      <c r="Z1430" s="23" t="e">
        <f>VLOOKUP(CONCATENATE($W1430,$X1430),Mtz_Horarios!$E$2:$H$92,3,FALSE)</f>
        <v>#N/A</v>
      </c>
      <c r="AA1430" s="24" t="e">
        <f>VLOOKUP(CONCATENATE($W1430,$X1430),Mtz_Horarios!$E$2:$H$92,4,FALSE)</f>
        <v>#N/A</v>
      </c>
      <c r="AB1430" s="20" t="e">
        <f>VLOOKUP(CONCATENATE($M1430,$N1430,$T1430),Oferta!$B$2:$Q$360,16,FALSE)</f>
        <v>#N/A</v>
      </c>
      <c r="AC1430" s="20" t="e">
        <f>VLOOKUP(CONCATENATE($M1430,$N1430,$T1430),Oferta!$B$2:$Q$360,15,FALSE)</f>
        <v>#N/A</v>
      </c>
      <c r="AI1430" s="5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12"/>
      <c r="AW1430" s="12"/>
    </row>
    <row r="1431" spans="1:49" ht="15" customHeight="1">
      <c r="A1431" s="12"/>
      <c r="B1431" s="12"/>
      <c r="C1431" s="12"/>
      <c r="D1431" s="12"/>
      <c r="E1431" s="12"/>
      <c r="F1431" s="12"/>
      <c r="G1431" s="12"/>
      <c r="H1431" s="12" t="e">
        <f t="shared" si="20"/>
        <v>#N/A</v>
      </c>
      <c r="I1431" s="12" t="e">
        <f>VLOOKUP(CONCATENATE(N1431,T1431),Simulador!$H$26:$H$33,1,FALSE)</f>
        <v>#N/A</v>
      </c>
      <c r="J1431" s="12" t="e">
        <f t="shared" si="21"/>
        <v>#N/A</v>
      </c>
      <c r="K1431" s="13" t="e">
        <f t="shared" si="22"/>
        <v>#N/A</v>
      </c>
      <c r="L1431" s="12" t="e">
        <f t="shared" si="23"/>
        <v>#N/A</v>
      </c>
      <c r="M1431" s="14" t="s">
        <v>31</v>
      </c>
      <c r="N1431" s="3" t="s">
        <v>51</v>
      </c>
      <c r="O1431" s="20" t="str">
        <f>VLOOKUP(CONCATENATE($M1431,$N1431),Curriculos!$A$2:$J$332,4,FALSE)</f>
        <v>PESQUISA APLICADA À ECONOMIA II</v>
      </c>
      <c r="P1431" s="21" t="str">
        <f>VLOOKUP(CONCATENATE($M1431,$N1431),Curriculos!$A$2:$J$332,5,FALSE)</f>
        <v>OB</v>
      </c>
      <c r="Q1431" s="21" t="str">
        <f>VLOOKUP($N1431,Oferta!$D$2:$P$100,5,FALSE)</f>
        <v>T</v>
      </c>
      <c r="R1431" s="21">
        <f>VLOOKUP(CONCATENATE($M1431,$N1431),Curriculos!$A$2:$J$332,8,FALSE)</f>
        <v>120</v>
      </c>
      <c r="S1431" s="5"/>
      <c r="T1431" s="22" t="s">
        <v>27</v>
      </c>
      <c r="U1431" s="21" t="str">
        <f>VLOOKUP(CONCATENATE($M1431,$N1431),Curriculos!$A$2:$J$332,10,FALSE)</f>
        <v>DCEC</v>
      </c>
      <c r="V1431" s="20" t="e">
        <f>VLOOKUP(CONCATENATE($M1431,$N1431,$T1431),Oferta!$B$2:$R$360,17,FALSE)</f>
        <v>#N/A</v>
      </c>
      <c r="W1431" s="20" t="e">
        <f>VLOOKUP(CONCATENATE($M1431,$N1431,$T1431),Oferta!$B$2:$Q$360,12,FALSE)</f>
        <v>#N/A</v>
      </c>
      <c r="X1431" s="22">
        <v>4</v>
      </c>
      <c r="Y1431" s="23" t="e">
        <f>VLOOKUP(CONCATENATE($W1431,$X1431),Mtz_Horarios!$E$2:$H$92,2,FALSE)</f>
        <v>#N/A</v>
      </c>
      <c r="Z1431" s="23" t="e">
        <f>VLOOKUP(CONCATENATE($W1431,$X1431),Mtz_Horarios!$E$2:$H$92,3,FALSE)</f>
        <v>#N/A</v>
      </c>
      <c r="AA1431" s="24" t="e">
        <f>VLOOKUP(CONCATENATE($W1431,$X1431),Mtz_Horarios!$E$2:$H$92,4,FALSE)</f>
        <v>#N/A</v>
      </c>
      <c r="AB1431" s="20" t="e">
        <f>VLOOKUP(CONCATENATE($M1431,$N1431,$T1431),Oferta!$B$2:$Q$360,16,FALSE)</f>
        <v>#N/A</v>
      </c>
      <c r="AC1431" s="20" t="e">
        <f>VLOOKUP(CONCATENATE($M1431,$N1431,$T1431),Oferta!$B$2:$Q$360,15,FALSE)</f>
        <v>#N/A</v>
      </c>
      <c r="AI1431" s="5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12"/>
      <c r="AW1431" s="12"/>
    </row>
    <row r="1432" spans="1:49" ht="15" customHeight="1">
      <c r="A1432" s="12"/>
      <c r="B1432" s="12"/>
      <c r="C1432" s="12"/>
      <c r="D1432" s="12"/>
      <c r="E1432" s="12"/>
      <c r="F1432" s="12"/>
      <c r="G1432" s="12"/>
      <c r="H1432" s="12" t="e">
        <f t="shared" si="20"/>
        <v>#N/A</v>
      </c>
      <c r="I1432" s="12" t="e">
        <f>VLOOKUP(CONCATENATE(N1432,T1432),Simulador!$H$26:$H$33,1,FALSE)</f>
        <v>#N/A</v>
      </c>
      <c r="J1432" s="12" t="e">
        <f t="shared" si="21"/>
        <v>#N/A</v>
      </c>
      <c r="K1432" s="13" t="e">
        <f t="shared" si="22"/>
        <v>#N/A</v>
      </c>
      <c r="L1432" s="12" t="e">
        <f t="shared" si="23"/>
        <v>#N/A</v>
      </c>
      <c r="M1432" s="14" t="s">
        <v>31</v>
      </c>
      <c r="N1432" s="3" t="s">
        <v>51</v>
      </c>
      <c r="O1432" s="20" t="str">
        <f>VLOOKUP(CONCATENATE($M1432,$N1432),Curriculos!$A$2:$J$332,4,FALSE)</f>
        <v>PESQUISA APLICADA À ECONOMIA II</v>
      </c>
      <c r="P1432" s="21" t="str">
        <f>VLOOKUP(CONCATENATE($M1432,$N1432),Curriculos!$A$2:$J$332,5,FALSE)</f>
        <v>OB</v>
      </c>
      <c r="Q1432" s="21" t="str">
        <f>VLOOKUP($N1432,Oferta!$D$2:$P$100,5,FALSE)</f>
        <v>T</v>
      </c>
      <c r="R1432" s="21">
        <f>VLOOKUP(CONCATENATE($M1432,$N1432),Curriculos!$A$2:$J$332,8,FALSE)</f>
        <v>120</v>
      </c>
      <c r="S1432" s="5"/>
      <c r="T1432" s="22" t="s">
        <v>27</v>
      </c>
      <c r="U1432" s="21" t="str">
        <f>VLOOKUP(CONCATENATE($M1432,$N1432),Curriculos!$A$2:$J$332,10,FALSE)</f>
        <v>DCEC</v>
      </c>
      <c r="V1432" s="20" t="e">
        <f>VLOOKUP(CONCATENATE($M1432,$N1432,$T1432),Oferta!$B$2:$R$360,17,FALSE)</f>
        <v>#N/A</v>
      </c>
      <c r="W1432" s="20" t="e">
        <f>VLOOKUP(CONCATENATE($M1432,$N1432,$T1432),Oferta!$B$2:$Q$360,12,FALSE)</f>
        <v>#N/A</v>
      </c>
      <c r="X1432" s="22">
        <v>5</v>
      </c>
      <c r="Y1432" s="23" t="e">
        <f>VLOOKUP(CONCATENATE($W1432,$X1432),Mtz_Horarios!$E$2:$H$92,2,FALSE)</f>
        <v>#N/A</v>
      </c>
      <c r="Z1432" s="23" t="e">
        <f>VLOOKUP(CONCATENATE($W1432,$X1432),Mtz_Horarios!$E$2:$H$92,3,FALSE)</f>
        <v>#N/A</v>
      </c>
      <c r="AA1432" s="24" t="e">
        <f>VLOOKUP(CONCATENATE($W1432,$X1432),Mtz_Horarios!$E$2:$H$92,4,FALSE)</f>
        <v>#N/A</v>
      </c>
      <c r="AB1432" s="20" t="e">
        <f>VLOOKUP(CONCATENATE($M1432,$N1432,$T1432),Oferta!$B$2:$Q$360,16,FALSE)</f>
        <v>#N/A</v>
      </c>
      <c r="AC1432" s="20" t="e">
        <f>VLOOKUP(CONCATENATE($M1432,$N1432,$T1432),Oferta!$B$2:$Q$360,15,FALSE)</f>
        <v>#N/A</v>
      </c>
      <c r="AI1432" s="5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12"/>
      <c r="AW1432" s="12"/>
    </row>
    <row r="1433" spans="1:49" ht="15" customHeight="1">
      <c r="A1433" s="12"/>
      <c r="B1433" s="12"/>
      <c r="C1433" s="12"/>
      <c r="D1433" s="12"/>
      <c r="E1433" s="12"/>
      <c r="F1433" s="12"/>
      <c r="G1433" s="12"/>
      <c r="H1433" s="12" t="e">
        <f t="shared" si="20"/>
        <v>#N/A</v>
      </c>
      <c r="I1433" s="12" t="e">
        <f>VLOOKUP(CONCATENATE(N1433,T1433),Simulador!$H$26:$H$33,1,FALSE)</f>
        <v>#N/A</v>
      </c>
      <c r="J1433" s="12" t="e">
        <f t="shared" si="21"/>
        <v>#N/A</v>
      </c>
      <c r="K1433" s="13" t="e">
        <f t="shared" si="22"/>
        <v>#N/A</v>
      </c>
      <c r="L1433" s="12" t="e">
        <f t="shared" si="23"/>
        <v>#N/A</v>
      </c>
      <c r="M1433" s="14" t="s">
        <v>31</v>
      </c>
      <c r="N1433" s="3" t="s">
        <v>51</v>
      </c>
      <c r="O1433" s="20" t="str">
        <f>VLOOKUP(CONCATENATE($M1433,$N1433),Curriculos!$A$2:$J$332,4,FALSE)</f>
        <v>PESQUISA APLICADA À ECONOMIA II</v>
      </c>
      <c r="P1433" s="21" t="str">
        <f>VLOOKUP(CONCATENATE($M1433,$N1433),Curriculos!$A$2:$J$332,5,FALSE)</f>
        <v>OB</v>
      </c>
      <c r="Q1433" s="21" t="str">
        <f>VLOOKUP($N1433,Oferta!$D$2:$P$100,5,FALSE)</f>
        <v>T</v>
      </c>
      <c r="R1433" s="21">
        <f>VLOOKUP(CONCATENATE($M1433,$N1433),Curriculos!$A$2:$J$332,8,FALSE)</f>
        <v>120</v>
      </c>
      <c r="S1433" s="5"/>
      <c r="T1433" s="22" t="s">
        <v>27</v>
      </c>
      <c r="U1433" s="21" t="str">
        <f>VLOOKUP(CONCATENATE($M1433,$N1433),Curriculos!$A$2:$J$332,10,FALSE)</f>
        <v>DCEC</v>
      </c>
      <c r="V1433" s="20" t="e">
        <f>VLOOKUP(CONCATENATE($M1433,$N1433,$T1433),Oferta!$B$2:$R$360,17,FALSE)</f>
        <v>#N/A</v>
      </c>
      <c r="W1433" s="20" t="e">
        <f>VLOOKUP(CONCATENATE($M1433,$N1433,$T1433),Oferta!$B$2:$Q$360,12,FALSE)</f>
        <v>#N/A</v>
      </c>
      <c r="X1433" s="22">
        <v>6</v>
      </c>
      <c r="Y1433" s="23" t="e">
        <f>VLOOKUP(CONCATENATE($W1433,$X1433),Mtz_Horarios!$E$2:$H$92,2,FALSE)</f>
        <v>#N/A</v>
      </c>
      <c r="Z1433" s="23" t="e">
        <f>VLOOKUP(CONCATENATE($W1433,$X1433),Mtz_Horarios!$E$2:$H$92,3,FALSE)</f>
        <v>#N/A</v>
      </c>
      <c r="AA1433" s="24" t="e">
        <f>VLOOKUP(CONCATENATE($W1433,$X1433),Mtz_Horarios!$E$2:$H$92,4,FALSE)</f>
        <v>#N/A</v>
      </c>
      <c r="AB1433" s="20" t="e">
        <f>VLOOKUP(CONCATENATE($M1433,$N1433,$T1433),Oferta!$B$2:$Q$360,16,FALSE)</f>
        <v>#N/A</v>
      </c>
      <c r="AC1433" s="20" t="e">
        <f>VLOOKUP(CONCATENATE($M1433,$N1433,$T1433),Oferta!$B$2:$Q$360,15,FALSE)</f>
        <v>#N/A</v>
      </c>
      <c r="AI1433" s="5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12"/>
      <c r="AW1433" s="12"/>
    </row>
    <row r="1434" spans="1:49" ht="15" customHeight="1">
      <c r="A1434" s="12"/>
      <c r="B1434" s="12"/>
      <c r="C1434" s="12"/>
      <c r="D1434" s="12"/>
      <c r="E1434" s="12"/>
      <c r="F1434" s="12"/>
      <c r="G1434" s="12"/>
      <c r="H1434" s="12" t="e">
        <f t="shared" si="20"/>
        <v>#N/A</v>
      </c>
      <c r="I1434" s="12" t="e">
        <f>VLOOKUP(CONCATENATE(N1434,T1434),Simulador!$H$26:$H$33,1,FALSE)</f>
        <v>#N/A</v>
      </c>
      <c r="J1434" s="12" t="e">
        <f t="shared" si="21"/>
        <v>#N/A</v>
      </c>
      <c r="K1434" s="13" t="e">
        <f t="shared" si="22"/>
        <v>#N/A</v>
      </c>
      <c r="L1434" s="12" t="e">
        <f t="shared" si="23"/>
        <v>#N/A</v>
      </c>
      <c r="M1434" s="14" t="s">
        <v>25</v>
      </c>
      <c r="N1434" s="3" t="s">
        <v>142</v>
      </c>
      <c r="O1434" s="20" t="str">
        <f>VLOOKUP(CONCATENATE($M1434,$N1434),Curriculos!$A$2:$J$332,4,FALSE)</f>
        <v>PESQUISA APLICADA À ECONOMIA II</v>
      </c>
      <c r="P1434" s="21" t="str">
        <f>VLOOKUP(CONCATENATE($M1434,$N1434),Curriculos!$A$2:$J$332,5,FALSE)</f>
        <v>OB</v>
      </c>
      <c r="Q1434" s="21" t="e">
        <f>VLOOKUP($N1434,Oferta!$D$2:$P$100,5,FALSE)</f>
        <v>#N/A</v>
      </c>
      <c r="R1434" s="21">
        <f>VLOOKUP(CONCATENATE($M1434,$N1434),Curriculos!$A$2:$J$332,8,FALSE)</f>
        <v>90</v>
      </c>
      <c r="S1434" s="5"/>
      <c r="T1434" s="22" t="s">
        <v>29</v>
      </c>
      <c r="U1434" s="21" t="str">
        <f>VLOOKUP(CONCATENATE($M1434,$N1434),Curriculos!$A$2:$J$332,10,FALSE)</f>
        <v>DCEC</v>
      </c>
      <c r="V1434" s="20" t="e">
        <f>VLOOKUP(CONCATENATE($M1434,$N1434,$T1434),Oferta!$B$2:$R$360,17,FALSE)</f>
        <v>#N/A</v>
      </c>
      <c r="W1434" s="20" t="e">
        <f>VLOOKUP(CONCATENATE($M1434,$N1434,$T1434),Oferta!$B$2:$Q$360,12,FALSE)</f>
        <v>#N/A</v>
      </c>
      <c r="X1434" s="22">
        <v>1</v>
      </c>
      <c r="Y1434" s="23" t="e">
        <f>VLOOKUP(CONCATENATE($W1434,$X1434),Mtz_Horarios!$E$2:$H$92,2,FALSE)</f>
        <v>#N/A</v>
      </c>
      <c r="Z1434" s="23" t="e">
        <f>VLOOKUP(CONCATENATE($W1434,$X1434),Mtz_Horarios!$E$2:$H$92,3,FALSE)</f>
        <v>#N/A</v>
      </c>
      <c r="AA1434" s="24" t="e">
        <f>VLOOKUP(CONCATENATE($W1434,$X1434),Mtz_Horarios!$E$2:$H$92,4,FALSE)</f>
        <v>#N/A</v>
      </c>
      <c r="AB1434" s="20" t="e">
        <f>VLOOKUP(CONCATENATE($M1434,$N1434,$T1434),Oferta!$B$2:$Q$360,16,FALSE)</f>
        <v>#N/A</v>
      </c>
      <c r="AC1434" s="20" t="e">
        <f>VLOOKUP(CONCATENATE($M1434,$N1434,$T1434),Oferta!$B$2:$Q$360,15,FALSE)</f>
        <v>#N/A</v>
      </c>
      <c r="AI1434" s="5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12"/>
      <c r="AW1434" s="12"/>
    </row>
    <row r="1435" spans="1:49" ht="15" customHeight="1">
      <c r="A1435" s="12"/>
      <c r="B1435" s="12"/>
      <c r="C1435" s="12"/>
      <c r="D1435" s="12"/>
      <c r="E1435" s="12"/>
      <c r="F1435" s="12"/>
      <c r="G1435" s="12"/>
      <c r="H1435" s="12" t="e">
        <f t="shared" si="20"/>
        <v>#N/A</v>
      </c>
      <c r="I1435" s="12" t="e">
        <f>VLOOKUP(CONCATENATE(N1435,T1435),Simulador!$H$26:$H$33,1,FALSE)</f>
        <v>#N/A</v>
      </c>
      <c r="J1435" s="12" t="e">
        <f t="shared" si="21"/>
        <v>#N/A</v>
      </c>
      <c r="K1435" s="13" t="e">
        <f t="shared" si="22"/>
        <v>#N/A</v>
      </c>
      <c r="L1435" s="12" t="e">
        <f t="shared" si="23"/>
        <v>#N/A</v>
      </c>
      <c r="M1435" s="14" t="s">
        <v>25</v>
      </c>
      <c r="N1435" s="3" t="s">
        <v>142</v>
      </c>
      <c r="O1435" s="20" t="str">
        <f>VLOOKUP(CONCATENATE($M1435,$N1435),Curriculos!$A$2:$J$332,4,FALSE)</f>
        <v>PESQUISA APLICADA À ECONOMIA II</v>
      </c>
      <c r="P1435" s="21" t="str">
        <f>VLOOKUP(CONCATENATE($M1435,$N1435),Curriculos!$A$2:$J$332,5,FALSE)</f>
        <v>OB</v>
      </c>
      <c r="Q1435" s="21" t="e">
        <f>VLOOKUP($N1435,Oferta!$D$2:$P$100,5,FALSE)</f>
        <v>#N/A</v>
      </c>
      <c r="R1435" s="21">
        <f>VLOOKUP(CONCATENATE($M1435,$N1435),Curriculos!$A$2:$J$332,8,FALSE)</f>
        <v>90</v>
      </c>
      <c r="S1435" s="5"/>
      <c r="T1435" s="22" t="s">
        <v>29</v>
      </c>
      <c r="U1435" s="21" t="str">
        <f>VLOOKUP(CONCATENATE($M1435,$N1435),Curriculos!$A$2:$J$332,10,FALSE)</f>
        <v>DCEC</v>
      </c>
      <c r="V1435" s="20" t="e">
        <f>VLOOKUP(CONCATENATE($M1435,$N1435,$T1435),Oferta!$B$2:$R$360,17,FALSE)</f>
        <v>#N/A</v>
      </c>
      <c r="W1435" s="20" t="e">
        <f>VLOOKUP(CONCATENATE($M1435,$N1435,$T1435),Oferta!$B$2:$Q$360,12,FALSE)</f>
        <v>#N/A</v>
      </c>
      <c r="X1435" s="22">
        <v>2</v>
      </c>
      <c r="Y1435" s="23" t="e">
        <f>VLOOKUP(CONCATENATE($W1435,$X1435),Mtz_Horarios!$E$2:$H$92,2,FALSE)</f>
        <v>#N/A</v>
      </c>
      <c r="Z1435" s="23" t="e">
        <f>VLOOKUP(CONCATENATE($W1435,$X1435),Mtz_Horarios!$E$2:$H$92,3,FALSE)</f>
        <v>#N/A</v>
      </c>
      <c r="AA1435" s="24" t="e">
        <f>VLOOKUP(CONCATENATE($W1435,$X1435),Mtz_Horarios!$E$2:$H$92,4,FALSE)</f>
        <v>#N/A</v>
      </c>
      <c r="AB1435" s="20" t="e">
        <f>VLOOKUP(CONCATENATE($M1435,$N1435,$T1435),Oferta!$B$2:$Q$360,16,FALSE)</f>
        <v>#N/A</v>
      </c>
      <c r="AC1435" s="20" t="e">
        <f>VLOOKUP(CONCATENATE($M1435,$N1435,$T1435),Oferta!$B$2:$Q$360,15,FALSE)</f>
        <v>#N/A</v>
      </c>
      <c r="AI1435" s="5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12"/>
      <c r="AW1435" s="12"/>
    </row>
    <row r="1436" spans="1:49" ht="15" customHeight="1">
      <c r="A1436" s="12"/>
      <c r="B1436" s="12"/>
      <c r="C1436" s="12"/>
      <c r="D1436" s="12"/>
      <c r="E1436" s="12"/>
      <c r="F1436" s="12"/>
      <c r="G1436" s="12"/>
      <c r="H1436" s="12" t="e">
        <f t="shared" si="20"/>
        <v>#N/A</v>
      </c>
      <c r="I1436" s="12" t="e">
        <f>VLOOKUP(CONCATENATE(N1436,T1436),Simulador!$H$26:$H$33,1,FALSE)</f>
        <v>#N/A</v>
      </c>
      <c r="J1436" s="12" t="e">
        <f t="shared" si="21"/>
        <v>#N/A</v>
      </c>
      <c r="K1436" s="13" t="e">
        <f t="shared" si="22"/>
        <v>#N/A</v>
      </c>
      <c r="L1436" s="12" t="e">
        <f t="shared" si="23"/>
        <v>#N/A</v>
      </c>
      <c r="M1436" s="14" t="s">
        <v>25</v>
      </c>
      <c r="N1436" s="3" t="s">
        <v>142</v>
      </c>
      <c r="O1436" s="20" t="str">
        <f>VLOOKUP(CONCATENATE($M1436,$N1436),Curriculos!$A$2:$J$332,4,FALSE)</f>
        <v>PESQUISA APLICADA À ECONOMIA II</v>
      </c>
      <c r="P1436" s="21" t="str">
        <f>VLOOKUP(CONCATENATE($M1436,$N1436),Curriculos!$A$2:$J$332,5,FALSE)</f>
        <v>OB</v>
      </c>
      <c r="Q1436" s="21" t="e">
        <f>VLOOKUP($N1436,Oferta!$D$2:$P$100,5,FALSE)</f>
        <v>#N/A</v>
      </c>
      <c r="R1436" s="21">
        <f>VLOOKUP(CONCATENATE($M1436,$N1436),Curriculos!$A$2:$J$332,8,FALSE)</f>
        <v>90</v>
      </c>
      <c r="S1436" s="5"/>
      <c r="T1436" s="22" t="s">
        <v>29</v>
      </c>
      <c r="U1436" s="21" t="str">
        <f>VLOOKUP(CONCATENATE($M1436,$N1436),Curriculos!$A$2:$J$332,10,FALSE)</f>
        <v>DCEC</v>
      </c>
      <c r="V1436" s="20" t="e">
        <f>VLOOKUP(CONCATENATE($M1436,$N1436,$T1436),Oferta!$B$2:$R$360,17,FALSE)</f>
        <v>#N/A</v>
      </c>
      <c r="W1436" s="20" t="e">
        <f>VLOOKUP(CONCATENATE($M1436,$N1436,$T1436),Oferta!$B$2:$Q$360,12,FALSE)</f>
        <v>#N/A</v>
      </c>
      <c r="X1436" s="22">
        <v>3</v>
      </c>
      <c r="Y1436" s="23" t="e">
        <f>VLOOKUP(CONCATENATE($W1436,$X1436),Mtz_Horarios!$E$2:$H$92,2,FALSE)</f>
        <v>#N/A</v>
      </c>
      <c r="Z1436" s="23" t="e">
        <f>VLOOKUP(CONCATENATE($W1436,$X1436),Mtz_Horarios!$E$2:$H$92,3,FALSE)</f>
        <v>#N/A</v>
      </c>
      <c r="AA1436" s="24" t="e">
        <f>VLOOKUP(CONCATENATE($W1436,$X1436),Mtz_Horarios!$E$2:$H$92,4,FALSE)</f>
        <v>#N/A</v>
      </c>
      <c r="AB1436" s="20" t="e">
        <f>VLOOKUP(CONCATENATE($M1436,$N1436,$T1436),Oferta!$B$2:$Q$360,16,FALSE)</f>
        <v>#N/A</v>
      </c>
      <c r="AC1436" s="20" t="e">
        <f>VLOOKUP(CONCATENATE($M1436,$N1436,$T1436),Oferta!$B$2:$Q$360,15,FALSE)</f>
        <v>#N/A</v>
      </c>
      <c r="AI1436" s="5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12"/>
      <c r="AW1436" s="12"/>
    </row>
    <row r="1437" spans="1:49" ht="15" customHeight="1">
      <c r="A1437" s="12"/>
      <c r="B1437" s="12"/>
      <c r="C1437" s="12"/>
      <c r="D1437" s="12"/>
      <c r="E1437" s="12"/>
      <c r="F1437" s="12"/>
      <c r="G1437" s="12"/>
      <c r="H1437" s="12" t="e">
        <f t="shared" si="20"/>
        <v>#N/A</v>
      </c>
      <c r="I1437" s="12" t="e">
        <f>VLOOKUP(CONCATENATE(N1437,T1437),Simulador!$H$26:$H$33,1,FALSE)</f>
        <v>#N/A</v>
      </c>
      <c r="J1437" s="12" t="e">
        <f t="shared" si="21"/>
        <v>#N/A</v>
      </c>
      <c r="K1437" s="13" t="e">
        <f t="shared" si="22"/>
        <v>#N/A</v>
      </c>
      <c r="L1437" s="12" t="e">
        <f t="shared" si="23"/>
        <v>#N/A</v>
      </c>
      <c r="M1437" s="14" t="s">
        <v>25</v>
      </c>
      <c r="N1437" s="3" t="s">
        <v>142</v>
      </c>
      <c r="O1437" s="20" t="str">
        <f>VLOOKUP(CONCATENATE($M1437,$N1437),Curriculos!$A$2:$J$332,4,FALSE)</f>
        <v>PESQUISA APLICADA À ECONOMIA II</v>
      </c>
      <c r="P1437" s="21" t="str">
        <f>VLOOKUP(CONCATENATE($M1437,$N1437),Curriculos!$A$2:$J$332,5,FALSE)</f>
        <v>OB</v>
      </c>
      <c r="Q1437" s="21" t="e">
        <f>VLOOKUP($N1437,Oferta!$D$2:$P$100,5,FALSE)</f>
        <v>#N/A</v>
      </c>
      <c r="R1437" s="21">
        <f>VLOOKUP(CONCATENATE($M1437,$N1437),Curriculos!$A$2:$J$332,8,FALSE)</f>
        <v>90</v>
      </c>
      <c r="S1437" s="5"/>
      <c r="T1437" s="22" t="s">
        <v>29</v>
      </c>
      <c r="U1437" s="21" t="str">
        <f>VLOOKUP(CONCATENATE($M1437,$N1437),Curriculos!$A$2:$J$332,10,FALSE)</f>
        <v>DCEC</v>
      </c>
      <c r="V1437" s="20" t="e">
        <f>VLOOKUP(CONCATENATE($M1437,$N1437,$T1437),Oferta!$B$2:$R$360,17,FALSE)</f>
        <v>#N/A</v>
      </c>
      <c r="W1437" s="20" t="e">
        <f>VLOOKUP(CONCATENATE($M1437,$N1437,$T1437),Oferta!$B$2:$Q$360,12,FALSE)</f>
        <v>#N/A</v>
      </c>
      <c r="X1437" s="22">
        <v>4</v>
      </c>
      <c r="Y1437" s="23" t="e">
        <f>VLOOKUP(CONCATENATE($W1437,$X1437),Mtz_Horarios!$E$2:$H$92,2,FALSE)</f>
        <v>#N/A</v>
      </c>
      <c r="Z1437" s="23" t="e">
        <f>VLOOKUP(CONCATENATE($W1437,$X1437),Mtz_Horarios!$E$2:$H$92,3,FALSE)</f>
        <v>#N/A</v>
      </c>
      <c r="AA1437" s="24" t="e">
        <f>VLOOKUP(CONCATENATE($W1437,$X1437),Mtz_Horarios!$E$2:$H$92,4,FALSE)</f>
        <v>#N/A</v>
      </c>
      <c r="AB1437" s="20" t="e">
        <f>VLOOKUP(CONCATENATE($M1437,$N1437,$T1437),Oferta!$B$2:$Q$360,16,FALSE)</f>
        <v>#N/A</v>
      </c>
      <c r="AC1437" s="20" t="e">
        <f>VLOOKUP(CONCATENATE($M1437,$N1437,$T1437),Oferta!$B$2:$Q$360,15,FALSE)</f>
        <v>#N/A</v>
      </c>
      <c r="AI1437" s="5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12"/>
      <c r="AW1437" s="12"/>
    </row>
    <row r="1438" spans="1:49" ht="15" customHeight="1">
      <c r="A1438" s="12"/>
      <c r="B1438" s="12"/>
      <c r="C1438" s="12"/>
      <c r="D1438" s="12"/>
      <c r="E1438" s="12"/>
      <c r="F1438" s="12"/>
      <c r="G1438" s="12"/>
      <c r="H1438" s="12" t="e">
        <f t="shared" si="20"/>
        <v>#N/A</v>
      </c>
      <c r="I1438" s="12" t="e">
        <f>VLOOKUP(CONCATENATE(N1438,T1438),Simulador!$H$26:$H$33,1,FALSE)</f>
        <v>#N/A</v>
      </c>
      <c r="J1438" s="12" t="e">
        <f t="shared" si="21"/>
        <v>#N/A</v>
      </c>
      <c r="K1438" s="13" t="e">
        <f t="shared" si="22"/>
        <v>#N/A</v>
      </c>
      <c r="L1438" s="12" t="e">
        <f t="shared" si="23"/>
        <v>#N/A</v>
      </c>
      <c r="M1438" s="14" t="s">
        <v>25</v>
      </c>
      <c r="N1438" s="3" t="s">
        <v>142</v>
      </c>
      <c r="O1438" s="20" t="str">
        <f>VLOOKUP(CONCATENATE($M1438,$N1438),Curriculos!$A$2:$J$332,4,FALSE)</f>
        <v>PESQUISA APLICADA À ECONOMIA II</v>
      </c>
      <c r="P1438" s="21" t="str">
        <f>VLOOKUP(CONCATENATE($M1438,$N1438),Curriculos!$A$2:$J$332,5,FALSE)</f>
        <v>OB</v>
      </c>
      <c r="Q1438" s="21" t="e">
        <f>VLOOKUP($N1438,Oferta!$D$2:$P$100,5,FALSE)</f>
        <v>#N/A</v>
      </c>
      <c r="R1438" s="21">
        <f>VLOOKUP(CONCATENATE($M1438,$N1438),Curriculos!$A$2:$J$332,8,FALSE)</f>
        <v>90</v>
      </c>
      <c r="S1438" s="5"/>
      <c r="T1438" s="22" t="s">
        <v>29</v>
      </c>
      <c r="U1438" s="21" t="str">
        <f>VLOOKUP(CONCATENATE($M1438,$N1438),Curriculos!$A$2:$J$332,10,FALSE)</f>
        <v>DCEC</v>
      </c>
      <c r="V1438" s="20" t="e">
        <f>VLOOKUP(CONCATENATE($M1438,$N1438,$T1438),Oferta!$B$2:$R$360,17,FALSE)</f>
        <v>#N/A</v>
      </c>
      <c r="W1438" s="20" t="e">
        <f>VLOOKUP(CONCATENATE($M1438,$N1438,$T1438),Oferta!$B$2:$Q$360,12,FALSE)</f>
        <v>#N/A</v>
      </c>
      <c r="X1438" s="22">
        <v>5</v>
      </c>
      <c r="Y1438" s="23" t="e">
        <f>VLOOKUP(CONCATENATE($W1438,$X1438),Mtz_Horarios!$E$2:$H$92,2,FALSE)</f>
        <v>#N/A</v>
      </c>
      <c r="Z1438" s="23" t="e">
        <f>VLOOKUP(CONCATENATE($W1438,$X1438),Mtz_Horarios!$E$2:$H$92,3,FALSE)</f>
        <v>#N/A</v>
      </c>
      <c r="AA1438" s="24" t="e">
        <f>VLOOKUP(CONCATENATE($W1438,$X1438),Mtz_Horarios!$E$2:$H$92,4,FALSE)</f>
        <v>#N/A</v>
      </c>
      <c r="AB1438" s="20" t="e">
        <f>VLOOKUP(CONCATENATE($M1438,$N1438,$T1438),Oferta!$B$2:$Q$360,16,FALSE)</f>
        <v>#N/A</v>
      </c>
      <c r="AC1438" s="20" t="e">
        <f>VLOOKUP(CONCATENATE($M1438,$N1438,$T1438),Oferta!$B$2:$Q$360,15,FALSE)</f>
        <v>#N/A</v>
      </c>
      <c r="AI1438" s="5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12"/>
      <c r="AW1438" s="12"/>
    </row>
    <row r="1439" spans="1:49" ht="15" customHeight="1">
      <c r="A1439" s="12"/>
      <c r="B1439" s="12"/>
      <c r="C1439" s="12"/>
      <c r="D1439" s="12"/>
      <c r="E1439" s="12"/>
      <c r="F1439" s="12"/>
      <c r="G1439" s="12"/>
      <c r="H1439" s="12" t="e">
        <f t="shared" si="20"/>
        <v>#N/A</v>
      </c>
      <c r="I1439" s="12" t="e">
        <f>VLOOKUP(CONCATENATE(N1439,T1439),Simulador!$H$26:$H$33,1,FALSE)</f>
        <v>#N/A</v>
      </c>
      <c r="J1439" s="12" t="e">
        <f t="shared" si="21"/>
        <v>#N/A</v>
      </c>
      <c r="K1439" s="13" t="e">
        <f t="shared" si="22"/>
        <v>#N/A</v>
      </c>
      <c r="L1439" s="12" t="e">
        <f t="shared" si="23"/>
        <v>#N/A</v>
      </c>
      <c r="M1439" s="14" t="s">
        <v>25</v>
      </c>
      <c r="N1439" s="3" t="s">
        <v>142</v>
      </c>
      <c r="O1439" s="20" t="str">
        <f>VLOOKUP(CONCATENATE($M1439,$N1439),Curriculos!$A$2:$J$332,4,FALSE)</f>
        <v>PESQUISA APLICADA À ECONOMIA II</v>
      </c>
      <c r="P1439" s="21" t="str">
        <f>VLOOKUP(CONCATENATE($M1439,$N1439),Curriculos!$A$2:$J$332,5,FALSE)</f>
        <v>OB</v>
      </c>
      <c r="Q1439" s="21" t="e">
        <f>VLOOKUP($N1439,Oferta!$D$2:$P$100,5,FALSE)</f>
        <v>#N/A</v>
      </c>
      <c r="R1439" s="21">
        <f>VLOOKUP(CONCATENATE($M1439,$N1439),Curriculos!$A$2:$J$332,8,FALSE)</f>
        <v>90</v>
      </c>
      <c r="S1439" s="5"/>
      <c r="T1439" s="22" t="s">
        <v>29</v>
      </c>
      <c r="U1439" s="21" t="str">
        <f>VLOOKUP(CONCATENATE($M1439,$N1439),Curriculos!$A$2:$J$332,10,FALSE)</f>
        <v>DCEC</v>
      </c>
      <c r="V1439" s="20" t="e">
        <f>VLOOKUP(CONCATENATE($M1439,$N1439,$T1439),Oferta!$B$2:$R$360,17,FALSE)</f>
        <v>#N/A</v>
      </c>
      <c r="W1439" s="20" t="e">
        <f>VLOOKUP(CONCATENATE($M1439,$N1439,$T1439),Oferta!$B$2:$Q$360,12,FALSE)</f>
        <v>#N/A</v>
      </c>
      <c r="X1439" s="22">
        <v>6</v>
      </c>
      <c r="Y1439" s="23" t="e">
        <f>VLOOKUP(CONCATENATE($W1439,$X1439),Mtz_Horarios!$E$2:$H$92,2,FALSE)</f>
        <v>#N/A</v>
      </c>
      <c r="Z1439" s="23" t="e">
        <f>VLOOKUP(CONCATENATE($W1439,$X1439),Mtz_Horarios!$E$2:$H$92,3,FALSE)</f>
        <v>#N/A</v>
      </c>
      <c r="AA1439" s="24" t="e">
        <f>VLOOKUP(CONCATENATE($W1439,$X1439),Mtz_Horarios!$E$2:$H$92,4,FALSE)</f>
        <v>#N/A</v>
      </c>
      <c r="AB1439" s="20" t="e">
        <f>VLOOKUP(CONCATENATE($M1439,$N1439,$T1439),Oferta!$B$2:$Q$360,16,FALSE)</f>
        <v>#N/A</v>
      </c>
      <c r="AC1439" s="20" t="e">
        <f>VLOOKUP(CONCATENATE($M1439,$N1439,$T1439),Oferta!$B$2:$Q$360,15,FALSE)</f>
        <v>#N/A</v>
      </c>
      <c r="AI1439" s="5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12"/>
      <c r="AW1439" s="12"/>
    </row>
    <row r="1440" spans="1:49" ht="15" customHeight="1">
      <c r="A1440" s="12"/>
      <c r="B1440" s="12"/>
      <c r="C1440" s="12"/>
      <c r="D1440" s="12"/>
      <c r="E1440" s="12"/>
      <c r="F1440" s="12"/>
      <c r="G1440" s="12"/>
      <c r="H1440" s="12" t="e">
        <f t="shared" si="20"/>
        <v>#N/A</v>
      </c>
      <c r="I1440" s="12" t="e">
        <f>VLOOKUP(CONCATENATE(N1440,T1440),Simulador!$H$26:$H$33,1,FALSE)</f>
        <v>#N/A</v>
      </c>
      <c r="J1440" s="12" t="e">
        <f t="shared" si="21"/>
        <v>#N/A</v>
      </c>
      <c r="K1440" s="13" t="e">
        <f t="shared" si="22"/>
        <v>#N/A</v>
      </c>
      <c r="L1440" s="12" t="e">
        <f t="shared" si="23"/>
        <v>#N/A</v>
      </c>
      <c r="M1440" s="14" t="s">
        <v>25</v>
      </c>
      <c r="N1440" s="3" t="s">
        <v>142</v>
      </c>
      <c r="O1440" s="20" t="str">
        <f>VLOOKUP(CONCATENATE($M1440,$N1440),Curriculos!$A$2:$J$332,4,FALSE)</f>
        <v>PESQUISA APLICADA À ECONOMIA II</v>
      </c>
      <c r="P1440" s="21" t="str">
        <f>VLOOKUP(CONCATENATE($M1440,$N1440),Curriculos!$A$2:$J$332,5,FALSE)</f>
        <v>OB</v>
      </c>
      <c r="Q1440" s="21" t="e">
        <f>VLOOKUP($N1440,Oferta!$D$2:$P$100,5,FALSE)</f>
        <v>#N/A</v>
      </c>
      <c r="R1440" s="21">
        <f>VLOOKUP(CONCATENATE($M1440,$N1440),Curriculos!$A$2:$J$332,8,FALSE)</f>
        <v>90</v>
      </c>
      <c r="S1440" s="5"/>
      <c r="T1440" s="22" t="s">
        <v>27</v>
      </c>
      <c r="U1440" s="21" t="str">
        <f>VLOOKUP(CONCATENATE($M1440,$N1440),Curriculos!$A$2:$J$332,10,FALSE)</f>
        <v>DCEC</v>
      </c>
      <c r="V1440" s="20" t="e">
        <f>VLOOKUP(CONCATENATE($M1440,$N1440,$T1440),Oferta!$B$2:$R$360,17,FALSE)</f>
        <v>#N/A</v>
      </c>
      <c r="W1440" s="20" t="e">
        <f>VLOOKUP(CONCATENATE($M1440,$N1440,$T1440),Oferta!$B$2:$Q$360,12,FALSE)</f>
        <v>#N/A</v>
      </c>
      <c r="X1440" s="22">
        <v>1</v>
      </c>
      <c r="Y1440" s="23" t="e">
        <f>VLOOKUP(CONCATENATE($W1440,$X1440),Mtz_Horarios!$E$2:$H$92,2,FALSE)</f>
        <v>#N/A</v>
      </c>
      <c r="Z1440" s="23" t="e">
        <f>VLOOKUP(CONCATENATE($W1440,$X1440),Mtz_Horarios!$E$2:$H$92,3,FALSE)</f>
        <v>#N/A</v>
      </c>
      <c r="AA1440" s="24" t="e">
        <f>VLOOKUP(CONCATENATE($W1440,$X1440),Mtz_Horarios!$E$2:$H$92,4,FALSE)</f>
        <v>#N/A</v>
      </c>
      <c r="AB1440" s="20" t="e">
        <f>VLOOKUP(CONCATENATE($M1440,$N1440,$T1440),Oferta!$B$2:$Q$360,16,FALSE)</f>
        <v>#N/A</v>
      </c>
      <c r="AC1440" s="20" t="e">
        <f>VLOOKUP(CONCATENATE($M1440,$N1440,$T1440),Oferta!$B$2:$Q$360,15,FALSE)</f>
        <v>#N/A</v>
      </c>
      <c r="AI1440" s="5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12"/>
      <c r="AW1440" s="12"/>
    </row>
    <row r="1441" spans="1:49" ht="15" customHeight="1">
      <c r="A1441" s="12"/>
      <c r="B1441" s="12"/>
      <c r="C1441" s="12"/>
      <c r="D1441" s="12"/>
      <c r="E1441" s="12"/>
      <c r="F1441" s="12"/>
      <c r="G1441" s="12"/>
      <c r="H1441" s="12" t="e">
        <f t="shared" si="20"/>
        <v>#N/A</v>
      </c>
      <c r="I1441" s="12" t="e">
        <f>VLOOKUP(CONCATENATE(N1441,T1441),Simulador!$H$26:$H$33,1,FALSE)</f>
        <v>#N/A</v>
      </c>
      <c r="J1441" s="12" t="e">
        <f t="shared" si="21"/>
        <v>#N/A</v>
      </c>
      <c r="K1441" s="13" t="e">
        <f t="shared" si="22"/>
        <v>#N/A</v>
      </c>
      <c r="L1441" s="12" t="e">
        <f t="shared" si="23"/>
        <v>#N/A</v>
      </c>
      <c r="M1441" s="14" t="s">
        <v>25</v>
      </c>
      <c r="N1441" s="3" t="s">
        <v>142</v>
      </c>
      <c r="O1441" s="20" t="str">
        <f>VLOOKUP(CONCATENATE($M1441,$N1441),Curriculos!$A$2:$J$332,4,FALSE)</f>
        <v>PESQUISA APLICADA À ECONOMIA II</v>
      </c>
      <c r="P1441" s="21" t="str">
        <f>VLOOKUP(CONCATENATE($M1441,$N1441),Curriculos!$A$2:$J$332,5,FALSE)</f>
        <v>OB</v>
      </c>
      <c r="Q1441" s="21" t="e">
        <f>VLOOKUP($N1441,Oferta!$D$2:$P$100,5,FALSE)</f>
        <v>#N/A</v>
      </c>
      <c r="R1441" s="21">
        <f>VLOOKUP(CONCATENATE($M1441,$N1441),Curriculos!$A$2:$J$332,8,FALSE)</f>
        <v>90</v>
      </c>
      <c r="S1441" s="5"/>
      <c r="T1441" s="22" t="s">
        <v>27</v>
      </c>
      <c r="U1441" s="21" t="str">
        <f>VLOOKUP(CONCATENATE($M1441,$N1441),Curriculos!$A$2:$J$332,10,FALSE)</f>
        <v>DCEC</v>
      </c>
      <c r="V1441" s="20" t="e">
        <f>VLOOKUP(CONCATENATE($M1441,$N1441,$T1441),Oferta!$B$2:$R$360,17,FALSE)</f>
        <v>#N/A</v>
      </c>
      <c r="W1441" s="20" t="e">
        <f>VLOOKUP(CONCATENATE($M1441,$N1441,$T1441),Oferta!$B$2:$Q$360,12,FALSE)</f>
        <v>#N/A</v>
      </c>
      <c r="X1441" s="22">
        <v>2</v>
      </c>
      <c r="Y1441" s="23" t="e">
        <f>VLOOKUP(CONCATENATE($W1441,$X1441),Mtz_Horarios!$E$2:$H$92,2,FALSE)</f>
        <v>#N/A</v>
      </c>
      <c r="Z1441" s="23" t="e">
        <f>VLOOKUP(CONCATENATE($W1441,$X1441),Mtz_Horarios!$E$2:$H$92,3,FALSE)</f>
        <v>#N/A</v>
      </c>
      <c r="AA1441" s="24" t="e">
        <f>VLOOKUP(CONCATENATE($W1441,$X1441),Mtz_Horarios!$E$2:$H$92,4,FALSE)</f>
        <v>#N/A</v>
      </c>
      <c r="AB1441" s="20" t="e">
        <f>VLOOKUP(CONCATENATE($M1441,$N1441,$T1441),Oferta!$B$2:$Q$360,16,FALSE)</f>
        <v>#N/A</v>
      </c>
      <c r="AC1441" s="20" t="e">
        <f>VLOOKUP(CONCATENATE($M1441,$N1441,$T1441),Oferta!$B$2:$Q$360,15,FALSE)</f>
        <v>#N/A</v>
      </c>
      <c r="AI1441" s="5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12"/>
      <c r="AW1441" s="12"/>
    </row>
    <row r="1442" spans="1:49" ht="15" customHeight="1">
      <c r="A1442" s="12"/>
      <c r="B1442" s="12"/>
      <c r="C1442" s="12"/>
      <c r="D1442" s="12"/>
      <c r="E1442" s="12"/>
      <c r="F1442" s="12"/>
      <c r="G1442" s="12"/>
      <c r="H1442" s="12" t="e">
        <f t="shared" si="20"/>
        <v>#N/A</v>
      </c>
      <c r="I1442" s="12" t="e">
        <f>VLOOKUP(CONCATENATE(N1442,T1442),Simulador!$H$26:$H$33,1,FALSE)</f>
        <v>#N/A</v>
      </c>
      <c r="J1442" s="12" t="e">
        <f t="shared" si="21"/>
        <v>#N/A</v>
      </c>
      <c r="K1442" s="13" t="e">
        <f t="shared" si="22"/>
        <v>#N/A</v>
      </c>
      <c r="L1442" s="12" t="e">
        <f t="shared" si="23"/>
        <v>#N/A</v>
      </c>
      <c r="M1442" s="14" t="s">
        <v>25</v>
      </c>
      <c r="N1442" s="3" t="s">
        <v>142</v>
      </c>
      <c r="O1442" s="20" t="str">
        <f>VLOOKUP(CONCATENATE($M1442,$N1442),Curriculos!$A$2:$J$332,4,FALSE)</f>
        <v>PESQUISA APLICADA À ECONOMIA II</v>
      </c>
      <c r="P1442" s="21" t="str">
        <f>VLOOKUP(CONCATENATE($M1442,$N1442),Curriculos!$A$2:$J$332,5,FALSE)</f>
        <v>OB</v>
      </c>
      <c r="Q1442" s="21" t="e">
        <f>VLOOKUP($N1442,Oferta!$D$2:$P$100,5,FALSE)</f>
        <v>#N/A</v>
      </c>
      <c r="R1442" s="21">
        <f>VLOOKUP(CONCATENATE($M1442,$N1442),Curriculos!$A$2:$J$332,8,FALSE)</f>
        <v>90</v>
      </c>
      <c r="S1442" s="5"/>
      <c r="T1442" s="22" t="s">
        <v>27</v>
      </c>
      <c r="U1442" s="21" t="str">
        <f>VLOOKUP(CONCATENATE($M1442,$N1442),Curriculos!$A$2:$J$332,10,FALSE)</f>
        <v>DCEC</v>
      </c>
      <c r="V1442" s="20" t="e">
        <f>VLOOKUP(CONCATENATE($M1442,$N1442,$T1442),Oferta!$B$2:$R$360,17,FALSE)</f>
        <v>#N/A</v>
      </c>
      <c r="W1442" s="20" t="e">
        <f>VLOOKUP(CONCATENATE($M1442,$N1442,$T1442),Oferta!$B$2:$Q$360,12,FALSE)</f>
        <v>#N/A</v>
      </c>
      <c r="X1442" s="22">
        <v>3</v>
      </c>
      <c r="Y1442" s="23" t="e">
        <f>VLOOKUP(CONCATENATE($W1442,$X1442),Mtz_Horarios!$E$2:$H$92,2,FALSE)</f>
        <v>#N/A</v>
      </c>
      <c r="Z1442" s="23" t="e">
        <f>VLOOKUP(CONCATENATE($W1442,$X1442),Mtz_Horarios!$E$2:$H$92,3,FALSE)</f>
        <v>#N/A</v>
      </c>
      <c r="AA1442" s="24" t="e">
        <f>VLOOKUP(CONCATENATE($W1442,$X1442),Mtz_Horarios!$E$2:$H$92,4,FALSE)</f>
        <v>#N/A</v>
      </c>
      <c r="AB1442" s="20" t="e">
        <f>VLOOKUP(CONCATENATE($M1442,$N1442,$T1442),Oferta!$B$2:$Q$360,16,FALSE)</f>
        <v>#N/A</v>
      </c>
      <c r="AC1442" s="20" t="e">
        <f>VLOOKUP(CONCATENATE($M1442,$N1442,$T1442),Oferta!$B$2:$Q$360,15,FALSE)</f>
        <v>#N/A</v>
      </c>
      <c r="AI1442" s="5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12"/>
      <c r="AW1442" s="12"/>
    </row>
    <row r="1443" spans="1:49" ht="15" customHeight="1">
      <c r="A1443" s="12"/>
      <c r="B1443" s="12"/>
      <c r="C1443" s="12"/>
      <c r="D1443" s="12"/>
      <c r="E1443" s="12"/>
      <c r="F1443" s="12"/>
      <c r="G1443" s="12"/>
      <c r="H1443" s="12" t="e">
        <f t="shared" si="20"/>
        <v>#N/A</v>
      </c>
      <c r="I1443" s="12" t="e">
        <f>VLOOKUP(CONCATENATE(N1443,T1443),Simulador!$H$26:$H$33,1,FALSE)</f>
        <v>#N/A</v>
      </c>
      <c r="J1443" s="12" t="e">
        <f t="shared" si="21"/>
        <v>#N/A</v>
      </c>
      <c r="K1443" s="13" t="e">
        <f t="shared" si="22"/>
        <v>#N/A</v>
      </c>
      <c r="L1443" s="12" t="e">
        <f t="shared" si="23"/>
        <v>#N/A</v>
      </c>
      <c r="M1443" s="14" t="s">
        <v>25</v>
      </c>
      <c r="N1443" s="3" t="s">
        <v>142</v>
      </c>
      <c r="O1443" s="20" t="str">
        <f>VLOOKUP(CONCATENATE($M1443,$N1443),Curriculos!$A$2:$J$332,4,FALSE)</f>
        <v>PESQUISA APLICADA À ECONOMIA II</v>
      </c>
      <c r="P1443" s="21" t="str">
        <f>VLOOKUP(CONCATENATE($M1443,$N1443),Curriculos!$A$2:$J$332,5,FALSE)</f>
        <v>OB</v>
      </c>
      <c r="Q1443" s="21" t="e">
        <f>VLOOKUP($N1443,Oferta!$D$2:$P$100,5,FALSE)</f>
        <v>#N/A</v>
      </c>
      <c r="R1443" s="21">
        <f>VLOOKUP(CONCATENATE($M1443,$N1443),Curriculos!$A$2:$J$332,8,FALSE)</f>
        <v>90</v>
      </c>
      <c r="S1443" s="5"/>
      <c r="T1443" s="22" t="s">
        <v>27</v>
      </c>
      <c r="U1443" s="21" t="str">
        <f>VLOOKUP(CONCATENATE($M1443,$N1443),Curriculos!$A$2:$J$332,10,FALSE)</f>
        <v>DCEC</v>
      </c>
      <c r="V1443" s="20" t="e">
        <f>VLOOKUP(CONCATENATE($M1443,$N1443,$T1443),Oferta!$B$2:$R$360,17,FALSE)</f>
        <v>#N/A</v>
      </c>
      <c r="W1443" s="20" t="e">
        <f>VLOOKUP(CONCATENATE($M1443,$N1443,$T1443),Oferta!$B$2:$Q$360,12,FALSE)</f>
        <v>#N/A</v>
      </c>
      <c r="X1443" s="22">
        <v>4</v>
      </c>
      <c r="Y1443" s="23" t="e">
        <f>VLOOKUP(CONCATENATE($W1443,$X1443),Mtz_Horarios!$E$2:$H$92,2,FALSE)</f>
        <v>#N/A</v>
      </c>
      <c r="Z1443" s="23" t="e">
        <f>VLOOKUP(CONCATENATE($W1443,$X1443),Mtz_Horarios!$E$2:$H$92,3,FALSE)</f>
        <v>#N/A</v>
      </c>
      <c r="AA1443" s="24" t="e">
        <f>VLOOKUP(CONCATENATE($W1443,$X1443),Mtz_Horarios!$E$2:$H$92,4,FALSE)</f>
        <v>#N/A</v>
      </c>
      <c r="AB1443" s="20" t="e">
        <f>VLOOKUP(CONCATENATE($M1443,$N1443,$T1443),Oferta!$B$2:$Q$360,16,FALSE)</f>
        <v>#N/A</v>
      </c>
      <c r="AC1443" s="20" t="e">
        <f>VLOOKUP(CONCATENATE($M1443,$N1443,$T1443),Oferta!$B$2:$Q$360,15,FALSE)</f>
        <v>#N/A</v>
      </c>
      <c r="AI1443" s="5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12"/>
      <c r="AW1443" s="12"/>
    </row>
    <row r="1444" spans="1:49" ht="15" customHeight="1">
      <c r="A1444" s="12"/>
      <c r="B1444" s="12"/>
      <c r="C1444" s="12"/>
      <c r="D1444" s="12"/>
      <c r="E1444" s="12"/>
      <c r="F1444" s="12"/>
      <c r="G1444" s="12"/>
      <c r="H1444" s="12" t="e">
        <f t="shared" si="20"/>
        <v>#N/A</v>
      </c>
      <c r="I1444" s="12" t="e">
        <f>VLOOKUP(CONCATENATE(N1444,T1444),Simulador!$H$26:$H$33,1,FALSE)</f>
        <v>#N/A</v>
      </c>
      <c r="J1444" s="12" t="e">
        <f t="shared" si="21"/>
        <v>#N/A</v>
      </c>
      <c r="K1444" s="13" t="e">
        <f t="shared" si="22"/>
        <v>#N/A</v>
      </c>
      <c r="L1444" s="12" t="e">
        <f t="shared" si="23"/>
        <v>#N/A</v>
      </c>
      <c r="M1444" s="14" t="s">
        <v>25</v>
      </c>
      <c r="N1444" s="3" t="s">
        <v>142</v>
      </c>
      <c r="O1444" s="20" t="str">
        <f>VLOOKUP(CONCATENATE($M1444,$N1444),Curriculos!$A$2:$J$332,4,FALSE)</f>
        <v>PESQUISA APLICADA À ECONOMIA II</v>
      </c>
      <c r="P1444" s="21" t="str">
        <f>VLOOKUP(CONCATENATE($M1444,$N1444),Curriculos!$A$2:$J$332,5,FALSE)</f>
        <v>OB</v>
      </c>
      <c r="Q1444" s="21" t="e">
        <f>VLOOKUP($N1444,Oferta!$D$2:$P$100,5,FALSE)</f>
        <v>#N/A</v>
      </c>
      <c r="R1444" s="21">
        <f>VLOOKUP(CONCATENATE($M1444,$N1444),Curriculos!$A$2:$J$332,8,FALSE)</f>
        <v>90</v>
      </c>
      <c r="S1444" s="5"/>
      <c r="T1444" s="22" t="s">
        <v>27</v>
      </c>
      <c r="U1444" s="21" t="str">
        <f>VLOOKUP(CONCATENATE($M1444,$N1444),Curriculos!$A$2:$J$332,10,FALSE)</f>
        <v>DCEC</v>
      </c>
      <c r="V1444" s="20" t="e">
        <f>VLOOKUP(CONCATENATE($M1444,$N1444,$T1444),Oferta!$B$2:$R$360,17,FALSE)</f>
        <v>#N/A</v>
      </c>
      <c r="W1444" s="20" t="e">
        <f>VLOOKUP(CONCATENATE($M1444,$N1444,$T1444),Oferta!$B$2:$Q$360,12,FALSE)</f>
        <v>#N/A</v>
      </c>
      <c r="X1444" s="22">
        <v>5</v>
      </c>
      <c r="Y1444" s="23" t="e">
        <f>VLOOKUP(CONCATENATE($W1444,$X1444),Mtz_Horarios!$E$2:$H$92,2,FALSE)</f>
        <v>#N/A</v>
      </c>
      <c r="Z1444" s="23" t="e">
        <f>VLOOKUP(CONCATENATE($W1444,$X1444),Mtz_Horarios!$E$2:$H$92,3,FALSE)</f>
        <v>#N/A</v>
      </c>
      <c r="AA1444" s="24" t="e">
        <f>VLOOKUP(CONCATENATE($W1444,$X1444),Mtz_Horarios!$E$2:$H$92,4,FALSE)</f>
        <v>#N/A</v>
      </c>
      <c r="AB1444" s="20" t="e">
        <f>VLOOKUP(CONCATENATE($M1444,$N1444,$T1444),Oferta!$B$2:$Q$360,16,FALSE)</f>
        <v>#N/A</v>
      </c>
      <c r="AC1444" s="20" t="e">
        <f>VLOOKUP(CONCATENATE($M1444,$N1444,$T1444),Oferta!$B$2:$Q$360,15,FALSE)</f>
        <v>#N/A</v>
      </c>
      <c r="AI1444" s="5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12"/>
      <c r="AW1444" s="12"/>
    </row>
    <row r="1445" spans="1:49" ht="15" customHeight="1">
      <c r="A1445" s="12"/>
      <c r="B1445" s="12"/>
      <c r="C1445" s="12"/>
      <c r="D1445" s="12"/>
      <c r="E1445" s="12"/>
      <c r="F1445" s="12"/>
      <c r="G1445" s="12"/>
      <c r="H1445" s="12" t="e">
        <f t="shared" si="20"/>
        <v>#N/A</v>
      </c>
      <c r="I1445" s="12" t="e">
        <f>VLOOKUP(CONCATENATE(N1445,T1445),Simulador!$H$26:$H$33,1,FALSE)</f>
        <v>#N/A</v>
      </c>
      <c r="J1445" s="12" t="e">
        <f t="shared" si="21"/>
        <v>#N/A</v>
      </c>
      <c r="K1445" s="13" t="e">
        <f t="shared" si="22"/>
        <v>#N/A</v>
      </c>
      <c r="L1445" s="12" t="e">
        <f t="shared" si="23"/>
        <v>#N/A</v>
      </c>
      <c r="M1445" s="14" t="s">
        <v>25</v>
      </c>
      <c r="N1445" s="3" t="s">
        <v>142</v>
      </c>
      <c r="O1445" s="20" t="str">
        <f>VLOOKUP(CONCATENATE($M1445,$N1445),Curriculos!$A$2:$J$332,4,FALSE)</f>
        <v>PESQUISA APLICADA À ECONOMIA II</v>
      </c>
      <c r="P1445" s="21" t="str">
        <f>VLOOKUP(CONCATENATE($M1445,$N1445),Curriculos!$A$2:$J$332,5,FALSE)</f>
        <v>OB</v>
      </c>
      <c r="Q1445" s="21" t="e">
        <f>VLOOKUP($N1445,Oferta!$D$2:$P$100,5,FALSE)</f>
        <v>#N/A</v>
      </c>
      <c r="R1445" s="21">
        <f>VLOOKUP(CONCATENATE($M1445,$N1445),Curriculos!$A$2:$J$332,8,FALSE)</f>
        <v>90</v>
      </c>
      <c r="S1445" s="5"/>
      <c r="T1445" s="22" t="s">
        <v>27</v>
      </c>
      <c r="U1445" s="21" t="str">
        <f>VLOOKUP(CONCATENATE($M1445,$N1445),Curriculos!$A$2:$J$332,10,FALSE)</f>
        <v>DCEC</v>
      </c>
      <c r="V1445" s="20" t="e">
        <f>VLOOKUP(CONCATENATE($M1445,$N1445,$T1445),Oferta!$B$2:$R$360,17,FALSE)</f>
        <v>#N/A</v>
      </c>
      <c r="W1445" s="20" t="e">
        <f>VLOOKUP(CONCATENATE($M1445,$N1445,$T1445),Oferta!$B$2:$Q$360,12,FALSE)</f>
        <v>#N/A</v>
      </c>
      <c r="X1445" s="22">
        <v>6</v>
      </c>
      <c r="Y1445" s="23" t="e">
        <f>VLOOKUP(CONCATENATE($W1445,$X1445),Mtz_Horarios!$E$2:$H$92,2,FALSE)</f>
        <v>#N/A</v>
      </c>
      <c r="Z1445" s="23" t="e">
        <f>VLOOKUP(CONCATENATE($W1445,$X1445),Mtz_Horarios!$E$2:$H$92,3,FALSE)</f>
        <v>#N/A</v>
      </c>
      <c r="AA1445" s="24" t="e">
        <f>VLOOKUP(CONCATENATE($W1445,$X1445),Mtz_Horarios!$E$2:$H$92,4,FALSE)</f>
        <v>#N/A</v>
      </c>
      <c r="AB1445" s="20" t="e">
        <f>VLOOKUP(CONCATENATE($M1445,$N1445,$T1445),Oferta!$B$2:$Q$360,16,FALSE)</f>
        <v>#N/A</v>
      </c>
      <c r="AC1445" s="20" t="e">
        <f>VLOOKUP(CONCATENATE($M1445,$N1445,$T1445),Oferta!$B$2:$Q$360,15,FALSE)</f>
        <v>#N/A</v>
      </c>
      <c r="AI1445" s="5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12"/>
      <c r="AW1445" s="12"/>
    </row>
    <row r="1446" spans="1:49" ht="15" customHeight="1">
      <c r="A1446" s="12"/>
      <c r="B1446" s="12"/>
      <c r="C1446" s="12"/>
      <c r="D1446" s="12"/>
      <c r="E1446" s="12"/>
      <c r="F1446" s="12"/>
      <c r="G1446" s="12"/>
      <c r="H1446" s="12" t="e">
        <f t="shared" si="20"/>
        <v>#N/A</v>
      </c>
      <c r="I1446" s="12" t="e">
        <f>VLOOKUP(CONCATENATE(N1446,T1446),Simulador!$H$26:$H$33,1,FALSE)</f>
        <v>#N/A</v>
      </c>
      <c r="J1446" s="12" t="e">
        <f t="shared" si="21"/>
        <v>#N/A</v>
      </c>
      <c r="K1446" s="13" t="e">
        <f t="shared" si="22"/>
        <v>#N/A</v>
      </c>
      <c r="L1446" s="12" t="e">
        <f t="shared" si="23"/>
        <v>#N/A</v>
      </c>
      <c r="M1446" s="14" t="s">
        <v>22</v>
      </c>
      <c r="N1446" s="3" t="s">
        <v>142</v>
      </c>
      <c r="O1446" s="20" t="str">
        <f>VLOOKUP(CONCATENATE($M1446,$N1446),Curriculos!$A$2:$J$332,4,FALSE)</f>
        <v>PESQUISA APLICADA À ECONOMIA II</v>
      </c>
      <c r="P1446" s="21" t="str">
        <f>VLOOKUP(CONCATENATE($M1446,$N1446),Curriculos!$A$2:$J$332,5,FALSE)</f>
        <v>OB</v>
      </c>
      <c r="Q1446" s="21" t="e">
        <f>VLOOKUP($N1446,Oferta!$D$2:$P$100,5,FALSE)</f>
        <v>#N/A</v>
      </c>
      <c r="R1446" s="21">
        <f>VLOOKUP(CONCATENATE($M1446,$N1446),Curriculos!$A$2:$J$332,8,FALSE)</f>
        <v>90</v>
      </c>
      <c r="S1446" s="5"/>
      <c r="T1446" s="22" t="s">
        <v>24</v>
      </c>
      <c r="U1446" s="21" t="str">
        <f>VLOOKUP(CONCATENATE($M1446,$N1446),Curriculos!$A$2:$J$332,10,FALSE)</f>
        <v>DCEC</v>
      </c>
      <c r="V1446" s="20" t="e">
        <f>VLOOKUP(CONCATENATE($M1446,$N1446,$T1446),Oferta!$B$2:$R$360,17,FALSE)</f>
        <v>#N/A</v>
      </c>
      <c r="W1446" s="20" t="e">
        <f>VLOOKUP(CONCATENATE($M1446,$N1446,$T1446),Oferta!$B$2:$Q$360,12,FALSE)</f>
        <v>#N/A</v>
      </c>
      <c r="X1446" s="22">
        <v>1</v>
      </c>
      <c r="Y1446" s="23" t="e">
        <f>VLOOKUP(CONCATENATE($W1446,$X1446),Mtz_Horarios!$E$2:$H$92,2,FALSE)</f>
        <v>#N/A</v>
      </c>
      <c r="Z1446" s="23" t="e">
        <f>VLOOKUP(CONCATENATE($W1446,$X1446),Mtz_Horarios!$E$2:$H$92,3,FALSE)</f>
        <v>#N/A</v>
      </c>
      <c r="AA1446" s="24" t="e">
        <f>VLOOKUP(CONCATENATE($W1446,$X1446),Mtz_Horarios!$E$2:$H$92,4,FALSE)</f>
        <v>#N/A</v>
      </c>
      <c r="AB1446" s="20" t="e">
        <f>VLOOKUP(CONCATENATE($M1446,$N1446,$T1446),Oferta!$B$2:$Q$360,16,FALSE)</f>
        <v>#N/A</v>
      </c>
      <c r="AC1446" s="20" t="e">
        <f>VLOOKUP(CONCATENATE($M1446,$N1446,$T1446),Oferta!$B$2:$Q$360,15,FALSE)</f>
        <v>#N/A</v>
      </c>
      <c r="AI1446" s="5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12"/>
      <c r="AW1446" s="12"/>
    </row>
    <row r="1447" spans="1:49" ht="15" customHeight="1">
      <c r="A1447" s="12"/>
      <c r="B1447" s="12"/>
      <c r="C1447" s="12"/>
      <c r="D1447" s="12"/>
      <c r="E1447" s="12"/>
      <c r="F1447" s="12"/>
      <c r="G1447" s="12"/>
      <c r="H1447" s="12" t="e">
        <f t="shared" si="20"/>
        <v>#N/A</v>
      </c>
      <c r="I1447" s="12" t="e">
        <f>VLOOKUP(CONCATENATE(N1447,T1447),Simulador!$H$26:$H$33,1,FALSE)</f>
        <v>#N/A</v>
      </c>
      <c r="J1447" s="12" t="e">
        <f t="shared" si="21"/>
        <v>#N/A</v>
      </c>
      <c r="K1447" s="13" t="e">
        <f t="shared" si="22"/>
        <v>#N/A</v>
      </c>
      <c r="L1447" s="12" t="e">
        <f t="shared" si="23"/>
        <v>#N/A</v>
      </c>
      <c r="M1447" s="14" t="s">
        <v>22</v>
      </c>
      <c r="N1447" s="3" t="s">
        <v>142</v>
      </c>
      <c r="O1447" s="20" t="str">
        <f>VLOOKUP(CONCATENATE($M1447,$N1447),Curriculos!$A$2:$J$332,4,FALSE)</f>
        <v>PESQUISA APLICADA À ECONOMIA II</v>
      </c>
      <c r="P1447" s="21" t="str">
        <f>VLOOKUP(CONCATENATE($M1447,$N1447),Curriculos!$A$2:$J$332,5,FALSE)</f>
        <v>OB</v>
      </c>
      <c r="Q1447" s="21" t="e">
        <f>VLOOKUP($N1447,Oferta!$D$2:$P$100,5,FALSE)</f>
        <v>#N/A</v>
      </c>
      <c r="R1447" s="21">
        <f>VLOOKUP(CONCATENATE($M1447,$N1447),Curriculos!$A$2:$J$332,8,FALSE)</f>
        <v>90</v>
      </c>
      <c r="S1447" s="5"/>
      <c r="T1447" s="22" t="s">
        <v>24</v>
      </c>
      <c r="U1447" s="21" t="str">
        <f>VLOOKUP(CONCATENATE($M1447,$N1447),Curriculos!$A$2:$J$332,10,FALSE)</f>
        <v>DCEC</v>
      </c>
      <c r="V1447" s="20" t="e">
        <f>VLOOKUP(CONCATENATE($M1447,$N1447,$T1447),Oferta!$B$2:$R$360,17,FALSE)</f>
        <v>#N/A</v>
      </c>
      <c r="W1447" s="20" t="e">
        <f>VLOOKUP(CONCATENATE($M1447,$N1447,$T1447),Oferta!$B$2:$Q$360,12,FALSE)</f>
        <v>#N/A</v>
      </c>
      <c r="X1447" s="22">
        <v>2</v>
      </c>
      <c r="Y1447" s="23" t="e">
        <f>VLOOKUP(CONCATENATE($W1447,$X1447),Mtz_Horarios!$E$2:$H$92,2,FALSE)</f>
        <v>#N/A</v>
      </c>
      <c r="Z1447" s="23" t="e">
        <f>VLOOKUP(CONCATENATE($W1447,$X1447),Mtz_Horarios!$E$2:$H$92,3,FALSE)</f>
        <v>#N/A</v>
      </c>
      <c r="AA1447" s="24" t="e">
        <f>VLOOKUP(CONCATENATE($W1447,$X1447),Mtz_Horarios!$E$2:$H$92,4,FALSE)</f>
        <v>#N/A</v>
      </c>
      <c r="AB1447" s="20" t="e">
        <f>VLOOKUP(CONCATENATE($M1447,$N1447,$T1447),Oferta!$B$2:$Q$360,16,FALSE)</f>
        <v>#N/A</v>
      </c>
      <c r="AC1447" s="20" t="e">
        <f>VLOOKUP(CONCATENATE($M1447,$N1447,$T1447),Oferta!$B$2:$Q$360,15,FALSE)</f>
        <v>#N/A</v>
      </c>
      <c r="AI1447" s="5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12"/>
      <c r="AW1447" s="12"/>
    </row>
    <row r="1448" spans="1:49" ht="15" customHeight="1">
      <c r="A1448" s="12"/>
      <c r="B1448" s="12"/>
      <c r="C1448" s="12"/>
      <c r="D1448" s="12"/>
      <c r="E1448" s="12"/>
      <c r="F1448" s="12"/>
      <c r="G1448" s="12"/>
      <c r="H1448" s="12" t="e">
        <f t="shared" si="20"/>
        <v>#N/A</v>
      </c>
      <c r="I1448" s="12" t="e">
        <f>VLOOKUP(CONCATENATE(N1448,T1448),Simulador!$H$26:$H$33,1,FALSE)</f>
        <v>#N/A</v>
      </c>
      <c r="J1448" s="12" t="e">
        <f t="shared" si="21"/>
        <v>#N/A</v>
      </c>
      <c r="K1448" s="13" t="e">
        <f t="shared" si="22"/>
        <v>#N/A</v>
      </c>
      <c r="L1448" s="12" t="e">
        <f t="shared" si="23"/>
        <v>#N/A</v>
      </c>
      <c r="M1448" s="14" t="s">
        <v>22</v>
      </c>
      <c r="N1448" s="3" t="s">
        <v>142</v>
      </c>
      <c r="O1448" s="20" t="str">
        <f>VLOOKUP(CONCATENATE($M1448,$N1448),Curriculos!$A$2:$J$332,4,FALSE)</f>
        <v>PESQUISA APLICADA À ECONOMIA II</v>
      </c>
      <c r="P1448" s="21" t="str">
        <f>VLOOKUP(CONCATENATE($M1448,$N1448),Curriculos!$A$2:$J$332,5,FALSE)</f>
        <v>OB</v>
      </c>
      <c r="Q1448" s="21" t="e">
        <f>VLOOKUP($N1448,Oferta!$D$2:$P$100,5,FALSE)</f>
        <v>#N/A</v>
      </c>
      <c r="R1448" s="21">
        <f>VLOOKUP(CONCATENATE($M1448,$N1448),Curriculos!$A$2:$J$332,8,FALSE)</f>
        <v>90</v>
      </c>
      <c r="S1448" s="5"/>
      <c r="T1448" s="22" t="s">
        <v>24</v>
      </c>
      <c r="U1448" s="21" t="str">
        <f>VLOOKUP(CONCATENATE($M1448,$N1448),Curriculos!$A$2:$J$332,10,FALSE)</f>
        <v>DCEC</v>
      </c>
      <c r="V1448" s="20" t="e">
        <f>VLOOKUP(CONCATENATE($M1448,$N1448,$T1448),Oferta!$B$2:$R$360,17,FALSE)</f>
        <v>#N/A</v>
      </c>
      <c r="W1448" s="20" t="e">
        <f>VLOOKUP(CONCATENATE($M1448,$N1448,$T1448),Oferta!$B$2:$Q$360,12,FALSE)</f>
        <v>#N/A</v>
      </c>
      <c r="X1448" s="22">
        <v>3</v>
      </c>
      <c r="Y1448" s="23" t="e">
        <f>VLOOKUP(CONCATENATE($W1448,$X1448),Mtz_Horarios!$E$2:$H$92,2,FALSE)</f>
        <v>#N/A</v>
      </c>
      <c r="Z1448" s="23" t="e">
        <f>VLOOKUP(CONCATENATE($W1448,$X1448),Mtz_Horarios!$E$2:$H$92,3,FALSE)</f>
        <v>#N/A</v>
      </c>
      <c r="AA1448" s="24" t="e">
        <f>VLOOKUP(CONCATENATE($W1448,$X1448),Mtz_Horarios!$E$2:$H$92,4,FALSE)</f>
        <v>#N/A</v>
      </c>
      <c r="AB1448" s="20" t="e">
        <f>VLOOKUP(CONCATENATE($M1448,$N1448,$T1448),Oferta!$B$2:$Q$360,16,FALSE)</f>
        <v>#N/A</v>
      </c>
      <c r="AC1448" s="20" t="e">
        <f>VLOOKUP(CONCATENATE($M1448,$N1448,$T1448),Oferta!$B$2:$Q$360,15,FALSE)</f>
        <v>#N/A</v>
      </c>
      <c r="AI1448" s="5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12"/>
      <c r="AW1448" s="12"/>
    </row>
    <row r="1449" spans="1:49" ht="15" customHeight="1">
      <c r="A1449" s="12"/>
      <c r="B1449" s="12"/>
      <c r="C1449" s="12"/>
      <c r="D1449" s="12"/>
      <c r="E1449" s="12"/>
      <c r="F1449" s="12"/>
      <c r="G1449" s="12"/>
      <c r="H1449" s="12" t="e">
        <f t="shared" si="20"/>
        <v>#N/A</v>
      </c>
      <c r="I1449" s="12" t="e">
        <f>VLOOKUP(CONCATENATE(N1449,T1449),Simulador!$H$26:$H$33,1,FALSE)</f>
        <v>#N/A</v>
      </c>
      <c r="J1449" s="12" t="e">
        <f t="shared" si="21"/>
        <v>#N/A</v>
      </c>
      <c r="K1449" s="13" t="e">
        <f t="shared" si="22"/>
        <v>#N/A</v>
      </c>
      <c r="L1449" s="12" t="e">
        <f t="shared" si="23"/>
        <v>#N/A</v>
      </c>
      <c r="M1449" s="14" t="s">
        <v>22</v>
      </c>
      <c r="N1449" s="3" t="s">
        <v>142</v>
      </c>
      <c r="O1449" s="20" t="str">
        <f>VLOOKUP(CONCATENATE($M1449,$N1449),Curriculos!$A$2:$J$332,4,FALSE)</f>
        <v>PESQUISA APLICADA À ECONOMIA II</v>
      </c>
      <c r="P1449" s="21" t="str">
        <f>VLOOKUP(CONCATENATE($M1449,$N1449),Curriculos!$A$2:$J$332,5,FALSE)</f>
        <v>OB</v>
      </c>
      <c r="Q1449" s="21" t="e">
        <f>VLOOKUP($N1449,Oferta!$D$2:$P$100,5,FALSE)</f>
        <v>#N/A</v>
      </c>
      <c r="R1449" s="21">
        <f>VLOOKUP(CONCATENATE($M1449,$N1449),Curriculos!$A$2:$J$332,8,FALSE)</f>
        <v>90</v>
      </c>
      <c r="S1449" s="5"/>
      <c r="T1449" s="22" t="s">
        <v>24</v>
      </c>
      <c r="U1449" s="21" t="str">
        <f>VLOOKUP(CONCATENATE($M1449,$N1449),Curriculos!$A$2:$J$332,10,FALSE)</f>
        <v>DCEC</v>
      </c>
      <c r="V1449" s="20" t="e">
        <f>VLOOKUP(CONCATENATE($M1449,$N1449,$T1449),Oferta!$B$2:$R$360,17,FALSE)</f>
        <v>#N/A</v>
      </c>
      <c r="W1449" s="20" t="e">
        <f>VLOOKUP(CONCATENATE($M1449,$N1449,$T1449),Oferta!$B$2:$Q$360,12,FALSE)</f>
        <v>#N/A</v>
      </c>
      <c r="X1449" s="22">
        <v>4</v>
      </c>
      <c r="Y1449" s="23" t="e">
        <f>VLOOKUP(CONCATENATE($W1449,$X1449),Mtz_Horarios!$E$2:$H$92,2,FALSE)</f>
        <v>#N/A</v>
      </c>
      <c r="Z1449" s="23" t="e">
        <f>VLOOKUP(CONCATENATE($W1449,$X1449),Mtz_Horarios!$E$2:$H$92,3,FALSE)</f>
        <v>#N/A</v>
      </c>
      <c r="AA1449" s="24" t="e">
        <f>VLOOKUP(CONCATENATE($W1449,$X1449),Mtz_Horarios!$E$2:$H$92,4,FALSE)</f>
        <v>#N/A</v>
      </c>
      <c r="AB1449" s="20" t="e">
        <f>VLOOKUP(CONCATENATE($M1449,$N1449,$T1449),Oferta!$B$2:$Q$360,16,FALSE)</f>
        <v>#N/A</v>
      </c>
      <c r="AC1449" s="20" t="e">
        <f>VLOOKUP(CONCATENATE($M1449,$N1449,$T1449),Oferta!$B$2:$Q$360,15,FALSE)</f>
        <v>#N/A</v>
      </c>
      <c r="AI1449" s="5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12"/>
      <c r="AW1449" s="12"/>
    </row>
    <row r="1450" spans="1:49" ht="15" customHeight="1">
      <c r="A1450" s="12"/>
      <c r="B1450" s="12"/>
      <c r="C1450" s="12"/>
      <c r="D1450" s="12"/>
      <c r="E1450" s="12"/>
      <c r="F1450" s="12"/>
      <c r="G1450" s="12"/>
      <c r="H1450" s="12" t="e">
        <f t="shared" si="20"/>
        <v>#N/A</v>
      </c>
      <c r="I1450" s="12" t="e">
        <f>VLOOKUP(CONCATENATE(N1450,T1450),Simulador!$H$26:$H$33,1,FALSE)</f>
        <v>#N/A</v>
      </c>
      <c r="J1450" s="12" t="e">
        <f t="shared" si="21"/>
        <v>#N/A</v>
      </c>
      <c r="K1450" s="13" t="e">
        <f t="shared" si="22"/>
        <v>#N/A</v>
      </c>
      <c r="L1450" s="12" t="e">
        <f t="shared" si="23"/>
        <v>#N/A</v>
      </c>
      <c r="M1450" s="14" t="s">
        <v>22</v>
      </c>
      <c r="N1450" s="3" t="s">
        <v>142</v>
      </c>
      <c r="O1450" s="20" t="str">
        <f>VLOOKUP(CONCATENATE($M1450,$N1450),Curriculos!$A$2:$J$332,4,FALSE)</f>
        <v>PESQUISA APLICADA À ECONOMIA II</v>
      </c>
      <c r="P1450" s="21" t="str">
        <f>VLOOKUP(CONCATENATE($M1450,$N1450),Curriculos!$A$2:$J$332,5,FALSE)</f>
        <v>OB</v>
      </c>
      <c r="Q1450" s="21" t="e">
        <f>VLOOKUP($N1450,Oferta!$D$2:$P$100,5,FALSE)</f>
        <v>#N/A</v>
      </c>
      <c r="R1450" s="21">
        <f>VLOOKUP(CONCATENATE($M1450,$N1450),Curriculos!$A$2:$J$332,8,FALSE)</f>
        <v>90</v>
      </c>
      <c r="S1450" s="5"/>
      <c r="T1450" s="22" t="s">
        <v>24</v>
      </c>
      <c r="U1450" s="21" t="str">
        <f>VLOOKUP(CONCATENATE($M1450,$N1450),Curriculos!$A$2:$J$332,10,FALSE)</f>
        <v>DCEC</v>
      </c>
      <c r="V1450" s="20" t="e">
        <f>VLOOKUP(CONCATENATE($M1450,$N1450,$T1450),Oferta!$B$2:$R$360,17,FALSE)</f>
        <v>#N/A</v>
      </c>
      <c r="W1450" s="20" t="e">
        <f>VLOOKUP(CONCATENATE($M1450,$N1450,$T1450),Oferta!$B$2:$Q$360,12,FALSE)</f>
        <v>#N/A</v>
      </c>
      <c r="X1450" s="22">
        <v>5</v>
      </c>
      <c r="Y1450" s="23" t="e">
        <f>VLOOKUP(CONCATENATE($W1450,$X1450),Mtz_Horarios!$E$2:$H$92,2,FALSE)</f>
        <v>#N/A</v>
      </c>
      <c r="Z1450" s="23" t="e">
        <f>VLOOKUP(CONCATENATE($W1450,$X1450),Mtz_Horarios!$E$2:$H$92,3,FALSE)</f>
        <v>#N/A</v>
      </c>
      <c r="AA1450" s="24" t="e">
        <f>VLOOKUP(CONCATENATE($W1450,$X1450),Mtz_Horarios!$E$2:$H$92,4,FALSE)</f>
        <v>#N/A</v>
      </c>
      <c r="AB1450" s="20" t="e">
        <f>VLOOKUP(CONCATENATE($M1450,$N1450,$T1450),Oferta!$B$2:$Q$360,16,FALSE)</f>
        <v>#N/A</v>
      </c>
      <c r="AC1450" s="20" t="e">
        <f>VLOOKUP(CONCATENATE($M1450,$N1450,$T1450),Oferta!$B$2:$Q$360,15,FALSE)</f>
        <v>#N/A</v>
      </c>
      <c r="AI1450" s="5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12"/>
      <c r="AW1450" s="12"/>
    </row>
    <row r="1451" spans="1:49" ht="15" customHeight="1">
      <c r="A1451" s="12"/>
      <c r="B1451" s="12"/>
      <c r="C1451" s="12"/>
      <c r="D1451" s="12"/>
      <c r="E1451" s="12"/>
      <c r="F1451" s="12"/>
      <c r="G1451" s="12"/>
      <c r="H1451" s="12" t="e">
        <f t="shared" si="20"/>
        <v>#N/A</v>
      </c>
      <c r="I1451" s="12" t="e">
        <f>VLOOKUP(CONCATENATE(N1451,T1451),Simulador!$H$26:$H$33,1,FALSE)</f>
        <v>#N/A</v>
      </c>
      <c r="J1451" s="12" t="e">
        <f t="shared" si="21"/>
        <v>#N/A</v>
      </c>
      <c r="K1451" s="13" t="e">
        <f t="shared" si="22"/>
        <v>#N/A</v>
      </c>
      <c r="L1451" s="12" t="e">
        <f t="shared" si="23"/>
        <v>#N/A</v>
      </c>
      <c r="M1451" s="14" t="s">
        <v>22</v>
      </c>
      <c r="N1451" s="3" t="s">
        <v>142</v>
      </c>
      <c r="O1451" s="20" t="str">
        <f>VLOOKUP(CONCATENATE($M1451,$N1451),Curriculos!$A$2:$J$332,4,FALSE)</f>
        <v>PESQUISA APLICADA À ECONOMIA II</v>
      </c>
      <c r="P1451" s="21" t="str">
        <f>VLOOKUP(CONCATENATE($M1451,$N1451),Curriculos!$A$2:$J$332,5,FALSE)</f>
        <v>OB</v>
      </c>
      <c r="Q1451" s="21" t="e">
        <f>VLOOKUP($N1451,Oferta!$D$2:$P$100,5,FALSE)</f>
        <v>#N/A</v>
      </c>
      <c r="R1451" s="21">
        <f>VLOOKUP(CONCATENATE($M1451,$N1451),Curriculos!$A$2:$J$332,8,FALSE)</f>
        <v>90</v>
      </c>
      <c r="S1451" s="5"/>
      <c r="T1451" s="22" t="s">
        <v>24</v>
      </c>
      <c r="U1451" s="21" t="str">
        <f>VLOOKUP(CONCATENATE($M1451,$N1451),Curriculos!$A$2:$J$332,10,FALSE)</f>
        <v>DCEC</v>
      </c>
      <c r="V1451" s="20" t="e">
        <f>VLOOKUP(CONCATENATE($M1451,$N1451,$T1451),Oferta!$B$2:$R$360,17,FALSE)</f>
        <v>#N/A</v>
      </c>
      <c r="W1451" s="20" t="e">
        <f>VLOOKUP(CONCATENATE($M1451,$N1451,$T1451),Oferta!$B$2:$Q$360,12,FALSE)</f>
        <v>#N/A</v>
      </c>
      <c r="X1451" s="22">
        <v>6</v>
      </c>
      <c r="Y1451" s="23" t="e">
        <f>VLOOKUP(CONCATENATE($W1451,$X1451),Mtz_Horarios!$E$2:$H$92,2,FALSE)</f>
        <v>#N/A</v>
      </c>
      <c r="Z1451" s="23" t="e">
        <f>VLOOKUP(CONCATENATE($W1451,$X1451),Mtz_Horarios!$E$2:$H$92,3,FALSE)</f>
        <v>#N/A</v>
      </c>
      <c r="AA1451" s="24" t="e">
        <f>VLOOKUP(CONCATENATE($W1451,$X1451),Mtz_Horarios!$E$2:$H$92,4,FALSE)</f>
        <v>#N/A</v>
      </c>
      <c r="AB1451" s="20" t="e">
        <f>VLOOKUP(CONCATENATE($M1451,$N1451,$T1451),Oferta!$B$2:$Q$360,16,FALSE)</f>
        <v>#N/A</v>
      </c>
      <c r="AC1451" s="20" t="e">
        <f>VLOOKUP(CONCATENATE($M1451,$N1451,$T1451),Oferta!$B$2:$Q$360,15,FALSE)</f>
        <v>#N/A</v>
      </c>
      <c r="AI1451" s="5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12"/>
      <c r="AW1451" s="12"/>
    </row>
    <row r="1452" spans="1:49" ht="15" customHeight="1">
      <c r="A1452" s="12"/>
      <c r="B1452" s="12"/>
      <c r="C1452" s="12"/>
      <c r="D1452" s="12"/>
      <c r="E1452" s="12"/>
      <c r="F1452" s="12"/>
      <c r="G1452" s="12"/>
      <c r="H1452" s="12" t="e">
        <f t="shared" si="20"/>
        <v>#N/A</v>
      </c>
      <c r="I1452" s="12" t="e">
        <f>VLOOKUP(CONCATENATE(N1452,T1452),Simulador!$H$26:$H$33,1,FALSE)</f>
        <v>#N/A</v>
      </c>
      <c r="J1452" s="12" t="e">
        <f t="shared" si="21"/>
        <v>#N/A</v>
      </c>
      <c r="K1452" s="13" t="e">
        <f t="shared" si="22"/>
        <v>#N/A</v>
      </c>
      <c r="L1452" s="12" t="e">
        <f t="shared" si="23"/>
        <v>#N/A</v>
      </c>
      <c r="M1452" s="14" t="s">
        <v>22</v>
      </c>
      <c r="N1452" s="3" t="s">
        <v>142</v>
      </c>
      <c r="O1452" s="20" t="str">
        <f>VLOOKUP(CONCATENATE($M1452,$N1452),Curriculos!$A$2:$J$332,4,FALSE)</f>
        <v>PESQUISA APLICADA À ECONOMIA II</v>
      </c>
      <c r="P1452" s="21" t="str">
        <f>VLOOKUP(CONCATENATE($M1452,$N1452),Curriculos!$A$2:$J$332,5,FALSE)</f>
        <v>OB</v>
      </c>
      <c r="Q1452" s="21" t="e">
        <f>VLOOKUP($N1452,Oferta!$D$2:$P$100,5,FALSE)</f>
        <v>#N/A</v>
      </c>
      <c r="R1452" s="21">
        <f>VLOOKUP(CONCATENATE($M1452,$N1452),Curriculos!$A$2:$J$332,8,FALSE)</f>
        <v>90</v>
      </c>
      <c r="S1452" s="5"/>
      <c r="T1452" s="22" t="s">
        <v>40</v>
      </c>
      <c r="U1452" s="21" t="str">
        <f>VLOOKUP(CONCATENATE($M1452,$N1452),Curriculos!$A$2:$J$332,10,FALSE)</f>
        <v>DCEC</v>
      </c>
      <c r="V1452" s="20" t="e">
        <f>VLOOKUP(CONCATENATE($M1452,$N1452,$T1452),Oferta!$B$2:$R$360,17,FALSE)</f>
        <v>#N/A</v>
      </c>
      <c r="W1452" s="20" t="e">
        <f>VLOOKUP(CONCATENATE($M1452,$N1452,$T1452),Oferta!$B$2:$Q$360,12,FALSE)</f>
        <v>#N/A</v>
      </c>
      <c r="X1452" s="22">
        <v>1</v>
      </c>
      <c r="Y1452" s="23" t="e">
        <f>VLOOKUP(CONCATENATE($W1452,$X1452),Mtz_Horarios!$E$2:$H$92,2,FALSE)</f>
        <v>#N/A</v>
      </c>
      <c r="Z1452" s="23" t="e">
        <f>VLOOKUP(CONCATENATE($W1452,$X1452),Mtz_Horarios!$E$2:$H$92,3,FALSE)</f>
        <v>#N/A</v>
      </c>
      <c r="AA1452" s="24" t="e">
        <f>VLOOKUP(CONCATENATE($W1452,$X1452),Mtz_Horarios!$E$2:$H$92,4,FALSE)</f>
        <v>#N/A</v>
      </c>
      <c r="AB1452" s="20" t="e">
        <f>VLOOKUP(CONCATENATE($M1452,$N1452,$T1452),Oferta!$B$2:$Q$360,16,FALSE)</f>
        <v>#N/A</v>
      </c>
      <c r="AC1452" s="20" t="e">
        <f>VLOOKUP(CONCATENATE($M1452,$N1452,$T1452),Oferta!$B$2:$Q$360,15,FALSE)</f>
        <v>#N/A</v>
      </c>
      <c r="AI1452" s="5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12"/>
      <c r="AW1452" s="12"/>
    </row>
    <row r="1453" spans="1:49" ht="15" customHeight="1">
      <c r="A1453" s="12"/>
      <c r="B1453" s="12"/>
      <c r="C1453" s="12"/>
      <c r="D1453" s="12"/>
      <c r="E1453" s="12"/>
      <c r="F1453" s="12"/>
      <c r="G1453" s="12"/>
      <c r="H1453" s="12" t="e">
        <f t="shared" si="20"/>
        <v>#N/A</v>
      </c>
      <c r="I1453" s="12" t="e">
        <f>VLOOKUP(CONCATENATE(N1453,T1453),Simulador!$H$26:$H$33,1,FALSE)</f>
        <v>#N/A</v>
      </c>
      <c r="J1453" s="12" t="e">
        <f t="shared" si="21"/>
        <v>#N/A</v>
      </c>
      <c r="K1453" s="13" t="e">
        <f t="shared" si="22"/>
        <v>#N/A</v>
      </c>
      <c r="L1453" s="12" t="e">
        <f t="shared" si="23"/>
        <v>#N/A</v>
      </c>
      <c r="M1453" s="14" t="s">
        <v>22</v>
      </c>
      <c r="N1453" s="3" t="s">
        <v>142</v>
      </c>
      <c r="O1453" s="20" t="str">
        <f>VLOOKUP(CONCATENATE($M1453,$N1453),Curriculos!$A$2:$J$332,4,FALSE)</f>
        <v>PESQUISA APLICADA À ECONOMIA II</v>
      </c>
      <c r="P1453" s="21" t="str">
        <f>VLOOKUP(CONCATENATE($M1453,$N1453),Curriculos!$A$2:$J$332,5,FALSE)</f>
        <v>OB</v>
      </c>
      <c r="Q1453" s="21" t="e">
        <f>VLOOKUP($N1453,Oferta!$D$2:$P$100,5,FALSE)</f>
        <v>#N/A</v>
      </c>
      <c r="R1453" s="21">
        <f>VLOOKUP(CONCATENATE($M1453,$N1453),Curriculos!$A$2:$J$332,8,FALSE)</f>
        <v>90</v>
      </c>
      <c r="S1453" s="5"/>
      <c r="T1453" s="22" t="s">
        <v>40</v>
      </c>
      <c r="U1453" s="21" t="str">
        <f>VLOOKUP(CONCATENATE($M1453,$N1453),Curriculos!$A$2:$J$332,10,FALSE)</f>
        <v>DCEC</v>
      </c>
      <c r="V1453" s="20" t="e">
        <f>VLOOKUP(CONCATENATE($M1453,$N1453,$T1453),Oferta!$B$2:$R$360,17,FALSE)</f>
        <v>#N/A</v>
      </c>
      <c r="W1453" s="20" t="e">
        <f>VLOOKUP(CONCATENATE($M1453,$N1453,$T1453),Oferta!$B$2:$Q$360,12,FALSE)</f>
        <v>#N/A</v>
      </c>
      <c r="X1453" s="22">
        <v>2</v>
      </c>
      <c r="Y1453" s="23" t="e">
        <f>VLOOKUP(CONCATENATE($W1453,$X1453),Mtz_Horarios!$E$2:$H$92,2,FALSE)</f>
        <v>#N/A</v>
      </c>
      <c r="Z1453" s="23" t="e">
        <f>VLOOKUP(CONCATENATE($W1453,$X1453),Mtz_Horarios!$E$2:$H$92,3,FALSE)</f>
        <v>#N/A</v>
      </c>
      <c r="AA1453" s="24" t="e">
        <f>VLOOKUP(CONCATENATE($W1453,$X1453),Mtz_Horarios!$E$2:$H$92,4,FALSE)</f>
        <v>#N/A</v>
      </c>
      <c r="AB1453" s="20" t="e">
        <f>VLOOKUP(CONCATENATE($M1453,$N1453,$T1453),Oferta!$B$2:$Q$360,16,FALSE)</f>
        <v>#N/A</v>
      </c>
      <c r="AC1453" s="20" t="e">
        <f>VLOOKUP(CONCATENATE($M1453,$N1453,$T1453),Oferta!$B$2:$Q$360,15,FALSE)</f>
        <v>#N/A</v>
      </c>
      <c r="AI1453" s="5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12"/>
      <c r="AW1453" s="12"/>
    </row>
    <row r="1454" spans="1:49" ht="15" customHeight="1">
      <c r="A1454" s="12"/>
      <c r="B1454" s="12"/>
      <c r="C1454" s="12"/>
      <c r="D1454" s="12"/>
      <c r="E1454" s="12"/>
      <c r="F1454" s="12"/>
      <c r="G1454" s="12"/>
      <c r="H1454" s="12" t="e">
        <f t="shared" si="20"/>
        <v>#N/A</v>
      </c>
      <c r="I1454" s="12" t="e">
        <f>VLOOKUP(CONCATENATE(N1454,T1454),Simulador!$H$26:$H$33,1,FALSE)</f>
        <v>#N/A</v>
      </c>
      <c r="J1454" s="12" t="e">
        <f t="shared" si="21"/>
        <v>#N/A</v>
      </c>
      <c r="K1454" s="13" t="e">
        <f t="shared" si="22"/>
        <v>#N/A</v>
      </c>
      <c r="L1454" s="12" t="e">
        <f t="shared" si="23"/>
        <v>#N/A</v>
      </c>
      <c r="M1454" s="14" t="s">
        <v>22</v>
      </c>
      <c r="N1454" s="3" t="s">
        <v>142</v>
      </c>
      <c r="O1454" s="20" t="str">
        <f>VLOOKUP(CONCATENATE($M1454,$N1454),Curriculos!$A$2:$J$332,4,FALSE)</f>
        <v>PESQUISA APLICADA À ECONOMIA II</v>
      </c>
      <c r="P1454" s="21" t="str">
        <f>VLOOKUP(CONCATENATE($M1454,$N1454),Curriculos!$A$2:$J$332,5,FALSE)</f>
        <v>OB</v>
      </c>
      <c r="Q1454" s="21" t="e">
        <f>VLOOKUP($N1454,Oferta!$D$2:$P$100,5,FALSE)</f>
        <v>#N/A</v>
      </c>
      <c r="R1454" s="21">
        <f>VLOOKUP(CONCATENATE($M1454,$N1454),Curriculos!$A$2:$J$332,8,FALSE)</f>
        <v>90</v>
      </c>
      <c r="S1454" s="5"/>
      <c r="T1454" s="22" t="s">
        <v>40</v>
      </c>
      <c r="U1454" s="21" t="str">
        <f>VLOOKUP(CONCATENATE($M1454,$N1454),Curriculos!$A$2:$J$332,10,FALSE)</f>
        <v>DCEC</v>
      </c>
      <c r="V1454" s="20" t="e">
        <f>VLOOKUP(CONCATENATE($M1454,$N1454,$T1454),Oferta!$B$2:$R$360,17,FALSE)</f>
        <v>#N/A</v>
      </c>
      <c r="W1454" s="20" t="e">
        <f>VLOOKUP(CONCATENATE($M1454,$N1454,$T1454),Oferta!$B$2:$Q$360,12,FALSE)</f>
        <v>#N/A</v>
      </c>
      <c r="X1454" s="22">
        <v>3</v>
      </c>
      <c r="Y1454" s="23" t="e">
        <f>VLOOKUP(CONCATENATE($W1454,$X1454),Mtz_Horarios!$E$2:$H$92,2,FALSE)</f>
        <v>#N/A</v>
      </c>
      <c r="Z1454" s="23" t="e">
        <f>VLOOKUP(CONCATENATE($W1454,$X1454),Mtz_Horarios!$E$2:$H$92,3,FALSE)</f>
        <v>#N/A</v>
      </c>
      <c r="AA1454" s="24" t="e">
        <f>VLOOKUP(CONCATENATE($W1454,$X1454),Mtz_Horarios!$E$2:$H$92,4,FALSE)</f>
        <v>#N/A</v>
      </c>
      <c r="AB1454" s="20" t="e">
        <f>VLOOKUP(CONCATENATE($M1454,$N1454,$T1454),Oferta!$B$2:$Q$360,16,FALSE)</f>
        <v>#N/A</v>
      </c>
      <c r="AC1454" s="20" t="e">
        <f>VLOOKUP(CONCATENATE($M1454,$N1454,$T1454),Oferta!$B$2:$Q$360,15,FALSE)</f>
        <v>#N/A</v>
      </c>
      <c r="AI1454" s="5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12"/>
      <c r="AW1454" s="12"/>
    </row>
    <row r="1455" spans="1:49" ht="15" customHeight="1">
      <c r="A1455" s="12"/>
      <c r="B1455" s="12"/>
      <c r="C1455" s="12"/>
      <c r="D1455" s="12"/>
      <c r="E1455" s="12"/>
      <c r="F1455" s="12"/>
      <c r="G1455" s="12"/>
      <c r="H1455" s="12" t="e">
        <f t="shared" si="20"/>
        <v>#N/A</v>
      </c>
      <c r="I1455" s="12" t="e">
        <f>VLOOKUP(CONCATENATE(N1455,T1455),Simulador!$H$26:$H$33,1,FALSE)</f>
        <v>#N/A</v>
      </c>
      <c r="J1455" s="12" t="e">
        <f t="shared" si="21"/>
        <v>#N/A</v>
      </c>
      <c r="K1455" s="13" t="e">
        <f t="shared" si="22"/>
        <v>#N/A</v>
      </c>
      <c r="L1455" s="12" t="e">
        <f t="shared" si="23"/>
        <v>#N/A</v>
      </c>
      <c r="M1455" s="14" t="s">
        <v>22</v>
      </c>
      <c r="N1455" s="3" t="s">
        <v>142</v>
      </c>
      <c r="O1455" s="20" t="str">
        <f>VLOOKUP(CONCATENATE($M1455,$N1455),Curriculos!$A$2:$J$332,4,FALSE)</f>
        <v>PESQUISA APLICADA À ECONOMIA II</v>
      </c>
      <c r="P1455" s="21" t="str">
        <f>VLOOKUP(CONCATENATE($M1455,$N1455),Curriculos!$A$2:$J$332,5,FALSE)</f>
        <v>OB</v>
      </c>
      <c r="Q1455" s="21" t="e">
        <f>VLOOKUP($N1455,Oferta!$D$2:$P$100,5,FALSE)</f>
        <v>#N/A</v>
      </c>
      <c r="R1455" s="21">
        <f>VLOOKUP(CONCATENATE($M1455,$N1455),Curriculos!$A$2:$J$332,8,FALSE)</f>
        <v>90</v>
      </c>
      <c r="S1455" s="5"/>
      <c r="T1455" s="22" t="s">
        <v>40</v>
      </c>
      <c r="U1455" s="21" t="str">
        <f>VLOOKUP(CONCATENATE($M1455,$N1455),Curriculos!$A$2:$J$332,10,FALSE)</f>
        <v>DCEC</v>
      </c>
      <c r="V1455" s="20" t="e">
        <f>VLOOKUP(CONCATENATE($M1455,$N1455,$T1455),Oferta!$B$2:$R$360,17,FALSE)</f>
        <v>#N/A</v>
      </c>
      <c r="W1455" s="20" t="e">
        <f>VLOOKUP(CONCATENATE($M1455,$N1455,$T1455),Oferta!$B$2:$Q$360,12,FALSE)</f>
        <v>#N/A</v>
      </c>
      <c r="X1455" s="22">
        <v>4</v>
      </c>
      <c r="Y1455" s="23" t="e">
        <f>VLOOKUP(CONCATENATE($W1455,$X1455),Mtz_Horarios!$E$2:$H$92,2,FALSE)</f>
        <v>#N/A</v>
      </c>
      <c r="Z1455" s="23" t="e">
        <f>VLOOKUP(CONCATENATE($W1455,$X1455),Mtz_Horarios!$E$2:$H$92,3,FALSE)</f>
        <v>#N/A</v>
      </c>
      <c r="AA1455" s="24" t="e">
        <f>VLOOKUP(CONCATENATE($W1455,$X1455),Mtz_Horarios!$E$2:$H$92,4,FALSE)</f>
        <v>#N/A</v>
      </c>
      <c r="AB1455" s="20" t="e">
        <f>VLOOKUP(CONCATENATE($M1455,$N1455,$T1455),Oferta!$B$2:$Q$360,16,FALSE)</f>
        <v>#N/A</v>
      </c>
      <c r="AC1455" s="20" t="e">
        <f>VLOOKUP(CONCATENATE($M1455,$N1455,$T1455),Oferta!$B$2:$Q$360,15,FALSE)</f>
        <v>#N/A</v>
      </c>
      <c r="AI1455" s="5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12"/>
      <c r="AW1455" s="12"/>
    </row>
    <row r="1456" spans="1:49" ht="15" customHeight="1">
      <c r="A1456" s="12"/>
      <c r="B1456" s="12"/>
      <c r="C1456" s="12"/>
      <c r="D1456" s="12"/>
      <c r="E1456" s="12"/>
      <c r="F1456" s="12"/>
      <c r="G1456" s="12"/>
      <c r="H1456" s="12" t="e">
        <f t="shared" si="20"/>
        <v>#N/A</v>
      </c>
      <c r="I1456" s="12" t="e">
        <f>VLOOKUP(CONCATENATE(N1456,T1456),Simulador!$H$26:$H$33,1,FALSE)</f>
        <v>#N/A</v>
      </c>
      <c r="J1456" s="12" t="e">
        <f t="shared" si="21"/>
        <v>#N/A</v>
      </c>
      <c r="K1456" s="13" t="e">
        <f t="shared" si="22"/>
        <v>#N/A</v>
      </c>
      <c r="L1456" s="12" t="e">
        <f t="shared" si="23"/>
        <v>#N/A</v>
      </c>
      <c r="M1456" s="14" t="s">
        <v>22</v>
      </c>
      <c r="N1456" s="3" t="s">
        <v>142</v>
      </c>
      <c r="O1456" s="20" t="str">
        <f>VLOOKUP(CONCATENATE($M1456,$N1456),Curriculos!$A$2:$J$332,4,FALSE)</f>
        <v>PESQUISA APLICADA À ECONOMIA II</v>
      </c>
      <c r="P1456" s="21" t="str">
        <f>VLOOKUP(CONCATENATE($M1456,$N1456),Curriculos!$A$2:$J$332,5,FALSE)</f>
        <v>OB</v>
      </c>
      <c r="Q1456" s="21" t="e">
        <f>VLOOKUP($N1456,Oferta!$D$2:$P$100,5,FALSE)</f>
        <v>#N/A</v>
      </c>
      <c r="R1456" s="21">
        <f>VLOOKUP(CONCATENATE($M1456,$N1456),Curriculos!$A$2:$J$332,8,FALSE)</f>
        <v>90</v>
      </c>
      <c r="S1456" s="5"/>
      <c r="T1456" s="22" t="s">
        <v>40</v>
      </c>
      <c r="U1456" s="21" t="str">
        <f>VLOOKUP(CONCATENATE($M1456,$N1456),Curriculos!$A$2:$J$332,10,FALSE)</f>
        <v>DCEC</v>
      </c>
      <c r="V1456" s="20" t="e">
        <f>VLOOKUP(CONCATENATE($M1456,$N1456,$T1456),Oferta!$B$2:$R$360,17,FALSE)</f>
        <v>#N/A</v>
      </c>
      <c r="W1456" s="20" t="e">
        <f>VLOOKUP(CONCATENATE($M1456,$N1456,$T1456),Oferta!$B$2:$Q$360,12,FALSE)</f>
        <v>#N/A</v>
      </c>
      <c r="X1456" s="22">
        <v>5</v>
      </c>
      <c r="Y1456" s="23" t="e">
        <f>VLOOKUP(CONCATENATE($W1456,$X1456),Mtz_Horarios!$E$2:$H$92,2,FALSE)</f>
        <v>#N/A</v>
      </c>
      <c r="Z1456" s="23" t="e">
        <f>VLOOKUP(CONCATENATE($W1456,$X1456),Mtz_Horarios!$E$2:$H$92,3,FALSE)</f>
        <v>#N/A</v>
      </c>
      <c r="AA1456" s="24" t="e">
        <f>VLOOKUP(CONCATENATE($W1456,$X1456),Mtz_Horarios!$E$2:$H$92,4,FALSE)</f>
        <v>#N/A</v>
      </c>
      <c r="AB1456" s="20" t="e">
        <f>VLOOKUP(CONCATENATE($M1456,$N1456,$T1456),Oferta!$B$2:$Q$360,16,FALSE)</f>
        <v>#N/A</v>
      </c>
      <c r="AC1456" s="20" t="e">
        <f>VLOOKUP(CONCATENATE($M1456,$N1456,$T1456),Oferta!$B$2:$Q$360,15,FALSE)</f>
        <v>#N/A</v>
      </c>
      <c r="AI1456" s="5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12"/>
      <c r="AW1456" s="12"/>
    </row>
    <row r="1457" spans="1:49" ht="15" customHeight="1">
      <c r="A1457" s="12"/>
      <c r="B1457" s="12"/>
      <c r="C1457" s="12"/>
      <c r="D1457" s="12"/>
      <c r="E1457" s="12"/>
      <c r="F1457" s="12"/>
      <c r="G1457" s="12"/>
      <c r="H1457" s="12" t="e">
        <f t="shared" si="20"/>
        <v>#N/A</v>
      </c>
      <c r="I1457" s="12" t="e">
        <f>VLOOKUP(CONCATENATE(N1457,T1457),Simulador!$H$26:$H$33,1,FALSE)</f>
        <v>#N/A</v>
      </c>
      <c r="J1457" s="12" t="e">
        <f t="shared" si="21"/>
        <v>#N/A</v>
      </c>
      <c r="K1457" s="13" t="e">
        <f t="shared" si="22"/>
        <v>#N/A</v>
      </c>
      <c r="L1457" s="12" t="e">
        <f t="shared" si="23"/>
        <v>#N/A</v>
      </c>
      <c r="M1457" s="14" t="s">
        <v>22</v>
      </c>
      <c r="N1457" s="3" t="s">
        <v>142</v>
      </c>
      <c r="O1457" s="20" t="str">
        <f>VLOOKUP(CONCATENATE($M1457,$N1457),Curriculos!$A$2:$J$332,4,FALSE)</f>
        <v>PESQUISA APLICADA À ECONOMIA II</v>
      </c>
      <c r="P1457" s="21" t="str">
        <f>VLOOKUP(CONCATENATE($M1457,$N1457),Curriculos!$A$2:$J$332,5,FALSE)</f>
        <v>OB</v>
      </c>
      <c r="Q1457" s="21" t="e">
        <f>VLOOKUP($N1457,Oferta!$D$2:$P$100,5,FALSE)</f>
        <v>#N/A</v>
      </c>
      <c r="R1457" s="21">
        <f>VLOOKUP(CONCATENATE($M1457,$N1457),Curriculos!$A$2:$J$332,8,FALSE)</f>
        <v>90</v>
      </c>
      <c r="S1457" s="5"/>
      <c r="T1457" s="22" t="s">
        <v>40</v>
      </c>
      <c r="U1457" s="21" t="str">
        <f>VLOOKUP(CONCATENATE($M1457,$N1457),Curriculos!$A$2:$J$332,10,FALSE)</f>
        <v>DCEC</v>
      </c>
      <c r="V1457" s="20" t="e">
        <f>VLOOKUP(CONCATENATE($M1457,$N1457,$T1457),Oferta!$B$2:$R$360,17,FALSE)</f>
        <v>#N/A</v>
      </c>
      <c r="W1457" s="20" t="e">
        <f>VLOOKUP(CONCATENATE($M1457,$N1457,$T1457),Oferta!$B$2:$Q$360,12,FALSE)</f>
        <v>#N/A</v>
      </c>
      <c r="X1457" s="22">
        <v>6</v>
      </c>
      <c r="Y1457" s="23" t="e">
        <f>VLOOKUP(CONCATENATE($W1457,$X1457),Mtz_Horarios!$E$2:$H$92,2,FALSE)</f>
        <v>#N/A</v>
      </c>
      <c r="Z1457" s="23" t="e">
        <f>VLOOKUP(CONCATENATE($W1457,$X1457),Mtz_Horarios!$E$2:$H$92,3,FALSE)</f>
        <v>#N/A</v>
      </c>
      <c r="AA1457" s="24" t="e">
        <f>VLOOKUP(CONCATENATE($W1457,$X1457),Mtz_Horarios!$E$2:$H$92,4,FALSE)</f>
        <v>#N/A</v>
      </c>
      <c r="AB1457" s="20" t="e">
        <f>VLOOKUP(CONCATENATE($M1457,$N1457,$T1457),Oferta!$B$2:$Q$360,16,FALSE)</f>
        <v>#N/A</v>
      </c>
      <c r="AC1457" s="20" t="e">
        <f>VLOOKUP(CONCATENATE($M1457,$N1457,$T1457),Oferta!$B$2:$Q$360,15,FALSE)</f>
        <v>#N/A</v>
      </c>
      <c r="AI1457" s="5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12"/>
      <c r="AW1457" s="12"/>
    </row>
    <row r="1458" spans="1:49" ht="15" hidden="1" customHeight="1">
      <c r="A1458" s="12"/>
      <c r="B1458" s="12"/>
      <c r="C1458" s="12"/>
      <c r="D1458" s="12"/>
      <c r="E1458" s="12"/>
      <c r="F1458" s="12"/>
      <c r="G1458" s="12"/>
      <c r="H1458" s="12" t="e">
        <f t="shared" si="20"/>
        <v>#N/A</v>
      </c>
      <c r="I1458" s="12" t="e">
        <f>VLOOKUP(CONCATENATE(N1458,T1458),Simulador!$H$26:$H$33,1,FALSE)</f>
        <v>#N/A</v>
      </c>
      <c r="J1458" s="12" t="e">
        <f t="shared" si="21"/>
        <v>#N/A</v>
      </c>
      <c r="K1458" s="13" t="e">
        <f t="shared" si="22"/>
        <v>#N/A</v>
      </c>
      <c r="L1458" s="12" t="e">
        <f t="shared" si="23"/>
        <v>#N/A</v>
      </c>
      <c r="M1458" s="14" t="s">
        <v>31</v>
      </c>
      <c r="N1458" s="3" t="s">
        <v>143</v>
      </c>
      <c r="O1458" s="20" t="str">
        <f>VLOOKUP(CONCATENATE($M1458,$N1458),Curriculos!$A$2:$J$332,4,FALSE)</f>
        <v>PLANEJAMENTO ESTRATÉGICO</v>
      </c>
      <c r="P1458" s="21" t="str">
        <f>VLOOKUP(CONCATENATE($M1458,$N1458),Curriculos!$A$2:$J$332,5,FALSE)</f>
        <v>OP</v>
      </c>
      <c r="Q1458" s="21" t="str">
        <f>VLOOKUP($N1458,Oferta!$D$2:$P$100,5,FALSE)</f>
        <v>T</v>
      </c>
      <c r="R1458" s="21">
        <f>VLOOKUP(CONCATENATE($M1458,$N1458),Curriculos!$A$2:$J$332,8,FALSE)</f>
        <v>60</v>
      </c>
      <c r="S1458" s="5"/>
      <c r="T1458" s="22" t="s">
        <v>24</v>
      </c>
      <c r="U1458" s="21" t="str">
        <f>VLOOKUP(CONCATENATE($M1458,$N1458),Curriculos!$A$2:$J$332,10,FALSE)</f>
        <v>DCAC</v>
      </c>
      <c r="V1458" s="20" t="e">
        <f>VLOOKUP(CONCATENATE($M1458,$N1458,$T1458),Oferta!$B$2:$R$360,17,FALSE)</f>
        <v>#N/A</v>
      </c>
      <c r="W1458" s="20" t="e">
        <f>VLOOKUP(CONCATENATE($M1458,$N1458,$T1458),Oferta!$B$2:$Q$360,12,FALSE)</f>
        <v>#N/A</v>
      </c>
      <c r="X1458" s="22">
        <v>1</v>
      </c>
      <c r="Y1458" s="23" t="e">
        <f>VLOOKUP(CONCATENATE($W1458,$X1458),Mtz_Horarios!$E$2:$H$92,2,FALSE)</f>
        <v>#N/A</v>
      </c>
      <c r="Z1458" s="23" t="e">
        <f>VLOOKUP(CONCATENATE($W1458,$X1458),Mtz_Horarios!$E$2:$H$92,3,FALSE)</f>
        <v>#N/A</v>
      </c>
      <c r="AA1458" s="24" t="e">
        <f>VLOOKUP(CONCATENATE($W1458,$X1458),Mtz_Horarios!$E$2:$H$92,4,FALSE)</f>
        <v>#N/A</v>
      </c>
      <c r="AB1458" s="20" t="e">
        <f>VLOOKUP(CONCATENATE($M1458,$N1458,$T1458),Oferta!$B$2:$Q$360,16,FALSE)</f>
        <v>#N/A</v>
      </c>
      <c r="AC1458" s="20" t="e">
        <f>VLOOKUP(CONCATENATE($M1458,$N1458,$T1458),Oferta!$B$2:$Q$360,15,FALSE)</f>
        <v>#N/A</v>
      </c>
      <c r="AI1458" s="5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12"/>
      <c r="AW1458" s="12"/>
    </row>
    <row r="1459" spans="1:49" ht="15" hidden="1" customHeight="1">
      <c r="A1459" s="12"/>
      <c r="B1459" s="12"/>
      <c r="C1459" s="12"/>
      <c r="D1459" s="12"/>
      <c r="E1459" s="12"/>
      <c r="F1459" s="12"/>
      <c r="G1459" s="12"/>
      <c r="H1459" s="12" t="e">
        <f t="shared" si="20"/>
        <v>#N/A</v>
      </c>
      <c r="I1459" s="12" t="e">
        <f>VLOOKUP(CONCATENATE(N1459,T1459),Simulador!$H$26:$H$33,1,FALSE)</f>
        <v>#N/A</v>
      </c>
      <c r="J1459" s="12" t="e">
        <f t="shared" si="21"/>
        <v>#N/A</v>
      </c>
      <c r="K1459" s="13" t="e">
        <f t="shared" si="22"/>
        <v>#N/A</v>
      </c>
      <c r="L1459" s="12" t="e">
        <f t="shared" si="23"/>
        <v>#N/A</v>
      </c>
      <c r="M1459" s="14" t="s">
        <v>31</v>
      </c>
      <c r="N1459" s="3" t="s">
        <v>143</v>
      </c>
      <c r="O1459" s="20" t="str">
        <f>VLOOKUP(CONCATENATE($M1459,$N1459),Curriculos!$A$2:$J$332,4,FALSE)</f>
        <v>PLANEJAMENTO ESTRATÉGICO</v>
      </c>
      <c r="P1459" s="21" t="str">
        <f>VLOOKUP(CONCATENATE($M1459,$N1459),Curriculos!$A$2:$J$332,5,FALSE)</f>
        <v>OP</v>
      </c>
      <c r="Q1459" s="21" t="str">
        <f>VLOOKUP($N1459,Oferta!$D$2:$P$100,5,FALSE)</f>
        <v>T</v>
      </c>
      <c r="R1459" s="21">
        <f>VLOOKUP(CONCATENATE($M1459,$N1459),Curriculos!$A$2:$J$332,8,FALSE)</f>
        <v>60</v>
      </c>
      <c r="S1459" s="5"/>
      <c r="T1459" s="22" t="s">
        <v>24</v>
      </c>
      <c r="U1459" s="21" t="str">
        <f>VLOOKUP(CONCATENATE($M1459,$N1459),Curriculos!$A$2:$J$332,10,FALSE)</f>
        <v>DCAC</v>
      </c>
      <c r="V1459" s="20" t="e">
        <f>VLOOKUP(CONCATENATE($M1459,$N1459,$T1459),Oferta!$B$2:$R$360,17,FALSE)</f>
        <v>#N/A</v>
      </c>
      <c r="W1459" s="20" t="e">
        <f>VLOOKUP(CONCATENATE($M1459,$N1459,$T1459),Oferta!$B$2:$Q$360,12,FALSE)</f>
        <v>#N/A</v>
      </c>
      <c r="X1459" s="22">
        <v>2</v>
      </c>
      <c r="Y1459" s="23" t="e">
        <f>VLOOKUP(CONCATENATE($W1459,$X1459),Mtz_Horarios!$E$2:$H$92,2,FALSE)</f>
        <v>#N/A</v>
      </c>
      <c r="Z1459" s="23" t="e">
        <f>VLOOKUP(CONCATENATE($W1459,$X1459),Mtz_Horarios!$E$2:$H$92,3,FALSE)</f>
        <v>#N/A</v>
      </c>
      <c r="AA1459" s="24" t="e">
        <f>VLOOKUP(CONCATENATE($W1459,$X1459),Mtz_Horarios!$E$2:$H$92,4,FALSE)</f>
        <v>#N/A</v>
      </c>
      <c r="AB1459" s="20" t="e">
        <f>VLOOKUP(CONCATENATE($M1459,$N1459,$T1459),Oferta!$B$2:$Q$360,16,FALSE)</f>
        <v>#N/A</v>
      </c>
      <c r="AC1459" s="20" t="e">
        <f>VLOOKUP(CONCATENATE($M1459,$N1459,$T1459),Oferta!$B$2:$Q$360,15,FALSE)</f>
        <v>#N/A</v>
      </c>
      <c r="AI1459" s="5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12"/>
      <c r="AW1459" s="12"/>
    </row>
    <row r="1460" spans="1:49" ht="15" hidden="1" customHeight="1">
      <c r="A1460" s="12"/>
      <c r="B1460" s="12"/>
      <c r="C1460" s="12"/>
      <c r="D1460" s="12"/>
      <c r="E1460" s="12"/>
      <c r="F1460" s="12"/>
      <c r="G1460" s="12"/>
      <c r="H1460" s="12" t="e">
        <f t="shared" si="20"/>
        <v>#N/A</v>
      </c>
      <c r="I1460" s="12" t="e">
        <f>VLOOKUP(CONCATENATE(N1460,T1460),Simulador!$H$26:$H$33,1,FALSE)</f>
        <v>#N/A</v>
      </c>
      <c r="J1460" s="12" t="e">
        <f t="shared" si="21"/>
        <v>#N/A</v>
      </c>
      <c r="K1460" s="13" t="e">
        <f t="shared" si="22"/>
        <v>#N/A</v>
      </c>
      <c r="L1460" s="12" t="e">
        <f t="shared" si="23"/>
        <v>#N/A</v>
      </c>
      <c r="M1460" s="14" t="s">
        <v>31</v>
      </c>
      <c r="N1460" s="3" t="s">
        <v>143</v>
      </c>
      <c r="O1460" s="20" t="str">
        <f>VLOOKUP(CONCATENATE($M1460,$N1460),Curriculos!$A$2:$J$332,4,FALSE)</f>
        <v>PLANEJAMENTO ESTRATÉGICO</v>
      </c>
      <c r="P1460" s="21" t="str">
        <f>VLOOKUP(CONCATENATE($M1460,$N1460),Curriculos!$A$2:$J$332,5,FALSE)</f>
        <v>OP</v>
      </c>
      <c r="Q1460" s="21" t="str">
        <f>VLOOKUP($N1460,Oferta!$D$2:$P$100,5,FALSE)</f>
        <v>T</v>
      </c>
      <c r="R1460" s="21">
        <f>VLOOKUP(CONCATENATE($M1460,$N1460),Curriculos!$A$2:$J$332,8,FALSE)</f>
        <v>60</v>
      </c>
      <c r="S1460" s="5"/>
      <c r="T1460" s="22" t="s">
        <v>24</v>
      </c>
      <c r="U1460" s="21" t="str">
        <f>VLOOKUP(CONCATENATE($M1460,$N1460),Curriculos!$A$2:$J$332,10,FALSE)</f>
        <v>DCAC</v>
      </c>
      <c r="V1460" s="20" t="e">
        <f>VLOOKUP(CONCATENATE($M1460,$N1460,$T1460),Oferta!$B$2:$R$360,17,FALSE)</f>
        <v>#N/A</v>
      </c>
      <c r="W1460" s="20" t="e">
        <f>VLOOKUP(CONCATENATE($M1460,$N1460,$T1460),Oferta!$B$2:$Q$360,12,FALSE)</f>
        <v>#N/A</v>
      </c>
      <c r="X1460" s="22">
        <v>3</v>
      </c>
      <c r="Y1460" s="23" t="e">
        <f>VLOOKUP(CONCATENATE($W1460,$X1460),Mtz_Horarios!$E$2:$H$92,2,FALSE)</f>
        <v>#N/A</v>
      </c>
      <c r="Z1460" s="23" t="e">
        <f>VLOOKUP(CONCATENATE($W1460,$X1460),Mtz_Horarios!$E$2:$H$92,3,FALSE)</f>
        <v>#N/A</v>
      </c>
      <c r="AA1460" s="24" t="e">
        <f>VLOOKUP(CONCATENATE($W1460,$X1460),Mtz_Horarios!$E$2:$H$92,4,FALSE)</f>
        <v>#N/A</v>
      </c>
      <c r="AB1460" s="20" t="e">
        <f>VLOOKUP(CONCATENATE($M1460,$N1460,$T1460),Oferta!$B$2:$Q$360,16,FALSE)</f>
        <v>#N/A</v>
      </c>
      <c r="AC1460" s="20" t="e">
        <f>VLOOKUP(CONCATENATE($M1460,$N1460,$T1460),Oferta!$B$2:$Q$360,15,FALSE)</f>
        <v>#N/A</v>
      </c>
      <c r="AI1460" s="5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12"/>
      <c r="AW1460" s="12"/>
    </row>
    <row r="1461" spans="1:49" ht="15" hidden="1" customHeight="1">
      <c r="A1461" s="12"/>
      <c r="B1461" s="12"/>
      <c r="C1461" s="12"/>
      <c r="D1461" s="12"/>
      <c r="E1461" s="12"/>
      <c r="F1461" s="12"/>
      <c r="G1461" s="12"/>
      <c r="H1461" s="12" t="e">
        <f t="shared" si="20"/>
        <v>#N/A</v>
      </c>
      <c r="I1461" s="12" t="e">
        <f>VLOOKUP(CONCATENATE(N1461,T1461),Simulador!$H$26:$H$33,1,FALSE)</f>
        <v>#N/A</v>
      </c>
      <c r="J1461" s="12" t="e">
        <f t="shared" si="21"/>
        <v>#N/A</v>
      </c>
      <c r="K1461" s="13" t="e">
        <f t="shared" si="22"/>
        <v>#N/A</v>
      </c>
      <c r="L1461" s="12" t="e">
        <f t="shared" si="23"/>
        <v>#N/A</v>
      </c>
      <c r="M1461" s="14" t="s">
        <v>31</v>
      </c>
      <c r="N1461" s="3" t="s">
        <v>143</v>
      </c>
      <c r="O1461" s="20" t="str">
        <f>VLOOKUP(CONCATENATE($M1461,$N1461),Curriculos!$A$2:$J$332,4,FALSE)</f>
        <v>PLANEJAMENTO ESTRATÉGICO</v>
      </c>
      <c r="P1461" s="21" t="str">
        <f>VLOOKUP(CONCATENATE($M1461,$N1461),Curriculos!$A$2:$J$332,5,FALSE)</f>
        <v>OP</v>
      </c>
      <c r="Q1461" s="21" t="str">
        <f>VLOOKUP($N1461,Oferta!$D$2:$P$100,5,FALSE)</f>
        <v>T</v>
      </c>
      <c r="R1461" s="21">
        <f>VLOOKUP(CONCATENATE($M1461,$N1461),Curriculos!$A$2:$J$332,8,FALSE)</f>
        <v>60</v>
      </c>
      <c r="S1461" s="5"/>
      <c r="T1461" s="22" t="s">
        <v>24</v>
      </c>
      <c r="U1461" s="21" t="str">
        <f>VLOOKUP(CONCATENATE($M1461,$N1461),Curriculos!$A$2:$J$332,10,FALSE)</f>
        <v>DCAC</v>
      </c>
      <c r="V1461" s="20" t="e">
        <f>VLOOKUP(CONCATENATE($M1461,$N1461,$T1461),Oferta!$B$2:$R$360,17,FALSE)</f>
        <v>#N/A</v>
      </c>
      <c r="W1461" s="20" t="e">
        <f>VLOOKUP(CONCATENATE($M1461,$N1461,$T1461),Oferta!$B$2:$Q$360,12,FALSE)</f>
        <v>#N/A</v>
      </c>
      <c r="X1461" s="22">
        <v>4</v>
      </c>
      <c r="Y1461" s="23" t="e">
        <f>VLOOKUP(CONCATENATE($W1461,$X1461),Mtz_Horarios!$E$2:$H$92,2,FALSE)</f>
        <v>#N/A</v>
      </c>
      <c r="Z1461" s="23" t="e">
        <f>VLOOKUP(CONCATENATE($W1461,$X1461),Mtz_Horarios!$E$2:$H$92,3,FALSE)</f>
        <v>#N/A</v>
      </c>
      <c r="AA1461" s="24" t="e">
        <f>VLOOKUP(CONCATENATE($W1461,$X1461),Mtz_Horarios!$E$2:$H$92,4,FALSE)</f>
        <v>#N/A</v>
      </c>
      <c r="AB1461" s="20" t="e">
        <f>VLOOKUP(CONCATENATE($M1461,$N1461,$T1461),Oferta!$B$2:$Q$360,16,FALSE)</f>
        <v>#N/A</v>
      </c>
      <c r="AC1461" s="20" t="e">
        <f>VLOOKUP(CONCATENATE($M1461,$N1461,$T1461),Oferta!$B$2:$Q$360,15,FALSE)</f>
        <v>#N/A</v>
      </c>
      <c r="AI1461" s="5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12"/>
      <c r="AW1461" s="12"/>
    </row>
    <row r="1462" spans="1:49" ht="15" hidden="1" customHeight="1">
      <c r="A1462" s="12"/>
      <c r="B1462" s="12"/>
      <c r="C1462" s="12"/>
      <c r="D1462" s="12"/>
      <c r="E1462" s="12"/>
      <c r="F1462" s="12"/>
      <c r="G1462" s="12"/>
      <c r="H1462" s="12" t="e">
        <f t="shared" si="20"/>
        <v>#N/A</v>
      </c>
      <c r="I1462" s="12" t="e">
        <f>VLOOKUP(CONCATENATE(N1462,T1462),Simulador!$H$26:$H$33,1,FALSE)</f>
        <v>#N/A</v>
      </c>
      <c r="J1462" s="12" t="e">
        <f t="shared" si="21"/>
        <v>#N/A</v>
      </c>
      <c r="K1462" s="13" t="e">
        <f t="shared" si="22"/>
        <v>#N/A</v>
      </c>
      <c r="L1462" s="12" t="e">
        <f t="shared" si="23"/>
        <v>#N/A</v>
      </c>
      <c r="M1462" s="14" t="s">
        <v>31</v>
      </c>
      <c r="N1462" s="3" t="s">
        <v>143</v>
      </c>
      <c r="O1462" s="15" t="str">
        <f>VLOOKUP(CONCATENATE($M1462,$N1462),Curriculos!$A$2:$J$332,4,FALSE)</f>
        <v>PLANEJAMENTO ESTRATÉGICO</v>
      </c>
      <c r="P1462" s="16" t="str">
        <f>VLOOKUP(CONCATENATE($M1462,$N1462),Curriculos!$A$2:$J$332,5,FALSE)</f>
        <v>OP</v>
      </c>
      <c r="Q1462" s="16" t="str">
        <f>VLOOKUP($N1462,Oferta!$D$2:$P$100,5,FALSE)</f>
        <v>T</v>
      </c>
      <c r="R1462" s="16">
        <f>VLOOKUP(CONCATENATE($M1462,$N1462),Curriculos!$A$2:$J$332,8,FALSE)</f>
        <v>60</v>
      </c>
      <c r="S1462" s="17"/>
      <c r="T1462" s="17" t="s">
        <v>29</v>
      </c>
      <c r="U1462" s="16" t="str">
        <f>VLOOKUP(CONCATENATE($M1462,$N1462),Curriculos!$A$2:$J$332,10,FALSE)</f>
        <v>DCAC</v>
      </c>
      <c r="V1462" s="15" t="e">
        <f>VLOOKUP(CONCATENATE($M1462,$N1462,$T1462),Oferta!$B$2:$R$360,17,FALSE)</f>
        <v>#N/A</v>
      </c>
      <c r="W1462" s="15" t="e">
        <f>VLOOKUP(CONCATENATE($M1462,$N1462,$T1462),Oferta!$B$2:$Q$360,12,FALSE)</f>
        <v>#N/A</v>
      </c>
      <c r="X1462" s="17">
        <v>1</v>
      </c>
      <c r="Y1462" s="18" t="e">
        <f>VLOOKUP(CONCATENATE($W1462,$X1462),Mtz_Horarios!$E$2:$H$92,2,FALSE)</f>
        <v>#N/A</v>
      </c>
      <c r="Z1462" s="18" t="e">
        <f>VLOOKUP(CONCATENATE($W1462,$X1462),Mtz_Horarios!$E$2:$H$92,3,FALSE)</f>
        <v>#N/A</v>
      </c>
      <c r="AA1462" s="19" t="e">
        <f>VLOOKUP(CONCATENATE($W1462,$X1462),Mtz_Horarios!$E$2:$H$92,4,FALSE)</f>
        <v>#N/A</v>
      </c>
      <c r="AB1462" s="15" t="e">
        <f>VLOOKUP(CONCATENATE($M1462,$N1462,$T1462),Oferta!$B$2:$Q$360,16,FALSE)</f>
        <v>#N/A</v>
      </c>
      <c r="AC1462" s="15" t="e">
        <f>VLOOKUP(CONCATENATE($M1462,$N1462,$T1462),Oferta!$B$2:$Q$360,15,FALSE)</f>
        <v>#N/A</v>
      </c>
      <c r="AI1462" s="5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12"/>
      <c r="AW1462" s="12"/>
    </row>
    <row r="1463" spans="1:49" ht="15" hidden="1" customHeight="1">
      <c r="A1463" s="12"/>
      <c r="B1463" s="12"/>
      <c r="C1463" s="12"/>
      <c r="D1463" s="12"/>
      <c r="E1463" s="12"/>
      <c r="F1463" s="12"/>
      <c r="G1463" s="12"/>
      <c r="H1463" s="12" t="e">
        <f t="shared" si="20"/>
        <v>#N/A</v>
      </c>
      <c r="I1463" s="12" t="e">
        <f>VLOOKUP(CONCATENATE(N1463,T1463),Simulador!$H$26:$H$33,1,FALSE)</f>
        <v>#N/A</v>
      </c>
      <c r="J1463" s="12" t="e">
        <f t="shared" si="21"/>
        <v>#N/A</v>
      </c>
      <c r="K1463" s="13" t="e">
        <f t="shared" si="22"/>
        <v>#N/A</v>
      </c>
      <c r="L1463" s="12" t="e">
        <f t="shared" si="23"/>
        <v>#N/A</v>
      </c>
      <c r="M1463" s="14" t="s">
        <v>31</v>
      </c>
      <c r="N1463" s="3" t="s">
        <v>143</v>
      </c>
      <c r="O1463" s="15" t="str">
        <f>VLOOKUP(CONCATENATE($M1463,$N1463),Curriculos!$A$2:$J$332,4,FALSE)</f>
        <v>PLANEJAMENTO ESTRATÉGICO</v>
      </c>
      <c r="P1463" s="16" t="str">
        <f>VLOOKUP(CONCATENATE($M1463,$N1463),Curriculos!$A$2:$J$332,5,FALSE)</f>
        <v>OP</v>
      </c>
      <c r="Q1463" s="16" t="str">
        <f>VLOOKUP($N1463,Oferta!$D$2:$P$100,5,FALSE)</f>
        <v>T</v>
      </c>
      <c r="R1463" s="16">
        <f>VLOOKUP(CONCATENATE($M1463,$N1463),Curriculos!$A$2:$J$332,8,FALSE)</f>
        <v>60</v>
      </c>
      <c r="S1463" s="17"/>
      <c r="T1463" s="17" t="s">
        <v>29</v>
      </c>
      <c r="U1463" s="16" t="str">
        <f>VLOOKUP(CONCATENATE($M1463,$N1463),Curriculos!$A$2:$J$332,10,FALSE)</f>
        <v>DCAC</v>
      </c>
      <c r="V1463" s="15" t="e">
        <f>VLOOKUP(CONCATENATE($M1463,$N1463,$T1463),Oferta!$B$2:$R$360,17,FALSE)</f>
        <v>#N/A</v>
      </c>
      <c r="W1463" s="15" t="e">
        <f>VLOOKUP(CONCATENATE($M1463,$N1463,$T1463),Oferta!$B$2:$Q$360,12,FALSE)</f>
        <v>#N/A</v>
      </c>
      <c r="X1463" s="17">
        <v>2</v>
      </c>
      <c r="Y1463" s="18" t="e">
        <f>VLOOKUP(CONCATENATE($W1463,$X1463),Mtz_Horarios!$E$2:$H$92,2,FALSE)</f>
        <v>#N/A</v>
      </c>
      <c r="Z1463" s="18" t="e">
        <f>VLOOKUP(CONCATENATE($W1463,$X1463),Mtz_Horarios!$E$2:$H$92,3,FALSE)</f>
        <v>#N/A</v>
      </c>
      <c r="AA1463" s="19" t="e">
        <f>VLOOKUP(CONCATENATE($W1463,$X1463),Mtz_Horarios!$E$2:$H$92,4,FALSE)</f>
        <v>#N/A</v>
      </c>
      <c r="AB1463" s="15" t="e">
        <f>VLOOKUP(CONCATENATE($M1463,$N1463,$T1463),Oferta!$B$2:$Q$360,16,FALSE)</f>
        <v>#N/A</v>
      </c>
      <c r="AC1463" s="15" t="e">
        <f>VLOOKUP(CONCATENATE($M1463,$N1463,$T1463),Oferta!$B$2:$Q$360,15,FALSE)</f>
        <v>#N/A</v>
      </c>
      <c r="AI1463" s="5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12"/>
      <c r="AW1463" s="12"/>
    </row>
    <row r="1464" spans="1:49" ht="15" hidden="1" customHeight="1">
      <c r="A1464" s="12"/>
      <c r="B1464" s="12"/>
      <c r="C1464" s="12"/>
      <c r="D1464" s="12"/>
      <c r="E1464" s="12"/>
      <c r="F1464" s="12"/>
      <c r="G1464" s="12"/>
      <c r="H1464" s="12" t="e">
        <f t="shared" si="20"/>
        <v>#N/A</v>
      </c>
      <c r="I1464" s="12" t="e">
        <f>VLOOKUP(CONCATENATE(N1464,T1464),Simulador!$H$26:$H$33,1,FALSE)</f>
        <v>#N/A</v>
      </c>
      <c r="J1464" s="12" t="e">
        <f t="shared" si="21"/>
        <v>#N/A</v>
      </c>
      <c r="K1464" s="13" t="e">
        <f t="shared" si="22"/>
        <v>#N/A</v>
      </c>
      <c r="L1464" s="12" t="e">
        <f t="shared" si="23"/>
        <v>#N/A</v>
      </c>
      <c r="M1464" s="14" t="s">
        <v>31</v>
      </c>
      <c r="N1464" s="3" t="s">
        <v>143</v>
      </c>
      <c r="O1464" s="15" t="str">
        <f>VLOOKUP(CONCATENATE($M1464,$N1464),Curriculos!$A$2:$J$332,4,FALSE)</f>
        <v>PLANEJAMENTO ESTRATÉGICO</v>
      </c>
      <c r="P1464" s="16" t="str">
        <f>VLOOKUP(CONCATENATE($M1464,$N1464),Curriculos!$A$2:$J$332,5,FALSE)</f>
        <v>OP</v>
      </c>
      <c r="Q1464" s="16" t="str">
        <f>VLOOKUP($N1464,Oferta!$D$2:$P$100,5,FALSE)</f>
        <v>T</v>
      </c>
      <c r="R1464" s="16">
        <f>VLOOKUP(CONCATENATE($M1464,$N1464),Curriculos!$A$2:$J$332,8,FALSE)</f>
        <v>60</v>
      </c>
      <c r="S1464" s="17"/>
      <c r="T1464" s="17" t="s">
        <v>29</v>
      </c>
      <c r="U1464" s="16" t="str">
        <f>VLOOKUP(CONCATENATE($M1464,$N1464),Curriculos!$A$2:$J$332,10,FALSE)</f>
        <v>DCAC</v>
      </c>
      <c r="V1464" s="15" t="e">
        <f>VLOOKUP(CONCATENATE($M1464,$N1464,$T1464),Oferta!$B$2:$R$360,17,FALSE)</f>
        <v>#N/A</v>
      </c>
      <c r="W1464" s="15" t="e">
        <f>VLOOKUP(CONCATENATE($M1464,$N1464,$T1464),Oferta!$B$2:$Q$360,12,FALSE)</f>
        <v>#N/A</v>
      </c>
      <c r="X1464" s="17">
        <v>3</v>
      </c>
      <c r="Y1464" s="18" t="e">
        <f>VLOOKUP(CONCATENATE($W1464,$X1464),Mtz_Horarios!$E$2:$H$92,2,FALSE)</f>
        <v>#N/A</v>
      </c>
      <c r="Z1464" s="18" t="e">
        <f>VLOOKUP(CONCATENATE($W1464,$X1464),Mtz_Horarios!$E$2:$H$92,3,FALSE)</f>
        <v>#N/A</v>
      </c>
      <c r="AA1464" s="19" t="e">
        <f>VLOOKUP(CONCATENATE($W1464,$X1464),Mtz_Horarios!$E$2:$H$92,4,FALSE)</f>
        <v>#N/A</v>
      </c>
      <c r="AB1464" s="15" t="e">
        <f>VLOOKUP(CONCATENATE($M1464,$N1464,$T1464),Oferta!$B$2:$Q$360,16,FALSE)</f>
        <v>#N/A</v>
      </c>
      <c r="AC1464" s="15" t="e">
        <f>VLOOKUP(CONCATENATE($M1464,$N1464,$T1464),Oferta!$B$2:$Q$360,15,FALSE)</f>
        <v>#N/A</v>
      </c>
      <c r="AI1464" s="5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12"/>
      <c r="AW1464" s="12"/>
    </row>
    <row r="1465" spans="1:49" ht="15" hidden="1" customHeight="1">
      <c r="A1465" s="12"/>
      <c r="B1465" s="12"/>
      <c r="C1465" s="12"/>
      <c r="D1465" s="12"/>
      <c r="E1465" s="12"/>
      <c r="F1465" s="12"/>
      <c r="G1465" s="12"/>
      <c r="H1465" s="12" t="e">
        <f t="shared" si="20"/>
        <v>#N/A</v>
      </c>
      <c r="I1465" s="12" t="e">
        <f>VLOOKUP(CONCATENATE(N1465,T1465),Simulador!$H$26:$H$33,1,FALSE)</f>
        <v>#N/A</v>
      </c>
      <c r="J1465" s="12" t="e">
        <f t="shared" si="21"/>
        <v>#N/A</v>
      </c>
      <c r="K1465" s="13" t="e">
        <f t="shared" si="22"/>
        <v>#N/A</v>
      </c>
      <c r="L1465" s="12" t="e">
        <f t="shared" si="23"/>
        <v>#N/A</v>
      </c>
      <c r="M1465" s="14" t="s">
        <v>31</v>
      </c>
      <c r="N1465" s="3" t="s">
        <v>143</v>
      </c>
      <c r="O1465" s="15" t="str">
        <f>VLOOKUP(CONCATENATE($M1465,$N1465),Curriculos!$A$2:$J$332,4,FALSE)</f>
        <v>PLANEJAMENTO ESTRATÉGICO</v>
      </c>
      <c r="P1465" s="16" t="str">
        <f>VLOOKUP(CONCATENATE($M1465,$N1465),Curriculos!$A$2:$J$332,5,FALSE)</f>
        <v>OP</v>
      </c>
      <c r="Q1465" s="16" t="str">
        <f>VLOOKUP($N1465,Oferta!$D$2:$P$100,5,FALSE)</f>
        <v>T</v>
      </c>
      <c r="R1465" s="16">
        <f>VLOOKUP(CONCATENATE($M1465,$N1465),Curriculos!$A$2:$J$332,8,FALSE)</f>
        <v>60</v>
      </c>
      <c r="S1465" s="17"/>
      <c r="T1465" s="17" t="s">
        <v>29</v>
      </c>
      <c r="U1465" s="16" t="str">
        <f>VLOOKUP(CONCATENATE($M1465,$N1465),Curriculos!$A$2:$J$332,10,FALSE)</f>
        <v>DCAC</v>
      </c>
      <c r="V1465" s="15" t="e">
        <f>VLOOKUP(CONCATENATE($M1465,$N1465,$T1465),Oferta!$B$2:$R$360,17,FALSE)</f>
        <v>#N/A</v>
      </c>
      <c r="W1465" s="15" t="e">
        <f>VLOOKUP(CONCATENATE($M1465,$N1465,$T1465),Oferta!$B$2:$Q$360,12,FALSE)</f>
        <v>#N/A</v>
      </c>
      <c r="X1465" s="17">
        <v>4</v>
      </c>
      <c r="Y1465" s="18" t="e">
        <f>VLOOKUP(CONCATENATE($W1465,$X1465),Mtz_Horarios!$E$2:$H$92,2,FALSE)</f>
        <v>#N/A</v>
      </c>
      <c r="Z1465" s="18" t="e">
        <f>VLOOKUP(CONCATENATE($W1465,$X1465),Mtz_Horarios!$E$2:$H$92,3,FALSE)</f>
        <v>#N/A</v>
      </c>
      <c r="AA1465" s="19" t="e">
        <f>VLOOKUP(CONCATENATE($W1465,$X1465),Mtz_Horarios!$E$2:$H$92,4,FALSE)</f>
        <v>#N/A</v>
      </c>
      <c r="AB1465" s="15" t="e">
        <f>VLOOKUP(CONCATENATE($M1465,$N1465,$T1465),Oferta!$B$2:$Q$360,16,FALSE)</f>
        <v>#N/A</v>
      </c>
      <c r="AC1465" s="15" t="e">
        <f>VLOOKUP(CONCATENATE($M1465,$N1465,$T1465),Oferta!$B$2:$Q$360,15,FALSE)</f>
        <v>#N/A</v>
      </c>
      <c r="AI1465" s="5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12"/>
      <c r="AW1465" s="12"/>
    </row>
    <row r="1466" spans="1:49" ht="15" hidden="1" customHeight="1">
      <c r="A1466" s="12"/>
      <c r="B1466" s="12"/>
      <c r="C1466" s="12"/>
      <c r="D1466" s="12"/>
      <c r="E1466" s="12"/>
      <c r="F1466" s="12"/>
      <c r="G1466" s="12"/>
      <c r="H1466" s="12" t="e">
        <f t="shared" si="20"/>
        <v>#N/A</v>
      </c>
      <c r="I1466" s="12" t="e">
        <f>VLOOKUP(CONCATENATE(N1466,T1466),Simulador!$H$26:$H$33,1,FALSE)</f>
        <v>#N/A</v>
      </c>
      <c r="J1466" s="12" t="e">
        <f t="shared" si="21"/>
        <v>#N/A</v>
      </c>
      <c r="K1466" s="13" t="e">
        <f t="shared" si="22"/>
        <v>#N/A</v>
      </c>
      <c r="L1466" s="12" t="e">
        <f t="shared" si="23"/>
        <v>#N/A</v>
      </c>
      <c r="M1466" s="14" t="s">
        <v>25</v>
      </c>
      <c r="N1466" s="3" t="s">
        <v>143</v>
      </c>
      <c r="O1466" s="20" t="str">
        <f>VLOOKUP(CONCATENATE($M1466,$N1466),Curriculos!$A$2:$J$332,4,FALSE)</f>
        <v>PLANEJAMENTO ESTRATÉGICO</v>
      </c>
      <c r="P1466" s="21" t="str">
        <f>VLOOKUP(CONCATENATE($M1466,$N1466),Curriculos!$A$2:$J$332,5,FALSE)</f>
        <v>OP</v>
      </c>
      <c r="Q1466" s="21" t="str">
        <f>VLOOKUP($N1466,Oferta!$D$2:$P$100,5,FALSE)</f>
        <v>T</v>
      </c>
      <c r="R1466" s="21">
        <f>VLOOKUP(CONCATENATE($M1466,$N1466),Curriculos!$A$2:$J$332,8,FALSE)</f>
        <v>60</v>
      </c>
      <c r="S1466" s="5"/>
      <c r="T1466" s="22" t="s">
        <v>29</v>
      </c>
      <c r="U1466" s="21" t="str">
        <f>VLOOKUP(CONCATENATE($M1466,$N1466),Curriculos!$A$2:$J$332,10,FALSE)</f>
        <v>DCAC</v>
      </c>
      <c r="V1466" s="20" t="e">
        <f>VLOOKUP(CONCATENATE($M1466,$N1466,$T1466),Oferta!$B$2:$R$360,17,FALSE)</f>
        <v>#N/A</v>
      </c>
      <c r="W1466" s="20" t="e">
        <f>VLOOKUP(CONCATENATE($M1466,$N1466,$T1466),Oferta!$B$2:$Q$360,12,FALSE)</f>
        <v>#N/A</v>
      </c>
      <c r="X1466" s="22">
        <v>1</v>
      </c>
      <c r="Y1466" s="23" t="e">
        <f>VLOOKUP(CONCATENATE($W1466,$X1466),Mtz_Horarios!$E$2:$H$92,2,FALSE)</f>
        <v>#N/A</v>
      </c>
      <c r="Z1466" s="23" t="e">
        <f>VLOOKUP(CONCATENATE($W1466,$X1466),Mtz_Horarios!$E$2:$H$92,3,FALSE)</f>
        <v>#N/A</v>
      </c>
      <c r="AA1466" s="24" t="e">
        <f>VLOOKUP(CONCATENATE($W1466,$X1466),Mtz_Horarios!$E$2:$H$92,4,FALSE)</f>
        <v>#N/A</v>
      </c>
      <c r="AB1466" s="20" t="e">
        <f>VLOOKUP(CONCATENATE($M1466,$N1466,$T1466),Oferta!$B$2:$Q$360,16,FALSE)</f>
        <v>#N/A</v>
      </c>
      <c r="AC1466" s="20" t="e">
        <f>VLOOKUP(CONCATENATE($M1466,$N1466,$T1466),Oferta!$B$2:$Q$360,15,FALSE)</f>
        <v>#N/A</v>
      </c>
      <c r="AI1466" s="5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12"/>
      <c r="AW1466" s="12"/>
    </row>
    <row r="1467" spans="1:49" ht="15" hidden="1" customHeight="1">
      <c r="A1467" s="12"/>
      <c r="B1467" s="12"/>
      <c r="C1467" s="12"/>
      <c r="D1467" s="12"/>
      <c r="E1467" s="12"/>
      <c r="F1467" s="12"/>
      <c r="G1467" s="12"/>
      <c r="H1467" s="12" t="e">
        <f t="shared" si="20"/>
        <v>#N/A</v>
      </c>
      <c r="I1467" s="12" t="e">
        <f>VLOOKUP(CONCATENATE(N1467,T1467),Simulador!$H$26:$H$33,1,FALSE)</f>
        <v>#N/A</v>
      </c>
      <c r="J1467" s="12" t="e">
        <f t="shared" si="21"/>
        <v>#N/A</v>
      </c>
      <c r="K1467" s="13" t="e">
        <f t="shared" si="22"/>
        <v>#N/A</v>
      </c>
      <c r="L1467" s="12" t="e">
        <f t="shared" si="23"/>
        <v>#N/A</v>
      </c>
      <c r="M1467" s="14" t="s">
        <v>25</v>
      </c>
      <c r="N1467" s="3" t="s">
        <v>143</v>
      </c>
      <c r="O1467" s="20" t="str">
        <f>VLOOKUP(CONCATENATE($M1467,$N1467),Curriculos!$A$2:$J$332,4,FALSE)</f>
        <v>PLANEJAMENTO ESTRATÉGICO</v>
      </c>
      <c r="P1467" s="21" t="str">
        <f>VLOOKUP(CONCATENATE($M1467,$N1467),Curriculos!$A$2:$J$332,5,FALSE)</f>
        <v>OP</v>
      </c>
      <c r="Q1467" s="21" t="str">
        <f>VLOOKUP($N1467,Oferta!$D$2:$P$100,5,FALSE)</f>
        <v>T</v>
      </c>
      <c r="R1467" s="21">
        <f>VLOOKUP(CONCATENATE($M1467,$N1467),Curriculos!$A$2:$J$332,8,FALSE)</f>
        <v>60</v>
      </c>
      <c r="S1467" s="5"/>
      <c r="T1467" s="22" t="s">
        <v>29</v>
      </c>
      <c r="U1467" s="21" t="str">
        <f>VLOOKUP(CONCATENATE($M1467,$N1467),Curriculos!$A$2:$J$332,10,FALSE)</f>
        <v>DCAC</v>
      </c>
      <c r="V1467" s="20" t="e">
        <f>VLOOKUP(CONCATENATE($M1467,$N1467,$T1467),Oferta!$B$2:$R$360,17,FALSE)</f>
        <v>#N/A</v>
      </c>
      <c r="W1467" s="20" t="e">
        <f>VLOOKUP(CONCATENATE($M1467,$N1467,$T1467),Oferta!$B$2:$Q$360,12,FALSE)</f>
        <v>#N/A</v>
      </c>
      <c r="X1467" s="22">
        <v>2</v>
      </c>
      <c r="Y1467" s="23" t="e">
        <f>VLOOKUP(CONCATENATE($W1467,$X1467),Mtz_Horarios!$E$2:$H$92,2,FALSE)</f>
        <v>#N/A</v>
      </c>
      <c r="Z1467" s="23" t="e">
        <f>VLOOKUP(CONCATENATE($W1467,$X1467),Mtz_Horarios!$E$2:$H$92,3,FALSE)</f>
        <v>#N/A</v>
      </c>
      <c r="AA1467" s="24" t="e">
        <f>VLOOKUP(CONCATENATE($W1467,$X1467),Mtz_Horarios!$E$2:$H$92,4,FALSE)</f>
        <v>#N/A</v>
      </c>
      <c r="AB1467" s="20" t="e">
        <f>VLOOKUP(CONCATENATE($M1467,$N1467,$T1467),Oferta!$B$2:$Q$360,16,FALSE)</f>
        <v>#N/A</v>
      </c>
      <c r="AC1467" s="20" t="e">
        <f>VLOOKUP(CONCATENATE($M1467,$N1467,$T1467),Oferta!$B$2:$Q$360,15,FALSE)</f>
        <v>#N/A</v>
      </c>
      <c r="AI1467" s="5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12"/>
      <c r="AW1467" s="12"/>
    </row>
    <row r="1468" spans="1:49" ht="15" hidden="1" customHeight="1">
      <c r="A1468" s="12"/>
      <c r="B1468" s="12"/>
      <c r="C1468" s="12"/>
      <c r="D1468" s="12"/>
      <c r="E1468" s="12"/>
      <c r="F1468" s="12"/>
      <c r="G1468" s="12"/>
      <c r="H1468" s="12" t="e">
        <f t="shared" si="20"/>
        <v>#N/A</v>
      </c>
      <c r="I1468" s="12" t="e">
        <f>VLOOKUP(CONCATENATE(N1468,T1468),Simulador!$H$26:$H$33,1,FALSE)</f>
        <v>#N/A</v>
      </c>
      <c r="J1468" s="12" t="e">
        <f t="shared" si="21"/>
        <v>#N/A</v>
      </c>
      <c r="K1468" s="13" t="e">
        <f t="shared" si="22"/>
        <v>#N/A</v>
      </c>
      <c r="L1468" s="12" t="e">
        <f t="shared" si="23"/>
        <v>#N/A</v>
      </c>
      <c r="M1468" s="14" t="s">
        <v>25</v>
      </c>
      <c r="N1468" s="3" t="s">
        <v>143</v>
      </c>
      <c r="O1468" s="20" t="str">
        <f>VLOOKUP(CONCATENATE($M1468,$N1468),Curriculos!$A$2:$J$332,4,FALSE)</f>
        <v>PLANEJAMENTO ESTRATÉGICO</v>
      </c>
      <c r="P1468" s="21" t="str">
        <f>VLOOKUP(CONCATENATE($M1468,$N1468),Curriculos!$A$2:$J$332,5,FALSE)</f>
        <v>OP</v>
      </c>
      <c r="Q1468" s="21" t="str">
        <f>VLOOKUP($N1468,Oferta!$D$2:$P$100,5,FALSE)</f>
        <v>T</v>
      </c>
      <c r="R1468" s="21">
        <f>VLOOKUP(CONCATENATE($M1468,$N1468),Curriculos!$A$2:$J$332,8,FALSE)</f>
        <v>60</v>
      </c>
      <c r="S1468" s="5"/>
      <c r="T1468" s="22" t="s">
        <v>29</v>
      </c>
      <c r="U1468" s="21" t="str">
        <f>VLOOKUP(CONCATENATE($M1468,$N1468),Curriculos!$A$2:$J$332,10,FALSE)</f>
        <v>DCAC</v>
      </c>
      <c r="V1468" s="20" t="e">
        <f>VLOOKUP(CONCATENATE($M1468,$N1468,$T1468),Oferta!$B$2:$R$360,17,FALSE)</f>
        <v>#N/A</v>
      </c>
      <c r="W1468" s="20" t="e">
        <f>VLOOKUP(CONCATENATE($M1468,$N1468,$T1468),Oferta!$B$2:$Q$360,12,FALSE)</f>
        <v>#N/A</v>
      </c>
      <c r="X1468" s="22">
        <v>3</v>
      </c>
      <c r="Y1468" s="23" t="e">
        <f>VLOOKUP(CONCATENATE($W1468,$X1468),Mtz_Horarios!$E$2:$H$92,2,FALSE)</f>
        <v>#N/A</v>
      </c>
      <c r="Z1468" s="23" t="e">
        <f>VLOOKUP(CONCATENATE($W1468,$X1468),Mtz_Horarios!$E$2:$H$92,3,FALSE)</f>
        <v>#N/A</v>
      </c>
      <c r="AA1468" s="24" t="e">
        <f>VLOOKUP(CONCATENATE($W1468,$X1468),Mtz_Horarios!$E$2:$H$92,4,FALSE)</f>
        <v>#N/A</v>
      </c>
      <c r="AB1468" s="20" t="e">
        <f>VLOOKUP(CONCATENATE($M1468,$N1468,$T1468),Oferta!$B$2:$Q$360,16,FALSE)</f>
        <v>#N/A</v>
      </c>
      <c r="AC1468" s="20" t="e">
        <f>VLOOKUP(CONCATENATE($M1468,$N1468,$T1468),Oferta!$B$2:$Q$360,15,FALSE)</f>
        <v>#N/A</v>
      </c>
      <c r="AI1468" s="5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12"/>
      <c r="AW1468" s="12"/>
    </row>
    <row r="1469" spans="1:49" ht="15" hidden="1" customHeight="1">
      <c r="A1469" s="12"/>
      <c r="B1469" s="12"/>
      <c r="C1469" s="12"/>
      <c r="D1469" s="12"/>
      <c r="E1469" s="12"/>
      <c r="F1469" s="12"/>
      <c r="G1469" s="12"/>
      <c r="H1469" s="12" t="e">
        <f t="shared" si="20"/>
        <v>#N/A</v>
      </c>
      <c r="I1469" s="12" t="e">
        <f>VLOOKUP(CONCATENATE(N1469,T1469),Simulador!$H$26:$H$33,1,FALSE)</f>
        <v>#N/A</v>
      </c>
      <c r="J1469" s="12" t="e">
        <f t="shared" si="21"/>
        <v>#N/A</v>
      </c>
      <c r="K1469" s="13" t="e">
        <f t="shared" si="22"/>
        <v>#N/A</v>
      </c>
      <c r="L1469" s="12" t="e">
        <f t="shared" si="23"/>
        <v>#N/A</v>
      </c>
      <c r="M1469" s="14" t="s">
        <v>25</v>
      </c>
      <c r="N1469" s="3" t="s">
        <v>143</v>
      </c>
      <c r="O1469" s="20" t="str">
        <f>VLOOKUP(CONCATENATE($M1469,$N1469),Curriculos!$A$2:$J$332,4,FALSE)</f>
        <v>PLANEJAMENTO ESTRATÉGICO</v>
      </c>
      <c r="P1469" s="21" t="str">
        <f>VLOOKUP(CONCATENATE($M1469,$N1469),Curriculos!$A$2:$J$332,5,FALSE)</f>
        <v>OP</v>
      </c>
      <c r="Q1469" s="21" t="str">
        <f>VLOOKUP($N1469,Oferta!$D$2:$P$100,5,FALSE)</f>
        <v>T</v>
      </c>
      <c r="R1469" s="21">
        <f>VLOOKUP(CONCATENATE($M1469,$N1469),Curriculos!$A$2:$J$332,8,FALSE)</f>
        <v>60</v>
      </c>
      <c r="S1469" s="5"/>
      <c r="T1469" s="22" t="s">
        <v>29</v>
      </c>
      <c r="U1469" s="21" t="str">
        <f>VLOOKUP(CONCATENATE($M1469,$N1469),Curriculos!$A$2:$J$332,10,FALSE)</f>
        <v>DCAC</v>
      </c>
      <c r="V1469" s="20" t="e">
        <f>VLOOKUP(CONCATENATE($M1469,$N1469,$T1469),Oferta!$B$2:$R$360,17,FALSE)</f>
        <v>#N/A</v>
      </c>
      <c r="W1469" s="20" t="e">
        <f>VLOOKUP(CONCATENATE($M1469,$N1469,$T1469),Oferta!$B$2:$Q$360,12,FALSE)</f>
        <v>#N/A</v>
      </c>
      <c r="X1469" s="22">
        <v>4</v>
      </c>
      <c r="Y1469" s="23" t="e">
        <f>VLOOKUP(CONCATENATE($W1469,$X1469),Mtz_Horarios!$E$2:$H$92,2,FALSE)</f>
        <v>#N/A</v>
      </c>
      <c r="Z1469" s="23" t="e">
        <f>VLOOKUP(CONCATENATE($W1469,$X1469),Mtz_Horarios!$E$2:$H$92,3,FALSE)</f>
        <v>#N/A</v>
      </c>
      <c r="AA1469" s="24" t="e">
        <f>VLOOKUP(CONCATENATE($W1469,$X1469),Mtz_Horarios!$E$2:$H$92,4,FALSE)</f>
        <v>#N/A</v>
      </c>
      <c r="AB1469" s="20" t="e">
        <f>VLOOKUP(CONCATENATE($M1469,$N1469,$T1469),Oferta!$B$2:$Q$360,16,FALSE)</f>
        <v>#N/A</v>
      </c>
      <c r="AC1469" s="20" t="e">
        <f>VLOOKUP(CONCATENATE($M1469,$N1469,$T1469),Oferta!$B$2:$Q$360,15,FALSE)</f>
        <v>#N/A</v>
      </c>
      <c r="AI1469" s="5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12"/>
      <c r="AW1469" s="12"/>
    </row>
    <row r="1470" spans="1:49" ht="15" hidden="1" customHeight="1">
      <c r="A1470" s="12"/>
      <c r="B1470" s="12"/>
      <c r="C1470" s="12"/>
      <c r="D1470" s="12"/>
      <c r="E1470" s="12"/>
      <c r="F1470" s="12"/>
      <c r="G1470" s="12"/>
      <c r="H1470" s="12" t="e">
        <f t="shared" si="20"/>
        <v>#N/A</v>
      </c>
      <c r="I1470" s="12" t="e">
        <f>VLOOKUP(CONCATENATE(N1470,T1470),Simulador!$H$26:$H$33,1,FALSE)</f>
        <v>#N/A</v>
      </c>
      <c r="J1470" s="12" t="e">
        <f t="shared" si="21"/>
        <v>#N/A</v>
      </c>
      <c r="K1470" s="13" t="e">
        <f t="shared" si="22"/>
        <v>#N/A</v>
      </c>
      <c r="L1470" s="12" t="e">
        <f t="shared" si="23"/>
        <v>#N/A</v>
      </c>
      <c r="M1470" s="14" t="s">
        <v>22</v>
      </c>
      <c r="N1470" s="3" t="s">
        <v>143</v>
      </c>
      <c r="O1470" s="20" t="str">
        <f>VLOOKUP(CONCATENATE($M1470,$N1470),Curriculos!$A$2:$J$332,4,FALSE)</f>
        <v>PLANEJAMENTO ESTRATÉGICO</v>
      </c>
      <c r="P1470" s="21" t="str">
        <f>VLOOKUP(CONCATENATE($M1470,$N1470),Curriculos!$A$2:$J$332,5,FALSE)</f>
        <v>OP</v>
      </c>
      <c r="Q1470" s="21" t="str">
        <f>VLOOKUP($N1470,Oferta!$D$2:$P$100,5,FALSE)</f>
        <v>T</v>
      </c>
      <c r="R1470" s="21">
        <f>VLOOKUP(CONCATENATE($M1470,$N1470),Curriculos!$A$2:$J$332,8,FALSE)</f>
        <v>60</v>
      </c>
      <c r="S1470" s="5"/>
      <c r="T1470" s="22" t="s">
        <v>24</v>
      </c>
      <c r="U1470" s="21" t="str">
        <f>VLOOKUP(CONCATENATE($M1470,$N1470),Curriculos!$A$2:$J$332,10,FALSE)</f>
        <v>DCAC</v>
      </c>
      <c r="V1470" s="20" t="e">
        <f>VLOOKUP(CONCATENATE($M1470,$N1470,$T1470),Oferta!$B$2:$R$360,17,FALSE)</f>
        <v>#N/A</v>
      </c>
      <c r="W1470" s="20" t="e">
        <f>VLOOKUP(CONCATENATE($M1470,$N1470,$T1470),Oferta!$B$2:$Q$360,12,FALSE)</f>
        <v>#N/A</v>
      </c>
      <c r="X1470" s="22">
        <v>1</v>
      </c>
      <c r="Y1470" s="23" t="e">
        <f>VLOOKUP(CONCATENATE($W1470,$X1470),Mtz_Horarios!$E$2:$H$92,2,FALSE)</f>
        <v>#N/A</v>
      </c>
      <c r="Z1470" s="23" t="e">
        <f>VLOOKUP(CONCATENATE($W1470,$X1470),Mtz_Horarios!$E$2:$H$92,3,FALSE)</f>
        <v>#N/A</v>
      </c>
      <c r="AA1470" s="24" t="e">
        <f>VLOOKUP(CONCATENATE($W1470,$X1470),Mtz_Horarios!$E$2:$H$92,4,FALSE)</f>
        <v>#N/A</v>
      </c>
      <c r="AB1470" s="20" t="e">
        <f>VLOOKUP(CONCATENATE($M1470,$N1470,$T1470),Oferta!$B$2:$Q$360,16,FALSE)</f>
        <v>#N/A</v>
      </c>
      <c r="AC1470" s="20" t="e">
        <f>VLOOKUP(CONCATENATE($M1470,$N1470,$T1470),Oferta!$B$2:$Q$360,15,FALSE)</f>
        <v>#N/A</v>
      </c>
      <c r="AI1470" s="5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12"/>
      <c r="AW1470" s="12"/>
    </row>
    <row r="1471" spans="1:49" ht="15" hidden="1" customHeight="1">
      <c r="A1471" s="12"/>
      <c r="B1471" s="12"/>
      <c r="C1471" s="12"/>
      <c r="D1471" s="12"/>
      <c r="E1471" s="12"/>
      <c r="F1471" s="12"/>
      <c r="G1471" s="12"/>
      <c r="H1471" s="12" t="e">
        <f t="shared" si="20"/>
        <v>#N/A</v>
      </c>
      <c r="I1471" s="12" t="e">
        <f>VLOOKUP(CONCATENATE(N1471,T1471),Simulador!$H$26:$H$33,1,FALSE)</f>
        <v>#N/A</v>
      </c>
      <c r="J1471" s="12" t="e">
        <f t="shared" si="21"/>
        <v>#N/A</v>
      </c>
      <c r="K1471" s="13" t="e">
        <f t="shared" si="22"/>
        <v>#N/A</v>
      </c>
      <c r="L1471" s="12" t="e">
        <f t="shared" si="23"/>
        <v>#N/A</v>
      </c>
      <c r="M1471" s="14" t="s">
        <v>22</v>
      </c>
      <c r="N1471" s="3" t="s">
        <v>143</v>
      </c>
      <c r="O1471" s="20" t="str">
        <f>VLOOKUP(CONCATENATE($M1471,$N1471),Curriculos!$A$2:$J$332,4,FALSE)</f>
        <v>PLANEJAMENTO ESTRATÉGICO</v>
      </c>
      <c r="P1471" s="21" t="str">
        <f>VLOOKUP(CONCATENATE($M1471,$N1471),Curriculos!$A$2:$J$332,5,FALSE)</f>
        <v>OP</v>
      </c>
      <c r="Q1471" s="21" t="str">
        <f>VLOOKUP($N1471,Oferta!$D$2:$P$100,5,FALSE)</f>
        <v>T</v>
      </c>
      <c r="R1471" s="21">
        <f>VLOOKUP(CONCATENATE($M1471,$N1471),Curriculos!$A$2:$J$332,8,FALSE)</f>
        <v>60</v>
      </c>
      <c r="S1471" s="5"/>
      <c r="T1471" s="22" t="s">
        <v>24</v>
      </c>
      <c r="U1471" s="21" t="str">
        <f>VLOOKUP(CONCATENATE($M1471,$N1471),Curriculos!$A$2:$J$332,10,FALSE)</f>
        <v>DCAC</v>
      </c>
      <c r="V1471" s="20" t="e">
        <f>VLOOKUP(CONCATENATE($M1471,$N1471,$T1471),Oferta!$B$2:$R$360,17,FALSE)</f>
        <v>#N/A</v>
      </c>
      <c r="W1471" s="20" t="e">
        <f>VLOOKUP(CONCATENATE($M1471,$N1471,$T1471),Oferta!$B$2:$Q$360,12,FALSE)</f>
        <v>#N/A</v>
      </c>
      <c r="X1471" s="22">
        <v>2</v>
      </c>
      <c r="Y1471" s="23" t="e">
        <f>VLOOKUP(CONCATENATE($W1471,$X1471),Mtz_Horarios!$E$2:$H$92,2,FALSE)</f>
        <v>#N/A</v>
      </c>
      <c r="Z1471" s="23" t="e">
        <f>VLOOKUP(CONCATENATE($W1471,$X1471),Mtz_Horarios!$E$2:$H$92,3,FALSE)</f>
        <v>#N/A</v>
      </c>
      <c r="AA1471" s="24" t="e">
        <f>VLOOKUP(CONCATENATE($W1471,$X1471),Mtz_Horarios!$E$2:$H$92,4,FALSE)</f>
        <v>#N/A</v>
      </c>
      <c r="AB1471" s="20" t="e">
        <f>VLOOKUP(CONCATENATE($M1471,$N1471,$T1471),Oferta!$B$2:$Q$360,16,FALSE)</f>
        <v>#N/A</v>
      </c>
      <c r="AC1471" s="20" t="e">
        <f>VLOOKUP(CONCATENATE($M1471,$N1471,$T1471),Oferta!$B$2:$Q$360,15,FALSE)</f>
        <v>#N/A</v>
      </c>
      <c r="AI1471" s="5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12"/>
      <c r="AW1471" s="12"/>
    </row>
    <row r="1472" spans="1:49" ht="15" hidden="1" customHeight="1">
      <c r="A1472" s="12"/>
      <c r="B1472" s="12"/>
      <c r="C1472" s="12"/>
      <c r="D1472" s="12"/>
      <c r="E1472" s="12"/>
      <c r="F1472" s="12"/>
      <c r="G1472" s="12"/>
      <c r="H1472" s="12" t="e">
        <f t="shared" si="20"/>
        <v>#N/A</v>
      </c>
      <c r="I1472" s="12" t="e">
        <f>VLOOKUP(CONCATENATE(N1472,T1472),Simulador!$H$26:$H$33,1,FALSE)</f>
        <v>#N/A</v>
      </c>
      <c r="J1472" s="12" t="e">
        <f t="shared" si="21"/>
        <v>#N/A</v>
      </c>
      <c r="K1472" s="13" t="e">
        <f t="shared" si="22"/>
        <v>#N/A</v>
      </c>
      <c r="L1472" s="12" t="e">
        <f t="shared" si="23"/>
        <v>#N/A</v>
      </c>
      <c r="M1472" s="14" t="s">
        <v>22</v>
      </c>
      <c r="N1472" s="3" t="s">
        <v>143</v>
      </c>
      <c r="O1472" s="20" t="str">
        <f>VLOOKUP(CONCATENATE($M1472,$N1472),Curriculos!$A$2:$J$332,4,FALSE)</f>
        <v>PLANEJAMENTO ESTRATÉGICO</v>
      </c>
      <c r="P1472" s="21" t="str">
        <f>VLOOKUP(CONCATENATE($M1472,$N1472),Curriculos!$A$2:$J$332,5,FALSE)</f>
        <v>OP</v>
      </c>
      <c r="Q1472" s="21" t="str">
        <f>VLOOKUP($N1472,Oferta!$D$2:$P$100,5,FALSE)</f>
        <v>T</v>
      </c>
      <c r="R1472" s="21">
        <f>VLOOKUP(CONCATENATE($M1472,$N1472),Curriculos!$A$2:$J$332,8,FALSE)</f>
        <v>60</v>
      </c>
      <c r="S1472" s="5"/>
      <c r="T1472" s="22" t="s">
        <v>24</v>
      </c>
      <c r="U1472" s="21" t="str">
        <f>VLOOKUP(CONCATENATE($M1472,$N1472),Curriculos!$A$2:$J$332,10,FALSE)</f>
        <v>DCAC</v>
      </c>
      <c r="V1472" s="20" t="e">
        <f>VLOOKUP(CONCATENATE($M1472,$N1472,$T1472),Oferta!$B$2:$R$360,17,FALSE)</f>
        <v>#N/A</v>
      </c>
      <c r="W1472" s="20" t="e">
        <f>VLOOKUP(CONCATENATE($M1472,$N1472,$T1472),Oferta!$B$2:$Q$360,12,FALSE)</f>
        <v>#N/A</v>
      </c>
      <c r="X1472" s="22">
        <v>3</v>
      </c>
      <c r="Y1472" s="23" t="e">
        <f>VLOOKUP(CONCATENATE($W1472,$X1472),Mtz_Horarios!$E$2:$H$92,2,FALSE)</f>
        <v>#N/A</v>
      </c>
      <c r="Z1472" s="23" t="e">
        <f>VLOOKUP(CONCATENATE($W1472,$X1472),Mtz_Horarios!$E$2:$H$92,3,FALSE)</f>
        <v>#N/A</v>
      </c>
      <c r="AA1472" s="24" t="e">
        <f>VLOOKUP(CONCATENATE($W1472,$X1472),Mtz_Horarios!$E$2:$H$92,4,FALSE)</f>
        <v>#N/A</v>
      </c>
      <c r="AB1472" s="20" t="e">
        <f>VLOOKUP(CONCATENATE($M1472,$N1472,$T1472),Oferta!$B$2:$Q$360,16,FALSE)</f>
        <v>#N/A</v>
      </c>
      <c r="AC1472" s="20" t="e">
        <f>VLOOKUP(CONCATENATE($M1472,$N1472,$T1472),Oferta!$B$2:$Q$360,15,FALSE)</f>
        <v>#N/A</v>
      </c>
      <c r="AI1472" s="5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12"/>
      <c r="AW1472" s="12"/>
    </row>
    <row r="1473" spans="1:49" ht="15" hidden="1" customHeight="1">
      <c r="A1473" s="12"/>
      <c r="B1473" s="12"/>
      <c r="C1473" s="12"/>
      <c r="D1473" s="12"/>
      <c r="E1473" s="12"/>
      <c r="F1473" s="12"/>
      <c r="G1473" s="12"/>
      <c r="H1473" s="12" t="e">
        <f t="shared" si="20"/>
        <v>#N/A</v>
      </c>
      <c r="I1473" s="12" t="e">
        <f>VLOOKUP(CONCATENATE(N1473,T1473),Simulador!$H$26:$H$33,1,FALSE)</f>
        <v>#N/A</v>
      </c>
      <c r="J1473" s="12" t="e">
        <f t="shared" si="21"/>
        <v>#N/A</v>
      </c>
      <c r="K1473" s="13" t="e">
        <f t="shared" si="22"/>
        <v>#N/A</v>
      </c>
      <c r="L1473" s="12" t="e">
        <f t="shared" si="23"/>
        <v>#N/A</v>
      </c>
      <c r="M1473" s="14" t="s">
        <v>22</v>
      </c>
      <c r="N1473" s="3" t="s">
        <v>143</v>
      </c>
      <c r="O1473" s="20" t="str">
        <f>VLOOKUP(CONCATENATE($M1473,$N1473),Curriculos!$A$2:$J$332,4,FALSE)</f>
        <v>PLANEJAMENTO ESTRATÉGICO</v>
      </c>
      <c r="P1473" s="21" t="str">
        <f>VLOOKUP(CONCATENATE($M1473,$N1473),Curriculos!$A$2:$J$332,5,FALSE)</f>
        <v>OP</v>
      </c>
      <c r="Q1473" s="21" t="str">
        <f>VLOOKUP($N1473,Oferta!$D$2:$P$100,5,FALSE)</f>
        <v>T</v>
      </c>
      <c r="R1473" s="21">
        <f>VLOOKUP(CONCATENATE($M1473,$N1473),Curriculos!$A$2:$J$332,8,FALSE)</f>
        <v>60</v>
      </c>
      <c r="S1473" s="5"/>
      <c r="T1473" s="22" t="s">
        <v>24</v>
      </c>
      <c r="U1473" s="21" t="str">
        <f>VLOOKUP(CONCATENATE($M1473,$N1473),Curriculos!$A$2:$J$332,10,FALSE)</f>
        <v>DCAC</v>
      </c>
      <c r="V1473" s="20" t="e">
        <f>VLOOKUP(CONCATENATE($M1473,$N1473,$T1473),Oferta!$B$2:$R$360,17,FALSE)</f>
        <v>#N/A</v>
      </c>
      <c r="W1473" s="20" t="e">
        <f>VLOOKUP(CONCATENATE($M1473,$N1473,$T1473),Oferta!$B$2:$Q$360,12,FALSE)</f>
        <v>#N/A</v>
      </c>
      <c r="X1473" s="22">
        <v>4</v>
      </c>
      <c r="Y1473" s="23" t="e">
        <f>VLOOKUP(CONCATENATE($W1473,$X1473),Mtz_Horarios!$E$2:$H$92,2,FALSE)</f>
        <v>#N/A</v>
      </c>
      <c r="Z1473" s="23" t="e">
        <f>VLOOKUP(CONCATENATE($W1473,$X1473),Mtz_Horarios!$E$2:$H$92,3,FALSE)</f>
        <v>#N/A</v>
      </c>
      <c r="AA1473" s="24" t="e">
        <f>VLOOKUP(CONCATENATE($W1473,$X1473),Mtz_Horarios!$E$2:$H$92,4,FALSE)</f>
        <v>#N/A</v>
      </c>
      <c r="AB1473" s="20" t="e">
        <f>VLOOKUP(CONCATENATE($M1473,$N1473,$T1473),Oferta!$B$2:$Q$360,16,FALSE)</f>
        <v>#N/A</v>
      </c>
      <c r="AC1473" s="20" t="e">
        <f>VLOOKUP(CONCATENATE($M1473,$N1473,$T1473),Oferta!$B$2:$Q$360,15,FALSE)</f>
        <v>#N/A</v>
      </c>
      <c r="AI1473" s="5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12"/>
      <c r="AW1473" s="12"/>
    </row>
    <row r="1474" spans="1:49" ht="15" customHeight="1">
      <c r="A1474" s="12"/>
      <c r="B1474" s="12"/>
      <c r="C1474" s="12"/>
      <c r="D1474" s="12"/>
      <c r="E1474" s="12"/>
      <c r="F1474" s="12"/>
      <c r="G1474" s="12"/>
      <c r="H1474" s="12" t="e">
        <f t="shared" si="20"/>
        <v>#N/A</v>
      </c>
      <c r="I1474" s="12" t="e">
        <f>VLOOKUP(CONCATENATE(N1474,T1474),Simulador!$H$26:$H$33,1,FALSE)</f>
        <v>#N/A</v>
      </c>
      <c r="J1474" s="12" t="e">
        <f t="shared" si="21"/>
        <v>#N/A</v>
      </c>
      <c r="K1474" s="13" t="e">
        <f t="shared" si="22"/>
        <v>#N/A</v>
      </c>
      <c r="L1474" s="12" t="e">
        <f t="shared" si="23"/>
        <v>#N/A</v>
      </c>
      <c r="M1474" s="14" t="s">
        <v>31</v>
      </c>
      <c r="N1474" s="3" t="s">
        <v>144</v>
      </c>
      <c r="O1474" s="20" t="str">
        <f>VLOOKUP(CONCATENATE($M1474,$N1474),Curriculos!$A$2:$J$332,4,FALSE)</f>
        <v>POLÍTICA E PLANEJAMENTO ECONÔMICO</v>
      </c>
      <c r="P1474" s="21" t="str">
        <f>VLOOKUP(CONCATENATE($M1474,$N1474),Curriculos!$A$2:$J$332,5,FALSE)</f>
        <v>OP</v>
      </c>
      <c r="Q1474" s="21" t="str">
        <f>VLOOKUP($N1474,Oferta!$D$2:$P$100,5,FALSE)</f>
        <v>T</v>
      </c>
      <c r="R1474" s="21">
        <f>VLOOKUP(CONCATENATE($M1474,$N1474),Curriculos!$A$2:$J$332,8,FALSE)</f>
        <v>60</v>
      </c>
      <c r="S1474" s="5"/>
      <c r="T1474" s="22" t="s">
        <v>24</v>
      </c>
      <c r="U1474" s="21" t="str">
        <f>VLOOKUP(CONCATENATE($M1474,$N1474),Curriculos!$A$2:$J$332,10,FALSE)</f>
        <v>DCEC</v>
      </c>
      <c r="V1474" s="20" t="e">
        <f>VLOOKUP(CONCATENATE($M1474,$N1474,$T1474),Oferta!$B$2:$R$360,17,FALSE)</f>
        <v>#N/A</v>
      </c>
      <c r="W1474" s="20" t="e">
        <f>VLOOKUP(CONCATENATE($M1474,$N1474,$T1474),Oferta!$B$2:$Q$360,12,FALSE)</f>
        <v>#N/A</v>
      </c>
      <c r="X1474" s="22">
        <v>1</v>
      </c>
      <c r="Y1474" s="23" t="e">
        <f>VLOOKUP(CONCATENATE($W1474,$X1474),Mtz_Horarios!$E$2:$H$92,2,FALSE)</f>
        <v>#N/A</v>
      </c>
      <c r="Z1474" s="23" t="e">
        <f>VLOOKUP(CONCATENATE($W1474,$X1474),Mtz_Horarios!$E$2:$H$92,3,FALSE)</f>
        <v>#N/A</v>
      </c>
      <c r="AA1474" s="24" t="e">
        <f>VLOOKUP(CONCATENATE($W1474,$X1474),Mtz_Horarios!$E$2:$H$92,4,FALSE)</f>
        <v>#N/A</v>
      </c>
      <c r="AB1474" s="20" t="e">
        <f>VLOOKUP(CONCATENATE($M1474,$N1474,$T1474),Oferta!$B$2:$Q$360,16,FALSE)</f>
        <v>#N/A</v>
      </c>
      <c r="AC1474" s="20" t="e">
        <f>VLOOKUP(CONCATENATE($M1474,$N1474,$T1474),Oferta!$B$2:$Q$360,15,FALSE)</f>
        <v>#N/A</v>
      </c>
      <c r="AI1474" s="5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12"/>
      <c r="AW1474" s="12"/>
    </row>
    <row r="1475" spans="1:49" ht="15" customHeight="1">
      <c r="A1475" s="12"/>
      <c r="B1475" s="12"/>
      <c r="C1475" s="12"/>
      <c r="D1475" s="12"/>
      <c r="E1475" s="12"/>
      <c r="F1475" s="12"/>
      <c r="G1475" s="12"/>
      <c r="H1475" s="12" t="e">
        <f t="shared" si="20"/>
        <v>#N/A</v>
      </c>
      <c r="I1475" s="12" t="e">
        <f>VLOOKUP(CONCATENATE(N1475,T1475),Simulador!$H$26:$H$33,1,FALSE)</f>
        <v>#N/A</v>
      </c>
      <c r="J1475" s="12" t="e">
        <f t="shared" si="21"/>
        <v>#N/A</v>
      </c>
      <c r="K1475" s="13" t="e">
        <f t="shared" si="22"/>
        <v>#N/A</v>
      </c>
      <c r="L1475" s="12" t="e">
        <f t="shared" si="23"/>
        <v>#N/A</v>
      </c>
      <c r="M1475" s="14" t="s">
        <v>31</v>
      </c>
      <c r="N1475" s="3" t="s">
        <v>144</v>
      </c>
      <c r="O1475" s="20" t="str">
        <f>VLOOKUP(CONCATENATE($M1475,$N1475),Curriculos!$A$2:$J$332,4,FALSE)</f>
        <v>POLÍTICA E PLANEJAMENTO ECONÔMICO</v>
      </c>
      <c r="P1475" s="21" t="str">
        <f>VLOOKUP(CONCATENATE($M1475,$N1475),Curriculos!$A$2:$J$332,5,FALSE)</f>
        <v>OP</v>
      </c>
      <c r="Q1475" s="21" t="str">
        <f>VLOOKUP($N1475,Oferta!$D$2:$P$100,5,FALSE)</f>
        <v>T</v>
      </c>
      <c r="R1475" s="21">
        <f>VLOOKUP(CONCATENATE($M1475,$N1475),Curriculos!$A$2:$J$332,8,FALSE)</f>
        <v>60</v>
      </c>
      <c r="S1475" s="5"/>
      <c r="T1475" s="22" t="s">
        <v>24</v>
      </c>
      <c r="U1475" s="21" t="str">
        <f>VLOOKUP(CONCATENATE($M1475,$N1475),Curriculos!$A$2:$J$332,10,FALSE)</f>
        <v>DCEC</v>
      </c>
      <c r="V1475" s="20" t="e">
        <f>VLOOKUP(CONCATENATE($M1475,$N1475,$T1475),Oferta!$B$2:$R$360,17,FALSE)</f>
        <v>#N/A</v>
      </c>
      <c r="W1475" s="20" t="e">
        <f>VLOOKUP(CONCATENATE($M1475,$N1475,$T1475),Oferta!$B$2:$Q$360,12,FALSE)</f>
        <v>#N/A</v>
      </c>
      <c r="X1475" s="22">
        <v>2</v>
      </c>
      <c r="Y1475" s="23" t="e">
        <f>VLOOKUP(CONCATENATE($W1475,$X1475),Mtz_Horarios!$E$2:$H$92,2,FALSE)</f>
        <v>#N/A</v>
      </c>
      <c r="Z1475" s="23" t="e">
        <f>VLOOKUP(CONCATENATE($W1475,$X1475),Mtz_Horarios!$E$2:$H$92,3,FALSE)</f>
        <v>#N/A</v>
      </c>
      <c r="AA1475" s="24" t="e">
        <f>VLOOKUP(CONCATENATE($W1475,$X1475),Mtz_Horarios!$E$2:$H$92,4,FALSE)</f>
        <v>#N/A</v>
      </c>
      <c r="AB1475" s="20" t="e">
        <f>VLOOKUP(CONCATENATE($M1475,$N1475,$T1475),Oferta!$B$2:$Q$360,16,FALSE)</f>
        <v>#N/A</v>
      </c>
      <c r="AC1475" s="20" t="e">
        <f>VLOOKUP(CONCATENATE($M1475,$N1475,$T1475),Oferta!$B$2:$Q$360,15,FALSE)</f>
        <v>#N/A</v>
      </c>
      <c r="AI1475" s="5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12"/>
      <c r="AW1475" s="12"/>
    </row>
    <row r="1476" spans="1:49" ht="15" customHeight="1">
      <c r="A1476" s="12"/>
      <c r="B1476" s="12"/>
      <c r="C1476" s="12"/>
      <c r="D1476" s="12"/>
      <c r="E1476" s="12"/>
      <c r="F1476" s="12"/>
      <c r="G1476" s="12"/>
      <c r="H1476" s="12" t="e">
        <f t="shared" si="20"/>
        <v>#N/A</v>
      </c>
      <c r="I1476" s="12" t="e">
        <f>VLOOKUP(CONCATENATE(N1476,T1476),Simulador!$H$26:$H$33,1,FALSE)</f>
        <v>#N/A</v>
      </c>
      <c r="J1476" s="12" t="e">
        <f t="shared" si="21"/>
        <v>#N/A</v>
      </c>
      <c r="K1476" s="13" t="e">
        <f t="shared" si="22"/>
        <v>#N/A</v>
      </c>
      <c r="L1476" s="12" t="e">
        <f t="shared" si="23"/>
        <v>#N/A</v>
      </c>
      <c r="M1476" s="14" t="s">
        <v>31</v>
      </c>
      <c r="N1476" s="3" t="s">
        <v>144</v>
      </c>
      <c r="O1476" s="20" t="str">
        <f>VLOOKUP(CONCATENATE($M1476,$N1476),Curriculos!$A$2:$J$332,4,FALSE)</f>
        <v>POLÍTICA E PLANEJAMENTO ECONÔMICO</v>
      </c>
      <c r="P1476" s="21" t="str">
        <f>VLOOKUP(CONCATENATE($M1476,$N1476),Curriculos!$A$2:$J$332,5,FALSE)</f>
        <v>OP</v>
      </c>
      <c r="Q1476" s="21" t="str">
        <f>VLOOKUP($N1476,Oferta!$D$2:$P$100,5,FALSE)</f>
        <v>T</v>
      </c>
      <c r="R1476" s="21">
        <f>VLOOKUP(CONCATENATE($M1476,$N1476),Curriculos!$A$2:$J$332,8,FALSE)</f>
        <v>60</v>
      </c>
      <c r="S1476" s="5"/>
      <c r="T1476" s="22" t="s">
        <v>24</v>
      </c>
      <c r="U1476" s="21" t="str">
        <f>VLOOKUP(CONCATENATE($M1476,$N1476),Curriculos!$A$2:$J$332,10,FALSE)</f>
        <v>DCEC</v>
      </c>
      <c r="V1476" s="20" t="e">
        <f>VLOOKUP(CONCATENATE($M1476,$N1476,$T1476),Oferta!$B$2:$R$360,17,FALSE)</f>
        <v>#N/A</v>
      </c>
      <c r="W1476" s="20" t="e">
        <f>VLOOKUP(CONCATENATE($M1476,$N1476,$T1476),Oferta!$B$2:$Q$360,12,FALSE)</f>
        <v>#N/A</v>
      </c>
      <c r="X1476" s="22">
        <v>3</v>
      </c>
      <c r="Y1476" s="23" t="e">
        <f>VLOOKUP(CONCATENATE($W1476,$X1476),Mtz_Horarios!$E$2:$H$92,2,FALSE)</f>
        <v>#N/A</v>
      </c>
      <c r="Z1476" s="23" t="e">
        <f>VLOOKUP(CONCATENATE($W1476,$X1476),Mtz_Horarios!$E$2:$H$92,3,FALSE)</f>
        <v>#N/A</v>
      </c>
      <c r="AA1476" s="24" t="e">
        <f>VLOOKUP(CONCATENATE($W1476,$X1476),Mtz_Horarios!$E$2:$H$92,4,FALSE)</f>
        <v>#N/A</v>
      </c>
      <c r="AB1476" s="20" t="e">
        <f>VLOOKUP(CONCATENATE($M1476,$N1476,$T1476),Oferta!$B$2:$Q$360,16,FALSE)</f>
        <v>#N/A</v>
      </c>
      <c r="AC1476" s="20" t="e">
        <f>VLOOKUP(CONCATENATE($M1476,$N1476,$T1476),Oferta!$B$2:$Q$360,15,FALSE)</f>
        <v>#N/A</v>
      </c>
      <c r="AI1476" s="5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12"/>
      <c r="AW1476" s="12"/>
    </row>
    <row r="1477" spans="1:49" ht="15" customHeight="1">
      <c r="A1477" s="12"/>
      <c r="B1477" s="12"/>
      <c r="C1477" s="12"/>
      <c r="D1477" s="12"/>
      <c r="E1477" s="12"/>
      <c r="F1477" s="12"/>
      <c r="G1477" s="12"/>
      <c r="H1477" s="12" t="e">
        <f t="shared" si="20"/>
        <v>#N/A</v>
      </c>
      <c r="I1477" s="12" t="e">
        <f>VLOOKUP(CONCATENATE(N1477,T1477),Simulador!$H$26:$H$33,1,FALSE)</f>
        <v>#N/A</v>
      </c>
      <c r="J1477" s="12" t="e">
        <f t="shared" si="21"/>
        <v>#N/A</v>
      </c>
      <c r="K1477" s="13" t="e">
        <f t="shared" si="22"/>
        <v>#N/A</v>
      </c>
      <c r="L1477" s="12" t="e">
        <f t="shared" si="23"/>
        <v>#N/A</v>
      </c>
      <c r="M1477" s="14" t="s">
        <v>31</v>
      </c>
      <c r="N1477" s="3" t="s">
        <v>144</v>
      </c>
      <c r="O1477" s="20" t="str">
        <f>VLOOKUP(CONCATENATE($M1477,$N1477),Curriculos!$A$2:$J$332,4,FALSE)</f>
        <v>POLÍTICA E PLANEJAMENTO ECONÔMICO</v>
      </c>
      <c r="P1477" s="21" t="str">
        <f>VLOOKUP(CONCATENATE($M1477,$N1477),Curriculos!$A$2:$J$332,5,FALSE)</f>
        <v>OP</v>
      </c>
      <c r="Q1477" s="21" t="str">
        <f>VLOOKUP($N1477,Oferta!$D$2:$P$100,5,FALSE)</f>
        <v>T</v>
      </c>
      <c r="R1477" s="21">
        <f>VLOOKUP(CONCATENATE($M1477,$N1477),Curriculos!$A$2:$J$332,8,FALSE)</f>
        <v>60</v>
      </c>
      <c r="S1477" s="5"/>
      <c r="T1477" s="22" t="s">
        <v>24</v>
      </c>
      <c r="U1477" s="21" t="str">
        <f>VLOOKUP(CONCATENATE($M1477,$N1477),Curriculos!$A$2:$J$332,10,FALSE)</f>
        <v>DCEC</v>
      </c>
      <c r="V1477" s="20" t="e">
        <f>VLOOKUP(CONCATENATE($M1477,$N1477,$T1477),Oferta!$B$2:$R$360,17,FALSE)</f>
        <v>#N/A</v>
      </c>
      <c r="W1477" s="20" t="e">
        <f>VLOOKUP(CONCATENATE($M1477,$N1477,$T1477),Oferta!$B$2:$Q$360,12,FALSE)</f>
        <v>#N/A</v>
      </c>
      <c r="X1477" s="22">
        <v>4</v>
      </c>
      <c r="Y1477" s="23" t="e">
        <f>VLOOKUP(CONCATENATE($W1477,$X1477),Mtz_Horarios!$E$2:$H$92,2,FALSE)</f>
        <v>#N/A</v>
      </c>
      <c r="Z1477" s="23" t="e">
        <f>VLOOKUP(CONCATENATE($W1477,$X1477),Mtz_Horarios!$E$2:$H$92,3,FALSE)</f>
        <v>#N/A</v>
      </c>
      <c r="AA1477" s="24" t="e">
        <f>VLOOKUP(CONCATENATE($W1477,$X1477),Mtz_Horarios!$E$2:$H$92,4,FALSE)</f>
        <v>#N/A</v>
      </c>
      <c r="AB1477" s="20" t="e">
        <f>VLOOKUP(CONCATENATE($M1477,$N1477,$T1477),Oferta!$B$2:$Q$360,16,FALSE)</f>
        <v>#N/A</v>
      </c>
      <c r="AC1477" s="20" t="e">
        <f>VLOOKUP(CONCATENATE($M1477,$N1477,$T1477),Oferta!$B$2:$Q$360,15,FALSE)</f>
        <v>#N/A</v>
      </c>
      <c r="AI1477" s="5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12"/>
      <c r="AW1477" s="12"/>
    </row>
    <row r="1478" spans="1:49" ht="15" customHeight="1">
      <c r="A1478" s="12"/>
      <c r="B1478" s="12"/>
      <c r="C1478" s="12"/>
      <c r="D1478" s="12"/>
      <c r="E1478" s="12"/>
      <c r="F1478" s="12"/>
      <c r="G1478" s="12"/>
      <c r="H1478" s="12" t="e">
        <f t="shared" si="20"/>
        <v>#N/A</v>
      </c>
      <c r="I1478" s="12" t="e">
        <f>VLOOKUP(CONCATENATE(N1478,T1478),Simulador!$H$26:$H$33,1,FALSE)</f>
        <v>#N/A</v>
      </c>
      <c r="J1478" s="12" t="e">
        <f t="shared" si="21"/>
        <v>#N/A</v>
      </c>
      <c r="K1478" s="13" t="e">
        <f t="shared" si="22"/>
        <v>#N/A</v>
      </c>
      <c r="L1478" s="12" t="e">
        <f t="shared" si="23"/>
        <v>#N/A</v>
      </c>
      <c r="M1478" s="14" t="s">
        <v>31</v>
      </c>
      <c r="N1478" s="3" t="s">
        <v>144</v>
      </c>
      <c r="O1478" s="20" t="str">
        <f>VLOOKUP(CONCATENATE($M1478,$N1478),Curriculos!$A$2:$J$332,4,FALSE)</f>
        <v>POLÍTICA E PLANEJAMENTO ECONÔMICO</v>
      </c>
      <c r="P1478" s="21" t="str">
        <f>VLOOKUP(CONCATENATE($M1478,$N1478),Curriculos!$A$2:$J$332,5,FALSE)</f>
        <v>OP</v>
      </c>
      <c r="Q1478" s="21" t="str">
        <f>VLOOKUP($N1478,Oferta!$D$2:$P$100,5,FALSE)</f>
        <v>T</v>
      </c>
      <c r="R1478" s="21">
        <f>VLOOKUP(CONCATENATE($M1478,$N1478),Curriculos!$A$2:$J$332,8,FALSE)</f>
        <v>60</v>
      </c>
      <c r="S1478" s="5"/>
      <c r="T1478" s="22" t="s">
        <v>29</v>
      </c>
      <c r="U1478" s="21" t="str">
        <f>VLOOKUP(CONCATENATE($M1478,$N1478),Curriculos!$A$2:$J$332,10,FALSE)</f>
        <v>DCEC</v>
      </c>
      <c r="V1478" s="20" t="e">
        <f>VLOOKUP(CONCATENATE($M1478,$N1478,$T1478),Oferta!$B$2:$R$360,17,FALSE)</f>
        <v>#N/A</v>
      </c>
      <c r="W1478" s="20" t="e">
        <f>VLOOKUP(CONCATENATE($M1478,$N1478,$T1478),Oferta!$B$2:$Q$360,12,FALSE)</f>
        <v>#N/A</v>
      </c>
      <c r="X1478" s="22">
        <v>1</v>
      </c>
      <c r="Y1478" s="23" t="e">
        <f>VLOOKUP(CONCATENATE($W1478,$X1478),Mtz_Horarios!$E$2:$H$92,2,FALSE)</f>
        <v>#N/A</v>
      </c>
      <c r="Z1478" s="23" t="e">
        <f>VLOOKUP(CONCATENATE($W1478,$X1478),Mtz_Horarios!$E$2:$H$92,3,FALSE)</f>
        <v>#N/A</v>
      </c>
      <c r="AA1478" s="24" t="e">
        <f>VLOOKUP(CONCATENATE($W1478,$X1478),Mtz_Horarios!$E$2:$H$92,4,FALSE)</f>
        <v>#N/A</v>
      </c>
      <c r="AB1478" s="20" t="e">
        <f>VLOOKUP(CONCATENATE($M1478,$N1478,$T1478),Oferta!$B$2:$Q$360,16,FALSE)</f>
        <v>#N/A</v>
      </c>
      <c r="AC1478" s="20" t="e">
        <f>VLOOKUP(CONCATENATE($M1478,$N1478,$T1478),Oferta!$B$2:$Q$360,15,FALSE)</f>
        <v>#N/A</v>
      </c>
      <c r="AI1478" s="5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12"/>
      <c r="AW1478" s="12"/>
    </row>
    <row r="1479" spans="1:49" ht="15" customHeight="1">
      <c r="A1479" s="12"/>
      <c r="B1479" s="12"/>
      <c r="C1479" s="12"/>
      <c r="D1479" s="12"/>
      <c r="E1479" s="12"/>
      <c r="F1479" s="12"/>
      <c r="G1479" s="12"/>
      <c r="H1479" s="12" t="e">
        <f t="shared" si="20"/>
        <v>#N/A</v>
      </c>
      <c r="I1479" s="12" t="e">
        <f>VLOOKUP(CONCATENATE(N1479,T1479),Simulador!$H$26:$H$33,1,FALSE)</f>
        <v>#N/A</v>
      </c>
      <c r="J1479" s="12" t="e">
        <f t="shared" si="21"/>
        <v>#N/A</v>
      </c>
      <c r="K1479" s="13" t="e">
        <f t="shared" si="22"/>
        <v>#N/A</v>
      </c>
      <c r="L1479" s="12" t="e">
        <f t="shared" si="23"/>
        <v>#N/A</v>
      </c>
      <c r="M1479" s="14" t="s">
        <v>31</v>
      </c>
      <c r="N1479" s="3" t="s">
        <v>144</v>
      </c>
      <c r="O1479" s="20" t="str">
        <f>VLOOKUP(CONCATENATE($M1479,$N1479),Curriculos!$A$2:$J$332,4,FALSE)</f>
        <v>POLÍTICA E PLANEJAMENTO ECONÔMICO</v>
      </c>
      <c r="P1479" s="21" t="str">
        <f>VLOOKUP(CONCATENATE($M1479,$N1479),Curriculos!$A$2:$J$332,5,FALSE)</f>
        <v>OP</v>
      </c>
      <c r="Q1479" s="21" t="str">
        <f>VLOOKUP($N1479,Oferta!$D$2:$P$100,5,FALSE)</f>
        <v>T</v>
      </c>
      <c r="R1479" s="21">
        <f>VLOOKUP(CONCATENATE($M1479,$N1479),Curriculos!$A$2:$J$332,8,FALSE)</f>
        <v>60</v>
      </c>
      <c r="S1479" s="5"/>
      <c r="T1479" s="22" t="s">
        <v>29</v>
      </c>
      <c r="U1479" s="21" t="str">
        <f>VLOOKUP(CONCATENATE($M1479,$N1479),Curriculos!$A$2:$J$332,10,FALSE)</f>
        <v>DCEC</v>
      </c>
      <c r="V1479" s="20" t="e">
        <f>VLOOKUP(CONCATENATE($M1479,$N1479,$T1479),Oferta!$B$2:$R$360,17,FALSE)</f>
        <v>#N/A</v>
      </c>
      <c r="W1479" s="20" t="e">
        <f>VLOOKUP(CONCATENATE($M1479,$N1479,$T1479),Oferta!$B$2:$Q$360,12,FALSE)</f>
        <v>#N/A</v>
      </c>
      <c r="X1479" s="22">
        <v>2</v>
      </c>
      <c r="Y1479" s="23" t="e">
        <f>VLOOKUP(CONCATENATE($W1479,$X1479),Mtz_Horarios!$E$2:$H$92,2,FALSE)</f>
        <v>#N/A</v>
      </c>
      <c r="Z1479" s="23" t="e">
        <f>VLOOKUP(CONCATENATE($W1479,$X1479),Mtz_Horarios!$E$2:$H$92,3,FALSE)</f>
        <v>#N/A</v>
      </c>
      <c r="AA1479" s="24" t="e">
        <f>VLOOKUP(CONCATENATE($W1479,$X1479),Mtz_Horarios!$E$2:$H$92,4,FALSE)</f>
        <v>#N/A</v>
      </c>
      <c r="AB1479" s="20" t="e">
        <f>VLOOKUP(CONCATENATE($M1479,$N1479,$T1479),Oferta!$B$2:$Q$360,16,FALSE)</f>
        <v>#N/A</v>
      </c>
      <c r="AC1479" s="20" t="e">
        <f>VLOOKUP(CONCATENATE($M1479,$N1479,$T1479),Oferta!$B$2:$Q$360,15,FALSE)</f>
        <v>#N/A</v>
      </c>
      <c r="AI1479" s="5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12"/>
      <c r="AW1479" s="12"/>
    </row>
    <row r="1480" spans="1:49" ht="15" customHeight="1">
      <c r="A1480" s="12"/>
      <c r="B1480" s="12"/>
      <c r="C1480" s="12"/>
      <c r="D1480" s="12"/>
      <c r="E1480" s="12"/>
      <c r="F1480" s="12"/>
      <c r="G1480" s="12"/>
      <c r="H1480" s="12" t="e">
        <f t="shared" si="20"/>
        <v>#N/A</v>
      </c>
      <c r="I1480" s="12" t="e">
        <f>VLOOKUP(CONCATENATE(N1480,T1480),Simulador!$H$26:$H$33,1,FALSE)</f>
        <v>#N/A</v>
      </c>
      <c r="J1480" s="12" t="e">
        <f t="shared" si="21"/>
        <v>#N/A</v>
      </c>
      <c r="K1480" s="13" t="e">
        <f t="shared" si="22"/>
        <v>#N/A</v>
      </c>
      <c r="L1480" s="12" t="e">
        <f t="shared" si="23"/>
        <v>#N/A</v>
      </c>
      <c r="M1480" s="14" t="s">
        <v>31</v>
      </c>
      <c r="N1480" s="3" t="s">
        <v>144</v>
      </c>
      <c r="O1480" s="20" t="str">
        <f>VLOOKUP(CONCATENATE($M1480,$N1480),Curriculos!$A$2:$J$332,4,FALSE)</f>
        <v>POLÍTICA E PLANEJAMENTO ECONÔMICO</v>
      </c>
      <c r="P1480" s="21" t="str">
        <f>VLOOKUP(CONCATENATE($M1480,$N1480),Curriculos!$A$2:$J$332,5,FALSE)</f>
        <v>OP</v>
      </c>
      <c r="Q1480" s="21" t="str">
        <f>VLOOKUP($N1480,Oferta!$D$2:$P$100,5,FALSE)</f>
        <v>T</v>
      </c>
      <c r="R1480" s="21">
        <f>VLOOKUP(CONCATENATE($M1480,$N1480),Curriculos!$A$2:$J$332,8,FALSE)</f>
        <v>60</v>
      </c>
      <c r="S1480" s="5"/>
      <c r="T1480" s="22" t="s">
        <v>29</v>
      </c>
      <c r="U1480" s="21" t="str">
        <f>VLOOKUP(CONCATENATE($M1480,$N1480),Curriculos!$A$2:$J$332,10,FALSE)</f>
        <v>DCEC</v>
      </c>
      <c r="V1480" s="20" t="e">
        <f>VLOOKUP(CONCATENATE($M1480,$N1480,$T1480),Oferta!$B$2:$R$360,17,FALSE)</f>
        <v>#N/A</v>
      </c>
      <c r="W1480" s="20" t="e">
        <f>VLOOKUP(CONCATENATE($M1480,$N1480,$T1480),Oferta!$B$2:$Q$360,12,FALSE)</f>
        <v>#N/A</v>
      </c>
      <c r="X1480" s="22">
        <v>3</v>
      </c>
      <c r="Y1480" s="23" t="e">
        <f>VLOOKUP(CONCATENATE($W1480,$X1480),Mtz_Horarios!$E$2:$H$92,2,FALSE)</f>
        <v>#N/A</v>
      </c>
      <c r="Z1480" s="23" t="e">
        <f>VLOOKUP(CONCATENATE($W1480,$X1480),Mtz_Horarios!$E$2:$H$92,3,FALSE)</f>
        <v>#N/A</v>
      </c>
      <c r="AA1480" s="24" t="e">
        <f>VLOOKUP(CONCATENATE($W1480,$X1480),Mtz_Horarios!$E$2:$H$92,4,FALSE)</f>
        <v>#N/A</v>
      </c>
      <c r="AB1480" s="20" t="e">
        <f>VLOOKUP(CONCATENATE($M1480,$N1480,$T1480),Oferta!$B$2:$Q$360,16,FALSE)</f>
        <v>#N/A</v>
      </c>
      <c r="AC1480" s="20" t="e">
        <f>VLOOKUP(CONCATENATE($M1480,$N1480,$T1480),Oferta!$B$2:$Q$360,15,FALSE)</f>
        <v>#N/A</v>
      </c>
      <c r="AI1480" s="5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12"/>
      <c r="AW1480" s="12"/>
    </row>
    <row r="1481" spans="1:49" ht="15" customHeight="1">
      <c r="A1481" s="12"/>
      <c r="B1481" s="12"/>
      <c r="C1481" s="12"/>
      <c r="D1481" s="12"/>
      <c r="E1481" s="12"/>
      <c r="F1481" s="12"/>
      <c r="G1481" s="12"/>
      <c r="H1481" s="12" t="e">
        <f t="shared" si="20"/>
        <v>#N/A</v>
      </c>
      <c r="I1481" s="12" t="e">
        <f>VLOOKUP(CONCATENATE(N1481,T1481),Simulador!$H$26:$H$33,1,FALSE)</f>
        <v>#N/A</v>
      </c>
      <c r="J1481" s="12" t="e">
        <f t="shared" si="21"/>
        <v>#N/A</v>
      </c>
      <c r="K1481" s="13" t="e">
        <f t="shared" si="22"/>
        <v>#N/A</v>
      </c>
      <c r="L1481" s="12" t="e">
        <f t="shared" si="23"/>
        <v>#N/A</v>
      </c>
      <c r="M1481" s="14" t="s">
        <v>31</v>
      </c>
      <c r="N1481" s="3" t="s">
        <v>144</v>
      </c>
      <c r="O1481" s="20" t="str">
        <f>VLOOKUP(CONCATENATE($M1481,$N1481),Curriculos!$A$2:$J$332,4,FALSE)</f>
        <v>POLÍTICA E PLANEJAMENTO ECONÔMICO</v>
      </c>
      <c r="P1481" s="21" t="str">
        <f>VLOOKUP(CONCATENATE($M1481,$N1481),Curriculos!$A$2:$J$332,5,FALSE)</f>
        <v>OP</v>
      </c>
      <c r="Q1481" s="21" t="str">
        <f>VLOOKUP($N1481,Oferta!$D$2:$P$100,5,FALSE)</f>
        <v>T</v>
      </c>
      <c r="R1481" s="21">
        <f>VLOOKUP(CONCATENATE($M1481,$N1481),Curriculos!$A$2:$J$332,8,FALSE)</f>
        <v>60</v>
      </c>
      <c r="S1481" s="5"/>
      <c r="T1481" s="22" t="s">
        <v>29</v>
      </c>
      <c r="U1481" s="21" t="str">
        <f>VLOOKUP(CONCATENATE($M1481,$N1481),Curriculos!$A$2:$J$332,10,FALSE)</f>
        <v>DCEC</v>
      </c>
      <c r="V1481" s="20" t="e">
        <f>VLOOKUP(CONCATENATE($M1481,$N1481,$T1481),Oferta!$B$2:$R$360,17,FALSE)</f>
        <v>#N/A</v>
      </c>
      <c r="W1481" s="20" t="e">
        <f>VLOOKUP(CONCATENATE($M1481,$N1481,$T1481),Oferta!$B$2:$Q$360,12,FALSE)</f>
        <v>#N/A</v>
      </c>
      <c r="X1481" s="22">
        <v>4</v>
      </c>
      <c r="Y1481" s="23" t="e">
        <f>VLOOKUP(CONCATENATE($W1481,$X1481),Mtz_Horarios!$E$2:$H$92,2,FALSE)</f>
        <v>#N/A</v>
      </c>
      <c r="Z1481" s="23" t="e">
        <f>VLOOKUP(CONCATENATE($W1481,$X1481),Mtz_Horarios!$E$2:$H$92,3,FALSE)</f>
        <v>#N/A</v>
      </c>
      <c r="AA1481" s="24" t="e">
        <f>VLOOKUP(CONCATENATE($W1481,$X1481),Mtz_Horarios!$E$2:$H$92,4,FALSE)</f>
        <v>#N/A</v>
      </c>
      <c r="AB1481" s="20" t="e">
        <f>VLOOKUP(CONCATENATE($M1481,$N1481,$T1481),Oferta!$B$2:$Q$360,16,FALSE)</f>
        <v>#N/A</v>
      </c>
      <c r="AC1481" s="20" t="e">
        <f>VLOOKUP(CONCATENATE($M1481,$N1481,$T1481),Oferta!$B$2:$Q$360,15,FALSE)</f>
        <v>#N/A</v>
      </c>
      <c r="AI1481" s="5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12"/>
      <c r="AW1481" s="12"/>
    </row>
    <row r="1482" spans="1:49" ht="15" customHeight="1">
      <c r="A1482" s="12"/>
      <c r="B1482" s="12"/>
      <c r="C1482" s="12"/>
      <c r="D1482" s="12"/>
      <c r="E1482" s="12"/>
      <c r="F1482" s="12"/>
      <c r="G1482" s="12"/>
      <c r="H1482" s="12" t="e">
        <f t="shared" si="20"/>
        <v>#N/A</v>
      </c>
      <c r="I1482" s="12" t="e">
        <f>VLOOKUP(CONCATENATE(N1482,T1482),Simulador!$H$26:$H$33,1,FALSE)</f>
        <v>#N/A</v>
      </c>
      <c r="J1482" s="12" t="e">
        <f t="shared" si="21"/>
        <v>#N/A</v>
      </c>
      <c r="K1482" s="13" t="e">
        <f t="shared" si="22"/>
        <v>#N/A</v>
      </c>
      <c r="L1482" s="12" t="e">
        <f t="shared" si="23"/>
        <v>#N/A</v>
      </c>
      <c r="M1482" s="14" t="s">
        <v>25</v>
      </c>
      <c r="N1482" s="3" t="s">
        <v>144</v>
      </c>
      <c r="O1482" s="20" t="str">
        <f>VLOOKUP(CONCATENATE($M1482,$N1482),Curriculos!$A$2:$J$332,4,FALSE)</f>
        <v>POLÍTICA E PLANEJAMENTO ECONÔMICO</v>
      </c>
      <c r="P1482" s="21" t="str">
        <f>VLOOKUP(CONCATENATE($M1482,$N1482),Curriculos!$A$2:$J$332,5,FALSE)</f>
        <v>OP</v>
      </c>
      <c r="Q1482" s="21" t="str">
        <f>VLOOKUP($N1482,Oferta!$D$2:$P$100,5,FALSE)</f>
        <v>T</v>
      </c>
      <c r="R1482" s="21">
        <f>VLOOKUP(CONCATENATE($M1482,$N1482),Curriculos!$A$2:$J$332,8,FALSE)</f>
        <v>60</v>
      </c>
      <c r="S1482" s="5"/>
      <c r="T1482" s="22" t="s">
        <v>29</v>
      </c>
      <c r="U1482" s="21" t="str">
        <f>VLOOKUP(CONCATENATE($M1482,$N1482),Curriculos!$A$2:$J$332,10,FALSE)</f>
        <v>DCEC</v>
      </c>
      <c r="V1482" s="20" t="e">
        <f>VLOOKUP(CONCATENATE($M1482,$N1482,$T1482),Oferta!$B$2:$R$360,17,FALSE)</f>
        <v>#N/A</v>
      </c>
      <c r="W1482" s="20" t="e">
        <f>VLOOKUP(CONCATENATE($M1482,$N1482,$T1482),Oferta!$B$2:$Q$360,12,FALSE)</f>
        <v>#N/A</v>
      </c>
      <c r="X1482" s="22">
        <v>1</v>
      </c>
      <c r="Y1482" s="23" t="e">
        <f>VLOOKUP(CONCATENATE($W1482,$X1482),Mtz_Horarios!$E$2:$H$92,2,FALSE)</f>
        <v>#N/A</v>
      </c>
      <c r="Z1482" s="23" t="e">
        <f>VLOOKUP(CONCATENATE($W1482,$X1482),Mtz_Horarios!$E$2:$H$92,3,FALSE)</f>
        <v>#N/A</v>
      </c>
      <c r="AA1482" s="24" t="e">
        <f>VLOOKUP(CONCATENATE($W1482,$X1482),Mtz_Horarios!$E$2:$H$92,4,FALSE)</f>
        <v>#N/A</v>
      </c>
      <c r="AB1482" s="20" t="e">
        <f>VLOOKUP(CONCATENATE($M1482,$N1482,$T1482),Oferta!$B$2:$Q$360,16,FALSE)</f>
        <v>#N/A</v>
      </c>
      <c r="AC1482" s="20" t="e">
        <f>VLOOKUP(CONCATENATE($M1482,$N1482,$T1482),Oferta!$B$2:$Q$360,15,FALSE)</f>
        <v>#N/A</v>
      </c>
      <c r="AI1482" s="5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12"/>
      <c r="AW1482" s="12"/>
    </row>
    <row r="1483" spans="1:49" ht="15" customHeight="1">
      <c r="A1483" s="12"/>
      <c r="B1483" s="12"/>
      <c r="C1483" s="12"/>
      <c r="D1483" s="12"/>
      <c r="E1483" s="12"/>
      <c r="F1483" s="12"/>
      <c r="G1483" s="12"/>
      <c r="H1483" s="12" t="e">
        <f t="shared" si="20"/>
        <v>#N/A</v>
      </c>
      <c r="I1483" s="12" t="e">
        <f>VLOOKUP(CONCATENATE(N1483,T1483),Simulador!$H$26:$H$33,1,FALSE)</f>
        <v>#N/A</v>
      </c>
      <c r="J1483" s="12" t="e">
        <f t="shared" si="21"/>
        <v>#N/A</v>
      </c>
      <c r="K1483" s="13" t="e">
        <f t="shared" si="22"/>
        <v>#N/A</v>
      </c>
      <c r="L1483" s="12" t="e">
        <f t="shared" si="23"/>
        <v>#N/A</v>
      </c>
      <c r="M1483" s="14" t="s">
        <v>25</v>
      </c>
      <c r="N1483" s="3" t="s">
        <v>144</v>
      </c>
      <c r="O1483" s="20" t="str">
        <f>VLOOKUP(CONCATENATE($M1483,$N1483),Curriculos!$A$2:$J$332,4,FALSE)</f>
        <v>POLÍTICA E PLANEJAMENTO ECONÔMICO</v>
      </c>
      <c r="P1483" s="21" t="str">
        <f>VLOOKUP(CONCATENATE($M1483,$N1483),Curriculos!$A$2:$J$332,5,FALSE)</f>
        <v>OP</v>
      </c>
      <c r="Q1483" s="21" t="str">
        <f>VLOOKUP($N1483,Oferta!$D$2:$P$100,5,FALSE)</f>
        <v>T</v>
      </c>
      <c r="R1483" s="21">
        <f>VLOOKUP(CONCATENATE($M1483,$N1483),Curriculos!$A$2:$J$332,8,FALSE)</f>
        <v>60</v>
      </c>
      <c r="S1483" s="5"/>
      <c r="T1483" s="22" t="s">
        <v>29</v>
      </c>
      <c r="U1483" s="21" t="str">
        <f>VLOOKUP(CONCATENATE($M1483,$N1483),Curriculos!$A$2:$J$332,10,FALSE)</f>
        <v>DCEC</v>
      </c>
      <c r="V1483" s="20" t="e">
        <f>VLOOKUP(CONCATENATE($M1483,$N1483,$T1483),Oferta!$B$2:$R$360,17,FALSE)</f>
        <v>#N/A</v>
      </c>
      <c r="W1483" s="20" t="e">
        <f>VLOOKUP(CONCATENATE($M1483,$N1483,$T1483),Oferta!$B$2:$Q$360,12,FALSE)</f>
        <v>#N/A</v>
      </c>
      <c r="X1483" s="22">
        <v>2</v>
      </c>
      <c r="Y1483" s="23" t="e">
        <f>VLOOKUP(CONCATENATE($W1483,$X1483),Mtz_Horarios!$E$2:$H$92,2,FALSE)</f>
        <v>#N/A</v>
      </c>
      <c r="Z1483" s="23" t="e">
        <f>VLOOKUP(CONCATENATE($W1483,$X1483),Mtz_Horarios!$E$2:$H$92,3,FALSE)</f>
        <v>#N/A</v>
      </c>
      <c r="AA1483" s="24" t="e">
        <f>VLOOKUP(CONCATENATE($W1483,$X1483),Mtz_Horarios!$E$2:$H$92,4,FALSE)</f>
        <v>#N/A</v>
      </c>
      <c r="AB1483" s="20" t="e">
        <f>VLOOKUP(CONCATENATE($M1483,$N1483,$T1483),Oferta!$B$2:$Q$360,16,FALSE)</f>
        <v>#N/A</v>
      </c>
      <c r="AC1483" s="20" t="e">
        <f>VLOOKUP(CONCATENATE($M1483,$N1483,$T1483),Oferta!$B$2:$Q$360,15,FALSE)</f>
        <v>#N/A</v>
      </c>
      <c r="AI1483" s="5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12"/>
      <c r="AW1483" s="12"/>
    </row>
    <row r="1484" spans="1:49" ht="15" customHeight="1">
      <c r="A1484" s="12"/>
      <c r="B1484" s="12"/>
      <c r="C1484" s="12"/>
      <c r="D1484" s="12"/>
      <c r="E1484" s="12"/>
      <c r="F1484" s="12"/>
      <c r="G1484" s="12"/>
      <c r="H1484" s="12" t="e">
        <f t="shared" si="20"/>
        <v>#N/A</v>
      </c>
      <c r="I1484" s="12" t="e">
        <f>VLOOKUP(CONCATENATE(N1484,T1484),Simulador!$H$26:$H$33,1,FALSE)</f>
        <v>#N/A</v>
      </c>
      <c r="J1484" s="12" t="e">
        <f t="shared" si="21"/>
        <v>#N/A</v>
      </c>
      <c r="K1484" s="13" t="e">
        <f t="shared" si="22"/>
        <v>#N/A</v>
      </c>
      <c r="L1484" s="12" t="e">
        <f t="shared" si="23"/>
        <v>#N/A</v>
      </c>
      <c r="M1484" s="14" t="s">
        <v>25</v>
      </c>
      <c r="N1484" s="3" t="s">
        <v>144</v>
      </c>
      <c r="O1484" s="20" t="str">
        <f>VLOOKUP(CONCATENATE($M1484,$N1484),Curriculos!$A$2:$J$332,4,FALSE)</f>
        <v>POLÍTICA E PLANEJAMENTO ECONÔMICO</v>
      </c>
      <c r="P1484" s="21" t="str">
        <f>VLOOKUP(CONCATENATE($M1484,$N1484),Curriculos!$A$2:$J$332,5,FALSE)</f>
        <v>OP</v>
      </c>
      <c r="Q1484" s="21" t="str">
        <f>VLOOKUP($N1484,Oferta!$D$2:$P$100,5,FALSE)</f>
        <v>T</v>
      </c>
      <c r="R1484" s="21">
        <f>VLOOKUP(CONCATENATE($M1484,$N1484),Curriculos!$A$2:$J$332,8,FALSE)</f>
        <v>60</v>
      </c>
      <c r="S1484" s="5"/>
      <c r="T1484" s="22" t="s">
        <v>29</v>
      </c>
      <c r="U1484" s="21" t="str">
        <f>VLOOKUP(CONCATENATE($M1484,$N1484),Curriculos!$A$2:$J$332,10,FALSE)</f>
        <v>DCEC</v>
      </c>
      <c r="V1484" s="20" t="e">
        <f>VLOOKUP(CONCATENATE($M1484,$N1484,$T1484),Oferta!$B$2:$R$360,17,FALSE)</f>
        <v>#N/A</v>
      </c>
      <c r="W1484" s="20" t="e">
        <f>VLOOKUP(CONCATENATE($M1484,$N1484,$T1484),Oferta!$B$2:$Q$360,12,FALSE)</f>
        <v>#N/A</v>
      </c>
      <c r="X1484" s="22">
        <v>3</v>
      </c>
      <c r="Y1484" s="23" t="e">
        <f>VLOOKUP(CONCATENATE($W1484,$X1484),Mtz_Horarios!$E$2:$H$92,2,FALSE)</f>
        <v>#N/A</v>
      </c>
      <c r="Z1484" s="23" t="e">
        <f>VLOOKUP(CONCATENATE($W1484,$X1484),Mtz_Horarios!$E$2:$H$92,3,FALSE)</f>
        <v>#N/A</v>
      </c>
      <c r="AA1484" s="24" t="e">
        <f>VLOOKUP(CONCATENATE($W1484,$X1484),Mtz_Horarios!$E$2:$H$92,4,FALSE)</f>
        <v>#N/A</v>
      </c>
      <c r="AB1484" s="20" t="e">
        <f>VLOOKUP(CONCATENATE($M1484,$N1484,$T1484),Oferta!$B$2:$Q$360,16,FALSE)</f>
        <v>#N/A</v>
      </c>
      <c r="AC1484" s="20" t="e">
        <f>VLOOKUP(CONCATENATE($M1484,$N1484,$T1484),Oferta!$B$2:$Q$360,15,FALSE)</f>
        <v>#N/A</v>
      </c>
      <c r="AI1484" s="5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12"/>
      <c r="AW1484" s="12"/>
    </row>
    <row r="1485" spans="1:49" ht="15" customHeight="1">
      <c r="A1485" s="12"/>
      <c r="B1485" s="12"/>
      <c r="C1485" s="12"/>
      <c r="D1485" s="12"/>
      <c r="E1485" s="12"/>
      <c r="F1485" s="12"/>
      <c r="G1485" s="12"/>
      <c r="H1485" s="12" t="e">
        <f t="shared" si="20"/>
        <v>#N/A</v>
      </c>
      <c r="I1485" s="12" t="e">
        <f>VLOOKUP(CONCATENATE(N1485,T1485),Simulador!$H$26:$H$33,1,FALSE)</f>
        <v>#N/A</v>
      </c>
      <c r="J1485" s="12" t="e">
        <f t="shared" si="21"/>
        <v>#N/A</v>
      </c>
      <c r="K1485" s="13" t="e">
        <f t="shared" si="22"/>
        <v>#N/A</v>
      </c>
      <c r="L1485" s="12" t="e">
        <f t="shared" si="23"/>
        <v>#N/A</v>
      </c>
      <c r="M1485" s="14" t="s">
        <v>25</v>
      </c>
      <c r="N1485" s="3" t="s">
        <v>144</v>
      </c>
      <c r="O1485" s="20" t="str">
        <f>VLOOKUP(CONCATENATE($M1485,$N1485),Curriculos!$A$2:$J$332,4,FALSE)</f>
        <v>POLÍTICA E PLANEJAMENTO ECONÔMICO</v>
      </c>
      <c r="P1485" s="21" t="str">
        <f>VLOOKUP(CONCATENATE($M1485,$N1485),Curriculos!$A$2:$J$332,5,FALSE)</f>
        <v>OP</v>
      </c>
      <c r="Q1485" s="21" t="str">
        <f>VLOOKUP($N1485,Oferta!$D$2:$P$100,5,FALSE)</f>
        <v>T</v>
      </c>
      <c r="R1485" s="21">
        <f>VLOOKUP(CONCATENATE($M1485,$N1485),Curriculos!$A$2:$J$332,8,FALSE)</f>
        <v>60</v>
      </c>
      <c r="S1485" s="5"/>
      <c r="T1485" s="22" t="s">
        <v>29</v>
      </c>
      <c r="U1485" s="21" t="str">
        <f>VLOOKUP(CONCATENATE($M1485,$N1485),Curriculos!$A$2:$J$332,10,FALSE)</f>
        <v>DCEC</v>
      </c>
      <c r="V1485" s="20" t="e">
        <f>VLOOKUP(CONCATENATE($M1485,$N1485,$T1485),Oferta!$B$2:$R$360,17,FALSE)</f>
        <v>#N/A</v>
      </c>
      <c r="W1485" s="20" t="e">
        <f>VLOOKUP(CONCATENATE($M1485,$N1485,$T1485),Oferta!$B$2:$Q$360,12,FALSE)</f>
        <v>#N/A</v>
      </c>
      <c r="X1485" s="22">
        <v>4</v>
      </c>
      <c r="Y1485" s="23" t="e">
        <f>VLOOKUP(CONCATENATE($W1485,$X1485),Mtz_Horarios!$E$2:$H$92,2,FALSE)</f>
        <v>#N/A</v>
      </c>
      <c r="Z1485" s="23" t="e">
        <f>VLOOKUP(CONCATENATE($W1485,$X1485),Mtz_Horarios!$E$2:$H$92,3,FALSE)</f>
        <v>#N/A</v>
      </c>
      <c r="AA1485" s="24" t="e">
        <f>VLOOKUP(CONCATENATE($W1485,$X1485),Mtz_Horarios!$E$2:$H$92,4,FALSE)</f>
        <v>#N/A</v>
      </c>
      <c r="AB1485" s="20" t="e">
        <f>VLOOKUP(CONCATENATE($M1485,$N1485,$T1485),Oferta!$B$2:$Q$360,16,FALSE)</f>
        <v>#N/A</v>
      </c>
      <c r="AC1485" s="20" t="e">
        <f>VLOOKUP(CONCATENATE($M1485,$N1485,$T1485),Oferta!$B$2:$Q$360,15,FALSE)</f>
        <v>#N/A</v>
      </c>
      <c r="AI1485" s="5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12"/>
      <c r="AW1485" s="12"/>
    </row>
    <row r="1486" spans="1:49" ht="15" customHeight="1">
      <c r="A1486" s="12"/>
      <c r="B1486" s="12"/>
      <c r="C1486" s="12"/>
      <c r="D1486" s="12"/>
      <c r="E1486" s="12"/>
      <c r="F1486" s="12"/>
      <c r="G1486" s="12"/>
      <c r="H1486" s="12" t="e">
        <f t="shared" si="20"/>
        <v>#N/A</v>
      </c>
      <c r="I1486" s="12" t="e">
        <f>VLOOKUP(CONCATENATE(N1486,T1486),Simulador!$H$26:$H$33,1,FALSE)</f>
        <v>#N/A</v>
      </c>
      <c r="J1486" s="12" t="e">
        <f t="shared" si="21"/>
        <v>#N/A</v>
      </c>
      <c r="K1486" s="13" t="e">
        <f t="shared" si="22"/>
        <v>#N/A</v>
      </c>
      <c r="L1486" s="12" t="e">
        <f t="shared" si="23"/>
        <v>#N/A</v>
      </c>
      <c r="M1486" s="14" t="s">
        <v>22</v>
      </c>
      <c r="N1486" s="3" t="s">
        <v>144</v>
      </c>
      <c r="O1486" s="20" t="str">
        <f>VLOOKUP(CONCATENATE($M1486,$N1486),Curriculos!$A$2:$J$332,4,FALSE)</f>
        <v>POLÍTICA E PLANEJAMENTO ECONÔMICO</v>
      </c>
      <c r="P1486" s="21" t="str">
        <f>VLOOKUP(CONCATENATE($M1486,$N1486),Curriculos!$A$2:$J$332,5,FALSE)</f>
        <v>OP</v>
      </c>
      <c r="Q1486" s="21" t="str">
        <f>VLOOKUP($N1486,Oferta!$D$2:$P$100,5,FALSE)</f>
        <v>T</v>
      </c>
      <c r="R1486" s="21">
        <f>VLOOKUP(CONCATENATE($M1486,$N1486),Curriculos!$A$2:$J$332,8,FALSE)</f>
        <v>60</v>
      </c>
      <c r="S1486" s="5"/>
      <c r="T1486" s="22" t="s">
        <v>24</v>
      </c>
      <c r="U1486" s="21" t="str">
        <f>VLOOKUP(CONCATENATE($M1486,$N1486),Curriculos!$A$2:$J$332,10,FALSE)</f>
        <v>DCEC</v>
      </c>
      <c r="V1486" s="20" t="e">
        <f>VLOOKUP(CONCATENATE($M1486,$N1486,$T1486),Oferta!$B$2:$R$360,17,FALSE)</f>
        <v>#N/A</v>
      </c>
      <c r="W1486" s="20" t="e">
        <f>VLOOKUP(CONCATENATE($M1486,$N1486,$T1486),Oferta!$B$2:$Q$360,12,FALSE)</f>
        <v>#N/A</v>
      </c>
      <c r="X1486" s="22">
        <v>1</v>
      </c>
      <c r="Y1486" s="23" t="e">
        <f>VLOOKUP(CONCATENATE($W1486,$X1486),Mtz_Horarios!$E$2:$H$92,2,FALSE)</f>
        <v>#N/A</v>
      </c>
      <c r="Z1486" s="23" t="e">
        <f>VLOOKUP(CONCATENATE($W1486,$X1486),Mtz_Horarios!$E$2:$H$92,3,FALSE)</f>
        <v>#N/A</v>
      </c>
      <c r="AA1486" s="24" t="e">
        <f>VLOOKUP(CONCATENATE($W1486,$X1486),Mtz_Horarios!$E$2:$H$92,4,FALSE)</f>
        <v>#N/A</v>
      </c>
      <c r="AB1486" s="20" t="e">
        <f>VLOOKUP(CONCATENATE($M1486,$N1486,$T1486),Oferta!$B$2:$Q$360,16,FALSE)</f>
        <v>#N/A</v>
      </c>
      <c r="AC1486" s="20" t="e">
        <f>VLOOKUP(CONCATENATE($M1486,$N1486,$T1486),Oferta!$B$2:$Q$360,15,FALSE)</f>
        <v>#N/A</v>
      </c>
      <c r="AI1486" s="5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12"/>
      <c r="AW1486" s="12"/>
    </row>
    <row r="1487" spans="1:49" ht="15" customHeight="1">
      <c r="A1487" s="12"/>
      <c r="B1487" s="12"/>
      <c r="C1487" s="12"/>
      <c r="D1487" s="12"/>
      <c r="E1487" s="12"/>
      <c r="F1487" s="12"/>
      <c r="G1487" s="12"/>
      <c r="H1487" s="12" t="e">
        <f t="shared" si="20"/>
        <v>#N/A</v>
      </c>
      <c r="I1487" s="12" t="e">
        <f>VLOOKUP(CONCATENATE(N1487,T1487),Simulador!$H$26:$H$33,1,FALSE)</f>
        <v>#N/A</v>
      </c>
      <c r="J1487" s="12" t="e">
        <f t="shared" si="21"/>
        <v>#N/A</v>
      </c>
      <c r="K1487" s="13" t="e">
        <f t="shared" si="22"/>
        <v>#N/A</v>
      </c>
      <c r="L1487" s="12" t="e">
        <f t="shared" si="23"/>
        <v>#N/A</v>
      </c>
      <c r="M1487" s="14" t="s">
        <v>22</v>
      </c>
      <c r="N1487" s="3" t="s">
        <v>144</v>
      </c>
      <c r="O1487" s="20" t="str">
        <f>VLOOKUP(CONCATENATE($M1487,$N1487),Curriculos!$A$2:$J$332,4,FALSE)</f>
        <v>POLÍTICA E PLANEJAMENTO ECONÔMICO</v>
      </c>
      <c r="P1487" s="21" t="str">
        <f>VLOOKUP(CONCATENATE($M1487,$N1487),Curriculos!$A$2:$J$332,5,FALSE)</f>
        <v>OP</v>
      </c>
      <c r="Q1487" s="21" t="str">
        <f>VLOOKUP($N1487,Oferta!$D$2:$P$100,5,FALSE)</f>
        <v>T</v>
      </c>
      <c r="R1487" s="21">
        <f>VLOOKUP(CONCATENATE($M1487,$N1487),Curriculos!$A$2:$J$332,8,FALSE)</f>
        <v>60</v>
      </c>
      <c r="S1487" s="5"/>
      <c r="T1487" s="22" t="s">
        <v>24</v>
      </c>
      <c r="U1487" s="21" t="str">
        <f>VLOOKUP(CONCATENATE($M1487,$N1487),Curriculos!$A$2:$J$332,10,FALSE)</f>
        <v>DCEC</v>
      </c>
      <c r="V1487" s="20" t="e">
        <f>VLOOKUP(CONCATENATE($M1487,$N1487,$T1487),Oferta!$B$2:$R$360,17,FALSE)</f>
        <v>#N/A</v>
      </c>
      <c r="W1487" s="20" t="e">
        <f>VLOOKUP(CONCATENATE($M1487,$N1487,$T1487),Oferta!$B$2:$Q$360,12,FALSE)</f>
        <v>#N/A</v>
      </c>
      <c r="X1487" s="22">
        <v>2</v>
      </c>
      <c r="Y1487" s="23" t="e">
        <f>VLOOKUP(CONCATENATE($W1487,$X1487),Mtz_Horarios!$E$2:$H$92,2,FALSE)</f>
        <v>#N/A</v>
      </c>
      <c r="Z1487" s="23" t="e">
        <f>VLOOKUP(CONCATENATE($W1487,$X1487),Mtz_Horarios!$E$2:$H$92,3,FALSE)</f>
        <v>#N/A</v>
      </c>
      <c r="AA1487" s="24" t="e">
        <f>VLOOKUP(CONCATENATE($W1487,$X1487),Mtz_Horarios!$E$2:$H$92,4,FALSE)</f>
        <v>#N/A</v>
      </c>
      <c r="AB1487" s="20" t="e">
        <f>VLOOKUP(CONCATENATE($M1487,$N1487,$T1487),Oferta!$B$2:$Q$360,16,FALSE)</f>
        <v>#N/A</v>
      </c>
      <c r="AC1487" s="20" t="e">
        <f>VLOOKUP(CONCATENATE($M1487,$N1487,$T1487),Oferta!$B$2:$Q$360,15,FALSE)</f>
        <v>#N/A</v>
      </c>
      <c r="AI1487" s="5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12"/>
      <c r="AW1487" s="12"/>
    </row>
    <row r="1488" spans="1:49" ht="15" customHeight="1">
      <c r="A1488" s="12"/>
      <c r="B1488" s="12"/>
      <c r="C1488" s="12"/>
      <c r="D1488" s="12"/>
      <c r="E1488" s="12"/>
      <c r="F1488" s="12"/>
      <c r="G1488" s="12"/>
      <c r="H1488" s="12" t="e">
        <f t="shared" si="20"/>
        <v>#N/A</v>
      </c>
      <c r="I1488" s="12" t="e">
        <f>VLOOKUP(CONCATENATE(N1488,T1488),Simulador!$H$26:$H$33,1,FALSE)</f>
        <v>#N/A</v>
      </c>
      <c r="J1488" s="12" t="e">
        <f t="shared" si="21"/>
        <v>#N/A</v>
      </c>
      <c r="K1488" s="13" t="e">
        <f t="shared" si="22"/>
        <v>#N/A</v>
      </c>
      <c r="L1488" s="12" t="e">
        <f t="shared" si="23"/>
        <v>#N/A</v>
      </c>
      <c r="M1488" s="14" t="s">
        <v>22</v>
      </c>
      <c r="N1488" s="3" t="s">
        <v>144</v>
      </c>
      <c r="O1488" s="20" t="str">
        <f>VLOOKUP(CONCATENATE($M1488,$N1488),Curriculos!$A$2:$J$332,4,FALSE)</f>
        <v>POLÍTICA E PLANEJAMENTO ECONÔMICO</v>
      </c>
      <c r="P1488" s="21" t="str">
        <f>VLOOKUP(CONCATENATE($M1488,$N1488),Curriculos!$A$2:$J$332,5,FALSE)</f>
        <v>OP</v>
      </c>
      <c r="Q1488" s="21" t="str">
        <f>VLOOKUP($N1488,Oferta!$D$2:$P$100,5,FALSE)</f>
        <v>T</v>
      </c>
      <c r="R1488" s="21">
        <f>VLOOKUP(CONCATENATE($M1488,$N1488),Curriculos!$A$2:$J$332,8,FALSE)</f>
        <v>60</v>
      </c>
      <c r="S1488" s="5"/>
      <c r="T1488" s="22" t="s">
        <v>24</v>
      </c>
      <c r="U1488" s="21" t="str">
        <f>VLOOKUP(CONCATENATE($M1488,$N1488),Curriculos!$A$2:$J$332,10,FALSE)</f>
        <v>DCEC</v>
      </c>
      <c r="V1488" s="20" t="e">
        <f>VLOOKUP(CONCATENATE($M1488,$N1488,$T1488),Oferta!$B$2:$R$360,17,FALSE)</f>
        <v>#N/A</v>
      </c>
      <c r="W1488" s="20" t="e">
        <f>VLOOKUP(CONCATENATE($M1488,$N1488,$T1488),Oferta!$B$2:$Q$360,12,FALSE)</f>
        <v>#N/A</v>
      </c>
      <c r="X1488" s="22">
        <v>3</v>
      </c>
      <c r="Y1488" s="23" t="e">
        <f>VLOOKUP(CONCATENATE($W1488,$X1488),Mtz_Horarios!$E$2:$H$92,2,FALSE)</f>
        <v>#N/A</v>
      </c>
      <c r="Z1488" s="23" t="e">
        <f>VLOOKUP(CONCATENATE($W1488,$X1488),Mtz_Horarios!$E$2:$H$92,3,FALSE)</f>
        <v>#N/A</v>
      </c>
      <c r="AA1488" s="24" t="e">
        <f>VLOOKUP(CONCATENATE($W1488,$X1488),Mtz_Horarios!$E$2:$H$92,4,FALSE)</f>
        <v>#N/A</v>
      </c>
      <c r="AB1488" s="20" t="e">
        <f>VLOOKUP(CONCATENATE($M1488,$N1488,$T1488),Oferta!$B$2:$Q$360,16,FALSE)</f>
        <v>#N/A</v>
      </c>
      <c r="AC1488" s="20" t="e">
        <f>VLOOKUP(CONCATENATE($M1488,$N1488,$T1488),Oferta!$B$2:$Q$360,15,FALSE)</f>
        <v>#N/A</v>
      </c>
      <c r="AI1488" s="5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12"/>
      <c r="AW1488" s="12"/>
    </row>
    <row r="1489" spans="1:49" ht="15" customHeight="1">
      <c r="A1489" s="12"/>
      <c r="B1489" s="12"/>
      <c r="C1489" s="12"/>
      <c r="D1489" s="12"/>
      <c r="E1489" s="12"/>
      <c r="F1489" s="12"/>
      <c r="G1489" s="12"/>
      <c r="H1489" s="12" t="e">
        <f t="shared" si="20"/>
        <v>#N/A</v>
      </c>
      <c r="I1489" s="12" t="e">
        <f>VLOOKUP(CONCATENATE(N1489,T1489),Simulador!$H$26:$H$33,1,FALSE)</f>
        <v>#N/A</v>
      </c>
      <c r="J1489" s="12" t="e">
        <f t="shared" si="21"/>
        <v>#N/A</v>
      </c>
      <c r="K1489" s="13" t="e">
        <f t="shared" si="22"/>
        <v>#N/A</v>
      </c>
      <c r="L1489" s="12" t="e">
        <f t="shared" si="23"/>
        <v>#N/A</v>
      </c>
      <c r="M1489" s="14" t="s">
        <v>22</v>
      </c>
      <c r="N1489" s="3" t="s">
        <v>144</v>
      </c>
      <c r="O1489" s="20" t="str">
        <f>VLOOKUP(CONCATENATE($M1489,$N1489),Curriculos!$A$2:$J$332,4,FALSE)</f>
        <v>POLÍTICA E PLANEJAMENTO ECONÔMICO</v>
      </c>
      <c r="P1489" s="21" t="str">
        <f>VLOOKUP(CONCATENATE($M1489,$N1489),Curriculos!$A$2:$J$332,5,FALSE)</f>
        <v>OP</v>
      </c>
      <c r="Q1489" s="21" t="str">
        <f>VLOOKUP($N1489,Oferta!$D$2:$P$100,5,FALSE)</f>
        <v>T</v>
      </c>
      <c r="R1489" s="21">
        <f>VLOOKUP(CONCATENATE($M1489,$N1489),Curriculos!$A$2:$J$332,8,FALSE)</f>
        <v>60</v>
      </c>
      <c r="S1489" s="5"/>
      <c r="T1489" s="22" t="s">
        <v>24</v>
      </c>
      <c r="U1489" s="21" t="str">
        <f>VLOOKUP(CONCATENATE($M1489,$N1489),Curriculos!$A$2:$J$332,10,FALSE)</f>
        <v>DCEC</v>
      </c>
      <c r="V1489" s="20" t="e">
        <f>VLOOKUP(CONCATENATE($M1489,$N1489,$T1489),Oferta!$B$2:$R$360,17,FALSE)</f>
        <v>#N/A</v>
      </c>
      <c r="W1489" s="20" t="e">
        <f>VLOOKUP(CONCATENATE($M1489,$N1489,$T1489),Oferta!$B$2:$Q$360,12,FALSE)</f>
        <v>#N/A</v>
      </c>
      <c r="X1489" s="22">
        <v>4</v>
      </c>
      <c r="Y1489" s="23" t="e">
        <f>VLOOKUP(CONCATENATE($W1489,$X1489),Mtz_Horarios!$E$2:$H$92,2,FALSE)</f>
        <v>#N/A</v>
      </c>
      <c r="Z1489" s="23" t="e">
        <f>VLOOKUP(CONCATENATE($W1489,$X1489),Mtz_Horarios!$E$2:$H$92,3,FALSE)</f>
        <v>#N/A</v>
      </c>
      <c r="AA1489" s="24" t="e">
        <f>VLOOKUP(CONCATENATE($W1489,$X1489),Mtz_Horarios!$E$2:$H$92,4,FALSE)</f>
        <v>#N/A</v>
      </c>
      <c r="AB1489" s="20" t="e">
        <f>VLOOKUP(CONCATENATE($M1489,$N1489,$T1489),Oferta!$B$2:$Q$360,16,FALSE)</f>
        <v>#N/A</v>
      </c>
      <c r="AC1489" s="20" t="e">
        <f>VLOOKUP(CONCATENATE($M1489,$N1489,$T1489),Oferta!$B$2:$Q$360,15,FALSE)</f>
        <v>#N/A</v>
      </c>
      <c r="AI1489" s="5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12"/>
      <c r="AW1489" s="12"/>
    </row>
    <row r="1490" spans="1:49" ht="15" customHeight="1">
      <c r="A1490" s="12"/>
      <c r="B1490" s="12"/>
      <c r="C1490" s="12"/>
      <c r="D1490" s="12"/>
      <c r="E1490" s="12"/>
      <c r="F1490" s="12"/>
      <c r="G1490" s="12"/>
      <c r="H1490" s="12" t="e">
        <f t="shared" si="20"/>
        <v>#N/A</v>
      </c>
      <c r="I1490" s="12" t="e">
        <f>VLOOKUP(CONCATENATE(N1490,T1490),Simulador!$H$26:$H$33,1,FALSE)</f>
        <v>#N/A</v>
      </c>
      <c r="J1490" s="12" t="e">
        <f t="shared" si="21"/>
        <v>#N/A</v>
      </c>
      <c r="K1490" s="13" t="e">
        <f t="shared" si="22"/>
        <v>#N/A</v>
      </c>
      <c r="L1490" s="12" t="e">
        <f t="shared" si="23"/>
        <v>#N/A</v>
      </c>
      <c r="M1490" s="14" t="s">
        <v>31</v>
      </c>
      <c r="N1490" s="3" t="s">
        <v>145</v>
      </c>
      <c r="O1490" s="20" t="str">
        <f>VLOOKUP(CONCATENATE($M1490,$N1490),Curriculos!$A$2:$J$332,4,FALSE)</f>
        <v>POLÍTICAS PÚBLICAS E DESENVOLVIMENTO SOCIOECONÔMICO</v>
      </c>
      <c r="P1490" s="21" t="str">
        <f>VLOOKUP(CONCATENATE($M1490,$N1490),Curriculos!$A$2:$J$332,5,FALSE)</f>
        <v>OP</v>
      </c>
      <c r="Q1490" s="21" t="e">
        <f>VLOOKUP($N1490,Oferta!$D$2:$P$100,5,FALSE)</f>
        <v>#N/A</v>
      </c>
      <c r="R1490" s="21">
        <f>VLOOKUP(CONCATENATE($M1490,$N1490),Curriculos!$A$2:$J$332,8,FALSE)</f>
        <v>60</v>
      </c>
      <c r="S1490" s="5"/>
      <c r="T1490" s="22" t="s">
        <v>24</v>
      </c>
      <c r="U1490" s="21" t="str">
        <f>VLOOKUP(CONCATENATE($M1490,$N1490),Curriculos!$A$2:$J$332,10,FALSE)</f>
        <v>DCEC</v>
      </c>
      <c r="V1490" s="20" t="e">
        <f>VLOOKUP(CONCATENATE($M1490,$N1490,$T1490),Oferta!$B$2:$R$360,17,FALSE)</f>
        <v>#N/A</v>
      </c>
      <c r="W1490" s="20" t="e">
        <f>VLOOKUP(CONCATENATE($M1490,$N1490,$T1490),Oferta!$B$2:$Q$360,12,FALSE)</f>
        <v>#N/A</v>
      </c>
      <c r="X1490" s="22">
        <v>1</v>
      </c>
      <c r="Y1490" s="23" t="e">
        <f>VLOOKUP(CONCATENATE($W1490,$X1490),Mtz_Horarios!$E$2:$H$92,2,FALSE)</f>
        <v>#N/A</v>
      </c>
      <c r="Z1490" s="23" t="e">
        <f>VLOOKUP(CONCATENATE($W1490,$X1490),Mtz_Horarios!$E$2:$H$92,3,FALSE)</f>
        <v>#N/A</v>
      </c>
      <c r="AA1490" s="24" t="e">
        <f>VLOOKUP(CONCATENATE($W1490,$X1490),Mtz_Horarios!$E$2:$H$92,4,FALSE)</f>
        <v>#N/A</v>
      </c>
      <c r="AB1490" s="20" t="e">
        <f>VLOOKUP(CONCATENATE($M1490,$N1490,$T1490),Oferta!$B$2:$Q$360,16,FALSE)</f>
        <v>#N/A</v>
      </c>
      <c r="AC1490" s="20" t="e">
        <f>VLOOKUP(CONCATENATE($M1490,$N1490,$T1490),Oferta!$B$2:$Q$360,15,FALSE)</f>
        <v>#N/A</v>
      </c>
      <c r="AI1490" s="5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12"/>
      <c r="AW1490" s="12"/>
    </row>
    <row r="1491" spans="1:49" ht="15" customHeight="1">
      <c r="A1491" s="12"/>
      <c r="B1491" s="12"/>
      <c r="C1491" s="12"/>
      <c r="D1491" s="12"/>
      <c r="E1491" s="12"/>
      <c r="F1491" s="12"/>
      <c r="G1491" s="12"/>
      <c r="H1491" s="12" t="e">
        <f t="shared" si="20"/>
        <v>#N/A</v>
      </c>
      <c r="I1491" s="12" t="e">
        <f>VLOOKUP(CONCATENATE(N1491,T1491),Simulador!$H$26:$H$33,1,FALSE)</f>
        <v>#N/A</v>
      </c>
      <c r="J1491" s="12" t="e">
        <f t="shared" si="21"/>
        <v>#N/A</v>
      </c>
      <c r="K1491" s="13" t="e">
        <f t="shared" si="22"/>
        <v>#N/A</v>
      </c>
      <c r="L1491" s="12" t="e">
        <f t="shared" si="23"/>
        <v>#N/A</v>
      </c>
      <c r="M1491" s="14" t="s">
        <v>31</v>
      </c>
      <c r="N1491" s="3" t="s">
        <v>145</v>
      </c>
      <c r="O1491" s="20" t="str">
        <f>VLOOKUP(CONCATENATE($M1491,$N1491),Curriculos!$A$2:$J$332,4,FALSE)</f>
        <v>POLÍTICAS PÚBLICAS E DESENVOLVIMENTO SOCIOECONÔMICO</v>
      </c>
      <c r="P1491" s="21" t="str">
        <f>VLOOKUP(CONCATENATE($M1491,$N1491),Curriculos!$A$2:$J$332,5,FALSE)</f>
        <v>OP</v>
      </c>
      <c r="Q1491" s="21" t="e">
        <f>VLOOKUP($N1491,Oferta!$D$2:$P$100,5,FALSE)</f>
        <v>#N/A</v>
      </c>
      <c r="R1491" s="21">
        <f>VLOOKUP(CONCATENATE($M1491,$N1491),Curriculos!$A$2:$J$332,8,FALSE)</f>
        <v>60</v>
      </c>
      <c r="S1491" s="5"/>
      <c r="T1491" s="22" t="s">
        <v>24</v>
      </c>
      <c r="U1491" s="21" t="str">
        <f>VLOOKUP(CONCATENATE($M1491,$N1491),Curriculos!$A$2:$J$332,10,FALSE)</f>
        <v>DCEC</v>
      </c>
      <c r="V1491" s="20" t="e">
        <f>VLOOKUP(CONCATENATE($M1491,$N1491,$T1491),Oferta!$B$2:$R$360,17,FALSE)</f>
        <v>#N/A</v>
      </c>
      <c r="W1491" s="20" t="e">
        <f>VLOOKUP(CONCATENATE($M1491,$N1491,$T1491),Oferta!$B$2:$Q$360,12,FALSE)</f>
        <v>#N/A</v>
      </c>
      <c r="X1491" s="22">
        <v>2</v>
      </c>
      <c r="Y1491" s="23" t="e">
        <f>VLOOKUP(CONCATENATE($W1491,$X1491),Mtz_Horarios!$E$2:$H$92,2,FALSE)</f>
        <v>#N/A</v>
      </c>
      <c r="Z1491" s="23" t="e">
        <f>VLOOKUP(CONCATENATE($W1491,$X1491),Mtz_Horarios!$E$2:$H$92,3,FALSE)</f>
        <v>#N/A</v>
      </c>
      <c r="AA1491" s="24" t="e">
        <f>VLOOKUP(CONCATENATE($W1491,$X1491),Mtz_Horarios!$E$2:$H$92,4,FALSE)</f>
        <v>#N/A</v>
      </c>
      <c r="AB1491" s="20" t="e">
        <f>VLOOKUP(CONCATENATE($M1491,$N1491,$T1491),Oferta!$B$2:$Q$360,16,FALSE)</f>
        <v>#N/A</v>
      </c>
      <c r="AC1491" s="20" t="e">
        <f>VLOOKUP(CONCATENATE($M1491,$N1491,$T1491),Oferta!$B$2:$Q$360,15,FALSE)</f>
        <v>#N/A</v>
      </c>
      <c r="AI1491" s="5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12"/>
      <c r="AW1491" s="12"/>
    </row>
    <row r="1492" spans="1:49" ht="15" customHeight="1">
      <c r="A1492" s="12"/>
      <c r="B1492" s="12"/>
      <c r="C1492" s="12"/>
      <c r="D1492" s="12"/>
      <c r="E1492" s="12"/>
      <c r="F1492" s="12"/>
      <c r="G1492" s="12"/>
      <c r="H1492" s="12" t="e">
        <f t="shared" si="20"/>
        <v>#N/A</v>
      </c>
      <c r="I1492" s="12" t="e">
        <f>VLOOKUP(CONCATENATE(N1492,T1492),Simulador!$H$26:$H$33,1,FALSE)</f>
        <v>#N/A</v>
      </c>
      <c r="J1492" s="12" t="e">
        <f t="shared" si="21"/>
        <v>#N/A</v>
      </c>
      <c r="K1492" s="13" t="e">
        <f t="shared" si="22"/>
        <v>#N/A</v>
      </c>
      <c r="L1492" s="12" t="e">
        <f t="shared" si="23"/>
        <v>#N/A</v>
      </c>
      <c r="M1492" s="14" t="s">
        <v>31</v>
      </c>
      <c r="N1492" s="3" t="s">
        <v>145</v>
      </c>
      <c r="O1492" s="20" t="str">
        <f>VLOOKUP(CONCATENATE($M1492,$N1492),Curriculos!$A$2:$J$332,4,FALSE)</f>
        <v>POLÍTICAS PÚBLICAS E DESENVOLVIMENTO SOCIOECONÔMICO</v>
      </c>
      <c r="P1492" s="21" t="str">
        <f>VLOOKUP(CONCATENATE($M1492,$N1492),Curriculos!$A$2:$J$332,5,FALSE)</f>
        <v>OP</v>
      </c>
      <c r="Q1492" s="21" t="e">
        <f>VLOOKUP($N1492,Oferta!$D$2:$P$100,5,FALSE)</f>
        <v>#N/A</v>
      </c>
      <c r="R1492" s="21">
        <f>VLOOKUP(CONCATENATE($M1492,$N1492),Curriculos!$A$2:$J$332,8,FALSE)</f>
        <v>60</v>
      </c>
      <c r="S1492" s="5"/>
      <c r="T1492" s="22" t="s">
        <v>24</v>
      </c>
      <c r="U1492" s="21" t="str">
        <f>VLOOKUP(CONCATENATE($M1492,$N1492),Curriculos!$A$2:$J$332,10,FALSE)</f>
        <v>DCEC</v>
      </c>
      <c r="V1492" s="20" t="e">
        <f>VLOOKUP(CONCATENATE($M1492,$N1492,$T1492),Oferta!$B$2:$R$360,17,FALSE)</f>
        <v>#N/A</v>
      </c>
      <c r="W1492" s="20" t="e">
        <f>VLOOKUP(CONCATENATE($M1492,$N1492,$T1492),Oferta!$B$2:$Q$360,12,FALSE)</f>
        <v>#N/A</v>
      </c>
      <c r="X1492" s="22">
        <v>3</v>
      </c>
      <c r="Y1492" s="23" t="e">
        <f>VLOOKUP(CONCATENATE($W1492,$X1492),Mtz_Horarios!$E$2:$H$92,2,FALSE)</f>
        <v>#N/A</v>
      </c>
      <c r="Z1492" s="23" t="e">
        <f>VLOOKUP(CONCATENATE($W1492,$X1492),Mtz_Horarios!$E$2:$H$92,3,FALSE)</f>
        <v>#N/A</v>
      </c>
      <c r="AA1492" s="24" t="e">
        <f>VLOOKUP(CONCATENATE($W1492,$X1492),Mtz_Horarios!$E$2:$H$92,4,FALSE)</f>
        <v>#N/A</v>
      </c>
      <c r="AB1492" s="20" t="e">
        <f>VLOOKUP(CONCATENATE($M1492,$N1492,$T1492),Oferta!$B$2:$Q$360,16,FALSE)</f>
        <v>#N/A</v>
      </c>
      <c r="AC1492" s="20" t="e">
        <f>VLOOKUP(CONCATENATE($M1492,$N1492,$T1492),Oferta!$B$2:$Q$360,15,FALSE)</f>
        <v>#N/A</v>
      </c>
      <c r="AI1492" s="5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12"/>
      <c r="AW1492" s="12"/>
    </row>
    <row r="1493" spans="1:49" ht="15" customHeight="1">
      <c r="A1493" s="12"/>
      <c r="B1493" s="12"/>
      <c r="C1493" s="12"/>
      <c r="D1493" s="12"/>
      <c r="E1493" s="12"/>
      <c r="F1493" s="12"/>
      <c r="G1493" s="12"/>
      <c r="H1493" s="12" t="e">
        <f t="shared" si="20"/>
        <v>#N/A</v>
      </c>
      <c r="I1493" s="12" t="e">
        <f>VLOOKUP(CONCATENATE(N1493,T1493),Simulador!$H$26:$H$33,1,FALSE)</f>
        <v>#N/A</v>
      </c>
      <c r="J1493" s="12" t="e">
        <f t="shared" si="21"/>
        <v>#N/A</v>
      </c>
      <c r="K1493" s="13" t="e">
        <f t="shared" si="22"/>
        <v>#N/A</v>
      </c>
      <c r="L1493" s="12" t="e">
        <f t="shared" si="23"/>
        <v>#N/A</v>
      </c>
      <c r="M1493" s="14" t="s">
        <v>31</v>
      </c>
      <c r="N1493" s="3" t="s">
        <v>145</v>
      </c>
      <c r="O1493" s="20" t="str">
        <f>VLOOKUP(CONCATENATE($M1493,$N1493),Curriculos!$A$2:$J$332,4,FALSE)</f>
        <v>POLÍTICAS PÚBLICAS E DESENVOLVIMENTO SOCIOECONÔMICO</v>
      </c>
      <c r="P1493" s="21" t="str">
        <f>VLOOKUP(CONCATENATE($M1493,$N1493),Curriculos!$A$2:$J$332,5,FALSE)</f>
        <v>OP</v>
      </c>
      <c r="Q1493" s="21" t="e">
        <f>VLOOKUP($N1493,Oferta!$D$2:$P$100,5,FALSE)</f>
        <v>#N/A</v>
      </c>
      <c r="R1493" s="21">
        <f>VLOOKUP(CONCATENATE($M1493,$N1493),Curriculos!$A$2:$J$332,8,FALSE)</f>
        <v>60</v>
      </c>
      <c r="S1493" s="5"/>
      <c r="T1493" s="22" t="s">
        <v>24</v>
      </c>
      <c r="U1493" s="21" t="str">
        <f>VLOOKUP(CONCATENATE($M1493,$N1493),Curriculos!$A$2:$J$332,10,FALSE)</f>
        <v>DCEC</v>
      </c>
      <c r="V1493" s="20" t="e">
        <f>VLOOKUP(CONCATENATE($M1493,$N1493,$T1493),Oferta!$B$2:$R$360,17,FALSE)</f>
        <v>#N/A</v>
      </c>
      <c r="W1493" s="20" t="e">
        <f>VLOOKUP(CONCATENATE($M1493,$N1493,$T1493),Oferta!$B$2:$Q$360,12,FALSE)</f>
        <v>#N/A</v>
      </c>
      <c r="X1493" s="22">
        <v>4</v>
      </c>
      <c r="Y1493" s="23" t="e">
        <f>VLOOKUP(CONCATENATE($W1493,$X1493),Mtz_Horarios!$E$2:$H$92,2,FALSE)</f>
        <v>#N/A</v>
      </c>
      <c r="Z1493" s="23" t="e">
        <f>VLOOKUP(CONCATENATE($W1493,$X1493),Mtz_Horarios!$E$2:$H$92,3,FALSE)</f>
        <v>#N/A</v>
      </c>
      <c r="AA1493" s="24" t="e">
        <f>VLOOKUP(CONCATENATE($W1493,$X1493),Mtz_Horarios!$E$2:$H$92,4,FALSE)</f>
        <v>#N/A</v>
      </c>
      <c r="AB1493" s="20" t="e">
        <f>VLOOKUP(CONCATENATE($M1493,$N1493,$T1493),Oferta!$B$2:$Q$360,16,FALSE)</f>
        <v>#N/A</v>
      </c>
      <c r="AC1493" s="20" t="e">
        <f>VLOOKUP(CONCATENATE($M1493,$N1493,$T1493),Oferta!$B$2:$Q$360,15,FALSE)</f>
        <v>#N/A</v>
      </c>
      <c r="AI1493" s="5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12"/>
      <c r="AW1493" s="12"/>
    </row>
    <row r="1494" spans="1:49" ht="15" customHeight="1">
      <c r="A1494" s="12"/>
      <c r="B1494" s="12"/>
      <c r="C1494" s="12"/>
      <c r="D1494" s="12"/>
      <c r="E1494" s="12"/>
      <c r="F1494" s="12"/>
      <c r="G1494" s="12"/>
      <c r="H1494" s="12" t="e">
        <f t="shared" si="20"/>
        <v>#N/A</v>
      </c>
      <c r="I1494" s="12" t="e">
        <f>VLOOKUP(CONCATENATE(N1494,T1494),Simulador!$H$26:$H$33,1,FALSE)</f>
        <v>#N/A</v>
      </c>
      <c r="J1494" s="12" t="e">
        <f t="shared" si="21"/>
        <v>#N/A</v>
      </c>
      <c r="K1494" s="13" t="e">
        <f t="shared" si="22"/>
        <v>#N/A</v>
      </c>
      <c r="L1494" s="12" t="e">
        <f t="shared" si="23"/>
        <v>#N/A</v>
      </c>
      <c r="M1494" s="14" t="s">
        <v>31</v>
      </c>
      <c r="N1494" s="3" t="s">
        <v>145</v>
      </c>
      <c r="O1494" s="20" t="str">
        <f>VLOOKUP(CONCATENATE($M1494,$N1494),Curriculos!$A$2:$J$332,4,FALSE)</f>
        <v>POLÍTICAS PÚBLICAS E DESENVOLVIMENTO SOCIOECONÔMICO</v>
      </c>
      <c r="P1494" s="21" t="str">
        <f>VLOOKUP(CONCATENATE($M1494,$N1494),Curriculos!$A$2:$J$332,5,FALSE)</f>
        <v>OP</v>
      </c>
      <c r="Q1494" s="21" t="e">
        <f>VLOOKUP($N1494,Oferta!$D$2:$P$100,5,FALSE)</f>
        <v>#N/A</v>
      </c>
      <c r="R1494" s="21">
        <f>VLOOKUP(CONCATENATE($M1494,$N1494),Curriculos!$A$2:$J$332,8,FALSE)</f>
        <v>60</v>
      </c>
      <c r="S1494" s="5"/>
      <c r="T1494" s="22" t="s">
        <v>29</v>
      </c>
      <c r="U1494" s="21" t="str">
        <f>VLOOKUP(CONCATENATE($M1494,$N1494),Curriculos!$A$2:$J$332,10,FALSE)</f>
        <v>DCEC</v>
      </c>
      <c r="V1494" s="20" t="e">
        <f>VLOOKUP(CONCATENATE($M1494,$N1494,$T1494),Oferta!$B$2:$R$360,17,FALSE)</f>
        <v>#N/A</v>
      </c>
      <c r="W1494" s="20" t="e">
        <f>VLOOKUP(CONCATENATE($M1494,$N1494,$T1494),Oferta!$B$2:$Q$360,12,FALSE)</f>
        <v>#N/A</v>
      </c>
      <c r="X1494" s="22">
        <v>1</v>
      </c>
      <c r="Y1494" s="23" t="e">
        <f>VLOOKUP(CONCATENATE($W1494,$X1494),Mtz_Horarios!$E$2:$H$92,2,FALSE)</f>
        <v>#N/A</v>
      </c>
      <c r="Z1494" s="23" t="e">
        <f>VLOOKUP(CONCATENATE($W1494,$X1494),Mtz_Horarios!$E$2:$H$92,3,FALSE)</f>
        <v>#N/A</v>
      </c>
      <c r="AA1494" s="24" t="e">
        <f>VLOOKUP(CONCATENATE($W1494,$X1494),Mtz_Horarios!$E$2:$H$92,4,FALSE)</f>
        <v>#N/A</v>
      </c>
      <c r="AB1494" s="20" t="e">
        <f>VLOOKUP(CONCATENATE($M1494,$N1494,$T1494),Oferta!$B$2:$Q$360,16,FALSE)</f>
        <v>#N/A</v>
      </c>
      <c r="AC1494" s="20" t="e">
        <f>VLOOKUP(CONCATENATE($M1494,$N1494,$T1494),Oferta!$B$2:$Q$360,15,FALSE)</f>
        <v>#N/A</v>
      </c>
      <c r="AI1494" s="5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12"/>
      <c r="AW1494" s="12"/>
    </row>
    <row r="1495" spans="1:49" ht="15" customHeight="1">
      <c r="A1495" s="12"/>
      <c r="B1495" s="12"/>
      <c r="C1495" s="12"/>
      <c r="D1495" s="12"/>
      <c r="E1495" s="12"/>
      <c r="F1495" s="12"/>
      <c r="G1495" s="12"/>
      <c r="H1495" s="12" t="e">
        <f t="shared" si="20"/>
        <v>#N/A</v>
      </c>
      <c r="I1495" s="12" t="e">
        <f>VLOOKUP(CONCATENATE(N1495,T1495),Simulador!$H$26:$H$33,1,FALSE)</f>
        <v>#N/A</v>
      </c>
      <c r="J1495" s="12" t="e">
        <f t="shared" si="21"/>
        <v>#N/A</v>
      </c>
      <c r="K1495" s="13" t="e">
        <f t="shared" si="22"/>
        <v>#N/A</v>
      </c>
      <c r="L1495" s="12" t="e">
        <f t="shared" si="23"/>
        <v>#N/A</v>
      </c>
      <c r="M1495" s="14" t="s">
        <v>31</v>
      </c>
      <c r="N1495" s="3" t="s">
        <v>145</v>
      </c>
      <c r="O1495" s="20" t="str">
        <f>VLOOKUP(CONCATENATE($M1495,$N1495),Curriculos!$A$2:$J$332,4,FALSE)</f>
        <v>POLÍTICAS PÚBLICAS E DESENVOLVIMENTO SOCIOECONÔMICO</v>
      </c>
      <c r="P1495" s="21" t="str">
        <f>VLOOKUP(CONCATENATE($M1495,$N1495),Curriculos!$A$2:$J$332,5,FALSE)</f>
        <v>OP</v>
      </c>
      <c r="Q1495" s="21" t="e">
        <f>VLOOKUP($N1495,Oferta!$D$2:$P$100,5,FALSE)</f>
        <v>#N/A</v>
      </c>
      <c r="R1495" s="21">
        <f>VLOOKUP(CONCATENATE($M1495,$N1495),Curriculos!$A$2:$J$332,8,FALSE)</f>
        <v>60</v>
      </c>
      <c r="S1495" s="5"/>
      <c r="T1495" s="22" t="s">
        <v>29</v>
      </c>
      <c r="U1495" s="21" t="str">
        <f>VLOOKUP(CONCATENATE($M1495,$N1495),Curriculos!$A$2:$J$332,10,FALSE)</f>
        <v>DCEC</v>
      </c>
      <c r="V1495" s="20" t="e">
        <f>VLOOKUP(CONCATENATE($M1495,$N1495,$T1495),Oferta!$B$2:$R$360,17,FALSE)</f>
        <v>#N/A</v>
      </c>
      <c r="W1495" s="20" t="e">
        <f>VLOOKUP(CONCATENATE($M1495,$N1495,$T1495),Oferta!$B$2:$Q$360,12,FALSE)</f>
        <v>#N/A</v>
      </c>
      <c r="X1495" s="22">
        <v>2</v>
      </c>
      <c r="Y1495" s="23" t="e">
        <f>VLOOKUP(CONCATENATE($W1495,$X1495),Mtz_Horarios!$E$2:$H$92,2,FALSE)</f>
        <v>#N/A</v>
      </c>
      <c r="Z1495" s="23" t="e">
        <f>VLOOKUP(CONCATENATE($W1495,$X1495),Mtz_Horarios!$E$2:$H$92,3,FALSE)</f>
        <v>#N/A</v>
      </c>
      <c r="AA1495" s="24" t="e">
        <f>VLOOKUP(CONCATENATE($W1495,$X1495),Mtz_Horarios!$E$2:$H$92,4,FALSE)</f>
        <v>#N/A</v>
      </c>
      <c r="AB1495" s="20" t="e">
        <f>VLOOKUP(CONCATENATE($M1495,$N1495,$T1495),Oferta!$B$2:$Q$360,16,FALSE)</f>
        <v>#N/A</v>
      </c>
      <c r="AC1495" s="20" t="e">
        <f>VLOOKUP(CONCATENATE($M1495,$N1495,$T1495),Oferta!$B$2:$Q$360,15,FALSE)</f>
        <v>#N/A</v>
      </c>
      <c r="AI1495" s="5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12"/>
      <c r="AW1495" s="12"/>
    </row>
    <row r="1496" spans="1:49" ht="15" customHeight="1">
      <c r="A1496" s="12"/>
      <c r="B1496" s="12"/>
      <c r="C1496" s="12"/>
      <c r="D1496" s="12"/>
      <c r="E1496" s="12"/>
      <c r="F1496" s="12"/>
      <c r="G1496" s="12"/>
      <c r="H1496" s="12" t="e">
        <f t="shared" si="20"/>
        <v>#N/A</v>
      </c>
      <c r="I1496" s="12" t="e">
        <f>VLOOKUP(CONCATENATE(N1496,T1496),Simulador!$H$26:$H$33,1,FALSE)</f>
        <v>#N/A</v>
      </c>
      <c r="J1496" s="12" t="e">
        <f t="shared" si="21"/>
        <v>#N/A</v>
      </c>
      <c r="K1496" s="13" t="e">
        <f t="shared" si="22"/>
        <v>#N/A</v>
      </c>
      <c r="L1496" s="12" t="e">
        <f t="shared" si="23"/>
        <v>#N/A</v>
      </c>
      <c r="M1496" s="14" t="s">
        <v>31</v>
      </c>
      <c r="N1496" s="3" t="s">
        <v>145</v>
      </c>
      <c r="O1496" s="20" t="str">
        <f>VLOOKUP(CONCATENATE($M1496,$N1496),Curriculos!$A$2:$J$332,4,FALSE)</f>
        <v>POLÍTICAS PÚBLICAS E DESENVOLVIMENTO SOCIOECONÔMICO</v>
      </c>
      <c r="P1496" s="21" t="str">
        <f>VLOOKUP(CONCATENATE($M1496,$N1496),Curriculos!$A$2:$J$332,5,FALSE)</f>
        <v>OP</v>
      </c>
      <c r="Q1496" s="21" t="e">
        <f>VLOOKUP($N1496,Oferta!$D$2:$P$100,5,FALSE)</f>
        <v>#N/A</v>
      </c>
      <c r="R1496" s="21">
        <f>VLOOKUP(CONCATENATE($M1496,$N1496),Curriculos!$A$2:$J$332,8,FALSE)</f>
        <v>60</v>
      </c>
      <c r="S1496" s="5"/>
      <c r="T1496" s="22" t="s">
        <v>29</v>
      </c>
      <c r="U1496" s="21" t="str">
        <f>VLOOKUP(CONCATENATE($M1496,$N1496),Curriculos!$A$2:$J$332,10,FALSE)</f>
        <v>DCEC</v>
      </c>
      <c r="V1496" s="20" t="e">
        <f>VLOOKUP(CONCATENATE($M1496,$N1496,$T1496),Oferta!$B$2:$R$360,17,FALSE)</f>
        <v>#N/A</v>
      </c>
      <c r="W1496" s="20" t="e">
        <f>VLOOKUP(CONCATENATE($M1496,$N1496,$T1496),Oferta!$B$2:$Q$360,12,FALSE)</f>
        <v>#N/A</v>
      </c>
      <c r="X1496" s="22">
        <v>3</v>
      </c>
      <c r="Y1496" s="23" t="e">
        <f>VLOOKUP(CONCATENATE($W1496,$X1496),Mtz_Horarios!$E$2:$H$92,2,FALSE)</f>
        <v>#N/A</v>
      </c>
      <c r="Z1496" s="23" t="e">
        <f>VLOOKUP(CONCATENATE($W1496,$X1496),Mtz_Horarios!$E$2:$H$92,3,FALSE)</f>
        <v>#N/A</v>
      </c>
      <c r="AA1496" s="24" t="e">
        <f>VLOOKUP(CONCATENATE($W1496,$X1496),Mtz_Horarios!$E$2:$H$92,4,FALSE)</f>
        <v>#N/A</v>
      </c>
      <c r="AB1496" s="20" t="e">
        <f>VLOOKUP(CONCATENATE($M1496,$N1496,$T1496),Oferta!$B$2:$Q$360,16,FALSE)</f>
        <v>#N/A</v>
      </c>
      <c r="AC1496" s="20" t="e">
        <f>VLOOKUP(CONCATENATE($M1496,$N1496,$T1496),Oferta!$B$2:$Q$360,15,FALSE)</f>
        <v>#N/A</v>
      </c>
      <c r="AI1496" s="5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12"/>
      <c r="AW1496" s="12"/>
    </row>
    <row r="1497" spans="1:49" ht="15" customHeight="1">
      <c r="A1497" s="12"/>
      <c r="B1497" s="12"/>
      <c r="C1497" s="12"/>
      <c r="D1497" s="12"/>
      <c r="E1497" s="12"/>
      <c r="F1497" s="12"/>
      <c r="G1497" s="12"/>
      <c r="H1497" s="12" t="e">
        <f t="shared" si="20"/>
        <v>#N/A</v>
      </c>
      <c r="I1497" s="12" t="e">
        <f>VLOOKUP(CONCATENATE(N1497,T1497),Simulador!$H$26:$H$33,1,FALSE)</f>
        <v>#N/A</v>
      </c>
      <c r="J1497" s="12" t="e">
        <f t="shared" si="21"/>
        <v>#N/A</v>
      </c>
      <c r="K1497" s="13" t="e">
        <f t="shared" si="22"/>
        <v>#N/A</v>
      </c>
      <c r="L1497" s="12" t="e">
        <f t="shared" si="23"/>
        <v>#N/A</v>
      </c>
      <c r="M1497" s="14" t="s">
        <v>31</v>
      </c>
      <c r="N1497" s="3" t="s">
        <v>145</v>
      </c>
      <c r="O1497" s="20" t="str">
        <f>VLOOKUP(CONCATENATE($M1497,$N1497),Curriculos!$A$2:$J$332,4,FALSE)</f>
        <v>POLÍTICAS PÚBLICAS E DESENVOLVIMENTO SOCIOECONÔMICO</v>
      </c>
      <c r="P1497" s="21" t="str">
        <f>VLOOKUP(CONCATENATE($M1497,$N1497),Curriculos!$A$2:$J$332,5,FALSE)</f>
        <v>OP</v>
      </c>
      <c r="Q1497" s="21" t="e">
        <f>VLOOKUP($N1497,Oferta!$D$2:$P$100,5,FALSE)</f>
        <v>#N/A</v>
      </c>
      <c r="R1497" s="21">
        <f>VLOOKUP(CONCATENATE($M1497,$N1497),Curriculos!$A$2:$J$332,8,FALSE)</f>
        <v>60</v>
      </c>
      <c r="S1497" s="5"/>
      <c r="T1497" s="22" t="s">
        <v>29</v>
      </c>
      <c r="U1497" s="21" t="str">
        <f>VLOOKUP(CONCATENATE($M1497,$N1497),Curriculos!$A$2:$J$332,10,FALSE)</f>
        <v>DCEC</v>
      </c>
      <c r="V1497" s="20" t="e">
        <f>VLOOKUP(CONCATENATE($M1497,$N1497,$T1497),Oferta!$B$2:$R$360,17,FALSE)</f>
        <v>#N/A</v>
      </c>
      <c r="W1497" s="20" t="e">
        <f>VLOOKUP(CONCATENATE($M1497,$N1497,$T1497),Oferta!$B$2:$Q$360,12,FALSE)</f>
        <v>#N/A</v>
      </c>
      <c r="X1497" s="22">
        <v>4</v>
      </c>
      <c r="Y1497" s="23" t="e">
        <f>VLOOKUP(CONCATENATE($W1497,$X1497),Mtz_Horarios!$E$2:$H$92,2,FALSE)</f>
        <v>#N/A</v>
      </c>
      <c r="Z1497" s="23" t="e">
        <f>VLOOKUP(CONCATENATE($W1497,$X1497),Mtz_Horarios!$E$2:$H$92,3,FALSE)</f>
        <v>#N/A</v>
      </c>
      <c r="AA1497" s="24" t="e">
        <f>VLOOKUP(CONCATENATE($W1497,$X1497),Mtz_Horarios!$E$2:$H$92,4,FALSE)</f>
        <v>#N/A</v>
      </c>
      <c r="AB1497" s="20" t="e">
        <f>VLOOKUP(CONCATENATE($M1497,$N1497,$T1497),Oferta!$B$2:$Q$360,16,FALSE)</f>
        <v>#N/A</v>
      </c>
      <c r="AC1497" s="20" t="e">
        <f>VLOOKUP(CONCATENATE($M1497,$N1497,$T1497),Oferta!$B$2:$Q$360,15,FALSE)</f>
        <v>#N/A</v>
      </c>
      <c r="AI1497" s="5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12"/>
      <c r="AW1497" s="12"/>
    </row>
    <row r="1498" spans="1:49" ht="15" customHeight="1">
      <c r="A1498" s="12"/>
      <c r="B1498" s="12"/>
      <c r="C1498" s="12"/>
      <c r="D1498" s="12"/>
      <c r="E1498" s="12"/>
      <c r="F1498" s="12"/>
      <c r="G1498" s="12"/>
      <c r="H1498" s="12" t="e">
        <f t="shared" si="20"/>
        <v>#N/A</v>
      </c>
      <c r="I1498" s="12" t="e">
        <f>VLOOKUP(CONCATENATE(N1498,T1498),Simulador!$H$26:$H$33,1,FALSE)</f>
        <v>#N/A</v>
      </c>
      <c r="J1498" s="12" t="e">
        <f t="shared" si="21"/>
        <v>#N/A</v>
      </c>
      <c r="K1498" s="13" t="e">
        <f t="shared" si="22"/>
        <v>#N/A</v>
      </c>
      <c r="L1498" s="12" t="e">
        <f t="shared" si="23"/>
        <v>#N/A</v>
      </c>
      <c r="M1498" s="14" t="s">
        <v>25</v>
      </c>
      <c r="N1498" s="3" t="s">
        <v>145</v>
      </c>
      <c r="O1498" s="20" t="str">
        <f>VLOOKUP(CONCATENATE($M1498,$N1498),Curriculos!$A$2:$J$332,4,FALSE)</f>
        <v>POLÍTICAS PÚBLICAS E DESENVOLVIMENTO SOCIOECONÔMICO</v>
      </c>
      <c r="P1498" s="21" t="str">
        <f>VLOOKUP(CONCATENATE($M1498,$N1498),Curriculos!$A$2:$J$332,5,FALSE)</f>
        <v>OP</v>
      </c>
      <c r="Q1498" s="21" t="e">
        <f>VLOOKUP($N1498,Oferta!$D$2:$P$100,5,FALSE)</f>
        <v>#N/A</v>
      </c>
      <c r="R1498" s="21">
        <f>VLOOKUP(CONCATENATE($M1498,$N1498),Curriculos!$A$2:$J$332,8,FALSE)</f>
        <v>60</v>
      </c>
      <c r="S1498" s="5"/>
      <c r="T1498" s="22" t="s">
        <v>29</v>
      </c>
      <c r="U1498" s="21" t="str">
        <f>VLOOKUP(CONCATENATE($M1498,$N1498),Curriculos!$A$2:$J$332,10,FALSE)</f>
        <v>DCEC</v>
      </c>
      <c r="V1498" s="20" t="e">
        <f>VLOOKUP(CONCATENATE($M1498,$N1498,$T1498),Oferta!$B$2:$R$360,17,FALSE)</f>
        <v>#N/A</v>
      </c>
      <c r="W1498" s="20" t="e">
        <f>VLOOKUP(CONCATENATE($M1498,$N1498,$T1498),Oferta!$B$2:$Q$360,12,FALSE)</f>
        <v>#N/A</v>
      </c>
      <c r="X1498" s="22">
        <v>1</v>
      </c>
      <c r="Y1498" s="23" t="e">
        <f>VLOOKUP(CONCATENATE($W1498,$X1498),Mtz_Horarios!$E$2:$H$92,2,FALSE)</f>
        <v>#N/A</v>
      </c>
      <c r="Z1498" s="23" t="e">
        <f>VLOOKUP(CONCATENATE($W1498,$X1498),Mtz_Horarios!$E$2:$H$92,3,FALSE)</f>
        <v>#N/A</v>
      </c>
      <c r="AA1498" s="24" t="e">
        <f>VLOOKUP(CONCATENATE($W1498,$X1498),Mtz_Horarios!$E$2:$H$92,4,FALSE)</f>
        <v>#N/A</v>
      </c>
      <c r="AB1498" s="20" t="e">
        <f>VLOOKUP(CONCATENATE($M1498,$N1498,$T1498),Oferta!$B$2:$Q$360,16,FALSE)</f>
        <v>#N/A</v>
      </c>
      <c r="AC1498" s="20" t="e">
        <f>VLOOKUP(CONCATENATE($M1498,$N1498,$T1498),Oferta!$B$2:$Q$360,15,FALSE)</f>
        <v>#N/A</v>
      </c>
      <c r="AI1498" s="5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12"/>
      <c r="AW1498" s="12"/>
    </row>
    <row r="1499" spans="1:49" ht="15" customHeight="1">
      <c r="A1499" s="12"/>
      <c r="B1499" s="12"/>
      <c r="C1499" s="12"/>
      <c r="D1499" s="12"/>
      <c r="E1499" s="12"/>
      <c r="F1499" s="12"/>
      <c r="G1499" s="12"/>
      <c r="H1499" s="12" t="e">
        <f t="shared" si="20"/>
        <v>#N/A</v>
      </c>
      <c r="I1499" s="12" t="e">
        <f>VLOOKUP(CONCATENATE(N1499,T1499),Simulador!$H$26:$H$33,1,FALSE)</f>
        <v>#N/A</v>
      </c>
      <c r="J1499" s="12" t="e">
        <f t="shared" si="21"/>
        <v>#N/A</v>
      </c>
      <c r="K1499" s="13" t="e">
        <f t="shared" si="22"/>
        <v>#N/A</v>
      </c>
      <c r="L1499" s="12" t="e">
        <f t="shared" si="23"/>
        <v>#N/A</v>
      </c>
      <c r="M1499" s="14" t="s">
        <v>25</v>
      </c>
      <c r="N1499" s="3" t="s">
        <v>145</v>
      </c>
      <c r="O1499" s="20" t="str">
        <f>VLOOKUP(CONCATENATE($M1499,$N1499),Curriculos!$A$2:$J$332,4,FALSE)</f>
        <v>POLÍTICAS PÚBLICAS E DESENVOLVIMENTO SOCIOECONÔMICO</v>
      </c>
      <c r="P1499" s="21" t="str">
        <f>VLOOKUP(CONCATENATE($M1499,$N1499),Curriculos!$A$2:$J$332,5,FALSE)</f>
        <v>OP</v>
      </c>
      <c r="Q1499" s="21" t="e">
        <f>VLOOKUP($N1499,Oferta!$D$2:$P$100,5,FALSE)</f>
        <v>#N/A</v>
      </c>
      <c r="R1499" s="21">
        <f>VLOOKUP(CONCATENATE($M1499,$N1499),Curriculos!$A$2:$J$332,8,FALSE)</f>
        <v>60</v>
      </c>
      <c r="S1499" s="5"/>
      <c r="T1499" s="22" t="s">
        <v>29</v>
      </c>
      <c r="U1499" s="21" t="str">
        <f>VLOOKUP(CONCATENATE($M1499,$N1499),Curriculos!$A$2:$J$332,10,FALSE)</f>
        <v>DCEC</v>
      </c>
      <c r="V1499" s="20" t="e">
        <f>VLOOKUP(CONCATENATE($M1499,$N1499,$T1499),Oferta!$B$2:$R$360,17,FALSE)</f>
        <v>#N/A</v>
      </c>
      <c r="W1499" s="20" t="e">
        <f>VLOOKUP(CONCATENATE($M1499,$N1499,$T1499),Oferta!$B$2:$Q$360,12,FALSE)</f>
        <v>#N/A</v>
      </c>
      <c r="X1499" s="22">
        <v>2</v>
      </c>
      <c r="Y1499" s="23" t="e">
        <f>VLOOKUP(CONCATENATE($W1499,$X1499),Mtz_Horarios!$E$2:$H$92,2,FALSE)</f>
        <v>#N/A</v>
      </c>
      <c r="Z1499" s="23" t="e">
        <f>VLOOKUP(CONCATENATE($W1499,$X1499),Mtz_Horarios!$E$2:$H$92,3,FALSE)</f>
        <v>#N/A</v>
      </c>
      <c r="AA1499" s="24" t="e">
        <f>VLOOKUP(CONCATENATE($W1499,$X1499),Mtz_Horarios!$E$2:$H$92,4,FALSE)</f>
        <v>#N/A</v>
      </c>
      <c r="AB1499" s="20" t="e">
        <f>VLOOKUP(CONCATENATE($M1499,$N1499,$T1499),Oferta!$B$2:$Q$360,16,FALSE)</f>
        <v>#N/A</v>
      </c>
      <c r="AC1499" s="20" t="e">
        <f>VLOOKUP(CONCATENATE($M1499,$N1499,$T1499),Oferta!$B$2:$Q$360,15,FALSE)</f>
        <v>#N/A</v>
      </c>
      <c r="AI1499" s="5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12"/>
      <c r="AW1499" s="12"/>
    </row>
    <row r="1500" spans="1:49" ht="15" customHeight="1">
      <c r="A1500" s="12"/>
      <c r="B1500" s="12"/>
      <c r="C1500" s="12"/>
      <c r="D1500" s="12"/>
      <c r="E1500" s="12"/>
      <c r="F1500" s="12"/>
      <c r="G1500" s="12"/>
      <c r="H1500" s="12" t="e">
        <f t="shared" si="20"/>
        <v>#N/A</v>
      </c>
      <c r="I1500" s="12" t="e">
        <f>VLOOKUP(CONCATENATE(N1500,T1500),Simulador!$H$26:$H$33,1,FALSE)</f>
        <v>#N/A</v>
      </c>
      <c r="J1500" s="12" t="e">
        <f t="shared" si="21"/>
        <v>#N/A</v>
      </c>
      <c r="K1500" s="13" t="e">
        <f t="shared" si="22"/>
        <v>#N/A</v>
      </c>
      <c r="L1500" s="12" t="e">
        <f t="shared" si="23"/>
        <v>#N/A</v>
      </c>
      <c r="M1500" s="14" t="s">
        <v>25</v>
      </c>
      <c r="N1500" s="3" t="s">
        <v>145</v>
      </c>
      <c r="O1500" s="20" t="str">
        <f>VLOOKUP(CONCATENATE($M1500,$N1500),Curriculos!$A$2:$J$332,4,FALSE)</f>
        <v>POLÍTICAS PÚBLICAS E DESENVOLVIMENTO SOCIOECONÔMICO</v>
      </c>
      <c r="P1500" s="21" t="str">
        <f>VLOOKUP(CONCATENATE($M1500,$N1500),Curriculos!$A$2:$J$332,5,FALSE)</f>
        <v>OP</v>
      </c>
      <c r="Q1500" s="21" t="e">
        <f>VLOOKUP($N1500,Oferta!$D$2:$P$100,5,FALSE)</f>
        <v>#N/A</v>
      </c>
      <c r="R1500" s="21">
        <f>VLOOKUP(CONCATENATE($M1500,$N1500),Curriculos!$A$2:$J$332,8,FALSE)</f>
        <v>60</v>
      </c>
      <c r="S1500" s="5"/>
      <c r="T1500" s="22" t="s">
        <v>29</v>
      </c>
      <c r="U1500" s="21" t="str">
        <f>VLOOKUP(CONCATENATE($M1500,$N1500),Curriculos!$A$2:$J$332,10,FALSE)</f>
        <v>DCEC</v>
      </c>
      <c r="V1500" s="20" t="e">
        <f>VLOOKUP(CONCATENATE($M1500,$N1500,$T1500),Oferta!$B$2:$R$360,17,FALSE)</f>
        <v>#N/A</v>
      </c>
      <c r="W1500" s="20" t="e">
        <f>VLOOKUP(CONCATENATE($M1500,$N1500,$T1500),Oferta!$B$2:$Q$360,12,FALSE)</f>
        <v>#N/A</v>
      </c>
      <c r="X1500" s="22">
        <v>3</v>
      </c>
      <c r="Y1500" s="23" t="e">
        <f>VLOOKUP(CONCATENATE($W1500,$X1500),Mtz_Horarios!$E$2:$H$92,2,FALSE)</f>
        <v>#N/A</v>
      </c>
      <c r="Z1500" s="23" t="e">
        <f>VLOOKUP(CONCATENATE($W1500,$X1500),Mtz_Horarios!$E$2:$H$92,3,FALSE)</f>
        <v>#N/A</v>
      </c>
      <c r="AA1500" s="24" t="e">
        <f>VLOOKUP(CONCATENATE($W1500,$X1500),Mtz_Horarios!$E$2:$H$92,4,FALSE)</f>
        <v>#N/A</v>
      </c>
      <c r="AB1500" s="20" t="e">
        <f>VLOOKUP(CONCATENATE($M1500,$N1500,$T1500),Oferta!$B$2:$Q$360,16,FALSE)</f>
        <v>#N/A</v>
      </c>
      <c r="AC1500" s="20" t="e">
        <f>VLOOKUP(CONCATENATE($M1500,$N1500,$T1500),Oferta!$B$2:$Q$360,15,FALSE)</f>
        <v>#N/A</v>
      </c>
      <c r="AI1500" s="5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12"/>
      <c r="AW1500" s="12"/>
    </row>
    <row r="1501" spans="1:49" ht="15" customHeight="1">
      <c r="A1501" s="12"/>
      <c r="B1501" s="12"/>
      <c r="C1501" s="12"/>
      <c r="D1501" s="12"/>
      <c r="E1501" s="12"/>
      <c r="F1501" s="12"/>
      <c r="G1501" s="12"/>
      <c r="H1501" s="12" t="e">
        <f t="shared" si="20"/>
        <v>#N/A</v>
      </c>
      <c r="I1501" s="12" t="e">
        <f>VLOOKUP(CONCATENATE(N1501,T1501),Simulador!$H$26:$H$33,1,FALSE)</f>
        <v>#N/A</v>
      </c>
      <c r="J1501" s="12" t="e">
        <f t="shared" si="21"/>
        <v>#N/A</v>
      </c>
      <c r="K1501" s="13" t="e">
        <f t="shared" si="22"/>
        <v>#N/A</v>
      </c>
      <c r="L1501" s="12" t="e">
        <f t="shared" si="23"/>
        <v>#N/A</v>
      </c>
      <c r="M1501" s="14" t="s">
        <v>25</v>
      </c>
      <c r="N1501" s="3" t="s">
        <v>145</v>
      </c>
      <c r="O1501" s="20" t="str">
        <f>VLOOKUP(CONCATENATE($M1501,$N1501),Curriculos!$A$2:$J$332,4,FALSE)</f>
        <v>POLÍTICAS PÚBLICAS E DESENVOLVIMENTO SOCIOECONÔMICO</v>
      </c>
      <c r="P1501" s="21" t="str">
        <f>VLOOKUP(CONCATENATE($M1501,$N1501),Curriculos!$A$2:$J$332,5,FALSE)</f>
        <v>OP</v>
      </c>
      <c r="Q1501" s="21" t="e">
        <f>VLOOKUP($N1501,Oferta!$D$2:$P$100,5,FALSE)</f>
        <v>#N/A</v>
      </c>
      <c r="R1501" s="21">
        <f>VLOOKUP(CONCATENATE($M1501,$N1501),Curriculos!$A$2:$J$332,8,FALSE)</f>
        <v>60</v>
      </c>
      <c r="S1501" s="5"/>
      <c r="T1501" s="22" t="s">
        <v>29</v>
      </c>
      <c r="U1501" s="21" t="str">
        <f>VLOOKUP(CONCATENATE($M1501,$N1501),Curriculos!$A$2:$J$332,10,FALSE)</f>
        <v>DCEC</v>
      </c>
      <c r="V1501" s="20" t="e">
        <f>VLOOKUP(CONCATENATE($M1501,$N1501,$T1501),Oferta!$B$2:$R$360,17,FALSE)</f>
        <v>#N/A</v>
      </c>
      <c r="W1501" s="20" t="e">
        <f>VLOOKUP(CONCATENATE($M1501,$N1501,$T1501),Oferta!$B$2:$Q$360,12,FALSE)</f>
        <v>#N/A</v>
      </c>
      <c r="X1501" s="22">
        <v>4</v>
      </c>
      <c r="Y1501" s="23" t="e">
        <f>VLOOKUP(CONCATENATE($W1501,$X1501),Mtz_Horarios!$E$2:$H$92,2,FALSE)</f>
        <v>#N/A</v>
      </c>
      <c r="Z1501" s="23" t="e">
        <f>VLOOKUP(CONCATENATE($W1501,$X1501),Mtz_Horarios!$E$2:$H$92,3,FALSE)</f>
        <v>#N/A</v>
      </c>
      <c r="AA1501" s="24" t="e">
        <f>VLOOKUP(CONCATENATE($W1501,$X1501),Mtz_Horarios!$E$2:$H$92,4,FALSE)</f>
        <v>#N/A</v>
      </c>
      <c r="AB1501" s="20" t="e">
        <f>VLOOKUP(CONCATENATE($M1501,$N1501,$T1501),Oferta!$B$2:$Q$360,16,FALSE)</f>
        <v>#N/A</v>
      </c>
      <c r="AC1501" s="20" t="e">
        <f>VLOOKUP(CONCATENATE($M1501,$N1501,$T1501),Oferta!$B$2:$Q$360,15,FALSE)</f>
        <v>#N/A</v>
      </c>
      <c r="AI1501" s="5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12"/>
      <c r="AW1501" s="12"/>
    </row>
    <row r="1502" spans="1:49" ht="15" customHeight="1">
      <c r="A1502" s="12"/>
      <c r="B1502" s="12"/>
      <c r="C1502" s="12"/>
      <c r="D1502" s="12"/>
      <c r="E1502" s="12"/>
      <c r="F1502" s="12"/>
      <c r="G1502" s="12"/>
      <c r="H1502" s="12" t="e">
        <f t="shared" si="20"/>
        <v>#N/A</v>
      </c>
      <c r="I1502" s="12" t="e">
        <f>VLOOKUP(CONCATENATE(N1502,T1502),Simulador!$H$26:$H$33,1,FALSE)</f>
        <v>#N/A</v>
      </c>
      <c r="J1502" s="12" t="e">
        <f t="shared" si="21"/>
        <v>#N/A</v>
      </c>
      <c r="K1502" s="13" t="e">
        <f t="shared" si="22"/>
        <v>#N/A</v>
      </c>
      <c r="L1502" s="12" t="e">
        <f t="shared" si="23"/>
        <v>#N/A</v>
      </c>
      <c r="M1502" s="14" t="s">
        <v>22</v>
      </c>
      <c r="N1502" s="3" t="s">
        <v>145</v>
      </c>
      <c r="O1502" s="20" t="str">
        <f>VLOOKUP(CONCATENATE($M1502,$N1502),Curriculos!$A$2:$J$332,4,FALSE)</f>
        <v>POLÍTICAS PÚBLICAS E DESENVOLVIMENTO SOCIOECONÔMICO</v>
      </c>
      <c r="P1502" s="21" t="str">
        <f>VLOOKUP(CONCATENATE($M1502,$N1502),Curriculos!$A$2:$J$332,5,FALSE)</f>
        <v>OP</v>
      </c>
      <c r="Q1502" s="21" t="e">
        <f>VLOOKUP($N1502,Oferta!$D$2:$P$100,5,FALSE)</f>
        <v>#N/A</v>
      </c>
      <c r="R1502" s="21">
        <f>VLOOKUP(CONCATENATE($M1502,$N1502),Curriculos!$A$2:$J$332,8,FALSE)</f>
        <v>60</v>
      </c>
      <c r="S1502" s="5"/>
      <c r="T1502" s="22" t="s">
        <v>24</v>
      </c>
      <c r="U1502" s="21" t="str">
        <f>VLOOKUP(CONCATENATE($M1502,$N1502),Curriculos!$A$2:$J$332,10,FALSE)</f>
        <v>DCEC</v>
      </c>
      <c r="V1502" s="20" t="e">
        <f>VLOOKUP(CONCATENATE($M1502,$N1502,$T1502),Oferta!$B$2:$R$360,17,FALSE)</f>
        <v>#N/A</v>
      </c>
      <c r="W1502" s="20" t="e">
        <f>VLOOKUP(CONCATENATE($M1502,$N1502,$T1502),Oferta!$B$2:$Q$360,12,FALSE)</f>
        <v>#N/A</v>
      </c>
      <c r="X1502" s="22">
        <v>1</v>
      </c>
      <c r="Y1502" s="23" t="e">
        <f>VLOOKUP(CONCATENATE($W1502,$X1502),Mtz_Horarios!$E$2:$H$92,2,FALSE)</f>
        <v>#N/A</v>
      </c>
      <c r="Z1502" s="23" t="e">
        <f>VLOOKUP(CONCATENATE($W1502,$X1502),Mtz_Horarios!$E$2:$H$92,3,FALSE)</f>
        <v>#N/A</v>
      </c>
      <c r="AA1502" s="24" t="e">
        <f>VLOOKUP(CONCATENATE($W1502,$X1502),Mtz_Horarios!$E$2:$H$92,4,FALSE)</f>
        <v>#N/A</v>
      </c>
      <c r="AB1502" s="20" t="e">
        <f>VLOOKUP(CONCATENATE($M1502,$N1502,$T1502),Oferta!$B$2:$Q$360,16,FALSE)</f>
        <v>#N/A</v>
      </c>
      <c r="AC1502" s="20" t="e">
        <f>VLOOKUP(CONCATENATE($M1502,$N1502,$T1502),Oferta!$B$2:$Q$360,15,FALSE)</f>
        <v>#N/A</v>
      </c>
      <c r="AI1502" s="5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12"/>
      <c r="AW1502" s="12"/>
    </row>
    <row r="1503" spans="1:49" ht="15" customHeight="1">
      <c r="A1503" s="12"/>
      <c r="B1503" s="12"/>
      <c r="C1503" s="12"/>
      <c r="D1503" s="12"/>
      <c r="E1503" s="12"/>
      <c r="F1503" s="12"/>
      <c r="G1503" s="12"/>
      <c r="H1503" s="12" t="e">
        <f t="shared" si="20"/>
        <v>#N/A</v>
      </c>
      <c r="I1503" s="12" t="e">
        <f>VLOOKUP(CONCATENATE(N1503,T1503),Simulador!$H$26:$H$33,1,FALSE)</f>
        <v>#N/A</v>
      </c>
      <c r="J1503" s="12" t="e">
        <f t="shared" si="21"/>
        <v>#N/A</v>
      </c>
      <c r="K1503" s="13" t="e">
        <f t="shared" si="22"/>
        <v>#N/A</v>
      </c>
      <c r="L1503" s="12" t="e">
        <f t="shared" si="23"/>
        <v>#N/A</v>
      </c>
      <c r="M1503" s="14" t="s">
        <v>22</v>
      </c>
      <c r="N1503" s="3" t="s">
        <v>145</v>
      </c>
      <c r="O1503" s="20" t="str">
        <f>VLOOKUP(CONCATENATE($M1503,$N1503),Curriculos!$A$2:$J$332,4,FALSE)</f>
        <v>POLÍTICAS PÚBLICAS E DESENVOLVIMENTO SOCIOECONÔMICO</v>
      </c>
      <c r="P1503" s="21" t="str">
        <f>VLOOKUP(CONCATENATE($M1503,$N1503),Curriculos!$A$2:$J$332,5,FALSE)</f>
        <v>OP</v>
      </c>
      <c r="Q1503" s="21" t="e">
        <f>VLOOKUP($N1503,Oferta!$D$2:$P$100,5,FALSE)</f>
        <v>#N/A</v>
      </c>
      <c r="R1503" s="21">
        <f>VLOOKUP(CONCATENATE($M1503,$N1503),Curriculos!$A$2:$J$332,8,FALSE)</f>
        <v>60</v>
      </c>
      <c r="S1503" s="5"/>
      <c r="T1503" s="22" t="s">
        <v>24</v>
      </c>
      <c r="U1503" s="21" t="str">
        <f>VLOOKUP(CONCATENATE($M1503,$N1503),Curriculos!$A$2:$J$332,10,FALSE)</f>
        <v>DCEC</v>
      </c>
      <c r="V1503" s="20" t="e">
        <f>VLOOKUP(CONCATENATE($M1503,$N1503,$T1503),Oferta!$B$2:$R$360,17,FALSE)</f>
        <v>#N/A</v>
      </c>
      <c r="W1503" s="20" t="e">
        <f>VLOOKUP(CONCATENATE($M1503,$N1503,$T1503),Oferta!$B$2:$Q$360,12,FALSE)</f>
        <v>#N/A</v>
      </c>
      <c r="X1503" s="22">
        <v>2</v>
      </c>
      <c r="Y1503" s="23" t="e">
        <f>VLOOKUP(CONCATENATE($W1503,$X1503),Mtz_Horarios!$E$2:$H$92,2,FALSE)</f>
        <v>#N/A</v>
      </c>
      <c r="Z1503" s="23" t="e">
        <f>VLOOKUP(CONCATENATE($W1503,$X1503),Mtz_Horarios!$E$2:$H$92,3,FALSE)</f>
        <v>#N/A</v>
      </c>
      <c r="AA1503" s="24" t="e">
        <f>VLOOKUP(CONCATENATE($W1503,$X1503),Mtz_Horarios!$E$2:$H$92,4,FALSE)</f>
        <v>#N/A</v>
      </c>
      <c r="AB1503" s="20" t="e">
        <f>VLOOKUP(CONCATENATE($M1503,$N1503,$T1503),Oferta!$B$2:$Q$360,16,FALSE)</f>
        <v>#N/A</v>
      </c>
      <c r="AC1503" s="20" t="e">
        <f>VLOOKUP(CONCATENATE($M1503,$N1503,$T1503),Oferta!$B$2:$Q$360,15,FALSE)</f>
        <v>#N/A</v>
      </c>
      <c r="AI1503" s="5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12"/>
      <c r="AW1503" s="12"/>
    </row>
    <row r="1504" spans="1:49" ht="15" customHeight="1">
      <c r="A1504" s="12"/>
      <c r="B1504" s="12"/>
      <c r="C1504" s="12"/>
      <c r="D1504" s="12"/>
      <c r="E1504" s="12"/>
      <c r="F1504" s="12"/>
      <c r="G1504" s="12"/>
      <c r="H1504" s="12" t="e">
        <f t="shared" si="20"/>
        <v>#N/A</v>
      </c>
      <c r="I1504" s="12" t="e">
        <f>VLOOKUP(CONCATENATE(N1504,T1504),Simulador!$H$26:$H$33,1,FALSE)</f>
        <v>#N/A</v>
      </c>
      <c r="J1504" s="12" t="e">
        <f t="shared" si="21"/>
        <v>#N/A</v>
      </c>
      <c r="K1504" s="13" t="e">
        <f t="shared" si="22"/>
        <v>#N/A</v>
      </c>
      <c r="L1504" s="12" t="e">
        <f t="shared" si="23"/>
        <v>#N/A</v>
      </c>
      <c r="M1504" s="14" t="s">
        <v>22</v>
      </c>
      <c r="N1504" s="3" t="s">
        <v>145</v>
      </c>
      <c r="O1504" s="20" t="str">
        <f>VLOOKUP(CONCATENATE($M1504,$N1504),Curriculos!$A$2:$J$332,4,FALSE)</f>
        <v>POLÍTICAS PÚBLICAS E DESENVOLVIMENTO SOCIOECONÔMICO</v>
      </c>
      <c r="P1504" s="21" t="str">
        <f>VLOOKUP(CONCATENATE($M1504,$N1504),Curriculos!$A$2:$J$332,5,FALSE)</f>
        <v>OP</v>
      </c>
      <c r="Q1504" s="21" t="e">
        <f>VLOOKUP($N1504,Oferta!$D$2:$P$100,5,FALSE)</f>
        <v>#N/A</v>
      </c>
      <c r="R1504" s="21">
        <f>VLOOKUP(CONCATENATE($M1504,$N1504),Curriculos!$A$2:$J$332,8,FALSE)</f>
        <v>60</v>
      </c>
      <c r="S1504" s="5"/>
      <c r="T1504" s="22" t="s">
        <v>24</v>
      </c>
      <c r="U1504" s="21" t="str">
        <f>VLOOKUP(CONCATENATE($M1504,$N1504),Curriculos!$A$2:$J$332,10,FALSE)</f>
        <v>DCEC</v>
      </c>
      <c r="V1504" s="20" t="e">
        <f>VLOOKUP(CONCATENATE($M1504,$N1504,$T1504),Oferta!$B$2:$R$360,17,FALSE)</f>
        <v>#N/A</v>
      </c>
      <c r="W1504" s="20" t="e">
        <f>VLOOKUP(CONCATENATE($M1504,$N1504,$T1504),Oferta!$B$2:$Q$360,12,FALSE)</f>
        <v>#N/A</v>
      </c>
      <c r="X1504" s="22">
        <v>3</v>
      </c>
      <c r="Y1504" s="23" t="e">
        <f>VLOOKUP(CONCATENATE($W1504,$X1504),Mtz_Horarios!$E$2:$H$92,2,FALSE)</f>
        <v>#N/A</v>
      </c>
      <c r="Z1504" s="23" t="e">
        <f>VLOOKUP(CONCATENATE($W1504,$X1504),Mtz_Horarios!$E$2:$H$92,3,FALSE)</f>
        <v>#N/A</v>
      </c>
      <c r="AA1504" s="24" t="e">
        <f>VLOOKUP(CONCATENATE($W1504,$X1504),Mtz_Horarios!$E$2:$H$92,4,FALSE)</f>
        <v>#N/A</v>
      </c>
      <c r="AB1504" s="20" t="e">
        <f>VLOOKUP(CONCATENATE($M1504,$N1504,$T1504),Oferta!$B$2:$Q$360,16,FALSE)</f>
        <v>#N/A</v>
      </c>
      <c r="AC1504" s="20" t="e">
        <f>VLOOKUP(CONCATENATE($M1504,$N1504,$T1504),Oferta!$B$2:$Q$360,15,FALSE)</f>
        <v>#N/A</v>
      </c>
      <c r="AI1504" s="5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12"/>
      <c r="AW1504" s="12"/>
    </row>
    <row r="1505" spans="1:49" ht="15" customHeight="1">
      <c r="A1505" s="12"/>
      <c r="B1505" s="12"/>
      <c r="C1505" s="12"/>
      <c r="D1505" s="12"/>
      <c r="E1505" s="12"/>
      <c r="F1505" s="12"/>
      <c r="G1505" s="12"/>
      <c r="H1505" s="12" t="e">
        <f t="shared" si="20"/>
        <v>#N/A</v>
      </c>
      <c r="I1505" s="12" t="e">
        <f>VLOOKUP(CONCATENATE(N1505,T1505),Simulador!$H$26:$H$33,1,FALSE)</f>
        <v>#N/A</v>
      </c>
      <c r="J1505" s="12" t="e">
        <f t="shared" si="21"/>
        <v>#N/A</v>
      </c>
      <c r="K1505" s="13" t="e">
        <f t="shared" si="22"/>
        <v>#N/A</v>
      </c>
      <c r="L1505" s="12" t="e">
        <f t="shared" si="23"/>
        <v>#N/A</v>
      </c>
      <c r="M1505" s="14" t="s">
        <v>22</v>
      </c>
      <c r="N1505" s="3" t="s">
        <v>145</v>
      </c>
      <c r="O1505" s="20" t="str">
        <f>VLOOKUP(CONCATENATE($M1505,$N1505),Curriculos!$A$2:$J$332,4,FALSE)</f>
        <v>POLÍTICAS PÚBLICAS E DESENVOLVIMENTO SOCIOECONÔMICO</v>
      </c>
      <c r="P1505" s="21" t="str">
        <f>VLOOKUP(CONCATENATE($M1505,$N1505),Curriculos!$A$2:$J$332,5,FALSE)</f>
        <v>OP</v>
      </c>
      <c r="Q1505" s="21" t="e">
        <f>VLOOKUP($N1505,Oferta!$D$2:$P$100,5,FALSE)</f>
        <v>#N/A</v>
      </c>
      <c r="R1505" s="21">
        <f>VLOOKUP(CONCATENATE($M1505,$N1505),Curriculos!$A$2:$J$332,8,FALSE)</f>
        <v>60</v>
      </c>
      <c r="S1505" s="5"/>
      <c r="T1505" s="22" t="s">
        <v>24</v>
      </c>
      <c r="U1505" s="21" t="str">
        <f>VLOOKUP(CONCATENATE($M1505,$N1505),Curriculos!$A$2:$J$332,10,FALSE)</f>
        <v>DCEC</v>
      </c>
      <c r="V1505" s="20" t="e">
        <f>VLOOKUP(CONCATENATE($M1505,$N1505,$T1505),Oferta!$B$2:$R$360,17,FALSE)</f>
        <v>#N/A</v>
      </c>
      <c r="W1505" s="20" t="e">
        <f>VLOOKUP(CONCATENATE($M1505,$N1505,$T1505),Oferta!$B$2:$Q$360,12,FALSE)</f>
        <v>#N/A</v>
      </c>
      <c r="X1505" s="22">
        <v>4</v>
      </c>
      <c r="Y1505" s="23" t="e">
        <f>VLOOKUP(CONCATENATE($W1505,$X1505),Mtz_Horarios!$E$2:$H$92,2,FALSE)</f>
        <v>#N/A</v>
      </c>
      <c r="Z1505" s="23" t="e">
        <f>VLOOKUP(CONCATENATE($W1505,$X1505),Mtz_Horarios!$E$2:$H$92,3,FALSE)</f>
        <v>#N/A</v>
      </c>
      <c r="AA1505" s="24" t="e">
        <f>VLOOKUP(CONCATENATE($W1505,$X1505),Mtz_Horarios!$E$2:$H$92,4,FALSE)</f>
        <v>#N/A</v>
      </c>
      <c r="AB1505" s="20" t="e">
        <f>VLOOKUP(CONCATENATE($M1505,$N1505,$T1505),Oferta!$B$2:$Q$360,16,FALSE)</f>
        <v>#N/A</v>
      </c>
      <c r="AC1505" s="20" t="e">
        <f>VLOOKUP(CONCATENATE($M1505,$N1505,$T1505),Oferta!$B$2:$Q$360,15,FALSE)</f>
        <v>#N/A</v>
      </c>
      <c r="AI1505" s="5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12"/>
      <c r="AW1505" s="12"/>
    </row>
    <row r="1506" spans="1:49" ht="15" customHeight="1">
      <c r="A1506" s="12"/>
      <c r="B1506" s="12"/>
      <c r="C1506" s="12"/>
      <c r="D1506" s="12"/>
      <c r="E1506" s="12"/>
      <c r="F1506" s="12"/>
      <c r="G1506" s="12"/>
      <c r="H1506" s="12" t="e">
        <f t="shared" si="20"/>
        <v>#N/A</v>
      </c>
      <c r="I1506" s="12" t="e">
        <f>VLOOKUP(CONCATENATE(N1506,T1506),Simulador!$H$26:$H$33,1,FALSE)</f>
        <v>#N/A</v>
      </c>
      <c r="J1506" s="12" t="e">
        <f t="shared" si="21"/>
        <v>#N/A</v>
      </c>
      <c r="K1506" s="13" t="e">
        <f t="shared" si="22"/>
        <v>#N/A</v>
      </c>
      <c r="L1506" s="12" t="e">
        <f t="shared" si="23"/>
        <v>#N/A</v>
      </c>
      <c r="M1506" s="14" t="s">
        <v>22</v>
      </c>
      <c r="N1506" s="3" t="s">
        <v>26</v>
      </c>
      <c r="O1506" s="20" t="str">
        <f>VLOOKUP(CONCATENATE($M1506,$N1506),Curriculos!$A$2:$J$332,4,FALSE)</f>
        <v>PRÁTICA EXTENSIONISTA I</v>
      </c>
      <c r="P1506" s="21" t="str">
        <f>VLOOKUP(CONCATENATE($M1506,$N1506),Curriculos!$A$2:$J$332,5,FALSE)</f>
        <v>OB</v>
      </c>
      <c r="Q1506" s="21" t="e">
        <f>VLOOKUP($N1506,Oferta!$D$2:$P$100,5,FALSE)</f>
        <v>#N/A</v>
      </c>
      <c r="R1506" s="21">
        <f>VLOOKUP(CONCATENATE($M1506,$N1506),Curriculos!$A$2:$J$332,8,FALSE)</f>
        <v>90</v>
      </c>
      <c r="S1506" s="5"/>
      <c r="T1506" s="22" t="s">
        <v>24</v>
      </c>
      <c r="U1506" s="21" t="str">
        <f>VLOOKUP(CONCATENATE($M1506,$N1506),Curriculos!$A$2:$J$332,10,FALSE)</f>
        <v>DCEC</v>
      </c>
      <c r="V1506" s="20" t="e">
        <f>VLOOKUP(CONCATENATE($M1506,$N1506,$T1506),Oferta!$B$2:$R$360,17,FALSE)</f>
        <v>#N/A</v>
      </c>
      <c r="W1506" s="20" t="e">
        <f>VLOOKUP(CONCATENATE($M1506,$N1506,$T1506),Oferta!$B$2:$Q$360,12,FALSE)</f>
        <v>#N/A</v>
      </c>
      <c r="X1506" s="22">
        <v>1</v>
      </c>
      <c r="Y1506" s="23" t="e">
        <f>VLOOKUP(CONCATENATE($W1506,$X1506),Mtz_Horarios!$E$2:$H$92,2,FALSE)</f>
        <v>#N/A</v>
      </c>
      <c r="Z1506" s="23" t="e">
        <f>VLOOKUP(CONCATENATE($W1506,$X1506),Mtz_Horarios!$E$2:$H$92,3,FALSE)</f>
        <v>#N/A</v>
      </c>
      <c r="AA1506" s="24" t="e">
        <f>VLOOKUP(CONCATENATE($W1506,$X1506),Mtz_Horarios!$E$2:$H$92,4,FALSE)</f>
        <v>#N/A</v>
      </c>
      <c r="AB1506" s="20" t="e">
        <f>VLOOKUP(CONCATENATE($M1506,$N1506,$T1506),Oferta!$B$2:$Q$360,16,FALSE)</f>
        <v>#N/A</v>
      </c>
      <c r="AC1506" s="20" t="e">
        <f>VLOOKUP(CONCATENATE($M1506,$N1506,$T1506),Oferta!$B$2:$Q$360,15,FALSE)</f>
        <v>#N/A</v>
      </c>
      <c r="AI1506" s="5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12"/>
      <c r="AW1506" s="12"/>
    </row>
    <row r="1507" spans="1:49" ht="15" customHeight="1">
      <c r="A1507" s="12"/>
      <c r="B1507" s="12"/>
      <c r="C1507" s="12"/>
      <c r="D1507" s="12"/>
      <c r="E1507" s="12"/>
      <c r="F1507" s="12"/>
      <c r="G1507" s="12"/>
      <c r="H1507" s="12" t="e">
        <f t="shared" si="20"/>
        <v>#N/A</v>
      </c>
      <c r="I1507" s="12" t="e">
        <f>VLOOKUP(CONCATENATE(N1507,T1507),Simulador!$H$26:$H$33,1,FALSE)</f>
        <v>#N/A</v>
      </c>
      <c r="J1507" s="12" t="e">
        <f t="shared" si="21"/>
        <v>#N/A</v>
      </c>
      <c r="K1507" s="13" t="e">
        <f t="shared" si="22"/>
        <v>#N/A</v>
      </c>
      <c r="L1507" s="12" t="e">
        <f t="shared" si="23"/>
        <v>#N/A</v>
      </c>
      <c r="M1507" s="14" t="s">
        <v>22</v>
      </c>
      <c r="N1507" s="3" t="s">
        <v>26</v>
      </c>
      <c r="O1507" s="20" t="str">
        <f>VLOOKUP(CONCATENATE($M1507,$N1507),Curriculos!$A$2:$J$332,4,FALSE)</f>
        <v>PRÁTICA EXTENSIONISTA I</v>
      </c>
      <c r="P1507" s="21" t="str">
        <f>VLOOKUP(CONCATENATE($M1507,$N1507),Curriculos!$A$2:$J$332,5,FALSE)</f>
        <v>OB</v>
      </c>
      <c r="Q1507" s="21" t="e">
        <f>VLOOKUP($N1507,Oferta!$D$2:$P$100,5,FALSE)</f>
        <v>#N/A</v>
      </c>
      <c r="R1507" s="21">
        <f>VLOOKUP(CONCATENATE($M1507,$N1507),Curriculos!$A$2:$J$332,8,FALSE)</f>
        <v>90</v>
      </c>
      <c r="S1507" s="5"/>
      <c r="T1507" s="22" t="s">
        <v>24</v>
      </c>
      <c r="U1507" s="21" t="str">
        <f>VLOOKUP(CONCATENATE($M1507,$N1507),Curriculos!$A$2:$J$332,10,FALSE)</f>
        <v>DCEC</v>
      </c>
      <c r="V1507" s="20" t="e">
        <f>VLOOKUP(CONCATENATE($M1507,$N1507,$T1507),Oferta!$B$2:$R$360,17,FALSE)</f>
        <v>#N/A</v>
      </c>
      <c r="W1507" s="20" t="e">
        <f>VLOOKUP(CONCATENATE($M1507,$N1507,$T1507),Oferta!$B$2:$Q$360,12,FALSE)</f>
        <v>#N/A</v>
      </c>
      <c r="X1507" s="22">
        <v>2</v>
      </c>
      <c r="Y1507" s="23" t="e">
        <f>VLOOKUP(CONCATENATE($W1507,$X1507),Mtz_Horarios!$E$2:$H$92,2,FALSE)</f>
        <v>#N/A</v>
      </c>
      <c r="Z1507" s="23" t="e">
        <f>VLOOKUP(CONCATENATE($W1507,$X1507),Mtz_Horarios!$E$2:$H$92,3,FALSE)</f>
        <v>#N/A</v>
      </c>
      <c r="AA1507" s="24" t="e">
        <f>VLOOKUP(CONCATENATE($W1507,$X1507),Mtz_Horarios!$E$2:$H$92,4,FALSE)</f>
        <v>#N/A</v>
      </c>
      <c r="AB1507" s="20" t="e">
        <f>VLOOKUP(CONCATENATE($M1507,$N1507,$T1507),Oferta!$B$2:$Q$360,16,FALSE)</f>
        <v>#N/A</v>
      </c>
      <c r="AC1507" s="20" t="e">
        <f>VLOOKUP(CONCATENATE($M1507,$N1507,$T1507),Oferta!$B$2:$Q$360,15,FALSE)</f>
        <v>#N/A</v>
      </c>
      <c r="AI1507" s="5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12"/>
      <c r="AW1507" s="12"/>
    </row>
    <row r="1508" spans="1:49" ht="15" customHeight="1">
      <c r="A1508" s="12"/>
      <c r="B1508" s="12"/>
      <c r="C1508" s="12"/>
      <c r="D1508" s="12"/>
      <c r="E1508" s="12"/>
      <c r="F1508" s="12"/>
      <c r="G1508" s="12"/>
      <c r="H1508" s="12" t="e">
        <f t="shared" si="20"/>
        <v>#N/A</v>
      </c>
      <c r="I1508" s="12" t="e">
        <f>VLOOKUP(CONCATENATE(N1508,T1508),Simulador!$H$26:$H$33,1,FALSE)</f>
        <v>#N/A</v>
      </c>
      <c r="J1508" s="12" t="e">
        <f t="shared" si="21"/>
        <v>#N/A</v>
      </c>
      <c r="K1508" s="13" t="e">
        <f t="shared" si="22"/>
        <v>#N/A</v>
      </c>
      <c r="L1508" s="12" t="e">
        <f t="shared" si="23"/>
        <v>#N/A</v>
      </c>
      <c r="M1508" s="14" t="s">
        <v>22</v>
      </c>
      <c r="N1508" s="3" t="s">
        <v>26</v>
      </c>
      <c r="O1508" s="20" t="str">
        <f>VLOOKUP(CONCATENATE($M1508,$N1508),Curriculos!$A$2:$J$332,4,FALSE)</f>
        <v>PRÁTICA EXTENSIONISTA I</v>
      </c>
      <c r="P1508" s="21" t="str">
        <f>VLOOKUP(CONCATENATE($M1508,$N1508),Curriculos!$A$2:$J$332,5,FALSE)</f>
        <v>OB</v>
      </c>
      <c r="Q1508" s="21" t="e">
        <f>VLOOKUP($N1508,Oferta!$D$2:$P$100,5,FALSE)</f>
        <v>#N/A</v>
      </c>
      <c r="R1508" s="21">
        <f>VLOOKUP(CONCATENATE($M1508,$N1508),Curriculos!$A$2:$J$332,8,FALSE)</f>
        <v>90</v>
      </c>
      <c r="S1508" s="5"/>
      <c r="T1508" s="22" t="s">
        <v>24</v>
      </c>
      <c r="U1508" s="21" t="str">
        <f>VLOOKUP(CONCATENATE($M1508,$N1508),Curriculos!$A$2:$J$332,10,FALSE)</f>
        <v>DCEC</v>
      </c>
      <c r="V1508" s="20" t="e">
        <f>VLOOKUP(CONCATENATE($M1508,$N1508,$T1508),Oferta!$B$2:$R$360,17,FALSE)</f>
        <v>#N/A</v>
      </c>
      <c r="W1508" s="20" t="e">
        <f>VLOOKUP(CONCATENATE($M1508,$N1508,$T1508),Oferta!$B$2:$Q$360,12,FALSE)</f>
        <v>#N/A</v>
      </c>
      <c r="X1508" s="22">
        <v>3</v>
      </c>
      <c r="Y1508" s="23" t="e">
        <f>VLOOKUP(CONCATENATE($W1508,$X1508),Mtz_Horarios!$E$2:$H$92,2,FALSE)</f>
        <v>#N/A</v>
      </c>
      <c r="Z1508" s="23" t="e">
        <f>VLOOKUP(CONCATENATE($W1508,$X1508),Mtz_Horarios!$E$2:$H$92,3,FALSE)</f>
        <v>#N/A</v>
      </c>
      <c r="AA1508" s="24" t="e">
        <f>VLOOKUP(CONCATENATE($W1508,$X1508),Mtz_Horarios!$E$2:$H$92,4,FALSE)</f>
        <v>#N/A</v>
      </c>
      <c r="AB1508" s="20" t="e">
        <f>VLOOKUP(CONCATENATE($M1508,$N1508,$T1508),Oferta!$B$2:$Q$360,16,FALSE)</f>
        <v>#N/A</v>
      </c>
      <c r="AC1508" s="20" t="e">
        <f>VLOOKUP(CONCATENATE($M1508,$N1508,$T1508),Oferta!$B$2:$Q$360,15,FALSE)</f>
        <v>#N/A</v>
      </c>
      <c r="AI1508" s="5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12"/>
      <c r="AW1508" s="12"/>
    </row>
    <row r="1509" spans="1:49" ht="15" customHeight="1">
      <c r="A1509" s="12"/>
      <c r="B1509" s="12"/>
      <c r="C1509" s="12"/>
      <c r="D1509" s="12"/>
      <c r="E1509" s="12"/>
      <c r="F1509" s="12"/>
      <c r="G1509" s="12"/>
      <c r="H1509" s="12" t="e">
        <f t="shared" si="20"/>
        <v>#N/A</v>
      </c>
      <c r="I1509" s="12" t="e">
        <f>VLOOKUP(CONCATENATE(N1509,T1509),Simulador!$H$26:$H$33,1,FALSE)</f>
        <v>#N/A</v>
      </c>
      <c r="J1509" s="12" t="e">
        <f t="shared" si="21"/>
        <v>#N/A</v>
      </c>
      <c r="K1509" s="13" t="e">
        <f t="shared" si="22"/>
        <v>#N/A</v>
      </c>
      <c r="L1509" s="12" t="e">
        <f t="shared" si="23"/>
        <v>#N/A</v>
      </c>
      <c r="M1509" s="14" t="s">
        <v>22</v>
      </c>
      <c r="N1509" s="3" t="s">
        <v>26</v>
      </c>
      <c r="O1509" s="20" t="str">
        <f>VLOOKUP(CONCATENATE($M1509,$N1509),Curriculos!$A$2:$J$332,4,FALSE)</f>
        <v>PRÁTICA EXTENSIONISTA I</v>
      </c>
      <c r="P1509" s="21" t="str">
        <f>VLOOKUP(CONCATENATE($M1509,$N1509),Curriculos!$A$2:$J$332,5,FALSE)</f>
        <v>OB</v>
      </c>
      <c r="Q1509" s="21" t="e">
        <f>VLOOKUP($N1509,Oferta!$D$2:$P$100,5,FALSE)</f>
        <v>#N/A</v>
      </c>
      <c r="R1509" s="21">
        <f>VLOOKUP(CONCATENATE($M1509,$N1509),Curriculos!$A$2:$J$332,8,FALSE)</f>
        <v>90</v>
      </c>
      <c r="S1509" s="5"/>
      <c r="T1509" s="22" t="s">
        <v>24</v>
      </c>
      <c r="U1509" s="21" t="str">
        <f>VLOOKUP(CONCATENATE($M1509,$N1509),Curriculos!$A$2:$J$332,10,FALSE)</f>
        <v>DCEC</v>
      </c>
      <c r="V1509" s="20" t="e">
        <f>VLOOKUP(CONCATENATE($M1509,$N1509,$T1509),Oferta!$B$2:$R$360,17,FALSE)</f>
        <v>#N/A</v>
      </c>
      <c r="W1509" s="20" t="e">
        <f>VLOOKUP(CONCATENATE($M1509,$N1509,$T1509),Oferta!$B$2:$Q$360,12,FALSE)</f>
        <v>#N/A</v>
      </c>
      <c r="X1509" s="22">
        <v>4</v>
      </c>
      <c r="Y1509" s="23" t="e">
        <f>VLOOKUP(CONCATENATE($W1509,$X1509),Mtz_Horarios!$E$2:$H$92,2,FALSE)</f>
        <v>#N/A</v>
      </c>
      <c r="Z1509" s="23" t="e">
        <f>VLOOKUP(CONCATENATE($W1509,$X1509),Mtz_Horarios!$E$2:$H$92,3,FALSE)</f>
        <v>#N/A</v>
      </c>
      <c r="AA1509" s="24" t="e">
        <f>VLOOKUP(CONCATENATE($W1509,$X1509),Mtz_Horarios!$E$2:$H$92,4,FALSE)</f>
        <v>#N/A</v>
      </c>
      <c r="AB1509" s="20" t="e">
        <f>VLOOKUP(CONCATENATE($M1509,$N1509,$T1509),Oferta!$B$2:$Q$360,16,FALSE)</f>
        <v>#N/A</v>
      </c>
      <c r="AC1509" s="20" t="e">
        <f>VLOOKUP(CONCATENATE($M1509,$N1509,$T1509),Oferta!$B$2:$Q$360,15,FALSE)</f>
        <v>#N/A</v>
      </c>
      <c r="AI1509" s="5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12"/>
      <c r="AW1509" s="12"/>
    </row>
    <row r="1510" spans="1:49" ht="15" customHeight="1">
      <c r="A1510" s="12"/>
      <c r="B1510" s="12"/>
      <c r="C1510" s="12"/>
      <c r="D1510" s="12"/>
      <c r="E1510" s="12"/>
      <c r="F1510" s="12"/>
      <c r="G1510" s="12"/>
      <c r="H1510" s="12" t="e">
        <f t="shared" si="20"/>
        <v>#N/A</v>
      </c>
      <c r="I1510" s="12" t="e">
        <f>VLOOKUP(CONCATENATE(N1510,T1510),Simulador!$H$26:$H$33,1,FALSE)</f>
        <v>#N/A</v>
      </c>
      <c r="J1510" s="12" t="e">
        <f t="shared" si="21"/>
        <v>#N/A</v>
      </c>
      <c r="K1510" s="13" t="e">
        <f t="shared" si="22"/>
        <v>#N/A</v>
      </c>
      <c r="L1510" s="12" t="e">
        <f t="shared" si="23"/>
        <v>#N/A</v>
      </c>
      <c r="M1510" s="14" t="s">
        <v>22</v>
      </c>
      <c r="N1510" s="3" t="s">
        <v>26</v>
      </c>
      <c r="O1510" s="20" t="str">
        <f>VLOOKUP(CONCATENATE($M1510,$N1510),Curriculos!$A$2:$J$332,4,FALSE)</f>
        <v>PRÁTICA EXTENSIONISTA I</v>
      </c>
      <c r="P1510" s="21" t="str">
        <f>VLOOKUP(CONCATENATE($M1510,$N1510),Curriculos!$A$2:$J$332,5,FALSE)</f>
        <v>OB</v>
      </c>
      <c r="Q1510" s="21" t="e">
        <f>VLOOKUP($N1510,Oferta!$D$2:$P$100,5,FALSE)</f>
        <v>#N/A</v>
      </c>
      <c r="R1510" s="21">
        <f>VLOOKUP(CONCATENATE($M1510,$N1510),Curriculos!$A$2:$J$332,8,FALSE)</f>
        <v>90</v>
      </c>
      <c r="S1510" s="5"/>
      <c r="T1510" s="22" t="s">
        <v>24</v>
      </c>
      <c r="U1510" s="21" t="str">
        <f>VLOOKUP(CONCATENATE($M1510,$N1510),Curriculos!$A$2:$J$332,10,FALSE)</f>
        <v>DCEC</v>
      </c>
      <c r="V1510" s="20" t="e">
        <f>VLOOKUP(CONCATENATE($M1510,$N1510,$T1510),Oferta!$B$2:$R$360,17,FALSE)</f>
        <v>#N/A</v>
      </c>
      <c r="W1510" s="20" t="e">
        <f>VLOOKUP(CONCATENATE($M1510,$N1510,$T1510),Oferta!$B$2:$Q$360,12,FALSE)</f>
        <v>#N/A</v>
      </c>
      <c r="X1510" s="22">
        <v>5</v>
      </c>
      <c r="Y1510" s="23" t="e">
        <f>VLOOKUP(CONCATENATE($W1510,$X1510),Mtz_Horarios!$E$2:$H$92,2,FALSE)</f>
        <v>#N/A</v>
      </c>
      <c r="Z1510" s="23" t="e">
        <f>VLOOKUP(CONCATENATE($W1510,$X1510),Mtz_Horarios!$E$2:$H$92,3,FALSE)</f>
        <v>#N/A</v>
      </c>
      <c r="AA1510" s="24" t="e">
        <f>VLOOKUP(CONCATENATE($W1510,$X1510),Mtz_Horarios!$E$2:$H$92,4,FALSE)</f>
        <v>#N/A</v>
      </c>
      <c r="AB1510" s="20" t="e">
        <f>VLOOKUP(CONCATENATE($M1510,$N1510,$T1510),Oferta!$B$2:$Q$360,16,FALSE)</f>
        <v>#N/A</v>
      </c>
      <c r="AC1510" s="20" t="e">
        <f>VLOOKUP(CONCATENATE($M1510,$N1510,$T1510),Oferta!$B$2:$Q$360,15,FALSE)</f>
        <v>#N/A</v>
      </c>
      <c r="AI1510" s="5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12"/>
      <c r="AW1510" s="12"/>
    </row>
    <row r="1511" spans="1:49" ht="15" customHeight="1">
      <c r="A1511" s="12"/>
      <c r="B1511" s="12"/>
      <c r="C1511" s="12"/>
      <c r="D1511" s="12"/>
      <c r="E1511" s="12"/>
      <c r="F1511" s="12"/>
      <c r="G1511" s="12"/>
      <c r="H1511" s="12" t="e">
        <f t="shared" si="20"/>
        <v>#N/A</v>
      </c>
      <c r="I1511" s="12" t="e">
        <f>VLOOKUP(CONCATENATE(N1511,T1511),Simulador!$H$26:$H$33,1,FALSE)</f>
        <v>#N/A</v>
      </c>
      <c r="J1511" s="12" t="e">
        <f t="shared" si="21"/>
        <v>#N/A</v>
      </c>
      <c r="K1511" s="13" t="e">
        <f t="shared" si="22"/>
        <v>#N/A</v>
      </c>
      <c r="L1511" s="12" t="e">
        <f t="shared" si="23"/>
        <v>#N/A</v>
      </c>
      <c r="M1511" s="14" t="s">
        <v>22</v>
      </c>
      <c r="N1511" s="3" t="s">
        <v>26</v>
      </c>
      <c r="O1511" s="20" t="str">
        <f>VLOOKUP(CONCATENATE($M1511,$N1511),Curriculos!$A$2:$J$332,4,FALSE)</f>
        <v>PRÁTICA EXTENSIONISTA I</v>
      </c>
      <c r="P1511" s="21" t="str">
        <f>VLOOKUP(CONCATENATE($M1511,$N1511),Curriculos!$A$2:$J$332,5,FALSE)</f>
        <v>OB</v>
      </c>
      <c r="Q1511" s="21" t="e">
        <f>VLOOKUP($N1511,Oferta!$D$2:$P$100,5,FALSE)</f>
        <v>#N/A</v>
      </c>
      <c r="R1511" s="21">
        <f>VLOOKUP(CONCATENATE($M1511,$N1511),Curriculos!$A$2:$J$332,8,FALSE)</f>
        <v>90</v>
      </c>
      <c r="S1511" s="5"/>
      <c r="T1511" s="22" t="s">
        <v>24</v>
      </c>
      <c r="U1511" s="21" t="str">
        <f>VLOOKUP(CONCATENATE($M1511,$N1511),Curriculos!$A$2:$J$332,10,FALSE)</f>
        <v>DCEC</v>
      </c>
      <c r="V1511" s="20" t="e">
        <f>VLOOKUP(CONCATENATE($M1511,$N1511,$T1511),Oferta!$B$2:$R$360,17,FALSE)</f>
        <v>#N/A</v>
      </c>
      <c r="W1511" s="20" t="e">
        <f>VLOOKUP(CONCATENATE($M1511,$N1511,$T1511),Oferta!$B$2:$Q$360,12,FALSE)</f>
        <v>#N/A</v>
      </c>
      <c r="X1511" s="22">
        <v>6</v>
      </c>
      <c r="Y1511" s="23" t="e">
        <f>VLOOKUP(CONCATENATE($W1511,$X1511),Mtz_Horarios!$E$2:$H$92,2,FALSE)</f>
        <v>#N/A</v>
      </c>
      <c r="Z1511" s="23" t="e">
        <f>VLOOKUP(CONCATENATE($W1511,$X1511),Mtz_Horarios!$E$2:$H$92,3,FALSE)</f>
        <v>#N/A</v>
      </c>
      <c r="AA1511" s="24" t="e">
        <f>VLOOKUP(CONCATENATE($W1511,$X1511),Mtz_Horarios!$E$2:$H$92,4,FALSE)</f>
        <v>#N/A</v>
      </c>
      <c r="AB1511" s="20" t="e">
        <f>VLOOKUP(CONCATENATE($M1511,$N1511,$T1511),Oferta!$B$2:$Q$360,16,FALSE)</f>
        <v>#N/A</v>
      </c>
      <c r="AC1511" s="20" t="e">
        <f>VLOOKUP(CONCATENATE($M1511,$N1511,$T1511),Oferta!$B$2:$Q$360,15,FALSE)</f>
        <v>#N/A</v>
      </c>
      <c r="AI1511" s="5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12"/>
      <c r="AW1511" s="12"/>
    </row>
    <row r="1512" spans="1:49" ht="15" customHeight="1">
      <c r="A1512" s="12"/>
      <c r="B1512" s="12"/>
      <c r="C1512" s="12"/>
      <c r="D1512" s="12"/>
      <c r="E1512" s="12"/>
      <c r="F1512" s="12"/>
      <c r="G1512" s="12"/>
      <c r="H1512" s="12" t="e">
        <f t="shared" si="20"/>
        <v>#N/A</v>
      </c>
      <c r="I1512" s="12" t="e">
        <f>VLOOKUP(CONCATENATE(N1512,T1512),Simulador!$H$26:$H$33,1,FALSE)</f>
        <v>#N/A</v>
      </c>
      <c r="J1512" s="12" t="e">
        <f t="shared" si="21"/>
        <v>#N/A</v>
      </c>
      <c r="K1512" s="13" t="e">
        <f t="shared" si="22"/>
        <v>#N/A</v>
      </c>
      <c r="L1512" s="12" t="e">
        <f t="shared" si="23"/>
        <v>#N/A</v>
      </c>
      <c r="M1512" s="14" t="s">
        <v>22</v>
      </c>
      <c r="N1512" s="3" t="s">
        <v>26</v>
      </c>
      <c r="O1512" s="20" t="str">
        <f>VLOOKUP(CONCATENATE($M1512,$N1512),Curriculos!$A$2:$J$332,4,FALSE)</f>
        <v>PRÁTICA EXTENSIONISTA I</v>
      </c>
      <c r="P1512" s="21" t="str">
        <f>VLOOKUP(CONCATENATE($M1512,$N1512),Curriculos!$A$2:$J$332,5,FALSE)</f>
        <v>OB</v>
      </c>
      <c r="Q1512" s="21" t="e">
        <f>VLOOKUP($N1512,Oferta!$D$2:$P$100,5,FALSE)</f>
        <v>#N/A</v>
      </c>
      <c r="R1512" s="21">
        <f>VLOOKUP(CONCATENATE($M1512,$N1512),Curriculos!$A$2:$J$332,8,FALSE)</f>
        <v>90</v>
      </c>
      <c r="S1512" s="5"/>
      <c r="T1512" s="22" t="s">
        <v>40</v>
      </c>
      <c r="U1512" s="21" t="str">
        <f>VLOOKUP(CONCATENATE($M1512,$N1512),Curriculos!$A$2:$J$332,10,FALSE)</f>
        <v>DCEC</v>
      </c>
      <c r="V1512" s="20" t="e">
        <f>VLOOKUP(CONCATENATE($M1512,$N1512,$T1512),Oferta!$B$2:$R$360,17,FALSE)</f>
        <v>#N/A</v>
      </c>
      <c r="W1512" s="20" t="e">
        <f>VLOOKUP(CONCATENATE($M1512,$N1512,$T1512),Oferta!$B$2:$Q$360,12,FALSE)</f>
        <v>#N/A</v>
      </c>
      <c r="X1512" s="22">
        <v>1</v>
      </c>
      <c r="Y1512" s="23" t="e">
        <f>VLOOKUP(CONCATENATE($W1512,$X1512),Mtz_Horarios!$E$2:$H$92,2,FALSE)</f>
        <v>#N/A</v>
      </c>
      <c r="Z1512" s="23" t="e">
        <f>VLOOKUP(CONCATENATE($W1512,$X1512),Mtz_Horarios!$E$2:$H$92,3,FALSE)</f>
        <v>#N/A</v>
      </c>
      <c r="AA1512" s="24" t="e">
        <f>VLOOKUP(CONCATENATE($W1512,$X1512),Mtz_Horarios!$E$2:$H$92,4,FALSE)</f>
        <v>#N/A</v>
      </c>
      <c r="AB1512" s="20" t="e">
        <f>VLOOKUP(CONCATENATE($M1512,$N1512,$T1512),Oferta!$B$2:$Q$360,16,FALSE)</f>
        <v>#N/A</v>
      </c>
      <c r="AC1512" s="20" t="e">
        <f>VLOOKUP(CONCATENATE($M1512,$N1512,$T1512),Oferta!$B$2:$Q$360,15,FALSE)</f>
        <v>#N/A</v>
      </c>
      <c r="AI1512" s="5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12"/>
      <c r="AW1512" s="12"/>
    </row>
    <row r="1513" spans="1:49" ht="15" customHeight="1">
      <c r="A1513" s="12"/>
      <c r="B1513" s="12"/>
      <c r="C1513" s="12"/>
      <c r="D1513" s="12"/>
      <c r="E1513" s="12"/>
      <c r="F1513" s="12"/>
      <c r="G1513" s="12"/>
      <c r="H1513" s="12" t="e">
        <f t="shared" si="20"/>
        <v>#N/A</v>
      </c>
      <c r="I1513" s="12" t="e">
        <f>VLOOKUP(CONCATENATE(N1513,T1513),Simulador!$H$26:$H$33,1,FALSE)</f>
        <v>#N/A</v>
      </c>
      <c r="J1513" s="12" t="e">
        <f t="shared" si="21"/>
        <v>#N/A</v>
      </c>
      <c r="K1513" s="13" t="e">
        <f t="shared" si="22"/>
        <v>#N/A</v>
      </c>
      <c r="L1513" s="12" t="e">
        <f t="shared" si="23"/>
        <v>#N/A</v>
      </c>
      <c r="M1513" s="14" t="s">
        <v>22</v>
      </c>
      <c r="N1513" s="3" t="s">
        <v>26</v>
      </c>
      <c r="O1513" s="20" t="str">
        <f>VLOOKUP(CONCATENATE($M1513,$N1513),Curriculos!$A$2:$J$332,4,FALSE)</f>
        <v>PRÁTICA EXTENSIONISTA I</v>
      </c>
      <c r="P1513" s="21" t="str">
        <f>VLOOKUP(CONCATENATE($M1513,$N1513),Curriculos!$A$2:$J$332,5,FALSE)</f>
        <v>OB</v>
      </c>
      <c r="Q1513" s="21" t="e">
        <f>VLOOKUP($N1513,Oferta!$D$2:$P$100,5,FALSE)</f>
        <v>#N/A</v>
      </c>
      <c r="R1513" s="21">
        <f>VLOOKUP(CONCATENATE($M1513,$N1513),Curriculos!$A$2:$J$332,8,FALSE)</f>
        <v>90</v>
      </c>
      <c r="S1513" s="5"/>
      <c r="T1513" s="22" t="s">
        <v>40</v>
      </c>
      <c r="U1513" s="21" t="str">
        <f>VLOOKUP(CONCATENATE($M1513,$N1513),Curriculos!$A$2:$J$332,10,FALSE)</f>
        <v>DCEC</v>
      </c>
      <c r="V1513" s="20" t="e">
        <f>VLOOKUP(CONCATENATE($M1513,$N1513,$T1513),Oferta!$B$2:$R$360,17,FALSE)</f>
        <v>#N/A</v>
      </c>
      <c r="W1513" s="20" t="e">
        <f>VLOOKUP(CONCATENATE($M1513,$N1513,$T1513),Oferta!$B$2:$Q$360,12,FALSE)</f>
        <v>#N/A</v>
      </c>
      <c r="X1513" s="22">
        <v>2</v>
      </c>
      <c r="Y1513" s="23" t="e">
        <f>VLOOKUP(CONCATENATE($W1513,$X1513),Mtz_Horarios!$E$2:$H$92,2,FALSE)</f>
        <v>#N/A</v>
      </c>
      <c r="Z1513" s="23" t="e">
        <f>VLOOKUP(CONCATENATE($W1513,$X1513),Mtz_Horarios!$E$2:$H$92,3,FALSE)</f>
        <v>#N/A</v>
      </c>
      <c r="AA1513" s="24" t="e">
        <f>VLOOKUP(CONCATENATE($W1513,$X1513),Mtz_Horarios!$E$2:$H$92,4,FALSE)</f>
        <v>#N/A</v>
      </c>
      <c r="AB1513" s="20" t="e">
        <f>VLOOKUP(CONCATENATE($M1513,$N1513,$T1513),Oferta!$B$2:$Q$360,16,FALSE)</f>
        <v>#N/A</v>
      </c>
      <c r="AC1513" s="20" t="e">
        <f>VLOOKUP(CONCATENATE($M1513,$N1513,$T1513),Oferta!$B$2:$Q$360,15,FALSE)</f>
        <v>#N/A</v>
      </c>
      <c r="AI1513" s="5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12"/>
      <c r="AW1513" s="12"/>
    </row>
    <row r="1514" spans="1:49" ht="15" customHeight="1">
      <c r="A1514" s="12"/>
      <c r="B1514" s="12"/>
      <c r="C1514" s="12"/>
      <c r="D1514" s="12"/>
      <c r="E1514" s="12"/>
      <c r="F1514" s="12"/>
      <c r="G1514" s="12"/>
      <c r="H1514" s="12" t="e">
        <f t="shared" si="20"/>
        <v>#N/A</v>
      </c>
      <c r="I1514" s="12" t="e">
        <f>VLOOKUP(CONCATENATE(N1514,T1514),Simulador!$H$26:$H$33,1,FALSE)</f>
        <v>#N/A</v>
      </c>
      <c r="J1514" s="12" t="e">
        <f t="shared" si="21"/>
        <v>#N/A</v>
      </c>
      <c r="K1514" s="13" t="e">
        <f t="shared" si="22"/>
        <v>#N/A</v>
      </c>
      <c r="L1514" s="12" t="e">
        <f t="shared" si="23"/>
        <v>#N/A</v>
      </c>
      <c r="M1514" s="14" t="s">
        <v>22</v>
      </c>
      <c r="N1514" s="3" t="s">
        <v>26</v>
      </c>
      <c r="O1514" s="20" t="str">
        <f>VLOOKUP(CONCATENATE($M1514,$N1514),Curriculos!$A$2:$J$332,4,FALSE)</f>
        <v>PRÁTICA EXTENSIONISTA I</v>
      </c>
      <c r="P1514" s="21" t="str">
        <f>VLOOKUP(CONCATENATE($M1514,$N1514),Curriculos!$A$2:$J$332,5,FALSE)</f>
        <v>OB</v>
      </c>
      <c r="Q1514" s="21" t="e">
        <f>VLOOKUP($N1514,Oferta!$D$2:$P$100,5,FALSE)</f>
        <v>#N/A</v>
      </c>
      <c r="R1514" s="21">
        <f>VLOOKUP(CONCATENATE($M1514,$N1514),Curriculos!$A$2:$J$332,8,FALSE)</f>
        <v>90</v>
      </c>
      <c r="S1514" s="5"/>
      <c r="T1514" s="22" t="s">
        <v>40</v>
      </c>
      <c r="U1514" s="21" t="str">
        <f>VLOOKUP(CONCATENATE($M1514,$N1514),Curriculos!$A$2:$J$332,10,FALSE)</f>
        <v>DCEC</v>
      </c>
      <c r="V1514" s="20" t="e">
        <f>VLOOKUP(CONCATENATE($M1514,$N1514,$T1514),Oferta!$B$2:$R$360,17,FALSE)</f>
        <v>#N/A</v>
      </c>
      <c r="W1514" s="20" t="e">
        <f>VLOOKUP(CONCATENATE($M1514,$N1514,$T1514),Oferta!$B$2:$Q$360,12,FALSE)</f>
        <v>#N/A</v>
      </c>
      <c r="X1514" s="22">
        <v>3</v>
      </c>
      <c r="Y1514" s="23" t="e">
        <f>VLOOKUP(CONCATENATE($W1514,$X1514),Mtz_Horarios!$E$2:$H$92,2,FALSE)</f>
        <v>#N/A</v>
      </c>
      <c r="Z1514" s="23" t="e">
        <f>VLOOKUP(CONCATENATE($W1514,$X1514),Mtz_Horarios!$E$2:$H$92,3,FALSE)</f>
        <v>#N/A</v>
      </c>
      <c r="AA1514" s="24" t="e">
        <f>VLOOKUP(CONCATENATE($W1514,$X1514),Mtz_Horarios!$E$2:$H$92,4,FALSE)</f>
        <v>#N/A</v>
      </c>
      <c r="AB1514" s="20" t="e">
        <f>VLOOKUP(CONCATENATE($M1514,$N1514,$T1514),Oferta!$B$2:$Q$360,16,FALSE)</f>
        <v>#N/A</v>
      </c>
      <c r="AC1514" s="20" t="e">
        <f>VLOOKUP(CONCATENATE($M1514,$N1514,$T1514),Oferta!$B$2:$Q$360,15,FALSE)</f>
        <v>#N/A</v>
      </c>
      <c r="AI1514" s="5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12"/>
      <c r="AW1514" s="12"/>
    </row>
    <row r="1515" spans="1:49" ht="15" customHeight="1">
      <c r="A1515" s="12"/>
      <c r="B1515" s="12"/>
      <c r="C1515" s="12"/>
      <c r="D1515" s="12"/>
      <c r="E1515" s="12"/>
      <c r="F1515" s="12"/>
      <c r="G1515" s="12"/>
      <c r="H1515" s="12" t="e">
        <f t="shared" si="20"/>
        <v>#N/A</v>
      </c>
      <c r="I1515" s="12" t="e">
        <f>VLOOKUP(CONCATENATE(N1515,T1515),Simulador!$H$26:$H$33,1,FALSE)</f>
        <v>#N/A</v>
      </c>
      <c r="J1515" s="12" t="e">
        <f t="shared" si="21"/>
        <v>#N/A</v>
      </c>
      <c r="K1515" s="13" t="e">
        <f t="shared" si="22"/>
        <v>#N/A</v>
      </c>
      <c r="L1515" s="12" t="e">
        <f t="shared" si="23"/>
        <v>#N/A</v>
      </c>
      <c r="M1515" s="14" t="s">
        <v>22</v>
      </c>
      <c r="N1515" s="3" t="s">
        <v>26</v>
      </c>
      <c r="O1515" s="20" t="str">
        <f>VLOOKUP(CONCATENATE($M1515,$N1515),Curriculos!$A$2:$J$332,4,FALSE)</f>
        <v>PRÁTICA EXTENSIONISTA I</v>
      </c>
      <c r="P1515" s="21" t="str">
        <f>VLOOKUP(CONCATENATE($M1515,$N1515),Curriculos!$A$2:$J$332,5,FALSE)</f>
        <v>OB</v>
      </c>
      <c r="Q1515" s="21" t="e">
        <f>VLOOKUP($N1515,Oferta!$D$2:$P$100,5,FALSE)</f>
        <v>#N/A</v>
      </c>
      <c r="R1515" s="21">
        <f>VLOOKUP(CONCATENATE($M1515,$N1515),Curriculos!$A$2:$J$332,8,FALSE)</f>
        <v>90</v>
      </c>
      <c r="S1515" s="5"/>
      <c r="T1515" s="22" t="s">
        <v>40</v>
      </c>
      <c r="U1515" s="21" t="str">
        <f>VLOOKUP(CONCATENATE($M1515,$N1515),Curriculos!$A$2:$J$332,10,FALSE)</f>
        <v>DCEC</v>
      </c>
      <c r="V1515" s="20" t="e">
        <f>VLOOKUP(CONCATENATE($M1515,$N1515,$T1515),Oferta!$B$2:$R$360,17,FALSE)</f>
        <v>#N/A</v>
      </c>
      <c r="W1515" s="20" t="e">
        <f>VLOOKUP(CONCATENATE($M1515,$N1515,$T1515),Oferta!$B$2:$Q$360,12,FALSE)</f>
        <v>#N/A</v>
      </c>
      <c r="X1515" s="22">
        <v>4</v>
      </c>
      <c r="Y1515" s="23" t="e">
        <f>VLOOKUP(CONCATENATE($W1515,$X1515),Mtz_Horarios!$E$2:$H$92,2,FALSE)</f>
        <v>#N/A</v>
      </c>
      <c r="Z1515" s="23" t="e">
        <f>VLOOKUP(CONCATENATE($W1515,$X1515),Mtz_Horarios!$E$2:$H$92,3,FALSE)</f>
        <v>#N/A</v>
      </c>
      <c r="AA1515" s="24" t="e">
        <f>VLOOKUP(CONCATENATE($W1515,$X1515),Mtz_Horarios!$E$2:$H$92,4,FALSE)</f>
        <v>#N/A</v>
      </c>
      <c r="AB1515" s="20" t="e">
        <f>VLOOKUP(CONCATENATE($M1515,$N1515,$T1515),Oferta!$B$2:$Q$360,16,FALSE)</f>
        <v>#N/A</v>
      </c>
      <c r="AC1515" s="20" t="e">
        <f>VLOOKUP(CONCATENATE($M1515,$N1515,$T1515),Oferta!$B$2:$Q$360,15,FALSE)</f>
        <v>#N/A</v>
      </c>
      <c r="AI1515" s="5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12"/>
      <c r="AW1515" s="12"/>
    </row>
    <row r="1516" spans="1:49" ht="15" customHeight="1">
      <c r="A1516" s="12"/>
      <c r="B1516" s="12"/>
      <c r="C1516" s="12"/>
      <c r="D1516" s="12"/>
      <c r="E1516" s="12"/>
      <c r="F1516" s="12"/>
      <c r="G1516" s="12"/>
      <c r="H1516" s="12" t="e">
        <f t="shared" si="20"/>
        <v>#N/A</v>
      </c>
      <c r="I1516" s="12" t="e">
        <f>VLOOKUP(CONCATENATE(N1516,T1516),Simulador!$H$26:$H$33,1,FALSE)</f>
        <v>#N/A</v>
      </c>
      <c r="J1516" s="12" t="e">
        <f t="shared" si="21"/>
        <v>#N/A</v>
      </c>
      <c r="K1516" s="13" t="e">
        <f t="shared" si="22"/>
        <v>#N/A</v>
      </c>
      <c r="L1516" s="12" t="e">
        <f t="shared" si="23"/>
        <v>#N/A</v>
      </c>
      <c r="M1516" s="14" t="s">
        <v>22</v>
      </c>
      <c r="N1516" s="3" t="s">
        <v>26</v>
      </c>
      <c r="O1516" s="20" t="str">
        <f>VLOOKUP(CONCATENATE($M1516,$N1516),Curriculos!$A$2:$J$332,4,FALSE)</f>
        <v>PRÁTICA EXTENSIONISTA I</v>
      </c>
      <c r="P1516" s="21" t="str">
        <f>VLOOKUP(CONCATENATE($M1516,$N1516),Curriculos!$A$2:$J$332,5,FALSE)</f>
        <v>OB</v>
      </c>
      <c r="Q1516" s="21" t="e">
        <f>VLOOKUP($N1516,Oferta!$D$2:$P$100,5,FALSE)</f>
        <v>#N/A</v>
      </c>
      <c r="R1516" s="21">
        <f>VLOOKUP(CONCATENATE($M1516,$N1516),Curriculos!$A$2:$J$332,8,FALSE)</f>
        <v>90</v>
      </c>
      <c r="S1516" s="5"/>
      <c r="T1516" s="22" t="s">
        <v>40</v>
      </c>
      <c r="U1516" s="21" t="str">
        <f>VLOOKUP(CONCATENATE($M1516,$N1516),Curriculos!$A$2:$J$332,10,FALSE)</f>
        <v>DCEC</v>
      </c>
      <c r="V1516" s="20" t="e">
        <f>VLOOKUP(CONCATENATE($M1516,$N1516,$T1516),Oferta!$B$2:$R$360,17,FALSE)</f>
        <v>#N/A</v>
      </c>
      <c r="W1516" s="20" t="e">
        <f>VLOOKUP(CONCATENATE($M1516,$N1516,$T1516),Oferta!$B$2:$Q$360,12,FALSE)</f>
        <v>#N/A</v>
      </c>
      <c r="X1516" s="22">
        <v>5</v>
      </c>
      <c r="Y1516" s="23" t="e">
        <f>VLOOKUP(CONCATENATE($W1516,$X1516),Mtz_Horarios!$E$2:$H$92,2,FALSE)</f>
        <v>#N/A</v>
      </c>
      <c r="Z1516" s="23" t="e">
        <f>VLOOKUP(CONCATENATE($W1516,$X1516),Mtz_Horarios!$E$2:$H$92,3,FALSE)</f>
        <v>#N/A</v>
      </c>
      <c r="AA1516" s="24" t="e">
        <f>VLOOKUP(CONCATENATE($W1516,$X1516),Mtz_Horarios!$E$2:$H$92,4,FALSE)</f>
        <v>#N/A</v>
      </c>
      <c r="AB1516" s="20" t="e">
        <f>VLOOKUP(CONCATENATE($M1516,$N1516,$T1516),Oferta!$B$2:$Q$360,16,FALSE)</f>
        <v>#N/A</v>
      </c>
      <c r="AC1516" s="20" t="e">
        <f>VLOOKUP(CONCATENATE($M1516,$N1516,$T1516),Oferta!$B$2:$Q$360,15,FALSE)</f>
        <v>#N/A</v>
      </c>
      <c r="AI1516" s="5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12"/>
      <c r="AW1516" s="12"/>
    </row>
    <row r="1517" spans="1:49" ht="15" customHeight="1">
      <c r="A1517" s="12"/>
      <c r="B1517" s="12"/>
      <c r="C1517" s="12"/>
      <c r="D1517" s="12"/>
      <c r="E1517" s="12"/>
      <c r="F1517" s="12"/>
      <c r="G1517" s="12"/>
      <c r="H1517" s="12" t="e">
        <f t="shared" si="20"/>
        <v>#N/A</v>
      </c>
      <c r="I1517" s="12" t="e">
        <f>VLOOKUP(CONCATENATE(N1517,T1517),Simulador!$H$26:$H$33,1,FALSE)</f>
        <v>#N/A</v>
      </c>
      <c r="J1517" s="12" t="e">
        <f t="shared" si="21"/>
        <v>#N/A</v>
      </c>
      <c r="K1517" s="13" t="e">
        <f t="shared" si="22"/>
        <v>#N/A</v>
      </c>
      <c r="L1517" s="12" t="e">
        <f t="shared" si="23"/>
        <v>#N/A</v>
      </c>
      <c r="M1517" s="14" t="s">
        <v>22</v>
      </c>
      <c r="N1517" s="3" t="s">
        <v>26</v>
      </c>
      <c r="O1517" s="20" t="str">
        <f>VLOOKUP(CONCATENATE($M1517,$N1517),Curriculos!$A$2:$J$332,4,FALSE)</f>
        <v>PRÁTICA EXTENSIONISTA I</v>
      </c>
      <c r="P1517" s="21" t="str">
        <f>VLOOKUP(CONCATENATE($M1517,$N1517),Curriculos!$A$2:$J$332,5,FALSE)</f>
        <v>OB</v>
      </c>
      <c r="Q1517" s="21" t="e">
        <f>VLOOKUP($N1517,Oferta!$D$2:$P$100,5,FALSE)</f>
        <v>#N/A</v>
      </c>
      <c r="R1517" s="21">
        <f>VLOOKUP(CONCATENATE($M1517,$N1517),Curriculos!$A$2:$J$332,8,FALSE)</f>
        <v>90</v>
      </c>
      <c r="S1517" s="5"/>
      <c r="T1517" s="22" t="s">
        <v>40</v>
      </c>
      <c r="U1517" s="21" t="str">
        <f>VLOOKUP(CONCATENATE($M1517,$N1517),Curriculos!$A$2:$J$332,10,FALSE)</f>
        <v>DCEC</v>
      </c>
      <c r="V1517" s="20" t="e">
        <f>VLOOKUP(CONCATENATE($M1517,$N1517,$T1517),Oferta!$B$2:$R$360,17,FALSE)</f>
        <v>#N/A</v>
      </c>
      <c r="W1517" s="20" t="e">
        <f>VLOOKUP(CONCATENATE($M1517,$N1517,$T1517),Oferta!$B$2:$Q$360,12,FALSE)</f>
        <v>#N/A</v>
      </c>
      <c r="X1517" s="22">
        <v>6</v>
      </c>
      <c r="Y1517" s="23" t="e">
        <f>VLOOKUP(CONCATENATE($W1517,$X1517),Mtz_Horarios!$E$2:$H$92,2,FALSE)</f>
        <v>#N/A</v>
      </c>
      <c r="Z1517" s="23" t="e">
        <f>VLOOKUP(CONCATENATE($W1517,$X1517),Mtz_Horarios!$E$2:$H$92,3,FALSE)</f>
        <v>#N/A</v>
      </c>
      <c r="AA1517" s="24" t="e">
        <f>VLOOKUP(CONCATENATE($W1517,$X1517),Mtz_Horarios!$E$2:$H$92,4,FALSE)</f>
        <v>#N/A</v>
      </c>
      <c r="AB1517" s="20" t="e">
        <f>VLOOKUP(CONCATENATE($M1517,$N1517,$T1517),Oferta!$B$2:$Q$360,16,FALSE)</f>
        <v>#N/A</v>
      </c>
      <c r="AC1517" s="20" t="e">
        <f>VLOOKUP(CONCATENATE($M1517,$N1517,$T1517),Oferta!$B$2:$Q$360,15,FALSE)</f>
        <v>#N/A</v>
      </c>
      <c r="AI1517" s="5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12"/>
      <c r="AW1517" s="12"/>
    </row>
    <row r="1518" spans="1:49" ht="15" customHeight="1">
      <c r="A1518" s="12"/>
      <c r="B1518" s="12"/>
      <c r="C1518" s="12"/>
      <c r="D1518" s="12"/>
      <c r="E1518" s="12"/>
      <c r="F1518" s="12"/>
      <c r="G1518" s="12"/>
      <c r="H1518" s="12" t="e">
        <f t="shared" si="20"/>
        <v>#N/A</v>
      </c>
      <c r="I1518" s="12" t="e">
        <f>VLOOKUP(CONCATENATE(N1518,T1518),Simulador!$H$26:$H$33,1,FALSE)</f>
        <v>#N/A</v>
      </c>
      <c r="J1518" s="12" t="e">
        <f t="shared" si="21"/>
        <v>#N/A</v>
      </c>
      <c r="K1518" s="13" t="e">
        <f t="shared" si="22"/>
        <v>#N/A</v>
      </c>
      <c r="L1518" s="12" t="e">
        <f t="shared" si="23"/>
        <v>#N/A</v>
      </c>
      <c r="M1518" s="14" t="s">
        <v>25</v>
      </c>
      <c r="N1518" s="3" t="s">
        <v>146</v>
      </c>
      <c r="O1518" s="20" t="str">
        <f>VLOOKUP(CONCATENATE($M1518,$N1518),Curriculos!$A$2:$J$332,4,FALSE)</f>
        <v>PRÁTICA EXTENSIONISTA II</v>
      </c>
      <c r="P1518" s="21" t="str">
        <f>VLOOKUP(CONCATENATE($M1518,$N1518),Curriculos!$A$2:$J$332,5,FALSE)</f>
        <v>OB</v>
      </c>
      <c r="Q1518" s="21" t="e">
        <f>VLOOKUP($N1518,Oferta!$D$2:$P$100,5,FALSE)</f>
        <v>#N/A</v>
      </c>
      <c r="R1518" s="21">
        <f>VLOOKUP(CONCATENATE($M1518,$N1518),Curriculos!$A$2:$J$332,8,FALSE)</f>
        <v>90</v>
      </c>
      <c r="S1518" s="5"/>
      <c r="T1518" s="22" t="s">
        <v>29</v>
      </c>
      <c r="U1518" s="21" t="str">
        <f>VLOOKUP(CONCATENATE($M1518,$N1518),Curriculos!$A$2:$J$332,10,FALSE)</f>
        <v>DCEC</v>
      </c>
      <c r="V1518" s="20" t="e">
        <f>VLOOKUP(CONCATENATE($M1518,$N1518,$T1518),Oferta!$B$2:$R$360,17,FALSE)</f>
        <v>#N/A</v>
      </c>
      <c r="W1518" s="20" t="e">
        <f>VLOOKUP(CONCATENATE($M1518,$N1518,$T1518),Oferta!$B$2:$Q$360,12,FALSE)</f>
        <v>#N/A</v>
      </c>
      <c r="X1518" s="22">
        <v>1</v>
      </c>
      <c r="Y1518" s="23" t="e">
        <f>VLOOKUP(CONCATENATE($W1518,$X1518),Mtz_Horarios!$E$2:$H$92,2,FALSE)</f>
        <v>#N/A</v>
      </c>
      <c r="Z1518" s="23" t="e">
        <f>VLOOKUP(CONCATENATE($W1518,$X1518),Mtz_Horarios!$E$2:$H$92,3,FALSE)</f>
        <v>#N/A</v>
      </c>
      <c r="AA1518" s="24" t="e">
        <f>VLOOKUP(CONCATENATE($W1518,$X1518),Mtz_Horarios!$E$2:$H$92,4,FALSE)</f>
        <v>#N/A</v>
      </c>
      <c r="AB1518" s="20" t="e">
        <f>VLOOKUP(CONCATENATE($M1518,$N1518,$T1518),Oferta!$B$2:$Q$360,16,FALSE)</f>
        <v>#N/A</v>
      </c>
      <c r="AC1518" s="20" t="e">
        <f>VLOOKUP(CONCATENATE($M1518,$N1518,$T1518),Oferta!$B$2:$Q$360,15,FALSE)</f>
        <v>#N/A</v>
      </c>
      <c r="AI1518" s="5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12"/>
      <c r="AW1518" s="12"/>
    </row>
    <row r="1519" spans="1:49" ht="15" customHeight="1">
      <c r="A1519" s="12"/>
      <c r="B1519" s="12"/>
      <c r="C1519" s="12"/>
      <c r="D1519" s="12"/>
      <c r="E1519" s="12"/>
      <c r="F1519" s="12"/>
      <c r="G1519" s="12"/>
      <c r="H1519" s="12" t="e">
        <f t="shared" si="20"/>
        <v>#N/A</v>
      </c>
      <c r="I1519" s="12" t="e">
        <f>VLOOKUP(CONCATENATE(N1519,T1519),Simulador!$H$26:$H$33,1,FALSE)</f>
        <v>#N/A</v>
      </c>
      <c r="J1519" s="12" t="e">
        <f t="shared" si="21"/>
        <v>#N/A</v>
      </c>
      <c r="K1519" s="13" t="e">
        <f t="shared" si="22"/>
        <v>#N/A</v>
      </c>
      <c r="L1519" s="12" t="e">
        <f t="shared" si="23"/>
        <v>#N/A</v>
      </c>
      <c r="M1519" s="14" t="s">
        <v>25</v>
      </c>
      <c r="N1519" s="3" t="s">
        <v>146</v>
      </c>
      <c r="O1519" s="20" t="str">
        <f>VLOOKUP(CONCATENATE($M1519,$N1519),Curriculos!$A$2:$J$332,4,FALSE)</f>
        <v>PRÁTICA EXTENSIONISTA II</v>
      </c>
      <c r="P1519" s="21" t="str">
        <f>VLOOKUP(CONCATENATE($M1519,$N1519),Curriculos!$A$2:$J$332,5,FALSE)</f>
        <v>OB</v>
      </c>
      <c r="Q1519" s="21" t="e">
        <f>VLOOKUP($N1519,Oferta!$D$2:$P$100,5,FALSE)</f>
        <v>#N/A</v>
      </c>
      <c r="R1519" s="21">
        <f>VLOOKUP(CONCATENATE($M1519,$N1519),Curriculos!$A$2:$J$332,8,FALSE)</f>
        <v>90</v>
      </c>
      <c r="S1519" s="5"/>
      <c r="T1519" s="22" t="s">
        <v>29</v>
      </c>
      <c r="U1519" s="21" t="str">
        <f>VLOOKUP(CONCATENATE($M1519,$N1519),Curriculos!$A$2:$J$332,10,FALSE)</f>
        <v>DCEC</v>
      </c>
      <c r="V1519" s="20" t="e">
        <f>VLOOKUP(CONCATENATE($M1519,$N1519,$T1519),Oferta!$B$2:$R$360,17,FALSE)</f>
        <v>#N/A</v>
      </c>
      <c r="W1519" s="20" t="e">
        <f>VLOOKUP(CONCATENATE($M1519,$N1519,$T1519),Oferta!$B$2:$Q$360,12,FALSE)</f>
        <v>#N/A</v>
      </c>
      <c r="X1519" s="22">
        <v>2</v>
      </c>
      <c r="Y1519" s="23" t="e">
        <f>VLOOKUP(CONCATENATE($W1519,$X1519),Mtz_Horarios!$E$2:$H$92,2,FALSE)</f>
        <v>#N/A</v>
      </c>
      <c r="Z1519" s="23" t="e">
        <f>VLOOKUP(CONCATENATE($W1519,$X1519),Mtz_Horarios!$E$2:$H$92,3,FALSE)</f>
        <v>#N/A</v>
      </c>
      <c r="AA1519" s="24" t="e">
        <f>VLOOKUP(CONCATENATE($W1519,$X1519),Mtz_Horarios!$E$2:$H$92,4,FALSE)</f>
        <v>#N/A</v>
      </c>
      <c r="AB1519" s="20" t="e">
        <f>VLOOKUP(CONCATENATE($M1519,$N1519,$T1519),Oferta!$B$2:$Q$360,16,FALSE)</f>
        <v>#N/A</v>
      </c>
      <c r="AC1519" s="20" t="e">
        <f>VLOOKUP(CONCATENATE($M1519,$N1519,$T1519),Oferta!$B$2:$Q$360,15,FALSE)</f>
        <v>#N/A</v>
      </c>
      <c r="AI1519" s="5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12"/>
      <c r="AW1519" s="12"/>
    </row>
    <row r="1520" spans="1:49" ht="15" customHeight="1">
      <c r="A1520" s="12"/>
      <c r="B1520" s="12"/>
      <c r="C1520" s="12"/>
      <c r="D1520" s="12"/>
      <c r="E1520" s="12"/>
      <c r="F1520" s="12"/>
      <c r="G1520" s="12"/>
      <c r="H1520" s="12" t="e">
        <f t="shared" si="20"/>
        <v>#N/A</v>
      </c>
      <c r="I1520" s="12" t="e">
        <f>VLOOKUP(CONCATENATE(N1520,T1520),Simulador!$H$26:$H$33,1,FALSE)</f>
        <v>#N/A</v>
      </c>
      <c r="J1520" s="12" t="e">
        <f t="shared" si="21"/>
        <v>#N/A</v>
      </c>
      <c r="K1520" s="13" t="e">
        <f t="shared" si="22"/>
        <v>#N/A</v>
      </c>
      <c r="L1520" s="12" t="e">
        <f t="shared" si="23"/>
        <v>#N/A</v>
      </c>
      <c r="M1520" s="14" t="s">
        <v>25</v>
      </c>
      <c r="N1520" s="3" t="s">
        <v>146</v>
      </c>
      <c r="O1520" s="20" t="str">
        <f>VLOOKUP(CONCATENATE($M1520,$N1520),Curriculos!$A$2:$J$332,4,FALSE)</f>
        <v>PRÁTICA EXTENSIONISTA II</v>
      </c>
      <c r="P1520" s="21" t="str">
        <f>VLOOKUP(CONCATENATE($M1520,$N1520),Curriculos!$A$2:$J$332,5,FALSE)</f>
        <v>OB</v>
      </c>
      <c r="Q1520" s="21" t="e">
        <f>VLOOKUP($N1520,Oferta!$D$2:$P$100,5,FALSE)</f>
        <v>#N/A</v>
      </c>
      <c r="R1520" s="21">
        <f>VLOOKUP(CONCATENATE($M1520,$N1520),Curriculos!$A$2:$J$332,8,FALSE)</f>
        <v>90</v>
      </c>
      <c r="S1520" s="5"/>
      <c r="T1520" s="22" t="s">
        <v>29</v>
      </c>
      <c r="U1520" s="21" t="str">
        <f>VLOOKUP(CONCATENATE($M1520,$N1520),Curriculos!$A$2:$J$332,10,FALSE)</f>
        <v>DCEC</v>
      </c>
      <c r="V1520" s="20" t="e">
        <f>VLOOKUP(CONCATENATE($M1520,$N1520,$T1520),Oferta!$B$2:$R$360,17,FALSE)</f>
        <v>#N/A</v>
      </c>
      <c r="W1520" s="20" t="e">
        <f>VLOOKUP(CONCATENATE($M1520,$N1520,$T1520),Oferta!$B$2:$Q$360,12,FALSE)</f>
        <v>#N/A</v>
      </c>
      <c r="X1520" s="22">
        <v>3</v>
      </c>
      <c r="Y1520" s="23" t="e">
        <f>VLOOKUP(CONCATENATE($W1520,$X1520),Mtz_Horarios!$E$2:$H$92,2,FALSE)</f>
        <v>#N/A</v>
      </c>
      <c r="Z1520" s="23" t="e">
        <f>VLOOKUP(CONCATENATE($W1520,$X1520),Mtz_Horarios!$E$2:$H$92,3,FALSE)</f>
        <v>#N/A</v>
      </c>
      <c r="AA1520" s="24" t="e">
        <f>VLOOKUP(CONCATENATE($W1520,$X1520),Mtz_Horarios!$E$2:$H$92,4,FALSE)</f>
        <v>#N/A</v>
      </c>
      <c r="AB1520" s="20" t="e">
        <f>VLOOKUP(CONCATENATE($M1520,$N1520,$T1520),Oferta!$B$2:$Q$360,16,FALSE)</f>
        <v>#N/A</v>
      </c>
      <c r="AC1520" s="20" t="e">
        <f>VLOOKUP(CONCATENATE($M1520,$N1520,$T1520),Oferta!$B$2:$Q$360,15,FALSE)</f>
        <v>#N/A</v>
      </c>
      <c r="AI1520" s="5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12"/>
      <c r="AW1520" s="12"/>
    </row>
    <row r="1521" spans="1:49" ht="15" customHeight="1">
      <c r="A1521" s="12"/>
      <c r="B1521" s="12"/>
      <c r="C1521" s="12"/>
      <c r="D1521" s="12"/>
      <c r="E1521" s="12"/>
      <c r="F1521" s="12"/>
      <c r="G1521" s="12"/>
      <c r="H1521" s="12" t="e">
        <f t="shared" si="20"/>
        <v>#N/A</v>
      </c>
      <c r="I1521" s="12" t="e">
        <f>VLOOKUP(CONCATENATE(N1521,T1521),Simulador!$H$26:$H$33,1,FALSE)</f>
        <v>#N/A</v>
      </c>
      <c r="J1521" s="12" t="e">
        <f t="shared" si="21"/>
        <v>#N/A</v>
      </c>
      <c r="K1521" s="13" t="e">
        <f t="shared" si="22"/>
        <v>#N/A</v>
      </c>
      <c r="L1521" s="12" t="e">
        <f t="shared" si="23"/>
        <v>#N/A</v>
      </c>
      <c r="M1521" s="14" t="s">
        <v>25</v>
      </c>
      <c r="N1521" s="3" t="s">
        <v>146</v>
      </c>
      <c r="O1521" s="20" t="str">
        <f>VLOOKUP(CONCATENATE($M1521,$N1521),Curriculos!$A$2:$J$332,4,FALSE)</f>
        <v>PRÁTICA EXTENSIONISTA II</v>
      </c>
      <c r="P1521" s="21" t="str">
        <f>VLOOKUP(CONCATENATE($M1521,$N1521),Curriculos!$A$2:$J$332,5,FALSE)</f>
        <v>OB</v>
      </c>
      <c r="Q1521" s="21" t="e">
        <f>VLOOKUP($N1521,Oferta!$D$2:$P$100,5,FALSE)</f>
        <v>#N/A</v>
      </c>
      <c r="R1521" s="21">
        <f>VLOOKUP(CONCATENATE($M1521,$N1521),Curriculos!$A$2:$J$332,8,FALSE)</f>
        <v>90</v>
      </c>
      <c r="S1521" s="5"/>
      <c r="T1521" s="22" t="s">
        <v>29</v>
      </c>
      <c r="U1521" s="21" t="str">
        <f>VLOOKUP(CONCATENATE($M1521,$N1521),Curriculos!$A$2:$J$332,10,FALSE)</f>
        <v>DCEC</v>
      </c>
      <c r="V1521" s="20" t="e">
        <f>VLOOKUP(CONCATENATE($M1521,$N1521,$T1521),Oferta!$B$2:$R$360,17,FALSE)</f>
        <v>#N/A</v>
      </c>
      <c r="W1521" s="20" t="e">
        <f>VLOOKUP(CONCATENATE($M1521,$N1521,$T1521),Oferta!$B$2:$Q$360,12,FALSE)</f>
        <v>#N/A</v>
      </c>
      <c r="X1521" s="22">
        <v>4</v>
      </c>
      <c r="Y1521" s="23" t="e">
        <f>VLOOKUP(CONCATENATE($W1521,$X1521),Mtz_Horarios!$E$2:$H$92,2,FALSE)</f>
        <v>#N/A</v>
      </c>
      <c r="Z1521" s="23" t="e">
        <f>VLOOKUP(CONCATENATE($W1521,$X1521),Mtz_Horarios!$E$2:$H$92,3,FALSE)</f>
        <v>#N/A</v>
      </c>
      <c r="AA1521" s="24" t="e">
        <f>VLOOKUP(CONCATENATE($W1521,$X1521),Mtz_Horarios!$E$2:$H$92,4,FALSE)</f>
        <v>#N/A</v>
      </c>
      <c r="AB1521" s="20" t="e">
        <f>VLOOKUP(CONCATENATE($M1521,$N1521,$T1521),Oferta!$B$2:$Q$360,16,FALSE)</f>
        <v>#N/A</v>
      </c>
      <c r="AC1521" s="20" t="e">
        <f>VLOOKUP(CONCATENATE($M1521,$N1521,$T1521),Oferta!$B$2:$Q$360,15,FALSE)</f>
        <v>#N/A</v>
      </c>
      <c r="AI1521" s="5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12"/>
      <c r="AW1521" s="12"/>
    </row>
    <row r="1522" spans="1:49" ht="15" customHeight="1">
      <c r="A1522" s="12"/>
      <c r="B1522" s="12"/>
      <c r="C1522" s="12"/>
      <c r="D1522" s="12"/>
      <c r="E1522" s="12"/>
      <c r="F1522" s="12"/>
      <c r="G1522" s="12"/>
      <c r="H1522" s="12" t="e">
        <f t="shared" si="20"/>
        <v>#N/A</v>
      </c>
      <c r="I1522" s="12" t="e">
        <f>VLOOKUP(CONCATENATE(N1522,T1522),Simulador!$H$26:$H$33,1,FALSE)</f>
        <v>#N/A</v>
      </c>
      <c r="J1522" s="12" t="e">
        <f t="shared" si="21"/>
        <v>#N/A</v>
      </c>
      <c r="K1522" s="13" t="e">
        <f t="shared" si="22"/>
        <v>#N/A</v>
      </c>
      <c r="L1522" s="12" t="e">
        <f t="shared" si="23"/>
        <v>#N/A</v>
      </c>
      <c r="M1522" s="14" t="s">
        <v>25</v>
      </c>
      <c r="N1522" s="3" t="s">
        <v>146</v>
      </c>
      <c r="O1522" s="20" t="str">
        <f>VLOOKUP(CONCATENATE($M1522,$N1522),Curriculos!$A$2:$J$332,4,FALSE)</f>
        <v>PRÁTICA EXTENSIONISTA II</v>
      </c>
      <c r="P1522" s="21" t="str">
        <f>VLOOKUP(CONCATENATE($M1522,$N1522),Curriculos!$A$2:$J$332,5,FALSE)</f>
        <v>OB</v>
      </c>
      <c r="Q1522" s="21" t="e">
        <f>VLOOKUP($N1522,Oferta!$D$2:$P$100,5,FALSE)</f>
        <v>#N/A</v>
      </c>
      <c r="R1522" s="21">
        <f>VLOOKUP(CONCATENATE($M1522,$N1522),Curriculos!$A$2:$J$332,8,FALSE)</f>
        <v>90</v>
      </c>
      <c r="S1522" s="5"/>
      <c r="T1522" s="22" t="s">
        <v>29</v>
      </c>
      <c r="U1522" s="21" t="str">
        <f>VLOOKUP(CONCATENATE($M1522,$N1522),Curriculos!$A$2:$J$332,10,FALSE)</f>
        <v>DCEC</v>
      </c>
      <c r="V1522" s="20" t="e">
        <f>VLOOKUP(CONCATENATE($M1522,$N1522,$T1522),Oferta!$B$2:$R$360,17,FALSE)</f>
        <v>#N/A</v>
      </c>
      <c r="W1522" s="20" t="e">
        <f>VLOOKUP(CONCATENATE($M1522,$N1522,$T1522),Oferta!$B$2:$Q$360,12,FALSE)</f>
        <v>#N/A</v>
      </c>
      <c r="X1522" s="22">
        <v>5</v>
      </c>
      <c r="Y1522" s="23" t="e">
        <f>VLOOKUP(CONCATENATE($W1522,$X1522),Mtz_Horarios!$E$2:$H$92,2,FALSE)</f>
        <v>#N/A</v>
      </c>
      <c r="Z1522" s="23" t="e">
        <f>VLOOKUP(CONCATENATE($W1522,$X1522),Mtz_Horarios!$E$2:$H$92,3,FALSE)</f>
        <v>#N/A</v>
      </c>
      <c r="AA1522" s="24" t="e">
        <f>VLOOKUP(CONCATENATE($W1522,$X1522),Mtz_Horarios!$E$2:$H$92,4,FALSE)</f>
        <v>#N/A</v>
      </c>
      <c r="AB1522" s="20" t="e">
        <f>VLOOKUP(CONCATENATE($M1522,$N1522,$T1522),Oferta!$B$2:$Q$360,16,FALSE)</f>
        <v>#N/A</v>
      </c>
      <c r="AC1522" s="20" t="e">
        <f>VLOOKUP(CONCATENATE($M1522,$N1522,$T1522),Oferta!$B$2:$Q$360,15,FALSE)</f>
        <v>#N/A</v>
      </c>
      <c r="AI1522" s="5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12"/>
      <c r="AW1522" s="12"/>
    </row>
    <row r="1523" spans="1:49" ht="15" customHeight="1">
      <c r="A1523" s="12"/>
      <c r="B1523" s="12"/>
      <c r="C1523" s="12"/>
      <c r="D1523" s="12"/>
      <c r="E1523" s="12"/>
      <c r="F1523" s="12"/>
      <c r="G1523" s="12"/>
      <c r="H1523" s="12" t="e">
        <f t="shared" si="20"/>
        <v>#N/A</v>
      </c>
      <c r="I1523" s="12" t="e">
        <f>VLOOKUP(CONCATENATE(N1523,T1523),Simulador!$H$26:$H$33,1,FALSE)</f>
        <v>#N/A</v>
      </c>
      <c r="J1523" s="12" t="e">
        <f t="shared" si="21"/>
        <v>#N/A</v>
      </c>
      <c r="K1523" s="13" t="e">
        <f t="shared" si="22"/>
        <v>#N/A</v>
      </c>
      <c r="L1523" s="12" t="e">
        <f t="shared" si="23"/>
        <v>#N/A</v>
      </c>
      <c r="M1523" s="14" t="s">
        <v>25</v>
      </c>
      <c r="N1523" s="3" t="s">
        <v>146</v>
      </c>
      <c r="O1523" s="20" t="str">
        <f>VLOOKUP(CONCATENATE($M1523,$N1523),Curriculos!$A$2:$J$332,4,FALSE)</f>
        <v>PRÁTICA EXTENSIONISTA II</v>
      </c>
      <c r="P1523" s="21" t="str">
        <f>VLOOKUP(CONCATENATE($M1523,$N1523),Curriculos!$A$2:$J$332,5,FALSE)</f>
        <v>OB</v>
      </c>
      <c r="Q1523" s="21" t="e">
        <f>VLOOKUP($N1523,Oferta!$D$2:$P$100,5,FALSE)</f>
        <v>#N/A</v>
      </c>
      <c r="R1523" s="21">
        <f>VLOOKUP(CONCATENATE($M1523,$N1523),Curriculos!$A$2:$J$332,8,FALSE)</f>
        <v>90</v>
      </c>
      <c r="S1523" s="5"/>
      <c r="T1523" s="22" t="s">
        <v>29</v>
      </c>
      <c r="U1523" s="21" t="str">
        <f>VLOOKUP(CONCATENATE($M1523,$N1523),Curriculos!$A$2:$J$332,10,FALSE)</f>
        <v>DCEC</v>
      </c>
      <c r="V1523" s="20" t="e">
        <f>VLOOKUP(CONCATENATE($M1523,$N1523,$T1523),Oferta!$B$2:$R$360,17,FALSE)</f>
        <v>#N/A</v>
      </c>
      <c r="W1523" s="20" t="e">
        <f>VLOOKUP(CONCATENATE($M1523,$N1523,$T1523),Oferta!$B$2:$Q$360,12,FALSE)</f>
        <v>#N/A</v>
      </c>
      <c r="X1523" s="22">
        <v>6</v>
      </c>
      <c r="Y1523" s="23" t="e">
        <f>VLOOKUP(CONCATENATE($W1523,$X1523),Mtz_Horarios!$E$2:$H$92,2,FALSE)</f>
        <v>#N/A</v>
      </c>
      <c r="Z1523" s="23" t="e">
        <f>VLOOKUP(CONCATENATE($W1523,$X1523),Mtz_Horarios!$E$2:$H$92,3,FALSE)</f>
        <v>#N/A</v>
      </c>
      <c r="AA1523" s="24" t="e">
        <f>VLOOKUP(CONCATENATE($W1523,$X1523),Mtz_Horarios!$E$2:$H$92,4,FALSE)</f>
        <v>#N/A</v>
      </c>
      <c r="AB1523" s="20" t="e">
        <f>VLOOKUP(CONCATENATE($M1523,$N1523,$T1523),Oferta!$B$2:$Q$360,16,FALSE)</f>
        <v>#N/A</v>
      </c>
      <c r="AC1523" s="20" t="e">
        <f>VLOOKUP(CONCATENATE($M1523,$N1523,$T1523),Oferta!$B$2:$Q$360,15,FALSE)</f>
        <v>#N/A</v>
      </c>
      <c r="AI1523" s="5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12"/>
      <c r="AW1523" s="12"/>
    </row>
    <row r="1524" spans="1:49" ht="15" customHeight="1">
      <c r="A1524" s="12"/>
      <c r="B1524" s="12"/>
      <c r="C1524" s="12"/>
      <c r="D1524" s="12"/>
      <c r="E1524" s="12"/>
      <c r="F1524" s="12"/>
      <c r="G1524" s="12"/>
      <c r="H1524" s="12" t="e">
        <f t="shared" si="20"/>
        <v>#N/A</v>
      </c>
      <c r="I1524" s="12" t="e">
        <f>VLOOKUP(CONCATENATE(N1524,T1524),Simulador!$H$26:$H$33,1,FALSE)</f>
        <v>#N/A</v>
      </c>
      <c r="J1524" s="12" t="e">
        <f t="shared" si="21"/>
        <v>#N/A</v>
      </c>
      <c r="K1524" s="13" t="e">
        <f t="shared" si="22"/>
        <v>#N/A</v>
      </c>
      <c r="L1524" s="12" t="e">
        <f t="shared" si="23"/>
        <v>#N/A</v>
      </c>
      <c r="M1524" s="14" t="s">
        <v>25</v>
      </c>
      <c r="N1524" s="3" t="s">
        <v>146</v>
      </c>
      <c r="O1524" s="20" t="str">
        <f>VLOOKUP(CONCATENATE($M1524,$N1524),Curriculos!$A$2:$J$332,4,FALSE)</f>
        <v>PRÁTICA EXTENSIONISTA II</v>
      </c>
      <c r="P1524" s="21" t="str">
        <f>VLOOKUP(CONCATENATE($M1524,$N1524),Curriculos!$A$2:$J$332,5,FALSE)</f>
        <v>OB</v>
      </c>
      <c r="Q1524" s="21" t="e">
        <f>VLOOKUP($N1524,Oferta!$D$2:$P$100,5,FALSE)</f>
        <v>#N/A</v>
      </c>
      <c r="R1524" s="21">
        <f>VLOOKUP(CONCATENATE($M1524,$N1524),Curriculos!$A$2:$J$332,8,FALSE)</f>
        <v>90</v>
      </c>
      <c r="S1524" s="5"/>
      <c r="T1524" s="22" t="s">
        <v>27</v>
      </c>
      <c r="U1524" s="21" t="str">
        <f>VLOOKUP(CONCATENATE($M1524,$N1524),Curriculos!$A$2:$J$332,10,FALSE)</f>
        <v>DCEC</v>
      </c>
      <c r="V1524" s="20" t="e">
        <f>VLOOKUP(CONCATENATE($M1524,$N1524,$T1524),Oferta!$B$2:$R$360,17,FALSE)</f>
        <v>#N/A</v>
      </c>
      <c r="W1524" s="20" t="e">
        <f>VLOOKUP(CONCATENATE($M1524,$N1524,$T1524),Oferta!$B$2:$Q$360,12,FALSE)</f>
        <v>#N/A</v>
      </c>
      <c r="X1524" s="22">
        <v>1</v>
      </c>
      <c r="Y1524" s="23" t="e">
        <f>VLOOKUP(CONCATENATE($W1524,$X1524),Mtz_Horarios!$E$2:$H$92,2,FALSE)</f>
        <v>#N/A</v>
      </c>
      <c r="Z1524" s="23" t="e">
        <f>VLOOKUP(CONCATENATE($W1524,$X1524),Mtz_Horarios!$E$2:$H$92,3,FALSE)</f>
        <v>#N/A</v>
      </c>
      <c r="AA1524" s="24" t="e">
        <f>VLOOKUP(CONCATENATE($W1524,$X1524),Mtz_Horarios!$E$2:$H$92,4,FALSE)</f>
        <v>#N/A</v>
      </c>
      <c r="AB1524" s="20" t="e">
        <f>VLOOKUP(CONCATENATE($M1524,$N1524,$T1524),Oferta!$B$2:$Q$360,16,FALSE)</f>
        <v>#N/A</v>
      </c>
      <c r="AC1524" s="20" t="e">
        <f>VLOOKUP(CONCATENATE($M1524,$N1524,$T1524),Oferta!$B$2:$Q$360,15,FALSE)</f>
        <v>#N/A</v>
      </c>
      <c r="AI1524" s="5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12"/>
      <c r="AW1524" s="12"/>
    </row>
    <row r="1525" spans="1:49" ht="15" customHeight="1">
      <c r="A1525" s="12"/>
      <c r="B1525" s="12"/>
      <c r="C1525" s="12"/>
      <c r="D1525" s="12"/>
      <c r="E1525" s="12"/>
      <c r="F1525" s="12"/>
      <c r="G1525" s="12"/>
      <c r="H1525" s="12" t="e">
        <f t="shared" si="20"/>
        <v>#N/A</v>
      </c>
      <c r="I1525" s="12" t="e">
        <f>VLOOKUP(CONCATENATE(N1525,T1525),Simulador!$H$26:$H$33,1,FALSE)</f>
        <v>#N/A</v>
      </c>
      <c r="J1525" s="12" t="e">
        <f t="shared" si="21"/>
        <v>#N/A</v>
      </c>
      <c r="K1525" s="13" t="e">
        <f t="shared" si="22"/>
        <v>#N/A</v>
      </c>
      <c r="L1525" s="12" t="e">
        <f t="shared" si="23"/>
        <v>#N/A</v>
      </c>
      <c r="M1525" s="14" t="s">
        <v>25</v>
      </c>
      <c r="N1525" s="3" t="s">
        <v>146</v>
      </c>
      <c r="O1525" s="20" t="str">
        <f>VLOOKUP(CONCATENATE($M1525,$N1525),Curriculos!$A$2:$J$332,4,FALSE)</f>
        <v>PRÁTICA EXTENSIONISTA II</v>
      </c>
      <c r="P1525" s="21" t="str">
        <f>VLOOKUP(CONCATENATE($M1525,$N1525),Curriculos!$A$2:$J$332,5,FALSE)</f>
        <v>OB</v>
      </c>
      <c r="Q1525" s="21" t="e">
        <f>VLOOKUP($N1525,Oferta!$D$2:$P$100,5,FALSE)</f>
        <v>#N/A</v>
      </c>
      <c r="R1525" s="21">
        <f>VLOOKUP(CONCATENATE($M1525,$N1525),Curriculos!$A$2:$J$332,8,FALSE)</f>
        <v>90</v>
      </c>
      <c r="S1525" s="5"/>
      <c r="T1525" s="22" t="s">
        <v>27</v>
      </c>
      <c r="U1525" s="21" t="str">
        <f>VLOOKUP(CONCATENATE($M1525,$N1525),Curriculos!$A$2:$J$332,10,FALSE)</f>
        <v>DCEC</v>
      </c>
      <c r="V1525" s="20" t="e">
        <f>VLOOKUP(CONCATENATE($M1525,$N1525,$T1525),Oferta!$B$2:$R$360,17,FALSE)</f>
        <v>#N/A</v>
      </c>
      <c r="W1525" s="20" t="e">
        <f>VLOOKUP(CONCATENATE($M1525,$N1525,$T1525),Oferta!$B$2:$Q$360,12,FALSE)</f>
        <v>#N/A</v>
      </c>
      <c r="X1525" s="22">
        <v>2</v>
      </c>
      <c r="Y1525" s="23" t="e">
        <f>VLOOKUP(CONCATENATE($W1525,$X1525),Mtz_Horarios!$E$2:$H$92,2,FALSE)</f>
        <v>#N/A</v>
      </c>
      <c r="Z1525" s="23" t="e">
        <f>VLOOKUP(CONCATENATE($W1525,$X1525),Mtz_Horarios!$E$2:$H$92,3,FALSE)</f>
        <v>#N/A</v>
      </c>
      <c r="AA1525" s="24" t="e">
        <f>VLOOKUP(CONCATENATE($W1525,$X1525),Mtz_Horarios!$E$2:$H$92,4,FALSE)</f>
        <v>#N/A</v>
      </c>
      <c r="AB1525" s="20" t="e">
        <f>VLOOKUP(CONCATENATE($M1525,$N1525,$T1525),Oferta!$B$2:$Q$360,16,FALSE)</f>
        <v>#N/A</v>
      </c>
      <c r="AC1525" s="20" t="e">
        <f>VLOOKUP(CONCATENATE($M1525,$N1525,$T1525),Oferta!$B$2:$Q$360,15,FALSE)</f>
        <v>#N/A</v>
      </c>
      <c r="AI1525" s="5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12"/>
      <c r="AW1525" s="12"/>
    </row>
    <row r="1526" spans="1:49" ht="15" customHeight="1">
      <c r="A1526" s="12"/>
      <c r="B1526" s="12"/>
      <c r="C1526" s="12"/>
      <c r="D1526" s="12"/>
      <c r="E1526" s="12"/>
      <c r="F1526" s="12"/>
      <c r="G1526" s="12"/>
      <c r="H1526" s="12" t="e">
        <f t="shared" si="20"/>
        <v>#N/A</v>
      </c>
      <c r="I1526" s="12" t="e">
        <f>VLOOKUP(CONCATENATE(N1526,T1526),Simulador!$H$26:$H$33,1,FALSE)</f>
        <v>#N/A</v>
      </c>
      <c r="J1526" s="12" t="e">
        <f t="shared" si="21"/>
        <v>#N/A</v>
      </c>
      <c r="K1526" s="13" t="e">
        <f t="shared" si="22"/>
        <v>#N/A</v>
      </c>
      <c r="L1526" s="12" t="e">
        <f t="shared" si="23"/>
        <v>#N/A</v>
      </c>
      <c r="M1526" s="14" t="s">
        <v>25</v>
      </c>
      <c r="N1526" s="3" t="s">
        <v>146</v>
      </c>
      <c r="O1526" s="20" t="str">
        <f>VLOOKUP(CONCATENATE($M1526,$N1526),Curriculos!$A$2:$J$332,4,FALSE)</f>
        <v>PRÁTICA EXTENSIONISTA II</v>
      </c>
      <c r="P1526" s="21" t="str">
        <f>VLOOKUP(CONCATENATE($M1526,$N1526),Curriculos!$A$2:$J$332,5,FALSE)</f>
        <v>OB</v>
      </c>
      <c r="Q1526" s="21" t="e">
        <f>VLOOKUP($N1526,Oferta!$D$2:$P$100,5,FALSE)</f>
        <v>#N/A</v>
      </c>
      <c r="R1526" s="21">
        <f>VLOOKUP(CONCATENATE($M1526,$N1526),Curriculos!$A$2:$J$332,8,FALSE)</f>
        <v>90</v>
      </c>
      <c r="S1526" s="5"/>
      <c r="T1526" s="22" t="s">
        <v>27</v>
      </c>
      <c r="U1526" s="21" t="str">
        <f>VLOOKUP(CONCATENATE($M1526,$N1526),Curriculos!$A$2:$J$332,10,FALSE)</f>
        <v>DCEC</v>
      </c>
      <c r="V1526" s="20" t="e">
        <f>VLOOKUP(CONCATENATE($M1526,$N1526,$T1526),Oferta!$B$2:$R$360,17,FALSE)</f>
        <v>#N/A</v>
      </c>
      <c r="W1526" s="20" t="e">
        <f>VLOOKUP(CONCATENATE($M1526,$N1526,$T1526),Oferta!$B$2:$Q$360,12,FALSE)</f>
        <v>#N/A</v>
      </c>
      <c r="X1526" s="22">
        <v>3</v>
      </c>
      <c r="Y1526" s="23" t="e">
        <f>VLOOKUP(CONCATENATE($W1526,$X1526),Mtz_Horarios!$E$2:$H$92,2,FALSE)</f>
        <v>#N/A</v>
      </c>
      <c r="Z1526" s="23" t="e">
        <f>VLOOKUP(CONCATENATE($W1526,$X1526),Mtz_Horarios!$E$2:$H$92,3,FALSE)</f>
        <v>#N/A</v>
      </c>
      <c r="AA1526" s="24" t="e">
        <f>VLOOKUP(CONCATENATE($W1526,$X1526),Mtz_Horarios!$E$2:$H$92,4,FALSE)</f>
        <v>#N/A</v>
      </c>
      <c r="AB1526" s="20" t="e">
        <f>VLOOKUP(CONCATENATE($M1526,$N1526,$T1526),Oferta!$B$2:$Q$360,16,FALSE)</f>
        <v>#N/A</v>
      </c>
      <c r="AC1526" s="20" t="e">
        <f>VLOOKUP(CONCATENATE($M1526,$N1526,$T1526),Oferta!$B$2:$Q$360,15,FALSE)</f>
        <v>#N/A</v>
      </c>
      <c r="AI1526" s="5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12"/>
      <c r="AW1526" s="12"/>
    </row>
    <row r="1527" spans="1:49" ht="15" customHeight="1">
      <c r="A1527" s="12"/>
      <c r="B1527" s="12"/>
      <c r="C1527" s="12"/>
      <c r="D1527" s="12"/>
      <c r="E1527" s="12"/>
      <c r="F1527" s="12"/>
      <c r="G1527" s="12"/>
      <c r="H1527" s="12" t="e">
        <f t="shared" si="20"/>
        <v>#N/A</v>
      </c>
      <c r="I1527" s="12" t="e">
        <f>VLOOKUP(CONCATENATE(N1527,T1527),Simulador!$H$26:$H$33,1,FALSE)</f>
        <v>#N/A</v>
      </c>
      <c r="J1527" s="12" t="e">
        <f t="shared" si="21"/>
        <v>#N/A</v>
      </c>
      <c r="K1527" s="13" t="e">
        <f t="shared" si="22"/>
        <v>#N/A</v>
      </c>
      <c r="L1527" s="12" t="e">
        <f t="shared" si="23"/>
        <v>#N/A</v>
      </c>
      <c r="M1527" s="14" t="s">
        <v>25</v>
      </c>
      <c r="N1527" s="3" t="s">
        <v>146</v>
      </c>
      <c r="O1527" s="20" t="str">
        <f>VLOOKUP(CONCATENATE($M1527,$N1527),Curriculos!$A$2:$J$332,4,FALSE)</f>
        <v>PRÁTICA EXTENSIONISTA II</v>
      </c>
      <c r="P1527" s="21" t="str">
        <f>VLOOKUP(CONCATENATE($M1527,$N1527),Curriculos!$A$2:$J$332,5,FALSE)</f>
        <v>OB</v>
      </c>
      <c r="Q1527" s="21" t="e">
        <f>VLOOKUP($N1527,Oferta!$D$2:$P$100,5,FALSE)</f>
        <v>#N/A</v>
      </c>
      <c r="R1527" s="21">
        <f>VLOOKUP(CONCATENATE($M1527,$N1527),Curriculos!$A$2:$J$332,8,FALSE)</f>
        <v>90</v>
      </c>
      <c r="S1527" s="5"/>
      <c r="T1527" s="22" t="s">
        <v>27</v>
      </c>
      <c r="U1527" s="21" t="str">
        <f>VLOOKUP(CONCATENATE($M1527,$N1527),Curriculos!$A$2:$J$332,10,FALSE)</f>
        <v>DCEC</v>
      </c>
      <c r="V1527" s="20" t="e">
        <f>VLOOKUP(CONCATENATE($M1527,$N1527,$T1527),Oferta!$B$2:$R$360,17,FALSE)</f>
        <v>#N/A</v>
      </c>
      <c r="W1527" s="20" t="e">
        <f>VLOOKUP(CONCATENATE($M1527,$N1527,$T1527),Oferta!$B$2:$Q$360,12,FALSE)</f>
        <v>#N/A</v>
      </c>
      <c r="X1527" s="22">
        <v>4</v>
      </c>
      <c r="Y1527" s="23" t="e">
        <f>VLOOKUP(CONCATENATE($W1527,$X1527),Mtz_Horarios!$E$2:$H$92,2,FALSE)</f>
        <v>#N/A</v>
      </c>
      <c r="Z1527" s="23" t="e">
        <f>VLOOKUP(CONCATENATE($W1527,$X1527),Mtz_Horarios!$E$2:$H$92,3,FALSE)</f>
        <v>#N/A</v>
      </c>
      <c r="AA1527" s="24" t="e">
        <f>VLOOKUP(CONCATENATE($W1527,$X1527),Mtz_Horarios!$E$2:$H$92,4,FALSE)</f>
        <v>#N/A</v>
      </c>
      <c r="AB1527" s="20" t="e">
        <f>VLOOKUP(CONCATENATE($M1527,$N1527,$T1527),Oferta!$B$2:$Q$360,16,FALSE)</f>
        <v>#N/A</v>
      </c>
      <c r="AC1527" s="20" t="e">
        <f>VLOOKUP(CONCATENATE($M1527,$N1527,$T1527),Oferta!$B$2:$Q$360,15,FALSE)</f>
        <v>#N/A</v>
      </c>
      <c r="AI1527" s="5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12"/>
      <c r="AW1527" s="12"/>
    </row>
    <row r="1528" spans="1:49" ht="15" customHeight="1">
      <c r="A1528" s="12"/>
      <c r="B1528" s="12"/>
      <c r="C1528" s="12"/>
      <c r="D1528" s="12"/>
      <c r="E1528" s="12"/>
      <c r="F1528" s="12"/>
      <c r="G1528" s="12"/>
      <c r="H1528" s="12" t="e">
        <f t="shared" si="20"/>
        <v>#N/A</v>
      </c>
      <c r="I1528" s="12" t="e">
        <f>VLOOKUP(CONCATENATE(N1528,T1528),Simulador!$H$26:$H$33,1,FALSE)</f>
        <v>#N/A</v>
      </c>
      <c r="J1528" s="12" t="e">
        <f t="shared" si="21"/>
        <v>#N/A</v>
      </c>
      <c r="K1528" s="13" t="e">
        <f t="shared" si="22"/>
        <v>#N/A</v>
      </c>
      <c r="L1528" s="12" t="e">
        <f t="shared" si="23"/>
        <v>#N/A</v>
      </c>
      <c r="M1528" s="14" t="s">
        <v>25</v>
      </c>
      <c r="N1528" s="3" t="s">
        <v>146</v>
      </c>
      <c r="O1528" s="20" t="str">
        <f>VLOOKUP(CONCATENATE($M1528,$N1528),Curriculos!$A$2:$J$332,4,FALSE)</f>
        <v>PRÁTICA EXTENSIONISTA II</v>
      </c>
      <c r="P1528" s="21" t="str">
        <f>VLOOKUP(CONCATENATE($M1528,$N1528),Curriculos!$A$2:$J$332,5,FALSE)</f>
        <v>OB</v>
      </c>
      <c r="Q1528" s="21" t="e">
        <f>VLOOKUP($N1528,Oferta!$D$2:$P$100,5,FALSE)</f>
        <v>#N/A</v>
      </c>
      <c r="R1528" s="21">
        <f>VLOOKUP(CONCATENATE($M1528,$N1528),Curriculos!$A$2:$J$332,8,FALSE)</f>
        <v>90</v>
      </c>
      <c r="S1528" s="5"/>
      <c r="T1528" s="22" t="s">
        <v>27</v>
      </c>
      <c r="U1528" s="21" t="str">
        <f>VLOOKUP(CONCATENATE($M1528,$N1528),Curriculos!$A$2:$J$332,10,FALSE)</f>
        <v>DCEC</v>
      </c>
      <c r="V1528" s="20" t="e">
        <f>VLOOKUP(CONCATENATE($M1528,$N1528,$T1528),Oferta!$B$2:$R$360,17,FALSE)</f>
        <v>#N/A</v>
      </c>
      <c r="W1528" s="20" t="e">
        <f>VLOOKUP(CONCATENATE($M1528,$N1528,$T1528),Oferta!$B$2:$Q$360,12,FALSE)</f>
        <v>#N/A</v>
      </c>
      <c r="X1528" s="22">
        <v>5</v>
      </c>
      <c r="Y1528" s="23" t="e">
        <f>VLOOKUP(CONCATENATE($W1528,$X1528),Mtz_Horarios!$E$2:$H$92,2,FALSE)</f>
        <v>#N/A</v>
      </c>
      <c r="Z1528" s="23" t="e">
        <f>VLOOKUP(CONCATENATE($W1528,$X1528),Mtz_Horarios!$E$2:$H$92,3,FALSE)</f>
        <v>#N/A</v>
      </c>
      <c r="AA1528" s="24" t="e">
        <f>VLOOKUP(CONCATENATE($W1528,$X1528),Mtz_Horarios!$E$2:$H$92,4,FALSE)</f>
        <v>#N/A</v>
      </c>
      <c r="AB1528" s="20" t="e">
        <f>VLOOKUP(CONCATENATE($M1528,$N1528,$T1528),Oferta!$B$2:$Q$360,16,FALSE)</f>
        <v>#N/A</v>
      </c>
      <c r="AC1528" s="20" t="e">
        <f>VLOOKUP(CONCATENATE($M1528,$N1528,$T1528),Oferta!$B$2:$Q$360,15,FALSE)</f>
        <v>#N/A</v>
      </c>
      <c r="AI1528" s="5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12"/>
      <c r="AW1528" s="12"/>
    </row>
    <row r="1529" spans="1:49" ht="15" customHeight="1">
      <c r="A1529" s="12"/>
      <c r="B1529" s="12"/>
      <c r="C1529" s="12"/>
      <c r="D1529" s="12"/>
      <c r="E1529" s="12"/>
      <c r="F1529" s="12"/>
      <c r="G1529" s="12"/>
      <c r="H1529" s="12" t="e">
        <f t="shared" si="20"/>
        <v>#N/A</v>
      </c>
      <c r="I1529" s="12" t="e">
        <f>VLOOKUP(CONCATENATE(N1529,T1529),Simulador!$H$26:$H$33,1,FALSE)</f>
        <v>#N/A</v>
      </c>
      <c r="J1529" s="12" t="e">
        <f t="shared" si="21"/>
        <v>#N/A</v>
      </c>
      <c r="K1529" s="13" t="e">
        <f t="shared" si="22"/>
        <v>#N/A</v>
      </c>
      <c r="L1529" s="12" t="e">
        <f t="shared" si="23"/>
        <v>#N/A</v>
      </c>
      <c r="M1529" s="14" t="s">
        <v>25</v>
      </c>
      <c r="N1529" s="3" t="s">
        <v>146</v>
      </c>
      <c r="O1529" s="20" t="str">
        <f>VLOOKUP(CONCATENATE($M1529,$N1529),Curriculos!$A$2:$J$332,4,FALSE)</f>
        <v>PRÁTICA EXTENSIONISTA II</v>
      </c>
      <c r="P1529" s="21" t="str">
        <f>VLOOKUP(CONCATENATE($M1529,$N1529),Curriculos!$A$2:$J$332,5,FALSE)</f>
        <v>OB</v>
      </c>
      <c r="Q1529" s="21" t="e">
        <f>VLOOKUP($N1529,Oferta!$D$2:$P$100,5,FALSE)</f>
        <v>#N/A</v>
      </c>
      <c r="R1529" s="21">
        <f>VLOOKUP(CONCATENATE($M1529,$N1529),Curriculos!$A$2:$J$332,8,FALSE)</f>
        <v>90</v>
      </c>
      <c r="S1529" s="5"/>
      <c r="T1529" s="22" t="s">
        <v>27</v>
      </c>
      <c r="U1529" s="21" t="str">
        <f>VLOOKUP(CONCATENATE($M1529,$N1529),Curriculos!$A$2:$J$332,10,FALSE)</f>
        <v>DCEC</v>
      </c>
      <c r="V1529" s="20" t="e">
        <f>VLOOKUP(CONCATENATE($M1529,$N1529,$T1529),Oferta!$B$2:$R$360,17,FALSE)</f>
        <v>#N/A</v>
      </c>
      <c r="W1529" s="20" t="e">
        <f>VLOOKUP(CONCATENATE($M1529,$N1529,$T1529),Oferta!$B$2:$Q$360,12,FALSE)</f>
        <v>#N/A</v>
      </c>
      <c r="X1529" s="22">
        <v>6</v>
      </c>
      <c r="Y1529" s="23" t="e">
        <f>VLOOKUP(CONCATENATE($W1529,$X1529),Mtz_Horarios!$E$2:$H$92,2,FALSE)</f>
        <v>#N/A</v>
      </c>
      <c r="Z1529" s="23" t="e">
        <f>VLOOKUP(CONCATENATE($W1529,$X1529),Mtz_Horarios!$E$2:$H$92,3,FALSE)</f>
        <v>#N/A</v>
      </c>
      <c r="AA1529" s="24" t="e">
        <f>VLOOKUP(CONCATENATE($W1529,$X1529),Mtz_Horarios!$E$2:$H$92,4,FALSE)</f>
        <v>#N/A</v>
      </c>
      <c r="AB1529" s="20" t="e">
        <f>VLOOKUP(CONCATENATE($M1529,$N1529,$T1529),Oferta!$B$2:$Q$360,16,FALSE)</f>
        <v>#N/A</v>
      </c>
      <c r="AC1529" s="20" t="e">
        <f>VLOOKUP(CONCATENATE($M1529,$N1529,$T1529),Oferta!$B$2:$Q$360,15,FALSE)</f>
        <v>#N/A</v>
      </c>
      <c r="AI1529" s="5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12"/>
      <c r="AW1529" s="12"/>
    </row>
    <row r="1530" spans="1:49" ht="15" customHeight="1">
      <c r="A1530" s="12"/>
      <c r="B1530" s="12"/>
      <c r="C1530" s="12"/>
      <c r="D1530" s="12"/>
      <c r="E1530" s="12"/>
      <c r="F1530" s="12"/>
      <c r="G1530" s="12"/>
      <c r="H1530" s="12" t="e">
        <f t="shared" si="20"/>
        <v>#N/A</v>
      </c>
      <c r="I1530" s="12" t="e">
        <f>VLOOKUP(CONCATENATE(N1530,T1530),Simulador!$H$26:$H$33,1,FALSE)</f>
        <v>#N/A</v>
      </c>
      <c r="J1530" s="12" t="e">
        <f t="shared" si="21"/>
        <v>#N/A</v>
      </c>
      <c r="K1530" s="13" t="e">
        <f t="shared" si="22"/>
        <v>#N/A</v>
      </c>
      <c r="L1530" s="12" t="e">
        <f t="shared" si="23"/>
        <v>#N/A</v>
      </c>
      <c r="M1530" s="14" t="s">
        <v>22</v>
      </c>
      <c r="N1530" s="3" t="s">
        <v>146</v>
      </c>
      <c r="O1530" s="20" t="str">
        <f>VLOOKUP(CONCATENATE($M1530,$N1530),Curriculos!$A$2:$J$332,4,FALSE)</f>
        <v>PRÁTICA EXTENSIONISTA II</v>
      </c>
      <c r="P1530" s="21" t="str">
        <f>VLOOKUP(CONCATENATE($M1530,$N1530),Curriculos!$A$2:$J$332,5,FALSE)</f>
        <v>OB</v>
      </c>
      <c r="Q1530" s="21" t="e">
        <f>VLOOKUP($N1530,Oferta!$D$2:$P$100,5,FALSE)</f>
        <v>#N/A</v>
      </c>
      <c r="R1530" s="21">
        <f>VLOOKUP(CONCATENATE($M1530,$N1530),Curriculos!$A$2:$J$332,8,FALSE)</f>
        <v>90</v>
      </c>
      <c r="S1530" s="5"/>
      <c r="T1530" s="22" t="s">
        <v>24</v>
      </c>
      <c r="U1530" s="21" t="str">
        <f>VLOOKUP(CONCATENATE($M1530,$N1530),Curriculos!$A$2:$J$332,10,FALSE)</f>
        <v>DCEC</v>
      </c>
      <c r="V1530" s="20" t="e">
        <f>VLOOKUP(CONCATENATE($M1530,$N1530,$T1530),Oferta!$B$2:$R$360,17,FALSE)</f>
        <v>#N/A</v>
      </c>
      <c r="W1530" s="20" t="e">
        <f>VLOOKUP(CONCATENATE($M1530,$N1530,$T1530),Oferta!$B$2:$Q$360,12,FALSE)</f>
        <v>#N/A</v>
      </c>
      <c r="X1530" s="22">
        <v>1</v>
      </c>
      <c r="Y1530" s="23" t="e">
        <f>VLOOKUP(CONCATENATE($W1530,$X1530),Mtz_Horarios!$E$2:$H$92,2,FALSE)</f>
        <v>#N/A</v>
      </c>
      <c r="Z1530" s="23" t="e">
        <f>VLOOKUP(CONCATENATE($W1530,$X1530),Mtz_Horarios!$E$2:$H$92,3,FALSE)</f>
        <v>#N/A</v>
      </c>
      <c r="AA1530" s="24" t="e">
        <f>VLOOKUP(CONCATENATE($W1530,$X1530),Mtz_Horarios!$E$2:$H$92,4,FALSE)</f>
        <v>#N/A</v>
      </c>
      <c r="AB1530" s="20" t="e">
        <f>VLOOKUP(CONCATENATE($M1530,$N1530,$T1530),Oferta!$B$2:$Q$360,16,FALSE)</f>
        <v>#N/A</v>
      </c>
      <c r="AC1530" s="20" t="e">
        <f>VLOOKUP(CONCATENATE($M1530,$N1530,$T1530),Oferta!$B$2:$Q$360,15,FALSE)</f>
        <v>#N/A</v>
      </c>
      <c r="AI1530" s="5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12"/>
      <c r="AW1530" s="12"/>
    </row>
    <row r="1531" spans="1:49" ht="15" customHeight="1">
      <c r="A1531" s="12"/>
      <c r="B1531" s="12"/>
      <c r="C1531" s="12"/>
      <c r="D1531" s="12"/>
      <c r="E1531" s="12"/>
      <c r="F1531" s="12"/>
      <c r="G1531" s="12"/>
      <c r="H1531" s="12" t="e">
        <f t="shared" si="20"/>
        <v>#N/A</v>
      </c>
      <c r="I1531" s="12" t="e">
        <f>VLOOKUP(CONCATENATE(N1531,T1531),Simulador!$H$26:$H$33,1,FALSE)</f>
        <v>#N/A</v>
      </c>
      <c r="J1531" s="12" t="e">
        <f t="shared" si="21"/>
        <v>#N/A</v>
      </c>
      <c r="K1531" s="13" t="e">
        <f t="shared" si="22"/>
        <v>#N/A</v>
      </c>
      <c r="L1531" s="12" t="e">
        <f t="shared" si="23"/>
        <v>#N/A</v>
      </c>
      <c r="M1531" s="14" t="s">
        <v>22</v>
      </c>
      <c r="N1531" s="3" t="s">
        <v>146</v>
      </c>
      <c r="O1531" s="20" t="str">
        <f>VLOOKUP(CONCATENATE($M1531,$N1531),Curriculos!$A$2:$J$332,4,FALSE)</f>
        <v>PRÁTICA EXTENSIONISTA II</v>
      </c>
      <c r="P1531" s="21" t="str">
        <f>VLOOKUP(CONCATENATE($M1531,$N1531),Curriculos!$A$2:$J$332,5,FALSE)</f>
        <v>OB</v>
      </c>
      <c r="Q1531" s="21" t="e">
        <f>VLOOKUP($N1531,Oferta!$D$2:$P$100,5,FALSE)</f>
        <v>#N/A</v>
      </c>
      <c r="R1531" s="21">
        <f>VLOOKUP(CONCATENATE($M1531,$N1531),Curriculos!$A$2:$J$332,8,FALSE)</f>
        <v>90</v>
      </c>
      <c r="S1531" s="5"/>
      <c r="T1531" s="22" t="s">
        <v>24</v>
      </c>
      <c r="U1531" s="21" t="str">
        <f>VLOOKUP(CONCATENATE($M1531,$N1531),Curriculos!$A$2:$J$332,10,FALSE)</f>
        <v>DCEC</v>
      </c>
      <c r="V1531" s="20" t="e">
        <f>VLOOKUP(CONCATENATE($M1531,$N1531,$T1531),Oferta!$B$2:$R$360,17,FALSE)</f>
        <v>#N/A</v>
      </c>
      <c r="W1531" s="20" t="e">
        <f>VLOOKUP(CONCATENATE($M1531,$N1531,$T1531),Oferta!$B$2:$Q$360,12,FALSE)</f>
        <v>#N/A</v>
      </c>
      <c r="X1531" s="22">
        <v>2</v>
      </c>
      <c r="Y1531" s="23" t="e">
        <f>VLOOKUP(CONCATENATE($W1531,$X1531),Mtz_Horarios!$E$2:$H$92,2,FALSE)</f>
        <v>#N/A</v>
      </c>
      <c r="Z1531" s="23" t="e">
        <f>VLOOKUP(CONCATENATE($W1531,$X1531),Mtz_Horarios!$E$2:$H$92,3,FALSE)</f>
        <v>#N/A</v>
      </c>
      <c r="AA1531" s="24" t="e">
        <f>VLOOKUP(CONCATENATE($W1531,$X1531),Mtz_Horarios!$E$2:$H$92,4,FALSE)</f>
        <v>#N/A</v>
      </c>
      <c r="AB1531" s="20" t="e">
        <f>VLOOKUP(CONCATENATE($M1531,$N1531,$T1531),Oferta!$B$2:$Q$360,16,FALSE)</f>
        <v>#N/A</v>
      </c>
      <c r="AC1531" s="20" t="e">
        <f>VLOOKUP(CONCATENATE($M1531,$N1531,$T1531),Oferta!$B$2:$Q$360,15,FALSE)</f>
        <v>#N/A</v>
      </c>
      <c r="AI1531" s="5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12"/>
      <c r="AW1531" s="12"/>
    </row>
    <row r="1532" spans="1:49" ht="15" customHeight="1">
      <c r="A1532" s="12"/>
      <c r="B1532" s="12"/>
      <c r="C1532" s="12"/>
      <c r="D1532" s="12"/>
      <c r="E1532" s="12"/>
      <c r="F1532" s="12"/>
      <c r="G1532" s="12"/>
      <c r="H1532" s="12" t="e">
        <f t="shared" ref="H1532:H1786" si="24">IF(Y1532&gt;0,CONCATENATE(T1532,O1532)," ")</f>
        <v>#N/A</v>
      </c>
      <c r="I1532" s="12" t="e">
        <f>VLOOKUP(CONCATENATE(N1532,T1532),Simulador!$H$26:$H$33,1,FALSE)</f>
        <v>#N/A</v>
      </c>
      <c r="J1532" s="12" t="e">
        <f t="shared" ref="J1532:J1786" si="25">IF(I1532&lt;&gt;I1532,,CONCATENATE(Z1532,Y1532))</f>
        <v>#N/A</v>
      </c>
      <c r="K1532" s="13" t="e">
        <f t="shared" ref="K1532:K1786" si="26">CONCATENATE(Z1532,Y1532,AC1532)</f>
        <v>#N/A</v>
      </c>
      <c r="L1532" s="12" t="e">
        <f t="shared" ref="L1532:L1786" si="27">CONCATENATE(V1532,AA1532,Z1532,Y1532)</f>
        <v>#N/A</v>
      </c>
      <c r="M1532" s="14" t="s">
        <v>22</v>
      </c>
      <c r="N1532" s="3" t="s">
        <v>146</v>
      </c>
      <c r="O1532" s="20" t="str">
        <f>VLOOKUP(CONCATENATE($M1532,$N1532),Curriculos!$A$2:$J$332,4,FALSE)</f>
        <v>PRÁTICA EXTENSIONISTA II</v>
      </c>
      <c r="P1532" s="21" t="str">
        <f>VLOOKUP(CONCATENATE($M1532,$N1532),Curriculos!$A$2:$J$332,5,FALSE)</f>
        <v>OB</v>
      </c>
      <c r="Q1532" s="21" t="e">
        <f>VLOOKUP($N1532,Oferta!$D$2:$P$100,5,FALSE)</f>
        <v>#N/A</v>
      </c>
      <c r="R1532" s="21">
        <f>VLOOKUP(CONCATENATE($M1532,$N1532),Curriculos!$A$2:$J$332,8,FALSE)</f>
        <v>90</v>
      </c>
      <c r="S1532" s="5"/>
      <c r="T1532" s="22" t="s">
        <v>24</v>
      </c>
      <c r="U1532" s="21" t="str">
        <f>VLOOKUP(CONCATENATE($M1532,$N1532),Curriculos!$A$2:$J$332,10,FALSE)</f>
        <v>DCEC</v>
      </c>
      <c r="V1532" s="20" t="e">
        <f>VLOOKUP(CONCATENATE($M1532,$N1532,$T1532),Oferta!$B$2:$R$360,17,FALSE)</f>
        <v>#N/A</v>
      </c>
      <c r="W1532" s="20" t="e">
        <f>VLOOKUP(CONCATENATE($M1532,$N1532,$T1532),Oferta!$B$2:$Q$360,12,FALSE)</f>
        <v>#N/A</v>
      </c>
      <c r="X1532" s="22">
        <v>3</v>
      </c>
      <c r="Y1532" s="23" t="e">
        <f>VLOOKUP(CONCATENATE($W1532,$X1532),Mtz_Horarios!$E$2:$H$92,2,FALSE)</f>
        <v>#N/A</v>
      </c>
      <c r="Z1532" s="23" t="e">
        <f>VLOOKUP(CONCATENATE($W1532,$X1532),Mtz_Horarios!$E$2:$H$92,3,FALSE)</f>
        <v>#N/A</v>
      </c>
      <c r="AA1532" s="24" t="e">
        <f>VLOOKUP(CONCATENATE($W1532,$X1532),Mtz_Horarios!$E$2:$H$92,4,FALSE)</f>
        <v>#N/A</v>
      </c>
      <c r="AB1532" s="20" t="e">
        <f>VLOOKUP(CONCATENATE($M1532,$N1532,$T1532),Oferta!$B$2:$Q$360,16,FALSE)</f>
        <v>#N/A</v>
      </c>
      <c r="AC1532" s="20" t="e">
        <f>VLOOKUP(CONCATENATE($M1532,$N1532,$T1532),Oferta!$B$2:$Q$360,15,FALSE)</f>
        <v>#N/A</v>
      </c>
      <c r="AI1532" s="5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12"/>
      <c r="AW1532" s="12"/>
    </row>
    <row r="1533" spans="1:49" ht="15" customHeight="1">
      <c r="A1533" s="12"/>
      <c r="B1533" s="12"/>
      <c r="C1533" s="12"/>
      <c r="D1533" s="12"/>
      <c r="E1533" s="12"/>
      <c r="F1533" s="12"/>
      <c r="G1533" s="12"/>
      <c r="H1533" s="12" t="e">
        <f t="shared" si="24"/>
        <v>#N/A</v>
      </c>
      <c r="I1533" s="12" t="e">
        <f>VLOOKUP(CONCATENATE(N1533,T1533),Simulador!$H$26:$H$33,1,FALSE)</f>
        <v>#N/A</v>
      </c>
      <c r="J1533" s="12" t="e">
        <f t="shared" si="25"/>
        <v>#N/A</v>
      </c>
      <c r="K1533" s="13" t="e">
        <f t="shared" si="26"/>
        <v>#N/A</v>
      </c>
      <c r="L1533" s="12" t="e">
        <f t="shared" si="27"/>
        <v>#N/A</v>
      </c>
      <c r="M1533" s="14" t="s">
        <v>22</v>
      </c>
      <c r="N1533" s="3" t="s">
        <v>146</v>
      </c>
      <c r="O1533" s="20" t="str">
        <f>VLOOKUP(CONCATENATE($M1533,$N1533),Curriculos!$A$2:$J$332,4,FALSE)</f>
        <v>PRÁTICA EXTENSIONISTA II</v>
      </c>
      <c r="P1533" s="21" t="str">
        <f>VLOOKUP(CONCATENATE($M1533,$N1533),Curriculos!$A$2:$J$332,5,FALSE)</f>
        <v>OB</v>
      </c>
      <c r="Q1533" s="21" t="e">
        <f>VLOOKUP($N1533,Oferta!$D$2:$P$100,5,FALSE)</f>
        <v>#N/A</v>
      </c>
      <c r="R1533" s="21">
        <f>VLOOKUP(CONCATENATE($M1533,$N1533),Curriculos!$A$2:$J$332,8,FALSE)</f>
        <v>90</v>
      </c>
      <c r="S1533" s="5"/>
      <c r="T1533" s="22" t="s">
        <v>24</v>
      </c>
      <c r="U1533" s="21" t="str">
        <f>VLOOKUP(CONCATENATE($M1533,$N1533),Curriculos!$A$2:$J$332,10,FALSE)</f>
        <v>DCEC</v>
      </c>
      <c r="V1533" s="20" t="e">
        <f>VLOOKUP(CONCATENATE($M1533,$N1533,$T1533),Oferta!$B$2:$R$360,17,FALSE)</f>
        <v>#N/A</v>
      </c>
      <c r="W1533" s="20" t="e">
        <f>VLOOKUP(CONCATENATE($M1533,$N1533,$T1533),Oferta!$B$2:$Q$360,12,FALSE)</f>
        <v>#N/A</v>
      </c>
      <c r="X1533" s="22">
        <v>4</v>
      </c>
      <c r="Y1533" s="23" t="e">
        <f>VLOOKUP(CONCATENATE($W1533,$X1533),Mtz_Horarios!$E$2:$H$92,2,FALSE)</f>
        <v>#N/A</v>
      </c>
      <c r="Z1533" s="23" t="e">
        <f>VLOOKUP(CONCATENATE($W1533,$X1533),Mtz_Horarios!$E$2:$H$92,3,FALSE)</f>
        <v>#N/A</v>
      </c>
      <c r="AA1533" s="24" t="e">
        <f>VLOOKUP(CONCATENATE($W1533,$X1533),Mtz_Horarios!$E$2:$H$92,4,FALSE)</f>
        <v>#N/A</v>
      </c>
      <c r="AB1533" s="20" t="e">
        <f>VLOOKUP(CONCATENATE($M1533,$N1533,$T1533),Oferta!$B$2:$Q$360,16,FALSE)</f>
        <v>#N/A</v>
      </c>
      <c r="AC1533" s="20" t="e">
        <f>VLOOKUP(CONCATENATE($M1533,$N1533,$T1533),Oferta!$B$2:$Q$360,15,FALSE)</f>
        <v>#N/A</v>
      </c>
      <c r="AI1533" s="5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12"/>
      <c r="AW1533" s="12"/>
    </row>
    <row r="1534" spans="1:49" ht="15" customHeight="1">
      <c r="A1534" s="12"/>
      <c r="B1534" s="12"/>
      <c r="C1534" s="12"/>
      <c r="D1534" s="12"/>
      <c r="E1534" s="12"/>
      <c r="F1534" s="12"/>
      <c r="G1534" s="12"/>
      <c r="H1534" s="12" t="e">
        <f t="shared" si="24"/>
        <v>#N/A</v>
      </c>
      <c r="I1534" s="12" t="e">
        <f>VLOOKUP(CONCATENATE(N1534,T1534),Simulador!$H$26:$H$33,1,FALSE)</f>
        <v>#N/A</v>
      </c>
      <c r="J1534" s="12" t="e">
        <f t="shared" si="25"/>
        <v>#N/A</v>
      </c>
      <c r="K1534" s="13" t="e">
        <f t="shared" si="26"/>
        <v>#N/A</v>
      </c>
      <c r="L1534" s="12" t="e">
        <f t="shared" si="27"/>
        <v>#N/A</v>
      </c>
      <c r="M1534" s="14" t="s">
        <v>22</v>
      </c>
      <c r="N1534" s="3" t="s">
        <v>146</v>
      </c>
      <c r="O1534" s="20" t="str">
        <f>VLOOKUP(CONCATENATE($M1534,$N1534),Curriculos!$A$2:$J$332,4,FALSE)</f>
        <v>PRÁTICA EXTENSIONISTA II</v>
      </c>
      <c r="P1534" s="21" t="str">
        <f>VLOOKUP(CONCATENATE($M1534,$N1534),Curriculos!$A$2:$J$332,5,FALSE)</f>
        <v>OB</v>
      </c>
      <c r="Q1534" s="21" t="e">
        <f>VLOOKUP($N1534,Oferta!$D$2:$P$100,5,FALSE)</f>
        <v>#N/A</v>
      </c>
      <c r="R1534" s="21">
        <f>VLOOKUP(CONCATENATE($M1534,$N1534),Curriculos!$A$2:$J$332,8,FALSE)</f>
        <v>90</v>
      </c>
      <c r="S1534" s="5"/>
      <c r="T1534" s="22" t="s">
        <v>24</v>
      </c>
      <c r="U1534" s="21" t="str">
        <f>VLOOKUP(CONCATENATE($M1534,$N1534),Curriculos!$A$2:$J$332,10,FALSE)</f>
        <v>DCEC</v>
      </c>
      <c r="V1534" s="20" t="e">
        <f>VLOOKUP(CONCATENATE($M1534,$N1534,$T1534),Oferta!$B$2:$R$360,17,FALSE)</f>
        <v>#N/A</v>
      </c>
      <c r="W1534" s="20" t="e">
        <f>VLOOKUP(CONCATENATE($M1534,$N1534,$T1534),Oferta!$B$2:$Q$360,12,FALSE)</f>
        <v>#N/A</v>
      </c>
      <c r="X1534" s="22">
        <v>5</v>
      </c>
      <c r="Y1534" s="23" t="e">
        <f>VLOOKUP(CONCATENATE($W1534,$X1534),Mtz_Horarios!$E$2:$H$92,2,FALSE)</f>
        <v>#N/A</v>
      </c>
      <c r="Z1534" s="23" t="e">
        <f>VLOOKUP(CONCATENATE($W1534,$X1534),Mtz_Horarios!$E$2:$H$92,3,FALSE)</f>
        <v>#N/A</v>
      </c>
      <c r="AA1534" s="24" t="e">
        <f>VLOOKUP(CONCATENATE($W1534,$X1534),Mtz_Horarios!$E$2:$H$92,4,FALSE)</f>
        <v>#N/A</v>
      </c>
      <c r="AB1534" s="20" t="e">
        <f>VLOOKUP(CONCATENATE($M1534,$N1534,$T1534),Oferta!$B$2:$Q$360,16,FALSE)</f>
        <v>#N/A</v>
      </c>
      <c r="AC1534" s="20" t="e">
        <f>VLOOKUP(CONCATENATE($M1534,$N1534,$T1534),Oferta!$B$2:$Q$360,15,FALSE)</f>
        <v>#N/A</v>
      </c>
      <c r="AI1534" s="5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12"/>
      <c r="AW1534" s="12"/>
    </row>
    <row r="1535" spans="1:49" ht="15" customHeight="1">
      <c r="A1535" s="12"/>
      <c r="B1535" s="12"/>
      <c r="C1535" s="12"/>
      <c r="D1535" s="12"/>
      <c r="E1535" s="12"/>
      <c r="F1535" s="12"/>
      <c r="G1535" s="12"/>
      <c r="H1535" s="12" t="e">
        <f t="shared" si="24"/>
        <v>#N/A</v>
      </c>
      <c r="I1535" s="12" t="e">
        <f>VLOOKUP(CONCATENATE(N1535,T1535),Simulador!$H$26:$H$33,1,FALSE)</f>
        <v>#N/A</v>
      </c>
      <c r="J1535" s="12" t="e">
        <f t="shared" si="25"/>
        <v>#N/A</v>
      </c>
      <c r="K1535" s="13" t="e">
        <f t="shared" si="26"/>
        <v>#N/A</v>
      </c>
      <c r="L1535" s="12" t="e">
        <f t="shared" si="27"/>
        <v>#N/A</v>
      </c>
      <c r="M1535" s="14" t="s">
        <v>22</v>
      </c>
      <c r="N1535" s="3" t="s">
        <v>146</v>
      </c>
      <c r="O1535" s="20" t="str">
        <f>VLOOKUP(CONCATENATE($M1535,$N1535),Curriculos!$A$2:$J$332,4,FALSE)</f>
        <v>PRÁTICA EXTENSIONISTA II</v>
      </c>
      <c r="P1535" s="21" t="str">
        <f>VLOOKUP(CONCATENATE($M1535,$N1535),Curriculos!$A$2:$J$332,5,FALSE)</f>
        <v>OB</v>
      </c>
      <c r="Q1535" s="21" t="e">
        <f>VLOOKUP($N1535,Oferta!$D$2:$P$100,5,FALSE)</f>
        <v>#N/A</v>
      </c>
      <c r="R1535" s="21">
        <f>VLOOKUP(CONCATENATE($M1535,$N1535),Curriculos!$A$2:$J$332,8,FALSE)</f>
        <v>90</v>
      </c>
      <c r="S1535" s="5"/>
      <c r="T1535" s="22" t="s">
        <v>24</v>
      </c>
      <c r="U1535" s="21" t="str">
        <f>VLOOKUP(CONCATENATE($M1535,$N1535),Curriculos!$A$2:$J$332,10,FALSE)</f>
        <v>DCEC</v>
      </c>
      <c r="V1535" s="20" t="e">
        <f>VLOOKUP(CONCATENATE($M1535,$N1535,$T1535),Oferta!$B$2:$R$360,17,FALSE)</f>
        <v>#N/A</v>
      </c>
      <c r="W1535" s="20" t="e">
        <f>VLOOKUP(CONCATENATE($M1535,$N1535,$T1535),Oferta!$B$2:$Q$360,12,FALSE)</f>
        <v>#N/A</v>
      </c>
      <c r="X1535" s="22">
        <v>6</v>
      </c>
      <c r="Y1535" s="23" t="e">
        <f>VLOOKUP(CONCATENATE($W1535,$X1535),Mtz_Horarios!$E$2:$H$92,2,FALSE)</f>
        <v>#N/A</v>
      </c>
      <c r="Z1535" s="23" t="e">
        <f>VLOOKUP(CONCATENATE($W1535,$X1535),Mtz_Horarios!$E$2:$H$92,3,FALSE)</f>
        <v>#N/A</v>
      </c>
      <c r="AA1535" s="24" t="e">
        <f>VLOOKUP(CONCATENATE($W1535,$X1535),Mtz_Horarios!$E$2:$H$92,4,FALSE)</f>
        <v>#N/A</v>
      </c>
      <c r="AB1535" s="20" t="e">
        <f>VLOOKUP(CONCATENATE($M1535,$N1535,$T1535),Oferta!$B$2:$Q$360,16,FALSE)</f>
        <v>#N/A</v>
      </c>
      <c r="AC1535" s="20" t="e">
        <f>VLOOKUP(CONCATENATE($M1535,$N1535,$T1535),Oferta!$B$2:$Q$360,15,FALSE)</f>
        <v>#N/A</v>
      </c>
      <c r="AI1535" s="5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12"/>
      <c r="AW1535" s="12"/>
    </row>
    <row r="1536" spans="1:49" ht="15" customHeight="1">
      <c r="A1536" s="12"/>
      <c r="B1536" s="12"/>
      <c r="C1536" s="12"/>
      <c r="D1536" s="12"/>
      <c r="E1536" s="12"/>
      <c r="F1536" s="12"/>
      <c r="G1536" s="12"/>
      <c r="H1536" s="12" t="e">
        <f t="shared" si="24"/>
        <v>#N/A</v>
      </c>
      <c r="I1536" s="12" t="e">
        <f>VLOOKUP(CONCATENATE(N1536,T1536),Simulador!$H$26:$H$33,1,FALSE)</f>
        <v>#N/A</v>
      </c>
      <c r="J1536" s="12" t="e">
        <f t="shared" si="25"/>
        <v>#N/A</v>
      </c>
      <c r="K1536" s="13" t="e">
        <f t="shared" si="26"/>
        <v>#N/A</v>
      </c>
      <c r="L1536" s="12" t="e">
        <f t="shared" si="27"/>
        <v>#N/A</v>
      </c>
      <c r="M1536" s="14" t="s">
        <v>22</v>
      </c>
      <c r="N1536" s="3" t="s">
        <v>146</v>
      </c>
      <c r="O1536" s="20" t="str">
        <f>VLOOKUP(CONCATENATE($M1536,$N1536),Curriculos!$A$2:$J$332,4,FALSE)</f>
        <v>PRÁTICA EXTENSIONISTA II</v>
      </c>
      <c r="P1536" s="21" t="str">
        <f>VLOOKUP(CONCATENATE($M1536,$N1536),Curriculos!$A$2:$J$332,5,FALSE)</f>
        <v>OB</v>
      </c>
      <c r="Q1536" s="21" t="e">
        <f>VLOOKUP($N1536,Oferta!$D$2:$P$100,5,FALSE)</f>
        <v>#N/A</v>
      </c>
      <c r="R1536" s="21">
        <f>VLOOKUP(CONCATENATE($M1536,$N1536),Curriculos!$A$2:$J$332,8,FALSE)</f>
        <v>90</v>
      </c>
      <c r="S1536" s="5"/>
      <c r="T1536" s="22" t="s">
        <v>40</v>
      </c>
      <c r="U1536" s="21" t="str">
        <f>VLOOKUP(CONCATENATE($M1536,$N1536),Curriculos!$A$2:$J$332,10,FALSE)</f>
        <v>DCEC</v>
      </c>
      <c r="V1536" s="20" t="e">
        <f>VLOOKUP(CONCATENATE($M1536,$N1536,$T1536),Oferta!$B$2:$R$360,17,FALSE)</f>
        <v>#N/A</v>
      </c>
      <c r="W1536" s="20" t="e">
        <f>VLOOKUP(CONCATENATE($M1536,$N1536,$T1536),Oferta!$B$2:$Q$360,12,FALSE)</f>
        <v>#N/A</v>
      </c>
      <c r="X1536" s="22">
        <v>1</v>
      </c>
      <c r="Y1536" s="23" t="e">
        <f>VLOOKUP(CONCATENATE($W1536,$X1536),Mtz_Horarios!$E$2:$H$92,2,FALSE)</f>
        <v>#N/A</v>
      </c>
      <c r="Z1536" s="23" t="e">
        <f>VLOOKUP(CONCATENATE($W1536,$X1536),Mtz_Horarios!$E$2:$H$92,3,FALSE)</f>
        <v>#N/A</v>
      </c>
      <c r="AA1536" s="24" t="e">
        <f>VLOOKUP(CONCATENATE($W1536,$X1536),Mtz_Horarios!$E$2:$H$92,4,FALSE)</f>
        <v>#N/A</v>
      </c>
      <c r="AB1536" s="20" t="e">
        <f>VLOOKUP(CONCATENATE($M1536,$N1536,$T1536),Oferta!$B$2:$Q$360,16,FALSE)</f>
        <v>#N/A</v>
      </c>
      <c r="AC1536" s="20" t="e">
        <f>VLOOKUP(CONCATENATE($M1536,$N1536,$T1536),Oferta!$B$2:$Q$360,15,FALSE)</f>
        <v>#N/A</v>
      </c>
      <c r="AI1536" s="5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12"/>
      <c r="AW1536" s="12"/>
    </row>
    <row r="1537" spans="1:49" ht="15" customHeight="1">
      <c r="A1537" s="12"/>
      <c r="B1537" s="12"/>
      <c r="C1537" s="12"/>
      <c r="D1537" s="12"/>
      <c r="E1537" s="12"/>
      <c r="F1537" s="12"/>
      <c r="G1537" s="12"/>
      <c r="H1537" s="12" t="e">
        <f t="shared" si="24"/>
        <v>#N/A</v>
      </c>
      <c r="I1537" s="12" t="e">
        <f>VLOOKUP(CONCATENATE(N1537,T1537),Simulador!$H$26:$H$33,1,FALSE)</f>
        <v>#N/A</v>
      </c>
      <c r="J1537" s="12" t="e">
        <f t="shared" si="25"/>
        <v>#N/A</v>
      </c>
      <c r="K1537" s="13" t="e">
        <f t="shared" si="26"/>
        <v>#N/A</v>
      </c>
      <c r="L1537" s="12" t="e">
        <f t="shared" si="27"/>
        <v>#N/A</v>
      </c>
      <c r="M1537" s="14" t="s">
        <v>22</v>
      </c>
      <c r="N1537" s="3" t="s">
        <v>146</v>
      </c>
      <c r="O1537" s="20" t="str">
        <f>VLOOKUP(CONCATENATE($M1537,$N1537),Curriculos!$A$2:$J$332,4,FALSE)</f>
        <v>PRÁTICA EXTENSIONISTA II</v>
      </c>
      <c r="P1537" s="21" t="str">
        <f>VLOOKUP(CONCATENATE($M1537,$N1537),Curriculos!$A$2:$J$332,5,FALSE)</f>
        <v>OB</v>
      </c>
      <c r="Q1537" s="21" t="e">
        <f>VLOOKUP($N1537,Oferta!$D$2:$P$100,5,FALSE)</f>
        <v>#N/A</v>
      </c>
      <c r="R1537" s="21">
        <f>VLOOKUP(CONCATENATE($M1537,$N1537),Curriculos!$A$2:$J$332,8,FALSE)</f>
        <v>90</v>
      </c>
      <c r="S1537" s="5"/>
      <c r="T1537" s="22" t="s">
        <v>40</v>
      </c>
      <c r="U1537" s="21" t="str">
        <f>VLOOKUP(CONCATENATE($M1537,$N1537),Curriculos!$A$2:$J$332,10,FALSE)</f>
        <v>DCEC</v>
      </c>
      <c r="V1537" s="20" t="e">
        <f>VLOOKUP(CONCATENATE($M1537,$N1537,$T1537),Oferta!$B$2:$R$360,17,FALSE)</f>
        <v>#N/A</v>
      </c>
      <c r="W1537" s="20" t="e">
        <f>VLOOKUP(CONCATENATE($M1537,$N1537,$T1537),Oferta!$B$2:$Q$360,12,FALSE)</f>
        <v>#N/A</v>
      </c>
      <c r="X1537" s="22">
        <v>2</v>
      </c>
      <c r="Y1537" s="23" t="e">
        <f>VLOOKUP(CONCATENATE($W1537,$X1537),Mtz_Horarios!$E$2:$H$92,2,FALSE)</f>
        <v>#N/A</v>
      </c>
      <c r="Z1537" s="23" t="e">
        <f>VLOOKUP(CONCATENATE($W1537,$X1537),Mtz_Horarios!$E$2:$H$92,3,FALSE)</f>
        <v>#N/A</v>
      </c>
      <c r="AA1537" s="24" t="e">
        <f>VLOOKUP(CONCATENATE($W1537,$X1537),Mtz_Horarios!$E$2:$H$92,4,FALSE)</f>
        <v>#N/A</v>
      </c>
      <c r="AB1537" s="20" t="e">
        <f>VLOOKUP(CONCATENATE($M1537,$N1537,$T1537),Oferta!$B$2:$Q$360,16,FALSE)</f>
        <v>#N/A</v>
      </c>
      <c r="AC1537" s="20" t="e">
        <f>VLOOKUP(CONCATENATE($M1537,$N1537,$T1537),Oferta!$B$2:$Q$360,15,FALSE)</f>
        <v>#N/A</v>
      </c>
      <c r="AI1537" s="5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12"/>
      <c r="AW1537" s="12"/>
    </row>
    <row r="1538" spans="1:49" ht="15" customHeight="1">
      <c r="A1538" s="12"/>
      <c r="B1538" s="12"/>
      <c r="C1538" s="12"/>
      <c r="D1538" s="12"/>
      <c r="E1538" s="12"/>
      <c r="F1538" s="12"/>
      <c r="G1538" s="12"/>
      <c r="H1538" s="12" t="e">
        <f t="shared" si="24"/>
        <v>#N/A</v>
      </c>
      <c r="I1538" s="12" t="e">
        <f>VLOOKUP(CONCATENATE(N1538,T1538),Simulador!$H$26:$H$33,1,FALSE)</f>
        <v>#N/A</v>
      </c>
      <c r="J1538" s="12" t="e">
        <f t="shared" si="25"/>
        <v>#N/A</v>
      </c>
      <c r="K1538" s="13" t="e">
        <f t="shared" si="26"/>
        <v>#N/A</v>
      </c>
      <c r="L1538" s="12" t="e">
        <f t="shared" si="27"/>
        <v>#N/A</v>
      </c>
      <c r="M1538" s="14" t="s">
        <v>22</v>
      </c>
      <c r="N1538" s="3" t="s">
        <v>146</v>
      </c>
      <c r="O1538" s="20" t="str">
        <f>VLOOKUP(CONCATENATE($M1538,$N1538),Curriculos!$A$2:$J$332,4,FALSE)</f>
        <v>PRÁTICA EXTENSIONISTA II</v>
      </c>
      <c r="P1538" s="21" t="str">
        <f>VLOOKUP(CONCATENATE($M1538,$N1538),Curriculos!$A$2:$J$332,5,FALSE)</f>
        <v>OB</v>
      </c>
      <c r="Q1538" s="21" t="e">
        <f>VLOOKUP($N1538,Oferta!$D$2:$P$100,5,FALSE)</f>
        <v>#N/A</v>
      </c>
      <c r="R1538" s="21">
        <f>VLOOKUP(CONCATENATE($M1538,$N1538),Curriculos!$A$2:$J$332,8,FALSE)</f>
        <v>90</v>
      </c>
      <c r="S1538" s="5"/>
      <c r="T1538" s="22" t="s">
        <v>40</v>
      </c>
      <c r="U1538" s="21" t="str">
        <f>VLOOKUP(CONCATENATE($M1538,$N1538),Curriculos!$A$2:$J$332,10,FALSE)</f>
        <v>DCEC</v>
      </c>
      <c r="V1538" s="20" t="e">
        <f>VLOOKUP(CONCATENATE($M1538,$N1538,$T1538),Oferta!$B$2:$R$360,17,FALSE)</f>
        <v>#N/A</v>
      </c>
      <c r="W1538" s="20" t="e">
        <f>VLOOKUP(CONCATENATE($M1538,$N1538,$T1538),Oferta!$B$2:$Q$360,12,FALSE)</f>
        <v>#N/A</v>
      </c>
      <c r="X1538" s="22">
        <v>3</v>
      </c>
      <c r="Y1538" s="23" t="e">
        <f>VLOOKUP(CONCATENATE($W1538,$X1538),Mtz_Horarios!$E$2:$H$92,2,FALSE)</f>
        <v>#N/A</v>
      </c>
      <c r="Z1538" s="23" t="e">
        <f>VLOOKUP(CONCATENATE($W1538,$X1538),Mtz_Horarios!$E$2:$H$92,3,FALSE)</f>
        <v>#N/A</v>
      </c>
      <c r="AA1538" s="24" t="e">
        <f>VLOOKUP(CONCATENATE($W1538,$X1538),Mtz_Horarios!$E$2:$H$92,4,FALSE)</f>
        <v>#N/A</v>
      </c>
      <c r="AB1538" s="20" t="e">
        <f>VLOOKUP(CONCATENATE($M1538,$N1538,$T1538),Oferta!$B$2:$Q$360,16,FALSE)</f>
        <v>#N/A</v>
      </c>
      <c r="AC1538" s="20" t="e">
        <f>VLOOKUP(CONCATENATE($M1538,$N1538,$T1538),Oferta!$B$2:$Q$360,15,FALSE)</f>
        <v>#N/A</v>
      </c>
      <c r="AI1538" s="5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12"/>
      <c r="AW1538" s="12"/>
    </row>
    <row r="1539" spans="1:49" ht="15" customHeight="1">
      <c r="A1539" s="12"/>
      <c r="B1539" s="12"/>
      <c r="C1539" s="12"/>
      <c r="D1539" s="12"/>
      <c r="E1539" s="12"/>
      <c r="F1539" s="12"/>
      <c r="G1539" s="12"/>
      <c r="H1539" s="12" t="e">
        <f t="shared" si="24"/>
        <v>#N/A</v>
      </c>
      <c r="I1539" s="12" t="e">
        <f>VLOOKUP(CONCATENATE(N1539,T1539),Simulador!$H$26:$H$33,1,FALSE)</f>
        <v>#N/A</v>
      </c>
      <c r="J1539" s="12" t="e">
        <f t="shared" si="25"/>
        <v>#N/A</v>
      </c>
      <c r="K1539" s="13" t="e">
        <f t="shared" si="26"/>
        <v>#N/A</v>
      </c>
      <c r="L1539" s="12" t="e">
        <f t="shared" si="27"/>
        <v>#N/A</v>
      </c>
      <c r="M1539" s="14" t="s">
        <v>22</v>
      </c>
      <c r="N1539" s="3" t="s">
        <v>146</v>
      </c>
      <c r="O1539" s="20" t="str">
        <f>VLOOKUP(CONCATENATE($M1539,$N1539),Curriculos!$A$2:$J$332,4,FALSE)</f>
        <v>PRÁTICA EXTENSIONISTA II</v>
      </c>
      <c r="P1539" s="21" t="str">
        <f>VLOOKUP(CONCATENATE($M1539,$N1539),Curriculos!$A$2:$J$332,5,FALSE)</f>
        <v>OB</v>
      </c>
      <c r="Q1539" s="21" t="e">
        <f>VLOOKUP($N1539,Oferta!$D$2:$P$100,5,FALSE)</f>
        <v>#N/A</v>
      </c>
      <c r="R1539" s="21">
        <f>VLOOKUP(CONCATENATE($M1539,$N1539),Curriculos!$A$2:$J$332,8,FALSE)</f>
        <v>90</v>
      </c>
      <c r="S1539" s="5"/>
      <c r="T1539" s="22" t="s">
        <v>40</v>
      </c>
      <c r="U1539" s="21" t="str">
        <f>VLOOKUP(CONCATENATE($M1539,$N1539),Curriculos!$A$2:$J$332,10,FALSE)</f>
        <v>DCEC</v>
      </c>
      <c r="V1539" s="20" t="e">
        <f>VLOOKUP(CONCATENATE($M1539,$N1539,$T1539),Oferta!$B$2:$R$360,17,FALSE)</f>
        <v>#N/A</v>
      </c>
      <c r="W1539" s="20" t="e">
        <f>VLOOKUP(CONCATENATE($M1539,$N1539,$T1539),Oferta!$B$2:$Q$360,12,FALSE)</f>
        <v>#N/A</v>
      </c>
      <c r="X1539" s="22">
        <v>4</v>
      </c>
      <c r="Y1539" s="23" t="e">
        <f>VLOOKUP(CONCATENATE($W1539,$X1539),Mtz_Horarios!$E$2:$H$92,2,FALSE)</f>
        <v>#N/A</v>
      </c>
      <c r="Z1539" s="23" t="e">
        <f>VLOOKUP(CONCATENATE($W1539,$X1539),Mtz_Horarios!$E$2:$H$92,3,FALSE)</f>
        <v>#N/A</v>
      </c>
      <c r="AA1539" s="24" t="e">
        <f>VLOOKUP(CONCATENATE($W1539,$X1539),Mtz_Horarios!$E$2:$H$92,4,FALSE)</f>
        <v>#N/A</v>
      </c>
      <c r="AB1539" s="20" t="e">
        <f>VLOOKUP(CONCATENATE($M1539,$N1539,$T1539),Oferta!$B$2:$Q$360,16,FALSE)</f>
        <v>#N/A</v>
      </c>
      <c r="AC1539" s="20" t="e">
        <f>VLOOKUP(CONCATENATE($M1539,$N1539,$T1539),Oferta!$B$2:$Q$360,15,FALSE)</f>
        <v>#N/A</v>
      </c>
      <c r="AI1539" s="5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12"/>
      <c r="AW1539" s="12"/>
    </row>
    <row r="1540" spans="1:49" ht="15" customHeight="1">
      <c r="A1540" s="12"/>
      <c r="B1540" s="12"/>
      <c r="C1540" s="12"/>
      <c r="D1540" s="12"/>
      <c r="E1540" s="12"/>
      <c r="F1540" s="12"/>
      <c r="G1540" s="12"/>
      <c r="H1540" s="12" t="e">
        <f t="shared" si="24"/>
        <v>#N/A</v>
      </c>
      <c r="I1540" s="12" t="e">
        <f>VLOOKUP(CONCATENATE(N1540,T1540),Simulador!$H$26:$H$33,1,FALSE)</f>
        <v>#N/A</v>
      </c>
      <c r="J1540" s="12" t="e">
        <f t="shared" si="25"/>
        <v>#N/A</v>
      </c>
      <c r="K1540" s="13" t="e">
        <f t="shared" si="26"/>
        <v>#N/A</v>
      </c>
      <c r="L1540" s="12" t="e">
        <f t="shared" si="27"/>
        <v>#N/A</v>
      </c>
      <c r="M1540" s="14" t="s">
        <v>22</v>
      </c>
      <c r="N1540" s="3" t="s">
        <v>146</v>
      </c>
      <c r="O1540" s="20" t="str">
        <f>VLOOKUP(CONCATENATE($M1540,$N1540),Curriculos!$A$2:$J$332,4,FALSE)</f>
        <v>PRÁTICA EXTENSIONISTA II</v>
      </c>
      <c r="P1540" s="21" t="str">
        <f>VLOOKUP(CONCATENATE($M1540,$N1540),Curriculos!$A$2:$J$332,5,FALSE)</f>
        <v>OB</v>
      </c>
      <c r="Q1540" s="21" t="e">
        <f>VLOOKUP($N1540,Oferta!$D$2:$P$100,5,FALSE)</f>
        <v>#N/A</v>
      </c>
      <c r="R1540" s="21">
        <f>VLOOKUP(CONCATENATE($M1540,$N1540),Curriculos!$A$2:$J$332,8,FALSE)</f>
        <v>90</v>
      </c>
      <c r="S1540" s="5"/>
      <c r="T1540" s="22" t="s">
        <v>40</v>
      </c>
      <c r="U1540" s="21" t="str">
        <f>VLOOKUP(CONCATENATE($M1540,$N1540),Curriculos!$A$2:$J$332,10,FALSE)</f>
        <v>DCEC</v>
      </c>
      <c r="V1540" s="20" t="e">
        <f>VLOOKUP(CONCATENATE($M1540,$N1540,$T1540),Oferta!$B$2:$R$360,17,FALSE)</f>
        <v>#N/A</v>
      </c>
      <c r="W1540" s="20" t="e">
        <f>VLOOKUP(CONCATENATE($M1540,$N1540,$T1540),Oferta!$B$2:$Q$360,12,FALSE)</f>
        <v>#N/A</v>
      </c>
      <c r="X1540" s="22">
        <v>5</v>
      </c>
      <c r="Y1540" s="23" t="e">
        <f>VLOOKUP(CONCATENATE($W1540,$X1540),Mtz_Horarios!$E$2:$H$92,2,FALSE)</f>
        <v>#N/A</v>
      </c>
      <c r="Z1540" s="23" t="e">
        <f>VLOOKUP(CONCATENATE($W1540,$X1540),Mtz_Horarios!$E$2:$H$92,3,FALSE)</f>
        <v>#N/A</v>
      </c>
      <c r="AA1540" s="24" t="e">
        <f>VLOOKUP(CONCATENATE($W1540,$X1540),Mtz_Horarios!$E$2:$H$92,4,FALSE)</f>
        <v>#N/A</v>
      </c>
      <c r="AB1540" s="20" t="e">
        <f>VLOOKUP(CONCATENATE($M1540,$N1540,$T1540),Oferta!$B$2:$Q$360,16,FALSE)</f>
        <v>#N/A</v>
      </c>
      <c r="AC1540" s="20" t="e">
        <f>VLOOKUP(CONCATENATE($M1540,$N1540,$T1540),Oferta!$B$2:$Q$360,15,FALSE)</f>
        <v>#N/A</v>
      </c>
      <c r="AI1540" s="5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12"/>
      <c r="AW1540" s="12"/>
    </row>
    <row r="1541" spans="1:49" ht="15" customHeight="1">
      <c r="A1541" s="12"/>
      <c r="B1541" s="12"/>
      <c r="C1541" s="12"/>
      <c r="D1541" s="12"/>
      <c r="E1541" s="12"/>
      <c r="F1541" s="12"/>
      <c r="G1541" s="12"/>
      <c r="H1541" s="12" t="e">
        <f t="shared" si="24"/>
        <v>#N/A</v>
      </c>
      <c r="I1541" s="12" t="e">
        <f>VLOOKUP(CONCATENATE(N1541,T1541),Simulador!$H$26:$H$33,1,FALSE)</f>
        <v>#N/A</v>
      </c>
      <c r="J1541" s="12" t="e">
        <f t="shared" si="25"/>
        <v>#N/A</v>
      </c>
      <c r="K1541" s="13" t="e">
        <f t="shared" si="26"/>
        <v>#N/A</v>
      </c>
      <c r="L1541" s="12" t="e">
        <f t="shared" si="27"/>
        <v>#N/A</v>
      </c>
      <c r="M1541" s="14" t="s">
        <v>22</v>
      </c>
      <c r="N1541" s="3" t="s">
        <v>146</v>
      </c>
      <c r="O1541" s="20" t="str">
        <f>VLOOKUP(CONCATENATE($M1541,$N1541),Curriculos!$A$2:$J$332,4,FALSE)</f>
        <v>PRÁTICA EXTENSIONISTA II</v>
      </c>
      <c r="P1541" s="21" t="str">
        <f>VLOOKUP(CONCATENATE($M1541,$N1541),Curriculos!$A$2:$J$332,5,FALSE)</f>
        <v>OB</v>
      </c>
      <c r="Q1541" s="21" t="e">
        <f>VLOOKUP($N1541,Oferta!$D$2:$P$100,5,FALSE)</f>
        <v>#N/A</v>
      </c>
      <c r="R1541" s="21">
        <f>VLOOKUP(CONCATENATE($M1541,$N1541),Curriculos!$A$2:$J$332,8,FALSE)</f>
        <v>90</v>
      </c>
      <c r="S1541" s="5"/>
      <c r="T1541" s="22" t="s">
        <v>40</v>
      </c>
      <c r="U1541" s="21" t="str">
        <f>VLOOKUP(CONCATENATE($M1541,$N1541),Curriculos!$A$2:$J$332,10,FALSE)</f>
        <v>DCEC</v>
      </c>
      <c r="V1541" s="20" t="e">
        <f>VLOOKUP(CONCATENATE($M1541,$N1541,$T1541),Oferta!$B$2:$R$360,17,FALSE)</f>
        <v>#N/A</v>
      </c>
      <c r="W1541" s="20" t="e">
        <f>VLOOKUP(CONCATENATE($M1541,$N1541,$T1541),Oferta!$B$2:$Q$360,12,FALSE)</f>
        <v>#N/A</v>
      </c>
      <c r="X1541" s="22">
        <v>6</v>
      </c>
      <c r="Y1541" s="23" t="e">
        <f>VLOOKUP(CONCATENATE($W1541,$X1541),Mtz_Horarios!$E$2:$H$92,2,FALSE)</f>
        <v>#N/A</v>
      </c>
      <c r="Z1541" s="23" t="e">
        <f>VLOOKUP(CONCATENATE($W1541,$X1541),Mtz_Horarios!$E$2:$H$92,3,FALSE)</f>
        <v>#N/A</v>
      </c>
      <c r="AA1541" s="24" t="e">
        <f>VLOOKUP(CONCATENATE($W1541,$X1541),Mtz_Horarios!$E$2:$H$92,4,FALSE)</f>
        <v>#N/A</v>
      </c>
      <c r="AB1541" s="20" t="e">
        <f>VLOOKUP(CONCATENATE($M1541,$N1541,$T1541),Oferta!$B$2:$Q$360,16,FALSE)</f>
        <v>#N/A</v>
      </c>
      <c r="AC1541" s="20" t="e">
        <f>VLOOKUP(CONCATENATE($M1541,$N1541,$T1541),Oferta!$B$2:$Q$360,15,FALSE)</f>
        <v>#N/A</v>
      </c>
      <c r="AI1541" s="5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12"/>
      <c r="AW1541" s="12"/>
    </row>
    <row r="1542" spans="1:49" ht="15" customHeight="1">
      <c r="A1542" s="12"/>
      <c r="B1542" s="12"/>
      <c r="C1542" s="12"/>
      <c r="D1542" s="12"/>
      <c r="E1542" s="12"/>
      <c r="F1542" s="12"/>
      <c r="G1542" s="12"/>
      <c r="H1542" s="12" t="e">
        <f t="shared" si="24"/>
        <v>#N/A</v>
      </c>
      <c r="I1542" s="12" t="e">
        <f>VLOOKUP(CONCATENATE(N1542,T1542),Simulador!$H$26:$H$33,1,FALSE)</f>
        <v>#N/A</v>
      </c>
      <c r="J1542" s="12" t="e">
        <f t="shared" si="25"/>
        <v>#N/A</v>
      </c>
      <c r="K1542" s="13" t="e">
        <f t="shared" si="26"/>
        <v>#N/A</v>
      </c>
      <c r="L1542" s="12" t="e">
        <f t="shared" si="27"/>
        <v>#N/A</v>
      </c>
      <c r="M1542" s="14" t="s">
        <v>25</v>
      </c>
      <c r="N1542" s="3" t="s">
        <v>147</v>
      </c>
      <c r="O1542" s="20" t="str">
        <f>VLOOKUP(CONCATENATE($M1542,$N1542),Curriculos!$A$2:$J$332,4,FALSE)</f>
        <v>PRÁTICA EXTENSIONISTA III</v>
      </c>
      <c r="P1542" s="21" t="str">
        <f>VLOOKUP(CONCATENATE($M1542,$N1542),Curriculos!$A$2:$J$332,5,FALSE)</f>
        <v>OB</v>
      </c>
      <c r="Q1542" s="21" t="e">
        <f>VLOOKUP($N1542,Oferta!$D$2:$P$100,5,FALSE)</f>
        <v>#N/A</v>
      </c>
      <c r="R1542" s="21">
        <f>VLOOKUP(CONCATENATE($M1542,$N1542),Curriculos!$A$2:$J$332,8,FALSE)</f>
        <v>90</v>
      </c>
      <c r="S1542" s="5"/>
      <c r="T1542" s="22" t="s">
        <v>29</v>
      </c>
      <c r="U1542" s="21" t="str">
        <f>VLOOKUP(CONCATENATE($M1542,$N1542),Curriculos!$A$2:$J$332,10,FALSE)</f>
        <v>DCEC</v>
      </c>
      <c r="V1542" s="20" t="e">
        <f>VLOOKUP(CONCATENATE($M1542,$N1542,$T1542),Oferta!$B$2:$R$360,17,FALSE)</f>
        <v>#N/A</v>
      </c>
      <c r="W1542" s="20" t="e">
        <f>VLOOKUP(CONCATENATE($M1542,$N1542,$T1542),Oferta!$B$2:$Q$360,12,FALSE)</f>
        <v>#N/A</v>
      </c>
      <c r="X1542" s="22">
        <v>1</v>
      </c>
      <c r="Y1542" s="23" t="e">
        <f>VLOOKUP(CONCATENATE($W1542,$X1542),Mtz_Horarios!$E$2:$H$92,2,FALSE)</f>
        <v>#N/A</v>
      </c>
      <c r="Z1542" s="23" t="e">
        <f>VLOOKUP(CONCATENATE($W1542,$X1542),Mtz_Horarios!$E$2:$H$92,3,FALSE)</f>
        <v>#N/A</v>
      </c>
      <c r="AA1542" s="24" t="e">
        <f>VLOOKUP(CONCATENATE($W1542,$X1542),Mtz_Horarios!$E$2:$H$92,4,FALSE)</f>
        <v>#N/A</v>
      </c>
      <c r="AB1542" s="20" t="e">
        <f>VLOOKUP(CONCATENATE($M1542,$N1542,$T1542),Oferta!$B$2:$Q$360,16,FALSE)</f>
        <v>#N/A</v>
      </c>
      <c r="AC1542" s="20" t="e">
        <f>VLOOKUP(CONCATENATE($M1542,$N1542,$T1542),Oferta!$B$2:$Q$360,15,FALSE)</f>
        <v>#N/A</v>
      </c>
      <c r="AI1542" s="5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12"/>
      <c r="AW1542" s="12"/>
    </row>
    <row r="1543" spans="1:49" ht="15" customHeight="1">
      <c r="A1543" s="12"/>
      <c r="B1543" s="12"/>
      <c r="C1543" s="12"/>
      <c r="D1543" s="12"/>
      <c r="E1543" s="12"/>
      <c r="F1543" s="12"/>
      <c r="G1543" s="12"/>
      <c r="H1543" s="12" t="e">
        <f t="shared" si="24"/>
        <v>#N/A</v>
      </c>
      <c r="I1543" s="12" t="e">
        <f>VLOOKUP(CONCATENATE(N1543,T1543),Simulador!$H$26:$H$33,1,FALSE)</f>
        <v>#N/A</v>
      </c>
      <c r="J1543" s="12" t="e">
        <f t="shared" si="25"/>
        <v>#N/A</v>
      </c>
      <c r="K1543" s="13" t="e">
        <f t="shared" si="26"/>
        <v>#N/A</v>
      </c>
      <c r="L1543" s="12" t="e">
        <f t="shared" si="27"/>
        <v>#N/A</v>
      </c>
      <c r="M1543" s="14" t="s">
        <v>25</v>
      </c>
      <c r="N1543" s="3" t="s">
        <v>147</v>
      </c>
      <c r="O1543" s="20" t="str">
        <f>VLOOKUP(CONCATENATE($M1543,$N1543),Curriculos!$A$2:$J$332,4,FALSE)</f>
        <v>PRÁTICA EXTENSIONISTA III</v>
      </c>
      <c r="P1543" s="21" t="str">
        <f>VLOOKUP(CONCATENATE($M1543,$N1543),Curriculos!$A$2:$J$332,5,FALSE)</f>
        <v>OB</v>
      </c>
      <c r="Q1543" s="21" t="e">
        <f>VLOOKUP($N1543,Oferta!$D$2:$P$100,5,FALSE)</f>
        <v>#N/A</v>
      </c>
      <c r="R1543" s="21">
        <f>VLOOKUP(CONCATENATE($M1543,$N1543),Curriculos!$A$2:$J$332,8,FALSE)</f>
        <v>90</v>
      </c>
      <c r="S1543" s="5"/>
      <c r="T1543" s="22" t="s">
        <v>29</v>
      </c>
      <c r="U1543" s="21" t="str">
        <f>VLOOKUP(CONCATENATE($M1543,$N1543),Curriculos!$A$2:$J$332,10,FALSE)</f>
        <v>DCEC</v>
      </c>
      <c r="V1543" s="20" t="e">
        <f>VLOOKUP(CONCATENATE($M1543,$N1543,$T1543),Oferta!$B$2:$R$360,17,FALSE)</f>
        <v>#N/A</v>
      </c>
      <c r="W1543" s="20" t="e">
        <f>VLOOKUP(CONCATENATE($M1543,$N1543,$T1543),Oferta!$B$2:$Q$360,12,FALSE)</f>
        <v>#N/A</v>
      </c>
      <c r="X1543" s="22">
        <v>2</v>
      </c>
      <c r="Y1543" s="23" t="e">
        <f>VLOOKUP(CONCATENATE($W1543,$X1543),Mtz_Horarios!$E$2:$H$92,2,FALSE)</f>
        <v>#N/A</v>
      </c>
      <c r="Z1543" s="23" t="e">
        <f>VLOOKUP(CONCATENATE($W1543,$X1543),Mtz_Horarios!$E$2:$H$92,3,FALSE)</f>
        <v>#N/A</v>
      </c>
      <c r="AA1543" s="24" t="e">
        <f>VLOOKUP(CONCATENATE($W1543,$X1543),Mtz_Horarios!$E$2:$H$92,4,FALSE)</f>
        <v>#N/A</v>
      </c>
      <c r="AB1543" s="20" t="e">
        <f>VLOOKUP(CONCATENATE($M1543,$N1543,$T1543),Oferta!$B$2:$Q$360,16,FALSE)</f>
        <v>#N/A</v>
      </c>
      <c r="AC1543" s="20" t="e">
        <f>VLOOKUP(CONCATENATE($M1543,$N1543,$T1543),Oferta!$B$2:$Q$360,15,FALSE)</f>
        <v>#N/A</v>
      </c>
      <c r="AI1543" s="5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12"/>
      <c r="AW1543" s="12"/>
    </row>
    <row r="1544" spans="1:49" ht="15" customHeight="1">
      <c r="A1544" s="12"/>
      <c r="B1544" s="12"/>
      <c r="C1544" s="12"/>
      <c r="D1544" s="12"/>
      <c r="E1544" s="12"/>
      <c r="F1544" s="12"/>
      <c r="G1544" s="12"/>
      <c r="H1544" s="12" t="e">
        <f t="shared" si="24"/>
        <v>#N/A</v>
      </c>
      <c r="I1544" s="12" t="e">
        <f>VLOOKUP(CONCATENATE(N1544,T1544),Simulador!$H$26:$H$33,1,FALSE)</f>
        <v>#N/A</v>
      </c>
      <c r="J1544" s="12" t="e">
        <f t="shared" si="25"/>
        <v>#N/A</v>
      </c>
      <c r="K1544" s="13" t="e">
        <f t="shared" si="26"/>
        <v>#N/A</v>
      </c>
      <c r="L1544" s="12" t="e">
        <f t="shared" si="27"/>
        <v>#N/A</v>
      </c>
      <c r="M1544" s="14" t="s">
        <v>25</v>
      </c>
      <c r="N1544" s="3" t="s">
        <v>147</v>
      </c>
      <c r="O1544" s="20" t="str">
        <f>VLOOKUP(CONCATENATE($M1544,$N1544),Curriculos!$A$2:$J$332,4,FALSE)</f>
        <v>PRÁTICA EXTENSIONISTA III</v>
      </c>
      <c r="P1544" s="21" t="str">
        <f>VLOOKUP(CONCATENATE($M1544,$N1544),Curriculos!$A$2:$J$332,5,FALSE)</f>
        <v>OB</v>
      </c>
      <c r="Q1544" s="21" t="e">
        <f>VLOOKUP($N1544,Oferta!$D$2:$P$100,5,FALSE)</f>
        <v>#N/A</v>
      </c>
      <c r="R1544" s="21">
        <f>VLOOKUP(CONCATENATE($M1544,$N1544),Curriculos!$A$2:$J$332,8,FALSE)</f>
        <v>90</v>
      </c>
      <c r="S1544" s="5"/>
      <c r="T1544" s="22" t="s">
        <v>29</v>
      </c>
      <c r="U1544" s="21" t="str">
        <f>VLOOKUP(CONCATENATE($M1544,$N1544),Curriculos!$A$2:$J$332,10,FALSE)</f>
        <v>DCEC</v>
      </c>
      <c r="V1544" s="20" t="e">
        <f>VLOOKUP(CONCATENATE($M1544,$N1544,$T1544),Oferta!$B$2:$R$360,17,FALSE)</f>
        <v>#N/A</v>
      </c>
      <c r="W1544" s="20" t="e">
        <f>VLOOKUP(CONCATENATE($M1544,$N1544,$T1544),Oferta!$B$2:$Q$360,12,FALSE)</f>
        <v>#N/A</v>
      </c>
      <c r="X1544" s="22">
        <v>3</v>
      </c>
      <c r="Y1544" s="23" t="e">
        <f>VLOOKUP(CONCATENATE($W1544,$X1544),Mtz_Horarios!$E$2:$H$92,2,FALSE)</f>
        <v>#N/A</v>
      </c>
      <c r="Z1544" s="23" t="e">
        <f>VLOOKUP(CONCATENATE($W1544,$X1544),Mtz_Horarios!$E$2:$H$92,3,FALSE)</f>
        <v>#N/A</v>
      </c>
      <c r="AA1544" s="24" t="e">
        <f>VLOOKUP(CONCATENATE($W1544,$X1544),Mtz_Horarios!$E$2:$H$92,4,FALSE)</f>
        <v>#N/A</v>
      </c>
      <c r="AB1544" s="20" t="e">
        <f>VLOOKUP(CONCATENATE($M1544,$N1544,$T1544),Oferta!$B$2:$Q$360,16,FALSE)</f>
        <v>#N/A</v>
      </c>
      <c r="AC1544" s="20" t="e">
        <f>VLOOKUP(CONCATENATE($M1544,$N1544,$T1544),Oferta!$B$2:$Q$360,15,FALSE)</f>
        <v>#N/A</v>
      </c>
      <c r="AI1544" s="5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12"/>
      <c r="AW1544" s="12"/>
    </row>
    <row r="1545" spans="1:49" ht="15" customHeight="1">
      <c r="A1545" s="12"/>
      <c r="B1545" s="12"/>
      <c r="C1545" s="12"/>
      <c r="D1545" s="12"/>
      <c r="E1545" s="12"/>
      <c r="F1545" s="12"/>
      <c r="G1545" s="12"/>
      <c r="H1545" s="12" t="e">
        <f t="shared" si="24"/>
        <v>#N/A</v>
      </c>
      <c r="I1545" s="12" t="e">
        <f>VLOOKUP(CONCATENATE(N1545,T1545),Simulador!$H$26:$H$33,1,FALSE)</f>
        <v>#N/A</v>
      </c>
      <c r="J1545" s="12" t="e">
        <f t="shared" si="25"/>
        <v>#N/A</v>
      </c>
      <c r="K1545" s="13" t="e">
        <f t="shared" si="26"/>
        <v>#N/A</v>
      </c>
      <c r="L1545" s="12" t="e">
        <f t="shared" si="27"/>
        <v>#N/A</v>
      </c>
      <c r="M1545" s="14" t="s">
        <v>25</v>
      </c>
      <c r="N1545" s="3" t="s">
        <v>147</v>
      </c>
      <c r="O1545" s="20" t="str">
        <f>VLOOKUP(CONCATENATE($M1545,$N1545),Curriculos!$A$2:$J$332,4,FALSE)</f>
        <v>PRÁTICA EXTENSIONISTA III</v>
      </c>
      <c r="P1545" s="21" t="str">
        <f>VLOOKUP(CONCATENATE($M1545,$N1545),Curriculos!$A$2:$J$332,5,FALSE)</f>
        <v>OB</v>
      </c>
      <c r="Q1545" s="21" t="e">
        <f>VLOOKUP($N1545,Oferta!$D$2:$P$100,5,FALSE)</f>
        <v>#N/A</v>
      </c>
      <c r="R1545" s="21">
        <f>VLOOKUP(CONCATENATE($M1545,$N1545),Curriculos!$A$2:$J$332,8,FALSE)</f>
        <v>90</v>
      </c>
      <c r="S1545" s="5"/>
      <c r="T1545" s="22" t="s">
        <v>29</v>
      </c>
      <c r="U1545" s="21" t="str">
        <f>VLOOKUP(CONCATENATE($M1545,$N1545),Curriculos!$A$2:$J$332,10,FALSE)</f>
        <v>DCEC</v>
      </c>
      <c r="V1545" s="20" t="e">
        <f>VLOOKUP(CONCATENATE($M1545,$N1545,$T1545),Oferta!$B$2:$R$360,17,FALSE)</f>
        <v>#N/A</v>
      </c>
      <c r="W1545" s="20" t="e">
        <f>VLOOKUP(CONCATENATE($M1545,$N1545,$T1545),Oferta!$B$2:$Q$360,12,FALSE)</f>
        <v>#N/A</v>
      </c>
      <c r="X1545" s="22">
        <v>4</v>
      </c>
      <c r="Y1545" s="23" t="e">
        <f>VLOOKUP(CONCATENATE($W1545,$X1545),Mtz_Horarios!$E$2:$H$92,2,FALSE)</f>
        <v>#N/A</v>
      </c>
      <c r="Z1545" s="23" t="e">
        <f>VLOOKUP(CONCATENATE($W1545,$X1545),Mtz_Horarios!$E$2:$H$92,3,FALSE)</f>
        <v>#N/A</v>
      </c>
      <c r="AA1545" s="24" t="e">
        <f>VLOOKUP(CONCATENATE($W1545,$X1545),Mtz_Horarios!$E$2:$H$92,4,FALSE)</f>
        <v>#N/A</v>
      </c>
      <c r="AB1545" s="20" t="e">
        <f>VLOOKUP(CONCATENATE($M1545,$N1545,$T1545),Oferta!$B$2:$Q$360,16,FALSE)</f>
        <v>#N/A</v>
      </c>
      <c r="AC1545" s="20" t="e">
        <f>VLOOKUP(CONCATENATE($M1545,$N1545,$T1545),Oferta!$B$2:$Q$360,15,FALSE)</f>
        <v>#N/A</v>
      </c>
      <c r="AI1545" s="5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12"/>
      <c r="AW1545" s="12"/>
    </row>
    <row r="1546" spans="1:49" ht="15" customHeight="1">
      <c r="A1546" s="12"/>
      <c r="B1546" s="12"/>
      <c r="C1546" s="12"/>
      <c r="D1546" s="12"/>
      <c r="E1546" s="12"/>
      <c r="F1546" s="12"/>
      <c r="G1546" s="12"/>
      <c r="H1546" s="12" t="e">
        <f t="shared" si="24"/>
        <v>#N/A</v>
      </c>
      <c r="I1546" s="12" t="e">
        <f>VLOOKUP(CONCATENATE(N1546,T1546),Simulador!$H$26:$H$33,1,FALSE)</f>
        <v>#N/A</v>
      </c>
      <c r="J1546" s="12" t="e">
        <f t="shared" si="25"/>
        <v>#N/A</v>
      </c>
      <c r="K1546" s="13" t="e">
        <f t="shared" si="26"/>
        <v>#N/A</v>
      </c>
      <c r="L1546" s="12" t="e">
        <f t="shared" si="27"/>
        <v>#N/A</v>
      </c>
      <c r="M1546" s="14" t="s">
        <v>25</v>
      </c>
      <c r="N1546" s="3" t="s">
        <v>147</v>
      </c>
      <c r="O1546" s="20" t="str">
        <f>VLOOKUP(CONCATENATE($M1546,$N1546),Curriculos!$A$2:$J$332,4,FALSE)</f>
        <v>PRÁTICA EXTENSIONISTA III</v>
      </c>
      <c r="P1546" s="21" t="str">
        <f>VLOOKUP(CONCATENATE($M1546,$N1546),Curriculos!$A$2:$J$332,5,FALSE)</f>
        <v>OB</v>
      </c>
      <c r="Q1546" s="21" t="e">
        <f>VLOOKUP($N1546,Oferta!$D$2:$P$100,5,FALSE)</f>
        <v>#N/A</v>
      </c>
      <c r="R1546" s="21">
        <f>VLOOKUP(CONCATENATE($M1546,$N1546),Curriculos!$A$2:$J$332,8,FALSE)</f>
        <v>90</v>
      </c>
      <c r="S1546" s="5"/>
      <c r="T1546" s="22" t="s">
        <v>29</v>
      </c>
      <c r="U1546" s="21" t="str">
        <f>VLOOKUP(CONCATENATE($M1546,$N1546),Curriculos!$A$2:$J$332,10,FALSE)</f>
        <v>DCEC</v>
      </c>
      <c r="V1546" s="20" t="e">
        <f>VLOOKUP(CONCATENATE($M1546,$N1546,$T1546),Oferta!$B$2:$R$360,17,FALSE)</f>
        <v>#N/A</v>
      </c>
      <c r="W1546" s="20" t="e">
        <f>VLOOKUP(CONCATENATE($M1546,$N1546,$T1546),Oferta!$B$2:$Q$360,12,FALSE)</f>
        <v>#N/A</v>
      </c>
      <c r="X1546" s="22">
        <v>5</v>
      </c>
      <c r="Y1546" s="23" t="e">
        <f>VLOOKUP(CONCATENATE($W1546,$X1546),Mtz_Horarios!$E$2:$H$92,2,FALSE)</f>
        <v>#N/A</v>
      </c>
      <c r="Z1546" s="23" t="e">
        <f>VLOOKUP(CONCATENATE($W1546,$X1546),Mtz_Horarios!$E$2:$H$92,3,FALSE)</f>
        <v>#N/A</v>
      </c>
      <c r="AA1546" s="24" t="e">
        <f>VLOOKUP(CONCATENATE($W1546,$X1546),Mtz_Horarios!$E$2:$H$92,4,FALSE)</f>
        <v>#N/A</v>
      </c>
      <c r="AB1546" s="20" t="e">
        <f>VLOOKUP(CONCATENATE($M1546,$N1546,$T1546),Oferta!$B$2:$Q$360,16,FALSE)</f>
        <v>#N/A</v>
      </c>
      <c r="AC1546" s="20" t="e">
        <f>VLOOKUP(CONCATENATE($M1546,$N1546,$T1546),Oferta!$B$2:$Q$360,15,FALSE)</f>
        <v>#N/A</v>
      </c>
      <c r="AI1546" s="5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12"/>
      <c r="AW1546" s="12"/>
    </row>
    <row r="1547" spans="1:49" ht="15" customHeight="1">
      <c r="A1547" s="12"/>
      <c r="B1547" s="12"/>
      <c r="C1547" s="12"/>
      <c r="D1547" s="12"/>
      <c r="E1547" s="12"/>
      <c r="F1547" s="12"/>
      <c r="G1547" s="12"/>
      <c r="H1547" s="12" t="e">
        <f t="shared" si="24"/>
        <v>#N/A</v>
      </c>
      <c r="I1547" s="12" t="e">
        <f>VLOOKUP(CONCATENATE(N1547,T1547),Simulador!$H$26:$H$33,1,FALSE)</f>
        <v>#N/A</v>
      </c>
      <c r="J1547" s="12" t="e">
        <f t="shared" si="25"/>
        <v>#N/A</v>
      </c>
      <c r="K1547" s="13" t="e">
        <f t="shared" si="26"/>
        <v>#N/A</v>
      </c>
      <c r="L1547" s="12" t="e">
        <f t="shared" si="27"/>
        <v>#N/A</v>
      </c>
      <c r="M1547" s="14" t="s">
        <v>25</v>
      </c>
      <c r="N1547" s="3" t="s">
        <v>147</v>
      </c>
      <c r="O1547" s="20" t="str">
        <f>VLOOKUP(CONCATENATE($M1547,$N1547),Curriculos!$A$2:$J$332,4,FALSE)</f>
        <v>PRÁTICA EXTENSIONISTA III</v>
      </c>
      <c r="P1547" s="21" t="str">
        <f>VLOOKUP(CONCATENATE($M1547,$N1547),Curriculos!$A$2:$J$332,5,FALSE)</f>
        <v>OB</v>
      </c>
      <c r="Q1547" s="21" t="e">
        <f>VLOOKUP($N1547,Oferta!$D$2:$P$100,5,FALSE)</f>
        <v>#N/A</v>
      </c>
      <c r="R1547" s="21">
        <f>VLOOKUP(CONCATENATE($M1547,$N1547),Curriculos!$A$2:$J$332,8,FALSE)</f>
        <v>90</v>
      </c>
      <c r="S1547" s="5"/>
      <c r="T1547" s="22" t="s">
        <v>29</v>
      </c>
      <c r="U1547" s="21" t="str">
        <f>VLOOKUP(CONCATENATE($M1547,$N1547),Curriculos!$A$2:$J$332,10,FALSE)</f>
        <v>DCEC</v>
      </c>
      <c r="V1547" s="20" t="e">
        <f>VLOOKUP(CONCATENATE($M1547,$N1547,$T1547),Oferta!$B$2:$R$360,17,FALSE)</f>
        <v>#N/A</v>
      </c>
      <c r="W1547" s="20" t="e">
        <f>VLOOKUP(CONCATENATE($M1547,$N1547,$T1547),Oferta!$B$2:$Q$360,12,FALSE)</f>
        <v>#N/A</v>
      </c>
      <c r="X1547" s="22">
        <v>6</v>
      </c>
      <c r="Y1547" s="23" t="e">
        <f>VLOOKUP(CONCATENATE($W1547,$X1547),Mtz_Horarios!$E$2:$H$92,2,FALSE)</f>
        <v>#N/A</v>
      </c>
      <c r="Z1547" s="23" t="e">
        <f>VLOOKUP(CONCATENATE($W1547,$X1547),Mtz_Horarios!$E$2:$H$92,3,FALSE)</f>
        <v>#N/A</v>
      </c>
      <c r="AA1547" s="24" t="e">
        <f>VLOOKUP(CONCATENATE($W1547,$X1547),Mtz_Horarios!$E$2:$H$92,4,FALSE)</f>
        <v>#N/A</v>
      </c>
      <c r="AB1547" s="20" t="e">
        <f>VLOOKUP(CONCATENATE($M1547,$N1547,$T1547),Oferta!$B$2:$Q$360,16,FALSE)</f>
        <v>#N/A</v>
      </c>
      <c r="AC1547" s="20" t="e">
        <f>VLOOKUP(CONCATENATE($M1547,$N1547,$T1547),Oferta!$B$2:$Q$360,15,FALSE)</f>
        <v>#N/A</v>
      </c>
      <c r="AI1547" s="5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12"/>
      <c r="AW1547" s="12"/>
    </row>
    <row r="1548" spans="1:49" ht="15" customHeight="1">
      <c r="A1548" s="12"/>
      <c r="B1548" s="12"/>
      <c r="C1548" s="12"/>
      <c r="D1548" s="12"/>
      <c r="E1548" s="12"/>
      <c r="F1548" s="12"/>
      <c r="G1548" s="12"/>
      <c r="H1548" s="12" t="e">
        <f t="shared" si="24"/>
        <v>#N/A</v>
      </c>
      <c r="I1548" s="12" t="e">
        <f>VLOOKUP(CONCATENATE(N1548,T1548),Simulador!$H$26:$H$33,1,FALSE)</f>
        <v>#N/A</v>
      </c>
      <c r="J1548" s="12" t="e">
        <f t="shared" si="25"/>
        <v>#N/A</v>
      </c>
      <c r="K1548" s="13" t="e">
        <f t="shared" si="26"/>
        <v>#N/A</v>
      </c>
      <c r="L1548" s="12" t="e">
        <f t="shared" si="27"/>
        <v>#N/A</v>
      </c>
      <c r="M1548" s="14" t="s">
        <v>25</v>
      </c>
      <c r="N1548" s="3" t="s">
        <v>147</v>
      </c>
      <c r="O1548" s="20" t="str">
        <f>VLOOKUP(CONCATENATE($M1548,$N1548),Curriculos!$A$2:$J$332,4,FALSE)</f>
        <v>PRÁTICA EXTENSIONISTA III</v>
      </c>
      <c r="P1548" s="21" t="str">
        <f>VLOOKUP(CONCATENATE($M1548,$N1548),Curriculos!$A$2:$J$332,5,FALSE)</f>
        <v>OB</v>
      </c>
      <c r="Q1548" s="21" t="e">
        <f>VLOOKUP($N1548,Oferta!$D$2:$P$100,5,FALSE)</f>
        <v>#N/A</v>
      </c>
      <c r="R1548" s="21">
        <f>VLOOKUP(CONCATENATE($M1548,$N1548),Curriculos!$A$2:$J$332,8,FALSE)</f>
        <v>90</v>
      </c>
      <c r="S1548" s="5"/>
      <c r="T1548" s="22" t="s">
        <v>27</v>
      </c>
      <c r="U1548" s="21" t="str">
        <f>VLOOKUP(CONCATENATE($M1548,$N1548),Curriculos!$A$2:$J$332,10,FALSE)</f>
        <v>DCEC</v>
      </c>
      <c r="V1548" s="20" t="e">
        <f>VLOOKUP(CONCATENATE($M1548,$N1548,$T1548),Oferta!$B$2:$R$360,17,FALSE)</f>
        <v>#N/A</v>
      </c>
      <c r="W1548" s="20" t="e">
        <f>VLOOKUP(CONCATENATE($M1548,$N1548,$T1548),Oferta!$B$2:$Q$360,12,FALSE)</f>
        <v>#N/A</v>
      </c>
      <c r="X1548" s="22">
        <v>1</v>
      </c>
      <c r="Y1548" s="23" t="e">
        <f>VLOOKUP(CONCATENATE($W1548,$X1548),Mtz_Horarios!$E$2:$H$92,2,FALSE)</f>
        <v>#N/A</v>
      </c>
      <c r="Z1548" s="23" t="e">
        <f>VLOOKUP(CONCATENATE($W1548,$X1548),Mtz_Horarios!$E$2:$H$92,3,FALSE)</f>
        <v>#N/A</v>
      </c>
      <c r="AA1548" s="24" t="e">
        <f>VLOOKUP(CONCATENATE($W1548,$X1548),Mtz_Horarios!$E$2:$H$92,4,FALSE)</f>
        <v>#N/A</v>
      </c>
      <c r="AB1548" s="20" t="e">
        <f>VLOOKUP(CONCATENATE($M1548,$N1548,$T1548),Oferta!$B$2:$Q$360,16,FALSE)</f>
        <v>#N/A</v>
      </c>
      <c r="AC1548" s="20" t="e">
        <f>VLOOKUP(CONCATENATE($M1548,$N1548,$T1548),Oferta!$B$2:$Q$360,15,FALSE)</f>
        <v>#N/A</v>
      </c>
      <c r="AI1548" s="5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12"/>
      <c r="AW1548" s="12"/>
    </row>
    <row r="1549" spans="1:49" ht="15" customHeight="1">
      <c r="A1549" s="12"/>
      <c r="B1549" s="12"/>
      <c r="C1549" s="12"/>
      <c r="D1549" s="12"/>
      <c r="E1549" s="12"/>
      <c r="F1549" s="12"/>
      <c r="G1549" s="12"/>
      <c r="H1549" s="12" t="e">
        <f t="shared" si="24"/>
        <v>#N/A</v>
      </c>
      <c r="I1549" s="12" t="e">
        <f>VLOOKUP(CONCATENATE(N1549,T1549),Simulador!$H$26:$H$33,1,FALSE)</f>
        <v>#N/A</v>
      </c>
      <c r="J1549" s="12" t="e">
        <f t="shared" si="25"/>
        <v>#N/A</v>
      </c>
      <c r="K1549" s="13" t="e">
        <f t="shared" si="26"/>
        <v>#N/A</v>
      </c>
      <c r="L1549" s="12" t="e">
        <f t="shared" si="27"/>
        <v>#N/A</v>
      </c>
      <c r="M1549" s="14" t="s">
        <v>25</v>
      </c>
      <c r="N1549" s="3" t="s">
        <v>147</v>
      </c>
      <c r="O1549" s="20" t="str">
        <f>VLOOKUP(CONCATENATE($M1549,$N1549),Curriculos!$A$2:$J$332,4,FALSE)</f>
        <v>PRÁTICA EXTENSIONISTA III</v>
      </c>
      <c r="P1549" s="21" t="str">
        <f>VLOOKUP(CONCATENATE($M1549,$N1549),Curriculos!$A$2:$J$332,5,FALSE)</f>
        <v>OB</v>
      </c>
      <c r="Q1549" s="21" t="e">
        <f>VLOOKUP($N1549,Oferta!$D$2:$P$100,5,FALSE)</f>
        <v>#N/A</v>
      </c>
      <c r="R1549" s="21">
        <f>VLOOKUP(CONCATENATE($M1549,$N1549),Curriculos!$A$2:$J$332,8,FALSE)</f>
        <v>90</v>
      </c>
      <c r="S1549" s="5"/>
      <c r="T1549" s="22" t="s">
        <v>27</v>
      </c>
      <c r="U1549" s="21" t="str">
        <f>VLOOKUP(CONCATENATE($M1549,$N1549),Curriculos!$A$2:$J$332,10,FALSE)</f>
        <v>DCEC</v>
      </c>
      <c r="V1549" s="20" t="e">
        <f>VLOOKUP(CONCATENATE($M1549,$N1549,$T1549),Oferta!$B$2:$R$360,17,FALSE)</f>
        <v>#N/A</v>
      </c>
      <c r="W1549" s="20" t="e">
        <f>VLOOKUP(CONCATENATE($M1549,$N1549,$T1549),Oferta!$B$2:$Q$360,12,FALSE)</f>
        <v>#N/A</v>
      </c>
      <c r="X1549" s="22">
        <v>2</v>
      </c>
      <c r="Y1549" s="23" t="e">
        <f>VLOOKUP(CONCATENATE($W1549,$X1549),Mtz_Horarios!$E$2:$H$92,2,FALSE)</f>
        <v>#N/A</v>
      </c>
      <c r="Z1549" s="23" t="e">
        <f>VLOOKUP(CONCATENATE($W1549,$X1549),Mtz_Horarios!$E$2:$H$92,3,FALSE)</f>
        <v>#N/A</v>
      </c>
      <c r="AA1549" s="24" t="e">
        <f>VLOOKUP(CONCATENATE($W1549,$X1549),Mtz_Horarios!$E$2:$H$92,4,FALSE)</f>
        <v>#N/A</v>
      </c>
      <c r="AB1549" s="20" t="e">
        <f>VLOOKUP(CONCATENATE($M1549,$N1549,$T1549),Oferta!$B$2:$Q$360,16,FALSE)</f>
        <v>#N/A</v>
      </c>
      <c r="AC1549" s="20" t="e">
        <f>VLOOKUP(CONCATENATE($M1549,$N1549,$T1549),Oferta!$B$2:$Q$360,15,FALSE)</f>
        <v>#N/A</v>
      </c>
      <c r="AI1549" s="5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12"/>
      <c r="AW1549" s="12"/>
    </row>
    <row r="1550" spans="1:49" ht="15" customHeight="1">
      <c r="A1550" s="12"/>
      <c r="B1550" s="12"/>
      <c r="C1550" s="12"/>
      <c r="D1550" s="12"/>
      <c r="E1550" s="12"/>
      <c r="F1550" s="12"/>
      <c r="G1550" s="12"/>
      <c r="H1550" s="12" t="e">
        <f t="shared" si="24"/>
        <v>#N/A</v>
      </c>
      <c r="I1550" s="12" t="e">
        <f>VLOOKUP(CONCATENATE(N1550,T1550),Simulador!$H$26:$H$33,1,FALSE)</f>
        <v>#N/A</v>
      </c>
      <c r="J1550" s="12" t="e">
        <f t="shared" si="25"/>
        <v>#N/A</v>
      </c>
      <c r="K1550" s="13" t="e">
        <f t="shared" si="26"/>
        <v>#N/A</v>
      </c>
      <c r="L1550" s="12" t="e">
        <f t="shared" si="27"/>
        <v>#N/A</v>
      </c>
      <c r="M1550" s="14" t="s">
        <v>25</v>
      </c>
      <c r="N1550" s="3" t="s">
        <v>147</v>
      </c>
      <c r="O1550" s="20" t="str">
        <f>VLOOKUP(CONCATENATE($M1550,$N1550),Curriculos!$A$2:$J$332,4,FALSE)</f>
        <v>PRÁTICA EXTENSIONISTA III</v>
      </c>
      <c r="P1550" s="21" t="str">
        <f>VLOOKUP(CONCATENATE($M1550,$N1550),Curriculos!$A$2:$J$332,5,FALSE)</f>
        <v>OB</v>
      </c>
      <c r="Q1550" s="21" t="e">
        <f>VLOOKUP($N1550,Oferta!$D$2:$P$100,5,FALSE)</f>
        <v>#N/A</v>
      </c>
      <c r="R1550" s="21">
        <f>VLOOKUP(CONCATENATE($M1550,$N1550),Curriculos!$A$2:$J$332,8,FALSE)</f>
        <v>90</v>
      </c>
      <c r="S1550" s="5"/>
      <c r="T1550" s="22" t="s">
        <v>27</v>
      </c>
      <c r="U1550" s="21" t="str">
        <f>VLOOKUP(CONCATENATE($M1550,$N1550),Curriculos!$A$2:$J$332,10,FALSE)</f>
        <v>DCEC</v>
      </c>
      <c r="V1550" s="20" t="e">
        <f>VLOOKUP(CONCATENATE($M1550,$N1550,$T1550),Oferta!$B$2:$R$360,17,FALSE)</f>
        <v>#N/A</v>
      </c>
      <c r="W1550" s="20" t="e">
        <f>VLOOKUP(CONCATENATE($M1550,$N1550,$T1550),Oferta!$B$2:$Q$360,12,FALSE)</f>
        <v>#N/A</v>
      </c>
      <c r="X1550" s="22">
        <v>3</v>
      </c>
      <c r="Y1550" s="23" t="e">
        <f>VLOOKUP(CONCATENATE($W1550,$X1550),Mtz_Horarios!$E$2:$H$92,2,FALSE)</f>
        <v>#N/A</v>
      </c>
      <c r="Z1550" s="23" t="e">
        <f>VLOOKUP(CONCATENATE($W1550,$X1550),Mtz_Horarios!$E$2:$H$92,3,FALSE)</f>
        <v>#N/A</v>
      </c>
      <c r="AA1550" s="24" t="e">
        <f>VLOOKUP(CONCATENATE($W1550,$X1550),Mtz_Horarios!$E$2:$H$92,4,FALSE)</f>
        <v>#N/A</v>
      </c>
      <c r="AB1550" s="20" t="e">
        <f>VLOOKUP(CONCATENATE($M1550,$N1550,$T1550),Oferta!$B$2:$Q$360,16,FALSE)</f>
        <v>#N/A</v>
      </c>
      <c r="AC1550" s="20" t="e">
        <f>VLOOKUP(CONCATENATE($M1550,$N1550,$T1550),Oferta!$B$2:$Q$360,15,FALSE)</f>
        <v>#N/A</v>
      </c>
      <c r="AI1550" s="5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12"/>
      <c r="AW1550" s="12"/>
    </row>
    <row r="1551" spans="1:49" ht="15" customHeight="1">
      <c r="A1551" s="12"/>
      <c r="B1551" s="12"/>
      <c r="C1551" s="12"/>
      <c r="D1551" s="12"/>
      <c r="E1551" s="12"/>
      <c r="F1551" s="12"/>
      <c r="G1551" s="12"/>
      <c r="H1551" s="12" t="e">
        <f t="shared" si="24"/>
        <v>#N/A</v>
      </c>
      <c r="I1551" s="12" t="e">
        <f>VLOOKUP(CONCATENATE(N1551,T1551),Simulador!$H$26:$H$33,1,FALSE)</f>
        <v>#N/A</v>
      </c>
      <c r="J1551" s="12" t="e">
        <f t="shared" si="25"/>
        <v>#N/A</v>
      </c>
      <c r="K1551" s="13" t="e">
        <f t="shared" si="26"/>
        <v>#N/A</v>
      </c>
      <c r="L1551" s="12" t="e">
        <f t="shared" si="27"/>
        <v>#N/A</v>
      </c>
      <c r="M1551" s="14" t="s">
        <v>25</v>
      </c>
      <c r="N1551" s="3" t="s">
        <v>147</v>
      </c>
      <c r="O1551" s="20" t="str">
        <f>VLOOKUP(CONCATENATE($M1551,$N1551),Curriculos!$A$2:$J$332,4,FALSE)</f>
        <v>PRÁTICA EXTENSIONISTA III</v>
      </c>
      <c r="P1551" s="21" t="str">
        <f>VLOOKUP(CONCATENATE($M1551,$N1551),Curriculos!$A$2:$J$332,5,FALSE)</f>
        <v>OB</v>
      </c>
      <c r="Q1551" s="21" t="e">
        <f>VLOOKUP($N1551,Oferta!$D$2:$P$100,5,FALSE)</f>
        <v>#N/A</v>
      </c>
      <c r="R1551" s="21">
        <f>VLOOKUP(CONCATENATE($M1551,$N1551),Curriculos!$A$2:$J$332,8,FALSE)</f>
        <v>90</v>
      </c>
      <c r="S1551" s="5"/>
      <c r="T1551" s="22" t="s">
        <v>27</v>
      </c>
      <c r="U1551" s="21" t="str">
        <f>VLOOKUP(CONCATENATE($M1551,$N1551),Curriculos!$A$2:$J$332,10,FALSE)</f>
        <v>DCEC</v>
      </c>
      <c r="V1551" s="20" t="e">
        <f>VLOOKUP(CONCATENATE($M1551,$N1551,$T1551),Oferta!$B$2:$R$360,17,FALSE)</f>
        <v>#N/A</v>
      </c>
      <c r="W1551" s="20" t="e">
        <f>VLOOKUP(CONCATENATE($M1551,$N1551,$T1551),Oferta!$B$2:$Q$360,12,FALSE)</f>
        <v>#N/A</v>
      </c>
      <c r="X1551" s="22">
        <v>4</v>
      </c>
      <c r="Y1551" s="23" t="e">
        <f>VLOOKUP(CONCATENATE($W1551,$X1551),Mtz_Horarios!$E$2:$H$92,2,FALSE)</f>
        <v>#N/A</v>
      </c>
      <c r="Z1551" s="23" t="e">
        <f>VLOOKUP(CONCATENATE($W1551,$X1551),Mtz_Horarios!$E$2:$H$92,3,FALSE)</f>
        <v>#N/A</v>
      </c>
      <c r="AA1551" s="24" t="e">
        <f>VLOOKUP(CONCATENATE($W1551,$X1551),Mtz_Horarios!$E$2:$H$92,4,FALSE)</f>
        <v>#N/A</v>
      </c>
      <c r="AB1551" s="20" t="e">
        <f>VLOOKUP(CONCATENATE($M1551,$N1551,$T1551),Oferta!$B$2:$Q$360,16,FALSE)</f>
        <v>#N/A</v>
      </c>
      <c r="AC1551" s="20" t="e">
        <f>VLOOKUP(CONCATENATE($M1551,$N1551,$T1551),Oferta!$B$2:$Q$360,15,FALSE)</f>
        <v>#N/A</v>
      </c>
      <c r="AI1551" s="5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12"/>
      <c r="AW1551" s="12"/>
    </row>
    <row r="1552" spans="1:49" ht="15" customHeight="1">
      <c r="A1552" s="12"/>
      <c r="B1552" s="12"/>
      <c r="C1552" s="12"/>
      <c r="D1552" s="12"/>
      <c r="E1552" s="12"/>
      <c r="F1552" s="12"/>
      <c r="G1552" s="12"/>
      <c r="H1552" s="12" t="e">
        <f t="shared" si="24"/>
        <v>#N/A</v>
      </c>
      <c r="I1552" s="12" t="e">
        <f>VLOOKUP(CONCATENATE(N1552,T1552),Simulador!$H$26:$H$33,1,FALSE)</f>
        <v>#N/A</v>
      </c>
      <c r="J1552" s="12" t="e">
        <f t="shared" si="25"/>
        <v>#N/A</v>
      </c>
      <c r="K1552" s="13" t="e">
        <f t="shared" si="26"/>
        <v>#N/A</v>
      </c>
      <c r="L1552" s="12" t="e">
        <f t="shared" si="27"/>
        <v>#N/A</v>
      </c>
      <c r="M1552" s="14" t="s">
        <v>25</v>
      </c>
      <c r="N1552" s="3" t="s">
        <v>147</v>
      </c>
      <c r="O1552" s="20" t="str">
        <f>VLOOKUP(CONCATENATE($M1552,$N1552),Curriculos!$A$2:$J$332,4,FALSE)</f>
        <v>PRÁTICA EXTENSIONISTA III</v>
      </c>
      <c r="P1552" s="21" t="str">
        <f>VLOOKUP(CONCATENATE($M1552,$N1552),Curriculos!$A$2:$J$332,5,FALSE)</f>
        <v>OB</v>
      </c>
      <c r="Q1552" s="21" t="e">
        <f>VLOOKUP($N1552,Oferta!$D$2:$P$100,5,FALSE)</f>
        <v>#N/A</v>
      </c>
      <c r="R1552" s="21">
        <f>VLOOKUP(CONCATENATE($M1552,$N1552),Curriculos!$A$2:$J$332,8,FALSE)</f>
        <v>90</v>
      </c>
      <c r="S1552" s="5"/>
      <c r="T1552" s="22" t="s">
        <v>27</v>
      </c>
      <c r="U1552" s="21" t="str">
        <f>VLOOKUP(CONCATENATE($M1552,$N1552),Curriculos!$A$2:$J$332,10,FALSE)</f>
        <v>DCEC</v>
      </c>
      <c r="V1552" s="20" t="e">
        <f>VLOOKUP(CONCATENATE($M1552,$N1552,$T1552),Oferta!$B$2:$R$360,17,FALSE)</f>
        <v>#N/A</v>
      </c>
      <c r="W1552" s="20" t="e">
        <f>VLOOKUP(CONCATENATE($M1552,$N1552,$T1552),Oferta!$B$2:$Q$360,12,FALSE)</f>
        <v>#N/A</v>
      </c>
      <c r="X1552" s="22">
        <v>5</v>
      </c>
      <c r="Y1552" s="23" t="e">
        <f>VLOOKUP(CONCATENATE($W1552,$X1552),Mtz_Horarios!$E$2:$H$92,2,FALSE)</f>
        <v>#N/A</v>
      </c>
      <c r="Z1552" s="23" t="e">
        <f>VLOOKUP(CONCATENATE($W1552,$X1552),Mtz_Horarios!$E$2:$H$92,3,FALSE)</f>
        <v>#N/A</v>
      </c>
      <c r="AA1552" s="24" t="e">
        <f>VLOOKUP(CONCATENATE($W1552,$X1552),Mtz_Horarios!$E$2:$H$92,4,FALSE)</f>
        <v>#N/A</v>
      </c>
      <c r="AB1552" s="20" t="e">
        <f>VLOOKUP(CONCATENATE($M1552,$N1552,$T1552),Oferta!$B$2:$Q$360,16,FALSE)</f>
        <v>#N/A</v>
      </c>
      <c r="AC1552" s="20" t="e">
        <f>VLOOKUP(CONCATENATE($M1552,$N1552,$T1552),Oferta!$B$2:$Q$360,15,FALSE)</f>
        <v>#N/A</v>
      </c>
      <c r="AI1552" s="5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12"/>
      <c r="AW1552" s="12"/>
    </row>
    <row r="1553" spans="1:49" ht="15" customHeight="1">
      <c r="A1553" s="12"/>
      <c r="B1553" s="12"/>
      <c r="C1553" s="12"/>
      <c r="D1553" s="12"/>
      <c r="E1553" s="12"/>
      <c r="F1553" s="12"/>
      <c r="G1553" s="12"/>
      <c r="H1553" s="12" t="e">
        <f t="shared" si="24"/>
        <v>#N/A</v>
      </c>
      <c r="I1553" s="12" t="e">
        <f>VLOOKUP(CONCATENATE(N1553,T1553),Simulador!$H$26:$H$33,1,FALSE)</f>
        <v>#N/A</v>
      </c>
      <c r="J1553" s="12" t="e">
        <f t="shared" si="25"/>
        <v>#N/A</v>
      </c>
      <c r="K1553" s="13" t="e">
        <f t="shared" si="26"/>
        <v>#N/A</v>
      </c>
      <c r="L1553" s="12" t="e">
        <f t="shared" si="27"/>
        <v>#N/A</v>
      </c>
      <c r="M1553" s="14" t="s">
        <v>25</v>
      </c>
      <c r="N1553" s="3" t="s">
        <v>147</v>
      </c>
      <c r="O1553" s="20" t="str">
        <f>VLOOKUP(CONCATENATE($M1553,$N1553),Curriculos!$A$2:$J$332,4,FALSE)</f>
        <v>PRÁTICA EXTENSIONISTA III</v>
      </c>
      <c r="P1553" s="21" t="str">
        <f>VLOOKUP(CONCATENATE($M1553,$N1553),Curriculos!$A$2:$J$332,5,FALSE)</f>
        <v>OB</v>
      </c>
      <c r="Q1553" s="21" t="e">
        <f>VLOOKUP($N1553,Oferta!$D$2:$P$100,5,FALSE)</f>
        <v>#N/A</v>
      </c>
      <c r="R1553" s="21">
        <f>VLOOKUP(CONCATENATE($M1553,$N1553),Curriculos!$A$2:$J$332,8,FALSE)</f>
        <v>90</v>
      </c>
      <c r="S1553" s="5"/>
      <c r="T1553" s="22" t="s">
        <v>27</v>
      </c>
      <c r="U1553" s="21" t="str">
        <f>VLOOKUP(CONCATENATE($M1553,$N1553),Curriculos!$A$2:$J$332,10,FALSE)</f>
        <v>DCEC</v>
      </c>
      <c r="V1553" s="20" t="e">
        <f>VLOOKUP(CONCATENATE($M1553,$N1553,$T1553),Oferta!$B$2:$R$360,17,FALSE)</f>
        <v>#N/A</v>
      </c>
      <c r="W1553" s="20" t="e">
        <f>VLOOKUP(CONCATENATE($M1553,$N1553,$T1553),Oferta!$B$2:$Q$360,12,FALSE)</f>
        <v>#N/A</v>
      </c>
      <c r="X1553" s="22">
        <v>6</v>
      </c>
      <c r="Y1553" s="23" t="e">
        <f>VLOOKUP(CONCATENATE($W1553,$X1553),Mtz_Horarios!$E$2:$H$92,2,FALSE)</f>
        <v>#N/A</v>
      </c>
      <c r="Z1553" s="23" t="e">
        <f>VLOOKUP(CONCATENATE($W1553,$X1553),Mtz_Horarios!$E$2:$H$92,3,FALSE)</f>
        <v>#N/A</v>
      </c>
      <c r="AA1553" s="24" t="e">
        <f>VLOOKUP(CONCATENATE($W1553,$X1553),Mtz_Horarios!$E$2:$H$92,4,FALSE)</f>
        <v>#N/A</v>
      </c>
      <c r="AB1553" s="20" t="e">
        <f>VLOOKUP(CONCATENATE($M1553,$N1553,$T1553),Oferta!$B$2:$Q$360,16,FALSE)</f>
        <v>#N/A</v>
      </c>
      <c r="AC1553" s="20" t="e">
        <f>VLOOKUP(CONCATENATE($M1553,$N1553,$T1553),Oferta!$B$2:$Q$360,15,FALSE)</f>
        <v>#N/A</v>
      </c>
      <c r="AI1553" s="5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12"/>
      <c r="AW1553" s="12"/>
    </row>
    <row r="1554" spans="1:49" ht="15" customHeight="1">
      <c r="A1554" s="12"/>
      <c r="B1554" s="12"/>
      <c r="C1554" s="12"/>
      <c r="D1554" s="12"/>
      <c r="E1554" s="12"/>
      <c r="F1554" s="12"/>
      <c r="G1554" s="12"/>
      <c r="H1554" s="12" t="e">
        <f t="shared" si="24"/>
        <v>#N/A</v>
      </c>
      <c r="I1554" s="12" t="e">
        <f>VLOOKUP(CONCATENATE(N1554,T1554),Simulador!$H$26:$H$33,1,FALSE)</f>
        <v>#N/A</v>
      </c>
      <c r="J1554" s="12" t="e">
        <f t="shared" si="25"/>
        <v>#N/A</v>
      </c>
      <c r="K1554" s="13" t="e">
        <f t="shared" si="26"/>
        <v>#N/A</v>
      </c>
      <c r="L1554" s="12" t="e">
        <f t="shared" si="27"/>
        <v>#N/A</v>
      </c>
      <c r="M1554" s="14" t="s">
        <v>22</v>
      </c>
      <c r="N1554" s="3" t="s">
        <v>147</v>
      </c>
      <c r="O1554" s="20" t="str">
        <f>VLOOKUP(CONCATENATE($M1554,$N1554),Curriculos!$A$2:$J$332,4,FALSE)</f>
        <v>PRÁTICA EXTENSIONISTA III</v>
      </c>
      <c r="P1554" s="21" t="str">
        <f>VLOOKUP(CONCATENATE($M1554,$N1554),Curriculos!$A$2:$J$332,5,FALSE)</f>
        <v>OB</v>
      </c>
      <c r="Q1554" s="21" t="e">
        <f>VLOOKUP($N1554,Oferta!$D$2:$P$100,5,FALSE)</f>
        <v>#N/A</v>
      </c>
      <c r="R1554" s="21">
        <f>VLOOKUP(CONCATENATE($M1554,$N1554),Curriculos!$A$2:$J$332,8,FALSE)</f>
        <v>90</v>
      </c>
      <c r="S1554" s="5"/>
      <c r="T1554" s="22" t="s">
        <v>24</v>
      </c>
      <c r="U1554" s="21" t="str">
        <f>VLOOKUP(CONCATENATE($M1554,$N1554),Curriculos!$A$2:$J$332,10,FALSE)</f>
        <v>DCEC</v>
      </c>
      <c r="V1554" s="20" t="e">
        <f>VLOOKUP(CONCATENATE($M1554,$N1554,$T1554),Oferta!$B$2:$R$360,17,FALSE)</f>
        <v>#N/A</v>
      </c>
      <c r="W1554" s="20" t="e">
        <f>VLOOKUP(CONCATENATE($M1554,$N1554,$T1554),Oferta!$B$2:$Q$360,12,FALSE)</f>
        <v>#N/A</v>
      </c>
      <c r="X1554" s="22">
        <v>1</v>
      </c>
      <c r="Y1554" s="23" t="e">
        <f>VLOOKUP(CONCATENATE($W1554,$X1554),Mtz_Horarios!$E$2:$H$92,2,FALSE)</f>
        <v>#N/A</v>
      </c>
      <c r="Z1554" s="23" t="e">
        <f>VLOOKUP(CONCATENATE($W1554,$X1554),Mtz_Horarios!$E$2:$H$92,3,FALSE)</f>
        <v>#N/A</v>
      </c>
      <c r="AA1554" s="24" t="e">
        <f>VLOOKUP(CONCATENATE($W1554,$X1554),Mtz_Horarios!$E$2:$H$92,4,FALSE)</f>
        <v>#N/A</v>
      </c>
      <c r="AB1554" s="20" t="e">
        <f>VLOOKUP(CONCATENATE($M1554,$N1554,$T1554),Oferta!$B$2:$Q$360,16,FALSE)</f>
        <v>#N/A</v>
      </c>
      <c r="AC1554" s="20" t="e">
        <f>VLOOKUP(CONCATENATE($M1554,$N1554,$T1554),Oferta!$B$2:$Q$360,15,FALSE)</f>
        <v>#N/A</v>
      </c>
      <c r="AI1554" s="5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12"/>
      <c r="AW1554" s="12"/>
    </row>
    <row r="1555" spans="1:49" ht="15" customHeight="1">
      <c r="A1555" s="12"/>
      <c r="B1555" s="12"/>
      <c r="C1555" s="12"/>
      <c r="D1555" s="12"/>
      <c r="E1555" s="12"/>
      <c r="F1555" s="12"/>
      <c r="G1555" s="12"/>
      <c r="H1555" s="12" t="e">
        <f t="shared" si="24"/>
        <v>#N/A</v>
      </c>
      <c r="I1555" s="12" t="e">
        <f>VLOOKUP(CONCATENATE(N1555,T1555),Simulador!$H$26:$H$33,1,FALSE)</f>
        <v>#N/A</v>
      </c>
      <c r="J1555" s="12" t="e">
        <f t="shared" si="25"/>
        <v>#N/A</v>
      </c>
      <c r="K1555" s="13" t="e">
        <f t="shared" si="26"/>
        <v>#N/A</v>
      </c>
      <c r="L1555" s="12" t="e">
        <f t="shared" si="27"/>
        <v>#N/A</v>
      </c>
      <c r="M1555" s="14" t="s">
        <v>22</v>
      </c>
      <c r="N1555" s="3" t="s">
        <v>147</v>
      </c>
      <c r="O1555" s="20" t="str">
        <f>VLOOKUP(CONCATENATE($M1555,$N1555),Curriculos!$A$2:$J$332,4,FALSE)</f>
        <v>PRÁTICA EXTENSIONISTA III</v>
      </c>
      <c r="P1555" s="21" t="str">
        <f>VLOOKUP(CONCATENATE($M1555,$N1555),Curriculos!$A$2:$J$332,5,FALSE)</f>
        <v>OB</v>
      </c>
      <c r="Q1555" s="21" t="e">
        <f>VLOOKUP($N1555,Oferta!$D$2:$P$100,5,FALSE)</f>
        <v>#N/A</v>
      </c>
      <c r="R1555" s="21">
        <f>VLOOKUP(CONCATENATE($M1555,$N1555),Curriculos!$A$2:$J$332,8,FALSE)</f>
        <v>90</v>
      </c>
      <c r="S1555" s="5"/>
      <c r="T1555" s="22" t="s">
        <v>24</v>
      </c>
      <c r="U1555" s="21" t="str">
        <f>VLOOKUP(CONCATENATE($M1555,$N1555),Curriculos!$A$2:$J$332,10,FALSE)</f>
        <v>DCEC</v>
      </c>
      <c r="V1555" s="20" t="e">
        <f>VLOOKUP(CONCATENATE($M1555,$N1555,$T1555),Oferta!$B$2:$R$360,17,FALSE)</f>
        <v>#N/A</v>
      </c>
      <c r="W1555" s="20" t="e">
        <f>VLOOKUP(CONCATENATE($M1555,$N1555,$T1555),Oferta!$B$2:$Q$360,12,FALSE)</f>
        <v>#N/A</v>
      </c>
      <c r="X1555" s="22">
        <v>2</v>
      </c>
      <c r="Y1555" s="23" t="e">
        <f>VLOOKUP(CONCATENATE($W1555,$X1555),Mtz_Horarios!$E$2:$H$92,2,FALSE)</f>
        <v>#N/A</v>
      </c>
      <c r="Z1555" s="23" t="e">
        <f>VLOOKUP(CONCATENATE($W1555,$X1555),Mtz_Horarios!$E$2:$H$92,3,FALSE)</f>
        <v>#N/A</v>
      </c>
      <c r="AA1555" s="24" t="e">
        <f>VLOOKUP(CONCATENATE($W1555,$X1555),Mtz_Horarios!$E$2:$H$92,4,FALSE)</f>
        <v>#N/A</v>
      </c>
      <c r="AB1555" s="20" t="e">
        <f>VLOOKUP(CONCATENATE($M1555,$N1555,$T1555),Oferta!$B$2:$Q$360,16,FALSE)</f>
        <v>#N/A</v>
      </c>
      <c r="AC1555" s="20" t="e">
        <f>VLOOKUP(CONCATENATE($M1555,$N1555,$T1555),Oferta!$B$2:$Q$360,15,FALSE)</f>
        <v>#N/A</v>
      </c>
      <c r="AI1555" s="5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12"/>
      <c r="AW1555" s="12"/>
    </row>
    <row r="1556" spans="1:49" ht="15" customHeight="1">
      <c r="A1556" s="12"/>
      <c r="B1556" s="12"/>
      <c r="C1556" s="12"/>
      <c r="D1556" s="12"/>
      <c r="E1556" s="12"/>
      <c r="F1556" s="12"/>
      <c r="G1556" s="12"/>
      <c r="H1556" s="12" t="e">
        <f t="shared" si="24"/>
        <v>#N/A</v>
      </c>
      <c r="I1556" s="12" t="e">
        <f>VLOOKUP(CONCATENATE(N1556,T1556),Simulador!$H$26:$H$33,1,FALSE)</f>
        <v>#N/A</v>
      </c>
      <c r="J1556" s="12" t="e">
        <f t="shared" si="25"/>
        <v>#N/A</v>
      </c>
      <c r="K1556" s="13" t="e">
        <f t="shared" si="26"/>
        <v>#N/A</v>
      </c>
      <c r="L1556" s="12" t="e">
        <f t="shared" si="27"/>
        <v>#N/A</v>
      </c>
      <c r="M1556" s="14" t="s">
        <v>22</v>
      </c>
      <c r="N1556" s="3" t="s">
        <v>147</v>
      </c>
      <c r="O1556" s="20" t="str">
        <f>VLOOKUP(CONCATENATE($M1556,$N1556),Curriculos!$A$2:$J$332,4,FALSE)</f>
        <v>PRÁTICA EXTENSIONISTA III</v>
      </c>
      <c r="P1556" s="21" t="str">
        <f>VLOOKUP(CONCATENATE($M1556,$N1556),Curriculos!$A$2:$J$332,5,FALSE)</f>
        <v>OB</v>
      </c>
      <c r="Q1556" s="21" t="e">
        <f>VLOOKUP($N1556,Oferta!$D$2:$P$100,5,FALSE)</f>
        <v>#N/A</v>
      </c>
      <c r="R1556" s="21">
        <f>VLOOKUP(CONCATENATE($M1556,$N1556),Curriculos!$A$2:$J$332,8,FALSE)</f>
        <v>90</v>
      </c>
      <c r="S1556" s="5"/>
      <c r="T1556" s="22" t="s">
        <v>24</v>
      </c>
      <c r="U1556" s="21" t="str">
        <f>VLOOKUP(CONCATENATE($M1556,$N1556),Curriculos!$A$2:$J$332,10,FALSE)</f>
        <v>DCEC</v>
      </c>
      <c r="V1556" s="20" t="e">
        <f>VLOOKUP(CONCATENATE($M1556,$N1556,$T1556),Oferta!$B$2:$R$360,17,FALSE)</f>
        <v>#N/A</v>
      </c>
      <c r="W1556" s="20" t="e">
        <f>VLOOKUP(CONCATENATE($M1556,$N1556,$T1556),Oferta!$B$2:$Q$360,12,FALSE)</f>
        <v>#N/A</v>
      </c>
      <c r="X1556" s="22">
        <v>3</v>
      </c>
      <c r="Y1556" s="23" t="e">
        <f>VLOOKUP(CONCATENATE($W1556,$X1556),Mtz_Horarios!$E$2:$H$92,2,FALSE)</f>
        <v>#N/A</v>
      </c>
      <c r="Z1556" s="23" t="e">
        <f>VLOOKUP(CONCATENATE($W1556,$X1556),Mtz_Horarios!$E$2:$H$92,3,FALSE)</f>
        <v>#N/A</v>
      </c>
      <c r="AA1556" s="24" t="e">
        <f>VLOOKUP(CONCATENATE($W1556,$X1556),Mtz_Horarios!$E$2:$H$92,4,FALSE)</f>
        <v>#N/A</v>
      </c>
      <c r="AB1556" s="20" t="e">
        <f>VLOOKUP(CONCATENATE($M1556,$N1556,$T1556),Oferta!$B$2:$Q$360,16,FALSE)</f>
        <v>#N/A</v>
      </c>
      <c r="AC1556" s="20" t="e">
        <f>VLOOKUP(CONCATENATE($M1556,$N1556,$T1556),Oferta!$B$2:$Q$360,15,FALSE)</f>
        <v>#N/A</v>
      </c>
      <c r="AI1556" s="5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12"/>
      <c r="AW1556" s="12"/>
    </row>
    <row r="1557" spans="1:49" ht="15" customHeight="1">
      <c r="A1557" s="12"/>
      <c r="B1557" s="12"/>
      <c r="C1557" s="12"/>
      <c r="D1557" s="12"/>
      <c r="E1557" s="12"/>
      <c r="F1557" s="12"/>
      <c r="G1557" s="12"/>
      <c r="H1557" s="12" t="e">
        <f t="shared" si="24"/>
        <v>#N/A</v>
      </c>
      <c r="I1557" s="12" t="e">
        <f>VLOOKUP(CONCATENATE(N1557,T1557),Simulador!$H$26:$H$33,1,FALSE)</f>
        <v>#N/A</v>
      </c>
      <c r="J1557" s="12" t="e">
        <f t="shared" si="25"/>
        <v>#N/A</v>
      </c>
      <c r="K1557" s="13" t="e">
        <f t="shared" si="26"/>
        <v>#N/A</v>
      </c>
      <c r="L1557" s="12" t="e">
        <f t="shared" si="27"/>
        <v>#N/A</v>
      </c>
      <c r="M1557" s="14" t="s">
        <v>22</v>
      </c>
      <c r="N1557" s="3" t="s">
        <v>147</v>
      </c>
      <c r="O1557" s="20" t="str">
        <f>VLOOKUP(CONCATENATE($M1557,$N1557),Curriculos!$A$2:$J$332,4,FALSE)</f>
        <v>PRÁTICA EXTENSIONISTA III</v>
      </c>
      <c r="P1557" s="21" t="str">
        <f>VLOOKUP(CONCATENATE($M1557,$N1557),Curriculos!$A$2:$J$332,5,FALSE)</f>
        <v>OB</v>
      </c>
      <c r="Q1557" s="21" t="e">
        <f>VLOOKUP($N1557,Oferta!$D$2:$P$100,5,FALSE)</f>
        <v>#N/A</v>
      </c>
      <c r="R1557" s="21">
        <f>VLOOKUP(CONCATENATE($M1557,$N1557),Curriculos!$A$2:$J$332,8,FALSE)</f>
        <v>90</v>
      </c>
      <c r="S1557" s="5"/>
      <c r="T1557" s="22" t="s">
        <v>24</v>
      </c>
      <c r="U1557" s="21" t="str">
        <f>VLOOKUP(CONCATENATE($M1557,$N1557),Curriculos!$A$2:$J$332,10,FALSE)</f>
        <v>DCEC</v>
      </c>
      <c r="V1557" s="20" t="e">
        <f>VLOOKUP(CONCATENATE($M1557,$N1557,$T1557),Oferta!$B$2:$R$360,17,FALSE)</f>
        <v>#N/A</v>
      </c>
      <c r="W1557" s="20" t="e">
        <f>VLOOKUP(CONCATENATE($M1557,$N1557,$T1557),Oferta!$B$2:$Q$360,12,FALSE)</f>
        <v>#N/A</v>
      </c>
      <c r="X1557" s="22">
        <v>4</v>
      </c>
      <c r="Y1557" s="23" t="e">
        <f>VLOOKUP(CONCATENATE($W1557,$X1557),Mtz_Horarios!$E$2:$H$92,2,FALSE)</f>
        <v>#N/A</v>
      </c>
      <c r="Z1557" s="23" t="e">
        <f>VLOOKUP(CONCATENATE($W1557,$X1557),Mtz_Horarios!$E$2:$H$92,3,FALSE)</f>
        <v>#N/A</v>
      </c>
      <c r="AA1557" s="24" t="e">
        <f>VLOOKUP(CONCATENATE($W1557,$X1557),Mtz_Horarios!$E$2:$H$92,4,FALSE)</f>
        <v>#N/A</v>
      </c>
      <c r="AB1557" s="20" t="e">
        <f>VLOOKUP(CONCATENATE($M1557,$N1557,$T1557),Oferta!$B$2:$Q$360,16,FALSE)</f>
        <v>#N/A</v>
      </c>
      <c r="AC1557" s="20" t="e">
        <f>VLOOKUP(CONCATENATE($M1557,$N1557,$T1557),Oferta!$B$2:$Q$360,15,FALSE)</f>
        <v>#N/A</v>
      </c>
      <c r="AI1557" s="5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12"/>
      <c r="AW1557" s="12"/>
    </row>
    <row r="1558" spans="1:49" ht="15" customHeight="1">
      <c r="A1558" s="12"/>
      <c r="B1558" s="12"/>
      <c r="C1558" s="12"/>
      <c r="D1558" s="12"/>
      <c r="E1558" s="12"/>
      <c r="F1558" s="12"/>
      <c r="G1558" s="12"/>
      <c r="H1558" s="12" t="e">
        <f t="shared" si="24"/>
        <v>#N/A</v>
      </c>
      <c r="I1558" s="12" t="e">
        <f>VLOOKUP(CONCATENATE(N1558,T1558),Simulador!$H$26:$H$33,1,FALSE)</f>
        <v>#N/A</v>
      </c>
      <c r="J1558" s="12" t="e">
        <f t="shared" si="25"/>
        <v>#N/A</v>
      </c>
      <c r="K1558" s="13" t="e">
        <f t="shared" si="26"/>
        <v>#N/A</v>
      </c>
      <c r="L1558" s="12" t="e">
        <f t="shared" si="27"/>
        <v>#N/A</v>
      </c>
      <c r="M1558" s="14" t="s">
        <v>22</v>
      </c>
      <c r="N1558" s="3" t="s">
        <v>147</v>
      </c>
      <c r="O1558" s="20" t="str">
        <f>VLOOKUP(CONCATENATE($M1558,$N1558),Curriculos!$A$2:$J$332,4,FALSE)</f>
        <v>PRÁTICA EXTENSIONISTA III</v>
      </c>
      <c r="P1558" s="21" t="str">
        <f>VLOOKUP(CONCATENATE($M1558,$N1558),Curriculos!$A$2:$J$332,5,FALSE)</f>
        <v>OB</v>
      </c>
      <c r="Q1558" s="21" t="e">
        <f>VLOOKUP($N1558,Oferta!$D$2:$P$100,5,FALSE)</f>
        <v>#N/A</v>
      </c>
      <c r="R1558" s="21">
        <f>VLOOKUP(CONCATENATE($M1558,$N1558),Curriculos!$A$2:$J$332,8,FALSE)</f>
        <v>90</v>
      </c>
      <c r="S1558" s="5"/>
      <c r="T1558" s="22" t="s">
        <v>24</v>
      </c>
      <c r="U1558" s="21" t="str">
        <f>VLOOKUP(CONCATENATE($M1558,$N1558),Curriculos!$A$2:$J$332,10,FALSE)</f>
        <v>DCEC</v>
      </c>
      <c r="V1558" s="20" t="e">
        <f>VLOOKUP(CONCATENATE($M1558,$N1558,$T1558),Oferta!$B$2:$R$360,17,FALSE)</f>
        <v>#N/A</v>
      </c>
      <c r="W1558" s="20" t="e">
        <f>VLOOKUP(CONCATENATE($M1558,$N1558,$T1558),Oferta!$B$2:$Q$360,12,FALSE)</f>
        <v>#N/A</v>
      </c>
      <c r="X1558" s="22">
        <v>5</v>
      </c>
      <c r="Y1558" s="23" t="e">
        <f>VLOOKUP(CONCATENATE($W1558,$X1558),Mtz_Horarios!$E$2:$H$92,2,FALSE)</f>
        <v>#N/A</v>
      </c>
      <c r="Z1558" s="23" t="e">
        <f>VLOOKUP(CONCATENATE($W1558,$X1558),Mtz_Horarios!$E$2:$H$92,3,FALSE)</f>
        <v>#N/A</v>
      </c>
      <c r="AA1558" s="24" t="e">
        <f>VLOOKUP(CONCATENATE($W1558,$X1558),Mtz_Horarios!$E$2:$H$92,4,FALSE)</f>
        <v>#N/A</v>
      </c>
      <c r="AB1558" s="20" t="e">
        <f>VLOOKUP(CONCATENATE($M1558,$N1558,$T1558),Oferta!$B$2:$Q$360,16,FALSE)</f>
        <v>#N/A</v>
      </c>
      <c r="AC1558" s="20" t="e">
        <f>VLOOKUP(CONCATENATE($M1558,$N1558,$T1558),Oferta!$B$2:$Q$360,15,FALSE)</f>
        <v>#N/A</v>
      </c>
      <c r="AI1558" s="5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12"/>
      <c r="AW1558" s="12"/>
    </row>
    <row r="1559" spans="1:49" ht="15" customHeight="1">
      <c r="A1559" s="12"/>
      <c r="B1559" s="12"/>
      <c r="C1559" s="12"/>
      <c r="D1559" s="12"/>
      <c r="E1559" s="12"/>
      <c r="F1559" s="12"/>
      <c r="G1559" s="12"/>
      <c r="H1559" s="12" t="e">
        <f t="shared" si="24"/>
        <v>#N/A</v>
      </c>
      <c r="I1559" s="12" t="e">
        <f>VLOOKUP(CONCATENATE(N1559,T1559),Simulador!$H$26:$H$33,1,FALSE)</f>
        <v>#N/A</v>
      </c>
      <c r="J1559" s="12" t="e">
        <f t="shared" si="25"/>
        <v>#N/A</v>
      </c>
      <c r="K1559" s="13" t="e">
        <f t="shared" si="26"/>
        <v>#N/A</v>
      </c>
      <c r="L1559" s="12" t="e">
        <f t="shared" si="27"/>
        <v>#N/A</v>
      </c>
      <c r="M1559" s="14" t="s">
        <v>22</v>
      </c>
      <c r="N1559" s="3" t="s">
        <v>147</v>
      </c>
      <c r="O1559" s="20" t="str">
        <f>VLOOKUP(CONCATENATE($M1559,$N1559),Curriculos!$A$2:$J$332,4,FALSE)</f>
        <v>PRÁTICA EXTENSIONISTA III</v>
      </c>
      <c r="P1559" s="21" t="str">
        <f>VLOOKUP(CONCATENATE($M1559,$N1559),Curriculos!$A$2:$J$332,5,FALSE)</f>
        <v>OB</v>
      </c>
      <c r="Q1559" s="21" t="e">
        <f>VLOOKUP($N1559,Oferta!$D$2:$P$100,5,FALSE)</f>
        <v>#N/A</v>
      </c>
      <c r="R1559" s="21">
        <f>VLOOKUP(CONCATENATE($M1559,$N1559),Curriculos!$A$2:$J$332,8,FALSE)</f>
        <v>90</v>
      </c>
      <c r="S1559" s="5"/>
      <c r="T1559" s="22" t="s">
        <v>24</v>
      </c>
      <c r="U1559" s="21" t="str">
        <f>VLOOKUP(CONCATENATE($M1559,$N1559),Curriculos!$A$2:$J$332,10,FALSE)</f>
        <v>DCEC</v>
      </c>
      <c r="V1559" s="20" t="e">
        <f>VLOOKUP(CONCATENATE($M1559,$N1559,$T1559),Oferta!$B$2:$R$360,17,FALSE)</f>
        <v>#N/A</v>
      </c>
      <c r="W1559" s="20" t="e">
        <f>VLOOKUP(CONCATENATE($M1559,$N1559,$T1559),Oferta!$B$2:$Q$360,12,FALSE)</f>
        <v>#N/A</v>
      </c>
      <c r="X1559" s="22">
        <v>6</v>
      </c>
      <c r="Y1559" s="23" t="e">
        <f>VLOOKUP(CONCATENATE($W1559,$X1559),Mtz_Horarios!$E$2:$H$92,2,FALSE)</f>
        <v>#N/A</v>
      </c>
      <c r="Z1559" s="23" t="e">
        <f>VLOOKUP(CONCATENATE($W1559,$X1559),Mtz_Horarios!$E$2:$H$92,3,FALSE)</f>
        <v>#N/A</v>
      </c>
      <c r="AA1559" s="24" t="e">
        <f>VLOOKUP(CONCATENATE($W1559,$X1559),Mtz_Horarios!$E$2:$H$92,4,FALSE)</f>
        <v>#N/A</v>
      </c>
      <c r="AB1559" s="20" t="e">
        <f>VLOOKUP(CONCATENATE($M1559,$N1559,$T1559),Oferta!$B$2:$Q$360,16,FALSE)</f>
        <v>#N/A</v>
      </c>
      <c r="AC1559" s="20" t="e">
        <f>VLOOKUP(CONCATENATE($M1559,$N1559,$T1559),Oferta!$B$2:$Q$360,15,FALSE)</f>
        <v>#N/A</v>
      </c>
      <c r="AI1559" s="5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12"/>
      <c r="AW1559" s="12"/>
    </row>
    <row r="1560" spans="1:49" ht="15" customHeight="1">
      <c r="A1560" s="12"/>
      <c r="B1560" s="12"/>
      <c r="C1560" s="12"/>
      <c r="D1560" s="12"/>
      <c r="E1560" s="12"/>
      <c r="F1560" s="12"/>
      <c r="G1560" s="12"/>
      <c r="H1560" s="12" t="e">
        <f t="shared" si="24"/>
        <v>#N/A</v>
      </c>
      <c r="I1560" s="12" t="e">
        <f>VLOOKUP(CONCATENATE(N1560,T1560),Simulador!$H$26:$H$33,1,FALSE)</f>
        <v>#N/A</v>
      </c>
      <c r="J1560" s="12" t="e">
        <f t="shared" si="25"/>
        <v>#N/A</v>
      </c>
      <c r="K1560" s="13" t="e">
        <f t="shared" si="26"/>
        <v>#N/A</v>
      </c>
      <c r="L1560" s="12" t="e">
        <f t="shared" si="27"/>
        <v>#N/A</v>
      </c>
      <c r="M1560" s="14" t="s">
        <v>22</v>
      </c>
      <c r="N1560" s="3" t="s">
        <v>147</v>
      </c>
      <c r="O1560" s="20" t="str">
        <f>VLOOKUP(CONCATENATE($M1560,$N1560),Curriculos!$A$2:$J$332,4,FALSE)</f>
        <v>PRÁTICA EXTENSIONISTA III</v>
      </c>
      <c r="P1560" s="21" t="str">
        <f>VLOOKUP(CONCATENATE($M1560,$N1560),Curriculos!$A$2:$J$332,5,FALSE)</f>
        <v>OB</v>
      </c>
      <c r="Q1560" s="21" t="e">
        <f>VLOOKUP($N1560,Oferta!$D$2:$P$100,5,FALSE)</f>
        <v>#N/A</v>
      </c>
      <c r="R1560" s="21">
        <f>VLOOKUP(CONCATENATE($M1560,$N1560),Curriculos!$A$2:$J$332,8,FALSE)</f>
        <v>90</v>
      </c>
      <c r="S1560" s="5"/>
      <c r="T1560" s="22" t="s">
        <v>40</v>
      </c>
      <c r="U1560" s="21" t="str">
        <f>VLOOKUP(CONCATENATE($M1560,$N1560),Curriculos!$A$2:$J$332,10,FALSE)</f>
        <v>DCEC</v>
      </c>
      <c r="V1560" s="20" t="e">
        <f>VLOOKUP(CONCATENATE($M1560,$N1560,$T1560),Oferta!$B$2:$R$360,17,FALSE)</f>
        <v>#N/A</v>
      </c>
      <c r="W1560" s="20" t="e">
        <f>VLOOKUP(CONCATENATE($M1560,$N1560,$T1560),Oferta!$B$2:$Q$360,12,FALSE)</f>
        <v>#N/A</v>
      </c>
      <c r="X1560" s="22">
        <v>1</v>
      </c>
      <c r="Y1560" s="23" t="e">
        <f>VLOOKUP(CONCATENATE($W1560,$X1560),Mtz_Horarios!$E$2:$H$92,2,FALSE)</f>
        <v>#N/A</v>
      </c>
      <c r="Z1560" s="23" t="e">
        <f>VLOOKUP(CONCATENATE($W1560,$X1560),Mtz_Horarios!$E$2:$H$92,3,FALSE)</f>
        <v>#N/A</v>
      </c>
      <c r="AA1560" s="24" t="e">
        <f>VLOOKUP(CONCATENATE($W1560,$X1560),Mtz_Horarios!$E$2:$H$92,4,FALSE)</f>
        <v>#N/A</v>
      </c>
      <c r="AB1560" s="20" t="e">
        <f>VLOOKUP(CONCATENATE($M1560,$N1560,$T1560),Oferta!$B$2:$Q$360,16,FALSE)</f>
        <v>#N/A</v>
      </c>
      <c r="AC1560" s="20" t="e">
        <f>VLOOKUP(CONCATENATE($M1560,$N1560,$T1560),Oferta!$B$2:$Q$360,15,FALSE)</f>
        <v>#N/A</v>
      </c>
      <c r="AI1560" s="5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12"/>
      <c r="AW1560" s="12"/>
    </row>
    <row r="1561" spans="1:49" ht="15" customHeight="1">
      <c r="A1561" s="12"/>
      <c r="B1561" s="12"/>
      <c r="C1561" s="12"/>
      <c r="D1561" s="12"/>
      <c r="E1561" s="12"/>
      <c r="F1561" s="12"/>
      <c r="G1561" s="12"/>
      <c r="H1561" s="12" t="e">
        <f t="shared" si="24"/>
        <v>#N/A</v>
      </c>
      <c r="I1561" s="12" t="e">
        <f>VLOOKUP(CONCATENATE(N1561,T1561),Simulador!$H$26:$H$33,1,FALSE)</f>
        <v>#N/A</v>
      </c>
      <c r="J1561" s="12" t="e">
        <f t="shared" si="25"/>
        <v>#N/A</v>
      </c>
      <c r="K1561" s="13" t="e">
        <f t="shared" si="26"/>
        <v>#N/A</v>
      </c>
      <c r="L1561" s="12" t="e">
        <f t="shared" si="27"/>
        <v>#N/A</v>
      </c>
      <c r="M1561" s="14" t="s">
        <v>22</v>
      </c>
      <c r="N1561" s="3" t="s">
        <v>147</v>
      </c>
      <c r="O1561" s="20" t="str">
        <f>VLOOKUP(CONCATENATE($M1561,$N1561),Curriculos!$A$2:$J$332,4,FALSE)</f>
        <v>PRÁTICA EXTENSIONISTA III</v>
      </c>
      <c r="P1561" s="21" t="str">
        <f>VLOOKUP(CONCATENATE($M1561,$N1561),Curriculos!$A$2:$J$332,5,FALSE)</f>
        <v>OB</v>
      </c>
      <c r="Q1561" s="21" t="e">
        <f>VLOOKUP($N1561,Oferta!$D$2:$P$100,5,FALSE)</f>
        <v>#N/A</v>
      </c>
      <c r="R1561" s="21">
        <f>VLOOKUP(CONCATENATE($M1561,$N1561),Curriculos!$A$2:$J$332,8,FALSE)</f>
        <v>90</v>
      </c>
      <c r="S1561" s="5"/>
      <c r="T1561" s="22" t="s">
        <v>40</v>
      </c>
      <c r="U1561" s="21" t="str">
        <f>VLOOKUP(CONCATENATE($M1561,$N1561),Curriculos!$A$2:$J$332,10,FALSE)</f>
        <v>DCEC</v>
      </c>
      <c r="V1561" s="20" t="e">
        <f>VLOOKUP(CONCATENATE($M1561,$N1561,$T1561),Oferta!$B$2:$R$360,17,FALSE)</f>
        <v>#N/A</v>
      </c>
      <c r="W1561" s="20" t="e">
        <f>VLOOKUP(CONCATENATE($M1561,$N1561,$T1561),Oferta!$B$2:$Q$360,12,FALSE)</f>
        <v>#N/A</v>
      </c>
      <c r="X1561" s="22">
        <v>2</v>
      </c>
      <c r="Y1561" s="23" t="e">
        <f>VLOOKUP(CONCATENATE($W1561,$X1561),Mtz_Horarios!$E$2:$H$92,2,FALSE)</f>
        <v>#N/A</v>
      </c>
      <c r="Z1561" s="23" t="e">
        <f>VLOOKUP(CONCATENATE($W1561,$X1561),Mtz_Horarios!$E$2:$H$92,3,FALSE)</f>
        <v>#N/A</v>
      </c>
      <c r="AA1561" s="24" t="e">
        <f>VLOOKUP(CONCATENATE($W1561,$X1561),Mtz_Horarios!$E$2:$H$92,4,FALSE)</f>
        <v>#N/A</v>
      </c>
      <c r="AB1561" s="20" t="e">
        <f>VLOOKUP(CONCATENATE($M1561,$N1561,$T1561),Oferta!$B$2:$Q$360,16,FALSE)</f>
        <v>#N/A</v>
      </c>
      <c r="AC1561" s="20" t="e">
        <f>VLOOKUP(CONCATENATE($M1561,$N1561,$T1561),Oferta!$B$2:$Q$360,15,FALSE)</f>
        <v>#N/A</v>
      </c>
      <c r="AI1561" s="5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12"/>
      <c r="AW1561" s="12"/>
    </row>
    <row r="1562" spans="1:49" ht="15" customHeight="1">
      <c r="A1562" s="12"/>
      <c r="B1562" s="12"/>
      <c r="C1562" s="12"/>
      <c r="D1562" s="12"/>
      <c r="E1562" s="12"/>
      <c r="F1562" s="12"/>
      <c r="G1562" s="12"/>
      <c r="H1562" s="12" t="e">
        <f t="shared" si="24"/>
        <v>#N/A</v>
      </c>
      <c r="I1562" s="12" t="e">
        <f>VLOOKUP(CONCATENATE(N1562,T1562),Simulador!$H$26:$H$33,1,FALSE)</f>
        <v>#N/A</v>
      </c>
      <c r="J1562" s="12" t="e">
        <f t="shared" si="25"/>
        <v>#N/A</v>
      </c>
      <c r="K1562" s="13" t="e">
        <f t="shared" si="26"/>
        <v>#N/A</v>
      </c>
      <c r="L1562" s="12" t="e">
        <f t="shared" si="27"/>
        <v>#N/A</v>
      </c>
      <c r="M1562" s="14" t="s">
        <v>22</v>
      </c>
      <c r="N1562" s="3" t="s">
        <v>147</v>
      </c>
      <c r="O1562" s="20" t="str">
        <f>VLOOKUP(CONCATENATE($M1562,$N1562),Curriculos!$A$2:$J$332,4,FALSE)</f>
        <v>PRÁTICA EXTENSIONISTA III</v>
      </c>
      <c r="P1562" s="21" t="str">
        <f>VLOOKUP(CONCATENATE($M1562,$N1562),Curriculos!$A$2:$J$332,5,FALSE)</f>
        <v>OB</v>
      </c>
      <c r="Q1562" s="21" t="e">
        <f>VLOOKUP($N1562,Oferta!$D$2:$P$100,5,FALSE)</f>
        <v>#N/A</v>
      </c>
      <c r="R1562" s="21">
        <f>VLOOKUP(CONCATENATE($M1562,$N1562),Curriculos!$A$2:$J$332,8,FALSE)</f>
        <v>90</v>
      </c>
      <c r="S1562" s="5"/>
      <c r="T1562" s="22" t="s">
        <v>40</v>
      </c>
      <c r="U1562" s="21" t="str">
        <f>VLOOKUP(CONCATENATE($M1562,$N1562),Curriculos!$A$2:$J$332,10,FALSE)</f>
        <v>DCEC</v>
      </c>
      <c r="V1562" s="20" t="e">
        <f>VLOOKUP(CONCATENATE($M1562,$N1562,$T1562),Oferta!$B$2:$R$360,17,FALSE)</f>
        <v>#N/A</v>
      </c>
      <c r="W1562" s="20" t="e">
        <f>VLOOKUP(CONCATENATE($M1562,$N1562,$T1562),Oferta!$B$2:$Q$360,12,FALSE)</f>
        <v>#N/A</v>
      </c>
      <c r="X1562" s="22">
        <v>3</v>
      </c>
      <c r="Y1562" s="23" t="e">
        <f>VLOOKUP(CONCATENATE($W1562,$X1562),Mtz_Horarios!$E$2:$H$92,2,FALSE)</f>
        <v>#N/A</v>
      </c>
      <c r="Z1562" s="23" t="e">
        <f>VLOOKUP(CONCATENATE($W1562,$X1562),Mtz_Horarios!$E$2:$H$92,3,FALSE)</f>
        <v>#N/A</v>
      </c>
      <c r="AA1562" s="24" t="e">
        <f>VLOOKUP(CONCATENATE($W1562,$X1562),Mtz_Horarios!$E$2:$H$92,4,FALSE)</f>
        <v>#N/A</v>
      </c>
      <c r="AB1562" s="20" t="e">
        <f>VLOOKUP(CONCATENATE($M1562,$N1562,$T1562),Oferta!$B$2:$Q$360,16,FALSE)</f>
        <v>#N/A</v>
      </c>
      <c r="AC1562" s="20" t="e">
        <f>VLOOKUP(CONCATENATE($M1562,$N1562,$T1562),Oferta!$B$2:$Q$360,15,FALSE)</f>
        <v>#N/A</v>
      </c>
      <c r="AI1562" s="5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12"/>
      <c r="AW1562" s="12"/>
    </row>
    <row r="1563" spans="1:49" ht="15" customHeight="1">
      <c r="A1563" s="12"/>
      <c r="B1563" s="12"/>
      <c r="C1563" s="12"/>
      <c r="D1563" s="12"/>
      <c r="E1563" s="12"/>
      <c r="F1563" s="12"/>
      <c r="G1563" s="12"/>
      <c r="H1563" s="12" t="e">
        <f t="shared" si="24"/>
        <v>#N/A</v>
      </c>
      <c r="I1563" s="12" t="e">
        <f>VLOOKUP(CONCATENATE(N1563,T1563),Simulador!$H$26:$H$33,1,FALSE)</f>
        <v>#N/A</v>
      </c>
      <c r="J1563" s="12" t="e">
        <f t="shared" si="25"/>
        <v>#N/A</v>
      </c>
      <c r="K1563" s="13" t="e">
        <f t="shared" si="26"/>
        <v>#N/A</v>
      </c>
      <c r="L1563" s="12" t="e">
        <f t="shared" si="27"/>
        <v>#N/A</v>
      </c>
      <c r="M1563" s="14" t="s">
        <v>22</v>
      </c>
      <c r="N1563" s="3" t="s">
        <v>147</v>
      </c>
      <c r="O1563" s="20" t="str">
        <f>VLOOKUP(CONCATENATE($M1563,$N1563),Curriculos!$A$2:$J$332,4,FALSE)</f>
        <v>PRÁTICA EXTENSIONISTA III</v>
      </c>
      <c r="P1563" s="21" t="str">
        <f>VLOOKUP(CONCATENATE($M1563,$N1563),Curriculos!$A$2:$J$332,5,FALSE)</f>
        <v>OB</v>
      </c>
      <c r="Q1563" s="21" t="e">
        <f>VLOOKUP($N1563,Oferta!$D$2:$P$100,5,FALSE)</f>
        <v>#N/A</v>
      </c>
      <c r="R1563" s="21">
        <f>VLOOKUP(CONCATENATE($M1563,$N1563),Curriculos!$A$2:$J$332,8,FALSE)</f>
        <v>90</v>
      </c>
      <c r="S1563" s="5"/>
      <c r="T1563" s="22" t="s">
        <v>40</v>
      </c>
      <c r="U1563" s="21" t="str">
        <f>VLOOKUP(CONCATENATE($M1563,$N1563),Curriculos!$A$2:$J$332,10,FALSE)</f>
        <v>DCEC</v>
      </c>
      <c r="V1563" s="20" t="e">
        <f>VLOOKUP(CONCATENATE($M1563,$N1563,$T1563),Oferta!$B$2:$R$360,17,FALSE)</f>
        <v>#N/A</v>
      </c>
      <c r="W1563" s="20" t="e">
        <f>VLOOKUP(CONCATENATE($M1563,$N1563,$T1563),Oferta!$B$2:$Q$360,12,FALSE)</f>
        <v>#N/A</v>
      </c>
      <c r="X1563" s="22">
        <v>4</v>
      </c>
      <c r="Y1563" s="23" t="e">
        <f>VLOOKUP(CONCATENATE($W1563,$X1563),Mtz_Horarios!$E$2:$H$92,2,FALSE)</f>
        <v>#N/A</v>
      </c>
      <c r="Z1563" s="23" t="e">
        <f>VLOOKUP(CONCATENATE($W1563,$X1563),Mtz_Horarios!$E$2:$H$92,3,FALSE)</f>
        <v>#N/A</v>
      </c>
      <c r="AA1563" s="24" t="e">
        <f>VLOOKUP(CONCATENATE($W1563,$X1563),Mtz_Horarios!$E$2:$H$92,4,FALSE)</f>
        <v>#N/A</v>
      </c>
      <c r="AB1563" s="20" t="e">
        <f>VLOOKUP(CONCATENATE($M1563,$N1563,$T1563),Oferta!$B$2:$Q$360,16,FALSE)</f>
        <v>#N/A</v>
      </c>
      <c r="AC1563" s="20" t="e">
        <f>VLOOKUP(CONCATENATE($M1563,$N1563,$T1563),Oferta!$B$2:$Q$360,15,FALSE)</f>
        <v>#N/A</v>
      </c>
      <c r="AI1563" s="5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12"/>
      <c r="AW1563" s="12"/>
    </row>
    <row r="1564" spans="1:49" ht="15" customHeight="1">
      <c r="A1564" s="12"/>
      <c r="B1564" s="12"/>
      <c r="C1564" s="12"/>
      <c r="D1564" s="12"/>
      <c r="E1564" s="12"/>
      <c r="F1564" s="12"/>
      <c r="G1564" s="12"/>
      <c r="H1564" s="12" t="e">
        <f t="shared" si="24"/>
        <v>#N/A</v>
      </c>
      <c r="I1564" s="12" t="e">
        <f>VLOOKUP(CONCATENATE(N1564,T1564),Simulador!$H$26:$H$33,1,FALSE)</f>
        <v>#N/A</v>
      </c>
      <c r="J1564" s="12" t="e">
        <f t="shared" si="25"/>
        <v>#N/A</v>
      </c>
      <c r="K1564" s="13" t="e">
        <f t="shared" si="26"/>
        <v>#N/A</v>
      </c>
      <c r="L1564" s="12" t="e">
        <f t="shared" si="27"/>
        <v>#N/A</v>
      </c>
      <c r="M1564" s="14" t="s">
        <v>22</v>
      </c>
      <c r="N1564" s="3" t="s">
        <v>147</v>
      </c>
      <c r="O1564" s="20" t="str">
        <f>VLOOKUP(CONCATENATE($M1564,$N1564),Curriculos!$A$2:$J$332,4,FALSE)</f>
        <v>PRÁTICA EXTENSIONISTA III</v>
      </c>
      <c r="P1564" s="21" t="str">
        <f>VLOOKUP(CONCATENATE($M1564,$N1564),Curriculos!$A$2:$J$332,5,FALSE)</f>
        <v>OB</v>
      </c>
      <c r="Q1564" s="21" t="e">
        <f>VLOOKUP($N1564,Oferta!$D$2:$P$100,5,FALSE)</f>
        <v>#N/A</v>
      </c>
      <c r="R1564" s="21">
        <f>VLOOKUP(CONCATENATE($M1564,$N1564),Curriculos!$A$2:$J$332,8,FALSE)</f>
        <v>90</v>
      </c>
      <c r="S1564" s="5"/>
      <c r="T1564" s="22" t="s">
        <v>40</v>
      </c>
      <c r="U1564" s="21" t="str">
        <f>VLOOKUP(CONCATENATE($M1564,$N1564),Curriculos!$A$2:$J$332,10,FALSE)</f>
        <v>DCEC</v>
      </c>
      <c r="V1564" s="20" t="e">
        <f>VLOOKUP(CONCATENATE($M1564,$N1564,$T1564),Oferta!$B$2:$R$360,17,FALSE)</f>
        <v>#N/A</v>
      </c>
      <c r="W1564" s="20" t="e">
        <f>VLOOKUP(CONCATENATE($M1564,$N1564,$T1564),Oferta!$B$2:$Q$360,12,FALSE)</f>
        <v>#N/A</v>
      </c>
      <c r="X1564" s="22">
        <v>5</v>
      </c>
      <c r="Y1564" s="23" t="e">
        <f>VLOOKUP(CONCATENATE($W1564,$X1564),Mtz_Horarios!$E$2:$H$92,2,FALSE)</f>
        <v>#N/A</v>
      </c>
      <c r="Z1564" s="23" t="e">
        <f>VLOOKUP(CONCATENATE($W1564,$X1564),Mtz_Horarios!$E$2:$H$92,3,FALSE)</f>
        <v>#N/A</v>
      </c>
      <c r="AA1564" s="24" t="e">
        <f>VLOOKUP(CONCATENATE($W1564,$X1564),Mtz_Horarios!$E$2:$H$92,4,FALSE)</f>
        <v>#N/A</v>
      </c>
      <c r="AB1564" s="20" t="e">
        <f>VLOOKUP(CONCATENATE($M1564,$N1564,$T1564),Oferta!$B$2:$Q$360,16,FALSE)</f>
        <v>#N/A</v>
      </c>
      <c r="AC1564" s="20" t="e">
        <f>VLOOKUP(CONCATENATE($M1564,$N1564,$T1564),Oferta!$B$2:$Q$360,15,FALSE)</f>
        <v>#N/A</v>
      </c>
      <c r="AI1564" s="5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12"/>
      <c r="AW1564" s="12"/>
    </row>
    <row r="1565" spans="1:49" ht="15" customHeight="1">
      <c r="A1565" s="12"/>
      <c r="B1565" s="12"/>
      <c r="C1565" s="12"/>
      <c r="D1565" s="12"/>
      <c r="E1565" s="12"/>
      <c r="F1565" s="12"/>
      <c r="G1565" s="12"/>
      <c r="H1565" s="12" t="e">
        <f t="shared" si="24"/>
        <v>#N/A</v>
      </c>
      <c r="I1565" s="12" t="e">
        <f>VLOOKUP(CONCATENATE(N1565,T1565),Simulador!$H$26:$H$33,1,FALSE)</f>
        <v>#N/A</v>
      </c>
      <c r="J1565" s="12" t="e">
        <f t="shared" si="25"/>
        <v>#N/A</v>
      </c>
      <c r="K1565" s="13" t="e">
        <f t="shared" si="26"/>
        <v>#N/A</v>
      </c>
      <c r="L1565" s="12" t="e">
        <f t="shared" si="27"/>
        <v>#N/A</v>
      </c>
      <c r="M1565" s="14" t="s">
        <v>22</v>
      </c>
      <c r="N1565" s="3" t="s">
        <v>147</v>
      </c>
      <c r="O1565" s="20" t="str">
        <f>VLOOKUP(CONCATENATE($M1565,$N1565),Curriculos!$A$2:$J$332,4,FALSE)</f>
        <v>PRÁTICA EXTENSIONISTA III</v>
      </c>
      <c r="P1565" s="21" t="str">
        <f>VLOOKUP(CONCATENATE($M1565,$N1565),Curriculos!$A$2:$J$332,5,FALSE)</f>
        <v>OB</v>
      </c>
      <c r="Q1565" s="21" t="e">
        <f>VLOOKUP($N1565,Oferta!$D$2:$P$100,5,FALSE)</f>
        <v>#N/A</v>
      </c>
      <c r="R1565" s="21">
        <f>VLOOKUP(CONCATENATE($M1565,$N1565),Curriculos!$A$2:$J$332,8,FALSE)</f>
        <v>90</v>
      </c>
      <c r="S1565" s="5"/>
      <c r="T1565" s="22" t="s">
        <v>40</v>
      </c>
      <c r="U1565" s="21" t="str">
        <f>VLOOKUP(CONCATENATE($M1565,$N1565),Curriculos!$A$2:$J$332,10,FALSE)</f>
        <v>DCEC</v>
      </c>
      <c r="V1565" s="20" t="e">
        <f>VLOOKUP(CONCATENATE($M1565,$N1565,$T1565),Oferta!$B$2:$R$360,17,FALSE)</f>
        <v>#N/A</v>
      </c>
      <c r="W1565" s="20" t="e">
        <f>VLOOKUP(CONCATENATE($M1565,$N1565,$T1565),Oferta!$B$2:$Q$360,12,FALSE)</f>
        <v>#N/A</v>
      </c>
      <c r="X1565" s="22">
        <v>6</v>
      </c>
      <c r="Y1565" s="23" t="e">
        <f>VLOOKUP(CONCATENATE($W1565,$X1565),Mtz_Horarios!$E$2:$H$92,2,FALSE)</f>
        <v>#N/A</v>
      </c>
      <c r="Z1565" s="23" t="e">
        <f>VLOOKUP(CONCATENATE($W1565,$X1565),Mtz_Horarios!$E$2:$H$92,3,FALSE)</f>
        <v>#N/A</v>
      </c>
      <c r="AA1565" s="24" t="e">
        <f>VLOOKUP(CONCATENATE($W1565,$X1565),Mtz_Horarios!$E$2:$H$92,4,FALSE)</f>
        <v>#N/A</v>
      </c>
      <c r="AB1565" s="20" t="e">
        <f>VLOOKUP(CONCATENATE($M1565,$N1565,$T1565),Oferta!$B$2:$Q$360,16,FALSE)</f>
        <v>#N/A</v>
      </c>
      <c r="AC1565" s="20" t="e">
        <f>VLOOKUP(CONCATENATE($M1565,$N1565,$T1565),Oferta!$B$2:$Q$360,15,FALSE)</f>
        <v>#N/A</v>
      </c>
      <c r="AI1565" s="5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12"/>
      <c r="AW1565" s="12"/>
    </row>
    <row r="1566" spans="1:49" ht="15" customHeight="1">
      <c r="A1566" s="12"/>
      <c r="B1566" s="12"/>
      <c r="C1566" s="12"/>
      <c r="D1566" s="12"/>
      <c r="E1566" s="12"/>
      <c r="F1566" s="12"/>
      <c r="G1566" s="12"/>
      <c r="H1566" s="12" t="e">
        <f t="shared" si="24"/>
        <v>#N/A</v>
      </c>
      <c r="I1566" s="12" t="e">
        <f>VLOOKUP(CONCATENATE(N1566,T1566),Simulador!$H$26:$H$33,1,FALSE)</f>
        <v>#N/A</v>
      </c>
      <c r="J1566" s="12" t="e">
        <f t="shared" si="25"/>
        <v>#N/A</v>
      </c>
      <c r="K1566" s="13" t="e">
        <f t="shared" si="26"/>
        <v>#N/A</v>
      </c>
      <c r="L1566" s="12" t="e">
        <f t="shared" si="27"/>
        <v>#N/A</v>
      </c>
      <c r="M1566" s="14" t="s">
        <v>25</v>
      </c>
      <c r="N1566" s="3" t="s">
        <v>148</v>
      </c>
      <c r="O1566" s="20" t="str">
        <f>VLOOKUP(CONCATENATE($M1566,$N1566),Curriculos!$A$2:$J$332,4,FALSE)</f>
        <v>PRÁTICA EXTENSIONISTA IV</v>
      </c>
      <c r="P1566" s="21" t="str">
        <f>VLOOKUP(CONCATENATE($M1566,$N1566),Curriculos!$A$2:$J$332,5,FALSE)</f>
        <v>OB</v>
      </c>
      <c r="Q1566" s="21" t="e">
        <f>VLOOKUP($N1566,Oferta!$D$2:$P$100,5,FALSE)</f>
        <v>#N/A</v>
      </c>
      <c r="R1566" s="21">
        <f>VLOOKUP(CONCATENATE($M1566,$N1566),Curriculos!$A$2:$J$332,8,FALSE)</f>
        <v>90</v>
      </c>
      <c r="S1566" s="5"/>
      <c r="T1566" s="22" t="s">
        <v>29</v>
      </c>
      <c r="U1566" s="21" t="str">
        <f>VLOOKUP(CONCATENATE($M1566,$N1566),Curriculos!$A$2:$J$332,10,FALSE)</f>
        <v>DCEC</v>
      </c>
      <c r="V1566" s="20" t="e">
        <f>VLOOKUP(CONCATENATE($M1566,$N1566,$T1566),Oferta!$B$2:$R$360,17,FALSE)</f>
        <v>#N/A</v>
      </c>
      <c r="W1566" s="20" t="e">
        <f>VLOOKUP(CONCATENATE($M1566,$N1566,$T1566),Oferta!$B$2:$Q$360,12,FALSE)</f>
        <v>#N/A</v>
      </c>
      <c r="X1566" s="22">
        <v>1</v>
      </c>
      <c r="Y1566" s="23" t="e">
        <f>VLOOKUP(CONCATENATE($W1566,$X1566),Mtz_Horarios!$E$2:$H$92,2,FALSE)</f>
        <v>#N/A</v>
      </c>
      <c r="Z1566" s="23" t="e">
        <f>VLOOKUP(CONCATENATE($W1566,$X1566),Mtz_Horarios!$E$2:$H$92,3,FALSE)</f>
        <v>#N/A</v>
      </c>
      <c r="AA1566" s="24" t="e">
        <f>VLOOKUP(CONCATENATE($W1566,$X1566),Mtz_Horarios!$E$2:$H$92,4,FALSE)</f>
        <v>#N/A</v>
      </c>
      <c r="AB1566" s="20" t="e">
        <f>VLOOKUP(CONCATENATE($M1566,$N1566,$T1566),Oferta!$B$2:$Q$360,16,FALSE)</f>
        <v>#N/A</v>
      </c>
      <c r="AC1566" s="20" t="e">
        <f>VLOOKUP(CONCATENATE($M1566,$N1566,$T1566),Oferta!$B$2:$Q$360,15,FALSE)</f>
        <v>#N/A</v>
      </c>
      <c r="AI1566" s="5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12"/>
      <c r="AW1566" s="12"/>
    </row>
    <row r="1567" spans="1:49" ht="15" customHeight="1">
      <c r="A1567" s="12"/>
      <c r="B1567" s="12"/>
      <c r="C1567" s="12"/>
      <c r="D1567" s="12"/>
      <c r="E1567" s="12"/>
      <c r="F1567" s="12"/>
      <c r="G1567" s="12"/>
      <c r="H1567" s="12" t="e">
        <f t="shared" si="24"/>
        <v>#N/A</v>
      </c>
      <c r="I1567" s="12" t="e">
        <f>VLOOKUP(CONCATENATE(N1567,T1567),Simulador!$H$26:$H$33,1,FALSE)</f>
        <v>#N/A</v>
      </c>
      <c r="J1567" s="12" t="e">
        <f t="shared" si="25"/>
        <v>#N/A</v>
      </c>
      <c r="K1567" s="13" t="e">
        <f t="shared" si="26"/>
        <v>#N/A</v>
      </c>
      <c r="L1567" s="12" t="e">
        <f t="shared" si="27"/>
        <v>#N/A</v>
      </c>
      <c r="M1567" s="14" t="s">
        <v>25</v>
      </c>
      <c r="N1567" s="3" t="s">
        <v>148</v>
      </c>
      <c r="O1567" s="20" t="str">
        <f>VLOOKUP(CONCATENATE($M1567,$N1567),Curriculos!$A$2:$J$332,4,FALSE)</f>
        <v>PRÁTICA EXTENSIONISTA IV</v>
      </c>
      <c r="P1567" s="21" t="str">
        <f>VLOOKUP(CONCATENATE($M1567,$N1567),Curriculos!$A$2:$J$332,5,FALSE)</f>
        <v>OB</v>
      </c>
      <c r="Q1567" s="21" t="e">
        <f>VLOOKUP($N1567,Oferta!$D$2:$P$100,5,FALSE)</f>
        <v>#N/A</v>
      </c>
      <c r="R1567" s="21">
        <f>VLOOKUP(CONCATENATE($M1567,$N1567),Curriculos!$A$2:$J$332,8,FALSE)</f>
        <v>90</v>
      </c>
      <c r="S1567" s="5"/>
      <c r="T1567" s="22" t="s">
        <v>29</v>
      </c>
      <c r="U1567" s="21" t="str">
        <f>VLOOKUP(CONCATENATE($M1567,$N1567),Curriculos!$A$2:$J$332,10,FALSE)</f>
        <v>DCEC</v>
      </c>
      <c r="V1567" s="20" t="e">
        <f>VLOOKUP(CONCATENATE($M1567,$N1567,$T1567),Oferta!$B$2:$R$360,17,FALSE)</f>
        <v>#N/A</v>
      </c>
      <c r="W1567" s="20" t="e">
        <f>VLOOKUP(CONCATENATE($M1567,$N1567,$T1567),Oferta!$B$2:$Q$360,12,FALSE)</f>
        <v>#N/A</v>
      </c>
      <c r="X1567" s="22">
        <v>2</v>
      </c>
      <c r="Y1567" s="23" t="e">
        <f>VLOOKUP(CONCATENATE($W1567,$X1567),Mtz_Horarios!$E$2:$H$92,2,FALSE)</f>
        <v>#N/A</v>
      </c>
      <c r="Z1567" s="23" t="e">
        <f>VLOOKUP(CONCATENATE($W1567,$X1567),Mtz_Horarios!$E$2:$H$92,3,FALSE)</f>
        <v>#N/A</v>
      </c>
      <c r="AA1567" s="24" t="e">
        <f>VLOOKUP(CONCATENATE($W1567,$X1567),Mtz_Horarios!$E$2:$H$92,4,FALSE)</f>
        <v>#N/A</v>
      </c>
      <c r="AB1567" s="20" t="e">
        <f>VLOOKUP(CONCATENATE($M1567,$N1567,$T1567),Oferta!$B$2:$Q$360,16,FALSE)</f>
        <v>#N/A</v>
      </c>
      <c r="AC1567" s="20" t="e">
        <f>VLOOKUP(CONCATENATE($M1567,$N1567,$T1567),Oferta!$B$2:$Q$360,15,FALSE)</f>
        <v>#N/A</v>
      </c>
      <c r="AI1567" s="5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12"/>
      <c r="AW1567" s="12"/>
    </row>
    <row r="1568" spans="1:49" ht="15" customHeight="1">
      <c r="A1568" s="12"/>
      <c r="B1568" s="12"/>
      <c r="C1568" s="12"/>
      <c r="D1568" s="12"/>
      <c r="E1568" s="12"/>
      <c r="F1568" s="12"/>
      <c r="G1568" s="12"/>
      <c r="H1568" s="12" t="e">
        <f t="shared" si="24"/>
        <v>#N/A</v>
      </c>
      <c r="I1568" s="12" t="e">
        <f>VLOOKUP(CONCATENATE(N1568,T1568),Simulador!$H$26:$H$33,1,FALSE)</f>
        <v>#N/A</v>
      </c>
      <c r="J1568" s="12" t="e">
        <f t="shared" si="25"/>
        <v>#N/A</v>
      </c>
      <c r="K1568" s="13" t="e">
        <f t="shared" si="26"/>
        <v>#N/A</v>
      </c>
      <c r="L1568" s="12" t="e">
        <f t="shared" si="27"/>
        <v>#N/A</v>
      </c>
      <c r="M1568" s="14" t="s">
        <v>25</v>
      </c>
      <c r="N1568" s="3" t="s">
        <v>148</v>
      </c>
      <c r="O1568" s="20" t="str">
        <f>VLOOKUP(CONCATENATE($M1568,$N1568),Curriculos!$A$2:$J$332,4,FALSE)</f>
        <v>PRÁTICA EXTENSIONISTA IV</v>
      </c>
      <c r="P1568" s="21" t="str">
        <f>VLOOKUP(CONCATENATE($M1568,$N1568),Curriculos!$A$2:$J$332,5,FALSE)</f>
        <v>OB</v>
      </c>
      <c r="Q1568" s="21" t="e">
        <f>VLOOKUP($N1568,Oferta!$D$2:$P$100,5,FALSE)</f>
        <v>#N/A</v>
      </c>
      <c r="R1568" s="21">
        <f>VLOOKUP(CONCATENATE($M1568,$N1568),Curriculos!$A$2:$J$332,8,FALSE)</f>
        <v>90</v>
      </c>
      <c r="S1568" s="5"/>
      <c r="T1568" s="22" t="s">
        <v>29</v>
      </c>
      <c r="U1568" s="21" t="str">
        <f>VLOOKUP(CONCATENATE($M1568,$N1568),Curriculos!$A$2:$J$332,10,FALSE)</f>
        <v>DCEC</v>
      </c>
      <c r="V1568" s="20" t="e">
        <f>VLOOKUP(CONCATENATE($M1568,$N1568,$T1568),Oferta!$B$2:$R$360,17,FALSE)</f>
        <v>#N/A</v>
      </c>
      <c r="W1568" s="20" t="e">
        <f>VLOOKUP(CONCATENATE($M1568,$N1568,$T1568),Oferta!$B$2:$Q$360,12,FALSE)</f>
        <v>#N/A</v>
      </c>
      <c r="X1568" s="22">
        <v>3</v>
      </c>
      <c r="Y1568" s="23" t="e">
        <f>VLOOKUP(CONCATENATE($W1568,$X1568),Mtz_Horarios!$E$2:$H$92,2,FALSE)</f>
        <v>#N/A</v>
      </c>
      <c r="Z1568" s="23" t="e">
        <f>VLOOKUP(CONCATENATE($W1568,$X1568),Mtz_Horarios!$E$2:$H$92,3,FALSE)</f>
        <v>#N/A</v>
      </c>
      <c r="AA1568" s="24" t="e">
        <f>VLOOKUP(CONCATENATE($W1568,$X1568),Mtz_Horarios!$E$2:$H$92,4,FALSE)</f>
        <v>#N/A</v>
      </c>
      <c r="AB1568" s="20" t="e">
        <f>VLOOKUP(CONCATENATE($M1568,$N1568,$T1568),Oferta!$B$2:$Q$360,16,FALSE)</f>
        <v>#N/A</v>
      </c>
      <c r="AC1568" s="20" t="e">
        <f>VLOOKUP(CONCATENATE($M1568,$N1568,$T1568),Oferta!$B$2:$Q$360,15,FALSE)</f>
        <v>#N/A</v>
      </c>
      <c r="AI1568" s="5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12"/>
      <c r="AW1568" s="12"/>
    </row>
    <row r="1569" spans="1:49" ht="15" customHeight="1">
      <c r="A1569" s="12"/>
      <c r="B1569" s="12"/>
      <c r="C1569" s="12"/>
      <c r="D1569" s="12"/>
      <c r="E1569" s="12"/>
      <c r="F1569" s="12"/>
      <c r="G1569" s="12"/>
      <c r="H1569" s="12" t="e">
        <f t="shared" si="24"/>
        <v>#N/A</v>
      </c>
      <c r="I1569" s="12" t="e">
        <f>VLOOKUP(CONCATENATE(N1569,T1569),Simulador!$H$26:$H$33,1,FALSE)</f>
        <v>#N/A</v>
      </c>
      <c r="J1569" s="12" t="e">
        <f t="shared" si="25"/>
        <v>#N/A</v>
      </c>
      <c r="K1569" s="13" t="e">
        <f t="shared" si="26"/>
        <v>#N/A</v>
      </c>
      <c r="L1569" s="12" t="e">
        <f t="shared" si="27"/>
        <v>#N/A</v>
      </c>
      <c r="M1569" s="14" t="s">
        <v>25</v>
      </c>
      <c r="N1569" s="3" t="s">
        <v>148</v>
      </c>
      <c r="O1569" s="20" t="str">
        <f>VLOOKUP(CONCATENATE($M1569,$N1569),Curriculos!$A$2:$J$332,4,FALSE)</f>
        <v>PRÁTICA EXTENSIONISTA IV</v>
      </c>
      <c r="P1569" s="21" t="str">
        <f>VLOOKUP(CONCATENATE($M1569,$N1569),Curriculos!$A$2:$J$332,5,FALSE)</f>
        <v>OB</v>
      </c>
      <c r="Q1569" s="21" t="e">
        <f>VLOOKUP($N1569,Oferta!$D$2:$P$100,5,FALSE)</f>
        <v>#N/A</v>
      </c>
      <c r="R1569" s="21">
        <f>VLOOKUP(CONCATENATE($M1569,$N1569),Curriculos!$A$2:$J$332,8,FALSE)</f>
        <v>90</v>
      </c>
      <c r="S1569" s="5"/>
      <c r="T1569" s="22" t="s">
        <v>29</v>
      </c>
      <c r="U1569" s="21" t="str">
        <f>VLOOKUP(CONCATENATE($M1569,$N1569),Curriculos!$A$2:$J$332,10,FALSE)</f>
        <v>DCEC</v>
      </c>
      <c r="V1569" s="20" t="e">
        <f>VLOOKUP(CONCATENATE($M1569,$N1569,$T1569),Oferta!$B$2:$R$360,17,FALSE)</f>
        <v>#N/A</v>
      </c>
      <c r="W1569" s="20" t="e">
        <f>VLOOKUP(CONCATENATE($M1569,$N1569,$T1569),Oferta!$B$2:$Q$360,12,FALSE)</f>
        <v>#N/A</v>
      </c>
      <c r="X1569" s="22">
        <v>4</v>
      </c>
      <c r="Y1569" s="23" t="e">
        <f>VLOOKUP(CONCATENATE($W1569,$X1569),Mtz_Horarios!$E$2:$H$92,2,FALSE)</f>
        <v>#N/A</v>
      </c>
      <c r="Z1569" s="23" t="e">
        <f>VLOOKUP(CONCATENATE($W1569,$X1569),Mtz_Horarios!$E$2:$H$92,3,FALSE)</f>
        <v>#N/A</v>
      </c>
      <c r="AA1569" s="24" t="e">
        <f>VLOOKUP(CONCATENATE($W1569,$X1569),Mtz_Horarios!$E$2:$H$92,4,FALSE)</f>
        <v>#N/A</v>
      </c>
      <c r="AB1569" s="20" t="e">
        <f>VLOOKUP(CONCATENATE($M1569,$N1569,$T1569),Oferta!$B$2:$Q$360,16,FALSE)</f>
        <v>#N/A</v>
      </c>
      <c r="AC1569" s="20" t="e">
        <f>VLOOKUP(CONCATENATE($M1569,$N1569,$T1569),Oferta!$B$2:$Q$360,15,FALSE)</f>
        <v>#N/A</v>
      </c>
      <c r="AI1569" s="5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12"/>
      <c r="AW1569" s="12"/>
    </row>
    <row r="1570" spans="1:49" ht="15" customHeight="1">
      <c r="A1570" s="12"/>
      <c r="B1570" s="12"/>
      <c r="C1570" s="12"/>
      <c r="D1570" s="12"/>
      <c r="E1570" s="12"/>
      <c r="F1570" s="12"/>
      <c r="G1570" s="12"/>
      <c r="H1570" s="12" t="e">
        <f t="shared" si="24"/>
        <v>#N/A</v>
      </c>
      <c r="I1570" s="12" t="e">
        <f>VLOOKUP(CONCATENATE(N1570,T1570),Simulador!$H$26:$H$33,1,FALSE)</f>
        <v>#N/A</v>
      </c>
      <c r="J1570" s="12" t="e">
        <f t="shared" si="25"/>
        <v>#N/A</v>
      </c>
      <c r="K1570" s="13" t="e">
        <f t="shared" si="26"/>
        <v>#N/A</v>
      </c>
      <c r="L1570" s="12" t="e">
        <f t="shared" si="27"/>
        <v>#N/A</v>
      </c>
      <c r="M1570" s="14" t="s">
        <v>25</v>
      </c>
      <c r="N1570" s="3" t="s">
        <v>148</v>
      </c>
      <c r="O1570" s="20" t="str">
        <f>VLOOKUP(CONCATENATE($M1570,$N1570),Curriculos!$A$2:$J$332,4,FALSE)</f>
        <v>PRÁTICA EXTENSIONISTA IV</v>
      </c>
      <c r="P1570" s="21" t="str">
        <f>VLOOKUP(CONCATENATE($M1570,$N1570),Curriculos!$A$2:$J$332,5,FALSE)</f>
        <v>OB</v>
      </c>
      <c r="Q1570" s="21" t="e">
        <f>VLOOKUP($N1570,Oferta!$D$2:$P$100,5,FALSE)</f>
        <v>#N/A</v>
      </c>
      <c r="R1570" s="21">
        <f>VLOOKUP(CONCATENATE($M1570,$N1570),Curriculos!$A$2:$J$332,8,FALSE)</f>
        <v>90</v>
      </c>
      <c r="S1570" s="5"/>
      <c r="T1570" s="22" t="s">
        <v>29</v>
      </c>
      <c r="U1570" s="21" t="str">
        <f>VLOOKUP(CONCATENATE($M1570,$N1570),Curriculos!$A$2:$J$332,10,FALSE)</f>
        <v>DCEC</v>
      </c>
      <c r="V1570" s="20" t="e">
        <f>VLOOKUP(CONCATENATE($M1570,$N1570,$T1570),Oferta!$B$2:$R$360,17,FALSE)</f>
        <v>#N/A</v>
      </c>
      <c r="W1570" s="20" t="e">
        <f>VLOOKUP(CONCATENATE($M1570,$N1570,$T1570),Oferta!$B$2:$Q$360,12,FALSE)</f>
        <v>#N/A</v>
      </c>
      <c r="X1570" s="22">
        <v>5</v>
      </c>
      <c r="Y1570" s="23" t="e">
        <f>VLOOKUP(CONCATENATE($W1570,$X1570),Mtz_Horarios!$E$2:$H$92,2,FALSE)</f>
        <v>#N/A</v>
      </c>
      <c r="Z1570" s="23" t="e">
        <f>VLOOKUP(CONCATENATE($W1570,$X1570),Mtz_Horarios!$E$2:$H$92,3,FALSE)</f>
        <v>#N/A</v>
      </c>
      <c r="AA1570" s="24" t="e">
        <f>VLOOKUP(CONCATENATE($W1570,$X1570),Mtz_Horarios!$E$2:$H$92,4,FALSE)</f>
        <v>#N/A</v>
      </c>
      <c r="AB1570" s="20" t="e">
        <f>VLOOKUP(CONCATENATE($M1570,$N1570,$T1570),Oferta!$B$2:$Q$360,16,FALSE)</f>
        <v>#N/A</v>
      </c>
      <c r="AC1570" s="20" t="e">
        <f>VLOOKUP(CONCATENATE($M1570,$N1570,$T1570),Oferta!$B$2:$Q$360,15,FALSE)</f>
        <v>#N/A</v>
      </c>
      <c r="AI1570" s="5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12"/>
      <c r="AW1570" s="12"/>
    </row>
    <row r="1571" spans="1:49" ht="15" customHeight="1">
      <c r="A1571" s="12"/>
      <c r="B1571" s="12"/>
      <c r="C1571" s="12"/>
      <c r="D1571" s="12"/>
      <c r="E1571" s="12"/>
      <c r="F1571" s="12"/>
      <c r="G1571" s="12"/>
      <c r="H1571" s="12" t="e">
        <f t="shared" si="24"/>
        <v>#N/A</v>
      </c>
      <c r="I1571" s="12" t="e">
        <f>VLOOKUP(CONCATENATE(N1571,T1571),Simulador!$H$26:$H$33,1,FALSE)</f>
        <v>#N/A</v>
      </c>
      <c r="J1571" s="12" t="e">
        <f t="shared" si="25"/>
        <v>#N/A</v>
      </c>
      <c r="K1571" s="13" t="e">
        <f t="shared" si="26"/>
        <v>#N/A</v>
      </c>
      <c r="L1571" s="12" t="e">
        <f t="shared" si="27"/>
        <v>#N/A</v>
      </c>
      <c r="M1571" s="14" t="s">
        <v>25</v>
      </c>
      <c r="N1571" s="3" t="s">
        <v>148</v>
      </c>
      <c r="O1571" s="20" t="str">
        <f>VLOOKUP(CONCATENATE($M1571,$N1571),Curriculos!$A$2:$J$332,4,FALSE)</f>
        <v>PRÁTICA EXTENSIONISTA IV</v>
      </c>
      <c r="P1571" s="21" t="str">
        <f>VLOOKUP(CONCATENATE($M1571,$N1571),Curriculos!$A$2:$J$332,5,FALSE)</f>
        <v>OB</v>
      </c>
      <c r="Q1571" s="21" t="e">
        <f>VLOOKUP($N1571,Oferta!$D$2:$P$100,5,FALSE)</f>
        <v>#N/A</v>
      </c>
      <c r="R1571" s="21">
        <f>VLOOKUP(CONCATENATE($M1571,$N1571),Curriculos!$A$2:$J$332,8,FALSE)</f>
        <v>90</v>
      </c>
      <c r="S1571" s="5"/>
      <c r="T1571" s="22" t="s">
        <v>29</v>
      </c>
      <c r="U1571" s="21" t="str">
        <f>VLOOKUP(CONCATENATE($M1571,$N1571),Curriculos!$A$2:$J$332,10,FALSE)</f>
        <v>DCEC</v>
      </c>
      <c r="V1571" s="20" t="e">
        <f>VLOOKUP(CONCATENATE($M1571,$N1571,$T1571),Oferta!$B$2:$R$360,17,FALSE)</f>
        <v>#N/A</v>
      </c>
      <c r="W1571" s="20" t="e">
        <f>VLOOKUP(CONCATENATE($M1571,$N1571,$T1571),Oferta!$B$2:$Q$360,12,FALSE)</f>
        <v>#N/A</v>
      </c>
      <c r="X1571" s="22">
        <v>6</v>
      </c>
      <c r="Y1571" s="23" t="e">
        <f>VLOOKUP(CONCATENATE($W1571,$X1571),Mtz_Horarios!$E$2:$H$92,2,FALSE)</f>
        <v>#N/A</v>
      </c>
      <c r="Z1571" s="23" t="e">
        <f>VLOOKUP(CONCATENATE($W1571,$X1571),Mtz_Horarios!$E$2:$H$92,3,FALSE)</f>
        <v>#N/A</v>
      </c>
      <c r="AA1571" s="24" t="e">
        <f>VLOOKUP(CONCATENATE($W1571,$X1571),Mtz_Horarios!$E$2:$H$92,4,FALSE)</f>
        <v>#N/A</v>
      </c>
      <c r="AB1571" s="20" t="e">
        <f>VLOOKUP(CONCATENATE($M1571,$N1571,$T1571),Oferta!$B$2:$Q$360,16,FALSE)</f>
        <v>#N/A</v>
      </c>
      <c r="AC1571" s="20" t="e">
        <f>VLOOKUP(CONCATENATE($M1571,$N1571,$T1571),Oferta!$B$2:$Q$360,15,FALSE)</f>
        <v>#N/A</v>
      </c>
      <c r="AI1571" s="5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12"/>
      <c r="AW1571" s="12"/>
    </row>
    <row r="1572" spans="1:49" ht="15" customHeight="1">
      <c r="A1572" s="12"/>
      <c r="B1572" s="12"/>
      <c r="C1572" s="12"/>
      <c r="D1572" s="12"/>
      <c r="E1572" s="12"/>
      <c r="F1572" s="12"/>
      <c r="G1572" s="12"/>
      <c r="H1572" s="12" t="e">
        <f t="shared" si="24"/>
        <v>#N/A</v>
      </c>
      <c r="I1572" s="12" t="e">
        <f>VLOOKUP(CONCATENATE(N1572,T1572),Simulador!$H$26:$H$33,1,FALSE)</f>
        <v>#N/A</v>
      </c>
      <c r="J1572" s="12" t="e">
        <f t="shared" si="25"/>
        <v>#N/A</v>
      </c>
      <c r="K1572" s="13" t="e">
        <f t="shared" si="26"/>
        <v>#N/A</v>
      </c>
      <c r="L1572" s="12" t="e">
        <f t="shared" si="27"/>
        <v>#N/A</v>
      </c>
      <c r="M1572" s="14" t="s">
        <v>25</v>
      </c>
      <c r="N1572" s="3" t="s">
        <v>148</v>
      </c>
      <c r="O1572" s="20" t="str">
        <f>VLOOKUP(CONCATENATE($M1572,$N1572),Curriculos!$A$2:$J$332,4,FALSE)</f>
        <v>PRÁTICA EXTENSIONISTA IV</v>
      </c>
      <c r="P1572" s="21" t="str">
        <f>VLOOKUP(CONCATENATE($M1572,$N1572),Curriculos!$A$2:$J$332,5,FALSE)</f>
        <v>OB</v>
      </c>
      <c r="Q1572" s="21" t="e">
        <f>VLOOKUP($N1572,Oferta!$D$2:$P$100,5,FALSE)</f>
        <v>#N/A</v>
      </c>
      <c r="R1572" s="21">
        <f>VLOOKUP(CONCATENATE($M1572,$N1572),Curriculos!$A$2:$J$332,8,FALSE)</f>
        <v>90</v>
      </c>
      <c r="S1572" s="5"/>
      <c r="T1572" s="22" t="s">
        <v>27</v>
      </c>
      <c r="U1572" s="21" t="str">
        <f>VLOOKUP(CONCATENATE($M1572,$N1572),Curriculos!$A$2:$J$332,10,FALSE)</f>
        <v>DCEC</v>
      </c>
      <c r="V1572" s="20" t="e">
        <f>VLOOKUP(CONCATENATE($M1572,$N1572,$T1572),Oferta!$B$2:$R$360,17,FALSE)</f>
        <v>#N/A</v>
      </c>
      <c r="W1572" s="20" t="e">
        <f>VLOOKUP(CONCATENATE($M1572,$N1572,$T1572),Oferta!$B$2:$Q$360,12,FALSE)</f>
        <v>#N/A</v>
      </c>
      <c r="X1572" s="22">
        <v>1</v>
      </c>
      <c r="Y1572" s="23" t="e">
        <f>VLOOKUP(CONCATENATE($W1572,$X1572),Mtz_Horarios!$E$2:$H$92,2,FALSE)</f>
        <v>#N/A</v>
      </c>
      <c r="Z1572" s="23" t="e">
        <f>VLOOKUP(CONCATENATE($W1572,$X1572),Mtz_Horarios!$E$2:$H$92,3,FALSE)</f>
        <v>#N/A</v>
      </c>
      <c r="AA1572" s="24" t="e">
        <f>VLOOKUP(CONCATENATE($W1572,$X1572),Mtz_Horarios!$E$2:$H$92,4,FALSE)</f>
        <v>#N/A</v>
      </c>
      <c r="AB1572" s="20" t="e">
        <f>VLOOKUP(CONCATENATE($M1572,$N1572,$T1572),Oferta!$B$2:$Q$360,16,FALSE)</f>
        <v>#N/A</v>
      </c>
      <c r="AC1572" s="20" t="e">
        <f>VLOOKUP(CONCATENATE($M1572,$N1572,$T1572),Oferta!$B$2:$Q$360,15,FALSE)</f>
        <v>#N/A</v>
      </c>
      <c r="AI1572" s="5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12"/>
      <c r="AW1572" s="12"/>
    </row>
    <row r="1573" spans="1:49" ht="15" customHeight="1">
      <c r="A1573" s="12"/>
      <c r="B1573" s="12"/>
      <c r="C1573" s="12"/>
      <c r="D1573" s="12"/>
      <c r="E1573" s="12"/>
      <c r="F1573" s="12"/>
      <c r="G1573" s="12"/>
      <c r="H1573" s="12" t="e">
        <f t="shared" si="24"/>
        <v>#N/A</v>
      </c>
      <c r="I1573" s="12" t="e">
        <f>VLOOKUP(CONCATENATE(N1573,T1573),Simulador!$H$26:$H$33,1,FALSE)</f>
        <v>#N/A</v>
      </c>
      <c r="J1573" s="12" t="e">
        <f t="shared" si="25"/>
        <v>#N/A</v>
      </c>
      <c r="K1573" s="13" t="e">
        <f t="shared" si="26"/>
        <v>#N/A</v>
      </c>
      <c r="L1573" s="12" t="e">
        <f t="shared" si="27"/>
        <v>#N/A</v>
      </c>
      <c r="M1573" s="14" t="s">
        <v>25</v>
      </c>
      <c r="N1573" s="3" t="s">
        <v>148</v>
      </c>
      <c r="O1573" s="20" t="str">
        <f>VLOOKUP(CONCATENATE($M1573,$N1573),Curriculos!$A$2:$J$332,4,FALSE)</f>
        <v>PRÁTICA EXTENSIONISTA IV</v>
      </c>
      <c r="P1573" s="21" t="str">
        <f>VLOOKUP(CONCATENATE($M1573,$N1573),Curriculos!$A$2:$J$332,5,FALSE)</f>
        <v>OB</v>
      </c>
      <c r="Q1573" s="21" t="e">
        <f>VLOOKUP($N1573,Oferta!$D$2:$P$100,5,FALSE)</f>
        <v>#N/A</v>
      </c>
      <c r="R1573" s="21">
        <f>VLOOKUP(CONCATENATE($M1573,$N1573),Curriculos!$A$2:$J$332,8,FALSE)</f>
        <v>90</v>
      </c>
      <c r="S1573" s="5"/>
      <c r="T1573" s="22" t="s">
        <v>27</v>
      </c>
      <c r="U1573" s="21" t="str">
        <f>VLOOKUP(CONCATENATE($M1573,$N1573),Curriculos!$A$2:$J$332,10,FALSE)</f>
        <v>DCEC</v>
      </c>
      <c r="V1573" s="20" t="e">
        <f>VLOOKUP(CONCATENATE($M1573,$N1573,$T1573),Oferta!$B$2:$R$360,17,FALSE)</f>
        <v>#N/A</v>
      </c>
      <c r="W1573" s="20" t="e">
        <f>VLOOKUP(CONCATENATE($M1573,$N1573,$T1573),Oferta!$B$2:$Q$360,12,FALSE)</f>
        <v>#N/A</v>
      </c>
      <c r="X1573" s="22">
        <v>2</v>
      </c>
      <c r="Y1573" s="23" t="e">
        <f>VLOOKUP(CONCATENATE($W1573,$X1573),Mtz_Horarios!$E$2:$H$92,2,FALSE)</f>
        <v>#N/A</v>
      </c>
      <c r="Z1573" s="23" t="e">
        <f>VLOOKUP(CONCATENATE($W1573,$X1573),Mtz_Horarios!$E$2:$H$92,3,FALSE)</f>
        <v>#N/A</v>
      </c>
      <c r="AA1573" s="24" t="e">
        <f>VLOOKUP(CONCATENATE($W1573,$X1573),Mtz_Horarios!$E$2:$H$92,4,FALSE)</f>
        <v>#N/A</v>
      </c>
      <c r="AB1573" s="20" t="e">
        <f>VLOOKUP(CONCATENATE($M1573,$N1573,$T1573),Oferta!$B$2:$Q$360,16,FALSE)</f>
        <v>#N/A</v>
      </c>
      <c r="AC1573" s="20" t="e">
        <f>VLOOKUP(CONCATENATE($M1573,$N1573,$T1573),Oferta!$B$2:$Q$360,15,FALSE)</f>
        <v>#N/A</v>
      </c>
      <c r="AI1573" s="5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12"/>
      <c r="AW1573" s="12"/>
    </row>
    <row r="1574" spans="1:49" ht="15" customHeight="1">
      <c r="A1574" s="12"/>
      <c r="B1574" s="12"/>
      <c r="C1574" s="12"/>
      <c r="D1574" s="12"/>
      <c r="E1574" s="12"/>
      <c r="F1574" s="12"/>
      <c r="G1574" s="12"/>
      <c r="H1574" s="12" t="e">
        <f t="shared" si="24"/>
        <v>#N/A</v>
      </c>
      <c r="I1574" s="12" t="e">
        <f>VLOOKUP(CONCATENATE(N1574,T1574),Simulador!$H$26:$H$33,1,FALSE)</f>
        <v>#N/A</v>
      </c>
      <c r="J1574" s="12" t="e">
        <f t="shared" si="25"/>
        <v>#N/A</v>
      </c>
      <c r="K1574" s="13" t="e">
        <f t="shared" si="26"/>
        <v>#N/A</v>
      </c>
      <c r="L1574" s="12" t="e">
        <f t="shared" si="27"/>
        <v>#N/A</v>
      </c>
      <c r="M1574" s="14" t="s">
        <v>25</v>
      </c>
      <c r="N1574" s="3" t="s">
        <v>148</v>
      </c>
      <c r="O1574" s="20" t="str">
        <f>VLOOKUP(CONCATENATE($M1574,$N1574),Curriculos!$A$2:$J$332,4,FALSE)</f>
        <v>PRÁTICA EXTENSIONISTA IV</v>
      </c>
      <c r="P1574" s="21" t="str">
        <f>VLOOKUP(CONCATENATE($M1574,$N1574),Curriculos!$A$2:$J$332,5,FALSE)</f>
        <v>OB</v>
      </c>
      <c r="Q1574" s="21" t="e">
        <f>VLOOKUP($N1574,Oferta!$D$2:$P$100,5,FALSE)</f>
        <v>#N/A</v>
      </c>
      <c r="R1574" s="21">
        <f>VLOOKUP(CONCATENATE($M1574,$N1574),Curriculos!$A$2:$J$332,8,FALSE)</f>
        <v>90</v>
      </c>
      <c r="S1574" s="5"/>
      <c r="T1574" s="22" t="s">
        <v>27</v>
      </c>
      <c r="U1574" s="21" t="str">
        <f>VLOOKUP(CONCATENATE($M1574,$N1574),Curriculos!$A$2:$J$332,10,FALSE)</f>
        <v>DCEC</v>
      </c>
      <c r="V1574" s="20" t="e">
        <f>VLOOKUP(CONCATENATE($M1574,$N1574,$T1574),Oferta!$B$2:$R$360,17,FALSE)</f>
        <v>#N/A</v>
      </c>
      <c r="W1574" s="20" t="e">
        <f>VLOOKUP(CONCATENATE($M1574,$N1574,$T1574),Oferta!$B$2:$Q$360,12,FALSE)</f>
        <v>#N/A</v>
      </c>
      <c r="X1574" s="22">
        <v>3</v>
      </c>
      <c r="Y1574" s="23" t="e">
        <f>VLOOKUP(CONCATENATE($W1574,$X1574),Mtz_Horarios!$E$2:$H$92,2,FALSE)</f>
        <v>#N/A</v>
      </c>
      <c r="Z1574" s="23" t="e">
        <f>VLOOKUP(CONCATENATE($W1574,$X1574),Mtz_Horarios!$E$2:$H$92,3,FALSE)</f>
        <v>#N/A</v>
      </c>
      <c r="AA1574" s="24" t="e">
        <f>VLOOKUP(CONCATENATE($W1574,$X1574),Mtz_Horarios!$E$2:$H$92,4,FALSE)</f>
        <v>#N/A</v>
      </c>
      <c r="AB1574" s="20" t="e">
        <f>VLOOKUP(CONCATENATE($M1574,$N1574,$T1574),Oferta!$B$2:$Q$360,16,FALSE)</f>
        <v>#N/A</v>
      </c>
      <c r="AC1574" s="20" t="e">
        <f>VLOOKUP(CONCATENATE($M1574,$N1574,$T1574),Oferta!$B$2:$Q$360,15,FALSE)</f>
        <v>#N/A</v>
      </c>
      <c r="AI1574" s="5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12"/>
      <c r="AW1574" s="12"/>
    </row>
    <row r="1575" spans="1:49" ht="15" customHeight="1">
      <c r="A1575" s="12"/>
      <c r="B1575" s="12"/>
      <c r="C1575" s="12"/>
      <c r="D1575" s="12"/>
      <c r="E1575" s="12"/>
      <c r="F1575" s="12"/>
      <c r="G1575" s="12"/>
      <c r="H1575" s="12" t="e">
        <f t="shared" si="24"/>
        <v>#N/A</v>
      </c>
      <c r="I1575" s="12" t="e">
        <f>VLOOKUP(CONCATENATE(N1575,T1575),Simulador!$H$26:$H$33,1,FALSE)</f>
        <v>#N/A</v>
      </c>
      <c r="J1575" s="12" t="e">
        <f t="shared" si="25"/>
        <v>#N/A</v>
      </c>
      <c r="K1575" s="13" t="e">
        <f t="shared" si="26"/>
        <v>#N/A</v>
      </c>
      <c r="L1575" s="12" t="e">
        <f t="shared" si="27"/>
        <v>#N/A</v>
      </c>
      <c r="M1575" s="14" t="s">
        <v>25</v>
      </c>
      <c r="N1575" s="3" t="s">
        <v>148</v>
      </c>
      <c r="O1575" s="20" t="str">
        <f>VLOOKUP(CONCATENATE($M1575,$N1575),Curriculos!$A$2:$J$332,4,FALSE)</f>
        <v>PRÁTICA EXTENSIONISTA IV</v>
      </c>
      <c r="P1575" s="21" t="str">
        <f>VLOOKUP(CONCATENATE($M1575,$N1575),Curriculos!$A$2:$J$332,5,FALSE)</f>
        <v>OB</v>
      </c>
      <c r="Q1575" s="21" t="e">
        <f>VLOOKUP($N1575,Oferta!$D$2:$P$100,5,FALSE)</f>
        <v>#N/A</v>
      </c>
      <c r="R1575" s="21">
        <f>VLOOKUP(CONCATENATE($M1575,$N1575),Curriculos!$A$2:$J$332,8,FALSE)</f>
        <v>90</v>
      </c>
      <c r="S1575" s="5"/>
      <c r="T1575" s="22" t="s">
        <v>27</v>
      </c>
      <c r="U1575" s="21" t="str">
        <f>VLOOKUP(CONCATENATE($M1575,$N1575),Curriculos!$A$2:$J$332,10,FALSE)</f>
        <v>DCEC</v>
      </c>
      <c r="V1575" s="20" t="e">
        <f>VLOOKUP(CONCATENATE($M1575,$N1575,$T1575),Oferta!$B$2:$R$360,17,FALSE)</f>
        <v>#N/A</v>
      </c>
      <c r="W1575" s="20" t="e">
        <f>VLOOKUP(CONCATENATE($M1575,$N1575,$T1575),Oferta!$B$2:$Q$360,12,FALSE)</f>
        <v>#N/A</v>
      </c>
      <c r="X1575" s="22">
        <v>4</v>
      </c>
      <c r="Y1575" s="23" t="e">
        <f>VLOOKUP(CONCATENATE($W1575,$X1575),Mtz_Horarios!$E$2:$H$92,2,FALSE)</f>
        <v>#N/A</v>
      </c>
      <c r="Z1575" s="23" t="e">
        <f>VLOOKUP(CONCATENATE($W1575,$X1575),Mtz_Horarios!$E$2:$H$92,3,FALSE)</f>
        <v>#N/A</v>
      </c>
      <c r="AA1575" s="24" t="e">
        <f>VLOOKUP(CONCATENATE($W1575,$X1575),Mtz_Horarios!$E$2:$H$92,4,FALSE)</f>
        <v>#N/A</v>
      </c>
      <c r="AB1575" s="20" t="e">
        <f>VLOOKUP(CONCATENATE($M1575,$N1575,$T1575),Oferta!$B$2:$Q$360,16,FALSE)</f>
        <v>#N/A</v>
      </c>
      <c r="AC1575" s="20" t="e">
        <f>VLOOKUP(CONCATENATE($M1575,$N1575,$T1575),Oferta!$B$2:$Q$360,15,FALSE)</f>
        <v>#N/A</v>
      </c>
      <c r="AI1575" s="5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12"/>
      <c r="AW1575" s="12"/>
    </row>
    <row r="1576" spans="1:49" ht="15" customHeight="1">
      <c r="A1576" s="12"/>
      <c r="B1576" s="12"/>
      <c r="C1576" s="12"/>
      <c r="D1576" s="12"/>
      <c r="E1576" s="12"/>
      <c r="F1576" s="12"/>
      <c r="G1576" s="12"/>
      <c r="H1576" s="12" t="e">
        <f t="shared" si="24"/>
        <v>#N/A</v>
      </c>
      <c r="I1576" s="12" t="e">
        <f>VLOOKUP(CONCATENATE(N1576,T1576),Simulador!$H$26:$H$33,1,FALSE)</f>
        <v>#N/A</v>
      </c>
      <c r="J1576" s="12" t="e">
        <f t="shared" si="25"/>
        <v>#N/A</v>
      </c>
      <c r="K1576" s="13" t="e">
        <f t="shared" si="26"/>
        <v>#N/A</v>
      </c>
      <c r="L1576" s="12" t="e">
        <f t="shared" si="27"/>
        <v>#N/A</v>
      </c>
      <c r="M1576" s="14" t="s">
        <v>25</v>
      </c>
      <c r="N1576" s="3" t="s">
        <v>148</v>
      </c>
      <c r="O1576" s="20" t="str">
        <f>VLOOKUP(CONCATENATE($M1576,$N1576),Curriculos!$A$2:$J$332,4,FALSE)</f>
        <v>PRÁTICA EXTENSIONISTA IV</v>
      </c>
      <c r="P1576" s="21" t="str">
        <f>VLOOKUP(CONCATENATE($M1576,$N1576),Curriculos!$A$2:$J$332,5,FALSE)</f>
        <v>OB</v>
      </c>
      <c r="Q1576" s="21" t="e">
        <f>VLOOKUP($N1576,Oferta!$D$2:$P$100,5,FALSE)</f>
        <v>#N/A</v>
      </c>
      <c r="R1576" s="21">
        <f>VLOOKUP(CONCATENATE($M1576,$N1576),Curriculos!$A$2:$J$332,8,FALSE)</f>
        <v>90</v>
      </c>
      <c r="S1576" s="5"/>
      <c r="T1576" s="22" t="s">
        <v>27</v>
      </c>
      <c r="U1576" s="21" t="str">
        <f>VLOOKUP(CONCATENATE($M1576,$N1576),Curriculos!$A$2:$J$332,10,FALSE)</f>
        <v>DCEC</v>
      </c>
      <c r="V1576" s="20" t="e">
        <f>VLOOKUP(CONCATENATE($M1576,$N1576,$T1576),Oferta!$B$2:$R$360,17,FALSE)</f>
        <v>#N/A</v>
      </c>
      <c r="W1576" s="20" t="e">
        <f>VLOOKUP(CONCATENATE($M1576,$N1576,$T1576),Oferta!$B$2:$Q$360,12,FALSE)</f>
        <v>#N/A</v>
      </c>
      <c r="X1576" s="22">
        <v>5</v>
      </c>
      <c r="Y1576" s="23" t="e">
        <f>VLOOKUP(CONCATENATE($W1576,$X1576),Mtz_Horarios!$E$2:$H$92,2,FALSE)</f>
        <v>#N/A</v>
      </c>
      <c r="Z1576" s="23" t="e">
        <f>VLOOKUP(CONCATENATE($W1576,$X1576),Mtz_Horarios!$E$2:$H$92,3,FALSE)</f>
        <v>#N/A</v>
      </c>
      <c r="AA1576" s="24" t="e">
        <f>VLOOKUP(CONCATENATE($W1576,$X1576),Mtz_Horarios!$E$2:$H$92,4,FALSE)</f>
        <v>#N/A</v>
      </c>
      <c r="AB1576" s="20" t="e">
        <f>VLOOKUP(CONCATENATE($M1576,$N1576,$T1576),Oferta!$B$2:$Q$360,16,FALSE)</f>
        <v>#N/A</v>
      </c>
      <c r="AC1576" s="20" t="e">
        <f>VLOOKUP(CONCATENATE($M1576,$N1576,$T1576),Oferta!$B$2:$Q$360,15,FALSE)</f>
        <v>#N/A</v>
      </c>
      <c r="AI1576" s="5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12"/>
      <c r="AW1576" s="12"/>
    </row>
    <row r="1577" spans="1:49" ht="15" customHeight="1">
      <c r="A1577" s="12"/>
      <c r="B1577" s="12"/>
      <c r="C1577" s="12"/>
      <c r="D1577" s="12"/>
      <c r="E1577" s="12"/>
      <c r="F1577" s="12"/>
      <c r="G1577" s="12"/>
      <c r="H1577" s="12" t="e">
        <f t="shared" si="24"/>
        <v>#N/A</v>
      </c>
      <c r="I1577" s="12" t="e">
        <f>VLOOKUP(CONCATENATE(N1577,T1577),Simulador!$H$26:$H$33,1,FALSE)</f>
        <v>#N/A</v>
      </c>
      <c r="J1577" s="12" t="e">
        <f t="shared" si="25"/>
        <v>#N/A</v>
      </c>
      <c r="K1577" s="13" t="e">
        <f t="shared" si="26"/>
        <v>#N/A</v>
      </c>
      <c r="L1577" s="12" t="e">
        <f t="shared" si="27"/>
        <v>#N/A</v>
      </c>
      <c r="M1577" s="14" t="s">
        <v>25</v>
      </c>
      <c r="N1577" s="3" t="s">
        <v>148</v>
      </c>
      <c r="O1577" s="20" t="str">
        <f>VLOOKUP(CONCATENATE($M1577,$N1577),Curriculos!$A$2:$J$332,4,FALSE)</f>
        <v>PRÁTICA EXTENSIONISTA IV</v>
      </c>
      <c r="P1577" s="21" t="str">
        <f>VLOOKUP(CONCATENATE($M1577,$N1577),Curriculos!$A$2:$J$332,5,FALSE)</f>
        <v>OB</v>
      </c>
      <c r="Q1577" s="21" t="e">
        <f>VLOOKUP($N1577,Oferta!$D$2:$P$100,5,FALSE)</f>
        <v>#N/A</v>
      </c>
      <c r="R1577" s="21">
        <f>VLOOKUP(CONCATENATE($M1577,$N1577),Curriculos!$A$2:$J$332,8,FALSE)</f>
        <v>90</v>
      </c>
      <c r="S1577" s="5"/>
      <c r="T1577" s="22" t="s">
        <v>27</v>
      </c>
      <c r="U1577" s="21" t="str">
        <f>VLOOKUP(CONCATENATE($M1577,$N1577),Curriculos!$A$2:$J$332,10,FALSE)</f>
        <v>DCEC</v>
      </c>
      <c r="V1577" s="20" t="e">
        <f>VLOOKUP(CONCATENATE($M1577,$N1577,$T1577),Oferta!$B$2:$R$360,17,FALSE)</f>
        <v>#N/A</v>
      </c>
      <c r="W1577" s="20" t="e">
        <f>VLOOKUP(CONCATENATE($M1577,$N1577,$T1577),Oferta!$B$2:$Q$360,12,FALSE)</f>
        <v>#N/A</v>
      </c>
      <c r="X1577" s="22">
        <v>6</v>
      </c>
      <c r="Y1577" s="23" t="e">
        <f>VLOOKUP(CONCATENATE($W1577,$X1577),Mtz_Horarios!$E$2:$H$92,2,FALSE)</f>
        <v>#N/A</v>
      </c>
      <c r="Z1577" s="23" t="e">
        <f>VLOOKUP(CONCATENATE($W1577,$X1577),Mtz_Horarios!$E$2:$H$92,3,FALSE)</f>
        <v>#N/A</v>
      </c>
      <c r="AA1577" s="24" t="e">
        <f>VLOOKUP(CONCATENATE($W1577,$X1577),Mtz_Horarios!$E$2:$H$92,4,FALSE)</f>
        <v>#N/A</v>
      </c>
      <c r="AB1577" s="20" t="e">
        <f>VLOOKUP(CONCATENATE($M1577,$N1577,$T1577),Oferta!$B$2:$Q$360,16,FALSE)</f>
        <v>#N/A</v>
      </c>
      <c r="AC1577" s="20" t="e">
        <f>VLOOKUP(CONCATENATE($M1577,$N1577,$T1577),Oferta!$B$2:$Q$360,15,FALSE)</f>
        <v>#N/A</v>
      </c>
      <c r="AI1577" s="5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12"/>
      <c r="AW1577" s="12"/>
    </row>
    <row r="1578" spans="1:49" ht="15" customHeight="1">
      <c r="A1578" s="12"/>
      <c r="B1578" s="12"/>
      <c r="C1578" s="12"/>
      <c r="D1578" s="12"/>
      <c r="E1578" s="12"/>
      <c r="F1578" s="12"/>
      <c r="G1578" s="12"/>
      <c r="H1578" s="12" t="e">
        <f t="shared" si="24"/>
        <v>#N/A</v>
      </c>
      <c r="I1578" s="12" t="e">
        <f>VLOOKUP(CONCATENATE(N1578,T1578),Simulador!$H$26:$H$33,1,FALSE)</f>
        <v>#N/A</v>
      </c>
      <c r="J1578" s="12" t="e">
        <f t="shared" si="25"/>
        <v>#N/A</v>
      </c>
      <c r="K1578" s="13" t="e">
        <f t="shared" si="26"/>
        <v>#N/A</v>
      </c>
      <c r="L1578" s="12" t="e">
        <f t="shared" si="27"/>
        <v>#N/A</v>
      </c>
      <c r="M1578" s="14" t="s">
        <v>22</v>
      </c>
      <c r="N1578" s="3" t="s">
        <v>148</v>
      </c>
      <c r="O1578" s="20" t="str">
        <f>VLOOKUP(CONCATENATE($M1578,$N1578),Curriculos!$A$2:$J$332,4,FALSE)</f>
        <v>PRÁTICA EXTENSIONISTA IV</v>
      </c>
      <c r="P1578" s="21" t="str">
        <f>VLOOKUP(CONCATENATE($M1578,$N1578),Curriculos!$A$2:$J$332,5,FALSE)</f>
        <v>OB</v>
      </c>
      <c r="Q1578" s="21" t="e">
        <f>VLOOKUP($N1578,Oferta!$D$2:$P$100,5,FALSE)</f>
        <v>#N/A</v>
      </c>
      <c r="R1578" s="21">
        <f>VLOOKUP(CONCATENATE($M1578,$N1578),Curriculos!$A$2:$J$332,8,FALSE)</f>
        <v>90</v>
      </c>
      <c r="S1578" s="5"/>
      <c r="T1578" s="22" t="s">
        <v>24</v>
      </c>
      <c r="U1578" s="21" t="str">
        <f>VLOOKUP(CONCATENATE($M1578,$N1578),Curriculos!$A$2:$J$332,10,FALSE)</f>
        <v>DCEC</v>
      </c>
      <c r="V1578" s="20" t="e">
        <f>VLOOKUP(CONCATENATE($M1578,$N1578,$T1578),Oferta!$B$2:$R$360,17,FALSE)</f>
        <v>#N/A</v>
      </c>
      <c r="W1578" s="20" t="e">
        <f>VLOOKUP(CONCATENATE($M1578,$N1578,$T1578),Oferta!$B$2:$Q$360,12,FALSE)</f>
        <v>#N/A</v>
      </c>
      <c r="X1578" s="22">
        <v>1</v>
      </c>
      <c r="Y1578" s="23" t="e">
        <f>VLOOKUP(CONCATENATE($W1578,$X1578),Mtz_Horarios!$E$2:$H$92,2,FALSE)</f>
        <v>#N/A</v>
      </c>
      <c r="Z1578" s="23" t="e">
        <f>VLOOKUP(CONCATENATE($W1578,$X1578),Mtz_Horarios!$E$2:$H$92,3,FALSE)</f>
        <v>#N/A</v>
      </c>
      <c r="AA1578" s="24" t="e">
        <f>VLOOKUP(CONCATENATE($W1578,$X1578),Mtz_Horarios!$E$2:$H$92,4,FALSE)</f>
        <v>#N/A</v>
      </c>
      <c r="AB1578" s="20" t="e">
        <f>VLOOKUP(CONCATENATE($M1578,$N1578,$T1578),Oferta!$B$2:$Q$360,16,FALSE)</f>
        <v>#N/A</v>
      </c>
      <c r="AC1578" s="20" t="e">
        <f>VLOOKUP(CONCATENATE($M1578,$N1578,$T1578),Oferta!$B$2:$Q$360,15,FALSE)</f>
        <v>#N/A</v>
      </c>
      <c r="AI1578" s="5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12"/>
      <c r="AW1578" s="12"/>
    </row>
    <row r="1579" spans="1:49" ht="15" customHeight="1">
      <c r="A1579" s="12"/>
      <c r="B1579" s="12"/>
      <c r="C1579" s="12"/>
      <c r="D1579" s="12"/>
      <c r="E1579" s="12"/>
      <c r="F1579" s="12"/>
      <c r="G1579" s="12"/>
      <c r="H1579" s="12" t="e">
        <f t="shared" si="24"/>
        <v>#N/A</v>
      </c>
      <c r="I1579" s="12" t="e">
        <f>VLOOKUP(CONCATENATE(N1579,T1579),Simulador!$H$26:$H$33,1,FALSE)</f>
        <v>#N/A</v>
      </c>
      <c r="J1579" s="12" t="e">
        <f t="shared" si="25"/>
        <v>#N/A</v>
      </c>
      <c r="K1579" s="13" t="e">
        <f t="shared" si="26"/>
        <v>#N/A</v>
      </c>
      <c r="L1579" s="12" t="e">
        <f t="shared" si="27"/>
        <v>#N/A</v>
      </c>
      <c r="M1579" s="14" t="s">
        <v>22</v>
      </c>
      <c r="N1579" s="3" t="s">
        <v>148</v>
      </c>
      <c r="O1579" s="20" t="str">
        <f>VLOOKUP(CONCATENATE($M1579,$N1579),Curriculos!$A$2:$J$332,4,FALSE)</f>
        <v>PRÁTICA EXTENSIONISTA IV</v>
      </c>
      <c r="P1579" s="21" t="str">
        <f>VLOOKUP(CONCATENATE($M1579,$N1579),Curriculos!$A$2:$J$332,5,FALSE)</f>
        <v>OB</v>
      </c>
      <c r="Q1579" s="21" t="e">
        <f>VLOOKUP($N1579,Oferta!$D$2:$P$100,5,FALSE)</f>
        <v>#N/A</v>
      </c>
      <c r="R1579" s="21">
        <f>VLOOKUP(CONCATENATE($M1579,$N1579),Curriculos!$A$2:$J$332,8,FALSE)</f>
        <v>90</v>
      </c>
      <c r="S1579" s="5"/>
      <c r="T1579" s="22" t="s">
        <v>24</v>
      </c>
      <c r="U1579" s="21" t="str">
        <f>VLOOKUP(CONCATENATE($M1579,$N1579),Curriculos!$A$2:$J$332,10,FALSE)</f>
        <v>DCEC</v>
      </c>
      <c r="V1579" s="20" t="e">
        <f>VLOOKUP(CONCATENATE($M1579,$N1579,$T1579),Oferta!$B$2:$R$360,17,FALSE)</f>
        <v>#N/A</v>
      </c>
      <c r="W1579" s="20" t="e">
        <f>VLOOKUP(CONCATENATE($M1579,$N1579,$T1579),Oferta!$B$2:$Q$360,12,FALSE)</f>
        <v>#N/A</v>
      </c>
      <c r="X1579" s="22">
        <v>2</v>
      </c>
      <c r="Y1579" s="23" t="e">
        <f>VLOOKUP(CONCATENATE($W1579,$X1579),Mtz_Horarios!$E$2:$H$92,2,FALSE)</f>
        <v>#N/A</v>
      </c>
      <c r="Z1579" s="23" t="e">
        <f>VLOOKUP(CONCATENATE($W1579,$X1579),Mtz_Horarios!$E$2:$H$92,3,FALSE)</f>
        <v>#N/A</v>
      </c>
      <c r="AA1579" s="24" t="e">
        <f>VLOOKUP(CONCATENATE($W1579,$X1579),Mtz_Horarios!$E$2:$H$92,4,FALSE)</f>
        <v>#N/A</v>
      </c>
      <c r="AB1579" s="20" t="e">
        <f>VLOOKUP(CONCATENATE($M1579,$N1579,$T1579),Oferta!$B$2:$Q$360,16,FALSE)</f>
        <v>#N/A</v>
      </c>
      <c r="AC1579" s="20" t="e">
        <f>VLOOKUP(CONCATENATE($M1579,$N1579,$T1579),Oferta!$B$2:$Q$360,15,FALSE)</f>
        <v>#N/A</v>
      </c>
      <c r="AI1579" s="5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12"/>
      <c r="AW1579" s="12"/>
    </row>
    <row r="1580" spans="1:49" ht="15" customHeight="1">
      <c r="A1580" s="12"/>
      <c r="B1580" s="12"/>
      <c r="C1580" s="12"/>
      <c r="D1580" s="12"/>
      <c r="E1580" s="12"/>
      <c r="F1580" s="12"/>
      <c r="G1580" s="12"/>
      <c r="H1580" s="12" t="e">
        <f t="shared" si="24"/>
        <v>#N/A</v>
      </c>
      <c r="I1580" s="12" t="e">
        <f>VLOOKUP(CONCATENATE(N1580,T1580),Simulador!$H$26:$H$33,1,FALSE)</f>
        <v>#N/A</v>
      </c>
      <c r="J1580" s="12" t="e">
        <f t="shared" si="25"/>
        <v>#N/A</v>
      </c>
      <c r="K1580" s="13" t="e">
        <f t="shared" si="26"/>
        <v>#N/A</v>
      </c>
      <c r="L1580" s="12" t="e">
        <f t="shared" si="27"/>
        <v>#N/A</v>
      </c>
      <c r="M1580" s="14" t="s">
        <v>22</v>
      </c>
      <c r="N1580" s="3" t="s">
        <v>148</v>
      </c>
      <c r="O1580" s="20" t="str">
        <f>VLOOKUP(CONCATENATE($M1580,$N1580),Curriculos!$A$2:$J$332,4,FALSE)</f>
        <v>PRÁTICA EXTENSIONISTA IV</v>
      </c>
      <c r="P1580" s="21" t="str">
        <f>VLOOKUP(CONCATENATE($M1580,$N1580),Curriculos!$A$2:$J$332,5,FALSE)</f>
        <v>OB</v>
      </c>
      <c r="Q1580" s="21" t="e">
        <f>VLOOKUP($N1580,Oferta!$D$2:$P$100,5,FALSE)</f>
        <v>#N/A</v>
      </c>
      <c r="R1580" s="21">
        <f>VLOOKUP(CONCATENATE($M1580,$N1580),Curriculos!$A$2:$J$332,8,FALSE)</f>
        <v>90</v>
      </c>
      <c r="S1580" s="5"/>
      <c r="T1580" s="22" t="s">
        <v>24</v>
      </c>
      <c r="U1580" s="21" t="str">
        <f>VLOOKUP(CONCATENATE($M1580,$N1580),Curriculos!$A$2:$J$332,10,FALSE)</f>
        <v>DCEC</v>
      </c>
      <c r="V1580" s="20" t="e">
        <f>VLOOKUP(CONCATENATE($M1580,$N1580,$T1580),Oferta!$B$2:$R$360,17,FALSE)</f>
        <v>#N/A</v>
      </c>
      <c r="W1580" s="20" t="e">
        <f>VLOOKUP(CONCATENATE($M1580,$N1580,$T1580),Oferta!$B$2:$Q$360,12,FALSE)</f>
        <v>#N/A</v>
      </c>
      <c r="X1580" s="22">
        <v>3</v>
      </c>
      <c r="Y1580" s="23" t="e">
        <f>VLOOKUP(CONCATENATE($W1580,$X1580),Mtz_Horarios!$E$2:$H$92,2,FALSE)</f>
        <v>#N/A</v>
      </c>
      <c r="Z1580" s="23" t="e">
        <f>VLOOKUP(CONCATENATE($W1580,$X1580),Mtz_Horarios!$E$2:$H$92,3,FALSE)</f>
        <v>#N/A</v>
      </c>
      <c r="AA1580" s="24" t="e">
        <f>VLOOKUP(CONCATENATE($W1580,$X1580),Mtz_Horarios!$E$2:$H$92,4,FALSE)</f>
        <v>#N/A</v>
      </c>
      <c r="AB1580" s="20" t="e">
        <f>VLOOKUP(CONCATENATE($M1580,$N1580,$T1580),Oferta!$B$2:$Q$360,16,FALSE)</f>
        <v>#N/A</v>
      </c>
      <c r="AC1580" s="20" t="e">
        <f>VLOOKUP(CONCATENATE($M1580,$N1580,$T1580),Oferta!$B$2:$Q$360,15,FALSE)</f>
        <v>#N/A</v>
      </c>
      <c r="AI1580" s="5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12"/>
      <c r="AW1580" s="12"/>
    </row>
    <row r="1581" spans="1:49" ht="15" customHeight="1">
      <c r="A1581" s="12"/>
      <c r="B1581" s="12"/>
      <c r="C1581" s="12"/>
      <c r="D1581" s="12"/>
      <c r="E1581" s="12"/>
      <c r="F1581" s="12"/>
      <c r="G1581" s="12"/>
      <c r="H1581" s="12" t="e">
        <f t="shared" si="24"/>
        <v>#N/A</v>
      </c>
      <c r="I1581" s="12" t="e">
        <f>VLOOKUP(CONCATENATE(N1581,T1581),Simulador!$H$26:$H$33,1,FALSE)</f>
        <v>#N/A</v>
      </c>
      <c r="J1581" s="12" t="e">
        <f t="shared" si="25"/>
        <v>#N/A</v>
      </c>
      <c r="K1581" s="13" t="e">
        <f t="shared" si="26"/>
        <v>#N/A</v>
      </c>
      <c r="L1581" s="12" t="e">
        <f t="shared" si="27"/>
        <v>#N/A</v>
      </c>
      <c r="M1581" s="14" t="s">
        <v>22</v>
      </c>
      <c r="N1581" s="3" t="s">
        <v>148</v>
      </c>
      <c r="O1581" s="20" t="str">
        <f>VLOOKUP(CONCATENATE($M1581,$N1581),Curriculos!$A$2:$J$332,4,FALSE)</f>
        <v>PRÁTICA EXTENSIONISTA IV</v>
      </c>
      <c r="P1581" s="21" t="str">
        <f>VLOOKUP(CONCATENATE($M1581,$N1581),Curriculos!$A$2:$J$332,5,FALSE)</f>
        <v>OB</v>
      </c>
      <c r="Q1581" s="21" t="e">
        <f>VLOOKUP($N1581,Oferta!$D$2:$P$100,5,FALSE)</f>
        <v>#N/A</v>
      </c>
      <c r="R1581" s="21">
        <f>VLOOKUP(CONCATENATE($M1581,$N1581),Curriculos!$A$2:$J$332,8,FALSE)</f>
        <v>90</v>
      </c>
      <c r="S1581" s="5"/>
      <c r="T1581" s="22" t="s">
        <v>24</v>
      </c>
      <c r="U1581" s="21" t="str">
        <f>VLOOKUP(CONCATENATE($M1581,$N1581),Curriculos!$A$2:$J$332,10,FALSE)</f>
        <v>DCEC</v>
      </c>
      <c r="V1581" s="20" t="e">
        <f>VLOOKUP(CONCATENATE($M1581,$N1581,$T1581),Oferta!$B$2:$R$360,17,FALSE)</f>
        <v>#N/A</v>
      </c>
      <c r="W1581" s="20" t="e">
        <f>VLOOKUP(CONCATENATE($M1581,$N1581,$T1581),Oferta!$B$2:$Q$360,12,FALSE)</f>
        <v>#N/A</v>
      </c>
      <c r="X1581" s="22">
        <v>4</v>
      </c>
      <c r="Y1581" s="23" t="e">
        <f>VLOOKUP(CONCATENATE($W1581,$X1581),Mtz_Horarios!$E$2:$H$92,2,FALSE)</f>
        <v>#N/A</v>
      </c>
      <c r="Z1581" s="23" t="e">
        <f>VLOOKUP(CONCATENATE($W1581,$X1581),Mtz_Horarios!$E$2:$H$92,3,FALSE)</f>
        <v>#N/A</v>
      </c>
      <c r="AA1581" s="24" t="e">
        <f>VLOOKUP(CONCATENATE($W1581,$X1581),Mtz_Horarios!$E$2:$H$92,4,FALSE)</f>
        <v>#N/A</v>
      </c>
      <c r="AB1581" s="20" t="e">
        <f>VLOOKUP(CONCATENATE($M1581,$N1581,$T1581),Oferta!$B$2:$Q$360,16,FALSE)</f>
        <v>#N/A</v>
      </c>
      <c r="AC1581" s="20" t="e">
        <f>VLOOKUP(CONCATENATE($M1581,$N1581,$T1581),Oferta!$B$2:$Q$360,15,FALSE)</f>
        <v>#N/A</v>
      </c>
      <c r="AI1581" s="5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12"/>
      <c r="AW1581" s="12"/>
    </row>
    <row r="1582" spans="1:49" ht="15" customHeight="1">
      <c r="A1582" s="12"/>
      <c r="B1582" s="12"/>
      <c r="C1582" s="12"/>
      <c r="D1582" s="12"/>
      <c r="E1582" s="12"/>
      <c r="F1582" s="12"/>
      <c r="G1582" s="12"/>
      <c r="H1582" s="12" t="e">
        <f t="shared" si="24"/>
        <v>#N/A</v>
      </c>
      <c r="I1582" s="12" t="e">
        <f>VLOOKUP(CONCATENATE(N1582,T1582),Simulador!$H$26:$H$33,1,FALSE)</f>
        <v>#N/A</v>
      </c>
      <c r="J1582" s="12" t="e">
        <f t="shared" si="25"/>
        <v>#N/A</v>
      </c>
      <c r="K1582" s="13" t="e">
        <f t="shared" si="26"/>
        <v>#N/A</v>
      </c>
      <c r="L1582" s="12" t="e">
        <f t="shared" si="27"/>
        <v>#N/A</v>
      </c>
      <c r="M1582" s="14" t="s">
        <v>22</v>
      </c>
      <c r="N1582" s="3" t="s">
        <v>148</v>
      </c>
      <c r="O1582" s="20" t="str">
        <f>VLOOKUP(CONCATENATE($M1582,$N1582),Curriculos!$A$2:$J$332,4,FALSE)</f>
        <v>PRÁTICA EXTENSIONISTA IV</v>
      </c>
      <c r="P1582" s="21" t="str">
        <f>VLOOKUP(CONCATENATE($M1582,$N1582),Curriculos!$A$2:$J$332,5,FALSE)</f>
        <v>OB</v>
      </c>
      <c r="Q1582" s="21" t="e">
        <f>VLOOKUP($N1582,Oferta!$D$2:$P$100,5,FALSE)</f>
        <v>#N/A</v>
      </c>
      <c r="R1582" s="21">
        <f>VLOOKUP(CONCATENATE($M1582,$N1582),Curriculos!$A$2:$J$332,8,FALSE)</f>
        <v>90</v>
      </c>
      <c r="S1582" s="5"/>
      <c r="T1582" s="22" t="s">
        <v>24</v>
      </c>
      <c r="U1582" s="21" t="str">
        <f>VLOOKUP(CONCATENATE($M1582,$N1582),Curriculos!$A$2:$J$332,10,FALSE)</f>
        <v>DCEC</v>
      </c>
      <c r="V1582" s="20" t="e">
        <f>VLOOKUP(CONCATENATE($M1582,$N1582,$T1582),Oferta!$B$2:$R$360,17,FALSE)</f>
        <v>#N/A</v>
      </c>
      <c r="W1582" s="20" t="e">
        <f>VLOOKUP(CONCATENATE($M1582,$N1582,$T1582),Oferta!$B$2:$Q$360,12,FALSE)</f>
        <v>#N/A</v>
      </c>
      <c r="X1582" s="22">
        <v>5</v>
      </c>
      <c r="Y1582" s="23" t="e">
        <f>VLOOKUP(CONCATENATE($W1582,$X1582),Mtz_Horarios!$E$2:$H$92,2,FALSE)</f>
        <v>#N/A</v>
      </c>
      <c r="Z1582" s="23" t="e">
        <f>VLOOKUP(CONCATENATE($W1582,$X1582),Mtz_Horarios!$E$2:$H$92,3,FALSE)</f>
        <v>#N/A</v>
      </c>
      <c r="AA1582" s="24" t="e">
        <f>VLOOKUP(CONCATENATE($W1582,$X1582),Mtz_Horarios!$E$2:$H$92,4,FALSE)</f>
        <v>#N/A</v>
      </c>
      <c r="AB1582" s="20" t="e">
        <f>VLOOKUP(CONCATENATE($M1582,$N1582,$T1582),Oferta!$B$2:$Q$360,16,FALSE)</f>
        <v>#N/A</v>
      </c>
      <c r="AC1582" s="20" t="e">
        <f>VLOOKUP(CONCATENATE($M1582,$N1582,$T1582),Oferta!$B$2:$Q$360,15,FALSE)</f>
        <v>#N/A</v>
      </c>
      <c r="AI1582" s="5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12"/>
      <c r="AW1582" s="12"/>
    </row>
    <row r="1583" spans="1:49" ht="15" customHeight="1">
      <c r="A1583" s="12"/>
      <c r="B1583" s="12"/>
      <c r="C1583" s="12"/>
      <c r="D1583" s="12"/>
      <c r="E1583" s="12"/>
      <c r="F1583" s="12"/>
      <c r="G1583" s="12"/>
      <c r="H1583" s="12" t="e">
        <f t="shared" si="24"/>
        <v>#N/A</v>
      </c>
      <c r="I1583" s="12" t="e">
        <f>VLOOKUP(CONCATENATE(N1583,T1583),Simulador!$H$26:$H$33,1,FALSE)</f>
        <v>#N/A</v>
      </c>
      <c r="J1583" s="12" t="e">
        <f t="shared" si="25"/>
        <v>#N/A</v>
      </c>
      <c r="K1583" s="13" t="e">
        <f t="shared" si="26"/>
        <v>#N/A</v>
      </c>
      <c r="L1583" s="12" t="e">
        <f t="shared" si="27"/>
        <v>#N/A</v>
      </c>
      <c r="M1583" s="14" t="s">
        <v>22</v>
      </c>
      <c r="N1583" s="3" t="s">
        <v>148</v>
      </c>
      <c r="O1583" s="20" t="str">
        <f>VLOOKUP(CONCATENATE($M1583,$N1583),Curriculos!$A$2:$J$332,4,FALSE)</f>
        <v>PRÁTICA EXTENSIONISTA IV</v>
      </c>
      <c r="P1583" s="21" t="str">
        <f>VLOOKUP(CONCATENATE($M1583,$N1583),Curriculos!$A$2:$J$332,5,FALSE)</f>
        <v>OB</v>
      </c>
      <c r="Q1583" s="21" t="e">
        <f>VLOOKUP($N1583,Oferta!$D$2:$P$100,5,FALSE)</f>
        <v>#N/A</v>
      </c>
      <c r="R1583" s="21">
        <f>VLOOKUP(CONCATENATE($M1583,$N1583),Curriculos!$A$2:$J$332,8,FALSE)</f>
        <v>90</v>
      </c>
      <c r="S1583" s="5"/>
      <c r="T1583" s="22" t="s">
        <v>24</v>
      </c>
      <c r="U1583" s="21" t="str">
        <f>VLOOKUP(CONCATENATE($M1583,$N1583),Curriculos!$A$2:$J$332,10,FALSE)</f>
        <v>DCEC</v>
      </c>
      <c r="V1583" s="20" t="e">
        <f>VLOOKUP(CONCATENATE($M1583,$N1583,$T1583),Oferta!$B$2:$R$360,17,FALSE)</f>
        <v>#N/A</v>
      </c>
      <c r="W1583" s="20" t="e">
        <f>VLOOKUP(CONCATENATE($M1583,$N1583,$T1583),Oferta!$B$2:$Q$360,12,FALSE)</f>
        <v>#N/A</v>
      </c>
      <c r="X1583" s="22">
        <v>6</v>
      </c>
      <c r="Y1583" s="23" t="e">
        <f>VLOOKUP(CONCATENATE($W1583,$X1583),Mtz_Horarios!$E$2:$H$92,2,FALSE)</f>
        <v>#N/A</v>
      </c>
      <c r="Z1583" s="23" t="e">
        <f>VLOOKUP(CONCATENATE($W1583,$X1583),Mtz_Horarios!$E$2:$H$92,3,FALSE)</f>
        <v>#N/A</v>
      </c>
      <c r="AA1583" s="24" t="e">
        <f>VLOOKUP(CONCATENATE($W1583,$X1583),Mtz_Horarios!$E$2:$H$92,4,FALSE)</f>
        <v>#N/A</v>
      </c>
      <c r="AB1583" s="20" t="e">
        <f>VLOOKUP(CONCATENATE($M1583,$N1583,$T1583),Oferta!$B$2:$Q$360,16,FALSE)</f>
        <v>#N/A</v>
      </c>
      <c r="AC1583" s="20" t="e">
        <f>VLOOKUP(CONCATENATE($M1583,$N1583,$T1583),Oferta!$B$2:$Q$360,15,FALSE)</f>
        <v>#N/A</v>
      </c>
      <c r="AI1583" s="5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12"/>
      <c r="AW1583" s="12"/>
    </row>
    <row r="1584" spans="1:49" ht="15" customHeight="1">
      <c r="A1584" s="12"/>
      <c r="B1584" s="12"/>
      <c r="C1584" s="12"/>
      <c r="D1584" s="12"/>
      <c r="E1584" s="12"/>
      <c r="F1584" s="12"/>
      <c r="G1584" s="12"/>
      <c r="H1584" s="12" t="e">
        <f t="shared" si="24"/>
        <v>#N/A</v>
      </c>
      <c r="I1584" s="12" t="e">
        <f>VLOOKUP(CONCATENATE(N1584,T1584),Simulador!$H$26:$H$33,1,FALSE)</f>
        <v>#N/A</v>
      </c>
      <c r="J1584" s="12" t="e">
        <f t="shared" si="25"/>
        <v>#N/A</v>
      </c>
      <c r="K1584" s="13" t="e">
        <f t="shared" si="26"/>
        <v>#N/A</v>
      </c>
      <c r="L1584" s="12" t="e">
        <f t="shared" si="27"/>
        <v>#N/A</v>
      </c>
      <c r="M1584" s="14" t="s">
        <v>22</v>
      </c>
      <c r="N1584" s="3" t="s">
        <v>148</v>
      </c>
      <c r="O1584" s="20" t="str">
        <f>VLOOKUP(CONCATENATE($M1584,$N1584),Curriculos!$A$2:$J$332,4,FALSE)</f>
        <v>PRÁTICA EXTENSIONISTA IV</v>
      </c>
      <c r="P1584" s="21" t="str">
        <f>VLOOKUP(CONCATENATE($M1584,$N1584),Curriculos!$A$2:$J$332,5,FALSE)</f>
        <v>OB</v>
      </c>
      <c r="Q1584" s="21" t="e">
        <f>VLOOKUP($N1584,Oferta!$D$2:$P$100,5,FALSE)</f>
        <v>#N/A</v>
      </c>
      <c r="R1584" s="21">
        <f>VLOOKUP(CONCATENATE($M1584,$N1584),Curriculos!$A$2:$J$332,8,FALSE)</f>
        <v>90</v>
      </c>
      <c r="S1584" s="5"/>
      <c r="T1584" s="22" t="s">
        <v>40</v>
      </c>
      <c r="U1584" s="21" t="str">
        <f>VLOOKUP(CONCATENATE($M1584,$N1584),Curriculos!$A$2:$J$332,10,FALSE)</f>
        <v>DCEC</v>
      </c>
      <c r="V1584" s="20" t="e">
        <f>VLOOKUP(CONCATENATE($M1584,$N1584,$T1584),Oferta!$B$2:$R$360,17,FALSE)</f>
        <v>#N/A</v>
      </c>
      <c r="W1584" s="20" t="e">
        <f>VLOOKUP(CONCATENATE($M1584,$N1584,$T1584),Oferta!$B$2:$Q$360,12,FALSE)</f>
        <v>#N/A</v>
      </c>
      <c r="X1584" s="22">
        <v>1</v>
      </c>
      <c r="Y1584" s="23" t="e">
        <f>VLOOKUP(CONCATENATE($W1584,$X1584),Mtz_Horarios!$E$2:$H$92,2,FALSE)</f>
        <v>#N/A</v>
      </c>
      <c r="Z1584" s="23" t="e">
        <f>VLOOKUP(CONCATENATE($W1584,$X1584),Mtz_Horarios!$E$2:$H$92,3,FALSE)</f>
        <v>#N/A</v>
      </c>
      <c r="AA1584" s="24" t="e">
        <f>VLOOKUP(CONCATENATE($W1584,$X1584),Mtz_Horarios!$E$2:$H$92,4,FALSE)</f>
        <v>#N/A</v>
      </c>
      <c r="AB1584" s="20" t="e">
        <f>VLOOKUP(CONCATENATE($M1584,$N1584,$T1584),Oferta!$B$2:$Q$360,16,FALSE)</f>
        <v>#N/A</v>
      </c>
      <c r="AC1584" s="20" t="e">
        <f>VLOOKUP(CONCATENATE($M1584,$N1584,$T1584),Oferta!$B$2:$Q$360,15,FALSE)</f>
        <v>#N/A</v>
      </c>
      <c r="AI1584" s="5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12"/>
      <c r="AW1584" s="12"/>
    </row>
    <row r="1585" spans="1:49" ht="15" customHeight="1">
      <c r="A1585" s="12"/>
      <c r="B1585" s="12"/>
      <c r="C1585" s="12"/>
      <c r="D1585" s="12"/>
      <c r="E1585" s="12"/>
      <c r="F1585" s="12"/>
      <c r="G1585" s="12"/>
      <c r="H1585" s="12" t="e">
        <f t="shared" si="24"/>
        <v>#N/A</v>
      </c>
      <c r="I1585" s="12" t="e">
        <f>VLOOKUP(CONCATENATE(N1585,T1585),Simulador!$H$26:$H$33,1,FALSE)</f>
        <v>#N/A</v>
      </c>
      <c r="J1585" s="12" t="e">
        <f t="shared" si="25"/>
        <v>#N/A</v>
      </c>
      <c r="K1585" s="13" t="e">
        <f t="shared" si="26"/>
        <v>#N/A</v>
      </c>
      <c r="L1585" s="12" t="e">
        <f t="shared" si="27"/>
        <v>#N/A</v>
      </c>
      <c r="M1585" s="14" t="s">
        <v>22</v>
      </c>
      <c r="N1585" s="3" t="s">
        <v>148</v>
      </c>
      <c r="O1585" s="20" t="str">
        <f>VLOOKUP(CONCATENATE($M1585,$N1585),Curriculos!$A$2:$J$332,4,FALSE)</f>
        <v>PRÁTICA EXTENSIONISTA IV</v>
      </c>
      <c r="P1585" s="21" t="str">
        <f>VLOOKUP(CONCATENATE($M1585,$N1585),Curriculos!$A$2:$J$332,5,FALSE)</f>
        <v>OB</v>
      </c>
      <c r="Q1585" s="21" t="e">
        <f>VLOOKUP($N1585,Oferta!$D$2:$P$100,5,FALSE)</f>
        <v>#N/A</v>
      </c>
      <c r="R1585" s="21">
        <f>VLOOKUP(CONCATENATE($M1585,$N1585),Curriculos!$A$2:$J$332,8,FALSE)</f>
        <v>90</v>
      </c>
      <c r="S1585" s="5"/>
      <c r="T1585" s="22" t="s">
        <v>40</v>
      </c>
      <c r="U1585" s="21" t="str">
        <f>VLOOKUP(CONCATENATE($M1585,$N1585),Curriculos!$A$2:$J$332,10,FALSE)</f>
        <v>DCEC</v>
      </c>
      <c r="V1585" s="20" t="e">
        <f>VLOOKUP(CONCATENATE($M1585,$N1585,$T1585),Oferta!$B$2:$R$360,17,FALSE)</f>
        <v>#N/A</v>
      </c>
      <c r="W1585" s="20" t="e">
        <f>VLOOKUP(CONCATENATE($M1585,$N1585,$T1585),Oferta!$B$2:$Q$360,12,FALSE)</f>
        <v>#N/A</v>
      </c>
      <c r="X1585" s="22">
        <v>2</v>
      </c>
      <c r="Y1585" s="23" t="e">
        <f>VLOOKUP(CONCATENATE($W1585,$X1585),Mtz_Horarios!$E$2:$H$92,2,FALSE)</f>
        <v>#N/A</v>
      </c>
      <c r="Z1585" s="23" t="e">
        <f>VLOOKUP(CONCATENATE($W1585,$X1585),Mtz_Horarios!$E$2:$H$92,3,FALSE)</f>
        <v>#N/A</v>
      </c>
      <c r="AA1585" s="24" t="e">
        <f>VLOOKUP(CONCATENATE($W1585,$X1585),Mtz_Horarios!$E$2:$H$92,4,FALSE)</f>
        <v>#N/A</v>
      </c>
      <c r="AB1585" s="20" t="e">
        <f>VLOOKUP(CONCATENATE($M1585,$N1585,$T1585),Oferta!$B$2:$Q$360,16,FALSE)</f>
        <v>#N/A</v>
      </c>
      <c r="AC1585" s="20" t="e">
        <f>VLOOKUP(CONCATENATE($M1585,$N1585,$T1585),Oferta!$B$2:$Q$360,15,FALSE)</f>
        <v>#N/A</v>
      </c>
      <c r="AI1585" s="5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12"/>
      <c r="AW1585" s="12"/>
    </row>
    <row r="1586" spans="1:49" ht="15" customHeight="1">
      <c r="A1586" s="12"/>
      <c r="B1586" s="12"/>
      <c r="C1586" s="12"/>
      <c r="D1586" s="12"/>
      <c r="E1586" s="12"/>
      <c r="F1586" s="12"/>
      <c r="G1586" s="12"/>
      <c r="H1586" s="12" t="e">
        <f t="shared" si="24"/>
        <v>#N/A</v>
      </c>
      <c r="I1586" s="12" t="e">
        <f>VLOOKUP(CONCATENATE(N1586,T1586),Simulador!$H$26:$H$33,1,FALSE)</f>
        <v>#N/A</v>
      </c>
      <c r="J1586" s="12" t="e">
        <f t="shared" si="25"/>
        <v>#N/A</v>
      </c>
      <c r="K1586" s="13" t="e">
        <f t="shared" si="26"/>
        <v>#N/A</v>
      </c>
      <c r="L1586" s="12" t="e">
        <f t="shared" si="27"/>
        <v>#N/A</v>
      </c>
      <c r="M1586" s="14" t="s">
        <v>22</v>
      </c>
      <c r="N1586" s="3" t="s">
        <v>148</v>
      </c>
      <c r="O1586" s="20" t="str">
        <f>VLOOKUP(CONCATENATE($M1586,$N1586),Curriculos!$A$2:$J$332,4,FALSE)</f>
        <v>PRÁTICA EXTENSIONISTA IV</v>
      </c>
      <c r="P1586" s="21" t="str">
        <f>VLOOKUP(CONCATENATE($M1586,$N1586),Curriculos!$A$2:$J$332,5,FALSE)</f>
        <v>OB</v>
      </c>
      <c r="Q1586" s="21" t="e">
        <f>VLOOKUP($N1586,Oferta!$D$2:$P$100,5,FALSE)</f>
        <v>#N/A</v>
      </c>
      <c r="R1586" s="21">
        <f>VLOOKUP(CONCATENATE($M1586,$N1586),Curriculos!$A$2:$J$332,8,FALSE)</f>
        <v>90</v>
      </c>
      <c r="S1586" s="5"/>
      <c r="T1586" s="22" t="s">
        <v>40</v>
      </c>
      <c r="U1586" s="21" t="str">
        <f>VLOOKUP(CONCATENATE($M1586,$N1586),Curriculos!$A$2:$J$332,10,FALSE)</f>
        <v>DCEC</v>
      </c>
      <c r="V1586" s="20" t="e">
        <f>VLOOKUP(CONCATENATE($M1586,$N1586,$T1586),Oferta!$B$2:$R$360,17,FALSE)</f>
        <v>#N/A</v>
      </c>
      <c r="W1586" s="20" t="e">
        <f>VLOOKUP(CONCATENATE($M1586,$N1586,$T1586),Oferta!$B$2:$Q$360,12,FALSE)</f>
        <v>#N/A</v>
      </c>
      <c r="X1586" s="22">
        <v>3</v>
      </c>
      <c r="Y1586" s="23" t="e">
        <f>VLOOKUP(CONCATENATE($W1586,$X1586),Mtz_Horarios!$E$2:$H$92,2,FALSE)</f>
        <v>#N/A</v>
      </c>
      <c r="Z1586" s="23" t="e">
        <f>VLOOKUP(CONCATENATE($W1586,$X1586),Mtz_Horarios!$E$2:$H$92,3,FALSE)</f>
        <v>#N/A</v>
      </c>
      <c r="AA1586" s="24" t="e">
        <f>VLOOKUP(CONCATENATE($W1586,$X1586),Mtz_Horarios!$E$2:$H$92,4,FALSE)</f>
        <v>#N/A</v>
      </c>
      <c r="AB1586" s="20" t="e">
        <f>VLOOKUP(CONCATENATE($M1586,$N1586,$T1586),Oferta!$B$2:$Q$360,16,FALSE)</f>
        <v>#N/A</v>
      </c>
      <c r="AC1586" s="20" t="e">
        <f>VLOOKUP(CONCATENATE($M1586,$N1586,$T1586),Oferta!$B$2:$Q$360,15,FALSE)</f>
        <v>#N/A</v>
      </c>
      <c r="AI1586" s="5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12"/>
      <c r="AW1586" s="12"/>
    </row>
    <row r="1587" spans="1:49" ht="15" customHeight="1">
      <c r="A1587" s="12"/>
      <c r="B1587" s="12"/>
      <c r="C1587" s="12"/>
      <c r="D1587" s="12"/>
      <c r="E1587" s="12"/>
      <c r="F1587" s="12"/>
      <c r="G1587" s="12"/>
      <c r="H1587" s="12" t="e">
        <f t="shared" si="24"/>
        <v>#N/A</v>
      </c>
      <c r="I1587" s="12" t="e">
        <f>VLOOKUP(CONCATENATE(N1587,T1587),Simulador!$H$26:$H$33,1,FALSE)</f>
        <v>#N/A</v>
      </c>
      <c r="J1587" s="12" t="e">
        <f t="shared" si="25"/>
        <v>#N/A</v>
      </c>
      <c r="K1587" s="13" t="e">
        <f t="shared" si="26"/>
        <v>#N/A</v>
      </c>
      <c r="L1587" s="12" t="e">
        <f t="shared" si="27"/>
        <v>#N/A</v>
      </c>
      <c r="M1587" s="14" t="s">
        <v>22</v>
      </c>
      <c r="N1587" s="3" t="s">
        <v>148</v>
      </c>
      <c r="O1587" s="20" t="str">
        <f>VLOOKUP(CONCATENATE($M1587,$N1587),Curriculos!$A$2:$J$332,4,FALSE)</f>
        <v>PRÁTICA EXTENSIONISTA IV</v>
      </c>
      <c r="P1587" s="21" t="str">
        <f>VLOOKUP(CONCATENATE($M1587,$N1587),Curriculos!$A$2:$J$332,5,FALSE)</f>
        <v>OB</v>
      </c>
      <c r="Q1587" s="21" t="e">
        <f>VLOOKUP($N1587,Oferta!$D$2:$P$100,5,FALSE)</f>
        <v>#N/A</v>
      </c>
      <c r="R1587" s="21">
        <f>VLOOKUP(CONCATENATE($M1587,$N1587),Curriculos!$A$2:$J$332,8,FALSE)</f>
        <v>90</v>
      </c>
      <c r="S1587" s="5"/>
      <c r="T1587" s="22" t="s">
        <v>40</v>
      </c>
      <c r="U1587" s="21" t="str">
        <f>VLOOKUP(CONCATENATE($M1587,$N1587),Curriculos!$A$2:$J$332,10,FALSE)</f>
        <v>DCEC</v>
      </c>
      <c r="V1587" s="20" t="e">
        <f>VLOOKUP(CONCATENATE($M1587,$N1587,$T1587),Oferta!$B$2:$R$360,17,FALSE)</f>
        <v>#N/A</v>
      </c>
      <c r="W1587" s="20" t="e">
        <f>VLOOKUP(CONCATENATE($M1587,$N1587,$T1587),Oferta!$B$2:$Q$360,12,FALSE)</f>
        <v>#N/A</v>
      </c>
      <c r="X1587" s="22">
        <v>4</v>
      </c>
      <c r="Y1587" s="23" t="e">
        <f>VLOOKUP(CONCATENATE($W1587,$X1587),Mtz_Horarios!$E$2:$H$92,2,FALSE)</f>
        <v>#N/A</v>
      </c>
      <c r="Z1587" s="23" t="e">
        <f>VLOOKUP(CONCATENATE($W1587,$X1587),Mtz_Horarios!$E$2:$H$92,3,FALSE)</f>
        <v>#N/A</v>
      </c>
      <c r="AA1587" s="24" t="e">
        <f>VLOOKUP(CONCATENATE($W1587,$X1587),Mtz_Horarios!$E$2:$H$92,4,FALSE)</f>
        <v>#N/A</v>
      </c>
      <c r="AB1587" s="20" t="e">
        <f>VLOOKUP(CONCATENATE($M1587,$N1587,$T1587),Oferta!$B$2:$Q$360,16,FALSE)</f>
        <v>#N/A</v>
      </c>
      <c r="AC1587" s="20" t="e">
        <f>VLOOKUP(CONCATENATE($M1587,$N1587,$T1587),Oferta!$B$2:$Q$360,15,FALSE)</f>
        <v>#N/A</v>
      </c>
      <c r="AI1587" s="5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12"/>
      <c r="AW1587" s="12"/>
    </row>
    <row r="1588" spans="1:49" ht="15" customHeight="1">
      <c r="A1588" s="12"/>
      <c r="B1588" s="12"/>
      <c r="C1588" s="12"/>
      <c r="D1588" s="12"/>
      <c r="E1588" s="12"/>
      <c r="F1588" s="12"/>
      <c r="G1588" s="12"/>
      <c r="H1588" s="12" t="e">
        <f t="shared" si="24"/>
        <v>#N/A</v>
      </c>
      <c r="I1588" s="12" t="e">
        <f>VLOOKUP(CONCATENATE(N1588,T1588),Simulador!$H$26:$H$33,1,FALSE)</f>
        <v>#N/A</v>
      </c>
      <c r="J1588" s="12" t="e">
        <f t="shared" si="25"/>
        <v>#N/A</v>
      </c>
      <c r="K1588" s="13" t="e">
        <f t="shared" si="26"/>
        <v>#N/A</v>
      </c>
      <c r="L1588" s="12" t="e">
        <f t="shared" si="27"/>
        <v>#N/A</v>
      </c>
      <c r="M1588" s="14" t="s">
        <v>22</v>
      </c>
      <c r="N1588" s="3" t="s">
        <v>148</v>
      </c>
      <c r="O1588" s="20" t="str">
        <f>VLOOKUP(CONCATENATE($M1588,$N1588),Curriculos!$A$2:$J$332,4,FALSE)</f>
        <v>PRÁTICA EXTENSIONISTA IV</v>
      </c>
      <c r="P1588" s="21" t="str">
        <f>VLOOKUP(CONCATENATE($M1588,$N1588),Curriculos!$A$2:$J$332,5,FALSE)</f>
        <v>OB</v>
      </c>
      <c r="Q1588" s="21" t="e">
        <f>VLOOKUP($N1588,Oferta!$D$2:$P$100,5,FALSE)</f>
        <v>#N/A</v>
      </c>
      <c r="R1588" s="21">
        <f>VLOOKUP(CONCATENATE($M1588,$N1588),Curriculos!$A$2:$J$332,8,FALSE)</f>
        <v>90</v>
      </c>
      <c r="S1588" s="5"/>
      <c r="T1588" s="22" t="s">
        <v>40</v>
      </c>
      <c r="U1588" s="21" t="str">
        <f>VLOOKUP(CONCATENATE($M1588,$N1588),Curriculos!$A$2:$J$332,10,FALSE)</f>
        <v>DCEC</v>
      </c>
      <c r="V1588" s="20" t="e">
        <f>VLOOKUP(CONCATENATE($M1588,$N1588,$T1588),Oferta!$B$2:$R$360,17,FALSE)</f>
        <v>#N/A</v>
      </c>
      <c r="W1588" s="20" t="e">
        <f>VLOOKUP(CONCATENATE($M1588,$N1588,$T1588),Oferta!$B$2:$Q$360,12,FALSE)</f>
        <v>#N/A</v>
      </c>
      <c r="X1588" s="22">
        <v>5</v>
      </c>
      <c r="Y1588" s="23" t="e">
        <f>VLOOKUP(CONCATENATE($W1588,$X1588),Mtz_Horarios!$E$2:$H$92,2,FALSE)</f>
        <v>#N/A</v>
      </c>
      <c r="Z1588" s="23" t="e">
        <f>VLOOKUP(CONCATENATE($W1588,$X1588),Mtz_Horarios!$E$2:$H$92,3,FALSE)</f>
        <v>#N/A</v>
      </c>
      <c r="AA1588" s="24" t="e">
        <f>VLOOKUP(CONCATENATE($W1588,$X1588),Mtz_Horarios!$E$2:$H$92,4,FALSE)</f>
        <v>#N/A</v>
      </c>
      <c r="AB1588" s="20" t="e">
        <f>VLOOKUP(CONCATENATE($M1588,$N1588,$T1588),Oferta!$B$2:$Q$360,16,FALSE)</f>
        <v>#N/A</v>
      </c>
      <c r="AC1588" s="20" t="e">
        <f>VLOOKUP(CONCATENATE($M1588,$N1588,$T1588),Oferta!$B$2:$Q$360,15,FALSE)</f>
        <v>#N/A</v>
      </c>
      <c r="AI1588" s="5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12"/>
      <c r="AW1588" s="12"/>
    </row>
    <row r="1589" spans="1:49" ht="15" customHeight="1">
      <c r="A1589" s="12"/>
      <c r="B1589" s="12"/>
      <c r="C1589" s="12"/>
      <c r="D1589" s="12"/>
      <c r="E1589" s="12"/>
      <c r="F1589" s="12"/>
      <c r="G1589" s="12"/>
      <c r="H1589" s="12" t="e">
        <f t="shared" si="24"/>
        <v>#N/A</v>
      </c>
      <c r="I1589" s="12" t="e">
        <f>VLOOKUP(CONCATENATE(N1589,T1589),Simulador!$H$26:$H$33,1,FALSE)</f>
        <v>#N/A</v>
      </c>
      <c r="J1589" s="12" t="e">
        <f t="shared" si="25"/>
        <v>#N/A</v>
      </c>
      <c r="K1589" s="13" t="e">
        <f t="shared" si="26"/>
        <v>#N/A</v>
      </c>
      <c r="L1589" s="12" t="e">
        <f t="shared" si="27"/>
        <v>#N/A</v>
      </c>
      <c r="M1589" s="14" t="s">
        <v>22</v>
      </c>
      <c r="N1589" s="3" t="s">
        <v>148</v>
      </c>
      <c r="O1589" s="20" t="str">
        <f>VLOOKUP(CONCATENATE($M1589,$N1589),Curriculos!$A$2:$J$332,4,FALSE)</f>
        <v>PRÁTICA EXTENSIONISTA IV</v>
      </c>
      <c r="P1589" s="21" t="str">
        <f>VLOOKUP(CONCATENATE($M1589,$N1589),Curriculos!$A$2:$J$332,5,FALSE)</f>
        <v>OB</v>
      </c>
      <c r="Q1589" s="21" t="e">
        <f>VLOOKUP($N1589,Oferta!$D$2:$P$100,5,FALSE)</f>
        <v>#N/A</v>
      </c>
      <c r="R1589" s="21">
        <f>VLOOKUP(CONCATENATE($M1589,$N1589),Curriculos!$A$2:$J$332,8,FALSE)</f>
        <v>90</v>
      </c>
      <c r="S1589" s="5"/>
      <c r="T1589" s="22" t="s">
        <v>40</v>
      </c>
      <c r="U1589" s="21" t="str">
        <f>VLOOKUP(CONCATENATE($M1589,$N1589),Curriculos!$A$2:$J$332,10,FALSE)</f>
        <v>DCEC</v>
      </c>
      <c r="V1589" s="20" t="e">
        <f>VLOOKUP(CONCATENATE($M1589,$N1589,$T1589),Oferta!$B$2:$R$360,17,FALSE)</f>
        <v>#N/A</v>
      </c>
      <c r="W1589" s="20" t="e">
        <f>VLOOKUP(CONCATENATE($M1589,$N1589,$T1589),Oferta!$B$2:$Q$360,12,FALSE)</f>
        <v>#N/A</v>
      </c>
      <c r="X1589" s="22">
        <v>6</v>
      </c>
      <c r="Y1589" s="23" t="e">
        <f>VLOOKUP(CONCATENATE($W1589,$X1589),Mtz_Horarios!$E$2:$H$92,2,FALSE)</f>
        <v>#N/A</v>
      </c>
      <c r="Z1589" s="23" t="e">
        <f>VLOOKUP(CONCATENATE($W1589,$X1589),Mtz_Horarios!$E$2:$H$92,3,FALSE)</f>
        <v>#N/A</v>
      </c>
      <c r="AA1589" s="24" t="e">
        <f>VLOOKUP(CONCATENATE($W1589,$X1589),Mtz_Horarios!$E$2:$H$92,4,FALSE)</f>
        <v>#N/A</v>
      </c>
      <c r="AB1589" s="20" t="e">
        <f>VLOOKUP(CONCATENATE($M1589,$N1589,$T1589),Oferta!$B$2:$Q$360,16,FALSE)</f>
        <v>#N/A</v>
      </c>
      <c r="AC1589" s="20" t="e">
        <f>VLOOKUP(CONCATENATE($M1589,$N1589,$T1589),Oferta!$B$2:$Q$360,15,FALSE)</f>
        <v>#N/A</v>
      </c>
      <c r="AI1589" s="5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12"/>
      <c r="AW1589" s="12"/>
    </row>
    <row r="1590" spans="1:49" ht="15" customHeight="1">
      <c r="A1590" s="12"/>
      <c r="B1590" s="12"/>
      <c r="C1590" s="12"/>
      <c r="D1590" s="12"/>
      <c r="E1590" s="12"/>
      <c r="F1590" s="12"/>
      <c r="G1590" s="12"/>
      <c r="H1590" s="12" t="e">
        <f t="shared" si="24"/>
        <v>#N/A</v>
      </c>
      <c r="I1590" s="12" t="e">
        <f>VLOOKUP(CONCATENATE(N1590,T1590),Simulador!$H$26:$H$33,1,FALSE)</f>
        <v>#N/A</v>
      </c>
      <c r="J1590" s="12" t="e">
        <f t="shared" si="25"/>
        <v>#N/A</v>
      </c>
      <c r="K1590" s="13" t="e">
        <f t="shared" si="26"/>
        <v>#N/A</v>
      </c>
      <c r="L1590" s="12" t="e">
        <f t="shared" si="27"/>
        <v>#N/A</v>
      </c>
      <c r="M1590" s="14" t="s">
        <v>31</v>
      </c>
      <c r="N1590" s="3" t="s">
        <v>68</v>
      </c>
      <c r="O1590" s="15" t="str">
        <f>VLOOKUP(CONCATENATE($M1590,$N1590),Curriculos!$A$2:$J$332,4,FALSE)</f>
        <v>TÉCNICAS DE PESQUISA EM ECONOMIA I</v>
      </c>
      <c r="P1590" s="16" t="str">
        <f>VLOOKUP(CONCATENATE($M1590,$N1590),Curriculos!$A$2:$J$332,5,FALSE)</f>
        <v>OB</v>
      </c>
      <c r="Q1590" s="16" t="str">
        <f>VLOOKUP($N1590,Oferta!$D$2:$P$100,5,FALSE)</f>
        <v>T</v>
      </c>
      <c r="R1590" s="16">
        <f>VLOOKUP(CONCATENATE($M1590,$N1590),Curriculos!$A$2:$J$332,8,FALSE)</f>
        <v>90</v>
      </c>
      <c r="S1590" s="17"/>
      <c r="T1590" s="17" t="s">
        <v>29</v>
      </c>
      <c r="U1590" s="16" t="str">
        <f>VLOOKUP(CONCATENATE($M1590,$N1590),Curriculos!$A$2:$J$332,10,FALSE)</f>
        <v>DCEC</v>
      </c>
      <c r="V1590" s="15" t="e">
        <f>VLOOKUP(CONCATENATE($M1590,$N1590,$T1590),Oferta!$B$2:$R$360,17,FALSE)</f>
        <v>#N/A</v>
      </c>
      <c r="W1590" s="15" t="e">
        <f>VLOOKUP(CONCATENATE($M1590,$N1590,$T1590),Oferta!$B$2:$Q$360,12,FALSE)</f>
        <v>#N/A</v>
      </c>
      <c r="X1590" s="17">
        <v>1</v>
      </c>
      <c r="Y1590" s="18" t="e">
        <f>VLOOKUP(CONCATENATE($W1590,$X1590),Mtz_Horarios!$E$2:$H$92,2,FALSE)</f>
        <v>#N/A</v>
      </c>
      <c r="Z1590" s="18" t="e">
        <f>VLOOKUP(CONCATENATE($W1590,$X1590),Mtz_Horarios!$E$2:$H$92,3,FALSE)</f>
        <v>#N/A</v>
      </c>
      <c r="AA1590" s="19" t="e">
        <f>VLOOKUP(CONCATENATE($W1590,$X1590),Mtz_Horarios!$E$2:$H$92,4,FALSE)</f>
        <v>#N/A</v>
      </c>
      <c r="AB1590" s="15" t="e">
        <f>VLOOKUP(CONCATENATE($M1590,$N1590,$T1590),Oferta!$B$2:$Q$360,16,FALSE)</f>
        <v>#N/A</v>
      </c>
      <c r="AC1590" s="15" t="e">
        <f>VLOOKUP(CONCATENATE($M1590,$N1590,$T1590),Oferta!$B$2:$Q$360,15,FALSE)</f>
        <v>#N/A</v>
      </c>
      <c r="AI1590" s="5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12"/>
      <c r="AW1590" s="12"/>
    </row>
    <row r="1591" spans="1:49" ht="15" customHeight="1">
      <c r="A1591" s="12"/>
      <c r="B1591" s="12"/>
      <c r="C1591" s="12"/>
      <c r="D1591" s="12"/>
      <c r="E1591" s="12"/>
      <c r="F1591" s="12"/>
      <c r="G1591" s="12"/>
      <c r="H1591" s="12" t="e">
        <f t="shared" si="24"/>
        <v>#N/A</v>
      </c>
      <c r="I1591" s="12" t="e">
        <f>VLOOKUP(CONCATENATE(N1591,T1591),Simulador!$H$26:$H$33,1,FALSE)</f>
        <v>#N/A</v>
      </c>
      <c r="J1591" s="12" t="e">
        <f t="shared" si="25"/>
        <v>#N/A</v>
      </c>
      <c r="K1591" s="13" t="e">
        <f t="shared" si="26"/>
        <v>#N/A</v>
      </c>
      <c r="L1591" s="12" t="e">
        <f t="shared" si="27"/>
        <v>#N/A</v>
      </c>
      <c r="M1591" s="14" t="s">
        <v>31</v>
      </c>
      <c r="N1591" s="3" t="s">
        <v>68</v>
      </c>
      <c r="O1591" s="15" t="str">
        <f>VLOOKUP(CONCATENATE($M1591,$N1591),Curriculos!$A$2:$J$332,4,FALSE)</f>
        <v>TÉCNICAS DE PESQUISA EM ECONOMIA I</v>
      </c>
      <c r="P1591" s="16" t="str">
        <f>VLOOKUP(CONCATENATE($M1591,$N1591),Curriculos!$A$2:$J$332,5,FALSE)</f>
        <v>OB</v>
      </c>
      <c r="Q1591" s="16" t="str">
        <f>VLOOKUP($N1591,Oferta!$D$2:$P$100,5,FALSE)</f>
        <v>T</v>
      </c>
      <c r="R1591" s="16">
        <f>VLOOKUP(CONCATENATE($M1591,$N1591),Curriculos!$A$2:$J$332,8,FALSE)</f>
        <v>90</v>
      </c>
      <c r="S1591" s="17"/>
      <c r="T1591" s="17" t="s">
        <v>29</v>
      </c>
      <c r="U1591" s="16" t="str">
        <f>VLOOKUP(CONCATENATE($M1591,$N1591),Curriculos!$A$2:$J$332,10,FALSE)</f>
        <v>DCEC</v>
      </c>
      <c r="V1591" s="15" t="e">
        <f>VLOOKUP(CONCATENATE($M1591,$N1591,$T1591),Oferta!$B$2:$R$360,17,FALSE)</f>
        <v>#N/A</v>
      </c>
      <c r="W1591" s="15" t="e">
        <f>VLOOKUP(CONCATENATE($M1591,$N1591,$T1591),Oferta!$B$2:$Q$360,12,FALSE)</f>
        <v>#N/A</v>
      </c>
      <c r="X1591" s="17">
        <v>2</v>
      </c>
      <c r="Y1591" s="18" t="e">
        <f>VLOOKUP(CONCATENATE($W1591,$X1591),Mtz_Horarios!$E$2:$H$92,2,FALSE)</f>
        <v>#N/A</v>
      </c>
      <c r="Z1591" s="18" t="e">
        <f>VLOOKUP(CONCATENATE($W1591,$X1591),Mtz_Horarios!$E$2:$H$92,3,FALSE)</f>
        <v>#N/A</v>
      </c>
      <c r="AA1591" s="19" t="e">
        <f>VLOOKUP(CONCATENATE($W1591,$X1591),Mtz_Horarios!$E$2:$H$92,4,FALSE)</f>
        <v>#N/A</v>
      </c>
      <c r="AB1591" s="15" t="e">
        <f>VLOOKUP(CONCATENATE($M1591,$N1591,$T1591),Oferta!$B$2:$Q$360,16,FALSE)</f>
        <v>#N/A</v>
      </c>
      <c r="AC1591" s="15" t="e">
        <f>VLOOKUP(CONCATENATE($M1591,$N1591,$T1591),Oferta!$B$2:$Q$360,15,FALSE)</f>
        <v>#N/A</v>
      </c>
      <c r="AI1591" s="5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12"/>
      <c r="AW1591" s="12"/>
    </row>
    <row r="1592" spans="1:49" ht="15" customHeight="1">
      <c r="A1592" s="12"/>
      <c r="B1592" s="12"/>
      <c r="C1592" s="12"/>
      <c r="D1592" s="12"/>
      <c r="E1592" s="12"/>
      <c r="F1592" s="12"/>
      <c r="G1592" s="12"/>
      <c r="H1592" s="12" t="e">
        <f t="shared" si="24"/>
        <v>#N/A</v>
      </c>
      <c r="I1592" s="12" t="e">
        <f>VLOOKUP(CONCATENATE(N1592,T1592),Simulador!$H$26:$H$33,1,FALSE)</f>
        <v>#N/A</v>
      </c>
      <c r="J1592" s="12" t="e">
        <f t="shared" si="25"/>
        <v>#N/A</v>
      </c>
      <c r="K1592" s="13" t="e">
        <f t="shared" si="26"/>
        <v>#N/A</v>
      </c>
      <c r="L1592" s="12" t="e">
        <f t="shared" si="27"/>
        <v>#N/A</v>
      </c>
      <c r="M1592" s="14" t="s">
        <v>31</v>
      </c>
      <c r="N1592" s="3" t="s">
        <v>68</v>
      </c>
      <c r="O1592" s="15" t="str">
        <f>VLOOKUP(CONCATENATE($M1592,$N1592),Curriculos!$A$2:$J$332,4,FALSE)</f>
        <v>TÉCNICAS DE PESQUISA EM ECONOMIA I</v>
      </c>
      <c r="P1592" s="16" t="str">
        <f>VLOOKUP(CONCATENATE($M1592,$N1592),Curriculos!$A$2:$J$332,5,FALSE)</f>
        <v>OB</v>
      </c>
      <c r="Q1592" s="16" t="str">
        <f>VLOOKUP($N1592,Oferta!$D$2:$P$100,5,FALSE)</f>
        <v>T</v>
      </c>
      <c r="R1592" s="16">
        <f>VLOOKUP(CONCATENATE($M1592,$N1592),Curriculos!$A$2:$J$332,8,FALSE)</f>
        <v>90</v>
      </c>
      <c r="S1592" s="17"/>
      <c r="T1592" s="17" t="s">
        <v>29</v>
      </c>
      <c r="U1592" s="16" t="str">
        <f>VLOOKUP(CONCATENATE($M1592,$N1592),Curriculos!$A$2:$J$332,10,FALSE)</f>
        <v>DCEC</v>
      </c>
      <c r="V1592" s="15" t="e">
        <f>VLOOKUP(CONCATENATE($M1592,$N1592,$T1592),Oferta!$B$2:$R$360,17,FALSE)</f>
        <v>#N/A</v>
      </c>
      <c r="W1592" s="15" t="e">
        <f>VLOOKUP(CONCATENATE($M1592,$N1592,$T1592),Oferta!$B$2:$Q$360,12,FALSE)</f>
        <v>#N/A</v>
      </c>
      <c r="X1592" s="17">
        <v>3</v>
      </c>
      <c r="Y1592" s="18" t="e">
        <f>VLOOKUP(CONCATENATE($W1592,$X1592),Mtz_Horarios!$E$2:$H$92,2,FALSE)</f>
        <v>#N/A</v>
      </c>
      <c r="Z1592" s="18" t="e">
        <f>VLOOKUP(CONCATENATE($W1592,$X1592),Mtz_Horarios!$E$2:$H$92,3,FALSE)</f>
        <v>#N/A</v>
      </c>
      <c r="AA1592" s="19" t="e">
        <f>VLOOKUP(CONCATENATE($W1592,$X1592),Mtz_Horarios!$E$2:$H$92,4,FALSE)</f>
        <v>#N/A</v>
      </c>
      <c r="AB1592" s="15" t="e">
        <f>VLOOKUP(CONCATENATE($M1592,$N1592,$T1592),Oferta!$B$2:$Q$360,16,FALSE)</f>
        <v>#N/A</v>
      </c>
      <c r="AC1592" s="15" t="e">
        <f>VLOOKUP(CONCATENATE($M1592,$N1592,$T1592),Oferta!$B$2:$Q$360,15,FALSE)</f>
        <v>#N/A</v>
      </c>
      <c r="AI1592" s="5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12"/>
      <c r="AW1592" s="12"/>
    </row>
    <row r="1593" spans="1:49" ht="15" customHeight="1">
      <c r="A1593" s="12"/>
      <c r="B1593" s="12"/>
      <c r="C1593" s="12"/>
      <c r="D1593" s="12"/>
      <c r="E1593" s="12"/>
      <c r="F1593" s="12"/>
      <c r="G1593" s="12"/>
      <c r="H1593" s="12" t="e">
        <f t="shared" si="24"/>
        <v>#N/A</v>
      </c>
      <c r="I1593" s="12" t="e">
        <f>VLOOKUP(CONCATENATE(N1593,T1593),Simulador!$H$26:$H$33,1,FALSE)</f>
        <v>#N/A</v>
      </c>
      <c r="J1593" s="12" t="e">
        <f t="shared" si="25"/>
        <v>#N/A</v>
      </c>
      <c r="K1593" s="13" t="e">
        <f t="shared" si="26"/>
        <v>#N/A</v>
      </c>
      <c r="L1593" s="12" t="e">
        <f t="shared" si="27"/>
        <v>#N/A</v>
      </c>
      <c r="M1593" s="14" t="s">
        <v>31</v>
      </c>
      <c r="N1593" s="3" t="s">
        <v>68</v>
      </c>
      <c r="O1593" s="15" t="str">
        <f>VLOOKUP(CONCATENATE($M1593,$N1593),Curriculos!$A$2:$J$332,4,FALSE)</f>
        <v>TÉCNICAS DE PESQUISA EM ECONOMIA I</v>
      </c>
      <c r="P1593" s="16" t="str">
        <f>VLOOKUP(CONCATENATE($M1593,$N1593),Curriculos!$A$2:$J$332,5,FALSE)</f>
        <v>OB</v>
      </c>
      <c r="Q1593" s="16" t="str">
        <f>VLOOKUP($N1593,Oferta!$D$2:$P$100,5,FALSE)</f>
        <v>T</v>
      </c>
      <c r="R1593" s="16">
        <f>VLOOKUP(CONCATENATE($M1593,$N1593),Curriculos!$A$2:$J$332,8,FALSE)</f>
        <v>90</v>
      </c>
      <c r="S1593" s="17"/>
      <c r="T1593" s="17" t="s">
        <v>29</v>
      </c>
      <c r="U1593" s="16" t="str">
        <f>VLOOKUP(CONCATENATE($M1593,$N1593),Curriculos!$A$2:$J$332,10,FALSE)</f>
        <v>DCEC</v>
      </c>
      <c r="V1593" s="15" t="e">
        <f>VLOOKUP(CONCATENATE($M1593,$N1593,$T1593),Oferta!$B$2:$R$360,17,FALSE)</f>
        <v>#N/A</v>
      </c>
      <c r="W1593" s="15" t="e">
        <f>VLOOKUP(CONCATENATE($M1593,$N1593,$T1593),Oferta!$B$2:$Q$360,12,FALSE)</f>
        <v>#N/A</v>
      </c>
      <c r="X1593" s="17">
        <v>4</v>
      </c>
      <c r="Y1593" s="18" t="e">
        <f>VLOOKUP(CONCATENATE($W1593,$X1593),Mtz_Horarios!$E$2:$H$92,2,FALSE)</f>
        <v>#N/A</v>
      </c>
      <c r="Z1593" s="18" t="e">
        <f>VLOOKUP(CONCATENATE($W1593,$X1593),Mtz_Horarios!$E$2:$H$92,3,FALSE)</f>
        <v>#N/A</v>
      </c>
      <c r="AA1593" s="19" t="e">
        <f>VLOOKUP(CONCATENATE($W1593,$X1593),Mtz_Horarios!$E$2:$H$92,4,FALSE)</f>
        <v>#N/A</v>
      </c>
      <c r="AB1593" s="15" t="e">
        <f>VLOOKUP(CONCATENATE($M1593,$N1593,$T1593),Oferta!$B$2:$Q$360,16,FALSE)</f>
        <v>#N/A</v>
      </c>
      <c r="AC1593" s="15" t="e">
        <f>VLOOKUP(CONCATENATE($M1593,$N1593,$T1593),Oferta!$B$2:$Q$360,15,FALSE)</f>
        <v>#N/A</v>
      </c>
      <c r="AI1593" s="5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12"/>
      <c r="AW1593" s="12"/>
    </row>
    <row r="1594" spans="1:49" ht="15" customHeight="1">
      <c r="A1594" s="12"/>
      <c r="B1594" s="12"/>
      <c r="C1594" s="12"/>
      <c r="D1594" s="12"/>
      <c r="E1594" s="12"/>
      <c r="F1594" s="12"/>
      <c r="G1594" s="12"/>
      <c r="H1594" s="12" t="e">
        <f t="shared" si="24"/>
        <v>#N/A</v>
      </c>
      <c r="I1594" s="12" t="e">
        <f>VLOOKUP(CONCATENATE(N1594,T1594),Simulador!$H$26:$H$33,1,FALSE)</f>
        <v>#N/A</v>
      </c>
      <c r="J1594" s="12" t="e">
        <f t="shared" si="25"/>
        <v>#N/A</v>
      </c>
      <c r="K1594" s="13" t="e">
        <f t="shared" si="26"/>
        <v>#N/A</v>
      </c>
      <c r="L1594" s="12" t="e">
        <f t="shared" si="27"/>
        <v>#N/A</v>
      </c>
      <c r="M1594" s="14" t="s">
        <v>31</v>
      </c>
      <c r="N1594" s="3" t="s">
        <v>68</v>
      </c>
      <c r="O1594" s="15" t="str">
        <f>VLOOKUP(CONCATENATE($M1594,$N1594),Curriculos!$A$2:$J$332,4,FALSE)</f>
        <v>TÉCNICAS DE PESQUISA EM ECONOMIA I</v>
      </c>
      <c r="P1594" s="16" t="str">
        <f>VLOOKUP(CONCATENATE($M1594,$N1594),Curriculos!$A$2:$J$332,5,FALSE)</f>
        <v>OB</v>
      </c>
      <c r="Q1594" s="16" t="str">
        <f>VLOOKUP($N1594,Oferta!$D$2:$P$100,5,FALSE)</f>
        <v>T</v>
      </c>
      <c r="R1594" s="16">
        <f>VLOOKUP(CONCATENATE($M1594,$N1594),Curriculos!$A$2:$J$332,8,FALSE)</f>
        <v>90</v>
      </c>
      <c r="S1594" s="17"/>
      <c r="T1594" s="17" t="s">
        <v>29</v>
      </c>
      <c r="U1594" s="16" t="str">
        <f>VLOOKUP(CONCATENATE($M1594,$N1594),Curriculos!$A$2:$J$332,10,FALSE)</f>
        <v>DCEC</v>
      </c>
      <c r="V1594" s="15" t="e">
        <f>VLOOKUP(CONCATENATE($M1594,$N1594,$T1594),Oferta!$B$2:$R$360,17,FALSE)</f>
        <v>#N/A</v>
      </c>
      <c r="W1594" s="15" t="e">
        <f>VLOOKUP(CONCATENATE($M1594,$N1594,$T1594),Oferta!$B$2:$Q$360,12,FALSE)</f>
        <v>#N/A</v>
      </c>
      <c r="X1594" s="17">
        <v>5</v>
      </c>
      <c r="Y1594" s="18" t="e">
        <f>VLOOKUP(CONCATENATE($W1594,$X1594),Mtz_Horarios!$E$2:$H$92,2,FALSE)</f>
        <v>#N/A</v>
      </c>
      <c r="Z1594" s="18" t="e">
        <f>VLOOKUP(CONCATENATE($W1594,$X1594),Mtz_Horarios!$E$2:$H$92,3,FALSE)</f>
        <v>#N/A</v>
      </c>
      <c r="AA1594" s="19" t="e">
        <f>VLOOKUP(CONCATENATE($W1594,$X1594),Mtz_Horarios!$E$2:$H$92,4,FALSE)</f>
        <v>#N/A</v>
      </c>
      <c r="AB1594" s="15" t="e">
        <f>VLOOKUP(CONCATENATE($M1594,$N1594,$T1594),Oferta!$B$2:$Q$360,16,FALSE)</f>
        <v>#N/A</v>
      </c>
      <c r="AC1594" s="15" t="e">
        <f>VLOOKUP(CONCATENATE($M1594,$N1594,$T1594),Oferta!$B$2:$Q$360,15,FALSE)</f>
        <v>#N/A</v>
      </c>
      <c r="AI1594" s="5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12"/>
      <c r="AW1594" s="12"/>
    </row>
    <row r="1595" spans="1:49" ht="15" customHeight="1">
      <c r="A1595" s="12"/>
      <c r="B1595" s="12"/>
      <c r="C1595" s="12"/>
      <c r="D1595" s="12"/>
      <c r="E1595" s="12"/>
      <c r="F1595" s="12"/>
      <c r="G1595" s="12"/>
      <c r="H1595" s="12" t="e">
        <f t="shared" si="24"/>
        <v>#N/A</v>
      </c>
      <c r="I1595" s="12" t="e">
        <f>VLOOKUP(CONCATENATE(N1595,T1595),Simulador!$H$26:$H$33,1,FALSE)</f>
        <v>#N/A</v>
      </c>
      <c r="J1595" s="12" t="e">
        <f t="shared" si="25"/>
        <v>#N/A</v>
      </c>
      <c r="K1595" s="13" t="e">
        <f t="shared" si="26"/>
        <v>#N/A</v>
      </c>
      <c r="L1595" s="12" t="e">
        <f t="shared" si="27"/>
        <v>#N/A</v>
      </c>
      <c r="M1595" s="14" t="s">
        <v>31</v>
      </c>
      <c r="N1595" s="3" t="s">
        <v>68</v>
      </c>
      <c r="O1595" s="15" t="str">
        <f>VLOOKUP(CONCATENATE($M1595,$N1595),Curriculos!$A$2:$J$332,4,FALSE)</f>
        <v>TÉCNICAS DE PESQUISA EM ECONOMIA I</v>
      </c>
      <c r="P1595" s="16" t="str">
        <f>VLOOKUP(CONCATENATE($M1595,$N1595),Curriculos!$A$2:$J$332,5,FALSE)</f>
        <v>OB</v>
      </c>
      <c r="Q1595" s="16" t="str">
        <f>VLOOKUP($N1595,Oferta!$D$2:$P$100,5,FALSE)</f>
        <v>T</v>
      </c>
      <c r="R1595" s="16">
        <f>VLOOKUP(CONCATENATE($M1595,$N1595),Curriculos!$A$2:$J$332,8,FALSE)</f>
        <v>90</v>
      </c>
      <c r="S1595" s="17"/>
      <c r="T1595" s="17" t="s">
        <v>29</v>
      </c>
      <c r="U1595" s="16" t="str">
        <f>VLOOKUP(CONCATENATE($M1595,$N1595),Curriculos!$A$2:$J$332,10,FALSE)</f>
        <v>DCEC</v>
      </c>
      <c r="V1595" s="15" t="e">
        <f>VLOOKUP(CONCATENATE($M1595,$N1595,$T1595),Oferta!$B$2:$R$360,17,FALSE)</f>
        <v>#N/A</v>
      </c>
      <c r="W1595" s="15" t="e">
        <f>VLOOKUP(CONCATENATE($M1595,$N1595,$T1595),Oferta!$B$2:$Q$360,12,FALSE)</f>
        <v>#N/A</v>
      </c>
      <c r="X1595" s="17">
        <v>6</v>
      </c>
      <c r="Y1595" s="18" t="e">
        <f>VLOOKUP(CONCATENATE($W1595,$X1595),Mtz_Horarios!$E$2:$H$92,2,FALSE)</f>
        <v>#N/A</v>
      </c>
      <c r="Z1595" s="18" t="e">
        <f>VLOOKUP(CONCATENATE($W1595,$X1595),Mtz_Horarios!$E$2:$H$92,3,FALSE)</f>
        <v>#N/A</v>
      </c>
      <c r="AA1595" s="19" t="e">
        <f>VLOOKUP(CONCATENATE($W1595,$X1595),Mtz_Horarios!$E$2:$H$92,4,FALSE)</f>
        <v>#N/A</v>
      </c>
      <c r="AB1595" s="15" t="e">
        <f>VLOOKUP(CONCATENATE($M1595,$N1595,$T1595),Oferta!$B$2:$Q$360,16,FALSE)</f>
        <v>#N/A</v>
      </c>
      <c r="AC1595" s="15" t="e">
        <f>VLOOKUP(CONCATENATE($M1595,$N1595,$T1595),Oferta!$B$2:$Q$360,15,FALSE)</f>
        <v>#N/A</v>
      </c>
      <c r="AI1595" s="5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12"/>
      <c r="AW1595" s="12"/>
    </row>
    <row r="1596" spans="1:49" ht="15" customHeight="1">
      <c r="A1596" s="12"/>
      <c r="B1596" s="12"/>
      <c r="C1596" s="12"/>
      <c r="D1596" s="12"/>
      <c r="E1596" s="12"/>
      <c r="F1596" s="12"/>
      <c r="G1596" s="12"/>
      <c r="H1596" s="12" t="e">
        <f t="shared" si="24"/>
        <v>#N/A</v>
      </c>
      <c r="I1596" s="12" t="e">
        <f>VLOOKUP(CONCATENATE(N1596,T1596),Simulador!$H$26:$H$33,1,FALSE)</f>
        <v>#N/A</v>
      </c>
      <c r="J1596" s="12" t="e">
        <f t="shared" si="25"/>
        <v>#N/A</v>
      </c>
      <c r="K1596" s="13" t="e">
        <f t="shared" si="26"/>
        <v>#N/A</v>
      </c>
      <c r="L1596" s="12" t="e">
        <f t="shared" si="27"/>
        <v>#N/A</v>
      </c>
      <c r="M1596" s="14" t="s">
        <v>25</v>
      </c>
      <c r="N1596" s="3" t="s">
        <v>86</v>
      </c>
      <c r="O1596" s="20" t="str">
        <f>VLOOKUP(CONCATENATE($M1596,$N1596),Curriculos!$A$2:$J$332,4,FALSE)</f>
        <v>TÉCNICAS DE PESQUISA EM ECONOMIA I</v>
      </c>
      <c r="P1596" s="21" t="str">
        <f>VLOOKUP(CONCATENATE($M1596,$N1596),Curriculos!$A$2:$J$332,5,FALSE)</f>
        <v>OB</v>
      </c>
      <c r="Q1596" s="21" t="e">
        <f>VLOOKUP($N1596,Oferta!$D$2:$P$100,5,FALSE)</f>
        <v>#N/A</v>
      </c>
      <c r="R1596" s="21">
        <f>VLOOKUP(CONCATENATE($M1596,$N1596),Curriculos!$A$2:$J$332,8,FALSE)</f>
        <v>60</v>
      </c>
      <c r="S1596" s="5"/>
      <c r="T1596" s="22" t="s">
        <v>29</v>
      </c>
      <c r="U1596" s="21" t="str">
        <f>VLOOKUP(CONCATENATE($M1596,$N1596),Curriculos!$A$2:$J$332,10,FALSE)</f>
        <v>DCEC</v>
      </c>
      <c r="V1596" s="20" t="e">
        <f>VLOOKUP(CONCATENATE($M1596,$N1596,$T1596),Oferta!$B$2:$R$360,17,FALSE)</f>
        <v>#N/A</v>
      </c>
      <c r="W1596" s="20" t="e">
        <f>VLOOKUP(CONCATENATE($M1596,$N1596,$T1596),Oferta!$B$2:$Q$360,12,FALSE)</f>
        <v>#N/A</v>
      </c>
      <c r="X1596" s="22">
        <v>1</v>
      </c>
      <c r="Y1596" s="23" t="e">
        <f>VLOOKUP(CONCATENATE($W1596,$X1596),Mtz_Horarios!$E$2:$H$92,2,FALSE)</f>
        <v>#N/A</v>
      </c>
      <c r="Z1596" s="23" t="e">
        <f>VLOOKUP(CONCATENATE($W1596,$X1596),Mtz_Horarios!$E$2:$H$92,3,FALSE)</f>
        <v>#N/A</v>
      </c>
      <c r="AA1596" s="24" t="e">
        <f>VLOOKUP(CONCATENATE($W1596,$X1596),Mtz_Horarios!$E$2:$H$92,4,FALSE)</f>
        <v>#N/A</v>
      </c>
      <c r="AB1596" s="20" t="e">
        <f>VLOOKUP(CONCATENATE($M1596,$N1596,$T1596),Oferta!$B$2:$Q$360,16,FALSE)</f>
        <v>#N/A</v>
      </c>
      <c r="AC1596" s="20" t="e">
        <f>VLOOKUP(CONCATENATE($M1596,$N1596,$T1596),Oferta!$B$2:$Q$360,15,FALSE)</f>
        <v>#N/A</v>
      </c>
      <c r="AI1596" s="5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12"/>
      <c r="AW1596" s="12"/>
    </row>
    <row r="1597" spans="1:49" ht="15" customHeight="1">
      <c r="A1597" s="12"/>
      <c r="B1597" s="12"/>
      <c r="C1597" s="12"/>
      <c r="D1597" s="12"/>
      <c r="E1597" s="12"/>
      <c r="F1597" s="12"/>
      <c r="G1597" s="12"/>
      <c r="H1597" s="12" t="e">
        <f t="shared" si="24"/>
        <v>#N/A</v>
      </c>
      <c r="I1597" s="12" t="e">
        <f>VLOOKUP(CONCATENATE(N1597,T1597),Simulador!$H$26:$H$33,1,FALSE)</f>
        <v>#N/A</v>
      </c>
      <c r="J1597" s="12" t="e">
        <f t="shared" si="25"/>
        <v>#N/A</v>
      </c>
      <c r="K1597" s="13" t="e">
        <f t="shared" si="26"/>
        <v>#N/A</v>
      </c>
      <c r="L1597" s="12" t="e">
        <f t="shared" si="27"/>
        <v>#N/A</v>
      </c>
      <c r="M1597" s="14" t="s">
        <v>25</v>
      </c>
      <c r="N1597" s="3" t="s">
        <v>86</v>
      </c>
      <c r="O1597" s="20" t="str">
        <f>VLOOKUP(CONCATENATE($M1597,$N1597),Curriculos!$A$2:$J$332,4,FALSE)</f>
        <v>TÉCNICAS DE PESQUISA EM ECONOMIA I</v>
      </c>
      <c r="P1597" s="21" t="str">
        <f>VLOOKUP(CONCATENATE($M1597,$N1597),Curriculos!$A$2:$J$332,5,FALSE)</f>
        <v>OB</v>
      </c>
      <c r="Q1597" s="21" t="e">
        <f>VLOOKUP($N1597,Oferta!$D$2:$P$100,5,FALSE)</f>
        <v>#N/A</v>
      </c>
      <c r="R1597" s="21">
        <f>VLOOKUP(CONCATENATE($M1597,$N1597),Curriculos!$A$2:$J$332,8,FALSE)</f>
        <v>60</v>
      </c>
      <c r="S1597" s="5"/>
      <c r="T1597" s="22" t="s">
        <v>29</v>
      </c>
      <c r="U1597" s="21" t="str">
        <f>VLOOKUP(CONCATENATE($M1597,$N1597),Curriculos!$A$2:$J$332,10,FALSE)</f>
        <v>DCEC</v>
      </c>
      <c r="V1597" s="20" t="e">
        <f>VLOOKUP(CONCATENATE($M1597,$N1597,$T1597),Oferta!$B$2:$R$360,17,FALSE)</f>
        <v>#N/A</v>
      </c>
      <c r="W1597" s="20" t="e">
        <f>VLOOKUP(CONCATENATE($M1597,$N1597,$T1597),Oferta!$B$2:$Q$360,12,FALSE)</f>
        <v>#N/A</v>
      </c>
      <c r="X1597" s="22">
        <v>2</v>
      </c>
      <c r="Y1597" s="23" t="e">
        <f>VLOOKUP(CONCATENATE($W1597,$X1597),Mtz_Horarios!$E$2:$H$92,2,FALSE)</f>
        <v>#N/A</v>
      </c>
      <c r="Z1597" s="23" t="e">
        <f>VLOOKUP(CONCATENATE($W1597,$X1597),Mtz_Horarios!$E$2:$H$92,3,FALSE)</f>
        <v>#N/A</v>
      </c>
      <c r="AA1597" s="24" t="e">
        <f>VLOOKUP(CONCATENATE($W1597,$X1597),Mtz_Horarios!$E$2:$H$92,4,FALSE)</f>
        <v>#N/A</v>
      </c>
      <c r="AB1597" s="20" t="e">
        <f>VLOOKUP(CONCATENATE($M1597,$N1597,$T1597),Oferta!$B$2:$Q$360,16,FALSE)</f>
        <v>#N/A</v>
      </c>
      <c r="AC1597" s="20" t="e">
        <f>VLOOKUP(CONCATENATE($M1597,$N1597,$T1597),Oferta!$B$2:$Q$360,15,FALSE)</f>
        <v>#N/A</v>
      </c>
      <c r="AI1597" s="5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12"/>
      <c r="AW1597" s="12"/>
    </row>
    <row r="1598" spans="1:49" ht="15" customHeight="1">
      <c r="A1598" s="12"/>
      <c r="B1598" s="12"/>
      <c r="C1598" s="12"/>
      <c r="D1598" s="12"/>
      <c r="E1598" s="12"/>
      <c r="F1598" s="12"/>
      <c r="G1598" s="12"/>
      <c r="H1598" s="12" t="e">
        <f t="shared" si="24"/>
        <v>#N/A</v>
      </c>
      <c r="I1598" s="12" t="e">
        <f>VLOOKUP(CONCATENATE(N1598,T1598),Simulador!$H$26:$H$33,1,FALSE)</f>
        <v>#N/A</v>
      </c>
      <c r="J1598" s="12" t="e">
        <f t="shared" si="25"/>
        <v>#N/A</v>
      </c>
      <c r="K1598" s="13" t="e">
        <f t="shared" si="26"/>
        <v>#N/A</v>
      </c>
      <c r="L1598" s="12" t="e">
        <f t="shared" si="27"/>
        <v>#N/A</v>
      </c>
      <c r="M1598" s="14" t="s">
        <v>25</v>
      </c>
      <c r="N1598" s="3" t="s">
        <v>86</v>
      </c>
      <c r="O1598" s="20" t="str">
        <f>VLOOKUP(CONCATENATE($M1598,$N1598),Curriculos!$A$2:$J$332,4,FALSE)</f>
        <v>TÉCNICAS DE PESQUISA EM ECONOMIA I</v>
      </c>
      <c r="P1598" s="21" t="str">
        <f>VLOOKUP(CONCATENATE($M1598,$N1598),Curriculos!$A$2:$J$332,5,FALSE)</f>
        <v>OB</v>
      </c>
      <c r="Q1598" s="21" t="e">
        <f>VLOOKUP($N1598,Oferta!$D$2:$P$100,5,FALSE)</f>
        <v>#N/A</v>
      </c>
      <c r="R1598" s="21">
        <f>VLOOKUP(CONCATENATE($M1598,$N1598),Curriculos!$A$2:$J$332,8,FALSE)</f>
        <v>60</v>
      </c>
      <c r="S1598" s="5"/>
      <c r="T1598" s="22" t="s">
        <v>29</v>
      </c>
      <c r="U1598" s="21" t="str">
        <f>VLOOKUP(CONCATENATE($M1598,$N1598),Curriculos!$A$2:$J$332,10,FALSE)</f>
        <v>DCEC</v>
      </c>
      <c r="V1598" s="20" t="e">
        <f>VLOOKUP(CONCATENATE($M1598,$N1598,$T1598),Oferta!$B$2:$R$360,17,FALSE)</f>
        <v>#N/A</v>
      </c>
      <c r="W1598" s="20" t="e">
        <f>VLOOKUP(CONCATENATE($M1598,$N1598,$T1598),Oferta!$B$2:$Q$360,12,FALSE)</f>
        <v>#N/A</v>
      </c>
      <c r="X1598" s="22">
        <v>3</v>
      </c>
      <c r="Y1598" s="23" t="e">
        <f>VLOOKUP(CONCATENATE($W1598,$X1598),Mtz_Horarios!$E$2:$H$92,2,FALSE)</f>
        <v>#N/A</v>
      </c>
      <c r="Z1598" s="23" t="e">
        <f>VLOOKUP(CONCATENATE($W1598,$X1598),Mtz_Horarios!$E$2:$H$92,3,FALSE)</f>
        <v>#N/A</v>
      </c>
      <c r="AA1598" s="24" t="e">
        <f>VLOOKUP(CONCATENATE($W1598,$X1598),Mtz_Horarios!$E$2:$H$92,4,FALSE)</f>
        <v>#N/A</v>
      </c>
      <c r="AB1598" s="20" t="e">
        <f>VLOOKUP(CONCATENATE($M1598,$N1598,$T1598),Oferta!$B$2:$Q$360,16,FALSE)</f>
        <v>#N/A</v>
      </c>
      <c r="AC1598" s="20" t="e">
        <f>VLOOKUP(CONCATENATE($M1598,$N1598,$T1598),Oferta!$B$2:$Q$360,15,FALSE)</f>
        <v>#N/A</v>
      </c>
      <c r="AI1598" s="5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12"/>
      <c r="AW1598" s="12"/>
    </row>
    <row r="1599" spans="1:49" ht="15" customHeight="1">
      <c r="A1599" s="12"/>
      <c r="B1599" s="12"/>
      <c r="C1599" s="12"/>
      <c r="D1599" s="12"/>
      <c r="E1599" s="12"/>
      <c r="F1599" s="12"/>
      <c r="G1599" s="12"/>
      <c r="H1599" s="12" t="e">
        <f t="shared" si="24"/>
        <v>#N/A</v>
      </c>
      <c r="I1599" s="12" t="e">
        <f>VLOOKUP(CONCATENATE(N1599,T1599),Simulador!$H$26:$H$33,1,FALSE)</f>
        <v>#N/A</v>
      </c>
      <c r="J1599" s="12" t="e">
        <f t="shared" si="25"/>
        <v>#N/A</v>
      </c>
      <c r="K1599" s="13" t="e">
        <f t="shared" si="26"/>
        <v>#N/A</v>
      </c>
      <c r="L1599" s="12" t="e">
        <f t="shared" si="27"/>
        <v>#N/A</v>
      </c>
      <c r="M1599" s="14" t="s">
        <v>25</v>
      </c>
      <c r="N1599" s="3" t="s">
        <v>86</v>
      </c>
      <c r="O1599" s="20" t="str">
        <f>VLOOKUP(CONCATENATE($M1599,$N1599),Curriculos!$A$2:$J$332,4,FALSE)</f>
        <v>TÉCNICAS DE PESQUISA EM ECONOMIA I</v>
      </c>
      <c r="P1599" s="21" t="str">
        <f>VLOOKUP(CONCATENATE($M1599,$N1599),Curriculos!$A$2:$J$332,5,FALSE)</f>
        <v>OB</v>
      </c>
      <c r="Q1599" s="21" t="e">
        <f>VLOOKUP($N1599,Oferta!$D$2:$P$100,5,FALSE)</f>
        <v>#N/A</v>
      </c>
      <c r="R1599" s="21">
        <f>VLOOKUP(CONCATENATE($M1599,$N1599),Curriculos!$A$2:$J$332,8,FALSE)</f>
        <v>60</v>
      </c>
      <c r="S1599" s="5"/>
      <c r="T1599" s="22" t="s">
        <v>29</v>
      </c>
      <c r="U1599" s="21" t="str">
        <f>VLOOKUP(CONCATENATE($M1599,$N1599),Curriculos!$A$2:$J$332,10,FALSE)</f>
        <v>DCEC</v>
      </c>
      <c r="V1599" s="20" t="e">
        <f>VLOOKUP(CONCATENATE($M1599,$N1599,$T1599),Oferta!$B$2:$R$360,17,FALSE)</f>
        <v>#N/A</v>
      </c>
      <c r="W1599" s="20" t="e">
        <f>VLOOKUP(CONCATENATE($M1599,$N1599,$T1599),Oferta!$B$2:$Q$360,12,FALSE)</f>
        <v>#N/A</v>
      </c>
      <c r="X1599" s="22">
        <v>4</v>
      </c>
      <c r="Y1599" s="23" t="e">
        <f>VLOOKUP(CONCATENATE($W1599,$X1599),Mtz_Horarios!$E$2:$H$92,2,FALSE)</f>
        <v>#N/A</v>
      </c>
      <c r="Z1599" s="23" t="e">
        <f>VLOOKUP(CONCATENATE($W1599,$X1599),Mtz_Horarios!$E$2:$H$92,3,FALSE)</f>
        <v>#N/A</v>
      </c>
      <c r="AA1599" s="24" t="e">
        <f>VLOOKUP(CONCATENATE($W1599,$X1599),Mtz_Horarios!$E$2:$H$92,4,FALSE)</f>
        <v>#N/A</v>
      </c>
      <c r="AB1599" s="20" t="e">
        <f>VLOOKUP(CONCATENATE($M1599,$N1599,$T1599),Oferta!$B$2:$Q$360,16,FALSE)</f>
        <v>#N/A</v>
      </c>
      <c r="AC1599" s="20" t="e">
        <f>VLOOKUP(CONCATENATE($M1599,$N1599,$T1599),Oferta!$B$2:$Q$360,15,FALSE)</f>
        <v>#N/A</v>
      </c>
      <c r="AI1599" s="5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12"/>
      <c r="AW1599" s="12"/>
    </row>
    <row r="1600" spans="1:49" ht="15" customHeight="1">
      <c r="A1600" s="12"/>
      <c r="B1600" s="12"/>
      <c r="C1600" s="12"/>
      <c r="D1600" s="12"/>
      <c r="E1600" s="12"/>
      <c r="F1600" s="12"/>
      <c r="G1600" s="12"/>
      <c r="H1600" s="12" t="e">
        <f t="shared" si="24"/>
        <v>#N/A</v>
      </c>
      <c r="I1600" s="12" t="e">
        <f>VLOOKUP(CONCATENATE(N1600,T1600),Simulador!$H$26:$H$33,1,FALSE)</f>
        <v>#N/A</v>
      </c>
      <c r="J1600" s="12" t="e">
        <f t="shared" si="25"/>
        <v>#N/A</v>
      </c>
      <c r="K1600" s="13" t="e">
        <f t="shared" si="26"/>
        <v>#N/A</v>
      </c>
      <c r="L1600" s="12" t="e">
        <f t="shared" si="27"/>
        <v>#N/A</v>
      </c>
      <c r="M1600" s="14" t="s">
        <v>31</v>
      </c>
      <c r="N1600" s="3" t="s">
        <v>62</v>
      </c>
      <c r="O1600" s="15" t="str">
        <f>VLOOKUP(CONCATENATE($M1600,$N1600),Curriculos!$A$2:$J$332,4,FALSE)</f>
        <v>TÉCNICAS DE PESQUISA EM ECONOMIA II</v>
      </c>
      <c r="P1600" s="16" t="str">
        <f>VLOOKUP(CONCATENATE($M1600,$N1600),Curriculos!$A$2:$J$332,5,FALSE)</f>
        <v>OB</v>
      </c>
      <c r="Q1600" s="16" t="str">
        <f>VLOOKUP($N1600,Oferta!$D$2:$P$100,5,FALSE)</f>
        <v>TP</v>
      </c>
      <c r="R1600" s="16">
        <f>VLOOKUP(CONCATENATE($M1600,$N1600),Curriculos!$A$2:$J$332,8,FALSE)</f>
        <v>90</v>
      </c>
      <c r="S1600" s="17"/>
      <c r="T1600" s="17" t="s">
        <v>24</v>
      </c>
      <c r="U1600" s="16" t="str">
        <f>VLOOKUP(CONCATENATE($M1600,$N1600),Curriculos!$A$2:$J$332,10,FALSE)</f>
        <v>DCEC</v>
      </c>
      <c r="V1600" s="15" t="e">
        <f>VLOOKUP(CONCATENATE($M1600,$N1600,$T1600),Oferta!$B$2:$R$360,17,FALSE)</f>
        <v>#N/A</v>
      </c>
      <c r="W1600" s="15" t="e">
        <f>VLOOKUP(CONCATENATE($M1600,$N1600,$T1600),Oferta!$B$2:$Q$360,12,FALSE)</f>
        <v>#N/A</v>
      </c>
      <c r="X1600" s="17">
        <v>1</v>
      </c>
      <c r="Y1600" s="18" t="e">
        <f>VLOOKUP(CONCATENATE($W1600,$X1600),Mtz_Horarios!$E$2:$H$92,2,FALSE)</f>
        <v>#N/A</v>
      </c>
      <c r="Z1600" s="18" t="e">
        <f>VLOOKUP(CONCATENATE($W1600,$X1600),Mtz_Horarios!$E$2:$H$92,3,FALSE)</f>
        <v>#N/A</v>
      </c>
      <c r="AA1600" s="19" t="e">
        <f>VLOOKUP(CONCATENATE($W1600,$X1600),Mtz_Horarios!$E$2:$H$92,4,FALSE)</f>
        <v>#N/A</v>
      </c>
      <c r="AB1600" s="15" t="e">
        <f>VLOOKUP(CONCATENATE($M1600,$N1600,$T1600),Oferta!$B$2:$Q$360,16,FALSE)</f>
        <v>#N/A</v>
      </c>
      <c r="AC1600" s="15" t="e">
        <f>VLOOKUP(CONCATENATE($M1600,$N1600,$T1600),Oferta!$B$2:$Q$360,15,FALSE)</f>
        <v>#N/A</v>
      </c>
      <c r="AI1600" s="5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12"/>
      <c r="AW1600" s="12"/>
    </row>
    <row r="1601" spans="1:49" ht="15" customHeight="1">
      <c r="A1601" s="12"/>
      <c r="B1601" s="12"/>
      <c r="C1601" s="12"/>
      <c r="D1601" s="12"/>
      <c r="E1601" s="12"/>
      <c r="F1601" s="12"/>
      <c r="G1601" s="12"/>
      <c r="H1601" s="12" t="e">
        <f t="shared" si="24"/>
        <v>#N/A</v>
      </c>
      <c r="I1601" s="12" t="e">
        <f>VLOOKUP(CONCATENATE(N1601,T1601),Simulador!$H$26:$H$33,1,FALSE)</f>
        <v>#N/A</v>
      </c>
      <c r="J1601" s="12" t="e">
        <f t="shared" si="25"/>
        <v>#N/A</v>
      </c>
      <c r="K1601" s="13" t="e">
        <f t="shared" si="26"/>
        <v>#N/A</v>
      </c>
      <c r="L1601" s="12" t="e">
        <f t="shared" si="27"/>
        <v>#N/A</v>
      </c>
      <c r="M1601" s="14" t="s">
        <v>31</v>
      </c>
      <c r="N1601" s="3" t="s">
        <v>62</v>
      </c>
      <c r="O1601" s="15" t="str">
        <f>VLOOKUP(CONCATENATE($M1601,$N1601),Curriculos!$A$2:$J$332,4,FALSE)</f>
        <v>TÉCNICAS DE PESQUISA EM ECONOMIA II</v>
      </c>
      <c r="P1601" s="16" t="str">
        <f>VLOOKUP(CONCATENATE($M1601,$N1601),Curriculos!$A$2:$J$332,5,FALSE)</f>
        <v>OB</v>
      </c>
      <c r="Q1601" s="16" t="str">
        <f>VLOOKUP($N1601,Oferta!$D$2:$P$100,5,FALSE)</f>
        <v>TP</v>
      </c>
      <c r="R1601" s="16">
        <f>VLOOKUP(CONCATENATE($M1601,$N1601),Curriculos!$A$2:$J$332,8,FALSE)</f>
        <v>90</v>
      </c>
      <c r="S1601" s="17"/>
      <c r="T1601" s="17" t="s">
        <v>24</v>
      </c>
      <c r="U1601" s="16" t="str">
        <f>VLOOKUP(CONCATENATE($M1601,$N1601),Curriculos!$A$2:$J$332,10,FALSE)</f>
        <v>DCEC</v>
      </c>
      <c r="V1601" s="15" t="e">
        <f>VLOOKUP(CONCATENATE($M1601,$N1601,$T1601),Oferta!$B$2:$R$360,17,FALSE)</f>
        <v>#N/A</v>
      </c>
      <c r="W1601" s="15" t="e">
        <f>VLOOKUP(CONCATENATE($M1601,$N1601,$T1601),Oferta!$B$2:$Q$360,12,FALSE)</f>
        <v>#N/A</v>
      </c>
      <c r="X1601" s="17">
        <v>2</v>
      </c>
      <c r="Y1601" s="18" t="e">
        <f>VLOOKUP(CONCATENATE($W1601,$X1601),Mtz_Horarios!$E$2:$H$92,2,FALSE)</f>
        <v>#N/A</v>
      </c>
      <c r="Z1601" s="18" t="e">
        <f>VLOOKUP(CONCATENATE($W1601,$X1601),Mtz_Horarios!$E$2:$H$92,3,FALSE)</f>
        <v>#N/A</v>
      </c>
      <c r="AA1601" s="19" t="e">
        <f>VLOOKUP(CONCATENATE($W1601,$X1601),Mtz_Horarios!$E$2:$H$92,4,FALSE)</f>
        <v>#N/A</v>
      </c>
      <c r="AB1601" s="15" t="e">
        <f>VLOOKUP(CONCATENATE($M1601,$N1601,$T1601),Oferta!$B$2:$Q$360,16,FALSE)</f>
        <v>#N/A</v>
      </c>
      <c r="AC1601" s="15" t="e">
        <f>VLOOKUP(CONCATENATE($M1601,$N1601,$T1601),Oferta!$B$2:$Q$360,15,FALSE)</f>
        <v>#N/A</v>
      </c>
      <c r="AI1601" s="5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12"/>
      <c r="AW1601" s="12"/>
    </row>
    <row r="1602" spans="1:49" ht="15" customHeight="1">
      <c r="A1602" s="12"/>
      <c r="B1602" s="12"/>
      <c r="C1602" s="12"/>
      <c r="D1602" s="12"/>
      <c r="E1602" s="12"/>
      <c r="F1602" s="12"/>
      <c r="G1602" s="12"/>
      <c r="H1602" s="12" t="e">
        <f t="shared" si="24"/>
        <v>#N/A</v>
      </c>
      <c r="I1602" s="12" t="e">
        <f>VLOOKUP(CONCATENATE(N1602,T1602),Simulador!$H$26:$H$33,1,FALSE)</f>
        <v>#N/A</v>
      </c>
      <c r="J1602" s="12" t="e">
        <f t="shared" si="25"/>
        <v>#N/A</v>
      </c>
      <c r="K1602" s="13" t="e">
        <f t="shared" si="26"/>
        <v>#N/A</v>
      </c>
      <c r="L1602" s="12" t="e">
        <f t="shared" si="27"/>
        <v>#N/A</v>
      </c>
      <c r="M1602" s="14" t="s">
        <v>31</v>
      </c>
      <c r="N1602" s="3" t="s">
        <v>62</v>
      </c>
      <c r="O1602" s="15" t="str">
        <f>VLOOKUP(CONCATENATE($M1602,$N1602),Curriculos!$A$2:$J$332,4,FALSE)</f>
        <v>TÉCNICAS DE PESQUISA EM ECONOMIA II</v>
      </c>
      <c r="P1602" s="16" t="str">
        <f>VLOOKUP(CONCATENATE($M1602,$N1602),Curriculos!$A$2:$J$332,5,FALSE)</f>
        <v>OB</v>
      </c>
      <c r="Q1602" s="16" t="str">
        <f>VLOOKUP($N1602,Oferta!$D$2:$P$100,5,FALSE)</f>
        <v>TP</v>
      </c>
      <c r="R1602" s="16">
        <f>VLOOKUP(CONCATENATE($M1602,$N1602),Curriculos!$A$2:$J$332,8,FALSE)</f>
        <v>90</v>
      </c>
      <c r="S1602" s="17"/>
      <c r="T1602" s="17" t="s">
        <v>24</v>
      </c>
      <c r="U1602" s="16" t="str">
        <f>VLOOKUP(CONCATENATE($M1602,$N1602),Curriculos!$A$2:$J$332,10,FALSE)</f>
        <v>DCEC</v>
      </c>
      <c r="V1602" s="15" t="e">
        <f>VLOOKUP(CONCATENATE($M1602,$N1602,$T1602),Oferta!$B$2:$R$360,17,FALSE)</f>
        <v>#N/A</v>
      </c>
      <c r="W1602" s="15" t="e">
        <f>VLOOKUP(CONCATENATE($M1602,$N1602,$T1602),Oferta!$B$2:$Q$360,12,FALSE)</f>
        <v>#N/A</v>
      </c>
      <c r="X1602" s="17">
        <v>3</v>
      </c>
      <c r="Y1602" s="18" t="e">
        <f>VLOOKUP(CONCATENATE($W1602,$X1602),Mtz_Horarios!$E$2:$H$92,2,FALSE)</f>
        <v>#N/A</v>
      </c>
      <c r="Z1602" s="18" t="e">
        <f>VLOOKUP(CONCATENATE($W1602,$X1602),Mtz_Horarios!$E$2:$H$92,3,FALSE)</f>
        <v>#N/A</v>
      </c>
      <c r="AA1602" s="19" t="e">
        <f>VLOOKUP(CONCATENATE($W1602,$X1602),Mtz_Horarios!$E$2:$H$92,4,FALSE)</f>
        <v>#N/A</v>
      </c>
      <c r="AB1602" s="15" t="e">
        <f>VLOOKUP(CONCATENATE($M1602,$N1602,$T1602),Oferta!$B$2:$Q$360,16,FALSE)</f>
        <v>#N/A</v>
      </c>
      <c r="AC1602" s="15" t="e">
        <f>VLOOKUP(CONCATENATE($M1602,$N1602,$T1602),Oferta!$B$2:$Q$360,15,FALSE)</f>
        <v>#N/A</v>
      </c>
      <c r="AI1602" s="5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12"/>
      <c r="AW1602" s="12"/>
    </row>
    <row r="1603" spans="1:49" ht="15" customHeight="1">
      <c r="A1603" s="12"/>
      <c r="B1603" s="12"/>
      <c r="C1603" s="12"/>
      <c r="D1603" s="12"/>
      <c r="E1603" s="12"/>
      <c r="F1603" s="12"/>
      <c r="G1603" s="12"/>
      <c r="H1603" s="12" t="e">
        <f t="shared" si="24"/>
        <v>#N/A</v>
      </c>
      <c r="I1603" s="12" t="e">
        <f>VLOOKUP(CONCATENATE(N1603,T1603),Simulador!$H$26:$H$33,1,FALSE)</f>
        <v>#N/A</v>
      </c>
      <c r="J1603" s="12" t="e">
        <f t="shared" si="25"/>
        <v>#N/A</v>
      </c>
      <c r="K1603" s="13" t="e">
        <f t="shared" si="26"/>
        <v>#N/A</v>
      </c>
      <c r="L1603" s="12" t="e">
        <f t="shared" si="27"/>
        <v>#N/A</v>
      </c>
      <c r="M1603" s="14" t="s">
        <v>31</v>
      </c>
      <c r="N1603" s="3" t="s">
        <v>62</v>
      </c>
      <c r="O1603" s="15" t="str">
        <f>VLOOKUP(CONCATENATE($M1603,$N1603),Curriculos!$A$2:$J$332,4,FALSE)</f>
        <v>TÉCNICAS DE PESQUISA EM ECONOMIA II</v>
      </c>
      <c r="P1603" s="16" t="str">
        <f>VLOOKUP(CONCATENATE($M1603,$N1603),Curriculos!$A$2:$J$332,5,FALSE)</f>
        <v>OB</v>
      </c>
      <c r="Q1603" s="16" t="str">
        <f>VLOOKUP($N1603,Oferta!$D$2:$P$100,5,FALSE)</f>
        <v>TP</v>
      </c>
      <c r="R1603" s="16">
        <f>VLOOKUP(CONCATENATE($M1603,$N1603),Curriculos!$A$2:$J$332,8,FALSE)</f>
        <v>90</v>
      </c>
      <c r="S1603" s="17"/>
      <c r="T1603" s="17" t="s">
        <v>24</v>
      </c>
      <c r="U1603" s="16" t="str">
        <f>VLOOKUP(CONCATENATE($M1603,$N1603),Curriculos!$A$2:$J$332,10,FALSE)</f>
        <v>DCEC</v>
      </c>
      <c r="V1603" s="15" t="e">
        <f>VLOOKUP(CONCATENATE($M1603,$N1603,$T1603),Oferta!$B$2:$R$360,17,FALSE)</f>
        <v>#N/A</v>
      </c>
      <c r="W1603" s="15" t="e">
        <f>VLOOKUP(CONCATENATE($M1603,$N1603,$T1603),Oferta!$B$2:$Q$360,12,FALSE)</f>
        <v>#N/A</v>
      </c>
      <c r="X1603" s="17">
        <v>4</v>
      </c>
      <c r="Y1603" s="18" t="e">
        <f>VLOOKUP(CONCATENATE($W1603,$X1603),Mtz_Horarios!$E$2:$H$92,2,FALSE)</f>
        <v>#N/A</v>
      </c>
      <c r="Z1603" s="18" t="e">
        <f>VLOOKUP(CONCATENATE($W1603,$X1603),Mtz_Horarios!$E$2:$H$92,3,FALSE)</f>
        <v>#N/A</v>
      </c>
      <c r="AA1603" s="19" t="e">
        <f>VLOOKUP(CONCATENATE($W1603,$X1603),Mtz_Horarios!$E$2:$H$92,4,FALSE)</f>
        <v>#N/A</v>
      </c>
      <c r="AB1603" s="15" t="e">
        <f>VLOOKUP(CONCATENATE($M1603,$N1603,$T1603),Oferta!$B$2:$Q$360,16,FALSE)</f>
        <v>#N/A</v>
      </c>
      <c r="AC1603" s="15" t="e">
        <f>VLOOKUP(CONCATENATE($M1603,$N1603,$T1603),Oferta!$B$2:$Q$360,15,FALSE)</f>
        <v>#N/A</v>
      </c>
      <c r="AI1603" s="5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12"/>
      <c r="AW1603" s="12"/>
    </row>
    <row r="1604" spans="1:49" ht="15" customHeight="1">
      <c r="A1604" s="12"/>
      <c r="B1604" s="12"/>
      <c r="C1604" s="12"/>
      <c r="D1604" s="12"/>
      <c r="E1604" s="12"/>
      <c r="F1604" s="12"/>
      <c r="G1604" s="12"/>
      <c r="H1604" s="12" t="e">
        <f t="shared" si="24"/>
        <v>#N/A</v>
      </c>
      <c r="I1604" s="12" t="e">
        <f>VLOOKUP(CONCATENATE(N1604,T1604),Simulador!$H$26:$H$33,1,FALSE)</f>
        <v>#N/A</v>
      </c>
      <c r="J1604" s="12" t="e">
        <f t="shared" si="25"/>
        <v>#N/A</v>
      </c>
      <c r="K1604" s="13" t="e">
        <f t="shared" si="26"/>
        <v>#N/A</v>
      </c>
      <c r="L1604" s="12" t="e">
        <f t="shared" si="27"/>
        <v>#N/A</v>
      </c>
      <c r="M1604" s="14" t="s">
        <v>31</v>
      </c>
      <c r="N1604" s="3" t="s">
        <v>62</v>
      </c>
      <c r="O1604" s="15" t="str">
        <f>VLOOKUP(CONCATENATE($M1604,$N1604),Curriculos!$A$2:$J$332,4,FALSE)</f>
        <v>TÉCNICAS DE PESQUISA EM ECONOMIA II</v>
      </c>
      <c r="P1604" s="16" t="str">
        <f>VLOOKUP(CONCATENATE($M1604,$N1604),Curriculos!$A$2:$J$332,5,FALSE)</f>
        <v>OB</v>
      </c>
      <c r="Q1604" s="16" t="str">
        <f>VLOOKUP($N1604,Oferta!$D$2:$P$100,5,FALSE)</f>
        <v>TP</v>
      </c>
      <c r="R1604" s="16">
        <f>VLOOKUP(CONCATENATE($M1604,$N1604),Curriculos!$A$2:$J$332,8,FALSE)</f>
        <v>90</v>
      </c>
      <c r="S1604" s="17"/>
      <c r="T1604" s="17" t="s">
        <v>24</v>
      </c>
      <c r="U1604" s="16" t="str">
        <f>VLOOKUP(CONCATENATE($M1604,$N1604),Curriculos!$A$2:$J$332,10,FALSE)</f>
        <v>DCEC</v>
      </c>
      <c r="V1604" s="15" t="e">
        <f>VLOOKUP(CONCATENATE($M1604,$N1604,$T1604),Oferta!$B$2:$R$360,17,FALSE)</f>
        <v>#N/A</v>
      </c>
      <c r="W1604" s="15" t="e">
        <f>VLOOKUP(CONCATENATE($M1604,$N1604,$T1604),Oferta!$B$2:$Q$360,12,FALSE)</f>
        <v>#N/A</v>
      </c>
      <c r="X1604" s="17">
        <v>5</v>
      </c>
      <c r="Y1604" s="18" t="e">
        <f>VLOOKUP(CONCATENATE($W1604,$X1604),Mtz_Horarios!$E$2:$H$92,2,FALSE)</f>
        <v>#N/A</v>
      </c>
      <c r="Z1604" s="18" t="e">
        <f>VLOOKUP(CONCATENATE($W1604,$X1604),Mtz_Horarios!$E$2:$H$92,3,FALSE)</f>
        <v>#N/A</v>
      </c>
      <c r="AA1604" s="19" t="e">
        <f>VLOOKUP(CONCATENATE($W1604,$X1604),Mtz_Horarios!$E$2:$H$92,4,FALSE)</f>
        <v>#N/A</v>
      </c>
      <c r="AB1604" s="15" t="e">
        <f>VLOOKUP(CONCATENATE($M1604,$N1604,$T1604),Oferta!$B$2:$Q$360,16,FALSE)</f>
        <v>#N/A</v>
      </c>
      <c r="AC1604" s="15" t="e">
        <f>VLOOKUP(CONCATENATE($M1604,$N1604,$T1604),Oferta!$B$2:$Q$360,15,FALSE)</f>
        <v>#N/A</v>
      </c>
      <c r="AI1604" s="5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12"/>
      <c r="AW1604" s="12"/>
    </row>
    <row r="1605" spans="1:49" ht="15" customHeight="1">
      <c r="A1605" s="12"/>
      <c r="B1605" s="12"/>
      <c r="C1605" s="12"/>
      <c r="D1605" s="12"/>
      <c r="E1605" s="12"/>
      <c r="F1605" s="12"/>
      <c r="G1605" s="12"/>
      <c r="H1605" s="12" t="e">
        <f t="shared" si="24"/>
        <v>#N/A</v>
      </c>
      <c r="I1605" s="12" t="e">
        <f>VLOOKUP(CONCATENATE(N1605,T1605),Simulador!$H$26:$H$33,1,FALSE)</f>
        <v>#N/A</v>
      </c>
      <c r="J1605" s="12" t="e">
        <f t="shared" si="25"/>
        <v>#N/A</v>
      </c>
      <c r="K1605" s="13" t="e">
        <f t="shared" si="26"/>
        <v>#N/A</v>
      </c>
      <c r="L1605" s="12" t="e">
        <f t="shared" si="27"/>
        <v>#N/A</v>
      </c>
      <c r="M1605" s="14" t="s">
        <v>31</v>
      </c>
      <c r="N1605" s="3" t="s">
        <v>62</v>
      </c>
      <c r="O1605" s="15" t="str">
        <f>VLOOKUP(CONCATENATE($M1605,$N1605),Curriculos!$A$2:$J$332,4,FALSE)</f>
        <v>TÉCNICAS DE PESQUISA EM ECONOMIA II</v>
      </c>
      <c r="P1605" s="16" t="str">
        <f>VLOOKUP(CONCATENATE($M1605,$N1605),Curriculos!$A$2:$J$332,5,FALSE)</f>
        <v>OB</v>
      </c>
      <c r="Q1605" s="16" t="str">
        <f>VLOOKUP($N1605,Oferta!$D$2:$P$100,5,FALSE)</f>
        <v>TP</v>
      </c>
      <c r="R1605" s="16">
        <f>VLOOKUP(CONCATENATE($M1605,$N1605),Curriculos!$A$2:$J$332,8,FALSE)</f>
        <v>90</v>
      </c>
      <c r="S1605" s="17"/>
      <c r="T1605" s="17" t="s">
        <v>24</v>
      </c>
      <c r="U1605" s="16" t="str">
        <f>VLOOKUP(CONCATENATE($M1605,$N1605),Curriculos!$A$2:$J$332,10,FALSE)</f>
        <v>DCEC</v>
      </c>
      <c r="V1605" s="15" t="e">
        <f>VLOOKUP(CONCATENATE($M1605,$N1605,$T1605),Oferta!$B$2:$R$360,17,FALSE)</f>
        <v>#N/A</v>
      </c>
      <c r="W1605" s="15" t="e">
        <f>VLOOKUP(CONCATENATE($M1605,$N1605,$T1605),Oferta!$B$2:$Q$360,12,FALSE)</f>
        <v>#N/A</v>
      </c>
      <c r="X1605" s="17">
        <v>6</v>
      </c>
      <c r="Y1605" s="18" t="e">
        <f>VLOOKUP(CONCATENATE($W1605,$X1605),Mtz_Horarios!$E$2:$H$92,2,FALSE)</f>
        <v>#N/A</v>
      </c>
      <c r="Z1605" s="18" t="e">
        <f>VLOOKUP(CONCATENATE($W1605,$X1605),Mtz_Horarios!$E$2:$H$92,3,FALSE)</f>
        <v>#N/A</v>
      </c>
      <c r="AA1605" s="19" t="e">
        <f>VLOOKUP(CONCATENATE($W1605,$X1605),Mtz_Horarios!$E$2:$H$92,4,FALSE)</f>
        <v>#N/A</v>
      </c>
      <c r="AB1605" s="15" t="e">
        <f>VLOOKUP(CONCATENATE($M1605,$N1605,$T1605),Oferta!$B$2:$Q$360,16,FALSE)</f>
        <v>#N/A</v>
      </c>
      <c r="AC1605" s="15" t="e">
        <f>VLOOKUP(CONCATENATE($M1605,$N1605,$T1605),Oferta!$B$2:$Q$360,15,FALSE)</f>
        <v>#N/A</v>
      </c>
      <c r="AI1605" s="5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12"/>
      <c r="AW1605" s="12"/>
    </row>
    <row r="1606" spans="1:49" ht="15" customHeight="1">
      <c r="A1606" s="12"/>
      <c r="B1606" s="12"/>
      <c r="C1606" s="12"/>
      <c r="D1606" s="12"/>
      <c r="E1606" s="12"/>
      <c r="F1606" s="12"/>
      <c r="G1606" s="12"/>
      <c r="H1606" s="12" t="e">
        <f t="shared" si="24"/>
        <v>#N/A</v>
      </c>
      <c r="I1606" s="12" t="e">
        <f>VLOOKUP(CONCATENATE(N1606,T1606),Simulador!$H$26:$H$33,1,FALSE)</f>
        <v>#N/A</v>
      </c>
      <c r="J1606" s="12" t="e">
        <f t="shared" si="25"/>
        <v>#N/A</v>
      </c>
      <c r="K1606" s="13" t="e">
        <f t="shared" si="26"/>
        <v>#N/A</v>
      </c>
      <c r="L1606" s="12" t="e">
        <f t="shared" si="27"/>
        <v>#N/A</v>
      </c>
      <c r="M1606" s="14" t="s">
        <v>31</v>
      </c>
      <c r="N1606" s="3" t="s">
        <v>62</v>
      </c>
      <c r="O1606" s="20" t="str">
        <f>VLOOKUP(CONCATENATE($M1606,$N1606),Curriculos!$A$2:$J$332,4,FALSE)</f>
        <v>TÉCNICAS DE PESQUISA EM ECONOMIA II</v>
      </c>
      <c r="P1606" s="21" t="str">
        <f>VLOOKUP(CONCATENATE($M1606,$N1606),Curriculos!$A$2:$J$332,5,FALSE)</f>
        <v>OB</v>
      </c>
      <c r="Q1606" s="21" t="str">
        <f>VLOOKUP($N1606,Oferta!$D$2:$P$100,5,FALSE)</f>
        <v>TP</v>
      </c>
      <c r="R1606" s="21">
        <f>VLOOKUP(CONCATENATE($M1606,$N1606),Curriculos!$A$2:$J$332,8,FALSE)</f>
        <v>90</v>
      </c>
      <c r="S1606" s="5"/>
      <c r="T1606" s="22" t="s">
        <v>40</v>
      </c>
      <c r="U1606" s="21" t="str">
        <f>VLOOKUP(CONCATENATE($M1606,$N1606),Curriculos!$A$2:$J$332,10,FALSE)</f>
        <v>DCEC</v>
      </c>
      <c r="V1606" s="20" t="e">
        <f>VLOOKUP(CONCATENATE($M1606,$N1606,$T1606),Oferta!$B$2:$R$360,17,FALSE)</f>
        <v>#N/A</v>
      </c>
      <c r="W1606" s="20" t="e">
        <f>VLOOKUP(CONCATENATE($M1606,$N1606,$T1606),Oferta!$B$2:$Q$360,12,FALSE)</f>
        <v>#N/A</v>
      </c>
      <c r="X1606" s="22">
        <v>1</v>
      </c>
      <c r="Y1606" s="23" t="e">
        <f>VLOOKUP(CONCATENATE($W1606,$X1606),Mtz_Horarios!$E$2:$H$92,2,FALSE)</f>
        <v>#N/A</v>
      </c>
      <c r="Z1606" s="23" t="e">
        <f>VLOOKUP(CONCATENATE($W1606,$X1606),Mtz_Horarios!$E$2:$H$92,3,FALSE)</f>
        <v>#N/A</v>
      </c>
      <c r="AA1606" s="24" t="e">
        <f>VLOOKUP(CONCATENATE($W1606,$X1606),Mtz_Horarios!$E$2:$H$92,4,FALSE)</f>
        <v>#N/A</v>
      </c>
      <c r="AB1606" s="20" t="e">
        <f>VLOOKUP(CONCATENATE($M1606,$N1606,$T1606),Oferta!$B$2:$Q$360,16,FALSE)</f>
        <v>#N/A</v>
      </c>
      <c r="AC1606" s="20" t="e">
        <f>VLOOKUP(CONCATENATE($M1606,$N1606,$T1606),Oferta!$B$2:$Q$360,15,FALSE)</f>
        <v>#N/A</v>
      </c>
      <c r="AI1606" s="5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12"/>
      <c r="AW1606" s="12"/>
    </row>
    <row r="1607" spans="1:49" ht="15" customHeight="1">
      <c r="A1607" s="12"/>
      <c r="B1607" s="12"/>
      <c r="C1607" s="12"/>
      <c r="D1607" s="12"/>
      <c r="E1607" s="12"/>
      <c r="F1607" s="12"/>
      <c r="G1607" s="12"/>
      <c r="H1607" s="12" t="e">
        <f t="shared" si="24"/>
        <v>#N/A</v>
      </c>
      <c r="I1607" s="12" t="e">
        <f>VLOOKUP(CONCATENATE(N1607,T1607),Simulador!$H$26:$H$33,1,FALSE)</f>
        <v>#N/A</v>
      </c>
      <c r="J1607" s="12" t="e">
        <f t="shared" si="25"/>
        <v>#N/A</v>
      </c>
      <c r="K1607" s="13" t="e">
        <f t="shared" si="26"/>
        <v>#N/A</v>
      </c>
      <c r="L1607" s="12" t="e">
        <f t="shared" si="27"/>
        <v>#N/A</v>
      </c>
      <c r="M1607" s="14" t="s">
        <v>31</v>
      </c>
      <c r="N1607" s="3" t="s">
        <v>62</v>
      </c>
      <c r="O1607" s="20" t="str">
        <f>VLOOKUP(CONCATENATE($M1607,$N1607),Curriculos!$A$2:$J$332,4,FALSE)</f>
        <v>TÉCNICAS DE PESQUISA EM ECONOMIA II</v>
      </c>
      <c r="P1607" s="21" t="str">
        <f>VLOOKUP(CONCATENATE($M1607,$N1607),Curriculos!$A$2:$J$332,5,FALSE)</f>
        <v>OB</v>
      </c>
      <c r="Q1607" s="21" t="str">
        <f>VLOOKUP($N1607,Oferta!$D$2:$P$100,5,FALSE)</f>
        <v>TP</v>
      </c>
      <c r="R1607" s="21">
        <f>VLOOKUP(CONCATENATE($M1607,$N1607),Curriculos!$A$2:$J$332,8,FALSE)</f>
        <v>90</v>
      </c>
      <c r="S1607" s="5"/>
      <c r="T1607" s="22" t="s">
        <v>40</v>
      </c>
      <c r="U1607" s="21" t="str">
        <f>VLOOKUP(CONCATENATE($M1607,$N1607),Curriculos!$A$2:$J$332,10,FALSE)</f>
        <v>DCEC</v>
      </c>
      <c r="V1607" s="20" t="e">
        <f>VLOOKUP(CONCATENATE($M1607,$N1607,$T1607),Oferta!$B$2:$R$360,17,FALSE)</f>
        <v>#N/A</v>
      </c>
      <c r="W1607" s="20" t="e">
        <f>VLOOKUP(CONCATENATE($M1607,$N1607,$T1607),Oferta!$B$2:$Q$360,12,FALSE)</f>
        <v>#N/A</v>
      </c>
      <c r="X1607" s="22">
        <v>2</v>
      </c>
      <c r="Y1607" s="23" t="e">
        <f>VLOOKUP(CONCATENATE($W1607,$X1607),Mtz_Horarios!$E$2:$H$92,2,FALSE)</f>
        <v>#N/A</v>
      </c>
      <c r="Z1607" s="23" t="e">
        <f>VLOOKUP(CONCATENATE($W1607,$X1607),Mtz_Horarios!$E$2:$H$92,3,FALSE)</f>
        <v>#N/A</v>
      </c>
      <c r="AA1607" s="24" t="e">
        <f>VLOOKUP(CONCATENATE($W1607,$X1607),Mtz_Horarios!$E$2:$H$92,4,FALSE)</f>
        <v>#N/A</v>
      </c>
      <c r="AB1607" s="20" t="e">
        <f>VLOOKUP(CONCATENATE($M1607,$N1607,$T1607),Oferta!$B$2:$Q$360,16,FALSE)</f>
        <v>#N/A</v>
      </c>
      <c r="AC1607" s="20" t="e">
        <f>VLOOKUP(CONCATENATE($M1607,$N1607,$T1607),Oferta!$B$2:$Q$360,15,FALSE)</f>
        <v>#N/A</v>
      </c>
      <c r="AI1607" s="5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12"/>
      <c r="AW1607" s="12"/>
    </row>
    <row r="1608" spans="1:49" ht="15" customHeight="1">
      <c r="A1608" s="12"/>
      <c r="B1608" s="12"/>
      <c r="C1608" s="12"/>
      <c r="D1608" s="12"/>
      <c r="E1608" s="12"/>
      <c r="F1608" s="12"/>
      <c r="G1608" s="12"/>
      <c r="H1608" s="12" t="e">
        <f t="shared" si="24"/>
        <v>#N/A</v>
      </c>
      <c r="I1608" s="12" t="e">
        <f>VLOOKUP(CONCATENATE(N1608,T1608),Simulador!$H$26:$H$33,1,FALSE)</f>
        <v>#N/A</v>
      </c>
      <c r="J1608" s="12" t="e">
        <f t="shared" si="25"/>
        <v>#N/A</v>
      </c>
      <c r="K1608" s="13" t="e">
        <f t="shared" si="26"/>
        <v>#N/A</v>
      </c>
      <c r="L1608" s="12" t="e">
        <f t="shared" si="27"/>
        <v>#N/A</v>
      </c>
      <c r="M1608" s="14" t="s">
        <v>31</v>
      </c>
      <c r="N1608" s="3" t="s">
        <v>62</v>
      </c>
      <c r="O1608" s="20" t="str">
        <f>VLOOKUP(CONCATENATE($M1608,$N1608),Curriculos!$A$2:$J$332,4,FALSE)</f>
        <v>TÉCNICAS DE PESQUISA EM ECONOMIA II</v>
      </c>
      <c r="P1608" s="21" t="str">
        <f>VLOOKUP(CONCATENATE($M1608,$N1608),Curriculos!$A$2:$J$332,5,FALSE)</f>
        <v>OB</v>
      </c>
      <c r="Q1608" s="21" t="str">
        <f>VLOOKUP($N1608,Oferta!$D$2:$P$100,5,FALSE)</f>
        <v>TP</v>
      </c>
      <c r="R1608" s="21">
        <f>VLOOKUP(CONCATENATE($M1608,$N1608),Curriculos!$A$2:$J$332,8,FALSE)</f>
        <v>90</v>
      </c>
      <c r="S1608" s="5"/>
      <c r="T1608" s="22" t="s">
        <v>40</v>
      </c>
      <c r="U1608" s="21" t="str">
        <f>VLOOKUP(CONCATENATE($M1608,$N1608),Curriculos!$A$2:$J$332,10,FALSE)</f>
        <v>DCEC</v>
      </c>
      <c r="V1608" s="20" t="e">
        <f>VLOOKUP(CONCATENATE($M1608,$N1608,$T1608),Oferta!$B$2:$R$360,17,FALSE)</f>
        <v>#N/A</v>
      </c>
      <c r="W1608" s="20" t="e">
        <f>VLOOKUP(CONCATENATE($M1608,$N1608,$T1608),Oferta!$B$2:$Q$360,12,FALSE)</f>
        <v>#N/A</v>
      </c>
      <c r="X1608" s="22">
        <v>3</v>
      </c>
      <c r="Y1608" s="23" t="e">
        <f>VLOOKUP(CONCATENATE($W1608,$X1608),Mtz_Horarios!$E$2:$H$92,2,FALSE)</f>
        <v>#N/A</v>
      </c>
      <c r="Z1608" s="23" t="e">
        <f>VLOOKUP(CONCATENATE($W1608,$X1608),Mtz_Horarios!$E$2:$H$92,3,FALSE)</f>
        <v>#N/A</v>
      </c>
      <c r="AA1608" s="24" t="e">
        <f>VLOOKUP(CONCATENATE($W1608,$X1608),Mtz_Horarios!$E$2:$H$92,4,FALSE)</f>
        <v>#N/A</v>
      </c>
      <c r="AB1608" s="20" t="e">
        <f>VLOOKUP(CONCATENATE($M1608,$N1608,$T1608),Oferta!$B$2:$Q$360,16,FALSE)</f>
        <v>#N/A</v>
      </c>
      <c r="AC1608" s="20" t="e">
        <f>VLOOKUP(CONCATENATE($M1608,$N1608,$T1608),Oferta!$B$2:$Q$360,15,FALSE)</f>
        <v>#N/A</v>
      </c>
      <c r="AI1608" s="5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12"/>
      <c r="AW1608" s="12"/>
    </row>
    <row r="1609" spans="1:49" ht="15" customHeight="1">
      <c r="A1609" s="12"/>
      <c r="B1609" s="12"/>
      <c r="C1609" s="12"/>
      <c r="D1609" s="12"/>
      <c r="E1609" s="12"/>
      <c r="F1609" s="12"/>
      <c r="G1609" s="12"/>
      <c r="H1609" s="12" t="e">
        <f t="shared" si="24"/>
        <v>#N/A</v>
      </c>
      <c r="I1609" s="12" t="e">
        <f>VLOOKUP(CONCATENATE(N1609,T1609),Simulador!$H$26:$H$33,1,FALSE)</f>
        <v>#N/A</v>
      </c>
      <c r="J1609" s="12" t="e">
        <f t="shared" si="25"/>
        <v>#N/A</v>
      </c>
      <c r="K1609" s="13" t="e">
        <f t="shared" si="26"/>
        <v>#N/A</v>
      </c>
      <c r="L1609" s="12" t="e">
        <f t="shared" si="27"/>
        <v>#N/A</v>
      </c>
      <c r="M1609" s="14" t="s">
        <v>31</v>
      </c>
      <c r="N1609" s="3" t="s">
        <v>62</v>
      </c>
      <c r="O1609" s="20" t="str">
        <f>VLOOKUP(CONCATENATE($M1609,$N1609),Curriculos!$A$2:$J$332,4,FALSE)</f>
        <v>TÉCNICAS DE PESQUISA EM ECONOMIA II</v>
      </c>
      <c r="P1609" s="21" t="str">
        <f>VLOOKUP(CONCATENATE($M1609,$N1609),Curriculos!$A$2:$J$332,5,FALSE)</f>
        <v>OB</v>
      </c>
      <c r="Q1609" s="21" t="str">
        <f>VLOOKUP($N1609,Oferta!$D$2:$P$100,5,FALSE)</f>
        <v>TP</v>
      </c>
      <c r="R1609" s="21">
        <f>VLOOKUP(CONCATENATE($M1609,$N1609),Curriculos!$A$2:$J$332,8,FALSE)</f>
        <v>90</v>
      </c>
      <c r="S1609" s="5"/>
      <c r="T1609" s="22" t="s">
        <v>40</v>
      </c>
      <c r="U1609" s="21" t="str">
        <f>VLOOKUP(CONCATENATE($M1609,$N1609),Curriculos!$A$2:$J$332,10,FALSE)</f>
        <v>DCEC</v>
      </c>
      <c r="V1609" s="20" t="e">
        <f>VLOOKUP(CONCATENATE($M1609,$N1609,$T1609),Oferta!$B$2:$R$360,17,FALSE)</f>
        <v>#N/A</v>
      </c>
      <c r="W1609" s="20" t="e">
        <f>VLOOKUP(CONCATENATE($M1609,$N1609,$T1609),Oferta!$B$2:$Q$360,12,FALSE)</f>
        <v>#N/A</v>
      </c>
      <c r="X1609" s="22">
        <v>4</v>
      </c>
      <c r="Y1609" s="23" t="e">
        <f>VLOOKUP(CONCATENATE($W1609,$X1609),Mtz_Horarios!$E$2:$H$92,2,FALSE)</f>
        <v>#N/A</v>
      </c>
      <c r="Z1609" s="23" t="e">
        <f>VLOOKUP(CONCATENATE($W1609,$X1609),Mtz_Horarios!$E$2:$H$92,3,FALSE)</f>
        <v>#N/A</v>
      </c>
      <c r="AA1609" s="24" t="e">
        <f>VLOOKUP(CONCATENATE($W1609,$X1609),Mtz_Horarios!$E$2:$H$92,4,FALSE)</f>
        <v>#N/A</v>
      </c>
      <c r="AB1609" s="20" t="e">
        <f>VLOOKUP(CONCATENATE($M1609,$N1609,$T1609),Oferta!$B$2:$Q$360,16,FALSE)</f>
        <v>#N/A</v>
      </c>
      <c r="AC1609" s="20" t="e">
        <f>VLOOKUP(CONCATENATE($M1609,$N1609,$T1609),Oferta!$B$2:$Q$360,15,FALSE)</f>
        <v>#N/A</v>
      </c>
      <c r="AI1609" s="5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12"/>
      <c r="AW1609" s="12"/>
    </row>
    <row r="1610" spans="1:49" ht="15" customHeight="1">
      <c r="A1610" s="12"/>
      <c r="B1610" s="12"/>
      <c r="C1610" s="12"/>
      <c r="D1610" s="12"/>
      <c r="E1610" s="12"/>
      <c r="F1610" s="12"/>
      <c r="G1610" s="12"/>
      <c r="H1610" s="12" t="e">
        <f t="shared" si="24"/>
        <v>#N/A</v>
      </c>
      <c r="I1610" s="12" t="e">
        <f>VLOOKUP(CONCATENATE(N1610,T1610),Simulador!$H$26:$H$33,1,FALSE)</f>
        <v>#N/A</v>
      </c>
      <c r="J1610" s="12" t="e">
        <f t="shared" si="25"/>
        <v>#N/A</v>
      </c>
      <c r="K1610" s="13" t="e">
        <f t="shared" si="26"/>
        <v>#N/A</v>
      </c>
      <c r="L1610" s="12" t="e">
        <f t="shared" si="27"/>
        <v>#N/A</v>
      </c>
      <c r="M1610" s="14" t="s">
        <v>31</v>
      </c>
      <c r="N1610" s="3" t="s">
        <v>62</v>
      </c>
      <c r="O1610" s="20" t="str">
        <f>VLOOKUP(CONCATENATE($M1610,$N1610),Curriculos!$A$2:$J$332,4,FALSE)</f>
        <v>TÉCNICAS DE PESQUISA EM ECONOMIA II</v>
      </c>
      <c r="P1610" s="21" t="str">
        <f>VLOOKUP(CONCATENATE($M1610,$N1610),Curriculos!$A$2:$J$332,5,FALSE)</f>
        <v>OB</v>
      </c>
      <c r="Q1610" s="21" t="str">
        <f>VLOOKUP($N1610,Oferta!$D$2:$P$100,5,FALSE)</f>
        <v>TP</v>
      </c>
      <c r="R1610" s="21">
        <f>VLOOKUP(CONCATENATE($M1610,$N1610),Curriculos!$A$2:$J$332,8,FALSE)</f>
        <v>90</v>
      </c>
      <c r="S1610" s="5"/>
      <c r="T1610" s="22" t="s">
        <v>40</v>
      </c>
      <c r="U1610" s="21" t="str">
        <f>VLOOKUP(CONCATENATE($M1610,$N1610),Curriculos!$A$2:$J$332,10,FALSE)</f>
        <v>DCEC</v>
      </c>
      <c r="V1610" s="20" t="e">
        <f>VLOOKUP(CONCATENATE($M1610,$N1610,$T1610),Oferta!$B$2:$R$360,17,FALSE)</f>
        <v>#N/A</v>
      </c>
      <c r="W1610" s="20" t="e">
        <f>VLOOKUP(CONCATENATE($M1610,$N1610,$T1610),Oferta!$B$2:$Q$360,12,FALSE)</f>
        <v>#N/A</v>
      </c>
      <c r="X1610" s="22">
        <v>5</v>
      </c>
      <c r="Y1610" s="23" t="e">
        <f>VLOOKUP(CONCATENATE($W1610,$X1610),Mtz_Horarios!$E$2:$H$92,2,FALSE)</f>
        <v>#N/A</v>
      </c>
      <c r="Z1610" s="23" t="e">
        <f>VLOOKUP(CONCATENATE($W1610,$X1610),Mtz_Horarios!$E$2:$H$92,3,FALSE)</f>
        <v>#N/A</v>
      </c>
      <c r="AA1610" s="24" t="e">
        <f>VLOOKUP(CONCATENATE($W1610,$X1610),Mtz_Horarios!$E$2:$H$92,4,FALSE)</f>
        <v>#N/A</v>
      </c>
      <c r="AB1610" s="20" t="e">
        <f>VLOOKUP(CONCATENATE($M1610,$N1610,$T1610),Oferta!$B$2:$Q$360,16,FALSE)</f>
        <v>#N/A</v>
      </c>
      <c r="AC1610" s="20" t="e">
        <f>VLOOKUP(CONCATENATE($M1610,$N1610,$T1610),Oferta!$B$2:$Q$360,15,FALSE)</f>
        <v>#N/A</v>
      </c>
      <c r="AI1610" s="5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12"/>
      <c r="AW1610" s="12"/>
    </row>
    <row r="1611" spans="1:49" ht="15" customHeight="1">
      <c r="A1611" s="12"/>
      <c r="B1611" s="12"/>
      <c r="C1611" s="12"/>
      <c r="D1611" s="12"/>
      <c r="E1611" s="12"/>
      <c r="F1611" s="12"/>
      <c r="G1611" s="12"/>
      <c r="H1611" s="12" t="e">
        <f t="shared" si="24"/>
        <v>#N/A</v>
      </c>
      <c r="I1611" s="12" t="e">
        <f>VLOOKUP(CONCATENATE(N1611,T1611),Simulador!$H$26:$H$33,1,FALSE)</f>
        <v>#N/A</v>
      </c>
      <c r="J1611" s="12" t="e">
        <f t="shared" si="25"/>
        <v>#N/A</v>
      </c>
      <c r="K1611" s="13" t="e">
        <f t="shared" si="26"/>
        <v>#N/A</v>
      </c>
      <c r="L1611" s="12" t="e">
        <f t="shared" si="27"/>
        <v>#N/A</v>
      </c>
      <c r="M1611" s="14" t="s">
        <v>31</v>
      </c>
      <c r="N1611" s="3" t="s">
        <v>62</v>
      </c>
      <c r="O1611" s="20" t="str">
        <f>VLOOKUP(CONCATENATE($M1611,$N1611),Curriculos!$A$2:$J$332,4,FALSE)</f>
        <v>TÉCNICAS DE PESQUISA EM ECONOMIA II</v>
      </c>
      <c r="P1611" s="21" t="str">
        <f>VLOOKUP(CONCATENATE($M1611,$N1611),Curriculos!$A$2:$J$332,5,FALSE)</f>
        <v>OB</v>
      </c>
      <c r="Q1611" s="21" t="str">
        <f>VLOOKUP($N1611,Oferta!$D$2:$P$100,5,FALSE)</f>
        <v>TP</v>
      </c>
      <c r="R1611" s="21">
        <f>VLOOKUP(CONCATENATE($M1611,$N1611),Curriculos!$A$2:$J$332,8,FALSE)</f>
        <v>90</v>
      </c>
      <c r="S1611" s="5"/>
      <c r="T1611" s="22" t="s">
        <v>40</v>
      </c>
      <c r="U1611" s="21" t="str">
        <f>VLOOKUP(CONCATENATE($M1611,$N1611),Curriculos!$A$2:$J$332,10,FALSE)</f>
        <v>DCEC</v>
      </c>
      <c r="V1611" s="20" t="e">
        <f>VLOOKUP(CONCATENATE($M1611,$N1611,$T1611),Oferta!$B$2:$R$360,17,FALSE)</f>
        <v>#N/A</v>
      </c>
      <c r="W1611" s="20" t="e">
        <f>VLOOKUP(CONCATENATE($M1611,$N1611,$T1611),Oferta!$B$2:$Q$360,12,FALSE)</f>
        <v>#N/A</v>
      </c>
      <c r="X1611" s="22">
        <v>6</v>
      </c>
      <c r="Y1611" s="23" t="e">
        <f>VLOOKUP(CONCATENATE($W1611,$X1611),Mtz_Horarios!$E$2:$H$92,2,FALSE)</f>
        <v>#N/A</v>
      </c>
      <c r="Z1611" s="23" t="e">
        <f>VLOOKUP(CONCATENATE($W1611,$X1611),Mtz_Horarios!$E$2:$H$92,3,FALSE)</f>
        <v>#N/A</v>
      </c>
      <c r="AA1611" s="24" t="e">
        <f>VLOOKUP(CONCATENATE($W1611,$X1611),Mtz_Horarios!$E$2:$H$92,4,FALSE)</f>
        <v>#N/A</v>
      </c>
      <c r="AB1611" s="20" t="e">
        <f>VLOOKUP(CONCATENATE($M1611,$N1611,$T1611),Oferta!$B$2:$Q$360,16,FALSE)</f>
        <v>#N/A</v>
      </c>
      <c r="AC1611" s="20" t="e">
        <f>VLOOKUP(CONCATENATE($M1611,$N1611,$T1611),Oferta!$B$2:$Q$360,15,FALSE)</f>
        <v>#N/A</v>
      </c>
      <c r="AI1611" s="5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12"/>
      <c r="AW1611" s="12"/>
    </row>
    <row r="1612" spans="1:49" ht="15" customHeight="1">
      <c r="A1612" s="12"/>
      <c r="B1612" s="12"/>
      <c r="C1612" s="12"/>
      <c r="D1612" s="12"/>
      <c r="E1612" s="12"/>
      <c r="F1612" s="12"/>
      <c r="G1612" s="12"/>
      <c r="H1612" s="12" t="e">
        <f t="shared" si="24"/>
        <v>#N/A</v>
      </c>
      <c r="I1612" s="12" t="e">
        <f>VLOOKUP(CONCATENATE(N1612,T1612),Simulador!$H$26:$H$33,1,FALSE)</f>
        <v>#N/A</v>
      </c>
      <c r="J1612" s="12" t="e">
        <f t="shared" si="25"/>
        <v>#N/A</v>
      </c>
      <c r="K1612" s="13" t="e">
        <f t="shared" si="26"/>
        <v>#N/A</v>
      </c>
      <c r="L1612" s="12" t="e">
        <f t="shared" si="27"/>
        <v>#N/A</v>
      </c>
      <c r="M1612" s="14" t="s">
        <v>31</v>
      </c>
      <c r="N1612" s="3" t="s">
        <v>62</v>
      </c>
      <c r="O1612" s="20" t="str">
        <f>VLOOKUP(CONCATENATE($M1612,$N1612),Curriculos!$A$2:$J$332,4,FALSE)</f>
        <v>TÉCNICAS DE PESQUISA EM ECONOMIA II</v>
      </c>
      <c r="P1612" s="21" t="str">
        <f>VLOOKUP(CONCATENATE($M1612,$N1612),Curriculos!$A$2:$J$332,5,FALSE)</f>
        <v>OB</v>
      </c>
      <c r="Q1612" s="21" t="str">
        <f>VLOOKUP($N1612,Oferta!$D$2:$P$100,5,FALSE)</f>
        <v>TP</v>
      </c>
      <c r="R1612" s="21">
        <f>VLOOKUP(CONCATENATE($M1612,$N1612),Curriculos!$A$2:$J$332,8,FALSE)</f>
        <v>90</v>
      </c>
      <c r="S1612" s="5"/>
      <c r="T1612" s="22" t="s">
        <v>27</v>
      </c>
      <c r="U1612" s="21" t="str">
        <f>VLOOKUP(CONCATENATE($M1612,$N1612),Curriculos!$A$2:$J$332,10,FALSE)</f>
        <v>DCEC</v>
      </c>
      <c r="V1612" s="20" t="e">
        <f>VLOOKUP(CONCATENATE($M1612,$N1612,$T1612),Oferta!$B$2:$R$360,17,FALSE)</f>
        <v>#N/A</v>
      </c>
      <c r="W1612" s="20" t="e">
        <f>VLOOKUP(CONCATENATE($M1612,$N1612,$T1612),Oferta!$B$2:$Q$360,12,FALSE)</f>
        <v>#N/A</v>
      </c>
      <c r="X1612" s="22">
        <v>1</v>
      </c>
      <c r="Y1612" s="23" t="e">
        <f>VLOOKUP(CONCATENATE($W1612,$X1612),Mtz_Horarios!$E$2:$H$92,2,FALSE)</f>
        <v>#N/A</v>
      </c>
      <c r="Z1612" s="23" t="e">
        <f>VLOOKUP(CONCATENATE($W1612,$X1612),Mtz_Horarios!$E$2:$H$92,3,FALSE)</f>
        <v>#N/A</v>
      </c>
      <c r="AA1612" s="24" t="e">
        <f>VLOOKUP(CONCATENATE($W1612,$X1612),Mtz_Horarios!$E$2:$H$92,4,FALSE)</f>
        <v>#N/A</v>
      </c>
      <c r="AB1612" s="20" t="e">
        <f>VLOOKUP(CONCATENATE($M1612,$N1612,$T1612),Oferta!$B$2:$Q$360,16,FALSE)</f>
        <v>#N/A</v>
      </c>
      <c r="AC1612" s="20" t="e">
        <f>VLOOKUP(CONCATENATE($M1612,$N1612,$T1612),Oferta!$B$2:$Q$360,15,FALSE)</f>
        <v>#N/A</v>
      </c>
      <c r="AI1612" s="5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12"/>
      <c r="AW1612" s="12"/>
    </row>
    <row r="1613" spans="1:49" ht="15" customHeight="1">
      <c r="A1613" s="12"/>
      <c r="B1613" s="12"/>
      <c r="C1613" s="12"/>
      <c r="D1613" s="12"/>
      <c r="E1613" s="12"/>
      <c r="F1613" s="12"/>
      <c r="G1613" s="12"/>
      <c r="H1613" s="12" t="e">
        <f t="shared" si="24"/>
        <v>#N/A</v>
      </c>
      <c r="I1613" s="12" t="e">
        <f>VLOOKUP(CONCATENATE(N1613,T1613),Simulador!$H$26:$H$33,1,FALSE)</f>
        <v>#N/A</v>
      </c>
      <c r="J1613" s="12" t="e">
        <f t="shared" si="25"/>
        <v>#N/A</v>
      </c>
      <c r="K1613" s="13" t="e">
        <f t="shared" si="26"/>
        <v>#N/A</v>
      </c>
      <c r="L1613" s="12" t="e">
        <f t="shared" si="27"/>
        <v>#N/A</v>
      </c>
      <c r="M1613" s="14" t="s">
        <v>31</v>
      </c>
      <c r="N1613" s="3" t="s">
        <v>62</v>
      </c>
      <c r="O1613" s="20" t="str">
        <f>VLOOKUP(CONCATENATE($M1613,$N1613),Curriculos!$A$2:$J$332,4,FALSE)</f>
        <v>TÉCNICAS DE PESQUISA EM ECONOMIA II</v>
      </c>
      <c r="P1613" s="21" t="str">
        <f>VLOOKUP(CONCATENATE($M1613,$N1613),Curriculos!$A$2:$J$332,5,FALSE)</f>
        <v>OB</v>
      </c>
      <c r="Q1613" s="21" t="str">
        <f>VLOOKUP($N1613,Oferta!$D$2:$P$100,5,FALSE)</f>
        <v>TP</v>
      </c>
      <c r="R1613" s="21">
        <f>VLOOKUP(CONCATENATE($M1613,$N1613),Curriculos!$A$2:$J$332,8,FALSE)</f>
        <v>90</v>
      </c>
      <c r="S1613" s="5"/>
      <c r="T1613" s="22" t="s">
        <v>27</v>
      </c>
      <c r="U1613" s="21" t="str">
        <f>VLOOKUP(CONCATENATE($M1613,$N1613),Curriculos!$A$2:$J$332,10,FALSE)</f>
        <v>DCEC</v>
      </c>
      <c r="V1613" s="20" t="e">
        <f>VLOOKUP(CONCATENATE($M1613,$N1613,$T1613),Oferta!$B$2:$R$360,17,FALSE)</f>
        <v>#N/A</v>
      </c>
      <c r="W1613" s="20" t="e">
        <f>VLOOKUP(CONCATENATE($M1613,$N1613,$T1613),Oferta!$B$2:$Q$360,12,FALSE)</f>
        <v>#N/A</v>
      </c>
      <c r="X1613" s="22">
        <v>2</v>
      </c>
      <c r="Y1613" s="23" t="e">
        <f>VLOOKUP(CONCATENATE($W1613,$X1613),Mtz_Horarios!$E$2:$H$92,2,FALSE)</f>
        <v>#N/A</v>
      </c>
      <c r="Z1613" s="23" t="e">
        <f>VLOOKUP(CONCATENATE($W1613,$X1613),Mtz_Horarios!$E$2:$H$92,3,FALSE)</f>
        <v>#N/A</v>
      </c>
      <c r="AA1613" s="24" t="e">
        <f>VLOOKUP(CONCATENATE($W1613,$X1613),Mtz_Horarios!$E$2:$H$92,4,FALSE)</f>
        <v>#N/A</v>
      </c>
      <c r="AB1613" s="20" t="e">
        <f>VLOOKUP(CONCATENATE($M1613,$N1613,$T1613),Oferta!$B$2:$Q$360,16,FALSE)</f>
        <v>#N/A</v>
      </c>
      <c r="AC1613" s="20" t="e">
        <f>VLOOKUP(CONCATENATE($M1613,$N1613,$T1613),Oferta!$B$2:$Q$360,15,FALSE)</f>
        <v>#N/A</v>
      </c>
      <c r="AI1613" s="5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12"/>
      <c r="AW1613" s="12"/>
    </row>
    <row r="1614" spans="1:49" ht="15" customHeight="1">
      <c r="A1614" s="12"/>
      <c r="B1614" s="12"/>
      <c r="C1614" s="12"/>
      <c r="D1614" s="12"/>
      <c r="E1614" s="12"/>
      <c r="F1614" s="12"/>
      <c r="G1614" s="12"/>
      <c r="H1614" s="12" t="e">
        <f t="shared" si="24"/>
        <v>#N/A</v>
      </c>
      <c r="I1614" s="12" t="e">
        <f>VLOOKUP(CONCATENATE(N1614,T1614),Simulador!$H$26:$H$33,1,FALSE)</f>
        <v>#N/A</v>
      </c>
      <c r="J1614" s="12" t="e">
        <f t="shared" si="25"/>
        <v>#N/A</v>
      </c>
      <c r="K1614" s="13" t="e">
        <f t="shared" si="26"/>
        <v>#N/A</v>
      </c>
      <c r="L1614" s="12" t="e">
        <f t="shared" si="27"/>
        <v>#N/A</v>
      </c>
      <c r="M1614" s="14" t="s">
        <v>31</v>
      </c>
      <c r="N1614" s="3" t="s">
        <v>62</v>
      </c>
      <c r="O1614" s="20" t="str">
        <f>VLOOKUP(CONCATENATE($M1614,$N1614),Curriculos!$A$2:$J$332,4,FALSE)</f>
        <v>TÉCNICAS DE PESQUISA EM ECONOMIA II</v>
      </c>
      <c r="P1614" s="21" t="str">
        <f>VLOOKUP(CONCATENATE($M1614,$N1614),Curriculos!$A$2:$J$332,5,FALSE)</f>
        <v>OB</v>
      </c>
      <c r="Q1614" s="21" t="str">
        <f>VLOOKUP($N1614,Oferta!$D$2:$P$100,5,FALSE)</f>
        <v>TP</v>
      </c>
      <c r="R1614" s="21">
        <f>VLOOKUP(CONCATENATE($M1614,$N1614),Curriculos!$A$2:$J$332,8,FALSE)</f>
        <v>90</v>
      </c>
      <c r="S1614" s="5"/>
      <c r="T1614" s="22" t="s">
        <v>27</v>
      </c>
      <c r="U1614" s="21" t="str">
        <f>VLOOKUP(CONCATENATE($M1614,$N1614),Curriculos!$A$2:$J$332,10,FALSE)</f>
        <v>DCEC</v>
      </c>
      <c r="V1614" s="20" t="e">
        <f>VLOOKUP(CONCATENATE($M1614,$N1614,$T1614),Oferta!$B$2:$R$360,17,FALSE)</f>
        <v>#N/A</v>
      </c>
      <c r="W1614" s="20" t="e">
        <f>VLOOKUP(CONCATENATE($M1614,$N1614,$T1614),Oferta!$B$2:$Q$360,12,FALSE)</f>
        <v>#N/A</v>
      </c>
      <c r="X1614" s="22">
        <v>3</v>
      </c>
      <c r="Y1614" s="23" t="e">
        <f>VLOOKUP(CONCATENATE($W1614,$X1614),Mtz_Horarios!$E$2:$H$92,2,FALSE)</f>
        <v>#N/A</v>
      </c>
      <c r="Z1614" s="23" t="e">
        <f>VLOOKUP(CONCATENATE($W1614,$X1614),Mtz_Horarios!$E$2:$H$92,3,FALSE)</f>
        <v>#N/A</v>
      </c>
      <c r="AA1614" s="24" t="e">
        <f>VLOOKUP(CONCATENATE($W1614,$X1614),Mtz_Horarios!$E$2:$H$92,4,FALSE)</f>
        <v>#N/A</v>
      </c>
      <c r="AB1614" s="20" t="e">
        <f>VLOOKUP(CONCATENATE($M1614,$N1614,$T1614),Oferta!$B$2:$Q$360,16,FALSE)</f>
        <v>#N/A</v>
      </c>
      <c r="AC1614" s="20" t="e">
        <f>VLOOKUP(CONCATENATE($M1614,$N1614,$T1614),Oferta!$B$2:$Q$360,15,FALSE)</f>
        <v>#N/A</v>
      </c>
      <c r="AI1614" s="5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12"/>
      <c r="AW1614" s="12"/>
    </row>
    <row r="1615" spans="1:49" ht="15" customHeight="1">
      <c r="A1615" s="12"/>
      <c r="B1615" s="12"/>
      <c r="C1615" s="12"/>
      <c r="D1615" s="12"/>
      <c r="E1615" s="12"/>
      <c r="F1615" s="12"/>
      <c r="G1615" s="12"/>
      <c r="H1615" s="12" t="e">
        <f t="shared" si="24"/>
        <v>#N/A</v>
      </c>
      <c r="I1615" s="12" t="e">
        <f>VLOOKUP(CONCATENATE(N1615,T1615),Simulador!$H$26:$H$33,1,FALSE)</f>
        <v>#N/A</v>
      </c>
      <c r="J1615" s="12" t="e">
        <f t="shared" si="25"/>
        <v>#N/A</v>
      </c>
      <c r="K1615" s="13" t="e">
        <f t="shared" si="26"/>
        <v>#N/A</v>
      </c>
      <c r="L1615" s="12" t="e">
        <f t="shared" si="27"/>
        <v>#N/A</v>
      </c>
      <c r="M1615" s="14" t="s">
        <v>31</v>
      </c>
      <c r="N1615" s="3" t="s">
        <v>62</v>
      </c>
      <c r="O1615" s="20" t="str">
        <f>VLOOKUP(CONCATENATE($M1615,$N1615),Curriculos!$A$2:$J$332,4,FALSE)</f>
        <v>TÉCNICAS DE PESQUISA EM ECONOMIA II</v>
      </c>
      <c r="P1615" s="21" t="str">
        <f>VLOOKUP(CONCATENATE($M1615,$N1615),Curriculos!$A$2:$J$332,5,FALSE)</f>
        <v>OB</v>
      </c>
      <c r="Q1615" s="21" t="str">
        <f>VLOOKUP($N1615,Oferta!$D$2:$P$100,5,FALSE)</f>
        <v>TP</v>
      </c>
      <c r="R1615" s="21">
        <f>VLOOKUP(CONCATENATE($M1615,$N1615),Curriculos!$A$2:$J$332,8,FALSE)</f>
        <v>90</v>
      </c>
      <c r="S1615" s="5"/>
      <c r="T1615" s="22" t="s">
        <v>27</v>
      </c>
      <c r="U1615" s="21" t="str">
        <f>VLOOKUP(CONCATENATE($M1615,$N1615),Curriculos!$A$2:$J$332,10,FALSE)</f>
        <v>DCEC</v>
      </c>
      <c r="V1615" s="20" t="e">
        <f>VLOOKUP(CONCATENATE($M1615,$N1615,$T1615),Oferta!$B$2:$R$360,17,FALSE)</f>
        <v>#N/A</v>
      </c>
      <c r="W1615" s="20" t="e">
        <f>VLOOKUP(CONCATENATE($M1615,$N1615,$T1615),Oferta!$B$2:$Q$360,12,FALSE)</f>
        <v>#N/A</v>
      </c>
      <c r="X1615" s="22">
        <v>4</v>
      </c>
      <c r="Y1615" s="23" t="e">
        <f>VLOOKUP(CONCATENATE($W1615,$X1615),Mtz_Horarios!$E$2:$H$92,2,FALSE)</f>
        <v>#N/A</v>
      </c>
      <c r="Z1615" s="23" t="e">
        <f>VLOOKUP(CONCATENATE($W1615,$X1615),Mtz_Horarios!$E$2:$H$92,3,FALSE)</f>
        <v>#N/A</v>
      </c>
      <c r="AA1615" s="24" t="e">
        <f>VLOOKUP(CONCATENATE($W1615,$X1615),Mtz_Horarios!$E$2:$H$92,4,FALSE)</f>
        <v>#N/A</v>
      </c>
      <c r="AB1615" s="20" t="e">
        <f>VLOOKUP(CONCATENATE($M1615,$N1615,$T1615),Oferta!$B$2:$Q$360,16,FALSE)</f>
        <v>#N/A</v>
      </c>
      <c r="AC1615" s="20" t="e">
        <f>VLOOKUP(CONCATENATE($M1615,$N1615,$T1615),Oferta!$B$2:$Q$360,15,FALSE)</f>
        <v>#N/A</v>
      </c>
      <c r="AI1615" s="5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12"/>
      <c r="AW1615" s="12"/>
    </row>
    <row r="1616" spans="1:49" ht="15" customHeight="1">
      <c r="A1616" s="12"/>
      <c r="B1616" s="12"/>
      <c r="C1616" s="12"/>
      <c r="D1616" s="12"/>
      <c r="E1616" s="12"/>
      <c r="F1616" s="12"/>
      <c r="G1616" s="12"/>
      <c r="H1616" s="12" t="e">
        <f t="shared" si="24"/>
        <v>#N/A</v>
      </c>
      <c r="I1616" s="12" t="e">
        <f>VLOOKUP(CONCATENATE(N1616,T1616),Simulador!$H$26:$H$33,1,FALSE)</f>
        <v>#N/A</v>
      </c>
      <c r="J1616" s="12" t="e">
        <f t="shared" si="25"/>
        <v>#N/A</v>
      </c>
      <c r="K1616" s="13" t="e">
        <f t="shared" si="26"/>
        <v>#N/A</v>
      </c>
      <c r="L1616" s="12" t="e">
        <f t="shared" si="27"/>
        <v>#N/A</v>
      </c>
      <c r="M1616" s="14" t="s">
        <v>31</v>
      </c>
      <c r="N1616" s="3" t="s">
        <v>62</v>
      </c>
      <c r="O1616" s="20" t="str">
        <f>VLOOKUP(CONCATENATE($M1616,$N1616),Curriculos!$A$2:$J$332,4,FALSE)</f>
        <v>TÉCNICAS DE PESQUISA EM ECONOMIA II</v>
      </c>
      <c r="P1616" s="21" t="str">
        <f>VLOOKUP(CONCATENATE($M1616,$N1616),Curriculos!$A$2:$J$332,5,FALSE)</f>
        <v>OB</v>
      </c>
      <c r="Q1616" s="21" t="str">
        <f>VLOOKUP($N1616,Oferta!$D$2:$P$100,5,FALSE)</f>
        <v>TP</v>
      </c>
      <c r="R1616" s="21">
        <f>VLOOKUP(CONCATENATE($M1616,$N1616),Curriculos!$A$2:$J$332,8,FALSE)</f>
        <v>90</v>
      </c>
      <c r="S1616" s="5"/>
      <c r="T1616" s="22" t="s">
        <v>27</v>
      </c>
      <c r="U1616" s="21" t="str">
        <f>VLOOKUP(CONCATENATE($M1616,$N1616),Curriculos!$A$2:$J$332,10,FALSE)</f>
        <v>DCEC</v>
      </c>
      <c r="V1616" s="20" t="e">
        <f>VLOOKUP(CONCATENATE($M1616,$N1616,$T1616),Oferta!$B$2:$R$360,17,FALSE)</f>
        <v>#N/A</v>
      </c>
      <c r="W1616" s="20" t="e">
        <f>VLOOKUP(CONCATENATE($M1616,$N1616,$T1616),Oferta!$B$2:$Q$360,12,FALSE)</f>
        <v>#N/A</v>
      </c>
      <c r="X1616" s="22">
        <v>5</v>
      </c>
      <c r="Y1616" s="23" t="e">
        <f>VLOOKUP(CONCATENATE($W1616,$X1616),Mtz_Horarios!$E$2:$H$92,2,FALSE)</f>
        <v>#N/A</v>
      </c>
      <c r="Z1616" s="23" t="e">
        <f>VLOOKUP(CONCATENATE($W1616,$X1616),Mtz_Horarios!$E$2:$H$92,3,FALSE)</f>
        <v>#N/A</v>
      </c>
      <c r="AA1616" s="24" t="e">
        <f>VLOOKUP(CONCATENATE($W1616,$X1616),Mtz_Horarios!$E$2:$H$92,4,FALSE)</f>
        <v>#N/A</v>
      </c>
      <c r="AB1616" s="20" t="e">
        <f>VLOOKUP(CONCATENATE($M1616,$N1616,$T1616),Oferta!$B$2:$Q$360,16,FALSE)</f>
        <v>#N/A</v>
      </c>
      <c r="AC1616" s="20" t="e">
        <f>VLOOKUP(CONCATENATE($M1616,$N1616,$T1616),Oferta!$B$2:$Q$360,15,FALSE)</f>
        <v>#N/A</v>
      </c>
      <c r="AI1616" s="5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12"/>
      <c r="AW1616" s="12"/>
    </row>
    <row r="1617" spans="1:49" ht="15" customHeight="1">
      <c r="A1617" s="12"/>
      <c r="B1617" s="12"/>
      <c r="C1617" s="12"/>
      <c r="D1617" s="12"/>
      <c r="E1617" s="12"/>
      <c r="F1617" s="12"/>
      <c r="G1617" s="12"/>
      <c r="H1617" s="12" t="e">
        <f t="shared" si="24"/>
        <v>#N/A</v>
      </c>
      <c r="I1617" s="12" t="e">
        <f>VLOOKUP(CONCATENATE(N1617,T1617),Simulador!$H$26:$H$33,1,FALSE)</f>
        <v>#N/A</v>
      </c>
      <c r="J1617" s="12" t="e">
        <f t="shared" si="25"/>
        <v>#N/A</v>
      </c>
      <c r="K1617" s="13" t="e">
        <f t="shared" si="26"/>
        <v>#N/A</v>
      </c>
      <c r="L1617" s="12" t="e">
        <f t="shared" si="27"/>
        <v>#N/A</v>
      </c>
      <c r="M1617" s="14" t="s">
        <v>31</v>
      </c>
      <c r="N1617" s="3" t="s">
        <v>62</v>
      </c>
      <c r="O1617" s="20" t="str">
        <f>VLOOKUP(CONCATENATE($M1617,$N1617),Curriculos!$A$2:$J$332,4,FALSE)</f>
        <v>TÉCNICAS DE PESQUISA EM ECONOMIA II</v>
      </c>
      <c r="P1617" s="21" t="str">
        <f>VLOOKUP(CONCATENATE($M1617,$N1617),Curriculos!$A$2:$J$332,5,FALSE)</f>
        <v>OB</v>
      </c>
      <c r="Q1617" s="21" t="str">
        <f>VLOOKUP($N1617,Oferta!$D$2:$P$100,5,FALSE)</f>
        <v>TP</v>
      </c>
      <c r="R1617" s="21">
        <f>VLOOKUP(CONCATENATE($M1617,$N1617),Curriculos!$A$2:$J$332,8,FALSE)</f>
        <v>90</v>
      </c>
      <c r="S1617" s="5"/>
      <c r="T1617" s="22" t="s">
        <v>27</v>
      </c>
      <c r="U1617" s="21" t="str">
        <f>VLOOKUP(CONCATENATE($M1617,$N1617),Curriculos!$A$2:$J$332,10,FALSE)</f>
        <v>DCEC</v>
      </c>
      <c r="V1617" s="20" t="e">
        <f>VLOOKUP(CONCATENATE($M1617,$N1617,$T1617),Oferta!$B$2:$R$360,17,FALSE)</f>
        <v>#N/A</v>
      </c>
      <c r="W1617" s="20" t="e">
        <f>VLOOKUP(CONCATENATE($M1617,$N1617,$T1617),Oferta!$B$2:$Q$360,12,FALSE)</f>
        <v>#N/A</v>
      </c>
      <c r="X1617" s="22">
        <v>6</v>
      </c>
      <c r="Y1617" s="23" t="e">
        <f>VLOOKUP(CONCATENATE($W1617,$X1617),Mtz_Horarios!$E$2:$H$92,2,FALSE)</f>
        <v>#N/A</v>
      </c>
      <c r="Z1617" s="23" t="e">
        <f>VLOOKUP(CONCATENATE($W1617,$X1617),Mtz_Horarios!$E$2:$H$92,3,FALSE)</f>
        <v>#N/A</v>
      </c>
      <c r="AA1617" s="24" t="e">
        <f>VLOOKUP(CONCATENATE($W1617,$X1617),Mtz_Horarios!$E$2:$H$92,4,FALSE)</f>
        <v>#N/A</v>
      </c>
      <c r="AB1617" s="20" t="e">
        <f>VLOOKUP(CONCATENATE($M1617,$N1617,$T1617),Oferta!$B$2:$Q$360,16,FALSE)</f>
        <v>#N/A</v>
      </c>
      <c r="AC1617" s="20" t="e">
        <f>VLOOKUP(CONCATENATE($M1617,$N1617,$T1617),Oferta!$B$2:$Q$360,15,FALSE)</f>
        <v>#N/A</v>
      </c>
      <c r="AI1617" s="5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12"/>
      <c r="AW1617" s="12"/>
    </row>
    <row r="1618" spans="1:49" ht="15" customHeight="1">
      <c r="A1618" s="12"/>
      <c r="B1618" s="12"/>
      <c r="C1618" s="12"/>
      <c r="D1618" s="12"/>
      <c r="E1618" s="12"/>
      <c r="F1618" s="12"/>
      <c r="G1618" s="12"/>
      <c r="H1618" s="12" t="e">
        <f t="shared" si="24"/>
        <v>#N/A</v>
      </c>
      <c r="I1618" s="12" t="e">
        <f>VLOOKUP(CONCATENATE(N1618,T1618),Simulador!$H$26:$H$33,1,FALSE)</f>
        <v>#N/A</v>
      </c>
      <c r="J1618" s="12" t="e">
        <f t="shared" si="25"/>
        <v>#N/A</v>
      </c>
      <c r="K1618" s="13" t="e">
        <f t="shared" si="26"/>
        <v>#N/A</v>
      </c>
      <c r="L1618" s="12" t="e">
        <f t="shared" si="27"/>
        <v>#N/A</v>
      </c>
      <c r="M1618" s="14" t="s">
        <v>25</v>
      </c>
      <c r="N1618" s="3" t="s">
        <v>149</v>
      </c>
      <c r="O1618" s="20" t="str">
        <f>VLOOKUP(CONCATENATE($M1618,$N1618),Curriculos!$A$2:$J$332,4,FALSE)</f>
        <v>TÉCNICAS DE PESQUISA EM ECONOMIA II</v>
      </c>
      <c r="P1618" s="21" t="str">
        <f>VLOOKUP(CONCATENATE($M1618,$N1618),Curriculos!$A$2:$J$332,5,FALSE)</f>
        <v>OB</v>
      </c>
      <c r="Q1618" s="21" t="e">
        <f>VLOOKUP($N1618,Oferta!$D$2:$P$100,5,FALSE)</f>
        <v>#N/A</v>
      </c>
      <c r="R1618" s="21">
        <f>VLOOKUP(CONCATENATE($M1618,$N1618),Curriculos!$A$2:$J$332,8,FALSE)</f>
        <v>60</v>
      </c>
      <c r="S1618" s="5"/>
      <c r="T1618" s="22" t="s">
        <v>29</v>
      </c>
      <c r="U1618" s="21" t="str">
        <f>VLOOKUP(CONCATENATE($M1618,$N1618),Curriculos!$A$2:$J$332,10,FALSE)</f>
        <v>DCEC</v>
      </c>
      <c r="V1618" s="20" t="e">
        <f>VLOOKUP(CONCATENATE($M1618,$N1618,$T1618),Oferta!$B$2:$R$360,17,FALSE)</f>
        <v>#N/A</v>
      </c>
      <c r="W1618" s="20" t="e">
        <f>VLOOKUP(CONCATENATE($M1618,$N1618,$T1618),Oferta!$B$2:$Q$360,12,FALSE)</f>
        <v>#N/A</v>
      </c>
      <c r="X1618" s="22">
        <v>1</v>
      </c>
      <c r="Y1618" s="23" t="e">
        <f>VLOOKUP(CONCATENATE($W1618,$X1618),Mtz_Horarios!$E$2:$H$92,2,FALSE)</f>
        <v>#N/A</v>
      </c>
      <c r="Z1618" s="23" t="e">
        <f>VLOOKUP(CONCATENATE($W1618,$X1618),Mtz_Horarios!$E$2:$H$92,3,FALSE)</f>
        <v>#N/A</v>
      </c>
      <c r="AA1618" s="24" t="e">
        <f>VLOOKUP(CONCATENATE($W1618,$X1618),Mtz_Horarios!$E$2:$H$92,4,FALSE)</f>
        <v>#N/A</v>
      </c>
      <c r="AB1618" s="20" t="e">
        <f>VLOOKUP(CONCATENATE($M1618,$N1618,$T1618),Oferta!$B$2:$Q$360,16,FALSE)</f>
        <v>#N/A</v>
      </c>
      <c r="AC1618" s="20" t="e">
        <f>VLOOKUP(CONCATENATE($M1618,$N1618,$T1618),Oferta!$B$2:$Q$360,15,FALSE)</f>
        <v>#N/A</v>
      </c>
      <c r="AI1618" s="5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12"/>
      <c r="AW1618" s="12"/>
    </row>
    <row r="1619" spans="1:49" ht="15" customHeight="1">
      <c r="A1619" s="12"/>
      <c r="B1619" s="12"/>
      <c r="C1619" s="12"/>
      <c r="D1619" s="12"/>
      <c r="E1619" s="12"/>
      <c r="F1619" s="12"/>
      <c r="G1619" s="12"/>
      <c r="H1619" s="12" t="e">
        <f t="shared" si="24"/>
        <v>#N/A</v>
      </c>
      <c r="I1619" s="12" t="e">
        <f>VLOOKUP(CONCATENATE(N1619,T1619),Simulador!$H$26:$H$33,1,FALSE)</f>
        <v>#N/A</v>
      </c>
      <c r="J1619" s="12" t="e">
        <f t="shared" si="25"/>
        <v>#N/A</v>
      </c>
      <c r="K1619" s="13" t="e">
        <f t="shared" si="26"/>
        <v>#N/A</v>
      </c>
      <c r="L1619" s="12" t="e">
        <f t="shared" si="27"/>
        <v>#N/A</v>
      </c>
      <c r="M1619" s="14" t="s">
        <v>25</v>
      </c>
      <c r="N1619" s="3" t="s">
        <v>149</v>
      </c>
      <c r="O1619" s="20" t="str">
        <f>VLOOKUP(CONCATENATE($M1619,$N1619),Curriculos!$A$2:$J$332,4,FALSE)</f>
        <v>TÉCNICAS DE PESQUISA EM ECONOMIA II</v>
      </c>
      <c r="P1619" s="21" t="str">
        <f>VLOOKUP(CONCATENATE($M1619,$N1619),Curriculos!$A$2:$J$332,5,FALSE)</f>
        <v>OB</v>
      </c>
      <c r="Q1619" s="21" t="e">
        <f>VLOOKUP($N1619,Oferta!$D$2:$P$100,5,FALSE)</f>
        <v>#N/A</v>
      </c>
      <c r="R1619" s="21">
        <f>VLOOKUP(CONCATENATE($M1619,$N1619),Curriculos!$A$2:$J$332,8,FALSE)</f>
        <v>60</v>
      </c>
      <c r="S1619" s="5"/>
      <c r="T1619" s="22" t="s">
        <v>29</v>
      </c>
      <c r="U1619" s="21" t="str">
        <f>VLOOKUP(CONCATENATE($M1619,$N1619),Curriculos!$A$2:$J$332,10,FALSE)</f>
        <v>DCEC</v>
      </c>
      <c r="V1619" s="20" t="e">
        <f>VLOOKUP(CONCATENATE($M1619,$N1619,$T1619),Oferta!$B$2:$R$360,17,FALSE)</f>
        <v>#N/A</v>
      </c>
      <c r="W1619" s="20" t="e">
        <f>VLOOKUP(CONCATENATE($M1619,$N1619,$T1619),Oferta!$B$2:$Q$360,12,FALSE)</f>
        <v>#N/A</v>
      </c>
      <c r="X1619" s="22">
        <v>2</v>
      </c>
      <c r="Y1619" s="23" t="e">
        <f>VLOOKUP(CONCATENATE($W1619,$X1619),Mtz_Horarios!$E$2:$H$92,2,FALSE)</f>
        <v>#N/A</v>
      </c>
      <c r="Z1619" s="23" t="e">
        <f>VLOOKUP(CONCATENATE($W1619,$X1619),Mtz_Horarios!$E$2:$H$92,3,FALSE)</f>
        <v>#N/A</v>
      </c>
      <c r="AA1619" s="24" t="e">
        <f>VLOOKUP(CONCATENATE($W1619,$X1619),Mtz_Horarios!$E$2:$H$92,4,FALSE)</f>
        <v>#N/A</v>
      </c>
      <c r="AB1619" s="20" t="e">
        <f>VLOOKUP(CONCATENATE($M1619,$N1619,$T1619),Oferta!$B$2:$Q$360,16,FALSE)</f>
        <v>#N/A</v>
      </c>
      <c r="AC1619" s="20" t="e">
        <f>VLOOKUP(CONCATENATE($M1619,$N1619,$T1619),Oferta!$B$2:$Q$360,15,FALSE)</f>
        <v>#N/A</v>
      </c>
      <c r="AI1619" s="5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12"/>
      <c r="AW1619" s="12"/>
    </row>
    <row r="1620" spans="1:49" ht="15" customHeight="1">
      <c r="A1620" s="12"/>
      <c r="B1620" s="12"/>
      <c r="C1620" s="12"/>
      <c r="D1620" s="12"/>
      <c r="E1620" s="12"/>
      <c r="F1620" s="12"/>
      <c r="G1620" s="12"/>
      <c r="H1620" s="12" t="e">
        <f t="shared" si="24"/>
        <v>#N/A</v>
      </c>
      <c r="I1620" s="12" t="e">
        <f>VLOOKUP(CONCATENATE(N1620,T1620),Simulador!$H$26:$H$33,1,FALSE)</f>
        <v>#N/A</v>
      </c>
      <c r="J1620" s="12" t="e">
        <f t="shared" si="25"/>
        <v>#N/A</v>
      </c>
      <c r="K1620" s="13" t="e">
        <f t="shared" si="26"/>
        <v>#N/A</v>
      </c>
      <c r="L1620" s="12" t="e">
        <f t="shared" si="27"/>
        <v>#N/A</v>
      </c>
      <c r="M1620" s="14" t="s">
        <v>25</v>
      </c>
      <c r="N1620" s="3" t="s">
        <v>149</v>
      </c>
      <c r="O1620" s="20" t="str">
        <f>VLOOKUP(CONCATENATE($M1620,$N1620),Curriculos!$A$2:$J$332,4,FALSE)</f>
        <v>TÉCNICAS DE PESQUISA EM ECONOMIA II</v>
      </c>
      <c r="P1620" s="21" t="str">
        <f>VLOOKUP(CONCATENATE($M1620,$N1620),Curriculos!$A$2:$J$332,5,FALSE)</f>
        <v>OB</v>
      </c>
      <c r="Q1620" s="21" t="e">
        <f>VLOOKUP($N1620,Oferta!$D$2:$P$100,5,FALSE)</f>
        <v>#N/A</v>
      </c>
      <c r="R1620" s="21">
        <f>VLOOKUP(CONCATENATE($M1620,$N1620),Curriculos!$A$2:$J$332,8,FALSE)</f>
        <v>60</v>
      </c>
      <c r="S1620" s="5"/>
      <c r="T1620" s="22" t="s">
        <v>29</v>
      </c>
      <c r="U1620" s="21" t="str">
        <f>VLOOKUP(CONCATENATE($M1620,$N1620),Curriculos!$A$2:$J$332,10,FALSE)</f>
        <v>DCEC</v>
      </c>
      <c r="V1620" s="20" t="e">
        <f>VLOOKUP(CONCATENATE($M1620,$N1620,$T1620),Oferta!$B$2:$R$360,17,FALSE)</f>
        <v>#N/A</v>
      </c>
      <c r="W1620" s="20" t="e">
        <f>VLOOKUP(CONCATENATE($M1620,$N1620,$T1620),Oferta!$B$2:$Q$360,12,FALSE)</f>
        <v>#N/A</v>
      </c>
      <c r="X1620" s="22">
        <v>3</v>
      </c>
      <c r="Y1620" s="23" t="e">
        <f>VLOOKUP(CONCATENATE($W1620,$X1620),Mtz_Horarios!$E$2:$H$92,2,FALSE)</f>
        <v>#N/A</v>
      </c>
      <c r="Z1620" s="23" t="e">
        <f>VLOOKUP(CONCATENATE($W1620,$X1620),Mtz_Horarios!$E$2:$H$92,3,FALSE)</f>
        <v>#N/A</v>
      </c>
      <c r="AA1620" s="24" t="e">
        <f>VLOOKUP(CONCATENATE($W1620,$X1620),Mtz_Horarios!$E$2:$H$92,4,FALSE)</f>
        <v>#N/A</v>
      </c>
      <c r="AB1620" s="20" t="e">
        <f>VLOOKUP(CONCATENATE($M1620,$N1620,$T1620),Oferta!$B$2:$Q$360,16,FALSE)</f>
        <v>#N/A</v>
      </c>
      <c r="AC1620" s="20" t="e">
        <f>VLOOKUP(CONCATENATE($M1620,$N1620,$T1620),Oferta!$B$2:$Q$360,15,FALSE)</f>
        <v>#N/A</v>
      </c>
      <c r="AI1620" s="5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12"/>
      <c r="AW1620" s="12"/>
    </row>
    <row r="1621" spans="1:49" ht="15" customHeight="1">
      <c r="A1621" s="12"/>
      <c r="B1621" s="12"/>
      <c r="C1621" s="12"/>
      <c r="D1621" s="12"/>
      <c r="E1621" s="12"/>
      <c r="F1621" s="12"/>
      <c r="G1621" s="12"/>
      <c r="H1621" s="12" t="e">
        <f t="shared" si="24"/>
        <v>#N/A</v>
      </c>
      <c r="I1621" s="12" t="e">
        <f>VLOOKUP(CONCATENATE(N1621,T1621),Simulador!$H$26:$H$33,1,FALSE)</f>
        <v>#N/A</v>
      </c>
      <c r="J1621" s="12" t="e">
        <f t="shared" si="25"/>
        <v>#N/A</v>
      </c>
      <c r="K1621" s="13" t="e">
        <f t="shared" si="26"/>
        <v>#N/A</v>
      </c>
      <c r="L1621" s="12" t="e">
        <f t="shared" si="27"/>
        <v>#N/A</v>
      </c>
      <c r="M1621" s="14" t="s">
        <v>25</v>
      </c>
      <c r="N1621" s="3" t="s">
        <v>149</v>
      </c>
      <c r="O1621" s="20" t="str">
        <f>VLOOKUP(CONCATENATE($M1621,$N1621),Curriculos!$A$2:$J$332,4,FALSE)</f>
        <v>TÉCNICAS DE PESQUISA EM ECONOMIA II</v>
      </c>
      <c r="P1621" s="21" t="str">
        <f>VLOOKUP(CONCATENATE($M1621,$N1621),Curriculos!$A$2:$J$332,5,FALSE)</f>
        <v>OB</v>
      </c>
      <c r="Q1621" s="21" t="e">
        <f>VLOOKUP($N1621,Oferta!$D$2:$P$100,5,FALSE)</f>
        <v>#N/A</v>
      </c>
      <c r="R1621" s="21">
        <f>VLOOKUP(CONCATENATE($M1621,$N1621),Curriculos!$A$2:$J$332,8,FALSE)</f>
        <v>60</v>
      </c>
      <c r="S1621" s="5"/>
      <c r="T1621" s="22" t="s">
        <v>29</v>
      </c>
      <c r="U1621" s="21" t="str">
        <f>VLOOKUP(CONCATENATE($M1621,$N1621),Curriculos!$A$2:$J$332,10,FALSE)</f>
        <v>DCEC</v>
      </c>
      <c r="V1621" s="20" t="e">
        <f>VLOOKUP(CONCATENATE($M1621,$N1621,$T1621),Oferta!$B$2:$R$360,17,FALSE)</f>
        <v>#N/A</v>
      </c>
      <c r="W1621" s="20" t="e">
        <f>VLOOKUP(CONCATENATE($M1621,$N1621,$T1621),Oferta!$B$2:$Q$360,12,FALSE)</f>
        <v>#N/A</v>
      </c>
      <c r="X1621" s="22">
        <v>4</v>
      </c>
      <c r="Y1621" s="23" t="e">
        <f>VLOOKUP(CONCATENATE($W1621,$X1621),Mtz_Horarios!$E$2:$H$92,2,FALSE)</f>
        <v>#N/A</v>
      </c>
      <c r="Z1621" s="23" t="e">
        <f>VLOOKUP(CONCATENATE($W1621,$X1621),Mtz_Horarios!$E$2:$H$92,3,FALSE)</f>
        <v>#N/A</v>
      </c>
      <c r="AA1621" s="24" t="e">
        <f>VLOOKUP(CONCATENATE($W1621,$X1621),Mtz_Horarios!$E$2:$H$92,4,FALSE)</f>
        <v>#N/A</v>
      </c>
      <c r="AB1621" s="20" t="e">
        <f>VLOOKUP(CONCATENATE($M1621,$N1621,$T1621),Oferta!$B$2:$Q$360,16,FALSE)</f>
        <v>#N/A</v>
      </c>
      <c r="AC1621" s="20" t="e">
        <f>VLOOKUP(CONCATENATE($M1621,$N1621,$T1621),Oferta!$B$2:$Q$360,15,FALSE)</f>
        <v>#N/A</v>
      </c>
      <c r="AI1621" s="5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12"/>
      <c r="AW1621" s="12"/>
    </row>
    <row r="1622" spans="1:49" ht="15" customHeight="1">
      <c r="A1622" s="12"/>
      <c r="B1622" s="12"/>
      <c r="C1622" s="12"/>
      <c r="D1622" s="12"/>
      <c r="E1622" s="12"/>
      <c r="F1622" s="12"/>
      <c r="G1622" s="12"/>
      <c r="H1622" s="12" t="e">
        <f t="shared" si="24"/>
        <v>#N/A</v>
      </c>
      <c r="I1622" s="12" t="e">
        <f>VLOOKUP(CONCATENATE(N1622,T1622),Simulador!$H$26:$H$33,1,FALSE)</f>
        <v>#N/A</v>
      </c>
      <c r="J1622" s="12" t="e">
        <f t="shared" si="25"/>
        <v>#N/A</v>
      </c>
      <c r="K1622" s="13" t="e">
        <f t="shared" si="26"/>
        <v>#N/A</v>
      </c>
      <c r="L1622" s="12" t="e">
        <f t="shared" si="27"/>
        <v>#N/A</v>
      </c>
      <c r="M1622" s="14" t="s">
        <v>25</v>
      </c>
      <c r="N1622" s="3" t="s">
        <v>149</v>
      </c>
      <c r="O1622" s="20" t="str">
        <f>VLOOKUP(CONCATENATE($M1622,$N1622),Curriculos!$A$2:$J$332,4,FALSE)</f>
        <v>TÉCNICAS DE PESQUISA EM ECONOMIA II</v>
      </c>
      <c r="P1622" s="21" t="str">
        <f>VLOOKUP(CONCATENATE($M1622,$N1622),Curriculos!$A$2:$J$332,5,FALSE)</f>
        <v>OB</v>
      </c>
      <c r="Q1622" s="21" t="e">
        <f>VLOOKUP($N1622,Oferta!$D$2:$P$100,5,FALSE)</f>
        <v>#N/A</v>
      </c>
      <c r="R1622" s="21">
        <f>VLOOKUP(CONCATENATE($M1622,$N1622),Curriculos!$A$2:$J$332,8,FALSE)</f>
        <v>60</v>
      </c>
      <c r="S1622" s="5"/>
      <c r="T1622" s="22" t="s">
        <v>27</v>
      </c>
      <c r="U1622" s="21" t="str">
        <f>VLOOKUP(CONCATENATE($M1622,$N1622),Curriculos!$A$2:$J$332,10,FALSE)</f>
        <v>DCEC</v>
      </c>
      <c r="V1622" s="20" t="e">
        <f>VLOOKUP(CONCATENATE($M1622,$N1622,$T1622),Oferta!$B$2:$R$360,17,FALSE)</f>
        <v>#N/A</v>
      </c>
      <c r="W1622" s="20" t="e">
        <f>VLOOKUP(CONCATENATE($M1622,$N1622,$T1622),Oferta!$B$2:$Q$360,12,FALSE)</f>
        <v>#N/A</v>
      </c>
      <c r="X1622" s="22">
        <v>1</v>
      </c>
      <c r="Y1622" s="23" t="e">
        <f>VLOOKUP(CONCATENATE($W1622,$X1622),Mtz_Horarios!$E$2:$H$92,2,FALSE)</f>
        <v>#N/A</v>
      </c>
      <c r="Z1622" s="23" t="e">
        <f>VLOOKUP(CONCATENATE($W1622,$X1622),Mtz_Horarios!$E$2:$H$92,3,FALSE)</f>
        <v>#N/A</v>
      </c>
      <c r="AA1622" s="24" t="e">
        <f>VLOOKUP(CONCATENATE($W1622,$X1622),Mtz_Horarios!$E$2:$H$92,4,FALSE)</f>
        <v>#N/A</v>
      </c>
      <c r="AB1622" s="20" t="e">
        <f>VLOOKUP(CONCATENATE($M1622,$N1622,$T1622),Oferta!$B$2:$Q$360,16,FALSE)</f>
        <v>#N/A</v>
      </c>
      <c r="AC1622" s="20" t="e">
        <f>VLOOKUP(CONCATENATE($M1622,$N1622,$T1622),Oferta!$B$2:$Q$360,15,FALSE)</f>
        <v>#N/A</v>
      </c>
      <c r="AI1622" s="5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12"/>
      <c r="AW1622" s="12"/>
    </row>
    <row r="1623" spans="1:49" ht="15" customHeight="1">
      <c r="A1623" s="12"/>
      <c r="B1623" s="12"/>
      <c r="C1623" s="12"/>
      <c r="D1623" s="12"/>
      <c r="E1623" s="12"/>
      <c r="F1623" s="12"/>
      <c r="G1623" s="12"/>
      <c r="H1623" s="12" t="e">
        <f t="shared" si="24"/>
        <v>#N/A</v>
      </c>
      <c r="I1623" s="12" t="e">
        <f>VLOOKUP(CONCATENATE(N1623,T1623),Simulador!$H$26:$H$33,1,FALSE)</f>
        <v>#N/A</v>
      </c>
      <c r="J1623" s="12" t="e">
        <f t="shared" si="25"/>
        <v>#N/A</v>
      </c>
      <c r="K1623" s="13" t="e">
        <f t="shared" si="26"/>
        <v>#N/A</v>
      </c>
      <c r="L1623" s="12" t="e">
        <f t="shared" si="27"/>
        <v>#N/A</v>
      </c>
      <c r="M1623" s="14" t="s">
        <v>25</v>
      </c>
      <c r="N1623" s="3" t="s">
        <v>149</v>
      </c>
      <c r="O1623" s="20" t="str">
        <f>VLOOKUP(CONCATENATE($M1623,$N1623),Curriculos!$A$2:$J$332,4,FALSE)</f>
        <v>TÉCNICAS DE PESQUISA EM ECONOMIA II</v>
      </c>
      <c r="P1623" s="21" t="str">
        <f>VLOOKUP(CONCATENATE($M1623,$N1623),Curriculos!$A$2:$J$332,5,FALSE)</f>
        <v>OB</v>
      </c>
      <c r="Q1623" s="21" t="e">
        <f>VLOOKUP($N1623,Oferta!$D$2:$P$100,5,FALSE)</f>
        <v>#N/A</v>
      </c>
      <c r="R1623" s="21">
        <f>VLOOKUP(CONCATENATE($M1623,$N1623),Curriculos!$A$2:$J$332,8,FALSE)</f>
        <v>60</v>
      </c>
      <c r="S1623" s="5"/>
      <c r="T1623" s="22" t="s">
        <v>27</v>
      </c>
      <c r="U1623" s="21" t="str">
        <f>VLOOKUP(CONCATENATE($M1623,$N1623),Curriculos!$A$2:$J$332,10,FALSE)</f>
        <v>DCEC</v>
      </c>
      <c r="V1623" s="20" t="e">
        <f>VLOOKUP(CONCATENATE($M1623,$N1623,$T1623),Oferta!$B$2:$R$360,17,FALSE)</f>
        <v>#N/A</v>
      </c>
      <c r="W1623" s="20" t="e">
        <f>VLOOKUP(CONCATENATE($M1623,$N1623,$T1623),Oferta!$B$2:$Q$360,12,FALSE)</f>
        <v>#N/A</v>
      </c>
      <c r="X1623" s="22">
        <v>2</v>
      </c>
      <c r="Y1623" s="23" t="e">
        <f>VLOOKUP(CONCATENATE($W1623,$X1623),Mtz_Horarios!$E$2:$H$92,2,FALSE)</f>
        <v>#N/A</v>
      </c>
      <c r="Z1623" s="23" t="e">
        <f>VLOOKUP(CONCATENATE($W1623,$X1623),Mtz_Horarios!$E$2:$H$92,3,FALSE)</f>
        <v>#N/A</v>
      </c>
      <c r="AA1623" s="24" t="e">
        <f>VLOOKUP(CONCATENATE($W1623,$X1623),Mtz_Horarios!$E$2:$H$92,4,FALSE)</f>
        <v>#N/A</v>
      </c>
      <c r="AB1623" s="20" t="e">
        <f>VLOOKUP(CONCATENATE($M1623,$N1623,$T1623),Oferta!$B$2:$Q$360,16,FALSE)</f>
        <v>#N/A</v>
      </c>
      <c r="AC1623" s="20" t="e">
        <f>VLOOKUP(CONCATENATE($M1623,$N1623,$T1623),Oferta!$B$2:$Q$360,15,FALSE)</f>
        <v>#N/A</v>
      </c>
      <c r="AI1623" s="5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12"/>
      <c r="AW1623" s="12"/>
    </row>
    <row r="1624" spans="1:49" ht="15" customHeight="1">
      <c r="A1624" s="12"/>
      <c r="B1624" s="12"/>
      <c r="C1624" s="12"/>
      <c r="D1624" s="12"/>
      <c r="E1624" s="12"/>
      <c r="F1624" s="12"/>
      <c r="G1624" s="12"/>
      <c r="H1624" s="12" t="e">
        <f t="shared" si="24"/>
        <v>#N/A</v>
      </c>
      <c r="I1624" s="12" t="e">
        <f>VLOOKUP(CONCATENATE(N1624,T1624),Simulador!$H$26:$H$33,1,FALSE)</f>
        <v>#N/A</v>
      </c>
      <c r="J1624" s="12" t="e">
        <f t="shared" si="25"/>
        <v>#N/A</v>
      </c>
      <c r="K1624" s="13" t="e">
        <f t="shared" si="26"/>
        <v>#N/A</v>
      </c>
      <c r="L1624" s="12" t="e">
        <f t="shared" si="27"/>
        <v>#N/A</v>
      </c>
      <c r="M1624" s="14" t="s">
        <v>25</v>
      </c>
      <c r="N1624" s="3" t="s">
        <v>149</v>
      </c>
      <c r="O1624" s="20" t="str">
        <f>VLOOKUP(CONCATENATE($M1624,$N1624),Curriculos!$A$2:$J$332,4,FALSE)</f>
        <v>TÉCNICAS DE PESQUISA EM ECONOMIA II</v>
      </c>
      <c r="P1624" s="21" t="str">
        <f>VLOOKUP(CONCATENATE($M1624,$N1624),Curriculos!$A$2:$J$332,5,FALSE)</f>
        <v>OB</v>
      </c>
      <c r="Q1624" s="21" t="e">
        <f>VLOOKUP($N1624,Oferta!$D$2:$P$100,5,FALSE)</f>
        <v>#N/A</v>
      </c>
      <c r="R1624" s="21">
        <f>VLOOKUP(CONCATENATE($M1624,$N1624),Curriculos!$A$2:$J$332,8,FALSE)</f>
        <v>60</v>
      </c>
      <c r="S1624" s="5"/>
      <c r="T1624" s="22" t="s">
        <v>27</v>
      </c>
      <c r="U1624" s="21" t="str">
        <f>VLOOKUP(CONCATENATE($M1624,$N1624),Curriculos!$A$2:$J$332,10,FALSE)</f>
        <v>DCEC</v>
      </c>
      <c r="V1624" s="20" t="e">
        <f>VLOOKUP(CONCATENATE($M1624,$N1624,$T1624),Oferta!$B$2:$R$360,17,FALSE)</f>
        <v>#N/A</v>
      </c>
      <c r="W1624" s="20" t="e">
        <f>VLOOKUP(CONCATENATE($M1624,$N1624,$T1624),Oferta!$B$2:$Q$360,12,FALSE)</f>
        <v>#N/A</v>
      </c>
      <c r="X1624" s="22">
        <v>3</v>
      </c>
      <c r="Y1624" s="23" t="e">
        <f>VLOOKUP(CONCATENATE($W1624,$X1624),Mtz_Horarios!$E$2:$H$92,2,FALSE)</f>
        <v>#N/A</v>
      </c>
      <c r="Z1624" s="23" t="e">
        <f>VLOOKUP(CONCATENATE($W1624,$X1624),Mtz_Horarios!$E$2:$H$92,3,FALSE)</f>
        <v>#N/A</v>
      </c>
      <c r="AA1624" s="24" t="e">
        <f>VLOOKUP(CONCATENATE($W1624,$X1624),Mtz_Horarios!$E$2:$H$92,4,FALSE)</f>
        <v>#N/A</v>
      </c>
      <c r="AB1624" s="20" t="e">
        <f>VLOOKUP(CONCATENATE($M1624,$N1624,$T1624),Oferta!$B$2:$Q$360,16,FALSE)</f>
        <v>#N/A</v>
      </c>
      <c r="AC1624" s="20" t="e">
        <f>VLOOKUP(CONCATENATE($M1624,$N1624,$T1624),Oferta!$B$2:$Q$360,15,FALSE)</f>
        <v>#N/A</v>
      </c>
      <c r="AI1624" s="5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12"/>
      <c r="AW1624" s="12"/>
    </row>
    <row r="1625" spans="1:49" ht="15" customHeight="1">
      <c r="A1625" s="12"/>
      <c r="B1625" s="12"/>
      <c r="C1625" s="12"/>
      <c r="D1625" s="12"/>
      <c r="E1625" s="12"/>
      <c r="F1625" s="12"/>
      <c r="G1625" s="12"/>
      <c r="H1625" s="12" t="e">
        <f t="shared" si="24"/>
        <v>#N/A</v>
      </c>
      <c r="I1625" s="12" t="e">
        <f>VLOOKUP(CONCATENATE(N1625,T1625),Simulador!$H$26:$H$33,1,FALSE)</f>
        <v>#N/A</v>
      </c>
      <c r="J1625" s="12" t="e">
        <f t="shared" si="25"/>
        <v>#N/A</v>
      </c>
      <c r="K1625" s="13" t="e">
        <f t="shared" si="26"/>
        <v>#N/A</v>
      </c>
      <c r="L1625" s="12" t="e">
        <f t="shared" si="27"/>
        <v>#N/A</v>
      </c>
      <c r="M1625" s="14" t="s">
        <v>25</v>
      </c>
      <c r="N1625" s="3" t="s">
        <v>149</v>
      </c>
      <c r="O1625" s="20" t="str">
        <f>VLOOKUP(CONCATENATE($M1625,$N1625),Curriculos!$A$2:$J$332,4,FALSE)</f>
        <v>TÉCNICAS DE PESQUISA EM ECONOMIA II</v>
      </c>
      <c r="P1625" s="21" t="str">
        <f>VLOOKUP(CONCATENATE($M1625,$N1625),Curriculos!$A$2:$J$332,5,FALSE)</f>
        <v>OB</v>
      </c>
      <c r="Q1625" s="21" t="e">
        <f>VLOOKUP($N1625,Oferta!$D$2:$P$100,5,FALSE)</f>
        <v>#N/A</v>
      </c>
      <c r="R1625" s="21">
        <f>VLOOKUP(CONCATENATE($M1625,$N1625),Curriculos!$A$2:$J$332,8,FALSE)</f>
        <v>60</v>
      </c>
      <c r="S1625" s="5"/>
      <c r="T1625" s="22" t="s">
        <v>27</v>
      </c>
      <c r="U1625" s="21" t="str">
        <f>VLOOKUP(CONCATENATE($M1625,$N1625),Curriculos!$A$2:$J$332,10,FALSE)</f>
        <v>DCEC</v>
      </c>
      <c r="V1625" s="20" t="e">
        <f>VLOOKUP(CONCATENATE($M1625,$N1625,$T1625),Oferta!$B$2:$R$360,17,FALSE)</f>
        <v>#N/A</v>
      </c>
      <c r="W1625" s="20" t="e">
        <f>VLOOKUP(CONCATENATE($M1625,$N1625,$T1625),Oferta!$B$2:$Q$360,12,FALSE)</f>
        <v>#N/A</v>
      </c>
      <c r="X1625" s="22">
        <v>4</v>
      </c>
      <c r="Y1625" s="23" t="e">
        <f>VLOOKUP(CONCATENATE($W1625,$X1625),Mtz_Horarios!$E$2:$H$92,2,FALSE)</f>
        <v>#N/A</v>
      </c>
      <c r="Z1625" s="23" t="e">
        <f>VLOOKUP(CONCATENATE($W1625,$X1625),Mtz_Horarios!$E$2:$H$92,3,FALSE)</f>
        <v>#N/A</v>
      </c>
      <c r="AA1625" s="24" t="e">
        <f>VLOOKUP(CONCATENATE($W1625,$X1625),Mtz_Horarios!$E$2:$H$92,4,FALSE)</f>
        <v>#N/A</v>
      </c>
      <c r="AB1625" s="20" t="e">
        <f>VLOOKUP(CONCATENATE($M1625,$N1625,$T1625),Oferta!$B$2:$Q$360,16,FALSE)</f>
        <v>#N/A</v>
      </c>
      <c r="AC1625" s="20" t="e">
        <f>VLOOKUP(CONCATENATE($M1625,$N1625,$T1625),Oferta!$B$2:$Q$360,15,FALSE)</f>
        <v>#N/A</v>
      </c>
      <c r="AI1625" s="5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12"/>
      <c r="AW1625" s="12"/>
    </row>
    <row r="1626" spans="1:49" ht="15" customHeight="1">
      <c r="A1626" s="12"/>
      <c r="B1626" s="12"/>
      <c r="C1626" s="12"/>
      <c r="D1626" s="12"/>
      <c r="E1626" s="12"/>
      <c r="F1626" s="12"/>
      <c r="G1626" s="12"/>
      <c r="H1626" s="12" t="e">
        <f t="shared" si="24"/>
        <v>#N/A</v>
      </c>
      <c r="I1626" s="12" t="e">
        <f>VLOOKUP(CONCATENATE(N1626,T1626),Simulador!$H$26:$H$33,1,FALSE)</f>
        <v>#N/A</v>
      </c>
      <c r="J1626" s="12" t="e">
        <f t="shared" si="25"/>
        <v>#N/A</v>
      </c>
      <c r="K1626" s="13" t="e">
        <f t="shared" si="26"/>
        <v>#N/A</v>
      </c>
      <c r="L1626" s="12" t="e">
        <f t="shared" si="27"/>
        <v>#N/A</v>
      </c>
      <c r="M1626" s="14" t="s">
        <v>22</v>
      </c>
      <c r="N1626" s="3" t="s">
        <v>149</v>
      </c>
      <c r="O1626" s="20" t="str">
        <f>VLOOKUP(CONCATENATE($M1626,$N1626),Curriculos!$A$2:$J$332,4,FALSE)</f>
        <v>TÉCNICAS DE PESQUISA EM ECONOMIA II</v>
      </c>
      <c r="P1626" s="21" t="str">
        <f>VLOOKUP(CONCATENATE($M1626,$N1626),Curriculos!$A$2:$J$332,5,FALSE)</f>
        <v>OB</v>
      </c>
      <c r="Q1626" s="21" t="e">
        <f>VLOOKUP($N1626,Oferta!$D$2:$P$100,5,FALSE)</f>
        <v>#N/A</v>
      </c>
      <c r="R1626" s="21">
        <f>VLOOKUP(CONCATENATE($M1626,$N1626),Curriculos!$A$2:$J$332,8,FALSE)</f>
        <v>60</v>
      </c>
      <c r="S1626" s="5"/>
      <c r="T1626" s="22" t="s">
        <v>24</v>
      </c>
      <c r="U1626" s="21" t="str">
        <f>VLOOKUP(CONCATENATE($M1626,$N1626),Curriculos!$A$2:$J$332,10,FALSE)</f>
        <v>DCEC</v>
      </c>
      <c r="V1626" s="20" t="e">
        <f>VLOOKUP(CONCATENATE($M1626,$N1626,$T1626),Oferta!$B$2:$R$360,17,FALSE)</f>
        <v>#N/A</v>
      </c>
      <c r="W1626" s="20" t="e">
        <f>VLOOKUP(CONCATENATE($M1626,$N1626,$T1626),Oferta!$B$2:$Q$360,12,FALSE)</f>
        <v>#N/A</v>
      </c>
      <c r="X1626" s="22">
        <v>1</v>
      </c>
      <c r="Y1626" s="23" t="e">
        <f>VLOOKUP(CONCATENATE($W1626,$X1626),Mtz_Horarios!$E$2:$H$92,2,FALSE)</f>
        <v>#N/A</v>
      </c>
      <c r="Z1626" s="23" t="e">
        <f>VLOOKUP(CONCATENATE($W1626,$X1626),Mtz_Horarios!$E$2:$H$92,3,FALSE)</f>
        <v>#N/A</v>
      </c>
      <c r="AA1626" s="24" t="e">
        <f>VLOOKUP(CONCATENATE($W1626,$X1626),Mtz_Horarios!$E$2:$H$92,4,FALSE)</f>
        <v>#N/A</v>
      </c>
      <c r="AB1626" s="20" t="e">
        <f>VLOOKUP(CONCATENATE($M1626,$N1626,$T1626),Oferta!$B$2:$Q$360,16,FALSE)</f>
        <v>#N/A</v>
      </c>
      <c r="AC1626" s="20" t="e">
        <f>VLOOKUP(CONCATENATE($M1626,$N1626,$T1626),Oferta!$B$2:$Q$360,15,FALSE)</f>
        <v>#N/A</v>
      </c>
      <c r="AI1626" s="5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12"/>
      <c r="AW1626" s="12"/>
    </row>
    <row r="1627" spans="1:49" ht="15" customHeight="1">
      <c r="A1627" s="12"/>
      <c r="B1627" s="12"/>
      <c r="C1627" s="12"/>
      <c r="D1627" s="12"/>
      <c r="E1627" s="12"/>
      <c r="F1627" s="12"/>
      <c r="G1627" s="12"/>
      <c r="H1627" s="12" t="e">
        <f t="shared" si="24"/>
        <v>#N/A</v>
      </c>
      <c r="I1627" s="12" t="e">
        <f>VLOOKUP(CONCATENATE(N1627,T1627),Simulador!$H$26:$H$33,1,FALSE)</f>
        <v>#N/A</v>
      </c>
      <c r="J1627" s="12" t="e">
        <f t="shared" si="25"/>
        <v>#N/A</v>
      </c>
      <c r="K1627" s="13" t="e">
        <f t="shared" si="26"/>
        <v>#N/A</v>
      </c>
      <c r="L1627" s="12" t="e">
        <f t="shared" si="27"/>
        <v>#N/A</v>
      </c>
      <c r="M1627" s="14" t="s">
        <v>22</v>
      </c>
      <c r="N1627" s="3" t="s">
        <v>149</v>
      </c>
      <c r="O1627" s="20" t="str">
        <f>VLOOKUP(CONCATENATE($M1627,$N1627),Curriculos!$A$2:$J$332,4,FALSE)</f>
        <v>TÉCNICAS DE PESQUISA EM ECONOMIA II</v>
      </c>
      <c r="P1627" s="21" t="str">
        <f>VLOOKUP(CONCATENATE($M1627,$N1627),Curriculos!$A$2:$J$332,5,FALSE)</f>
        <v>OB</v>
      </c>
      <c r="Q1627" s="21" t="e">
        <f>VLOOKUP($N1627,Oferta!$D$2:$P$100,5,FALSE)</f>
        <v>#N/A</v>
      </c>
      <c r="R1627" s="21">
        <f>VLOOKUP(CONCATENATE($M1627,$N1627),Curriculos!$A$2:$J$332,8,FALSE)</f>
        <v>60</v>
      </c>
      <c r="S1627" s="5"/>
      <c r="T1627" s="22" t="s">
        <v>24</v>
      </c>
      <c r="U1627" s="21" t="str">
        <f>VLOOKUP(CONCATENATE($M1627,$N1627),Curriculos!$A$2:$J$332,10,FALSE)</f>
        <v>DCEC</v>
      </c>
      <c r="V1627" s="20" t="e">
        <f>VLOOKUP(CONCATENATE($M1627,$N1627,$T1627),Oferta!$B$2:$R$360,17,FALSE)</f>
        <v>#N/A</v>
      </c>
      <c r="W1627" s="20" t="e">
        <f>VLOOKUP(CONCATENATE($M1627,$N1627,$T1627),Oferta!$B$2:$Q$360,12,FALSE)</f>
        <v>#N/A</v>
      </c>
      <c r="X1627" s="22">
        <v>2</v>
      </c>
      <c r="Y1627" s="23" t="e">
        <f>VLOOKUP(CONCATENATE($W1627,$X1627),Mtz_Horarios!$E$2:$H$92,2,FALSE)</f>
        <v>#N/A</v>
      </c>
      <c r="Z1627" s="23" t="e">
        <f>VLOOKUP(CONCATENATE($W1627,$X1627),Mtz_Horarios!$E$2:$H$92,3,FALSE)</f>
        <v>#N/A</v>
      </c>
      <c r="AA1627" s="24" t="e">
        <f>VLOOKUP(CONCATENATE($W1627,$X1627),Mtz_Horarios!$E$2:$H$92,4,FALSE)</f>
        <v>#N/A</v>
      </c>
      <c r="AB1627" s="20" t="e">
        <f>VLOOKUP(CONCATENATE($M1627,$N1627,$T1627),Oferta!$B$2:$Q$360,16,FALSE)</f>
        <v>#N/A</v>
      </c>
      <c r="AC1627" s="20" t="e">
        <f>VLOOKUP(CONCATENATE($M1627,$N1627,$T1627),Oferta!$B$2:$Q$360,15,FALSE)</f>
        <v>#N/A</v>
      </c>
      <c r="AI1627" s="5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12"/>
      <c r="AW1627" s="12"/>
    </row>
    <row r="1628" spans="1:49" ht="15" customHeight="1">
      <c r="A1628" s="12"/>
      <c r="B1628" s="12"/>
      <c r="C1628" s="12"/>
      <c r="D1628" s="12"/>
      <c r="E1628" s="12"/>
      <c r="F1628" s="12"/>
      <c r="G1628" s="12"/>
      <c r="H1628" s="12" t="e">
        <f t="shared" si="24"/>
        <v>#N/A</v>
      </c>
      <c r="I1628" s="12" t="e">
        <f>VLOOKUP(CONCATENATE(N1628,T1628),Simulador!$H$26:$H$33,1,FALSE)</f>
        <v>#N/A</v>
      </c>
      <c r="J1628" s="12" t="e">
        <f t="shared" si="25"/>
        <v>#N/A</v>
      </c>
      <c r="K1628" s="13" t="e">
        <f t="shared" si="26"/>
        <v>#N/A</v>
      </c>
      <c r="L1628" s="12" t="e">
        <f t="shared" si="27"/>
        <v>#N/A</v>
      </c>
      <c r="M1628" s="14" t="s">
        <v>22</v>
      </c>
      <c r="N1628" s="3" t="s">
        <v>149</v>
      </c>
      <c r="O1628" s="20" t="str">
        <f>VLOOKUP(CONCATENATE($M1628,$N1628),Curriculos!$A$2:$J$332,4,FALSE)</f>
        <v>TÉCNICAS DE PESQUISA EM ECONOMIA II</v>
      </c>
      <c r="P1628" s="21" t="str">
        <f>VLOOKUP(CONCATENATE($M1628,$N1628),Curriculos!$A$2:$J$332,5,FALSE)</f>
        <v>OB</v>
      </c>
      <c r="Q1628" s="21" t="e">
        <f>VLOOKUP($N1628,Oferta!$D$2:$P$100,5,FALSE)</f>
        <v>#N/A</v>
      </c>
      <c r="R1628" s="21">
        <f>VLOOKUP(CONCATENATE($M1628,$N1628),Curriculos!$A$2:$J$332,8,FALSE)</f>
        <v>60</v>
      </c>
      <c r="S1628" s="5"/>
      <c r="T1628" s="22" t="s">
        <v>24</v>
      </c>
      <c r="U1628" s="21" t="str">
        <f>VLOOKUP(CONCATENATE($M1628,$N1628),Curriculos!$A$2:$J$332,10,FALSE)</f>
        <v>DCEC</v>
      </c>
      <c r="V1628" s="20" t="e">
        <f>VLOOKUP(CONCATENATE($M1628,$N1628,$T1628),Oferta!$B$2:$R$360,17,FALSE)</f>
        <v>#N/A</v>
      </c>
      <c r="W1628" s="20" t="e">
        <f>VLOOKUP(CONCATENATE($M1628,$N1628,$T1628),Oferta!$B$2:$Q$360,12,FALSE)</f>
        <v>#N/A</v>
      </c>
      <c r="X1628" s="22">
        <v>3</v>
      </c>
      <c r="Y1628" s="23" t="e">
        <f>VLOOKUP(CONCATENATE($W1628,$X1628),Mtz_Horarios!$E$2:$H$92,2,FALSE)</f>
        <v>#N/A</v>
      </c>
      <c r="Z1628" s="23" t="e">
        <f>VLOOKUP(CONCATENATE($W1628,$X1628),Mtz_Horarios!$E$2:$H$92,3,FALSE)</f>
        <v>#N/A</v>
      </c>
      <c r="AA1628" s="24" t="e">
        <f>VLOOKUP(CONCATENATE($W1628,$X1628),Mtz_Horarios!$E$2:$H$92,4,FALSE)</f>
        <v>#N/A</v>
      </c>
      <c r="AB1628" s="20" t="e">
        <f>VLOOKUP(CONCATENATE($M1628,$N1628,$T1628),Oferta!$B$2:$Q$360,16,FALSE)</f>
        <v>#N/A</v>
      </c>
      <c r="AC1628" s="20" t="e">
        <f>VLOOKUP(CONCATENATE($M1628,$N1628,$T1628),Oferta!$B$2:$Q$360,15,FALSE)</f>
        <v>#N/A</v>
      </c>
      <c r="AI1628" s="5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12"/>
      <c r="AW1628" s="12"/>
    </row>
    <row r="1629" spans="1:49" ht="15" customHeight="1">
      <c r="A1629" s="12"/>
      <c r="B1629" s="12"/>
      <c r="C1629" s="12"/>
      <c r="D1629" s="12"/>
      <c r="E1629" s="12"/>
      <c r="F1629" s="12"/>
      <c r="G1629" s="12"/>
      <c r="H1629" s="12" t="e">
        <f t="shared" si="24"/>
        <v>#N/A</v>
      </c>
      <c r="I1629" s="12" t="e">
        <f>VLOOKUP(CONCATENATE(N1629,T1629),Simulador!$H$26:$H$33,1,FALSE)</f>
        <v>#N/A</v>
      </c>
      <c r="J1629" s="12" t="e">
        <f t="shared" si="25"/>
        <v>#N/A</v>
      </c>
      <c r="K1629" s="13" t="e">
        <f t="shared" si="26"/>
        <v>#N/A</v>
      </c>
      <c r="L1629" s="12" t="e">
        <f t="shared" si="27"/>
        <v>#N/A</v>
      </c>
      <c r="M1629" s="14" t="s">
        <v>22</v>
      </c>
      <c r="N1629" s="3" t="s">
        <v>149</v>
      </c>
      <c r="O1629" s="20" t="str">
        <f>VLOOKUP(CONCATENATE($M1629,$N1629),Curriculos!$A$2:$J$332,4,FALSE)</f>
        <v>TÉCNICAS DE PESQUISA EM ECONOMIA II</v>
      </c>
      <c r="P1629" s="21" t="str">
        <f>VLOOKUP(CONCATENATE($M1629,$N1629),Curriculos!$A$2:$J$332,5,FALSE)</f>
        <v>OB</v>
      </c>
      <c r="Q1629" s="21" t="e">
        <f>VLOOKUP($N1629,Oferta!$D$2:$P$100,5,FALSE)</f>
        <v>#N/A</v>
      </c>
      <c r="R1629" s="21">
        <f>VLOOKUP(CONCATENATE($M1629,$N1629),Curriculos!$A$2:$J$332,8,FALSE)</f>
        <v>60</v>
      </c>
      <c r="S1629" s="5"/>
      <c r="T1629" s="22" t="s">
        <v>24</v>
      </c>
      <c r="U1629" s="21" t="str">
        <f>VLOOKUP(CONCATENATE($M1629,$N1629),Curriculos!$A$2:$J$332,10,FALSE)</f>
        <v>DCEC</v>
      </c>
      <c r="V1629" s="20" t="e">
        <f>VLOOKUP(CONCATENATE($M1629,$N1629,$T1629),Oferta!$B$2:$R$360,17,FALSE)</f>
        <v>#N/A</v>
      </c>
      <c r="W1629" s="20" t="e">
        <f>VLOOKUP(CONCATENATE($M1629,$N1629,$T1629),Oferta!$B$2:$Q$360,12,FALSE)</f>
        <v>#N/A</v>
      </c>
      <c r="X1629" s="22">
        <v>4</v>
      </c>
      <c r="Y1629" s="23" t="e">
        <f>VLOOKUP(CONCATENATE($W1629,$X1629),Mtz_Horarios!$E$2:$H$92,2,FALSE)</f>
        <v>#N/A</v>
      </c>
      <c r="Z1629" s="23" t="e">
        <f>VLOOKUP(CONCATENATE($W1629,$X1629),Mtz_Horarios!$E$2:$H$92,3,FALSE)</f>
        <v>#N/A</v>
      </c>
      <c r="AA1629" s="24" t="e">
        <f>VLOOKUP(CONCATENATE($W1629,$X1629),Mtz_Horarios!$E$2:$H$92,4,FALSE)</f>
        <v>#N/A</v>
      </c>
      <c r="AB1629" s="20" t="e">
        <f>VLOOKUP(CONCATENATE($M1629,$N1629,$T1629),Oferta!$B$2:$Q$360,16,FALSE)</f>
        <v>#N/A</v>
      </c>
      <c r="AC1629" s="20" t="e">
        <f>VLOOKUP(CONCATENATE($M1629,$N1629,$T1629),Oferta!$B$2:$Q$360,15,FALSE)</f>
        <v>#N/A</v>
      </c>
      <c r="AI1629" s="5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12"/>
      <c r="AW1629" s="12"/>
    </row>
    <row r="1630" spans="1:49" ht="15" customHeight="1">
      <c r="A1630" s="12"/>
      <c r="B1630" s="12"/>
      <c r="C1630" s="12"/>
      <c r="D1630" s="12"/>
      <c r="E1630" s="12"/>
      <c r="F1630" s="12"/>
      <c r="G1630" s="12"/>
      <c r="H1630" s="12" t="e">
        <f t="shared" si="24"/>
        <v>#N/A</v>
      </c>
      <c r="I1630" s="12" t="e">
        <f>VLOOKUP(CONCATENATE(N1630,T1630),Simulador!$H$26:$H$33,1,FALSE)</f>
        <v>#N/A</v>
      </c>
      <c r="J1630" s="12" t="e">
        <f t="shared" si="25"/>
        <v>#N/A</v>
      </c>
      <c r="K1630" s="13" t="e">
        <f t="shared" si="26"/>
        <v>#N/A</v>
      </c>
      <c r="L1630" s="12" t="e">
        <f t="shared" si="27"/>
        <v>#N/A</v>
      </c>
      <c r="M1630" s="14" t="s">
        <v>22</v>
      </c>
      <c r="N1630" s="3" t="s">
        <v>149</v>
      </c>
      <c r="O1630" s="20" t="str">
        <f>VLOOKUP(CONCATENATE($M1630,$N1630),Curriculos!$A$2:$J$332,4,FALSE)</f>
        <v>TÉCNICAS DE PESQUISA EM ECONOMIA II</v>
      </c>
      <c r="P1630" s="21" t="str">
        <f>VLOOKUP(CONCATENATE($M1630,$N1630),Curriculos!$A$2:$J$332,5,FALSE)</f>
        <v>OB</v>
      </c>
      <c r="Q1630" s="21" t="e">
        <f>VLOOKUP($N1630,Oferta!$D$2:$P$100,5,FALSE)</f>
        <v>#N/A</v>
      </c>
      <c r="R1630" s="21">
        <f>VLOOKUP(CONCATENATE($M1630,$N1630),Curriculos!$A$2:$J$332,8,FALSE)</f>
        <v>60</v>
      </c>
      <c r="S1630" s="5"/>
      <c r="T1630" s="22" t="s">
        <v>40</v>
      </c>
      <c r="U1630" s="21" t="str">
        <f>VLOOKUP(CONCATENATE($M1630,$N1630),Curriculos!$A$2:$J$332,10,FALSE)</f>
        <v>DCEC</v>
      </c>
      <c r="V1630" s="20" t="e">
        <f>VLOOKUP(CONCATENATE($M1630,$N1630,$T1630),Oferta!$B$2:$R$360,17,FALSE)</f>
        <v>#N/A</v>
      </c>
      <c r="W1630" s="20" t="e">
        <f>VLOOKUP(CONCATENATE($M1630,$N1630,$T1630),Oferta!$B$2:$Q$360,12,FALSE)</f>
        <v>#N/A</v>
      </c>
      <c r="X1630" s="22">
        <v>1</v>
      </c>
      <c r="Y1630" s="23" t="e">
        <f>VLOOKUP(CONCATENATE($W1630,$X1630),Mtz_Horarios!$E$2:$H$92,2,FALSE)</f>
        <v>#N/A</v>
      </c>
      <c r="Z1630" s="23" t="e">
        <f>VLOOKUP(CONCATENATE($W1630,$X1630),Mtz_Horarios!$E$2:$H$92,3,FALSE)</f>
        <v>#N/A</v>
      </c>
      <c r="AA1630" s="24" t="e">
        <f>VLOOKUP(CONCATENATE($W1630,$X1630),Mtz_Horarios!$E$2:$H$92,4,FALSE)</f>
        <v>#N/A</v>
      </c>
      <c r="AB1630" s="20" t="e">
        <f>VLOOKUP(CONCATENATE($M1630,$N1630,$T1630),Oferta!$B$2:$Q$360,16,FALSE)</f>
        <v>#N/A</v>
      </c>
      <c r="AC1630" s="20" t="e">
        <f>VLOOKUP(CONCATENATE($M1630,$N1630,$T1630),Oferta!$B$2:$Q$360,15,FALSE)</f>
        <v>#N/A</v>
      </c>
      <c r="AI1630" s="5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12"/>
      <c r="AW1630" s="12"/>
    </row>
    <row r="1631" spans="1:49" ht="15" customHeight="1">
      <c r="A1631" s="12"/>
      <c r="B1631" s="12"/>
      <c r="C1631" s="12"/>
      <c r="D1631" s="12"/>
      <c r="E1631" s="12"/>
      <c r="F1631" s="12"/>
      <c r="G1631" s="12"/>
      <c r="H1631" s="12" t="e">
        <f t="shared" si="24"/>
        <v>#N/A</v>
      </c>
      <c r="I1631" s="12" t="e">
        <f>VLOOKUP(CONCATENATE(N1631,T1631),Simulador!$H$26:$H$33,1,FALSE)</f>
        <v>#N/A</v>
      </c>
      <c r="J1631" s="12" t="e">
        <f t="shared" si="25"/>
        <v>#N/A</v>
      </c>
      <c r="K1631" s="13" t="e">
        <f t="shared" si="26"/>
        <v>#N/A</v>
      </c>
      <c r="L1631" s="12" t="e">
        <f t="shared" si="27"/>
        <v>#N/A</v>
      </c>
      <c r="M1631" s="14" t="s">
        <v>22</v>
      </c>
      <c r="N1631" s="3" t="s">
        <v>149</v>
      </c>
      <c r="O1631" s="20" t="str">
        <f>VLOOKUP(CONCATENATE($M1631,$N1631),Curriculos!$A$2:$J$332,4,FALSE)</f>
        <v>TÉCNICAS DE PESQUISA EM ECONOMIA II</v>
      </c>
      <c r="P1631" s="21" t="str">
        <f>VLOOKUP(CONCATENATE($M1631,$N1631),Curriculos!$A$2:$J$332,5,FALSE)</f>
        <v>OB</v>
      </c>
      <c r="Q1631" s="21" t="e">
        <f>VLOOKUP($N1631,Oferta!$D$2:$P$100,5,FALSE)</f>
        <v>#N/A</v>
      </c>
      <c r="R1631" s="21">
        <f>VLOOKUP(CONCATENATE($M1631,$N1631),Curriculos!$A$2:$J$332,8,FALSE)</f>
        <v>60</v>
      </c>
      <c r="S1631" s="5"/>
      <c r="T1631" s="22" t="s">
        <v>40</v>
      </c>
      <c r="U1631" s="21" t="str">
        <f>VLOOKUP(CONCATENATE($M1631,$N1631),Curriculos!$A$2:$J$332,10,FALSE)</f>
        <v>DCEC</v>
      </c>
      <c r="V1631" s="20" t="e">
        <f>VLOOKUP(CONCATENATE($M1631,$N1631,$T1631),Oferta!$B$2:$R$360,17,FALSE)</f>
        <v>#N/A</v>
      </c>
      <c r="W1631" s="20" t="e">
        <f>VLOOKUP(CONCATENATE($M1631,$N1631,$T1631),Oferta!$B$2:$Q$360,12,FALSE)</f>
        <v>#N/A</v>
      </c>
      <c r="X1631" s="22">
        <v>2</v>
      </c>
      <c r="Y1631" s="23" t="e">
        <f>VLOOKUP(CONCATENATE($W1631,$X1631),Mtz_Horarios!$E$2:$H$92,2,FALSE)</f>
        <v>#N/A</v>
      </c>
      <c r="Z1631" s="23" t="e">
        <f>VLOOKUP(CONCATENATE($W1631,$X1631),Mtz_Horarios!$E$2:$H$92,3,FALSE)</f>
        <v>#N/A</v>
      </c>
      <c r="AA1631" s="24" t="e">
        <f>VLOOKUP(CONCATENATE($W1631,$X1631),Mtz_Horarios!$E$2:$H$92,4,FALSE)</f>
        <v>#N/A</v>
      </c>
      <c r="AB1631" s="20" t="e">
        <f>VLOOKUP(CONCATENATE($M1631,$N1631,$T1631),Oferta!$B$2:$Q$360,16,FALSE)</f>
        <v>#N/A</v>
      </c>
      <c r="AC1631" s="20" t="e">
        <f>VLOOKUP(CONCATENATE($M1631,$N1631,$T1631),Oferta!$B$2:$Q$360,15,FALSE)</f>
        <v>#N/A</v>
      </c>
      <c r="AI1631" s="5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12"/>
      <c r="AW1631" s="12"/>
    </row>
    <row r="1632" spans="1:49" ht="15" customHeight="1">
      <c r="A1632" s="12"/>
      <c r="B1632" s="12"/>
      <c r="C1632" s="12"/>
      <c r="D1632" s="12"/>
      <c r="E1632" s="12"/>
      <c r="F1632" s="12"/>
      <c r="G1632" s="12"/>
      <c r="H1632" s="12" t="e">
        <f t="shared" si="24"/>
        <v>#N/A</v>
      </c>
      <c r="I1632" s="12" t="e">
        <f>VLOOKUP(CONCATENATE(N1632,T1632),Simulador!$H$26:$H$33,1,FALSE)</f>
        <v>#N/A</v>
      </c>
      <c r="J1632" s="12" t="e">
        <f t="shared" si="25"/>
        <v>#N/A</v>
      </c>
      <c r="K1632" s="13" t="e">
        <f t="shared" si="26"/>
        <v>#N/A</v>
      </c>
      <c r="L1632" s="12" t="e">
        <f t="shared" si="27"/>
        <v>#N/A</v>
      </c>
      <c r="M1632" s="14" t="s">
        <v>22</v>
      </c>
      <c r="N1632" s="3" t="s">
        <v>149</v>
      </c>
      <c r="O1632" s="20" t="str">
        <f>VLOOKUP(CONCATENATE($M1632,$N1632),Curriculos!$A$2:$J$332,4,FALSE)</f>
        <v>TÉCNICAS DE PESQUISA EM ECONOMIA II</v>
      </c>
      <c r="P1632" s="21" t="str">
        <f>VLOOKUP(CONCATENATE($M1632,$N1632),Curriculos!$A$2:$J$332,5,FALSE)</f>
        <v>OB</v>
      </c>
      <c r="Q1632" s="21" t="e">
        <f>VLOOKUP($N1632,Oferta!$D$2:$P$100,5,FALSE)</f>
        <v>#N/A</v>
      </c>
      <c r="R1632" s="21">
        <f>VLOOKUP(CONCATENATE($M1632,$N1632),Curriculos!$A$2:$J$332,8,FALSE)</f>
        <v>60</v>
      </c>
      <c r="S1632" s="5"/>
      <c r="T1632" s="22" t="s">
        <v>40</v>
      </c>
      <c r="U1632" s="21" t="str">
        <f>VLOOKUP(CONCATENATE($M1632,$N1632),Curriculos!$A$2:$J$332,10,FALSE)</f>
        <v>DCEC</v>
      </c>
      <c r="V1632" s="20" t="e">
        <f>VLOOKUP(CONCATENATE($M1632,$N1632,$T1632),Oferta!$B$2:$R$360,17,FALSE)</f>
        <v>#N/A</v>
      </c>
      <c r="W1632" s="20" t="e">
        <f>VLOOKUP(CONCATENATE($M1632,$N1632,$T1632),Oferta!$B$2:$Q$360,12,FALSE)</f>
        <v>#N/A</v>
      </c>
      <c r="X1632" s="22">
        <v>3</v>
      </c>
      <c r="Y1632" s="23" t="e">
        <f>VLOOKUP(CONCATENATE($W1632,$X1632),Mtz_Horarios!$E$2:$H$92,2,FALSE)</f>
        <v>#N/A</v>
      </c>
      <c r="Z1632" s="23" t="e">
        <f>VLOOKUP(CONCATENATE($W1632,$X1632),Mtz_Horarios!$E$2:$H$92,3,FALSE)</f>
        <v>#N/A</v>
      </c>
      <c r="AA1632" s="24" t="e">
        <f>VLOOKUP(CONCATENATE($W1632,$X1632),Mtz_Horarios!$E$2:$H$92,4,FALSE)</f>
        <v>#N/A</v>
      </c>
      <c r="AB1632" s="20" t="e">
        <f>VLOOKUP(CONCATENATE($M1632,$N1632,$T1632),Oferta!$B$2:$Q$360,16,FALSE)</f>
        <v>#N/A</v>
      </c>
      <c r="AC1632" s="20" t="e">
        <f>VLOOKUP(CONCATENATE($M1632,$N1632,$T1632),Oferta!$B$2:$Q$360,15,FALSE)</f>
        <v>#N/A</v>
      </c>
      <c r="AI1632" s="5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12"/>
      <c r="AW1632" s="12"/>
    </row>
    <row r="1633" spans="1:49" ht="15" customHeight="1">
      <c r="A1633" s="12"/>
      <c r="B1633" s="12"/>
      <c r="C1633" s="12"/>
      <c r="D1633" s="12"/>
      <c r="E1633" s="12"/>
      <c r="F1633" s="12"/>
      <c r="G1633" s="12"/>
      <c r="H1633" s="12" t="e">
        <f t="shared" si="24"/>
        <v>#N/A</v>
      </c>
      <c r="I1633" s="12" t="e">
        <f>VLOOKUP(CONCATENATE(N1633,T1633),Simulador!$H$26:$H$33,1,FALSE)</f>
        <v>#N/A</v>
      </c>
      <c r="J1633" s="12" t="e">
        <f t="shared" si="25"/>
        <v>#N/A</v>
      </c>
      <c r="K1633" s="13" t="e">
        <f t="shared" si="26"/>
        <v>#N/A</v>
      </c>
      <c r="L1633" s="12" t="e">
        <f t="shared" si="27"/>
        <v>#N/A</v>
      </c>
      <c r="M1633" s="14" t="s">
        <v>22</v>
      </c>
      <c r="N1633" s="3" t="s">
        <v>149</v>
      </c>
      <c r="O1633" s="20" t="str">
        <f>VLOOKUP(CONCATENATE($M1633,$N1633),Curriculos!$A$2:$J$332,4,FALSE)</f>
        <v>TÉCNICAS DE PESQUISA EM ECONOMIA II</v>
      </c>
      <c r="P1633" s="21" t="str">
        <f>VLOOKUP(CONCATENATE($M1633,$N1633),Curriculos!$A$2:$J$332,5,FALSE)</f>
        <v>OB</v>
      </c>
      <c r="Q1633" s="21" t="e">
        <f>VLOOKUP($N1633,Oferta!$D$2:$P$100,5,FALSE)</f>
        <v>#N/A</v>
      </c>
      <c r="R1633" s="21">
        <f>VLOOKUP(CONCATENATE($M1633,$N1633),Curriculos!$A$2:$J$332,8,FALSE)</f>
        <v>60</v>
      </c>
      <c r="S1633" s="5"/>
      <c r="T1633" s="22" t="s">
        <v>40</v>
      </c>
      <c r="U1633" s="21" t="str">
        <f>VLOOKUP(CONCATENATE($M1633,$N1633),Curriculos!$A$2:$J$332,10,FALSE)</f>
        <v>DCEC</v>
      </c>
      <c r="V1633" s="20" t="e">
        <f>VLOOKUP(CONCATENATE($M1633,$N1633,$T1633),Oferta!$B$2:$R$360,17,FALSE)</f>
        <v>#N/A</v>
      </c>
      <c r="W1633" s="20" t="e">
        <f>VLOOKUP(CONCATENATE($M1633,$N1633,$T1633),Oferta!$B$2:$Q$360,12,FALSE)</f>
        <v>#N/A</v>
      </c>
      <c r="X1633" s="22">
        <v>4</v>
      </c>
      <c r="Y1633" s="23" t="e">
        <f>VLOOKUP(CONCATENATE($W1633,$X1633),Mtz_Horarios!$E$2:$H$92,2,FALSE)</f>
        <v>#N/A</v>
      </c>
      <c r="Z1633" s="23" t="e">
        <f>VLOOKUP(CONCATENATE($W1633,$X1633),Mtz_Horarios!$E$2:$H$92,3,FALSE)</f>
        <v>#N/A</v>
      </c>
      <c r="AA1633" s="24" t="e">
        <f>VLOOKUP(CONCATENATE($W1633,$X1633),Mtz_Horarios!$E$2:$H$92,4,FALSE)</f>
        <v>#N/A</v>
      </c>
      <c r="AB1633" s="20" t="e">
        <f>VLOOKUP(CONCATENATE($M1633,$N1633,$T1633),Oferta!$B$2:$Q$360,16,FALSE)</f>
        <v>#N/A</v>
      </c>
      <c r="AC1633" s="20" t="e">
        <f>VLOOKUP(CONCATENATE($M1633,$N1633,$T1633),Oferta!$B$2:$Q$360,15,FALSE)</f>
        <v>#N/A</v>
      </c>
      <c r="AI1633" s="5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12"/>
      <c r="AW1633" s="12"/>
    </row>
    <row r="1634" spans="1:49" ht="15" hidden="1" customHeight="1">
      <c r="A1634" s="12"/>
      <c r="B1634" s="12"/>
      <c r="C1634" s="12"/>
      <c r="D1634" s="12"/>
      <c r="E1634" s="12"/>
      <c r="F1634" s="12"/>
      <c r="G1634" s="12"/>
      <c r="H1634" s="12" t="e">
        <f t="shared" si="24"/>
        <v>#N/A</v>
      </c>
      <c r="I1634" s="12" t="e">
        <f>VLOOKUP(CONCATENATE(N1634,T1634),Simulador!$H$26:$H$33,1,FALSE)</f>
        <v>#N/A</v>
      </c>
      <c r="J1634" s="12" t="e">
        <f t="shared" si="25"/>
        <v>#N/A</v>
      </c>
      <c r="K1634" s="13" t="e">
        <f t="shared" si="26"/>
        <v>#N/A</v>
      </c>
      <c r="L1634" s="12" t="e">
        <f t="shared" si="27"/>
        <v>#N/A</v>
      </c>
      <c r="M1634" s="14" t="s">
        <v>31</v>
      </c>
      <c r="N1634" s="3" t="s">
        <v>82</v>
      </c>
      <c r="O1634" s="20" t="str">
        <f>VLOOKUP(CONCATENATE($M1634,$N1634),Curriculos!$A$2:$J$332,4,FALSE)</f>
        <v>TEORIA GERAL DA ADMINISTRAÇÃO I</v>
      </c>
      <c r="P1634" s="21" t="str">
        <f>VLOOKUP(CONCATENATE($M1634,$N1634),Curriculos!$A$2:$J$332,5,FALSE)</f>
        <v>OB</v>
      </c>
      <c r="Q1634" s="21" t="str">
        <f>VLOOKUP($N1634,Oferta!$D$2:$P$100,5,FALSE)</f>
        <v>T</v>
      </c>
      <c r="R1634" s="21">
        <f>VLOOKUP(CONCATENATE($M1634,$N1634),Curriculos!$A$2:$J$332,8,FALSE)</f>
        <v>60</v>
      </c>
      <c r="S1634" s="5"/>
      <c r="T1634" s="22" t="s">
        <v>29</v>
      </c>
      <c r="U1634" s="21" t="str">
        <f>VLOOKUP(CONCATENATE($M1634,$N1634),Curriculos!$A$2:$J$332,10,FALSE)</f>
        <v>DCAC</v>
      </c>
      <c r="V1634" s="20" t="e">
        <f>VLOOKUP(CONCATENATE($M1634,$N1634,$T1634),Oferta!$B$2:$R$360,17,FALSE)</f>
        <v>#N/A</v>
      </c>
      <c r="W1634" s="20" t="e">
        <f>VLOOKUP(CONCATENATE($M1634,$N1634,$T1634),Oferta!$B$2:$Q$360,12,FALSE)</f>
        <v>#N/A</v>
      </c>
      <c r="X1634" s="22">
        <v>1</v>
      </c>
      <c r="Y1634" s="23" t="e">
        <f>VLOOKUP(CONCATENATE($W1634,$X1634),Mtz_Horarios!$E$2:$H$92,2,FALSE)</f>
        <v>#N/A</v>
      </c>
      <c r="Z1634" s="23" t="e">
        <f>VLOOKUP(CONCATENATE($W1634,$X1634),Mtz_Horarios!$E$2:$H$92,3,FALSE)</f>
        <v>#N/A</v>
      </c>
      <c r="AA1634" s="24" t="e">
        <f>VLOOKUP(CONCATENATE($W1634,$X1634),Mtz_Horarios!$E$2:$H$92,4,FALSE)</f>
        <v>#N/A</v>
      </c>
      <c r="AB1634" s="20" t="e">
        <f>VLOOKUP(CONCATENATE($M1634,$N1634,$T1634),Oferta!$B$2:$Q$360,16,FALSE)</f>
        <v>#N/A</v>
      </c>
      <c r="AC1634" s="20" t="e">
        <f>VLOOKUP(CONCATENATE($M1634,$N1634,$T1634),Oferta!$B$2:$Q$360,15,FALSE)</f>
        <v>#N/A</v>
      </c>
      <c r="AI1634" s="5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12"/>
      <c r="AW1634" s="12"/>
    </row>
    <row r="1635" spans="1:49" ht="15" hidden="1" customHeight="1">
      <c r="A1635" s="12"/>
      <c r="B1635" s="12"/>
      <c r="C1635" s="12"/>
      <c r="D1635" s="12"/>
      <c r="E1635" s="12"/>
      <c r="F1635" s="12"/>
      <c r="G1635" s="12"/>
      <c r="H1635" s="12" t="e">
        <f t="shared" si="24"/>
        <v>#N/A</v>
      </c>
      <c r="I1635" s="12" t="e">
        <f>VLOOKUP(CONCATENATE(N1635,T1635),Simulador!$H$26:$H$33,1,FALSE)</f>
        <v>#N/A</v>
      </c>
      <c r="J1635" s="12" t="e">
        <f t="shared" si="25"/>
        <v>#N/A</v>
      </c>
      <c r="K1635" s="13" t="e">
        <f t="shared" si="26"/>
        <v>#N/A</v>
      </c>
      <c r="L1635" s="12" t="e">
        <f t="shared" si="27"/>
        <v>#N/A</v>
      </c>
      <c r="M1635" s="14" t="s">
        <v>31</v>
      </c>
      <c r="N1635" s="3" t="s">
        <v>82</v>
      </c>
      <c r="O1635" s="20" t="str">
        <f>VLOOKUP(CONCATENATE($M1635,$N1635),Curriculos!$A$2:$J$332,4,FALSE)</f>
        <v>TEORIA GERAL DA ADMINISTRAÇÃO I</v>
      </c>
      <c r="P1635" s="21" t="str">
        <f>VLOOKUP(CONCATENATE($M1635,$N1635),Curriculos!$A$2:$J$332,5,FALSE)</f>
        <v>OB</v>
      </c>
      <c r="Q1635" s="21" t="str">
        <f>VLOOKUP($N1635,Oferta!$D$2:$P$100,5,FALSE)</f>
        <v>T</v>
      </c>
      <c r="R1635" s="21">
        <f>VLOOKUP(CONCATENATE($M1635,$N1635),Curriculos!$A$2:$J$332,8,FALSE)</f>
        <v>60</v>
      </c>
      <c r="S1635" s="5"/>
      <c r="T1635" s="22" t="s">
        <v>29</v>
      </c>
      <c r="U1635" s="21" t="str">
        <f>VLOOKUP(CONCATENATE($M1635,$N1635),Curriculos!$A$2:$J$332,10,FALSE)</f>
        <v>DCAC</v>
      </c>
      <c r="V1635" s="20" t="e">
        <f>VLOOKUP(CONCATENATE($M1635,$N1635,$T1635),Oferta!$B$2:$R$360,17,FALSE)</f>
        <v>#N/A</v>
      </c>
      <c r="W1635" s="20" t="e">
        <f>VLOOKUP(CONCATENATE($M1635,$N1635,$T1635),Oferta!$B$2:$Q$360,12,FALSE)</f>
        <v>#N/A</v>
      </c>
      <c r="X1635" s="22">
        <v>2</v>
      </c>
      <c r="Y1635" s="23" t="e">
        <f>VLOOKUP(CONCATENATE($W1635,$X1635),Mtz_Horarios!$E$2:$H$92,2,FALSE)</f>
        <v>#N/A</v>
      </c>
      <c r="Z1635" s="23" t="e">
        <f>VLOOKUP(CONCATENATE($W1635,$X1635),Mtz_Horarios!$E$2:$H$92,3,FALSE)</f>
        <v>#N/A</v>
      </c>
      <c r="AA1635" s="24" t="e">
        <f>VLOOKUP(CONCATENATE($W1635,$X1635),Mtz_Horarios!$E$2:$H$92,4,FALSE)</f>
        <v>#N/A</v>
      </c>
      <c r="AB1635" s="20" t="e">
        <f>VLOOKUP(CONCATENATE($M1635,$N1635,$T1635),Oferta!$B$2:$Q$360,16,FALSE)</f>
        <v>#N/A</v>
      </c>
      <c r="AC1635" s="20" t="e">
        <f>VLOOKUP(CONCATENATE($M1635,$N1635,$T1635),Oferta!$B$2:$Q$360,15,FALSE)</f>
        <v>#N/A</v>
      </c>
      <c r="AI1635" s="5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12"/>
      <c r="AW1635" s="12"/>
    </row>
    <row r="1636" spans="1:49" ht="15" hidden="1" customHeight="1">
      <c r="A1636" s="12"/>
      <c r="B1636" s="12"/>
      <c r="C1636" s="12"/>
      <c r="D1636" s="12"/>
      <c r="E1636" s="12"/>
      <c r="F1636" s="12"/>
      <c r="G1636" s="12"/>
      <c r="H1636" s="12" t="e">
        <f t="shared" si="24"/>
        <v>#N/A</v>
      </c>
      <c r="I1636" s="12" t="e">
        <f>VLOOKUP(CONCATENATE(N1636,T1636),Simulador!$H$26:$H$33,1,FALSE)</f>
        <v>#N/A</v>
      </c>
      <c r="J1636" s="12" t="e">
        <f t="shared" si="25"/>
        <v>#N/A</v>
      </c>
      <c r="K1636" s="13" t="e">
        <f t="shared" si="26"/>
        <v>#N/A</v>
      </c>
      <c r="L1636" s="12" t="e">
        <f t="shared" si="27"/>
        <v>#N/A</v>
      </c>
      <c r="M1636" s="14" t="s">
        <v>31</v>
      </c>
      <c r="N1636" s="3" t="s">
        <v>82</v>
      </c>
      <c r="O1636" s="20" t="str">
        <f>VLOOKUP(CONCATENATE($M1636,$N1636),Curriculos!$A$2:$J$332,4,FALSE)</f>
        <v>TEORIA GERAL DA ADMINISTRAÇÃO I</v>
      </c>
      <c r="P1636" s="21" t="str">
        <f>VLOOKUP(CONCATENATE($M1636,$N1636),Curriculos!$A$2:$J$332,5,FALSE)</f>
        <v>OB</v>
      </c>
      <c r="Q1636" s="21" t="str">
        <f>VLOOKUP($N1636,Oferta!$D$2:$P$100,5,FALSE)</f>
        <v>T</v>
      </c>
      <c r="R1636" s="21">
        <f>VLOOKUP(CONCATENATE($M1636,$N1636),Curriculos!$A$2:$J$332,8,FALSE)</f>
        <v>60</v>
      </c>
      <c r="S1636" s="5"/>
      <c r="T1636" s="22" t="s">
        <v>29</v>
      </c>
      <c r="U1636" s="21" t="str">
        <f>VLOOKUP(CONCATENATE($M1636,$N1636),Curriculos!$A$2:$J$332,10,FALSE)</f>
        <v>DCAC</v>
      </c>
      <c r="V1636" s="20" t="e">
        <f>VLOOKUP(CONCATENATE($M1636,$N1636,$T1636),Oferta!$B$2:$R$360,17,FALSE)</f>
        <v>#N/A</v>
      </c>
      <c r="W1636" s="20" t="e">
        <f>VLOOKUP(CONCATENATE($M1636,$N1636,$T1636),Oferta!$B$2:$Q$360,12,FALSE)</f>
        <v>#N/A</v>
      </c>
      <c r="X1636" s="22">
        <v>3</v>
      </c>
      <c r="Y1636" s="23" t="e">
        <f>VLOOKUP(CONCATENATE($W1636,$X1636),Mtz_Horarios!$E$2:$H$92,2,FALSE)</f>
        <v>#N/A</v>
      </c>
      <c r="Z1636" s="23" t="e">
        <f>VLOOKUP(CONCATENATE($W1636,$X1636),Mtz_Horarios!$E$2:$H$92,3,FALSE)</f>
        <v>#N/A</v>
      </c>
      <c r="AA1636" s="24" t="e">
        <f>VLOOKUP(CONCATENATE($W1636,$X1636),Mtz_Horarios!$E$2:$H$92,4,FALSE)</f>
        <v>#N/A</v>
      </c>
      <c r="AB1636" s="20" t="e">
        <f>VLOOKUP(CONCATENATE($M1636,$N1636,$T1636),Oferta!$B$2:$Q$360,16,FALSE)</f>
        <v>#N/A</v>
      </c>
      <c r="AC1636" s="20" t="e">
        <f>VLOOKUP(CONCATENATE($M1636,$N1636,$T1636),Oferta!$B$2:$Q$360,15,FALSE)</f>
        <v>#N/A</v>
      </c>
      <c r="AI1636" s="5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12"/>
      <c r="AW1636" s="12"/>
    </row>
    <row r="1637" spans="1:49" ht="15" hidden="1" customHeight="1">
      <c r="A1637" s="12"/>
      <c r="B1637" s="12"/>
      <c r="C1637" s="12"/>
      <c r="D1637" s="12"/>
      <c r="E1637" s="12"/>
      <c r="F1637" s="12"/>
      <c r="G1637" s="12"/>
      <c r="H1637" s="12" t="e">
        <f t="shared" si="24"/>
        <v>#N/A</v>
      </c>
      <c r="I1637" s="12" t="e">
        <f>VLOOKUP(CONCATENATE(N1637,T1637),Simulador!$H$26:$H$33,1,FALSE)</f>
        <v>#N/A</v>
      </c>
      <c r="J1637" s="12" t="e">
        <f t="shared" si="25"/>
        <v>#N/A</v>
      </c>
      <c r="K1637" s="13" t="e">
        <f t="shared" si="26"/>
        <v>#N/A</v>
      </c>
      <c r="L1637" s="12" t="e">
        <f t="shared" si="27"/>
        <v>#N/A</v>
      </c>
      <c r="M1637" s="14" t="s">
        <v>31</v>
      </c>
      <c r="N1637" s="3" t="s">
        <v>82</v>
      </c>
      <c r="O1637" s="20" t="str">
        <f>VLOOKUP(CONCATENATE($M1637,$N1637),Curriculos!$A$2:$J$332,4,FALSE)</f>
        <v>TEORIA GERAL DA ADMINISTRAÇÃO I</v>
      </c>
      <c r="P1637" s="21" t="str">
        <f>VLOOKUP(CONCATENATE($M1637,$N1637),Curriculos!$A$2:$J$332,5,FALSE)</f>
        <v>OB</v>
      </c>
      <c r="Q1637" s="21" t="str">
        <f>VLOOKUP($N1637,Oferta!$D$2:$P$100,5,FALSE)</f>
        <v>T</v>
      </c>
      <c r="R1637" s="21">
        <f>VLOOKUP(CONCATENATE($M1637,$N1637),Curriculos!$A$2:$J$332,8,FALSE)</f>
        <v>60</v>
      </c>
      <c r="S1637" s="5"/>
      <c r="T1637" s="22" t="s">
        <v>29</v>
      </c>
      <c r="U1637" s="21" t="str">
        <f>VLOOKUP(CONCATENATE($M1637,$N1637),Curriculos!$A$2:$J$332,10,FALSE)</f>
        <v>DCAC</v>
      </c>
      <c r="V1637" s="20" t="e">
        <f>VLOOKUP(CONCATENATE($M1637,$N1637,$T1637),Oferta!$B$2:$R$360,17,FALSE)</f>
        <v>#N/A</v>
      </c>
      <c r="W1637" s="20" t="e">
        <f>VLOOKUP(CONCATENATE($M1637,$N1637,$T1637),Oferta!$B$2:$Q$360,12,FALSE)</f>
        <v>#N/A</v>
      </c>
      <c r="X1637" s="22">
        <v>4</v>
      </c>
      <c r="Y1637" s="23" t="e">
        <f>VLOOKUP(CONCATENATE($W1637,$X1637),Mtz_Horarios!$E$2:$H$92,2,FALSE)</f>
        <v>#N/A</v>
      </c>
      <c r="Z1637" s="23" t="e">
        <f>VLOOKUP(CONCATENATE($W1637,$X1637),Mtz_Horarios!$E$2:$H$92,3,FALSE)</f>
        <v>#N/A</v>
      </c>
      <c r="AA1637" s="24" t="e">
        <f>VLOOKUP(CONCATENATE($W1637,$X1637),Mtz_Horarios!$E$2:$H$92,4,FALSE)</f>
        <v>#N/A</v>
      </c>
      <c r="AB1637" s="20" t="e">
        <f>VLOOKUP(CONCATENATE($M1637,$N1637,$T1637),Oferta!$B$2:$Q$360,16,FALSE)</f>
        <v>#N/A</v>
      </c>
      <c r="AC1637" s="20" t="e">
        <f>VLOOKUP(CONCATENATE($M1637,$N1637,$T1637),Oferta!$B$2:$Q$360,15,FALSE)</f>
        <v>#N/A</v>
      </c>
      <c r="AI1637" s="5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12"/>
      <c r="AW1637" s="12"/>
    </row>
    <row r="1638" spans="1:49" ht="15" hidden="1" customHeight="1">
      <c r="A1638" s="12"/>
      <c r="B1638" s="12"/>
      <c r="C1638" s="12"/>
      <c r="D1638" s="12"/>
      <c r="E1638" s="12"/>
      <c r="F1638" s="12"/>
      <c r="G1638" s="12"/>
      <c r="H1638" s="12" t="e">
        <f t="shared" si="24"/>
        <v>#N/A</v>
      </c>
      <c r="I1638" s="12" t="e">
        <f>VLOOKUP(CONCATENATE(N1638,T1638),Simulador!$H$26:$H$33,1,FALSE)</f>
        <v>#N/A</v>
      </c>
      <c r="J1638" s="12" t="e">
        <f t="shared" si="25"/>
        <v>#N/A</v>
      </c>
      <c r="K1638" s="13" t="e">
        <f t="shared" si="26"/>
        <v>#N/A</v>
      </c>
      <c r="L1638" s="12" t="e">
        <f t="shared" si="27"/>
        <v>#N/A</v>
      </c>
      <c r="M1638" s="14" t="s">
        <v>31</v>
      </c>
      <c r="N1638" s="3" t="s">
        <v>82</v>
      </c>
      <c r="O1638" s="15" t="str">
        <f>VLOOKUP(CONCATENATE($M1638,$N1638),Curriculos!$A$2:$J$332,4,FALSE)</f>
        <v>TEORIA GERAL DA ADMINISTRAÇÃO I</v>
      </c>
      <c r="P1638" s="16" t="str">
        <f>VLOOKUP(CONCATENATE($M1638,$N1638),Curriculos!$A$2:$J$332,5,FALSE)</f>
        <v>OB</v>
      </c>
      <c r="Q1638" s="16" t="str">
        <f>VLOOKUP($N1638,Oferta!$D$2:$P$100,5,FALSE)</f>
        <v>T</v>
      </c>
      <c r="R1638" s="16">
        <f>VLOOKUP(CONCATENATE($M1638,$N1638),Curriculos!$A$2:$J$332,8,FALSE)</f>
        <v>60</v>
      </c>
      <c r="S1638" s="17"/>
      <c r="T1638" s="17" t="s">
        <v>27</v>
      </c>
      <c r="U1638" s="16" t="str">
        <f>VLOOKUP(CONCATENATE($M1638,$N1638),Curriculos!$A$2:$J$332,10,FALSE)</f>
        <v>DCAC</v>
      </c>
      <c r="V1638" s="15" t="e">
        <f>VLOOKUP(CONCATENATE($M1638,$N1638,$T1638),Oferta!$B$2:$R$360,17,FALSE)</f>
        <v>#N/A</v>
      </c>
      <c r="W1638" s="15" t="e">
        <f>VLOOKUP(CONCATENATE($M1638,$N1638,$T1638),Oferta!$B$2:$Q$360,12,FALSE)</f>
        <v>#N/A</v>
      </c>
      <c r="X1638" s="17">
        <v>1</v>
      </c>
      <c r="Y1638" s="18" t="e">
        <f>VLOOKUP(CONCATENATE($W1638,$X1638),Mtz_Horarios!$E$2:$H$92,2,FALSE)</f>
        <v>#N/A</v>
      </c>
      <c r="Z1638" s="18" t="e">
        <f>VLOOKUP(CONCATENATE($W1638,$X1638),Mtz_Horarios!$E$2:$H$92,3,FALSE)</f>
        <v>#N/A</v>
      </c>
      <c r="AA1638" s="24" t="e">
        <f>VLOOKUP(CONCATENATE($W1638,$X1638),Mtz_Horarios!$E$2:$H$92,4,FALSE)</f>
        <v>#N/A</v>
      </c>
      <c r="AB1638" s="20" t="e">
        <f>VLOOKUP(CONCATENATE($M1638,$N1638,$T1638),Oferta!$B$2:$Q$360,16,FALSE)</f>
        <v>#N/A</v>
      </c>
      <c r="AC1638" s="20" t="e">
        <f>VLOOKUP(CONCATENATE($M1638,$N1638,$T1638),Oferta!$B$2:$Q$360,15,FALSE)</f>
        <v>#N/A</v>
      </c>
      <c r="AI1638" s="5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12"/>
      <c r="AW1638" s="12"/>
    </row>
    <row r="1639" spans="1:49" ht="15" hidden="1" customHeight="1">
      <c r="A1639" s="12"/>
      <c r="B1639" s="12"/>
      <c r="C1639" s="12"/>
      <c r="D1639" s="12"/>
      <c r="E1639" s="12"/>
      <c r="F1639" s="12"/>
      <c r="G1639" s="12"/>
      <c r="H1639" s="12" t="e">
        <f t="shared" si="24"/>
        <v>#N/A</v>
      </c>
      <c r="I1639" s="12" t="e">
        <f>VLOOKUP(CONCATENATE(N1639,T1639),Simulador!$H$26:$H$33,1,FALSE)</f>
        <v>#N/A</v>
      </c>
      <c r="J1639" s="12" t="e">
        <f t="shared" si="25"/>
        <v>#N/A</v>
      </c>
      <c r="K1639" s="13" t="e">
        <f t="shared" si="26"/>
        <v>#N/A</v>
      </c>
      <c r="L1639" s="12" t="e">
        <f t="shared" si="27"/>
        <v>#N/A</v>
      </c>
      <c r="M1639" s="14" t="s">
        <v>31</v>
      </c>
      <c r="N1639" s="3" t="s">
        <v>82</v>
      </c>
      <c r="O1639" s="15" t="str">
        <f>VLOOKUP(CONCATENATE($M1639,$N1639),Curriculos!$A$2:$J$332,4,FALSE)</f>
        <v>TEORIA GERAL DA ADMINISTRAÇÃO I</v>
      </c>
      <c r="P1639" s="16" t="str">
        <f>VLOOKUP(CONCATENATE($M1639,$N1639),Curriculos!$A$2:$J$332,5,FALSE)</f>
        <v>OB</v>
      </c>
      <c r="Q1639" s="16" t="str">
        <f>VLOOKUP($N1639,Oferta!$D$2:$P$100,5,FALSE)</f>
        <v>T</v>
      </c>
      <c r="R1639" s="16">
        <f>VLOOKUP(CONCATENATE($M1639,$N1639),Curriculos!$A$2:$J$332,8,FALSE)</f>
        <v>60</v>
      </c>
      <c r="S1639" s="17"/>
      <c r="T1639" s="17" t="s">
        <v>27</v>
      </c>
      <c r="U1639" s="16" t="str">
        <f>VLOOKUP(CONCATENATE($M1639,$N1639),Curriculos!$A$2:$J$332,10,FALSE)</f>
        <v>DCAC</v>
      </c>
      <c r="V1639" s="15" t="e">
        <f>VLOOKUP(CONCATENATE($M1639,$N1639,$T1639),Oferta!$B$2:$R$360,17,FALSE)</f>
        <v>#N/A</v>
      </c>
      <c r="W1639" s="15" t="e">
        <f>VLOOKUP(CONCATENATE($M1639,$N1639,$T1639),Oferta!$B$2:$Q$360,12,FALSE)</f>
        <v>#N/A</v>
      </c>
      <c r="X1639" s="17">
        <v>2</v>
      </c>
      <c r="Y1639" s="18" t="e">
        <f>VLOOKUP(CONCATENATE($W1639,$X1639),Mtz_Horarios!$E$2:$H$92,2,FALSE)</f>
        <v>#N/A</v>
      </c>
      <c r="Z1639" s="18" t="e">
        <f>VLOOKUP(CONCATENATE($W1639,$X1639),Mtz_Horarios!$E$2:$H$92,3,FALSE)</f>
        <v>#N/A</v>
      </c>
      <c r="AA1639" s="24" t="e">
        <f>VLOOKUP(CONCATENATE($W1639,$X1639),Mtz_Horarios!$E$2:$H$92,4,FALSE)</f>
        <v>#N/A</v>
      </c>
      <c r="AB1639" s="20" t="e">
        <f>VLOOKUP(CONCATENATE($M1639,$N1639,$T1639),Oferta!$B$2:$Q$360,16,FALSE)</f>
        <v>#N/A</v>
      </c>
      <c r="AC1639" s="20" t="e">
        <f>VLOOKUP(CONCATENATE($M1639,$N1639,$T1639),Oferta!$B$2:$Q$360,15,FALSE)</f>
        <v>#N/A</v>
      </c>
      <c r="AI1639" s="5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12"/>
      <c r="AW1639" s="12"/>
    </row>
    <row r="1640" spans="1:49" ht="15" hidden="1" customHeight="1">
      <c r="A1640" s="12"/>
      <c r="B1640" s="12"/>
      <c r="C1640" s="12"/>
      <c r="D1640" s="12"/>
      <c r="E1640" s="12"/>
      <c r="F1640" s="12"/>
      <c r="G1640" s="12"/>
      <c r="H1640" s="12" t="e">
        <f t="shared" si="24"/>
        <v>#N/A</v>
      </c>
      <c r="I1640" s="12" t="e">
        <f>VLOOKUP(CONCATENATE(N1640,T1640),Simulador!$H$26:$H$33,1,FALSE)</f>
        <v>#N/A</v>
      </c>
      <c r="J1640" s="12" t="e">
        <f t="shared" si="25"/>
        <v>#N/A</v>
      </c>
      <c r="K1640" s="13" t="e">
        <f t="shared" si="26"/>
        <v>#N/A</v>
      </c>
      <c r="L1640" s="12" t="e">
        <f t="shared" si="27"/>
        <v>#N/A</v>
      </c>
      <c r="M1640" s="14" t="s">
        <v>31</v>
      </c>
      <c r="N1640" s="3" t="s">
        <v>82</v>
      </c>
      <c r="O1640" s="15" t="str">
        <f>VLOOKUP(CONCATENATE($M1640,$N1640),Curriculos!$A$2:$J$332,4,FALSE)</f>
        <v>TEORIA GERAL DA ADMINISTRAÇÃO I</v>
      </c>
      <c r="P1640" s="16" t="str">
        <f>VLOOKUP(CONCATENATE($M1640,$N1640),Curriculos!$A$2:$J$332,5,FALSE)</f>
        <v>OB</v>
      </c>
      <c r="Q1640" s="16" t="str">
        <f>VLOOKUP($N1640,Oferta!$D$2:$P$100,5,FALSE)</f>
        <v>T</v>
      </c>
      <c r="R1640" s="16">
        <f>VLOOKUP(CONCATENATE($M1640,$N1640),Curriculos!$A$2:$J$332,8,FALSE)</f>
        <v>60</v>
      </c>
      <c r="S1640" s="17"/>
      <c r="T1640" s="17" t="s">
        <v>27</v>
      </c>
      <c r="U1640" s="16" t="str">
        <f>VLOOKUP(CONCATENATE($M1640,$N1640),Curriculos!$A$2:$J$332,10,FALSE)</f>
        <v>DCAC</v>
      </c>
      <c r="V1640" s="15" t="e">
        <f>VLOOKUP(CONCATENATE($M1640,$N1640,$T1640),Oferta!$B$2:$R$360,17,FALSE)</f>
        <v>#N/A</v>
      </c>
      <c r="W1640" s="15" t="e">
        <f>VLOOKUP(CONCATENATE($M1640,$N1640,$T1640),Oferta!$B$2:$Q$360,12,FALSE)</f>
        <v>#N/A</v>
      </c>
      <c r="X1640" s="17">
        <v>3</v>
      </c>
      <c r="Y1640" s="18" t="e">
        <f>VLOOKUP(CONCATENATE($W1640,$X1640),Mtz_Horarios!$E$2:$H$92,2,FALSE)</f>
        <v>#N/A</v>
      </c>
      <c r="Z1640" s="18" t="e">
        <f>VLOOKUP(CONCATENATE($W1640,$X1640),Mtz_Horarios!$E$2:$H$92,3,FALSE)</f>
        <v>#N/A</v>
      </c>
      <c r="AA1640" s="24" t="e">
        <f>VLOOKUP(CONCATENATE($W1640,$X1640),Mtz_Horarios!$E$2:$H$92,4,FALSE)</f>
        <v>#N/A</v>
      </c>
      <c r="AB1640" s="20" t="e">
        <f>VLOOKUP(CONCATENATE($M1640,$N1640,$T1640),Oferta!$B$2:$Q$360,16,FALSE)</f>
        <v>#N/A</v>
      </c>
      <c r="AC1640" s="20" t="e">
        <f>VLOOKUP(CONCATENATE($M1640,$N1640,$T1640),Oferta!$B$2:$Q$360,15,FALSE)</f>
        <v>#N/A</v>
      </c>
      <c r="AI1640" s="5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12"/>
      <c r="AW1640" s="12"/>
    </row>
    <row r="1641" spans="1:49" ht="15" hidden="1" customHeight="1">
      <c r="A1641" s="12"/>
      <c r="B1641" s="12"/>
      <c r="C1641" s="12"/>
      <c r="D1641" s="12"/>
      <c r="E1641" s="12"/>
      <c r="F1641" s="12"/>
      <c r="G1641" s="12"/>
      <c r="H1641" s="12" t="e">
        <f t="shared" si="24"/>
        <v>#N/A</v>
      </c>
      <c r="I1641" s="12" t="e">
        <f>VLOOKUP(CONCATENATE(N1641,T1641),Simulador!$H$26:$H$33,1,FALSE)</f>
        <v>#N/A</v>
      </c>
      <c r="J1641" s="12" t="e">
        <f t="shared" si="25"/>
        <v>#N/A</v>
      </c>
      <c r="K1641" s="13" t="e">
        <f t="shared" si="26"/>
        <v>#N/A</v>
      </c>
      <c r="L1641" s="12" t="e">
        <f t="shared" si="27"/>
        <v>#N/A</v>
      </c>
      <c r="M1641" s="14" t="s">
        <v>31</v>
      </c>
      <c r="N1641" s="3" t="s">
        <v>82</v>
      </c>
      <c r="O1641" s="15" t="str">
        <f>VLOOKUP(CONCATENATE($M1641,$N1641),Curriculos!$A$2:$J$332,4,FALSE)</f>
        <v>TEORIA GERAL DA ADMINISTRAÇÃO I</v>
      </c>
      <c r="P1641" s="16" t="str">
        <f>VLOOKUP(CONCATENATE($M1641,$N1641),Curriculos!$A$2:$J$332,5,FALSE)</f>
        <v>OB</v>
      </c>
      <c r="Q1641" s="16" t="str">
        <f>VLOOKUP($N1641,Oferta!$D$2:$P$100,5,FALSE)</f>
        <v>T</v>
      </c>
      <c r="R1641" s="16">
        <f>VLOOKUP(CONCATENATE($M1641,$N1641),Curriculos!$A$2:$J$332,8,FALSE)</f>
        <v>60</v>
      </c>
      <c r="S1641" s="17"/>
      <c r="T1641" s="17" t="s">
        <v>27</v>
      </c>
      <c r="U1641" s="16" t="str">
        <f>VLOOKUP(CONCATENATE($M1641,$N1641),Curriculos!$A$2:$J$332,10,FALSE)</f>
        <v>DCAC</v>
      </c>
      <c r="V1641" s="15" t="e">
        <f>VLOOKUP(CONCATENATE($M1641,$N1641,$T1641),Oferta!$B$2:$R$360,17,FALSE)</f>
        <v>#N/A</v>
      </c>
      <c r="W1641" s="15" t="e">
        <f>VLOOKUP(CONCATENATE($M1641,$N1641,$T1641),Oferta!$B$2:$Q$360,12,FALSE)</f>
        <v>#N/A</v>
      </c>
      <c r="X1641" s="17">
        <v>4</v>
      </c>
      <c r="Y1641" s="18" t="e">
        <f>VLOOKUP(CONCATENATE($W1641,$X1641),Mtz_Horarios!$E$2:$H$92,2,FALSE)</f>
        <v>#N/A</v>
      </c>
      <c r="Z1641" s="18" t="e">
        <f>VLOOKUP(CONCATENATE($W1641,$X1641),Mtz_Horarios!$E$2:$H$92,3,FALSE)</f>
        <v>#N/A</v>
      </c>
      <c r="AA1641" s="24" t="e">
        <f>VLOOKUP(CONCATENATE($W1641,$X1641),Mtz_Horarios!$E$2:$H$92,4,FALSE)</f>
        <v>#N/A</v>
      </c>
      <c r="AB1641" s="20" t="e">
        <f>VLOOKUP(CONCATENATE($M1641,$N1641,$T1641),Oferta!$B$2:$Q$360,16,FALSE)</f>
        <v>#N/A</v>
      </c>
      <c r="AC1641" s="20" t="e">
        <f>VLOOKUP(CONCATENATE($M1641,$N1641,$T1641),Oferta!$B$2:$Q$360,15,FALSE)</f>
        <v>#N/A</v>
      </c>
      <c r="AI1641" s="5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12"/>
      <c r="AW1641" s="12"/>
    </row>
    <row r="1642" spans="1:49" ht="15" hidden="1" customHeight="1">
      <c r="A1642" s="12"/>
      <c r="B1642" s="12"/>
      <c r="C1642" s="12"/>
      <c r="D1642" s="12"/>
      <c r="E1642" s="12"/>
      <c r="F1642" s="12"/>
      <c r="G1642" s="12"/>
      <c r="H1642" s="12" t="e">
        <f t="shared" si="24"/>
        <v>#N/A</v>
      </c>
      <c r="I1642" s="12" t="e">
        <f>VLOOKUP(CONCATENATE(N1642,T1642),Simulador!$H$26:$H$33,1,FALSE)</f>
        <v>#N/A</v>
      </c>
      <c r="J1642" s="12" t="e">
        <f t="shared" si="25"/>
        <v>#N/A</v>
      </c>
      <c r="K1642" s="13" t="e">
        <f t="shared" si="26"/>
        <v>#N/A</v>
      </c>
      <c r="L1642" s="12" t="e">
        <f t="shared" si="27"/>
        <v>#N/A</v>
      </c>
      <c r="M1642" s="14" t="s">
        <v>25</v>
      </c>
      <c r="N1642" s="3" t="s">
        <v>82</v>
      </c>
      <c r="O1642" s="15" t="str">
        <f>VLOOKUP(CONCATENATE($M1642,$N1642),Curriculos!$A$2:$J$332,4,FALSE)</f>
        <v>TEORIA GERAL DA ADMINISTRAÇÃO I</v>
      </c>
      <c r="P1642" s="16" t="str">
        <f>VLOOKUP(CONCATENATE($M1642,$N1642),Curriculos!$A$2:$J$332,5,FALSE)</f>
        <v>OB</v>
      </c>
      <c r="Q1642" s="16" t="str">
        <f>VLOOKUP($N1642,Oferta!$D$2:$P$100,5,FALSE)</f>
        <v>T</v>
      </c>
      <c r="R1642" s="16">
        <f>VLOOKUP(CONCATENATE($M1642,$N1642),Curriculos!$A$2:$J$332,8,FALSE)</f>
        <v>60</v>
      </c>
      <c r="S1642" s="17"/>
      <c r="T1642" s="17" t="s">
        <v>29</v>
      </c>
      <c r="U1642" s="16" t="str">
        <f>VLOOKUP(CONCATENATE($M1642,$N1642),Curriculos!$A$2:$J$332,10,FALSE)</f>
        <v>DCAC</v>
      </c>
      <c r="V1642" s="15" t="e">
        <f>VLOOKUP(CONCATENATE($M1642,$N1642,$T1642),Oferta!$B$2:$R$360,17,FALSE)</f>
        <v>#N/A</v>
      </c>
      <c r="W1642" s="15" t="e">
        <f>VLOOKUP(CONCATENATE($M1642,$N1642,$T1642),Oferta!$B$2:$Q$360,12,FALSE)</f>
        <v>#N/A</v>
      </c>
      <c r="X1642" s="17">
        <v>1</v>
      </c>
      <c r="Y1642" s="18" t="e">
        <f>VLOOKUP(CONCATENATE($W1642,$X1642),Mtz_Horarios!$E$2:$H$92,2,FALSE)</f>
        <v>#N/A</v>
      </c>
      <c r="Z1642" s="18" t="e">
        <f>VLOOKUP(CONCATENATE($W1642,$X1642),Mtz_Horarios!$E$2:$H$92,3,FALSE)</f>
        <v>#N/A</v>
      </c>
      <c r="AA1642" s="24" t="e">
        <f>VLOOKUP(CONCATENATE($W1642,$X1642),Mtz_Horarios!$E$2:$H$92,4,FALSE)</f>
        <v>#N/A</v>
      </c>
      <c r="AB1642" s="20" t="e">
        <f>VLOOKUP(CONCATENATE($M1642,$N1642,$T1642),Oferta!$B$2:$Q$360,16,FALSE)</f>
        <v>#N/A</v>
      </c>
      <c r="AC1642" s="20" t="e">
        <f>VLOOKUP(CONCATENATE($M1642,$N1642,$T1642),Oferta!$B$2:$Q$360,15,FALSE)</f>
        <v>#N/A</v>
      </c>
      <c r="AI1642" s="5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12"/>
      <c r="AW1642" s="12"/>
    </row>
    <row r="1643" spans="1:49" ht="15" hidden="1" customHeight="1">
      <c r="A1643" s="12"/>
      <c r="B1643" s="12"/>
      <c r="C1643" s="12"/>
      <c r="D1643" s="12"/>
      <c r="E1643" s="12"/>
      <c r="F1643" s="12"/>
      <c r="G1643" s="12"/>
      <c r="H1643" s="12" t="e">
        <f t="shared" si="24"/>
        <v>#N/A</v>
      </c>
      <c r="I1643" s="12" t="e">
        <f>VLOOKUP(CONCATENATE(N1643,T1643),Simulador!$H$26:$H$33,1,FALSE)</f>
        <v>#N/A</v>
      </c>
      <c r="J1643" s="12" t="e">
        <f t="shared" si="25"/>
        <v>#N/A</v>
      </c>
      <c r="K1643" s="13" t="e">
        <f t="shared" si="26"/>
        <v>#N/A</v>
      </c>
      <c r="L1643" s="12" t="e">
        <f t="shared" si="27"/>
        <v>#N/A</v>
      </c>
      <c r="M1643" s="14" t="s">
        <v>25</v>
      </c>
      <c r="N1643" s="3" t="s">
        <v>82</v>
      </c>
      <c r="O1643" s="15" t="str">
        <f>VLOOKUP(CONCATENATE($M1643,$N1643),Curriculos!$A$2:$J$332,4,FALSE)</f>
        <v>TEORIA GERAL DA ADMINISTRAÇÃO I</v>
      </c>
      <c r="P1643" s="16" t="str">
        <f>VLOOKUP(CONCATENATE($M1643,$N1643),Curriculos!$A$2:$J$332,5,FALSE)</f>
        <v>OB</v>
      </c>
      <c r="Q1643" s="16" t="str">
        <f>VLOOKUP($N1643,Oferta!$D$2:$P$100,5,FALSE)</f>
        <v>T</v>
      </c>
      <c r="R1643" s="16">
        <f>VLOOKUP(CONCATENATE($M1643,$N1643),Curriculos!$A$2:$J$332,8,FALSE)</f>
        <v>60</v>
      </c>
      <c r="S1643" s="17"/>
      <c r="T1643" s="17" t="s">
        <v>29</v>
      </c>
      <c r="U1643" s="16" t="str">
        <f>VLOOKUP(CONCATENATE($M1643,$N1643),Curriculos!$A$2:$J$332,10,FALSE)</f>
        <v>DCAC</v>
      </c>
      <c r="V1643" s="15" t="e">
        <f>VLOOKUP(CONCATENATE($M1643,$N1643,$T1643),Oferta!$B$2:$R$360,17,FALSE)</f>
        <v>#N/A</v>
      </c>
      <c r="W1643" s="15" t="e">
        <f>VLOOKUP(CONCATENATE($M1643,$N1643,$T1643),Oferta!$B$2:$Q$360,12,FALSE)</f>
        <v>#N/A</v>
      </c>
      <c r="X1643" s="17">
        <v>2</v>
      </c>
      <c r="Y1643" s="18" t="e">
        <f>VLOOKUP(CONCATENATE($W1643,$X1643),Mtz_Horarios!$E$2:$H$92,2,FALSE)</f>
        <v>#N/A</v>
      </c>
      <c r="Z1643" s="18" t="e">
        <f>VLOOKUP(CONCATENATE($W1643,$X1643),Mtz_Horarios!$E$2:$H$92,3,FALSE)</f>
        <v>#N/A</v>
      </c>
      <c r="AA1643" s="24" t="e">
        <f>VLOOKUP(CONCATENATE($W1643,$X1643),Mtz_Horarios!$E$2:$H$92,4,FALSE)</f>
        <v>#N/A</v>
      </c>
      <c r="AB1643" s="20" t="e">
        <f>VLOOKUP(CONCATENATE($M1643,$N1643,$T1643),Oferta!$B$2:$Q$360,16,FALSE)</f>
        <v>#N/A</v>
      </c>
      <c r="AC1643" s="20" t="e">
        <f>VLOOKUP(CONCATENATE($M1643,$N1643,$T1643),Oferta!$B$2:$Q$360,15,FALSE)</f>
        <v>#N/A</v>
      </c>
      <c r="AI1643" s="5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12"/>
      <c r="AW1643" s="12"/>
    </row>
    <row r="1644" spans="1:49" ht="15" hidden="1" customHeight="1">
      <c r="A1644" s="12"/>
      <c r="B1644" s="12"/>
      <c r="C1644" s="12"/>
      <c r="D1644" s="12"/>
      <c r="E1644" s="12"/>
      <c r="F1644" s="12"/>
      <c r="G1644" s="12"/>
      <c r="H1644" s="12" t="e">
        <f t="shared" si="24"/>
        <v>#N/A</v>
      </c>
      <c r="I1644" s="12" t="e">
        <f>VLOOKUP(CONCATENATE(N1644,T1644),Simulador!$H$26:$H$33,1,FALSE)</f>
        <v>#N/A</v>
      </c>
      <c r="J1644" s="12" t="e">
        <f t="shared" si="25"/>
        <v>#N/A</v>
      </c>
      <c r="K1644" s="13" t="e">
        <f t="shared" si="26"/>
        <v>#N/A</v>
      </c>
      <c r="L1644" s="12" t="e">
        <f t="shared" si="27"/>
        <v>#N/A</v>
      </c>
      <c r="M1644" s="14" t="s">
        <v>25</v>
      </c>
      <c r="N1644" s="3" t="s">
        <v>82</v>
      </c>
      <c r="O1644" s="15" t="str">
        <f>VLOOKUP(CONCATENATE($M1644,$N1644),Curriculos!$A$2:$J$332,4,FALSE)</f>
        <v>TEORIA GERAL DA ADMINISTRAÇÃO I</v>
      </c>
      <c r="P1644" s="16" t="str">
        <f>VLOOKUP(CONCATENATE($M1644,$N1644),Curriculos!$A$2:$J$332,5,FALSE)</f>
        <v>OB</v>
      </c>
      <c r="Q1644" s="16" t="str">
        <f>VLOOKUP($N1644,Oferta!$D$2:$P$100,5,FALSE)</f>
        <v>T</v>
      </c>
      <c r="R1644" s="16">
        <f>VLOOKUP(CONCATENATE($M1644,$N1644),Curriculos!$A$2:$J$332,8,FALSE)</f>
        <v>60</v>
      </c>
      <c r="S1644" s="17"/>
      <c r="T1644" s="17" t="s">
        <v>29</v>
      </c>
      <c r="U1644" s="16" t="str">
        <f>VLOOKUP(CONCATENATE($M1644,$N1644),Curriculos!$A$2:$J$332,10,FALSE)</f>
        <v>DCAC</v>
      </c>
      <c r="V1644" s="15" t="e">
        <f>VLOOKUP(CONCATENATE($M1644,$N1644,$T1644),Oferta!$B$2:$R$360,17,FALSE)</f>
        <v>#N/A</v>
      </c>
      <c r="W1644" s="15" t="e">
        <f>VLOOKUP(CONCATENATE($M1644,$N1644,$T1644),Oferta!$B$2:$Q$360,12,FALSE)</f>
        <v>#N/A</v>
      </c>
      <c r="X1644" s="17">
        <v>3</v>
      </c>
      <c r="Y1644" s="18" t="e">
        <f>VLOOKUP(CONCATENATE($W1644,$X1644),Mtz_Horarios!$E$2:$H$92,2,FALSE)</f>
        <v>#N/A</v>
      </c>
      <c r="Z1644" s="18" t="e">
        <f>VLOOKUP(CONCATENATE($W1644,$X1644),Mtz_Horarios!$E$2:$H$92,3,FALSE)</f>
        <v>#N/A</v>
      </c>
      <c r="AA1644" s="24" t="e">
        <f>VLOOKUP(CONCATENATE($W1644,$X1644),Mtz_Horarios!$E$2:$H$92,4,FALSE)</f>
        <v>#N/A</v>
      </c>
      <c r="AB1644" s="20" t="e">
        <f>VLOOKUP(CONCATENATE($M1644,$N1644,$T1644),Oferta!$B$2:$Q$360,16,FALSE)</f>
        <v>#N/A</v>
      </c>
      <c r="AC1644" s="20" t="e">
        <f>VLOOKUP(CONCATENATE($M1644,$N1644,$T1644),Oferta!$B$2:$Q$360,15,FALSE)</f>
        <v>#N/A</v>
      </c>
      <c r="AI1644" s="5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12"/>
      <c r="AW1644" s="12"/>
    </row>
    <row r="1645" spans="1:49" ht="15" hidden="1" customHeight="1">
      <c r="A1645" s="12"/>
      <c r="B1645" s="12"/>
      <c r="C1645" s="12"/>
      <c r="D1645" s="12"/>
      <c r="E1645" s="12"/>
      <c r="F1645" s="12"/>
      <c r="G1645" s="12"/>
      <c r="H1645" s="12" t="e">
        <f t="shared" si="24"/>
        <v>#N/A</v>
      </c>
      <c r="I1645" s="12" t="e">
        <f>VLOOKUP(CONCATENATE(N1645,T1645),Simulador!$H$26:$H$33,1,FALSE)</f>
        <v>#N/A</v>
      </c>
      <c r="J1645" s="12" t="e">
        <f t="shared" si="25"/>
        <v>#N/A</v>
      </c>
      <c r="K1645" s="13" t="e">
        <f t="shared" si="26"/>
        <v>#N/A</v>
      </c>
      <c r="L1645" s="12" t="e">
        <f t="shared" si="27"/>
        <v>#N/A</v>
      </c>
      <c r="M1645" s="14" t="s">
        <v>25</v>
      </c>
      <c r="N1645" s="3" t="s">
        <v>82</v>
      </c>
      <c r="O1645" s="15" t="str">
        <f>VLOOKUP(CONCATENATE($M1645,$N1645),Curriculos!$A$2:$J$332,4,FALSE)</f>
        <v>TEORIA GERAL DA ADMINISTRAÇÃO I</v>
      </c>
      <c r="P1645" s="16" t="str">
        <f>VLOOKUP(CONCATENATE($M1645,$N1645),Curriculos!$A$2:$J$332,5,FALSE)</f>
        <v>OB</v>
      </c>
      <c r="Q1645" s="16" t="str">
        <f>VLOOKUP($N1645,Oferta!$D$2:$P$100,5,FALSE)</f>
        <v>T</v>
      </c>
      <c r="R1645" s="16">
        <f>VLOOKUP(CONCATENATE($M1645,$N1645),Curriculos!$A$2:$J$332,8,FALSE)</f>
        <v>60</v>
      </c>
      <c r="S1645" s="17"/>
      <c r="T1645" s="17" t="s">
        <v>29</v>
      </c>
      <c r="U1645" s="16" t="str">
        <f>VLOOKUP(CONCATENATE($M1645,$N1645),Curriculos!$A$2:$J$332,10,FALSE)</f>
        <v>DCAC</v>
      </c>
      <c r="V1645" s="15" t="e">
        <f>VLOOKUP(CONCATENATE($M1645,$N1645,$T1645),Oferta!$B$2:$R$360,17,FALSE)</f>
        <v>#N/A</v>
      </c>
      <c r="W1645" s="15" t="e">
        <f>VLOOKUP(CONCATENATE($M1645,$N1645,$T1645),Oferta!$B$2:$Q$360,12,FALSE)</f>
        <v>#N/A</v>
      </c>
      <c r="X1645" s="17">
        <v>4</v>
      </c>
      <c r="Y1645" s="18" t="e">
        <f>VLOOKUP(CONCATENATE($W1645,$X1645),Mtz_Horarios!$E$2:$H$92,2,FALSE)</f>
        <v>#N/A</v>
      </c>
      <c r="Z1645" s="18" t="e">
        <f>VLOOKUP(CONCATENATE($W1645,$X1645),Mtz_Horarios!$E$2:$H$92,3,FALSE)</f>
        <v>#N/A</v>
      </c>
      <c r="AA1645" s="24" t="e">
        <f>VLOOKUP(CONCATENATE($W1645,$X1645),Mtz_Horarios!$E$2:$H$92,4,FALSE)</f>
        <v>#N/A</v>
      </c>
      <c r="AB1645" s="20" t="e">
        <f>VLOOKUP(CONCATENATE($M1645,$N1645,$T1645),Oferta!$B$2:$Q$360,16,FALSE)</f>
        <v>#N/A</v>
      </c>
      <c r="AC1645" s="20" t="e">
        <f>VLOOKUP(CONCATENATE($M1645,$N1645,$T1645),Oferta!$B$2:$Q$360,15,FALSE)</f>
        <v>#N/A</v>
      </c>
      <c r="AI1645" s="5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12"/>
      <c r="AW1645" s="12"/>
    </row>
    <row r="1646" spans="1:49" ht="15" hidden="1" customHeight="1">
      <c r="A1646" s="12"/>
      <c r="B1646" s="12"/>
      <c r="C1646" s="12"/>
      <c r="D1646" s="12"/>
      <c r="E1646" s="12"/>
      <c r="F1646" s="12"/>
      <c r="G1646" s="12"/>
      <c r="H1646" s="12" t="e">
        <f t="shared" si="24"/>
        <v>#N/A</v>
      </c>
      <c r="I1646" s="12" t="e">
        <f>VLOOKUP(CONCATENATE(N1646,T1646),Simulador!$H$26:$H$33,1,FALSE)</f>
        <v>#N/A</v>
      </c>
      <c r="J1646" s="12" t="e">
        <f t="shared" si="25"/>
        <v>#N/A</v>
      </c>
      <c r="K1646" s="13" t="e">
        <f t="shared" si="26"/>
        <v>#N/A</v>
      </c>
      <c r="L1646" s="12" t="e">
        <f t="shared" si="27"/>
        <v>#N/A</v>
      </c>
      <c r="M1646" s="14" t="s">
        <v>22</v>
      </c>
      <c r="N1646" s="3" t="s">
        <v>82</v>
      </c>
      <c r="O1646" s="20" t="str">
        <f>VLOOKUP(CONCATENATE($M1646,$N1646),Curriculos!$A$2:$J$332,4,FALSE)</f>
        <v>TEORIA GERAL DA ADMINISTRAÇÃO I</v>
      </c>
      <c r="P1646" s="21" t="str">
        <f>VLOOKUP(CONCATENATE($M1646,$N1646),Curriculos!$A$2:$J$332,5,FALSE)</f>
        <v>OB</v>
      </c>
      <c r="Q1646" s="21" t="str">
        <f>VLOOKUP($N1646,Oferta!$D$2:$P$100,5,FALSE)</f>
        <v>T</v>
      </c>
      <c r="R1646" s="21">
        <f>VLOOKUP(CONCATENATE($M1646,$N1646),Curriculos!$A$2:$J$332,8,FALSE)</f>
        <v>60</v>
      </c>
      <c r="S1646" s="5"/>
      <c r="T1646" s="22" t="s">
        <v>24</v>
      </c>
      <c r="U1646" s="21" t="str">
        <f>VLOOKUP(CONCATENATE($M1646,$N1646),Curriculos!$A$2:$J$332,10,FALSE)</f>
        <v>DCAC</v>
      </c>
      <c r="V1646" s="20" t="e">
        <f>VLOOKUP(CONCATENATE($M1646,$N1646,$T1646),Oferta!$B$2:$R$360,17,FALSE)</f>
        <v>#N/A</v>
      </c>
      <c r="W1646" s="20" t="e">
        <f>VLOOKUP(CONCATENATE($M1646,$N1646,$T1646),Oferta!$B$2:$Q$360,12,FALSE)</f>
        <v>#N/A</v>
      </c>
      <c r="X1646" s="22">
        <v>1</v>
      </c>
      <c r="Y1646" s="23" t="e">
        <f>VLOOKUP(CONCATENATE($W1646,$X1646),Mtz_Horarios!$E$2:$H$92,2,FALSE)</f>
        <v>#N/A</v>
      </c>
      <c r="Z1646" s="23" t="e">
        <f>VLOOKUP(CONCATENATE($W1646,$X1646),Mtz_Horarios!$E$2:$H$92,3,FALSE)</f>
        <v>#N/A</v>
      </c>
      <c r="AA1646" s="24" t="e">
        <f>VLOOKUP(CONCATENATE($W1646,$X1646),Mtz_Horarios!$E$2:$H$92,4,FALSE)</f>
        <v>#N/A</v>
      </c>
      <c r="AB1646" s="20" t="e">
        <f>VLOOKUP(CONCATENATE($M1646,$N1646,$T1646),Oferta!$B$2:$Q$360,16,FALSE)</f>
        <v>#N/A</v>
      </c>
      <c r="AC1646" s="20" t="e">
        <f>VLOOKUP(CONCATENATE($M1646,$N1646,$T1646),Oferta!$B$2:$Q$360,15,FALSE)</f>
        <v>#N/A</v>
      </c>
      <c r="AI1646" s="5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12"/>
      <c r="AW1646" s="12"/>
    </row>
    <row r="1647" spans="1:49" ht="15" hidden="1" customHeight="1">
      <c r="A1647" s="12"/>
      <c r="B1647" s="12"/>
      <c r="C1647" s="12"/>
      <c r="D1647" s="12"/>
      <c r="E1647" s="12"/>
      <c r="F1647" s="12"/>
      <c r="G1647" s="12"/>
      <c r="H1647" s="12" t="e">
        <f t="shared" si="24"/>
        <v>#N/A</v>
      </c>
      <c r="I1647" s="12" t="e">
        <f>VLOOKUP(CONCATENATE(N1647,T1647),Simulador!$H$26:$H$33,1,FALSE)</f>
        <v>#N/A</v>
      </c>
      <c r="J1647" s="12" t="e">
        <f t="shared" si="25"/>
        <v>#N/A</v>
      </c>
      <c r="K1647" s="13" t="e">
        <f t="shared" si="26"/>
        <v>#N/A</v>
      </c>
      <c r="L1647" s="12" t="e">
        <f t="shared" si="27"/>
        <v>#N/A</v>
      </c>
      <c r="M1647" s="14" t="s">
        <v>22</v>
      </c>
      <c r="N1647" s="3" t="s">
        <v>82</v>
      </c>
      <c r="O1647" s="20" t="str">
        <f>VLOOKUP(CONCATENATE($M1647,$N1647),Curriculos!$A$2:$J$332,4,FALSE)</f>
        <v>TEORIA GERAL DA ADMINISTRAÇÃO I</v>
      </c>
      <c r="P1647" s="21" t="str">
        <f>VLOOKUP(CONCATENATE($M1647,$N1647),Curriculos!$A$2:$J$332,5,FALSE)</f>
        <v>OB</v>
      </c>
      <c r="Q1647" s="21" t="str">
        <f>VLOOKUP($N1647,Oferta!$D$2:$P$100,5,FALSE)</f>
        <v>T</v>
      </c>
      <c r="R1647" s="21">
        <f>VLOOKUP(CONCATENATE($M1647,$N1647),Curriculos!$A$2:$J$332,8,FALSE)</f>
        <v>60</v>
      </c>
      <c r="S1647" s="5"/>
      <c r="T1647" s="22" t="s">
        <v>24</v>
      </c>
      <c r="U1647" s="21" t="str">
        <f>VLOOKUP(CONCATENATE($M1647,$N1647),Curriculos!$A$2:$J$332,10,FALSE)</f>
        <v>DCAC</v>
      </c>
      <c r="V1647" s="20" t="e">
        <f>VLOOKUP(CONCATENATE($M1647,$N1647,$T1647),Oferta!$B$2:$R$360,17,FALSE)</f>
        <v>#N/A</v>
      </c>
      <c r="W1647" s="20" t="e">
        <f>VLOOKUP(CONCATENATE($M1647,$N1647,$T1647),Oferta!$B$2:$Q$360,12,FALSE)</f>
        <v>#N/A</v>
      </c>
      <c r="X1647" s="22">
        <v>2</v>
      </c>
      <c r="Y1647" s="23" t="e">
        <f>VLOOKUP(CONCATENATE($W1647,$X1647),Mtz_Horarios!$E$2:$H$92,2,FALSE)</f>
        <v>#N/A</v>
      </c>
      <c r="Z1647" s="23" t="e">
        <f>VLOOKUP(CONCATENATE($W1647,$X1647),Mtz_Horarios!$E$2:$H$92,3,FALSE)</f>
        <v>#N/A</v>
      </c>
      <c r="AA1647" s="24" t="e">
        <f>VLOOKUP(CONCATENATE($W1647,$X1647),Mtz_Horarios!$E$2:$H$92,4,FALSE)</f>
        <v>#N/A</v>
      </c>
      <c r="AB1647" s="20" t="e">
        <f>VLOOKUP(CONCATENATE($M1647,$N1647,$T1647),Oferta!$B$2:$Q$360,16,FALSE)</f>
        <v>#N/A</v>
      </c>
      <c r="AC1647" s="20" t="e">
        <f>VLOOKUP(CONCATENATE($M1647,$N1647,$T1647),Oferta!$B$2:$Q$360,15,FALSE)</f>
        <v>#N/A</v>
      </c>
      <c r="AI1647" s="5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12"/>
      <c r="AW1647" s="12"/>
    </row>
    <row r="1648" spans="1:49" ht="15" hidden="1" customHeight="1">
      <c r="A1648" s="12"/>
      <c r="B1648" s="12"/>
      <c r="C1648" s="12"/>
      <c r="D1648" s="12"/>
      <c r="E1648" s="12"/>
      <c r="F1648" s="12"/>
      <c r="G1648" s="12"/>
      <c r="H1648" s="12" t="e">
        <f t="shared" si="24"/>
        <v>#N/A</v>
      </c>
      <c r="I1648" s="12" t="e">
        <f>VLOOKUP(CONCATENATE(N1648,T1648),Simulador!$H$26:$H$33,1,FALSE)</f>
        <v>#N/A</v>
      </c>
      <c r="J1648" s="12" t="e">
        <f t="shared" si="25"/>
        <v>#N/A</v>
      </c>
      <c r="K1648" s="13" t="e">
        <f t="shared" si="26"/>
        <v>#N/A</v>
      </c>
      <c r="L1648" s="12" t="e">
        <f t="shared" si="27"/>
        <v>#N/A</v>
      </c>
      <c r="M1648" s="14" t="s">
        <v>22</v>
      </c>
      <c r="N1648" s="3" t="s">
        <v>82</v>
      </c>
      <c r="O1648" s="20" t="str">
        <f>VLOOKUP(CONCATENATE($M1648,$N1648),Curriculos!$A$2:$J$332,4,FALSE)</f>
        <v>TEORIA GERAL DA ADMINISTRAÇÃO I</v>
      </c>
      <c r="P1648" s="21" t="str">
        <f>VLOOKUP(CONCATENATE($M1648,$N1648),Curriculos!$A$2:$J$332,5,FALSE)</f>
        <v>OB</v>
      </c>
      <c r="Q1648" s="21" t="str">
        <f>VLOOKUP($N1648,Oferta!$D$2:$P$100,5,FALSE)</f>
        <v>T</v>
      </c>
      <c r="R1648" s="21">
        <f>VLOOKUP(CONCATENATE($M1648,$N1648),Curriculos!$A$2:$J$332,8,FALSE)</f>
        <v>60</v>
      </c>
      <c r="S1648" s="5"/>
      <c r="T1648" s="22" t="s">
        <v>24</v>
      </c>
      <c r="U1648" s="21" t="str">
        <f>VLOOKUP(CONCATENATE($M1648,$N1648),Curriculos!$A$2:$J$332,10,FALSE)</f>
        <v>DCAC</v>
      </c>
      <c r="V1648" s="20" t="e">
        <f>VLOOKUP(CONCATENATE($M1648,$N1648,$T1648),Oferta!$B$2:$R$360,17,FALSE)</f>
        <v>#N/A</v>
      </c>
      <c r="W1648" s="20" t="e">
        <f>VLOOKUP(CONCATENATE($M1648,$N1648,$T1648),Oferta!$B$2:$Q$360,12,FALSE)</f>
        <v>#N/A</v>
      </c>
      <c r="X1648" s="22">
        <v>3</v>
      </c>
      <c r="Y1648" s="23" t="e">
        <f>VLOOKUP(CONCATENATE($W1648,$X1648),Mtz_Horarios!$E$2:$H$92,2,FALSE)</f>
        <v>#N/A</v>
      </c>
      <c r="Z1648" s="23" t="e">
        <f>VLOOKUP(CONCATENATE($W1648,$X1648),Mtz_Horarios!$E$2:$H$92,3,FALSE)</f>
        <v>#N/A</v>
      </c>
      <c r="AA1648" s="24" t="e">
        <f>VLOOKUP(CONCATENATE($W1648,$X1648),Mtz_Horarios!$E$2:$H$92,4,FALSE)</f>
        <v>#N/A</v>
      </c>
      <c r="AB1648" s="20" t="e">
        <f>VLOOKUP(CONCATENATE($M1648,$N1648,$T1648),Oferta!$B$2:$Q$360,16,FALSE)</f>
        <v>#N/A</v>
      </c>
      <c r="AC1648" s="20" t="e">
        <f>VLOOKUP(CONCATENATE($M1648,$N1648,$T1648),Oferta!$B$2:$Q$360,15,FALSE)</f>
        <v>#N/A</v>
      </c>
      <c r="AI1648" s="5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12"/>
      <c r="AW1648" s="12"/>
    </row>
    <row r="1649" spans="1:49" ht="15" hidden="1" customHeight="1">
      <c r="A1649" s="12"/>
      <c r="B1649" s="12"/>
      <c r="C1649" s="12"/>
      <c r="D1649" s="12"/>
      <c r="E1649" s="12"/>
      <c r="F1649" s="12"/>
      <c r="G1649" s="12"/>
      <c r="H1649" s="12" t="e">
        <f t="shared" si="24"/>
        <v>#N/A</v>
      </c>
      <c r="I1649" s="12" t="e">
        <f>VLOOKUP(CONCATENATE(N1649,T1649),Simulador!$H$26:$H$33,1,FALSE)</f>
        <v>#N/A</v>
      </c>
      <c r="J1649" s="12" t="e">
        <f t="shared" si="25"/>
        <v>#N/A</v>
      </c>
      <c r="K1649" s="13" t="e">
        <f t="shared" si="26"/>
        <v>#N/A</v>
      </c>
      <c r="L1649" s="12" t="e">
        <f t="shared" si="27"/>
        <v>#N/A</v>
      </c>
      <c r="M1649" s="14" t="s">
        <v>22</v>
      </c>
      <c r="N1649" s="3" t="s">
        <v>82</v>
      </c>
      <c r="O1649" s="20" t="str">
        <f>VLOOKUP(CONCATENATE($M1649,$N1649),Curriculos!$A$2:$J$332,4,FALSE)</f>
        <v>TEORIA GERAL DA ADMINISTRAÇÃO I</v>
      </c>
      <c r="P1649" s="21" t="str">
        <f>VLOOKUP(CONCATENATE($M1649,$N1649),Curriculos!$A$2:$J$332,5,FALSE)</f>
        <v>OB</v>
      </c>
      <c r="Q1649" s="21" t="str">
        <f>VLOOKUP($N1649,Oferta!$D$2:$P$100,5,FALSE)</f>
        <v>T</v>
      </c>
      <c r="R1649" s="21">
        <f>VLOOKUP(CONCATENATE($M1649,$N1649),Curriculos!$A$2:$J$332,8,FALSE)</f>
        <v>60</v>
      </c>
      <c r="S1649" s="5"/>
      <c r="T1649" s="22" t="s">
        <v>24</v>
      </c>
      <c r="U1649" s="21" t="str">
        <f>VLOOKUP(CONCATENATE($M1649,$N1649),Curriculos!$A$2:$J$332,10,FALSE)</f>
        <v>DCAC</v>
      </c>
      <c r="V1649" s="20" t="e">
        <f>VLOOKUP(CONCATENATE($M1649,$N1649,$T1649),Oferta!$B$2:$R$360,17,FALSE)</f>
        <v>#N/A</v>
      </c>
      <c r="W1649" s="20" t="e">
        <f>VLOOKUP(CONCATENATE($M1649,$N1649,$T1649),Oferta!$B$2:$Q$360,12,FALSE)</f>
        <v>#N/A</v>
      </c>
      <c r="X1649" s="22">
        <v>4</v>
      </c>
      <c r="Y1649" s="23" t="e">
        <f>VLOOKUP(CONCATENATE($W1649,$X1649),Mtz_Horarios!$E$2:$H$92,2,FALSE)</f>
        <v>#N/A</v>
      </c>
      <c r="Z1649" s="23" t="e">
        <f>VLOOKUP(CONCATENATE($W1649,$X1649),Mtz_Horarios!$E$2:$H$92,3,FALSE)</f>
        <v>#N/A</v>
      </c>
      <c r="AA1649" s="24" t="e">
        <f>VLOOKUP(CONCATENATE($W1649,$X1649),Mtz_Horarios!$E$2:$H$92,4,FALSE)</f>
        <v>#N/A</v>
      </c>
      <c r="AB1649" s="20" t="e">
        <f>VLOOKUP(CONCATENATE($M1649,$N1649,$T1649),Oferta!$B$2:$Q$360,16,FALSE)</f>
        <v>#N/A</v>
      </c>
      <c r="AC1649" s="20" t="e">
        <f>VLOOKUP(CONCATENATE($M1649,$N1649,$T1649),Oferta!$B$2:$Q$360,15,FALSE)</f>
        <v>#N/A</v>
      </c>
      <c r="AI1649" s="5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12"/>
      <c r="AW1649" s="12"/>
    </row>
    <row r="1650" spans="1:49" ht="15" customHeight="1">
      <c r="A1650" s="12"/>
      <c r="B1650" s="12"/>
      <c r="C1650" s="12"/>
      <c r="D1650" s="12"/>
      <c r="E1650" s="12"/>
      <c r="F1650" s="12"/>
      <c r="G1650" s="12"/>
      <c r="H1650" s="12" t="e">
        <f t="shared" si="24"/>
        <v>#N/A</v>
      </c>
      <c r="I1650" s="12" t="e">
        <f>VLOOKUP(CONCATENATE(N1650,T1650),Simulador!$H$26:$H$33,1,FALSE)</f>
        <v>#N/A</v>
      </c>
      <c r="J1650" s="12" t="e">
        <f t="shared" si="25"/>
        <v>#N/A</v>
      </c>
      <c r="K1650" s="13" t="e">
        <f t="shared" si="26"/>
        <v>#N/A</v>
      </c>
      <c r="L1650" s="12" t="e">
        <f t="shared" si="27"/>
        <v>#N/A</v>
      </c>
      <c r="M1650" s="14" t="s">
        <v>31</v>
      </c>
      <c r="N1650" s="3" t="s">
        <v>58</v>
      </c>
      <c r="O1650" s="20" t="str">
        <f>VLOOKUP(CONCATENATE($M1650,$N1650),Curriculos!$A$2:$J$332,4,FALSE)</f>
        <v>TEORIA MACROECONÔMICA I</v>
      </c>
      <c r="P1650" s="21" t="str">
        <f>VLOOKUP(CONCATENATE($M1650,$N1650),Curriculos!$A$2:$J$332,5,FALSE)</f>
        <v>OB</v>
      </c>
      <c r="Q1650" s="21" t="str">
        <f>VLOOKUP($N1650,Oferta!$D$2:$P$100,5,FALSE)</f>
        <v>T</v>
      </c>
      <c r="R1650" s="21">
        <f>VLOOKUP(CONCATENATE($M1650,$N1650),Curriculos!$A$2:$J$332,8,FALSE)</f>
        <v>60</v>
      </c>
      <c r="S1650" s="5"/>
      <c r="T1650" s="22" t="s">
        <v>24</v>
      </c>
      <c r="U1650" s="21" t="str">
        <f>VLOOKUP(CONCATENATE($M1650,$N1650),Curriculos!$A$2:$J$332,10,FALSE)</f>
        <v>DCEC</v>
      </c>
      <c r="V1650" s="20" t="e">
        <f>VLOOKUP(CONCATENATE($M1650,$N1650,$T1650),Oferta!$B$2:$R$360,17,FALSE)</f>
        <v>#N/A</v>
      </c>
      <c r="W1650" s="20" t="e">
        <f>VLOOKUP(CONCATENATE($M1650,$N1650,$T1650),Oferta!$B$2:$Q$360,12,FALSE)</f>
        <v>#N/A</v>
      </c>
      <c r="X1650" s="22">
        <v>1</v>
      </c>
      <c r="Y1650" s="23" t="e">
        <f>VLOOKUP(CONCATENATE($W1650,$X1650),Mtz_Horarios!$E$2:$H$92,2,FALSE)</f>
        <v>#N/A</v>
      </c>
      <c r="Z1650" s="23" t="e">
        <f>VLOOKUP(CONCATENATE($W1650,$X1650),Mtz_Horarios!$E$2:$H$92,3,FALSE)</f>
        <v>#N/A</v>
      </c>
      <c r="AA1650" s="24" t="e">
        <f>VLOOKUP(CONCATENATE($W1650,$X1650),Mtz_Horarios!$E$2:$H$92,4,FALSE)</f>
        <v>#N/A</v>
      </c>
      <c r="AB1650" s="20" t="e">
        <f>VLOOKUP(CONCATENATE($M1650,$N1650,$T1650),Oferta!$B$2:$Q$360,16,FALSE)</f>
        <v>#N/A</v>
      </c>
      <c r="AC1650" s="20" t="e">
        <f>VLOOKUP(CONCATENATE($M1650,$N1650,$T1650),Oferta!$B$2:$Q$360,15,FALSE)</f>
        <v>#N/A</v>
      </c>
      <c r="AI1650" s="5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12"/>
      <c r="AW1650" s="12"/>
    </row>
    <row r="1651" spans="1:49" ht="15" customHeight="1">
      <c r="A1651" s="12"/>
      <c r="B1651" s="12"/>
      <c r="C1651" s="12"/>
      <c r="D1651" s="12"/>
      <c r="E1651" s="12"/>
      <c r="F1651" s="12"/>
      <c r="G1651" s="12"/>
      <c r="H1651" s="12" t="e">
        <f t="shared" si="24"/>
        <v>#N/A</v>
      </c>
      <c r="I1651" s="12" t="e">
        <f>VLOOKUP(CONCATENATE(N1651,T1651),Simulador!$H$26:$H$33,1,FALSE)</f>
        <v>#N/A</v>
      </c>
      <c r="J1651" s="12" t="e">
        <f t="shared" si="25"/>
        <v>#N/A</v>
      </c>
      <c r="K1651" s="13" t="e">
        <f t="shared" si="26"/>
        <v>#N/A</v>
      </c>
      <c r="L1651" s="12" t="e">
        <f t="shared" si="27"/>
        <v>#N/A</v>
      </c>
      <c r="M1651" s="14" t="s">
        <v>31</v>
      </c>
      <c r="N1651" s="3" t="s">
        <v>58</v>
      </c>
      <c r="O1651" s="20" t="str">
        <f>VLOOKUP(CONCATENATE($M1651,$N1651),Curriculos!$A$2:$J$332,4,FALSE)</f>
        <v>TEORIA MACROECONÔMICA I</v>
      </c>
      <c r="P1651" s="21" t="str">
        <f>VLOOKUP(CONCATENATE($M1651,$N1651),Curriculos!$A$2:$J$332,5,FALSE)</f>
        <v>OB</v>
      </c>
      <c r="Q1651" s="21" t="str">
        <f>VLOOKUP($N1651,Oferta!$D$2:$P$100,5,FALSE)</f>
        <v>T</v>
      </c>
      <c r="R1651" s="21">
        <f>VLOOKUP(CONCATENATE($M1651,$N1651),Curriculos!$A$2:$J$332,8,FALSE)</f>
        <v>60</v>
      </c>
      <c r="S1651" s="5"/>
      <c r="T1651" s="22" t="s">
        <v>24</v>
      </c>
      <c r="U1651" s="21" t="str">
        <f>VLOOKUP(CONCATENATE($M1651,$N1651),Curriculos!$A$2:$J$332,10,FALSE)</f>
        <v>DCEC</v>
      </c>
      <c r="V1651" s="20" t="e">
        <f>VLOOKUP(CONCATENATE($M1651,$N1651,$T1651),Oferta!$B$2:$R$360,17,FALSE)</f>
        <v>#N/A</v>
      </c>
      <c r="W1651" s="20" t="e">
        <f>VLOOKUP(CONCATENATE($M1651,$N1651,$T1651),Oferta!$B$2:$Q$360,12,FALSE)</f>
        <v>#N/A</v>
      </c>
      <c r="X1651" s="22">
        <v>2</v>
      </c>
      <c r="Y1651" s="23" t="e">
        <f>VLOOKUP(CONCATENATE($W1651,$X1651),Mtz_Horarios!$E$2:$H$92,2,FALSE)</f>
        <v>#N/A</v>
      </c>
      <c r="Z1651" s="23" t="e">
        <f>VLOOKUP(CONCATENATE($W1651,$X1651),Mtz_Horarios!$E$2:$H$92,3,FALSE)</f>
        <v>#N/A</v>
      </c>
      <c r="AA1651" s="24" t="e">
        <f>VLOOKUP(CONCATENATE($W1651,$X1651),Mtz_Horarios!$E$2:$H$92,4,FALSE)</f>
        <v>#N/A</v>
      </c>
      <c r="AB1651" s="20" t="e">
        <f>VLOOKUP(CONCATENATE($M1651,$N1651,$T1651),Oferta!$B$2:$Q$360,16,FALSE)</f>
        <v>#N/A</v>
      </c>
      <c r="AC1651" s="20" t="e">
        <f>VLOOKUP(CONCATENATE($M1651,$N1651,$T1651),Oferta!$B$2:$Q$360,15,FALSE)</f>
        <v>#N/A</v>
      </c>
      <c r="AI1651" s="5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12"/>
      <c r="AW1651" s="12"/>
    </row>
    <row r="1652" spans="1:49" ht="15" customHeight="1">
      <c r="A1652" s="12"/>
      <c r="B1652" s="12"/>
      <c r="C1652" s="12"/>
      <c r="D1652" s="12"/>
      <c r="E1652" s="12"/>
      <c r="F1652" s="12"/>
      <c r="G1652" s="12"/>
      <c r="H1652" s="12" t="e">
        <f t="shared" si="24"/>
        <v>#N/A</v>
      </c>
      <c r="I1652" s="12" t="e">
        <f>VLOOKUP(CONCATENATE(N1652,T1652),Simulador!$H$26:$H$33,1,FALSE)</f>
        <v>#N/A</v>
      </c>
      <c r="J1652" s="12" t="e">
        <f t="shared" si="25"/>
        <v>#N/A</v>
      </c>
      <c r="K1652" s="13" t="e">
        <f t="shared" si="26"/>
        <v>#N/A</v>
      </c>
      <c r="L1652" s="12" t="e">
        <f t="shared" si="27"/>
        <v>#N/A</v>
      </c>
      <c r="M1652" s="14" t="s">
        <v>31</v>
      </c>
      <c r="N1652" s="3" t="s">
        <v>58</v>
      </c>
      <c r="O1652" s="20" t="str">
        <f>VLOOKUP(CONCATENATE($M1652,$N1652),Curriculos!$A$2:$J$332,4,FALSE)</f>
        <v>TEORIA MACROECONÔMICA I</v>
      </c>
      <c r="P1652" s="21" t="str">
        <f>VLOOKUP(CONCATENATE($M1652,$N1652),Curriculos!$A$2:$J$332,5,FALSE)</f>
        <v>OB</v>
      </c>
      <c r="Q1652" s="21" t="str">
        <f>VLOOKUP($N1652,Oferta!$D$2:$P$100,5,FALSE)</f>
        <v>T</v>
      </c>
      <c r="R1652" s="21">
        <f>VLOOKUP(CONCATENATE($M1652,$N1652),Curriculos!$A$2:$J$332,8,FALSE)</f>
        <v>60</v>
      </c>
      <c r="S1652" s="5"/>
      <c r="T1652" s="22" t="s">
        <v>24</v>
      </c>
      <c r="U1652" s="21" t="str">
        <f>VLOOKUP(CONCATENATE($M1652,$N1652),Curriculos!$A$2:$J$332,10,FALSE)</f>
        <v>DCEC</v>
      </c>
      <c r="V1652" s="20" t="e">
        <f>VLOOKUP(CONCATENATE($M1652,$N1652,$T1652),Oferta!$B$2:$R$360,17,FALSE)</f>
        <v>#N/A</v>
      </c>
      <c r="W1652" s="20" t="e">
        <f>VLOOKUP(CONCATENATE($M1652,$N1652,$T1652),Oferta!$B$2:$Q$360,12,FALSE)</f>
        <v>#N/A</v>
      </c>
      <c r="X1652" s="22">
        <v>3</v>
      </c>
      <c r="Y1652" s="23" t="e">
        <f>VLOOKUP(CONCATENATE($W1652,$X1652),Mtz_Horarios!$E$2:$H$92,2,FALSE)</f>
        <v>#N/A</v>
      </c>
      <c r="Z1652" s="23" t="e">
        <f>VLOOKUP(CONCATENATE($W1652,$X1652),Mtz_Horarios!$E$2:$H$92,3,FALSE)</f>
        <v>#N/A</v>
      </c>
      <c r="AA1652" s="24" t="e">
        <f>VLOOKUP(CONCATENATE($W1652,$X1652),Mtz_Horarios!$E$2:$H$92,4,FALSE)</f>
        <v>#N/A</v>
      </c>
      <c r="AB1652" s="20" t="e">
        <f>VLOOKUP(CONCATENATE($M1652,$N1652,$T1652),Oferta!$B$2:$Q$360,16,FALSE)</f>
        <v>#N/A</v>
      </c>
      <c r="AC1652" s="20" t="e">
        <f>VLOOKUP(CONCATENATE($M1652,$N1652,$T1652),Oferta!$B$2:$Q$360,15,FALSE)</f>
        <v>#N/A</v>
      </c>
      <c r="AI1652" s="5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12"/>
      <c r="AW1652" s="12"/>
    </row>
    <row r="1653" spans="1:49" ht="15" customHeight="1">
      <c r="A1653" s="12"/>
      <c r="B1653" s="12"/>
      <c r="C1653" s="12"/>
      <c r="D1653" s="12"/>
      <c r="E1653" s="12"/>
      <c r="F1653" s="12"/>
      <c r="G1653" s="12"/>
      <c r="H1653" s="12" t="e">
        <f t="shared" si="24"/>
        <v>#N/A</v>
      </c>
      <c r="I1653" s="12" t="e">
        <f>VLOOKUP(CONCATENATE(N1653,T1653),Simulador!$H$26:$H$33,1,FALSE)</f>
        <v>#N/A</v>
      </c>
      <c r="J1653" s="12" t="e">
        <f t="shared" si="25"/>
        <v>#N/A</v>
      </c>
      <c r="K1653" s="13" t="e">
        <f t="shared" si="26"/>
        <v>#N/A</v>
      </c>
      <c r="L1653" s="12" t="e">
        <f t="shared" si="27"/>
        <v>#N/A</v>
      </c>
      <c r="M1653" s="14" t="s">
        <v>31</v>
      </c>
      <c r="N1653" s="3" t="s">
        <v>58</v>
      </c>
      <c r="O1653" s="20" t="str">
        <f>VLOOKUP(CONCATENATE($M1653,$N1653),Curriculos!$A$2:$J$332,4,FALSE)</f>
        <v>TEORIA MACROECONÔMICA I</v>
      </c>
      <c r="P1653" s="21" t="str">
        <f>VLOOKUP(CONCATENATE($M1653,$N1653),Curriculos!$A$2:$J$332,5,FALSE)</f>
        <v>OB</v>
      </c>
      <c r="Q1653" s="21" t="str">
        <f>VLOOKUP($N1653,Oferta!$D$2:$P$100,5,FALSE)</f>
        <v>T</v>
      </c>
      <c r="R1653" s="21">
        <f>VLOOKUP(CONCATENATE($M1653,$N1653),Curriculos!$A$2:$J$332,8,FALSE)</f>
        <v>60</v>
      </c>
      <c r="S1653" s="5"/>
      <c r="T1653" s="22" t="s">
        <v>24</v>
      </c>
      <c r="U1653" s="21" t="str">
        <f>VLOOKUP(CONCATENATE($M1653,$N1653),Curriculos!$A$2:$J$332,10,FALSE)</f>
        <v>DCEC</v>
      </c>
      <c r="V1653" s="20" t="e">
        <f>VLOOKUP(CONCATENATE($M1653,$N1653,$T1653),Oferta!$B$2:$R$360,17,FALSE)</f>
        <v>#N/A</v>
      </c>
      <c r="W1653" s="20" t="e">
        <f>VLOOKUP(CONCATENATE($M1653,$N1653,$T1653),Oferta!$B$2:$Q$360,12,FALSE)</f>
        <v>#N/A</v>
      </c>
      <c r="X1653" s="22">
        <v>4</v>
      </c>
      <c r="Y1653" s="23" t="e">
        <f>VLOOKUP(CONCATENATE($W1653,$X1653),Mtz_Horarios!$E$2:$H$92,2,FALSE)</f>
        <v>#N/A</v>
      </c>
      <c r="Z1653" s="23" t="e">
        <f>VLOOKUP(CONCATENATE($W1653,$X1653),Mtz_Horarios!$E$2:$H$92,3,FALSE)</f>
        <v>#N/A</v>
      </c>
      <c r="AA1653" s="24" t="e">
        <f>VLOOKUP(CONCATENATE($W1653,$X1653),Mtz_Horarios!$E$2:$H$92,4,FALSE)</f>
        <v>#N/A</v>
      </c>
      <c r="AB1653" s="20" t="e">
        <f>VLOOKUP(CONCATENATE($M1653,$N1653,$T1653),Oferta!$B$2:$Q$360,16,FALSE)</f>
        <v>#N/A</v>
      </c>
      <c r="AC1653" s="20" t="e">
        <f>VLOOKUP(CONCATENATE($M1653,$N1653,$T1653),Oferta!$B$2:$Q$360,15,FALSE)</f>
        <v>#N/A</v>
      </c>
      <c r="AI1653" s="5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12"/>
      <c r="AW1653" s="12"/>
    </row>
    <row r="1654" spans="1:49" ht="15" customHeight="1">
      <c r="A1654" s="12"/>
      <c r="B1654" s="12"/>
      <c r="C1654" s="12"/>
      <c r="D1654" s="12"/>
      <c r="E1654" s="12"/>
      <c r="F1654" s="12"/>
      <c r="G1654" s="12"/>
      <c r="H1654" s="12" t="e">
        <f t="shared" si="24"/>
        <v>#N/A</v>
      </c>
      <c r="I1654" s="12" t="e">
        <f>VLOOKUP(CONCATENATE(N1654,T1654),Simulador!$H$26:$H$33,1,FALSE)</f>
        <v>#N/A</v>
      </c>
      <c r="J1654" s="12" t="e">
        <f t="shared" si="25"/>
        <v>#N/A</v>
      </c>
      <c r="K1654" s="13" t="e">
        <f t="shared" si="26"/>
        <v>#N/A</v>
      </c>
      <c r="L1654" s="12" t="e">
        <f t="shared" si="27"/>
        <v>#N/A</v>
      </c>
      <c r="M1654" s="14" t="s">
        <v>31</v>
      </c>
      <c r="N1654" s="3" t="s">
        <v>58</v>
      </c>
      <c r="O1654" s="20" t="str">
        <f>VLOOKUP(CONCATENATE($M1654,$N1654),Curriculos!$A$2:$J$332,4,FALSE)</f>
        <v>TEORIA MACROECONÔMICA I</v>
      </c>
      <c r="P1654" s="21" t="str">
        <f>VLOOKUP(CONCATENATE($M1654,$N1654),Curriculos!$A$2:$J$332,5,FALSE)</f>
        <v>OB</v>
      </c>
      <c r="Q1654" s="21" t="str">
        <f>VLOOKUP($N1654,Oferta!$D$2:$P$100,5,FALSE)</f>
        <v>T</v>
      </c>
      <c r="R1654" s="21">
        <f>VLOOKUP(CONCATENATE($M1654,$N1654),Curriculos!$A$2:$J$332,8,FALSE)</f>
        <v>60</v>
      </c>
      <c r="S1654" s="5"/>
      <c r="T1654" s="22" t="s">
        <v>29</v>
      </c>
      <c r="U1654" s="21" t="str">
        <f>VLOOKUP(CONCATENATE($M1654,$N1654),Curriculos!$A$2:$J$332,10,FALSE)</f>
        <v>DCEC</v>
      </c>
      <c r="V1654" s="20" t="e">
        <f>VLOOKUP(CONCATENATE($M1654,$N1654,$T1654),Oferta!$B$2:$R$360,17,FALSE)</f>
        <v>#N/A</v>
      </c>
      <c r="W1654" s="20" t="e">
        <f>VLOOKUP(CONCATENATE($M1654,$N1654,$T1654),Oferta!$B$2:$Q$360,12,FALSE)</f>
        <v>#N/A</v>
      </c>
      <c r="X1654" s="22">
        <v>1</v>
      </c>
      <c r="Y1654" s="23" t="e">
        <f>VLOOKUP(CONCATENATE($W1654,$X1654),Mtz_Horarios!$E$2:$H$92,2,FALSE)</f>
        <v>#N/A</v>
      </c>
      <c r="Z1654" s="23" t="e">
        <f>VLOOKUP(CONCATENATE($W1654,$X1654),Mtz_Horarios!$E$2:$H$92,3,FALSE)</f>
        <v>#N/A</v>
      </c>
      <c r="AA1654" s="24" t="e">
        <f>VLOOKUP(CONCATENATE($W1654,$X1654),Mtz_Horarios!$E$2:$H$92,4,FALSE)</f>
        <v>#N/A</v>
      </c>
      <c r="AB1654" s="20" t="e">
        <f>VLOOKUP(CONCATENATE($M1654,$N1654,$T1654),Oferta!$B$2:$Q$360,16,FALSE)</f>
        <v>#N/A</v>
      </c>
      <c r="AC1654" s="20" t="e">
        <f>VLOOKUP(CONCATENATE($M1654,$N1654,$T1654),Oferta!$B$2:$Q$360,15,FALSE)</f>
        <v>#N/A</v>
      </c>
      <c r="AI1654" s="5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12"/>
      <c r="AW1654" s="12"/>
    </row>
    <row r="1655" spans="1:49" ht="15" customHeight="1">
      <c r="A1655" s="12"/>
      <c r="B1655" s="12"/>
      <c r="C1655" s="12"/>
      <c r="D1655" s="12"/>
      <c r="E1655" s="12"/>
      <c r="F1655" s="12"/>
      <c r="G1655" s="12"/>
      <c r="H1655" s="12" t="e">
        <f t="shared" si="24"/>
        <v>#N/A</v>
      </c>
      <c r="I1655" s="12" t="e">
        <f>VLOOKUP(CONCATENATE(N1655,T1655),Simulador!$H$26:$H$33,1,FALSE)</f>
        <v>#N/A</v>
      </c>
      <c r="J1655" s="12" t="e">
        <f t="shared" si="25"/>
        <v>#N/A</v>
      </c>
      <c r="K1655" s="13" t="e">
        <f t="shared" si="26"/>
        <v>#N/A</v>
      </c>
      <c r="L1655" s="12" t="e">
        <f t="shared" si="27"/>
        <v>#N/A</v>
      </c>
      <c r="M1655" s="14" t="s">
        <v>31</v>
      </c>
      <c r="N1655" s="3" t="s">
        <v>58</v>
      </c>
      <c r="O1655" s="20" t="str">
        <f>VLOOKUP(CONCATENATE($M1655,$N1655),Curriculos!$A$2:$J$332,4,FALSE)</f>
        <v>TEORIA MACROECONÔMICA I</v>
      </c>
      <c r="P1655" s="21" t="str">
        <f>VLOOKUP(CONCATENATE($M1655,$N1655),Curriculos!$A$2:$J$332,5,FALSE)</f>
        <v>OB</v>
      </c>
      <c r="Q1655" s="21" t="str">
        <f>VLOOKUP($N1655,Oferta!$D$2:$P$100,5,FALSE)</f>
        <v>T</v>
      </c>
      <c r="R1655" s="21">
        <f>VLOOKUP(CONCATENATE($M1655,$N1655),Curriculos!$A$2:$J$332,8,FALSE)</f>
        <v>60</v>
      </c>
      <c r="S1655" s="5"/>
      <c r="T1655" s="22" t="s">
        <v>29</v>
      </c>
      <c r="U1655" s="21" t="str">
        <f>VLOOKUP(CONCATENATE($M1655,$N1655),Curriculos!$A$2:$J$332,10,FALSE)</f>
        <v>DCEC</v>
      </c>
      <c r="V1655" s="20" t="e">
        <f>VLOOKUP(CONCATENATE($M1655,$N1655,$T1655),Oferta!$B$2:$R$360,17,FALSE)</f>
        <v>#N/A</v>
      </c>
      <c r="W1655" s="20" t="e">
        <f>VLOOKUP(CONCATENATE($M1655,$N1655,$T1655),Oferta!$B$2:$Q$360,12,FALSE)</f>
        <v>#N/A</v>
      </c>
      <c r="X1655" s="22">
        <v>2</v>
      </c>
      <c r="Y1655" s="23" t="e">
        <f>VLOOKUP(CONCATENATE($W1655,$X1655),Mtz_Horarios!$E$2:$H$92,2,FALSE)</f>
        <v>#N/A</v>
      </c>
      <c r="Z1655" s="23" t="e">
        <f>VLOOKUP(CONCATENATE($W1655,$X1655),Mtz_Horarios!$E$2:$H$92,3,FALSE)</f>
        <v>#N/A</v>
      </c>
      <c r="AA1655" s="24" t="e">
        <f>VLOOKUP(CONCATENATE($W1655,$X1655),Mtz_Horarios!$E$2:$H$92,4,FALSE)</f>
        <v>#N/A</v>
      </c>
      <c r="AB1655" s="20" t="e">
        <f>VLOOKUP(CONCATENATE($M1655,$N1655,$T1655),Oferta!$B$2:$Q$360,16,FALSE)</f>
        <v>#N/A</v>
      </c>
      <c r="AC1655" s="20" t="e">
        <f>VLOOKUP(CONCATENATE($M1655,$N1655,$T1655),Oferta!$B$2:$Q$360,15,FALSE)</f>
        <v>#N/A</v>
      </c>
      <c r="AI1655" s="5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12"/>
      <c r="AW1655" s="12"/>
    </row>
    <row r="1656" spans="1:49" ht="15" customHeight="1">
      <c r="A1656" s="12"/>
      <c r="B1656" s="12"/>
      <c r="C1656" s="12"/>
      <c r="D1656" s="12"/>
      <c r="E1656" s="12"/>
      <c r="F1656" s="12"/>
      <c r="G1656" s="12"/>
      <c r="H1656" s="12" t="e">
        <f t="shared" si="24"/>
        <v>#N/A</v>
      </c>
      <c r="I1656" s="12" t="e">
        <f>VLOOKUP(CONCATENATE(N1656,T1656),Simulador!$H$26:$H$33,1,FALSE)</f>
        <v>#N/A</v>
      </c>
      <c r="J1656" s="12" t="e">
        <f t="shared" si="25"/>
        <v>#N/A</v>
      </c>
      <c r="K1656" s="13" t="e">
        <f t="shared" si="26"/>
        <v>#N/A</v>
      </c>
      <c r="L1656" s="12" t="e">
        <f t="shared" si="27"/>
        <v>#N/A</v>
      </c>
      <c r="M1656" s="14" t="s">
        <v>31</v>
      </c>
      <c r="N1656" s="3" t="s">
        <v>58</v>
      </c>
      <c r="O1656" s="20" t="str">
        <f>VLOOKUP(CONCATENATE($M1656,$N1656),Curriculos!$A$2:$J$332,4,FALSE)</f>
        <v>TEORIA MACROECONÔMICA I</v>
      </c>
      <c r="P1656" s="21" t="str">
        <f>VLOOKUP(CONCATENATE($M1656,$N1656),Curriculos!$A$2:$J$332,5,FALSE)</f>
        <v>OB</v>
      </c>
      <c r="Q1656" s="21" t="str">
        <f>VLOOKUP($N1656,Oferta!$D$2:$P$100,5,FALSE)</f>
        <v>T</v>
      </c>
      <c r="R1656" s="21">
        <f>VLOOKUP(CONCATENATE($M1656,$N1656),Curriculos!$A$2:$J$332,8,FALSE)</f>
        <v>60</v>
      </c>
      <c r="S1656" s="5"/>
      <c r="T1656" s="22" t="s">
        <v>29</v>
      </c>
      <c r="U1656" s="21" t="str">
        <f>VLOOKUP(CONCATENATE($M1656,$N1656),Curriculos!$A$2:$J$332,10,FALSE)</f>
        <v>DCEC</v>
      </c>
      <c r="V1656" s="20" t="e">
        <f>VLOOKUP(CONCATENATE($M1656,$N1656,$T1656),Oferta!$B$2:$R$360,17,FALSE)</f>
        <v>#N/A</v>
      </c>
      <c r="W1656" s="20" t="e">
        <f>VLOOKUP(CONCATENATE($M1656,$N1656,$T1656),Oferta!$B$2:$Q$360,12,FALSE)</f>
        <v>#N/A</v>
      </c>
      <c r="X1656" s="22">
        <v>3</v>
      </c>
      <c r="Y1656" s="23" t="e">
        <f>VLOOKUP(CONCATENATE($W1656,$X1656),Mtz_Horarios!$E$2:$H$92,2,FALSE)</f>
        <v>#N/A</v>
      </c>
      <c r="Z1656" s="23" t="e">
        <f>VLOOKUP(CONCATENATE($W1656,$X1656),Mtz_Horarios!$E$2:$H$92,3,FALSE)</f>
        <v>#N/A</v>
      </c>
      <c r="AA1656" s="24" t="e">
        <f>VLOOKUP(CONCATENATE($W1656,$X1656),Mtz_Horarios!$E$2:$H$92,4,FALSE)</f>
        <v>#N/A</v>
      </c>
      <c r="AB1656" s="20" t="e">
        <f>VLOOKUP(CONCATENATE($M1656,$N1656,$T1656),Oferta!$B$2:$Q$360,16,FALSE)</f>
        <v>#N/A</v>
      </c>
      <c r="AC1656" s="20" t="e">
        <f>VLOOKUP(CONCATENATE($M1656,$N1656,$T1656),Oferta!$B$2:$Q$360,15,FALSE)</f>
        <v>#N/A</v>
      </c>
      <c r="AI1656" s="5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12"/>
      <c r="AW1656" s="12"/>
    </row>
    <row r="1657" spans="1:49" ht="15" customHeight="1">
      <c r="A1657" s="12"/>
      <c r="B1657" s="12"/>
      <c r="C1657" s="12"/>
      <c r="D1657" s="12"/>
      <c r="E1657" s="12"/>
      <c r="F1657" s="12"/>
      <c r="G1657" s="12"/>
      <c r="H1657" s="12" t="e">
        <f t="shared" si="24"/>
        <v>#N/A</v>
      </c>
      <c r="I1657" s="12" t="e">
        <f>VLOOKUP(CONCATENATE(N1657,T1657),Simulador!$H$26:$H$33,1,FALSE)</f>
        <v>#N/A</v>
      </c>
      <c r="J1657" s="12" t="e">
        <f t="shared" si="25"/>
        <v>#N/A</v>
      </c>
      <c r="K1657" s="13" t="e">
        <f t="shared" si="26"/>
        <v>#N/A</v>
      </c>
      <c r="L1657" s="12" t="e">
        <f t="shared" si="27"/>
        <v>#N/A</v>
      </c>
      <c r="M1657" s="14" t="s">
        <v>31</v>
      </c>
      <c r="N1657" s="3" t="s">
        <v>58</v>
      </c>
      <c r="O1657" s="20" t="str">
        <f>VLOOKUP(CONCATENATE($M1657,$N1657),Curriculos!$A$2:$J$332,4,FALSE)</f>
        <v>TEORIA MACROECONÔMICA I</v>
      </c>
      <c r="P1657" s="21" t="str">
        <f>VLOOKUP(CONCATENATE($M1657,$N1657),Curriculos!$A$2:$J$332,5,FALSE)</f>
        <v>OB</v>
      </c>
      <c r="Q1657" s="21" t="str">
        <f>VLOOKUP($N1657,Oferta!$D$2:$P$100,5,FALSE)</f>
        <v>T</v>
      </c>
      <c r="R1657" s="21">
        <f>VLOOKUP(CONCATENATE($M1657,$N1657),Curriculos!$A$2:$J$332,8,FALSE)</f>
        <v>60</v>
      </c>
      <c r="S1657" s="5"/>
      <c r="T1657" s="22" t="s">
        <v>29</v>
      </c>
      <c r="U1657" s="21" t="str">
        <f>VLOOKUP(CONCATENATE($M1657,$N1657),Curriculos!$A$2:$J$332,10,FALSE)</f>
        <v>DCEC</v>
      </c>
      <c r="V1657" s="20" t="e">
        <f>VLOOKUP(CONCATENATE($M1657,$N1657,$T1657),Oferta!$B$2:$R$360,17,FALSE)</f>
        <v>#N/A</v>
      </c>
      <c r="W1657" s="20" t="e">
        <f>VLOOKUP(CONCATENATE($M1657,$N1657,$T1657),Oferta!$B$2:$Q$360,12,FALSE)</f>
        <v>#N/A</v>
      </c>
      <c r="X1657" s="22">
        <v>4</v>
      </c>
      <c r="Y1657" s="23" t="e">
        <f>VLOOKUP(CONCATENATE($W1657,$X1657),Mtz_Horarios!$E$2:$H$92,2,FALSE)</f>
        <v>#N/A</v>
      </c>
      <c r="Z1657" s="23" t="e">
        <f>VLOOKUP(CONCATENATE($W1657,$X1657),Mtz_Horarios!$E$2:$H$92,3,FALSE)</f>
        <v>#N/A</v>
      </c>
      <c r="AA1657" s="24" t="e">
        <f>VLOOKUP(CONCATENATE($W1657,$X1657),Mtz_Horarios!$E$2:$H$92,4,FALSE)</f>
        <v>#N/A</v>
      </c>
      <c r="AB1657" s="20" t="e">
        <f>VLOOKUP(CONCATENATE($M1657,$N1657,$T1657),Oferta!$B$2:$Q$360,16,FALSE)</f>
        <v>#N/A</v>
      </c>
      <c r="AC1657" s="20" t="e">
        <f>VLOOKUP(CONCATENATE($M1657,$N1657,$T1657),Oferta!$B$2:$Q$360,15,FALSE)</f>
        <v>#N/A</v>
      </c>
      <c r="AI1657" s="5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12"/>
      <c r="AW1657" s="12"/>
    </row>
    <row r="1658" spans="1:49" ht="15" customHeight="1">
      <c r="A1658" s="12"/>
      <c r="B1658" s="12"/>
      <c r="C1658" s="12"/>
      <c r="D1658" s="12"/>
      <c r="E1658" s="12"/>
      <c r="F1658" s="12"/>
      <c r="G1658" s="12"/>
      <c r="H1658" s="12" t="e">
        <f t="shared" si="24"/>
        <v>#N/A</v>
      </c>
      <c r="I1658" s="12" t="e">
        <f>VLOOKUP(CONCATENATE(N1658,T1658),Simulador!$H$26:$H$33,1,FALSE)</f>
        <v>#N/A</v>
      </c>
      <c r="J1658" s="12" t="e">
        <f t="shared" si="25"/>
        <v>#N/A</v>
      </c>
      <c r="K1658" s="13" t="e">
        <f t="shared" si="26"/>
        <v>#N/A</v>
      </c>
      <c r="L1658" s="12" t="e">
        <f t="shared" si="27"/>
        <v>#N/A</v>
      </c>
      <c r="M1658" s="14" t="s">
        <v>25</v>
      </c>
      <c r="N1658" s="3" t="s">
        <v>58</v>
      </c>
      <c r="O1658" s="15" t="str">
        <f>VLOOKUP(CONCATENATE($M1658,$N1658),Curriculos!$A$2:$J$332,4,FALSE)</f>
        <v>TEORIA MACROECONÔMICA I</v>
      </c>
      <c r="P1658" s="16" t="str">
        <f>VLOOKUP(CONCATENATE($M1658,$N1658),Curriculos!$A$2:$J$332,5,FALSE)</f>
        <v>OB</v>
      </c>
      <c r="Q1658" s="16" t="str">
        <f>VLOOKUP($N1658,Oferta!$D$2:$P$100,5,FALSE)</f>
        <v>T</v>
      </c>
      <c r="R1658" s="16">
        <f>VLOOKUP(CONCATENATE($M1658,$N1658),Curriculos!$A$2:$J$332,8,FALSE)</f>
        <v>60</v>
      </c>
      <c r="S1658" s="17"/>
      <c r="T1658" s="17" t="s">
        <v>29</v>
      </c>
      <c r="U1658" s="16" t="str">
        <f>VLOOKUP(CONCATENATE($M1658,$N1658),Curriculos!$A$2:$J$332,10,FALSE)</f>
        <v>DCEC</v>
      </c>
      <c r="V1658" s="15" t="e">
        <f>VLOOKUP(CONCATENATE($M1658,$N1658,$T1658),Oferta!$B$2:$R$360,17,FALSE)</f>
        <v>#N/A</v>
      </c>
      <c r="W1658" s="15" t="e">
        <f>VLOOKUP(CONCATENATE($M1658,$N1658,$T1658),Oferta!$B$2:$Q$360,12,FALSE)</f>
        <v>#N/A</v>
      </c>
      <c r="X1658" s="17">
        <v>1</v>
      </c>
      <c r="Y1658" s="18" t="e">
        <f>VLOOKUP(CONCATENATE($W1658,$X1658),Mtz_Horarios!$E$2:$H$92,2,FALSE)</f>
        <v>#N/A</v>
      </c>
      <c r="Z1658" s="18" t="e">
        <f>VLOOKUP(CONCATENATE($W1658,$X1658),Mtz_Horarios!$E$2:$H$92,3,FALSE)</f>
        <v>#N/A</v>
      </c>
      <c r="AA1658" s="19" t="e">
        <f>VLOOKUP(CONCATENATE($W1658,$X1658),Mtz_Horarios!$E$2:$H$92,4,FALSE)</f>
        <v>#N/A</v>
      </c>
      <c r="AB1658" s="15" t="e">
        <f>VLOOKUP(CONCATENATE($M1658,$N1658,$T1658),Oferta!$B$2:$Q$360,16,FALSE)</f>
        <v>#N/A</v>
      </c>
      <c r="AC1658" s="15" t="e">
        <f>VLOOKUP(CONCATENATE($M1658,$N1658,$T1658),Oferta!$B$2:$Q$360,15,FALSE)</f>
        <v>#N/A</v>
      </c>
      <c r="AI1658" s="5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12"/>
      <c r="AW1658" s="12"/>
    </row>
    <row r="1659" spans="1:49" ht="15" customHeight="1">
      <c r="A1659" s="12"/>
      <c r="B1659" s="12"/>
      <c r="C1659" s="12"/>
      <c r="D1659" s="12"/>
      <c r="E1659" s="12"/>
      <c r="F1659" s="12"/>
      <c r="G1659" s="12"/>
      <c r="H1659" s="12" t="e">
        <f t="shared" si="24"/>
        <v>#N/A</v>
      </c>
      <c r="I1659" s="12" t="e">
        <f>VLOOKUP(CONCATENATE(N1659,T1659),Simulador!$H$26:$H$33,1,FALSE)</f>
        <v>#N/A</v>
      </c>
      <c r="J1659" s="12" t="e">
        <f t="shared" si="25"/>
        <v>#N/A</v>
      </c>
      <c r="K1659" s="13" t="e">
        <f t="shared" si="26"/>
        <v>#N/A</v>
      </c>
      <c r="L1659" s="12" t="e">
        <f t="shared" si="27"/>
        <v>#N/A</v>
      </c>
      <c r="M1659" s="14" t="s">
        <v>25</v>
      </c>
      <c r="N1659" s="3" t="s">
        <v>58</v>
      </c>
      <c r="O1659" s="15" t="str">
        <f>VLOOKUP(CONCATENATE($M1659,$N1659),Curriculos!$A$2:$J$332,4,FALSE)</f>
        <v>TEORIA MACROECONÔMICA I</v>
      </c>
      <c r="P1659" s="16" t="str">
        <f>VLOOKUP(CONCATENATE($M1659,$N1659),Curriculos!$A$2:$J$332,5,FALSE)</f>
        <v>OB</v>
      </c>
      <c r="Q1659" s="16" t="str">
        <f>VLOOKUP($N1659,Oferta!$D$2:$P$100,5,FALSE)</f>
        <v>T</v>
      </c>
      <c r="R1659" s="16">
        <f>VLOOKUP(CONCATENATE($M1659,$N1659),Curriculos!$A$2:$J$332,8,FALSE)</f>
        <v>60</v>
      </c>
      <c r="S1659" s="17"/>
      <c r="T1659" s="17" t="s">
        <v>29</v>
      </c>
      <c r="U1659" s="16" t="str">
        <f>VLOOKUP(CONCATENATE($M1659,$N1659),Curriculos!$A$2:$J$332,10,FALSE)</f>
        <v>DCEC</v>
      </c>
      <c r="V1659" s="15" t="e">
        <f>VLOOKUP(CONCATENATE($M1659,$N1659,$T1659),Oferta!$B$2:$R$360,17,FALSE)</f>
        <v>#N/A</v>
      </c>
      <c r="W1659" s="15" t="e">
        <f>VLOOKUP(CONCATENATE($M1659,$N1659,$T1659),Oferta!$B$2:$Q$360,12,FALSE)</f>
        <v>#N/A</v>
      </c>
      <c r="X1659" s="17">
        <v>2</v>
      </c>
      <c r="Y1659" s="18" t="e">
        <f>VLOOKUP(CONCATENATE($W1659,$X1659),Mtz_Horarios!$E$2:$H$92,2,FALSE)</f>
        <v>#N/A</v>
      </c>
      <c r="Z1659" s="18" t="e">
        <f>VLOOKUP(CONCATENATE($W1659,$X1659),Mtz_Horarios!$E$2:$H$92,3,FALSE)</f>
        <v>#N/A</v>
      </c>
      <c r="AA1659" s="19" t="e">
        <f>VLOOKUP(CONCATENATE($W1659,$X1659),Mtz_Horarios!$E$2:$H$92,4,FALSE)</f>
        <v>#N/A</v>
      </c>
      <c r="AB1659" s="15" t="e">
        <f>VLOOKUP(CONCATENATE($M1659,$N1659,$T1659),Oferta!$B$2:$Q$360,16,FALSE)</f>
        <v>#N/A</v>
      </c>
      <c r="AC1659" s="15" t="e">
        <f>VLOOKUP(CONCATENATE($M1659,$N1659,$T1659),Oferta!$B$2:$Q$360,15,FALSE)</f>
        <v>#N/A</v>
      </c>
      <c r="AI1659" s="5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12"/>
      <c r="AW1659" s="12"/>
    </row>
    <row r="1660" spans="1:49" ht="15" customHeight="1">
      <c r="A1660" s="12"/>
      <c r="B1660" s="12"/>
      <c r="C1660" s="12"/>
      <c r="D1660" s="12"/>
      <c r="E1660" s="12"/>
      <c r="F1660" s="12"/>
      <c r="G1660" s="12"/>
      <c r="H1660" s="12" t="e">
        <f t="shared" si="24"/>
        <v>#N/A</v>
      </c>
      <c r="I1660" s="12" t="e">
        <f>VLOOKUP(CONCATENATE(N1660,T1660),Simulador!$H$26:$H$33,1,FALSE)</f>
        <v>#N/A</v>
      </c>
      <c r="J1660" s="12" t="e">
        <f t="shared" si="25"/>
        <v>#N/A</v>
      </c>
      <c r="K1660" s="13" t="e">
        <f t="shared" si="26"/>
        <v>#N/A</v>
      </c>
      <c r="L1660" s="12" t="e">
        <f t="shared" si="27"/>
        <v>#N/A</v>
      </c>
      <c r="M1660" s="14" t="s">
        <v>25</v>
      </c>
      <c r="N1660" s="3" t="s">
        <v>58</v>
      </c>
      <c r="O1660" s="15" t="str">
        <f>VLOOKUP(CONCATENATE($M1660,$N1660),Curriculos!$A$2:$J$332,4,FALSE)</f>
        <v>TEORIA MACROECONÔMICA I</v>
      </c>
      <c r="P1660" s="16" t="str">
        <f>VLOOKUP(CONCATENATE($M1660,$N1660),Curriculos!$A$2:$J$332,5,FALSE)</f>
        <v>OB</v>
      </c>
      <c r="Q1660" s="16" t="str">
        <f>VLOOKUP($N1660,Oferta!$D$2:$P$100,5,FALSE)</f>
        <v>T</v>
      </c>
      <c r="R1660" s="16">
        <f>VLOOKUP(CONCATENATE($M1660,$N1660),Curriculos!$A$2:$J$332,8,FALSE)</f>
        <v>60</v>
      </c>
      <c r="S1660" s="17"/>
      <c r="T1660" s="17" t="s">
        <v>29</v>
      </c>
      <c r="U1660" s="16" t="str">
        <f>VLOOKUP(CONCATENATE($M1660,$N1660),Curriculos!$A$2:$J$332,10,FALSE)</f>
        <v>DCEC</v>
      </c>
      <c r="V1660" s="15" t="e">
        <f>VLOOKUP(CONCATENATE($M1660,$N1660,$T1660),Oferta!$B$2:$R$360,17,FALSE)</f>
        <v>#N/A</v>
      </c>
      <c r="W1660" s="15" t="e">
        <f>VLOOKUP(CONCATENATE($M1660,$N1660,$T1660),Oferta!$B$2:$Q$360,12,FALSE)</f>
        <v>#N/A</v>
      </c>
      <c r="X1660" s="17">
        <v>3</v>
      </c>
      <c r="Y1660" s="18" t="e">
        <f>VLOOKUP(CONCATENATE($W1660,$X1660),Mtz_Horarios!$E$2:$H$92,2,FALSE)</f>
        <v>#N/A</v>
      </c>
      <c r="Z1660" s="18" t="e">
        <f>VLOOKUP(CONCATENATE($W1660,$X1660),Mtz_Horarios!$E$2:$H$92,3,FALSE)</f>
        <v>#N/A</v>
      </c>
      <c r="AA1660" s="19" t="e">
        <f>VLOOKUP(CONCATENATE($W1660,$X1660),Mtz_Horarios!$E$2:$H$92,4,FALSE)</f>
        <v>#N/A</v>
      </c>
      <c r="AB1660" s="15" t="e">
        <f>VLOOKUP(CONCATENATE($M1660,$N1660,$T1660),Oferta!$B$2:$Q$360,16,FALSE)</f>
        <v>#N/A</v>
      </c>
      <c r="AC1660" s="15" t="e">
        <f>VLOOKUP(CONCATENATE($M1660,$N1660,$T1660),Oferta!$B$2:$Q$360,15,FALSE)</f>
        <v>#N/A</v>
      </c>
      <c r="AI1660" s="5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12"/>
      <c r="AW1660" s="12"/>
    </row>
    <row r="1661" spans="1:49" ht="15" customHeight="1">
      <c r="A1661" s="12"/>
      <c r="B1661" s="12"/>
      <c r="C1661" s="12"/>
      <c r="D1661" s="12"/>
      <c r="E1661" s="12"/>
      <c r="F1661" s="12"/>
      <c r="G1661" s="12"/>
      <c r="H1661" s="12" t="e">
        <f t="shared" si="24"/>
        <v>#N/A</v>
      </c>
      <c r="I1661" s="12" t="e">
        <f>VLOOKUP(CONCATENATE(N1661,T1661),Simulador!$H$26:$H$33,1,FALSE)</f>
        <v>#N/A</v>
      </c>
      <c r="J1661" s="12" t="e">
        <f t="shared" si="25"/>
        <v>#N/A</v>
      </c>
      <c r="K1661" s="13" t="e">
        <f t="shared" si="26"/>
        <v>#N/A</v>
      </c>
      <c r="L1661" s="12" t="e">
        <f t="shared" si="27"/>
        <v>#N/A</v>
      </c>
      <c r="M1661" s="14" t="s">
        <v>25</v>
      </c>
      <c r="N1661" s="3" t="s">
        <v>58</v>
      </c>
      <c r="O1661" s="15" t="str">
        <f>VLOOKUP(CONCATENATE($M1661,$N1661),Curriculos!$A$2:$J$332,4,FALSE)</f>
        <v>TEORIA MACROECONÔMICA I</v>
      </c>
      <c r="P1661" s="16" t="str">
        <f>VLOOKUP(CONCATENATE($M1661,$N1661),Curriculos!$A$2:$J$332,5,FALSE)</f>
        <v>OB</v>
      </c>
      <c r="Q1661" s="16" t="str">
        <f>VLOOKUP($N1661,Oferta!$D$2:$P$100,5,FALSE)</f>
        <v>T</v>
      </c>
      <c r="R1661" s="16">
        <f>VLOOKUP(CONCATENATE($M1661,$N1661),Curriculos!$A$2:$J$332,8,FALSE)</f>
        <v>60</v>
      </c>
      <c r="S1661" s="17"/>
      <c r="T1661" s="17" t="s">
        <v>29</v>
      </c>
      <c r="U1661" s="16" t="str">
        <f>VLOOKUP(CONCATENATE($M1661,$N1661),Curriculos!$A$2:$J$332,10,FALSE)</f>
        <v>DCEC</v>
      </c>
      <c r="V1661" s="15" t="e">
        <f>VLOOKUP(CONCATENATE($M1661,$N1661,$T1661),Oferta!$B$2:$R$360,17,FALSE)</f>
        <v>#N/A</v>
      </c>
      <c r="W1661" s="15" t="e">
        <f>VLOOKUP(CONCATENATE($M1661,$N1661,$T1661),Oferta!$B$2:$Q$360,12,FALSE)</f>
        <v>#N/A</v>
      </c>
      <c r="X1661" s="17">
        <v>4</v>
      </c>
      <c r="Y1661" s="18" t="e">
        <f>VLOOKUP(CONCATENATE($W1661,$X1661),Mtz_Horarios!$E$2:$H$92,2,FALSE)</f>
        <v>#N/A</v>
      </c>
      <c r="Z1661" s="18" t="e">
        <f>VLOOKUP(CONCATENATE($W1661,$X1661),Mtz_Horarios!$E$2:$H$92,3,FALSE)</f>
        <v>#N/A</v>
      </c>
      <c r="AA1661" s="19" t="e">
        <f>VLOOKUP(CONCATENATE($W1661,$X1661),Mtz_Horarios!$E$2:$H$92,4,FALSE)</f>
        <v>#N/A</v>
      </c>
      <c r="AB1661" s="15" t="e">
        <f>VLOOKUP(CONCATENATE($M1661,$N1661,$T1661),Oferta!$B$2:$Q$360,16,FALSE)</f>
        <v>#N/A</v>
      </c>
      <c r="AC1661" s="15" t="e">
        <f>VLOOKUP(CONCATENATE($M1661,$N1661,$T1661),Oferta!$B$2:$Q$360,15,FALSE)</f>
        <v>#N/A</v>
      </c>
      <c r="AI1661" s="5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12"/>
      <c r="AW1661" s="12"/>
    </row>
    <row r="1662" spans="1:49" ht="15" customHeight="1">
      <c r="A1662" s="12"/>
      <c r="B1662" s="12"/>
      <c r="C1662" s="12"/>
      <c r="D1662" s="12"/>
      <c r="E1662" s="12"/>
      <c r="F1662" s="12"/>
      <c r="G1662" s="12"/>
      <c r="H1662" s="12" t="e">
        <f t="shared" si="24"/>
        <v>#N/A</v>
      </c>
      <c r="I1662" s="12" t="e">
        <f>VLOOKUP(CONCATENATE(N1662,T1662),Simulador!$H$26:$H$33,1,FALSE)</f>
        <v>#N/A</v>
      </c>
      <c r="J1662" s="12" t="e">
        <f t="shared" si="25"/>
        <v>#N/A</v>
      </c>
      <c r="K1662" s="13" t="e">
        <f t="shared" si="26"/>
        <v>#N/A</v>
      </c>
      <c r="L1662" s="12" t="e">
        <f t="shared" si="27"/>
        <v>#N/A</v>
      </c>
      <c r="M1662" s="14" t="s">
        <v>31</v>
      </c>
      <c r="N1662" s="3" t="s">
        <v>49</v>
      </c>
      <c r="O1662" s="20" t="str">
        <f>VLOOKUP(CONCATENATE($M1662,$N1662),Curriculos!$A$2:$J$332,4,FALSE)</f>
        <v>TEORIA MACROECONÔMICA II</v>
      </c>
      <c r="P1662" s="21" t="str">
        <f>VLOOKUP(CONCATENATE($M1662,$N1662),Curriculos!$A$2:$J$332,5,FALSE)</f>
        <v>OB</v>
      </c>
      <c r="Q1662" s="21" t="str">
        <f>VLOOKUP($N1662,Oferta!$D$2:$P$100,5,FALSE)</f>
        <v>T</v>
      </c>
      <c r="R1662" s="21">
        <f>VLOOKUP(CONCATENATE($M1662,$N1662),Curriculos!$A$2:$J$332,8,FALSE)</f>
        <v>60</v>
      </c>
      <c r="S1662" s="5"/>
      <c r="T1662" s="22" t="s">
        <v>24</v>
      </c>
      <c r="U1662" s="21" t="str">
        <f>VLOOKUP(CONCATENATE($M1662,$N1662),Curriculos!$A$2:$J$332,10,FALSE)</f>
        <v>DCEC</v>
      </c>
      <c r="V1662" s="20" t="e">
        <f>VLOOKUP(CONCATENATE($M1662,$N1662,$T1662),Oferta!$B$2:$R$360,17,FALSE)</f>
        <v>#N/A</v>
      </c>
      <c r="W1662" s="20" t="e">
        <f>VLOOKUP(CONCATENATE($M1662,$N1662,$T1662),Oferta!$B$2:$Q$360,12,FALSE)</f>
        <v>#N/A</v>
      </c>
      <c r="X1662" s="22">
        <v>1</v>
      </c>
      <c r="Y1662" s="23" t="e">
        <f>VLOOKUP(CONCATENATE($W1662,$X1662),Mtz_Horarios!$E$2:$H$92,2,FALSE)</f>
        <v>#N/A</v>
      </c>
      <c r="Z1662" s="23" t="e">
        <f>VLOOKUP(CONCATENATE($W1662,$X1662),Mtz_Horarios!$E$2:$H$92,3,FALSE)</f>
        <v>#N/A</v>
      </c>
      <c r="AA1662" s="24" t="e">
        <f>VLOOKUP(CONCATENATE($W1662,$X1662),Mtz_Horarios!$E$2:$H$92,4,FALSE)</f>
        <v>#N/A</v>
      </c>
      <c r="AB1662" s="20" t="e">
        <f>VLOOKUP(CONCATENATE($M1662,$N1662,$T1662),Oferta!$B$2:$Q$360,16,FALSE)</f>
        <v>#N/A</v>
      </c>
      <c r="AC1662" s="20" t="e">
        <f>VLOOKUP(CONCATENATE($M1662,$N1662,$T1662),Oferta!$B$2:$Q$360,15,FALSE)</f>
        <v>#N/A</v>
      </c>
      <c r="AI1662" s="5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12"/>
      <c r="AW1662" s="12"/>
    </row>
    <row r="1663" spans="1:49" ht="15" customHeight="1">
      <c r="A1663" s="12"/>
      <c r="B1663" s="12"/>
      <c r="C1663" s="12"/>
      <c r="D1663" s="12"/>
      <c r="E1663" s="12"/>
      <c r="F1663" s="12"/>
      <c r="G1663" s="12"/>
      <c r="H1663" s="12" t="e">
        <f t="shared" si="24"/>
        <v>#N/A</v>
      </c>
      <c r="I1663" s="12" t="e">
        <f>VLOOKUP(CONCATENATE(N1663,T1663),Simulador!$H$26:$H$33,1,FALSE)</f>
        <v>#N/A</v>
      </c>
      <c r="J1663" s="12" t="e">
        <f t="shared" si="25"/>
        <v>#N/A</v>
      </c>
      <c r="K1663" s="13" t="e">
        <f t="shared" si="26"/>
        <v>#N/A</v>
      </c>
      <c r="L1663" s="12" t="e">
        <f t="shared" si="27"/>
        <v>#N/A</v>
      </c>
      <c r="M1663" s="14" t="s">
        <v>31</v>
      </c>
      <c r="N1663" s="3" t="s">
        <v>49</v>
      </c>
      <c r="O1663" s="20" t="str">
        <f>VLOOKUP(CONCATENATE($M1663,$N1663),Curriculos!$A$2:$J$332,4,FALSE)</f>
        <v>TEORIA MACROECONÔMICA II</v>
      </c>
      <c r="P1663" s="21" t="str">
        <f>VLOOKUP(CONCATENATE($M1663,$N1663),Curriculos!$A$2:$J$332,5,FALSE)</f>
        <v>OB</v>
      </c>
      <c r="Q1663" s="21" t="str">
        <f>VLOOKUP($N1663,Oferta!$D$2:$P$100,5,FALSE)</f>
        <v>T</v>
      </c>
      <c r="R1663" s="21">
        <f>VLOOKUP(CONCATENATE($M1663,$N1663),Curriculos!$A$2:$J$332,8,FALSE)</f>
        <v>60</v>
      </c>
      <c r="S1663" s="5"/>
      <c r="T1663" s="22" t="s">
        <v>24</v>
      </c>
      <c r="U1663" s="21" t="str">
        <f>VLOOKUP(CONCATENATE($M1663,$N1663),Curriculos!$A$2:$J$332,10,FALSE)</f>
        <v>DCEC</v>
      </c>
      <c r="V1663" s="20" t="e">
        <f>VLOOKUP(CONCATENATE($M1663,$N1663,$T1663),Oferta!$B$2:$R$360,17,FALSE)</f>
        <v>#N/A</v>
      </c>
      <c r="W1663" s="20" t="e">
        <f>VLOOKUP(CONCATENATE($M1663,$N1663,$T1663),Oferta!$B$2:$Q$360,12,FALSE)</f>
        <v>#N/A</v>
      </c>
      <c r="X1663" s="22">
        <v>2</v>
      </c>
      <c r="Y1663" s="23" t="e">
        <f>VLOOKUP(CONCATENATE($W1663,$X1663),Mtz_Horarios!$E$2:$H$92,2,FALSE)</f>
        <v>#N/A</v>
      </c>
      <c r="Z1663" s="23" t="e">
        <f>VLOOKUP(CONCATENATE($W1663,$X1663),Mtz_Horarios!$E$2:$H$92,3,FALSE)</f>
        <v>#N/A</v>
      </c>
      <c r="AA1663" s="24" t="e">
        <f>VLOOKUP(CONCATENATE($W1663,$X1663),Mtz_Horarios!$E$2:$H$92,4,FALSE)</f>
        <v>#N/A</v>
      </c>
      <c r="AB1663" s="20" t="e">
        <f>VLOOKUP(CONCATENATE($M1663,$N1663,$T1663),Oferta!$B$2:$Q$360,16,FALSE)</f>
        <v>#N/A</v>
      </c>
      <c r="AC1663" s="20" t="e">
        <f>VLOOKUP(CONCATENATE($M1663,$N1663,$T1663),Oferta!$B$2:$Q$360,15,FALSE)</f>
        <v>#N/A</v>
      </c>
      <c r="AI1663" s="5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12"/>
      <c r="AW1663" s="12"/>
    </row>
    <row r="1664" spans="1:49" ht="15" customHeight="1">
      <c r="A1664" s="12"/>
      <c r="B1664" s="12"/>
      <c r="C1664" s="12"/>
      <c r="D1664" s="12"/>
      <c r="E1664" s="12"/>
      <c r="F1664" s="12"/>
      <c r="G1664" s="12"/>
      <c r="H1664" s="12" t="e">
        <f t="shared" si="24"/>
        <v>#N/A</v>
      </c>
      <c r="I1664" s="12" t="e">
        <f>VLOOKUP(CONCATENATE(N1664,T1664),Simulador!$H$26:$H$33,1,FALSE)</f>
        <v>#N/A</v>
      </c>
      <c r="J1664" s="12" t="e">
        <f t="shared" si="25"/>
        <v>#N/A</v>
      </c>
      <c r="K1664" s="13" t="e">
        <f t="shared" si="26"/>
        <v>#N/A</v>
      </c>
      <c r="L1664" s="12" t="e">
        <f t="shared" si="27"/>
        <v>#N/A</v>
      </c>
      <c r="M1664" s="14" t="s">
        <v>31</v>
      </c>
      <c r="N1664" s="3" t="s">
        <v>49</v>
      </c>
      <c r="O1664" s="20" t="str">
        <f>VLOOKUP(CONCATENATE($M1664,$N1664),Curriculos!$A$2:$J$332,4,FALSE)</f>
        <v>TEORIA MACROECONÔMICA II</v>
      </c>
      <c r="P1664" s="21" t="str">
        <f>VLOOKUP(CONCATENATE($M1664,$N1664),Curriculos!$A$2:$J$332,5,FALSE)</f>
        <v>OB</v>
      </c>
      <c r="Q1664" s="21" t="str">
        <f>VLOOKUP($N1664,Oferta!$D$2:$P$100,5,FALSE)</f>
        <v>T</v>
      </c>
      <c r="R1664" s="21">
        <f>VLOOKUP(CONCATENATE($M1664,$N1664),Curriculos!$A$2:$J$332,8,FALSE)</f>
        <v>60</v>
      </c>
      <c r="S1664" s="5"/>
      <c r="T1664" s="22" t="s">
        <v>24</v>
      </c>
      <c r="U1664" s="21" t="str">
        <f>VLOOKUP(CONCATENATE($M1664,$N1664),Curriculos!$A$2:$J$332,10,FALSE)</f>
        <v>DCEC</v>
      </c>
      <c r="V1664" s="20" t="e">
        <f>VLOOKUP(CONCATENATE($M1664,$N1664,$T1664),Oferta!$B$2:$R$360,17,FALSE)</f>
        <v>#N/A</v>
      </c>
      <c r="W1664" s="20" t="e">
        <f>VLOOKUP(CONCATENATE($M1664,$N1664,$T1664),Oferta!$B$2:$Q$360,12,FALSE)</f>
        <v>#N/A</v>
      </c>
      <c r="X1664" s="22">
        <v>3</v>
      </c>
      <c r="Y1664" s="23" t="e">
        <f>VLOOKUP(CONCATENATE($W1664,$X1664),Mtz_Horarios!$E$2:$H$92,2,FALSE)</f>
        <v>#N/A</v>
      </c>
      <c r="Z1664" s="23" t="e">
        <f>VLOOKUP(CONCATENATE($W1664,$X1664),Mtz_Horarios!$E$2:$H$92,3,FALSE)</f>
        <v>#N/A</v>
      </c>
      <c r="AA1664" s="24" t="e">
        <f>VLOOKUP(CONCATENATE($W1664,$X1664),Mtz_Horarios!$E$2:$H$92,4,FALSE)</f>
        <v>#N/A</v>
      </c>
      <c r="AB1664" s="20" t="e">
        <f>VLOOKUP(CONCATENATE($M1664,$N1664,$T1664),Oferta!$B$2:$Q$360,16,FALSE)</f>
        <v>#N/A</v>
      </c>
      <c r="AC1664" s="20" t="e">
        <f>VLOOKUP(CONCATENATE($M1664,$N1664,$T1664),Oferta!$B$2:$Q$360,15,FALSE)</f>
        <v>#N/A</v>
      </c>
      <c r="AI1664" s="5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12"/>
      <c r="AW1664" s="12"/>
    </row>
    <row r="1665" spans="1:49" ht="15" customHeight="1">
      <c r="A1665" s="12"/>
      <c r="B1665" s="12"/>
      <c r="C1665" s="12"/>
      <c r="D1665" s="12"/>
      <c r="E1665" s="12"/>
      <c r="F1665" s="12"/>
      <c r="G1665" s="12"/>
      <c r="H1665" s="12" t="e">
        <f t="shared" si="24"/>
        <v>#N/A</v>
      </c>
      <c r="I1665" s="12" t="e">
        <f>VLOOKUP(CONCATENATE(N1665,T1665),Simulador!$H$26:$H$33,1,FALSE)</f>
        <v>#N/A</v>
      </c>
      <c r="J1665" s="12" t="e">
        <f t="shared" si="25"/>
        <v>#N/A</v>
      </c>
      <c r="K1665" s="13" t="e">
        <f t="shared" si="26"/>
        <v>#N/A</v>
      </c>
      <c r="L1665" s="12" t="e">
        <f t="shared" si="27"/>
        <v>#N/A</v>
      </c>
      <c r="M1665" s="14" t="s">
        <v>31</v>
      </c>
      <c r="N1665" s="3" t="s">
        <v>49</v>
      </c>
      <c r="O1665" s="20" t="str">
        <f>VLOOKUP(CONCATENATE($M1665,$N1665),Curriculos!$A$2:$J$332,4,FALSE)</f>
        <v>TEORIA MACROECONÔMICA II</v>
      </c>
      <c r="P1665" s="21" t="str">
        <f>VLOOKUP(CONCATENATE($M1665,$N1665),Curriculos!$A$2:$J$332,5,FALSE)</f>
        <v>OB</v>
      </c>
      <c r="Q1665" s="21" t="str">
        <f>VLOOKUP($N1665,Oferta!$D$2:$P$100,5,FALSE)</f>
        <v>T</v>
      </c>
      <c r="R1665" s="21">
        <f>VLOOKUP(CONCATENATE($M1665,$N1665),Curriculos!$A$2:$J$332,8,FALSE)</f>
        <v>60</v>
      </c>
      <c r="S1665" s="5"/>
      <c r="T1665" s="22" t="s">
        <v>24</v>
      </c>
      <c r="U1665" s="21" t="str">
        <f>VLOOKUP(CONCATENATE($M1665,$N1665),Curriculos!$A$2:$J$332,10,FALSE)</f>
        <v>DCEC</v>
      </c>
      <c r="V1665" s="20" t="e">
        <f>VLOOKUP(CONCATENATE($M1665,$N1665,$T1665),Oferta!$B$2:$R$360,17,FALSE)</f>
        <v>#N/A</v>
      </c>
      <c r="W1665" s="20" t="e">
        <f>VLOOKUP(CONCATENATE($M1665,$N1665,$T1665),Oferta!$B$2:$Q$360,12,FALSE)</f>
        <v>#N/A</v>
      </c>
      <c r="X1665" s="22">
        <v>4</v>
      </c>
      <c r="Y1665" s="23" t="e">
        <f>VLOOKUP(CONCATENATE($W1665,$X1665),Mtz_Horarios!$E$2:$H$92,2,FALSE)</f>
        <v>#N/A</v>
      </c>
      <c r="Z1665" s="23" t="e">
        <f>VLOOKUP(CONCATENATE($W1665,$X1665),Mtz_Horarios!$E$2:$H$92,3,FALSE)</f>
        <v>#N/A</v>
      </c>
      <c r="AA1665" s="24" t="e">
        <f>VLOOKUP(CONCATENATE($W1665,$X1665),Mtz_Horarios!$E$2:$H$92,4,FALSE)</f>
        <v>#N/A</v>
      </c>
      <c r="AB1665" s="20" t="e">
        <f>VLOOKUP(CONCATENATE($M1665,$N1665,$T1665),Oferta!$B$2:$Q$360,16,FALSE)</f>
        <v>#N/A</v>
      </c>
      <c r="AC1665" s="20" t="e">
        <f>VLOOKUP(CONCATENATE($M1665,$N1665,$T1665),Oferta!$B$2:$Q$360,15,FALSE)</f>
        <v>#N/A</v>
      </c>
      <c r="AI1665" s="5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12"/>
      <c r="AW1665" s="12"/>
    </row>
    <row r="1666" spans="1:49" ht="15" customHeight="1">
      <c r="A1666" s="12"/>
      <c r="B1666" s="12"/>
      <c r="C1666" s="12"/>
      <c r="D1666" s="12"/>
      <c r="E1666" s="12"/>
      <c r="F1666" s="12"/>
      <c r="G1666" s="12"/>
      <c r="H1666" s="12" t="e">
        <f t="shared" si="24"/>
        <v>#N/A</v>
      </c>
      <c r="I1666" s="12" t="e">
        <f>VLOOKUP(CONCATENATE(N1666,T1666),Simulador!$H$26:$H$33,1,FALSE)</f>
        <v>#N/A</v>
      </c>
      <c r="J1666" s="12" t="e">
        <f t="shared" si="25"/>
        <v>#N/A</v>
      </c>
      <c r="K1666" s="13" t="e">
        <f t="shared" si="26"/>
        <v>#N/A</v>
      </c>
      <c r="L1666" s="12" t="e">
        <f t="shared" si="27"/>
        <v>#N/A</v>
      </c>
      <c r="M1666" s="14" t="s">
        <v>31</v>
      </c>
      <c r="N1666" s="3" t="s">
        <v>49</v>
      </c>
      <c r="O1666" s="20" t="str">
        <f>VLOOKUP(CONCATENATE($M1666,$N1666),Curriculos!$A$2:$J$332,4,FALSE)</f>
        <v>TEORIA MACROECONÔMICA II</v>
      </c>
      <c r="P1666" s="21" t="str">
        <f>VLOOKUP(CONCATENATE($M1666,$N1666),Curriculos!$A$2:$J$332,5,FALSE)</f>
        <v>OB</v>
      </c>
      <c r="Q1666" s="21" t="str">
        <f>VLOOKUP($N1666,Oferta!$D$2:$P$100,5,FALSE)</f>
        <v>T</v>
      </c>
      <c r="R1666" s="21">
        <f>VLOOKUP(CONCATENATE($M1666,$N1666),Curriculos!$A$2:$J$332,8,FALSE)</f>
        <v>60</v>
      </c>
      <c r="S1666" s="5"/>
      <c r="T1666" s="22" t="s">
        <v>29</v>
      </c>
      <c r="U1666" s="21" t="str">
        <f>VLOOKUP(CONCATENATE($M1666,$N1666),Curriculos!$A$2:$J$332,10,FALSE)</f>
        <v>DCEC</v>
      </c>
      <c r="V1666" s="20" t="e">
        <f>VLOOKUP(CONCATENATE($M1666,$N1666,$T1666),Oferta!$B$2:$R$360,17,FALSE)</f>
        <v>#N/A</v>
      </c>
      <c r="W1666" s="20" t="e">
        <f>VLOOKUP(CONCATENATE($M1666,$N1666,$T1666),Oferta!$B$2:$Q$360,12,FALSE)</f>
        <v>#N/A</v>
      </c>
      <c r="X1666" s="22">
        <v>1</v>
      </c>
      <c r="Y1666" s="23" t="e">
        <f>VLOOKUP(CONCATENATE($W1666,$X1666),Mtz_Horarios!$E$2:$H$92,2,FALSE)</f>
        <v>#N/A</v>
      </c>
      <c r="Z1666" s="23" t="e">
        <f>VLOOKUP(CONCATENATE($W1666,$X1666),Mtz_Horarios!$E$2:$H$92,3,FALSE)</f>
        <v>#N/A</v>
      </c>
      <c r="AA1666" s="24" t="e">
        <f>VLOOKUP(CONCATENATE($W1666,$X1666),Mtz_Horarios!$E$2:$H$92,4,FALSE)</f>
        <v>#N/A</v>
      </c>
      <c r="AB1666" s="20" t="e">
        <f>VLOOKUP(CONCATENATE($M1666,$N1666,$T1666),Oferta!$B$2:$Q$360,16,FALSE)</f>
        <v>#N/A</v>
      </c>
      <c r="AC1666" s="20" t="e">
        <f>VLOOKUP(CONCATENATE($M1666,$N1666,$T1666),Oferta!$B$2:$Q$360,15,FALSE)</f>
        <v>#N/A</v>
      </c>
      <c r="AI1666" s="5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12"/>
      <c r="AW1666" s="12"/>
    </row>
    <row r="1667" spans="1:49" ht="15" customHeight="1">
      <c r="A1667" s="12"/>
      <c r="B1667" s="12"/>
      <c r="C1667" s="12"/>
      <c r="D1667" s="12"/>
      <c r="E1667" s="12"/>
      <c r="F1667" s="12"/>
      <c r="G1667" s="12"/>
      <c r="H1667" s="12" t="e">
        <f t="shared" si="24"/>
        <v>#N/A</v>
      </c>
      <c r="I1667" s="12" t="e">
        <f>VLOOKUP(CONCATENATE(N1667,T1667),Simulador!$H$26:$H$33,1,FALSE)</f>
        <v>#N/A</v>
      </c>
      <c r="J1667" s="12" t="e">
        <f t="shared" si="25"/>
        <v>#N/A</v>
      </c>
      <c r="K1667" s="13" t="e">
        <f t="shared" si="26"/>
        <v>#N/A</v>
      </c>
      <c r="L1667" s="12" t="e">
        <f t="shared" si="27"/>
        <v>#N/A</v>
      </c>
      <c r="M1667" s="14" t="s">
        <v>31</v>
      </c>
      <c r="N1667" s="3" t="s">
        <v>49</v>
      </c>
      <c r="O1667" s="20" t="str">
        <f>VLOOKUP(CONCATENATE($M1667,$N1667),Curriculos!$A$2:$J$332,4,FALSE)</f>
        <v>TEORIA MACROECONÔMICA II</v>
      </c>
      <c r="P1667" s="21" t="str">
        <f>VLOOKUP(CONCATENATE($M1667,$N1667),Curriculos!$A$2:$J$332,5,FALSE)</f>
        <v>OB</v>
      </c>
      <c r="Q1667" s="21" t="str">
        <f>VLOOKUP($N1667,Oferta!$D$2:$P$100,5,FALSE)</f>
        <v>T</v>
      </c>
      <c r="R1667" s="21">
        <f>VLOOKUP(CONCATENATE($M1667,$N1667),Curriculos!$A$2:$J$332,8,FALSE)</f>
        <v>60</v>
      </c>
      <c r="S1667" s="5"/>
      <c r="T1667" s="22" t="s">
        <v>29</v>
      </c>
      <c r="U1667" s="21" t="str">
        <f>VLOOKUP(CONCATENATE($M1667,$N1667),Curriculos!$A$2:$J$332,10,FALSE)</f>
        <v>DCEC</v>
      </c>
      <c r="V1667" s="20" t="e">
        <f>VLOOKUP(CONCATENATE($M1667,$N1667,$T1667),Oferta!$B$2:$R$360,17,FALSE)</f>
        <v>#N/A</v>
      </c>
      <c r="W1667" s="20" t="e">
        <f>VLOOKUP(CONCATENATE($M1667,$N1667,$T1667),Oferta!$B$2:$Q$360,12,FALSE)</f>
        <v>#N/A</v>
      </c>
      <c r="X1667" s="22">
        <v>2</v>
      </c>
      <c r="Y1667" s="23" t="e">
        <f>VLOOKUP(CONCATENATE($W1667,$X1667),Mtz_Horarios!$E$2:$H$92,2,FALSE)</f>
        <v>#N/A</v>
      </c>
      <c r="Z1667" s="23" t="e">
        <f>VLOOKUP(CONCATENATE($W1667,$X1667),Mtz_Horarios!$E$2:$H$92,3,FALSE)</f>
        <v>#N/A</v>
      </c>
      <c r="AA1667" s="24" t="e">
        <f>VLOOKUP(CONCATENATE($W1667,$X1667),Mtz_Horarios!$E$2:$H$92,4,FALSE)</f>
        <v>#N/A</v>
      </c>
      <c r="AB1667" s="20" t="e">
        <f>VLOOKUP(CONCATENATE($M1667,$N1667,$T1667),Oferta!$B$2:$Q$360,16,FALSE)</f>
        <v>#N/A</v>
      </c>
      <c r="AC1667" s="20" t="e">
        <f>VLOOKUP(CONCATENATE($M1667,$N1667,$T1667),Oferta!$B$2:$Q$360,15,FALSE)</f>
        <v>#N/A</v>
      </c>
      <c r="AI1667" s="5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12"/>
      <c r="AW1667" s="12"/>
    </row>
    <row r="1668" spans="1:49" ht="15" customHeight="1">
      <c r="A1668" s="12"/>
      <c r="B1668" s="12"/>
      <c r="C1668" s="12"/>
      <c r="D1668" s="12"/>
      <c r="E1668" s="12"/>
      <c r="F1668" s="12"/>
      <c r="G1668" s="12"/>
      <c r="H1668" s="12" t="e">
        <f t="shared" si="24"/>
        <v>#N/A</v>
      </c>
      <c r="I1668" s="12" t="e">
        <f>VLOOKUP(CONCATENATE(N1668,T1668),Simulador!$H$26:$H$33,1,FALSE)</f>
        <v>#N/A</v>
      </c>
      <c r="J1668" s="12" t="e">
        <f t="shared" si="25"/>
        <v>#N/A</v>
      </c>
      <c r="K1668" s="13" t="e">
        <f t="shared" si="26"/>
        <v>#N/A</v>
      </c>
      <c r="L1668" s="12" t="e">
        <f t="shared" si="27"/>
        <v>#N/A</v>
      </c>
      <c r="M1668" s="14" t="s">
        <v>31</v>
      </c>
      <c r="N1668" s="3" t="s">
        <v>49</v>
      </c>
      <c r="O1668" s="20" t="str">
        <f>VLOOKUP(CONCATENATE($M1668,$N1668),Curriculos!$A$2:$J$332,4,FALSE)</f>
        <v>TEORIA MACROECONÔMICA II</v>
      </c>
      <c r="P1668" s="21" t="str">
        <f>VLOOKUP(CONCATENATE($M1668,$N1668),Curriculos!$A$2:$J$332,5,FALSE)</f>
        <v>OB</v>
      </c>
      <c r="Q1668" s="21" t="str">
        <f>VLOOKUP($N1668,Oferta!$D$2:$P$100,5,FALSE)</f>
        <v>T</v>
      </c>
      <c r="R1668" s="21">
        <f>VLOOKUP(CONCATENATE($M1668,$N1668),Curriculos!$A$2:$J$332,8,FALSE)</f>
        <v>60</v>
      </c>
      <c r="S1668" s="5"/>
      <c r="T1668" s="22" t="s">
        <v>29</v>
      </c>
      <c r="U1668" s="21" t="str">
        <f>VLOOKUP(CONCATENATE($M1668,$N1668),Curriculos!$A$2:$J$332,10,FALSE)</f>
        <v>DCEC</v>
      </c>
      <c r="V1668" s="20" t="e">
        <f>VLOOKUP(CONCATENATE($M1668,$N1668,$T1668),Oferta!$B$2:$R$360,17,FALSE)</f>
        <v>#N/A</v>
      </c>
      <c r="W1668" s="20" t="e">
        <f>VLOOKUP(CONCATENATE($M1668,$N1668,$T1668),Oferta!$B$2:$Q$360,12,FALSE)</f>
        <v>#N/A</v>
      </c>
      <c r="X1668" s="22">
        <v>3</v>
      </c>
      <c r="Y1668" s="23" t="e">
        <f>VLOOKUP(CONCATENATE($W1668,$X1668),Mtz_Horarios!$E$2:$H$92,2,FALSE)</f>
        <v>#N/A</v>
      </c>
      <c r="Z1668" s="23" t="e">
        <f>VLOOKUP(CONCATENATE($W1668,$X1668),Mtz_Horarios!$E$2:$H$92,3,FALSE)</f>
        <v>#N/A</v>
      </c>
      <c r="AA1668" s="24" t="e">
        <f>VLOOKUP(CONCATENATE($W1668,$X1668),Mtz_Horarios!$E$2:$H$92,4,FALSE)</f>
        <v>#N/A</v>
      </c>
      <c r="AB1668" s="20" t="e">
        <f>VLOOKUP(CONCATENATE($M1668,$N1668,$T1668),Oferta!$B$2:$Q$360,16,FALSE)</f>
        <v>#N/A</v>
      </c>
      <c r="AC1668" s="20" t="e">
        <f>VLOOKUP(CONCATENATE($M1668,$N1668,$T1668),Oferta!$B$2:$Q$360,15,FALSE)</f>
        <v>#N/A</v>
      </c>
      <c r="AI1668" s="5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12"/>
      <c r="AW1668" s="12"/>
    </row>
    <row r="1669" spans="1:49" ht="15" customHeight="1">
      <c r="A1669" s="12"/>
      <c r="B1669" s="12"/>
      <c r="C1669" s="12"/>
      <c r="D1669" s="12"/>
      <c r="E1669" s="12"/>
      <c r="F1669" s="12"/>
      <c r="G1669" s="12"/>
      <c r="H1669" s="12" t="e">
        <f t="shared" si="24"/>
        <v>#N/A</v>
      </c>
      <c r="I1669" s="12" t="e">
        <f>VLOOKUP(CONCATENATE(N1669,T1669),Simulador!$H$26:$H$33,1,FALSE)</f>
        <v>#N/A</v>
      </c>
      <c r="J1669" s="12" t="e">
        <f t="shared" si="25"/>
        <v>#N/A</v>
      </c>
      <c r="K1669" s="13" t="e">
        <f t="shared" si="26"/>
        <v>#N/A</v>
      </c>
      <c r="L1669" s="12" t="e">
        <f t="shared" si="27"/>
        <v>#N/A</v>
      </c>
      <c r="M1669" s="14" t="s">
        <v>31</v>
      </c>
      <c r="N1669" s="3" t="s">
        <v>49</v>
      </c>
      <c r="O1669" s="20" t="str">
        <f>VLOOKUP(CONCATENATE($M1669,$N1669),Curriculos!$A$2:$J$332,4,FALSE)</f>
        <v>TEORIA MACROECONÔMICA II</v>
      </c>
      <c r="P1669" s="21" t="str">
        <f>VLOOKUP(CONCATENATE($M1669,$N1669),Curriculos!$A$2:$J$332,5,FALSE)</f>
        <v>OB</v>
      </c>
      <c r="Q1669" s="21" t="str">
        <f>VLOOKUP($N1669,Oferta!$D$2:$P$100,5,FALSE)</f>
        <v>T</v>
      </c>
      <c r="R1669" s="21">
        <f>VLOOKUP(CONCATENATE($M1669,$N1669),Curriculos!$A$2:$J$332,8,FALSE)</f>
        <v>60</v>
      </c>
      <c r="S1669" s="5"/>
      <c r="T1669" s="22" t="s">
        <v>29</v>
      </c>
      <c r="U1669" s="21" t="str">
        <f>VLOOKUP(CONCATENATE($M1669,$N1669),Curriculos!$A$2:$J$332,10,FALSE)</f>
        <v>DCEC</v>
      </c>
      <c r="V1669" s="20" t="e">
        <f>VLOOKUP(CONCATENATE($M1669,$N1669,$T1669),Oferta!$B$2:$R$360,17,FALSE)</f>
        <v>#N/A</v>
      </c>
      <c r="W1669" s="20" t="e">
        <f>VLOOKUP(CONCATENATE($M1669,$N1669,$T1669),Oferta!$B$2:$Q$360,12,FALSE)</f>
        <v>#N/A</v>
      </c>
      <c r="X1669" s="22">
        <v>4</v>
      </c>
      <c r="Y1669" s="23" t="e">
        <f>VLOOKUP(CONCATENATE($W1669,$X1669),Mtz_Horarios!$E$2:$H$92,2,FALSE)</f>
        <v>#N/A</v>
      </c>
      <c r="Z1669" s="23" t="e">
        <f>VLOOKUP(CONCATENATE($W1669,$X1669),Mtz_Horarios!$E$2:$H$92,3,FALSE)</f>
        <v>#N/A</v>
      </c>
      <c r="AA1669" s="24" t="e">
        <f>VLOOKUP(CONCATENATE($W1669,$X1669),Mtz_Horarios!$E$2:$H$92,4,FALSE)</f>
        <v>#N/A</v>
      </c>
      <c r="AB1669" s="20" t="e">
        <f>VLOOKUP(CONCATENATE($M1669,$N1669,$T1669),Oferta!$B$2:$Q$360,16,FALSE)</f>
        <v>#N/A</v>
      </c>
      <c r="AC1669" s="20" t="e">
        <f>VLOOKUP(CONCATENATE($M1669,$N1669,$T1669),Oferta!$B$2:$Q$360,15,FALSE)</f>
        <v>#N/A</v>
      </c>
      <c r="AI1669" s="5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12"/>
      <c r="AW1669" s="12"/>
    </row>
    <row r="1670" spans="1:49" ht="15" customHeight="1">
      <c r="A1670" s="12"/>
      <c r="B1670" s="12"/>
      <c r="C1670" s="12"/>
      <c r="D1670" s="12"/>
      <c r="E1670" s="12"/>
      <c r="F1670" s="12"/>
      <c r="G1670" s="12"/>
      <c r="H1670" s="12" t="e">
        <f t="shared" si="24"/>
        <v>#N/A</v>
      </c>
      <c r="I1670" s="12" t="e">
        <f>VLOOKUP(CONCATENATE(N1670,T1670),Simulador!$H$26:$H$33,1,FALSE)</f>
        <v>#N/A</v>
      </c>
      <c r="J1670" s="12" t="e">
        <f t="shared" si="25"/>
        <v>#N/A</v>
      </c>
      <c r="K1670" s="13" t="e">
        <f t="shared" si="26"/>
        <v>#N/A</v>
      </c>
      <c r="L1670" s="12" t="e">
        <f t="shared" si="27"/>
        <v>#N/A</v>
      </c>
      <c r="M1670" s="14" t="s">
        <v>31</v>
      </c>
      <c r="N1670" s="3" t="s">
        <v>77</v>
      </c>
      <c r="O1670" s="20" t="str">
        <f>VLOOKUP(CONCATENATE($M1670,$N1670),Curriculos!$A$2:$J$332,4,FALSE)</f>
        <v>TEORIA MACROECONÔMICA III</v>
      </c>
      <c r="P1670" s="21" t="str">
        <f>VLOOKUP(CONCATENATE($M1670,$N1670),Curriculos!$A$2:$J$332,5,FALSE)</f>
        <v>OB</v>
      </c>
      <c r="Q1670" s="21" t="str">
        <f>VLOOKUP($N1670,Oferta!$D$2:$P$100,5,FALSE)</f>
        <v>TP</v>
      </c>
      <c r="R1670" s="21">
        <f>VLOOKUP(CONCATENATE($M1670,$N1670),Curriculos!$A$2:$J$332,8,FALSE)</f>
        <v>60</v>
      </c>
      <c r="S1670" s="5"/>
      <c r="T1670" s="22" t="s">
        <v>24</v>
      </c>
      <c r="U1670" s="21" t="str">
        <f>VLOOKUP(CONCATENATE($M1670,$N1670),Curriculos!$A$2:$J$332,10,FALSE)</f>
        <v>DCEC</v>
      </c>
      <c r="V1670" s="20" t="e">
        <f>VLOOKUP(CONCATENATE($M1670,$N1670,$T1670),Oferta!$B$2:$R$360,17,FALSE)</f>
        <v>#N/A</v>
      </c>
      <c r="W1670" s="20" t="e">
        <f>VLOOKUP(CONCATENATE($M1670,$N1670,$T1670),Oferta!$B$2:$Q$360,12,FALSE)</f>
        <v>#N/A</v>
      </c>
      <c r="X1670" s="22">
        <v>1</v>
      </c>
      <c r="Y1670" s="23" t="e">
        <f>VLOOKUP(CONCATENATE($W1670,$X1670),Mtz_Horarios!$E$2:$H$92,2,FALSE)</f>
        <v>#N/A</v>
      </c>
      <c r="Z1670" s="23" t="e">
        <f>VLOOKUP(CONCATENATE($W1670,$X1670),Mtz_Horarios!$E$2:$H$92,3,FALSE)</f>
        <v>#N/A</v>
      </c>
      <c r="AA1670" s="24" t="e">
        <f>VLOOKUP(CONCATENATE($W1670,$X1670),Mtz_Horarios!$E$2:$H$92,4,FALSE)</f>
        <v>#N/A</v>
      </c>
      <c r="AB1670" s="20" t="e">
        <f>VLOOKUP(CONCATENATE($M1670,$N1670,$T1670),Oferta!$B$2:$Q$360,16,FALSE)</f>
        <v>#N/A</v>
      </c>
      <c r="AC1670" s="20" t="e">
        <f>VLOOKUP(CONCATENATE($M1670,$N1670,$T1670),Oferta!$B$2:$Q$360,15,FALSE)</f>
        <v>#N/A</v>
      </c>
      <c r="AI1670" s="5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12"/>
      <c r="AW1670" s="12"/>
    </row>
    <row r="1671" spans="1:49" ht="15" customHeight="1">
      <c r="A1671" s="12"/>
      <c r="B1671" s="12"/>
      <c r="C1671" s="12"/>
      <c r="D1671" s="12"/>
      <c r="E1671" s="12"/>
      <c r="F1671" s="12"/>
      <c r="G1671" s="12"/>
      <c r="H1671" s="12" t="e">
        <f t="shared" si="24"/>
        <v>#N/A</v>
      </c>
      <c r="I1671" s="12" t="e">
        <f>VLOOKUP(CONCATENATE(N1671,T1671),Simulador!$H$26:$H$33,1,FALSE)</f>
        <v>#N/A</v>
      </c>
      <c r="J1671" s="12" t="e">
        <f t="shared" si="25"/>
        <v>#N/A</v>
      </c>
      <c r="K1671" s="13" t="e">
        <f t="shared" si="26"/>
        <v>#N/A</v>
      </c>
      <c r="L1671" s="12" t="e">
        <f t="shared" si="27"/>
        <v>#N/A</v>
      </c>
      <c r="M1671" s="14" t="s">
        <v>31</v>
      </c>
      <c r="N1671" s="3" t="s">
        <v>77</v>
      </c>
      <c r="O1671" s="20" t="str">
        <f>VLOOKUP(CONCATENATE($M1671,$N1671),Curriculos!$A$2:$J$332,4,FALSE)</f>
        <v>TEORIA MACROECONÔMICA III</v>
      </c>
      <c r="P1671" s="21" t="str">
        <f>VLOOKUP(CONCATENATE($M1671,$N1671),Curriculos!$A$2:$J$332,5,FALSE)</f>
        <v>OB</v>
      </c>
      <c r="Q1671" s="21" t="str">
        <f>VLOOKUP($N1671,Oferta!$D$2:$P$100,5,FALSE)</f>
        <v>TP</v>
      </c>
      <c r="R1671" s="21">
        <f>VLOOKUP(CONCATENATE($M1671,$N1671),Curriculos!$A$2:$J$332,8,FALSE)</f>
        <v>60</v>
      </c>
      <c r="S1671" s="5"/>
      <c r="T1671" s="22" t="s">
        <v>24</v>
      </c>
      <c r="U1671" s="21" t="str">
        <f>VLOOKUP(CONCATENATE($M1671,$N1671),Curriculos!$A$2:$J$332,10,FALSE)</f>
        <v>DCEC</v>
      </c>
      <c r="V1671" s="20" t="e">
        <f>VLOOKUP(CONCATENATE($M1671,$N1671,$T1671),Oferta!$B$2:$R$360,17,FALSE)</f>
        <v>#N/A</v>
      </c>
      <c r="W1671" s="20" t="e">
        <f>VLOOKUP(CONCATENATE($M1671,$N1671,$T1671),Oferta!$B$2:$Q$360,12,FALSE)</f>
        <v>#N/A</v>
      </c>
      <c r="X1671" s="22">
        <v>2</v>
      </c>
      <c r="Y1671" s="23" t="e">
        <f>VLOOKUP(CONCATENATE($W1671,$X1671),Mtz_Horarios!$E$2:$H$92,2,FALSE)</f>
        <v>#N/A</v>
      </c>
      <c r="Z1671" s="23" t="e">
        <f>VLOOKUP(CONCATENATE($W1671,$X1671),Mtz_Horarios!$E$2:$H$92,3,FALSE)</f>
        <v>#N/A</v>
      </c>
      <c r="AA1671" s="24" t="e">
        <f>VLOOKUP(CONCATENATE($W1671,$X1671),Mtz_Horarios!$E$2:$H$92,4,FALSE)</f>
        <v>#N/A</v>
      </c>
      <c r="AB1671" s="20" t="e">
        <f>VLOOKUP(CONCATENATE($M1671,$N1671,$T1671),Oferta!$B$2:$Q$360,16,FALSE)</f>
        <v>#N/A</v>
      </c>
      <c r="AC1671" s="20" t="e">
        <f>VLOOKUP(CONCATENATE($M1671,$N1671,$T1671),Oferta!$B$2:$Q$360,15,FALSE)</f>
        <v>#N/A</v>
      </c>
      <c r="AI1671" s="5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12"/>
      <c r="AW1671" s="12"/>
    </row>
    <row r="1672" spans="1:49" ht="15" customHeight="1">
      <c r="A1672" s="12"/>
      <c r="B1672" s="12"/>
      <c r="C1672" s="12"/>
      <c r="D1672" s="12"/>
      <c r="E1672" s="12"/>
      <c r="F1672" s="12"/>
      <c r="G1672" s="12"/>
      <c r="H1672" s="12" t="e">
        <f t="shared" si="24"/>
        <v>#N/A</v>
      </c>
      <c r="I1672" s="12" t="e">
        <f>VLOOKUP(CONCATENATE(N1672,T1672),Simulador!$H$26:$H$33,1,FALSE)</f>
        <v>#N/A</v>
      </c>
      <c r="J1672" s="12" t="e">
        <f t="shared" si="25"/>
        <v>#N/A</v>
      </c>
      <c r="K1672" s="13" t="e">
        <f t="shared" si="26"/>
        <v>#N/A</v>
      </c>
      <c r="L1672" s="12" t="e">
        <f t="shared" si="27"/>
        <v>#N/A</v>
      </c>
      <c r="M1672" s="14" t="s">
        <v>31</v>
      </c>
      <c r="N1672" s="3" t="s">
        <v>77</v>
      </c>
      <c r="O1672" s="20" t="str">
        <f>VLOOKUP(CONCATENATE($M1672,$N1672),Curriculos!$A$2:$J$332,4,FALSE)</f>
        <v>TEORIA MACROECONÔMICA III</v>
      </c>
      <c r="P1672" s="21" t="str">
        <f>VLOOKUP(CONCATENATE($M1672,$N1672),Curriculos!$A$2:$J$332,5,FALSE)</f>
        <v>OB</v>
      </c>
      <c r="Q1672" s="21" t="str">
        <f>VLOOKUP($N1672,Oferta!$D$2:$P$100,5,FALSE)</f>
        <v>TP</v>
      </c>
      <c r="R1672" s="21">
        <f>VLOOKUP(CONCATENATE($M1672,$N1672),Curriculos!$A$2:$J$332,8,FALSE)</f>
        <v>60</v>
      </c>
      <c r="S1672" s="5"/>
      <c r="T1672" s="22" t="s">
        <v>24</v>
      </c>
      <c r="U1672" s="21" t="str">
        <f>VLOOKUP(CONCATENATE($M1672,$N1672),Curriculos!$A$2:$J$332,10,FALSE)</f>
        <v>DCEC</v>
      </c>
      <c r="V1672" s="20" t="e">
        <f>VLOOKUP(CONCATENATE($M1672,$N1672,$T1672),Oferta!$B$2:$R$360,17,FALSE)</f>
        <v>#N/A</v>
      </c>
      <c r="W1672" s="20" t="e">
        <f>VLOOKUP(CONCATENATE($M1672,$N1672,$T1672),Oferta!$B$2:$Q$360,12,FALSE)</f>
        <v>#N/A</v>
      </c>
      <c r="X1672" s="22">
        <v>3</v>
      </c>
      <c r="Y1672" s="23" t="e">
        <f>VLOOKUP(CONCATENATE($W1672,$X1672),Mtz_Horarios!$E$2:$H$92,2,FALSE)</f>
        <v>#N/A</v>
      </c>
      <c r="Z1672" s="23" t="e">
        <f>VLOOKUP(CONCATENATE($W1672,$X1672),Mtz_Horarios!$E$2:$H$92,3,FALSE)</f>
        <v>#N/A</v>
      </c>
      <c r="AA1672" s="24" t="e">
        <f>VLOOKUP(CONCATENATE($W1672,$X1672),Mtz_Horarios!$E$2:$H$92,4,FALSE)</f>
        <v>#N/A</v>
      </c>
      <c r="AB1672" s="20" t="e">
        <f>VLOOKUP(CONCATENATE($M1672,$N1672,$T1672),Oferta!$B$2:$Q$360,16,FALSE)</f>
        <v>#N/A</v>
      </c>
      <c r="AC1672" s="20" t="e">
        <f>VLOOKUP(CONCATENATE($M1672,$N1672,$T1672),Oferta!$B$2:$Q$360,15,FALSE)</f>
        <v>#N/A</v>
      </c>
      <c r="AI1672" s="5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12"/>
      <c r="AW1672" s="12"/>
    </row>
    <row r="1673" spans="1:49" ht="15" customHeight="1">
      <c r="A1673" s="12"/>
      <c r="B1673" s="12"/>
      <c r="C1673" s="12"/>
      <c r="D1673" s="12"/>
      <c r="E1673" s="12"/>
      <c r="F1673" s="12"/>
      <c r="G1673" s="12"/>
      <c r="H1673" s="12" t="e">
        <f t="shared" si="24"/>
        <v>#N/A</v>
      </c>
      <c r="I1673" s="12" t="e">
        <f>VLOOKUP(CONCATENATE(N1673,T1673),Simulador!$H$26:$H$33,1,FALSE)</f>
        <v>#N/A</v>
      </c>
      <c r="J1673" s="12" t="e">
        <f t="shared" si="25"/>
        <v>#N/A</v>
      </c>
      <c r="K1673" s="13" t="e">
        <f t="shared" si="26"/>
        <v>#N/A</v>
      </c>
      <c r="L1673" s="12" t="e">
        <f t="shared" si="27"/>
        <v>#N/A</v>
      </c>
      <c r="M1673" s="14" t="s">
        <v>31</v>
      </c>
      <c r="N1673" s="3" t="s">
        <v>77</v>
      </c>
      <c r="O1673" s="20" t="str">
        <f>VLOOKUP(CONCATENATE($M1673,$N1673),Curriculos!$A$2:$J$332,4,FALSE)</f>
        <v>TEORIA MACROECONÔMICA III</v>
      </c>
      <c r="P1673" s="21" t="str">
        <f>VLOOKUP(CONCATENATE($M1673,$N1673),Curriculos!$A$2:$J$332,5,FALSE)</f>
        <v>OB</v>
      </c>
      <c r="Q1673" s="21" t="str">
        <f>VLOOKUP($N1673,Oferta!$D$2:$P$100,5,FALSE)</f>
        <v>TP</v>
      </c>
      <c r="R1673" s="21">
        <f>VLOOKUP(CONCATENATE($M1673,$N1673),Curriculos!$A$2:$J$332,8,FALSE)</f>
        <v>60</v>
      </c>
      <c r="S1673" s="5"/>
      <c r="T1673" s="22" t="s">
        <v>24</v>
      </c>
      <c r="U1673" s="21" t="str">
        <f>VLOOKUP(CONCATENATE($M1673,$N1673),Curriculos!$A$2:$J$332,10,FALSE)</f>
        <v>DCEC</v>
      </c>
      <c r="V1673" s="20" t="e">
        <f>VLOOKUP(CONCATENATE($M1673,$N1673,$T1673),Oferta!$B$2:$R$360,17,FALSE)</f>
        <v>#N/A</v>
      </c>
      <c r="W1673" s="20" t="e">
        <f>VLOOKUP(CONCATENATE($M1673,$N1673,$T1673),Oferta!$B$2:$Q$360,12,FALSE)</f>
        <v>#N/A</v>
      </c>
      <c r="X1673" s="22">
        <v>4</v>
      </c>
      <c r="Y1673" s="23" t="e">
        <f>VLOOKUP(CONCATENATE($W1673,$X1673),Mtz_Horarios!$E$2:$H$92,2,FALSE)</f>
        <v>#N/A</v>
      </c>
      <c r="Z1673" s="23" t="e">
        <f>VLOOKUP(CONCATENATE($W1673,$X1673),Mtz_Horarios!$E$2:$H$92,3,FALSE)</f>
        <v>#N/A</v>
      </c>
      <c r="AA1673" s="24" t="e">
        <f>VLOOKUP(CONCATENATE($W1673,$X1673),Mtz_Horarios!$E$2:$H$92,4,FALSE)</f>
        <v>#N/A</v>
      </c>
      <c r="AB1673" s="20" t="e">
        <f>VLOOKUP(CONCATENATE($M1673,$N1673,$T1673),Oferta!$B$2:$Q$360,16,FALSE)</f>
        <v>#N/A</v>
      </c>
      <c r="AC1673" s="20" t="e">
        <f>VLOOKUP(CONCATENATE($M1673,$N1673,$T1673),Oferta!$B$2:$Q$360,15,FALSE)</f>
        <v>#N/A</v>
      </c>
      <c r="AI1673" s="5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12"/>
      <c r="AW1673" s="12"/>
    </row>
    <row r="1674" spans="1:49" ht="15" customHeight="1">
      <c r="A1674" s="12"/>
      <c r="B1674" s="12"/>
      <c r="C1674" s="12"/>
      <c r="D1674" s="12"/>
      <c r="E1674" s="12"/>
      <c r="F1674" s="12"/>
      <c r="G1674" s="12"/>
      <c r="H1674" s="12" t="e">
        <f t="shared" si="24"/>
        <v>#N/A</v>
      </c>
      <c r="I1674" s="12" t="e">
        <f>VLOOKUP(CONCATENATE(N1674,T1674),Simulador!$H$26:$H$33,1,FALSE)</f>
        <v>#N/A</v>
      </c>
      <c r="J1674" s="12" t="e">
        <f t="shared" si="25"/>
        <v>#N/A</v>
      </c>
      <c r="K1674" s="13" t="e">
        <f t="shared" si="26"/>
        <v>#N/A</v>
      </c>
      <c r="L1674" s="12" t="e">
        <f t="shared" si="27"/>
        <v>#N/A</v>
      </c>
      <c r="M1674" s="14" t="s">
        <v>31</v>
      </c>
      <c r="N1674" s="3" t="s">
        <v>77</v>
      </c>
      <c r="O1674" s="15" t="str">
        <f>VLOOKUP(CONCATENATE($M1674,$N1674),Curriculos!$A$2:$J$332,4,FALSE)</f>
        <v>TEORIA MACROECONÔMICA III</v>
      </c>
      <c r="P1674" s="16" t="str">
        <f>VLOOKUP(CONCATENATE($M1674,$N1674),Curriculos!$A$2:$J$332,5,FALSE)</f>
        <v>OB</v>
      </c>
      <c r="Q1674" s="16" t="str">
        <f>VLOOKUP($N1674,Oferta!$D$2:$P$100,5,FALSE)</f>
        <v>TP</v>
      </c>
      <c r="R1674" s="16">
        <f>VLOOKUP(CONCATENATE($M1674,$N1674),Curriculos!$A$2:$J$332,8,FALSE)</f>
        <v>60</v>
      </c>
      <c r="S1674" s="17"/>
      <c r="T1674" s="17" t="s">
        <v>29</v>
      </c>
      <c r="U1674" s="16" t="str">
        <f>VLOOKUP(CONCATENATE($M1674,$N1674),Curriculos!$A$2:$J$332,10,FALSE)</f>
        <v>DCEC</v>
      </c>
      <c r="V1674" s="15" t="e">
        <f>VLOOKUP(CONCATENATE($M1674,$N1674,$T1674),Oferta!$B$2:$R$360,17,FALSE)</f>
        <v>#N/A</v>
      </c>
      <c r="W1674" s="15" t="e">
        <f>VLOOKUP(CONCATENATE($M1674,$N1674,$T1674),Oferta!$B$2:$Q$360,12,FALSE)</f>
        <v>#N/A</v>
      </c>
      <c r="X1674" s="17">
        <v>1</v>
      </c>
      <c r="Y1674" s="18" t="e">
        <f>VLOOKUP(CONCATENATE($W1674,$X1674),Mtz_Horarios!$E$2:$H$92,2,FALSE)</f>
        <v>#N/A</v>
      </c>
      <c r="Z1674" s="18" t="e">
        <f>VLOOKUP(CONCATENATE($W1674,$X1674),Mtz_Horarios!$E$2:$H$92,3,FALSE)</f>
        <v>#N/A</v>
      </c>
      <c r="AA1674" s="19" t="e">
        <f>VLOOKUP(CONCATENATE($W1674,$X1674),Mtz_Horarios!$E$2:$H$92,4,FALSE)</f>
        <v>#N/A</v>
      </c>
      <c r="AB1674" s="15" t="e">
        <f>VLOOKUP(CONCATENATE($M1674,$N1674,$T1674),Oferta!$B$2:$Q$360,16,FALSE)</f>
        <v>#N/A</v>
      </c>
      <c r="AC1674" s="15" t="e">
        <f>VLOOKUP(CONCATENATE($M1674,$N1674,$T1674),Oferta!$B$2:$Q$360,15,FALSE)</f>
        <v>#N/A</v>
      </c>
      <c r="AI1674" s="5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12"/>
      <c r="AW1674" s="12"/>
    </row>
    <row r="1675" spans="1:49" ht="15" customHeight="1">
      <c r="A1675" s="12"/>
      <c r="B1675" s="12"/>
      <c r="C1675" s="12"/>
      <c r="D1675" s="12"/>
      <c r="E1675" s="12"/>
      <c r="F1675" s="12"/>
      <c r="G1675" s="12"/>
      <c r="H1675" s="12" t="e">
        <f t="shared" si="24"/>
        <v>#N/A</v>
      </c>
      <c r="I1675" s="12" t="e">
        <f>VLOOKUP(CONCATENATE(N1675,T1675),Simulador!$H$26:$H$33,1,FALSE)</f>
        <v>#N/A</v>
      </c>
      <c r="J1675" s="12" t="e">
        <f t="shared" si="25"/>
        <v>#N/A</v>
      </c>
      <c r="K1675" s="13" t="e">
        <f t="shared" si="26"/>
        <v>#N/A</v>
      </c>
      <c r="L1675" s="12" t="e">
        <f t="shared" si="27"/>
        <v>#N/A</v>
      </c>
      <c r="M1675" s="14" t="s">
        <v>31</v>
      </c>
      <c r="N1675" s="3" t="s">
        <v>77</v>
      </c>
      <c r="O1675" s="15" t="str">
        <f>VLOOKUP(CONCATENATE($M1675,$N1675),Curriculos!$A$2:$J$332,4,FALSE)</f>
        <v>TEORIA MACROECONÔMICA III</v>
      </c>
      <c r="P1675" s="16" t="str">
        <f>VLOOKUP(CONCATENATE($M1675,$N1675),Curriculos!$A$2:$J$332,5,FALSE)</f>
        <v>OB</v>
      </c>
      <c r="Q1675" s="16" t="str">
        <f>VLOOKUP($N1675,Oferta!$D$2:$P$100,5,FALSE)</f>
        <v>TP</v>
      </c>
      <c r="R1675" s="16">
        <f>VLOOKUP(CONCATENATE($M1675,$N1675),Curriculos!$A$2:$J$332,8,FALSE)</f>
        <v>60</v>
      </c>
      <c r="S1675" s="17"/>
      <c r="T1675" s="17" t="s">
        <v>29</v>
      </c>
      <c r="U1675" s="16" t="str">
        <f>VLOOKUP(CONCATENATE($M1675,$N1675),Curriculos!$A$2:$J$332,10,FALSE)</f>
        <v>DCEC</v>
      </c>
      <c r="V1675" s="15" t="e">
        <f>VLOOKUP(CONCATENATE($M1675,$N1675,$T1675),Oferta!$B$2:$R$360,17,FALSE)</f>
        <v>#N/A</v>
      </c>
      <c r="W1675" s="15" t="e">
        <f>VLOOKUP(CONCATENATE($M1675,$N1675,$T1675),Oferta!$B$2:$Q$360,12,FALSE)</f>
        <v>#N/A</v>
      </c>
      <c r="X1675" s="17">
        <v>2</v>
      </c>
      <c r="Y1675" s="18" t="e">
        <f>VLOOKUP(CONCATENATE($W1675,$X1675),Mtz_Horarios!$E$2:$H$92,2,FALSE)</f>
        <v>#N/A</v>
      </c>
      <c r="Z1675" s="18" t="e">
        <f>VLOOKUP(CONCATENATE($W1675,$X1675),Mtz_Horarios!$E$2:$H$92,3,FALSE)</f>
        <v>#N/A</v>
      </c>
      <c r="AA1675" s="19" t="e">
        <f>VLOOKUP(CONCATENATE($W1675,$X1675),Mtz_Horarios!$E$2:$H$92,4,FALSE)</f>
        <v>#N/A</v>
      </c>
      <c r="AB1675" s="15" t="e">
        <f>VLOOKUP(CONCATENATE($M1675,$N1675,$T1675),Oferta!$B$2:$Q$360,16,FALSE)</f>
        <v>#N/A</v>
      </c>
      <c r="AC1675" s="15" t="e">
        <f>VLOOKUP(CONCATENATE($M1675,$N1675,$T1675),Oferta!$B$2:$Q$360,15,FALSE)</f>
        <v>#N/A</v>
      </c>
      <c r="AI1675" s="5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12"/>
      <c r="AW1675" s="12"/>
    </row>
    <row r="1676" spans="1:49" ht="15" customHeight="1">
      <c r="A1676" s="12"/>
      <c r="B1676" s="12"/>
      <c r="C1676" s="12"/>
      <c r="D1676" s="12"/>
      <c r="E1676" s="12"/>
      <c r="F1676" s="12"/>
      <c r="G1676" s="12"/>
      <c r="H1676" s="12" t="e">
        <f t="shared" si="24"/>
        <v>#N/A</v>
      </c>
      <c r="I1676" s="12" t="e">
        <f>VLOOKUP(CONCATENATE(N1676,T1676),Simulador!$H$26:$H$33,1,FALSE)</f>
        <v>#N/A</v>
      </c>
      <c r="J1676" s="12" t="e">
        <f t="shared" si="25"/>
        <v>#N/A</v>
      </c>
      <c r="K1676" s="13" t="e">
        <f t="shared" si="26"/>
        <v>#N/A</v>
      </c>
      <c r="L1676" s="12" t="e">
        <f t="shared" si="27"/>
        <v>#N/A</v>
      </c>
      <c r="M1676" s="14" t="s">
        <v>31</v>
      </c>
      <c r="N1676" s="3" t="s">
        <v>77</v>
      </c>
      <c r="O1676" s="15" t="str">
        <f>VLOOKUP(CONCATENATE($M1676,$N1676),Curriculos!$A$2:$J$332,4,FALSE)</f>
        <v>TEORIA MACROECONÔMICA III</v>
      </c>
      <c r="P1676" s="16" t="str">
        <f>VLOOKUP(CONCATENATE($M1676,$N1676),Curriculos!$A$2:$J$332,5,FALSE)</f>
        <v>OB</v>
      </c>
      <c r="Q1676" s="16" t="str">
        <f>VLOOKUP($N1676,Oferta!$D$2:$P$100,5,FALSE)</f>
        <v>TP</v>
      </c>
      <c r="R1676" s="16">
        <f>VLOOKUP(CONCATENATE($M1676,$N1676),Curriculos!$A$2:$J$332,8,FALSE)</f>
        <v>60</v>
      </c>
      <c r="S1676" s="17"/>
      <c r="T1676" s="17" t="s">
        <v>29</v>
      </c>
      <c r="U1676" s="16" t="str">
        <f>VLOOKUP(CONCATENATE($M1676,$N1676),Curriculos!$A$2:$J$332,10,FALSE)</f>
        <v>DCEC</v>
      </c>
      <c r="V1676" s="15" t="e">
        <f>VLOOKUP(CONCATENATE($M1676,$N1676,$T1676),Oferta!$B$2:$R$360,17,FALSE)</f>
        <v>#N/A</v>
      </c>
      <c r="W1676" s="15" t="e">
        <f>VLOOKUP(CONCATENATE($M1676,$N1676,$T1676),Oferta!$B$2:$Q$360,12,FALSE)</f>
        <v>#N/A</v>
      </c>
      <c r="X1676" s="17">
        <v>3</v>
      </c>
      <c r="Y1676" s="18" t="e">
        <f>VLOOKUP(CONCATENATE($W1676,$X1676),Mtz_Horarios!$E$2:$H$92,2,FALSE)</f>
        <v>#N/A</v>
      </c>
      <c r="Z1676" s="18" t="e">
        <f>VLOOKUP(CONCATENATE($W1676,$X1676),Mtz_Horarios!$E$2:$H$92,3,FALSE)</f>
        <v>#N/A</v>
      </c>
      <c r="AA1676" s="19" t="e">
        <f>VLOOKUP(CONCATENATE($W1676,$X1676),Mtz_Horarios!$E$2:$H$92,4,FALSE)</f>
        <v>#N/A</v>
      </c>
      <c r="AB1676" s="15" t="e">
        <f>VLOOKUP(CONCATENATE($M1676,$N1676,$T1676),Oferta!$B$2:$Q$360,16,FALSE)</f>
        <v>#N/A</v>
      </c>
      <c r="AC1676" s="15" t="e">
        <f>VLOOKUP(CONCATENATE($M1676,$N1676,$T1676),Oferta!$B$2:$Q$360,15,FALSE)</f>
        <v>#N/A</v>
      </c>
      <c r="AI1676" s="5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12"/>
      <c r="AW1676" s="12"/>
    </row>
    <row r="1677" spans="1:49" ht="15" customHeight="1">
      <c r="A1677" s="12"/>
      <c r="B1677" s="12"/>
      <c r="C1677" s="12"/>
      <c r="D1677" s="12"/>
      <c r="E1677" s="12"/>
      <c r="F1677" s="12"/>
      <c r="G1677" s="12"/>
      <c r="H1677" s="12" t="e">
        <f t="shared" si="24"/>
        <v>#N/A</v>
      </c>
      <c r="I1677" s="12" t="e">
        <f>VLOOKUP(CONCATENATE(N1677,T1677),Simulador!$H$26:$H$33,1,FALSE)</f>
        <v>#N/A</v>
      </c>
      <c r="J1677" s="12" t="e">
        <f t="shared" si="25"/>
        <v>#N/A</v>
      </c>
      <c r="K1677" s="13" t="e">
        <f t="shared" si="26"/>
        <v>#N/A</v>
      </c>
      <c r="L1677" s="12" t="e">
        <f t="shared" si="27"/>
        <v>#N/A</v>
      </c>
      <c r="M1677" s="14" t="s">
        <v>31</v>
      </c>
      <c r="N1677" s="3" t="s">
        <v>77</v>
      </c>
      <c r="O1677" s="15" t="str">
        <f>VLOOKUP(CONCATENATE($M1677,$N1677),Curriculos!$A$2:$J$332,4,FALSE)</f>
        <v>TEORIA MACROECONÔMICA III</v>
      </c>
      <c r="P1677" s="16" t="str">
        <f>VLOOKUP(CONCATENATE($M1677,$N1677),Curriculos!$A$2:$J$332,5,FALSE)</f>
        <v>OB</v>
      </c>
      <c r="Q1677" s="16" t="str">
        <f>VLOOKUP($N1677,Oferta!$D$2:$P$100,5,FALSE)</f>
        <v>TP</v>
      </c>
      <c r="R1677" s="16">
        <f>VLOOKUP(CONCATENATE($M1677,$N1677),Curriculos!$A$2:$J$332,8,FALSE)</f>
        <v>60</v>
      </c>
      <c r="S1677" s="17"/>
      <c r="T1677" s="17" t="s">
        <v>29</v>
      </c>
      <c r="U1677" s="16" t="str">
        <f>VLOOKUP(CONCATENATE($M1677,$N1677),Curriculos!$A$2:$J$332,10,FALSE)</f>
        <v>DCEC</v>
      </c>
      <c r="V1677" s="15" t="e">
        <f>VLOOKUP(CONCATENATE($M1677,$N1677,$T1677),Oferta!$B$2:$R$360,17,FALSE)</f>
        <v>#N/A</v>
      </c>
      <c r="W1677" s="15" t="e">
        <f>VLOOKUP(CONCATENATE($M1677,$N1677,$T1677),Oferta!$B$2:$Q$360,12,FALSE)</f>
        <v>#N/A</v>
      </c>
      <c r="X1677" s="17">
        <v>4</v>
      </c>
      <c r="Y1677" s="18" t="e">
        <f>VLOOKUP(CONCATENATE($W1677,$X1677),Mtz_Horarios!$E$2:$H$92,2,FALSE)</f>
        <v>#N/A</v>
      </c>
      <c r="Z1677" s="18" t="e">
        <f>VLOOKUP(CONCATENATE($W1677,$X1677),Mtz_Horarios!$E$2:$H$92,3,FALSE)</f>
        <v>#N/A</v>
      </c>
      <c r="AA1677" s="19" t="e">
        <f>VLOOKUP(CONCATENATE($W1677,$X1677),Mtz_Horarios!$E$2:$H$92,4,FALSE)</f>
        <v>#N/A</v>
      </c>
      <c r="AB1677" s="15" t="e">
        <f>VLOOKUP(CONCATENATE($M1677,$N1677,$T1677),Oferta!$B$2:$Q$360,16,FALSE)</f>
        <v>#N/A</v>
      </c>
      <c r="AC1677" s="15" t="e">
        <f>VLOOKUP(CONCATENATE($M1677,$N1677,$T1677),Oferta!$B$2:$Q$360,15,FALSE)</f>
        <v>#N/A</v>
      </c>
      <c r="AI1677" s="5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12"/>
      <c r="AW1677" s="12"/>
    </row>
    <row r="1678" spans="1:49" ht="15" customHeight="1">
      <c r="A1678" s="12"/>
      <c r="B1678" s="12"/>
      <c r="C1678" s="12"/>
      <c r="D1678" s="12"/>
      <c r="E1678" s="12"/>
      <c r="F1678" s="12"/>
      <c r="G1678" s="12"/>
      <c r="H1678" s="12" t="e">
        <f t="shared" si="24"/>
        <v>#N/A</v>
      </c>
      <c r="I1678" s="12" t="e">
        <f>VLOOKUP(CONCATENATE(N1678,T1678),Simulador!$H$26:$H$33,1,FALSE)</f>
        <v>#N/A</v>
      </c>
      <c r="J1678" s="12" t="e">
        <f t="shared" si="25"/>
        <v>#N/A</v>
      </c>
      <c r="K1678" s="13" t="e">
        <f t="shared" si="26"/>
        <v>#N/A</v>
      </c>
      <c r="L1678" s="12" t="e">
        <f t="shared" si="27"/>
        <v>#N/A</v>
      </c>
      <c r="M1678" s="14" t="s">
        <v>31</v>
      </c>
      <c r="N1678" s="3" t="s">
        <v>53</v>
      </c>
      <c r="O1678" s="20" t="str">
        <f>VLOOKUP(CONCATENATE($M1678,$N1678),Curriculos!$A$2:$J$332,4,FALSE)</f>
        <v>TEORIA MICROECONÔMICA I</v>
      </c>
      <c r="P1678" s="21" t="str">
        <f>VLOOKUP(CONCATENATE($M1678,$N1678),Curriculos!$A$2:$J$332,5,FALSE)</f>
        <v>OB</v>
      </c>
      <c r="Q1678" s="21" t="str">
        <f>VLOOKUP($N1678,Oferta!$D$2:$P$100,5,FALSE)</f>
        <v>T</v>
      </c>
      <c r="R1678" s="21">
        <f>VLOOKUP(CONCATENATE($M1678,$N1678),Curriculos!$A$2:$J$332,8,FALSE)</f>
        <v>60</v>
      </c>
      <c r="S1678" s="5"/>
      <c r="T1678" s="22" t="s">
        <v>24</v>
      </c>
      <c r="U1678" s="21" t="str">
        <f>VLOOKUP(CONCATENATE($M1678,$N1678),Curriculos!$A$2:$J$332,10,FALSE)</f>
        <v>DCEC</v>
      </c>
      <c r="V1678" s="20" t="e">
        <f>VLOOKUP(CONCATENATE($M1678,$N1678,$T1678),Oferta!$B$2:$R$360,17,FALSE)</f>
        <v>#N/A</v>
      </c>
      <c r="W1678" s="20" t="e">
        <f>VLOOKUP(CONCATENATE($M1678,$N1678,$T1678),Oferta!$B$2:$Q$360,12,FALSE)</f>
        <v>#N/A</v>
      </c>
      <c r="X1678" s="22">
        <v>1</v>
      </c>
      <c r="Y1678" s="23" t="e">
        <f>VLOOKUP(CONCATENATE($W1678,$X1678),Mtz_Horarios!$E$2:$H$92,2,FALSE)</f>
        <v>#N/A</v>
      </c>
      <c r="Z1678" s="23" t="e">
        <f>VLOOKUP(CONCATENATE($W1678,$X1678),Mtz_Horarios!$E$2:$H$92,3,FALSE)</f>
        <v>#N/A</v>
      </c>
      <c r="AA1678" s="24" t="e">
        <f>VLOOKUP(CONCATENATE($W1678,$X1678),Mtz_Horarios!$E$2:$H$92,4,FALSE)</f>
        <v>#N/A</v>
      </c>
      <c r="AB1678" s="20" t="e">
        <f>VLOOKUP(CONCATENATE($M1678,$N1678,$T1678),Oferta!$B$2:$Q$360,16,FALSE)</f>
        <v>#N/A</v>
      </c>
      <c r="AC1678" s="20" t="e">
        <f>VLOOKUP(CONCATENATE($M1678,$N1678,$T1678),Oferta!$B$2:$Q$360,15,FALSE)</f>
        <v>#N/A</v>
      </c>
      <c r="AI1678" s="5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12"/>
      <c r="AW1678" s="12"/>
    </row>
    <row r="1679" spans="1:49" ht="15" customHeight="1">
      <c r="A1679" s="12"/>
      <c r="B1679" s="12"/>
      <c r="C1679" s="12"/>
      <c r="D1679" s="12"/>
      <c r="E1679" s="12"/>
      <c r="F1679" s="12"/>
      <c r="G1679" s="12"/>
      <c r="H1679" s="12" t="e">
        <f t="shared" si="24"/>
        <v>#N/A</v>
      </c>
      <c r="I1679" s="12" t="e">
        <f>VLOOKUP(CONCATENATE(N1679,T1679),Simulador!$H$26:$H$33,1,FALSE)</f>
        <v>#N/A</v>
      </c>
      <c r="J1679" s="12" t="e">
        <f t="shared" si="25"/>
        <v>#N/A</v>
      </c>
      <c r="K1679" s="13" t="e">
        <f t="shared" si="26"/>
        <v>#N/A</v>
      </c>
      <c r="L1679" s="12" t="e">
        <f t="shared" si="27"/>
        <v>#N/A</v>
      </c>
      <c r="M1679" s="14" t="s">
        <v>31</v>
      </c>
      <c r="N1679" s="3" t="s">
        <v>53</v>
      </c>
      <c r="O1679" s="20" t="str">
        <f>VLOOKUP(CONCATENATE($M1679,$N1679),Curriculos!$A$2:$J$332,4,FALSE)</f>
        <v>TEORIA MICROECONÔMICA I</v>
      </c>
      <c r="P1679" s="21" t="str">
        <f>VLOOKUP(CONCATENATE($M1679,$N1679),Curriculos!$A$2:$J$332,5,FALSE)</f>
        <v>OB</v>
      </c>
      <c r="Q1679" s="21" t="str">
        <f>VLOOKUP($N1679,Oferta!$D$2:$P$100,5,FALSE)</f>
        <v>T</v>
      </c>
      <c r="R1679" s="21">
        <f>VLOOKUP(CONCATENATE($M1679,$N1679),Curriculos!$A$2:$J$332,8,FALSE)</f>
        <v>60</v>
      </c>
      <c r="S1679" s="5"/>
      <c r="T1679" s="22" t="s">
        <v>24</v>
      </c>
      <c r="U1679" s="21" t="str">
        <f>VLOOKUP(CONCATENATE($M1679,$N1679),Curriculos!$A$2:$J$332,10,FALSE)</f>
        <v>DCEC</v>
      </c>
      <c r="V1679" s="20" t="e">
        <f>VLOOKUP(CONCATENATE($M1679,$N1679,$T1679),Oferta!$B$2:$R$360,17,FALSE)</f>
        <v>#N/A</v>
      </c>
      <c r="W1679" s="20" t="e">
        <f>VLOOKUP(CONCATENATE($M1679,$N1679,$T1679),Oferta!$B$2:$Q$360,12,FALSE)</f>
        <v>#N/A</v>
      </c>
      <c r="X1679" s="22">
        <v>2</v>
      </c>
      <c r="Y1679" s="23" t="e">
        <f>VLOOKUP(CONCATENATE($W1679,$X1679),Mtz_Horarios!$E$2:$H$92,2,FALSE)</f>
        <v>#N/A</v>
      </c>
      <c r="Z1679" s="23" t="e">
        <f>VLOOKUP(CONCATENATE($W1679,$X1679),Mtz_Horarios!$E$2:$H$92,3,FALSE)</f>
        <v>#N/A</v>
      </c>
      <c r="AA1679" s="24" t="e">
        <f>VLOOKUP(CONCATENATE($W1679,$X1679),Mtz_Horarios!$E$2:$H$92,4,FALSE)</f>
        <v>#N/A</v>
      </c>
      <c r="AB1679" s="20" t="e">
        <f>VLOOKUP(CONCATENATE($M1679,$N1679,$T1679),Oferta!$B$2:$Q$360,16,FALSE)</f>
        <v>#N/A</v>
      </c>
      <c r="AC1679" s="20" t="e">
        <f>VLOOKUP(CONCATENATE($M1679,$N1679,$T1679),Oferta!$B$2:$Q$360,15,FALSE)</f>
        <v>#N/A</v>
      </c>
      <c r="AI1679" s="5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12"/>
      <c r="AW1679" s="12"/>
    </row>
    <row r="1680" spans="1:49" ht="15" customHeight="1">
      <c r="A1680" s="12"/>
      <c r="B1680" s="12"/>
      <c r="C1680" s="12"/>
      <c r="D1680" s="12"/>
      <c r="E1680" s="12"/>
      <c r="F1680" s="12"/>
      <c r="G1680" s="12"/>
      <c r="H1680" s="12" t="e">
        <f t="shared" si="24"/>
        <v>#N/A</v>
      </c>
      <c r="I1680" s="12" t="e">
        <f>VLOOKUP(CONCATENATE(N1680,T1680),Simulador!$H$26:$H$33,1,FALSE)</f>
        <v>#N/A</v>
      </c>
      <c r="J1680" s="12" t="e">
        <f t="shared" si="25"/>
        <v>#N/A</v>
      </c>
      <c r="K1680" s="13" t="e">
        <f t="shared" si="26"/>
        <v>#N/A</v>
      </c>
      <c r="L1680" s="12" t="e">
        <f t="shared" si="27"/>
        <v>#N/A</v>
      </c>
      <c r="M1680" s="14" t="s">
        <v>31</v>
      </c>
      <c r="N1680" s="3" t="s">
        <v>53</v>
      </c>
      <c r="O1680" s="20" t="str">
        <f>VLOOKUP(CONCATENATE($M1680,$N1680),Curriculos!$A$2:$J$332,4,FALSE)</f>
        <v>TEORIA MICROECONÔMICA I</v>
      </c>
      <c r="P1680" s="21" t="str">
        <f>VLOOKUP(CONCATENATE($M1680,$N1680),Curriculos!$A$2:$J$332,5,FALSE)</f>
        <v>OB</v>
      </c>
      <c r="Q1680" s="21" t="str">
        <f>VLOOKUP($N1680,Oferta!$D$2:$P$100,5,FALSE)</f>
        <v>T</v>
      </c>
      <c r="R1680" s="21">
        <f>VLOOKUP(CONCATENATE($M1680,$N1680),Curriculos!$A$2:$J$332,8,FALSE)</f>
        <v>60</v>
      </c>
      <c r="S1680" s="5"/>
      <c r="T1680" s="22" t="s">
        <v>24</v>
      </c>
      <c r="U1680" s="21" t="str">
        <f>VLOOKUP(CONCATENATE($M1680,$N1680),Curriculos!$A$2:$J$332,10,FALSE)</f>
        <v>DCEC</v>
      </c>
      <c r="V1680" s="20" t="e">
        <f>VLOOKUP(CONCATENATE($M1680,$N1680,$T1680),Oferta!$B$2:$R$360,17,FALSE)</f>
        <v>#N/A</v>
      </c>
      <c r="W1680" s="20" t="e">
        <f>VLOOKUP(CONCATENATE($M1680,$N1680,$T1680),Oferta!$B$2:$Q$360,12,FALSE)</f>
        <v>#N/A</v>
      </c>
      <c r="X1680" s="22">
        <v>3</v>
      </c>
      <c r="Y1680" s="23" t="e">
        <f>VLOOKUP(CONCATENATE($W1680,$X1680),Mtz_Horarios!$E$2:$H$92,2,FALSE)</f>
        <v>#N/A</v>
      </c>
      <c r="Z1680" s="23" t="e">
        <f>VLOOKUP(CONCATENATE($W1680,$X1680),Mtz_Horarios!$E$2:$H$92,3,FALSE)</f>
        <v>#N/A</v>
      </c>
      <c r="AA1680" s="24" t="e">
        <f>VLOOKUP(CONCATENATE($W1680,$X1680),Mtz_Horarios!$E$2:$H$92,4,FALSE)</f>
        <v>#N/A</v>
      </c>
      <c r="AB1680" s="20" t="e">
        <f>VLOOKUP(CONCATENATE($M1680,$N1680,$T1680),Oferta!$B$2:$Q$360,16,FALSE)</f>
        <v>#N/A</v>
      </c>
      <c r="AC1680" s="20" t="e">
        <f>VLOOKUP(CONCATENATE($M1680,$N1680,$T1680),Oferta!$B$2:$Q$360,15,FALSE)</f>
        <v>#N/A</v>
      </c>
      <c r="AI1680" s="5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12"/>
      <c r="AW1680" s="12"/>
    </row>
    <row r="1681" spans="1:49" ht="15" customHeight="1">
      <c r="A1681" s="12"/>
      <c r="B1681" s="12"/>
      <c r="C1681" s="12"/>
      <c r="D1681" s="12"/>
      <c r="E1681" s="12"/>
      <c r="F1681" s="12"/>
      <c r="G1681" s="12"/>
      <c r="H1681" s="12" t="e">
        <f t="shared" si="24"/>
        <v>#N/A</v>
      </c>
      <c r="I1681" s="12" t="e">
        <f>VLOOKUP(CONCATENATE(N1681,T1681),Simulador!$H$26:$H$33,1,FALSE)</f>
        <v>#N/A</v>
      </c>
      <c r="J1681" s="12" t="e">
        <f t="shared" si="25"/>
        <v>#N/A</v>
      </c>
      <c r="K1681" s="13" t="e">
        <f t="shared" si="26"/>
        <v>#N/A</v>
      </c>
      <c r="L1681" s="12" t="e">
        <f t="shared" si="27"/>
        <v>#N/A</v>
      </c>
      <c r="M1681" s="14" t="s">
        <v>31</v>
      </c>
      <c r="N1681" s="3" t="s">
        <v>53</v>
      </c>
      <c r="O1681" s="20" t="str">
        <f>VLOOKUP(CONCATENATE($M1681,$N1681),Curriculos!$A$2:$J$332,4,FALSE)</f>
        <v>TEORIA MICROECONÔMICA I</v>
      </c>
      <c r="P1681" s="21" t="str">
        <f>VLOOKUP(CONCATENATE($M1681,$N1681),Curriculos!$A$2:$J$332,5,FALSE)</f>
        <v>OB</v>
      </c>
      <c r="Q1681" s="21" t="str">
        <f>VLOOKUP($N1681,Oferta!$D$2:$P$100,5,FALSE)</f>
        <v>T</v>
      </c>
      <c r="R1681" s="21">
        <f>VLOOKUP(CONCATENATE($M1681,$N1681),Curriculos!$A$2:$J$332,8,FALSE)</f>
        <v>60</v>
      </c>
      <c r="S1681" s="5"/>
      <c r="T1681" s="22" t="s">
        <v>24</v>
      </c>
      <c r="U1681" s="21" t="str">
        <f>VLOOKUP(CONCATENATE($M1681,$N1681),Curriculos!$A$2:$J$332,10,FALSE)</f>
        <v>DCEC</v>
      </c>
      <c r="V1681" s="20" t="e">
        <f>VLOOKUP(CONCATENATE($M1681,$N1681,$T1681),Oferta!$B$2:$R$360,17,FALSE)</f>
        <v>#N/A</v>
      </c>
      <c r="W1681" s="20" t="e">
        <f>VLOOKUP(CONCATENATE($M1681,$N1681,$T1681),Oferta!$B$2:$Q$360,12,FALSE)</f>
        <v>#N/A</v>
      </c>
      <c r="X1681" s="22">
        <v>4</v>
      </c>
      <c r="Y1681" s="23" t="e">
        <f>VLOOKUP(CONCATENATE($W1681,$X1681),Mtz_Horarios!$E$2:$H$92,2,FALSE)</f>
        <v>#N/A</v>
      </c>
      <c r="Z1681" s="23" t="e">
        <f>VLOOKUP(CONCATENATE($W1681,$X1681),Mtz_Horarios!$E$2:$H$92,3,FALSE)</f>
        <v>#N/A</v>
      </c>
      <c r="AA1681" s="24" t="e">
        <f>VLOOKUP(CONCATENATE($W1681,$X1681),Mtz_Horarios!$E$2:$H$92,4,FALSE)</f>
        <v>#N/A</v>
      </c>
      <c r="AB1681" s="20" t="e">
        <f>VLOOKUP(CONCATENATE($M1681,$N1681,$T1681),Oferta!$B$2:$Q$360,16,FALSE)</f>
        <v>#N/A</v>
      </c>
      <c r="AC1681" s="20" t="e">
        <f>VLOOKUP(CONCATENATE($M1681,$N1681,$T1681),Oferta!$B$2:$Q$360,15,FALSE)</f>
        <v>#N/A</v>
      </c>
      <c r="AI1681" s="5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12"/>
      <c r="AW1681" s="12"/>
    </row>
    <row r="1682" spans="1:49" ht="15" customHeight="1">
      <c r="A1682" s="12"/>
      <c r="B1682" s="12"/>
      <c r="C1682" s="12"/>
      <c r="D1682" s="12"/>
      <c r="E1682" s="12"/>
      <c r="F1682" s="12"/>
      <c r="G1682" s="12"/>
      <c r="H1682" s="12" t="e">
        <f t="shared" si="24"/>
        <v>#N/A</v>
      </c>
      <c r="I1682" s="12" t="e">
        <f>VLOOKUP(CONCATENATE(N1682,T1682),Simulador!$H$26:$H$33,1,FALSE)</f>
        <v>#N/A</v>
      </c>
      <c r="J1682" s="12" t="e">
        <f t="shared" si="25"/>
        <v>#N/A</v>
      </c>
      <c r="K1682" s="13" t="e">
        <f t="shared" si="26"/>
        <v>#N/A</v>
      </c>
      <c r="L1682" s="12" t="e">
        <f t="shared" si="27"/>
        <v>#N/A</v>
      </c>
      <c r="M1682" s="14" t="s">
        <v>31</v>
      </c>
      <c r="N1682" s="3" t="s">
        <v>53</v>
      </c>
      <c r="O1682" s="20" t="str">
        <f>VLOOKUP(CONCATENATE($M1682,$N1682),Curriculos!$A$2:$J$332,4,FALSE)</f>
        <v>TEORIA MICROECONÔMICA I</v>
      </c>
      <c r="P1682" s="21" t="str">
        <f>VLOOKUP(CONCATENATE($M1682,$N1682),Curriculos!$A$2:$J$332,5,FALSE)</f>
        <v>OB</v>
      </c>
      <c r="Q1682" s="21" t="str">
        <f>VLOOKUP($N1682,Oferta!$D$2:$P$100,5,FALSE)</f>
        <v>T</v>
      </c>
      <c r="R1682" s="21">
        <f>VLOOKUP(CONCATENATE($M1682,$N1682),Curriculos!$A$2:$J$332,8,FALSE)</f>
        <v>60</v>
      </c>
      <c r="S1682" s="5"/>
      <c r="T1682" s="22" t="s">
        <v>29</v>
      </c>
      <c r="U1682" s="21" t="str">
        <f>VLOOKUP(CONCATENATE($M1682,$N1682),Curriculos!$A$2:$J$332,10,FALSE)</f>
        <v>DCEC</v>
      </c>
      <c r="V1682" s="20" t="e">
        <f>VLOOKUP(CONCATENATE($M1682,$N1682,$T1682),Oferta!$B$2:$R$360,17,FALSE)</f>
        <v>#N/A</v>
      </c>
      <c r="W1682" s="20" t="e">
        <f>VLOOKUP(CONCATENATE($M1682,$N1682,$T1682),Oferta!$B$2:$Q$360,12,FALSE)</f>
        <v>#N/A</v>
      </c>
      <c r="X1682" s="22">
        <v>1</v>
      </c>
      <c r="Y1682" s="23" t="e">
        <f>VLOOKUP(CONCATENATE($W1682,$X1682),Mtz_Horarios!$E$2:$H$92,2,FALSE)</f>
        <v>#N/A</v>
      </c>
      <c r="Z1682" s="23" t="e">
        <f>VLOOKUP(CONCATENATE($W1682,$X1682),Mtz_Horarios!$E$2:$H$92,3,FALSE)</f>
        <v>#N/A</v>
      </c>
      <c r="AA1682" s="24" t="e">
        <f>VLOOKUP(CONCATENATE($W1682,$X1682),Mtz_Horarios!$E$2:$H$92,4,FALSE)</f>
        <v>#N/A</v>
      </c>
      <c r="AB1682" s="20" t="e">
        <f>VLOOKUP(CONCATENATE($M1682,$N1682,$T1682),Oferta!$B$2:$Q$360,16,FALSE)</f>
        <v>#N/A</v>
      </c>
      <c r="AC1682" s="20" t="e">
        <f>VLOOKUP(CONCATENATE($M1682,$N1682,$T1682),Oferta!$B$2:$Q$360,15,FALSE)</f>
        <v>#N/A</v>
      </c>
      <c r="AI1682" s="5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12"/>
      <c r="AW1682" s="12"/>
    </row>
    <row r="1683" spans="1:49" ht="15" customHeight="1">
      <c r="A1683" s="12"/>
      <c r="B1683" s="12"/>
      <c r="C1683" s="12"/>
      <c r="D1683" s="12"/>
      <c r="E1683" s="12"/>
      <c r="F1683" s="12"/>
      <c r="G1683" s="12"/>
      <c r="H1683" s="12" t="e">
        <f t="shared" si="24"/>
        <v>#N/A</v>
      </c>
      <c r="I1683" s="12" t="e">
        <f>VLOOKUP(CONCATENATE(N1683,T1683),Simulador!$H$26:$H$33,1,FALSE)</f>
        <v>#N/A</v>
      </c>
      <c r="J1683" s="12" t="e">
        <f t="shared" si="25"/>
        <v>#N/A</v>
      </c>
      <c r="K1683" s="13" t="e">
        <f t="shared" si="26"/>
        <v>#N/A</v>
      </c>
      <c r="L1683" s="12" t="e">
        <f t="shared" si="27"/>
        <v>#N/A</v>
      </c>
      <c r="M1683" s="14" t="s">
        <v>31</v>
      </c>
      <c r="N1683" s="3" t="s">
        <v>53</v>
      </c>
      <c r="O1683" s="20" t="str">
        <f>VLOOKUP(CONCATENATE($M1683,$N1683),Curriculos!$A$2:$J$332,4,FALSE)</f>
        <v>TEORIA MICROECONÔMICA I</v>
      </c>
      <c r="P1683" s="21" t="str">
        <f>VLOOKUP(CONCATENATE($M1683,$N1683),Curriculos!$A$2:$J$332,5,FALSE)</f>
        <v>OB</v>
      </c>
      <c r="Q1683" s="21" t="str">
        <f>VLOOKUP($N1683,Oferta!$D$2:$P$100,5,FALSE)</f>
        <v>T</v>
      </c>
      <c r="R1683" s="21">
        <f>VLOOKUP(CONCATENATE($M1683,$N1683),Curriculos!$A$2:$J$332,8,FALSE)</f>
        <v>60</v>
      </c>
      <c r="S1683" s="5"/>
      <c r="T1683" s="22" t="s">
        <v>29</v>
      </c>
      <c r="U1683" s="21" t="str">
        <f>VLOOKUP(CONCATENATE($M1683,$N1683),Curriculos!$A$2:$J$332,10,FALSE)</f>
        <v>DCEC</v>
      </c>
      <c r="V1683" s="20" t="e">
        <f>VLOOKUP(CONCATENATE($M1683,$N1683,$T1683),Oferta!$B$2:$R$360,17,FALSE)</f>
        <v>#N/A</v>
      </c>
      <c r="W1683" s="20" t="e">
        <f>VLOOKUP(CONCATENATE($M1683,$N1683,$T1683),Oferta!$B$2:$Q$360,12,FALSE)</f>
        <v>#N/A</v>
      </c>
      <c r="X1683" s="22">
        <v>2</v>
      </c>
      <c r="Y1683" s="23" t="e">
        <f>VLOOKUP(CONCATENATE($W1683,$X1683),Mtz_Horarios!$E$2:$H$92,2,FALSE)</f>
        <v>#N/A</v>
      </c>
      <c r="Z1683" s="23" t="e">
        <f>VLOOKUP(CONCATENATE($W1683,$X1683),Mtz_Horarios!$E$2:$H$92,3,FALSE)</f>
        <v>#N/A</v>
      </c>
      <c r="AA1683" s="24" t="e">
        <f>VLOOKUP(CONCATENATE($W1683,$X1683),Mtz_Horarios!$E$2:$H$92,4,FALSE)</f>
        <v>#N/A</v>
      </c>
      <c r="AB1683" s="20" t="e">
        <f>VLOOKUP(CONCATENATE($M1683,$N1683,$T1683),Oferta!$B$2:$Q$360,16,FALSE)</f>
        <v>#N/A</v>
      </c>
      <c r="AC1683" s="20" t="e">
        <f>VLOOKUP(CONCATENATE($M1683,$N1683,$T1683),Oferta!$B$2:$Q$360,15,FALSE)</f>
        <v>#N/A</v>
      </c>
      <c r="AI1683" s="5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12"/>
      <c r="AW1683" s="12"/>
    </row>
    <row r="1684" spans="1:49" ht="15" customHeight="1">
      <c r="A1684" s="12"/>
      <c r="B1684" s="12"/>
      <c r="C1684" s="12"/>
      <c r="D1684" s="12"/>
      <c r="E1684" s="12"/>
      <c r="F1684" s="12"/>
      <c r="G1684" s="12"/>
      <c r="H1684" s="12" t="e">
        <f t="shared" si="24"/>
        <v>#N/A</v>
      </c>
      <c r="I1684" s="12" t="e">
        <f>VLOOKUP(CONCATENATE(N1684,T1684),Simulador!$H$26:$H$33,1,FALSE)</f>
        <v>#N/A</v>
      </c>
      <c r="J1684" s="12" t="e">
        <f t="shared" si="25"/>
        <v>#N/A</v>
      </c>
      <c r="K1684" s="13" t="e">
        <f t="shared" si="26"/>
        <v>#N/A</v>
      </c>
      <c r="L1684" s="12" t="e">
        <f t="shared" si="27"/>
        <v>#N/A</v>
      </c>
      <c r="M1684" s="14" t="s">
        <v>31</v>
      </c>
      <c r="N1684" s="3" t="s">
        <v>53</v>
      </c>
      <c r="O1684" s="20" t="str">
        <f>VLOOKUP(CONCATENATE($M1684,$N1684),Curriculos!$A$2:$J$332,4,FALSE)</f>
        <v>TEORIA MICROECONÔMICA I</v>
      </c>
      <c r="P1684" s="21" t="str">
        <f>VLOOKUP(CONCATENATE($M1684,$N1684),Curriculos!$A$2:$J$332,5,FALSE)</f>
        <v>OB</v>
      </c>
      <c r="Q1684" s="21" t="str">
        <f>VLOOKUP($N1684,Oferta!$D$2:$P$100,5,FALSE)</f>
        <v>T</v>
      </c>
      <c r="R1684" s="21">
        <f>VLOOKUP(CONCATENATE($M1684,$N1684),Curriculos!$A$2:$J$332,8,FALSE)</f>
        <v>60</v>
      </c>
      <c r="S1684" s="5"/>
      <c r="T1684" s="22" t="s">
        <v>29</v>
      </c>
      <c r="U1684" s="21" t="str">
        <f>VLOOKUP(CONCATENATE($M1684,$N1684),Curriculos!$A$2:$J$332,10,FALSE)</f>
        <v>DCEC</v>
      </c>
      <c r="V1684" s="20" t="e">
        <f>VLOOKUP(CONCATENATE($M1684,$N1684,$T1684),Oferta!$B$2:$R$360,17,FALSE)</f>
        <v>#N/A</v>
      </c>
      <c r="W1684" s="20" t="e">
        <f>VLOOKUP(CONCATENATE($M1684,$N1684,$T1684),Oferta!$B$2:$Q$360,12,FALSE)</f>
        <v>#N/A</v>
      </c>
      <c r="X1684" s="22">
        <v>3</v>
      </c>
      <c r="Y1684" s="23" t="e">
        <f>VLOOKUP(CONCATENATE($W1684,$X1684),Mtz_Horarios!$E$2:$H$92,2,FALSE)</f>
        <v>#N/A</v>
      </c>
      <c r="Z1684" s="23" t="e">
        <f>VLOOKUP(CONCATENATE($W1684,$X1684),Mtz_Horarios!$E$2:$H$92,3,FALSE)</f>
        <v>#N/A</v>
      </c>
      <c r="AA1684" s="24" t="e">
        <f>VLOOKUP(CONCATENATE($W1684,$X1684),Mtz_Horarios!$E$2:$H$92,4,FALSE)</f>
        <v>#N/A</v>
      </c>
      <c r="AB1684" s="20" t="e">
        <f>VLOOKUP(CONCATENATE($M1684,$N1684,$T1684),Oferta!$B$2:$Q$360,16,FALSE)</f>
        <v>#N/A</v>
      </c>
      <c r="AC1684" s="20" t="e">
        <f>VLOOKUP(CONCATENATE($M1684,$N1684,$T1684),Oferta!$B$2:$Q$360,15,FALSE)</f>
        <v>#N/A</v>
      </c>
      <c r="AI1684" s="5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12"/>
      <c r="AW1684" s="12"/>
    </row>
    <row r="1685" spans="1:49" ht="15" customHeight="1">
      <c r="A1685" s="12"/>
      <c r="B1685" s="12"/>
      <c r="C1685" s="12"/>
      <c r="D1685" s="12"/>
      <c r="E1685" s="12"/>
      <c r="F1685" s="12"/>
      <c r="G1685" s="12"/>
      <c r="H1685" s="12" t="e">
        <f t="shared" si="24"/>
        <v>#N/A</v>
      </c>
      <c r="I1685" s="12" t="e">
        <f>VLOOKUP(CONCATENATE(N1685,T1685),Simulador!$H$26:$H$33,1,FALSE)</f>
        <v>#N/A</v>
      </c>
      <c r="J1685" s="12" t="e">
        <f t="shared" si="25"/>
        <v>#N/A</v>
      </c>
      <c r="K1685" s="13" t="e">
        <f t="shared" si="26"/>
        <v>#N/A</v>
      </c>
      <c r="L1685" s="12" t="e">
        <f t="shared" si="27"/>
        <v>#N/A</v>
      </c>
      <c r="M1685" s="14" t="s">
        <v>31</v>
      </c>
      <c r="N1685" s="3" t="s">
        <v>53</v>
      </c>
      <c r="O1685" s="20" t="str">
        <f>VLOOKUP(CONCATENATE($M1685,$N1685),Curriculos!$A$2:$J$332,4,FALSE)</f>
        <v>TEORIA MICROECONÔMICA I</v>
      </c>
      <c r="P1685" s="21" t="str">
        <f>VLOOKUP(CONCATENATE($M1685,$N1685),Curriculos!$A$2:$J$332,5,FALSE)</f>
        <v>OB</v>
      </c>
      <c r="Q1685" s="21" t="str">
        <f>VLOOKUP($N1685,Oferta!$D$2:$P$100,5,FALSE)</f>
        <v>T</v>
      </c>
      <c r="R1685" s="21">
        <f>VLOOKUP(CONCATENATE($M1685,$N1685),Curriculos!$A$2:$J$332,8,FALSE)</f>
        <v>60</v>
      </c>
      <c r="S1685" s="5"/>
      <c r="T1685" s="22" t="s">
        <v>29</v>
      </c>
      <c r="U1685" s="21" t="str">
        <f>VLOOKUP(CONCATENATE($M1685,$N1685),Curriculos!$A$2:$J$332,10,FALSE)</f>
        <v>DCEC</v>
      </c>
      <c r="V1685" s="20" t="e">
        <f>VLOOKUP(CONCATENATE($M1685,$N1685,$T1685),Oferta!$B$2:$R$360,17,FALSE)</f>
        <v>#N/A</v>
      </c>
      <c r="W1685" s="20" t="e">
        <f>VLOOKUP(CONCATENATE($M1685,$N1685,$T1685),Oferta!$B$2:$Q$360,12,FALSE)</f>
        <v>#N/A</v>
      </c>
      <c r="X1685" s="22">
        <v>4</v>
      </c>
      <c r="Y1685" s="23" t="e">
        <f>VLOOKUP(CONCATENATE($W1685,$X1685),Mtz_Horarios!$E$2:$H$92,2,FALSE)</f>
        <v>#N/A</v>
      </c>
      <c r="Z1685" s="23" t="e">
        <f>VLOOKUP(CONCATENATE($W1685,$X1685),Mtz_Horarios!$E$2:$H$92,3,FALSE)</f>
        <v>#N/A</v>
      </c>
      <c r="AA1685" s="24" t="e">
        <f>VLOOKUP(CONCATENATE($W1685,$X1685),Mtz_Horarios!$E$2:$H$92,4,FALSE)</f>
        <v>#N/A</v>
      </c>
      <c r="AB1685" s="20" t="e">
        <f>VLOOKUP(CONCATENATE($M1685,$N1685,$T1685),Oferta!$B$2:$Q$360,16,FALSE)</f>
        <v>#N/A</v>
      </c>
      <c r="AC1685" s="20" t="e">
        <f>VLOOKUP(CONCATENATE($M1685,$N1685,$T1685),Oferta!$B$2:$Q$360,15,FALSE)</f>
        <v>#N/A</v>
      </c>
      <c r="AI1685" s="5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12"/>
      <c r="AW1685" s="12"/>
    </row>
    <row r="1686" spans="1:49" ht="15" customHeight="1">
      <c r="A1686" s="12"/>
      <c r="B1686" s="12"/>
      <c r="C1686" s="12"/>
      <c r="D1686" s="12"/>
      <c r="E1686" s="12"/>
      <c r="F1686" s="12"/>
      <c r="G1686" s="12"/>
      <c r="H1686" s="12" t="e">
        <f t="shared" si="24"/>
        <v>#N/A</v>
      </c>
      <c r="I1686" s="12" t="e">
        <f>VLOOKUP(CONCATENATE(N1686,T1686),Simulador!$H$26:$H$33,1,FALSE)</f>
        <v>#N/A</v>
      </c>
      <c r="J1686" s="12" t="e">
        <f t="shared" si="25"/>
        <v>#N/A</v>
      </c>
      <c r="K1686" s="13" t="e">
        <f t="shared" si="26"/>
        <v>#N/A</v>
      </c>
      <c r="L1686" s="12" t="e">
        <f t="shared" si="27"/>
        <v>#N/A</v>
      </c>
      <c r="M1686" s="14" t="s">
        <v>25</v>
      </c>
      <c r="N1686" s="3" t="s">
        <v>53</v>
      </c>
      <c r="O1686" s="20" t="str">
        <f>VLOOKUP(CONCATENATE($M1686,$N1686),Curriculos!$A$2:$J$332,4,FALSE)</f>
        <v>TEORIA MICROECONÔMICA I</v>
      </c>
      <c r="P1686" s="21" t="str">
        <f>VLOOKUP(CONCATENATE($M1686,$N1686),Curriculos!$A$2:$J$332,5,FALSE)</f>
        <v>OB</v>
      </c>
      <c r="Q1686" s="21" t="str">
        <f>VLOOKUP($N1686,Oferta!$D$2:$P$100,5,FALSE)</f>
        <v>T</v>
      </c>
      <c r="R1686" s="21">
        <f>VLOOKUP(CONCATENATE($M1686,$N1686),Curriculos!$A$2:$J$332,8,FALSE)</f>
        <v>60</v>
      </c>
      <c r="S1686" s="5"/>
      <c r="T1686" s="22" t="s">
        <v>27</v>
      </c>
      <c r="U1686" s="21" t="str">
        <f>VLOOKUP(CONCATENATE($M1686,$N1686),Curriculos!$A$2:$J$332,10,FALSE)</f>
        <v>DCEC</v>
      </c>
      <c r="V1686" s="20" t="e">
        <f>VLOOKUP(CONCATENATE($M1686,$N1686,$T1686),Oferta!$B$2:$R$360,17,FALSE)</f>
        <v>#N/A</v>
      </c>
      <c r="W1686" s="20" t="e">
        <f>VLOOKUP(CONCATENATE($M1686,$N1686,$T1686),Oferta!$B$2:$Q$360,12,FALSE)</f>
        <v>#N/A</v>
      </c>
      <c r="X1686" s="22">
        <v>1</v>
      </c>
      <c r="Y1686" s="23" t="e">
        <f>VLOOKUP(CONCATENATE($W1686,$X1686),Mtz_Horarios!$E$2:$H$92,2,FALSE)</f>
        <v>#N/A</v>
      </c>
      <c r="Z1686" s="23" t="e">
        <f>VLOOKUP(CONCATENATE($W1686,$X1686),Mtz_Horarios!$E$2:$H$92,3,FALSE)</f>
        <v>#N/A</v>
      </c>
      <c r="AA1686" s="24" t="e">
        <f>VLOOKUP(CONCATENATE($W1686,$X1686),Mtz_Horarios!$E$2:$H$92,4,FALSE)</f>
        <v>#N/A</v>
      </c>
      <c r="AB1686" s="20" t="e">
        <f>VLOOKUP(CONCATENATE($M1686,$N1686,$T1686),Oferta!$B$2:$Q$360,16,FALSE)</f>
        <v>#N/A</v>
      </c>
      <c r="AC1686" s="20" t="e">
        <f>VLOOKUP(CONCATENATE($M1686,$N1686,$T1686),Oferta!$B$2:$Q$360,15,FALSE)</f>
        <v>#N/A</v>
      </c>
      <c r="AI1686" s="5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12"/>
      <c r="AW1686" s="12"/>
    </row>
    <row r="1687" spans="1:49" ht="15" customHeight="1">
      <c r="A1687" s="12"/>
      <c r="B1687" s="12"/>
      <c r="C1687" s="12"/>
      <c r="D1687" s="12"/>
      <c r="E1687" s="12"/>
      <c r="F1687" s="12"/>
      <c r="G1687" s="12"/>
      <c r="H1687" s="12" t="e">
        <f t="shared" si="24"/>
        <v>#N/A</v>
      </c>
      <c r="I1687" s="12" t="e">
        <f>VLOOKUP(CONCATENATE(N1687,T1687),Simulador!$H$26:$H$33,1,FALSE)</f>
        <v>#N/A</v>
      </c>
      <c r="J1687" s="12" t="e">
        <f t="shared" si="25"/>
        <v>#N/A</v>
      </c>
      <c r="K1687" s="13" t="e">
        <f t="shared" si="26"/>
        <v>#N/A</v>
      </c>
      <c r="L1687" s="12" t="e">
        <f t="shared" si="27"/>
        <v>#N/A</v>
      </c>
      <c r="M1687" s="14" t="s">
        <v>25</v>
      </c>
      <c r="N1687" s="3" t="s">
        <v>53</v>
      </c>
      <c r="O1687" s="20" t="str">
        <f>VLOOKUP(CONCATENATE($M1687,$N1687),Curriculos!$A$2:$J$332,4,FALSE)</f>
        <v>TEORIA MICROECONÔMICA I</v>
      </c>
      <c r="P1687" s="21" t="str">
        <f>VLOOKUP(CONCATENATE($M1687,$N1687),Curriculos!$A$2:$J$332,5,FALSE)</f>
        <v>OB</v>
      </c>
      <c r="Q1687" s="21" t="str">
        <f>VLOOKUP($N1687,Oferta!$D$2:$P$100,5,FALSE)</f>
        <v>T</v>
      </c>
      <c r="R1687" s="21">
        <f>VLOOKUP(CONCATENATE($M1687,$N1687),Curriculos!$A$2:$J$332,8,FALSE)</f>
        <v>60</v>
      </c>
      <c r="S1687" s="5"/>
      <c r="T1687" s="22" t="s">
        <v>27</v>
      </c>
      <c r="U1687" s="21" t="str">
        <f>VLOOKUP(CONCATENATE($M1687,$N1687),Curriculos!$A$2:$J$332,10,FALSE)</f>
        <v>DCEC</v>
      </c>
      <c r="V1687" s="20" t="e">
        <f>VLOOKUP(CONCATENATE($M1687,$N1687,$T1687),Oferta!$B$2:$R$360,17,FALSE)</f>
        <v>#N/A</v>
      </c>
      <c r="W1687" s="20" t="e">
        <f>VLOOKUP(CONCATENATE($M1687,$N1687,$T1687),Oferta!$B$2:$Q$360,12,FALSE)</f>
        <v>#N/A</v>
      </c>
      <c r="X1687" s="22">
        <v>2</v>
      </c>
      <c r="Y1687" s="23" t="e">
        <f>VLOOKUP(CONCATENATE($W1687,$X1687),Mtz_Horarios!$E$2:$H$92,2,FALSE)</f>
        <v>#N/A</v>
      </c>
      <c r="Z1687" s="23" t="e">
        <f>VLOOKUP(CONCATENATE($W1687,$X1687),Mtz_Horarios!$E$2:$H$92,3,FALSE)</f>
        <v>#N/A</v>
      </c>
      <c r="AA1687" s="24" t="e">
        <f>VLOOKUP(CONCATENATE($W1687,$X1687),Mtz_Horarios!$E$2:$H$92,4,FALSE)</f>
        <v>#N/A</v>
      </c>
      <c r="AB1687" s="20" t="e">
        <f>VLOOKUP(CONCATENATE($M1687,$N1687,$T1687),Oferta!$B$2:$Q$360,16,FALSE)</f>
        <v>#N/A</v>
      </c>
      <c r="AC1687" s="20" t="e">
        <f>VLOOKUP(CONCATENATE($M1687,$N1687,$T1687),Oferta!$B$2:$Q$360,15,FALSE)</f>
        <v>#N/A</v>
      </c>
      <c r="AI1687" s="5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12"/>
      <c r="AW1687" s="12"/>
    </row>
    <row r="1688" spans="1:49" ht="15" customHeight="1">
      <c r="A1688" s="12"/>
      <c r="B1688" s="12"/>
      <c r="C1688" s="12"/>
      <c r="D1688" s="12"/>
      <c r="E1688" s="12"/>
      <c r="F1688" s="12"/>
      <c r="G1688" s="12"/>
      <c r="H1688" s="12" t="e">
        <f t="shared" si="24"/>
        <v>#N/A</v>
      </c>
      <c r="I1688" s="12" t="e">
        <f>VLOOKUP(CONCATENATE(N1688,T1688),Simulador!$H$26:$H$33,1,FALSE)</f>
        <v>#N/A</v>
      </c>
      <c r="J1688" s="12" t="e">
        <f t="shared" si="25"/>
        <v>#N/A</v>
      </c>
      <c r="K1688" s="13" t="e">
        <f t="shared" si="26"/>
        <v>#N/A</v>
      </c>
      <c r="L1688" s="12" t="e">
        <f t="shared" si="27"/>
        <v>#N/A</v>
      </c>
      <c r="M1688" s="14" t="s">
        <v>25</v>
      </c>
      <c r="N1688" s="3" t="s">
        <v>53</v>
      </c>
      <c r="O1688" s="20" t="str">
        <f>VLOOKUP(CONCATENATE($M1688,$N1688),Curriculos!$A$2:$J$332,4,FALSE)</f>
        <v>TEORIA MICROECONÔMICA I</v>
      </c>
      <c r="P1688" s="21" t="str">
        <f>VLOOKUP(CONCATENATE($M1688,$N1688),Curriculos!$A$2:$J$332,5,FALSE)</f>
        <v>OB</v>
      </c>
      <c r="Q1688" s="21" t="str">
        <f>VLOOKUP($N1688,Oferta!$D$2:$P$100,5,FALSE)</f>
        <v>T</v>
      </c>
      <c r="R1688" s="21">
        <f>VLOOKUP(CONCATENATE($M1688,$N1688),Curriculos!$A$2:$J$332,8,FALSE)</f>
        <v>60</v>
      </c>
      <c r="S1688" s="5"/>
      <c r="T1688" s="22" t="s">
        <v>27</v>
      </c>
      <c r="U1688" s="21" t="str">
        <f>VLOOKUP(CONCATENATE($M1688,$N1688),Curriculos!$A$2:$J$332,10,FALSE)</f>
        <v>DCEC</v>
      </c>
      <c r="V1688" s="20" t="e">
        <f>VLOOKUP(CONCATENATE($M1688,$N1688,$T1688),Oferta!$B$2:$R$360,17,FALSE)</f>
        <v>#N/A</v>
      </c>
      <c r="W1688" s="20" t="e">
        <f>VLOOKUP(CONCATENATE($M1688,$N1688,$T1688),Oferta!$B$2:$Q$360,12,FALSE)</f>
        <v>#N/A</v>
      </c>
      <c r="X1688" s="22">
        <v>3</v>
      </c>
      <c r="Y1688" s="23" t="e">
        <f>VLOOKUP(CONCATENATE($W1688,$X1688),Mtz_Horarios!$E$2:$H$92,2,FALSE)</f>
        <v>#N/A</v>
      </c>
      <c r="Z1688" s="23" t="e">
        <f>VLOOKUP(CONCATENATE($W1688,$X1688),Mtz_Horarios!$E$2:$H$92,3,FALSE)</f>
        <v>#N/A</v>
      </c>
      <c r="AA1688" s="24" t="e">
        <f>VLOOKUP(CONCATENATE($W1688,$X1688),Mtz_Horarios!$E$2:$H$92,4,FALSE)</f>
        <v>#N/A</v>
      </c>
      <c r="AB1688" s="20" t="e">
        <f>VLOOKUP(CONCATENATE($M1688,$N1688,$T1688),Oferta!$B$2:$Q$360,16,FALSE)</f>
        <v>#N/A</v>
      </c>
      <c r="AC1688" s="20" t="e">
        <f>VLOOKUP(CONCATENATE($M1688,$N1688,$T1688),Oferta!$B$2:$Q$360,15,FALSE)</f>
        <v>#N/A</v>
      </c>
      <c r="AI1688" s="5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12"/>
      <c r="AW1688" s="12"/>
    </row>
    <row r="1689" spans="1:49" ht="15" customHeight="1">
      <c r="A1689" s="12"/>
      <c r="B1689" s="12"/>
      <c r="C1689" s="12"/>
      <c r="D1689" s="12"/>
      <c r="E1689" s="12"/>
      <c r="F1689" s="12"/>
      <c r="G1689" s="12"/>
      <c r="H1689" s="12" t="e">
        <f t="shared" si="24"/>
        <v>#N/A</v>
      </c>
      <c r="I1689" s="12" t="e">
        <f>VLOOKUP(CONCATENATE(N1689,T1689),Simulador!$H$26:$H$33,1,FALSE)</f>
        <v>#N/A</v>
      </c>
      <c r="J1689" s="12" t="e">
        <f t="shared" si="25"/>
        <v>#N/A</v>
      </c>
      <c r="K1689" s="13" t="e">
        <f t="shared" si="26"/>
        <v>#N/A</v>
      </c>
      <c r="L1689" s="12" t="e">
        <f t="shared" si="27"/>
        <v>#N/A</v>
      </c>
      <c r="M1689" s="14" t="s">
        <v>25</v>
      </c>
      <c r="N1689" s="3" t="s">
        <v>53</v>
      </c>
      <c r="O1689" s="20" t="str">
        <f>VLOOKUP(CONCATENATE($M1689,$N1689),Curriculos!$A$2:$J$332,4,FALSE)</f>
        <v>TEORIA MICROECONÔMICA I</v>
      </c>
      <c r="P1689" s="21" t="str">
        <f>VLOOKUP(CONCATENATE($M1689,$N1689),Curriculos!$A$2:$J$332,5,FALSE)</f>
        <v>OB</v>
      </c>
      <c r="Q1689" s="21" t="str">
        <f>VLOOKUP($N1689,Oferta!$D$2:$P$100,5,FALSE)</f>
        <v>T</v>
      </c>
      <c r="R1689" s="21">
        <f>VLOOKUP(CONCATENATE($M1689,$N1689),Curriculos!$A$2:$J$332,8,FALSE)</f>
        <v>60</v>
      </c>
      <c r="S1689" s="5"/>
      <c r="T1689" s="22" t="s">
        <v>27</v>
      </c>
      <c r="U1689" s="21" t="str">
        <f>VLOOKUP(CONCATENATE($M1689,$N1689),Curriculos!$A$2:$J$332,10,FALSE)</f>
        <v>DCEC</v>
      </c>
      <c r="V1689" s="20" t="e">
        <f>VLOOKUP(CONCATENATE($M1689,$N1689,$T1689),Oferta!$B$2:$R$360,17,FALSE)</f>
        <v>#N/A</v>
      </c>
      <c r="W1689" s="20" t="e">
        <f>VLOOKUP(CONCATENATE($M1689,$N1689,$T1689),Oferta!$B$2:$Q$360,12,FALSE)</f>
        <v>#N/A</v>
      </c>
      <c r="X1689" s="22">
        <v>4</v>
      </c>
      <c r="Y1689" s="23" t="e">
        <f>VLOOKUP(CONCATENATE($W1689,$X1689),Mtz_Horarios!$E$2:$H$92,2,FALSE)</f>
        <v>#N/A</v>
      </c>
      <c r="Z1689" s="23" t="e">
        <f>VLOOKUP(CONCATENATE($W1689,$X1689),Mtz_Horarios!$E$2:$H$92,3,FALSE)</f>
        <v>#N/A</v>
      </c>
      <c r="AA1689" s="24" t="e">
        <f>VLOOKUP(CONCATENATE($W1689,$X1689),Mtz_Horarios!$E$2:$H$92,4,FALSE)</f>
        <v>#N/A</v>
      </c>
      <c r="AB1689" s="20" t="e">
        <f>VLOOKUP(CONCATENATE($M1689,$N1689,$T1689),Oferta!$B$2:$Q$360,16,FALSE)</f>
        <v>#N/A</v>
      </c>
      <c r="AC1689" s="20" t="e">
        <f>VLOOKUP(CONCATENATE($M1689,$N1689,$T1689),Oferta!$B$2:$Q$360,15,FALSE)</f>
        <v>#N/A</v>
      </c>
      <c r="AI1689" s="5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12"/>
      <c r="AW1689" s="12"/>
    </row>
    <row r="1690" spans="1:49" ht="15" customHeight="1">
      <c r="A1690" s="12"/>
      <c r="B1690" s="12"/>
      <c r="C1690" s="12"/>
      <c r="D1690" s="12"/>
      <c r="E1690" s="12"/>
      <c r="F1690" s="12"/>
      <c r="G1690" s="12"/>
      <c r="H1690" s="12" t="e">
        <f t="shared" si="24"/>
        <v>#N/A</v>
      </c>
      <c r="I1690" s="12" t="e">
        <f>VLOOKUP(CONCATENATE(N1690,T1690),Simulador!$H$26:$H$33,1,FALSE)</f>
        <v>#N/A</v>
      </c>
      <c r="J1690" s="12" t="e">
        <f t="shared" si="25"/>
        <v>#N/A</v>
      </c>
      <c r="K1690" s="13" t="e">
        <f t="shared" si="26"/>
        <v>#N/A</v>
      </c>
      <c r="L1690" s="12" t="e">
        <f t="shared" si="27"/>
        <v>#N/A</v>
      </c>
      <c r="M1690" s="14" t="s">
        <v>22</v>
      </c>
      <c r="N1690" s="3" t="s">
        <v>53</v>
      </c>
      <c r="O1690" s="15" t="str">
        <f>VLOOKUP(CONCATENATE($M1690,$N1690),Curriculos!$A$2:$J$332,4,FALSE)</f>
        <v>TEORIA MICROECONÔMICA I</v>
      </c>
      <c r="P1690" s="16" t="str">
        <f>VLOOKUP(CONCATENATE($M1690,$N1690),Curriculos!$A$2:$J$332,5,FALSE)</f>
        <v>OB</v>
      </c>
      <c r="Q1690" s="16" t="str">
        <f>VLOOKUP($N1690,Oferta!$D$2:$P$100,5,FALSE)</f>
        <v>T</v>
      </c>
      <c r="R1690" s="16">
        <f>VLOOKUP(CONCATENATE($M1690,$N1690),Curriculos!$A$2:$J$332,8,FALSE)</f>
        <v>60</v>
      </c>
      <c r="S1690" s="17"/>
      <c r="T1690" s="17" t="s">
        <v>40</v>
      </c>
      <c r="U1690" s="16" t="str">
        <f>VLOOKUP(CONCATENATE($M1690,$N1690),Curriculos!$A$2:$J$332,10,FALSE)</f>
        <v>DCEC</v>
      </c>
      <c r="V1690" s="15" t="e">
        <f>VLOOKUP(CONCATENATE($M1690,$N1690,$T1690),Oferta!$B$2:$R$360,17,FALSE)</f>
        <v>#N/A</v>
      </c>
      <c r="W1690" s="15" t="e">
        <f>VLOOKUP(CONCATENATE($M1690,$N1690,$T1690),Oferta!$B$2:$Q$360,12,FALSE)</f>
        <v>#N/A</v>
      </c>
      <c r="X1690" s="17">
        <v>1</v>
      </c>
      <c r="Y1690" s="18" t="e">
        <f>VLOOKUP(CONCATENATE($W1690,$X1690),Mtz_Horarios!$E$2:$H$92,2,FALSE)</f>
        <v>#N/A</v>
      </c>
      <c r="Z1690" s="18" t="e">
        <f>VLOOKUP(CONCATENATE($W1690,$X1690),Mtz_Horarios!$E$2:$H$92,3,FALSE)</f>
        <v>#N/A</v>
      </c>
      <c r="AA1690" s="19" t="e">
        <f>VLOOKUP(CONCATENATE($W1690,$X1690),Mtz_Horarios!$E$2:$H$92,4,FALSE)</f>
        <v>#N/A</v>
      </c>
      <c r="AB1690" s="15" t="e">
        <f>VLOOKUP(CONCATENATE($M1690,$N1690,$T1690),Oferta!$B$2:$Q$360,16,FALSE)</f>
        <v>#N/A</v>
      </c>
      <c r="AC1690" s="15" t="e">
        <f>VLOOKUP(CONCATENATE($M1690,$N1690,$T1690),Oferta!$B$2:$Q$360,15,FALSE)</f>
        <v>#N/A</v>
      </c>
      <c r="AI1690" s="5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12"/>
      <c r="AW1690" s="12"/>
    </row>
    <row r="1691" spans="1:49" ht="15" customHeight="1">
      <c r="A1691" s="12"/>
      <c r="B1691" s="12"/>
      <c r="C1691" s="12"/>
      <c r="D1691" s="12"/>
      <c r="E1691" s="12"/>
      <c r="F1691" s="12"/>
      <c r="G1691" s="12"/>
      <c r="H1691" s="12" t="e">
        <f t="shared" si="24"/>
        <v>#N/A</v>
      </c>
      <c r="I1691" s="12" t="e">
        <f>VLOOKUP(CONCATENATE(N1691,T1691),Simulador!$H$26:$H$33,1,FALSE)</f>
        <v>#N/A</v>
      </c>
      <c r="J1691" s="12" t="e">
        <f t="shared" si="25"/>
        <v>#N/A</v>
      </c>
      <c r="K1691" s="13" t="e">
        <f t="shared" si="26"/>
        <v>#N/A</v>
      </c>
      <c r="L1691" s="12" t="e">
        <f t="shared" si="27"/>
        <v>#N/A</v>
      </c>
      <c r="M1691" s="14" t="s">
        <v>22</v>
      </c>
      <c r="N1691" s="3" t="s">
        <v>53</v>
      </c>
      <c r="O1691" s="15" t="str">
        <f>VLOOKUP(CONCATENATE($M1691,$N1691),Curriculos!$A$2:$J$332,4,FALSE)</f>
        <v>TEORIA MICROECONÔMICA I</v>
      </c>
      <c r="P1691" s="16" t="str">
        <f>VLOOKUP(CONCATENATE($M1691,$N1691),Curriculos!$A$2:$J$332,5,FALSE)</f>
        <v>OB</v>
      </c>
      <c r="Q1691" s="16" t="str">
        <f>VLOOKUP($N1691,Oferta!$D$2:$P$100,5,FALSE)</f>
        <v>T</v>
      </c>
      <c r="R1691" s="16">
        <f>VLOOKUP(CONCATENATE($M1691,$N1691),Curriculos!$A$2:$J$332,8,FALSE)</f>
        <v>60</v>
      </c>
      <c r="S1691" s="17"/>
      <c r="T1691" s="17" t="s">
        <v>40</v>
      </c>
      <c r="U1691" s="16" t="str">
        <f>VLOOKUP(CONCATENATE($M1691,$N1691),Curriculos!$A$2:$J$332,10,FALSE)</f>
        <v>DCEC</v>
      </c>
      <c r="V1691" s="15" t="e">
        <f>VLOOKUP(CONCATENATE($M1691,$N1691,$T1691),Oferta!$B$2:$R$360,17,FALSE)</f>
        <v>#N/A</v>
      </c>
      <c r="W1691" s="15" t="e">
        <f>VLOOKUP(CONCATENATE($M1691,$N1691,$T1691),Oferta!$B$2:$Q$360,12,FALSE)</f>
        <v>#N/A</v>
      </c>
      <c r="X1691" s="17">
        <v>2</v>
      </c>
      <c r="Y1691" s="18" t="e">
        <f>VLOOKUP(CONCATENATE($W1691,$X1691),Mtz_Horarios!$E$2:$H$92,2,FALSE)</f>
        <v>#N/A</v>
      </c>
      <c r="Z1691" s="18" t="e">
        <f>VLOOKUP(CONCATENATE($W1691,$X1691),Mtz_Horarios!$E$2:$H$92,3,FALSE)</f>
        <v>#N/A</v>
      </c>
      <c r="AA1691" s="19" t="e">
        <f>VLOOKUP(CONCATENATE($W1691,$X1691),Mtz_Horarios!$E$2:$H$92,4,FALSE)</f>
        <v>#N/A</v>
      </c>
      <c r="AB1691" s="15" t="e">
        <f>VLOOKUP(CONCATENATE($M1691,$N1691,$T1691),Oferta!$B$2:$Q$360,16,FALSE)</f>
        <v>#N/A</v>
      </c>
      <c r="AC1691" s="15" t="e">
        <f>VLOOKUP(CONCATENATE($M1691,$N1691,$T1691),Oferta!$B$2:$Q$360,15,FALSE)</f>
        <v>#N/A</v>
      </c>
      <c r="AI1691" s="5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12"/>
      <c r="AW1691" s="12"/>
    </row>
    <row r="1692" spans="1:49" ht="15" customHeight="1">
      <c r="A1692" s="12"/>
      <c r="B1692" s="12"/>
      <c r="C1692" s="12"/>
      <c r="D1692" s="12"/>
      <c r="E1692" s="12"/>
      <c r="F1692" s="12"/>
      <c r="G1692" s="12"/>
      <c r="H1692" s="12" t="e">
        <f t="shared" si="24"/>
        <v>#N/A</v>
      </c>
      <c r="I1692" s="12" t="e">
        <f>VLOOKUP(CONCATENATE(N1692,T1692),Simulador!$H$26:$H$33,1,FALSE)</f>
        <v>#N/A</v>
      </c>
      <c r="J1692" s="12" t="e">
        <f t="shared" si="25"/>
        <v>#N/A</v>
      </c>
      <c r="K1692" s="13" t="e">
        <f t="shared" si="26"/>
        <v>#N/A</v>
      </c>
      <c r="L1692" s="12" t="e">
        <f t="shared" si="27"/>
        <v>#N/A</v>
      </c>
      <c r="M1692" s="14" t="s">
        <v>22</v>
      </c>
      <c r="N1692" s="3" t="s">
        <v>53</v>
      </c>
      <c r="O1692" s="15" t="str">
        <f>VLOOKUP(CONCATENATE($M1692,$N1692),Curriculos!$A$2:$J$332,4,FALSE)</f>
        <v>TEORIA MICROECONÔMICA I</v>
      </c>
      <c r="P1692" s="16" t="str">
        <f>VLOOKUP(CONCATENATE($M1692,$N1692),Curriculos!$A$2:$J$332,5,FALSE)</f>
        <v>OB</v>
      </c>
      <c r="Q1692" s="16" t="str">
        <f>VLOOKUP($N1692,Oferta!$D$2:$P$100,5,FALSE)</f>
        <v>T</v>
      </c>
      <c r="R1692" s="16">
        <f>VLOOKUP(CONCATENATE($M1692,$N1692),Curriculos!$A$2:$J$332,8,FALSE)</f>
        <v>60</v>
      </c>
      <c r="S1692" s="17"/>
      <c r="T1692" s="17" t="s">
        <v>40</v>
      </c>
      <c r="U1692" s="16" t="str">
        <f>VLOOKUP(CONCATENATE($M1692,$N1692),Curriculos!$A$2:$J$332,10,FALSE)</f>
        <v>DCEC</v>
      </c>
      <c r="V1692" s="15" t="e">
        <f>VLOOKUP(CONCATENATE($M1692,$N1692,$T1692),Oferta!$B$2:$R$360,17,FALSE)</f>
        <v>#N/A</v>
      </c>
      <c r="W1692" s="15" t="e">
        <f>VLOOKUP(CONCATENATE($M1692,$N1692,$T1692),Oferta!$B$2:$Q$360,12,FALSE)</f>
        <v>#N/A</v>
      </c>
      <c r="X1692" s="17">
        <v>3</v>
      </c>
      <c r="Y1692" s="18" t="e">
        <f>VLOOKUP(CONCATENATE($W1692,$X1692),Mtz_Horarios!$E$2:$H$92,2,FALSE)</f>
        <v>#N/A</v>
      </c>
      <c r="Z1692" s="18" t="e">
        <f>VLOOKUP(CONCATENATE($W1692,$X1692),Mtz_Horarios!$E$2:$H$92,3,FALSE)</f>
        <v>#N/A</v>
      </c>
      <c r="AA1692" s="19" t="e">
        <f>VLOOKUP(CONCATENATE($W1692,$X1692),Mtz_Horarios!$E$2:$H$92,4,FALSE)</f>
        <v>#N/A</v>
      </c>
      <c r="AB1692" s="15" t="e">
        <f>VLOOKUP(CONCATENATE($M1692,$N1692,$T1692),Oferta!$B$2:$Q$360,16,FALSE)</f>
        <v>#N/A</v>
      </c>
      <c r="AC1692" s="15" t="e">
        <f>VLOOKUP(CONCATENATE($M1692,$N1692,$T1692),Oferta!$B$2:$Q$360,15,FALSE)</f>
        <v>#N/A</v>
      </c>
      <c r="AI1692" s="5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12"/>
      <c r="AW1692" s="12"/>
    </row>
    <row r="1693" spans="1:49" ht="15" customHeight="1">
      <c r="A1693" s="12"/>
      <c r="B1693" s="12"/>
      <c r="C1693" s="12"/>
      <c r="D1693" s="12"/>
      <c r="E1693" s="12"/>
      <c r="F1693" s="12"/>
      <c r="G1693" s="12"/>
      <c r="H1693" s="12" t="e">
        <f t="shared" si="24"/>
        <v>#N/A</v>
      </c>
      <c r="I1693" s="12" t="e">
        <f>VLOOKUP(CONCATENATE(N1693,T1693),Simulador!$H$26:$H$33,1,FALSE)</f>
        <v>#N/A</v>
      </c>
      <c r="J1693" s="12" t="e">
        <f t="shared" si="25"/>
        <v>#N/A</v>
      </c>
      <c r="K1693" s="13" t="e">
        <f t="shared" si="26"/>
        <v>#N/A</v>
      </c>
      <c r="L1693" s="12" t="e">
        <f t="shared" si="27"/>
        <v>#N/A</v>
      </c>
      <c r="M1693" s="14" t="s">
        <v>22</v>
      </c>
      <c r="N1693" s="3" t="s">
        <v>53</v>
      </c>
      <c r="O1693" s="15" t="str">
        <f>VLOOKUP(CONCATENATE($M1693,$N1693),Curriculos!$A$2:$J$332,4,FALSE)</f>
        <v>TEORIA MICROECONÔMICA I</v>
      </c>
      <c r="P1693" s="16" t="str">
        <f>VLOOKUP(CONCATENATE($M1693,$N1693),Curriculos!$A$2:$J$332,5,FALSE)</f>
        <v>OB</v>
      </c>
      <c r="Q1693" s="16" t="str">
        <f>VLOOKUP($N1693,Oferta!$D$2:$P$100,5,FALSE)</f>
        <v>T</v>
      </c>
      <c r="R1693" s="16">
        <f>VLOOKUP(CONCATENATE($M1693,$N1693),Curriculos!$A$2:$J$332,8,FALSE)</f>
        <v>60</v>
      </c>
      <c r="S1693" s="17"/>
      <c r="T1693" s="17" t="s">
        <v>40</v>
      </c>
      <c r="U1693" s="16" t="str">
        <f>VLOOKUP(CONCATENATE($M1693,$N1693),Curriculos!$A$2:$J$332,10,FALSE)</f>
        <v>DCEC</v>
      </c>
      <c r="V1693" s="15" t="e">
        <f>VLOOKUP(CONCATENATE($M1693,$N1693,$T1693),Oferta!$B$2:$R$360,17,FALSE)</f>
        <v>#N/A</v>
      </c>
      <c r="W1693" s="15" t="e">
        <f>VLOOKUP(CONCATENATE($M1693,$N1693,$T1693),Oferta!$B$2:$Q$360,12,FALSE)</f>
        <v>#N/A</v>
      </c>
      <c r="X1693" s="17">
        <v>4</v>
      </c>
      <c r="Y1693" s="18" t="e">
        <f>VLOOKUP(CONCATENATE($W1693,$X1693),Mtz_Horarios!$E$2:$H$92,2,FALSE)</f>
        <v>#N/A</v>
      </c>
      <c r="Z1693" s="18" t="e">
        <f>VLOOKUP(CONCATENATE($W1693,$X1693),Mtz_Horarios!$E$2:$H$92,3,FALSE)</f>
        <v>#N/A</v>
      </c>
      <c r="AA1693" s="19" t="e">
        <f>VLOOKUP(CONCATENATE($W1693,$X1693),Mtz_Horarios!$E$2:$H$92,4,FALSE)</f>
        <v>#N/A</v>
      </c>
      <c r="AB1693" s="15" t="e">
        <f>VLOOKUP(CONCATENATE($M1693,$N1693,$T1693),Oferta!$B$2:$Q$360,16,FALSE)</f>
        <v>#N/A</v>
      </c>
      <c r="AC1693" s="15" t="e">
        <f>VLOOKUP(CONCATENATE($M1693,$N1693,$T1693),Oferta!$B$2:$Q$360,15,FALSE)</f>
        <v>#N/A</v>
      </c>
      <c r="AI1693" s="5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12"/>
      <c r="AW1693" s="12"/>
    </row>
    <row r="1694" spans="1:49" ht="15" customHeight="1">
      <c r="A1694" s="12"/>
      <c r="B1694" s="12"/>
      <c r="C1694" s="12"/>
      <c r="D1694" s="12"/>
      <c r="E1694" s="12"/>
      <c r="F1694" s="12"/>
      <c r="G1694" s="12"/>
      <c r="H1694" s="12" t="e">
        <f t="shared" si="24"/>
        <v>#N/A</v>
      </c>
      <c r="I1694" s="12" t="e">
        <f>VLOOKUP(CONCATENATE(N1694,T1694),Simulador!$H$26:$H$33,1,FALSE)</f>
        <v>#N/A</v>
      </c>
      <c r="J1694" s="12" t="e">
        <f t="shared" si="25"/>
        <v>#N/A</v>
      </c>
      <c r="K1694" s="13" t="e">
        <f t="shared" si="26"/>
        <v>#N/A</v>
      </c>
      <c r="L1694" s="12" t="e">
        <f t="shared" si="27"/>
        <v>#N/A</v>
      </c>
      <c r="M1694" s="14" t="s">
        <v>31</v>
      </c>
      <c r="N1694" s="3" t="s">
        <v>43</v>
      </c>
      <c r="O1694" s="20" t="str">
        <f>VLOOKUP(CONCATENATE($M1694,$N1694),Curriculos!$A$2:$J$332,4,FALSE)</f>
        <v>TEORIA MICROECONÔMICA II</v>
      </c>
      <c r="P1694" s="21" t="str">
        <f>VLOOKUP(CONCATENATE($M1694,$N1694),Curriculos!$A$2:$J$332,5,FALSE)</f>
        <v>OB</v>
      </c>
      <c r="Q1694" s="21" t="str">
        <f>VLOOKUP($N1694,Oferta!$D$2:$P$100,5,FALSE)</f>
        <v>T</v>
      </c>
      <c r="R1694" s="21">
        <f>VLOOKUP(CONCATENATE($M1694,$N1694),Curriculos!$A$2:$J$332,8,FALSE)</f>
        <v>60</v>
      </c>
      <c r="S1694" s="5"/>
      <c r="T1694" s="22" t="s">
        <v>24</v>
      </c>
      <c r="U1694" s="21" t="str">
        <f>VLOOKUP(CONCATENATE($M1694,$N1694),Curriculos!$A$2:$J$332,10,FALSE)</f>
        <v>DCEC</v>
      </c>
      <c r="V1694" s="20" t="e">
        <f>VLOOKUP(CONCATENATE($M1694,$N1694,$T1694),Oferta!$B$2:$R$360,17,FALSE)</f>
        <v>#N/A</v>
      </c>
      <c r="W1694" s="20" t="e">
        <f>VLOOKUP(CONCATENATE($M1694,$N1694,$T1694),Oferta!$B$2:$Q$360,12,FALSE)</f>
        <v>#N/A</v>
      </c>
      <c r="X1694" s="22">
        <v>1</v>
      </c>
      <c r="Y1694" s="23" t="e">
        <f>VLOOKUP(CONCATENATE($W1694,$X1694),Mtz_Horarios!$E$2:$H$92,2,FALSE)</f>
        <v>#N/A</v>
      </c>
      <c r="Z1694" s="23" t="e">
        <f>VLOOKUP(CONCATENATE($W1694,$X1694),Mtz_Horarios!$E$2:$H$92,3,FALSE)</f>
        <v>#N/A</v>
      </c>
      <c r="AA1694" s="24" t="e">
        <f>VLOOKUP(CONCATENATE($W1694,$X1694),Mtz_Horarios!$E$2:$H$92,4,FALSE)</f>
        <v>#N/A</v>
      </c>
      <c r="AB1694" s="20" t="e">
        <f>VLOOKUP(CONCATENATE($M1694,$N1694,$T1694),Oferta!$B$2:$Q$360,16,FALSE)</f>
        <v>#N/A</v>
      </c>
      <c r="AC1694" s="20" t="e">
        <f>VLOOKUP(CONCATENATE($M1694,$N1694,$T1694),Oferta!$B$2:$Q$360,15,FALSE)</f>
        <v>#N/A</v>
      </c>
      <c r="AI1694" s="5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12"/>
      <c r="AW1694" s="12"/>
    </row>
    <row r="1695" spans="1:49" ht="15" customHeight="1">
      <c r="A1695" s="12"/>
      <c r="B1695" s="12"/>
      <c r="C1695" s="12"/>
      <c r="D1695" s="12"/>
      <c r="E1695" s="12"/>
      <c r="F1695" s="12"/>
      <c r="G1695" s="12"/>
      <c r="H1695" s="12" t="e">
        <f t="shared" si="24"/>
        <v>#N/A</v>
      </c>
      <c r="I1695" s="12" t="e">
        <f>VLOOKUP(CONCATENATE(N1695,T1695),Simulador!$H$26:$H$33,1,FALSE)</f>
        <v>#N/A</v>
      </c>
      <c r="J1695" s="12" t="e">
        <f t="shared" si="25"/>
        <v>#N/A</v>
      </c>
      <c r="K1695" s="13" t="e">
        <f t="shared" si="26"/>
        <v>#N/A</v>
      </c>
      <c r="L1695" s="12" t="e">
        <f t="shared" si="27"/>
        <v>#N/A</v>
      </c>
      <c r="M1695" s="14" t="s">
        <v>31</v>
      </c>
      <c r="N1695" s="3" t="s">
        <v>43</v>
      </c>
      <c r="O1695" s="20" t="str">
        <f>VLOOKUP(CONCATENATE($M1695,$N1695),Curriculos!$A$2:$J$332,4,FALSE)</f>
        <v>TEORIA MICROECONÔMICA II</v>
      </c>
      <c r="P1695" s="21" t="str">
        <f>VLOOKUP(CONCATENATE($M1695,$N1695),Curriculos!$A$2:$J$332,5,FALSE)</f>
        <v>OB</v>
      </c>
      <c r="Q1695" s="21" t="str">
        <f>VLOOKUP($N1695,Oferta!$D$2:$P$100,5,FALSE)</f>
        <v>T</v>
      </c>
      <c r="R1695" s="21">
        <f>VLOOKUP(CONCATENATE($M1695,$N1695),Curriculos!$A$2:$J$332,8,FALSE)</f>
        <v>60</v>
      </c>
      <c r="S1695" s="5"/>
      <c r="T1695" s="22" t="s">
        <v>24</v>
      </c>
      <c r="U1695" s="21" t="str">
        <f>VLOOKUP(CONCATENATE($M1695,$N1695),Curriculos!$A$2:$J$332,10,FALSE)</f>
        <v>DCEC</v>
      </c>
      <c r="V1695" s="20" t="e">
        <f>VLOOKUP(CONCATENATE($M1695,$N1695,$T1695),Oferta!$B$2:$R$360,17,FALSE)</f>
        <v>#N/A</v>
      </c>
      <c r="W1695" s="20" t="e">
        <f>VLOOKUP(CONCATENATE($M1695,$N1695,$T1695),Oferta!$B$2:$Q$360,12,FALSE)</f>
        <v>#N/A</v>
      </c>
      <c r="X1695" s="22">
        <v>2</v>
      </c>
      <c r="Y1695" s="23" t="e">
        <f>VLOOKUP(CONCATENATE($W1695,$X1695),Mtz_Horarios!$E$2:$H$92,2,FALSE)</f>
        <v>#N/A</v>
      </c>
      <c r="Z1695" s="23" t="e">
        <f>VLOOKUP(CONCATENATE($W1695,$X1695),Mtz_Horarios!$E$2:$H$92,3,FALSE)</f>
        <v>#N/A</v>
      </c>
      <c r="AA1695" s="24" t="e">
        <f>VLOOKUP(CONCATENATE($W1695,$X1695),Mtz_Horarios!$E$2:$H$92,4,FALSE)</f>
        <v>#N/A</v>
      </c>
      <c r="AB1695" s="20" t="e">
        <f>VLOOKUP(CONCATENATE($M1695,$N1695,$T1695),Oferta!$B$2:$Q$360,16,FALSE)</f>
        <v>#N/A</v>
      </c>
      <c r="AC1695" s="20" t="e">
        <f>VLOOKUP(CONCATENATE($M1695,$N1695,$T1695),Oferta!$B$2:$Q$360,15,FALSE)</f>
        <v>#N/A</v>
      </c>
      <c r="AI1695" s="5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12"/>
      <c r="AW1695" s="12"/>
    </row>
    <row r="1696" spans="1:49" ht="15" customHeight="1">
      <c r="A1696" s="12"/>
      <c r="B1696" s="12"/>
      <c r="C1696" s="12"/>
      <c r="D1696" s="12"/>
      <c r="E1696" s="12"/>
      <c r="F1696" s="12"/>
      <c r="G1696" s="12"/>
      <c r="H1696" s="12" t="e">
        <f t="shared" si="24"/>
        <v>#N/A</v>
      </c>
      <c r="I1696" s="12" t="e">
        <f>VLOOKUP(CONCATENATE(N1696,T1696),Simulador!$H$26:$H$33,1,FALSE)</f>
        <v>#N/A</v>
      </c>
      <c r="J1696" s="12" t="e">
        <f t="shared" si="25"/>
        <v>#N/A</v>
      </c>
      <c r="K1696" s="13" t="e">
        <f t="shared" si="26"/>
        <v>#N/A</v>
      </c>
      <c r="L1696" s="12" t="e">
        <f t="shared" si="27"/>
        <v>#N/A</v>
      </c>
      <c r="M1696" s="14" t="s">
        <v>31</v>
      </c>
      <c r="N1696" s="3" t="s">
        <v>43</v>
      </c>
      <c r="O1696" s="20" t="str">
        <f>VLOOKUP(CONCATENATE($M1696,$N1696),Curriculos!$A$2:$J$332,4,FALSE)</f>
        <v>TEORIA MICROECONÔMICA II</v>
      </c>
      <c r="P1696" s="21" t="str">
        <f>VLOOKUP(CONCATENATE($M1696,$N1696),Curriculos!$A$2:$J$332,5,FALSE)</f>
        <v>OB</v>
      </c>
      <c r="Q1696" s="21" t="str">
        <f>VLOOKUP($N1696,Oferta!$D$2:$P$100,5,FALSE)</f>
        <v>T</v>
      </c>
      <c r="R1696" s="21">
        <f>VLOOKUP(CONCATENATE($M1696,$N1696),Curriculos!$A$2:$J$332,8,FALSE)</f>
        <v>60</v>
      </c>
      <c r="S1696" s="5"/>
      <c r="T1696" s="22" t="s">
        <v>24</v>
      </c>
      <c r="U1696" s="21" t="str">
        <f>VLOOKUP(CONCATENATE($M1696,$N1696),Curriculos!$A$2:$J$332,10,FALSE)</f>
        <v>DCEC</v>
      </c>
      <c r="V1696" s="20" t="e">
        <f>VLOOKUP(CONCATENATE($M1696,$N1696,$T1696),Oferta!$B$2:$R$360,17,FALSE)</f>
        <v>#N/A</v>
      </c>
      <c r="W1696" s="20" t="e">
        <f>VLOOKUP(CONCATENATE($M1696,$N1696,$T1696),Oferta!$B$2:$Q$360,12,FALSE)</f>
        <v>#N/A</v>
      </c>
      <c r="X1696" s="22">
        <v>3</v>
      </c>
      <c r="Y1696" s="23" t="e">
        <f>VLOOKUP(CONCATENATE($W1696,$X1696),Mtz_Horarios!$E$2:$H$92,2,FALSE)</f>
        <v>#N/A</v>
      </c>
      <c r="Z1696" s="23" t="e">
        <f>VLOOKUP(CONCATENATE($W1696,$X1696),Mtz_Horarios!$E$2:$H$92,3,FALSE)</f>
        <v>#N/A</v>
      </c>
      <c r="AA1696" s="24" t="e">
        <f>VLOOKUP(CONCATENATE($W1696,$X1696),Mtz_Horarios!$E$2:$H$92,4,FALSE)</f>
        <v>#N/A</v>
      </c>
      <c r="AB1696" s="20" t="e">
        <f>VLOOKUP(CONCATENATE($M1696,$N1696,$T1696),Oferta!$B$2:$Q$360,16,FALSE)</f>
        <v>#N/A</v>
      </c>
      <c r="AC1696" s="20" t="e">
        <f>VLOOKUP(CONCATENATE($M1696,$N1696,$T1696),Oferta!$B$2:$Q$360,15,FALSE)</f>
        <v>#N/A</v>
      </c>
      <c r="AI1696" s="5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12"/>
      <c r="AW1696" s="12"/>
    </row>
    <row r="1697" spans="1:49" ht="15" customHeight="1">
      <c r="A1697" s="12"/>
      <c r="B1697" s="12"/>
      <c r="C1697" s="12"/>
      <c r="D1697" s="12"/>
      <c r="E1697" s="12"/>
      <c r="F1697" s="12"/>
      <c r="G1697" s="12"/>
      <c r="H1697" s="12" t="e">
        <f t="shared" si="24"/>
        <v>#N/A</v>
      </c>
      <c r="I1697" s="12" t="e">
        <f>VLOOKUP(CONCATENATE(N1697,T1697),Simulador!$H$26:$H$33,1,FALSE)</f>
        <v>#N/A</v>
      </c>
      <c r="J1697" s="12" t="e">
        <f t="shared" si="25"/>
        <v>#N/A</v>
      </c>
      <c r="K1697" s="13" t="e">
        <f t="shared" si="26"/>
        <v>#N/A</v>
      </c>
      <c r="L1697" s="12" t="e">
        <f t="shared" si="27"/>
        <v>#N/A</v>
      </c>
      <c r="M1697" s="14" t="s">
        <v>31</v>
      </c>
      <c r="N1697" s="3" t="s">
        <v>43</v>
      </c>
      <c r="O1697" s="20" t="str">
        <f>VLOOKUP(CONCATENATE($M1697,$N1697),Curriculos!$A$2:$J$332,4,FALSE)</f>
        <v>TEORIA MICROECONÔMICA II</v>
      </c>
      <c r="P1697" s="21" t="str">
        <f>VLOOKUP(CONCATENATE($M1697,$N1697),Curriculos!$A$2:$J$332,5,FALSE)</f>
        <v>OB</v>
      </c>
      <c r="Q1697" s="21" t="str">
        <f>VLOOKUP($N1697,Oferta!$D$2:$P$100,5,FALSE)</f>
        <v>T</v>
      </c>
      <c r="R1697" s="21">
        <f>VLOOKUP(CONCATENATE($M1697,$N1697),Curriculos!$A$2:$J$332,8,FALSE)</f>
        <v>60</v>
      </c>
      <c r="S1697" s="5"/>
      <c r="T1697" s="22" t="s">
        <v>24</v>
      </c>
      <c r="U1697" s="21" t="str">
        <f>VLOOKUP(CONCATENATE($M1697,$N1697),Curriculos!$A$2:$J$332,10,FALSE)</f>
        <v>DCEC</v>
      </c>
      <c r="V1697" s="20" t="e">
        <f>VLOOKUP(CONCATENATE($M1697,$N1697,$T1697),Oferta!$B$2:$R$360,17,FALSE)</f>
        <v>#N/A</v>
      </c>
      <c r="W1697" s="20" t="e">
        <f>VLOOKUP(CONCATENATE($M1697,$N1697,$T1697),Oferta!$B$2:$Q$360,12,FALSE)</f>
        <v>#N/A</v>
      </c>
      <c r="X1697" s="22">
        <v>4</v>
      </c>
      <c r="Y1697" s="23" t="e">
        <f>VLOOKUP(CONCATENATE($W1697,$X1697),Mtz_Horarios!$E$2:$H$92,2,FALSE)</f>
        <v>#N/A</v>
      </c>
      <c r="Z1697" s="23" t="e">
        <f>VLOOKUP(CONCATENATE($W1697,$X1697),Mtz_Horarios!$E$2:$H$92,3,FALSE)</f>
        <v>#N/A</v>
      </c>
      <c r="AA1697" s="24" t="e">
        <f>VLOOKUP(CONCATENATE($W1697,$X1697),Mtz_Horarios!$E$2:$H$92,4,FALSE)</f>
        <v>#N/A</v>
      </c>
      <c r="AB1697" s="20" t="e">
        <f>VLOOKUP(CONCATENATE($M1697,$N1697,$T1697),Oferta!$B$2:$Q$360,16,FALSE)</f>
        <v>#N/A</v>
      </c>
      <c r="AC1697" s="20" t="e">
        <f>VLOOKUP(CONCATENATE($M1697,$N1697,$T1697),Oferta!$B$2:$Q$360,15,FALSE)</f>
        <v>#N/A</v>
      </c>
      <c r="AI1697" s="5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12"/>
      <c r="AW1697" s="12"/>
    </row>
    <row r="1698" spans="1:49" ht="15" customHeight="1">
      <c r="A1698" s="12"/>
      <c r="B1698" s="12"/>
      <c r="C1698" s="12"/>
      <c r="D1698" s="12"/>
      <c r="E1698" s="12"/>
      <c r="F1698" s="12"/>
      <c r="G1698" s="12"/>
      <c r="H1698" s="12" t="e">
        <f t="shared" si="24"/>
        <v>#N/A</v>
      </c>
      <c r="I1698" s="12" t="e">
        <f>VLOOKUP(CONCATENATE(N1698,T1698),Simulador!$H$26:$H$33,1,FALSE)</f>
        <v>#N/A</v>
      </c>
      <c r="J1698" s="12" t="e">
        <f t="shared" si="25"/>
        <v>#N/A</v>
      </c>
      <c r="K1698" s="13" t="e">
        <f t="shared" si="26"/>
        <v>#N/A</v>
      </c>
      <c r="L1698" s="12" t="e">
        <f t="shared" si="27"/>
        <v>#N/A</v>
      </c>
      <c r="M1698" s="14" t="s">
        <v>31</v>
      </c>
      <c r="N1698" s="3" t="s">
        <v>43</v>
      </c>
      <c r="O1698" s="20" t="str">
        <f>VLOOKUP(CONCATENATE($M1698,$N1698),Curriculos!$A$2:$J$332,4,FALSE)</f>
        <v>TEORIA MICROECONÔMICA II</v>
      </c>
      <c r="P1698" s="21" t="str">
        <f>VLOOKUP(CONCATENATE($M1698,$N1698),Curriculos!$A$2:$J$332,5,FALSE)</f>
        <v>OB</v>
      </c>
      <c r="Q1698" s="21" t="str">
        <f>VLOOKUP($N1698,Oferta!$D$2:$P$100,5,FALSE)</f>
        <v>T</v>
      </c>
      <c r="R1698" s="21">
        <f>VLOOKUP(CONCATENATE($M1698,$N1698),Curriculos!$A$2:$J$332,8,FALSE)</f>
        <v>60</v>
      </c>
      <c r="S1698" s="5"/>
      <c r="T1698" s="22" t="s">
        <v>29</v>
      </c>
      <c r="U1698" s="21" t="str">
        <f>VLOOKUP(CONCATENATE($M1698,$N1698),Curriculos!$A$2:$J$332,10,FALSE)</f>
        <v>DCEC</v>
      </c>
      <c r="V1698" s="20" t="e">
        <f>VLOOKUP(CONCATENATE($M1698,$N1698,$T1698),Oferta!$B$2:$R$360,17,FALSE)</f>
        <v>#N/A</v>
      </c>
      <c r="W1698" s="20" t="e">
        <f>VLOOKUP(CONCATENATE($M1698,$N1698,$T1698),Oferta!$B$2:$Q$360,12,FALSE)</f>
        <v>#N/A</v>
      </c>
      <c r="X1698" s="22">
        <v>1</v>
      </c>
      <c r="Y1698" s="23" t="e">
        <f>VLOOKUP(CONCATENATE($W1698,$X1698),Mtz_Horarios!$E$2:$H$92,2,FALSE)</f>
        <v>#N/A</v>
      </c>
      <c r="Z1698" s="23" t="e">
        <f>VLOOKUP(CONCATENATE($W1698,$X1698),Mtz_Horarios!$E$2:$H$92,3,FALSE)</f>
        <v>#N/A</v>
      </c>
      <c r="AA1698" s="24" t="e">
        <f>VLOOKUP(CONCATENATE($W1698,$X1698),Mtz_Horarios!$E$2:$H$92,4,FALSE)</f>
        <v>#N/A</v>
      </c>
      <c r="AB1698" s="20" t="e">
        <f>VLOOKUP(CONCATENATE($M1698,$N1698,$T1698),Oferta!$B$2:$Q$360,16,FALSE)</f>
        <v>#N/A</v>
      </c>
      <c r="AC1698" s="20" t="e">
        <f>VLOOKUP(CONCATENATE($M1698,$N1698,$T1698),Oferta!$B$2:$Q$360,15,FALSE)</f>
        <v>#N/A</v>
      </c>
      <c r="AI1698" s="5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12"/>
      <c r="AW1698" s="12"/>
    </row>
    <row r="1699" spans="1:49" ht="15" customHeight="1">
      <c r="A1699" s="12"/>
      <c r="B1699" s="12"/>
      <c r="C1699" s="12"/>
      <c r="D1699" s="12"/>
      <c r="E1699" s="12"/>
      <c r="F1699" s="12"/>
      <c r="G1699" s="12"/>
      <c r="H1699" s="12" t="e">
        <f t="shared" si="24"/>
        <v>#N/A</v>
      </c>
      <c r="I1699" s="12" t="e">
        <f>VLOOKUP(CONCATENATE(N1699,T1699),Simulador!$H$26:$H$33,1,FALSE)</f>
        <v>#N/A</v>
      </c>
      <c r="J1699" s="12" t="e">
        <f t="shared" si="25"/>
        <v>#N/A</v>
      </c>
      <c r="K1699" s="13" t="e">
        <f t="shared" si="26"/>
        <v>#N/A</v>
      </c>
      <c r="L1699" s="12" t="e">
        <f t="shared" si="27"/>
        <v>#N/A</v>
      </c>
      <c r="M1699" s="14" t="s">
        <v>31</v>
      </c>
      <c r="N1699" s="3" t="s">
        <v>43</v>
      </c>
      <c r="O1699" s="20" t="str">
        <f>VLOOKUP(CONCATENATE($M1699,$N1699),Curriculos!$A$2:$J$332,4,FALSE)</f>
        <v>TEORIA MICROECONÔMICA II</v>
      </c>
      <c r="P1699" s="21" t="str">
        <f>VLOOKUP(CONCATENATE($M1699,$N1699),Curriculos!$A$2:$J$332,5,FALSE)</f>
        <v>OB</v>
      </c>
      <c r="Q1699" s="21" t="str">
        <f>VLOOKUP($N1699,Oferta!$D$2:$P$100,5,FALSE)</f>
        <v>T</v>
      </c>
      <c r="R1699" s="21">
        <f>VLOOKUP(CONCATENATE($M1699,$N1699),Curriculos!$A$2:$J$332,8,FALSE)</f>
        <v>60</v>
      </c>
      <c r="S1699" s="5"/>
      <c r="T1699" s="22" t="s">
        <v>29</v>
      </c>
      <c r="U1699" s="21" t="str">
        <f>VLOOKUP(CONCATENATE($M1699,$N1699),Curriculos!$A$2:$J$332,10,FALSE)</f>
        <v>DCEC</v>
      </c>
      <c r="V1699" s="20" t="e">
        <f>VLOOKUP(CONCATENATE($M1699,$N1699,$T1699),Oferta!$B$2:$R$360,17,FALSE)</f>
        <v>#N/A</v>
      </c>
      <c r="W1699" s="20" t="e">
        <f>VLOOKUP(CONCATENATE($M1699,$N1699,$T1699),Oferta!$B$2:$Q$360,12,FALSE)</f>
        <v>#N/A</v>
      </c>
      <c r="X1699" s="22">
        <v>2</v>
      </c>
      <c r="Y1699" s="23" t="e">
        <f>VLOOKUP(CONCATENATE($W1699,$X1699),Mtz_Horarios!$E$2:$H$92,2,FALSE)</f>
        <v>#N/A</v>
      </c>
      <c r="Z1699" s="23" t="e">
        <f>VLOOKUP(CONCATENATE($W1699,$X1699),Mtz_Horarios!$E$2:$H$92,3,FALSE)</f>
        <v>#N/A</v>
      </c>
      <c r="AA1699" s="24" t="e">
        <f>VLOOKUP(CONCATENATE($W1699,$X1699),Mtz_Horarios!$E$2:$H$92,4,FALSE)</f>
        <v>#N/A</v>
      </c>
      <c r="AB1699" s="20" t="e">
        <f>VLOOKUP(CONCATENATE($M1699,$N1699,$T1699),Oferta!$B$2:$Q$360,16,FALSE)</f>
        <v>#N/A</v>
      </c>
      <c r="AC1699" s="20" t="e">
        <f>VLOOKUP(CONCATENATE($M1699,$N1699,$T1699),Oferta!$B$2:$Q$360,15,FALSE)</f>
        <v>#N/A</v>
      </c>
      <c r="AI1699" s="5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12"/>
      <c r="AW1699" s="12"/>
    </row>
    <row r="1700" spans="1:49" ht="15" customHeight="1">
      <c r="A1700" s="12"/>
      <c r="B1700" s="12"/>
      <c r="C1700" s="12"/>
      <c r="D1700" s="12"/>
      <c r="E1700" s="12"/>
      <c r="F1700" s="12"/>
      <c r="G1700" s="12"/>
      <c r="H1700" s="12" t="e">
        <f t="shared" si="24"/>
        <v>#N/A</v>
      </c>
      <c r="I1700" s="12" t="e">
        <f>VLOOKUP(CONCATENATE(N1700,T1700),Simulador!$H$26:$H$33,1,FALSE)</f>
        <v>#N/A</v>
      </c>
      <c r="J1700" s="12" t="e">
        <f t="shared" si="25"/>
        <v>#N/A</v>
      </c>
      <c r="K1700" s="13" t="e">
        <f t="shared" si="26"/>
        <v>#N/A</v>
      </c>
      <c r="L1700" s="12" t="e">
        <f t="shared" si="27"/>
        <v>#N/A</v>
      </c>
      <c r="M1700" s="14" t="s">
        <v>31</v>
      </c>
      <c r="N1700" s="3" t="s">
        <v>43</v>
      </c>
      <c r="O1700" s="20" t="str">
        <f>VLOOKUP(CONCATENATE($M1700,$N1700),Curriculos!$A$2:$J$332,4,FALSE)</f>
        <v>TEORIA MICROECONÔMICA II</v>
      </c>
      <c r="P1700" s="21" t="str">
        <f>VLOOKUP(CONCATENATE($M1700,$N1700),Curriculos!$A$2:$J$332,5,FALSE)</f>
        <v>OB</v>
      </c>
      <c r="Q1700" s="21" t="str">
        <f>VLOOKUP($N1700,Oferta!$D$2:$P$100,5,FALSE)</f>
        <v>T</v>
      </c>
      <c r="R1700" s="21">
        <f>VLOOKUP(CONCATENATE($M1700,$N1700),Curriculos!$A$2:$J$332,8,FALSE)</f>
        <v>60</v>
      </c>
      <c r="S1700" s="5"/>
      <c r="T1700" s="22" t="s">
        <v>29</v>
      </c>
      <c r="U1700" s="21" t="str">
        <f>VLOOKUP(CONCATENATE($M1700,$N1700),Curriculos!$A$2:$J$332,10,FALSE)</f>
        <v>DCEC</v>
      </c>
      <c r="V1700" s="20" t="e">
        <f>VLOOKUP(CONCATENATE($M1700,$N1700,$T1700),Oferta!$B$2:$R$360,17,FALSE)</f>
        <v>#N/A</v>
      </c>
      <c r="W1700" s="20" t="e">
        <f>VLOOKUP(CONCATENATE($M1700,$N1700,$T1700),Oferta!$B$2:$Q$360,12,FALSE)</f>
        <v>#N/A</v>
      </c>
      <c r="X1700" s="22">
        <v>3</v>
      </c>
      <c r="Y1700" s="23" t="e">
        <f>VLOOKUP(CONCATENATE($W1700,$X1700),Mtz_Horarios!$E$2:$H$92,2,FALSE)</f>
        <v>#N/A</v>
      </c>
      <c r="Z1700" s="23" t="e">
        <f>VLOOKUP(CONCATENATE($W1700,$X1700),Mtz_Horarios!$E$2:$H$92,3,FALSE)</f>
        <v>#N/A</v>
      </c>
      <c r="AA1700" s="24" t="e">
        <f>VLOOKUP(CONCATENATE($W1700,$X1700),Mtz_Horarios!$E$2:$H$92,4,FALSE)</f>
        <v>#N/A</v>
      </c>
      <c r="AB1700" s="20" t="e">
        <f>VLOOKUP(CONCATENATE($M1700,$N1700,$T1700),Oferta!$B$2:$Q$360,16,FALSE)</f>
        <v>#N/A</v>
      </c>
      <c r="AC1700" s="20" t="e">
        <f>VLOOKUP(CONCATENATE($M1700,$N1700,$T1700),Oferta!$B$2:$Q$360,15,FALSE)</f>
        <v>#N/A</v>
      </c>
      <c r="AI1700" s="5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12"/>
      <c r="AW1700" s="12"/>
    </row>
    <row r="1701" spans="1:49" ht="15" customHeight="1">
      <c r="A1701" s="12"/>
      <c r="B1701" s="12"/>
      <c r="C1701" s="12"/>
      <c r="D1701" s="12"/>
      <c r="E1701" s="12"/>
      <c r="F1701" s="12"/>
      <c r="G1701" s="12"/>
      <c r="H1701" s="12" t="e">
        <f t="shared" si="24"/>
        <v>#N/A</v>
      </c>
      <c r="I1701" s="12" t="e">
        <f>VLOOKUP(CONCATENATE(N1701,T1701),Simulador!$H$26:$H$33,1,FALSE)</f>
        <v>#N/A</v>
      </c>
      <c r="J1701" s="12" t="e">
        <f t="shared" si="25"/>
        <v>#N/A</v>
      </c>
      <c r="K1701" s="13" t="e">
        <f t="shared" si="26"/>
        <v>#N/A</v>
      </c>
      <c r="L1701" s="12" t="e">
        <f t="shared" si="27"/>
        <v>#N/A</v>
      </c>
      <c r="M1701" s="14" t="s">
        <v>31</v>
      </c>
      <c r="N1701" s="3" t="s">
        <v>43</v>
      </c>
      <c r="O1701" s="20" t="str">
        <f>VLOOKUP(CONCATENATE($M1701,$N1701),Curriculos!$A$2:$J$332,4,FALSE)</f>
        <v>TEORIA MICROECONÔMICA II</v>
      </c>
      <c r="P1701" s="21" t="str">
        <f>VLOOKUP(CONCATENATE($M1701,$N1701),Curriculos!$A$2:$J$332,5,FALSE)</f>
        <v>OB</v>
      </c>
      <c r="Q1701" s="21" t="str">
        <f>VLOOKUP($N1701,Oferta!$D$2:$P$100,5,FALSE)</f>
        <v>T</v>
      </c>
      <c r="R1701" s="21">
        <f>VLOOKUP(CONCATENATE($M1701,$N1701),Curriculos!$A$2:$J$332,8,FALSE)</f>
        <v>60</v>
      </c>
      <c r="S1701" s="5"/>
      <c r="T1701" s="22" t="s">
        <v>29</v>
      </c>
      <c r="U1701" s="21" t="str">
        <f>VLOOKUP(CONCATENATE($M1701,$N1701),Curriculos!$A$2:$J$332,10,FALSE)</f>
        <v>DCEC</v>
      </c>
      <c r="V1701" s="20" t="e">
        <f>VLOOKUP(CONCATENATE($M1701,$N1701,$T1701),Oferta!$B$2:$R$360,17,FALSE)</f>
        <v>#N/A</v>
      </c>
      <c r="W1701" s="20" t="e">
        <f>VLOOKUP(CONCATENATE($M1701,$N1701,$T1701),Oferta!$B$2:$Q$360,12,FALSE)</f>
        <v>#N/A</v>
      </c>
      <c r="X1701" s="22">
        <v>4</v>
      </c>
      <c r="Y1701" s="23" t="e">
        <f>VLOOKUP(CONCATENATE($W1701,$X1701),Mtz_Horarios!$E$2:$H$92,2,FALSE)</f>
        <v>#N/A</v>
      </c>
      <c r="Z1701" s="23" t="e">
        <f>VLOOKUP(CONCATENATE($W1701,$X1701),Mtz_Horarios!$E$2:$H$92,3,FALSE)</f>
        <v>#N/A</v>
      </c>
      <c r="AA1701" s="24" t="e">
        <f>VLOOKUP(CONCATENATE($W1701,$X1701),Mtz_Horarios!$E$2:$H$92,4,FALSE)</f>
        <v>#N/A</v>
      </c>
      <c r="AB1701" s="20" t="e">
        <f>VLOOKUP(CONCATENATE($M1701,$N1701,$T1701),Oferta!$B$2:$Q$360,16,FALSE)</f>
        <v>#N/A</v>
      </c>
      <c r="AC1701" s="20" t="e">
        <f>VLOOKUP(CONCATENATE($M1701,$N1701,$T1701),Oferta!$B$2:$Q$360,15,FALSE)</f>
        <v>#N/A</v>
      </c>
      <c r="AI1701" s="5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12"/>
      <c r="AW1701" s="12"/>
    </row>
    <row r="1702" spans="1:49" ht="15" customHeight="1">
      <c r="A1702" s="12"/>
      <c r="B1702" s="12"/>
      <c r="C1702" s="12"/>
      <c r="D1702" s="12"/>
      <c r="E1702" s="12"/>
      <c r="F1702" s="12"/>
      <c r="G1702" s="12"/>
      <c r="H1702" s="12" t="e">
        <f t="shared" si="24"/>
        <v>#N/A</v>
      </c>
      <c r="I1702" s="12" t="e">
        <f>VLOOKUP(CONCATENATE(N1702,T1702),Simulador!$H$26:$H$33,1,FALSE)</f>
        <v>#N/A</v>
      </c>
      <c r="J1702" s="12" t="e">
        <f t="shared" si="25"/>
        <v>#N/A</v>
      </c>
      <c r="K1702" s="13" t="e">
        <f t="shared" si="26"/>
        <v>#N/A</v>
      </c>
      <c r="L1702" s="12" t="e">
        <f t="shared" si="27"/>
        <v>#N/A</v>
      </c>
      <c r="M1702" s="14" t="s">
        <v>25</v>
      </c>
      <c r="N1702" s="3" t="s">
        <v>43</v>
      </c>
      <c r="O1702" s="15" t="str">
        <f>VLOOKUP(CONCATENATE($M1702,$N1702),Curriculos!$A$2:$J$332,4,FALSE)</f>
        <v>TEORIA MICROECONÔMICA II</v>
      </c>
      <c r="P1702" s="16" t="str">
        <f>VLOOKUP(CONCATENATE($M1702,$N1702),Curriculos!$A$2:$J$332,5,FALSE)</f>
        <v>OB</v>
      </c>
      <c r="Q1702" s="16" t="str">
        <f>VLOOKUP($N1702,Oferta!$D$2:$P$100,5,FALSE)</f>
        <v>T</v>
      </c>
      <c r="R1702" s="16">
        <f>VLOOKUP(CONCATENATE($M1702,$N1702),Curriculos!$A$2:$J$332,8,FALSE)</f>
        <v>60</v>
      </c>
      <c r="S1702" s="17"/>
      <c r="T1702" s="17" t="s">
        <v>29</v>
      </c>
      <c r="U1702" s="16" t="str">
        <f>VLOOKUP(CONCATENATE($M1702,$N1702),Curriculos!$A$2:$J$332,10,FALSE)</f>
        <v>DCEC</v>
      </c>
      <c r="V1702" s="15" t="e">
        <f>VLOOKUP(CONCATENATE($M1702,$N1702,$T1702),Oferta!$B$2:$R$360,17,FALSE)</f>
        <v>#N/A</v>
      </c>
      <c r="W1702" s="15" t="e">
        <f>VLOOKUP(CONCATENATE($M1702,$N1702,$T1702),Oferta!$B$2:$Q$360,12,FALSE)</f>
        <v>#N/A</v>
      </c>
      <c r="X1702" s="17">
        <v>1</v>
      </c>
      <c r="Y1702" s="18" t="e">
        <f>VLOOKUP(CONCATENATE($W1702,$X1702),Mtz_Horarios!$E$2:$H$92,2,FALSE)</f>
        <v>#N/A</v>
      </c>
      <c r="Z1702" s="18" t="e">
        <f>VLOOKUP(CONCATENATE($W1702,$X1702),Mtz_Horarios!$E$2:$H$92,3,FALSE)</f>
        <v>#N/A</v>
      </c>
      <c r="AA1702" s="19" t="e">
        <f>VLOOKUP(CONCATENATE($W1702,$X1702),Mtz_Horarios!$E$2:$H$92,4,FALSE)</f>
        <v>#N/A</v>
      </c>
      <c r="AB1702" s="15" t="e">
        <f>VLOOKUP(CONCATENATE($M1702,$N1702,$T1702),Oferta!$B$2:$Q$360,16,FALSE)</f>
        <v>#N/A</v>
      </c>
      <c r="AC1702" s="15" t="e">
        <f>VLOOKUP(CONCATENATE($M1702,$N1702,$T1702),Oferta!$B$2:$Q$360,15,FALSE)</f>
        <v>#N/A</v>
      </c>
      <c r="AI1702" s="5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12"/>
      <c r="AW1702" s="12"/>
    </row>
    <row r="1703" spans="1:49" ht="15" customHeight="1">
      <c r="A1703" s="12"/>
      <c r="B1703" s="12"/>
      <c r="C1703" s="12"/>
      <c r="D1703" s="12"/>
      <c r="E1703" s="12"/>
      <c r="F1703" s="12"/>
      <c r="G1703" s="12"/>
      <c r="H1703" s="12" t="e">
        <f t="shared" si="24"/>
        <v>#N/A</v>
      </c>
      <c r="I1703" s="12" t="e">
        <f>VLOOKUP(CONCATENATE(N1703,T1703),Simulador!$H$26:$H$33,1,FALSE)</f>
        <v>#N/A</v>
      </c>
      <c r="J1703" s="12" t="e">
        <f t="shared" si="25"/>
        <v>#N/A</v>
      </c>
      <c r="K1703" s="13" t="e">
        <f t="shared" si="26"/>
        <v>#N/A</v>
      </c>
      <c r="L1703" s="12" t="e">
        <f t="shared" si="27"/>
        <v>#N/A</v>
      </c>
      <c r="M1703" s="14" t="s">
        <v>25</v>
      </c>
      <c r="N1703" s="3" t="s">
        <v>43</v>
      </c>
      <c r="O1703" s="15" t="str">
        <f>VLOOKUP(CONCATENATE($M1703,$N1703),Curriculos!$A$2:$J$332,4,FALSE)</f>
        <v>TEORIA MICROECONÔMICA II</v>
      </c>
      <c r="P1703" s="16" t="str">
        <f>VLOOKUP(CONCATENATE($M1703,$N1703),Curriculos!$A$2:$J$332,5,FALSE)</f>
        <v>OB</v>
      </c>
      <c r="Q1703" s="16" t="str">
        <f>VLOOKUP($N1703,Oferta!$D$2:$P$100,5,FALSE)</f>
        <v>T</v>
      </c>
      <c r="R1703" s="16">
        <f>VLOOKUP(CONCATENATE($M1703,$N1703),Curriculos!$A$2:$J$332,8,FALSE)</f>
        <v>60</v>
      </c>
      <c r="S1703" s="17"/>
      <c r="T1703" s="17" t="s">
        <v>29</v>
      </c>
      <c r="U1703" s="16" t="str">
        <f>VLOOKUP(CONCATENATE($M1703,$N1703),Curriculos!$A$2:$J$332,10,FALSE)</f>
        <v>DCEC</v>
      </c>
      <c r="V1703" s="15" t="e">
        <f>VLOOKUP(CONCATENATE($M1703,$N1703,$T1703),Oferta!$B$2:$R$360,17,FALSE)</f>
        <v>#N/A</v>
      </c>
      <c r="W1703" s="15" t="e">
        <f>VLOOKUP(CONCATENATE($M1703,$N1703,$T1703),Oferta!$B$2:$Q$360,12,FALSE)</f>
        <v>#N/A</v>
      </c>
      <c r="X1703" s="17">
        <v>2</v>
      </c>
      <c r="Y1703" s="18" t="e">
        <f>VLOOKUP(CONCATENATE($W1703,$X1703),Mtz_Horarios!$E$2:$H$92,2,FALSE)</f>
        <v>#N/A</v>
      </c>
      <c r="Z1703" s="18" t="e">
        <f>VLOOKUP(CONCATENATE($W1703,$X1703),Mtz_Horarios!$E$2:$H$92,3,FALSE)</f>
        <v>#N/A</v>
      </c>
      <c r="AA1703" s="19" t="e">
        <f>VLOOKUP(CONCATENATE($W1703,$X1703),Mtz_Horarios!$E$2:$H$92,4,FALSE)</f>
        <v>#N/A</v>
      </c>
      <c r="AB1703" s="15" t="e">
        <f>VLOOKUP(CONCATENATE($M1703,$N1703,$T1703),Oferta!$B$2:$Q$360,16,FALSE)</f>
        <v>#N/A</v>
      </c>
      <c r="AC1703" s="15" t="e">
        <f>VLOOKUP(CONCATENATE($M1703,$N1703,$T1703),Oferta!$B$2:$Q$360,15,FALSE)</f>
        <v>#N/A</v>
      </c>
      <c r="AI1703" s="5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12"/>
      <c r="AW1703" s="12"/>
    </row>
    <row r="1704" spans="1:49" ht="15" customHeight="1">
      <c r="A1704" s="12"/>
      <c r="B1704" s="12"/>
      <c r="C1704" s="12"/>
      <c r="D1704" s="12"/>
      <c r="E1704" s="12"/>
      <c r="F1704" s="12"/>
      <c r="G1704" s="12"/>
      <c r="H1704" s="12" t="e">
        <f t="shared" si="24"/>
        <v>#N/A</v>
      </c>
      <c r="I1704" s="12" t="e">
        <f>VLOOKUP(CONCATENATE(N1704,T1704),Simulador!$H$26:$H$33,1,FALSE)</f>
        <v>#N/A</v>
      </c>
      <c r="J1704" s="12" t="e">
        <f t="shared" si="25"/>
        <v>#N/A</v>
      </c>
      <c r="K1704" s="13" t="e">
        <f t="shared" si="26"/>
        <v>#N/A</v>
      </c>
      <c r="L1704" s="12" t="e">
        <f t="shared" si="27"/>
        <v>#N/A</v>
      </c>
      <c r="M1704" s="14" t="s">
        <v>25</v>
      </c>
      <c r="N1704" s="3" t="s">
        <v>43</v>
      </c>
      <c r="O1704" s="15" t="str">
        <f>VLOOKUP(CONCATENATE($M1704,$N1704),Curriculos!$A$2:$J$332,4,FALSE)</f>
        <v>TEORIA MICROECONÔMICA II</v>
      </c>
      <c r="P1704" s="16" t="str">
        <f>VLOOKUP(CONCATENATE($M1704,$N1704),Curriculos!$A$2:$J$332,5,FALSE)</f>
        <v>OB</v>
      </c>
      <c r="Q1704" s="16" t="str">
        <f>VLOOKUP($N1704,Oferta!$D$2:$P$100,5,FALSE)</f>
        <v>T</v>
      </c>
      <c r="R1704" s="16">
        <f>VLOOKUP(CONCATENATE($M1704,$N1704),Curriculos!$A$2:$J$332,8,FALSE)</f>
        <v>60</v>
      </c>
      <c r="S1704" s="17"/>
      <c r="T1704" s="17" t="s">
        <v>29</v>
      </c>
      <c r="U1704" s="16" t="str">
        <f>VLOOKUP(CONCATENATE($M1704,$N1704),Curriculos!$A$2:$J$332,10,FALSE)</f>
        <v>DCEC</v>
      </c>
      <c r="V1704" s="15" t="e">
        <f>VLOOKUP(CONCATENATE($M1704,$N1704,$T1704),Oferta!$B$2:$R$360,17,FALSE)</f>
        <v>#N/A</v>
      </c>
      <c r="W1704" s="15" t="e">
        <f>VLOOKUP(CONCATENATE($M1704,$N1704,$T1704),Oferta!$B$2:$Q$360,12,FALSE)</f>
        <v>#N/A</v>
      </c>
      <c r="X1704" s="17">
        <v>3</v>
      </c>
      <c r="Y1704" s="18" t="e">
        <f>VLOOKUP(CONCATENATE($W1704,$X1704),Mtz_Horarios!$E$2:$H$92,2,FALSE)</f>
        <v>#N/A</v>
      </c>
      <c r="Z1704" s="18" t="e">
        <f>VLOOKUP(CONCATENATE($W1704,$X1704),Mtz_Horarios!$E$2:$H$92,3,FALSE)</f>
        <v>#N/A</v>
      </c>
      <c r="AA1704" s="19" t="e">
        <f>VLOOKUP(CONCATENATE($W1704,$X1704),Mtz_Horarios!$E$2:$H$92,4,FALSE)</f>
        <v>#N/A</v>
      </c>
      <c r="AB1704" s="15" t="e">
        <f>VLOOKUP(CONCATENATE($M1704,$N1704,$T1704),Oferta!$B$2:$Q$360,16,FALSE)</f>
        <v>#N/A</v>
      </c>
      <c r="AC1704" s="15" t="e">
        <f>VLOOKUP(CONCATENATE($M1704,$N1704,$T1704),Oferta!$B$2:$Q$360,15,FALSE)</f>
        <v>#N/A</v>
      </c>
      <c r="AI1704" s="5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12"/>
      <c r="AW1704" s="12"/>
    </row>
    <row r="1705" spans="1:49" ht="15" customHeight="1">
      <c r="A1705" s="12"/>
      <c r="B1705" s="12"/>
      <c r="C1705" s="12"/>
      <c r="D1705" s="12"/>
      <c r="E1705" s="12"/>
      <c r="F1705" s="12"/>
      <c r="G1705" s="12"/>
      <c r="H1705" s="12" t="e">
        <f t="shared" si="24"/>
        <v>#N/A</v>
      </c>
      <c r="I1705" s="12" t="e">
        <f>VLOOKUP(CONCATENATE(N1705,T1705),Simulador!$H$26:$H$33,1,FALSE)</f>
        <v>#N/A</v>
      </c>
      <c r="J1705" s="12" t="e">
        <f t="shared" si="25"/>
        <v>#N/A</v>
      </c>
      <c r="K1705" s="13" t="e">
        <f t="shared" si="26"/>
        <v>#N/A</v>
      </c>
      <c r="L1705" s="12" t="e">
        <f t="shared" si="27"/>
        <v>#N/A</v>
      </c>
      <c r="M1705" s="14" t="s">
        <v>25</v>
      </c>
      <c r="N1705" s="3" t="s">
        <v>43</v>
      </c>
      <c r="O1705" s="15" t="str">
        <f>VLOOKUP(CONCATENATE($M1705,$N1705),Curriculos!$A$2:$J$332,4,FALSE)</f>
        <v>TEORIA MICROECONÔMICA II</v>
      </c>
      <c r="P1705" s="16" t="str">
        <f>VLOOKUP(CONCATENATE($M1705,$N1705),Curriculos!$A$2:$J$332,5,FALSE)</f>
        <v>OB</v>
      </c>
      <c r="Q1705" s="16" t="str">
        <f>VLOOKUP($N1705,Oferta!$D$2:$P$100,5,FALSE)</f>
        <v>T</v>
      </c>
      <c r="R1705" s="16">
        <f>VLOOKUP(CONCATENATE($M1705,$N1705),Curriculos!$A$2:$J$332,8,FALSE)</f>
        <v>60</v>
      </c>
      <c r="S1705" s="17"/>
      <c r="T1705" s="17" t="s">
        <v>29</v>
      </c>
      <c r="U1705" s="16" t="str">
        <f>VLOOKUP(CONCATENATE($M1705,$N1705),Curriculos!$A$2:$J$332,10,FALSE)</f>
        <v>DCEC</v>
      </c>
      <c r="V1705" s="15" t="e">
        <f>VLOOKUP(CONCATENATE($M1705,$N1705,$T1705),Oferta!$B$2:$R$360,17,FALSE)</f>
        <v>#N/A</v>
      </c>
      <c r="W1705" s="15" t="e">
        <f>VLOOKUP(CONCATENATE($M1705,$N1705,$T1705),Oferta!$B$2:$Q$360,12,FALSE)</f>
        <v>#N/A</v>
      </c>
      <c r="X1705" s="17">
        <v>4</v>
      </c>
      <c r="Y1705" s="18" t="e">
        <f>VLOOKUP(CONCATENATE($W1705,$X1705),Mtz_Horarios!$E$2:$H$92,2,FALSE)</f>
        <v>#N/A</v>
      </c>
      <c r="Z1705" s="18" t="e">
        <f>VLOOKUP(CONCATENATE($W1705,$X1705),Mtz_Horarios!$E$2:$H$92,3,FALSE)</f>
        <v>#N/A</v>
      </c>
      <c r="AA1705" s="19" t="e">
        <f>VLOOKUP(CONCATENATE($W1705,$X1705),Mtz_Horarios!$E$2:$H$92,4,FALSE)</f>
        <v>#N/A</v>
      </c>
      <c r="AB1705" s="15" t="e">
        <f>VLOOKUP(CONCATENATE($M1705,$N1705,$T1705),Oferta!$B$2:$Q$360,16,FALSE)</f>
        <v>#N/A</v>
      </c>
      <c r="AC1705" s="15" t="e">
        <f>VLOOKUP(CONCATENATE($M1705,$N1705,$T1705),Oferta!$B$2:$Q$360,15,FALSE)</f>
        <v>#N/A</v>
      </c>
      <c r="AI1705" s="5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12"/>
      <c r="AW1705" s="12"/>
    </row>
    <row r="1706" spans="1:49" ht="15" customHeight="1">
      <c r="A1706" s="12"/>
      <c r="B1706" s="12"/>
      <c r="C1706" s="12"/>
      <c r="D1706" s="12"/>
      <c r="E1706" s="12"/>
      <c r="F1706" s="12"/>
      <c r="G1706" s="12"/>
      <c r="H1706" s="12" t="e">
        <f t="shared" si="24"/>
        <v>#N/A</v>
      </c>
      <c r="I1706" s="12" t="e">
        <f>VLOOKUP(CONCATENATE(N1706,T1706),Simulador!$H$26:$H$33,1,FALSE)</f>
        <v>#N/A</v>
      </c>
      <c r="J1706" s="12" t="e">
        <f t="shared" si="25"/>
        <v>#N/A</v>
      </c>
      <c r="K1706" s="13" t="e">
        <f t="shared" si="26"/>
        <v>#N/A</v>
      </c>
      <c r="L1706" s="12" t="e">
        <f t="shared" si="27"/>
        <v>#N/A</v>
      </c>
      <c r="M1706" s="14" t="s">
        <v>31</v>
      </c>
      <c r="N1706" s="3" t="s">
        <v>137</v>
      </c>
      <c r="O1706" s="20" t="str">
        <f>VLOOKUP(CONCATENATE($M1706,$N1706),Curriculos!$A$2:$J$332,4,FALSE)</f>
        <v>TÓPICOS ESPECIAIS EM ECONOMIA BRASILEIRA</v>
      </c>
      <c r="P1706" s="21" t="str">
        <f>VLOOKUP(CONCATENATE($M1706,$N1706),Curriculos!$A$2:$J$332,5,FALSE)</f>
        <v>OP</v>
      </c>
      <c r="Q1706" s="21" t="e">
        <f>VLOOKUP($N1706,Oferta!$D$2:$P$100,5,FALSE)</f>
        <v>#N/A</v>
      </c>
      <c r="R1706" s="21">
        <f>VLOOKUP(CONCATENATE($M1706,$N1706),Curriculos!$A$2:$J$332,8,FALSE)</f>
        <v>60</v>
      </c>
      <c r="S1706" s="5"/>
      <c r="T1706" s="22" t="s">
        <v>24</v>
      </c>
      <c r="U1706" s="21" t="str">
        <f>VLOOKUP(CONCATENATE($M1706,$N1706),Curriculos!$A$2:$J$332,10,FALSE)</f>
        <v>DCEC</v>
      </c>
      <c r="V1706" s="20" t="e">
        <f>VLOOKUP(CONCATENATE($M1706,$N1706,$T1706),Oferta!$B$2:$R$360,17,FALSE)</f>
        <v>#N/A</v>
      </c>
      <c r="W1706" s="20" t="e">
        <f>VLOOKUP(CONCATENATE($M1706,$N1706,$T1706),Oferta!$B$2:$Q$360,12,FALSE)</f>
        <v>#N/A</v>
      </c>
      <c r="X1706" s="22">
        <v>1</v>
      </c>
      <c r="Y1706" s="23" t="e">
        <f>VLOOKUP(CONCATENATE($W1706,$X1706),Mtz_Horarios!$E$2:$H$92,2,FALSE)</f>
        <v>#N/A</v>
      </c>
      <c r="Z1706" s="23" t="e">
        <f>VLOOKUP(CONCATENATE($W1706,$X1706),Mtz_Horarios!$E$2:$H$92,3,FALSE)</f>
        <v>#N/A</v>
      </c>
      <c r="AA1706" s="24" t="e">
        <f>VLOOKUP(CONCATENATE($W1706,$X1706),Mtz_Horarios!$E$2:$H$92,4,FALSE)</f>
        <v>#N/A</v>
      </c>
      <c r="AB1706" s="20" t="e">
        <f>VLOOKUP(CONCATENATE($M1706,$N1706,$T1706),Oferta!$B$2:$Q$360,16,FALSE)</f>
        <v>#N/A</v>
      </c>
      <c r="AC1706" s="20" t="e">
        <f>VLOOKUP(CONCATENATE($M1706,$N1706,$T1706),Oferta!$B$2:$Q$360,15,FALSE)</f>
        <v>#N/A</v>
      </c>
      <c r="AI1706" s="5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12"/>
      <c r="AW1706" s="12"/>
    </row>
    <row r="1707" spans="1:49" ht="15" customHeight="1">
      <c r="A1707" s="12"/>
      <c r="B1707" s="12"/>
      <c r="C1707" s="12"/>
      <c r="D1707" s="12"/>
      <c r="E1707" s="12"/>
      <c r="F1707" s="12"/>
      <c r="G1707" s="12"/>
      <c r="H1707" s="12" t="e">
        <f t="shared" si="24"/>
        <v>#N/A</v>
      </c>
      <c r="I1707" s="12" t="e">
        <f>VLOOKUP(CONCATENATE(N1707,T1707),Simulador!$H$26:$H$33,1,FALSE)</f>
        <v>#N/A</v>
      </c>
      <c r="J1707" s="12" t="e">
        <f t="shared" si="25"/>
        <v>#N/A</v>
      </c>
      <c r="K1707" s="13" t="e">
        <f t="shared" si="26"/>
        <v>#N/A</v>
      </c>
      <c r="L1707" s="12" t="e">
        <f t="shared" si="27"/>
        <v>#N/A</v>
      </c>
      <c r="M1707" s="14" t="s">
        <v>31</v>
      </c>
      <c r="N1707" s="3" t="s">
        <v>137</v>
      </c>
      <c r="O1707" s="20" t="str">
        <f>VLOOKUP(CONCATENATE($M1707,$N1707),Curriculos!$A$2:$J$332,4,FALSE)</f>
        <v>TÓPICOS ESPECIAIS EM ECONOMIA BRASILEIRA</v>
      </c>
      <c r="P1707" s="21" t="str">
        <f>VLOOKUP(CONCATENATE($M1707,$N1707),Curriculos!$A$2:$J$332,5,FALSE)</f>
        <v>OP</v>
      </c>
      <c r="Q1707" s="21" t="e">
        <f>VLOOKUP($N1707,Oferta!$D$2:$P$100,5,FALSE)</f>
        <v>#N/A</v>
      </c>
      <c r="R1707" s="21">
        <f>VLOOKUP(CONCATENATE($M1707,$N1707),Curriculos!$A$2:$J$332,8,FALSE)</f>
        <v>60</v>
      </c>
      <c r="S1707" s="5"/>
      <c r="T1707" s="22" t="s">
        <v>24</v>
      </c>
      <c r="U1707" s="21" t="str">
        <f>VLOOKUP(CONCATENATE($M1707,$N1707),Curriculos!$A$2:$J$332,10,FALSE)</f>
        <v>DCEC</v>
      </c>
      <c r="V1707" s="20" t="e">
        <f>VLOOKUP(CONCATENATE($M1707,$N1707,$T1707),Oferta!$B$2:$R$360,17,FALSE)</f>
        <v>#N/A</v>
      </c>
      <c r="W1707" s="20" t="e">
        <f>VLOOKUP(CONCATENATE($M1707,$N1707,$T1707),Oferta!$B$2:$Q$360,12,FALSE)</f>
        <v>#N/A</v>
      </c>
      <c r="X1707" s="22">
        <v>2</v>
      </c>
      <c r="Y1707" s="23" t="e">
        <f>VLOOKUP(CONCATENATE($W1707,$X1707),Mtz_Horarios!$E$2:$H$92,2,FALSE)</f>
        <v>#N/A</v>
      </c>
      <c r="Z1707" s="23" t="e">
        <f>VLOOKUP(CONCATENATE($W1707,$X1707),Mtz_Horarios!$E$2:$H$92,3,FALSE)</f>
        <v>#N/A</v>
      </c>
      <c r="AA1707" s="24" t="e">
        <f>VLOOKUP(CONCATENATE($W1707,$X1707),Mtz_Horarios!$E$2:$H$92,4,FALSE)</f>
        <v>#N/A</v>
      </c>
      <c r="AB1707" s="20" t="e">
        <f>VLOOKUP(CONCATENATE($M1707,$N1707,$T1707),Oferta!$B$2:$Q$360,16,FALSE)</f>
        <v>#N/A</v>
      </c>
      <c r="AC1707" s="20" t="e">
        <f>VLOOKUP(CONCATENATE($M1707,$N1707,$T1707),Oferta!$B$2:$Q$360,15,FALSE)</f>
        <v>#N/A</v>
      </c>
      <c r="AI1707" s="5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12"/>
      <c r="AW1707" s="12"/>
    </row>
    <row r="1708" spans="1:49" ht="15" customHeight="1">
      <c r="A1708" s="12"/>
      <c r="B1708" s="12"/>
      <c r="C1708" s="12"/>
      <c r="D1708" s="12"/>
      <c r="E1708" s="12"/>
      <c r="F1708" s="12"/>
      <c r="G1708" s="12"/>
      <c r="H1708" s="12" t="e">
        <f t="shared" si="24"/>
        <v>#N/A</v>
      </c>
      <c r="I1708" s="12" t="e">
        <f>VLOOKUP(CONCATENATE(N1708,T1708),Simulador!$H$26:$H$33,1,FALSE)</f>
        <v>#N/A</v>
      </c>
      <c r="J1708" s="12" t="e">
        <f t="shared" si="25"/>
        <v>#N/A</v>
      </c>
      <c r="K1708" s="13" t="e">
        <f t="shared" si="26"/>
        <v>#N/A</v>
      </c>
      <c r="L1708" s="12" t="e">
        <f t="shared" si="27"/>
        <v>#N/A</v>
      </c>
      <c r="M1708" s="14" t="s">
        <v>31</v>
      </c>
      <c r="N1708" s="3" t="s">
        <v>137</v>
      </c>
      <c r="O1708" s="20" t="str">
        <f>VLOOKUP(CONCATENATE($M1708,$N1708),Curriculos!$A$2:$J$332,4,FALSE)</f>
        <v>TÓPICOS ESPECIAIS EM ECONOMIA BRASILEIRA</v>
      </c>
      <c r="P1708" s="21" t="str">
        <f>VLOOKUP(CONCATENATE($M1708,$N1708),Curriculos!$A$2:$J$332,5,FALSE)</f>
        <v>OP</v>
      </c>
      <c r="Q1708" s="21" t="e">
        <f>VLOOKUP($N1708,Oferta!$D$2:$P$100,5,FALSE)</f>
        <v>#N/A</v>
      </c>
      <c r="R1708" s="21">
        <f>VLOOKUP(CONCATENATE($M1708,$N1708),Curriculos!$A$2:$J$332,8,FALSE)</f>
        <v>60</v>
      </c>
      <c r="S1708" s="5"/>
      <c r="T1708" s="22" t="s">
        <v>24</v>
      </c>
      <c r="U1708" s="21" t="str">
        <f>VLOOKUP(CONCATENATE($M1708,$N1708),Curriculos!$A$2:$J$332,10,FALSE)</f>
        <v>DCEC</v>
      </c>
      <c r="V1708" s="20" t="e">
        <f>VLOOKUP(CONCATENATE($M1708,$N1708,$T1708),Oferta!$B$2:$R$360,17,FALSE)</f>
        <v>#N/A</v>
      </c>
      <c r="W1708" s="20" t="e">
        <f>VLOOKUP(CONCATENATE($M1708,$N1708,$T1708),Oferta!$B$2:$Q$360,12,FALSE)</f>
        <v>#N/A</v>
      </c>
      <c r="X1708" s="22">
        <v>3</v>
      </c>
      <c r="Y1708" s="23" t="e">
        <f>VLOOKUP(CONCATENATE($W1708,$X1708),Mtz_Horarios!$E$2:$H$92,2,FALSE)</f>
        <v>#N/A</v>
      </c>
      <c r="Z1708" s="23" t="e">
        <f>VLOOKUP(CONCATENATE($W1708,$X1708),Mtz_Horarios!$E$2:$H$92,3,FALSE)</f>
        <v>#N/A</v>
      </c>
      <c r="AA1708" s="24" t="e">
        <f>VLOOKUP(CONCATENATE($W1708,$X1708),Mtz_Horarios!$E$2:$H$92,4,FALSE)</f>
        <v>#N/A</v>
      </c>
      <c r="AB1708" s="20" t="e">
        <f>VLOOKUP(CONCATENATE($M1708,$N1708,$T1708),Oferta!$B$2:$Q$360,16,FALSE)</f>
        <v>#N/A</v>
      </c>
      <c r="AC1708" s="20" t="e">
        <f>VLOOKUP(CONCATENATE($M1708,$N1708,$T1708),Oferta!$B$2:$Q$360,15,FALSE)</f>
        <v>#N/A</v>
      </c>
      <c r="AI1708" s="5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12"/>
      <c r="AW1708" s="12"/>
    </row>
    <row r="1709" spans="1:49" ht="15" customHeight="1">
      <c r="A1709" s="12"/>
      <c r="B1709" s="12"/>
      <c r="C1709" s="12"/>
      <c r="D1709" s="12"/>
      <c r="E1709" s="12"/>
      <c r="F1709" s="12"/>
      <c r="G1709" s="12"/>
      <c r="H1709" s="12" t="e">
        <f t="shared" si="24"/>
        <v>#N/A</v>
      </c>
      <c r="I1709" s="12" t="e">
        <f>VLOOKUP(CONCATENATE(N1709,T1709),Simulador!$H$26:$H$33,1,FALSE)</f>
        <v>#N/A</v>
      </c>
      <c r="J1709" s="12" t="e">
        <f t="shared" si="25"/>
        <v>#N/A</v>
      </c>
      <c r="K1709" s="13" t="e">
        <f t="shared" si="26"/>
        <v>#N/A</v>
      </c>
      <c r="L1709" s="12" t="e">
        <f t="shared" si="27"/>
        <v>#N/A</v>
      </c>
      <c r="M1709" s="14" t="s">
        <v>31</v>
      </c>
      <c r="N1709" s="3" t="s">
        <v>137</v>
      </c>
      <c r="O1709" s="20" t="str">
        <f>VLOOKUP(CONCATENATE($M1709,$N1709),Curriculos!$A$2:$J$332,4,FALSE)</f>
        <v>TÓPICOS ESPECIAIS EM ECONOMIA BRASILEIRA</v>
      </c>
      <c r="P1709" s="21" t="str">
        <f>VLOOKUP(CONCATENATE($M1709,$N1709),Curriculos!$A$2:$J$332,5,FALSE)</f>
        <v>OP</v>
      </c>
      <c r="Q1709" s="21" t="e">
        <f>VLOOKUP($N1709,Oferta!$D$2:$P$100,5,FALSE)</f>
        <v>#N/A</v>
      </c>
      <c r="R1709" s="21">
        <f>VLOOKUP(CONCATENATE($M1709,$N1709),Curriculos!$A$2:$J$332,8,FALSE)</f>
        <v>60</v>
      </c>
      <c r="S1709" s="5"/>
      <c r="T1709" s="22" t="s">
        <v>24</v>
      </c>
      <c r="U1709" s="21" t="str">
        <f>VLOOKUP(CONCATENATE($M1709,$N1709),Curriculos!$A$2:$J$332,10,FALSE)</f>
        <v>DCEC</v>
      </c>
      <c r="V1709" s="20" t="e">
        <f>VLOOKUP(CONCATENATE($M1709,$N1709,$T1709),Oferta!$B$2:$R$360,17,FALSE)</f>
        <v>#N/A</v>
      </c>
      <c r="W1709" s="20" t="e">
        <f>VLOOKUP(CONCATENATE($M1709,$N1709,$T1709),Oferta!$B$2:$Q$360,12,FALSE)</f>
        <v>#N/A</v>
      </c>
      <c r="X1709" s="22">
        <v>4</v>
      </c>
      <c r="Y1709" s="23" t="e">
        <f>VLOOKUP(CONCATENATE($W1709,$X1709),Mtz_Horarios!$E$2:$H$92,2,FALSE)</f>
        <v>#N/A</v>
      </c>
      <c r="Z1709" s="23" t="e">
        <f>VLOOKUP(CONCATENATE($W1709,$X1709),Mtz_Horarios!$E$2:$H$92,3,FALSE)</f>
        <v>#N/A</v>
      </c>
      <c r="AA1709" s="24" t="e">
        <f>VLOOKUP(CONCATENATE($W1709,$X1709),Mtz_Horarios!$E$2:$H$92,4,FALSE)</f>
        <v>#N/A</v>
      </c>
      <c r="AB1709" s="20" t="e">
        <f>VLOOKUP(CONCATENATE($M1709,$N1709,$T1709),Oferta!$B$2:$Q$360,16,FALSE)</f>
        <v>#N/A</v>
      </c>
      <c r="AC1709" s="20" t="e">
        <f>VLOOKUP(CONCATENATE($M1709,$N1709,$T1709),Oferta!$B$2:$Q$360,15,FALSE)</f>
        <v>#N/A</v>
      </c>
      <c r="AI1709" s="5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12"/>
      <c r="AW1709" s="12"/>
    </row>
    <row r="1710" spans="1:49" ht="15" customHeight="1">
      <c r="A1710" s="12"/>
      <c r="B1710" s="12"/>
      <c r="C1710" s="12"/>
      <c r="D1710" s="12"/>
      <c r="E1710" s="12"/>
      <c r="F1710" s="12"/>
      <c r="G1710" s="12"/>
      <c r="H1710" s="12" t="e">
        <f t="shared" si="24"/>
        <v>#N/A</v>
      </c>
      <c r="I1710" s="12" t="e">
        <f>VLOOKUP(CONCATENATE(N1710,T1710),Simulador!$H$26:$H$33,1,FALSE)</f>
        <v>#N/A</v>
      </c>
      <c r="J1710" s="12" t="e">
        <f t="shared" si="25"/>
        <v>#N/A</v>
      </c>
      <c r="K1710" s="13" t="e">
        <f t="shared" si="26"/>
        <v>#N/A</v>
      </c>
      <c r="L1710" s="12" t="e">
        <f t="shared" si="27"/>
        <v>#N/A</v>
      </c>
      <c r="M1710" s="14" t="s">
        <v>25</v>
      </c>
      <c r="N1710" s="3" t="s">
        <v>137</v>
      </c>
      <c r="O1710" s="20" t="str">
        <f>VLOOKUP(CONCATENATE($M1710,$N1710),Curriculos!$A$2:$J$332,4,FALSE)</f>
        <v>TÓPICOS ESPECIAIS EM ECONOMIA BRASILEIRA</v>
      </c>
      <c r="P1710" s="21" t="str">
        <f>VLOOKUP(CONCATENATE($M1710,$N1710),Curriculos!$A$2:$J$332,5,FALSE)</f>
        <v>OP</v>
      </c>
      <c r="Q1710" s="21" t="e">
        <f>VLOOKUP($N1710,Oferta!$D$2:$P$100,5,FALSE)</f>
        <v>#N/A</v>
      </c>
      <c r="R1710" s="21">
        <f>VLOOKUP(CONCATENATE($M1710,$N1710),Curriculos!$A$2:$J$332,8,FALSE)</f>
        <v>60</v>
      </c>
      <c r="S1710" s="5"/>
      <c r="T1710" s="22" t="s">
        <v>29</v>
      </c>
      <c r="U1710" s="21" t="str">
        <f>VLOOKUP(CONCATENATE($M1710,$N1710),Curriculos!$A$2:$J$332,10,FALSE)</f>
        <v>DCEC</v>
      </c>
      <c r="V1710" s="20" t="e">
        <f>VLOOKUP(CONCATENATE($M1710,$N1710,$T1710),Oferta!$B$2:$R$360,17,FALSE)</f>
        <v>#N/A</v>
      </c>
      <c r="W1710" s="20" t="e">
        <f>VLOOKUP(CONCATENATE($M1710,$N1710,$T1710),Oferta!$B$2:$Q$360,12,FALSE)</f>
        <v>#N/A</v>
      </c>
      <c r="X1710" s="22">
        <v>1</v>
      </c>
      <c r="Y1710" s="23" t="e">
        <f>VLOOKUP(CONCATENATE($W1710,$X1710),Mtz_Horarios!$E$2:$H$92,2,FALSE)</f>
        <v>#N/A</v>
      </c>
      <c r="Z1710" s="23" t="e">
        <f>VLOOKUP(CONCATENATE($W1710,$X1710),Mtz_Horarios!$E$2:$H$92,3,FALSE)</f>
        <v>#N/A</v>
      </c>
      <c r="AA1710" s="24" t="e">
        <f>VLOOKUP(CONCATENATE($W1710,$X1710),Mtz_Horarios!$E$2:$H$92,4,FALSE)</f>
        <v>#N/A</v>
      </c>
      <c r="AB1710" s="20" t="e">
        <f>VLOOKUP(CONCATENATE($M1710,$N1710,$T1710),Oferta!$B$2:$Q$360,16,FALSE)</f>
        <v>#N/A</v>
      </c>
      <c r="AC1710" s="20" t="e">
        <f>VLOOKUP(CONCATENATE($M1710,$N1710,$T1710),Oferta!$B$2:$Q$360,15,FALSE)</f>
        <v>#N/A</v>
      </c>
      <c r="AI1710" s="5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12"/>
      <c r="AW1710" s="12"/>
    </row>
    <row r="1711" spans="1:49" ht="15" customHeight="1">
      <c r="A1711" s="12"/>
      <c r="B1711" s="12"/>
      <c r="C1711" s="12"/>
      <c r="D1711" s="12"/>
      <c r="E1711" s="12"/>
      <c r="F1711" s="12"/>
      <c r="G1711" s="12"/>
      <c r="H1711" s="12" t="e">
        <f t="shared" si="24"/>
        <v>#N/A</v>
      </c>
      <c r="I1711" s="12" t="e">
        <f>VLOOKUP(CONCATENATE(N1711,T1711),Simulador!$H$26:$H$33,1,FALSE)</f>
        <v>#N/A</v>
      </c>
      <c r="J1711" s="12" t="e">
        <f t="shared" si="25"/>
        <v>#N/A</v>
      </c>
      <c r="K1711" s="13" t="e">
        <f t="shared" si="26"/>
        <v>#N/A</v>
      </c>
      <c r="L1711" s="12" t="e">
        <f t="shared" si="27"/>
        <v>#N/A</v>
      </c>
      <c r="M1711" s="14" t="s">
        <v>25</v>
      </c>
      <c r="N1711" s="3" t="s">
        <v>137</v>
      </c>
      <c r="O1711" s="20" t="str">
        <f>VLOOKUP(CONCATENATE($M1711,$N1711),Curriculos!$A$2:$J$332,4,FALSE)</f>
        <v>TÓPICOS ESPECIAIS EM ECONOMIA BRASILEIRA</v>
      </c>
      <c r="P1711" s="21" t="str">
        <f>VLOOKUP(CONCATENATE($M1711,$N1711),Curriculos!$A$2:$J$332,5,FALSE)</f>
        <v>OP</v>
      </c>
      <c r="Q1711" s="21" t="e">
        <f>VLOOKUP($N1711,Oferta!$D$2:$P$100,5,FALSE)</f>
        <v>#N/A</v>
      </c>
      <c r="R1711" s="21">
        <f>VLOOKUP(CONCATENATE($M1711,$N1711),Curriculos!$A$2:$J$332,8,FALSE)</f>
        <v>60</v>
      </c>
      <c r="S1711" s="5"/>
      <c r="T1711" s="22" t="s">
        <v>29</v>
      </c>
      <c r="U1711" s="21" t="str">
        <f>VLOOKUP(CONCATENATE($M1711,$N1711),Curriculos!$A$2:$J$332,10,FALSE)</f>
        <v>DCEC</v>
      </c>
      <c r="V1711" s="20" t="e">
        <f>VLOOKUP(CONCATENATE($M1711,$N1711,$T1711),Oferta!$B$2:$R$360,17,FALSE)</f>
        <v>#N/A</v>
      </c>
      <c r="W1711" s="20" t="e">
        <f>VLOOKUP(CONCATENATE($M1711,$N1711,$T1711),Oferta!$B$2:$Q$360,12,FALSE)</f>
        <v>#N/A</v>
      </c>
      <c r="X1711" s="22">
        <v>2</v>
      </c>
      <c r="Y1711" s="23" t="e">
        <f>VLOOKUP(CONCATENATE($W1711,$X1711),Mtz_Horarios!$E$2:$H$92,2,FALSE)</f>
        <v>#N/A</v>
      </c>
      <c r="Z1711" s="23" t="e">
        <f>VLOOKUP(CONCATENATE($W1711,$X1711),Mtz_Horarios!$E$2:$H$92,3,FALSE)</f>
        <v>#N/A</v>
      </c>
      <c r="AA1711" s="24" t="e">
        <f>VLOOKUP(CONCATENATE($W1711,$X1711),Mtz_Horarios!$E$2:$H$92,4,FALSE)</f>
        <v>#N/A</v>
      </c>
      <c r="AB1711" s="20" t="e">
        <f>VLOOKUP(CONCATENATE($M1711,$N1711,$T1711),Oferta!$B$2:$Q$360,16,FALSE)</f>
        <v>#N/A</v>
      </c>
      <c r="AC1711" s="20" t="e">
        <f>VLOOKUP(CONCATENATE($M1711,$N1711,$T1711),Oferta!$B$2:$Q$360,15,FALSE)</f>
        <v>#N/A</v>
      </c>
      <c r="AI1711" s="5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12"/>
      <c r="AW1711" s="12"/>
    </row>
    <row r="1712" spans="1:49" ht="15" customHeight="1">
      <c r="A1712" s="12"/>
      <c r="B1712" s="12"/>
      <c r="C1712" s="12"/>
      <c r="D1712" s="12"/>
      <c r="E1712" s="12"/>
      <c r="F1712" s="12"/>
      <c r="G1712" s="12"/>
      <c r="H1712" s="12" t="e">
        <f t="shared" si="24"/>
        <v>#N/A</v>
      </c>
      <c r="I1712" s="12" t="e">
        <f>VLOOKUP(CONCATENATE(N1712,T1712),Simulador!$H$26:$H$33,1,FALSE)</f>
        <v>#N/A</v>
      </c>
      <c r="J1712" s="12" t="e">
        <f t="shared" si="25"/>
        <v>#N/A</v>
      </c>
      <c r="K1712" s="13" t="e">
        <f t="shared" si="26"/>
        <v>#N/A</v>
      </c>
      <c r="L1712" s="12" t="e">
        <f t="shared" si="27"/>
        <v>#N/A</v>
      </c>
      <c r="M1712" s="14" t="s">
        <v>25</v>
      </c>
      <c r="N1712" s="3" t="s">
        <v>137</v>
      </c>
      <c r="O1712" s="20" t="str">
        <f>VLOOKUP(CONCATENATE($M1712,$N1712),Curriculos!$A$2:$J$332,4,FALSE)</f>
        <v>TÓPICOS ESPECIAIS EM ECONOMIA BRASILEIRA</v>
      </c>
      <c r="P1712" s="21" t="str">
        <f>VLOOKUP(CONCATENATE($M1712,$N1712),Curriculos!$A$2:$J$332,5,FALSE)</f>
        <v>OP</v>
      </c>
      <c r="Q1712" s="21" t="e">
        <f>VLOOKUP($N1712,Oferta!$D$2:$P$100,5,FALSE)</f>
        <v>#N/A</v>
      </c>
      <c r="R1712" s="21">
        <f>VLOOKUP(CONCATENATE($M1712,$N1712),Curriculos!$A$2:$J$332,8,FALSE)</f>
        <v>60</v>
      </c>
      <c r="S1712" s="5"/>
      <c r="T1712" s="22" t="s">
        <v>29</v>
      </c>
      <c r="U1712" s="21" t="str">
        <f>VLOOKUP(CONCATENATE($M1712,$N1712),Curriculos!$A$2:$J$332,10,FALSE)</f>
        <v>DCEC</v>
      </c>
      <c r="V1712" s="20" t="e">
        <f>VLOOKUP(CONCATENATE($M1712,$N1712,$T1712),Oferta!$B$2:$R$360,17,FALSE)</f>
        <v>#N/A</v>
      </c>
      <c r="W1712" s="20" t="e">
        <f>VLOOKUP(CONCATENATE($M1712,$N1712,$T1712),Oferta!$B$2:$Q$360,12,FALSE)</f>
        <v>#N/A</v>
      </c>
      <c r="X1712" s="22">
        <v>3</v>
      </c>
      <c r="Y1712" s="23" t="e">
        <f>VLOOKUP(CONCATENATE($W1712,$X1712),Mtz_Horarios!$E$2:$H$92,2,FALSE)</f>
        <v>#N/A</v>
      </c>
      <c r="Z1712" s="23" t="e">
        <f>VLOOKUP(CONCATENATE($W1712,$X1712),Mtz_Horarios!$E$2:$H$92,3,FALSE)</f>
        <v>#N/A</v>
      </c>
      <c r="AA1712" s="24" t="e">
        <f>VLOOKUP(CONCATENATE($W1712,$X1712),Mtz_Horarios!$E$2:$H$92,4,FALSE)</f>
        <v>#N/A</v>
      </c>
      <c r="AB1712" s="20" t="e">
        <f>VLOOKUP(CONCATENATE($M1712,$N1712,$T1712),Oferta!$B$2:$Q$360,16,FALSE)</f>
        <v>#N/A</v>
      </c>
      <c r="AC1712" s="20" t="e">
        <f>VLOOKUP(CONCATENATE($M1712,$N1712,$T1712),Oferta!$B$2:$Q$360,15,FALSE)</f>
        <v>#N/A</v>
      </c>
      <c r="AI1712" s="5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12"/>
      <c r="AW1712" s="12"/>
    </row>
    <row r="1713" spans="1:49" ht="15" customHeight="1">
      <c r="A1713" s="12"/>
      <c r="B1713" s="12"/>
      <c r="C1713" s="12"/>
      <c r="D1713" s="12"/>
      <c r="E1713" s="12"/>
      <c r="F1713" s="12"/>
      <c r="G1713" s="12"/>
      <c r="H1713" s="12" t="e">
        <f t="shared" si="24"/>
        <v>#N/A</v>
      </c>
      <c r="I1713" s="12" t="e">
        <f>VLOOKUP(CONCATENATE(N1713,T1713),Simulador!$H$26:$H$33,1,FALSE)</f>
        <v>#N/A</v>
      </c>
      <c r="J1713" s="12" t="e">
        <f t="shared" si="25"/>
        <v>#N/A</v>
      </c>
      <c r="K1713" s="13" t="e">
        <f t="shared" si="26"/>
        <v>#N/A</v>
      </c>
      <c r="L1713" s="12" t="e">
        <f t="shared" si="27"/>
        <v>#N/A</v>
      </c>
      <c r="M1713" s="14" t="s">
        <v>25</v>
      </c>
      <c r="N1713" s="3" t="s">
        <v>137</v>
      </c>
      <c r="O1713" s="20" t="str">
        <f>VLOOKUP(CONCATENATE($M1713,$N1713),Curriculos!$A$2:$J$332,4,FALSE)</f>
        <v>TÓPICOS ESPECIAIS EM ECONOMIA BRASILEIRA</v>
      </c>
      <c r="P1713" s="21" t="str">
        <f>VLOOKUP(CONCATENATE($M1713,$N1713),Curriculos!$A$2:$J$332,5,FALSE)</f>
        <v>OP</v>
      </c>
      <c r="Q1713" s="21" t="e">
        <f>VLOOKUP($N1713,Oferta!$D$2:$P$100,5,FALSE)</f>
        <v>#N/A</v>
      </c>
      <c r="R1713" s="21">
        <f>VLOOKUP(CONCATENATE($M1713,$N1713),Curriculos!$A$2:$J$332,8,FALSE)</f>
        <v>60</v>
      </c>
      <c r="S1713" s="5"/>
      <c r="T1713" s="22" t="s">
        <v>29</v>
      </c>
      <c r="U1713" s="21" t="str">
        <f>VLOOKUP(CONCATENATE($M1713,$N1713),Curriculos!$A$2:$J$332,10,FALSE)</f>
        <v>DCEC</v>
      </c>
      <c r="V1713" s="20" t="e">
        <f>VLOOKUP(CONCATENATE($M1713,$N1713,$T1713),Oferta!$B$2:$R$360,17,FALSE)</f>
        <v>#N/A</v>
      </c>
      <c r="W1713" s="20" t="e">
        <f>VLOOKUP(CONCATENATE($M1713,$N1713,$T1713),Oferta!$B$2:$Q$360,12,FALSE)</f>
        <v>#N/A</v>
      </c>
      <c r="X1713" s="22">
        <v>4</v>
      </c>
      <c r="Y1713" s="23" t="e">
        <f>VLOOKUP(CONCATENATE($W1713,$X1713),Mtz_Horarios!$E$2:$H$92,2,FALSE)</f>
        <v>#N/A</v>
      </c>
      <c r="Z1713" s="23" t="e">
        <f>VLOOKUP(CONCATENATE($W1713,$X1713),Mtz_Horarios!$E$2:$H$92,3,FALSE)</f>
        <v>#N/A</v>
      </c>
      <c r="AA1713" s="24" t="e">
        <f>VLOOKUP(CONCATENATE($W1713,$X1713),Mtz_Horarios!$E$2:$H$92,4,FALSE)</f>
        <v>#N/A</v>
      </c>
      <c r="AB1713" s="20" t="e">
        <f>VLOOKUP(CONCATENATE($M1713,$N1713,$T1713),Oferta!$B$2:$Q$360,16,FALSE)</f>
        <v>#N/A</v>
      </c>
      <c r="AC1713" s="20" t="e">
        <f>VLOOKUP(CONCATENATE($M1713,$N1713,$T1713),Oferta!$B$2:$Q$360,15,FALSE)</f>
        <v>#N/A</v>
      </c>
      <c r="AI1713" s="5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12"/>
      <c r="AW1713" s="12"/>
    </row>
    <row r="1714" spans="1:49" ht="15" customHeight="1">
      <c r="A1714" s="12"/>
      <c r="B1714" s="12"/>
      <c r="C1714" s="12"/>
      <c r="D1714" s="12"/>
      <c r="E1714" s="12"/>
      <c r="F1714" s="12"/>
      <c r="G1714" s="12"/>
      <c r="H1714" s="12" t="e">
        <f t="shared" si="24"/>
        <v>#N/A</v>
      </c>
      <c r="I1714" s="12" t="e">
        <f>VLOOKUP(CONCATENATE(N1714,T1714),Simulador!$H$26:$H$33,1,FALSE)</f>
        <v>#N/A</v>
      </c>
      <c r="J1714" s="12" t="e">
        <f t="shared" si="25"/>
        <v>#N/A</v>
      </c>
      <c r="K1714" s="13" t="e">
        <f t="shared" si="26"/>
        <v>#N/A</v>
      </c>
      <c r="L1714" s="12" t="e">
        <f t="shared" si="27"/>
        <v>#N/A</v>
      </c>
      <c r="M1714" s="14" t="s">
        <v>22</v>
      </c>
      <c r="N1714" s="3" t="s">
        <v>137</v>
      </c>
      <c r="O1714" s="20" t="str">
        <f>VLOOKUP(CONCATENATE($M1714,$N1714),Curriculos!$A$2:$J$332,4,FALSE)</f>
        <v>TÓPICOS ESPECIAIS EM ECONOMIA BRASILEIRA</v>
      </c>
      <c r="P1714" s="21" t="str">
        <f>VLOOKUP(CONCATENATE($M1714,$N1714),Curriculos!$A$2:$J$332,5,FALSE)</f>
        <v>OP</v>
      </c>
      <c r="Q1714" s="21" t="e">
        <f>VLOOKUP($N1714,Oferta!$D$2:$P$100,5,FALSE)</f>
        <v>#N/A</v>
      </c>
      <c r="R1714" s="21">
        <f>VLOOKUP(CONCATENATE($M1714,$N1714),Curriculos!$A$2:$J$332,8,FALSE)</f>
        <v>60</v>
      </c>
      <c r="S1714" s="5"/>
      <c r="T1714" s="22" t="s">
        <v>24</v>
      </c>
      <c r="U1714" s="21" t="str">
        <f>VLOOKUP(CONCATENATE($M1714,$N1714),Curriculos!$A$2:$J$332,10,FALSE)</f>
        <v>DCEC</v>
      </c>
      <c r="V1714" s="20" t="e">
        <f>VLOOKUP(CONCATENATE($M1714,$N1714,$T1714),Oferta!$B$2:$R$360,17,FALSE)</f>
        <v>#N/A</v>
      </c>
      <c r="W1714" s="20" t="e">
        <f>VLOOKUP(CONCATENATE($M1714,$N1714,$T1714),Oferta!$B$2:$Q$360,12,FALSE)</f>
        <v>#N/A</v>
      </c>
      <c r="X1714" s="22">
        <v>1</v>
      </c>
      <c r="Y1714" s="23" t="e">
        <f>VLOOKUP(CONCATENATE($W1714,$X1714),Mtz_Horarios!$E$2:$H$92,2,FALSE)</f>
        <v>#N/A</v>
      </c>
      <c r="Z1714" s="23" t="e">
        <f>VLOOKUP(CONCATENATE($W1714,$X1714),Mtz_Horarios!$E$2:$H$92,3,FALSE)</f>
        <v>#N/A</v>
      </c>
      <c r="AA1714" s="24" t="e">
        <f>VLOOKUP(CONCATENATE($W1714,$X1714),Mtz_Horarios!$E$2:$H$92,4,FALSE)</f>
        <v>#N/A</v>
      </c>
      <c r="AB1714" s="20" t="e">
        <f>VLOOKUP(CONCATENATE($M1714,$N1714,$T1714),Oferta!$B$2:$Q$360,16,FALSE)</f>
        <v>#N/A</v>
      </c>
      <c r="AC1714" s="20" t="e">
        <f>VLOOKUP(CONCATENATE($M1714,$N1714,$T1714),Oferta!$B$2:$Q$360,15,FALSE)</f>
        <v>#N/A</v>
      </c>
      <c r="AI1714" s="5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12"/>
      <c r="AW1714" s="12"/>
    </row>
    <row r="1715" spans="1:49" ht="15" customHeight="1">
      <c r="A1715" s="12"/>
      <c r="B1715" s="12"/>
      <c r="C1715" s="12"/>
      <c r="D1715" s="12"/>
      <c r="E1715" s="12"/>
      <c r="F1715" s="12"/>
      <c r="G1715" s="12"/>
      <c r="H1715" s="12" t="e">
        <f t="shared" si="24"/>
        <v>#N/A</v>
      </c>
      <c r="I1715" s="12" t="e">
        <f>VLOOKUP(CONCATENATE(N1715,T1715),Simulador!$H$26:$H$33,1,FALSE)</f>
        <v>#N/A</v>
      </c>
      <c r="J1715" s="12" t="e">
        <f t="shared" si="25"/>
        <v>#N/A</v>
      </c>
      <c r="K1715" s="13" t="e">
        <f t="shared" si="26"/>
        <v>#N/A</v>
      </c>
      <c r="L1715" s="12" t="e">
        <f t="shared" si="27"/>
        <v>#N/A</v>
      </c>
      <c r="M1715" s="14" t="s">
        <v>22</v>
      </c>
      <c r="N1715" s="3" t="s">
        <v>137</v>
      </c>
      <c r="O1715" s="20" t="str">
        <f>VLOOKUP(CONCATENATE($M1715,$N1715),Curriculos!$A$2:$J$332,4,FALSE)</f>
        <v>TÓPICOS ESPECIAIS EM ECONOMIA BRASILEIRA</v>
      </c>
      <c r="P1715" s="21" t="str">
        <f>VLOOKUP(CONCATENATE($M1715,$N1715),Curriculos!$A$2:$J$332,5,FALSE)</f>
        <v>OP</v>
      </c>
      <c r="Q1715" s="21" t="e">
        <f>VLOOKUP($N1715,Oferta!$D$2:$P$100,5,FALSE)</f>
        <v>#N/A</v>
      </c>
      <c r="R1715" s="21">
        <f>VLOOKUP(CONCATENATE($M1715,$N1715),Curriculos!$A$2:$J$332,8,FALSE)</f>
        <v>60</v>
      </c>
      <c r="S1715" s="5"/>
      <c r="T1715" s="22" t="s">
        <v>24</v>
      </c>
      <c r="U1715" s="21" t="str">
        <f>VLOOKUP(CONCATENATE($M1715,$N1715),Curriculos!$A$2:$J$332,10,FALSE)</f>
        <v>DCEC</v>
      </c>
      <c r="V1715" s="20" t="e">
        <f>VLOOKUP(CONCATENATE($M1715,$N1715,$T1715),Oferta!$B$2:$R$360,17,FALSE)</f>
        <v>#N/A</v>
      </c>
      <c r="W1715" s="20" t="e">
        <f>VLOOKUP(CONCATENATE($M1715,$N1715,$T1715),Oferta!$B$2:$Q$360,12,FALSE)</f>
        <v>#N/A</v>
      </c>
      <c r="X1715" s="22">
        <v>2</v>
      </c>
      <c r="Y1715" s="23" t="e">
        <f>VLOOKUP(CONCATENATE($W1715,$X1715),Mtz_Horarios!$E$2:$H$92,2,FALSE)</f>
        <v>#N/A</v>
      </c>
      <c r="Z1715" s="23" t="e">
        <f>VLOOKUP(CONCATENATE($W1715,$X1715),Mtz_Horarios!$E$2:$H$92,3,FALSE)</f>
        <v>#N/A</v>
      </c>
      <c r="AA1715" s="24" t="e">
        <f>VLOOKUP(CONCATENATE($W1715,$X1715),Mtz_Horarios!$E$2:$H$92,4,FALSE)</f>
        <v>#N/A</v>
      </c>
      <c r="AB1715" s="20" t="e">
        <f>VLOOKUP(CONCATENATE($M1715,$N1715,$T1715),Oferta!$B$2:$Q$360,16,FALSE)</f>
        <v>#N/A</v>
      </c>
      <c r="AC1715" s="20" t="e">
        <f>VLOOKUP(CONCATENATE($M1715,$N1715,$T1715),Oferta!$B$2:$Q$360,15,FALSE)</f>
        <v>#N/A</v>
      </c>
      <c r="AI1715" s="5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12"/>
      <c r="AW1715" s="12"/>
    </row>
    <row r="1716" spans="1:49" ht="15" customHeight="1">
      <c r="A1716" s="12"/>
      <c r="B1716" s="12"/>
      <c r="C1716" s="12"/>
      <c r="D1716" s="12"/>
      <c r="E1716" s="12"/>
      <c r="F1716" s="12"/>
      <c r="G1716" s="12"/>
      <c r="H1716" s="12" t="e">
        <f t="shared" si="24"/>
        <v>#N/A</v>
      </c>
      <c r="I1716" s="12" t="e">
        <f>VLOOKUP(CONCATENATE(N1716,T1716),Simulador!$H$26:$H$33,1,FALSE)</f>
        <v>#N/A</v>
      </c>
      <c r="J1716" s="12" t="e">
        <f t="shared" si="25"/>
        <v>#N/A</v>
      </c>
      <c r="K1716" s="13" t="e">
        <f t="shared" si="26"/>
        <v>#N/A</v>
      </c>
      <c r="L1716" s="12" t="e">
        <f t="shared" si="27"/>
        <v>#N/A</v>
      </c>
      <c r="M1716" s="14" t="s">
        <v>22</v>
      </c>
      <c r="N1716" s="3" t="s">
        <v>137</v>
      </c>
      <c r="O1716" s="20" t="str">
        <f>VLOOKUP(CONCATENATE($M1716,$N1716),Curriculos!$A$2:$J$332,4,FALSE)</f>
        <v>TÓPICOS ESPECIAIS EM ECONOMIA BRASILEIRA</v>
      </c>
      <c r="P1716" s="21" t="str">
        <f>VLOOKUP(CONCATENATE($M1716,$N1716),Curriculos!$A$2:$J$332,5,FALSE)</f>
        <v>OP</v>
      </c>
      <c r="Q1716" s="21" t="e">
        <f>VLOOKUP($N1716,Oferta!$D$2:$P$100,5,FALSE)</f>
        <v>#N/A</v>
      </c>
      <c r="R1716" s="21">
        <f>VLOOKUP(CONCATENATE($M1716,$N1716),Curriculos!$A$2:$J$332,8,FALSE)</f>
        <v>60</v>
      </c>
      <c r="S1716" s="5"/>
      <c r="T1716" s="22" t="s">
        <v>24</v>
      </c>
      <c r="U1716" s="21" t="str">
        <f>VLOOKUP(CONCATENATE($M1716,$N1716),Curriculos!$A$2:$J$332,10,FALSE)</f>
        <v>DCEC</v>
      </c>
      <c r="V1716" s="20" t="e">
        <f>VLOOKUP(CONCATENATE($M1716,$N1716,$T1716),Oferta!$B$2:$R$360,17,FALSE)</f>
        <v>#N/A</v>
      </c>
      <c r="W1716" s="20" t="e">
        <f>VLOOKUP(CONCATENATE($M1716,$N1716,$T1716),Oferta!$B$2:$Q$360,12,FALSE)</f>
        <v>#N/A</v>
      </c>
      <c r="X1716" s="22">
        <v>3</v>
      </c>
      <c r="Y1716" s="23" t="e">
        <f>VLOOKUP(CONCATENATE($W1716,$X1716),Mtz_Horarios!$E$2:$H$92,2,FALSE)</f>
        <v>#N/A</v>
      </c>
      <c r="Z1716" s="23" t="e">
        <f>VLOOKUP(CONCATENATE($W1716,$X1716),Mtz_Horarios!$E$2:$H$92,3,FALSE)</f>
        <v>#N/A</v>
      </c>
      <c r="AA1716" s="24" t="e">
        <f>VLOOKUP(CONCATENATE($W1716,$X1716),Mtz_Horarios!$E$2:$H$92,4,FALSE)</f>
        <v>#N/A</v>
      </c>
      <c r="AB1716" s="20" t="e">
        <f>VLOOKUP(CONCATENATE($M1716,$N1716,$T1716),Oferta!$B$2:$Q$360,16,FALSE)</f>
        <v>#N/A</v>
      </c>
      <c r="AC1716" s="20" t="e">
        <f>VLOOKUP(CONCATENATE($M1716,$N1716,$T1716),Oferta!$B$2:$Q$360,15,FALSE)</f>
        <v>#N/A</v>
      </c>
      <c r="AI1716" s="5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12"/>
      <c r="AW1716" s="12"/>
    </row>
    <row r="1717" spans="1:49" ht="15" customHeight="1">
      <c r="A1717" s="12"/>
      <c r="B1717" s="12"/>
      <c r="C1717" s="12"/>
      <c r="D1717" s="12"/>
      <c r="E1717" s="12"/>
      <c r="F1717" s="12"/>
      <c r="G1717" s="12"/>
      <c r="H1717" s="12" t="e">
        <f t="shared" si="24"/>
        <v>#N/A</v>
      </c>
      <c r="I1717" s="12" t="e">
        <f>VLOOKUP(CONCATENATE(N1717,T1717),Simulador!$H$26:$H$33,1,FALSE)</f>
        <v>#N/A</v>
      </c>
      <c r="J1717" s="12" t="e">
        <f t="shared" si="25"/>
        <v>#N/A</v>
      </c>
      <c r="K1717" s="13" t="e">
        <f t="shared" si="26"/>
        <v>#N/A</v>
      </c>
      <c r="L1717" s="12" t="e">
        <f t="shared" si="27"/>
        <v>#N/A</v>
      </c>
      <c r="M1717" s="14" t="s">
        <v>22</v>
      </c>
      <c r="N1717" s="3" t="s">
        <v>137</v>
      </c>
      <c r="O1717" s="20" t="str">
        <f>VLOOKUP(CONCATENATE($M1717,$N1717),Curriculos!$A$2:$J$332,4,FALSE)</f>
        <v>TÓPICOS ESPECIAIS EM ECONOMIA BRASILEIRA</v>
      </c>
      <c r="P1717" s="21" t="str">
        <f>VLOOKUP(CONCATENATE($M1717,$N1717),Curriculos!$A$2:$J$332,5,FALSE)</f>
        <v>OP</v>
      </c>
      <c r="Q1717" s="21" t="e">
        <f>VLOOKUP($N1717,Oferta!$D$2:$P$100,5,FALSE)</f>
        <v>#N/A</v>
      </c>
      <c r="R1717" s="21">
        <f>VLOOKUP(CONCATENATE($M1717,$N1717),Curriculos!$A$2:$J$332,8,FALSE)</f>
        <v>60</v>
      </c>
      <c r="S1717" s="5"/>
      <c r="T1717" s="22" t="s">
        <v>24</v>
      </c>
      <c r="U1717" s="21" t="str">
        <f>VLOOKUP(CONCATENATE($M1717,$N1717),Curriculos!$A$2:$J$332,10,FALSE)</f>
        <v>DCEC</v>
      </c>
      <c r="V1717" s="20" t="e">
        <f>VLOOKUP(CONCATENATE($M1717,$N1717,$T1717),Oferta!$B$2:$R$360,17,FALSE)</f>
        <v>#N/A</v>
      </c>
      <c r="W1717" s="20" t="e">
        <f>VLOOKUP(CONCATENATE($M1717,$N1717,$T1717),Oferta!$B$2:$Q$360,12,FALSE)</f>
        <v>#N/A</v>
      </c>
      <c r="X1717" s="22">
        <v>4</v>
      </c>
      <c r="Y1717" s="23" t="e">
        <f>VLOOKUP(CONCATENATE($W1717,$X1717),Mtz_Horarios!$E$2:$H$92,2,FALSE)</f>
        <v>#N/A</v>
      </c>
      <c r="Z1717" s="23" t="e">
        <f>VLOOKUP(CONCATENATE($W1717,$X1717),Mtz_Horarios!$E$2:$H$92,3,FALSE)</f>
        <v>#N/A</v>
      </c>
      <c r="AA1717" s="24" t="e">
        <f>VLOOKUP(CONCATENATE($W1717,$X1717),Mtz_Horarios!$E$2:$H$92,4,FALSE)</f>
        <v>#N/A</v>
      </c>
      <c r="AB1717" s="20" t="e">
        <f>VLOOKUP(CONCATENATE($M1717,$N1717,$T1717),Oferta!$B$2:$Q$360,16,FALSE)</f>
        <v>#N/A</v>
      </c>
      <c r="AC1717" s="20" t="e">
        <f>VLOOKUP(CONCATENATE($M1717,$N1717,$T1717),Oferta!$B$2:$Q$360,15,FALSE)</f>
        <v>#N/A</v>
      </c>
      <c r="AI1717" s="5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12"/>
      <c r="AW1717" s="12"/>
    </row>
    <row r="1718" spans="1:49" ht="15" customHeight="1">
      <c r="A1718" s="12"/>
      <c r="B1718" s="12"/>
      <c r="C1718" s="12"/>
      <c r="D1718" s="12"/>
      <c r="E1718" s="12"/>
      <c r="F1718" s="12"/>
      <c r="G1718" s="12"/>
      <c r="H1718" s="12" t="e">
        <f t="shared" si="24"/>
        <v>#N/A</v>
      </c>
      <c r="I1718" s="12" t="e">
        <f>VLOOKUP(CONCATENATE(N1718,T1718),Simulador!$H$26:$H$33,1,FALSE)</f>
        <v>#N/A</v>
      </c>
      <c r="J1718" s="12" t="e">
        <f t="shared" si="25"/>
        <v>#N/A</v>
      </c>
      <c r="K1718" s="13" t="e">
        <f t="shared" si="26"/>
        <v>#N/A</v>
      </c>
      <c r="L1718" s="12" t="e">
        <f t="shared" si="27"/>
        <v>#N/A</v>
      </c>
      <c r="M1718" s="14" t="s">
        <v>31</v>
      </c>
      <c r="N1718" s="3" t="s">
        <v>150</v>
      </c>
      <c r="O1718" s="20" t="str">
        <f>VLOOKUP(CONCATENATE($M1718,$N1718),Curriculos!$A$2:$J$332,4,FALSE)</f>
        <v>TÓPICOS ESPECIAIS EM ECONOMIA DO MEIO AMBIENTE</v>
      </c>
      <c r="P1718" s="21" t="str">
        <f>VLOOKUP(CONCATENATE($M1718,$N1718),Curriculos!$A$2:$J$332,5,FALSE)</f>
        <v>OP</v>
      </c>
      <c r="Q1718" s="21" t="e">
        <f>VLOOKUP($N1718,Oferta!$D$2:$P$100,5,FALSE)</f>
        <v>#N/A</v>
      </c>
      <c r="R1718" s="21">
        <f>VLOOKUP(CONCATENATE($M1718,$N1718),Curriculos!$A$2:$J$332,8,FALSE)</f>
        <v>60</v>
      </c>
      <c r="S1718" s="5"/>
      <c r="T1718" s="22" t="s">
        <v>24</v>
      </c>
      <c r="U1718" s="21" t="str">
        <f>VLOOKUP(CONCATENATE($M1718,$N1718),Curriculos!$A$2:$J$332,10,FALSE)</f>
        <v>DCEC</v>
      </c>
      <c r="V1718" s="20" t="e">
        <f>VLOOKUP(CONCATENATE($M1718,$N1718,$T1718),Oferta!$B$2:$R$360,17,FALSE)</f>
        <v>#N/A</v>
      </c>
      <c r="W1718" s="20" t="e">
        <f>VLOOKUP(CONCATENATE($M1718,$N1718,$T1718),Oferta!$B$2:$Q$360,12,FALSE)</f>
        <v>#N/A</v>
      </c>
      <c r="X1718" s="22">
        <v>1</v>
      </c>
      <c r="Y1718" s="23" t="e">
        <f>VLOOKUP(CONCATENATE($W1718,$X1718),Mtz_Horarios!$E$2:$H$92,2,FALSE)</f>
        <v>#N/A</v>
      </c>
      <c r="Z1718" s="23" t="e">
        <f>VLOOKUP(CONCATENATE($W1718,$X1718),Mtz_Horarios!$E$2:$H$92,3,FALSE)</f>
        <v>#N/A</v>
      </c>
      <c r="AA1718" s="24" t="e">
        <f>VLOOKUP(CONCATENATE($W1718,$X1718),Mtz_Horarios!$E$2:$H$92,4,FALSE)</f>
        <v>#N/A</v>
      </c>
      <c r="AB1718" s="20" t="e">
        <f>VLOOKUP(CONCATENATE($M1718,$N1718,$T1718),Oferta!$B$2:$Q$360,16,FALSE)</f>
        <v>#N/A</v>
      </c>
      <c r="AC1718" s="20" t="e">
        <f>VLOOKUP(CONCATENATE($M1718,$N1718,$T1718),Oferta!$B$2:$Q$360,15,FALSE)</f>
        <v>#N/A</v>
      </c>
      <c r="AD1718" s="12"/>
      <c r="AE1718" s="12"/>
      <c r="AF1718" s="12"/>
      <c r="AG1718" s="12"/>
      <c r="AH1718" s="12"/>
      <c r="AI1718" s="5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12"/>
      <c r="AW1718" s="12"/>
    </row>
    <row r="1719" spans="1:49" ht="15" customHeight="1">
      <c r="A1719" s="12"/>
      <c r="B1719" s="12"/>
      <c r="C1719" s="12"/>
      <c r="D1719" s="12"/>
      <c r="E1719" s="12"/>
      <c r="F1719" s="12"/>
      <c r="G1719" s="12"/>
      <c r="H1719" s="12" t="e">
        <f t="shared" si="24"/>
        <v>#N/A</v>
      </c>
      <c r="I1719" s="12" t="e">
        <f>VLOOKUP(CONCATENATE(N1719,T1719),Simulador!$H$26:$H$33,1,FALSE)</f>
        <v>#N/A</v>
      </c>
      <c r="J1719" s="12" t="e">
        <f t="shared" si="25"/>
        <v>#N/A</v>
      </c>
      <c r="K1719" s="13" t="e">
        <f t="shared" si="26"/>
        <v>#N/A</v>
      </c>
      <c r="L1719" s="12" t="e">
        <f t="shared" si="27"/>
        <v>#N/A</v>
      </c>
      <c r="M1719" s="14" t="s">
        <v>31</v>
      </c>
      <c r="N1719" s="3" t="s">
        <v>150</v>
      </c>
      <c r="O1719" s="20" t="str">
        <f>VLOOKUP(CONCATENATE($M1719,$N1719),Curriculos!$A$2:$J$332,4,FALSE)</f>
        <v>TÓPICOS ESPECIAIS EM ECONOMIA DO MEIO AMBIENTE</v>
      </c>
      <c r="P1719" s="21" t="str">
        <f>VLOOKUP(CONCATENATE($M1719,$N1719),Curriculos!$A$2:$J$332,5,FALSE)</f>
        <v>OP</v>
      </c>
      <c r="Q1719" s="21" t="e">
        <f>VLOOKUP($N1719,Oferta!$D$2:$P$100,5,FALSE)</f>
        <v>#N/A</v>
      </c>
      <c r="R1719" s="21">
        <f>VLOOKUP(CONCATENATE($M1719,$N1719),Curriculos!$A$2:$J$332,8,FALSE)</f>
        <v>60</v>
      </c>
      <c r="S1719" s="5"/>
      <c r="T1719" s="22" t="s">
        <v>24</v>
      </c>
      <c r="U1719" s="21" t="str">
        <f>VLOOKUP(CONCATENATE($M1719,$N1719),Curriculos!$A$2:$J$332,10,FALSE)</f>
        <v>DCEC</v>
      </c>
      <c r="V1719" s="20" t="e">
        <f>VLOOKUP(CONCATENATE($M1719,$N1719,$T1719),Oferta!$B$2:$R$360,17,FALSE)</f>
        <v>#N/A</v>
      </c>
      <c r="W1719" s="20" t="e">
        <f>VLOOKUP(CONCATENATE($M1719,$N1719,$T1719),Oferta!$B$2:$Q$360,12,FALSE)</f>
        <v>#N/A</v>
      </c>
      <c r="X1719" s="22">
        <v>2</v>
      </c>
      <c r="Y1719" s="23" t="e">
        <f>VLOOKUP(CONCATENATE($W1719,$X1719),Mtz_Horarios!$E$2:$H$92,2,FALSE)</f>
        <v>#N/A</v>
      </c>
      <c r="Z1719" s="23" t="e">
        <f>VLOOKUP(CONCATENATE($W1719,$X1719),Mtz_Horarios!$E$2:$H$92,3,FALSE)</f>
        <v>#N/A</v>
      </c>
      <c r="AA1719" s="24" t="e">
        <f>VLOOKUP(CONCATENATE($W1719,$X1719),Mtz_Horarios!$E$2:$H$92,4,FALSE)</f>
        <v>#N/A</v>
      </c>
      <c r="AB1719" s="20" t="e">
        <f>VLOOKUP(CONCATENATE($M1719,$N1719,$T1719),Oferta!$B$2:$Q$360,16,FALSE)</f>
        <v>#N/A</v>
      </c>
      <c r="AC1719" s="20" t="e">
        <f>VLOOKUP(CONCATENATE($M1719,$N1719,$T1719),Oferta!$B$2:$Q$360,15,FALSE)</f>
        <v>#N/A</v>
      </c>
      <c r="AD1719" s="12"/>
      <c r="AE1719" s="12"/>
      <c r="AF1719" s="12"/>
      <c r="AG1719" s="12"/>
      <c r="AH1719" s="12"/>
      <c r="AI1719" s="5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12"/>
      <c r="AW1719" s="12"/>
    </row>
    <row r="1720" spans="1:49" ht="15" customHeight="1">
      <c r="A1720" s="12"/>
      <c r="B1720" s="12"/>
      <c r="C1720" s="12"/>
      <c r="D1720" s="12"/>
      <c r="E1720" s="12"/>
      <c r="F1720" s="12"/>
      <c r="G1720" s="12"/>
      <c r="H1720" s="12" t="e">
        <f t="shared" si="24"/>
        <v>#N/A</v>
      </c>
      <c r="I1720" s="12" t="e">
        <f>VLOOKUP(CONCATENATE(N1720,T1720),Simulador!$H$26:$H$33,1,FALSE)</f>
        <v>#N/A</v>
      </c>
      <c r="J1720" s="12" t="e">
        <f t="shared" si="25"/>
        <v>#N/A</v>
      </c>
      <c r="K1720" s="13" t="e">
        <f t="shared" si="26"/>
        <v>#N/A</v>
      </c>
      <c r="L1720" s="12" t="e">
        <f t="shared" si="27"/>
        <v>#N/A</v>
      </c>
      <c r="M1720" s="14" t="s">
        <v>31</v>
      </c>
      <c r="N1720" s="3" t="s">
        <v>150</v>
      </c>
      <c r="O1720" s="20" t="str">
        <f>VLOOKUP(CONCATENATE($M1720,$N1720),Curriculos!$A$2:$J$332,4,FALSE)</f>
        <v>TÓPICOS ESPECIAIS EM ECONOMIA DO MEIO AMBIENTE</v>
      </c>
      <c r="P1720" s="21" t="str">
        <f>VLOOKUP(CONCATENATE($M1720,$N1720),Curriculos!$A$2:$J$332,5,FALSE)</f>
        <v>OP</v>
      </c>
      <c r="Q1720" s="21" t="e">
        <f>VLOOKUP($N1720,Oferta!$D$2:$P$100,5,FALSE)</f>
        <v>#N/A</v>
      </c>
      <c r="R1720" s="21">
        <f>VLOOKUP(CONCATENATE($M1720,$N1720),Curriculos!$A$2:$J$332,8,FALSE)</f>
        <v>60</v>
      </c>
      <c r="S1720" s="5"/>
      <c r="T1720" s="22" t="s">
        <v>24</v>
      </c>
      <c r="U1720" s="21" t="str">
        <f>VLOOKUP(CONCATENATE($M1720,$N1720),Curriculos!$A$2:$J$332,10,FALSE)</f>
        <v>DCEC</v>
      </c>
      <c r="V1720" s="20" t="e">
        <f>VLOOKUP(CONCATENATE($M1720,$N1720,$T1720),Oferta!$B$2:$R$360,17,FALSE)</f>
        <v>#N/A</v>
      </c>
      <c r="W1720" s="20" t="e">
        <f>VLOOKUP(CONCATENATE($M1720,$N1720,$T1720),Oferta!$B$2:$Q$360,12,FALSE)</f>
        <v>#N/A</v>
      </c>
      <c r="X1720" s="22">
        <v>3</v>
      </c>
      <c r="Y1720" s="23" t="e">
        <f>VLOOKUP(CONCATENATE($W1720,$X1720),Mtz_Horarios!$E$2:$H$92,2,FALSE)</f>
        <v>#N/A</v>
      </c>
      <c r="Z1720" s="23" t="e">
        <f>VLOOKUP(CONCATENATE($W1720,$X1720),Mtz_Horarios!$E$2:$H$92,3,FALSE)</f>
        <v>#N/A</v>
      </c>
      <c r="AA1720" s="24" t="e">
        <f>VLOOKUP(CONCATENATE($W1720,$X1720),Mtz_Horarios!$E$2:$H$92,4,FALSE)</f>
        <v>#N/A</v>
      </c>
      <c r="AB1720" s="20" t="e">
        <f>VLOOKUP(CONCATENATE($M1720,$N1720,$T1720),Oferta!$B$2:$Q$360,16,FALSE)</f>
        <v>#N/A</v>
      </c>
      <c r="AC1720" s="20" t="e">
        <f>VLOOKUP(CONCATENATE($M1720,$N1720,$T1720),Oferta!$B$2:$Q$360,15,FALSE)</f>
        <v>#N/A</v>
      </c>
      <c r="AD1720" s="12"/>
      <c r="AE1720" s="12"/>
      <c r="AF1720" s="12"/>
      <c r="AG1720" s="12"/>
      <c r="AH1720" s="12"/>
      <c r="AI1720" s="5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12"/>
      <c r="AW1720" s="12"/>
    </row>
    <row r="1721" spans="1:49" ht="15" customHeight="1">
      <c r="A1721" s="12"/>
      <c r="B1721" s="12"/>
      <c r="C1721" s="12"/>
      <c r="D1721" s="12"/>
      <c r="E1721" s="12"/>
      <c r="F1721" s="12"/>
      <c r="G1721" s="12"/>
      <c r="H1721" s="12" t="e">
        <f t="shared" si="24"/>
        <v>#N/A</v>
      </c>
      <c r="I1721" s="12" t="e">
        <f>VLOOKUP(CONCATENATE(N1721,T1721),Simulador!$H$26:$H$33,1,FALSE)</f>
        <v>#N/A</v>
      </c>
      <c r="J1721" s="12" t="e">
        <f t="shared" si="25"/>
        <v>#N/A</v>
      </c>
      <c r="K1721" s="13" t="e">
        <f t="shared" si="26"/>
        <v>#N/A</v>
      </c>
      <c r="L1721" s="12" t="e">
        <f t="shared" si="27"/>
        <v>#N/A</v>
      </c>
      <c r="M1721" s="14" t="s">
        <v>31</v>
      </c>
      <c r="N1721" s="3" t="s">
        <v>150</v>
      </c>
      <c r="O1721" s="20" t="str">
        <f>VLOOKUP(CONCATENATE($M1721,$N1721),Curriculos!$A$2:$J$332,4,FALSE)</f>
        <v>TÓPICOS ESPECIAIS EM ECONOMIA DO MEIO AMBIENTE</v>
      </c>
      <c r="P1721" s="21" t="str">
        <f>VLOOKUP(CONCATENATE($M1721,$N1721),Curriculos!$A$2:$J$332,5,FALSE)</f>
        <v>OP</v>
      </c>
      <c r="Q1721" s="21" t="e">
        <f>VLOOKUP($N1721,Oferta!$D$2:$P$100,5,FALSE)</f>
        <v>#N/A</v>
      </c>
      <c r="R1721" s="21">
        <f>VLOOKUP(CONCATENATE($M1721,$N1721),Curriculos!$A$2:$J$332,8,FALSE)</f>
        <v>60</v>
      </c>
      <c r="S1721" s="5"/>
      <c r="T1721" s="22" t="s">
        <v>24</v>
      </c>
      <c r="U1721" s="21" t="str">
        <f>VLOOKUP(CONCATENATE($M1721,$N1721),Curriculos!$A$2:$J$332,10,FALSE)</f>
        <v>DCEC</v>
      </c>
      <c r="V1721" s="20" t="e">
        <f>VLOOKUP(CONCATENATE($M1721,$N1721,$T1721),Oferta!$B$2:$R$360,17,FALSE)</f>
        <v>#N/A</v>
      </c>
      <c r="W1721" s="20" t="e">
        <f>VLOOKUP(CONCATENATE($M1721,$N1721,$T1721),Oferta!$B$2:$Q$360,12,FALSE)</f>
        <v>#N/A</v>
      </c>
      <c r="X1721" s="22">
        <v>4</v>
      </c>
      <c r="Y1721" s="23" t="e">
        <f>VLOOKUP(CONCATENATE($W1721,$X1721),Mtz_Horarios!$E$2:$H$92,2,FALSE)</f>
        <v>#N/A</v>
      </c>
      <c r="Z1721" s="23" t="e">
        <f>VLOOKUP(CONCATENATE($W1721,$X1721),Mtz_Horarios!$E$2:$H$92,3,FALSE)</f>
        <v>#N/A</v>
      </c>
      <c r="AA1721" s="24" t="e">
        <f>VLOOKUP(CONCATENATE($W1721,$X1721),Mtz_Horarios!$E$2:$H$92,4,FALSE)</f>
        <v>#N/A</v>
      </c>
      <c r="AB1721" s="20" t="e">
        <f>VLOOKUP(CONCATENATE($M1721,$N1721,$T1721),Oferta!$B$2:$Q$360,16,FALSE)</f>
        <v>#N/A</v>
      </c>
      <c r="AC1721" s="20" t="e">
        <f>VLOOKUP(CONCATENATE($M1721,$N1721,$T1721),Oferta!$B$2:$Q$360,15,FALSE)</f>
        <v>#N/A</v>
      </c>
      <c r="AD1721" s="12"/>
      <c r="AE1721" s="12"/>
      <c r="AF1721" s="12"/>
      <c r="AG1721" s="12"/>
      <c r="AH1721" s="12"/>
      <c r="AI1721" s="5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12"/>
      <c r="AW1721" s="12"/>
    </row>
    <row r="1722" spans="1:49" ht="15" customHeight="1">
      <c r="A1722" s="12"/>
      <c r="B1722" s="12"/>
      <c r="C1722" s="12"/>
      <c r="D1722" s="12"/>
      <c r="E1722" s="12"/>
      <c r="F1722" s="12"/>
      <c r="G1722" s="12"/>
      <c r="H1722" s="12" t="e">
        <f t="shared" si="24"/>
        <v>#N/A</v>
      </c>
      <c r="I1722" s="12" t="e">
        <f>VLOOKUP(CONCATENATE(N1722,T1722),Simulador!$H$26:$H$33,1,FALSE)</f>
        <v>#N/A</v>
      </c>
      <c r="J1722" s="12" t="e">
        <f t="shared" si="25"/>
        <v>#N/A</v>
      </c>
      <c r="K1722" s="13" t="e">
        <f t="shared" si="26"/>
        <v>#N/A</v>
      </c>
      <c r="L1722" s="12" t="e">
        <f t="shared" si="27"/>
        <v>#N/A</v>
      </c>
      <c r="M1722" s="14" t="s">
        <v>31</v>
      </c>
      <c r="N1722" s="3" t="s">
        <v>150</v>
      </c>
      <c r="O1722" s="20" t="str">
        <f>VLOOKUP(CONCATENATE($M1722,$N1722),Curriculos!$A$2:$J$332,4,FALSE)</f>
        <v>TÓPICOS ESPECIAIS EM ECONOMIA DO MEIO AMBIENTE</v>
      </c>
      <c r="P1722" s="21" t="str">
        <f>VLOOKUP(CONCATENATE($M1722,$N1722),Curriculos!$A$2:$J$332,5,FALSE)</f>
        <v>OP</v>
      </c>
      <c r="Q1722" s="21" t="e">
        <f>VLOOKUP($N1722,Oferta!$D$2:$P$100,5,FALSE)</f>
        <v>#N/A</v>
      </c>
      <c r="R1722" s="21">
        <f>VLOOKUP(CONCATENATE($M1722,$N1722),Curriculos!$A$2:$J$332,8,FALSE)</f>
        <v>60</v>
      </c>
      <c r="S1722" s="5"/>
      <c r="T1722" s="22" t="s">
        <v>29</v>
      </c>
      <c r="U1722" s="21" t="str">
        <f>VLOOKUP(CONCATENATE($M1722,$N1722),Curriculos!$A$2:$J$332,10,FALSE)</f>
        <v>DCEC</v>
      </c>
      <c r="V1722" s="20" t="e">
        <f>VLOOKUP(CONCATENATE($M1722,$N1722,$T1722),Oferta!$B$2:$R$360,17,FALSE)</f>
        <v>#N/A</v>
      </c>
      <c r="W1722" s="20" t="e">
        <f>VLOOKUP(CONCATENATE($M1722,$N1722,$T1722),Oferta!$B$2:$Q$360,12,FALSE)</f>
        <v>#N/A</v>
      </c>
      <c r="X1722" s="22">
        <v>1</v>
      </c>
      <c r="Y1722" s="23" t="e">
        <f>VLOOKUP(CONCATENATE($W1722,$X1722),Mtz_Horarios!$E$2:$H$92,2,FALSE)</f>
        <v>#N/A</v>
      </c>
      <c r="Z1722" s="23" t="e">
        <f>VLOOKUP(CONCATENATE($W1722,$X1722),Mtz_Horarios!$E$2:$H$92,3,FALSE)</f>
        <v>#N/A</v>
      </c>
      <c r="AA1722" s="24" t="e">
        <f>VLOOKUP(CONCATENATE($W1722,$X1722),Mtz_Horarios!$E$2:$H$92,4,FALSE)</f>
        <v>#N/A</v>
      </c>
      <c r="AB1722" s="20" t="e">
        <f>VLOOKUP(CONCATENATE($M1722,$N1722,$T1722),Oferta!$B$2:$Q$360,16,FALSE)</f>
        <v>#N/A</v>
      </c>
      <c r="AC1722" s="20" t="e">
        <f>VLOOKUP(CONCATENATE($M1722,$N1722,$T1722),Oferta!$B$2:$Q$360,15,FALSE)</f>
        <v>#N/A</v>
      </c>
      <c r="AD1722" s="12"/>
      <c r="AE1722" s="12"/>
      <c r="AF1722" s="12"/>
      <c r="AG1722" s="12"/>
      <c r="AH1722" s="12"/>
      <c r="AI1722" s="5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12"/>
      <c r="AW1722" s="12"/>
    </row>
    <row r="1723" spans="1:49" ht="15" customHeight="1">
      <c r="A1723" s="12"/>
      <c r="B1723" s="12"/>
      <c r="C1723" s="12"/>
      <c r="D1723" s="12"/>
      <c r="E1723" s="12"/>
      <c r="F1723" s="12"/>
      <c r="G1723" s="12"/>
      <c r="H1723" s="12" t="e">
        <f t="shared" si="24"/>
        <v>#N/A</v>
      </c>
      <c r="I1723" s="12" t="e">
        <f>VLOOKUP(CONCATENATE(N1723,T1723),Simulador!$H$26:$H$33,1,FALSE)</f>
        <v>#N/A</v>
      </c>
      <c r="J1723" s="12" t="e">
        <f t="shared" si="25"/>
        <v>#N/A</v>
      </c>
      <c r="K1723" s="13" t="e">
        <f t="shared" si="26"/>
        <v>#N/A</v>
      </c>
      <c r="L1723" s="12" t="e">
        <f t="shared" si="27"/>
        <v>#N/A</v>
      </c>
      <c r="M1723" s="14" t="s">
        <v>31</v>
      </c>
      <c r="N1723" s="3" t="s">
        <v>150</v>
      </c>
      <c r="O1723" s="20" t="str">
        <f>VLOOKUP(CONCATENATE($M1723,$N1723),Curriculos!$A$2:$J$332,4,FALSE)</f>
        <v>TÓPICOS ESPECIAIS EM ECONOMIA DO MEIO AMBIENTE</v>
      </c>
      <c r="P1723" s="21" t="str">
        <f>VLOOKUP(CONCATENATE($M1723,$N1723),Curriculos!$A$2:$J$332,5,FALSE)</f>
        <v>OP</v>
      </c>
      <c r="Q1723" s="21" t="e">
        <f>VLOOKUP($N1723,Oferta!$D$2:$P$100,5,FALSE)</f>
        <v>#N/A</v>
      </c>
      <c r="R1723" s="21">
        <f>VLOOKUP(CONCATENATE($M1723,$N1723),Curriculos!$A$2:$J$332,8,FALSE)</f>
        <v>60</v>
      </c>
      <c r="S1723" s="5"/>
      <c r="T1723" s="22" t="s">
        <v>29</v>
      </c>
      <c r="U1723" s="21" t="str">
        <f>VLOOKUP(CONCATENATE($M1723,$N1723),Curriculos!$A$2:$J$332,10,FALSE)</f>
        <v>DCEC</v>
      </c>
      <c r="V1723" s="20" t="e">
        <f>VLOOKUP(CONCATENATE($M1723,$N1723,$T1723),Oferta!$B$2:$R$360,17,FALSE)</f>
        <v>#N/A</v>
      </c>
      <c r="W1723" s="20" t="e">
        <f>VLOOKUP(CONCATENATE($M1723,$N1723,$T1723),Oferta!$B$2:$Q$360,12,FALSE)</f>
        <v>#N/A</v>
      </c>
      <c r="X1723" s="22">
        <v>2</v>
      </c>
      <c r="Y1723" s="23" t="e">
        <f>VLOOKUP(CONCATENATE($W1723,$X1723),Mtz_Horarios!$E$2:$H$92,2,FALSE)</f>
        <v>#N/A</v>
      </c>
      <c r="Z1723" s="23" t="e">
        <f>VLOOKUP(CONCATENATE($W1723,$X1723),Mtz_Horarios!$E$2:$H$92,3,FALSE)</f>
        <v>#N/A</v>
      </c>
      <c r="AA1723" s="24" t="e">
        <f>VLOOKUP(CONCATENATE($W1723,$X1723),Mtz_Horarios!$E$2:$H$92,4,FALSE)</f>
        <v>#N/A</v>
      </c>
      <c r="AB1723" s="20" t="e">
        <f>VLOOKUP(CONCATENATE($M1723,$N1723,$T1723),Oferta!$B$2:$Q$360,16,FALSE)</f>
        <v>#N/A</v>
      </c>
      <c r="AC1723" s="20" t="e">
        <f>VLOOKUP(CONCATENATE($M1723,$N1723,$T1723),Oferta!$B$2:$Q$360,15,FALSE)</f>
        <v>#N/A</v>
      </c>
      <c r="AD1723" s="12"/>
      <c r="AE1723" s="12"/>
      <c r="AF1723" s="12"/>
      <c r="AG1723" s="12"/>
      <c r="AH1723" s="12"/>
      <c r="AI1723" s="5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12"/>
      <c r="AW1723" s="12"/>
    </row>
    <row r="1724" spans="1:49" ht="15" customHeight="1">
      <c r="A1724" s="12"/>
      <c r="B1724" s="12"/>
      <c r="C1724" s="12"/>
      <c r="D1724" s="12"/>
      <c r="E1724" s="12"/>
      <c r="F1724" s="12"/>
      <c r="G1724" s="12"/>
      <c r="H1724" s="12" t="e">
        <f t="shared" si="24"/>
        <v>#N/A</v>
      </c>
      <c r="I1724" s="12" t="e">
        <f>VLOOKUP(CONCATENATE(N1724,T1724),Simulador!$H$26:$H$33,1,FALSE)</f>
        <v>#N/A</v>
      </c>
      <c r="J1724" s="12" t="e">
        <f t="shared" si="25"/>
        <v>#N/A</v>
      </c>
      <c r="K1724" s="13" t="e">
        <f t="shared" si="26"/>
        <v>#N/A</v>
      </c>
      <c r="L1724" s="12" t="e">
        <f t="shared" si="27"/>
        <v>#N/A</v>
      </c>
      <c r="M1724" s="14" t="s">
        <v>31</v>
      </c>
      <c r="N1724" s="3" t="s">
        <v>150</v>
      </c>
      <c r="O1724" s="20" t="str">
        <f>VLOOKUP(CONCATENATE($M1724,$N1724),Curriculos!$A$2:$J$332,4,FALSE)</f>
        <v>TÓPICOS ESPECIAIS EM ECONOMIA DO MEIO AMBIENTE</v>
      </c>
      <c r="P1724" s="21" t="str">
        <f>VLOOKUP(CONCATENATE($M1724,$N1724),Curriculos!$A$2:$J$332,5,FALSE)</f>
        <v>OP</v>
      </c>
      <c r="Q1724" s="21" t="e">
        <f>VLOOKUP($N1724,Oferta!$D$2:$P$100,5,FALSE)</f>
        <v>#N/A</v>
      </c>
      <c r="R1724" s="21">
        <f>VLOOKUP(CONCATENATE($M1724,$N1724),Curriculos!$A$2:$J$332,8,FALSE)</f>
        <v>60</v>
      </c>
      <c r="S1724" s="5"/>
      <c r="T1724" s="22" t="s">
        <v>29</v>
      </c>
      <c r="U1724" s="21" t="str">
        <f>VLOOKUP(CONCATENATE($M1724,$N1724),Curriculos!$A$2:$J$332,10,FALSE)</f>
        <v>DCEC</v>
      </c>
      <c r="V1724" s="20" t="e">
        <f>VLOOKUP(CONCATENATE($M1724,$N1724,$T1724),Oferta!$B$2:$R$360,17,FALSE)</f>
        <v>#N/A</v>
      </c>
      <c r="W1724" s="20" t="e">
        <f>VLOOKUP(CONCATENATE($M1724,$N1724,$T1724),Oferta!$B$2:$Q$360,12,FALSE)</f>
        <v>#N/A</v>
      </c>
      <c r="X1724" s="22">
        <v>3</v>
      </c>
      <c r="Y1724" s="23" t="e">
        <f>VLOOKUP(CONCATENATE($W1724,$X1724),Mtz_Horarios!$E$2:$H$92,2,FALSE)</f>
        <v>#N/A</v>
      </c>
      <c r="Z1724" s="23" t="e">
        <f>VLOOKUP(CONCATENATE($W1724,$X1724),Mtz_Horarios!$E$2:$H$92,3,FALSE)</f>
        <v>#N/A</v>
      </c>
      <c r="AA1724" s="24" t="e">
        <f>VLOOKUP(CONCATENATE($W1724,$X1724),Mtz_Horarios!$E$2:$H$92,4,FALSE)</f>
        <v>#N/A</v>
      </c>
      <c r="AB1724" s="20" t="e">
        <f>VLOOKUP(CONCATENATE($M1724,$N1724,$T1724),Oferta!$B$2:$Q$360,16,FALSE)</f>
        <v>#N/A</v>
      </c>
      <c r="AC1724" s="20" t="e">
        <f>VLOOKUP(CONCATENATE($M1724,$N1724,$T1724),Oferta!$B$2:$Q$360,15,FALSE)</f>
        <v>#N/A</v>
      </c>
      <c r="AD1724" s="12"/>
      <c r="AE1724" s="12"/>
      <c r="AF1724" s="12"/>
      <c r="AG1724" s="12"/>
      <c r="AH1724" s="12"/>
      <c r="AI1724" s="5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12"/>
      <c r="AW1724" s="12"/>
    </row>
    <row r="1725" spans="1:49" ht="15" customHeight="1">
      <c r="A1725" s="12"/>
      <c r="B1725" s="12"/>
      <c r="C1725" s="12"/>
      <c r="D1725" s="12"/>
      <c r="E1725" s="12"/>
      <c r="F1725" s="12"/>
      <c r="G1725" s="12"/>
      <c r="H1725" s="12" t="e">
        <f t="shared" si="24"/>
        <v>#N/A</v>
      </c>
      <c r="I1725" s="12" t="e">
        <f>VLOOKUP(CONCATENATE(N1725,T1725),Simulador!$H$26:$H$33,1,FALSE)</f>
        <v>#N/A</v>
      </c>
      <c r="J1725" s="12" t="e">
        <f t="shared" si="25"/>
        <v>#N/A</v>
      </c>
      <c r="K1725" s="13" t="e">
        <f t="shared" si="26"/>
        <v>#N/A</v>
      </c>
      <c r="L1725" s="12" t="e">
        <f t="shared" si="27"/>
        <v>#N/A</v>
      </c>
      <c r="M1725" s="14" t="s">
        <v>31</v>
      </c>
      <c r="N1725" s="3" t="s">
        <v>150</v>
      </c>
      <c r="O1725" s="20" t="str">
        <f>VLOOKUP(CONCATENATE($M1725,$N1725),Curriculos!$A$2:$J$332,4,FALSE)</f>
        <v>TÓPICOS ESPECIAIS EM ECONOMIA DO MEIO AMBIENTE</v>
      </c>
      <c r="P1725" s="21" t="str">
        <f>VLOOKUP(CONCATENATE($M1725,$N1725),Curriculos!$A$2:$J$332,5,FALSE)</f>
        <v>OP</v>
      </c>
      <c r="Q1725" s="21" t="e">
        <f>VLOOKUP($N1725,Oferta!$D$2:$P$100,5,FALSE)</f>
        <v>#N/A</v>
      </c>
      <c r="R1725" s="21">
        <f>VLOOKUP(CONCATENATE($M1725,$N1725),Curriculos!$A$2:$J$332,8,FALSE)</f>
        <v>60</v>
      </c>
      <c r="S1725" s="5"/>
      <c r="T1725" s="22" t="s">
        <v>29</v>
      </c>
      <c r="U1725" s="21" t="str">
        <f>VLOOKUP(CONCATENATE($M1725,$N1725),Curriculos!$A$2:$J$332,10,FALSE)</f>
        <v>DCEC</v>
      </c>
      <c r="V1725" s="20" t="e">
        <f>VLOOKUP(CONCATENATE($M1725,$N1725,$T1725),Oferta!$B$2:$R$360,17,FALSE)</f>
        <v>#N/A</v>
      </c>
      <c r="W1725" s="20" t="e">
        <f>VLOOKUP(CONCATENATE($M1725,$N1725,$T1725),Oferta!$B$2:$Q$360,12,FALSE)</f>
        <v>#N/A</v>
      </c>
      <c r="X1725" s="22">
        <v>4</v>
      </c>
      <c r="Y1725" s="23" t="e">
        <f>VLOOKUP(CONCATENATE($W1725,$X1725),Mtz_Horarios!$E$2:$H$92,2,FALSE)</f>
        <v>#N/A</v>
      </c>
      <c r="Z1725" s="23" t="e">
        <f>VLOOKUP(CONCATENATE($W1725,$X1725),Mtz_Horarios!$E$2:$H$92,3,FALSE)</f>
        <v>#N/A</v>
      </c>
      <c r="AA1725" s="24" t="e">
        <f>VLOOKUP(CONCATENATE($W1725,$X1725),Mtz_Horarios!$E$2:$H$92,4,FALSE)</f>
        <v>#N/A</v>
      </c>
      <c r="AB1725" s="20" t="e">
        <f>VLOOKUP(CONCATENATE($M1725,$N1725,$T1725),Oferta!$B$2:$Q$360,16,FALSE)</f>
        <v>#N/A</v>
      </c>
      <c r="AC1725" s="20" t="e">
        <f>VLOOKUP(CONCATENATE($M1725,$N1725,$T1725),Oferta!$B$2:$Q$360,15,FALSE)</f>
        <v>#N/A</v>
      </c>
      <c r="AD1725" s="12"/>
      <c r="AE1725" s="12"/>
      <c r="AF1725" s="12"/>
      <c r="AG1725" s="12"/>
      <c r="AH1725" s="12"/>
      <c r="AI1725" s="5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12"/>
      <c r="AW1725" s="12"/>
    </row>
    <row r="1726" spans="1:49" ht="15" customHeight="1">
      <c r="A1726" s="12"/>
      <c r="B1726" s="12"/>
      <c r="C1726" s="12"/>
      <c r="D1726" s="12"/>
      <c r="E1726" s="12"/>
      <c r="F1726" s="12"/>
      <c r="G1726" s="12"/>
      <c r="H1726" s="12" t="e">
        <f t="shared" si="24"/>
        <v>#N/A</v>
      </c>
      <c r="I1726" s="12" t="e">
        <f>VLOOKUP(CONCATENATE(N1726,T1726),Simulador!$H$26:$H$33,1,FALSE)</f>
        <v>#N/A</v>
      </c>
      <c r="J1726" s="12" t="e">
        <f t="shared" si="25"/>
        <v>#N/A</v>
      </c>
      <c r="K1726" s="13" t="e">
        <f t="shared" si="26"/>
        <v>#N/A</v>
      </c>
      <c r="L1726" s="12" t="e">
        <f t="shared" si="27"/>
        <v>#N/A</v>
      </c>
      <c r="M1726" s="14" t="s">
        <v>25</v>
      </c>
      <c r="N1726" s="3" t="s">
        <v>150</v>
      </c>
      <c r="O1726" s="20" t="str">
        <f>VLOOKUP(CONCATENATE($M1726,$N1726),Curriculos!$A$2:$J$332,4,FALSE)</f>
        <v>TÓPICOS ESPECIAIS EM ECONOMIA DO MEIO AMBIENTE</v>
      </c>
      <c r="P1726" s="21" t="str">
        <f>VLOOKUP(CONCATENATE($M1726,$N1726),Curriculos!$A$2:$J$332,5,FALSE)</f>
        <v>OP</v>
      </c>
      <c r="Q1726" s="21" t="e">
        <f>VLOOKUP($N1726,Oferta!$D$2:$P$100,5,FALSE)</f>
        <v>#N/A</v>
      </c>
      <c r="R1726" s="21">
        <f>VLOOKUP(CONCATENATE($M1726,$N1726),Curriculos!$A$2:$J$332,8,FALSE)</f>
        <v>60</v>
      </c>
      <c r="S1726" s="5"/>
      <c r="T1726" s="22" t="s">
        <v>29</v>
      </c>
      <c r="U1726" s="21" t="str">
        <f>VLOOKUP(CONCATENATE($M1726,$N1726),Curriculos!$A$2:$J$332,10,FALSE)</f>
        <v>DCEC</v>
      </c>
      <c r="V1726" s="20" t="e">
        <f>VLOOKUP(CONCATENATE($M1726,$N1726,$T1726),Oferta!$B$2:$R$360,17,FALSE)</f>
        <v>#N/A</v>
      </c>
      <c r="W1726" s="20" t="e">
        <f>VLOOKUP(CONCATENATE($M1726,$N1726,$T1726),Oferta!$B$2:$Q$360,12,FALSE)</f>
        <v>#N/A</v>
      </c>
      <c r="X1726" s="22">
        <v>1</v>
      </c>
      <c r="Y1726" s="23" t="e">
        <f>VLOOKUP(CONCATENATE($W1726,$X1726),Mtz_Horarios!$E$2:$H$92,2,FALSE)</f>
        <v>#N/A</v>
      </c>
      <c r="Z1726" s="23" t="e">
        <f>VLOOKUP(CONCATENATE($W1726,$X1726),Mtz_Horarios!$E$2:$H$92,3,FALSE)</f>
        <v>#N/A</v>
      </c>
      <c r="AA1726" s="24" t="e">
        <f>VLOOKUP(CONCATENATE($W1726,$X1726),Mtz_Horarios!$E$2:$H$92,4,FALSE)</f>
        <v>#N/A</v>
      </c>
      <c r="AB1726" s="20" t="e">
        <f>VLOOKUP(CONCATENATE($M1726,$N1726,$T1726),Oferta!$B$2:$Q$360,16,FALSE)</f>
        <v>#N/A</v>
      </c>
      <c r="AC1726" s="20" t="e">
        <f>VLOOKUP(CONCATENATE($M1726,$N1726,$T1726),Oferta!$B$2:$Q$360,15,FALSE)</f>
        <v>#N/A</v>
      </c>
      <c r="AD1726" s="12"/>
      <c r="AE1726" s="12"/>
      <c r="AF1726" s="12"/>
      <c r="AG1726" s="12"/>
      <c r="AH1726" s="12"/>
      <c r="AI1726" s="5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12"/>
      <c r="AW1726" s="12"/>
    </row>
    <row r="1727" spans="1:49" ht="15" customHeight="1">
      <c r="A1727" s="12"/>
      <c r="B1727" s="12"/>
      <c r="C1727" s="12"/>
      <c r="D1727" s="12"/>
      <c r="E1727" s="12"/>
      <c r="F1727" s="12"/>
      <c r="G1727" s="12"/>
      <c r="H1727" s="12" t="e">
        <f t="shared" si="24"/>
        <v>#N/A</v>
      </c>
      <c r="I1727" s="12" t="e">
        <f>VLOOKUP(CONCATENATE(N1727,T1727),Simulador!$H$26:$H$33,1,FALSE)</f>
        <v>#N/A</v>
      </c>
      <c r="J1727" s="12" t="e">
        <f t="shared" si="25"/>
        <v>#N/A</v>
      </c>
      <c r="K1727" s="13" t="e">
        <f t="shared" si="26"/>
        <v>#N/A</v>
      </c>
      <c r="L1727" s="12" t="e">
        <f t="shared" si="27"/>
        <v>#N/A</v>
      </c>
      <c r="M1727" s="14" t="s">
        <v>25</v>
      </c>
      <c r="N1727" s="3" t="s">
        <v>150</v>
      </c>
      <c r="O1727" s="20" t="str">
        <f>VLOOKUP(CONCATENATE($M1727,$N1727),Curriculos!$A$2:$J$332,4,FALSE)</f>
        <v>TÓPICOS ESPECIAIS EM ECONOMIA DO MEIO AMBIENTE</v>
      </c>
      <c r="P1727" s="21" t="str">
        <f>VLOOKUP(CONCATENATE($M1727,$N1727),Curriculos!$A$2:$J$332,5,FALSE)</f>
        <v>OP</v>
      </c>
      <c r="Q1727" s="21" t="e">
        <f>VLOOKUP($N1727,Oferta!$D$2:$P$100,5,FALSE)</f>
        <v>#N/A</v>
      </c>
      <c r="R1727" s="21">
        <f>VLOOKUP(CONCATENATE($M1727,$N1727),Curriculos!$A$2:$J$332,8,FALSE)</f>
        <v>60</v>
      </c>
      <c r="S1727" s="5"/>
      <c r="T1727" s="22" t="s">
        <v>29</v>
      </c>
      <c r="U1727" s="21" t="str">
        <f>VLOOKUP(CONCATENATE($M1727,$N1727),Curriculos!$A$2:$J$332,10,FALSE)</f>
        <v>DCEC</v>
      </c>
      <c r="V1727" s="20" t="e">
        <f>VLOOKUP(CONCATENATE($M1727,$N1727,$T1727),Oferta!$B$2:$R$360,17,FALSE)</f>
        <v>#N/A</v>
      </c>
      <c r="W1727" s="20" t="e">
        <f>VLOOKUP(CONCATENATE($M1727,$N1727,$T1727),Oferta!$B$2:$Q$360,12,FALSE)</f>
        <v>#N/A</v>
      </c>
      <c r="X1727" s="22">
        <v>2</v>
      </c>
      <c r="Y1727" s="23" t="e">
        <f>VLOOKUP(CONCATENATE($W1727,$X1727),Mtz_Horarios!$E$2:$H$92,2,FALSE)</f>
        <v>#N/A</v>
      </c>
      <c r="Z1727" s="23" t="e">
        <f>VLOOKUP(CONCATENATE($W1727,$X1727),Mtz_Horarios!$E$2:$H$92,3,FALSE)</f>
        <v>#N/A</v>
      </c>
      <c r="AA1727" s="24" t="e">
        <f>VLOOKUP(CONCATENATE($W1727,$X1727),Mtz_Horarios!$E$2:$H$92,4,FALSE)</f>
        <v>#N/A</v>
      </c>
      <c r="AB1727" s="20" t="e">
        <f>VLOOKUP(CONCATENATE($M1727,$N1727,$T1727),Oferta!$B$2:$Q$360,16,FALSE)</f>
        <v>#N/A</v>
      </c>
      <c r="AC1727" s="20" t="e">
        <f>VLOOKUP(CONCATENATE($M1727,$N1727,$T1727),Oferta!$B$2:$Q$360,15,FALSE)</f>
        <v>#N/A</v>
      </c>
      <c r="AD1727" s="12"/>
      <c r="AE1727" s="12"/>
      <c r="AF1727" s="12"/>
      <c r="AG1727" s="12"/>
      <c r="AH1727" s="12"/>
      <c r="AI1727" s="5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12"/>
      <c r="AW1727" s="12"/>
    </row>
    <row r="1728" spans="1:49" ht="15" customHeight="1">
      <c r="A1728" s="12"/>
      <c r="B1728" s="12"/>
      <c r="C1728" s="12"/>
      <c r="D1728" s="12"/>
      <c r="E1728" s="12"/>
      <c r="F1728" s="12"/>
      <c r="G1728" s="12"/>
      <c r="H1728" s="12" t="e">
        <f t="shared" si="24"/>
        <v>#N/A</v>
      </c>
      <c r="I1728" s="12" t="e">
        <f>VLOOKUP(CONCATENATE(N1728,T1728),Simulador!$H$26:$H$33,1,FALSE)</f>
        <v>#N/A</v>
      </c>
      <c r="J1728" s="12" t="e">
        <f t="shared" si="25"/>
        <v>#N/A</v>
      </c>
      <c r="K1728" s="13" t="e">
        <f t="shared" si="26"/>
        <v>#N/A</v>
      </c>
      <c r="L1728" s="12" t="e">
        <f t="shared" si="27"/>
        <v>#N/A</v>
      </c>
      <c r="M1728" s="14" t="s">
        <v>25</v>
      </c>
      <c r="N1728" s="3" t="s">
        <v>150</v>
      </c>
      <c r="O1728" s="20" t="str">
        <f>VLOOKUP(CONCATENATE($M1728,$N1728),Curriculos!$A$2:$J$332,4,FALSE)</f>
        <v>TÓPICOS ESPECIAIS EM ECONOMIA DO MEIO AMBIENTE</v>
      </c>
      <c r="P1728" s="21" t="str">
        <f>VLOOKUP(CONCATENATE($M1728,$N1728),Curriculos!$A$2:$J$332,5,FALSE)</f>
        <v>OP</v>
      </c>
      <c r="Q1728" s="21" t="e">
        <f>VLOOKUP($N1728,Oferta!$D$2:$P$100,5,FALSE)</f>
        <v>#N/A</v>
      </c>
      <c r="R1728" s="21">
        <f>VLOOKUP(CONCATENATE($M1728,$N1728),Curriculos!$A$2:$J$332,8,FALSE)</f>
        <v>60</v>
      </c>
      <c r="S1728" s="5"/>
      <c r="T1728" s="22" t="s">
        <v>29</v>
      </c>
      <c r="U1728" s="21" t="str">
        <f>VLOOKUP(CONCATENATE($M1728,$N1728),Curriculos!$A$2:$J$332,10,FALSE)</f>
        <v>DCEC</v>
      </c>
      <c r="V1728" s="20" t="e">
        <f>VLOOKUP(CONCATENATE($M1728,$N1728,$T1728),Oferta!$B$2:$R$360,17,FALSE)</f>
        <v>#N/A</v>
      </c>
      <c r="W1728" s="20" t="e">
        <f>VLOOKUP(CONCATENATE($M1728,$N1728,$T1728),Oferta!$B$2:$Q$360,12,FALSE)</f>
        <v>#N/A</v>
      </c>
      <c r="X1728" s="22">
        <v>3</v>
      </c>
      <c r="Y1728" s="23" t="e">
        <f>VLOOKUP(CONCATENATE($W1728,$X1728),Mtz_Horarios!$E$2:$H$92,2,FALSE)</f>
        <v>#N/A</v>
      </c>
      <c r="Z1728" s="23" t="e">
        <f>VLOOKUP(CONCATENATE($W1728,$X1728),Mtz_Horarios!$E$2:$H$92,3,FALSE)</f>
        <v>#N/A</v>
      </c>
      <c r="AA1728" s="24" t="e">
        <f>VLOOKUP(CONCATENATE($W1728,$X1728),Mtz_Horarios!$E$2:$H$92,4,FALSE)</f>
        <v>#N/A</v>
      </c>
      <c r="AB1728" s="20" t="e">
        <f>VLOOKUP(CONCATENATE($M1728,$N1728,$T1728),Oferta!$B$2:$Q$360,16,FALSE)</f>
        <v>#N/A</v>
      </c>
      <c r="AC1728" s="20" t="e">
        <f>VLOOKUP(CONCATENATE($M1728,$N1728,$T1728),Oferta!$B$2:$Q$360,15,FALSE)</f>
        <v>#N/A</v>
      </c>
      <c r="AD1728" s="12"/>
      <c r="AE1728" s="12"/>
      <c r="AF1728" s="12"/>
      <c r="AG1728" s="12"/>
      <c r="AH1728" s="12"/>
      <c r="AI1728" s="5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12"/>
      <c r="AW1728" s="12"/>
    </row>
    <row r="1729" spans="1:49" ht="15" customHeight="1">
      <c r="A1729" s="12"/>
      <c r="B1729" s="12"/>
      <c r="C1729" s="12"/>
      <c r="D1729" s="12"/>
      <c r="E1729" s="12"/>
      <c r="F1729" s="12"/>
      <c r="G1729" s="12"/>
      <c r="H1729" s="12" t="e">
        <f t="shared" si="24"/>
        <v>#N/A</v>
      </c>
      <c r="I1729" s="12" t="e">
        <f>VLOOKUP(CONCATENATE(N1729,T1729),Simulador!$H$26:$H$33,1,FALSE)</f>
        <v>#N/A</v>
      </c>
      <c r="J1729" s="12" t="e">
        <f t="shared" si="25"/>
        <v>#N/A</v>
      </c>
      <c r="K1729" s="13" t="e">
        <f t="shared" si="26"/>
        <v>#N/A</v>
      </c>
      <c r="L1729" s="12" t="e">
        <f t="shared" si="27"/>
        <v>#N/A</v>
      </c>
      <c r="M1729" s="14" t="s">
        <v>25</v>
      </c>
      <c r="N1729" s="3" t="s">
        <v>150</v>
      </c>
      <c r="O1729" s="20" t="str">
        <f>VLOOKUP(CONCATENATE($M1729,$N1729),Curriculos!$A$2:$J$332,4,FALSE)</f>
        <v>TÓPICOS ESPECIAIS EM ECONOMIA DO MEIO AMBIENTE</v>
      </c>
      <c r="P1729" s="21" t="str">
        <f>VLOOKUP(CONCATENATE($M1729,$N1729),Curriculos!$A$2:$J$332,5,FALSE)</f>
        <v>OP</v>
      </c>
      <c r="Q1729" s="21" t="e">
        <f>VLOOKUP($N1729,Oferta!$D$2:$P$100,5,FALSE)</f>
        <v>#N/A</v>
      </c>
      <c r="R1729" s="21">
        <f>VLOOKUP(CONCATENATE($M1729,$N1729),Curriculos!$A$2:$J$332,8,FALSE)</f>
        <v>60</v>
      </c>
      <c r="S1729" s="5"/>
      <c r="T1729" s="22" t="s">
        <v>29</v>
      </c>
      <c r="U1729" s="21" t="str">
        <f>VLOOKUP(CONCATENATE($M1729,$N1729),Curriculos!$A$2:$J$332,10,FALSE)</f>
        <v>DCEC</v>
      </c>
      <c r="V1729" s="20" t="e">
        <f>VLOOKUP(CONCATENATE($M1729,$N1729,$T1729),Oferta!$B$2:$R$360,17,FALSE)</f>
        <v>#N/A</v>
      </c>
      <c r="W1729" s="20" t="e">
        <f>VLOOKUP(CONCATENATE($M1729,$N1729,$T1729),Oferta!$B$2:$Q$360,12,FALSE)</f>
        <v>#N/A</v>
      </c>
      <c r="X1729" s="22">
        <v>4</v>
      </c>
      <c r="Y1729" s="23" t="e">
        <f>VLOOKUP(CONCATENATE($W1729,$X1729),Mtz_Horarios!$E$2:$H$92,2,FALSE)</f>
        <v>#N/A</v>
      </c>
      <c r="Z1729" s="23" t="e">
        <f>VLOOKUP(CONCATENATE($W1729,$X1729),Mtz_Horarios!$E$2:$H$92,3,FALSE)</f>
        <v>#N/A</v>
      </c>
      <c r="AA1729" s="24" t="e">
        <f>VLOOKUP(CONCATENATE($W1729,$X1729),Mtz_Horarios!$E$2:$H$92,4,FALSE)</f>
        <v>#N/A</v>
      </c>
      <c r="AB1729" s="20" t="e">
        <f>VLOOKUP(CONCATENATE($M1729,$N1729,$T1729),Oferta!$B$2:$Q$360,16,FALSE)</f>
        <v>#N/A</v>
      </c>
      <c r="AC1729" s="20" t="e">
        <f>VLOOKUP(CONCATENATE($M1729,$N1729,$T1729),Oferta!$B$2:$Q$360,15,FALSE)</f>
        <v>#N/A</v>
      </c>
      <c r="AD1729" s="12"/>
      <c r="AE1729" s="12"/>
      <c r="AF1729" s="12"/>
      <c r="AG1729" s="12"/>
      <c r="AH1729" s="12"/>
      <c r="AI1729" s="5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12"/>
      <c r="AW1729" s="12"/>
    </row>
    <row r="1730" spans="1:49" ht="15" customHeight="1">
      <c r="A1730" s="12"/>
      <c r="B1730" s="12"/>
      <c r="C1730" s="12"/>
      <c r="D1730" s="12"/>
      <c r="E1730" s="12"/>
      <c r="F1730" s="12"/>
      <c r="G1730" s="12"/>
      <c r="H1730" s="12" t="e">
        <f t="shared" si="24"/>
        <v>#N/A</v>
      </c>
      <c r="I1730" s="12" t="e">
        <f>VLOOKUP(CONCATENATE(N1730,T1730),Simulador!$H$26:$H$33,1,FALSE)</f>
        <v>#N/A</v>
      </c>
      <c r="J1730" s="12" t="e">
        <f t="shared" si="25"/>
        <v>#N/A</v>
      </c>
      <c r="K1730" s="13" t="e">
        <f t="shared" si="26"/>
        <v>#N/A</v>
      </c>
      <c r="L1730" s="12" t="e">
        <f t="shared" si="27"/>
        <v>#N/A</v>
      </c>
      <c r="M1730" s="14" t="s">
        <v>22</v>
      </c>
      <c r="N1730" s="3" t="s">
        <v>150</v>
      </c>
      <c r="O1730" s="20" t="str">
        <f>VLOOKUP(CONCATENATE($M1730,$N1730),Curriculos!$A$2:$J$332,4,FALSE)</f>
        <v>TÓPICOS ESPECIAIS EM ECONOMIA DO MEIO AMBIENTE</v>
      </c>
      <c r="P1730" s="21" t="str">
        <f>VLOOKUP(CONCATENATE($M1730,$N1730),Curriculos!$A$2:$J$332,5,FALSE)</f>
        <v>OP</v>
      </c>
      <c r="Q1730" s="21" t="e">
        <f>VLOOKUP($N1730,Oferta!$D$2:$P$100,5,FALSE)</f>
        <v>#N/A</v>
      </c>
      <c r="R1730" s="21">
        <f>VLOOKUP(CONCATENATE($M1730,$N1730),Curriculos!$A$2:$J$332,8,FALSE)</f>
        <v>60</v>
      </c>
      <c r="S1730" s="5"/>
      <c r="T1730" s="22" t="s">
        <v>24</v>
      </c>
      <c r="U1730" s="21" t="str">
        <f>VLOOKUP(CONCATENATE($M1730,$N1730),Curriculos!$A$2:$J$332,10,FALSE)</f>
        <v>DCEC</v>
      </c>
      <c r="V1730" s="20" t="e">
        <f>VLOOKUP(CONCATENATE($M1730,$N1730,$T1730),Oferta!$B$2:$R$360,17,FALSE)</f>
        <v>#N/A</v>
      </c>
      <c r="W1730" s="20" t="e">
        <f>VLOOKUP(CONCATENATE($M1730,$N1730,$T1730),Oferta!$B$2:$Q$360,12,FALSE)</f>
        <v>#N/A</v>
      </c>
      <c r="X1730" s="22">
        <v>1</v>
      </c>
      <c r="Y1730" s="23" t="e">
        <f>VLOOKUP(CONCATENATE($W1730,$X1730),Mtz_Horarios!$E$2:$H$92,2,FALSE)</f>
        <v>#N/A</v>
      </c>
      <c r="Z1730" s="23" t="e">
        <f>VLOOKUP(CONCATENATE($W1730,$X1730),Mtz_Horarios!$E$2:$H$92,3,FALSE)</f>
        <v>#N/A</v>
      </c>
      <c r="AA1730" s="24" t="e">
        <f>VLOOKUP(CONCATENATE($W1730,$X1730),Mtz_Horarios!$E$2:$H$92,4,FALSE)</f>
        <v>#N/A</v>
      </c>
      <c r="AB1730" s="20" t="e">
        <f>VLOOKUP(CONCATENATE($M1730,$N1730,$T1730),Oferta!$B$2:$Q$360,16,FALSE)</f>
        <v>#N/A</v>
      </c>
      <c r="AC1730" s="20" t="e">
        <f>VLOOKUP(CONCATENATE($M1730,$N1730,$T1730),Oferta!$B$2:$Q$360,15,FALSE)</f>
        <v>#N/A</v>
      </c>
      <c r="AD1730" s="12"/>
      <c r="AE1730" s="12"/>
      <c r="AF1730" s="12"/>
      <c r="AG1730" s="12"/>
      <c r="AH1730" s="12"/>
      <c r="AI1730" s="5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12"/>
      <c r="AW1730" s="12"/>
    </row>
    <row r="1731" spans="1:49" ht="15" customHeight="1">
      <c r="A1731" s="12"/>
      <c r="B1731" s="12"/>
      <c r="C1731" s="12"/>
      <c r="D1731" s="12"/>
      <c r="E1731" s="12"/>
      <c r="F1731" s="12"/>
      <c r="G1731" s="12"/>
      <c r="H1731" s="12" t="e">
        <f t="shared" si="24"/>
        <v>#N/A</v>
      </c>
      <c r="I1731" s="12" t="e">
        <f>VLOOKUP(CONCATENATE(N1731,T1731),Simulador!$H$26:$H$33,1,FALSE)</f>
        <v>#N/A</v>
      </c>
      <c r="J1731" s="12" t="e">
        <f t="shared" si="25"/>
        <v>#N/A</v>
      </c>
      <c r="K1731" s="13" t="e">
        <f t="shared" si="26"/>
        <v>#N/A</v>
      </c>
      <c r="L1731" s="12" t="e">
        <f t="shared" si="27"/>
        <v>#N/A</v>
      </c>
      <c r="M1731" s="14" t="s">
        <v>22</v>
      </c>
      <c r="N1731" s="3" t="s">
        <v>150</v>
      </c>
      <c r="O1731" s="20" t="str">
        <f>VLOOKUP(CONCATENATE($M1731,$N1731),Curriculos!$A$2:$J$332,4,FALSE)</f>
        <v>TÓPICOS ESPECIAIS EM ECONOMIA DO MEIO AMBIENTE</v>
      </c>
      <c r="P1731" s="21" t="str">
        <f>VLOOKUP(CONCATENATE($M1731,$N1731),Curriculos!$A$2:$J$332,5,FALSE)</f>
        <v>OP</v>
      </c>
      <c r="Q1731" s="21" t="e">
        <f>VLOOKUP($N1731,Oferta!$D$2:$P$100,5,FALSE)</f>
        <v>#N/A</v>
      </c>
      <c r="R1731" s="21">
        <f>VLOOKUP(CONCATENATE($M1731,$N1731),Curriculos!$A$2:$J$332,8,FALSE)</f>
        <v>60</v>
      </c>
      <c r="S1731" s="5"/>
      <c r="T1731" s="22" t="s">
        <v>24</v>
      </c>
      <c r="U1731" s="21" t="str">
        <f>VLOOKUP(CONCATENATE($M1731,$N1731),Curriculos!$A$2:$J$332,10,FALSE)</f>
        <v>DCEC</v>
      </c>
      <c r="V1731" s="20" t="e">
        <f>VLOOKUP(CONCATENATE($M1731,$N1731,$T1731),Oferta!$B$2:$R$360,17,FALSE)</f>
        <v>#N/A</v>
      </c>
      <c r="W1731" s="20" t="e">
        <f>VLOOKUP(CONCATENATE($M1731,$N1731,$T1731),Oferta!$B$2:$Q$360,12,FALSE)</f>
        <v>#N/A</v>
      </c>
      <c r="X1731" s="22">
        <v>2</v>
      </c>
      <c r="Y1731" s="23" t="e">
        <f>VLOOKUP(CONCATENATE($W1731,$X1731),Mtz_Horarios!$E$2:$H$92,2,FALSE)</f>
        <v>#N/A</v>
      </c>
      <c r="Z1731" s="23" t="e">
        <f>VLOOKUP(CONCATENATE($W1731,$X1731),Mtz_Horarios!$E$2:$H$92,3,FALSE)</f>
        <v>#N/A</v>
      </c>
      <c r="AA1731" s="24" t="e">
        <f>VLOOKUP(CONCATENATE($W1731,$X1731),Mtz_Horarios!$E$2:$H$92,4,FALSE)</f>
        <v>#N/A</v>
      </c>
      <c r="AB1731" s="20" t="e">
        <f>VLOOKUP(CONCATENATE($M1731,$N1731,$T1731),Oferta!$B$2:$Q$360,16,FALSE)</f>
        <v>#N/A</v>
      </c>
      <c r="AC1731" s="20" t="e">
        <f>VLOOKUP(CONCATENATE($M1731,$N1731,$T1731),Oferta!$B$2:$Q$360,15,FALSE)</f>
        <v>#N/A</v>
      </c>
      <c r="AD1731" s="12"/>
      <c r="AE1731" s="12"/>
      <c r="AF1731" s="12"/>
      <c r="AG1731" s="12"/>
      <c r="AH1731" s="12"/>
      <c r="AI1731" s="5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12"/>
      <c r="AW1731" s="12"/>
    </row>
    <row r="1732" spans="1:49" ht="15" customHeight="1">
      <c r="A1732" s="12"/>
      <c r="B1732" s="12"/>
      <c r="C1732" s="12"/>
      <c r="D1732" s="12"/>
      <c r="E1732" s="12"/>
      <c r="F1732" s="12"/>
      <c r="G1732" s="12"/>
      <c r="H1732" s="12" t="e">
        <f t="shared" si="24"/>
        <v>#N/A</v>
      </c>
      <c r="I1732" s="12" t="e">
        <f>VLOOKUP(CONCATENATE(N1732,T1732),Simulador!$H$26:$H$33,1,FALSE)</f>
        <v>#N/A</v>
      </c>
      <c r="J1732" s="12" t="e">
        <f t="shared" si="25"/>
        <v>#N/A</v>
      </c>
      <c r="K1732" s="13" t="e">
        <f t="shared" si="26"/>
        <v>#N/A</v>
      </c>
      <c r="L1732" s="12" t="e">
        <f t="shared" si="27"/>
        <v>#N/A</v>
      </c>
      <c r="M1732" s="14" t="s">
        <v>22</v>
      </c>
      <c r="N1732" s="3" t="s">
        <v>150</v>
      </c>
      <c r="O1732" s="20" t="str">
        <f>VLOOKUP(CONCATENATE($M1732,$N1732),Curriculos!$A$2:$J$332,4,FALSE)</f>
        <v>TÓPICOS ESPECIAIS EM ECONOMIA DO MEIO AMBIENTE</v>
      </c>
      <c r="P1732" s="21" t="str">
        <f>VLOOKUP(CONCATENATE($M1732,$N1732),Curriculos!$A$2:$J$332,5,FALSE)</f>
        <v>OP</v>
      </c>
      <c r="Q1732" s="21" t="e">
        <f>VLOOKUP($N1732,Oferta!$D$2:$P$100,5,FALSE)</f>
        <v>#N/A</v>
      </c>
      <c r="R1732" s="21">
        <f>VLOOKUP(CONCATENATE($M1732,$N1732),Curriculos!$A$2:$J$332,8,FALSE)</f>
        <v>60</v>
      </c>
      <c r="S1732" s="5"/>
      <c r="T1732" s="22" t="s">
        <v>24</v>
      </c>
      <c r="U1732" s="21" t="str">
        <f>VLOOKUP(CONCATENATE($M1732,$N1732),Curriculos!$A$2:$J$332,10,FALSE)</f>
        <v>DCEC</v>
      </c>
      <c r="V1732" s="20" t="e">
        <f>VLOOKUP(CONCATENATE($M1732,$N1732,$T1732),Oferta!$B$2:$R$360,17,FALSE)</f>
        <v>#N/A</v>
      </c>
      <c r="W1732" s="20" t="e">
        <f>VLOOKUP(CONCATENATE($M1732,$N1732,$T1732),Oferta!$B$2:$Q$360,12,FALSE)</f>
        <v>#N/A</v>
      </c>
      <c r="X1732" s="22">
        <v>3</v>
      </c>
      <c r="Y1732" s="23" t="e">
        <f>VLOOKUP(CONCATENATE($W1732,$X1732),Mtz_Horarios!$E$2:$H$92,2,FALSE)</f>
        <v>#N/A</v>
      </c>
      <c r="Z1732" s="23" t="e">
        <f>VLOOKUP(CONCATENATE($W1732,$X1732),Mtz_Horarios!$E$2:$H$92,3,FALSE)</f>
        <v>#N/A</v>
      </c>
      <c r="AA1732" s="24" t="e">
        <f>VLOOKUP(CONCATENATE($W1732,$X1732),Mtz_Horarios!$E$2:$H$92,4,FALSE)</f>
        <v>#N/A</v>
      </c>
      <c r="AB1732" s="20" t="e">
        <f>VLOOKUP(CONCATENATE($M1732,$N1732,$T1732),Oferta!$B$2:$Q$360,16,FALSE)</f>
        <v>#N/A</v>
      </c>
      <c r="AC1732" s="20" t="e">
        <f>VLOOKUP(CONCATENATE($M1732,$N1732,$T1732),Oferta!$B$2:$Q$360,15,FALSE)</f>
        <v>#N/A</v>
      </c>
      <c r="AD1732" s="12"/>
      <c r="AE1732" s="12"/>
      <c r="AF1732" s="12"/>
      <c r="AG1732" s="12"/>
      <c r="AH1732" s="12"/>
      <c r="AI1732" s="5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12"/>
      <c r="AW1732" s="12"/>
    </row>
    <row r="1733" spans="1:49" ht="15" customHeight="1">
      <c r="A1733" s="12"/>
      <c r="B1733" s="12"/>
      <c r="C1733" s="12"/>
      <c r="D1733" s="12"/>
      <c r="E1733" s="12"/>
      <c r="F1733" s="12"/>
      <c r="G1733" s="12"/>
      <c r="H1733" s="12" t="e">
        <f t="shared" si="24"/>
        <v>#N/A</v>
      </c>
      <c r="I1733" s="12" t="e">
        <f>VLOOKUP(CONCATENATE(N1733,T1733),Simulador!$H$26:$H$33,1,FALSE)</f>
        <v>#N/A</v>
      </c>
      <c r="J1733" s="12" t="e">
        <f t="shared" si="25"/>
        <v>#N/A</v>
      </c>
      <c r="K1733" s="13" t="e">
        <f t="shared" si="26"/>
        <v>#N/A</v>
      </c>
      <c r="L1733" s="12" t="e">
        <f t="shared" si="27"/>
        <v>#N/A</v>
      </c>
      <c r="M1733" s="14" t="s">
        <v>22</v>
      </c>
      <c r="N1733" s="3" t="s">
        <v>150</v>
      </c>
      <c r="O1733" s="20" t="str">
        <f>VLOOKUP(CONCATENATE($M1733,$N1733),Curriculos!$A$2:$J$332,4,FALSE)</f>
        <v>TÓPICOS ESPECIAIS EM ECONOMIA DO MEIO AMBIENTE</v>
      </c>
      <c r="P1733" s="21" t="str">
        <f>VLOOKUP(CONCATENATE($M1733,$N1733),Curriculos!$A$2:$J$332,5,FALSE)</f>
        <v>OP</v>
      </c>
      <c r="Q1733" s="21" t="e">
        <f>VLOOKUP($N1733,Oferta!$D$2:$P$100,5,FALSE)</f>
        <v>#N/A</v>
      </c>
      <c r="R1733" s="21">
        <f>VLOOKUP(CONCATENATE($M1733,$N1733),Curriculos!$A$2:$J$332,8,FALSE)</f>
        <v>60</v>
      </c>
      <c r="S1733" s="5"/>
      <c r="T1733" s="22" t="s">
        <v>24</v>
      </c>
      <c r="U1733" s="21" t="str">
        <f>VLOOKUP(CONCATENATE($M1733,$N1733),Curriculos!$A$2:$J$332,10,FALSE)</f>
        <v>DCEC</v>
      </c>
      <c r="V1733" s="20" t="e">
        <f>VLOOKUP(CONCATENATE($M1733,$N1733,$T1733),Oferta!$B$2:$R$360,17,FALSE)</f>
        <v>#N/A</v>
      </c>
      <c r="W1733" s="20" t="e">
        <f>VLOOKUP(CONCATENATE($M1733,$N1733,$T1733),Oferta!$B$2:$Q$360,12,FALSE)</f>
        <v>#N/A</v>
      </c>
      <c r="X1733" s="22">
        <v>4</v>
      </c>
      <c r="Y1733" s="23" t="e">
        <f>VLOOKUP(CONCATENATE($W1733,$X1733),Mtz_Horarios!$E$2:$H$92,2,FALSE)</f>
        <v>#N/A</v>
      </c>
      <c r="Z1733" s="23" t="e">
        <f>VLOOKUP(CONCATENATE($W1733,$X1733),Mtz_Horarios!$E$2:$H$92,3,FALSE)</f>
        <v>#N/A</v>
      </c>
      <c r="AA1733" s="24" t="e">
        <f>VLOOKUP(CONCATENATE($W1733,$X1733),Mtz_Horarios!$E$2:$H$92,4,FALSE)</f>
        <v>#N/A</v>
      </c>
      <c r="AB1733" s="20" t="e">
        <f>VLOOKUP(CONCATENATE($M1733,$N1733,$T1733),Oferta!$B$2:$Q$360,16,FALSE)</f>
        <v>#N/A</v>
      </c>
      <c r="AC1733" s="20" t="e">
        <f>VLOOKUP(CONCATENATE($M1733,$N1733,$T1733),Oferta!$B$2:$Q$360,15,FALSE)</f>
        <v>#N/A</v>
      </c>
      <c r="AD1733" s="12"/>
      <c r="AE1733" s="12"/>
      <c r="AF1733" s="12"/>
      <c r="AG1733" s="12"/>
      <c r="AH1733" s="12"/>
      <c r="AI1733" s="5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12"/>
      <c r="AW1733" s="12"/>
    </row>
    <row r="1734" spans="1:49" ht="15" customHeight="1">
      <c r="A1734" s="12"/>
      <c r="B1734" s="12"/>
      <c r="C1734" s="12"/>
      <c r="D1734" s="12"/>
      <c r="E1734" s="12"/>
      <c r="F1734" s="12"/>
      <c r="G1734" s="12"/>
      <c r="H1734" s="12" t="e">
        <f t="shared" si="24"/>
        <v>#N/A</v>
      </c>
      <c r="I1734" s="12" t="e">
        <f>VLOOKUP(CONCATENATE(N1734,T1734),Simulador!$H$26:$H$33,1,FALSE)</f>
        <v>#N/A</v>
      </c>
      <c r="J1734" s="12" t="e">
        <f t="shared" si="25"/>
        <v>#N/A</v>
      </c>
      <c r="K1734" s="13" t="e">
        <f t="shared" si="26"/>
        <v>#N/A</v>
      </c>
      <c r="L1734" s="12" t="e">
        <f t="shared" si="27"/>
        <v>#N/A</v>
      </c>
      <c r="M1734" s="14" t="s">
        <v>31</v>
      </c>
      <c r="N1734" s="3" t="s">
        <v>151</v>
      </c>
      <c r="O1734" s="20" t="str">
        <f>VLOOKUP(CONCATENATE($M1734,$N1734),Curriculos!$A$2:$J$332,4,FALSE)</f>
        <v>TÓPICOS ESPECIAIS EM ECONOMIA DO SETOR PÚBLICO</v>
      </c>
      <c r="P1734" s="21" t="str">
        <f>VLOOKUP(CONCATENATE($M1734,$N1734),Curriculos!$A$2:$J$332,5,FALSE)</f>
        <v>OP</v>
      </c>
      <c r="Q1734" s="21" t="e">
        <f>VLOOKUP($N1734,Oferta!$D$2:$P$100,5,FALSE)</f>
        <v>#N/A</v>
      </c>
      <c r="R1734" s="21">
        <f>VLOOKUP(CONCATENATE($M1734,$N1734),Curriculos!$A$2:$J$332,8,FALSE)</f>
        <v>60</v>
      </c>
      <c r="S1734" s="5"/>
      <c r="T1734" s="22" t="s">
        <v>24</v>
      </c>
      <c r="U1734" s="21" t="str">
        <f>VLOOKUP(CONCATENATE($M1734,$N1734),Curriculos!$A$2:$J$332,10,FALSE)</f>
        <v>DCEC</v>
      </c>
      <c r="V1734" s="20" t="e">
        <f>VLOOKUP(CONCATENATE($M1734,$N1734,$T1734),Oferta!$B$2:$R$360,17,FALSE)</f>
        <v>#N/A</v>
      </c>
      <c r="W1734" s="20" t="e">
        <f>VLOOKUP(CONCATENATE($M1734,$N1734,$T1734),Oferta!$B$2:$Q$360,12,FALSE)</f>
        <v>#N/A</v>
      </c>
      <c r="X1734" s="22">
        <v>1</v>
      </c>
      <c r="Y1734" s="23" t="e">
        <f>VLOOKUP(CONCATENATE($W1734,$X1734),Mtz_Horarios!$E$2:$H$92,2,FALSE)</f>
        <v>#N/A</v>
      </c>
      <c r="Z1734" s="23" t="e">
        <f>VLOOKUP(CONCATENATE($W1734,$X1734),Mtz_Horarios!$E$2:$H$92,3,FALSE)</f>
        <v>#N/A</v>
      </c>
      <c r="AA1734" s="24" t="e">
        <f>VLOOKUP(CONCATENATE($W1734,$X1734),Mtz_Horarios!$E$2:$H$92,4,FALSE)</f>
        <v>#N/A</v>
      </c>
      <c r="AB1734" s="20" t="e">
        <f>VLOOKUP(CONCATENATE($M1734,$N1734,$T1734),Oferta!$B$2:$Q$360,16,FALSE)</f>
        <v>#N/A</v>
      </c>
      <c r="AC1734" s="20" t="e">
        <f>VLOOKUP(CONCATENATE($M1734,$N1734,$T1734),Oferta!$B$2:$Q$360,15,FALSE)</f>
        <v>#N/A</v>
      </c>
      <c r="AD1734" s="12"/>
      <c r="AE1734" s="12"/>
      <c r="AF1734" s="12"/>
      <c r="AG1734" s="12"/>
      <c r="AH1734" s="12"/>
      <c r="AI1734" s="5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12"/>
      <c r="AW1734" s="12"/>
    </row>
    <row r="1735" spans="1:49" ht="15" customHeight="1">
      <c r="A1735" s="12"/>
      <c r="B1735" s="12"/>
      <c r="C1735" s="12"/>
      <c r="D1735" s="12"/>
      <c r="E1735" s="12"/>
      <c r="F1735" s="12"/>
      <c r="G1735" s="12"/>
      <c r="H1735" s="12" t="e">
        <f t="shared" si="24"/>
        <v>#N/A</v>
      </c>
      <c r="I1735" s="12" t="e">
        <f>VLOOKUP(CONCATENATE(N1735,T1735),Simulador!$H$26:$H$33,1,FALSE)</f>
        <v>#N/A</v>
      </c>
      <c r="J1735" s="12" t="e">
        <f t="shared" si="25"/>
        <v>#N/A</v>
      </c>
      <c r="K1735" s="13" t="e">
        <f t="shared" si="26"/>
        <v>#N/A</v>
      </c>
      <c r="L1735" s="12" t="e">
        <f t="shared" si="27"/>
        <v>#N/A</v>
      </c>
      <c r="M1735" s="14" t="s">
        <v>31</v>
      </c>
      <c r="N1735" s="3" t="s">
        <v>151</v>
      </c>
      <c r="O1735" s="20" t="str">
        <f>VLOOKUP(CONCATENATE($M1735,$N1735),Curriculos!$A$2:$J$332,4,FALSE)</f>
        <v>TÓPICOS ESPECIAIS EM ECONOMIA DO SETOR PÚBLICO</v>
      </c>
      <c r="P1735" s="21" t="str">
        <f>VLOOKUP(CONCATENATE($M1735,$N1735),Curriculos!$A$2:$J$332,5,FALSE)</f>
        <v>OP</v>
      </c>
      <c r="Q1735" s="21" t="e">
        <f>VLOOKUP($N1735,Oferta!$D$2:$P$100,5,FALSE)</f>
        <v>#N/A</v>
      </c>
      <c r="R1735" s="21">
        <f>VLOOKUP(CONCATENATE($M1735,$N1735),Curriculos!$A$2:$J$332,8,FALSE)</f>
        <v>60</v>
      </c>
      <c r="S1735" s="5"/>
      <c r="T1735" s="22" t="s">
        <v>24</v>
      </c>
      <c r="U1735" s="21" t="str">
        <f>VLOOKUP(CONCATENATE($M1735,$N1735),Curriculos!$A$2:$J$332,10,FALSE)</f>
        <v>DCEC</v>
      </c>
      <c r="V1735" s="20" t="e">
        <f>VLOOKUP(CONCATENATE($M1735,$N1735,$T1735),Oferta!$B$2:$R$360,17,FALSE)</f>
        <v>#N/A</v>
      </c>
      <c r="W1735" s="20" t="e">
        <f>VLOOKUP(CONCATENATE($M1735,$N1735,$T1735),Oferta!$B$2:$Q$360,12,FALSE)</f>
        <v>#N/A</v>
      </c>
      <c r="X1735" s="22">
        <v>2</v>
      </c>
      <c r="Y1735" s="23" t="e">
        <f>VLOOKUP(CONCATENATE($W1735,$X1735),Mtz_Horarios!$E$2:$H$92,2,FALSE)</f>
        <v>#N/A</v>
      </c>
      <c r="Z1735" s="23" t="e">
        <f>VLOOKUP(CONCATENATE($W1735,$X1735),Mtz_Horarios!$E$2:$H$92,3,FALSE)</f>
        <v>#N/A</v>
      </c>
      <c r="AA1735" s="24" t="e">
        <f>VLOOKUP(CONCATENATE($W1735,$X1735),Mtz_Horarios!$E$2:$H$92,4,FALSE)</f>
        <v>#N/A</v>
      </c>
      <c r="AB1735" s="20" t="e">
        <f>VLOOKUP(CONCATENATE($M1735,$N1735,$T1735),Oferta!$B$2:$Q$360,16,FALSE)</f>
        <v>#N/A</v>
      </c>
      <c r="AC1735" s="20" t="e">
        <f>VLOOKUP(CONCATENATE($M1735,$N1735,$T1735),Oferta!$B$2:$Q$360,15,FALSE)</f>
        <v>#N/A</v>
      </c>
      <c r="AD1735" s="12"/>
      <c r="AE1735" s="12"/>
      <c r="AF1735" s="12"/>
      <c r="AG1735" s="12"/>
      <c r="AH1735" s="12"/>
      <c r="AI1735" s="5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12"/>
      <c r="AW1735" s="12"/>
    </row>
    <row r="1736" spans="1:49" ht="15" customHeight="1">
      <c r="A1736" s="12"/>
      <c r="B1736" s="12"/>
      <c r="C1736" s="12"/>
      <c r="D1736" s="12"/>
      <c r="E1736" s="12"/>
      <c r="F1736" s="12"/>
      <c r="G1736" s="12"/>
      <c r="H1736" s="12" t="e">
        <f t="shared" si="24"/>
        <v>#N/A</v>
      </c>
      <c r="I1736" s="12" t="e">
        <f>VLOOKUP(CONCATENATE(N1736,T1736),Simulador!$H$26:$H$33,1,FALSE)</f>
        <v>#N/A</v>
      </c>
      <c r="J1736" s="12" t="e">
        <f t="shared" si="25"/>
        <v>#N/A</v>
      </c>
      <c r="K1736" s="13" t="e">
        <f t="shared" si="26"/>
        <v>#N/A</v>
      </c>
      <c r="L1736" s="12" t="e">
        <f t="shared" si="27"/>
        <v>#N/A</v>
      </c>
      <c r="M1736" s="14" t="s">
        <v>31</v>
      </c>
      <c r="N1736" s="3" t="s">
        <v>151</v>
      </c>
      <c r="O1736" s="20" t="str">
        <f>VLOOKUP(CONCATENATE($M1736,$N1736),Curriculos!$A$2:$J$332,4,FALSE)</f>
        <v>TÓPICOS ESPECIAIS EM ECONOMIA DO SETOR PÚBLICO</v>
      </c>
      <c r="P1736" s="21" t="str">
        <f>VLOOKUP(CONCATENATE($M1736,$N1736),Curriculos!$A$2:$J$332,5,FALSE)</f>
        <v>OP</v>
      </c>
      <c r="Q1736" s="21" t="e">
        <f>VLOOKUP($N1736,Oferta!$D$2:$P$100,5,FALSE)</f>
        <v>#N/A</v>
      </c>
      <c r="R1736" s="21">
        <f>VLOOKUP(CONCATENATE($M1736,$N1736),Curriculos!$A$2:$J$332,8,FALSE)</f>
        <v>60</v>
      </c>
      <c r="S1736" s="5"/>
      <c r="T1736" s="22" t="s">
        <v>24</v>
      </c>
      <c r="U1736" s="21" t="str">
        <f>VLOOKUP(CONCATENATE($M1736,$N1736),Curriculos!$A$2:$J$332,10,FALSE)</f>
        <v>DCEC</v>
      </c>
      <c r="V1736" s="20" t="e">
        <f>VLOOKUP(CONCATENATE($M1736,$N1736,$T1736),Oferta!$B$2:$R$360,17,FALSE)</f>
        <v>#N/A</v>
      </c>
      <c r="W1736" s="20" t="e">
        <f>VLOOKUP(CONCATENATE($M1736,$N1736,$T1736),Oferta!$B$2:$Q$360,12,FALSE)</f>
        <v>#N/A</v>
      </c>
      <c r="X1736" s="22">
        <v>3</v>
      </c>
      <c r="Y1736" s="23" t="e">
        <f>VLOOKUP(CONCATENATE($W1736,$X1736),Mtz_Horarios!$E$2:$H$92,2,FALSE)</f>
        <v>#N/A</v>
      </c>
      <c r="Z1736" s="23" t="e">
        <f>VLOOKUP(CONCATENATE($W1736,$X1736),Mtz_Horarios!$E$2:$H$92,3,FALSE)</f>
        <v>#N/A</v>
      </c>
      <c r="AA1736" s="24" t="e">
        <f>VLOOKUP(CONCATENATE($W1736,$X1736),Mtz_Horarios!$E$2:$H$92,4,FALSE)</f>
        <v>#N/A</v>
      </c>
      <c r="AB1736" s="20" t="e">
        <f>VLOOKUP(CONCATENATE($M1736,$N1736,$T1736),Oferta!$B$2:$Q$360,16,FALSE)</f>
        <v>#N/A</v>
      </c>
      <c r="AC1736" s="20" t="e">
        <f>VLOOKUP(CONCATENATE($M1736,$N1736,$T1736),Oferta!$B$2:$Q$360,15,FALSE)</f>
        <v>#N/A</v>
      </c>
      <c r="AD1736" s="12"/>
      <c r="AE1736" s="12"/>
      <c r="AF1736" s="12"/>
      <c r="AG1736" s="12"/>
      <c r="AH1736" s="12"/>
      <c r="AI1736" s="5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12"/>
      <c r="AW1736" s="12"/>
    </row>
    <row r="1737" spans="1:49" ht="15" customHeight="1">
      <c r="A1737" s="12"/>
      <c r="B1737" s="12"/>
      <c r="C1737" s="12"/>
      <c r="D1737" s="12"/>
      <c r="E1737" s="12"/>
      <c r="F1737" s="12"/>
      <c r="G1737" s="12"/>
      <c r="H1737" s="12" t="e">
        <f t="shared" si="24"/>
        <v>#N/A</v>
      </c>
      <c r="I1737" s="12" t="e">
        <f>VLOOKUP(CONCATENATE(N1737,T1737),Simulador!$H$26:$H$33,1,FALSE)</f>
        <v>#N/A</v>
      </c>
      <c r="J1737" s="12" t="e">
        <f t="shared" si="25"/>
        <v>#N/A</v>
      </c>
      <c r="K1737" s="13" t="e">
        <f t="shared" si="26"/>
        <v>#N/A</v>
      </c>
      <c r="L1737" s="12" t="e">
        <f t="shared" si="27"/>
        <v>#N/A</v>
      </c>
      <c r="M1737" s="14" t="s">
        <v>31</v>
      </c>
      <c r="N1737" s="3" t="s">
        <v>151</v>
      </c>
      <c r="O1737" s="20" t="str">
        <f>VLOOKUP(CONCATENATE($M1737,$N1737),Curriculos!$A$2:$J$332,4,FALSE)</f>
        <v>TÓPICOS ESPECIAIS EM ECONOMIA DO SETOR PÚBLICO</v>
      </c>
      <c r="P1737" s="21" t="str">
        <f>VLOOKUP(CONCATENATE($M1737,$N1737),Curriculos!$A$2:$J$332,5,FALSE)</f>
        <v>OP</v>
      </c>
      <c r="Q1737" s="21" t="e">
        <f>VLOOKUP($N1737,Oferta!$D$2:$P$100,5,FALSE)</f>
        <v>#N/A</v>
      </c>
      <c r="R1737" s="21">
        <f>VLOOKUP(CONCATENATE($M1737,$N1737),Curriculos!$A$2:$J$332,8,FALSE)</f>
        <v>60</v>
      </c>
      <c r="S1737" s="5"/>
      <c r="T1737" s="22" t="s">
        <v>24</v>
      </c>
      <c r="U1737" s="21" t="str">
        <f>VLOOKUP(CONCATENATE($M1737,$N1737),Curriculos!$A$2:$J$332,10,FALSE)</f>
        <v>DCEC</v>
      </c>
      <c r="V1737" s="20" t="e">
        <f>VLOOKUP(CONCATENATE($M1737,$N1737,$T1737),Oferta!$B$2:$R$360,17,FALSE)</f>
        <v>#N/A</v>
      </c>
      <c r="W1737" s="20" t="e">
        <f>VLOOKUP(CONCATENATE($M1737,$N1737,$T1737),Oferta!$B$2:$Q$360,12,FALSE)</f>
        <v>#N/A</v>
      </c>
      <c r="X1737" s="22">
        <v>4</v>
      </c>
      <c r="Y1737" s="23" t="e">
        <f>VLOOKUP(CONCATENATE($W1737,$X1737),Mtz_Horarios!$E$2:$H$92,2,FALSE)</f>
        <v>#N/A</v>
      </c>
      <c r="Z1737" s="23" t="e">
        <f>VLOOKUP(CONCATENATE($W1737,$X1737),Mtz_Horarios!$E$2:$H$92,3,FALSE)</f>
        <v>#N/A</v>
      </c>
      <c r="AA1737" s="24" t="e">
        <f>VLOOKUP(CONCATENATE($W1737,$X1737),Mtz_Horarios!$E$2:$H$92,4,FALSE)</f>
        <v>#N/A</v>
      </c>
      <c r="AB1737" s="20" t="e">
        <f>VLOOKUP(CONCATENATE($M1737,$N1737,$T1737),Oferta!$B$2:$Q$360,16,FALSE)</f>
        <v>#N/A</v>
      </c>
      <c r="AC1737" s="20" t="e">
        <f>VLOOKUP(CONCATENATE($M1737,$N1737,$T1737),Oferta!$B$2:$Q$360,15,FALSE)</f>
        <v>#N/A</v>
      </c>
      <c r="AD1737" s="12"/>
      <c r="AE1737" s="12"/>
      <c r="AF1737" s="12"/>
      <c r="AG1737" s="12"/>
      <c r="AH1737" s="12"/>
      <c r="AI1737" s="5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12"/>
      <c r="AW1737" s="12"/>
    </row>
    <row r="1738" spans="1:49" ht="15" customHeight="1">
      <c r="A1738" s="12"/>
      <c r="B1738" s="12"/>
      <c r="C1738" s="12"/>
      <c r="D1738" s="12"/>
      <c r="E1738" s="12"/>
      <c r="F1738" s="12"/>
      <c r="G1738" s="12"/>
      <c r="H1738" s="12" t="e">
        <f t="shared" si="24"/>
        <v>#N/A</v>
      </c>
      <c r="I1738" s="12" t="e">
        <f>VLOOKUP(CONCATENATE(N1738,T1738),Simulador!$H$26:$H$33,1,FALSE)</f>
        <v>#N/A</v>
      </c>
      <c r="J1738" s="12" t="e">
        <f t="shared" si="25"/>
        <v>#N/A</v>
      </c>
      <c r="K1738" s="13" t="e">
        <f t="shared" si="26"/>
        <v>#N/A</v>
      </c>
      <c r="L1738" s="12" t="e">
        <f t="shared" si="27"/>
        <v>#N/A</v>
      </c>
      <c r="M1738" s="14" t="s">
        <v>31</v>
      </c>
      <c r="N1738" s="3" t="s">
        <v>151</v>
      </c>
      <c r="O1738" s="20" t="str">
        <f>VLOOKUP(CONCATENATE($M1738,$N1738),Curriculos!$A$2:$J$332,4,FALSE)</f>
        <v>TÓPICOS ESPECIAIS EM ECONOMIA DO SETOR PÚBLICO</v>
      </c>
      <c r="P1738" s="21" t="str">
        <f>VLOOKUP(CONCATENATE($M1738,$N1738),Curriculos!$A$2:$J$332,5,FALSE)</f>
        <v>OP</v>
      </c>
      <c r="Q1738" s="21" t="e">
        <f>VLOOKUP($N1738,Oferta!$D$2:$P$100,5,FALSE)</f>
        <v>#N/A</v>
      </c>
      <c r="R1738" s="21">
        <f>VLOOKUP(CONCATENATE($M1738,$N1738),Curriculos!$A$2:$J$332,8,FALSE)</f>
        <v>60</v>
      </c>
      <c r="S1738" s="5"/>
      <c r="T1738" s="22" t="s">
        <v>29</v>
      </c>
      <c r="U1738" s="21" t="str">
        <f>VLOOKUP(CONCATENATE($M1738,$N1738),Curriculos!$A$2:$J$332,10,FALSE)</f>
        <v>DCEC</v>
      </c>
      <c r="V1738" s="20" t="e">
        <f>VLOOKUP(CONCATENATE($M1738,$N1738,$T1738),Oferta!$B$2:$R$360,17,FALSE)</f>
        <v>#N/A</v>
      </c>
      <c r="W1738" s="20" t="e">
        <f>VLOOKUP(CONCATENATE($M1738,$N1738,$T1738),Oferta!$B$2:$Q$360,12,FALSE)</f>
        <v>#N/A</v>
      </c>
      <c r="X1738" s="22">
        <v>1</v>
      </c>
      <c r="Y1738" s="23" t="e">
        <f>VLOOKUP(CONCATENATE($W1738,$X1738),Mtz_Horarios!$E$2:$H$92,2,FALSE)</f>
        <v>#N/A</v>
      </c>
      <c r="Z1738" s="23" t="e">
        <f>VLOOKUP(CONCATENATE($W1738,$X1738),Mtz_Horarios!$E$2:$H$92,3,FALSE)</f>
        <v>#N/A</v>
      </c>
      <c r="AA1738" s="24" t="e">
        <f>VLOOKUP(CONCATENATE($W1738,$X1738),Mtz_Horarios!$E$2:$H$92,4,FALSE)</f>
        <v>#N/A</v>
      </c>
      <c r="AB1738" s="20" t="e">
        <f>VLOOKUP(CONCATENATE($M1738,$N1738,$T1738),Oferta!$B$2:$Q$360,16,FALSE)</f>
        <v>#N/A</v>
      </c>
      <c r="AC1738" s="20" t="e">
        <f>VLOOKUP(CONCATENATE($M1738,$N1738,$T1738),Oferta!$B$2:$Q$360,15,FALSE)</f>
        <v>#N/A</v>
      </c>
      <c r="AD1738" s="12"/>
      <c r="AE1738" s="12"/>
      <c r="AF1738" s="12"/>
      <c r="AG1738" s="12"/>
      <c r="AH1738" s="12"/>
      <c r="AI1738" s="5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12"/>
      <c r="AW1738" s="12"/>
    </row>
    <row r="1739" spans="1:49" ht="15" customHeight="1">
      <c r="A1739" s="12"/>
      <c r="B1739" s="12"/>
      <c r="C1739" s="12"/>
      <c r="D1739" s="12"/>
      <c r="E1739" s="12"/>
      <c r="F1739" s="12"/>
      <c r="G1739" s="12"/>
      <c r="H1739" s="12" t="e">
        <f t="shared" si="24"/>
        <v>#N/A</v>
      </c>
      <c r="I1739" s="12" t="e">
        <f>VLOOKUP(CONCATENATE(N1739,T1739),Simulador!$H$26:$H$33,1,FALSE)</f>
        <v>#N/A</v>
      </c>
      <c r="J1739" s="12" t="e">
        <f t="shared" si="25"/>
        <v>#N/A</v>
      </c>
      <c r="K1739" s="13" t="e">
        <f t="shared" si="26"/>
        <v>#N/A</v>
      </c>
      <c r="L1739" s="12" t="e">
        <f t="shared" si="27"/>
        <v>#N/A</v>
      </c>
      <c r="M1739" s="14" t="s">
        <v>31</v>
      </c>
      <c r="N1739" s="3" t="s">
        <v>151</v>
      </c>
      <c r="O1739" s="20" t="str">
        <f>VLOOKUP(CONCATENATE($M1739,$N1739),Curriculos!$A$2:$J$332,4,FALSE)</f>
        <v>TÓPICOS ESPECIAIS EM ECONOMIA DO SETOR PÚBLICO</v>
      </c>
      <c r="P1739" s="21" t="str">
        <f>VLOOKUP(CONCATENATE($M1739,$N1739),Curriculos!$A$2:$J$332,5,FALSE)</f>
        <v>OP</v>
      </c>
      <c r="Q1739" s="21" t="e">
        <f>VLOOKUP($N1739,Oferta!$D$2:$P$100,5,FALSE)</f>
        <v>#N/A</v>
      </c>
      <c r="R1739" s="21">
        <f>VLOOKUP(CONCATENATE($M1739,$N1739),Curriculos!$A$2:$J$332,8,FALSE)</f>
        <v>60</v>
      </c>
      <c r="S1739" s="5"/>
      <c r="T1739" s="22" t="s">
        <v>29</v>
      </c>
      <c r="U1739" s="21" t="str">
        <f>VLOOKUP(CONCATENATE($M1739,$N1739),Curriculos!$A$2:$J$332,10,FALSE)</f>
        <v>DCEC</v>
      </c>
      <c r="V1739" s="20" t="e">
        <f>VLOOKUP(CONCATENATE($M1739,$N1739,$T1739),Oferta!$B$2:$R$360,17,FALSE)</f>
        <v>#N/A</v>
      </c>
      <c r="W1739" s="20" t="e">
        <f>VLOOKUP(CONCATENATE($M1739,$N1739,$T1739),Oferta!$B$2:$Q$360,12,FALSE)</f>
        <v>#N/A</v>
      </c>
      <c r="X1739" s="22">
        <v>2</v>
      </c>
      <c r="Y1739" s="23" t="e">
        <f>VLOOKUP(CONCATENATE($W1739,$X1739),Mtz_Horarios!$E$2:$H$92,2,FALSE)</f>
        <v>#N/A</v>
      </c>
      <c r="Z1739" s="23" t="e">
        <f>VLOOKUP(CONCATENATE($W1739,$X1739),Mtz_Horarios!$E$2:$H$92,3,FALSE)</f>
        <v>#N/A</v>
      </c>
      <c r="AA1739" s="24" t="e">
        <f>VLOOKUP(CONCATENATE($W1739,$X1739),Mtz_Horarios!$E$2:$H$92,4,FALSE)</f>
        <v>#N/A</v>
      </c>
      <c r="AB1739" s="20" t="e">
        <f>VLOOKUP(CONCATENATE($M1739,$N1739,$T1739),Oferta!$B$2:$Q$360,16,FALSE)</f>
        <v>#N/A</v>
      </c>
      <c r="AC1739" s="20" t="e">
        <f>VLOOKUP(CONCATENATE($M1739,$N1739,$T1739),Oferta!$B$2:$Q$360,15,FALSE)</f>
        <v>#N/A</v>
      </c>
      <c r="AD1739" s="12"/>
      <c r="AE1739" s="12"/>
      <c r="AF1739" s="12"/>
      <c r="AG1739" s="12"/>
      <c r="AH1739" s="12"/>
      <c r="AI1739" s="5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12"/>
      <c r="AW1739" s="12"/>
    </row>
    <row r="1740" spans="1:49" ht="15" customHeight="1">
      <c r="A1740" s="12"/>
      <c r="B1740" s="12"/>
      <c r="C1740" s="12"/>
      <c r="D1740" s="12"/>
      <c r="E1740" s="12"/>
      <c r="F1740" s="12"/>
      <c r="G1740" s="12"/>
      <c r="H1740" s="12" t="e">
        <f t="shared" si="24"/>
        <v>#N/A</v>
      </c>
      <c r="I1740" s="12" t="e">
        <f>VLOOKUP(CONCATENATE(N1740,T1740),Simulador!$H$26:$H$33,1,FALSE)</f>
        <v>#N/A</v>
      </c>
      <c r="J1740" s="12" t="e">
        <f t="shared" si="25"/>
        <v>#N/A</v>
      </c>
      <c r="K1740" s="13" t="e">
        <f t="shared" si="26"/>
        <v>#N/A</v>
      </c>
      <c r="L1740" s="12" t="e">
        <f t="shared" si="27"/>
        <v>#N/A</v>
      </c>
      <c r="M1740" s="14" t="s">
        <v>31</v>
      </c>
      <c r="N1740" s="3" t="s">
        <v>151</v>
      </c>
      <c r="O1740" s="20" t="str">
        <f>VLOOKUP(CONCATENATE($M1740,$N1740),Curriculos!$A$2:$J$332,4,FALSE)</f>
        <v>TÓPICOS ESPECIAIS EM ECONOMIA DO SETOR PÚBLICO</v>
      </c>
      <c r="P1740" s="21" t="str">
        <f>VLOOKUP(CONCATENATE($M1740,$N1740),Curriculos!$A$2:$J$332,5,FALSE)</f>
        <v>OP</v>
      </c>
      <c r="Q1740" s="21" t="e">
        <f>VLOOKUP($N1740,Oferta!$D$2:$P$100,5,FALSE)</f>
        <v>#N/A</v>
      </c>
      <c r="R1740" s="21">
        <f>VLOOKUP(CONCATENATE($M1740,$N1740),Curriculos!$A$2:$J$332,8,FALSE)</f>
        <v>60</v>
      </c>
      <c r="S1740" s="5"/>
      <c r="T1740" s="22" t="s">
        <v>29</v>
      </c>
      <c r="U1740" s="21" t="str">
        <f>VLOOKUP(CONCATENATE($M1740,$N1740),Curriculos!$A$2:$J$332,10,FALSE)</f>
        <v>DCEC</v>
      </c>
      <c r="V1740" s="20" t="e">
        <f>VLOOKUP(CONCATENATE($M1740,$N1740,$T1740),Oferta!$B$2:$R$360,17,FALSE)</f>
        <v>#N/A</v>
      </c>
      <c r="W1740" s="20" t="e">
        <f>VLOOKUP(CONCATENATE($M1740,$N1740,$T1740),Oferta!$B$2:$Q$360,12,FALSE)</f>
        <v>#N/A</v>
      </c>
      <c r="X1740" s="22">
        <v>3</v>
      </c>
      <c r="Y1740" s="23" t="e">
        <f>VLOOKUP(CONCATENATE($W1740,$X1740),Mtz_Horarios!$E$2:$H$92,2,FALSE)</f>
        <v>#N/A</v>
      </c>
      <c r="Z1740" s="23" t="e">
        <f>VLOOKUP(CONCATENATE($W1740,$X1740),Mtz_Horarios!$E$2:$H$92,3,FALSE)</f>
        <v>#N/A</v>
      </c>
      <c r="AA1740" s="24" t="e">
        <f>VLOOKUP(CONCATENATE($W1740,$X1740),Mtz_Horarios!$E$2:$H$92,4,FALSE)</f>
        <v>#N/A</v>
      </c>
      <c r="AB1740" s="20" t="e">
        <f>VLOOKUP(CONCATENATE($M1740,$N1740,$T1740),Oferta!$B$2:$Q$360,16,FALSE)</f>
        <v>#N/A</v>
      </c>
      <c r="AC1740" s="20" t="e">
        <f>VLOOKUP(CONCATENATE($M1740,$N1740,$T1740),Oferta!$B$2:$Q$360,15,FALSE)</f>
        <v>#N/A</v>
      </c>
      <c r="AD1740" s="12"/>
      <c r="AE1740" s="12"/>
      <c r="AF1740" s="12"/>
      <c r="AG1740" s="12"/>
      <c r="AH1740" s="12"/>
      <c r="AI1740" s="5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12"/>
      <c r="AW1740" s="12"/>
    </row>
    <row r="1741" spans="1:49" ht="15" customHeight="1">
      <c r="A1741" s="12"/>
      <c r="B1741" s="12"/>
      <c r="C1741" s="12"/>
      <c r="D1741" s="12"/>
      <c r="E1741" s="12"/>
      <c r="F1741" s="12"/>
      <c r="G1741" s="12"/>
      <c r="H1741" s="12" t="e">
        <f t="shared" si="24"/>
        <v>#N/A</v>
      </c>
      <c r="I1741" s="12" t="e">
        <f>VLOOKUP(CONCATENATE(N1741,T1741),Simulador!$H$26:$H$33,1,FALSE)</f>
        <v>#N/A</v>
      </c>
      <c r="J1741" s="12" t="e">
        <f t="shared" si="25"/>
        <v>#N/A</v>
      </c>
      <c r="K1741" s="13" t="e">
        <f t="shared" si="26"/>
        <v>#N/A</v>
      </c>
      <c r="L1741" s="12" t="e">
        <f t="shared" si="27"/>
        <v>#N/A</v>
      </c>
      <c r="M1741" s="14" t="s">
        <v>31</v>
      </c>
      <c r="N1741" s="3" t="s">
        <v>151</v>
      </c>
      <c r="O1741" s="20" t="str">
        <f>VLOOKUP(CONCATENATE($M1741,$N1741),Curriculos!$A$2:$J$332,4,FALSE)</f>
        <v>TÓPICOS ESPECIAIS EM ECONOMIA DO SETOR PÚBLICO</v>
      </c>
      <c r="P1741" s="21" t="str">
        <f>VLOOKUP(CONCATENATE($M1741,$N1741),Curriculos!$A$2:$J$332,5,FALSE)</f>
        <v>OP</v>
      </c>
      <c r="Q1741" s="21" t="e">
        <f>VLOOKUP($N1741,Oferta!$D$2:$P$100,5,FALSE)</f>
        <v>#N/A</v>
      </c>
      <c r="R1741" s="21">
        <f>VLOOKUP(CONCATENATE($M1741,$N1741),Curriculos!$A$2:$J$332,8,FALSE)</f>
        <v>60</v>
      </c>
      <c r="S1741" s="5"/>
      <c r="T1741" s="22" t="s">
        <v>29</v>
      </c>
      <c r="U1741" s="21" t="str">
        <f>VLOOKUP(CONCATENATE($M1741,$N1741),Curriculos!$A$2:$J$332,10,FALSE)</f>
        <v>DCEC</v>
      </c>
      <c r="V1741" s="20" t="e">
        <f>VLOOKUP(CONCATENATE($M1741,$N1741,$T1741),Oferta!$B$2:$R$360,17,FALSE)</f>
        <v>#N/A</v>
      </c>
      <c r="W1741" s="20" t="e">
        <f>VLOOKUP(CONCATENATE($M1741,$N1741,$T1741),Oferta!$B$2:$Q$360,12,FALSE)</f>
        <v>#N/A</v>
      </c>
      <c r="X1741" s="22">
        <v>4</v>
      </c>
      <c r="Y1741" s="23" t="e">
        <f>VLOOKUP(CONCATENATE($W1741,$X1741),Mtz_Horarios!$E$2:$H$92,2,FALSE)</f>
        <v>#N/A</v>
      </c>
      <c r="Z1741" s="23" t="e">
        <f>VLOOKUP(CONCATENATE($W1741,$X1741),Mtz_Horarios!$E$2:$H$92,3,FALSE)</f>
        <v>#N/A</v>
      </c>
      <c r="AA1741" s="24" t="e">
        <f>VLOOKUP(CONCATENATE($W1741,$X1741),Mtz_Horarios!$E$2:$H$92,4,FALSE)</f>
        <v>#N/A</v>
      </c>
      <c r="AB1741" s="20" t="e">
        <f>VLOOKUP(CONCATENATE($M1741,$N1741,$T1741),Oferta!$B$2:$Q$360,16,FALSE)</f>
        <v>#N/A</v>
      </c>
      <c r="AC1741" s="20" t="e">
        <f>VLOOKUP(CONCATENATE($M1741,$N1741,$T1741),Oferta!$B$2:$Q$360,15,FALSE)</f>
        <v>#N/A</v>
      </c>
      <c r="AD1741" s="12"/>
      <c r="AE1741" s="12"/>
      <c r="AF1741" s="12"/>
      <c r="AG1741" s="12"/>
      <c r="AH1741" s="12"/>
      <c r="AI1741" s="5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12"/>
      <c r="AW1741" s="12"/>
    </row>
    <row r="1742" spans="1:49" ht="15" customHeight="1">
      <c r="A1742" s="12"/>
      <c r="B1742" s="12"/>
      <c r="C1742" s="12"/>
      <c r="D1742" s="12"/>
      <c r="E1742" s="12"/>
      <c r="F1742" s="12"/>
      <c r="G1742" s="12"/>
      <c r="H1742" s="12" t="e">
        <f t="shared" si="24"/>
        <v>#N/A</v>
      </c>
      <c r="I1742" s="12" t="e">
        <f>VLOOKUP(CONCATENATE(N1742,T1742),Simulador!$H$26:$H$33,1,FALSE)</f>
        <v>#N/A</v>
      </c>
      <c r="J1742" s="12" t="e">
        <f t="shared" si="25"/>
        <v>#N/A</v>
      </c>
      <c r="K1742" s="13" t="e">
        <f t="shared" si="26"/>
        <v>#N/A</v>
      </c>
      <c r="L1742" s="12" t="e">
        <f t="shared" si="27"/>
        <v>#N/A</v>
      </c>
      <c r="M1742" s="14" t="s">
        <v>25</v>
      </c>
      <c r="N1742" s="3" t="s">
        <v>151</v>
      </c>
      <c r="O1742" s="20" t="str">
        <f>VLOOKUP(CONCATENATE($M1742,$N1742),Curriculos!$A$2:$J$332,4,FALSE)</f>
        <v>TÓPICOS ESPECIAIS EM ECONOMIA DO SETOR PÚBLICO</v>
      </c>
      <c r="P1742" s="21" t="str">
        <f>VLOOKUP(CONCATENATE($M1742,$N1742),Curriculos!$A$2:$J$332,5,FALSE)</f>
        <v>OP</v>
      </c>
      <c r="Q1742" s="21" t="e">
        <f>VLOOKUP($N1742,Oferta!$D$2:$P$100,5,FALSE)</f>
        <v>#N/A</v>
      </c>
      <c r="R1742" s="21">
        <f>VLOOKUP(CONCATENATE($M1742,$N1742),Curriculos!$A$2:$J$332,8,FALSE)</f>
        <v>60</v>
      </c>
      <c r="S1742" s="5"/>
      <c r="T1742" s="22" t="s">
        <v>29</v>
      </c>
      <c r="U1742" s="21" t="str">
        <f>VLOOKUP(CONCATENATE($M1742,$N1742),Curriculos!$A$2:$J$332,10,FALSE)</f>
        <v>DCEC</v>
      </c>
      <c r="V1742" s="20" t="e">
        <f>VLOOKUP(CONCATENATE($M1742,$N1742,$T1742),Oferta!$B$2:$R$360,17,FALSE)</f>
        <v>#N/A</v>
      </c>
      <c r="W1742" s="20" t="e">
        <f>VLOOKUP(CONCATENATE($M1742,$N1742,$T1742),Oferta!$B$2:$Q$360,12,FALSE)</f>
        <v>#N/A</v>
      </c>
      <c r="X1742" s="22">
        <v>1</v>
      </c>
      <c r="Y1742" s="23" t="e">
        <f>VLOOKUP(CONCATENATE($W1742,$X1742),Mtz_Horarios!$E$2:$H$92,2,FALSE)</f>
        <v>#N/A</v>
      </c>
      <c r="Z1742" s="23" t="e">
        <f>VLOOKUP(CONCATENATE($W1742,$X1742),Mtz_Horarios!$E$2:$H$92,3,FALSE)</f>
        <v>#N/A</v>
      </c>
      <c r="AA1742" s="24" t="e">
        <f>VLOOKUP(CONCATENATE($W1742,$X1742),Mtz_Horarios!$E$2:$H$92,4,FALSE)</f>
        <v>#N/A</v>
      </c>
      <c r="AB1742" s="20" t="e">
        <f>VLOOKUP(CONCATENATE($M1742,$N1742,$T1742),Oferta!$B$2:$Q$360,16,FALSE)</f>
        <v>#N/A</v>
      </c>
      <c r="AC1742" s="20" t="e">
        <f>VLOOKUP(CONCATENATE($M1742,$N1742,$T1742),Oferta!$B$2:$Q$360,15,FALSE)</f>
        <v>#N/A</v>
      </c>
      <c r="AD1742" s="12"/>
      <c r="AE1742" s="12"/>
      <c r="AF1742" s="12"/>
      <c r="AG1742" s="12"/>
      <c r="AH1742" s="12"/>
      <c r="AI1742" s="5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12"/>
      <c r="AW1742" s="12"/>
    </row>
    <row r="1743" spans="1:49" ht="15" customHeight="1">
      <c r="A1743" s="12"/>
      <c r="B1743" s="12"/>
      <c r="C1743" s="12"/>
      <c r="D1743" s="12"/>
      <c r="E1743" s="12"/>
      <c r="F1743" s="12"/>
      <c r="G1743" s="12"/>
      <c r="H1743" s="12" t="e">
        <f t="shared" si="24"/>
        <v>#N/A</v>
      </c>
      <c r="I1743" s="12" t="e">
        <f>VLOOKUP(CONCATENATE(N1743,T1743),Simulador!$H$26:$H$33,1,FALSE)</f>
        <v>#N/A</v>
      </c>
      <c r="J1743" s="12" t="e">
        <f t="shared" si="25"/>
        <v>#N/A</v>
      </c>
      <c r="K1743" s="13" t="e">
        <f t="shared" si="26"/>
        <v>#N/A</v>
      </c>
      <c r="L1743" s="12" t="e">
        <f t="shared" si="27"/>
        <v>#N/A</v>
      </c>
      <c r="M1743" s="14" t="s">
        <v>25</v>
      </c>
      <c r="N1743" s="3" t="s">
        <v>151</v>
      </c>
      <c r="O1743" s="20" t="str">
        <f>VLOOKUP(CONCATENATE($M1743,$N1743),Curriculos!$A$2:$J$332,4,FALSE)</f>
        <v>TÓPICOS ESPECIAIS EM ECONOMIA DO SETOR PÚBLICO</v>
      </c>
      <c r="P1743" s="21" t="str">
        <f>VLOOKUP(CONCATENATE($M1743,$N1743),Curriculos!$A$2:$J$332,5,FALSE)</f>
        <v>OP</v>
      </c>
      <c r="Q1743" s="21" t="e">
        <f>VLOOKUP($N1743,Oferta!$D$2:$P$100,5,FALSE)</f>
        <v>#N/A</v>
      </c>
      <c r="R1743" s="21">
        <f>VLOOKUP(CONCATENATE($M1743,$N1743),Curriculos!$A$2:$J$332,8,FALSE)</f>
        <v>60</v>
      </c>
      <c r="S1743" s="5"/>
      <c r="T1743" s="22" t="s">
        <v>29</v>
      </c>
      <c r="U1743" s="21" t="str">
        <f>VLOOKUP(CONCATENATE($M1743,$N1743),Curriculos!$A$2:$J$332,10,FALSE)</f>
        <v>DCEC</v>
      </c>
      <c r="V1743" s="20" t="e">
        <f>VLOOKUP(CONCATENATE($M1743,$N1743,$T1743),Oferta!$B$2:$R$360,17,FALSE)</f>
        <v>#N/A</v>
      </c>
      <c r="W1743" s="20" t="e">
        <f>VLOOKUP(CONCATENATE($M1743,$N1743,$T1743),Oferta!$B$2:$Q$360,12,FALSE)</f>
        <v>#N/A</v>
      </c>
      <c r="X1743" s="22">
        <v>2</v>
      </c>
      <c r="Y1743" s="23" t="e">
        <f>VLOOKUP(CONCATENATE($W1743,$X1743),Mtz_Horarios!$E$2:$H$92,2,FALSE)</f>
        <v>#N/A</v>
      </c>
      <c r="Z1743" s="23" t="e">
        <f>VLOOKUP(CONCATENATE($W1743,$X1743),Mtz_Horarios!$E$2:$H$92,3,FALSE)</f>
        <v>#N/A</v>
      </c>
      <c r="AA1743" s="24" t="e">
        <f>VLOOKUP(CONCATENATE($W1743,$X1743),Mtz_Horarios!$E$2:$H$92,4,FALSE)</f>
        <v>#N/A</v>
      </c>
      <c r="AB1743" s="20" t="e">
        <f>VLOOKUP(CONCATENATE($M1743,$N1743,$T1743),Oferta!$B$2:$Q$360,16,FALSE)</f>
        <v>#N/A</v>
      </c>
      <c r="AC1743" s="20" t="e">
        <f>VLOOKUP(CONCATENATE($M1743,$N1743,$T1743),Oferta!$B$2:$Q$360,15,FALSE)</f>
        <v>#N/A</v>
      </c>
      <c r="AD1743" s="12"/>
      <c r="AE1743" s="12"/>
      <c r="AF1743" s="12"/>
      <c r="AG1743" s="12"/>
      <c r="AH1743" s="12"/>
      <c r="AI1743" s="5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12"/>
      <c r="AW1743" s="12"/>
    </row>
    <row r="1744" spans="1:49" ht="15" customHeight="1">
      <c r="A1744" s="12"/>
      <c r="B1744" s="12"/>
      <c r="C1744" s="12"/>
      <c r="D1744" s="12"/>
      <c r="E1744" s="12"/>
      <c r="F1744" s="12"/>
      <c r="G1744" s="12"/>
      <c r="H1744" s="12" t="e">
        <f t="shared" si="24"/>
        <v>#N/A</v>
      </c>
      <c r="I1744" s="12" t="e">
        <f>VLOOKUP(CONCATENATE(N1744,T1744),Simulador!$H$26:$H$33,1,FALSE)</f>
        <v>#N/A</v>
      </c>
      <c r="J1744" s="12" t="e">
        <f t="shared" si="25"/>
        <v>#N/A</v>
      </c>
      <c r="K1744" s="13" t="e">
        <f t="shared" si="26"/>
        <v>#N/A</v>
      </c>
      <c r="L1744" s="12" t="e">
        <f t="shared" si="27"/>
        <v>#N/A</v>
      </c>
      <c r="M1744" s="14" t="s">
        <v>25</v>
      </c>
      <c r="N1744" s="3" t="s">
        <v>151</v>
      </c>
      <c r="O1744" s="20" t="str">
        <f>VLOOKUP(CONCATENATE($M1744,$N1744),Curriculos!$A$2:$J$332,4,FALSE)</f>
        <v>TÓPICOS ESPECIAIS EM ECONOMIA DO SETOR PÚBLICO</v>
      </c>
      <c r="P1744" s="21" t="str">
        <f>VLOOKUP(CONCATENATE($M1744,$N1744),Curriculos!$A$2:$J$332,5,FALSE)</f>
        <v>OP</v>
      </c>
      <c r="Q1744" s="21" t="e">
        <f>VLOOKUP($N1744,Oferta!$D$2:$P$100,5,FALSE)</f>
        <v>#N/A</v>
      </c>
      <c r="R1744" s="21">
        <f>VLOOKUP(CONCATENATE($M1744,$N1744),Curriculos!$A$2:$J$332,8,FALSE)</f>
        <v>60</v>
      </c>
      <c r="S1744" s="5"/>
      <c r="T1744" s="22" t="s">
        <v>29</v>
      </c>
      <c r="U1744" s="21" t="str">
        <f>VLOOKUP(CONCATENATE($M1744,$N1744),Curriculos!$A$2:$J$332,10,FALSE)</f>
        <v>DCEC</v>
      </c>
      <c r="V1744" s="20" t="e">
        <f>VLOOKUP(CONCATENATE($M1744,$N1744,$T1744),Oferta!$B$2:$R$360,17,FALSE)</f>
        <v>#N/A</v>
      </c>
      <c r="W1744" s="20" t="e">
        <f>VLOOKUP(CONCATENATE($M1744,$N1744,$T1744),Oferta!$B$2:$Q$360,12,FALSE)</f>
        <v>#N/A</v>
      </c>
      <c r="X1744" s="22">
        <v>3</v>
      </c>
      <c r="Y1744" s="23" t="e">
        <f>VLOOKUP(CONCATENATE($W1744,$X1744),Mtz_Horarios!$E$2:$H$92,2,FALSE)</f>
        <v>#N/A</v>
      </c>
      <c r="Z1744" s="23" t="e">
        <f>VLOOKUP(CONCATENATE($W1744,$X1744),Mtz_Horarios!$E$2:$H$92,3,FALSE)</f>
        <v>#N/A</v>
      </c>
      <c r="AA1744" s="24" t="e">
        <f>VLOOKUP(CONCATENATE($W1744,$X1744),Mtz_Horarios!$E$2:$H$92,4,FALSE)</f>
        <v>#N/A</v>
      </c>
      <c r="AB1744" s="20" t="e">
        <f>VLOOKUP(CONCATENATE($M1744,$N1744,$T1744),Oferta!$B$2:$Q$360,16,FALSE)</f>
        <v>#N/A</v>
      </c>
      <c r="AC1744" s="20" t="e">
        <f>VLOOKUP(CONCATENATE($M1744,$N1744,$T1744),Oferta!$B$2:$Q$360,15,FALSE)</f>
        <v>#N/A</v>
      </c>
      <c r="AD1744" s="12"/>
      <c r="AE1744" s="12"/>
      <c r="AF1744" s="12"/>
      <c r="AG1744" s="12"/>
      <c r="AH1744" s="12"/>
      <c r="AI1744" s="5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12"/>
      <c r="AW1744" s="12"/>
    </row>
    <row r="1745" spans="1:49" ht="15" customHeight="1">
      <c r="A1745" s="12"/>
      <c r="B1745" s="12"/>
      <c r="C1745" s="12"/>
      <c r="D1745" s="12"/>
      <c r="E1745" s="12"/>
      <c r="F1745" s="12"/>
      <c r="G1745" s="12"/>
      <c r="H1745" s="12" t="e">
        <f t="shared" si="24"/>
        <v>#N/A</v>
      </c>
      <c r="I1745" s="12" t="e">
        <f>VLOOKUP(CONCATENATE(N1745,T1745),Simulador!$H$26:$H$33,1,FALSE)</f>
        <v>#N/A</v>
      </c>
      <c r="J1745" s="12" t="e">
        <f t="shared" si="25"/>
        <v>#N/A</v>
      </c>
      <c r="K1745" s="13" t="e">
        <f t="shared" si="26"/>
        <v>#N/A</v>
      </c>
      <c r="L1745" s="12" t="e">
        <f t="shared" si="27"/>
        <v>#N/A</v>
      </c>
      <c r="M1745" s="14" t="s">
        <v>25</v>
      </c>
      <c r="N1745" s="3" t="s">
        <v>151</v>
      </c>
      <c r="O1745" s="20" t="str">
        <f>VLOOKUP(CONCATENATE($M1745,$N1745),Curriculos!$A$2:$J$332,4,FALSE)</f>
        <v>TÓPICOS ESPECIAIS EM ECONOMIA DO SETOR PÚBLICO</v>
      </c>
      <c r="P1745" s="21" t="str">
        <f>VLOOKUP(CONCATENATE($M1745,$N1745),Curriculos!$A$2:$J$332,5,FALSE)</f>
        <v>OP</v>
      </c>
      <c r="Q1745" s="21" t="e">
        <f>VLOOKUP($N1745,Oferta!$D$2:$P$100,5,FALSE)</f>
        <v>#N/A</v>
      </c>
      <c r="R1745" s="21">
        <f>VLOOKUP(CONCATENATE($M1745,$N1745),Curriculos!$A$2:$J$332,8,FALSE)</f>
        <v>60</v>
      </c>
      <c r="S1745" s="5"/>
      <c r="T1745" s="22" t="s">
        <v>29</v>
      </c>
      <c r="U1745" s="21" t="str">
        <f>VLOOKUP(CONCATENATE($M1745,$N1745),Curriculos!$A$2:$J$332,10,FALSE)</f>
        <v>DCEC</v>
      </c>
      <c r="V1745" s="20" t="e">
        <f>VLOOKUP(CONCATENATE($M1745,$N1745,$T1745),Oferta!$B$2:$R$360,17,FALSE)</f>
        <v>#N/A</v>
      </c>
      <c r="W1745" s="20" t="e">
        <f>VLOOKUP(CONCATENATE($M1745,$N1745,$T1745),Oferta!$B$2:$Q$360,12,FALSE)</f>
        <v>#N/A</v>
      </c>
      <c r="X1745" s="22">
        <v>4</v>
      </c>
      <c r="Y1745" s="23" t="e">
        <f>VLOOKUP(CONCATENATE($W1745,$X1745),Mtz_Horarios!$E$2:$H$92,2,FALSE)</f>
        <v>#N/A</v>
      </c>
      <c r="Z1745" s="23" t="e">
        <f>VLOOKUP(CONCATENATE($W1745,$X1745),Mtz_Horarios!$E$2:$H$92,3,FALSE)</f>
        <v>#N/A</v>
      </c>
      <c r="AA1745" s="24" t="e">
        <f>VLOOKUP(CONCATENATE($W1745,$X1745),Mtz_Horarios!$E$2:$H$92,4,FALSE)</f>
        <v>#N/A</v>
      </c>
      <c r="AB1745" s="20" t="e">
        <f>VLOOKUP(CONCATENATE($M1745,$N1745,$T1745),Oferta!$B$2:$Q$360,16,FALSE)</f>
        <v>#N/A</v>
      </c>
      <c r="AC1745" s="20" t="e">
        <f>VLOOKUP(CONCATENATE($M1745,$N1745,$T1745),Oferta!$B$2:$Q$360,15,FALSE)</f>
        <v>#N/A</v>
      </c>
      <c r="AD1745" s="12"/>
      <c r="AE1745" s="12"/>
      <c r="AF1745" s="12"/>
      <c r="AG1745" s="12"/>
      <c r="AH1745" s="12"/>
      <c r="AI1745" s="5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12"/>
      <c r="AW1745" s="12"/>
    </row>
    <row r="1746" spans="1:49" ht="15" customHeight="1">
      <c r="A1746" s="12"/>
      <c r="B1746" s="12"/>
      <c r="C1746" s="12"/>
      <c r="D1746" s="12"/>
      <c r="E1746" s="12"/>
      <c r="F1746" s="12"/>
      <c r="G1746" s="12"/>
      <c r="H1746" s="12" t="e">
        <f t="shared" si="24"/>
        <v>#N/A</v>
      </c>
      <c r="I1746" s="12" t="e">
        <f>VLOOKUP(CONCATENATE(N1746,T1746),Simulador!$H$26:$H$33,1,FALSE)</f>
        <v>#N/A</v>
      </c>
      <c r="J1746" s="12" t="e">
        <f t="shared" si="25"/>
        <v>#N/A</v>
      </c>
      <c r="K1746" s="13" t="e">
        <f t="shared" si="26"/>
        <v>#N/A</v>
      </c>
      <c r="L1746" s="12" t="e">
        <f t="shared" si="27"/>
        <v>#N/A</v>
      </c>
      <c r="M1746" s="14" t="s">
        <v>22</v>
      </c>
      <c r="N1746" s="3" t="s">
        <v>151</v>
      </c>
      <c r="O1746" s="20" t="str">
        <f>VLOOKUP(CONCATENATE($M1746,$N1746),Curriculos!$A$2:$J$332,4,FALSE)</f>
        <v>TÓPICOS ESPECIAIS EM ECONOMIA DO SETOR PÚBLICO</v>
      </c>
      <c r="P1746" s="21" t="str">
        <f>VLOOKUP(CONCATENATE($M1746,$N1746),Curriculos!$A$2:$J$332,5,FALSE)</f>
        <v>OP</v>
      </c>
      <c r="Q1746" s="21" t="e">
        <f>VLOOKUP($N1746,Oferta!$D$2:$P$100,5,FALSE)</f>
        <v>#N/A</v>
      </c>
      <c r="R1746" s="21">
        <f>VLOOKUP(CONCATENATE($M1746,$N1746),Curriculos!$A$2:$J$332,8,FALSE)</f>
        <v>60</v>
      </c>
      <c r="S1746" s="5"/>
      <c r="T1746" s="22" t="s">
        <v>24</v>
      </c>
      <c r="U1746" s="21" t="str">
        <f>VLOOKUP(CONCATENATE($M1746,$N1746),Curriculos!$A$2:$J$332,10,FALSE)</f>
        <v>DCEC</v>
      </c>
      <c r="V1746" s="20" t="e">
        <f>VLOOKUP(CONCATENATE($M1746,$N1746,$T1746),Oferta!$B$2:$R$360,17,FALSE)</f>
        <v>#N/A</v>
      </c>
      <c r="W1746" s="20" t="e">
        <f>VLOOKUP(CONCATENATE($M1746,$N1746,$T1746),Oferta!$B$2:$Q$360,12,FALSE)</f>
        <v>#N/A</v>
      </c>
      <c r="X1746" s="22">
        <v>1</v>
      </c>
      <c r="Y1746" s="23" t="e">
        <f>VLOOKUP(CONCATENATE($W1746,$X1746),Mtz_Horarios!$E$2:$H$92,2,FALSE)</f>
        <v>#N/A</v>
      </c>
      <c r="Z1746" s="23" t="e">
        <f>VLOOKUP(CONCATENATE($W1746,$X1746),Mtz_Horarios!$E$2:$H$92,3,FALSE)</f>
        <v>#N/A</v>
      </c>
      <c r="AA1746" s="24" t="e">
        <f>VLOOKUP(CONCATENATE($W1746,$X1746),Mtz_Horarios!$E$2:$H$92,4,FALSE)</f>
        <v>#N/A</v>
      </c>
      <c r="AB1746" s="20" t="e">
        <f>VLOOKUP(CONCATENATE($M1746,$N1746,$T1746),Oferta!$B$2:$Q$360,16,FALSE)</f>
        <v>#N/A</v>
      </c>
      <c r="AC1746" s="20" t="e">
        <f>VLOOKUP(CONCATENATE($M1746,$N1746,$T1746),Oferta!$B$2:$Q$360,15,FALSE)</f>
        <v>#N/A</v>
      </c>
      <c r="AD1746" s="12"/>
      <c r="AE1746" s="12"/>
      <c r="AF1746" s="12"/>
      <c r="AG1746" s="12"/>
      <c r="AH1746" s="12"/>
      <c r="AI1746" s="5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12"/>
      <c r="AW1746" s="12"/>
    </row>
    <row r="1747" spans="1:49" ht="15" customHeight="1">
      <c r="A1747" s="12"/>
      <c r="B1747" s="12"/>
      <c r="C1747" s="12"/>
      <c r="D1747" s="12"/>
      <c r="E1747" s="12"/>
      <c r="F1747" s="12"/>
      <c r="G1747" s="12"/>
      <c r="H1747" s="12" t="e">
        <f t="shared" si="24"/>
        <v>#N/A</v>
      </c>
      <c r="I1747" s="12" t="e">
        <f>VLOOKUP(CONCATENATE(N1747,T1747),Simulador!$H$26:$H$33,1,FALSE)</f>
        <v>#N/A</v>
      </c>
      <c r="J1747" s="12" t="e">
        <f t="shared" si="25"/>
        <v>#N/A</v>
      </c>
      <c r="K1747" s="13" t="e">
        <f t="shared" si="26"/>
        <v>#N/A</v>
      </c>
      <c r="L1747" s="12" t="e">
        <f t="shared" si="27"/>
        <v>#N/A</v>
      </c>
      <c r="M1747" s="14" t="s">
        <v>22</v>
      </c>
      <c r="N1747" s="3" t="s">
        <v>151</v>
      </c>
      <c r="O1747" s="20" t="str">
        <f>VLOOKUP(CONCATENATE($M1747,$N1747),Curriculos!$A$2:$J$332,4,FALSE)</f>
        <v>TÓPICOS ESPECIAIS EM ECONOMIA DO SETOR PÚBLICO</v>
      </c>
      <c r="P1747" s="21" t="str">
        <f>VLOOKUP(CONCATENATE($M1747,$N1747),Curriculos!$A$2:$J$332,5,FALSE)</f>
        <v>OP</v>
      </c>
      <c r="Q1747" s="21" t="e">
        <f>VLOOKUP($N1747,Oferta!$D$2:$P$100,5,FALSE)</f>
        <v>#N/A</v>
      </c>
      <c r="R1747" s="21">
        <f>VLOOKUP(CONCATENATE($M1747,$N1747),Curriculos!$A$2:$J$332,8,FALSE)</f>
        <v>60</v>
      </c>
      <c r="S1747" s="5"/>
      <c r="T1747" s="22" t="s">
        <v>24</v>
      </c>
      <c r="U1747" s="21" t="str">
        <f>VLOOKUP(CONCATENATE($M1747,$N1747),Curriculos!$A$2:$J$332,10,FALSE)</f>
        <v>DCEC</v>
      </c>
      <c r="V1747" s="20" t="e">
        <f>VLOOKUP(CONCATENATE($M1747,$N1747,$T1747),Oferta!$B$2:$R$360,17,FALSE)</f>
        <v>#N/A</v>
      </c>
      <c r="W1747" s="20" t="e">
        <f>VLOOKUP(CONCATENATE($M1747,$N1747,$T1747),Oferta!$B$2:$Q$360,12,FALSE)</f>
        <v>#N/A</v>
      </c>
      <c r="X1747" s="22">
        <v>2</v>
      </c>
      <c r="Y1747" s="23" t="e">
        <f>VLOOKUP(CONCATENATE($W1747,$X1747),Mtz_Horarios!$E$2:$H$92,2,FALSE)</f>
        <v>#N/A</v>
      </c>
      <c r="Z1747" s="23" t="e">
        <f>VLOOKUP(CONCATENATE($W1747,$X1747),Mtz_Horarios!$E$2:$H$92,3,FALSE)</f>
        <v>#N/A</v>
      </c>
      <c r="AA1747" s="24" t="e">
        <f>VLOOKUP(CONCATENATE($W1747,$X1747),Mtz_Horarios!$E$2:$H$92,4,FALSE)</f>
        <v>#N/A</v>
      </c>
      <c r="AB1747" s="20" t="e">
        <f>VLOOKUP(CONCATENATE($M1747,$N1747,$T1747),Oferta!$B$2:$Q$360,16,FALSE)</f>
        <v>#N/A</v>
      </c>
      <c r="AC1747" s="20" t="e">
        <f>VLOOKUP(CONCATENATE($M1747,$N1747,$T1747),Oferta!$B$2:$Q$360,15,FALSE)</f>
        <v>#N/A</v>
      </c>
      <c r="AD1747" s="12"/>
      <c r="AE1747" s="12"/>
      <c r="AF1747" s="12"/>
      <c r="AG1747" s="12"/>
      <c r="AH1747" s="12"/>
      <c r="AI1747" s="5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12"/>
      <c r="AW1747" s="12"/>
    </row>
    <row r="1748" spans="1:49" ht="15" customHeight="1">
      <c r="A1748" s="12"/>
      <c r="B1748" s="12"/>
      <c r="C1748" s="12"/>
      <c r="D1748" s="12"/>
      <c r="E1748" s="12"/>
      <c r="F1748" s="12"/>
      <c r="G1748" s="12"/>
      <c r="H1748" s="12" t="e">
        <f t="shared" si="24"/>
        <v>#N/A</v>
      </c>
      <c r="I1748" s="12" t="e">
        <f>VLOOKUP(CONCATENATE(N1748,T1748),Simulador!$H$26:$H$33,1,FALSE)</f>
        <v>#N/A</v>
      </c>
      <c r="J1748" s="12" t="e">
        <f t="shared" si="25"/>
        <v>#N/A</v>
      </c>
      <c r="K1748" s="13" t="e">
        <f t="shared" si="26"/>
        <v>#N/A</v>
      </c>
      <c r="L1748" s="12" t="e">
        <f t="shared" si="27"/>
        <v>#N/A</v>
      </c>
      <c r="M1748" s="14" t="s">
        <v>22</v>
      </c>
      <c r="N1748" s="3" t="s">
        <v>151</v>
      </c>
      <c r="O1748" s="20" t="str">
        <f>VLOOKUP(CONCATENATE($M1748,$N1748),Curriculos!$A$2:$J$332,4,FALSE)</f>
        <v>TÓPICOS ESPECIAIS EM ECONOMIA DO SETOR PÚBLICO</v>
      </c>
      <c r="P1748" s="21" t="str">
        <f>VLOOKUP(CONCATENATE($M1748,$N1748),Curriculos!$A$2:$J$332,5,FALSE)</f>
        <v>OP</v>
      </c>
      <c r="Q1748" s="21" t="e">
        <f>VLOOKUP($N1748,Oferta!$D$2:$P$100,5,FALSE)</f>
        <v>#N/A</v>
      </c>
      <c r="R1748" s="21">
        <f>VLOOKUP(CONCATENATE($M1748,$N1748),Curriculos!$A$2:$J$332,8,FALSE)</f>
        <v>60</v>
      </c>
      <c r="S1748" s="5"/>
      <c r="T1748" s="22" t="s">
        <v>24</v>
      </c>
      <c r="U1748" s="21" t="str">
        <f>VLOOKUP(CONCATENATE($M1748,$N1748),Curriculos!$A$2:$J$332,10,FALSE)</f>
        <v>DCEC</v>
      </c>
      <c r="V1748" s="20" t="e">
        <f>VLOOKUP(CONCATENATE($M1748,$N1748,$T1748),Oferta!$B$2:$R$360,17,FALSE)</f>
        <v>#N/A</v>
      </c>
      <c r="W1748" s="20" t="e">
        <f>VLOOKUP(CONCATENATE($M1748,$N1748,$T1748),Oferta!$B$2:$Q$360,12,FALSE)</f>
        <v>#N/A</v>
      </c>
      <c r="X1748" s="22">
        <v>3</v>
      </c>
      <c r="Y1748" s="23" t="e">
        <f>VLOOKUP(CONCATENATE($W1748,$X1748),Mtz_Horarios!$E$2:$H$92,2,FALSE)</f>
        <v>#N/A</v>
      </c>
      <c r="Z1748" s="23" t="e">
        <f>VLOOKUP(CONCATENATE($W1748,$X1748),Mtz_Horarios!$E$2:$H$92,3,FALSE)</f>
        <v>#N/A</v>
      </c>
      <c r="AA1748" s="24" t="e">
        <f>VLOOKUP(CONCATENATE($W1748,$X1748),Mtz_Horarios!$E$2:$H$92,4,FALSE)</f>
        <v>#N/A</v>
      </c>
      <c r="AB1748" s="20" t="e">
        <f>VLOOKUP(CONCATENATE($M1748,$N1748,$T1748),Oferta!$B$2:$Q$360,16,FALSE)</f>
        <v>#N/A</v>
      </c>
      <c r="AC1748" s="20" t="e">
        <f>VLOOKUP(CONCATENATE($M1748,$N1748,$T1748),Oferta!$B$2:$Q$360,15,FALSE)</f>
        <v>#N/A</v>
      </c>
      <c r="AD1748" s="12"/>
      <c r="AE1748" s="12"/>
      <c r="AF1748" s="12"/>
      <c r="AG1748" s="12"/>
      <c r="AH1748" s="12"/>
      <c r="AI1748" s="5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12"/>
      <c r="AW1748" s="12"/>
    </row>
    <row r="1749" spans="1:49" ht="15" customHeight="1">
      <c r="A1749" s="12"/>
      <c r="B1749" s="12"/>
      <c r="C1749" s="12"/>
      <c r="D1749" s="12"/>
      <c r="E1749" s="12"/>
      <c r="F1749" s="12"/>
      <c r="G1749" s="12"/>
      <c r="H1749" s="12" t="e">
        <f t="shared" si="24"/>
        <v>#N/A</v>
      </c>
      <c r="I1749" s="12" t="e">
        <f>VLOOKUP(CONCATENATE(N1749,T1749),Simulador!$H$26:$H$33,1,FALSE)</f>
        <v>#N/A</v>
      </c>
      <c r="J1749" s="12" t="e">
        <f t="shared" si="25"/>
        <v>#N/A</v>
      </c>
      <c r="K1749" s="13" t="e">
        <f t="shared" si="26"/>
        <v>#N/A</v>
      </c>
      <c r="L1749" s="12" t="e">
        <f t="shared" si="27"/>
        <v>#N/A</v>
      </c>
      <c r="M1749" s="14" t="s">
        <v>22</v>
      </c>
      <c r="N1749" s="3" t="s">
        <v>151</v>
      </c>
      <c r="O1749" s="20" t="str">
        <f>VLOOKUP(CONCATENATE($M1749,$N1749),Curriculos!$A$2:$J$332,4,FALSE)</f>
        <v>TÓPICOS ESPECIAIS EM ECONOMIA DO SETOR PÚBLICO</v>
      </c>
      <c r="P1749" s="21" t="str">
        <f>VLOOKUP(CONCATENATE($M1749,$N1749),Curriculos!$A$2:$J$332,5,FALSE)</f>
        <v>OP</v>
      </c>
      <c r="Q1749" s="21" t="e">
        <f>VLOOKUP($N1749,Oferta!$D$2:$P$100,5,FALSE)</f>
        <v>#N/A</v>
      </c>
      <c r="R1749" s="21">
        <f>VLOOKUP(CONCATENATE($M1749,$N1749),Curriculos!$A$2:$J$332,8,FALSE)</f>
        <v>60</v>
      </c>
      <c r="S1749" s="5"/>
      <c r="T1749" s="22" t="s">
        <v>24</v>
      </c>
      <c r="U1749" s="21" t="str">
        <f>VLOOKUP(CONCATENATE($M1749,$N1749),Curriculos!$A$2:$J$332,10,FALSE)</f>
        <v>DCEC</v>
      </c>
      <c r="V1749" s="20" t="e">
        <f>VLOOKUP(CONCATENATE($M1749,$N1749,$T1749),Oferta!$B$2:$R$360,17,FALSE)</f>
        <v>#N/A</v>
      </c>
      <c r="W1749" s="20" t="e">
        <f>VLOOKUP(CONCATENATE($M1749,$N1749,$T1749),Oferta!$B$2:$Q$360,12,FALSE)</f>
        <v>#N/A</v>
      </c>
      <c r="X1749" s="22">
        <v>4</v>
      </c>
      <c r="Y1749" s="23" t="e">
        <f>VLOOKUP(CONCATENATE($W1749,$X1749),Mtz_Horarios!$E$2:$H$92,2,FALSE)</f>
        <v>#N/A</v>
      </c>
      <c r="Z1749" s="23" t="e">
        <f>VLOOKUP(CONCATENATE($W1749,$X1749),Mtz_Horarios!$E$2:$H$92,3,FALSE)</f>
        <v>#N/A</v>
      </c>
      <c r="AA1749" s="24" t="e">
        <f>VLOOKUP(CONCATENATE($W1749,$X1749),Mtz_Horarios!$E$2:$H$92,4,FALSE)</f>
        <v>#N/A</v>
      </c>
      <c r="AB1749" s="20" t="e">
        <f>VLOOKUP(CONCATENATE($M1749,$N1749,$T1749),Oferta!$B$2:$Q$360,16,FALSE)</f>
        <v>#N/A</v>
      </c>
      <c r="AC1749" s="20" t="e">
        <f>VLOOKUP(CONCATENATE($M1749,$N1749,$T1749),Oferta!$B$2:$Q$360,15,FALSE)</f>
        <v>#N/A</v>
      </c>
      <c r="AD1749" s="12"/>
      <c r="AE1749" s="12"/>
      <c r="AF1749" s="12"/>
      <c r="AG1749" s="12"/>
      <c r="AH1749" s="12"/>
      <c r="AI1749" s="5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12"/>
      <c r="AW1749" s="12"/>
    </row>
    <row r="1750" spans="1:49" ht="15" customHeight="1">
      <c r="A1750" s="12"/>
      <c r="B1750" s="12"/>
      <c r="C1750" s="12"/>
      <c r="D1750" s="12"/>
      <c r="E1750" s="12"/>
      <c r="F1750" s="12"/>
      <c r="G1750" s="12"/>
      <c r="H1750" s="12" t="e">
        <f t="shared" si="24"/>
        <v>#N/A</v>
      </c>
      <c r="I1750" s="12" t="e">
        <f>VLOOKUP(CONCATENATE(N1750,T1750),Simulador!$H$26:$H$33,1,FALSE)</f>
        <v>#N/A</v>
      </c>
      <c r="J1750" s="12" t="e">
        <f t="shared" si="25"/>
        <v>#N/A</v>
      </c>
      <c r="K1750" s="13" t="e">
        <f t="shared" si="26"/>
        <v>#N/A</v>
      </c>
      <c r="L1750" s="12" t="e">
        <f t="shared" si="27"/>
        <v>#N/A</v>
      </c>
      <c r="M1750" s="14" t="s">
        <v>31</v>
      </c>
      <c r="N1750" s="3" t="s">
        <v>152</v>
      </c>
      <c r="O1750" s="20" t="str">
        <f>VLOOKUP(CONCATENATE($M1750,$N1750),Curriculos!$A$2:$J$332,4,FALSE)</f>
        <v>TÓPICOS ESPECIAIS EM ECONOMIA I</v>
      </c>
      <c r="P1750" s="21" t="str">
        <f>VLOOKUP(CONCATENATE($M1750,$N1750),Curriculos!$A$2:$J$332,5,FALSE)</f>
        <v>OP</v>
      </c>
      <c r="Q1750" s="21" t="e">
        <f>VLOOKUP($N1750,Oferta!$D$2:$P$100,5,FALSE)</f>
        <v>#N/A</v>
      </c>
      <c r="R1750" s="21">
        <f>VLOOKUP(CONCATENATE($M1750,$N1750),Curriculos!$A$2:$J$332,8,FALSE)</f>
        <v>60</v>
      </c>
      <c r="S1750" s="5"/>
      <c r="T1750" s="22" t="s">
        <v>24</v>
      </c>
      <c r="U1750" s="21" t="str">
        <f>VLOOKUP(CONCATENATE($M1750,$N1750),Curriculos!$A$2:$J$332,10,FALSE)</f>
        <v>DCEC</v>
      </c>
      <c r="V1750" s="20" t="e">
        <f>VLOOKUP(CONCATENATE($M1750,$N1750,$T1750),Oferta!$B$2:$R$360,17,FALSE)</f>
        <v>#N/A</v>
      </c>
      <c r="W1750" s="20" t="e">
        <f>VLOOKUP(CONCATENATE($M1750,$N1750,$T1750),Oferta!$B$2:$Q$360,12,FALSE)</f>
        <v>#N/A</v>
      </c>
      <c r="X1750" s="22"/>
      <c r="Y1750" s="23" t="e">
        <f>VLOOKUP(CONCATENATE($W1750,$X1750),Mtz_Horarios!$E$2:$H$92,2,FALSE)</f>
        <v>#N/A</v>
      </c>
      <c r="Z1750" s="23" t="e">
        <f>VLOOKUP(CONCATENATE($W1750,$X1750),Mtz_Horarios!$E$2:$H$92,3,FALSE)</f>
        <v>#N/A</v>
      </c>
      <c r="AA1750" s="24" t="e">
        <f>VLOOKUP(CONCATENATE($W1750,$X1750),Mtz_Horarios!$E$2:$H$92,4,FALSE)</f>
        <v>#N/A</v>
      </c>
      <c r="AB1750" s="20" t="e">
        <f>VLOOKUP(CONCATENATE($M1750,$N1750,$T1750),Oferta!$B$2:$Q$360,16,FALSE)</f>
        <v>#N/A</v>
      </c>
      <c r="AC1750" s="20" t="e">
        <f>VLOOKUP(CONCATENATE($M1750,$N1750,$T1750),Oferta!$B$2:$Q$360,15,FALSE)</f>
        <v>#N/A</v>
      </c>
      <c r="AD1750" s="12"/>
      <c r="AE1750" s="12"/>
      <c r="AF1750" s="12"/>
      <c r="AG1750" s="12"/>
      <c r="AH1750" s="12"/>
      <c r="AI1750" s="5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12"/>
      <c r="AW1750" s="12"/>
    </row>
    <row r="1751" spans="1:49" ht="15" customHeight="1">
      <c r="A1751" s="12"/>
      <c r="B1751" s="12"/>
      <c r="C1751" s="12"/>
      <c r="D1751" s="12"/>
      <c r="E1751" s="12"/>
      <c r="F1751" s="12"/>
      <c r="G1751" s="12"/>
      <c r="H1751" s="12" t="e">
        <f t="shared" si="24"/>
        <v>#N/A</v>
      </c>
      <c r="I1751" s="12" t="e">
        <f>VLOOKUP(CONCATENATE(N1751,T1751),Simulador!$H$26:$H$33,1,FALSE)</f>
        <v>#N/A</v>
      </c>
      <c r="J1751" s="12" t="e">
        <f t="shared" si="25"/>
        <v>#N/A</v>
      </c>
      <c r="K1751" s="13" t="e">
        <f t="shared" si="26"/>
        <v>#N/A</v>
      </c>
      <c r="L1751" s="12" t="e">
        <f t="shared" si="27"/>
        <v>#N/A</v>
      </c>
      <c r="M1751" s="14" t="s">
        <v>31</v>
      </c>
      <c r="N1751" s="3" t="s">
        <v>152</v>
      </c>
      <c r="O1751" s="20" t="str">
        <f>VLOOKUP(CONCATENATE($M1751,$N1751),Curriculos!$A$2:$J$332,4,FALSE)</f>
        <v>TÓPICOS ESPECIAIS EM ECONOMIA I</v>
      </c>
      <c r="P1751" s="21" t="str">
        <f>VLOOKUP(CONCATENATE($M1751,$N1751),Curriculos!$A$2:$J$332,5,FALSE)</f>
        <v>OP</v>
      </c>
      <c r="Q1751" s="21" t="e">
        <f>VLOOKUP($N1751,Oferta!$D$2:$P$100,5,FALSE)</f>
        <v>#N/A</v>
      </c>
      <c r="R1751" s="21">
        <f>VLOOKUP(CONCATENATE($M1751,$N1751),Curriculos!$A$2:$J$332,8,FALSE)</f>
        <v>60</v>
      </c>
      <c r="S1751" s="5"/>
      <c r="T1751" s="22" t="s">
        <v>24</v>
      </c>
      <c r="U1751" s="21" t="str">
        <f>VLOOKUP(CONCATENATE($M1751,$N1751),Curriculos!$A$2:$J$332,10,FALSE)</f>
        <v>DCEC</v>
      </c>
      <c r="V1751" s="20" t="e">
        <f>VLOOKUP(CONCATENATE($M1751,$N1751,$T1751),Oferta!$B$2:$R$360,17,FALSE)</f>
        <v>#N/A</v>
      </c>
      <c r="W1751" s="20" t="e">
        <f>VLOOKUP(CONCATENATE($M1751,$N1751,$T1751),Oferta!$B$2:$Q$360,12,FALSE)</f>
        <v>#N/A</v>
      </c>
      <c r="X1751" s="22"/>
      <c r="Y1751" s="23" t="e">
        <f>VLOOKUP(CONCATENATE($W1751,$X1751),Mtz_Horarios!$E$2:$H$92,2,FALSE)</f>
        <v>#N/A</v>
      </c>
      <c r="Z1751" s="23" t="e">
        <f>VLOOKUP(CONCATENATE($W1751,$X1751),Mtz_Horarios!$E$2:$H$92,3,FALSE)</f>
        <v>#N/A</v>
      </c>
      <c r="AA1751" s="24" t="e">
        <f>VLOOKUP(CONCATENATE($W1751,$X1751),Mtz_Horarios!$E$2:$H$92,4,FALSE)</f>
        <v>#N/A</v>
      </c>
      <c r="AB1751" s="20" t="e">
        <f>VLOOKUP(CONCATENATE($M1751,$N1751,$T1751),Oferta!$B$2:$Q$360,16,FALSE)</f>
        <v>#N/A</v>
      </c>
      <c r="AC1751" s="20" t="e">
        <f>VLOOKUP(CONCATENATE($M1751,$N1751,$T1751),Oferta!$B$2:$Q$360,15,FALSE)</f>
        <v>#N/A</v>
      </c>
      <c r="AD1751" s="12"/>
      <c r="AE1751" s="12"/>
      <c r="AF1751" s="12"/>
      <c r="AG1751" s="12"/>
      <c r="AH1751" s="12"/>
      <c r="AI1751" s="5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12"/>
      <c r="AW1751" s="12"/>
    </row>
    <row r="1752" spans="1:49" ht="15" customHeight="1">
      <c r="A1752" s="12"/>
      <c r="B1752" s="12"/>
      <c r="C1752" s="12"/>
      <c r="D1752" s="12"/>
      <c r="E1752" s="12"/>
      <c r="F1752" s="12"/>
      <c r="G1752" s="12"/>
      <c r="H1752" s="12" t="e">
        <f t="shared" si="24"/>
        <v>#N/A</v>
      </c>
      <c r="I1752" s="12" t="e">
        <f>VLOOKUP(CONCATENATE(N1752,T1752),Simulador!$H$26:$H$33,1,FALSE)</f>
        <v>#N/A</v>
      </c>
      <c r="J1752" s="12" t="e">
        <f t="shared" si="25"/>
        <v>#N/A</v>
      </c>
      <c r="K1752" s="13" t="e">
        <f t="shared" si="26"/>
        <v>#N/A</v>
      </c>
      <c r="L1752" s="12" t="e">
        <f t="shared" si="27"/>
        <v>#N/A</v>
      </c>
      <c r="M1752" s="14" t="s">
        <v>31</v>
      </c>
      <c r="N1752" s="3" t="s">
        <v>152</v>
      </c>
      <c r="O1752" s="20" t="str">
        <f>VLOOKUP(CONCATENATE($M1752,$N1752),Curriculos!$A$2:$J$332,4,FALSE)</f>
        <v>TÓPICOS ESPECIAIS EM ECONOMIA I</v>
      </c>
      <c r="P1752" s="21" t="str">
        <f>VLOOKUP(CONCATENATE($M1752,$N1752),Curriculos!$A$2:$J$332,5,FALSE)</f>
        <v>OP</v>
      </c>
      <c r="Q1752" s="21" t="e">
        <f>VLOOKUP($N1752,Oferta!$D$2:$P$100,5,FALSE)</f>
        <v>#N/A</v>
      </c>
      <c r="R1752" s="21">
        <f>VLOOKUP(CONCATENATE($M1752,$N1752),Curriculos!$A$2:$J$332,8,FALSE)</f>
        <v>60</v>
      </c>
      <c r="S1752" s="5"/>
      <c r="T1752" s="22" t="s">
        <v>24</v>
      </c>
      <c r="U1752" s="21" t="str">
        <f>VLOOKUP(CONCATENATE($M1752,$N1752),Curriculos!$A$2:$J$332,10,FALSE)</f>
        <v>DCEC</v>
      </c>
      <c r="V1752" s="20" t="e">
        <f>VLOOKUP(CONCATENATE($M1752,$N1752,$T1752),Oferta!$B$2:$R$360,17,FALSE)</f>
        <v>#N/A</v>
      </c>
      <c r="W1752" s="20" t="e">
        <f>VLOOKUP(CONCATENATE($M1752,$N1752,$T1752),Oferta!$B$2:$Q$360,12,FALSE)</f>
        <v>#N/A</v>
      </c>
      <c r="X1752" s="22"/>
      <c r="Y1752" s="23" t="e">
        <f>VLOOKUP(CONCATENATE($W1752,$X1752),Mtz_Horarios!$E$2:$H$92,2,FALSE)</f>
        <v>#N/A</v>
      </c>
      <c r="Z1752" s="23" t="e">
        <f>VLOOKUP(CONCATENATE($W1752,$X1752),Mtz_Horarios!$E$2:$H$92,3,FALSE)</f>
        <v>#N/A</v>
      </c>
      <c r="AA1752" s="24" t="e">
        <f>VLOOKUP(CONCATENATE($W1752,$X1752),Mtz_Horarios!$E$2:$H$92,4,FALSE)</f>
        <v>#N/A</v>
      </c>
      <c r="AB1752" s="20" t="e">
        <f>VLOOKUP(CONCATENATE($M1752,$N1752,$T1752),Oferta!$B$2:$Q$360,16,FALSE)</f>
        <v>#N/A</v>
      </c>
      <c r="AC1752" s="20" t="e">
        <f>VLOOKUP(CONCATENATE($M1752,$N1752,$T1752),Oferta!$B$2:$Q$360,15,FALSE)</f>
        <v>#N/A</v>
      </c>
      <c r="AD1752" s="12"/>
      <c r="AE1752" s="12"/>
      <c r="AF1752" s="12"/>
      <c r="AG1752" s="12"/>
      <c r="AH1752" s="12"/>
      <c r="AI1752" s="5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12"/>
      <c r="AW1752" s="12"/>
    </row>
    <row r="1753" spans="1:49" ht="15" customHeight="1">
      <c r="A1753" s="12"/>
      <c r="B1753" s="12"/>
      <c r="C1753" s="12"/>
      <c r="D1753" s="12"/>
      <c r="E1753" s="12"/>
      <c r="F1753" s="12"/>
      <c r="G1753" s="12"/>
      <c r="H1753" s="12" t="e">
        <f t="shared" si="24"/>
        <v>#N/A</v>
      </c>
      <c r="I1753" s="12" t="e">
        <f>VLOOKUP(CONCATENATE(N1753,T1753),Simulador!$H$26:$H$33,1,FALSE)</f>
        <v>#N/A</v>
      </c>
      <c r="J1753" s="12" t="e">
        <f t="shared" si="25"/>
        <v>#N/A</v>
      </c>
      <c r="K1753" s="13" t="e">
        <f t="shared" si="26"/>
        <v>#N/A</v>
      </c>
      <c r="L1753" s="12" t="e">
        <f t="shared" si="27"/>
        <v>#N/A</v>
      </c>
      <c r="M1753" s="14" t="s">
        <v>31</v>
      </c>
      <c r="N1753" s="3" t="s">
        <v>152</v>
      </c>
      <c r="O1753" s="20" t="str">
        <f>VLOOKUP(CONCATENATE($M1753,$N1753),Curriculos!$A$2:$J$332,4,FALSE)</f>
        <v>TÓPICOS ESPECIAIS EM ECONOMIA I</v>
      </c>
      <c r="P1753" s="21" t="str">
        <f>VLOOKUP(CONCATENATE($M1753,$N1753),Curriculos!$A$2:$J$332,5,FALSE)</f>
        <v>OP</v>
      </c>
      <c r="Q1753" s="21" t="e">
        <f>VLOOKUP($N1753,Oferta!$D$2:$P$100,5,FALSE)</f>
        <v>#N/A</v>
      </c>
      <c r="R1753" s="21">
        <f>VLOOKUP(CONCATENATE($M1753,$N1753),Curriculos!$A$2:$J$332,8,FALSE)</f>
        <v>60</v>
      </c>
      <c r="S1753" s="5"/>
      <c r="T1753" s="22" t="s">
        <v>24</v>
      </c>
      <c r="U1753" s="21" t="str">
        <f>VLOOKUP(CONCATENATE($M1753,$N1753),Curriculos!$A$2:$J$332,10,FALSE)</f>
        <v>DCEC</v>
      </c>
      <c r="V1753" s="20" t="e">
        <f>VLOOKUP(CONCATENATE($M1753,$N1753,$T1753),Oferta!$B$2:$R$360,17,FALSE)</f>
        <v>#N/A</v>
      </c>
      <c r="W1753" s="20" t="e">
        <f>VLOOKUP(CONCATENATE($M1753,$N1753,$T1753),Oferta!$B$2:$Q$360,12,FALSE)</f>
        <v>#N/A</v>
      </c>
      <c r="X1753" s="22"/>
      <c r="Y1753" s="23" t="e">
        <f>VLOOKUP(CONCATENATE($W1753,$X1753),Mtz_Horarios!$E$2:$H$92,2,FALSE)</f>
        <v>#N/A</v>
      </c>
      <c r="Z1753" s="23" t="e">
        <f>VLOOKUP(CONCATENATE($W1753,$X1753),Mtz_Horarios!$E$2:$H$92,3,FALSE)</f>
        <v>#N/A</v>
      </c>
      <c r="AA1753" s="24" t="e">
        <f>VLOOKUP(CONCATENATE($W1753,$X1753),Mtz_Horarios!$E$2:$H$92,4,FALSE)</f>
        <v>#N/A</v>
      </c>
      <c r="AB1753" s="20" t="e">
        <f>VLOOKUP(CONCATENATE($M1753,$N1753,$T1753),Oferta!$B$2:$Q$360,16,FALSE)</f>
        <v>#N/A</v>
      </c>
      <c r="AC1753" s="20" t="e">
        <f>VLOOKUP(CONCATENATE($M1753,$N1753,$T1753),Oferta!$B$2:$Q$360,15,FALSE)</f>
        <v>#N/A</v>
      </c>
      <c r="AD1753" s="12"/>
      <c r="AE1753" s="12"/>
      <c r="AF1753" s="12"/>
      <c r="AG1753" s="12"/>
      <c r="AH1753" s="12"/>
      <c r="AI1753" s="5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12"/>
      <c r="AW1753" s="12"/>
    </row>
    <row r="1754" spans="1:49" ht="15" customHeight="1">
      <c r="A1754" s="12"/>
      <c r="B1754" s="12"/>
      <c r="C1754" s="12"/>
      <c r="D1754" s="12"/>
      <c r="E1754" s="12"/>
      <c r="F1754" s="12"/>
      <c r="G1754" s="12"/>
      <c r="H1754" s="12" t="e">
        <f t="shared" si="24"/>
        <v>#N/A</v>
      </c>
      <c r="I1754" s="12" t="e">
        <f>VLOOKUP(CONCATENATE(N1754,T1754),Simulador!$H$26:$H$33,1,FALSE)</f>
        <v>#N/A</v>
      </c>
      <c r="J1754" s="12" t="e">
        <f t="shared" si="25"/>
        <v>#N/A</v>
      </c>
      <c r="K1754" s="13" t="e">
        <f t="shared" si="26"/>
        <v>#N/A</v>
      </c>
      <c r="L1754" s="12" t="e">
        <f t="shared" si="27"/>
        <v>#N/A</v>
      </c>
      <c r="M1754" s="14" t="s">
        <v>31</v>
      </c>
      <c r="N1754" s="3" t="s">
        <v>152</v>
      </c>
      <c r="O1754" s="20" t="str">
        <f>VLOOKUP(CONCATENATE($M1754,$N1754),Curriculos!$A$2:$J$332,4,FALSE)</f>
        <v>TÓPICOS ESPECIAIS EM ECONOMIA I</v>
      </c>
      <c r="P1754" s="21" t="str">
        <f>VLOOKUP(CONCATENATE($M1754,$N1754),Curriculos!$A$2:$J$332,5,FALSE)</f>
        <v>OP</v>
      </c>
      <c r="Q1754" s="21" t="e">
        <f>VLOOKUP($N1754,Oferta!$D$2:$P$100,5,FALSE)</f>
        <v>#N/A</v>
      </c>
      <c r="R1754" s="21">
        <f>VLOOKUP(CONCATENATE($M1754,$N1754),Curriculos!$A$2:$J$332,8,FALSE)</f>
        <v>60</v>
      </c>
      <c r="S1754" s="5"/>
      <c r="T1754" s="22" t="s">
        <v>24</v>
      </c>
      <c r="U1754" s="21" t="str">
        <f>VLOOKUP(CONCATENATE($M1754,$N1754),Curriculos!$A$2:$J$332,10,FALSE)</f>
        <v>DCEC</v>
      </c>
      <c r="V1754" s="20" t="e">
        <f>VLOOKUP(CONCATENATE($M1754,$N1754,$T1754),Oferta!$B$2:$R$360,17,FALSE)</f>
        <v>#N/A</v>
      </c>
      <c r="W1754" s="20" t="e">
        <f>VLOOKUP(CONCATENATE($M1754,$N1754,$T1754),Oferta!$B$2:$Q$360,12,FALSE)</f>
        <v>#N/A</v>
      </c>
      <c r="X1754" s="22"/>
      <c r="Y1754" s="23" t="e">
        <f>VLOOKUP(CONCATENATE($W1754,$X1754),Mtz_Horarios!$E$2:$H$92,2,FALSE)</f>
        <v>#N/A</v>
      </c>
      <c r="Z1754" s="23" t="e">
        <f>VLOOKUP(CONCATENATE($W1754,$X1754),Mtz_Horarios!$E$2:$H$92,3,FALSE)</f>
        <v>#N/A</v>
      </c>
      <c r="AA1754" s="24" t="e">
        <f>VLOOKUP(CONCATENATE($W1754,$X1754),Mtz_Horarios!$E$2:$H$92,4,FALSE)</f>
        <v>#N/A</v>
      </c>
      <c r="AB1754" s="20" t="e">
        <f>VLOOKUP(CONCATENATE($M1754,$N1754,$T1754),Oferta!$B$2:$Q$360,16,FALSE)</f>
        <v>#N/A</v>
      </c>
      <c r="AC1754" s="20" t="e">
        <f>VLOOKUP(CONCATENATE($M1754,$N1754,$T1754),Oferta!$B$2:$Q$360,15,FALSE)</f>
        <v>#N/A</v>
      </c>
      <c r="AD1754" s="12"/>
      <c r="AE1754" s="12"/>
      <c r="AF1754" s="12"/>
      <c r="AG1754" s="12"/>
      <c r="AH1754" s="12"/>
      <c r="AI1754" s="5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12"/>
      <c r="AW1754" s="12"/>
    </row>
    <row r="1755" spans="1:49" ht="15" customHeight="1">
      <c r="A1755" s="12"/>
      <c r="B1755" s="12"/>
      <c r="C1755" s="12"/>
      <c r="D1755" s="12"/>
      <c r="E1755" s="12"/>
      <c r="F1755" s="12"/>
      <c r="G1755" s="12"/>
      <c r="H1755" s="12" t="e">
        <f t="shared" si="24"/>
        <v>#N/A</v>
      </c>
      <c r="I1755" s="12" t="e">
        <f>VLOOKUP(CONCATENATE(N1755,T1755),Simulador!$H$26:$H$33,1,FALSE)</f>
        <v>#N/A</v>
      </c>
      <c r="J1755" s="12" t="e">
        <f t="shared" si="25"/>
        <v>#N/A</v>
      </c>
      <c r="K1755" s="13" t="e">
        <f t="shared" si="26"/>
        <v>#N/A</v>
      </c>
      <c r="L1755" s="12" t="e">
        <f t="shared" si="27"/>
        <v>#N/A</v>
      </c>
      <c r="M1755" s="14" t="s">
        <v>31</v>
      </c>
      <c r="N1755" s="3" t="s">
        <v>152</v>
      </c>
      <c r="O1755" s="20" t="str">
        <f>VLOOKUP(CONCATENATE($M1755,$N1755),Curriculos!$A$2:$J$332,4,FALSE)</f>
        <v>TÓPICOS ESPECIAIS EM ECONOMIA I</v>
      </c>
      <c r="P1755" s="21" t="str">
        <f>VLOOKUP(CONCATENATE($M1755,$N1755),Curriculos!$A$2:$J$332,5,FALSE)</f>
        <v>OP</v>
      </c>
      <c r="Q1755" s="21" t="e">
        <f>VLOOKUP($N1755,Oferta!$D$2:$P$100,5,FALSE)</f>
        <v>#N/A</v>
      </c>
      <c r="R1755" s="21">
        <f>VLOOKUP(CONCATENATE($M1755,$N1755),Curriculos!$A$2:$J$332,8,FALSE)</f>
        <v>60</v>
      </c>
      <c r="S1755" s="5"/>
      <c r="T1755" s="22" t="s">
        <v>24</v>
      </c>
      <c r="U1755" s="21" t="str">
        <f>VLOOKUP(CONCATENATE($M1755,$N1755),Curriculos!$A$2:$J$332,10,FALSE)</f>
        <v>DCEC</v>
      </c>
      <c r="V1755" s="20" t="e">
        <f>VLOOKUP(CONCATENATE($M1755,$N1755,$T1755),Oferta!$B$2:$R$360,17,FALSE)</f>
        <v>#N/A</v>
      </c>
      <c r="W1755" s="20" t="e">
        <f>VLOOKUP(CONCATENATE($M1755,$N1755,$T1755),Oferta!$B$2:$Q$360,12,FALSE)</f>
        <v>#N/A</v>
      </c>
      <c r="X1755" s="22"/>
      <c r="Y1755" s="23" t="e">
        <f>VLOOKUP(CONCATENATE($W1755,$X1755),Mtz_Horarios!$E$2:$H$92,2,FALSE)</f>
        <v>#N/A</v>
      </c>
      <c r="Z1755" s="23" t="e">
        <f>VLOOKUP(CONCATENATE($W1755,$X1755),Mtz_Horarios!$E$2:$H$92,3,FALSE)</f>
        <v>#N/A</v>
      </c>
      <c r="AA1755" s="24" t="e">
        <f>VLOOKUP(CONCATENATE($W1755,$X1755),Mtz_Horarios!$E$2:$H$92,4,FALSE)</f>
        <v>#N/A</v>
      </c>
      <c r="AB1755" s="20" t="e">
        <f>VLOOKUP(CONCATENATE($M1755,$N1755,$T1755),Oferta!$B$2:$Q$360,16,FALSE)</f>
        <v>#N/A</v>
      </c>
      <c r="AC1755" s="20" t="e">
        <f>VLOOKUP(CONCATENATE($M1755,$N1755,$T1755),Oferta!$B$2:$Q$360,15,FALSE)</f>
        <v>#N/A</v>
      </c>
      <c r="AD1755" s="12"/>
      <c r="AE1755" s="12"/>
      <c r="AF1755" s="12"/>
      <c r="AG1755" s="12"/>
      <c r="AH1755" s="12"/>
      <c r="AI1755" s="5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12"/>
      <c r="AW1755" s="12"/>
    </row>
    <row r="1756" spans="1:49" ht="15" customHeight="1">
      <c r="A1756" s="12"/>
      <c r="B1756" s="12"/>
      <c r="C1756" s="12"/>
      <c r="D1756" s="12"/>
      <c r="E1756" s="12"/>
      <c r="F1756" s="12"/>
      <c r="G1756" s="12"/>
      <c r="H1756" s="12" t="e">
        <f t="shared" si="24"/>
        <v>#N/A</v>
      </c>
      <c r="I1756" s="12" t="e">
        <f>VLOOKUP(CONCATENATE(N1756,T1756),Simulador!$H$26:$H$33,1,FALSE)</f>
        <v>#N/A</v>
      </c>
      <c r="J1756" s="12" t="e">
        <f t="shared" si="25"/>
        <v>#N/A</v>
      </c>
      <c r="K1756" s="13" t="e">
        <f t="shared" si="26"/>
        <v>#N/A</v>
      </c>
      <c r="L1756" s="12" t="e">
        <f t="shared" si="27"/>
        <v>#N/A</v>
      </c>
      <c r="M1756" s="14" t="s">
        <v>31</v>
      </c>
      <c r="N1756" s="3" t="s">
        <v>152</v>
      </c>
      <c r="O1756" s="20" t="str">
        <f>VLOOKUP(CONCATENATE($M1756,$N1756),Curriculos!$A$2:$J$332,4,FALSE)</f>
        <v>TÓPICOS ESPECIAIS EM ECONOMIA I</v>
      </c>
      <c r="P1756" s="21" t="str">
        <f>VLOOKUP(CONCATENATE($M1756,$N1756),Curriculos!$A$2:$J$332,5,FALSE)</f>
        <v>OP</v>
      </c>
      <c r="Q1756" s="21" t="e">
        <f>VLOOKUP($N1756,Oferta!$D$2:$P$100,5,FALSE)</f>
        <v>#N/A</v>
      </c>
      <c r="R1756" s="21">
        <f>VLOOKUP(CONCATENATE($M1756,$N1756),Curriculos!$A$2:$J$332,8,FALSE)</f>
        <v>60</v>
      </c>
      <c r="S1756" s="5"/>
      <c r="T1756" s="22" t="s">
        <v>24</v>
      </c>
      <c r="U1756" s="21" t="str">
        <f>VLOOKUP(CONCATENATE($M1756,$N1756),Curriculos!$A$2:$J$332,10,FALSE)</f>
        <v>DCEC</v>
      </c>
      <c r="V1756" s="20" t="e">
        <f>VLOOKUP(CONCATENATE($M1756,$N1756,$T1756),Oferta!$B$2:$R$360,17,FALSE)</f>
        <v>#N/A</v>
      </c>
      <c r="W1756" s="20" t="e">
        <f>VLOOKUP(CONCATENATE($M1756,$N1756,$T1756),Oferta!$B$2:$Q$360,12,FALSE)</f>
        <v>#N/A</v>
      </c>
      <c r="X1756" s="22"/>
      <c r="Y1756" s="23" t="e">
        <f>VLOOKUP(CONCATENATE($W1756,$X1756),Mtz_Horarios!$E$2:$H$92,2,FALSE)</f>
        <v>#N/A</v>
      </c>
      <c r="Z1756" s="23" t="e">
        <f>VLOOKUP(CONCATENATE($W1756,$X1756),Mtz_Horarios!$E$2:$H$92,3,FALSE)</f>
        <v>#N/A</v>
      </c>
      <c r="AA1756" s="24" t="e">
        <f>VLOOKUP(CONCATENATE($W1756,$X1756),Mtz_Horarios!$E$2:$H$92,4,FALSE)</f>
        <v>#N/A</v>
      </c>
      <c r="AB1756" s="20" t="e">
        <f>VLOOKUP(CONCATENATE($M1756,$N1756,$T1756),Oferta!$B$2:$Q$360,16,FALSE)</f>
        <v>#N/A</v>
      </c>
      <c r="AC1756" s="20" t="e">
        <f>VLOOKUP(CONCATENATE($M1756,$N1756,$T1756),Oferta!$B$2:$Q$360,15,FALSE)</f>
        <v>#N/A</v>
      </c>
      <c r="AD1756" s="12"/>
      <c r="AE1756" s="12"/>
      <c r="AF1756" s="12"/>
      <c r="AG1756" s="12"/>
      <c r="AH1756" s="12"/>
      <c r="AI1756" s="5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12"/>
      <c r="AW1756" s="12"/>
    </row>
    <row r="1757" spans="1:49" ht="15" customHeight="1">
      <c r="A1757" s="12"/>
      <c r="B1757" s="12"/>
      <c r="C1757" s="12"/>
      <c r="D1757" s="12"/>
      <c r="E1757" s="12"/>
      <c r="F1757" s="12"/>
      <c r="G1757" s="12"/>
      <c r="H1757" s="12" t="e">
        <f t="shared" si="24"/>
        <v>#N/A</v>
      </c>
      <c r="I1757" s="12" t="e">
        <f>VLOOKUP(CONCATENATE(N1757,T1757),Simulador!$H$26:$H$33,1,FALSE)</f>
        <v>#N/A</v>
      </c>
      <c r="J1757" s="12" t="e">
        <f t="shared" si="25"/>
        <v>#N/A</v>
      </c>
      <c r="K1757" s="13" t="e">
        <f t="shared" si="26"/>
        <v>#N/A</v>
      </c>
      <c r="L1757" s="12" t="e">
        <f t="shared" si="27"/>
        <v>#N/A</v>
      </c>
      <c r="M1757" s="14" t="s">
        <v>31</v>
      </c>
      <c r="N1757" s="3" t="s">
        <v>152</v>
      </c>
      <c r="O1757" s="20" t="str">
        <f>VLOOKUP(CONCATENATE($M1757,$N1757),Curriculos!$A$2:$J$332,4,FALSE)</f>
        <v>TÓPICOS ESPECIAIS EM ECONOMIA I</v>
      </c>
      <c r="P1757" s="21" t="str">
        <f>VLOOKUP(CONCATENATE($M1757,$N1757),Curriculos!$A$2:$J$332,5,FALSE)</f>
        <v>OP</v>
      </c>
      <c r="Q1757" s="21" t="e">
        <f>VLOOKUP($N1757,Oferta!$D$2:$P$100,5,FALSE)</f>
        <v>#N/A</v>
      </c>
      <c r="R1757" s="21">
        <f>VLOOKUP(CONCATENATE($M1757,$N1757),Curriculos!$A$2:$J$332,8,FALSE)</f>
        <v>60</v>
      </c>
      <c r="S1757" s="5"/>
      <c r="T1757" s="22" t="s">
        <v>24</v>
      </c>
      <c r="U1757" s="21" t="str">
        <f>VLOOKUP(CONCATENATE($M1757,$N1757),Curriculos!$A$2:$J$332,10,FALSE)</f>
        <v>DCEC</v>
      </c>
      <c r="V1757" s="20" t="e">
        <f>VLOOKUP(CONCATENATE($M1757,$N1757,$T1757),Oferta!$B$2:$R$360,17,FALSE)</f>
        <v>#N/A</v>
      </c>
      <c r="W1757" s="20" t="e">
        <f>VLOOKUP(CONCATENATE($M1757,$N1757,$T1757),Oferta!$B$2:$Q$360,12,FALSE)</f>
        <v>#N/A</v>
      </c>
      <c r="X1757" s="22"/>
      <c r="Y1757" s="23" t="e">
        <f>VLOOKUP(CONCATENATE($W1757,$X1757),Mtz_Horarios!$E$2:$H$92,2,FALSE)</f>
        <v>#N/A</v>
      </c>
      <c r="Z1757" s="23" t="e">
        <f>VLOOKUP(CONCATENATE($W1757,$X1757),Mtz_Horarios!$E$2:$H$92,3,FALSE)</f>
        <v>#N/A</v>
      </c>
      <c r="AA1757" s="24" t="e">
        <f>VLOOKUP(CONCATENATE($W1757,$X1757),Mtz_Horarios!$E$2:$H$92,4,FALSE)</f>
        <v>#N/A</v>
      </c>
      <c r="AB1757" s="20" t="e">
        <f>VLOOKUP(CONCATENATE($M1757,$N1757,$T1757),Oferta!$B$2:$Q$360,16,FALSE)</f>
        <v>#N/A</v>
      </c>
      <c r="AC1757" s="20" t="e">
        <f>VLOOKUP(CONCATENATE($M1757,$N1757,$T1757),Oferta!$B$2:$Q$360,15,FALSE)</f>
        <v>#N/A</v>
      </c>
      <c r="AD1757" s="12"/>
      <c r="AE1757" s="12"/>
      <c r="AF1757" s="12"/>
      <c r="AG1757" s="12"/>
      <c r="AH1757" s="12"/>
      <c r="AI1757" s="5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12"/>
      <c r="AW1757" s="12"/>
    </row>
    <row r="1758" spans="1:49" ht="15" customHeight="1">
      <c r="A1758" s="12"/>
      <c r="B1758" s="12"/>
      <c r="C1758" s="12"/>
      <c r="D1758" s="12"/>
      <c r="E1758" s="12"/>
      <c r="F1758" s="12"/>
      <c r="G1758" s="12"/>
      <c r="H1758" s="12" t="e">
        <f t="shared" si="24"/>
        <v>#N/A</v>
      </c>
      <c r="I1758" s="12" t="e">
        <f>VLOOKUP(CONCATENATE(N1758,T1758),Simulador!$H$26:$H$33,1,FALSE)</f>
        <v>#N/A</v>
      </c>
      <c r="J1758" s="12" t="e">
        <f t="shared" si="25"/>
        <v>#N/A</v>
      </c>
      <c r="K1758" s="13" t="e">
        <f t="shared" si="26"/>
        <v>#N/A</v>
      </c>
      <c r="L1758" s="12" t="e">
        <f t="shared" si="27"/>
        <v>#N/A</v>
      </c>
      <c r="M1758" s="14" t="s">
        <v>31</v>
      </c>
      <c r="N1758" s="3" t="s">
        <v>152</v>
      </c>
      <c r="O1758" s="20" t="str">
        <f>VLOOKUP(CONCATENATE($M1758,$N1758),Curriculos!$A$2:$J$332,4,FALSE)</f>
        <v>TÓPICOS ESPECIAIS EM ECONOMIA I</v>
      </c>
      <c r="P1758" s="21" t="str">
        <f>VLOOKUP(CONCATENATE($M1758,$N1758),Curriculos!$A$2:$J$332,5,FALSE)</f>
        <v>OP</v>
      </c>
      <c r="Q1758" s="21" t="e">
        <f>VLOOKUP($N1758,Oferta!$D$2:$P$100,5,FALSE)</f>
        <v>#N/A</v>
      </c>
      <c r="R1758" s="21">
        <f>VLOOKUP(CONCATENATE($M1758,$N1758),Curriculos!$A$2:$J$332,8,FALSE)</f>
        <v>60</v>
      </c>
      <c r="S1758" s="5"/>
      <c r="T1758" s="22" t="s">
        <v>29</v>
      </c>
      <c r="U1758" s="21" t="str">
        <f>VLOOKUP(CONCATENATE($M1758,$N1758),Curriculos!$A$2:$J$332,10,FALSE)</f>
        <v>DCEC</v>
      </c>
      <c r="V1758" s="20" t="e">
        <f>VLOOKUP(CONCATENATE($M1758,$N1758,$T1758),Oferta!$B$2:$R$360,17,FALSE)</f>
        <v>#N/A</v>
      </c>
      <c r="W1758" s="20" t="e">
        <f>VLOOKUP(CONCATENATE($M1758,$N1758,$T1758),Oferta!$B$2:$Q$360,12,FALSE)</f>
        <v>#N/A</v>
      </c>
      <c r="X1758" s="22"/>
      <c r="Y1758" s="23" t="e">
        <f>VLOOKUP(CONCATENATE($W1758,$X1758),Mtz_Horarios!$E$2:$H$92,2,FALSE)</f>
        <v>#N/A</v>
      </c>
      <c r="Z1758" s="23" t="e">
        <f>VLOOKUP(CONCATENATE($W1758,$X1758),Mtz_Horarios!$E$2:$H$92,3,FALSE)</f>
        <v>#N/A</v>
      </c>
      <c r="AA1758" s="24" t="e">
        <f>VLOOKUP(CONCATENATE($W1758,$X1758),Mtz_Horarios!$E$2:$H$92,4,FALSE)</f>
        <v>#N/A</v>
      </c>
      <c r="AB1758" s="20" t="e">
        <f>VLOOKUP(CONCATENATE($M1758,$N1758,$T1758),Oferta!$B$2:$Q$360,16,FALSE)</f>
        <v>#N/A</v>
      </c>
      <c r="AC1758" s="20" t="e">
        <f>VLOOKUP(CONCATENATE($M1758,$N1758,$T1758),Oferta!$B$2:$Q$360,15,FALSE)</f>
        <v>#N/A</v>
      </c>
      <c r="AD1758" s="12"/>
      <c r="AE1758" s="12"/>
      <c r="AF1758" s="12"/>
      <c r="AG1758" s="12"/>
      <c r="AH1758" s="12"/>
      <c r="AI1758" s="5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12"/>
      <c r="AW1758" s="12"/>
    </row>
    <row r="1759" spans="1:49" ht="15" customHeight="1">
      <c r="A1759" s="12"/>
      <c r="B1759" s="12"/>
      <c r="C1759" s="12"/>
      <c r="D1759" s="12"/>
      <c r="E1759" s="12"/>
      <c r="F1759" s="12"/>
      <c r="G1759" s="12"/>
      <c r="H1759" s="12" t="e">
        <f t="shared" si="24"/>
        <v>#N/A</v>
      </c>
      <c r="I1759" s="12" t="e">
        <f>VLOOKUP(CONCATENATE(N1759,T1759),Simulador!$H$26:$H$33,1,FALSE)</f>
        <v>#N/A</v>
      </c>
      <c r="J1759" s="12" t="e">
        <f t="shared" si="25"/>
        <v>#N/A</v>
      </c>
      <c r="K1759" s="13" t="e">
        <f t="shared" si="26"/>
        <v>#N/A</v>
      </c>
      <c r="L1759" s="12" t="e">
        <f t="shared" si="27"/>
        <v>#N/A</v>
      </c>
      <c r="M1759" s="14" t="s">
        <v>31</v>
      </c>
      <c r="N1759" s="3" t="s">
        <v>152</v>
      </c>
      <c r="O1759" s="20" t="str">
        <f>VLOOKUP(CONCATENATE($M1759,$N1759),Curriculos!$A$2:$J$332,4,FALSE)</f>
        <v>TÓPICOS ESPECIAIS EM ECONOMIA I</v>
      </c>
      <c r="P1759" s="21" t="str">
        <f>VLOOKUP(CONCATENATE($M1759,$N1759),Curriculos!$A$2:$J$332,5,FALSE)</f>
        <v>OP</v>
      </c>
      <c r="Q1759" s="21" t="e">
        <f>VLOOKUP($N1759,Oferta!$D$2:$P$100,5,FALSE)</f>
        <v>#N/A</v>
      </c>
      <c r="R1759" s="21">
        <f>VLOOKUP(CONCATENATE($M1759,$N1759),Curriculos!$A$2:$J$332,8,FALSE)</f>
        <v>60</v>
      </c>
      <c r="S1759" s="5"/>
      <c r="T1759" s="22" t="s">
        <v>29</v>
      </c>
      <c r="U1759" s="21" t="str">
        <f>VLOOKUP(CONCATENATE($M1759,$N1759),Curriculos!$A$2:$J$332,10,FALSE)</f>
        <v>DCEC</v>
      </c>
      <c r="V1759" s="20" t="e">
        <f>VLOOKUP(CONCATENATE($M1759,$N1759,$T1759),Oferta!$B$2:$R$360,17,FALSE)</f>
        <v>#N/A</v>
      </c>
      <c r="W1759" s="20" t="e">
        <f>VLOOKUP(CONCATENATE($M1759,$N1759,$T1759),Oferta!$B$2:$Q$360,12,FALSE)</f>
        <v>#N/A</v>
      </c>
      <c r="X1759" s="22"/>
      <c r="Y1759" s="23" t="e">
        <f>VLOOKUP(CONCATENATE($W1759,$X1759),Mtz_Horarios!$E$2:$H$92,2,FALSE)</f>
        <v>#N/A</v>
      </c>
      <c r="Z1759" s="23" t="e">
        <f>VLOOKUP(CONCATENATE($W1759,$X1759),Mtz_Horarios!$E$2:$H$92,3,FALSE)</f>
        <v>#N/A</v>
      </c>
      <c r="AA1759" s="24" t="e">
        <f>VLOOKUP(CONCATENATE($W1759,$X1759),Mtz_Horarios!$E$2:$H$92,4,FALSE)</f>
        <v>#N/A</v>
      </c>
      <c r="AB1759" s="20" t="e">
        <f>VLOOKUP(CONCATENATE($M1759,$N1759,$T1759),Oferta!$B$2:$Q$360,16,FALSE)</f>
        <v>#N/A</v>
      </c>
      <c r="AC1759" s="20" t="e">
        <f>VLOOKUP(CONCATENATE($M1759,$N1759,$T1759),Oferta!$B$2:$Q$360,15,FALSE)</f>
        <v>#N/A</v>
      </c>
      <c r="AD1759" s="12"/>
      <c r="AE1759" s="12"/>
      <c r="AF1759" s="12"/>
      <c r="AG1759" s="12"/>
      <c r="AH1759" s="12"/>
      <c r="AI1759" s="5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12"/>
      <c r="AW1759" s="12"/>
    </row>
    <row r="1760" spans="1:49" ht="15" customHeight="1">
      <c r="A1760" s="12"/>
      <c r="B1760" s="12"/>
      <c r="C1760" s="12"/>
      <c r="D1760" s="12"/>
      <c r="E1760" s="12"/>
      <c r="F1760" s="12"/>
      <c r="G1760" s="12"/>
      <c r="H1760" s="12" t="e">
        <f t="shared" si="24"/>
        <v>#N/A</v>
      </c>
      <c r="I1760" s="12" t="e">
        <f>VLOOKUP(CONCATENATE(N1760,T1760),Simulador!$H$26:$H$33,1,FALSE)</f>
        <v>#N/A</v>
      </c>
      <c r="J1760" s="12" t="e">
        <f t="shared" si="25"/>
        <v>#N/A</v>
      </c>
      <c r="K1760" s="13" t="e">
        <f t="shared" si="26"/>
        <v>#N/A</v>
      </c>
      <c r="L1760" s="12" t="e">
        <f t="shared" si="27"/>
        <v>#N/A</v>
      </c>
      <c r="M1760" s="14" t="s">
        <v>31</v>
      </c>
      <c r="N1760" s="3" t="s">
        <v>152</v>
      </c>
      <c r="O1760" s="20" t="str">
        <f>VLOOKUP(CONCATENATE($M1760,$N1760),Curriculos!$A$2:$J$332,4,FALSE)</f>
        <v>TÓPICOS ESPECIAIS EM ECONOMIA I</v>
      </c>
      <c r="P1760" s="21" t="str">
        <f>VLOOKUP(CONCATENATE($M1760,$N1760),Curriculos!$A$2:$J$332,5,FALSE)</f>
        <v>OP</v>
      </c>
      <c r="Q1760" s="21" t="e">
        <f>VLOOKUP($N1760,Oferta!$D$2:$P$100,5,FALSE)</f>
        <v>#N/A</v>
      </c>
      <c r="R1760" s="21">
        <f>VLOOKUP(CONCATENATE($M1760,$N1760),Curriculos!$A$2:$J$332,8,FALSE)</f>
        <v>60</v>
      </c>
      <c r="S1760" s="5"/>
      <c r="T1760" s="22" t="s">
        <v>29</v>
      </c>
      <c r="U1760" s="21" t="str">
        <f>VLOOKUP(CONCATENATE($M1760,$N1760),Curriculos!$A$2:$J$332,10,FALSE)</f>
        <v>DCEC</v>
      </c>
      <c r="V1760" s="20" t="e">
        <f>VLOOKUP(CONCATENATE($M1760,$N1760,$T1760),Oferta!$B$2:$R$360,17,FALSE)</f>
        <v>#N/A</v>
      </c>
      <c r="W1760" s="20" t="e">
        <f>VLOOKUP(CONCATENATE($M1760,$N1760,$T1760),Oferta!$B$2:$Q$360,12,FALSE)</f>
        <v>#N/A</v>
      </c>
      <c r="X1760" s="22"/>
      <c r="Y1760" s="23" t="e">
        <f>VLOOKUP(CONCATENATE($W1760,$X1760),Mtz_Horarios!$E$2:$H$92,2,FALSE)</f>
        <v>#N/A</v>
      </c>
      <c r="Z1760" s="23" t="e">
        <f>VLOOKUP(CONCATENATE($W1760,$X1760),Mtz_Horarios!$E$2:$H$92,3,FALSE)</f>
        <v>#N/A</v>
      </c>
      <c r="AA1760" s="24" t="e">
        <f>VLOOKUP(CONCATENATE($W1760,$X1760),Mtz_Horarios!$E$2:$H$92,4,FALSE)</f>
        <v>#N/A</v>
      </c>
      <c r="AB1760" s="20" t="e">
        <f>VLOOKUP(CONCATENATE($M1760,$N1760,$T1760),Oferta!$B$2:$Q$360,16,FALSE)</f>
        <v>#N/A</v>
      </c>
      <c r="AC1760" s="20" t="e">
        <f>VLOOKUP(CONCATENATE($M1760,$N1760,$T1760),Oferta!$B$2:$Q$360,15,FALSE)</f>
        <v>#N/A</v>
      </c>
      <c r="AD1760" s="12"/>
      <c r="AE1760" s="12"/>
      <c r="AF1760" s="12"/>
      <c r="AG1760" s="12"/>
      <c r="AH1760" s="12"/>
      <c r="AI1760" s="5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12"/>
      <c r="AW1760" s="12"/>
    </row>
    <row r="1761" spans="1:49" ht="15" customHeight="1">
      <c r="A1761" s="12"/>
      <c r="B1761" s="12"/>
      <c r="C1761" s="12"/>
      <c r="D1761" s="12"/>
      <c r="E1761" s="12"/>
      <c r="F1761" s="12"/>
      <c r="G1761" s="12"/>
      <c r="H1761" s="12" t="e">
        <f t="shared" si="24"/>
        <v>#N/A</v>
      </c>
      <c r="I1761" s="12" t="e">
        <f>VLOOKUP(CONCATENATE(N1761,T1761),Simulador!$H$26:$H$33,1,FALSE)</f>
        <v>#N/A</v>
      </c>
      <c r="J1761" s="12" t="e">
        <f t="shared" si="25"/>
        <v>#N/A</v>
      </c>
      <c r="K1761" s="13" t="e">
        <f t="shared" si="26"/>
        <v>#N/A</v>
      </c>
      <c r="L1761" s="12" t="e">
        <f t="shared" si="27"/>
        <v>#N/A</v>
      </c>
      <c r="M1761" s="14" t="s">
        <v>31</v>
      </c>
      <c r="N1761" s="3" t="s">
        <v>152</v>
      </c>
      <c r="O1761" s="20" t="str">
        <f>VLOOKUP(CONCATENATE($M1761,$N1761),Curriculos!$A$2:$J$332,4,FALSE)</f>
        <v>TÓPICOS ESPECIAIS EM ECONOMIA I</v>
      </c>
      <c r="P1761" s="21" t="str">
        <f>VLOOKUP(CONCATENATE($M1761,$N1761),Curriculos!$A$2:$J$332,5,FALSE)</f>
        <v>OP</v>
      </c>
      <c r="Q1761" s="21" t="e">
        <f>VLOOKUP($N1761,Oferta!$D$2:$P$100,5,FALSE)</f>
        <v>#N/A</v>
      </c>
      <c r="R1761" s="21">
        <f>VLOOKUP(CONCATENATE($M1761,$N1761),Curriculos!$A$2:$J$332,8,FALSE)</f>
        <v>60</v>
      </c>
      <c r="S1761" s="5"/>
      <c r="T1761" s="22" t="s">
        <v>29</v>
      </c>
      <c r="U1761" s="21" t="str">
        <f>VLOOKUP(CONCATENATE($M1761,$N1761),Curriculos!$A$2:$J$332,10,FALSE)</f>
        <v>DCEC</v>
      </c>
      <c r="V1761" s="20" t="e">
        <f>VLOOKUP(CONCATENATE($M1761,$N1761,$T1761),Oferta!$B$2:$R$360,17,FALSE)</f>
        <v>#N/A</v>
      </c>
      <c r="W1761" s="20" t="e">
        <f>VLOOKUP(CONCATENATE($M1761,$N1761,$T1761),Oferta!$B$2:$Q$360,12,FALSE)</f>
        <v>#N/A</v>
      </c>
      <c r="X1761" s="22"/>
      <c r="Y1761" s="23" t="e">
        <f>VLOOKUP(CONCATENATE($W1761,$X1761),Mtz_Horarios!$E$2:$H$92,2,FALSE)</f>
        <v>#N/A</v>
      </c>
      <c r="Z1761" s="23" t="e">
        <f>VLOOKUP(CONCATENATE($W1761,$X1761),Mtz_Horarios!$E$2:$H$92,3,FALSE)</f>
        <v>#N/A</v>
      </c>
      <c r="AA1761" s="24" t="e">
        <f>VLOOKUP(CONCATENATE($W1761,$X1761),Mtz_Horarios!$E$2:$H$92,4,FALSE)</f>
        <v>#N/A</v>
      </c>
      <c r="AB1761" s="20" t="e">
        <f>VLOOKUP(CONCATENATE($M1761,$N1761,$T1761),Oferta!$B$2:$Q$360,16,FALSE)</f>
        <v>#N/A</v>
      </c>
      <c r="AC1761" s="20" t="e">
        <f>VLOOKUP(CONCATENATE($M1761,$N1761,$T1761),Oferta!$B$2:$Q$360,15,FALSE)</f>
        <v>#N/A</v>
      </c>
      <c r="AD1761" s="12"/>
      <c r="AE1761" s="12"/>
      <c r="AF1761" s="12"/>
      <c r="AG1761" s="12"/>
      <c r="AH1761" s="12"/>
      <c r="AI1761" s="5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12"/>
      <c r="AW1761" s="12"/>
    </row>
    <row r="1762" spans="1:49" ht="15" customHeight="1">
      <c r="A1762" s="12"/>
      <c r="B1762" s="12"/>
      <c r="C1762" s="12"/>
      <c r="D1762" s="12"/>
      <c r="E1762" s="12"/>
      <c r="F1762" s="12"/>
      <c r="G1762" s="12"/>
      <c r="H1762" s="12" t="e">
        <f t="shared" si="24"/>
        <v>#N/A</v>
      </c>
      <c r="I1762" s="12" t="e">
        <f>VLOOKUP(CONCATENATE(N1762,T1762),Simulador!$H$26:$H$33,1,FALSE)</f>
        <v>#N/A</v>
      </c>
      <c r="J1762" s="12" t="e">
        <f t="shared" si="25"/>
        <v>#N/A</v>
      </c>
      <c r="K1762" s="13" t="e">
        <f t="shared" si="26"/>
        <v>#N/A</v>
      </c>
      <c r="L1762" s="12" t="e">
        <f t="shared" si="27"/>
        <v>#N/A</v>
      </c>
      <c r="M1762" s="14" t="s">
        <v>31</v>
      </c>
      <c r="N1762" s="3" t="s">
        <v>152</v>
      </c>
      <c r="O1762" s="20" t="str">
        <f>VLOOKUP(CONCATENATE($M1762,$N1762),Curriculos!$A$2:$J$332,4,FALSE)</f>
        <v>TÓPICOS ESPECIAIS EM ECONOMIA I</v>
      </c>
      <c r="P1762" s="21" t="str">
        <f>VLOOKUP(CONCATENATE($M1762,$N1762),Curriculos!$A$2:$J$332,5,FALSE)</f>
        <v>OP</v>
      </c>
      <c r="Q1762" s="21" t="e">
        <f>VLOOKUP($N1762,Oferta!$D$2:$P$100,5,FALSE)</f>
        <v>#N/A</v>
      </c>
      <c r="R1762" s="21">
        <f>VLOOKUP(CONCATENATE($M1762,$N1762),Curriculos!$A$2:$J$332,8,FALSE)</f>
        <v>60</v>
      </c>
      <c r="S1762" s="5"/>
      <c r="T1762" s="22" t="s">
        <v>29</v>
      </c>
      <c r="U1762" s="21" t="str">
        <f>VLOOKUP(CONCATENATE($M1762,$N1762),Curriculos!$A$2:$J$332,10,FALSE)</f>
        <v>DCEC</v>
      </c>
      <c r="V1762" s="20" t="e">
        <f>VLOOKUP(CONCATENATE($M1762,$N1762,$T1762),Oferta!$B$2:$R$360,17,FALSE)</f>
        <v>#N/A</v>
      </c>
      <c r="W1762" s="20" t="e">
        <f>VLOOKUP(CONCATENATE($M1762,$N1762,$T1762),Oferta!$B$2:$Q$360,12,FALSE)</f>
        <v>#N/A</v>
      </c>
      <c r="X1762" s="22"/>
      <c r="Y1762" s="23" t="e">
        <f>VLOOKUP(CONCATENATE($W1762,$X1762),Mtz_Horarios!$E$2:$H$92,2,FALSE)</f>
        <v>#N/A</v>
      </c>
      <c r="Z1762" s="23" t="e">
        <f>VLOOKUP(CONCATENATE($W1762,$X1762),Mtz_Horarios!$E$2:$H$92,3,FALSE)</f>
        <v>#N/A</v>
      </c>
      <c r="AA1762" s="24" t="e">
        <f>VLOOKUP(CONCATENATE($W1762,$X1762),Mtz_Horarios!$E$2:$H$92,4,FALSE)</f>
        <v>#N/A</v>
      </c>
      <c r="AB1762" s="20" t="e">
        <f>VLOOKUP(CONCATENATE($M1762,$N1762,$T1762),Oferta!$B$2:$Q$360,16,FALSE)</f>
        <v>#N/A</v>
      </c>
      <c r="AC1762" s="20" t="e">
        <f>VLOOKUP(CONCATENATE($M1762,$N1762,$T1762),Oferta!$B$2:$Q$360,15,FALSE)</f>
        <v>#N/A</v>
      </c>
      <c r="AD1762" s="12"/>
      <c r="AE1762" s="12"/>
      <c r="AF1762" s="12"/>
      <c r="AG1762" s="12"/>
      <c r="AH1762" s="12"/>
      <c r="AI1762" s="5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12"/>
      <c r="AW1762" s="12"/>
    </row>
    <row r="1763" spans="1:49" ht="15" customHeight="1">
      <c r="A1763" s="12"/>
      <c r="B1763" s="12"/>
      <c r="C1763" s="12"/>
      <c r="D1763" s="12"/>
      <c r="E1763" s="12"/>
      <c r="F1763" s="12"/>
      <c r="G1763" s="12"/>
      <c r="H1763" s="12" t="e">
        <f t="shared" si="24"/>
        <v>#N/A</v>
      </c>
      <c r="I1763" s="12" t="e">
        <f>VLOOKUP(CONCATENATE(N1763,T1763),Simulador!$H$26:$H$33,1,FALSE)</f>
        <v>#N/A</v>
      </c>
      <c r="J1763" s="12" t="e">
        <f t="shared" si="25"/>
        <v>#N/A</v>
      </c>
      <c r="K1763" s="13" t="e">
        <f t="shared" si="26"/>
        <v>#N/A</v>
      </c>
      <c r="L1763" s="12" t="e">
        <f t="shared" si="27"/>
        <v>#N/A</v>
      </c>
      <c r="M1763" s="14" t="s">
        <v>31</v>
      </c>
      <c r="N1763" s="3" t="s">
        <v>152</v>
      </c>
      <c r="O1763" s="20" t="str">
        <f>VLOOKUP(CONCATENATE($M1763,$N1763),Curriculos!$A$2:$J$332,4,FALSE)</f>
        <v>TÓPICOS ESPECIAIS EM ECONOMIA I</v>
      </c>
      <c r="P1763" s="21" t="str">
        <f>VLOOKUP(CONCATENATE($M1763,$N1763),Curriculos!$A$2:$J$332,5,FALSE)</f>
        <v>OP</v>
      </c>
      <c r="Q1763" s="21" t="e">
        <f>VLOOKUP($N1763,Oferta!$D$2:$P$100,5,FALSE)</f>
        <v>#N/A</v>
      </c>
      <c r="R1763" s="21">
        <f>VLOOKUP(CONCATENATE($M1763,$N1763),Curriculos!$A$2:$J$332,8,FALSE)</f>
        <v>60</v>
      </c>
      <c r="S1763" s="5"/>
      <c r="T1763" s="22" t="s">
        <v>29</v>
      </c>
      <c r="U1763" s="21" t="str">
        <f>VLOOKUP(CONCATENATE($M1763,$N1763),Curriculos!$A$2:$J$332,10,FALSE)</f>
        <v>DCEC</v>
      </c>
      <c r="V1763" s="20" t="e">
        <f>VLOOKUP(CONCATENATE($M1763,$N1763,$T1763),Oferta!$B$2:$R$360,17,FALSE)</f>
        <v>#N/A</v>
      </c>
      <c r="W1763" s="20" t="e">
        <f>VLOOKUP(CONCATENATE($M1763,$N1763,$T1763),Oferta!$B$2:$Q$360,12,FALSE)</f>
        <v>#N/A</v>
      </c>
      <c r="X1763" s="22"/>
      <c r="Y1763" s="23" t="e">
        <f>VLOOKUP(CONCATENATE($W1763,$X1763),Mtz_Horarios!$E$2:$H$92,2,FALSE)</f>
        <v>#N/A</v>
      </c>
      <c r="Z1763" s="23" t="e">
        <f>VLOOKUP(CONCATENATE($W1763,$X1763),Mtz_Horarios!$E$2:$H$92,3,FALSE)</f>
        <v>#N/A</v>
      </c>
      <c r="AA1763" s="24" t="e">
        <f>VLOOKUP(CONCATENATE($W1763,$X1763),Mtz_Horarios!$E$2:$H$92,4,FALSE)</f>
        <v>#N/A</v>
      </c>
      <c r="AB1763" s="20" t="e">
        <f>VLOOKUP(CONCATENATE($M1763,$N1763,$T1763),Oferta!$B$2:$Q$360,16,FALSE)</f>
        <v>#N/A</v>
      </c>
      <c r="AC1763" s="20" t="e">
        <f>VLOOKUP(CONCATENATE($M1763,$N1763,$T1763),Oferta!$B$2:$Q$360,15,FALSE)</f>
        <v>#N/A</v>
      </c>
      <c r="AD1763" s="12"/>
      <c r="AE1763" s="12"/>
      <c r="AF1763" s="12"/>
      <c r="AG1763" s="12"/>
      <c r="AH1763" s="12"/>
      <c r="AI1763" s="5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12"/>
      <c r="AW1763" s="12"/>
    </row>
    <row r="1764" spans="1:49" ht="15" customHeight="1">
      <c r="A1764" s="12"/>
      <c r="B1764" s="12"/>
      <c r="C1764" s="12"/>
      <c r="D1764" s="12"/>
      <c r="E1764" s="12"/>
      <c r="F1764" s="12"/>
      <c r="G1764" s="12"/>
      <c r="H1764" s="12" t="e">
        <f t="shared" si="24"/>
        <v>#N/A</v>
      </c>
      <c r="I1764" s="12" t="e">
        <f>VLOOKUP(CONCATENATE(N1764,T1764),Simulador!$H$26:$H$33,1,FALSE)</f>
        <v>#N/A</v>
      </c>
      <c r="J1764" s="12" t="e">
        <f t="shared" si="25"/>
        <v>#N/A</v>
      </c>
      <c r="K1764" s="13" t="e">
        <f t="shared" si="26"/>
        <v>#N/A</v>
      </c>
      <c r="L1764" s="12" t="e">
        <f t="shared" si="27"/>
        <v>#N/A</v>
      </c>
      <c r="M1764" s="14" t="s">
        <v>25</v>
      </c>
      <c r="N1764" s="3" t="s">
        <v>152</v>
      </c>
      <c r="O1764" s="15" t="str">
        <f>VLOOKUP(CONCATENATE($M1764,$N1764),Curriculos!$A$2:$J$332,4,FALSE)</f>
        <v>TÓPICOS ESPECIAIS EM ECONOMIA I</v>
      </c>
      <c r="P1764" s="16" t="str">
        <f>VLOOKUP(CONCATENATE($M1764,$N1764),Curriculos!$A$2:$J$332,5,FALSE)</f>
        <v>OP</v>
      </c>
      <c r="Q1764" s="16" t="e">
        <f>VLOOKUP($N1764,Oferta!$D$2:$P$100,5,FALSE)</f>
        <v>#N/A</v>
      </c>
      <c r="R1764" s="16">
        <f>VLOOKUP(CONCATENATE($M1764,$N1764),Curriculos!$A$2:$J$332,8,FALSE)</f>
        <v>60</v>
      </c>
      <c r="S1764" s="17"/>
      <c r="T1764" s="17" t="s">
        <v>29</v>
      </c>
      <c r="U1764" s="16" t="str">
        <f>VLOOKUP(CONCATENATE($M1764,$N1764),Curriculos!$A$2:$J$332,10,FALSE)</f>
        <v>DCEC</v>
      </c>
      <c r="V1764" s="15" t="e">
        <f>VLOOKUP(CONCATENATE($M1764,$N1764,$T1764),Oferta!$B$2:$R$360,17,FALSE)</f>
        <v>#N/A</v>
      </c>
      <c r="W1764" s="15" t="e">
        <f>VLOOKUP(CONCATENATE($M1764,$N1764,$T1764),Oferta!$B$2:$Q$360,12,FALSE)</f>
        <v>#N/A</v>
      </c>
      <c r="X1764" s="17">
        <v>1</v>
      </c>
      <c r="Y1764" s="18" t="e">
        <f>VLOOKUP(CONCATENATE($W1764,$X1764),Mtz_Horarios!$E$2:$H$92,2,FALSE)</f>
        <v>#N/A</v>
      </c>
      <c r="Z1764" s="18" t="e">
        <f>VLOOKUP(CONCATENATE($W1764,$X1764),Mtz_Horarios!$E$2:$H$92,3,FALSE)</f>
        <v>#N/A</v>
      </c>
      <c r="AA1764" s="19" t="e">
        <f>VLOOKUP(CONCATENATE($W1764,$X1764),Mtz_Horarios!$E$2:$H$92,4,FALSE)</f>
        <v>#N/A</v>
      </c>
      <c r="AB1764" s="15" t="e">
        <f>VLOOKUP(CONCATENATE($M1764,$N1764,$T1764),Oferta!$B$2:$Q$360,16,FALSE)</f>
        <v>#N/A</v>
      </c>
      <c r="AC1764" s="15" t="e">
        <f>VLOOKUP(CONCATENATE($M1764,$N1764,$T1764),Oferta!$B$2:$Q$360,15,FALSE)</f>
        <v>#N/A</v>
      </c>
      <c r="AD1764" s="12"/>
      <c r="AE1764" s="12"/>
      <c r="AF1764" s="12"/>
      <c r="AG1764" s="12"/>
      <c r="AH1764" s="12"/>
      <c r="AI1764" s="5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12"/>
      <c r="AW1764" s="12"/>
    </row>
    <row r="1765" spans="1:49" ht="15" customHeight="1">
      <c r="A1765" s="12"/>
      <c r="B1765" s="12"/>
      <c r="C1765" s="12"/>
      <c r="D1765" s="12"/>
      <c r="E1765" s="12"/>
      <c r="F1765" s="12"/>
      <c r="G1765" s="12"/>
      <c r="H1765" s="12" t="e">
        <f t="shared" si="24"/>
        <v>#N/A</v>
      </c>
      <c r="I1765" s="12" t="e">
        <f>VLOOKUP(CONCATENATE(N1765,T1765),Simulador!$H$26:$H$33,1,FALSE)</f>
        <v>#N/A</v>
      </c>
      <c r="J1765" s="12" t="e">
        <f t="shared" si="25"/>
        <v>#N/A</v>
      </c>
      <c r="K1765" s="13" t="e">
        <f t="shared" si="26"/>
        <v>#N/A</v>
      </c>
      <c r="L1765" s="12" t="e">
        <f t="shared" si="27"/>
        <v>#N/A</v>
      </c>
      <c r="M1765" s="14" t="s">
        <v>25</v>
      </c>
      <c r="N1765" s="3" t="s">
        <v>152</v>
      </c>
      <c r="O1765" s="15" t="str">
        <f>VLOOKUP(CONCATENATE($M1765,$N1765),Curriculos!$A$2:$J$332,4,FALSE)</f>
        <v>TÓPICOS ESPECIAIS EM ECONOMIA I</v>
      </c>
      <c r="P1765" s="16" t="str">
        <f>VLOOKUP(CONCATENATE($M1765,$N1765),Curriculos!$A$2:$J$332,5,FALSE)</f>
        <v>OP</v>
      </c>
      <c r="Q1765" s="16" t="e">
        <f>VLOOKUP($N1765,Oferta!$D$2:$P$100,5,FALSE)</f>
        <v>#N/A</v>
      </c>
      <c r="R1765" s="16">
        <f>VLOOKUP(CONCATENATE($M1765,$N1765),Curriculos!$A$2:$J$332,8,FALSE)</f>
        <v>60</v>
      </c>
      <c r="S1765" s="17"/>
      <c r="T1765" s="17" t="s">
        <v>29</v>
      </c>
      <c r="U1765" s="16" t="str">
        <f>VLOOKUP(CONCATENATE($M1765,$N1765),Curriculos!$A$2:$J$332,10,FALSE)</f>
        <v>DCEC</v>
      </c>
      <c r="V1765" s="15" t="e">
        <f>VLOOKUP(CONCATENATE($M1765,$N1765,$T1765),Oferta!$B$2:$R$360,17,FALSE)</f>
        <v>#N/A</v>
      </c>
      <c r="W1765" s="15" t="e">
        <f>VLOOKUP(CONCATENATE($M1765,$N1765,$T1765),Oferta!$B$2:$Q$360,12,FALSE)</f>
        <v>#N/A</v>
      </c>
      <c r="X1765" s="17">
        <v>2</v>
      </c>
      <c r="Y1765" s="18" t="e">
        <f>VLOOKUP(CONCATENATE($W1765,$X1765),Mtz_Horarios!$E$2:$H$92,2,FALSE)</f>
        <v>#N/A</v>
      </c>
      <c r="Z1765" s="18" t="e">
        <f>VLOOKUP(CONCATENATE($W1765,$X1765),Mtz_Horarios!$E$2:$H$92,3,FALSE)</f>
        <v>#N/A</v>
      </c>
      <c r="AA1765" s="19" t="e">
        <f>VLOOKUP(CONCATENATE($W1765,$X1765),Mtz_Horarios!$E$2:$H$92,4,FALSE)</f>
        <v>#N/A</v>
      </c>
      <c r="AB1765" s="15" t="e">
        <f>VLOOKUP(CONCATENATE($M1765,$N1765,$T1765),Oferta!$B$2:$Q$360,16,FALSE)</f>
        <v>#N/A</v>
      </c>
      <c r="AC1765" s="15" t="e">
        <f>VLOOKUP(CONCATENATE($M1765,$N1765,$T1765),Oferta!$B$2:$Q$360,15,FALSE)</f>
        <v>#N/A</v>
      </c>
      <c r="AD1765" s="12"/>
      <c r="AE1765" s="12"/>
      <c r="AF1765" s="12"/>
      <c r="AG1765" s="12"/>
      <c r="AH1765" s="12"/>
      <c r="AI1765" s="5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12"/>
      <c r="AW1765" s="12"/>
    </row>
    <row r="1766" spans="1:49" ht="15" customHeight="1">
      <c r="A1766" s="12"/>
      <c r="B1766" s="12"/>
      <c r="C1766" s="12"/>
      <c r="D1766" s="12"/>
      <c r="E1766" s="12"/>
      <c r="F1766" s="12"/>
      <c r="G1766" s="12"/>
      <c r="H1766" s="12" t="e">
        <f t="shared" si="24"/>
        <v>#N/A</v>
      </c>
      <c r="I1766" s="12" t="e">
        <f>VLOOKUP(CONCATENATE(N1766,T1766),Simulador!$H$26:$H$33,1,FALSE)</f>
        <v>#N/A</v>
      </c>
      <c r="J1766" s="12" t="e">
        <f t="shared" si="25"/>
        <v>#N/A</v>
      </c>
      <c r="K1766" s="13" t="e">
        <f t="shared" si="26"/>
        <v>#N/A</v>
      </c>
      <c r="L1766" s="12" t="e">
        <f t="shared" si="27"/>
        <v>#N/A</v>
      </c>
      <c r="M1766" s="14" t="s">
        <v>25</v>
      </c>
      <c r="N1766" s="3" t="s">
        <v>152</v>
      </c>
      <c r="O1766" s="15" t="str">
        <f>VLOOKUP(CONCATENATE($M1766,$N1766),Curriculos!$A$2:$J$332,4,FALSE)</f>
        <v>TÓPICOS ESPECIAIS EM ECONOMIA I</v>
      </c>
      <c r="P1766" s="16" t="str">
        <f>VLOOKUP(CONCATENATE($M1766,$N1766),Curriculos!$A$2:$J$332,5,FALSE)</f>
        <v>OP</v>
      </c>
      <c r="Q1766" s="16" t="e">
        <f>VLOOKUP($N1766,Oferta!$D$2:$P$100,5,FALSE)</f>
        <v>#N/A</v>
      </c>
      <c r="R1766" s="16">
        <f>VLOOKUP(CONCATENATE($M1766,$N1766),Curriculos!$A$2:$J$332,8,FALSE)</f>
        <v>60</v>
      </c>
      <c r="S1766" s="17"/>
      <c r="T1766" s="17" t="s">
        <v>29</v>
      </c>
      <c r="U1766" s="16" t="str">
        <f>VLOOKUP(CONCATENATE($M1766,$N1766),Curriculos!$A$2:$J$332,10,FALSE)</f>
        <v>DCEC</v>
      </c>
      <c r="V1766" s="15" t="e">
        <f>VLOOKUP(CONCATENATE($M1766,$N1766,$T1766),Oferta!$B$2:$R$360,17,FALSE)</f>
        <v>#N/A</v>
      </c>
      <c r="W1766" s="15" t="e">
        <f>VLOOKUP(CONCATENATE($M1766,$N1766,$T1766),Oferta!$B$2:$Q$360,12,FALSE)</f>
        <v>#N/A</v>
      </c>
      <c r="X1766" s="17">
        <v>3</v>
      </c>
      <c r="Y1766" s="18" t="e">
        <f>VLOOKUP(CONCATENATE($W1766,$X1766),Mtz_Horarios!$E$2:$H$92,2,FALSE)</f>
        <v>#N/A</v>
      </c>
      <c r="Z1766" s="18" t="e">
        <f>VLOOKUP(CONCATENATE($W1766,$X1766),Mtz_Horarios!$E$2:$H$92,3,FALSE)</f>
        <v>#N/A</v>
      </c>
      <c r="AA1766" s="19" t="e">
        <f>VLOOKUP(CONCATENATE($W1766,$X1766),Mtz_Horarios!$E$2:$H$92,4,FALSE)</f>
        <v>#N/A</v>
      </c>
      <c r="AB1766" s="15" t="e">
        <f>VLOOKUP(CONCATENATE($M1766,$N1766,$T1766),Oferta!$B$2:$Q$360,16,FALSE)</f>
        <v>#N/A</v>
      </c>
      <c r="AC1766" s="15" t="e">
        <f>VLOOKUP(CONCATENATE($M1766,$N1766,$T1766),Oferta!$B$2:$Q$360,15,FALSE)</f>
        <v>#N/A</v>
      </c>
      <c r="AD1766" s="12"/>
      <c r="AE1766" s="12"/>
      <c r="AF1766" s="12"/>
      <c r="AG1766" s="12"/>
      <c r="AH1766" s="12"/>
      <c r="AI1766" s="5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12"/>
      <c r="AW1766" s="12"/>
    </row>
    <row r="1767" spans="1:49" ht="15" customHeight="1">
      <c r="A1767" s="12"/>
      <c r="B1767" s="12"/>
      <c r="C1767" s="12"/>
      <c r="D1767" s="12"/>
      <c r="E1767" s="12"/>
      <c r="F1767" s="12"/>
      <c r="G1767" s="12"/>
      <c r="H1767" s="12" t="e">
        <f t="shared" si="24"/>
        <v>#N/A</v>
      </c>
      <c r="I1767" s="12" t="e">
        <f>VLOOKUP(CONCATENATE(N1767,T1767),Simulador!$H$26:$H$33,1,FALSE)</f>
        <v>#N/A</v>
      </c>
      <c r="J1767" s="12" t="e">
        <f t="shared" si="25"/>
        <v>#N/A</v>
      </c>
      <c r="K1767" s="13" t="e">
        <f t="shared" si="26"/>
        <v>#N/A</v>
      </c>
      <c r="L1767" s="12" t="e">
        <f t="shared" si="27"/>
        <v>#N/A</v>
      </c>
      <c r="M1767" s="14" t="s">
        <v>25</v>
      </c>
      <c r="N1767" s="3" t="s">
        <v>152</v>
      </c>
      <c r="O1767" s="15" t="str">
        <f>VLOOKUP(CONCATENATE($M1767,$N1767),Curriculos!$A$2:$J$332,4,FALSE)</f>
        <v>TÓPICOS ESPECIAIS EM ECONOMIA I</v>
      </c>
      <c r="P1767" s="16" t="str">
        <f>VLOOKUP(CONCATENATE($M1767,$N1767),Curriculos!$A$2:$J$332,5,FALSE)</f>
        <v>OP</v>
      </c>
      <c r="Q1767" s="16" t="e">
        <f>VLOOKUP($N1767,Oferta!$D$2:$P$100,5,FALSE)</f>
        <v>#N/A</v>
      </c>
      <c r="R1767" s="16">
        <f>VLOOKUP(CONCATENATE($M1767,$N1767),Curriculos!$A$2:$J$332,8,FALSE)</f>
        <v>60</v>
      </c>
      <c r="S1767" s="17"/>
      <c r="T1767" s="17" t="s">
        <v>29</v>
      </c>
      <c r="U1767" s="16" t="str">
        <f>VLOOKUP(CONCATENATE($M1767,$N1767),Curriculos!$A$2:$J$332,10,FALSE)</f>
        <v>DCEC</v>
      </c>
      <c r="V1767" s="15" t="e">
        <f>VLOOKUP(CONCATENATE($M1767,$N1767,$T1767),Oferta!$B$2:$R$360,17,FALSE)</f>
        <v>#N/A</v>
      </c>
      <c r="W1767" s="15" t="e">
        <f>VLOOKUP(CONCATENATE($M1767,$N1767,$T1767),Oferta!$B$2:$Q$360,12,FALSE)</f>
        <v>#N/A</v>
      </c>
      <c r="X1767" s="17">
        <v>4</v>
      </c>
      <c r="Y1767" s="18" t="e">
        <f>VLOOKUP(CONCATENATE($W1767,$X1767),Mtz_Horarios!$E$2:$H$92,2,FALSE)</f>
        <v>#N/A</v>
      </c>
      <c r="Z1767" s="18" t="e">
        <f>VLOOKUP(CONCATENATE($W1767,$X1767),Mtz_Horarios!$E$2:$H$92,3,FALSE)</f>
        <v>#N/A</v>
      </c>
      <c r="AA1767" s="19" t="e">
        <f>VLOOKUP(CONCATENATE($W1767,$X1767),Mtz_Horarios!$E$2:$H$92,4,FALSE)</f>
        <v>#N/A</v>
      </c>
      <c r="AB1767" s="15" t="e">
        <f>VLOOKUP(CONCATENATE($M1767,$N1767,$T1767),Oferta!$B$2:$Q$360,16,FALSE)</f>
        <v>#N/A</v>
      </c>
      <c r="AC1767" s="15" t="e">
        <f>VLOOKUP(CONCATENATE($M1767,$N1767,$T1767),Oferta!$B$2:$Q$360,15,FALSE)</f>
        <v>#N/A</v>
      </c>
      <c r="AD1767" s="12"/>
      <c r="AE1767" s="12"/>
      <c r="AF1767" s="12"/>
      <c r="AG1767" s="12"/>
      <c r="AH1767" s="12"/>
      <c r="AI1767" s="5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12"/>
      <c r="AW1767" s="12"/>
    </row>
    <row r="1768" spans="1:49" ht="15" customHeight="1">
      <c r="A1768" s="12"/>
      <c r="B1768" s="12"/>
      <c r="C1768" s="12"/>
      <c r="D1768" s="12"/>
      <c r="E1768" s="12"/>
      <c r="F1768" s="12"/>
      <c r="G1768" s="12"/>
      <c r="H1768" s="12" t="e">
        <f t="shared" si="24"/>
        <v>#N/A</v>
      </c>
      <c r="I1768" s="12" t="e">
        <f>VLOOKUP(CONCATENATE(N1768,T1768),Simulador!$H$26:$H$33,1,FALSE)</f>
        <v>#N/A</v>
      </c>
      <c r="J1768" s="12" t="e">
        <f t="shared" si="25"/>
        <v>#N/A</v>
      </c>
      <c r="K1768" s="13" t="e">
        <f t="shared" si="26"/>
        <v>#N/A</v>
      </c>
      <c r="L1768" s="12" t="e">
        <f t="shared" si="27"/>
        <v>#N/A</v>
      </c>
      <c r="M1768" s="14" t="s">
        <v>22</v>
      </c>
      <c r="N1768" s="3" t="s">
        <v>152</v>
      </c>
      <c r="O1768" s="20" t="str">
        <f>VLOOKUP(CONCATENATE($M1768,$N1768),Curriculos!$A$2:$J$332,4,FALSE)</f>
        <v>TÓPICOS ESPECIAIS EM ECONOMIA I</v>
      </c>
      <c r="P1768" s="21" t="str">
        <f>VLOOKUP(CONCATENATE($M1768,$N1768),Curriculos!$A$2:$J$332,5,FALSE)</f>
        <v>OP</v>
      </c>
      <c r="Q1768" s="21" t="e">
        <f>VLOOKUP($N1768,Oferta!$D$2:$P$100,5,FALSE)</f>
        <v>#N/A</v>
      </c>
      <c r="R1768" s="21">
        <f>VLOOKUP(CONCATENATE($M1768,$N1768),Curriculos!$A$2:$J$332,8,FALSE)</f>
        <v>60</v>
      </c>
      <c r="S1768" s="5"/>
      <c r="T1768" s="22" t="s">
        <v>24</v>
      </c>
      <c r="U1768" s="21" t="str">
        <f>VLOOKUP(CONCATENATE($M1768,$N1768),Curriculos!$A$2:$J$332,10,FALSE)</f>
        <v>DCEC</v>
      </c>
      <c r="V1768" s="20" t="e">
        <f>VLOOKUP(CONCATENATE($M1768,$N1768,$T1768),Oferta!$B$2:$R$360,17,FALSE)</f>
        <v>#N/A</v>
      </c>
      <c r="W1768" s="20" t="e">
        <f>VLOOKUP(CONCATENATE($M1768,$N1768,$T1768),Oferta!$B$2:$Q$360,12,FALSE)</f>
        <v>#N/A</v>
      </c>
      <c r="X1768" s="22">
        <v>1</v>
      </c>
      <c r="Y1768" s="23" t="e">
        <f>VLOOKUP(CONCATENATE($W1768,$X1768),Mtz_Horarios!$E$2:$H$92,2,FALSE)</f>
        <v>#N/A</v>
      </c>
      <c r="Z1768" s="23" t="e">
        <f>VLOOKUP(CONCATENATE($W1768,$X1768),Mtz_Horarios!$E$2:$H$92,3,FALSE)</f>
        <v>#N/A</v>
      </c>
      <c r="AA1768" s="24" t="e">
        <f>VLOOKUP(CONCATENATE($W1768,$X1768),Mtz_Horarios!$E$2:$H$92,4,FALSE)</f>
        <v>#N/A</v>
      </c>
      <c r="AB1768" s="20" t="e">
        <f>VLOOKUP(CONCATENATE($M1768,$N1768,$T1768),Oferta!$B$2:$Q$360,16,FALSE)</f>
        <v>#N/A</v>
      </c>
      <c r="AC1768" s="20" t="e">
        <f>VLOOKUP(CONCATENATE($M1768,$N1768,$T1768),Oferta!$B$2:$Q$360,15,FALSE)</f>
        <v>#N/A</v>
      </c>
      <c r="AD1768" s="12"/>
      <c r="AE1768" s="12"/>
      <c r="AF1768" s="12"/>
      <c r="AG1768" s="12"/>
      <c r="AH1768" s="12"/>
      <c r="AI1768" s="5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12"/>
      <c r="AW1768" s="12"/>
    </row>
    <row r="1769" spans="1:49" ht="15" customHeight="1">
      <c r="A1769" s="12"/>
      <c r="B1769" s="12"/>
      <c r="C1769" s="12"/>
      <c r="D1769" s="12"/>
      <c r="E1769" s="12"/>
      <c r="F1769" s="12"/>
      <c r="G1769" s="12"/>
      <c r="H1769" s="12" t="e">
        <f t="shared" si="24"/>
        <v>#N/A</v>
      </c>
      <c r="I1769" s="12" t="e">
        <f>VLOOKUP(CONCATENATE(N1769,T1769),Simulador!$H$26:$H$33,1,FALSE)</f>
        <v>#N/A</v>
      </c>
      <c r="J1769" s="12" t="e">
        <f t="shared" si="25"/>
        <v>#N/A</v>
      </c>
      <c r="K1769" s="13" t="e">
        <f t="shared" si="26"/>
        <v>#N/A</v>
      </c>
      <c r="L1769" s="12" t="e">
        <f t="shared" si="27"/>
        <v>#N/A</v>
      </c>
      <c r="M1769" s="14" t="s">
        <v>22</v>
      </c>
      <c r="N1769" s="3" t="s">
        <v>152</v>
      </c>
      <c r="O1769" s="20" t="str">
        <f>VLOOKUP(CONCATENATE($M1769,$N1769),Curriculos!$A$2:$J$332,4,FALSE)</f>
        <v>TÓPICOS ESPECIAIS EM ECONOMIA I</v>
      </c>
      <c r="P1769" s="21" t="str">
        <f>VLOOKUP(CONCATENATE($M1769,$N1769),Curriculos!$A$2:$J$332,5,FALSE)</f>
        <v>OP</v>
      </c>
      <c r="Q1769" s="21" t="e">
        <f>VLOOKUP($N1769,Oferta!$D$2:$P$100,5,FALSE)</f>
        <v>#N/A</v>
      </c>
      <c r="R1769" s="21">
        <f>VLOOKUP(CONCATENATE($M1769,$N1769),Curriculos!$A$2:$J$332,8,FALSE)</f>
        <v>60</v>
      </c>
      <c r="S1769" s="5"/>
      <c r="T1769" s="22" t="s">
        <v>24</v>
      </c>
      <c r="U1769" s="21" t="str">
        <f>VLOOKUP(CONCATENATE($M1769,$N1769),Curriculos!$A$2:$J$332,10,FALSE)</f>
        <v>DCEC</v>
      </c>
      <c r="V1769" s="20" t="e">
        <f>VLOOKUP(CONCATENATE($M1769,$N1769,$T1769),Oferta!$B$2:$R$360,17,FALSE)</f>
        <v>#N/A</v>
      </c>
      <c r="W1769" s="20" t="e">
        <f>VLOOKUP(CONCATENATE($M1769,$N1769,$T1769),Oferta!$B$2:$Q$360,12,FALSE)</f>
        <v>#N/A</v>
      </c>
      <c r="X1769" s="22">
        <v>2</v>
      </c>
      <c r="Y1769" s="23" t="e">
        <f>VLOOKUP(CONCATENATE($W1769,$X1769),Mtz_Horarios!$E$2:$H$92,2,FALSE)</f>
        <v>#N/A</v>
      </c>
      <c r="Z1769" s="23" t="e">
        <f>VLOOKUP(CONCATENATE($W1769,$X1769),Mtz_Horarios!$E$2:$H$92,3,FALSE)</f>
        <v>#N/A</v>
      </c>
      <c r="AA1769" s="24" t="e">
        <f>VLOOKUP(CONCATENATE($W1769,$X1769),Mtz_Horarios!$E$2:$H$92,4,FALSE)</f>
        <v>#N/A</v>
      </c>
      <c r="AB1769" s="20" t="e">
        <f>VLOOKUP(CONCATENATE($M1769,$N1769,$T1769),Oferta!$B$2:$Q$360,16,FALSE)</f>
        <v>#N/A</v>
      </c>
      <c r="AC1769" s="20" t="e">
        <f>VLOOKUP(CONCATENATE($M1769,$N1769,$T1769),Oferta!$B$2:$Q$360,15,FALSE)</f>
        <v>#N/A</v>
      </c>
      <c r="AD1769" s="12"/>
      <c r="AE1769" s="12"/>
      <c r="AF1769" s="12"/>
      <c r="AG1769" s="12"/>
      <c r="AH1769" s="12"/>
      <c r="AI1769" s="5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12"/>
      <c r="AW1769" s="12"/>
    </row>
    <row r="1770" spans="1:49" ht="15" customHeight="1">
      <c r="A1770" s="12"/>
      <c r="B1770" s="12"/>
      <c r="C1770" s="12"/>
      <c r="D1770" s="12"/>
      <c r="E1770" s="12"/>
      <c r="F1770" s="12"/>
      <c r="G1770" s="12"/>
      <c r="H1770" s="12" t="e">
        <f t="shared" si="24"/>
        <v>#N/A</v>
      </c>
      <c r="I1770" s="12" t="e">
        <f>VLOOKUP(CONCATENATE(N1770,T1770),Simulador!$H$26:$H$33,1,FALSE)</f>
        <v>#N/A</v>
      </c>
      <c r="J1770" s="12" t="e">
        <f t="shared" si="25"/>
        <v>#N/A</v>
      </c>
      <c r="K1770" s="13" t="e">
        <f t="shared" si="26"/>
        <v>#N/A</v>
      </c>
      <c r="L1770" s="12" t="e">
        <f t="shared" si="27"/>
        <v>#N/A</v>
      </c>
      <c r="M1770" s="14" t="s">
        <v>22</v>
      </c>
      <c r="N1770" s="3" t="s">
        <v>152</v>
      </c>
      <c r="O1770" s="20" t="str">
        <f>VLOOKUP(CONCATENATE($M1770,$N1770),Curriculos!$A$2:$J$332,4,FALSE)</f>
        <v>TÓPICOS ESPECIAIS EM ECONOMIA I</v>
      </c>
      <c r="P1770" s="21" t="str">
        <f>VLOOKUP(CONCATENATE($M1770,$N1770),Curriculos!$A$2:$J$332,5,FALSE)</f>
        <v>OP</v>
      </c>
      <c r="Q1770" s="21" t="e">
        <f>VLOOKUP($N1770,Oferta!$D$2:$P$100,5,FALSE)</f>
        <v>#N/A</v>
      </c>
      <c r="R1770" s="21">
        <f>VLOOKUP(CONCATENATE($M1770,$N1770),Curriculos!$A$2:$J$332,8,FALSE)</f>
        <v>60</v>
      </c>
      <c r="S1770" s="5"/>
      <c r="T1770" s="22" t="s">
        <v>24</v>
      </c>
      <c r="U1770" s="21" t="str">
        <f>VLOOKUP(CONCATENATE($M1770,$N1770),Curriculos!$A$2:$J$332,10,FALSE)</f>
        <v>DCEC</v>
      </c>
      <c r="V1770" s="20" t="e">
        <f>VLOOKUP(CONCATENATE($M1770,$N1770,$T1770),Oferta!$B$2:$R$360,17,FALSE)</f>
        <v>#N/A</v>
      </c>
      <c r="W1770" s="20" t="e">
        <f>VLOOKUP(CONCATENATE($M1770,$N1770,$T1770),Oferta!$B$2:$Q$360,12,FALSE)</f>
        <v>#N/A</v>
      </c>
      <c r="X1770" s="22">
        <v>3</v>
      </c>
      <c r="Y1770" s="23" t="e">
        <f>VLOOKUP(CONCATENATE($W1770,$X1770),Mtz_Horarios!$E$2:$H$92,2,FALSE)</f>
        <v>#N/A</v>
      </c>
      <c r="Z1770" s="23" t="e">
        <f>VLOOKUP(CONCATENATE($W1770,$X1770),Mtz_Horarios!$E$2:$H$92,3,FALSE)</f>
        <v>#N/A</v>
      </c>
      <c r="AA1770" s="24" t="e">
        <f>VLOOKUP(CONCATENATE($W1770,$X1770),Mtz_Horarios!$E$2:$H$92,4,FALSE)</f>
        <v>#N/A</v>
      </c>
      <c r="AB1770" s="20" t="e">
        <f>VLOOKUP(CONCATENATE($M1770,$N1770,$T1770),Oferta!$B$2:$Q$360,16,FALSE)</f>
        <v>#N/A</v>
      </c>
      <c r="AC1770" s="20" t="e">
        <f>VLOOKUP(CONCATENATE($M1770,$N1770,$T1770),Oferta!$B$2:$Q$360,15,FALSE)</f>
        <v>#N/A</v>
      </c>
      <c r="AD1770" s="12"/>
      <c r="AE1770" s="12"/>
      <c r="AF1770" s="12"/>
      <c r="AG1770" s="12"/>
      <c r="AH1770" s="12"/>
      <c r="AI1770" s="5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12"/>
      <c r="AW1770" s="12"/>
    </row>
    <row r="1771" spans="1:49" ht="15" customHeight="1">
      <c r="A1771" s="12"/>
      <c r="B1771" s="12"/>
      <c r="C1771" s="12"/>
      <c r="D1771" s="12"/>
      <c r="E1771" s="12"/>
      <c r="F1771" s="12"/>
      <c r="G1771" s="12"/>
      <c r="H1771" s="12" t="e">
        <f t="shared" si="24"/>
        <v>#N/A</v>
      </c>
      <c r="I1771" s="12" t="e">
        <f>VLOOKUP(CONCATENATE(N1771,T1771),Simulador!$H$26:$H$33,1,FALSE)</f>
        <v>#N/A</v>
      </c>
      <c r="J1771" s="12" t="e">
        <f t="shared" si="25"/>
        <v>#N/A</v>
      </c>
      <c r="K1771" s="13" t="e">
        <f t="shared" si="26"/>
        <v>#N/A</v>
      </c>
      <c r="L1771" s="12" t="e">
        <f t="shared" si="27"/>
        <v>#N/A</v>
      </c>
      <c r="M1771" s="14" t="s">
        <v>22</v>
      </c>
      <c r="N1771" s="3" t="s">
        <v>152</v>
      </c>
      <c r="O1771" s="20" t="str">
        <f>VLOOKUP(CONCATENATE($M1771,$N1771),Curriculos!$A$2:$J$332,4,FALSE)</f>
        <v>TÓPICOS ESPECIAIS EM ECONOMIA I</v>
      </c>
      <c r="P1771" s="21" t="str">
        <f>VLOOKUP(CONCATENATE($M1771,$N1771),Curriculos!$A$2:$J$332,5,FALSE)</f>
        <v>OP</v>
      </c>
      <c r="Q1771" s="21" t="e">
        <f>VLOOKUP($N1771,Oferta!$D$2:$P$100,5,FALSE)</f>
        <v>#N/A</v>
      </c>
      <c r="R1771" s="21">
        <f>VLOOKUP(CONCATENATE($M1771,$N1771),Curriculos!$A$2:$J$332,8,FALSE)</f>
        <v>60</v>
      </c>
      <c r="S1771" s="5"/>
      <c r="T1771" s="22" t="s">
        <v>24</v>
      </c>
      <c r="U1771" s="21" t="str">
        <f>VLOOKUP(CONCATENATE($M1771,$N1771),Curriculos!$A$2:$J$332,10,FALSE)</f>
        <v>DCEC</v>
      </c>
      <c r="V1771" s="20" t="e">
        <f>VLOOKUP(CONCATENATE($M1771,$N1771,$T1771),Oferta!$B$2:$R$360,17,FALSE)</f>
        <v>#N/A</v>
      </c>
      <c r="W1771" s="20" t="e">
        <f>VLOOKUP(CONCATENATE($M1771,$N1771,$T1771),Oferta!$B$2:$Q$360,12,FALSE)</f>
        <v>#N/A</v>
      </c>
      <c r="X1771" s="22">
        <v>4</v>
      </c>
      <c r="Y1771" s="23" t="e">
        <f>VLOOKUP(CONCATENATE($W1771,$X1771),Mtz_Horarios!$E$2:$H$92,2,FALSE)</f>
        <v>#N/A</v>
      </c>
      <c r="Z1771" s="23" t="e">
        <f>VLOOKUP(CONCATENATE($W1771,$X1771),Mtz_Horarios!$E$2:$H$92,3,FALSE)</f>
        <v>#N/A</v>
      </c>
      <c r="AA1771" s="24" t="e">
        <f>VLOOKUP(CONCATENATE($W1771,$X1771),Mtz_Horarios!$E$2:$H$92,4,FALSE)</f>
        <v>#N/A</v>
      </c>
      <c r="AB1771" s="20" t="e">
        <f>VLOOKUP(CONCATENATE($M1771,$N1771,$T1771),Oferta!$B$2:$Q$360,16,FALSE)</f>
        <v>#N/A</v>
      </c>
      <c r="AC1771" s="20" t="e">
        <f>VLOOKUP(CONCATENATE($M1771,$N1771,$T1771),Oferta!$B$2:$Q$360,15,FALSE)</f>
        <v>#N/A</v>
      </c>
      <c r="AD1771" s="12"/>
      <c r="AE1771" s="12"/>
      <c r="AF1771" s="12"/>
      <c r="AG1771" s="12"/>
      <c r="AH1771" s="12"/>
      <c r="AI1771" s="5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12"/>
      <c r="AW1771" s="12"/>
    </row>
    <row r="1772" spans="1:49" ht="15" customHeight="1">
      <c r="A1772" s="12"/>
      <c r="B1772" s="12"/>
      <c r="C1772" s="12"/>
      <c r="D1772" s="12"/>
      <c r="E1772" s="12"/>
      <c r="F1772" s="12"/>
      <c r="G1772" s="12"/>
      <c r="H1772" s="12" t="e">
        <f t="shared" si="24"/>
        <v>#N/A</v>
      </c>
      <c r="I1772" s="12" t="e">
        <f>VLOOKUP(CONCATENATE(N1772,T1772),Simulador!$H$26:$H$33,1,FALSE)</f>
        <v>#N/A</v>
      </c>
      <c r="J1772" s="12" t="e">
        <f t="shared" si="25"/>
        <v>#N/A</v>
      </c>
      <c r="K1772" s="13" t="e">
        <f t="shared" si="26"/>
        <v>#N/A</v>
      </c>
      <c r="L1772" s="12" t="e">
        <f t="shared" si="27"/>
        <v>#N/A</v>
      </c>
      <c r="M1772" s="14" t="s">
        <v>31</v>
      </c>
      <c r="N1772" s="3" t="s">
        <v>153</v>
      </c>
      <c r="O1772" s="20" t="str">
        <f>VLOOKUP(CONCATENATE($M1772,$N1772),Curriculos!$A$2:$J$332,4,FALSE)</f>
        <v>TÓPICOS ESPECIAIS EM ECONOMIA II</v>
      </c>
      <c r="P1772" s="21" t="str">
        <f>VLOOKUP(CONCATENATE($M1772,$N1772),Curriculos!$A$2:$J$332,5,FALSE)</f>
        <v>OP</v>
      </c>
      <c r="Q1772" s="21" t="e">
        <f>VLOOKUP($N1772,Oferta!$D$2:$P$100,5,FALSE)</f>
        <v>#N/A</v>
      </c>
      <c r="R1772" s="21">
        <f>VLOOKUP(CONCATENATE($M1772,$N1772),Curriculos!$A$2:$J$332,8,FALSE)</f>
        <v>60</v>
      </c>
      <c r="S1772" s="5"/>
      <c r="T1772" s="22" t="s">
        <v>24</v>
      </c>
      <c r="U1772" s="21" t="str">
        <f>VLOOKUP(CONCATENATE($M1772,$N1772),Curriculos!$A$2:$J$332,10,FALSE)</f>
        <v>DCEC</v>
      </c>
      <c r="V1772" s="20" t="e">
        <f>VLOOKUP(CONCATENATE($M1772,$N1772,$T1772),Oferta!$B$2:$R$360,17,FALSE)</f>
        <v>#N/A</v>
      </c>
      <c r="W1772" s="20" t="e">
        <f>VLOOKUP(CONCATENATE($M1772,$N1772,$T1772),Oferta!$B$2:$Q$360,12,FALSE)</f>
        <v>#N/A</v>
      </c>
      <c r="X1772" s="22"/>
      <c r="Y1772" s="23" t="e">
        <f>VLOOKUP(CONCATENATE($W1772,$X1772),Mtz_Horarios!$E$2:$H$92,2,FALSE)</f>
        <v>#N/A</v>
      </c>
      <c r="Z1772" s="23" t="e">
        <f>VLOOKUP(CONCATENATE($W1772,$X1772),Mtz_Horarios!$E$2:$H$92,3,FALSE)</f>
        <v>#N/A</v>
      </c>
      <c r="AA1772" s="24" t="e">
        <f>VLOOKUP(CONCATENATE($W1772,$X1772),Mtz_Horarios!$E$2:$H$92,4,FALSE)</f>
        <v>#N/A</v>
      </c>
      <c r="AB1772" s="20" t="e">
        <f>VLOOKUP(CONCATENATE($M1772,$N1772,$T1772),Oferta!$B$2:$Q$360,16,FALSE)</f>
        <v>#N/A</v>
      </c>
      <c r="AC1772" s="20" t="e">
        <f>VLOOKUP(CONCATENATE($M1772,$N1772,$T1772),Oferta!$B$2:$Q$360,15,FALSE)</f>
        <v>#N/A</v>
      </c>
      <c r="AD1772" s="12"/>
      <c r="AE1772" s="12"/>
      <c r="AF1772" s="12"/>
      <c r="AG1772" s="12"/>
      <c r="AH1772" s="12"/>
      <c r="AI1772" s="5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12"/>
      <c r="AW1772" s="12"/>
    </row>
    <row r="1773" spans="1:49" ht="15" customHeight="1">
      <c r="A1773" s="12"/>
      <c r="B1773" s="12"/>
      <c r="C1773" s="12"/>
      <c r="D1773" s="12"/>
      <c r="E1773" s="12"/>
      <c r="F1773" s="12"/>
      <c r="G1773" s="12"/>
      <c r="H1773" s="12" t="e">
        <f t="shared" si="24"/>
        <v>#N/A</v>
      </c>
      <c r="I1773" s="12" t="e">
        <f>VLOOKUP(CONCATENATE(N1773,T1773),Simulador!$H$26:$H$33,1,FALSE)</f>
        <v>#N/A</v>
      </c>
      <c r="J1773" s="12" t="e">
        <f t="shared" si="25"/>
        <v>#N/A</v>
      </c>
      <c r="K1773" s="13" t="e">
        <f t="shared" si="26"/>
        <v>#N/A</v>
      </c>
      <c r="L1773" s="12" t="e">
        <f t="shared" si="27"/>
        <v>#N/A</v>
      </c>
      <c r="M1773" s="14" t="s">
        <v>31</v>
      </c>
      <c r="N1773" s="3" t="s">
        <v>153</v>
      </c>
      <c r="O1773" s="20" t="str">
        <f>VLOOKUP(CONCATENATE($M1773,$N1773),Curriculos!$A$2:$J$332,4,FALSE)</f>
        <v>TÓPICOS ESPECIAIS EM ECONOMIA II</v>
      </c>
      <c r="P1773" s="21" t="str">
        <f>VLOOKUP(CONCATENATE($M1773,$N1773),Curriculos!$A$2:$J$332,5,FALSE)</f>
        <v>OP</v>
      </c>
      <c r="Q1773" s="21" t="e">
        <f>VLOOKUP($N1773,Oferta!$D$2:$P$100,5,FALSE)</f>
        <v>#N/A</v>
      </c>
      <c r="R1773" s="21">
        <f>VLOOKUP(CONCATENATE($M1773,$N1773),Curriculos!$A$2:$J$332,8,FALSE)</f>
        <v>60</v>
      </c>
      <c r="S1773" s="5"/>
      <c r="T1773" s="22" t="s">
        <v>24</v>
      </c>
      <c r="U1773" s="21" t="str">
        <f>VLOOKUP(CONCATENATE($M1773,$N1773),Curriculos!$A$2:$J$332,10,FALSE)</f>
        <v>DCEC</v>
      </c>
      <c r="V1773" s="20" t="e">
        <f>VLOOKUP(CONCATENATE($M1773,$N1773,$T1773),Oferta!$B$2:$R$360,17,FALSE)</f>
        <v>#N/A</v>
      </c>
      <c r="W1773" s="20" t="e">
        <f>VLOOKUP(CONCATENATE($M1773,$N1773,$T1773),Oferta!$B$2:$Q$360,12,FALSE)</f>
        <v>#N/A</v>
      </c>
      <c r="X1773" s="22"/>
      <c r="Y1773" s="23" t="e">
        <f>VLOOKUP(CONCATENATE($W1773,$X1773),Mtz_Horarios!$E$2:$H$92,2,FALSE)</f>
        <v>#N/A</v>
      </c>
      <c r="Z1773" s="23" t="e">
        <f>VLOOKUP(CONCATENATE($W1773,$X1773),Mtz_Horarios!$E$2:$H$92,3,FALSE)</f>
        <v>#N/A</v>
      </c>
      <c r="AA1773" s="24" t="e">
        <f>VLOOKUP(CONCATENATE($W1773,$X1773),Mtz_Horarios!$E$2:$H$92,4,FALSE)</f>
        <v>#N/A</v>
      </c>
      <c r="AB1773" s="20" t="e">
        <f>VLOOKUP(CONCATENATE($M1773,$N1773,$T1773),Oferta!$B$2:$Q$360,16,FALSE)</f>
        <v>#N/A</v>
      </c>
      <c r="AC1773" s="20" t="e">
        <f>VLOOKUP(CONCATENATE($M1773,$N1773,$T1773),Oferta!$B$2:$Q$360,15,FALSE)</f>
        <v>#N/A</v>
      </c>
      <c r="AD1773" s="12"/>
      <c r="AE1773" s="12"/>
      <c r="AF1773" s="12"/>
      <c r="AG1773" s="12"/>
      <c r="AH1773" s="12"/>
      <c r="AI1773" s="5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12"/>
      <c r="AW1773" s="12"/>
    </row>
    <row r="1774" spans="1:49" ht="15" customHeight="1">
      <c r="A1774" s="12"/>
      <c r="B1774" s="12"/>
      <c r="C1774" s="12"/>
      <c r="D1774" s="12"/>
      <c r="E1774" s="12"/>
      <c r="F1774" s="12"/>
      <c r="G1774" s="12"/>
      <c r="H1774" s="12" t="e">
        <f t="shared" si="24"/>
        <v>#N/A</v>
      </c>
      <c r="I1774" s="12" t="e">
        <f>VLOOKUP(CONCATENATE(N1774,T1774),Simulador!$H$26:$H$33,1,FALSE)</f>
        <v>#N/A</v>
      </c>
      <c r="J1774" s="12" t="e">
        <f t="shared" si="25"/>
        <v>#N/A</v>
      </c>
      <c r="K1774" s="13" t="e">
        <f t="shared" si="26"/>
        <v>#N/A</v>
      </c>
      <c r="L1774" s="12" t="e">
        <f t="shared" si="27"/>
        <v>#N/A</v>
      </c>
      <c r="M1774" s="14" t="s">
        <v>31</v>
      </c>
      <c r="N1774" s="3" t="s">
        <v>153</v>
      </c>
      <c r="O1774" s="20" t="str">
        <f>VLOOKUP(CONCATENATE($M1774,$N1774),Curriculos!$A$2:$J$332,4,FALSE)</f>
        <v>TÓPICOS ESPECIAIS EM ECONOMIA II</v>
      </c>
      <c r="P1774" s="21" t="str">
        <f>VLOOKUP(CONCATENATE($M1774,$N1774),Curriculos!$A$2:$J$332,5,FALSE)</f>
        <v>OP</v>
      </c>
      <c r="Q1774" s="21" t="e">
        <f>VLOOKUP($N1774,Oferta!$D$2:$P$100,5,FALSE)</f>
        <v>#N/A</v>
      </c>
      <c r="R1774" s="21">
        <f>VLOOKUP(CONCATENATE($M1774,$N1774),Curriculos!$A$2:$J$332,8,FALSE)</f>
        <v>60</v>
      </c>
      <c r="S1774" s="5"/>
      <c r="T1774" s="22" t="s">
        <v>24</v>
      </c>
      <c r="U1774" s="21" t="str">
        <f>VLOOKUP(CONCATENATE($M1774,$N1774),Curriculos!$A$2:$J$332,10,FALSE)</f>
        <v>DCEC</v>
      </c>
      <c r="V1774" s="20" t="e">
        <f>VLOOKUP(CONCATENATE($M1774,$N1774,$T1774),Oferta!$B$2:$R$360,17,FALSE)</f>
        <v>#N/A</v>
      </c>
      <c r="W1774" s="20" t="e">
        <f>VLOOKUP(CONCATENATE($M1774,$N1774,$T1774),Oferta!$B$2:$Q$360,12,FALSE)</f>
        <v>#N/A</v>
      </c>
      <c r="X1774" s="22"/>
      <c r="Y1774" s="23" t="e">
        <f>VLOOKUP(CONCATENATE($W1774,$X1774),Mtz_Horarios!$E$2:$H$92,2,FALSE)</f>
        <v>#N/A</v>
      </c>
      <c r="Z1774" s="23" t="e">
        <f>VLOOKUP(CONCATENATE($W1774,$X1774),Mtz_Horarios!$E$2:$H$92,3,FALSE)</f>
        <v>#N/A</v>
      </c>
      <c r="AA1774" s="24" t="e">
        <f>VLOOKUP(CONCATENATE($W1774,$X1774),Mtz_Horarios!$E$2:$H$92,4,FALSE)</f>
        <v>#N/A</v>
      </c>
      <c r="AB1774" s="20" t="e">
        <f>VLOOKUP(CONCATENATE($M1774,$N1774,$T1774),Oferta!$B$2:$Q$360,16,FALSE)</f>
        <v>#N/A</v>
      </c>
      <c r="AC1774" s="20" t="e">
        <f>VLOOKUP(CONCATENATE($M1774,$N1774,$T1774),Oferta!$B$2:$Q$360,15,FALSE)</f>
        <v>#N/A</v>
      </c>
      <c r="AD1774" s="12"/>
      <c r="AE1774" s="12"/>
      <c r="AF1774" s="12"/>
      <c r="AG1774" s="12"/>
      <c r="AH1774" s="12"/>
      <c r="AI1774" s="5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12"/>
      <c r="AW1774" s="12"/>
    </row>
    <row r="1775" spans="1:49" ht="15" customHeight="1">
      <c r="A1775" s="12"/>
      <c r="B1775" s="12"/>
      <c r="C1775" s="12"/>
      <c r="D1775" s="12"/>
      <c r="E1775" s="12"/>
      <c r="F1775" s="12"/>
      <c r="G1775" s="12"/>
      <c r="H1775" s="12" t="e">
        <f t="shared" si="24"/>
        <v>#N/A</v>
      </c>
      <c r="I1775" s="12" t="e">
        <f>VLOOKUP(CONCATENATE(N1775,T1775),Simulador!$H$26:$H$33,1,FALSE)</f>
        <v>#N/A</v>
      </c>
      <c r="J1775" s="12" t="e">
        <f t="shared" si="25"/>
        <v>#N/A</v>
      </c>
      <c r="K1775" s="13" t="e">
        <f t="shared" si="26"/>
        <v>#N/A</v>
      </c>
      <c r="L1775" s="12" t="e">
        <f t="shared" si="27"/>
        <v>#N/A</v>
      </c>
      <c r="M1775" s="14" t="s">
        <v>31</v>
      </c>
      <c r="N1775" s="3" t="s">
        <v>153</v>
      </c>
      <c r="O1775" s="20" t="str">
        <f>VLOOKUP(CONCATENATE($M1775,$N1775),Curriculos!$A$2:$J$332,4,FALSE)</f>
        <v>TÓPICOS ESPECIAIS EM ECONOMIA II</v>
      </c>
      <c r="P1775" s="21" t="str">
        <f>VLOOKUP(CONCATENATE($M1775,$N1775),Curriculos!$A$2:$J$332,5,FALSE)</f>
        <v>OP</v>
      </c>
      <c r="Q1775" s="21" t="e">
        <f>VLOOKUP($N1775,Oferta!$D$2:$P$100,5,FALSE)</f>
        <v>#N/A</v>
      </c>
      <c r="R1775" s="21">
        <f>VLOOKUP(CONCATENATE($M1775,$N1775),Curriculos!$A$2:$J$332,8,FALSE)</f>
        <v>60</v>
      </c>
      <c r="S1775" s="5"/>
      <c r="T1775" s="22" t="s">
        <v>24</v>
      </c>
      <c r="U1775" s="21" t="str">
        <f>VLOOKUP(CONCATENATE($M1775,$N1775),Curriculos!$A$2:$J$332,10,FALSE)</f>
        <v>DCEC</v>
      </c>
      <c r="V1775" s="20" t="e">
        <f>VLOOKUP(CONCATENATE($M1775,$N1775,$T1775),Oferta!$B$2:$R$360,17,FALSE)</f>
        <v>#N/A</v>
      </c>
      <c r="W1775" s="20" t="e">
        <f>VLOOKUP(CONCATENATE($M1775,$N1775,$T1775),Oferta!$B$2:$Q$360,12,FALSE)</f>
        <v>#N/A</v>
      </c>
      <c r="X1775" s="22"/>
      <c r="Y1775" s="23" t="e">
        <f>VLOOKUP(CONCATENATE($W1775,$X1775),Mtz_Horarios!$E$2:$H$92,2,FALSE)</f>
        <v>#N/A</v>
      </c>
      <c r="Z1775" s="23" t="e">
        <f>VLOOKUP(CONCATENATE($W1775,$X1775),Mtz_Horarios!$E$2:$H$92,3,FALSE)</f>
        <v>#N/A</v>
      </c>
      <c r="AA1775" s="24" t="e">
        <f>VLOOKUP(CONCATENATE($W1775,$X1775),Mtz_Horarios!$E$2:$H$92,4,FALSE)</f>
        <v>#N/A</v>
      </c>
      <c r="AB1775" s="20" t="e">
        <f>VLOOKUP(CONCATENATE($M1775,$N1775,$T1775),Oferta!$B$2:$Q$360,16,FALSE)</f>
        <v>#N/A</v>
      </c>
      <c r="AC1775" s="20" t="e">
        <f>VLOOKUP(CONCATENATE($M1775,$N1775,$T1775),Oferta!$B$2:$Q$360,15,FALSE)</f>
        <v>#N/A</v>
      </c>
      <c r="AD1775" s="12"/>
      <c r="AE1775" s="12"/>
      <c r="AF1775" s="12"/>
      <c r="AG1775" s="12"/>
      <c r="AH1775" s="12"/>
      <c r="AI1775" s="5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12"/>
      <c r="AW1775" s="12"/>
    </row>
    <row r="1776" spans="1:49" ht="15" customHeight="1">
      <c r="A1776" s="12"/>
      <c r="B1776" s="12"/>
      <c r="C1776" s="12"/>
      <c r="D1776" s="12"/>
      <c r="E1776" s="12"/>
      <c r="F1776" s="12"/>
      <c r="G1776" s="12"/>
      <c r="H1776" s="12" t="e">
        <f t="shared" si="24"/>
        <v>#N/A</v>
      </c>
      <c r="I1776" s="12" t="e">
        <f>VLOOKUP(CONCATENATE(N1776,T1776),Simulador!$H$26:$H$33,1,FALSE)</f>
        <v>#N/A</v>
      </c>
      <c r="J1776" s="12" t="e">
        <f t="shared" si="25"/>
        <v>#N/A</v>
      </c>
      <c r="K1776" s="13" t="e">
        <f t="shared" si="26"/>
        <v>#N/A</v>
      </c>
      <c r="L1776" s="12" t="e">
        <f t="shared" si="27"/>
        <v>#N/A</v>
      </c>
      <c r="M1776" s="14" t="s">
        <v>31</v>
      </c>
      <c r="N1776" s="3" t="s">
        <v>153</v>
      </c>
      <c r="O1776" s="20" t="str">
        <f>VLOOKUP(CONCATENATE($M1776,$N1776),Curriculos!$A$2:$J$332,4,FALSE)</f>
        <v>TÓPICOS ESPECIAIS EM ECONOMIA II</v>
      </c>
      <c r="P1776" s="21" t="str">
        <f>VLOOKUP(CONCATENATE($M1776,$N1776),Curriculos!$A$2:$J$332,5,FALSE)</f>
        <v>OP</v>
      </c>
      <c r="Q1776" s="21" t="e">
        <f>VLOOKUP($N1776,Oferta!$D$2:$P$100,5,FALSE)</f>
        <v>#N/A</v>
      </c>
      <c r="R1776" s="21">
        <f>VLOOKUP(CONCATENATE($M1776,$N1776),Curriculos!$A$2:$J$332,8,FALSE)</f>
        <v>60</v>
      </c>
      <c r="S1776" s="5"/>
      <c r="T1776" s="22" t="s">
        <v>24</v>
      </c>
      <c r="U1776" s="21" t="str">
        <f>VLOOKUP(CONCATENATE($M1776,$N1776),Curriculos!$A$2:$J$332,10,FALSE)</f>
        <v>DCEC</v>
      </c>
      <c r="V1776" s="20" t="e">
        <f>VLOOKUP(CONCATENATE($M1776,$N1776,$T1776),Oferta!$B$2:$R$360,17,FALSE)</f>
        <v>#N/A</v>
      </c>
      <c r="W1776" s="20" t="e">
        <f>VLOOKUP(CONCATENATE($M1776,$N1776,$T1776),Oferta!$B$2:$Q$360,12,FALSE)</f>
        <v>#N/A</v>
      </c>
      <c r="X1776" s="22"/>
      <c r="Y1776" s="23" t="e">
        <f>VLOOKUP(CONCATENATE($W1776,$X1776),Mtz_Horarios!$E$2:$H$92,2,FALSE)</f>
        <v>#N/A</v>
      </c>
      <c r="Z1776" s="23" t="e">
        <f>VLOOKUP(CONCATENATE($W1776,$X1776),Mtz_Horarios!$E$2:$H$92,3,FALSE)</f>
        <v>#N/A</v>
      </c>
      <c r="AA1776" s="24" t="e">
        <f>VLOOKUP(CONCATENATE($W1776,$X1776),Mtz_Horarios!$E$2:$H$92,4,FALSE)</f>
        <v>#N/A</v>
      </c>
      <c r="AB1776" s="20" t="e">
        <f>VLOOKUP(CONCATENATE($M1776,$N1776,$T1776),Oferta!$B$2:$Q$360,16,FALSE)</f>
        <v>#N/A</v>
      </c>
      <c r="AC1776" s="20" t="e">
        <f>VLOOKUP(CONCATENATE($M1776,$N1776,$T1776),Oferta!$B$2:$Q$360,15,FALSE)</f>
        <v>#N/A</v>
      </c>
      <c r="AD1776" s="12"/>
      <c r="AE1776" s="12"/>
      <c r="AF1776" s="12"/>
      <c r="AG1776" s="12"/>
      <c r="AH1776" s="12"/>
      <c r="AI1776" s="5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12"/>
      <c r="AW1776" s="12"/>
    </row>
    <row r="1777" spans="1:49" ht="15" customHeight="1">
      <c r="A1777" s="12"/>
      <c r="B1777" s="12"/>
      <c r="C1777" s="12"/>
      <c r="D1777" s="12"/>
      <c r="E1777" s="12"/>
      <c r="F1777" s="12"/>
      <c r="G1777" s="12"/>
      <c r="H1777" s="12" t="e">
        <f t="shared" si="24"/>
        <v>#N/A</v>
      </c>
      <c r="I1777" s="12" t="e">
        <f>VLOOKUP(CONCATENATE(N1777,T1777),Simulador!$H$26:$H$33,1,FALSE)</f>
        <v>#N/A</v>
      </c>
      <c r="J1777" s="12" t="e">
        <f t="shared" si="25"/>
        <v>#N/A</v>
      </c>
      <c r="K1777" s="13" t="e">
        <f t="shared" si="26"/>
        <v>#N/A</v>
      </c>
      <c r="L1777" s="12" t="e">
        <f t="shared" si="27"/>
        <v>#N/A</v>
      </c>
      <c r="M1777" s="14" t="s">
        <v>31</v>
      </c>
      <c r="N1777" s="3" t="s">
        <v>153</v>
      </c>
      <c r="O1777" s="20" t="str">
        <f>VLOOKUP(CONCATENATE($M1777,$N1777),Curriculos!$A$2:$J$332,4,FALSE)</f>
        <v>TÓPICOS ESPECIAIS EM ECONOMIA II</v>
      </c>
      <c r="P1777" s="21" t="str">
        <f>VLOOKUP(CONCATENATE($M1777,$N1777),Curriculos!$A$2:$J$332,5,FALSE)</f>
        <v>OP</v>
      </c>
      <c r="Q1777" s="21" t="e">
        <f>VLOOKUP($N1777,Oferta!$D$2:$P$100,5,FALSE)</f>
        <v>#N/A</v>
      </c>
      <c r="R1777" s="21">
        <f>VLOOKUP(CONCATENATE($M1777,$N1777),Curriculos!$A$2:$J$332,8,FALSE)</f>
        <v>60</v>
      </c>
      <c r="S1777" s="5"/>
      <c r="T1777" s="22" t="s">
        <v>24</v>
      </c>
      <c r="U1777" s="21" t="str">
        <f>VLOOKUP(CONCATENATE($M1777,$N1777),Curriculos!$A$2:$J$332,10,FALSE)</f>
        <v>DCEC</v>
      </c>
      <c r="V1777" s="20" t="e">
        <f>VLOOKUP(CONCATENATE($M1777,$N1777,$T1777),Oferta!$B$2:$R$360,17,FALSE)</f>
        <v>#N/A</v>
      </c>
      <c r="W1777" s="20" t="e">
        <f>VLOOKUP(CONCATENATE($M1777,$N1777,$T1777),Oferta!$B$2:$Q$360,12,FALSE)</f>
        <v>#N/A</v>
      </c>
      <c r="X1777" s="22"/>
      <c r="Y1777" s="23" t="e">
        <f>VLOOKUP(CONCATENATE($W1777,$X1777),Mtz_Horarios!$E$2:$H$92,2,FALSE)</f>
        <v>#N/A</v>
      </c>
      <c r="Z1777" s="23" t="e">
        <f>VLOOKUP(CONCATENATE($W1777,$X1777),Mtz_Horarios!$E$2:$H$92,3,FALSE)</f>
        <v>#N/A</v>
      </c>
      <c r="AA1777" s="24" t="e">
        <f>VLOOKUP(CONCATENATE($W1777,$X1777),Mtz_Horarios!$E$2:$H$92,4,FALSE)</f>
        <v>#N/A</v>
      </c>
      <c r="AB1777" s="20" t="e">
        <f>VLOOKUP(CONCATENATE($M1777,$N1777,$T1777),Oferta!$B$2:$Q$360,16,FALSE)</f>
        <v>#N/A</v>
      </c>
      <c r="AC1777" s="20" t="e">
        <f>VLOOKUP(CONCATENATE($M1777,$N1777,$T1777),Oferta!$B$2:$Q$360,15,FALSE)</f>
        <v>#N/A</v>
      </c>
      <c r="AD1777" s="12"/>
      <c r="AE1777" s="12"/>
      <c r="AF1777" s="12"/>
      <c r="AG1777" s="12"/>
      <c r="AH1777" s="12"/>
      <c r="AI1777" s="5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12"/>
      <c r="AW1777" s="12"/>
    </row>
    <row r="1778" spans="1:49" ht="15" customHeight="1">
      <c r="A1778" s="12"/>
      <c r="B1778" s="12"/>
      <c r="C1778" s="12"/>
      <c r="D1778" s="12"/>
      <c r="E1778" s="12"/>
      <c r="F1778" s="12"/>
      <c r="G1778" s="12"/>
      <c r="H1778" s="12" t="e">
        <f t="shared" si="24"/>
        <v>#N/A</v>
      </c>
      <c r="I1778" s="12" t="e">
        <f>VLOOKUP(CONCATENATE(N1778,T1778),Simulador!$H$26:$H$33,1,FALSE)</f>
        <v>#N/A</v>
      </c>
      <c r="J1778" s="12" t="e">
        <f t="shared" si="25"/>
        <v>#N/A</v>
      </c>
      <c r="K1778" s="13" t="e">
        <f t="shared" si="26"/>
        <v>#N/A</v>
      </c>
      <c r="L1778" s="12" t="e">
        <f t="shared" si="27"/>
        <v>#N/A</v>
      </c>
      <c r="M1778" s="14" t="s">
        <v>31</v>
      </c>
      <c r="N1778" s="3" t="s">
        <v>153</v>
      </c>
      <c r="O1778" s="20" t="str">
        <f>VLOOKUP(CONCATENATE($M1778,$N1778),Curriculos!$A$2:$J$332,4,FALSE)</f>
        <v>TÓPICOS ESPECIAIS EM ECONOMIA II</v>
      </c>
      <c r="P1778" s="21" t="str">
        <f>VLOOKUP(CONCATENATE($M1778,$N1778),Curriculos!$A$2:$J$332,5,FALSE)</f>
        <v>OP</v>
      </c>
      <c r="Q1778" s="21" t="e">
        <f>VLOOKUP($N1778,Oferta!$D$2:$P$100,5,FALSE)</f>
        <v>#N/A</v>
      </c>
      <c r="R1778" s="21">
        <f>VLOOKUP(CONCATENATE($M1778,$N1778),Curriculos!$A$2:$J$332,8,FALSE)</f>
        <v>60</v>
      </c>
      <c r="S1778" s="5"/>
      <c r="T1778" s="22" t="s">
        <v>24</v>
      </c>
      <c r="U1778" s="21" t="str">
        <f>VLOOKUP(CONCATENATE($M1778,$N1778),Curriculos!$A$2:$J$332,10,FALSE)</f>
        <v>DCEC</v>
      </c>
      <c r="V1778" s="20" t="e">
        <f>VLOOKUP(CONCATENATE($M1778,$N1778,$T1778),Oferta!$B$2:$R$360,17,FALSE)</f>
        <v>#N/A</v>
      </c>
      <c r="W1778" s="20" t="e">
        <f>VLOOKUP(CONCATENATE($M1778,$N1778,$T1778),Oferta!$B$2:$Q$360,12,FALSE)</f>
        <v>#N/A</v>
      </c>
      <c r="X1778" s="22"/>
      <c r="Y1778" s="23" t="e">
        <f>VLOOKUP(CONCATENATE($W1778,$X1778),Mtz_Horarios!$E$2:$H$92,2,FALSE)</f>
        <v>#N/A</v>
      </c>
      <c r="Z1778" s="23" t="e">
        <f>VLOOKUP(CONCATENATE($W1778,$X1778),Mtz_Horarios!$E$2:$H$92,3,FALSE)</f>
        <v>#N/A</v>
      </c>
      <c r="AA1778" s="24" t="e">
        <f>VLOOKUP(CONCATENATE($W1778,$X1778),Mtz_Horarios!$E$2:$H$92,4,FALSE)</f>
        <v>#N/A</v>
      </c>
      <c r="AB1778" s="20" t="e">
        <f>VLOOKUP(CONCATENATE($M1778,$N1778,$T1778),Oferta!$B$2:$Q$360,16,FALSE)</f>
        <v>#N/A</v>
      </c>
      <c r="AC1778" s="20" t="e">
        <f>VLOOKUP(CONCATENATE($M1778,$N1778,$T1778),Oferta!$B$2:$Q$360,15,FALSE)</f>
        <v>#N/A</v>
      </c>
      <c r="AD1778" s="12"/>
      <c r="AE1778" s="12"/>
      <c r="AF1778" s="12"/>
      <c r="AG1778" s="12"/>
      <c r="AH1778" s="12"/>
      <c r="AI1778" s="5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12"/>
      <c r="AW1778" s="12"/>
    </row>
    <row r="1779" spans="1:49" ht="15" customHeight="1">
      <c r="A1779" s="12"/>
      <c r="B1779" s="12"/>
      <c r="C1779" s="12"/>
      <c r="D1779" s="12"/>
      <c r="E1779" s="12"/>
      <c r="F1779" s="12"/>
      <c r="G1779" s="12"/>
      <c r="H1779" s="12" t="e">
        <f t="shared" si="24"/>
        <v>#N/A</v>
      </c>
      <c r="I1779" s="12" t="e">
        <f>VLOOKUP(CONCATENATE(N1779,T1779),Simulador!$H$26:$H$33,1,FALSE)</f>
        <v>#N/A</v>
      </c>
      <c r="J1779" s="12" t="e">
        <f t="shared" si="25"/>
        <v>#N/A</v>
      </c>
      <c r="K1779" s="13" t="e">
        <f t="shared" si="26"/>
        <v>#N/A</v>
      </c>
      <c r="L1779" s="12" t="e">
        <f t="shared" si="27"/>
        <v>#N/A</v>
      </c>
      <c r="M1779" s="14" t="s">
        <v>31</v>
      </c>
      <c r="N1779" s="3" t="s">
        <v>153</v>
      </c>
      <c r="O1779" s="20" t="str">
        <f>VLOOKUP(CONCATENATE($M1779,$N1779),Curriculos!$A$2:$J$332,4,FALSE)</f>
        <v>TÓPICOS ESPECIAIS EM ECONOMIA II</v>
      </c>
      <c r="P1779" s="21" t="str">
        <f>VLOOKUP(CONCATENATE($M1779,$N1779),Curriculos!$A$2:$J$332,5,FALSE)</f>
        <v>OP</v>
      </c>
      <c r="Q1779" s="21" t="e">
        <f>VLOOKUP($N1779,Oferta!$D$2:$P$100,5,FALSE)</f>
        <v>#N/A</v>
      </c>
      <c r="R1779" s="21">
        <f>VLOOKUP(CONCATENATE($M1779,$N1779),Curriculos!$A$2:$J$332,8,FALSE)</f>
        <v>60</v>
      </c>
      <c r="S1779" s="5"/>
      <c r="T1779" s="22" t="s">
        <v>24</v>
      </c>
      <c r="U1779" s="21" t="str">
        <f>VLOOKUP(CONCATENATE($M1779,$N1779),Curriculos!$A$2:$J$332,10,FALSE)</f>
        <v>DCEC</v>
      </c>
      <c r="V1779" s="20" t="e">
        <f>VLOOKUP(CONCATENATE($M1779,$N1779,$T1779),Oferta!$B$2:$R$360,17,FALSE)</f>
        <v>#N/A</v>
      </c>
      <c r="W1779" s="20" t="e">
        <f>VLOOKUP(CONCATENATE($M1779,$N1779,$T1779),Oferta!$B$2:$Q$360,12,FALSE)</f>
        <v>#N/A</v>
      </c>
      <c r="X1779" s="22"/>
      <c r="Y1779" s="23" t="e">
        <f>VLOOKUP(CONCATENATE($W1779,$X1779),Mtz_Horarios!$E$2:$H$92,2,FALSE)</f>
        <v>#N/A</v>
      </c>
      <c r="Z1779" s="23" t="e">
        <f>VLOOKUP(CONCATENATE($W1779,$X1779),Mtz_Horarios!$E$2:$H$92,3,FALSE)</f>
        <v>#N/A</v>
      </c>
      <c r="AA1779" s="24" t="e">
        <f>VLOOKUP(CONCATENATE($W1779,$X1779),Mtz_Horarios!$E$2:$H$92,4,FALSE)</f>
        <v>#N/A</v>
      </c>
      <c r="AB1779" s="20" t="e">
        <f>VLOOKUP(CONCATENATE($M1779,$N1779,$T1779),Oferta!$B$2:$Q$360,16,FALSE)</f>
        <v>#N/A</v>
      </c>
      <c r="AC1779" s="20" t="e">
        <f>VLOOKUP(CONCATENATE($M1779,$N1779,$T1779),Oferta!$B$2:$Q$360,15,FALSE)</f>
        <v>#N/A</v>
      </c>
      <c r="AD1779" s="12"/>
      <c r="AE1779" s="12"/>
      <c r="AF1779" s="12"/>
      <c r="AG1779" s="12"/>
      <c r="AH1779" s="12"/>
      <c r="AI1779" s="5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12"/>
      <c r="AW1779" s="12"/>
    </row>
    <row r="1780" spans="1:49" ht="15" customHeight="1">
      <c r="A1780" s="12"/>
      <c r="B1780" s="12"/>
      <c r="C1780" s="12"/>
      <c r="D1780" s="12"/>
      <c r="E1780" s="12"/>
      <c r="F1780" s="12"/>
      <c r="G1780" s="12"/>
      <c r="H1780" s="12" t="e">
        <f t="shared" si="24"/>
        <v>#N/A</v>
      </c>
      <c r="I1780" s="12" t="e">
        <f>VLOOKUP(CONCATENATE(N1780,T1780),Simulador!$H$26:$H$33,1,FALSE)</f>
        <v>#N/A</v>
      </c>
      <c r="J1780" s="12" t="e">
        <f t="shared" si="25"/>
        <v>#N/A</v>
      </c>
      <c r="K1780" s="13" t="e">
        <f t="shared" si="26"/>
        <v>#N/A</v>
      </c>
      <c r="L1780" s="12" t="e">
        <f t="shared" si="27"/>
        <v>#N/A</v>
      </c>
      <c r="M1780" s="14" t="s">
        <v>31</v>
      </c>
      <c r="N1780" s="3" t="s">
        <v>153</v>
      </c>
      <c r="O1780" s="20" t="str">
        <f>VLOOKUP(CONCATENATE($M1780,$N1780),Curriculos!$A$2:$J$332,4,FALSE)</f>
        <v>TÓPICOS ESPECIAIS EM ECONOMIA II</v>
      </c>
      <c r="P1780" s="21" t="str">
        <f>VLOOKUP(CONCATENATE($M1780,$N1780),Curriculos!$A$2:$J$332,5,FALSE)</f>
        <v>OP</v>
      </c>
      <c r="Q1780" s="21" t="e">
        <f>VLOOKUP($N1780,Oferta!$D$2:$P$100,5,FALSE)</f>
        <v>#N/A</v>
      </c>
      <c r="R1780" s="21">
        <f>VLOOKUP(CONCATENATE($M1780,$N1780),Curriculos!$A$2:$J$332,8,FALSE)</f>
        <v>60</v>
      </c>
      <c r="S1780" s="5"/>
      <c r="T1780" s="22" t="s">
        <v>29</v>
      </c>
      <c r="U1780" s="21" t="str">
        <f>VLOOKUP(CONCATENATE($M1780,$N1780),Curriculos!$A$2:$J$332,10,FALSE)</f>
        <v>DCEC</v>
      </c>
      <c r="V1780" s="20" t="e">
        <f>VLOOKUP(CONCATENATE($M1780,$N1780,$T1780),Oferta!$B$2:$R$360,17,FALSE)</f>
        <v>#N/A</v>
      </c>
      <c r="W1780" s="20" t="e">
        <f>VLOOKUP(CONCATENATE($M1780,$N1780,$T1780),Oferta!$B$2:$Q$360,12,FALSE)</f>
        <v>#N/A</v>
      </c>
      <c r="X1780" s="22"/>
      <c r="Y1780" s="23" t="e">
        <f>VLOOKUP(CONCATENATE($W1780,$X1780),Mtz_Horarios!$E$2:$H$92,2,FALSE)</f>
        <v>#N/A</v>
      </c>
      <c r="Z1780" s="23" t="e">
        <f>VLOOKUP(CONCATENATE($W1780,$X1780),Mtz_Horarios!$E$2:$H$92,3,FALSE)</f>
        <v>#N/A</v>
      </c>
      <c r="AA1780" s="24" t="e">
        <f>VLOOKUP(CONCATENATE($W1780,$X1780),Mtz_Horarios!$E$2:$H$92,4,FALSE)</f>
        <v>#N/A</v>
      </c>
      <c r="AB1780" s="20" t="e">
        <f>VLOOKUP(CONCATENATE($M1780,$N1780,$T1780),Oferta!$B$2:$Q$360,16,FALSE)</f>
        <v>#N/A</v>
      </c>
      <c r="AC1780" s="20" t="e">
        <f>VLOOKUP(CONCATENATE($M1780,$N1780,$T1780),Oferta!$B$2:$Q$360,15,FALSE)</f>
        <v>#N/A</v>
      </c>
      <c r="AD1780" s="12"/>
      <c r="AE1780" s="12"/>
      <c r="AF1780" s="12"/>
      <c r="AG1780" s="12"/>
      <c r="AH1780" s="12"/>
      <c r="AI1780" s="5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12"/>
      <c r="AW1780" s="12"/>
    </row>
    <row r="1781" spans="1:49" ht="15" customHeight="1">
      <c r="A1781" s="12"/>
      <c r="B1781" s="12"/>
      <c r="C1781" s="12"/>
      <c r="D1781" s="12"/>
      <c r="E1781" s="12"/>
      <c r="F1781" s="12"/>
      <c r="G1781" s="12"/>
      <c r="H1781" s="12" t="e">
        <f t="shared" si="24"/>
        <v>#N/A</v>
      </c>
      <c r="I1781" s="12" t="e">
        <f>VLOOKUP(CONCATENATE(N1781,T1781),Simulador!$H$26:$H$33,1,FALSE)</f>
        <v>#N/A</v>
      </c>
      <c r="J1781" s="12" t="e">
        <f t="shared" si="25"/>
        <v>#N/A</v>
      </c>
      <c r="K1781" s="13" t="e">
        <f t="shared" si="26"/>
        <v>#N/A</v>
      </c>
      <c r="L1781" s="12" t="e">
        <f t="shared" si="27"/>
        <v>#N/A</v>
      </c>
      <c r="M1781" s="14" t="s">
        <v>31</v>
      </c>
      <c r="N1781" s="3" t="s">
        <v>153</v>
      </c>
      <c r="O1781" s="20" t="str">
        <f>VLOOKUP(CONCATENATE($M1781,$N1781),Curriculos!$A$2:$J$332,4,FALSE)</f>
        <v>TÓPICOS ESPECIAIS EM ECONOMIA II</v>
      </c>
      <c r="P1781" s="21" t="str">
        <f>VLOOKUP(CONCATENATE($M1781,$N1781),Curriculos!$A$2:$J$332,5,FALSE)</f>
        <v>OP</v>
      </c>
      <c r="Q1781" s="21" t="e">
        <f>VLOOKUP($N1781,Oferta!$D$2:$P$100,5,FALSE)</f>
        <v>#N/A</v>
      </c>
      <c r="R1781" s="21">
        <f>VLOOKUP(CONCATENATE($M1781,$N1781),Curriculos!$A$2:$J$332,8,FALSE)</f>
        <v>60</v>
      </c>
      <c r="S1781" s="5"/>
      <c r="T1781" s="22" t="s">
        <v>29</v>
      </c>
      <c r="U1781" s="21" t="str">
        <f>VLOOKUP(CONCATENATE($M1781,$N1781),Curriculos!$A$2:$J$332,10,FALSE)</f>
        <v>DCEC</v>
      </c>
      <c r="V1781" s="20" t="e">
        <f>VLOOKUP(CONCATENATE($M1781,$N1781,$T1781),Oferta!$B$2:$R$360,17,FALSE)</f>
        <v>#N/A</v>
      </c>
      <c r="W1781" s="20" t="e">
        <f>VLOOKUP(CONCATENATE($M1781,$N1781,$T1781),Oferta!$B$2:$Q$360,12,FALSE)</f>
        <v>#N/A</v>
      </c>
      <c r="X1781" s="22"/>
      <c r="Y1781" s="23" t="e">
        <f>VLOOKUP(CONCATENATE($W1781,$X1781),Mtz_Horarios!$E$2:$H$92,2,FALSE)</f>
        <v>#N/A</v>
      </c>
      <c r="Z1781" s="23" t="e">
        <f>VLOOKUP(CONCATENATE($W1781,$X1781),Mtz_Horarios!$E$2:$H$92,3,FALSE)</f>
        <v>#N/A</v>
      </c>
      <c r="AA1781" s="24" t="e">
        <f>VLOOKUP(CONCATENATE($W1781,$X1781),Mtz_Horarios!$E$2:$H$92,4,FALSE)</f>
        <v>#N/A</v>
      </c>
      <c r="AB1781" s="20" t="e">
        <f>VLOOKUP(CONCATENATE($M1781,$N1781,$T1781),Oferta!$B$2:$Q$360,16,FALSE)</f>
        <v>#N/A</v>
      </c>
      <c r="AC1781" s="20" t="e">
        <f>VLOOKUP(CONCATENATE($M1781,$N1781,$T1781),Oferta!$B$2:$Q$360,15,FALSE)</f>
        <v>#N/A</v>
      </c>
      <c r="AD1781" s="12"/>
      <c r="AE1781" s="12"/>
      <c r="AF1781" s="12"/>
      <c r="AG1781" s="12"/>
      <c r="AH1781" s="12"/>
      <c r="AI1781" s="5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12"/>
      <c r="AW1781" s="12"/>
    </row>
    <row r="1782" spans="1:49" ht="15" customHeight="1">
      <c r="A1782" s="12"/>
      <c r="B1782" s="12"/>
      <c r="C1782" s="12"/>
      <c r="D1782" s="12"/>
      <c r="E1782" s="12"/>
      <c r="F1782" s="12"/>
      <c r="G1782" s="12"/>
      <c r="H1782" s="12" t="e">
        <f t="shared" si="24"/>
        <v>#N/A</v>
      </c>
      <c r="I1782" s="12" t="e">
        <f>VLOOKUP(CONCATENATE(N1782,T1782),Simulador!$H$26:$H$33,1,FALSE)</f>
        <v>#N/A</v>
      </c>
      <c r="J1782" s="12" t="e">
        <f t="shared" si="25"/>
        <v>#N/A</v>
      </c>
      <c r="K1782" s="13" t="e">
        <f t="shared" si="26"/>
        <v>#N/A</v>
      </c>
      <c r="L1782" s="12" t="e">
        <f t="shared" si="27"/>
        <v>#N/A</v>
      </c>
      <c r="M1782" s="14" t="s">
        <v>31</v>
      </c>
      <c r="N1782" s="3" t="s">
        <v>153</v>
      </c>
      <c r="O1782" s="20" t="str">
        <f>VLOOKUP(CONCATENATE($M1782,$N1782),Curriculos!$A$2:$J$332,4,FALSE)</f>
        <v>TÓPICOS ESPECIAIS EM ECONOMIA II</v>
      </c>
      <c r="P1782" s="21" t="str">
        <f>VLOOKUP(CONCATENATE($M1782,$N1782),Curriculos!$A$2:$J$332,5,FALSE)</f>
        <v>OP</v>
      </c>
      <c r="Q1782" s="21" t="e">
        <f>VLOOKUP($N1782,Oferta!$D$2:$P$100,5,FALSE)</f>
        <v>#N/A</v>
      </c>
      <c r="R1782" s="21">
        <f>VLOOKUP(CONCATENATE($M1782,$N1782),Curriculos!$A$2:$J$332,8,FALSE)</f>
        <v>60</v>
      </c>
      <c r="S1782" s="5"/>
      <c r="T1782" s="22" t="s">
        <v>29</v>
      </c>
      <c r="U1782" s="21" t="str">
        <f>VLOOKUP(CONCATENATE($M1782,$N1782),Curriculos!$A$2:$J$332,10,FALSE)</f>
        <v>DCEC</v>
      </c>
      <c r="V1782" s="20" t="e">
        <f>VLOOKUP(CONCATENATE($M1782,$N1782,$T1782),Oferta!$B$2:$R$360,17,FALSE)</f>
        <v>#N/A</v>
      </c>
      <c r="W1782" s="20" t="e">
        <f>VLOOKUP(CONCATENATE($M1782,$N1782,$T1782),Oferta!$B$2:$Q$360,12,FALSE)</f>
        <v>#N/A</v>
      </c>
      <c r="X1782" s="22"/>
      <c r="Y1782" s="23" t="e">
        <f>VLOOKUP(CONCATENATE($W1782,$X1782),Mtz_Horarios!$E$2:$H$92,2,FALSE)</f>
        <v>#N/A</v>
      </c>
      <c r="Z1782" s="23" t="e">
        <f>VLOOKUP(CONCATENATE($W1782,$X1782),Mtz_Horarios!$E$2:$H$92,3,FALSE)</f>
        <v>#N/A</v>
      </c>
      <c r="AA1782" s="24" t="e">
        <f>VLOOKUP(CONCATENATE($W1782,$X1782),Mtz_Horarios!$E$2:$H$92,4,FALSE)</f>
        <v>#N/A</v>
      </c>
      <c r="AB1782" s="20" t="e">
        <f>VLOOKUP(CONCATENATE($M1782,$N1782,$T1782),Oferta!$B$2:$Q$360,16,FALSE)</f>
        <v>#N/A</v>
      </c>
      <c r="AC1782" s="20" t="e">
        <f>VLOOKUP(CONCATENATE($M1782,$N1782,$T1782),Oferta!$B$2:$Q$360,15,FALSE)</f>
        <v>#N/A</v>
      </c>
      <c r="AD1782" s="12"/>
      <c r="AE1782" s="12"/>
      <c r="AF1782" s="12"/>
      <c r="AG1782" s="12"/>
      <c r="AH1782" s="12"/>
      <c r="AI1782" s="5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12"/>
      <c r="AW1782" s="12"/>
    </row>
    <row r="1783" spans="1:49" ht="15" customHeight="1">
      <c r="A1783" s="12"/>
      <c r="B1783" s="12"/>
      <c r="C1783" s="12"/>
      <c r="D1783" s="12"/>
      <c r="E1783" s="12"/>
      <c r="F1783" s="12"/>
      <c r="G1783" s="12"/>
      <c r="H1783" s="12" t="e">
        <f t="shared" si="24"/>
        <v>#N/A</v>
      </c>
      <c r="I1783" s="12" t="e">
        <f>VLOOKUP(CONCATENATE(N1783,T1783),Simulador!$H$26:$H$33,1,FALSE)</f>
        <v>#N/A</v>
      </c>
      <c r="J1783" s="12" t="e">
        <f t="shared" si="25"/>
        <v>#N/A</v>
      </c>
      <c r="K1783" s="13" t="e">
        <f t="shared" si="26"/>
        <v>#N/A</v>
      </c>
      <c r="L1783" s="12" t="e">
        <f t="shared" si="27"/>
        <v>#N/A</v>
      </c>
      <c r="M1783" s="14" t="s">
        <v>31</v>
      </c>
      <c r="N1783" s="3" t="s">
        <v>153</v>
      </c>
      <c r="O1783" s="20" t="str">
        <f>VLOOKUP(CONCATENATE($M1783,$N1783),Curriculos!$A$2:$J$332,4,FALSE)</f>
        <v>TÓPICOS ESPECIAIS EM ECONOMIA II</v>
      </c>
      <c r="P1783" s="21" t="str">
        <f>VLOOKUP(CONCATENATE($M1783,$N1783),Curriculos!$A$2:$J$332,5,FALSE)</f>
        <v>OP</v>
      </c>
      <c r="Q1783" s="21" t="e">
        <f>VLOOKUP($N1783,Oferta!$D$2:$P$100,5,FALSE)</f>
        <v>#N/A</v>
      </c>
      <c r="R1783" s="21">
        <f>VLOOKUP(CONCATENATE($M1783,$N1783),Curriculos!$A$2:$J$332,8,FALSE)</f>
        <v>60</v>
      </c>
      <c r="S1783" s="5"/>
      <c r="T1783" s="22" t="s">
        <v>29</v>
      </c>
      <c r="U1783" s="21" t="str">
        <f>VLOOKUP(CONCATENATE($M1783,$N1783),Curriculos!$A$2:$J$332,10,FALSE)</f>
        <v>DCEC</v>
      </c>
      <c r="V1783" s="20" t="e">
        <f>VLOOKUP(CONCATENATE($M1783,$N1783,$T1783),Oferta!$B$2:$R$360,17,FALSE)</f>
        <v>#N/A</v>
      </c>
      <c r="W1783" s="20" t="e">
        <f>VLOOKUP(CONCATENATE($M1783,$N1783,$T1783),Oferta!$B$2:$Q$360,12,FALSE)</f>
        <v>#N/A</v>
      </c>
      <c r="X1783" s="22"/>
      <c r="Y1783" s="23" t="e">
        <f>VLOOKUP(CONCATENATE($W1783,$X1783),Mtz_Horarios!$E$2:$H$92,2,FALSE)</f>
        <v>#N/A</v>
      </c>
      <c r="Z1783" s="23" t="e">
        <f>VLOOKUP(CONCATENATE($W1783,$X1783),Mtz_Horarios!$E$2:$H$92,3,FALSE)</f>
        <v>#N/A</v>
      </c>
      <c r="AA1783" s="24" t="e">
        <f>VLOOKUP(CONCATENATE($W1783,$X1783),Mtz_Horarios!$E$2:$H$92,4,FALSE)</f>
        <v>#N/A</v>
      </c>
      <c r="AB1783" s="20" t="e">
        <f>VLOOKUP(CONCATENATE($M1783,$N1783,$T1783),Oferta!$B$2:$Q$360,16,FALSE)</f>
        <v>#N/A</v>
      </c>
      <c r="AC1783" s="20" t="e">
        <f>VLOOKUP(CONCATENATE($M1783,$N1783,$T1783),Oferta!$B$2:$Q$360,15,FALSE)</f>
        <v>#N/A</v>
      </c>
      <c r="AD1783" s="12"/>
      <c r="AE1783" s="12"/>
      <c r="AF1783" s="12"/>
      <c r="AG1783" s="12"/>
      <c r="AH1783" s="12"/>
      <c r="AI1783" s="5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12"/>
      <c r="AW1783" s="12"/>
    </row>
    <row r="1784" spans="1:49" ht="15" customHeight="1">
      <c r="A1784" s="12"/>
      <c r="B1784" s="12"/>
      <c r="C1784" s="12"/>
      <c r="D1784" s="12"/>
      <c r="E1784" s="12"/>
      <c r="F1784" s="12"/>
      <c r="G1784" s="12"/>
      <c r="H1784" s="12" t="e">
        <f t="shared" si="24"/>
        <v>#N/A</v>
      </c>
      <c r="I1784" s="12" t="e">
        <f>VLOOKUP(CONCATENATE(N1784,T1784),Simulador!$H$26:$H$33,1,FALSE)</f>
        <v>#N/A</v>
      </c>
      <c r="J1784" s="12" t="e">
        <f t="shared" si="25"/>
        <v>#N/A</v>
      </c>
      <c r="K1784" s="13" t="e">
        <f t="shared" si="26"/>
        <v>#N/A</v>
      </c>
      <c r="L1784" s="12" t="e">
        <f t="shared" si="27"/>
        <v>#N/A</v>
      </c>
      <c r="M1784" s="14" t="s">
        <v>31</v>
      </c>
      <c r="N1784" s="3" t="s">
        <v>153</v>
      </c>
      <c r="O1784" s="20" t="str">
        <f>VLOOKUP(CONCATENATE($M1784,$N1784),Curriculos!$A$2:$J$332,4,FALSE)</f>
        <v>TÓPICOS ESPECIAIS EM ECONOMIA II</v>
      </c>
      <c r="P1784" s="21" t="str">
        <f>VLOOKUP(CONCATENATE($M1784,$N1784),Curriculos!$A$2:$J$332,5,FALSE)</f>
        <v>OP</v>
      </c>
      <c r="Q1784" s="21" t="e">
        <f>VLOOKUP($N1784,Oferta!$D$2:$P$100,5,FALSE)</f>
        <v>#N/A</v>
      </c>
      <c r="R1784" s="21">
        <f>VLOOKUP(CONCATENATE($M1784,$N1784),Curriculos!$A$2:$J$332,8,FALSE)</f>
        <v>60</v>
      </c>
      <c r="S1784" s="5"/>
      <c r="T1784" s="22" t="s">
        <v>29</v>
      </c>
      <c r="U1784" s="21" t="str">
        <f>VLOOKUP(CONCATENATE($M1784,$N1784),Curriculos!$A$2:$J$332,10,FALSE)</f>
        <v>DCEC</v>
      </c>
      <c r="V1784" s="20" t="e">
        <f>VLOOKUP(CONCATENATE($M1784,$N1784,$T1784),Oferta!$B$2:$R$360,17,FALSE)</f>
        <v>#N/A</v>
      </c>
      <c r="W1784" s="20" t="e">
        <f>VLOOKUP(CONCATENATE($M1784,$N1784,$T1784),Oferta!$B$2:$Q$360,12,FALSE)</f>
        <v>#N/A</v>
      </c>
      <c r="X1784" s="22"/>
      <c r="Y1784" s="23" t="e">
        <f>VLOOKUP(CONCATENATE($W1784,$X1784),Mtz_Horarios!$E$2:$H$92,2,FALSE)</f>
        <v>#N/A</v>
      </c>
      <c r="Z1784" s="23" t="e">
        <f>VLOOKUP(CONCATENATE($W1784,$X1784),Mtz_Horarios!$E$2:$H$92,3,FALSE)</f>
        <v>#N/A</v>
      </c>
      <c r="AA1784" s="24" t="e">
        <f>VLOOKUP(CONCATENATE($W1784,$X1784),Mtz_Horarios!$E$2:$H$92,4,FALSE)</f>
        <v>#N/A</v>
      </c>
      <c r="AB1784" s="20" t="e">
        <f>VLOOKUP(CONCATENATE($M1784,$N1784,$T1784),Oferta!$B$2:$Q$360,16,FALSE)</f>
        <v>#N/A</v>
      </c>
      <c r="AC1784" s="20" t="e">
        <f>VLOOKUP(CONCATENATE($M1784,$N1784,$T1784),Oferta!$B$2:$Q$360,15,FALSE)</f>
        <v>#N/A</v>
      </c>
      <c r="AD1784" s="12"/>
      <c r="AE1784" s="12"/>
      <c r="AF1784" s="12"/>
      <c r="AG1784" s="12"/>
      <c r="AH1784" s="12"/>
      <c r="AI1784" s="5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12"/>
      <c r="AW1784" s="12"/>
    </row>
    <row r="1785" spans="1:49" ht="15" customHeight="1">
      <c r="A1785" s="12"/>
      <c r="B1785" s="12"/>
      <c r="C1785" s="12"/>
      <c r="D1785" s="12"/>
      <c r="E1785" s="12"/>
      <c r="F1785" s="12"/>
      <c r="G1785" s="12"/>
      <c r="H1785" s="12" t="e">
        <f t="shared" si="24"/>
        <v>#N/A</v>
      </c>
      <c r="I1785" s="12" t="e">
        <f>VLOOKUP(CONCATENATE(N1785,T1785),Simulador!$H$26:$H$33,1,FALSE)</f>
        <v>#N/A</v>
      </c>
      <c r="J1785" s="12" t="e">
        <f t="shared" si="25"/>
        <v>#N/A</v>
      </c>
      <c r="K1785" s="13" t="e">
        <f t="shared" si="26"/>
        <v>#N/A</v>
      </c>
      <c r="L1785" s="12" t="e">
        <f t="shared" si="27"/>
        <v>#N/A</v>
      </c>
      <c r="M1785" s="14" t="s">
        <v>31</v>
      </c>
      <c r="N1785" s="3" t="s">
        <v>153</v>
      </c>
      <c r="O1785" s="20" t="str">
        <f>VLOOKUP(CONCATENATE($M1785,$N1785),Curriculos!$A$2:$J$332,4,FALSE)</f>
        <v>TÓPICOS ESPECIAIS EM ECONOMIA II</v>
      </c>
      <c r="P1785" s="21" t="str">
        <f>VLOOKUP(CONCATENATE($M1785,$N1785),Curriculos!$A$2:$J$332,5,FALSE)</f>
        <v>OP</v>
      </c>
      <c r="Q1785" s="21" t="e">
        <f>VLOOKUP($N1785,Oferta!$D$2:$P$100,5,FALSE)</f>
        <v>#N/A</v>
      </c>
      <c r="R1785" s="21">
        <f>VLOOKUP(CONCATENATE($M1785,$N1785),Curriculos!$A$2:$J$332,8,FALSE)</f>
        <v>60</v>
      </c>
      <c r="S1785" s="5"/>
      <c r="T1785" s="22" t="s">
        <v>29</v>
      </c>
      <c r="U1785" s="21" t="str">
        <f>VLOOKUP(CONCATENATE($M1785,$N1785),Curriculos!$A$2:$J$332,10,FALSE)</f>
        <v>DCEC</v>
      </c>
      <c r="V1785" s="20" t="e">
        <f>VLOOKUP(CONCATENATE($M1785,$N1785,$T1785),Oferta!$B$2:$R$360,17,FALSE)</f>
        <v>#N/A</v>
      </c>
      <c r="W1785" s="20" t="e">
        <f>VLOOKUP(CONCATENATE($M1785,$N1785,$T1785),Oferta!$B$2:$Q$360,12,FALSE)</f>
        <v>#N/A</v>
      </c>
      <c r="X1785" s="22"/>
      <c r="Y1785" s="23" t="e">
        <f>VLOOKUP(CONCATENATE($W1785,$X1785),Mtz_Horarios!$E$2:$H$92,2,FALSE)</f>
        <v>#N/A</v>
      </c>
      <c r="Z1785" s="23" t="e">
        <f>VLOOKUP(CONCATENATE($W1785,$X1785),Mtz_Horarios!$E$2:$H$92,3,FALSE)</f>
        <v>#N/A</v>
      </c>
      <c r="AA1785" s="24" t="e">
        <f>VLOOKUP(CONCATENATE($W1785,$X1785),Mtz_Horarios!$E$2:$H$92,4,FALSE)</f>
        <v>#N/A</v>
      </c>
      <c r="AB1785" s="20" t="e">
        <f>VLOOKUP(CONCATENATE($M1785,$N1785,$T1785),Oferta!$B$2:$Q$360,16,FALSE)</f>
        <v>#N/A</v>
      </c>
      <c r="AC1785" s="20" t="e">
        <f>VLOOKUP(CONCATENATE($M1785,$N1785,$T1785),Oferta!$B$2:$Q$360,15,FALSE)</f>
        <v>#N/A</v>
      </c>
      <c r="AD1785" s="12"/>
      <c r="AE1785" s="12"/>
      <c r="AF1785" s="12"/>
      <c r="AG1785" s="12"/>
      <c r="AH1785" s="12"/>
      <c r="AI1785" s="5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12"/>
      <c r="AW1785" s="12"/>
    </row>
    <row r="1786" spans="1:49" ht="15" customHeight="1">
      <c r="A1786" s="12"/>
      <c r="B1786" s="12"/>
      <c r="C1786" s="12"/>
      <c r="D1786" s="12"/>
      <c r="E1786" s="12"/>
      <c r="F1786" s="12"/>
      <c r="G1786" s="12"/>
      <c r="H1786" s="12" t="e">
        <f t="shared" si="24"/>
        <v>#N/A</v>
      </c>
      <c r="I1786" s="12" t="e">
        <f>VLOOKUP(CONCATENATE(N1786,T1786),Simulador!$H$26:$H$33,1,FALSE)</f>
        <v>#N/A</v>
      </c>
      <c r="J1786" s="12" t="e">
        <f t="shared" si="25"/>
        <v>#N/A</v>
      </c>
      <c r="K1786" s="13" t="e">
        <f t="shared" si="26"/>
        <v>#N/A</v>
      </c>
      <c r="L1786" s="12" t="e">
        <f t="shared" si="27"/>
        <v>#N/A</v>
      </c>
      <c r="M1786" s="14" t="s">
        <v>25</v>
      </c>
      <c r="N1786" s="3" t="s">
        <v>153</v>
      </c>
      <c r="O1786" s="20" t="str">
        <f>VLOOKUP(CONCATENATE($M1786,$N1786),Curriculos!$A$2:$J$332,4,FALSE)</f>
        <v>TÓPICOS ESPECIAIS EM ECONOMIA II</v>
      </c>
      <c r="P1786" s="21" t="str">
        <f>VLOOKUP(CONCATENATE($M1786,$N1786),Curriculos!$A$2:$J$332,5,FALSE)</f>
        <v>OP</v>
      </c>
      <c r="Q1786" s="21" t="e">
        <f>VLOOKUP($N1786,Oferta!$D$2:$P$100,5,FALSE)</f>
        <v>#N/A</v>
      </c>
      <c r="R1786" s="21">
        <f>VLOOKUP(CONCATENATE($M1786,$N1786),Curriculos!$A$2:$J$332,8,FALSE)</f>
        <v>60</v>
      </c>
      <c r="S1786" s="5"/>
      <c r="T1786" s="22" t="s">
        <v>29</v>
      </c>
      <c r="U1786" s="21" t="str">
        <f>VLOOKUP(CONCATENATE($M1786,$N1786),Curriculos!$A$2:$J$332,10,FALSE)</f>
        <v>DCEC</v>
      </c>
      <c r="V1786" s="20" t="e">
        <f>VLOOKUP(CONCATENATE($M1786,$N1786,$T1786),Oferta!$B$2:$R$360,17,FALSE)</f>
        <v>#N/A</v>
      </c>
      <c r="W1786" s="20" t="e">
        <f>VLOOKUP(CONCATENATE($M1786,$N1786,$T1786),Oferta!$B$2:$Q$360,12,FALSE)</f>
        <v>#N/A</v>
      </c>
      <c r="X1786" s="22">
        <v>1</v>
      </c>
      <c r="Y1786" s="23" t="e">
        <f>VLOOKUP(CONCATENATE($W1786,$X1786),Mtz_Horarios!$E$2:$H$92,2,FALSE)</f>
        <v>#N/A</v>
      </c>
      <c r="Z1786" s="23" t="e">
        <f>VLOOKUP(CONCATENATE($W1786,$X1786),Mtz_Horarios!$E$2:$H$92,3,FALSE)</f>
        <v>#N/A</v>
      </c>
      <c r="AA1786" s="24" t="e">
        <f>VLOOKUP(CONCATENATE($W1786,$X1786),Mtz_Horarios!$E$2:$H$92,4,FALSE)</f>
        <v>#N/A</v>
      </c>
      <c r="AB1786" s="20" t="e">
        <f>VLOOKUP(CONCATENATE($M1786,$N1786,$T1786),Oferta!$B$2:$Q$360,16,FALSE)</f>
        <v>#N/A</v>
      </c>
      <c r="AC1786" s="20" t="e">
        <f>VLOOKUP(CONCATENATE($M1786,$N1786,$T1786),Oferta!$B$2:$Q$360,15,FALSE)</f>
        <v>#N/A</v>
      </c>
      <c r="AD1786" s="12"/>
      <c r="AE1786" s="12"/>
      <c r="AF1786" s="12"/>
      <c r="AG1786" s="12"/>
      <c r="AH1786" s="12"/>
      <c r="AI1786" s="5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12"/>
      <c r="AW1786" s="12"/>
    </row>
    <row r="1787" spans="1:49" ht="15" customHeight="1">
      <c r="A1787" s="12"/>
      <c r="B1787" s="12"/>
      <c r="C1787" s="12"/>
      <c r="D1787" s="12"/>
      <c r="E1787" s="12"/>
      <c r="F1787" s="12"/>
      <c r="G1787" s="12"/>
      <c r="H1787" s="12" t="e">
        <f t="shared" ref="H1787:H2041" si="28">IF(Y1787&gt;0,CONCATENATE(T1787,O1787)," ")</f>
        <v>#N/A</v>
      </c>
      <c r="I1787" s="12" t="e">
        <f>VLOOKUP(CONCATENATE(N1787,T1787),Simulador!$H$26:$H$33,1,FALSE)</f>
        <v>#N/A</v>
      </c>
      <c r="J1787" s="12" t="e">
        <f t="shared" ref="J1787:J2041" si="29">IF(I1787&lt;&gt;I1787,,CONCATENATE(Z1787,Y1787))</f>
        <v>#N/A</v>
      </c>
      <c r="K1787" s="13" t="e">
        <f t="shared" ref="K1787:K2041" si="30">CONCATENATE(Z1787,Y1787,AC1787)</f>
        <v>#N/A</v>
      </c>
      <c r="L1787" s="12" t="e">
        <f t="shared" ref="L1787:L2041" si="31">CONCATENATE(V1787,AA1787,Z1787,Y1787)</f>
        <v>#N/A</v>
      </c>
      <c r="M1787" s="14" t="s">
        <v>25</v>
      </c>
      <c r="N1787" s="3" t="s">
        <v>153</v>
      </c>
      <c r="O1787" s="20" t="str">
        <f>VLOOKUP(CONCATENATE($M1787,$N1787),Curriculos!$A$2:$J$332,4,FALSE)</f>
        <v>TÓPICOS ESPECIAIS EM ECONOMIA II</v>
      </c>
      <c r="P1787" s="21" t="str">
        <f>VLOOKUP(CONCATENATE($M1787,$N1787),Curriculos!$A$2:$J$332,5,FALSE)</f>
        <v>OP</v>
      </c>
      <c r="Q1787" s="21" t="e">
        <f>VLOOKUP($N1787,Oferta!$D$2:$P$100,5,FALSE)</f>
        <v>#N/A</v>
      </c>
      <c r="R1787" s="21">
        <f>VLOOKUP(CONCATENATE($M1787,$N1787),Curriculos!$A$2:$J$332,8,FALSE)</f>
        <v>60</v>
      </c>
      <c r="S1787" s="5"/>
      <c r="T1787" s="22" t="s">
        <v>29</v>
      </c>
      <c r="U1787" s="21" t="str">
        <f>VLOOKUP(CONCATENATE($M1787,$N1787),Curriculos!$A$2:$J$332,10,FALSE)</f>
        <v>DCEC</v>
      </c>
      <c r="V1787" s="20" t="e">
        <f>VLOOKUP(CONCATENATE($M1787,$N1787,$T1787),Oferta!$B$2:$R$360,17,FALSE)</f>
        <v>#N/A</v>
      </c>
      <c r="W1787" s="20" t="e">
        <f>VLOOKUP(CONCATENATE($M1787,$N1787,$T1787),Oferta!$B$2:$Q$360,12,FALSE)</f>
        <v>#N/A</v>
      </c>
      <c r="X1787" s="22">
        <v>2</v>
      </c>
      <c r="Y1787" s="23" t="e">
        <f>VLOOKUP(CONCATENATE($W1787,$X1787),Mtz_Horarios!$E$2:$H$92,2,FALSE)</f>
        <v>#N/A</v>
      </c>
      <c r="Z1787" s="23" t="e">
        <f>VLOOKUP(CONCATENATE($W1787,$X1787),Mtz_Horarios!$E$2:$H$92,3,FALSE)</f>
        <v>#N/A</v>
      </c>
      <c r="AA1787" s="24" t="e">
        <f>VLOOKUP(CONCATENATE($W1787,$X1787),Mtz_Horarios!$E$2:$H$92,4,FALSE)</f>
        <v>#N/A</v>
      </c>
      <c r="AB1787" s="20" t="e">
        <f>VLOOKUP(CONCATENATE($M1787,$N1787,$T1787),Oferta!$B$2:$Q$360,16,FALSE)</f>
        <v>#N/A</v>
      </c>
      <c r="AC1787" s="20" t="e">
        <f>VLOOKUP(CONCATENATE($M1787,$N1787,$T1787),Oferta!$B$2:$Q$360,15,FALSE)</f>
        <v>#N/A</v>
      </c>
      <c r="AD1787" s="12"/>
      <c r="AE1787" s="12"/>
      <c r="AF1787" s="12"/>
      <c r="AG1787" s="12"/>
      <c r="AH1787" s="12"/>
      <c r="AI1787" s="5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12"/>
      <c r="AW1787" s="12"/>
    </row>
    <row r="1788" spans="1:49" ht="15" customHeight="1">
      <c r="A1788" s="12"/>
      <c r="B1788" s="12"/>
      <c r="C1788" s="12"/>
      <c r="D1788" s="12"/>
      <c r="E1788" s="12"/>
      <c r="F1788" s="12"/>
      <c r="G1788" s="12"/>
      <c r="H1788" s="12" t="e">
        <f t="shared" si="28"/>
        <v>#N/A</v>
      </c>
      <c r="I1788" s="12" t="e">
        <f>VLOOKUP(CONCATENATE(N1788,T1788),Simulador!$H$26:$H$33,1,FALSE)</f>
        <v>#N/A</v>
      </c>
      <c r="J1788" s="12" t="e">
        <f t="shared" si="29"/>
        <v>#N/A</v>
      </c>
      <c r="K1788" s="13" t="e">
        <f t="shared" si="30"/>
        <v>#N/A</v>
      </c>
      <c r="L1788" s="12" t="e">
        <f t="shared" si="31"/>
        <v>#N/A</v>
      </c>
      <c r="M1788" s="14" t="s">
        <v>25</v>
      </c>
      <c r="N1788" s="3" t="s">
        <v>153</v>
      </c>
      <c r="O1788" s="20" t="str">
        <f>VLOOKUP(CONCATENATE($M1788,$N1788),Curriculos!$A$2:$J$332,4,FALSE)</f>
        <v>TÓPICOS ESPECIAIS EM ECONOMIA II</v>
      </c>
      <c r="P1788" s="21" t="str">
        <f>VLOOKUP(CONCATENATE($M1788,$N1788),Curriculos!$A$2:$J$332,5,FALSE)</f>
        <v>OP</v>
      </c>
      <c r="Q1788" s="21" t="e">
        <f>VLOOKUP($N1788,Oferta!$D$2:$P$100,5,FALSE)</f>
        <v>#N/A</v>
      </c>
      <c r="R1788" s="21">
        <f>VLOOKUP(CONCATENATE($M1788,$N1788),Curriculos!$A$2:$J$332,8,FALSE)</f>
        <v>60</v>
      </c>
      <c r="S1788" s="5"/>
      <c r="T1788" s="22" t="s">
        <v>29</v>
      </c>
      <c r="U1788" s="21" t="str">
        <f>VLOOKUP(CONCATENATE($M1788,$N1788),Curriculos!$A$2:$J$332,10,FALSE)</f>
        <v>DCEC</v>
      </c>
      <c r="V1788" s="20" t="e">
        <f>VLOOKUP(CONCATENATE($M1788,$N1788,$T1788),Oferta!$B$2:$R$360,17,FALSE)</f>
        <v>#N/A</v>
      </c>
      <c r="W1788" s="20" t="e">
        <f>VLOOKUP(CONCATENATE($M1788,$N1788,$T1788),Oferta!$B$2:$Q$360,12,FALSE)</f>
        <v>#N/A</v>
      </c>
      <c r="X1788" s="22">
        <v>3</v>
      </c>
      <c r="Y1788" s="23" t="e">
        <f>VLOOKUP(CONCATENATE($W1788,$X1788),Mtz_Horarios!$E$2:$H$92,2,FALSE)</f>
        <v>#N/A</v>
      </c>
      <c r="Z1788" s="23" t="e">
        <f>VLOOKUP(CONCATENATE($W1788,$X1788),Mtz_Horarios!$E$2:$H$92,3,FALSE)</f>
        <v>#N/A</v>
      </c>
      <c r="AA1788" s="24" t="e">
        <f>VLOOKUP(CONCATENATE($W1788,$X1788),Mtz_Horarios!$E$2:$H$92,4,FALSE)</f>
        <v>#N/A</v>
      </c>
      <c r="AB1788" s="20" t="e">
        <f>VLOOKUP(CONCATENATE($M1788,$N1788,$T1788),Oferta!$B$2:$Q$360,16,FALSE)</f>
        <v>#N/A</v>
      </c>
      <c r="AC1788" s="20" t="e">
        <f>VLOOKUP(CONCATENATE($M1788,$N1788,$T1788),Oferta!$B$2:$Q$360,15,FALSE)</f>
        <v>#N/A</v>
      </c>
      <c r="AD1788" s="12"/>
      <c r="AE1788" s="12"/>
      <c r="AF1788" s="12"/>
      <c r="AG1788" s="12"/>
      <c r="AH1788" s="12"/>
      <c r="AI1788" s="5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12"/>
      <c r="AW1788" s="12"/>
    </row>
    <row r="1789" spans="1:49" ht="15" customHeight="1">
      <c r="A1789" s="12"/>
      <c r="B1789" s="12"/>
      <c r="C1789" s="12"/>
      <c r="D1789" s="12"/>
      <c r="E1789" s="12"/>
      <c r="F1789" s="12"/>
      <c r="G1789" s="12"/>
      <c r="H1789" s="12" t="e">
        <f t="shared" si="28"/>
        <v>#N/A</v>
      </c>
      <c r="I1789" s="12" t="e">
        <f>VLOOKUP(CONCATENATE(N1789,T1789),Simulador!$H$26:$H$33,1,FALSE)</f>
        <v>#N/A</v>
      </c>
      <c r="J1789" s="12" t="e">
        <f t="shared" si="29"/>
        <v>#N/A</v>
      </c>
      <c r="K1789" s="13" t="e">
        <f t="shared" si="30"/>
        <v>#N/A</v>
      </c>
      <c r="L1789" s="12" t="e">
        <f t="shared" si="31"/>
        <v>#N/A</v>
      </c>
      <c r="M1789" s="14" t="s">
        <v>25</v>
      </c>
      <c r="N1789" s="3" t="s">
        <v>153</v>
      </c>
      <c r="O1789" s="20" t="str">
        <f>VLOOKUP(CONCATENATE($M1789,$N1789),Curriculos!$A$2:$J$332,4,FALSE)</f>
        <v>TÓPICOS ESPECIAIS EM ECONOMIA II</v>
      </c>
      <c r="P1789" s="21" t="str">
        <f>VLOOKUP(CONCATENATE($M1789,$N1789),Curriculos!$A$2:$J$332,5,FALSE)</f>
        <v>OP</v>
      </c>
      <c r="Q1789" s="21" t="e">
        <f>VLOOKUP($N1789,Oferta!$D$2:$P$100,5,FALSE)</f>
        <v>#N/A</v>
      </c>
      <c r="R1789" s="21">
        <f>VLOOKUP(CONCATENATE($M1789,$N1789),Curriculos!$A$2:$J$332,8,FALSE)</f>
        <v>60</v>
      </c>
      <c r="S1789" s="5"/>
      <c r="T1789" s="22" t="s">
        <v>29</v>
      </c>
      <c r="U1789" s="21" t="str">
        <f>VLOOKUP(CONCATENATE($M1789,$N1789),Curriculos!$A$2:$J$332,10,FALSE)</f>
        <v>DCEC</v>
      </c>
      <c r="V1789" s="20" t="e">
        <f>VLOOKUP(CONCATENATE($M1789,$N1789,$T1789),Oferta!$B$2:$R$360,17,FALSE)</f>
        <v>#N/A</v>
      </c>
      <c r="W1789" s="20" t="e">
        <f>VLOOKUP(CONCATENATE($M1789,$N1789,$T1789),Oferta!$B$2:$Q$360,12,FALSE)</f>
        <v>#N/A</v>
      </c>
      <c r="X1789" s="22">
        <v>4</v>
      </c>
      <c r="Y1789" s="23" t="e">
        <f>VLOOKUP(CONCATENATE($W1789,$X1789),Mtz_Horarios!$E$2:$H$92,2,FALSE)</f>
        <v>#N/A</v>
      </c>
      <c r="Z1789" s="23" t="e">
        <f>VLOOKUP(CONCATENATE($W1789,$X1789),Mtz_Horarios!$E$2:$H$92,3,FALSE)</f>
        <v>#N/A</v>
      </c>
      <c r="AA1789" s="24" t="e">
        <f>VLOOKUP(CONCATENATE($W1789,$X1789),Mtz_Horarios!$E$2:$H$92,4,FALSE)</f>
        <v>#N/A</v>
      </c>
      <c r="AB1789" s="20" t="e">
        <f>VLOOKUP(CONCATENATE($M1789,$N1789,$T1789),Oferta!$B$2:$Q$360,16,FALSE)</f>
        <v>#N/A</v>
      </c>
      <c r="AC1789" s="20" t="e">
        <f>VLOOKUP(CONCATENATE($M1789,$N1789,$T1789),Oferta!$B$2:$Q$360,15,FALSE)</f>
        <v>#N/A</v>
      </c>
      <c r="AD1789" s="12"/>
      <c r="AE1789" s="12"/>
      <c r="AF1789" s="12"/>
      <c r="AG1789" s="12"/>
      <c r="AH1789" s="12"/>
      <c r="AI1789" s="5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12"/>
      <c r="AW1789" s="12"/>
    </row>
    <row r="1790" spans="1:49" ht="15" customHeight="1">
      <c r="A1790" s="12"/>
      <c r="B1790" s="12"/>
      <c r="C1790" s="12"/>
      <c r="D1790" s="12"/>
      <c r="E1790" s="12"/>
      <c r="F1790" s="12"/>
      <c r="G1790" s="12"/>
      <c r="H1790" s="12" t="e">
        <f t="shared" si="28"/>
        <v>#N/A</v>
      </c>
      <c r="I1790" s="12" t="e">
        <f>VLOOKUP(CONCATENATE(N1790,T1790),Simulador!$H$26:$H$33,1,FALSE)</f>
        <v>#N/A</v>
      </c>
      <c r="J1790" s="12" t="e">
        <f t="shared" si="29"/>
        <v>#N/A</v>
      </c>
      <c r="K1790" s="13" t="e">
        <f t="shared" si="30"/>
        <v>#N/A</v>
      </c>
      <c r="L1790" s="12" t="e">
        <f t="shared" si="31"/>
        <v>#N/A</v>
      </c>
      <c r="M1790" s="14" t="s">
        <v>22</v>
      </c>
      <c r="N1790" s="3" t="s">
        <v>153</v>
      </c>
      <c r="O1790" s="15" t="str">
        <f>VLOOKUP(CONCATENATE($M1790,$N1790),Curriculos!$A$2:$J$332,4,FALSE)</f>
        <v>TÓPICOS ESPECIAIS EM ECONOMIA II</v>
      </c>
      <c r="P1790" s="16" t="str">
        <f>VLOOKUP(CONCATENATE($M1790,$N1790),Curriculos!$A$2:$J$332,5,FALSE)</f>
        <v>OP</v>
      </c>
      <c r="Q1790" s="16" t="e">
        <f>VLOOKUP($N1790,Oferta!$D$2:$P$100,5,FALSE)</f>
        <v>#N/A</v>
      </c>
      <c r="R1790" s="16">
        <f>VLOOKUP(CONCATENATE($M1790,$N1790),Curriculos!$A$2:$J$332,8,FALSE)</f>
        <v>60</v>
      </c>
      <c r="S1790" s="17"/>
      <c r="T1790" s="17" t="s">
        <v>24</v>
      </c>
      <c r="U1790" s="16" t="str">
        <f>VLOOKUP(CONCATENATE($M1790,$N1790),Curriculos!$A$2:$J$332,10,FALSE)</f>
        <v>DCEC</v>
      </c>
      <c r="V1790" s="15" t="e">
        <f>VLOOKUP(CONCATENATE($M1790,$N1790,$T1790),Oferta!$B$2:$R$360,17,FALSE)</f>
        <v>#N/A</v>
      </c>
      <c r="W1790" s="15" t="e">
        <f>VLOOKUP(CONCATENATE($M1790,$N1790,$T1790),Oferta!$B$2:$Q$360,12,FALSE)</f>
        <v>#N/A</v>
      </c>
      <c r="X1790" s="17">
        <v>1</v>
      </c>
      <c r="Y1790" s="18" t="e">
        <f>VLOOKUP(CONCATENATE($W1790,$X1790),Mtz_Horarios!$E$2:$H$92,2,FALSE)</f>
        <v>#N/A</v>
      </c>
      <c r="Z1790" s="18" t="e">
        <f>VLOOKUP(CONCATENATE($W1790,$X1790),Mtz_Horarios!$E$2:$H$92,3,FALSE)</f>
        <v>#N/A</v>
      </c>
      <c r="AA1790" s="19" t="e">
        <f>VLOOKUP(CONCATENATE($W1790,$X1790),Mtz_Horarios!$E$2:$H$92,4,FALSE)</f>
        <v>#N/A</v>
      </c>
      <c r="AB1790" s="15" t="e">
        <f>VLOOKUP(CONCATENATE($M1790,$N1790,$T1790),Oferta!$B$2:$Q$360,16,FALSE)</f>
        <v>#N/A</v>
      </c>
      <c r="AC1790" s="15" t="e">
        <f>VLOOKUP(CONCATENATE($M1790,$N1790,$T1790),Oferta!$B$2:$Q$360,15,FALSE)</f>
        <v>#N/A</v>
      </c>
      <c r="AD1790" s="12"/>
      <c r="AE1790" s="12"/>
      <c r="AF1790" s="12"/>
      <c r="AG1790" s="12"/>
      <c r="AH1790" s="12"/>
      <c r="AI1790" s="5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12"/>
      <c r="AW1790" s="12"/>
    </row>
    <row r="1791" spans="1:49" ht="15" customHeight="1">
      <c r="A1791" s="12"/>
      <c r="B1791" s="12"/>
      <c r="C1791" s="12"/>
      <c r="D1791" s="12"/>
      <c r="E1791" s="12"/>
      <c r="F1791" s="12"/>
      <c r="G1791" s="12"/>
      <c r="H1791" s="12" t="e">
        <f t="shared" si="28"/>
        <v>#N/A</v>
      </c>
      <c r="I1791" s="12" t="e">
        <f>VLOOKUP(CONCATENATE(N1791,T1791),Simulador!$H$26:$H$33,1,FALSE)</f>
        <v>#N/A</v>
      </c>
      <c r="J1791" s="12" t="e">
        <f t="shared" si="29"/>
        <v>#N/A</v>
      </c>
      <c r="K1791" s="13" t="e">
        <f t="shared" si="30"/>
        <v>#N/A</v>
      </c>
      <c r="L1791" s="12" t="e">
        <f t="shared" si="31"/>
        <v>#N/A</v>
      </c>
      <c r="M1791" s="14" t="s">
        <v>22</v>
      </c>
      <c r="N1791" s="3" t="s">
        <v>153</v>
      </c>
      <c r="O1791" s="15" t="str">
        <f>VLOOKUP(CONCATENATE($M1791,$N1791),Curriculos!$A$2:$J$332,4,FALSE)</f>
        <v>TÓPICOS ESPECIAIS EM ECONOMIA II</v>
      </c>
      <c r="P1791" s="16" t="str">
        <f>VLOOKUP(CONCATENATE($M1791,$N1791),Curriculos!$A$2:$J$332,5,FALSE)</f>
        <v>OP</v>
      </c>
      <c r="Q1791" s="16" t="e">
        <f>VLOOKUP($N1791,Oferta!$D$2:$P$100,5,FALSE)</f>
        <v>#N/A</v>
      </c>
      <c r="R1791" s="16">
        <f>VLOOKUP(CONCATENATE($M1791,$N1791),Curriculos!$A$2:$J$332,8,FALSE)</f>
        <v>60</v>
      </c>
      <c r="S1791" s="17"/>
      <c r="T1791" s="17" t="s">
        <v>24</v>
      </c>
      <c r="U1791" s="16" t="str">
        <f>VLOOKUP(CONCATENATE($M1791,$N1791),Curriculos!$A$2:$J$332,10,FALSE)</f>
        <v>DCEC</v>
      </c>
      <c r="V1791" s="15" t="e">
        <f>VLOOKUP(CONCATENATE($M1791,$N1791,$T1791),Oferta!$B$2:$R$360,17,FALSE)</f>
        <v>#N/A</v>
      </c>
      <c r="W1791" s="15" t="e">
        <f>VLOOKUP(CONCATENATE($M1791,$N1791,$T1791),Oferta!$B$2:$Q$360,12,FALSE)</f>
        <v>#N/A</v>
      </c>
      <c r="X1791" s="17">
        <v>2</v>
      </c>
      <c r="Y1791" s="18" t="e">
        <f>VLOOKUP(CONCATENATE($W1791,$X1791),Mtz_Horarios!$E$2:$H$92,2,FALSE)</f>
        <v>#N/A</v>
      </c>
      <c r="Z1791" s="18" t="e">
        <f>VLOOKUP(CONCATENATE($W1791,$X1791),Mtz_Horarios!$E$2:$H$92,3,FALSE)</f>
        <v>#N/A</v>
      </c>
      <c r="AA1791" s="19" t="e">
        <f>VLOOKUP(CONCATENATE($W1791,$X1791),Mtz_Horarios!$E$2:$H$92,4,FALSE)</f>
        <v>#N/A</v>
      </c>
      <c r="AB1791" s="15" t="e">
        <f>VLOOKUP(CONCATENATE($M1791,$N1791,$T1791),Oferta!$B$2:$Q$360,16,FALSE)</f>
        <v>#N/A</v>
      </c>
      <c r="AC1791" s="15" t="e">
        <f>VLOOKUP(CONCATENATE($M1791,$N1791,$T1791),Oferta!$B$2:$Q$360,15,FALSE)</f>
        <v>#N/A</v>
      </c>
      <c r="AD1791" s="12"/>
      <c r="AE1791" s="12"/>
      <c r="AF1791" s="12"/>
      <c r="AG1791" s="12"/>
      <c r="AH1791" s="12"/>
      <c r="AI1791" s="5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12"/>
      <c r="AW1791" s="12"/>
    </row>
    <row r="1792" spans="1:49" ht="15" customHeight="1">
      <c r="A1792" s="12"/>
      <c r="B1792" s="12"/>
      <c r="C1792" s="12"/>
      <c r="D1792" s="12"/>
      <c r="E1792" s="12"/>
      <c r="F1792" s="12"/>
      <c r="G1792" s="12"/>
      <c r="H1792" s="12" t="e">
        <f t="shared" si="28"/>
        <v>#N/A</v>
      </c>
      <c r="I1792" s="12" t="e">
        <f>VLOOKUP(CONCATENATE(N1792,T1792),Simulador!$H$26:$H$33,1,FALSE)</f>
        <v>#N/A</v>
      </c>
      <c r="J1792" s="12" t="e">
        <f t="shared" si="29"/>
        <v>#N/A</v>
      </c>
      <c r="K1792" s="13" t="e">
        <f t="shared" si="30"/>
        <v>#N/A</v>
      </c>
      <c r="L1792" s="12" t="e">
        <f t="shared" si="31"/>
        <v>#N/A</v>
      </c>
      <c r="M1792" s="14" t="s">
        <v>22</v>
      </c>
      <c r="N1792" s="3" t="s">
        <v>153</v>
      </c>
      <c r="O1792" s="15" t="str">
        <f>VLOOKUP(CONCATENATE($M1792,$N1792),Curriculos!$A$2:$J$332,4,FALSE)</f>
        <v>TÓPICOS ESPECIAIS EM ECONOMIA II</v>
      </c>
      <c r="P1792" s="16" t="str">
        <f>VLOOKUP(CONCATENATE($M1792,$N1792),Curriculos!$A$2:$J$332,5,FALSE)</f>
        <v>OP</v>
      </c>
      <c r="Q1792" s="16" t="e">
        <f>VLOOKUP($N1792,Oferta!$D$2:$P$100,5,FALSE)</f>
        <v>#N/A</v>
      </c>
      <c r="R1792" s="16">
        <f>VLOOKUP(CONCATENATE($M1792,$N1792),Curriculos!$A$2:$J$332,8,FALSE)</f>
        <v>60</v>
      </c>
      <c r="S1792" s="17"/>
      <c r="T1792" s="17" t="s">
        <v>24</v>
      </c>
      <c r="U1792" s="16" t="str">
        <f>VLOOKUP(CONCATENATE($M1792,$N1792),Curriculos!$A$2:$J$332,10,FALSE)</f>
        <v>DCEC</v>
      </c>
      <c r="V1792" s="15" t="e">
        <f>VLOOKUP(CONCATENATE($M1792,$N1792,$T1792),Oferta!$B$2:$R$360,17,FALSE)</f>
        <v>#N/A</v>
      </c>
      <c r="W1792" s="15" t="e">
        <f>VLOOKUP(CONCATENATE($M1792,$N1792,$T1792),Oferta!$B$2:$Q$360,12,FALSE)</f>
        <v>#N/A</v>
      </c>
      <c r="X1792" s="17">
        <v>3</v>
      </c>
      <c r="Y1792" s="18" t="e">
        <f>VLOOKUP(CONCATENATE($W1792,$X1792),Mtz_Horarios!$E$2:$H$92,2,FALSE)</f>
        <v>#N/A</v>
      </c>
      <c r="Z1792" s="18" t="e">
        <f>VLOOKUP(CONCATENATE($W1792,$X1792),Mtz_Horarios!$E$2:$H$92,3,FALSE)</f>
        <v>#N/A</v>
      </c>
      <c r="AA1792" s="19" t="e">
        <f>VLOOKUP(CONCATENATE($W1792,$X1792),Mtz_Horarios!$E$2:$H$92,4,FALSE)</f>
        <v>#N/A</v>
      </c>
      <c r="AB1792" s="15" t="e">
        <f>VLOOKUP(CONCATENATE($M1792,$N1792,$T1792),Oferta!$B$2:$Q$360,16,FALSE)</f>
        <v>#N/A</v>
      </c>
      <c r="AC1792" s="15" t="e">
        <f>VLOOKUP(CONCATENATE($M1792,$N1792,$T1792),Oferta!$B$2:$Q$360,15,FALSE)</f>
        <v>#N/A</v>
      </c>
      <c r="AD1792" s="12"/>
      <c r="AE1792" s="12"/>
      <c r="AF1792" s="12"/>
      <c r="AG1792" s="12"/>
      <c r="AH1792" s="12"/>
      <c r="AI1792" s="5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12"/>
      <c r="AW1792" s="12"/>
    </row>
    <row r="1793" spans="1:49" ht="15" customHeight="1">
      <c r="A1793" s="12"/>
      <c r="B1793" s="12"/>
      <c r="C1793" s="12"/>
      <c r="D1793" s="12"/>
      <c r="E1793" s="12"/>
      <c r="F1793" s="12"/>
      <c r="G1793" s="12"/>
      <c r="H1793" s="12" t="e">
        <f t="shared" si="28"/>
        <v>#N/A</v>
      </c>
      <c r="I1793" s="12" t="e">
        <f>VLOOKUP(CONCATENATE(N1793,T1793),Simulador!$H$26:$H$33,1,FALSE)</f>
        <v>#N/A</v>
      </c>
      <c r="J1793" s="12" t="e">
        <f t="shared" si="29"/>
        <v>#N/A</v>
      </c>
      <c r="K1793" s="13" t="e">
        <f t="shared" si="30"/>
        <v>#N/A</v>
      </c>
      <c r="L1793" s="12" t="e">
        <f t="shared" si="31"/>
        <v>#N/A</v>
      </c>
      <c r="M1793" s="14" t="s">
        <v>22</v>
      </c>
      <c r="N1793" s="3" t="s">
        <v>153</v>
      </c>
      <c r="O1793" s="15" t="str">
        <f>VLOOKUP(CONCATENATE($M1793,$N1793),Curriculos!$A$2:$J$332,4,FALSE)</f>
        <v>TÓPICOS ESPECIAIS EM ECONOMIA II</v>
      </c>
      <c r="P1793" s="16" t="str">
        <f>VLOOKUP(CONCATENATE($M1793,$N1793),Curriculos!$A$2:$J$332,5,FALSE)</f>
        <v>OP</v>
      </c>
      <c r="Q1793" s="16" t="e">
        <f>VLOOKUP($N1793,Oferta!$D$2:$P$100,5,FALSE)</f>
        <v>#N/A</v>
      </c>
      <c r="R1793" s="16">
        <f>VLOOKUP(CONCATENATE($M1793,$N1793),Curriculos!$A$2:$J$332,8,FALSE)</f>
        <v>60</v>
      </c>
      <c r="S1793" s="17"/>
      <c r="T1793" s="17" t="s">
        <v>24</v>
      </c>
      <c r="U1793" s="16" t="str">
        <f>VLOOKUP(CONCATENATE($M1793,$N1793),Curriculos!$A$2:$J$332,10,FALSE)</f>
        <v>DCEC</v>
      </c>
      <c r="V1793" s="15" t="e">
        <f>VLOOKUP(CONCATENATE($M1793,$N1793,$T1793),Oferta!$B$2:$R$360,17,FALSE)</f>
        <v>#N/A</v>
      </c>
      <c r="W1793" s="15" t="e">
        <f>VLOOKUP(CONCATENATE($M1793,$N1793,$T1793),Oferta!$B$2:$Q$360,12,FALSE)</f>
        <v>#N/A</v>
      </c>
      <c r="X1793" s="17">
        <v>4</v>
      </c>
      <c r="Y1793" s="18" t="e">
        <f>VLOOKUP(CONCATENATE($W1793,$X1793),Mtz_Horarios!$E$2:$H$92,2,FALSE)</f>
        <v>#N/A</v>
      </c>
      <c r="Z1793" s="18" t="e">
        <f>VLOOKUP(CONCATENATE($W1793,$X1793),Mtz_Horarios!$E$2:$H$92,3,FALSE)</f>
        <v>#N/A</v>
      </c>
      <c r="AA1793" s="19" t="e">
        <f>VLOOKUP(CONCATENATE($W1793,$X1793),Mtz_Horarios!$E$2:$H$92,4,FALSE)</f>
        <v>#N/A</v>
      </c>
      <c r="AB1793" s="15" t="e">
        <f>VLOOKUP(CONCATENATE($M1793,$N1793,$T1793),Oferta!$B$2:$Q$360,16,FALSE)</f>
        <v>#N/A</v>
      </c>
      <c r="AC1793" s="15" t="e">
        <f>VLOOKUP(CONCATENATE($M1793,$N1793,$T1793),Oferta!$B$2:$Q$360,15,FALSE)</f>
        <v>#N/A</v>
      </c>
      <c r="AD1793" s="12"/>
      <c r="AE1793" s="12"/>
      <c r="AF1793" s="12"/>
      <c r="AG1793" s="12"/>
      <c r="AH1793" s="12"/>
      <c r="AI1793" s="5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12"/>
      <c r="AW1793" s="12"/>
    </row>
    <row r="1794" spans="1:49" ht="15" customHeight="1">
      <c r="A1794" s="12"/>
      <c r="B1794" s="12"/>
      <c r="C1794" s="12"/>
      <c r="D1794" s="12"/>
      <c r="E1794" s="12"/>
      <c r="F1794" s="12"/>
      <c r="G1794" s="12"/>
      <c r="H1794" s="12" t="e">
        <f t="shared" si="28"/>
        <v>#N/A</v>
      </c>
      <c r="I1794" s="12" t="e">
        <f>VLOOKUP(CONCATENATE(N1794,T1794),Simulador!$H$26:$H$33,1,FALSE)</f>
        <v>#N/A</v>
      </c>
      <c r="J1794" s="12" t="e">
        <f t="shared" si="29"/>
        <v>#N/A</v>
      </c>
      <c r="K1794" s="13" t="e">
        <f t="shared" si="30"/>
        <v>#N/A</v>
      </c>
      <c r="L1794" s="12" t="e">
        <f t="shared" si="31"/>
        <v>#N/A</v>
      </c>
      <c r="M1794" s="14" t="s">
        <v>31</v>
      </c>
      <c r="N1794" s="3" t="s">
        <v>37</v>
      </c>
      <c r="O1794" s="20" t="str">
        <f>VLOOKUP(CONCATENATE($M1794,$N1794),Curriculos!$A$2:$J$332,4,FALSE)</f>
        <v>TÓPICOS ESPECIAIS EM ECONOMIA III</v>
      </c>
      <c r="P1794" s="21" t="str">
        <f>VLOOKUP(CONCATENATE($M1794,$N1794),Curriculos!$A$2:$J$332,5,FALSE)</f>
        <v>OP</v>
      </c>
      <c r="Q1794" s="21" t="e">
        <f>VLOOKUP($N1794,Oferta!$D$2:$P$100,5,FALSE)</f>
        <v>#N/A</v>
      </c>
      <c r="R1794" s="21">
        <f>VLOOKUP(CONCATENATE($M1794,$N1794),Curriculos!$A$2:$J$332,8,FALSE)</f>
        <v>60</v>
      </c>
      <c r="S1794" s="5"/>
      <c r="T1794" s="22" t="s">
        <v>29</v>
      </c>
      <c r="U1794" s="21" t="str">
        <f>VLOOKUP(CONCATENATE($M1794,$N1794),Curriculos!$A$2:$J$332,10,FALSE)</f>
        <v>DCEC</v>
      </c>
      <c r="V1794" s="20" t="e">
        <f>VLOOKUP(CONCATENATE($M1794,$N1794,$T1794),Oferta!$B$2:$R$360,17,FALSE)</f>
        <v>#N/A</v>
      </c>
      <c r="W1794" s="20" t="e">
        <f>VLOOKUP(CONCATENATE($M1794,$N1794,$T1794),Oferta!$B$2:$Q$360,12,FALSE)</f>
        <v>#N/A</v>
      </c>
      <c r="X1794" s="22"/>
      <c r="Y1794" s="23" t="e">
        <f>VLOOKUP(CONCATENATE($W1794,$X1794),Mtz_Horarios!$E$2:$H$92,2,FALSE)</f>
        <v>#N/A</v>
      </c>
      <c r="Z1794" s="23" t="e">
        <f>VLOOKUP(CONCATENATE($W1794,$X1794),Mtz_Horarios!$E$2:$H$92,3,FALSE)</f>
        <v>#N/A</v>
      </c>
      <c r="AA1794" s="24" t="e">
        <f>VLOOKUP(CONCATENATE($W1794,$X1794),Mtz_Horarios!$E$2:$H$92,4,FALSE)</f>
        <v>#N/A</v>
      </c>
      <c r="AB1794" s="20" t="e">
        <f>VLOOKUP(CONCATENATE($M1794,$N1794,$T1794),Oferta!$B$2:$Q$360,16,FALSE)</f>
        <v>#N/A</v>
      </c>
      <c r="AC1794" s="20" t="e">
        <f>VLOOKUP(CONCATENATE($M1794,$N1794,$T1794),Oferta!$B$2:$Q$360,15,FALSE)</f>
        <v>#N/A</v>
      </c>
      <c r="AD1794" s="12"/>
      <c r="AE1794" s="12"/>
      <c r="AF1794" s="12"/>
      <c r="AG1794" s="12"/>
      <c r="AH1794" s="12"/>
      <c r="AI1794" s="5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12"/>
      <c r="AW1794" s="12"/>
    </row>
    <row r="1795" spans="1:49" ht="15" customHeight="1">
      <c r="A1795" s="12"/>
      <c r="B1795" s="12"/>
      <c r="C1795" s="12"/>
      <c r="D1795" s="12"/>
      <c r="E1795" s="12"/>
      <c r="F1795" s="12"/>
      <c r="G1795" s="12"/>
      <c r="H1795" s="12" t="e">
        <f t="shared" si="28"/>
        <v>#N/A</v>
      </c>
      <c r="I1795" s="12" t="e">
        <f>VLOOKUP(CONCATENATE(N1795,T1795),Simulador!$H$26:$H$33,1,FALSE)</f>
        <v>#N/A</v>
      </c>
      <c r="J1795" s="12" t="e">
        <f t="shared" si="29"/>
        <v>#N/A</v>
      </c>
      <c r="K1795" s="13" t="e">
        <f t="shared" si="30"/>
        <v>#N/A</v>
      </c>
      <c r="L1795" s="12" t="e">
        <f t="shared" si="31"/>
        <v>#N/A</v>
      </c>
      <c r="M1795" s="14" t="s">
        <v>31</v>
      </c>
      <c r="N1795" s="3" t="s">
        <v>37</v>
      </c>
      <c r="O1795" s="20" t="str">
        <f>VLOOKUP(CONCATENATE($M1795,$N1795),Curriculos!$A$2:$J$332,4,FALSE)</f>
        <v>TÓPICOS ESPECIAIS EM ECONOMIA III</v>
      </c>
      <c r="P1795" s="21" t="str">
        <f>VLOOKUP(CONCATENATE($M1795,$N1795),Curriculos!$A$2:$J$332,5,FALSE)</f>
        <v>OP</v>
      </c>
      <c r="Q1795" s="21" t="e">
        <f>VLOOKUP($N1795,Oferta!$D$2:$P$100,5,FALSE)</f>
        <v>#N/A</v>
      </c>
      <c r="R1795" s="21">
        <f>VLOOKUP(CONCATENATE($M1795,$N1795),Curriculos!$A$2:$J$332,8,FALSE)</f>
        <v>60</v>
      </c>
      <c r="S1795" s="5"/>
      <c r="T1795" s="22" t="s">
        <v>29</v>
      </c>
      <c r="U1795" s="21" t="str">
        <f>VLOOKUP(CONCATENATE($M1795,$N1795),Curriculos!$A$2:$J$332,10,FALSE)</f>
        <v>DCEC</v>
      </c>
      <c r="V1795" s="20" t="e">
        <f>VLOOKUP(CONCATENATE($M1795,$N1795,$T1795),Oferta!$B$2:$R$360,17,FALSE)</f>
        <v>#N/A</v>
      </c>
      <c r="W1795" s="20" t="e">
        <f>VLOOKUP(CONCATENATE($M1795,$N1795,$T1795),Oferta!$B$2:$Q$360,12,FALSE)</f>
        <v>#N/A</v>
      </c>
      <c r="X1795" s="22"/>
      <c r="Y1795" s="23" t="e">
        <f>VLOOKUP(CONCATENATE($W1795,$X1795),Mtz_Horarios!$E$2:$H$92,2,FALSE)</f>
        <v>#N/A</v>
      </c>
      <c r="Z1795" s="23" t="e">
        <f>VLOOKUP(CONCATENATE($W1795,$X1795),Mtz_Horarios!$E$2:$H$92,3,FALSE)</f>
        <v>#N/A</v>
      </c>
      <c r="AA1795" s="24" t="e">
        <f>VLOOKUP(CONCATENATE($W1795,$X1795),Mtz_Horarios!$E$2:$H$92,4,FALSE)</f>
        <v>#N/A</v>
      </c>
      <c r="AB1795" s="20" t="e">
        <f>VLOOKUP(CONCATENATE($M1795,$N1795,$T1795),Oferta!$B$2:$Q$360,16,FALSE)</f>
        <v>#N/A</v>
      </c>
      <c r="AC1795" s="20" t="e">
        <f>VLOOKUP(CONCATENATE($M1795,$N1795,$T1795),Oferta!$B$2:$Q$360,15,FALSE)</f>
        <v>#N/A</v>
      </c>
      <c r="AD1795" s="12"/>
      <c r="AE1795" s="12"/>
      <c r="AF1795" s="12"/>
      <c r="AG1795" s="12"/>
      <c r="AH1795" s="12"/>
      <c r="AI1795" s="5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12"/>
      <c r="AW1795" s="12"/>
    </row>
    <row r="1796" spans="1:49" ht="15" customHeight="1">
      <c r="A1796" s="12"/>
      <c r="B1796" s="12"/>
      <c r="C1796" s="12"/>
      <c r="D1796" s="12"/>
      <c r="E1796" s="12"/>
      <c r="F1796" s="12"/>
      <c r="G1796" s="12"/>
      <c r="H1796" s="12" t="e">
        <f t="shared" si="28"/>
        <v>#N/A</v>
      </c>
      <c r="I1796" s="12" t="e">
        <f>VLOOKUP(CONCATENATE(N1796,T1796),Simulador!$H$26:$H$33,1,FALSE)</f>
        <v>#N/A</v>
      </c>
      <c r="J1796" s="12" t="e">
        <f t="shared" si="29"/>
        <v>#N/A</v>
      </c>
      <c r="K1796" s="13" t="e">
        <f t="shared" si="30"/>
        <v>#N/A</v>
      </c>
      <c r="L1796" s="12" t="e">
        <f t="shared" si="31"/>
        <v>#N/A</v>
      </c>
      <c r="M1796" s="14" t="s">
        <v>31</v>
      </c>
      <c r="N1796" s="3" t="s">
        <v>37</v>
      </c>
      <c r="O1796" s="20" t="str">
        <f>VLOOKUP(CONCATENATE($M1796,$N1796),Curriculos!$A$2:$J$332,4,FALSE)</f>
        <v>TÓPICOS ESPECIAIS EM ECONOMIA III</v>
      </c>
      <c r="P1796" s="21" t="str">
        <f>VLOOKUP(CONCATENATE($M1796,$N1796),Curriculos!$A$2:$J$332,5,FALSE)</f>
        <v>OP</v>
      </c>
      <c r="Q1796" s="21" t="e">
        <f>VLOOKUP($N1796,Oferta!$D$2:$P$100,5,FALSE)</f>
        <v>#N/A</v>
      </c>
      <c r="R1796" s="21">
        <f>VLOOKUP(CONCATENATE($M1796,$N1796),Curriculos!$A$2:$J$332,8,FALSE)</f>
        <v>60</v>
      </c>
      <c r="S1796" s="5"/>
      <c r="T1796" s="22" t="s">
        <v>29</v>
      </c>
      <c r="U1796" s="21" t="str">
        <f>VLOOKUP(CONCATENATE($M1796,$N1796),Curriculos!$A$2:$J$332,10,FALSE)</f>
        <v>DCEC</v>
      </c>
      <c r="V1796" s="20" t="e">
        <f>VLOOKUP(CONCATENATE($M1796,$N1796,$T1796),Oferta!$B$2:$R$360,17,FALSE)</f>
        <v>#N/A</v>
      </c>
      <c r="W1796" s="20" t="e">
        <f>VLOOKUP(CONCATENATE($M1796,$N1796,$T1796),Oferta!$B$2:$Q$360,12,FALSE)</f>
        <v>#N/A</v>
      </c>
      <c r="X1796" s="22"/>
      <c r="Y1796" s="23" t="e">
        <f>VLOOKUP(CONCATENATE($W1796,$X1796),Mtz_Horarios!$E$2:$H$92,2,FALSE)</f>
        <v>#N/A</v>
      </c>
      <c r="Z1796" s="23" t="e">
        <f>VLOOKUP(CONCATENATE($W1796,$X1796),Mtz_Horarios!$E$2:$H$92,3,FALSE)</f>
        <v>#N/A</v>
      </c>
      <c r="AA1796" s="24" t="e">
        <f>VLOOKUP(CONCATENATE($W1796,$X1796),Mtz_Horarios!$E$2:$H$92,4,FALSE)</f>
        <v>#N/A</v>
      </c>
      <c r="AB1796" s="20" t="e">
        <f>VLOOKUP(CONCATENATE($M1796,$N1796,$T1796),Oferta!$B$2:$Q$360,16,FALSE)</f>
        <v>#N/A</v>
      </c>
      <c r="AC1796" s="20" t="e">
        <f>VLOOKUP(CONCATENATE($M1796,$N1796,$T1796),Oferta!$B$2:$Q$360,15,FALSE)</f>
        <v>#N/A</v>
      </c>
      <c r="AD1796" s="12"/>
      <c r="AE1796" s="12"/>
      <c r="AF1796" s="12"/>
      <c r="AG1796" s="12"/>
      <c r="AH1796" s="12"/>
      <c r="AI1796" s="5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12"/>
      <c r="AW1796" s="12"/>
    </row>
    <row r="1797" spans="1:49" ht="15" customHeight="1">
      <c r="A1797" s="12"/>
      <c r="B1797" s="12"/>
      <c r="C1797" s="12"/>
      <c r="D1797" s="12"/>
      <c r="E1797" s="12"/>
      <c r="F1797" s="12"/>
      <c r="G1797" s="12"/>
      <c r="H1797" s="12" t="e">
        <f t="shared" si="28"/>
        <v>#N/A</v>
      </c>
      <c r="I1797" s="12" t="e">
        <f>VLOOKUP(CONCATENATE(N1797,T1797),Simulador!$H$26:$H$33,1,FALSE)</f>
        <v>#N/A</v>
      </c>
      <c r="J1797" s="12" t="e">
        <f t="shared" si="29"/>
        <v>#N/A</v>
      </c>
      <c r="K1797" s="13" t="e">
        <f t="shared" si="30"/>
        <v>#N/A</v>
      </c>
      <c r="L1797" s="12" t="e">
        <f t="shared" si="31"/>
        <v>#N/A</v>
      </c>
      <c r="M1797" s="14" t="s">
        <v>31</v>
      </c>
      <c r="N1797" s="3" t="s">
        <v>37</v>
      </c>
      <c r="O1797" s="20" t="str">
        <f>VLOOKUP(CONCATENATE($M1797,$N1797),Curriculos!$A$2:$J$332,4,FALSE)</f>
        <v>TÓPICOS ESPECIAIS EM ECONOMIA III</v>
      </c>
      <c r="P1797" s="21" t="str">
        <f>VLOOKUP(CONCATENATE($M1797,$N1797),Curriculos!$A$2:$J$332,5,FALSE)</f>
        <v>OP</v>
      </c>
      <c r="Q1797" s="21" t="e">
        <f>VLOOKUP($N1797,Oferta!$D$2:$P$100,5,FALSE)</f>
        <v>#N/A</v>
      </c>
      <c r="R1797" s="21">
        <f>VLOOKUP(CONCATENATE($M1797,$N1797),Curriculos!$A$2:$J$332,8,FALSE)</f>
        <v>60</v>
      </c>
      <c r="S1797" s="5"/>
      <c r="T1797" s="22" t="s">
        <v>29</v>
      </c>
      <c r="U1797" s="21" t="str">
        <f>VLOOKUP(CONCATENATE($M1797,$N1797),Curriculos!$A$2:$J$332,10,FALSE)</f>
        <v>DCEC</v>
      </c>
      <c r="V1797" s="20" t="e">
        <f>VLOOKUP(CONCATENATE($M1797,$N1797,$T1797),Oferta!$B$2:$R$360,17,FALSE)</f>
        <v>#N/A</v>
      </c>
      <c r="W1797" s="20" t="e">
        <f>VLOOKUP(CONCATENATE($M1797,$N1797,$T1797),Oferta!$B$2:$Q$360,12,FALSE)</f>
        <v>#N/A</v>
      </c>
      <c r="X1797" s="22"/>
      <c r="Y1797" s="23" t="e">
        <f>VLOOKUP(CONCATENATE($W1797,$X1797),Mtz_Horarios!$E$2:$H$92,2,FALSE)</f>
        <v>#N/A</v>
      </c>
      <c r="Z1797" s="23" t="e">
        <f>VLOOKUP(CONCATENATE($W1797,$X1797),Mtz_Horarios!$E$2:$H$92,3,FALSE)</f>
        <v>#N/A</v>
      </c>
      <c r="AA1797" s="24" t="e">
        <f>VLOOKUP(CONCATENATE($W1797,$X1797),Mtz_Horarios!$E$2:$H$92,4,FALSE)</f>
        <v>#N/A</v>
      </c>
      <c r="AB1797" s="20" t="e">
        <f>VLOOKUP(CONCATENATE($M1797,$N1797,$T1797),Oferta!$B$2:$Q$360,16,FALSE)</f>
        <v>#N/A</v>
      </c>
      <c r="AC1797" s="20" t="e">
        <f>VLOOKUP(CONCATENATE($M1797,$N1797,$T1797),Oferta!$B$2:$Q$360,15,FALSE)</f>
        <v>#N/A</v>
      </c>
      <c r="AD1797" s="12"/>
      <c r="AE1797" s="12"/>
      <c r="AF1797" s="12"/>
      <c r="AG1797" s="12"/>
      <c r="AH1797" s="12"/>
      <c r="AI1797" s="5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12"/>
      <c r="AW1797" s="12"/>
    </row>
    <row r="1798" spans="1:49" ht="15" customHeight="1">
      <c r="A1798" s="12"/>
      <c r="B1798" s="12"/>
      <c r="C1798" s="12"/>
      <c r="D1798" s="12"/>
      <c r="E1798" s="12"/>
      <c r="F1798" s="12"/>
      <c r="G1798" s="12"/>
      <c r="H1798" s="12" t="e">
        <f t="shared" si="28"/>
        <v>#N/A</v>
      </c>
      <c r="I1798" s="12" t="e">
        <f>VLOOKUP(CONCATENATE(N1798,T1798),Simulador!$H$26:$H$33,1,FALSE)</f>
        <v>#N/A</v>
      </c>
      <c r="J1798" s="12" t="e">
        <f t="shared" si="29"/>
        <v>#N/A</v>
      </c>
      <c r="K1798" s="13" t="e">
        <f t="shared" si="30"/>
        <v>#N/A</v>
      </c>
      <c r="L1798" s="12" t="e">
        <f t="shared" si="31"/>
        <v>#N/A</v>
      </c>
      <c r="M1798" s="14" t="s">
        <v>31</v>
      </c>
      <c r="N1798" s="3" t="s">
        <v>37</v>
      </c>
      <c r="O1798" s="20" t="str">
        <f>VLOOKUP(CONCATENATE($M1798,$N1798),Curriculos!$A$2:$J$332,4,FALSE)</f>
        <v>TÓPICOS ESPECIAIS EM ECONOMIA III</v>
      </c>
      <c r="P1798" s="21" t="str">
        <f>VLOOKUP(CONCATENATE($M1798,$N1798),Curriculos!$A$2:$J$332,5,FALSE)</f>
        <v>OP</v>
      </c>
      <c r="Q1798" s="21" t="e">
        <f>VLOOKUP($N1798,Oferta!$D$2:$P$100,5,FALSE)</f>
        <v>#N/A</v>
      </c>
      <c r="R1798" s="21">
        <f>VLOOKUP(CONCATENATE($M1798,$N1798),Curriculos!$A$2:$J$332,8,FALSE)</f>
        <v>60</v>
      </c>
      <c r="S1798" s="5"/>
      <c r="T1798" s="22" t="s">
        <v>29</v>
      </c>
      <c r="U1798" s="21" t="str">
        <f>VLOOKUP(CONCATENATE($M1798,$N1798),Curriculos!$A$2:$J$332,10,FALSE)</f>
        <v>DCEC</v>
      </c>
      <c r="V1798" s="20" t="e">
        <f>VLOOKUP(CONCATENATE($M1798,$N1798,$T1798),Oferta!$B$2:$R$360,17,FALSE)</f>
        <v>#N/A</v>
      </c>
      <c r="W1798" s="20" t="e">
        <f>VLOOKUP(CONCATENATE($M1798,$N1798,$T1798),Oferta!$B$2:$Q$360,12,FALSE)</f>
        <v>#N/A</v>
      </c>
      <c r="X1798" s="22"/>
      <c r="Y1798" s="23" t="e">
        <f>VLOOKUP(CONCATENATE($W1798,$X1798),Mtz_Horarios!$E$2:$H$92,2,FALSE)</f>
        <v>#N/A</v>
      </c>
      <c r="Z1798" s="23" t="e">
        <f>VLOOKUP(CONCATENATE($W1798,$X1798),Mtz_Horarios!$E$2:$H$92,3,FALSE)</f>
        <v>#N/A</v>
      </c>
      <c r="AA1798" s="24" t="e">
        <f>VLOOKUP(CONCATENATE($W1798,$X1798),Mtz_Horarios!$E$2:$H$92,4,FALSE)</f>
        <v>#N/A</v>
      </c>
      <c r="AB1798" s="20" t="e">
        <f>VLOOKUP(CONCATENATE($M1798,$N1798,$T1798),Oferta!$B$2:$Q$360,16,FALSE)</f>
        <v>#N/A</v>
      </c>
      <c r="AC1798" s="20" t="e">
        <f>VLOOKUP(CONCATENATE($M1798,$N1798,$T1798),Oferta!$B$2:$Q$360,15,FALSE)</f>
        <v>#N/A</v>
      </c>
      <c r="AD1798" s="12"/>
      <c r="AE1798" s="12"/>
      <c r="AF1798" s="12"/>
      <c r="AG1798" s="12"/>
      <c r="AH1798" s="12"/>
      <c r="AI1798" s="5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12"/>
      <c r="AW1798" s="12"/>
    </row>
    <row r="1799" spans="1:49" ht="15" customHeight="1">
      <c r="A1799" s="12"/>
      <c r="B1799" s="12"/>
      <c r="C1799" s="12"/>
      <c r="D1799" s="12"/>
      <c r="E1799" s="12"/>
      <c r="F1799" s="12"/>
      <c r="G1799" s="12"/>
      <c r="H1799" s="12" t="e">
        <f t="shared" si="28"/>
        <v>#N/A</v>
      </c>
      <c r="I1799" s="12" t="e">
        <f>VLOOKUP(CONCATENATE(N1799,T1799),Simulador!$H$26:$H$33,1,FALSE)</f>
        <v>#N/A</v>
      </c>
      <c r="J1799" s="12" t="e">
        <f t="shared" si="29"/>
        <v>#N/A</v>
      </c>
      <c r="K1799" s="13" t="e">
        <f t="shared" si="30"/>
        <v>#N/A</v>
      </c>
      <c r="L1799" s="12" t="e">
        <f t="shared" si="31"/>
        <v>#N/A</v>
      </c>
      <c r="M1799" s="14" t="s">
        <v>31</v>
      </c>
      <c r="N1799" s="3" t="s">
        <v>37</v>
      </c>
      <c r="O1799" s="20" t="str">
        <f>VLOOKUP(CONCATENATE($M1799,$N1799),Curriculos!$A$2:$J$332,4,FALSE)</f>
        <v>TÓPICOS ESPECIAIS EM ECONOMIA III</v>
      </c>
      <c r="P1799" s="21" t="str">
        <f>VLOOKUP(CONCATENATE($M1799,$N1799),Curriculos!$A$2:$J$332,5,FALSE)</f>
        <v>OP</v>
      </c>
      <c r="Q1799" s="21" t="e">
        <f>VLOOKUP($N1799,Oferta!$D$2:$P$100,5,FALSE)</f>
        <v>#N/A</v>
      </c>
      <c r="R1799" s="21">
        <f>VLOOKUP(CONCATENATE($M1799,$N1799),Curriculos!$A$2:$J$332,8,FALSE)</f>
        <v>60</v>
      </c>
      <c r="S1799" s="5"/>
      <c r="T1799" s="22" t="s">
        <v>29</v>
      </c>
      <c r="U1799" s="21" t="str">
        <f>VLOOKUP(CONCATENATE($M1799,$N1799),Curriculos!$A$2:$J$332,10,FALSE)</f>
        <v>DCEC</v>
      </c>
      <c r="V1799" s="20" t="e">
        <f>VLOOKUP(CONCATENATE($M1799,$N1799,$T1799),Oferta!$B$2:$R$360,17,FALSE)</f>
        <v>#N/A</v>
      </c>
      <c r="W1799" s="20" t="e">
        <f>VLOOKUP(CONCATENATE($M1799,$N1799,$T1799),Oferta!$B$2:$Q$360,12,FALSE)</f>
        <v>#N/A</v>
      </c>
      <c r="X1799" s="22"/>
      <c r="Y1799" s="23" t="e">
        <f>VLOOKUP(CONCATENATE($W1799,$X1799),Mtz_Horarios!$E$2:$H$92,2,FALSE)</f>
        <v>#N/A</v>
      </c>
      <c r="Z1799" s="23" t="e">
        <f>VLOOKUP(CONCATENATE($W1799,$X1799),Mtz_Horarios!$E$2:$H$92,3,FALSE)</f>
        <v>#N/A</v>
      </c>
      <c r="AA1799" s="24" t="e">
        <f>VLOOKUP(CONCATENATE($W1799,$X1799),Mtz_Horarios!$E$2:$H$92,4,FALSE)</f>
        <v>#N/A</v>
      </c>
      <c r="AB1799" s="20" t="e">
        <f>VLOOKUP(CONCATENATE($M1799,$N1799,$T1799),Oferta!$B$2:$Q$360,16,FALSE)</f>
        <v>#N/A</v>
      </c>
      <c r="AC1799" s="20" t="e">
        <f>VLOOKUP(CONCATENATE($M1799,$N1799,$T1799),Oferta!$B$2:$Q$360,15,FALSE)</f>
        <v>#N/A</v>
      </c>
      <c r="AD1799" s="12"/>
      <c r="AE1799" s="12"/>
      <c r="AF1799" s="12"/>
      <c r="AG1799" s="12"/>
      <c r="AH1799" s="12"/>
      <c r="AI1799" s="5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12"/>
      <c r="AW1799" s="12"/>
    </row>
    <row r="1800" spans="1:49" ht="15" customHeight="1">
      <c r="A1800" s="12"/>
      <c r="B1800" s="12"/>
      <c r="C1800" s="12"/>
      <c r="D1800" s="12"/>
      <c r="E1800" s="12"/>
      <c r="F1800" s="12"/>
      <c r="G1800" s="12"/>
      <c r="H1800" s="12" t="e">
        <f t="shared" si="28"/>
        <v>#N/A</v>
      </c>
      <c r="I1800" s="12" t="e">
        <f>VLOOKUP(CONCATENATE(N1800,T1800),Simulador!$H$26:$H$33,1,FALSE)</f>
        <v>#N/A</v>
      </c>
      <c r="J1800" s="12" t="e">
        <f t="shared" si="29"/>
        <v>#N/A</v>
      </c>
      <c r="K1800" s="13" t="e">
        <f t="shared" si="30"/>
        <v>#N/A</v>
      </c>
      <c r="L1800" s="12" t="e">
        <f t="shared" si="31"/>
        <v>#N/A</v>
      </c>
      <c r="M1800" s="14" t="s">
        <v>25</v>
      </c>
      <c r="N1800" s="3" t="s">
        <v>37</v>
      </c>
      <c r="O1800" s="20" t="str">
        <f>VLOOKUP(CONCATENATE($M1800,$N1800),Curriculos!$A$2:$J$332,4,FALSE)</f>
        <v>TÓPICOS ESPECIAIS EM ECONOMIA III</v>
      </c>
      <c r="P1800" s="21" t="str">
        <f>VLOOKUP(CONCATENATE($M1800,$N1800),Curriculos!$A$2:$J$332,5,FALSE)</f>
        <v>OP</v>
      </c>
      <c r="Q1800" s="21" t="e">
        <f>VLOOKUP($N1800,Oferta!$D$2:$P$100,5,FALSE)</f>
        <v>#N/A</v>
      </c>
      <c r="R1800" s="21">
        <f>VLOOKUP(CONCATENATE($M1800,$N1800),Curriculos!$A$2:$J$332,8,FALSE)</f>
        <v>60</v>
      </c>
      <c r="S1800" s="5"/>
      <c r="T1800" s="22" t="s">
        <v>29</v>
      </c>
      <c r="U1800" s="21" t="str">
        <f>VLOOKUP(CONCATENATE($M1800,$N1800),Curriculos!$A$2:$J$332,10,FALSE)</f>
        <v>DCEC</v>
      </c>
      <c r="V1800" s="20" t="e">
        <f>VLOOKUP(CONCATENATE($M1800,$N1800,$T1800),Oferta!$B$2:$R$360,17,FALSE)</f>
        <v>#N/A</v>
      </c>
      <c r="W1800" s="20" t="e">
        <f>VLOOKUP(CONCATENATE($M1800,$N1800,$T1800),Oferta!$B$2:$Q$360,12,FALSE)</f>
        <v>#N/A</v>
      </c>
      <c r="X1800" s="22">
        <v>1</v>
      </c>
      <c r="Y1800" s="23" t="e">
        <f>VLOOKUP(CONCATENATE($W1800,$X1800),Mtz_Horarios!$E$2:$H$92,2,FALSE)</f>
        <v>#N/A</v>
      </c>
      <c r="Z1800" s="23" t="e">
        <f>VLOOKUP(CONCATENATE($W1800,$X1800),Mtz_Horarios!$E$2:$H$92,3,FALSE)</f>
        <v>#N/A</v>
      </c>
      <c r="AA1800" s="24" t="e">
        <f>VLOOKUP(CONCATENATE($W1800,$X1800),Mtz_Horarios!$E$2:$H$92,4,FALSE)</f>
        <v>#N/A</v>
      </c>
      <c r="AB1800" s="20" t="e">
        <f>VLOOKUP(CONCATENATE($M1800,$N1800,$T1800),Oferta!$B$2:$Q$360,16,FALSE)</f>
        <v>#N/A</v>
      </c>
      <c r="AC1800" s="20" t="e">
        <f>VLOOKUP(CONCATENATE($M1800,$N1800,$T1800),Oferta!$B$2:$Q$360,15,FALSE)</f>
        <v>#N/A</v>
      </c>
      <c r="AD1800" s="12"/>
      <c r="AE1800" s="12"/>
      <c r="AF1800" s="12"/>
      <c r="AG1800" s="12"/>
      <c r="AH1800" s="12"/>
      <c r="AI1800" s="5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12"/>
      <c r="AW1800" s="12"/>
    </row>
    <row r="1801" spans="1:49" ht="15" customHeight="1">
      <c r="A1801" s="12"/>
      <c r="B1801" s="12"/>
      <c r="C1801" s="12"/>
      <c r="D1801" s="12"/>
      <c r="E1801" s="12"/>
      <c r="F1801" s="12"/>
      <c r="G1801" s="12"/>
      <c r="H1801" s="12" t="e">
        <f t="shared" si="28"/>
        <v>#N/A</v>
      </c>
      <c r="I1801" s="12" t="e">
        <f>VLOOKUP(CONCATENATE(N1801,T1801),Simulador!$H$26:$H$33,1,FALSE)</f>
        <v>#N/A</v>
      </c>
      <c r="J1801" s="12" t="e">
        <f t="shared" si="29"/>
        <v>#N/A</v>
      </c>
      <c r="K1801" s="13" t="e">
        <f t="shared" si="30"/>
        <v>#N/A</v>
      </c>
      <c r="L1801" s="12" t="e">
        <f t="shared" si="31"/>
        <v>#N/A</v>
      </c>
      <c r="M1801" s="14" t="s">
        <v>25</v>
      </c>
      <c r="N1801" s="3" t="s">
        <v>37</v>
      </c>
      <c r="O1801" s="20" t="str">
        <f>VLOOKUP(CONCATENATE($M1801,$N1801),Curriculos!$A$2:$J$332,4,FALSE)</f>
        <v>TÓPICOS ESPECIAIS EM ECONOMIA III</v>
      </c>
      <c r="P1801" s="21" t="str">
        <f>VLOOKUP(CONCATENATE($M1801,$N1801),Curriculos!$A$2:$J$332,5,FALSE)</f>
        <v>OP</v>
      </c>
      <c r="Q1801" s="21" t="e">
        <f>VLOOKUP($N1801,Oferta!$D$2:$P$100,5,FALSE)</f>
        <v>#N/A</v>
      </c>
      <c r="R1801" s="21">
        <f>VLOOKUP(CONCATENATE($M1801,$N1801),Curriculos!$A$2:$J$332,8,FALSE)</f>
        <v>60</v>
      </c>
      <c r="S1801" s="5"/>
      <c r="T1801" s="22" t="s">
        <v>29</v>
      </c>
      <c r="U1801" s="21" t="str">
        <f>VLOOKUP(CONCATENATE($M1801,$N1801),Curriculos!$A$2:$J$332,10,FALSE)</f>
        <v>DCEC</v>
      </c>
      <c r="V1801" s="20" t="e">
        <f>VLOOKUP(CONCATENATE($M1801,$N1801,$T1801),Oferta!$B$2:$R$360,17,FALSE)</f>
        <v>#N/A</v>
      </c>
      <c r="W1801" s="20" t="e">
        <f>VLOOKUP(CONCATENATE($M1801,$N1801,$T1801),Oferta!$B$2:$Q$360,12,FALSE)</f>
        <v>#N/A</v>
      </c>
      <c r="X1801" s="22">
        <v>2</v>
      </c>
      <c r="Y1801" s="23" t="e">
        <f>VLOOKUP(CONCATENATE($W1801,$X1801),Mtz_Horarios!$E$2:$H$92,2,FALSE)</f>
        <v>#N/A</v>
      </c>
      <c r="Z1801" s="23" t="e">
        <f>VLOOKUP(CONCATENATE($W1801,$X1801),Mtz_Horarios!$E$2:$H$92,3,FALSE)</f>
        <v>#N/A</v>
      </c>
      <c r="AA1801" s="24" t="e">
        <f>VLOOKUP(CONCATENATE($W1801,$X1801),Mtz_Horarios!$E$2:$H$92,4,FALSE)</f>
        <v>#N/A</v>
      </c>
      <c r="AB1801" s="20" t="e">
        <f>VLOOKUP(CONCATENATE($M1801,$N1801,$T1801),Oferta!$B$2:$Q$360,16,FALSE)</f>
        <v>#N/A</v>
      </c>
      <c r="AC1801" s="20" t="e">
        <f>VLOOKUP(CONCATENATE($M1801,$N1801,$T1801),Oferta!$B$2:$Q$360,15,FALSE)</f>
        <v>#N/A</v>
      </c>
      <c r="AD1801" s="12"/>
      <c r="AE1801" s="12"/>
      <c r="AF1801" s="12"/>
      <c r="AG1801" s="12"/>
      <c r="AH1801" s="12"/>
      <c r="AI1801" s="5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12"/>
      <c r="AW1801" s="12"/>
    </row>
    <row r="1802" spans="1:49" ht="15" customHeight="1">
      <c r="A1802" s="12"/>
      <c r="B1802" s="12"/>
      <c r="C1802" s="12"/>
      <c r="D1802" s="12"/>
      <c r="E1802" s="12"/>
      <c r="F1802" s="12"/>
      <c r="G1802" s="12"/>
      <c r="H1802" s="12" t="e">
        <f t="shared" si="28"/>
        <v>#N/A</v>
      </c>
      <c r="I1802" s="12" t="e">
        <f>VLOOKUP(CONCATENATE(N1802,T1802),Simulador!$H$26:$H$33,1,FALSE)</f>
        <v>#N/A</v>
      </c>
      <c r="J1802" s="12" t="e">
        <f t="shared" si="29"/>
        <v>#N/A</v>
      </c>
      <c r="K1802" s="13" t="e">
        <f t="shared" si="30"/>
        <v>#N/A</v>
      </c>
      <c r="L1802" s="12" t="e">
        <f t="shared" si="31"/>
        <v>#N/A</v>
      </c>
      <c r="M1802" s="14" t="s">
        <v>25</v>
      </c>
      <c r="N1802" s="3" t="s">
        <v>37</v>
      </c>
      <c r="O1802" s="20" t="str">
        <f>VLOOKUP(CONCATENATE($M1802,$N1802),Curriculos!$A$2:$J$332,4,FALSE)</f>
        <v>TÓPICOS ESPECIAIS EM ECONOMIA III</v>
      </c>
      <c r="P1802" s="21" t="str">
        <f>VLOOKUP(CONCATENATE($M1802,$N1802),Curriculos!$A$2:$J$332,5,FALSE)</f>
        <v>OP</v>
      </c>
      <c r="Q1802" s="21" t="e">
        <f>VLOOKUP($N1802,Oferta!$D$2:$P$100,5,FALSE)</f>
        <v>#N/A</v>
      </c>
      <c r="R1802" s="21">
        <f>VLOOKUP(CONCATENATE($M1802,$N1802),Curriculos!$A$2:$J$332,8,FALSE)</f>
        <v>60</v>
      </c>
      <c r="S1802" s="5"/>
      <c r="T1802" s="22" t="s">
        <v>29</v>
      </c>
      <c r="U1802" s="21" t="str">
        <f>VLOOKUP(CONCATENATE($M1802,$N1802),Curriculos!$A$2:$J$332,10,FALSE)</f>
        <v>DCEC</v>
      </c>
      <c r="V1802" s="20" t="e">
        <f>VLOOKUP(CONCATENATE($M1802,$N1802,$T1802),Oferta!$B$2:$R$360,17,FALSE)</f>
        <v>#N/A</v>
      </c>
      <c r="W1802" s="20" t="e">
        <f>VLOOKUP(CONCATENATE($M1802,$N1802,$T1802),Oferta!$B$2:$Q$360,12,FALSE)</f>
        <v>#N/A</v>
      </c>
      <c r="X1802" s="22">
        <v>3</v>
      </c>
      <c r="Y1802" s="23" t="e">
        <f>VLOOKUP(CONCATENATE($W1802,$X1802),Mtz_Horarios!$E$2:$H$92,2,FALSE)</f>
        <v>#N/A</v>
      </c>
      <c r="Z1802" s="23" t="e">
        <f>VLOOKUP(CONCATENATE($W1802,$X1802),Mtz_Horarios!$E$2:$H$92,3,FALSE)</f>
        <v>#N/A</v>
      </c>
      <c r="AA1802" s="24" t="e">
        <f>VLOOKUP(CONCATENATE($W1802,$X1802),Mtz_Horarios!$E$2:$H$92,4,FALSE)</f>
        <v>#N/A</v>
      </c>
      <c r="AB1802" s="20" t="e">
        <f>VLOOKUP(CONCATENATE($M1802,$N1802,$T1802),Oferta!$B$2:$Q$360,16,FALSE)</f>
        <v>#N/A</v>
      </c>
      <c r="AC1802" s="20" t="e">
        <f>VLOOKUP(CONCATENATE($M1802,$N1802,$T1802),Oferta!$B$2:$Q$360,15,FALSE)</f>
        <v>#N/A</v>
      </c>
      <c r="AD1802" s="12"/>
      <c r="AE1802" s="12"/>
      <c r="AF1802" s="12"/>
      <c r="AG1802" s="12"/>
      <c r="AH1802" s="12"/>
      <c r="AI1802" s="5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12"/>
      <c r="AW1802" s="12"/>
    </row>
    <row r="1803" spans="1:49" ht="15" customHeight="1">
      <c r="A1803" s="12"/>
      <c r="B1803" s="12"/>
      <c r="C1803" s="12"/>
      <c r="D1803" s="12"/>
      <c r="E1803" s="12"/>
      <c r="F1803" s="12"/>
      <c r="G1803" s="12"/>
      <c r="H1803" s="12" t="e">
        <f t="shared" si="28"/>
        <v>#N/A</v>
      </c>
      <c r="I1803" s="12" t="e">
        <f>VLOOKUP(CONCATENATE(N1803,T1803),Simulador!$H$26:$H$33,1,FALSE)</f>
        <v>#N/A</v>
      </c>
      <c r="J1803" s="12" t="e">
        <f t="shared" si="29"/>
        <v>#N/A</v>
      </c>
      <c r="K1803" s="13" t="e">
        <f t="shared" si="30"/>
        <v>#N/A</v>
      </c>
      <c r="L1803" s="12" t="e">
        <f t="shared" si="31"/>
        <v>#N/A</v>
      </c>
      <c r="M1803" s="14" t="s">
        <v>25</v>
      </c>
      <c r="N1803" s="3" t="s">
        <v>37</v>
      </c>
      <c r="O1803" s="20" t="str">
        <f>VLOOKUP(CONCATENATE($M1803,$N1803),Curriculos!$A$2:$J$332,4,FALSE)</f>
        <v>TÓPICOS ESPECIAIS EM ECONOMIA III</v>
      </c>
      <c r="P1803" s="21" t="str">
        <f>VLOOKUP(CONCATENATE($M1803,$N1803),Curriculos!$A$2:$J$332,5,FALSE)</f>
        <v>OP</v>
      </c>
      <c r="Q1803" s="21" t="e">
        <f>VLOOKUP($N1803,Oferta!$D$2:$P$100,5,FALSE)</f>
        <v>#N/A</v>
      </c>
      <c r="R1803" s="21">
        <f>VLOOKUP(CONCATENATE($M1803,$N1803),Curriculos!$A$2:$J$332,8,FALSE)</f>
        <v>60</v>
      </c>
      <c r="S1803" s="5"/>
      <c r="T1803" s="22" t="s">
        <v>29</v>
      </c>
      <c r="U1803" s="21" t="str">
        <f>VLOOKUP(CONCATENATE($M1803,$N1803),Curriculos!$A$2:$J$332,10,FALSE)</f>
        <v>DCEC</v>
      </c>
      <c r="V1803" s="20" t="e">
        <f>VLOOKUP(CONCATENATE($M1803,$N1803,$T1803),Oferta!$B$2:$R$360,17,FALSE)</f>
        <v>#N/A</v>
      </c>
      <c r="W1803" s="20" t="e">
        <f>VLOOKUP(CONCATENATE($M1803,$N1803,$T1803),Oferta!$B$2:$Q$360,12,FALSE)</f>
        <v>#N/A</v>
      </c>
      <c r="X1803" s="22">
        <v>4</v>
      </c>
      <c r="Y1803" s="23" t="e">
        <f>VLOOKUP(CONCATENATE($W1803,$X1803),Mtz_Horarios!$E$2:$H$92,2,FALSE)</f>
        <v>#N/A</v>
      </c>
      <c r="Z1803" s="23" t="e">
        <f>VLOOKUP(CONCATENATE($W1803,$X1803),Mtz_Horarios!$E$2:$H$92,3,FALSE)</f>
        <v>#N/A</v>
      </c>
      <c r="AA1803" s="24" t="e">
        <f>VLOOKUP(CONCATENATE($W1803,$X1803),Mtz_Horarios!$E$2:$H$92,4,FALSE)</f>
        <v>#N/A</v>
      </c>
      <c r="AB1803" s="20" t="e">
        <f>VLOOKUP(CONCATENATE($M1803,$N1803,$T1803),Oferta!$B$2:$Q$360,16,FALSE)</f>
        <v>#N/A</v>
      </c>
      <c r="AC1803" s="20" t="e">
        <f>VLOOKUP(CONCATENATE($M1803,$N1803,$T1803),Oferta!$B$2:$Q$360,15,FALSE)</f>
        <v>#N/A</v>
      </c>
      <c r="AD1803" s="12"/>
      <c r="AE1803" s="12"/>
      <c r="AF1803" s="12"/>
      <c r="AG1803" s="12"/>
      <c r="AH1803" s="12"/>
      <c r="AI1803" s="5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12"/>
      <c r="AW1803" s="12"/>
    </row>
    <row r="1804" spans="1:49" ht="15" customHeight="1">
      <c r="A1804" s="12"/>
      <c r="B1804" s="12"/>
      <c r="C1804" s="12"/>
      <c r="D1804" s="12"/>
      <c r="E1804" s="12"/>
      <c r="F1804" s="12"/>
      <c r="G1804" s="12"/>
      <c r="H1804" s="12" t="e">
        <f t="shared" si="28"/>
        <v>#N/A</v>
      </c>
      <c r="I1804" s="12" t="e">
        <f>VLOOKUP(CONCATENATE(N1804,T1804),Simulador!$H$26:$H$33,1,FALSE)</f>
        <v>#N/A</v>
      </c>
      <c r="J1804" s="12" t="e">
        <f t="shared" si="29"/>
        <v>#N/A</v>
      </c>
      <c r="K1804" s="13" t="e">
        <f t="shared" si="30"/>
        <v>#N/A</v>
      </c>
      <c r="L1804" s="12" t="e">
        <f t="shared" si="31"/>
        <v>#N/A</v>
      </c>
      <c r="M1804" s="14" t="s">
        <v>22</v>
      </c>
      <c r="N1804" s="3" t="s">
        <v>37</v>
      </c>
      <c r="O1804" s="20" t="str">
        <f>VLOOKUP(CONCATENATE($M1804,$N1804),Curriculos!$A$2:$J$332,4,FALSE)</f>
        <v>TÓPICOS ESPECIAIS EM ECONOMIA III</v>
      </c>
      <c r="P1804" s="21" t="str">
        <f>VLOOKUP(CONCATENATE($M1804,$N1804),Curriculos!$A$2:$J$332,5,FALSE)</f>
        <v>OP</v>
      </c>
      <c r="Q1804" s="21" t="e">
        <f>VLOOKUP($N1804,Oferta!$D$2:$P$100,5,FALSE)</f>
        <v>#N/A</v>
      </c>
      <c r="R1804" s="21">
        <f>VLOOKUP(CONCATENATE($M1804,$N1804),Curriculos!$A$2:$J$332,8,FALSE)</f>
        <v>60</v>
      </c>
      <c r="S1804" s="5"/>
      <c r="T1804" s="22" t="s">
        <v>24</v>
      </c>
      <c r="U1804" s="21" t="str">
        <f>VLOOKUP(CONCATENATE($M1804,$N1804),Curriculos!$A$2:$J$332,10,FALSE)</f>
        <v>DCEC</v>
      </c>
      <c r="V1804" s="20" t="e">
        <f>VLOOKUP(CONCATENATE($M1804,$N1804,$T1804),Oferta!$B$2:$R$360,17,FALSE)</f>
        <v>#N/A</v>
      </c>
      <c r="W1804" s="20" t="e">
        <f>VLOOKUP(CONCATENATE($M1804,$N1804,$T1804),Oferta!$B$2:$Q$360,12,FALSE)</f>
        <v>#N/A</v>
      </c>
      <c r="X1804" s="22">
        <v>1</v>
      </c>
      <c r="Y1804" s="23" t="e">
        <f>VLOOKUP(CONCATENATE($W1804,$X1804),Mtz_Horarios!$E$2:$H$92,2,FALSE)</f>
        <v>#N/A</v>
      </c>
      <c r="Z1804" s="23" t="e">
        <f>VLOOKUP(CONCATENATE($W1804,$X1804),Mtz_Horarios!$E$2:$H$92,3,FALSE)</f>
        <v>#N/A</v>
      </c>
      <c r="AA1804" s="24" t="e">
        <f>VLOOKUP(CONCATENATE($W1804,$X1804),Mtz_Horarios!$E$2:$H$92,4,FALSE)</f>
        <v>#N/A</v>
      </c>
      <c r="AB1804" s="20" t="e">
        <f>VLOOKUP(CONCATENATE($M1804,$N1804,$T1804),Oferta!$B$2:$Q$360,16,FALSE)</f>
        <v>#N/A</v>
      </c>
      <c r="AC1804" s="20" t="e">
        <f>VLOOKUP(CONCATENATE($M1804,$N1804,$T1804),Oferta!$B$2:$Q$360,15,FALSE)</f>
        <v>#N/A</v>
      </c>
      <c r="AD1804" s="12"/>
      <c r="AE1804" s="12"/>
      <c r="AF1804" s="12"/>
      <c r="AG1804" s="12"/>
      <c r="AH1804" s="12"/>
      <c r="AI1804" s="5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12"/>
      <c r="AW1804" s="12"/>
    </row>
    <row r="1805" spans="1:49" ht="15" customHeight="1">
      <c r="A1805" s="12"/>
      <c r="B1805" s="12"/>
      <c r="C1805" s="12"/>
      <c r="D1805" s="12"/>
      <c r="E1805" s="12"/>
      <c r="F1805" s="12"/>
      <c r="G1805" s="12"/>
      <c r="H1805" s="12" t="e">
        <f t="shared" si="28"/>
        <v>#N/A</v>
      </c>
      <c r="I1805" s="12" t="e">
        <f>VLOOKUP(CONCATENATE(N1805,T1805),Simulador!$H$26:$H$33,1,FALSE)</f>
        <v>#N/A</v>
      </c>
      <c r="J1805" s="12" t="e">
        <f t="shared" si="29"/>
        <v>#N/A</v>
      </c>
      <c r="K1805" s="13" t="e">
        <f t="shared" si="30"/>
        <v>#N/A</v>
      </c>
      <c r="L1805" s="12" t="e">
        <f t="shared" si="31"/>
        <v>#N/A</v>
      </c>
      <c r="M1805" s="14" t="s">
        <v>22</v>
      </c>
      <c r="N1805" s="3" t="s">
        <v>37</v>
      </c>
      <c r="O1805" s="20" t="str">
        <f>VLOOKUP(CONCATENATE($M1805,$N1805),Curriculos!$A$2:$J$332,4,FALSE)</f>
        <v>TÓPICOS ESPECIAIS EM ECONOMIA III</v>
      </c>
      <c r="P1805" s="21" t="str">
        <f>VLOOKUP(CONCATENATE($M1805,$N1805),Curriculos!$A$2:$J$332,5,FALSE)</f>
        <v>OP</v>
      </c>
      <c r="Q1805" s="21" t="e">
        <f>VLOOKUP($N1805,Oferta!$D$2:$P$100,5,FALSE)</f>
        <v>#N/A</v>
      </c>
      <c r="R1805" s="21">
        <f>VLOOKUP(CONCATENATE($M1805,$N1805),Curriculos!$A$2:$J$332,8,FALSE)</f>
        <v>60</v>
      </c>
      <c r="S1805" s="5"/>
      <c r="T1805" s="22" t="s">
        <v>24</v>
      </c>
      <c r="U1805" s="21" t="str">
        <f>VLOOKUP(CONCATENATE($M1805,$N1805),Curriculos!$A$2:$J$332,10,FALSE)</f>
        <v>DCEC</v>
      </c>
      <c r="V1805" s="20" t="e">
        <f>VLOOKUP(CONCATENATE($M1805,$N1805,$T1805),Oferta!$B$2:$R$360,17,FALSE)</f>
        <v>#N/A</v>
      </c>
      <c r="W1805" s="20" t="e">
        <f>VLOOKUP(CONCATENATE($M1805,$N1805,$T1805),Oferta!$B$2:$Q$360,12,FALSE)</f>
        <v>#N/A</v>
      </c>
      <c r="X1805" s="22">
        <v>2</v>
      </c>
      <c r="Y1805" s="23" t="e">
        <f>VLOOKUP(CONCATENATE($W1805,$X1805),Mtz_Horarios!$E$2:$H$92,2,FALSE)</f>
        <v>#N/A</v>
      </c>
      <c r="Z1805" s="23" t="e">
        <f>VLOOKUP(CONCATENATE($W1805,$X1805),Mtz_Horarios!$E$2:$H$92,3,FALSE)</f>
        <v>#N/A</v>
      </c>
      <c r="AA1805" s="24" t="e">
        <f>VLOOKUP(CONCATENATE($W1805,$X1805),Mtz_Horarios!$E$2:$H$92,4,FALSE)</f>
        <v>#N/A</v>
      </c>
      <c r="AB1805" s="20" t="e">
        <f>VLOOKUP(CONCATENATE($M1805,$N1805,$T1805),Oferta!$B$2:$Q$360,16,FALSE)</f>
        <v>#N/A</v>
      </c>
      <c r="AC1805" s="20" t="e">
        <f>VLOOKUP(CONCATENATE($M1805,$N1805,$T1805),Oferta!$B$2:$Q$360,15,FALSE)</f>
        <v>#N/A</v>
      </c>
      <c r="AD1805" s="12"/>
      <c r="AE1805" s="12"/>
      <c r="AF1805" s="12"/>
      <c r="AG1805" s="12"/>
      <c r="AH1805" s="12"/>
      <c r="AI1805" s="5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12"/>
      <c r="AW1805" s="12"/>
    </row>
    <row r="1806" spans="1:49" ht="15" customHeight="1">
      <c r="A1806" s="12"/>
      <c r="B1806" s="12"/>
      <c r="C1806" s="12"/>
      <c r="D1806" s="12"/>
      <c r="E1806" s="12"/>
      <c r="F1806" s="12"/>
      <c r="G1806" s="12"/>
      <c r="H1806" s="12" t="e">
        <f t="shared" si="28"/>
        <v>#N/A</v>
      </c>
      <c r="I1806" s="12" t="e">
        <f>VLOOKUP(CONCATENATE(N1806,T1806),Simulador!$H$26:$H$33,1,FALSE)</f>
        <v>#N/A</v>
      </c>
      <c r="J1806" s="12" t="e">
        <f t="shared" si="29"/>
        <v>#N/A</v>
      </c>
      <c r="K1806" s="13" t="e">
        <f t="shared" si="30"/>
        <v>#N/A</v>
      </c>
      <c r="L1806" s="12" t="e">
        <f t="shared" si="31"/>
        <v>#N/A</v>
      </c>
      <c r="M1806" s="14" t="s">
        <v>22</v>
      </c>
      <c r="N1806" s="3" t="s">
        <v>37</v>
      </c>
      <c r="O1806" s="20" t="str">
        <f>VLOOKUP(CONCATENATE($M1806,$N1806),Curriculos!$A$2:$J$332,4,FALSE)</f>
        <v>TÓPICOS ESPECIAIS EM ECONOMIA III</v>
      </c>
      <c r="P1806" s="21" t="str">
        <f>VLOOKUP(CONCATENATE($M1806,$N1806),Curriculos!$A$2:$J$332,5,FALSE)</f>
        <v>OP</v>
      </c>
      <c r="Q1806" s="21" t="e">
        <f>VLOOKUP($N1806,Oferta!$D$2:$P$100,5,FALSE)</f>
        <v>#N/A</v>
      </c>
      <c r="R1806" s="21">
        <f>VLOOKUP(CONCATENATE($M1806,$N1806),Curriculos!$A$2:$J$332,8,FALSE)</f>
        <v>60</v>
      </c>
      <c r="S1806" s="5"/>
      <c r="T1806" s="22" t="s">
        <v>24</v>
      </c>
      <c r="U1806" s="21" t="str">
        <f>VLOOKUP(CONCATENATE($M1806,$N1806),Curriculos!$A$2:$J$332,10,FALSE)</f>
        <v>DCEC</v>
      </c>
      <c r="V1806" s="20" t="e">
        <f>VLOOKUP(CONCATENATE($M1806,$N1806,$T1806),Oferta!$B$2:$R$360,17,FALSE)</f>
        <v>#N/A</v>
      </c>
      <c r="W1806" s="20" t="e">
        <f>VLOOKUP(CONCATENATE($M1806,$N1806,$T1806),Oferta!$B$2:$Q$360,12,FALSE)</f>
        <v>#N/A</v>
      </c>
      <c r="X1806" s="22">
        <v>3</v>
      </c>
      <c r="Y1806" s="23" t="e">
        <f>VLOOKUP(CONCATENATE($W1806,$X1806),Mtz_Horarios!$E$2:$H$92,2,FALSE)</f>
        <v>#N/A</v>
      </c>
      <c r="Z1806" s="23" t="e">
        <f>VLOOKUP(CONCATENATE($W1806,$X1806),Mtz_Horarios!$E$2:$H$92,3,FALSE)</f>
        <v>#N/A</v>
      </c>
      <c r="AA1806" s="24" t="e">
        <f>VLOOKUP(CONCATENATE($W1806,$X1806),Mtz_Horarios!$E$2:$H$92,4,FALSE)</f>
        <v>#N/A</v>
      </c>
      <c r="AB1806" s="20" t="e">
        <f>VLOOKUP(CONCATENATE($M1806,$N1806,$T1806),Oferta!$B$2:$Q$360,16,FALSE)</f>
        <v>#N/A</v>
      </c>
      <c r="AC1806" s="20" t="e">
        <f>VLOOKUP(CONCATENATE($M1806,$N1806,$T1806),Oferta!$B$2:$Q$360,15,FALSE)</f>
        <v>#N/A</v>
      </c>
      <c r="AD1806" s="12"/>
      <c r="AE1806" s="12"/>
      <c r="AF1806" s="12"/>
      <c r="AG1806" s="12"/>
      <c r="AH1806" s="12"/>
      <c r="AI1806" s="5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12"/>
      <c r="AW1806" s="12"/>
    </row>
    <row r="1807" spans="1:49" ht="15" customHeight="1">
      <c r="A1807" s="12"/>
      <c r="B1807" s="12"/>
      <c r="C1807" s="12"/>
      <c r="D1807" s="12"/>
      <c r="E1807" s="12"/>
      <c r="F1807" s="12"/>
      <c r="G1807" s="12"/>
      <c r="H1807" s="12" t="e">
        <f t="shared" si="28"/>
        <v>#N/A</v>
      </c>
      <c r="I1807" s="12" t="e">
        <f>VLOOKUP(CONCATENATE(N1807,T1807),Simulador!$H$26:$H$33,1,FALSE)</f>
        <v>#N/A</v>
      </c>
      <c r="J1807" s="12" t="e">
        <f t="shared" si="29"/>
        <v>#N/A</v>
      </c>
      <c r="K1807" s="13" t="e">
        <f t="shared" si="30"/>
        <v>#N/A</v>
      </c>
      <c r="L1807" s="12" t="e">
        <f t="shared" si="31"/>
        <v>#N/A</v>
      </c>
      <c r="M1807" s="14" t="s">
        <v>22</v>
      </c>
      <c r="N1807" s="3" t="s">
        <v>37</v>
      </c>
      <c r="O1807" s="20" t="str">
        <f>VLOOKUP(CONCATENATE($M1807,$N1807),Curriculos!$A$2:$J$332,4,FALSE)</f>
        <v>TÓPICOS ESPECIAIS EM ECONOMIA III</v>
      </c>
      <c r="P1807" s="21" t="str">
        <f>VLOOKUP(CONCATENATE($M1807,$N1807),Curriculos!$A$2:$J$332,5,FALSE)</f>
        <v>OP</v>
      </c>
      <c r="Q1807" s="21" t="e">
        <f>VLOOKUP($N1807,Oferta!$D$2:$P$100,5,FALSE)</f>
        <v>#N/A</v>
      </c>
      <c r="R1807" s="21">
        <f>VLOOKUP(CONCATENATE($M1807,$N1807),Curriculos!$A$2:$J$332,8,FALSE)</f>
        <v>60</v>
      </c>
      <c r="S1807" s="5"/>
      <c r="T1807" s="22" t="s">
        <v>24</v>
      </c>
      <c r="U1807" s="21" t="str">
        <f>VLOOKUP(CONCATENATE($M1807,$N1807),Curriculos!$A$2:$J$332,10,FALSE)</f>
        <v>DCEC</v>
      </c>
      <c r="V1807" s="20" t="e">
        <f>VLOOKUP(CONCATENATE($M1807,$N1807,$T1807),Oferta!$B$2:$R$360,17,FALSE)</f>
        <v>#N/A</v>
      </c>
      <c r="W1807" s="20" t="e">
        <f>VLOOKUP(CONCATENATE($M1807,$N1807,$T1807),Oferta!$B$2:$Q$360,12,FALSE)</f>
        <v>#N/A</v>
      </c>
      <c r="X1807" s="22">
        <v>4</v>
      </c>
      <c r="Y1807" s="23" t="e">
        <f>VLOOKUP(CONCATENATE($W1807,$X1807),Mtz_Horarios!$E$2:$H$92,2,FALSE)</f>
        <v>#N/A</v>
      </c>
      <c r="Z1807" s="23" t="e">
        <f>VLOOKUP(CONCATENATE($W1807,$X1807),Mtz_Horarios!$E$2:$H$92,3,FALSE)</f>
        <v>#N/A</v>
      </c>
      <c r="AA1807" s="24" t="e">
        <f>VLOOKUP(CONCATENATE($W1807,$X1807),Mtz_Horarios!$E$2:$H$92,4,FALSE)</f>
        <v>#N/A</v>
      </c>
      <c r="AB1807" s="20" t="e">
        <f>VLOOKUP(CONCATENATE($M1807,$N1807,$T1807),Oferta!$B$2:$Q$360,16,FALSE)</f>
        <v>#N/A</v>
      </c>
      <c r="AC1807" s="20" t="e">
        <f>VLOOKUP(CONCATENATE($M1807,$N1807,$T1807),Oferta!$B$2:$Q$360,15,FALSE)</f>
        <v>#N/A</v>
      </c>
      <c r="AD1807" s="12"/>
      <c r="AE1807" s="12"/>
      <c r="AF1807" s="12"/>
      <c r="AG1807" s="12"/>
      <c r="AH1807" s="12"/>
      <c r="AI1807" s="5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12"/>
      <c r="AW1807" s="12"/>
    </row>
    <row r="1808" spans="1:49" ht="15" customHeight="1">
      <c r="A1808" s="12"/>
      <c r="B1808" s="12"/>
      <c r="C1808" s="12"/>
      <c r="D1808" s="12"/>
      <c r="E1808" s="12"/>
      <c r="F1808" s="12"/>
      <c r="G1808" s="12"/>
      <c r="H1808" s="12" t="e">
        <f t="shared" si="28"/>
        <v>#N/A</v>
      </c>
      <c r="I1808" s="12" t="e">
        <f>VLOOKUP(CONCATENATE(N1808,T1808),Simulador!$H$26:$H$33,1,FALSE)</f>
        <v>#N/A</v>
      </c>
      <c r="J1808" s="12" t="e">
        <f t="shared" si="29"/>
        <v>#N/A</v>
      </c>
      <c r="K1808" s="13" t="e">
        <f t="shared" si="30"/>
        <v>#N/A</v>
      </c>
      <c r="L1808" s="12" t="e">
        <f t="shared" si="31"/>
        <v>#N/A</v>
      </c>
      <c r="M1808" s="14" t="s">
        <v>31</v>
      </c>
      <c r="N1808" s="3" t="s">
        <v>154</v>
      </c>
      <c r="O1808" s="20" t="str">
        <f>VLOOKUP(CONCATENATE($M1808,$N1808),Curriculos!$A$2:$J$332,4,FALSE)</f>
        <v>TÓPICOS ESPECIAIS EM ECONOMIA INTERNACIONAL</v>
      </c>
      <c r="P1808" s="21" t="str">
        <f>VLOOKUP(CONCATENATE($M1808,$N1808),Curriculos!$A$2:$J$332,5,FALSE)</f>
        <v>OP</v>
      </c>
      <c r="Q1808" s="21" t="e">
        <f>VLOOKUP($N1808,Oferta!$D$2:$P$100,5,FALSE)</f>
        <v>#N/A</v>
      </c>
      <c r="R1808" s="21">
        <f>VLOOKUP(CONCATENATE($M1808,$N1808),Curriculos!$A$2:$J$332,8,FALSE)</f>
        <v>60</v>
      </c>
      <c r="S1808" s="5"/>
      <c r="T1808" s="22" t="s">
        <v>24</v>
      </c>
      <c r="U1808" s="21" t="str">
        <f>VLOOKUP(CONCATENATE($M1808,$N1808),Curriculos!$A$2:$J$332,10,FALSE)</f>
        <v>DCEC</v>
      </c>
      <c r="V1808" s="20" t="e">
        <f>VLOOKUP(CONCATENATE($M1808,$N1808,$T1808),Oferta!$B$2:$R$360,17,FALSE)</f>
        <v>#N/A</v>
      </c>
      <c r="W1808" s="20" t="e">
        <f>VLOOKUP(CONCATENATE($M1808,$N1808,$T1808),Oferta!$B$2:$Q$360,12,FALSE)</f>
        <v>#N/A</v>
      </c>
      <c r="X1808" s="22">
        <v>1</v>
      </c>
      <c r="Y1808" s="23" t="e">
        <f>VLOOKUP(CONCATENATE($W1808,$X1808),Mtz_Horarios!$E$2:$H$92,2,FALSE)</f>
        <v>#N/A</v>
      </c>
      <c r="Z1808" s="23" t="e">
        <f>VLOOKUP(CONCATENATE($W1808,$X1808),Mtz_Horarios!$E$2:$H$92,3,FALSE)</f>
        <v>#N/A</v>
      </c>
      <c r="AA1808" s="24" t="e">
        <f>VLOOKUP(CONCATENATE($W1808,$X1808),Mtz_Horarios!$E$2:$H$92,4,FALSE)</f>
        <v>#N/A</v>
      </c>
      <c r="AB1808" s="20" t="e">
        <f>VLOOKUP(CONCATENATE($M1808,$N1808,$T1808),Oferta!$B$2:$Q$360,16,FALSE)</f>
        <v>#N/A</v>
      </c>
      <c r="AC1808" s="20" t="e">
        <f>VLOOKUP(CONCATENATE($M1808,$N1808,$T1808),Oferta!$B$2:$Q$360,15,FALSE)</f>
        <v>#N/A</v>
      </c>
      <c r="AD1808" s="12"/>
      <c r="AE1808" s="12"/>
      <c r="AF1808" s="12"/>
      <c r="AG1808" s="12"/>
      <c r="AH1808" s="12"/>
      <c r="AI1808" s="5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12"/>
      <c r="AW1808" s="12"/>
    </row>
    <row r="1809" spans="1:49" ht="15" customHeight="1">
      <c r="A1809" s="12"/>
      <c r="B1809" s="12"/>
      <c r="C1809" s="12"/>
      <c r="D1809" s="12"/>
      <c r="E1809" s="12"/>
      <c r="F1809" s="12"/>
      <c r="G1809" s="12"/>
      <c r="H1809" s="12" t="e">
        <f t="shared" si="28"/>
        <v>#N/A</v>
      </c>
      <c r="I1809" s="12" t="e">
        <f>VLOOKUP(CONCATENATE(N1809,T1809),Simulador!$H$26:$H$33,1,FALSE)</f>
        <v>#N/A</v>
      </c>
      <c r="J1809" s="12" t="e">
        <f t="shared" si="29"/>
        <v>#N/A</v>
      </c>
      <c r="K1809" s="13" t="e">
        <f t="shared" si="30"/>
        <v>#N/A</v>
      </c>
      <c r="L1809" s="12" t="e">
        <f t="shared" si="31"/>
        <v>#N/A</v>
      </c>
      <c r="M1809" s="14" t="s">
        <v>31</v>
      </c>
      <c r="N1809" s="3" t="s">
        <v>154</v>
      </c>
      <c r="O1809" s="20" t="str">
        <f>VLOOKUP(CONCATENATE($M1809,$N1809),Curriculos!$A$2:$J$332,4,FALSE)</f>
        <v>TÓPICOS ESPECIAIS EM ECONOMIA INTERNACIONAL</v>
      </c>
      <c r="P1809" s="21" t="str">
        <f>VLOOKUP(CONCATENATE($M1809,$N1809),Curriculos!$A$2:$J$332,5,FALSE)</f>
        <v>OP</v>
      </c>
      <c r="Q1809" s="21" t="e">
        <f>VLOOKUP($N1809,Oferta!$D$2:$P$100,5,FALSE)</f>
        <v>#N/A</v>
      </c>
      <c r="R1809" s="21">
        <f>VLOOKUP(CONCATENATE($M1809,$N1809),Curriculos!$A$2:$J$332,8,FALSE)</f>
        <v>60</v>
      </c>
      <c r="S1809" s="5"/>
      <c r="T1809" s="22" t="s">
        <v>24</v>
      </c>
      <c r="U1809" s="21" t="str">
        <f>VLOOKUP(CONCATENATE($M1809,$N1809),Curriculos!$A$2:$J$332,10,FALSE)</f>
        <v>DCEC</v>
      </c>
      <c r="V1809" s="20" t="e">
        <f>VLOOKUP(CONCATENATE($M1809,$N1809,$T1809),Oferta!$B$2:$R$360,17,FALSE)</f>
        <v>#N/A</v>
      </c>
      <c r="W1809" s="20" t="e">
        <f>VLOOKUP(CONCATENATE($M1809,$N1809,$T1809),Oferta!$B$2:$Q$360,12,FALSE)</f>
        <v>#N/A</v>
      </c>
      <c r="X1809" s="22">
        <v>2</v>
      </c>
      <c r="Y1809" s="23" t="e">
        <f>VLOOKUP(CONCATENATE($W1809,$X1809),Mtz_Horarios!$E$2:$H$92,2,FALSE)</f>
        <v>#N/A</v>
      </c>
      <c r="Z1809" s="23" t="e">
        <f>VLOOKUP(CONCATENATE($W1809,$X1809),Mtz_Horarios!$E$2:$H$92,3,FALSE)</f>
        <v>#N/A</v>
      </c>
      <c r="AA1809" s="24" t="e">
        <f>VLOOKUP(CONCATENATE($W1809,$X1809),Mtz_Horarios!$E$2:$H$92,4,FALSE)</f>
        <v>#N/A</v>
      </c>
      <c r="AB1809" s="20" t="e">
        <f>VLOOKUP(CONCATENATE($M1809,$N1809,$T1809),Oferta!$B$2:$Q$360,16,FALSE)</f>
        <v>#N/A</v>
      </c>
      <c r="AC1809" s="20" t="e">
        <f>VLOOKUP(CONCATENATE($M1809,$N1809,$T1809),Oferta!$B$2:$Q$360,15,FALSE)</f>
        <v>#N/A</v>
      </c>
      <c r="AD1809" s="12"/>
      <c r="AE1809" s="12"/>
      <c r="AF1809" s="12"/>
      <c r="AG1809" s="12"/>
      <c r="AH1809" s="12"/>
      <c r="AI1809" s="5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12"/>
      <c r="AW1809" s="12"/>
    </row>
    <row r="1810" spans="1:49" ht="15" customHeight="1">
      <c r="A1810" s="12"/>
      <c r="B1810" s="12"/>
      <c r="C1810" s="12"/>
      <c r="D1810" s="12"/>
      <c r="E1810" s="12"/>
      <c r="F1810" s="12"/>
      <c r="G1810" s="12"/>
      <c r="H1810" s="12" t="e">
        <f t="shared" si="28"/>
        <v>#N/A</v>
      </c>
      <c r="I1810" s="12" t="e">
        <f>VLOOKUP(CONCATENATE(N1810,T1810),Simulador!$H$26:$H$33,1,FALSE)</f>
        <v>#N/A</v>
      </c>
      <c r="J1810" s="12" t="e">
        <f t="shared" si="29"/>
        <v>#N/A</v>
      </c>
      <c r="K1810" s="13" t="e">
        <f t="shared" si="30"/>
        <v>#N/A</v>
      </c>
      <c r="L1810" s="12" t="e">
        <f t="shared" si="31"/>
        <v>#N/A</v>
      </c>
      <c r="M1810" s="14" t="s">
        <v>31</v>
      </c>
      <c r="N1810" s="3" t="s">
        <v>154</v>
      </c>
      <c r="O1810" s="20" t="str">
        <f>VLOOKUP(CONCATENATE($M1810,$N1810),Curriculos!$A$2:$J$332,4,FALSE)</f>
        <v>TÓPICOS ESPECIAIS EM ECONOMIA INTERNACIONAL</v>
      </c>
      <c r="P1810" s="21" t="str">
        <f>VLOOKUP(CONCATENATE($M1810,$N1810),Curriculos!$A$2:$J$332,5,FALSE)</f>
        <v>OP</v>
      </c>
      <c r="Q1810" s="21" t="e">
        <f>VLOOKUP($N1810,Oferta!$D$2:$P$100,5,FALSE)</f>
        <v>#N/A</v>
      </c>
      <c r="R1810" s="21">
        <f>VLOOKUP(CONCATENATE($M1810,$N1810),Curriculos!$A$2:$J$332,8,FALSE)</f>
        <v>60</v>
      </c>
      <c r="S1810" s="5"/>
      <c r="T1810" s="22" t="s">
        <v>24</v>
      </c>
      <c r="U1810" s="21" t="str">
        <f>VLOOKUP(CONCATENATE($M1810,$N1810),Curriculos!$A$2:$J$332,10,FALSE)</f>
        <v>DCEC</v>
      </c>
      <c r="V1810" s="20" t="e">
        <f>VLOOKUP(CONCATENATE($M1810,$N1810,$T1810),Oferta!$B$2:$R$360,17,FALSE)</f>
        <v>#N/A</v>
      </c>
      <c r="W1810" s="20" t="e">
        <f>VLOOKUP(CONCATENATE($M1810,$N1810,$T1810),Oferta!$B$2:$Q$360,12,FALSE)</f>
        <v>#N/A</v>
      </c>
      <c r="X1810" s="22">
        <v>3</v>
      </c>
      <c r="Y1810" s="23" t="e">
        <f>VLOOKUP(CONCATENATE($W1810,$X1810),Mtz_Horarios!$E$2:$H$92,2,FALSE)</f>
        <v>#N/A</v>
      </c>
      <c r="Z1810" s="23" t="e">
        <f>VLOOKUP(CONCATENATE($W1810,$X1810),Mtz_Horarios!$E$2:$H$92,3,FALSE)</f>
        <v>#N/A</v>
      </c>
      <c r="AA1810" s="24" t="e">
        <f>VLOOKUP(CONCATENATE($W1810,$X1810),Mtz_Horarios!$E$2:$H$92,4,FALSE)</f>
        <v>#N/A</v>
      </c>
      <c r="AB1810" s="20" t="e">
        <f>VLOOKUP(CONCATENATE($M1810,$N1810,$T1810),Oferta!$B$2:$Q$360,16,FALSE)</f>
        <v>#N/A</v>
      </c>
      <c r="AC1810" s="20" t="e">
        <f>VLOOKUP(CONCATENATE($M1810,$N1810,$T1810),Oferta!$B$2:$Q$360,15,FALSE)</f>
        <v>#N/A</v>
      </c>
      <c r="AD1810" s="12"/>
      <c r="AE1810" s="12"/>
      <c r="AF1810" s="12"/>
      <c r="AG1810" s="12"/>
      <c r="AH1810" s="12"/>
      <c r="AI1810" s="5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12"/>
      <c r="AW1810" s="12"/>
    </row>
    <row r="1811" spans="1:49" ht="15" customHeight="1">
      <c r="A1811" s="12"/>
      <c r="B1811" s="12"/>
      <c r="C1811" s="12"/>
      <c r="D1811" s="12"/>
      <c r="E1811" s="12"/>
      <c r="F1811" s="12"/>
      <c r="G1811" s="12"/>
      <c r="H1811" s="12" t="e">
        <f t="shared" si="28"/>
        <v>#N/A</v>
      </c>
      <c r="I1811" s="12" t="e">
        <f>VLOOKUP(CONCATENATE(N1811,T1811),Simulador!$H$26:$H$33,1,FALSE)</f>
        <v>#N/A</v>
      </c>
      <c r="J1811" s="12" t="e">
        <f t="shared" si="29"/>
        <v>#N/A</v>
      </c>
      <c r="K1811" s="13" t="e">
        <f t="shared" si="30"/>
        <v>#N/A</v>
      </c>
      <c r="L1811" s="12" t="e">
        <f t="shared" si="31"/>
        <v>#N/A</v>
      </c>
      <c r="M1811" s="14" t="s">
        <v>31</v>
      </c>
      <c r="N1811" s="3" t="s">
        <v>154</v>
      </c>
      <c r="O1811" s="20" t="str">
        <f>VLOOKUP(CONCATENATE($M1811,$N1811),Curriculos!$A$2:$J$332,4,FALSE)</f>
        <v>TÓPICOS ESPECIAIS EM ECONOMIA INTERNACIONAL</v>
      </c>
      <c r="P1811" s="21" t="str">
        <f>VLOOKUP(CONCATENATE($M1811,$N1811),Curriculos!$A$2:$J$332,5,FALSE)</f>
        <v>OP</v>
      </c>
      <c r="Q1811" s="21" t="e">
        <f>VLOOKUP($N1811,Oferta!$D$2:$P$100,5,FALSE)</f>
        <v>#N/A</v>
      </c>
      <c r="R1811" s="21">
        <f>VLOOKUP(CONCATENATE($M1811,$N1811),Curriculos!$A$2:$J$332,8,FALSE)</f>
        <v>60</v>
      </c>
      <c r="S1811" s="5"/>
      <c r="T1811" s="22" t="s">
        <v>24</v>
      </c>
      <c r="U1811" s="21" t="str">
        <f>VLOOKUP(CONCATENATE($M1811,$N1811),Curriculos!$A$2:$J$332,10,FALSE)</f>
        <v>DCEC</v>
      </c>
      <c r="V1811" s="20" t="e">
        <f>VLOOKUP(CONCATENATE($M1811,$N1811,$T1811),Oferta!$B$2:$R$360,17,FALSE)</f>
        <v>#N/A</v>
      </c>
      <c r="W1811" s="20" t="e">
        <f>VLOOKUP(CONCATENATE($M1811,$N1811,$T1811),Oferta!$B$2:$Q$360,12,FALSE)</f>
        <v>#N/A</v>
      </c>
      <c r="X1811" s="22">
        <v>4</v>
      </c>
      <c r="Y1811" s="23" t="e">
        <f>VLOOKUP(CONCATENATE($W1811,$X1811),Mtz_Horarios!$E$2:$H$92,2,FALSE)</f>
        <v>#N/A</v>
      </c>
      <c r="Z1811" s="23" t="e">
        <f>VLOOKUP(CONCATENATE($W1811,$X1811),Mtz_Horarios!$E$2:$H$92,3,FALSE)</f>
        <v>#N/A</v>
      </c>
      <c r="AA1811" s="24" t="e">
        <f>VLOOKUP(CONCATENATE($W1811,$X1811),Mtz_Horarios!$E$2:$H$92,4,FALSE)</f>
        <v>#N/A</v>
      </c>
      <c r="AB1811" s="20" t="e">
        <f>VLOOKUP(CONCATENATE($M1811,$N1811,$T1811),Oferta!$B$2:$Q$360,16,FALSE)</f>
        <v>#N/A</v>
      </c>
      <c r="AC1811" s="20" t="e">
        <f>VLOOKUP(CONCATENATE($M1811,$N1811,$T1811),Oferta!$B$2:$Q$360,15,FALSE)</f>
        <v>#N/A</v>
      </c>
      <c r="AD1811" s="12"/>
      <c r="AE1811" s="12"/>
      <c r="AF1811" s="12"/>
      <c r="AG1811" s="12"/>
      <c r="AH1811" s="12"/>
      <c r="AI1811" s="5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12"/>
      <c r="AW1811" s="12"/>
    </row>
    <row r="1812" spans="1:49" ht="15" customHeight="1">
      <c r="A1812" s="12"/>
      <c r="B1812" s="12"/>
      <c r="C1812" s="12"/>
      <c r="D1812" s="12"/>
      <c r="E1812" s="12"/>
      <c r="F1812" s="12"/>
      <c r="G1812" s="12"/>
      <c r="H1812" s="12" t="e">
        <f t="shared" si="28"/>
        <v>#N/A</v>
      </c>
      <c r="I1812" s="12" t="e">
        <f>VLOOKUP(CONCATENATE(N1812,T1812),Simulador!$H$26:$H$33,1,FALSE)</f>
        <v>#N/A</v>
      </c>
      <c r="J1812" s="12" t="e">
        <f t="shared" si="29"/>
        <v>#N/A</v>
      </c>
      <c r="K1812" s="13" t="e">
        <f t="shared" si="30"/>
        <v>#N/A</v>
      </c>
      <c r="L1812" s="12" t="e">
        <f t="shared" si="31"/>
        <v>#N/A</v>
      </c>
      <c r="M1812" s="14" t="s">
        <v>31</v>
      </c>
      <c r="N1812" s="3" t="s">
        <v>154</v>
      </c>
      <c r="O1812" s="20" t="str">
        <f>VLOOKUP(CONCATENATE($M1812,$N1812),Curriculos!$A$2:$J$332,4,FALSE)</f>
        <v>TÓPICOS ESPECIAIS EM ECONOMIA INTERNACIONAL</v>
      </c>
      <c r="P1812" s="21" t="str">
        <f>VLOOKUP(CONCATENATE($M1812,$N1812),Curriculos!$A$2:$J$332,5,FALSE)</f>
        <v>OP</v>
      </c>
      <c r="Q1812" s="21" t="e">
        <f>VLOOKUP($N1812,Oferta!$D$2:$P$100,5,FALSE)</f>
        <v>#N/A</v>
      </c>
      <c r="R1812" s="21">
        <f>VLOOKUP(CONCATENATE($M1812,$N1812),Curriculos!$A$2:$J$332,8,FALSE)</f>
        <v>60</v>
      </c>
      <c r="S1812" s="5"/>
      <c r="T1812" s="22" t="s">
        <v>29</v>
      </c>
      <c r="U1812" s="21" t="str">
        <f>VLOOKUP(CONCATENATE($M1812,$N1812),Curriculos!$A$2:$J$332,10,FALSE)</f>
        <v>DCEC</v>
      </c>
      <c r="V1812" s="20" t="e">
        <f>VLOOKUP(CONCATENATE($M1812,$N1812,$T1812),Oferta!$B$2:$R$360,17,FALSE)</f>
        <v>#N/A</v>
      </c>
      <c r="W1812" s="20" t="e">
        <f>VLOOKUP(CONCATENATE($M1812,$N1812,$T1812),Oferta!$B$2:$Q$360,12,FALSE)</f>
        <v>#N/A</v>
      </c>
      <c r="X1812" s="22">
        <v>1</v>
      </c>
      <c r="Y1812" s="23" t="e">
        <f>VLOOKUP(CONCATENATE($W1812,$X1812),Mtz_Horarios!$E$2:$H$92,2,FALSE)</f>
        <v>#N/A</v>
      </c>
      <c r="Z1812" s="23" t="e">
        <f>VLOOKUP(CONCATENATE($W1812,$X1812),Mtz_Horarios!$E$2:$H$92,3,FALSE)</f>
        <v>#N/A</v>
      </c>
      <c r="AA1812" s="24" t="e">
        <f>VLOOKUP(CONCATENATE($W1812,$X1812),Mtz_Horarios!$E$2:$H$92,4,FALSE)</f>
        <v>#N/A</v>
      </c>
      <c r="AB1812" s="20" t="e">
        <f>VLOOKUP(CONCATENATE($M1812,$N1812,$T1812),Oferta!$B$2:$Q$360,16,FALSE)</f>
        <v>#N/A</v>
      </c>
      <c r="AC1812" s="20" t="e">
        <f>VLOOKUP(CONCATENATE($M1812,$N1812,$T1812),Oferta!$B$2:$Q$360,15,FALSE)</f>
        <v>#N/A</v>
      </c>
      <c r="AD1812" s="12"/>
      <c r="AE1812" s="12"/>
      <c r="AF1812" s="12"/>
      <c r="AG1812" s="12"/>
      <c r="AH1812" s="12"/>
      <c r="AI1812" s="5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12"/>
      <c r="AW1812" s="12"/>
    </row>
    <row r="1813" spans="1:49" ht="15" customHeight="1">
      <c r="A1813" s="12"/>
      <c r="B1813" s="12"/>
      <c r="C1813" s="12"/>
      <c r="D1813" s="12"/>
      <c r="E1813" s="12"/>
      <c r="F1813" s="12"/>
      <c r="G1813" s="12"/>
      <c r="H1813" s="12" t="e">
        <f t="shared" si="28"/>
        <v>#N/A</v>
      </c>
      <c r="I1813" s="12" t="e">
        <f>VLOOKUP(CONCATENATE(N1813,T1813),Simulador!$H$26:$H$33,1,FALSE)</f>
        <v>#N/A</v>
      </c>
      <c r="J1813" s="12" t="e">
        <f t="shared" si="29"/>
        <v>#N/A</v>
      </c>
      <c r="K1813" s="13" t="e">
        <f t="shared" si="30"/>
        <v>#N/A</v>
      </c>
      <c r="L1813" s="12" t="e">
        <f t="shared" si="31"/>
        <v>#N/A</v>
      </c>
      <c r="M1813" s="14" t="s">
        <v>31</v>
      </c>
      <c r="N1813" s="3" t="s">
        <v>154</v>
      </c>
      <c r="O1813" s="20" t="str">
        <f>VLOOKUP(CONCATENATE($M1813,$N1813),Curriculos!$A$2:$J$332,4,FALSE)</f>
        <v>TÓPICOS ESPECIAIS EM ECONOMIA INTERNACIONAL</v>
      </c>
      <c r="P1813" s="21" t="str">
        <f>VLOOKUP(CONCATENATE($M1813,$N1813),Curriculos!$A$2:$J$332,5,FALSE)</f>
        <v>OP</v>
      </c>
      <c r="Q1813" s="21" t="e">
        <f>VLOOKUP($N1813,Oferta!$D$2:$P$100,5,FALSE)</f>
        <v>#N/A</v>
      </c>
      <c r="R1813" s="21">
        <f>VLOOKUP(CONCATENATE($M1813,$N1813),Curriculos!$A$2:$J$332,8,FALSE)</f>
        <v>60</v>
      </c>
      <c r="S1813" s="5"/>
      <c r="T1813" s="22" t="s">
        <v>29</v>
      </c>
      <c r="U1813" s="21" t="str">
        <f>VLOOKUP(CONCATENATE($M1813,$N1813),Curriculos!$A$2:$J$332,10,FALSE)</f>
        <v>DCEC</v>
      </c>
      <c r="V1813" s="20" t="e">
        <f>VLOOKUP(CONCATENATE($M1813,$N1813,$T1813),Oferta!$B$2:$R$360,17,FALSE)</f>
        <v>#N/A</v>
      </c>
      <c r="W1813" s="20" t="e">
        <f>VLOOKUP(CONCATENATE($M1813,$N1813,$T1813),Oferta!$B$2:$Q$360,12,FALSE)</f>
        <v>#N/A</v>
      </c>
      <c r="X1813" s="22">
        <v>2</v>
      </c>
      <c r="Y1813" s="23" t="e">
        <f>VLOOKUP(CONCATENATE($W1813,$X1813),Mtz_Horarios!$E$2:$H$92,2,FALSE)</f>
        <v>#N/A</v>
      </c>
      <c r="Z1813" s="23" t="e">
        <f>VLOOKUP(CONCATENATE($W1813,$X1813),Mtz_Horarios!$E$2:$H$92,3,FALSE)</f>
        <v>#N/A</v>
      </c>
      <c r="AA1813" s="24" t="e">
        <f>VLOOKUP(CONCATENATE($W1813,$X1813),Mtz_Horarios!$E$2:$H$92,4,FALSE)</f>
        <v>#N/A</v>
      </c>
      <c r="AB1813" s="20" t="e">
        <f>VLOOKUP(CONCATENATE($M1813,$N1813,$T1813),Oferta!$B$2:$Q$360,16,FALSE)</f>
        <v>#N/A</v>
      </c>
      <c r="AC1813" s="20" t="e">
        <f>VLOOKUP(CONCATENATE($M1813,$N1813,$T1813),Oferta!$B$2:$Q$360,15,FALSE)</f>
        <v>#N/A</v>
      </c>
      <c r="AD1813" s="12"/>
      <c r="AE1813" s="12"/>
      <c r="AF1813" s="12"/>
      <c r="AG1813" s="12"/>
      <c r="AH1813" s="12"/>
      <c r="AI1813" s="5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12"/>
      <c r="AW1813" s="12"/>
    </row>
    <row r="1814" spans="1:49" ht="15" customHeight="1">
      <c r="A1814" s="12"/>
      <c r="B1814" s="12"/>
      <c r="C1814" s="12"/>
      <c r="D1814" s="12"/>
      <c r="E1814" s="12"/>
      <c r="F1814" s="12"/>
      <c r="G1814" s="12"/>
      <c r="H1814" s="12" t="e">
        <f t="shared" si="28"/>
        <v>#N/A</v>
      </c>
      <c r="I1814" s="12" t="e">
        <f>VLOOKUP(CONCATENATE(N1814,T1814),Simulador!$H$26:$H$33,1,FALSE)</f>
        <v>#N/A</v>
      </c>
      <c r="J1814" s="12" t="e">
        <f t="shared" si="29"/>
        <v>#N/A</v>
      </c>
      <c r="K1814" s="13" t="e">
        <f t="shared" si="30"/>
        <v>#N/A</v>
      </c>
      <c r="L1814" s="12" t="e">
        <f t="shared" si="31"/>
        <v>#N/A</v>
      </c>
      <c r="M1814" s="14" t="s">
        <v>31</v>
      </c>
      <c r="N1814" s="3" t="s">
        <v>154</v>
      </c>
      <c r="O1814" s="20" t="str">
        <f>VLOOKUP(CONCATENATE($M1814,$N1814),Curriculos!$A$2:$J$332,4,FALSE)</f>
        <v>TÓPICOS ESPECIAIS EM ECONOMIA INTERNACIONAL</v>
      </c>
      <c r="P1814" s="21" t="str">
        <f>VLOOKUP(CONCATENATE($M1814,$N1814),Curriculos!$A$2:$J$332,5,FALSE)</f>
        <v>OP</v>
      </c>
      <c r="Q1814" s="21" t="e">
        <f>VLOOKUP($N1814,Oferta!$D$2:$P$100,5,FALSE)</f>
        <v>#N/A</v>
      </c>
      <c r="R1814" s="21">
        <f>VLOOKUP(CONCATENATE($M1814,$N1814),Curriculos!$A$2:$J$332,8,FALSE)</f>
        <v>60</v>
      </c>
      <c r="S1814" s="5"/>
      <c r="T1814" s="22" t="s">
        <v>29</v>
      </c>
      <c r="U1814" s="21" t="str">
        <f>VLOOKUP(CONCATENATE($M1814,$N1814),Curriculos!$A$2:$J$332,10,FALSE)</f>
        <v>DCEC</v>
      </c>
      <c r="V1814" s="20" t="e">
        <f>VLOOKUP(CONCATENATE($M1814,$N1814,$T1814),Oferta!$B$2:$R$360,17,FALSE)</f>
        <v>#N/A</v>
      </c>
      <c r="W1814" s="20" t="e">
        <f>VLOOKUP(CONCATENATE($M1814,$N1814,$T1814),Oferta!$B$2:$Q$360,12,FALSE)</f>
        <v>#N/A</v>
      </c>
      <c r="X1814" s="22">
        <v>3</v>
      </c>
      <c r="Y1814" s="23" t="e">
        <f>VLOOKUP(CONCATENATE($W1814,$X1814),Mtz_Horarios!$E$2:$H$92,2,FALSE)</f>
        <v>#N/A</v>
      </c>
      <c r="Z1814" s="23" t="e">
        <f>VLOOKUP(CONCATENATE($W1814,$X1814),Mtz_Horarios!$E$2:$H$92,3,FALSE)</f>
        <v>#N/A</v>
      </c>
      <c r="AA1814" s="24" t="e">
        <f>VLOOKUP(CONCATENATE($W1814,$X1814),Mtz_Horarios!$E$2:$H$92,4,FALSE)</f>
        <v>#N/A</v>
      </c>
      <c r="AB1814" s="20" t="e">
        <f>VLOOKUP(CONCATENATE($M1814,$N1814,$T1814),Oferta!$B$2:$Q$360,16,FALSE)</f>
        <v>#N/A</v>
      </c>
      <c r="AC1814" s="20" t="e">
        <f>VLOOKUP(CONCATENATE($M1814,$N1814,$T1814),Oferta!$B$2:$Q$360,15,FALSE)</f>
        <v>#N/A</v>
      </c>
      <c r="AD1814" s="12"/>
      <c r="AE1814" s="12"/>
      <c r="AF1814" s="12"/>
      <c r="AG1814" s="12"/>
      <c r="AH1814" s="12"/>
      <c r="AI1814" s="5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12"/>
      <c r="AW1814" s="12"/>
    </row>
    <row r="1815" spans="1:49" ht="15" customHeight="1">
      <c r="A1815" s="12"/>
      <c r="B1815" s="12"/>
      <c r="C1815" s="12"/>
      <c r="D1815" s="12"/>
      <c r="E1815" s="12"/>
      <c r="F1815" s="12"/>
      <c r="G1815" s="12"/>
      <c r="H1815" s="12" t="e">
        <f t="shared" si="28"/>
        <v>#N/A</v>
      </c>
      <c r="I1815" s="12" t="e">
        <f>VLOOKUP(CONCATENATE(N1815,T1815),Simulador!$H$26:$H$33,1,FALSE)</f>
        <v>#N/A</v>
      </c>
      <c r="J1815" s="12" t="e">
        <f t="shared" si="29"/>
        <v>#N/A</v>
      </c>
      <c r="K1815" s="13" t="e">
        <f t="shared" si="30"/>
        <v>#N/A</v>
      </c>
      <c r="L1815" s="12" t="e">
        <f t="shared" si="31"/>
        <v>#N/A</v>
      </c>
      <c r="M1815" s="14" t="s">
        <v>31</v>
      </c>
      <c r="N1815" s="3" t="s">
        <v>154</v>
      </c>
      <c r="O1815" s="20" t="str">
        <f>VLOOKUP(CONCATENATE($M1815,$N1815),Curriculos!$A$2:$J$332,4,FALSE)</f>
        <v>TÓPICOS ESPECIAIS EM ECONOMIA INTERNACIONAL</v>
      </c>
      <c r="P1815" s="21" t="str">
        <f>VLOOKUP(CONCATENATE($M1815,$N1815),Curriculos!$A$2:$J$332,5,FALSE)</f>
        <v>OP</v>
      </c>
      <c r="Q1815" s="21" t="e">
        <f>VLOOKUP($N1815,Oferta!$D$2:$P$100,5,FALSE)</f>
        <v>#N/A</v>
      </c>
      <c r="R1815" s="21">
        <f>VLOOKUP(CONCATENATE($M1815,$N1815),Curriculos!$A$2:$J$332,8,FALSE)</f>
        <v>60</v>
      </c>
      <c r="S1815" s="5"/>
      <c r="T1815" s="22" t="s">
        <v>29</v>
      </c>
      <c r="U1815" s="21" t="str">
        <f>VLOOKUP(CONCATENATE($M1815,$N1815),Curriculos!$A$2:$J$332,10,FALSE)</f>
        <v>DCEC</v>
      </c>
      <c r="V1815" s="20" t="e">
        <f>VLOOKUP(CONCATENATE($M1815,$N1815,$T1815),Oferta!$B$2:$R$360,17,FALSE)</f>
        <v>#N/A</v>
      </c>
      <c r="W1815" s="20" t="e">
        <f>VLOOKUP(CONCATENATE($M1815,$N1815,$T1815),Oferta!$B$2:$Q$360,12,FALSE)</f>
        <v>#N/A</v>
      </c>
      <c r="X1815" s="22">
        <v>4</v>
      </c>
      <c r="Y1815" s="23" t="e">
        <f>VLOOKUP(CONCATENATE($W1815,$X1815),Mtz_Horarios!$E$2:$H$92,2,FALSE)</f>
        <v>#N/A</v>
      </c>
      <c r="Z1815" s="23" t="e">
        <f>VLOOKUP(CONCATENATE($W1815,$X1815),Mtz_Horarios!$E$2:$H$92,3,FALSE)</f>
        <v>#N/A</v>
      </c>
      <c r="AA1815" s="24" t="e">
        <f>VLOOKUP(CONCATENATE($W1815,$X1815),Mtz_Horarios!$E$2:$H$92,4,FALSE)</f>
        <v>#N/A</v>
      </c>
      <c r="AB1815" s="20" t="e">
        <f>VLOOKUP(CONCATENATE($M1815,$N1815,$T1815),Oferta!$B$2:$Q$360,16,FALSE)</f>
        <v>#N/A</v>
      </c>
      <c r="AC1815" s="20" t="e">
        <f>VLOOKUP(CONCATENATE($M1815,$N1815,$T1815),Oferta!$B$2:$Q$360,15,FALSE)</f>
        <v>#N/A</v>
      </c>
      <c r="AD1815" s="12"/>
      <c r="AE1815" s="12"/>
      <c r="AF1815" s="12"/>
      <c r="AG1815" s="12"/>
      <c r="AH1815" s="12"/>
      <c r="AI1815" s="5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12"/>
      <c r="AW1815" s="12"/>
    </row>
    <row r="1816" spans="1:49" ht="15" customHeight="1">
      <c r="A1816" s="12"/>
      <c r="B1816" s="12"/>
      <c r="C1816" s="12"/>
      <c r="D1816" s="12"/>
      <c r="E1816" s="12"/>
      <c r="F1816" s="12"/>
      <c r="G1816" s="12"/>
      <c r="H1816" s="12" t="e">
        <f t="shared" si="28"/>
        <v>#N/A</v>
      </c>
      <c r="I1816" s="12" t="e">
        <f>VLOOKUP(CONCATENATE(N1816,T1816),Simulador!$H$26:$H$33,1,FALSE)</f>
        <v>#N/A</v>
      </c>
      <c r="J1816" s="12" t="e">
        <f t="shared" si="29"/>
        <v>#N/A</v>
      </c>
      <c r="K1816" s="13" t="e">
        <f t="shared" si="30"/>
        <v>#N/A</v>
      </c>
      <c r="L1816" s="12" t="e">
        <f t="shared" si="31"/>
        <v>#N/A</v>
      </c>
      <c r="M1816" s="14" t="s">
        <v>25</v>
      </c>
      <c r="N1816" s="3" t="s">
        <v>154</v>
      </c>
      <c r="O1816" s="20" t="str">
        <f>VLOOKUP(CONCATENATE($M1816,$N1816),Curriculos!$A$2:$J$332,4,FALSE)</f>
        <v>TÓPICOS ESPECIAIS EM ECONOMIA INTERNACIONAL</v>
      </c>
      <c r="P1816" s="21" t="str">
        <f>VLOOKUP(CONCATENATE($M1816,$N1816),Curriculos!$A$2:$J$332,5,FALSE)</f>
        <v>OP</v>
      </c>
      <c r="Q1816" s="21" t="e">
        <f>VLOOKUP($N1816,Oferta!$D$2:$P$100,5,FALSE)</f>
        <v>#N/A</v>
      </c>
      <c r="R1816" s="21">
        <f>VLOOKUP(CONCATENATE($M1816,$N1816),Curriculos!$A$2:$J$332,8,FALSE)</f>
        <v>60</v>
      </c>
      <c r="S1816" s="5"/>
      <c r="T1816" s="22" t="s">
        <v>29</v>
      </c>
      <c r="U1816" s="21" t="str">
        <f>VLOOKUP(CONCATENATE($M1816,$N1816),Curriculos!$A$2:$J$332,10,FALSE)</f>
        <v>DCEC</v>
      </c>
      <c r="V1816" s="20" t="e">
        <f>VLOOKUP(CONCATENATE($M1816,$N1816,$T1816),Oferta!$B$2:$R$360,17,FALSE)</f>
        <v>#N/A</v>
      </c>
      <c r="W1816" s="20" t="e">
        <f>VLOOKUP(CONCATENATE($M1816,$N1816,$T1816),Oferta!$B$2:$Q$360,12,FALSE)</f>
        <v>#N/A</v>
      </c>
      <c r="X1816" s="22">
        <v>1</v>
      </c>
      <c r="Y1816" s="23" t="e">
        <f>VLOOKUP(CONCATENATE($W1816,$X1816),Mtz_Horarios!$E$2:$H$92,2,FALSE)</f>
        <v>#N/A</v>
      </c>
      <c r="Z1816" s="23" t="e">
        <f>VLOOKUP(CONCATENATE($W1816,$X1816),Mtz_Horarios!$E$2:$H$92,3,FALSE)</f>
        <v>#N/A</v>
      </c>
      <c r="AA1816" s="24" t="e">
        <f>VLOOKUP(CONCATENATE($W1816,$X1816),Mtz_Horarios!$E$2:$H$92,4,FALSE)</f>
        <v>#N/A</v>
      </c>
      <c r="AB1816" s="20" t="e">
        <f>VLOOKUP(CONCATENATE($M1816,$N1816,$T1816),Oferta!$B$2:$Q$360,16,FALSE)</f>
        <v>#N/A</v>
      </c>
      <c r="AC1816" s="20" t="e">
        <f>VLOOKUP(CONCATENATE($M1816,$N1816,$T1816),Oferta!$B$2:$Q$360,15,FALSE)</f>
        <v>#N/A</v>
      </c>
      <c r="AD1816" s="12"/>
      <c r="AE1816" s="12"/>
      <c r="AF1816" s="12"/>
      <c r="AG1816" s="12"/>
      <c r="AH1816" s="12"/>
      <c r="AI1816" s="5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12"/>
      <c r="AW1816" s="12"/>
    </row>
    <row r="1817" spans="1:49" ht="15" customHeight="1">
      <c r="A1817" s="12"/>
      <c r="B1817" s="12"/>
      <c r="C1817" s="12"/>
      <c r="D1817" s="12"/>
      <c r="E1817" s="12"/>
      <c r="F1817" s="12"/>
      <c r="G1817" s="12"/>
      <c r="H1817" s="12" t="e">
        <f t="shared" si="28"/>
        <v>#N/A</v>
      </c>
      <c r="I1817" s="12" t="e">
        <f>VLOOKUP(CONCATENATE(N1817,T1817),Simulador!$H$26:$H$33,1,FALSE)</f>
        <v>#N/A</v>
      </c>
      <c r="J1817" s="12" t="e">
        <f t="shared" si="29"/>
        <v>#N/A</v>
      </c>
      <c r="K1817" s="13" t="e">
        <f t="shared" si="30"/>
        <v>#N/A</v>
      </c>
      <c r="L1817" s="12" t="e">
        <f t="shared" si="31"/>
        <v>#N/A</v>
      </c>
      <c r="M1817" s="14" t="s">
        <v>25</v>
      </c>
      <c r="N1817" s="3" t="s">
        <v>154</v>
      </c>
      <c r="O1817" s="20" t="str">
        <f>VLOOKUP(CONCATENATE($M1817,$N1817),Curriculos!$A$2:$J$332,4,FALSE)</f>
        <v>TÓPICOS ESPECIAIS EM ECONOMIA INTERNACIONAL</v>
      </c>
      <c r="P1817" s="21" t="str">
        <f>VLOOKUP(CONCATENATE($M1817,$N1817),Curriculos!$A$2:$J$332,5,FALSE)</f>
        <v>OP</v>
      </c>
      <c r="Q1817" s="21" t="e">
        <f>VLOOKUP($N1817,Oferta!$D$2:$P$100,5,FALSE)</f>
        <v>#N/A</v>
      </c>
      <c r="R1817" s="21">
        <f>VLOOKUP(CONCATENATE($M1817,$N1817),Curriculos!$A$2:$J$332,8,FALSE)</f>
        <v>60</v>
      </c>
      <c r="S1817" s="5"/>
      <c r="T1817" s="22" t="s">
        <v>29</v>
      </c>
      <c r="U1817" s="21" t="str">
        <f>VLOOKUP(CONCATENATE($M1817,$N1817),Curriculos!$A$2:$J$332,10,FALSE)</f>
        <v>DCEC</v>
      </c>
      <c r="V1817" s="20" t="e">
        <f>VLOOKUP(CONCATENATE($M1817,$N1817,$T1817),Oferta!$B$2:$R$360,17,FALSE)</f>
        <v>#N/A</v>
      </c>
      <c r="W1817" s="20" t="e">
        <f>VLOOKUP(CONCATENATE($M1817,$N1817,$T1817),Oferta!$B$2:$Q$360,12,FALSE)</f>
        <v>#N/A</v>
      </c>
      <c r="X1817" s="22">
        <v>2</v>
      </c>
      <c r="Y1817" s="23" t="e">
        <f>VLOOKUP(CONCATENATE($W1817,$X1817),Mtz_Horarios!$E$2:$H$92,2,FALSE)</f>
        <v>#N/A</v>
      </c>
      <c r="Z1817" s="23" t="e">
        <f>VLOOKUP(CONCATENATE($W1817,$X1817),Mtz_Horarios!$E$2:$H$92,3,FALSE)</f>
        <v>#N/A</v>
      </c>
      <c r="AA1817" s="24" t="e">
        <f>VLOOKUP(CONCATENATE($W1817,$X1817),Mtz_Horarios!$E$2:$H$92,4,FALSE)</f>
        <v>#N/A</v>
      </c>
      <c r="AB1817" s="20" t="e">
        <f>VLOOKUP(CONCATENATE($M1817,$N1817,$T1817),Oferta!$B$2:$Q$360,16,FALSE)</f>
        <v>#N/A</v>
      </c>
      <c r="AC1817" s="20" t="e">
        <f>VLOOKUP(CONCATENATE($M1817,$N1817,$T1817),Oferta!$B$2:$Q$360,15,FALSE)</f>
        <v>#N/A</v>
      </c>
      <c r="AD1817" s="12"/>
      <c r="AE1817" s="12"/>
      <c r="AF1817" s="12"/>
      <c r="AG1817" s="12"/>
      <c r="AH1817" s="12"/>
      <c r="AI1817" s="5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12"/>
      <c r="AW1817" s="12"/>
    </row>
    <row r="1818" spans="1:49" ht="15" customHeight="1">
      <c r="A1818" s="12"/>
      <c r="B1818" s="12"/>
      <c r="C1818" s="12"/>
      <c r="D1818" s="12"/>
      <c r="E1818" s="12"/>
      <c r="F1818" s="12"/>
      <c r="G1818" s="12"/>
      <c r="H1818" s="12" t="e">
        <f t="shared" si="28"/>
        <v>#N/A</v>
      </c>
      <c r="I1818" s="12" t="e">
        <f>VLOOKUP(CONCATENATE(N1818,T1818),Simulador!$H$26:$H$33,1,FALSE)</f>
        <v>#N/A</v>
      </c>
      <c r="J1818" s="12" t="e">
        <f t="shared" si="29"/>
        <v>#N/A</v>
      </c>
      <c r="K1818" s="13" t="e">
        <f t="shared" si="30"/>
        <v>#N/A</v>
      </c>
      <c r="L1818" s="12" t="e">
        <f t="shared" si="31"/>
        <v>#N/A</v>
      </c>
      <c r="M1818" s="14" t="s">
        <v>25</v>
      </c>
      <c r="N1818" s="3" t="s">
        <v>154</v>
      </c>
      <c r="O1818" s="20" t="str">
        <f>VLOOKUP(CONCATENATE($M1818,$N1818),Curriculos!$A$2:$J$332,4,FALSE)</f>
        <v>TÓPICOS ESPECIAIS EM ECONOMIA INTERNACIONAL</v>
      </c>
      <c r="P1818" s="21" t="str">
        <f>VLOOKUP(CONCATENATE($M1818,$N1818),Curriculos!$A$2:$J$332,5,FALSE)</f>
        <v>OP</v>
      </c>
      <c r="Q1818" s="21" t="e">
        <f>VLOOKUP($N1818,Oferta!$D$2:$P$100,5,FALSE)</f>
        <v>#N/A</v>
      </c>
      <c r="R1818" s="21">
        <f>VLOOKUP(CONCATENATE($M1818,$N1818),Curriculos!$A$2:$J$332,8,FALSE)</f>
        <v>60</v>
      </c>
      <c r="S1818" s="5"/>
      <c r="T1818" s="22" t="s">
        <v>29</v>
      </c>
      <c r="U1818" s="21" t="str">
        <f>VLOOKUP(CONCATENATE($M1818,$N1818),Curriculos!$A$2:$J$332,10,FALSE)</f>
        <v>DCEC</v>
      </c>
      <c r="V1818" s="20" t="e">
        <f>VLOOKUP(CONCATENATE($M1818,$N1818,$T1818),Oferta!$B$2:$R$360,17,FALSE)</f>
        <v>#N/A</v>
      </c>
      <c r="W1818" s="20" t="e">
        <f>VLOOKUP(CONCATENATE($M1818,$N1818,$T1818),Oferta!$B$2:$Q$360,12,FALSE)</f>
        <v>#N/A</v>
      </c>
      <c r="X1818" s="22">
        <v>3</v>
      </c>
      <c r="Y1818" s="23" t="e">
        <f>VLOOKUP(CONCATENATE($W1818,$X1818),Mtz_Horarios!$E$2:$H$92,2,FALSE)</f>
        <v>#N/A</v>
      </c>
      <c r="Z1818" s="23" t="e">
        <f>VLOOKUP(CONCATENATE($W1818,$X1818),Mtz_Horarios!$E$2:$H$92,3,FALSE)</f>
        <v>#N/A</v>
      </c>
      <c r="AA1818" s="24" t="e">
        <f>VLOOKUP(CONCATENATE($W1818,$X1818),Mtz_Horarios!$E$2:$H$92,4,FALSE)</f>
        <v>#N/A</v>
      </c>
      <c r="AB1818" s="20" t="e">
        <f>VLOOKUP(CONCATENATE($M1818,$N1818,$T1818),Oferta!$B$2:$Q$360,16,FALSE)</f>
        <v>#N/A</v>
      </c>
      <c r="AC1818" s="20" t="e">
        <f>VLOOKUP(CONCATENATE($M1818,$N1818,$T1818),Oferta!$B$2:$Q$360,15,FALSE)</f>
        <v>#N/A</v>
      </c>
      <c r="AD1818" s="12"/>
      <c r="AE1818" s="12"/>
      <c r="AF1818" s="12"/>
      <c r="AG1818" s="12"/>
      <c r="AH1818" s="12"/>
      <c r="AI1818" s="5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12"/>
      <c r="AW1818" s="12"/>
    </row>
    <row r="1819" spans="1:49" ht="15" customHeight="1">
      <c r="A1819" s="12"/>
      <c r="B1819" s="12"/>
      <c r="C1819" s="12"/>
      <c r="D1819" s="12"/>
      <c r="E1819" s="12"/>
      <c r="F1819" s="12"/>
      <c r="G1819" s="12"/>
      <c r="H1819" s="12" t="e">
        <f t="shared" si="28"/>
        <v>#N/A</v>
      </c>
      <c r="I1819" s="12" t="e">
        <f>VLOOKUP(CONCATENATE(N1819,T1819),Simulador!$H$26:$H$33,1,FALSE)</f>
        <v>#N/A</v>
      </c>
      <c r="J1819" s="12" t="e">
        <f t="shared" si="29"/>
        <v>#N/A</v>
      </c>
      <c r="K1819" s="13" t="e">
        <f t="shared" si="30"/>
        <v>#N/A</v>
      </c>
      <c r="L1819" s="12" t="e">
        <f t="shared" si="31"/>
        <v>#N/A</v>
      </c>
      <c r="M1819" s="14" t="s">
        <v>25</v>
      </c>
      <c r="N1819" s="3" t="s">
        <v>154</v>
      </c>
      <c r="O1819" s="20" t="str">
        <f>VLOOKUP(CONCATENATE($M1819,$N1819),Curriculos!$A$2:$J$332,4,FALSE)</f>
        <v>TÓPICOS ESPECIAIS EM ECONOMIA INTERNACIONAL</v>
      </c>
      <c r="P1819" s="21" t="str">
        <f>VLOOKUP(CONCATENATE($M1819,$N1819),Curriculos!$A$2:$J$332,5,FALSE)</f>
        <v>OP</v>
      </c>
      <c r="Q1819" s="21" t="e">
        <f>VLOOKUP($N1819,Oferta!$D$2:$P$100,5,FALSE)</f>
        <v>#N/A</v>
      </c>
      <c r="R1819" s="21">
        <f>VLOOKUP(CONCATENATE($M1819,$N1819),Curriculos!$A$2:$J$332,8,FALSE)</f>
        <v>60</v>
      </c>
      <c r="S1819" s="5"/>
      <c r="T1819" s="22" t="s">
        <v>29</v>
      </c>
      <c r="U1819" s="21" t="str">
        <f>VLOOKUP(CONCATENATE($M1819,$N1819),Curriculos!$A$2:$J$332,10,FALSE)</f>
        <v>DCEC</v>
      </c>
      <c r="V1819" s="20" t="e">
        <f>VLOOKUP(CONCATENATE($M1819,$N1819,$T1819),Oferta!$B$2:$R$360,17,FALSE)</f>
        <v>#N/A</v>
      </c>
      <c r="W1819" s="20" t="e">
        <f>VLOOKUP(CONCATENATE($M1819,$N1819,$T1819),Oferta!$B$2:$Q$360,12,FALSE)</f>
        <v>#N/A</v>
      </c>
      <c r="X1819" s="22">
        <v>4</v>
      </c>
      <c r="Y1819" s="23" t="e">
        <f>VLOOKUP(CONCATENATE($W1819,$X1819),Mtz_Horarios!$E$2:$H$92,2,FALSE)</f>
        <v>#N/A</v>
      </c>
      <c r="Z1819" s="23" t="e">
        <f>VLOOKUP(CONCATENATE($W1819,$X1819),Mtz_Horarios!$E$2:$H$92,3,FALSE)</f>
        <v>#N/A</v>
      </c>
      <c r="AA1819" s="24" t="e">
        <f>VLOOKUP(CONCATENATE($W1819,$X1819),Mtz_Horarios!$E$2:$H$92,4,FALSE)</f>
        <v>#N/A</v>
      </c>
      <c r="AB1819" s="20" t="e">
        <f>VLOOKUP(CONCATENATE($M1819,$N1819,$T1819),Oferta!$B$2:$Q$360,16,FALSE)</f>
        <v>#N/A</v>
      </c>
      <c r="AC1819" s="20" t="e">
        <f>VLOOKUP(CONCATENATE($M1819,$N1819,$T1819),Oferta!$B$2:$Q$360,15,FALSE)</f>
        <v>#N/A</v>
      </c>
      <c r="AD1819" s="12"/>
      <c r="AE1819" s="12"/>
      <c r="AF1819" s="12"/>
      <c r="AG1819" s="12"/>
      <c r="AH1819" s="12"/>
      <c r="AI1819" s="5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12"/>
      <c r="AW1819" s="12"/>
    </row>
    <row r="1820" spans="1:49" ht="15" customHeight="1">
      <c r="A1820" s="12"/>
      <c r="B1820" s="12"/>
      <c r="C1820" s="12"/>
      <c r="D1820" s="12"/>
      <c r="E1820" s="12"/>
      <c r="F1820" s="12"/>
      <c r="G1820" s="12"/>
      <c r="H1820" s="12" t="e">
        <f t="shared" si="28"/>
        <v>#N/A</v>
      </c>
      <c r="I1820" s="12" t="e">
        <f>VLOOKUP(CONCATENATE(N1820,T1820),Simulador!$H$26:$H$33,1,FALSE)</f>
        <v>#N/A</v>
      </c>
      <c r="J1820" s="12" t="e">
        <f t="shared" si="29"/>
        <v>#N/A</v>
      </c>
      <c r="K1820" s="13" t="e">
        <f t="shared" si="30"/>
        <v>#N/A</v>
      </c>
      <c r="L1820" s="12" t="e">
        <f t="shared" si="31"/>
        <v>#N/A</v>
      </c>
      <c r="M1820" s="14" t="s">
        <v>22</v>
      </c>
      <c r="N1820" s="3" t="s">
        <v>154</v>
      </c>
      <c r="O1820" s="20" t="str">
        <f>VLOOKUP(CONCATENATE($M1820,$N1820),Curriculos!$A$2:$J$332,4,FALSE)</f>
        <v>TÓPICOS ESPECIAIS EM ECONOMIA INTERNACIONAL</v>
      </c>
      <c r="P1820" s="21" t="str">
        <f>VLOOKUP(CONCATENATE($M1820,$N1820),Curriculos!$A$2:$J$332,5,FALSE)</f>
        <v>OP</v>
      </c>
      <c r="Q1820" s="21" t="e">
        <f>VLOOKUP($N1820,Oferta!$D$2:$P$100,5,FALSE)</f>
        <v>#N/A</v>
      </c>
      <c r="R1820" s="21">
        <f>VLOOKUP(CONCATENATE($M1820,$N1820),Curriculos!$A$2:$J$332,8,FALSE)</f>
        <v>60</v>
      </c>
      <c r="S1820" s="5"/>
      <c r="T1820" s="22" t="s">
        <v>24</v>
      </c>
      <c r="U1820" s="21" t="str">
        <f>VLOOKUP(CONCATENATE($M1820,$N1820),Curriculos!$A$2:$J$332,10,FALSE)</f>
        <v>DCEC</v>
      </c>
      <c r="V1820" s="20" t="e">
        <f>VLOOKUP(CONCATENATE($M1820,$N1820,$T1820),Oferta!$B$2:$R$360,17,FALSE)</f>
        <v>#N/A</v>
      </c>
      <c r="W1820" s="20" t="e">
        <f>VLOOKUP(CONCATENATE($M1820,$N1820,$T1820),Oferta!$B$2:$Q$360,12,FALSE)</f>
        <v>#N/A</v>
      </c>
      <c r="X1820" s="22">
        <v>1</v>
      </c>
      <c r="Y1820" s="23" t="e">
        <f>VLOOKUP(CONCATENATE($W1820,$X1820),Mtz_Horarios!$E$2:$H$92,2,FALSE)</f>
        <v>#N/A</v>
      </c>
      <c r="Z1820" s="23" t="e">
        <f>VLOOKUP(CONCATENATE($W1820,$X1820),Mtz_Horarios!$E$2:$H$92,3,FALSE)</f>
        <v>#N/A</v>
      </c>
      <c r="AA1820" s="24" t="e">
        <f>VLOOKUP(CONCATENATE($W1820,$X1820),Mtz_Horarios!$E$2:$H$92,4,FALSE)</f>
        <v>#N/A</v>
      </c>
      <c r="AB1820" s="20" t="e">
        <f>VLOOKUP(CONCATENATE($M1820,$N1820,$T1820),Oferta!$B$2:$Q$360,16,FALSE)</f>
        <v>#N/A</v>
      </c>
      <c r="AC1820" s="20" t="e">
        <f>VLOOKUP(CONCATENATE($M1820,$N1820,$T1820),Oferta!$B$2:$Q$360,15,FALSE)</f>
        <v>#N/A</v>
      </c>
      <c r="AD1820" s="12"/>
      <c r="AE1820" s="12"/>
      <c r="AF1820" s="12"/>
      <c r="AG1820" s="12"/>
      <c r="AH1820" s="12"/>
      <c r="AI1820" s="5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12"/>
      <c r="AW1820" s="12"/>
    </row>
    <row r="1821" spans="1:49" ht="15" customHeight="1">
      <c r="A1821" s="12"/>
      <c r="B1821" s="12"/>
      <c r="C1821" s="12"/>
      <c r="D1821" s="12"/>
      <c r="E1821" s="12"/>
      <c r="F1821" s="12"/>
      <c r="G1821" s="12"/>
      <c r="H1821" s="12" t="e">
        <f t="shared" si="28"/>
        <v>#N/A</v>
      </c>
      <c r="I1821" s="12" t="e">
        <f>VLOOKUP(CONCATENATE(N1821,T1821),Simulador!$H$26:$H$33,1,FALSE)</f>
        <v>#N/A</v>
      </c>
      <c r="J1821" s="12" t="e">
        <f t="shared" si="29"/>
        <v>#N/A</v>
      </c>
      <c r="K1821" s="13" t="e">
        <f t="shared" si="30"/>
        <v>#N/A</v>
      </c>
      <c r="L1821" s="12" t="e">
        <f t="shared" si="31"/>
        <v>#N/A</v>
      </c>
      <c r="M1821" s="14" t="s">
        <v>22</v>
      </c>
      <c r="N1821" s="3" t="s">
        <v>154</v>
      </c>
      <c r="O1821" s="20" t="str">
        <f>VLOOKUP(CONCATENATE($M1821,$N1821),Curriculos!$A$2:$J$332,4,FALSE)</f>
        <v>TÓPICOS ESPECIAIS EM ECONOMIA INTERNACIONAL</v>
      </c>
      <c r="P1821" s="21" t="str">
        <f>VLOOKUP(CONCATENATE($M1821,$N1821),Curriculos!$A$2:$J$332,5,FALSE)</f>
        <v>OP</v>
      </c>
      <c r="Q1821" s="21" t="e">
        <f>VLOOKUP($N1821,Oferta!$D$2:$P$100,5,FALSE)</f>
        <v>#N/A</v>
      </c>
      <c r="R1821" s="21">
        <f>VLOOKUP(CONCATENATE($M1821,$N1821),Curriculos!$A$2:$J$332,8,FALSE)</f>
        <v>60</v>
      </c>
      <c r="S1821" s="5"/>
      <c r="T1821" s="22" t="s">
        <v>24</v>
      </c>
      <c r="U1821" s="21" t="str">
        <f>VLOOKUP(CONCATENATE($M1821,$N1821),Curriculos!$A$2:$J$332,10,FALSE)</f>
        <v>DCEC</v>
      </c>
      <c r="V1821" s="20" t="e">
        <f>VLOOKUP(CONCATENATE($M1821,$N1821,$T1821),Oferta!$B$2:$R$360,17,FALSE)</f>
        <v>#N/A</v>
      </c>
      <c r="W1821" s="20" t="e">
        <f>VLOOKUP(CONCATENATE($M1821,$N1821,$T1821),Oferta!$B$2:$Q$360,12,FALSE)</f>
        <v>#N/A</v>
      </c>
      <c r="X1821" s="22">
        <v>2</v>
      </c>
      <c r="Y1821" s="23" t="e">
        <f>VLOOKUP(CONCATENATE($W1821,$X1821),Mtz_Horarios!$E$2:$H$92,2,FALSE)</f>
        <v>#N/A</v>
      </c>
      <c r="Z1821" s="23" t="e">
        <f>VLOOKUP(CONCATENATE($W1821,$X1821),Mtz_Horarios!$E$2:$H$92,3,FALSE)</f>
        <v>#N/A</v>
      </c>
      <c r="AA1821" s="24" t="e">
        <f>VLOOKUP(CONCATENATE($W1821,$X1821),Mtz_Horarios!$E$2:$H$92,4,FALSE)</f>
        <v>#N/A</v>
      </c>
      <c r="AB1821" s="20" t="e">
        <f>VLOOKUP(CONCATENATE($M1821,$N1821,$T1821),Oferta!$B$2:$Q$360,16,FALSE)</f>
        <v>#N/A</v>
      </c>
      <c r="AC1821" s="20" t="e">
        <f>VLOOKUP(CONCATENATE($M1821,$N1821,$T1821),Oferta!$B$2:$Q$360,15,FALSE)</f>
        <v>#N/A</v>
      </c>
      <c r="AD1821" s="12"/>
      <c r="AE1821" s="12"/>
      <c r="AF1821" s="12"/>
      <c r="AG1821" s="12"/>
      <c r="AH1821" s="12"/>
      <c r="AI1821" s="5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12"/>
      <c r="AW1821" s="12"/>
    </row>
    <row r="1822" spans="1:49" ht="15" customHeight="1">
      <c r="A1822" s="12"/>
      <c r="B1822" s="12"/>
      <c r="C1822" s="12"/>
      <c r="D1822" s="12"/>
      <c r="E1822" s="12"/>
      <c r="F1822" s="12"/>
      <c r="G1822" s="12"/>
      <c r="H1822" s="12" t="e">
        <f t="shared" si="28"/>
        <v>#N/A</v>
      </c>
      <c r="I1822" s="12" t="e">
        <f>VLOOKUP(CONCATENATE(N1822,T1822),Simulador!$H$26:$H$33,1,FALSE)</f>
        <v>#N/A</v>
      </c>
      <c r="J1822" s="12" t="e">
        <f t="shared" si="29"/>
        <v>#N/A</v>
      </c>
      <c r="K1822" s="13" t="e">
        <f t="shared" si="30"/>
        <v>#N/A</v>
      </c>
      <c r="L1822" s="12" t="e">
        <f t="shared" si="31"/>
        <v>#N/A</v>
      </c>
      <c r="M1822" s="14" t="s">
        <v>22</v>
      </c>
      <c r="N1822" s="3" t="s">
        <v>154</v>
      </c>
      <c r="O1822" s="20" t="str">
        <f>VLOOKUP(CONCATENATE($M1822,$N1822),Curriculos!$A$2:$J$332,4,FALSE)</f>
        <v>TÓPICOS ESPECIAIS EM ECONOMIA INTERNACIONAL</v>
      </c>
      <c r="P1822" s="21" t="str">
        <f>VLOOKUP(CONCATENATE($M1822,$N1822),Curriculos!$A$2:$J$332,5,FALSE)</f>
        <v>OP</v>
      </c>
      <c r="Q1822" s="21" t="e">
        <f>VLOOKUP($N1822,Oferta!$D$2:$P$100,5,FALSE)</f>
        <v>#N/A</v>
      </c>
      <c r="R1822" s="21">
        <f>VLOOKUP(CONCATENATE($M1822,$N1822),Curriculos!$A$2:$J$332,8,FALSE)</f>
        <v>60</v>
      </c>
      <c r="S1822" s="5"/>
      <c r="T1822" s="22" t="s">
        <v>24</v>
      </c>
      <c r="U1822" s="21" t="str">
        <f>VLOOKUP(CONCATENATE($M1822,$N1822),Curriculos!$A$2:$J$332,10,FALSE)</f>
        <v>DCEC</v>
      </c>
      <c r="V1822" s="20" t="e">
        <f>VLOOKUP(CONCATENATE($M1822,$N1822,$T1822),Oferta!$B$2:$R$360,17,FALSE)</f>
        <v>#N/A</v>
      </c>
      <c r="W1822" s="20" t="e">
        <f>VLOOKUP(CONCATENATE($M1822,$N1822,$T1822),Oferta!$B$2:$Q$360,12,FALSE)</f>
        <v>#N/A</v>
      </c>
      <c r="X1822" s="22">
        <v>3</v>
      </c>
      <c r="Y1822" s="23" t="e">
        <f>VLOOKUP(CONCATENATE($W1822,$X1822),Mtz_Horarios!$E$2:$H$92,2,FALSE)</f>
        <v>#N/A</v>
      </c>
      <c r="Z1822" s="23" t="e">
        <f>VLOOKUP(CONCATENATE($W1822,$X1822),Mtz_Horarios!$E$2:$H$92,3,FALSE)</f>
        <v>#N/A</v>
      </c>
      <c r="AA1822" s="24" t="e">
        <f>VLOOKUP(CONCATENATE($W1822,$X1822),Mtz_Horarios!$E$2:$H$92,4,FALSE)</f>
        <v>#N/A</v>
      </c>
      <c r="AB1822" s="20" t="e">
        <f>VLOOKUP(CONCATENATE($M1822,$N1822,$T1822),Oferta!$B$2:$Q$360,16,FALSE)</f>
        <v>#N/A</v>
      </c>
      <c r="AC1822" s="20" t="e">
        <f>VLOOKUP(CONCATENATE($M1822,$N1822,$T1822),Oferta!$B$2:$Q$360,15,FALSE)</f>
        <v>#N/A</v>
      </c>
      <c r="AD1822" s="12"/>
      <c r="AE1822" s="12"/>
      <c r="AF1822" s="12"/>
      <c r="AG1822" s="12"/>
      <c r="AH1822" s="12"/>
      <c r="AI1822" s="5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12"/>
      <c r="AW1822" s="12"/>
    </row>
    <row r="1823" spans="1:49" ht="15" customHeight="1">
      <c r="A1823" s="12"/>
      <c r="B1823" s="12"/>
      <c r="C1823" s="12"/>
      <c r="D1823" s="12"/>
      <c r="E1823" s="12"/>
      <c r="F1823" s="12"/>
      <c r="G1823" s="12"/>
      <c r="H1823" s="12" t="e">
        <f t="shared" si="28"/>
        <v>#N/A</v>
      </c>
      <c r="I1823" s="12" t="e">
        <f>VLOOKUP(CONCATENATE(N1823,T1823),Simulador!$H$26:$H$33,1,FALSE)</f>
        <v>#N/A</v>
      </c>
      <c r="J1823" s="12" t="e">
        <f t="shared" si="29"/>
        <v>#N/A</v>
      </c>
      <c r="K1823" s="13" t="e">
        <f t="shared" si="30"/>
        <v>#N/A</v>
      </c>
      <c r="L1823" s="12" t="e">
        <f t="shared" si="31"/>
        <v>#N/A</v>
      </c>
      <c r="M1823" s="14" t="s">
        <v>22</v>
      </c>
      <c r="N1823" s="3" t="s">
        <v>154</v>
      </c>
      <c r="O1823" s="20" t="str">
        <f>VLOOKUP(CONCATENATE($M1823,$N1823),Curriculos!$A$2:$J$332,4,FALSE)</f>
        <v>TÓPICOS ESPECIAIS EM ECONOMIA INTERNACIONAL</v>
      </c>
      <c r="P1823" s="21" t="str">
        <f>VLOOKUP(CONCATENATE($M1823,$N1823),Curriculos!$A$2:$J$332,5,FALSE)</f>
        <v>OP</v>
      </c>
      <c r="Q1823" s="21" t="e">
        <f>VLOOKUP($N1823,Oferta!$D$2:$P$100,5,FALSE)</f>
        <v>#N/A</v>
      </c>
      <c r="R1823" s="21">
        <f>VLOOKUP(CONCATENATE($M1823,$N1823),Curriculos!$A$2:$J$332,8,FALSE)</f>
        <v>60</v>
      </c>
      <c r="S1823" s="5"/>
      <c r="T1823" s="22" t="s">
        <v>24</v>
      </c>
      <c r="U1823" s="21" t="str">
        <f>VLOOKUP(CONCATENATE($M1823,$N1823),Curriculos!$A$2:$J$332,10,FALSE)</f>
        <v>DCEC</v>
      </c>
      <c r="V1823" s="20" t="e">
        <f>VLOOKUP(CONCATENATE($M1823,$N1823,$T1823),Oferta!$B$2:$R$360,17,FALSE)</f>
        <v>#N/A</v>
      </c>
      <c r="W1823" s="20" t="e">
        <f>VLOOKUP(CONCATENATE($M1823,$N1823,$T1823),Oferta!$B$2:$Q$360,12,FALSE)</f>
        <v>#N/A</v>
      </c>
      <c r="X1823" s="22">
        <v>4</v>
      </c>
      <c r="Y1823" s="23" t="e">
        <f>VLOOKUP(CONCATENATE($W1823,$X1823),Mtz_Horarios!$E$2:$H$92,2,FALSE)</f>
        <v>#N/A</v>
      </c>
      <c r="Z1823" s="23" t="e">
        <f>VLOOKUP(CONCATENATE($W1823,$X1823),Mtz_Horarios!$E$2:$H$92,3,FALSE)</f>
        <v>#N/A</v>
      </c>
      <c r="AA1823" s="24" t="e">
        <f>VLOOKUP(CONCATENATE($W1823,$X1823),Mtz_Horarios!$E$2:$H$92,4,FALSE)</f>
        <v>#N/A</v>
      </c>
      <c r="AB1823" s="20" t="e">
        <f>VLOOKUP(CONCATENATE($M1823,$N1823,$T1823),Oferta!$B$2:$Q$360,16,FALSE)</f>
        <v>#N/A</v>
      </c>
      <c r="AC1823" s="20" t="e">
        <f>VLOOKUP(CONCATENATE($M1823,$N1823,$T1823),Oferta!$B$2:$Q$360,15,FALSE)</f>
        <v>#N/A</v>
      </c>
      <c r="AD1823" s="12"/>
      <c r="AE1823" s="12"/>
      <c r="AF1823" s="12"/>
      <c r="AG1823" s="12"/>
      <c r="AH1823" s="12"/>
      <c r="AI1823" s="5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12"/>
      <c r="AW1823" s="12"/>
    </row>
    <row r="1824" spans="1:49" ht="15" customHeight="1">
      <c r="A1824" s="12"/>
      <c r="B1824" s="12"/>
      <c r="C1824" s="12"/>
      <c r="D1824" s="12"/>
      <c r="E1824" s="12"/>
      <c r="F1824" s="12"/>
      <c r="G1824" s="12"/>
      <c r="H1824" s="12" t="e">
        <f t="shared" si="28"/>
        <v>#N/A</v>
      </c>
      <c r="I1824" s="12" t="e">
        <f>VLOOKUP(CONCATENATE(N1824,T1824),Simulador!$H$26:$H$33,1,FALSE)</f>
        <v>#N/A</v>
      </c>
      <c r="J1824" s="12" t="e">
        <f t="shared" si="29"/>
        <v>#N/A</v>
      </c>
      <c r="K1824" s="13" t="e">
        <f t="shared" si="30"/>
        <v>#N/A</v>
      </c>
      <c r="L1824" s="12" t="e">
        <f t="shared" si="31"/>
        <v>#N/A</v>
      </c>
      <c r="M1824" s="14" t="s">
        <v>31</v>
      </c>
      <c r="N1824" s="3" t="s">
        <v>91</v>
      </c>
      <c r="O1824" s="20" t="str">
        <f>VLOOKUP(CONCATENATE($M1824,$N1824),Curriculos!$A$2:$J$332,4,FALSE)</f>
        <v>TÓPICOS ESPECIAIS EM ECONOMIA IV</v>
      </c>
      <c r="P1824" s="21" t="str">
        <f>VLOOKUP(CONCATENATE($M1824,$N1824),Curriculos!$A$2:$J$332,5,FALSE)</f>
        <v>OP</v>
      </c>
      <c r="Q1824" s="21" t="e">
        <f>VLOOKUP($N1824,Oferta!$D$2:$P$100,5,FALSE)</f>
        <v>#N/A</v>
      </c>
      <c r="R1824" s="21">
        <f>VLOOKUP(CONCATENATE($M1824,$N1824),Curriculos!$A$2:$J$332,8,FALSE)</f>
        <v>60</v>
      </c>
      <c r="S1824" s="5"/>
      <c r="T1824" s="22" t="s">
        <v>24</v>
      </c>
      <c r="U1824" s="21" t="str">
        <f>VLOOKUP(CONCATENATE($M1824,$N1824),Curriculos!$A$2:$J$332,10,FALSE)</f>
        <v>DCEC</v>
      </c>
      <c r="V1824" s="20" t="e">
        <f>VLOOKUP(CONCATENATE($M1824,$N1824,$T1824),Oferta!$B$2:$R$360,17,FALSE)</f>
        <v>#N/A</v>
      </c>
      <c r="W1824" s="20" t="e">
        <f>VLOOKUP(CONCATENATE($M1824,$N1824,$T1824),Oferta!$B$2:$Q$360,12,FALSE)</f>
        <v>#N/A</v>
      </c>
      <c r="X1824" s="22"/>
      <c r="Y1824" s="23" t="e">
        <f>VLOOKUP(CONCATENATE($W1824,$X1824),Mtz_Horarios!$E$2:$H$92,2,FALSE)</f>
        <v>#N/A</v>
      </c>
      <c r="Z1824" s="23" t="e">
        <f>VLOOKUP(CONCATENATE($W1824,$X1824),Mtz_Horarios!$E$2:$H$92,3,FALSE)</f>
        <v>#N/A</v>
      </c>
      <c r="AA1824" s="24" t="e">
        <f>VLOOKUP(CONCATENATE($W1824,$X1824),Mtz_Horarios!$E$2:$H$92,4,FALSE)</f>
        <v>#N/A</v>
      </c>
      <c r="AB1824" s="20" t="e">
        <f>VLOOKUP(CONCATENATE($M1824,$N1824,$T1824),Oferta!$B$2:$Q$360,16,FALSE)</f>
        <v>#N/A</v>
      </c>
      <c r="AC1824" s="20" t="e">
        <f>VLOOKUP(CONCATENATE($M1824,$N1824,$T1824),Oferta!$B$2:$Q$360,15,FALSE)</f>
        <v>#N/A</v>
      </c>
      <c r="AD1824" s="12"/>
      <c r="AE1824" s="12"/>
      <c r="AF1824" s="12"/>
      <c r="AG1824" s="12"/>
      <c r="AH1824" s="12"/>
      <c r="AI1824" s="5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12"/>
      <c r="AW1824" s="12"/>
    </row>
    <row r="1825" spans="1:49" ht="15" customHeight="1">
      <c r="A1825" s="12"/>
      <c r="B1825" s="12"/>
      <c r="C1825" s="12"/>
      <c r="D1825" s="12"/>
      <c r="E1825" s="12"/>
      <c r="F1825" s="12"/>
      <c r="G1825" s="12"/>
      <c r="H1825" s="12" t="e">
        <f t="shared" si="28"/>
        <v>#N/A</v>
      </c>
      <c r="I1825" s="12" t="e">
        <f>VLOOKUP(CONCATENATE(N1825,T1825),Simulador!$H$26:$H$33,1,FALSE)</f>
        <v>#N/A</v>
      </c>
      <c r="J1825" s="12" t="e">
        <f t="shared" si="29"/>
        <v>#N/A</v>
      </c>
      <c r="K1825" s="13" t="e">
        <f t="shared" si="30"/>
        <v>#N/A</v>
      </c>
      <c r="L1825" s="12" t="e">
        <f t="shared" si="31"/>
        <v>#N/A</v>
      </c>
      <c r="M1825" s="14" t="s">
        <v>31</v>
      </c>
      <c r="N1825" s="3" t="s">
        <v>91</v>
      </c>
      <c r="O1825" s="20" t="str">
        <f>VLOOKUP(CONCATENATE($M1825,$N1825),Curriculos!$A$2:$J$332,4,FALSE)</f>
        <v>TÓPICOS ESPECIAIS EM ECONOMIA IV</v>
      </c>
      <c r="P1825" s="21" t="str">
        <f>VLOOKUP(CONCATENATE($M1825,$N1825),Curriculos!$A$2:$J$332,5,FALSE)</f>
        <v>OP</v>
      </c>
      <c r="Q1825" s="21" t="e">
        <f>VLOOKUP($N1825,Oferta!$D$2:$P$100,5,FALSE)</f>
        <v>#N/A</v>
      </c>
      <c r="R1825" s="21">
        <f>VLOOKUP(CONCATENATE($M1825,$N1825),Curriculos!$A$2:$J$332,8,FALSE)</f>
        <v>60</v>
      </c>
      <c r="S1825" s="5"/>
      <c r="T1825" s="22" t="s">
        <v>24</v>
      </c>
      <c r="U1825" s="21" t="str">
        <f>VLOOKUP(CONCATENATE($M1825,$N1825),Curriculos!$A$2:$J$332,10,FALSE)</f>
        <v>DCEC</v>
      </c>
      <c r="V1825" s="20" t="e">
        <f>VLOOKUP(CONCATENATE($M1825,$N1825,$T1825),Oferta!$B$2:$R$360,17,FALSE)</f>
        <v>#N/A</v>
      </c>
      <c r="W1825" s="20" t="e">
        <f>VLOOKUP(CONCATENATE($M1825,$N1825,$T1825),Oferta!$B$2:$Q$360,12,FALSE)</f>
        <v>#N/A</v>
      </c>
      <c r="X1825" s="22"/>
      <c r="Y1825" s="23" t="e">
        <f>VLOOKUP(CONCATENATE($W1825,$X1825),Mtz_Horarios!$E$2:$H$92,2,FALSE)</f>
        <v>#N/A</v>
      </c>
      <c r="Z1825" s="23" t="e">
        <f>VLOOKUP(CONCATENATE($W1825,$X1825),Mtz_Horarios!$E$2:$H$92,3,FALSE)</f>
        <v>#N/A</v>
      </c>
      <c r="AA1825" s="24" t="e">
        <f>VLOOKUP(CONCATENATE($W1825,$X1825),Mtz_Horarios!$E$2:$H$92,4,FALSE)</f>
        <v>#N/A</v>
      </c>
      <c r="AB1825" s="20" t="e">
        <f>VLOOKUP(CONCATENATE($M1825,$N1825,$T1825),Oferta!$B$2:$Q$360,16,FALSE)</f>
        <v>#N/A</v>
      </c>
      <c r="AC1825" s="20" t="e">
        <f>VLOOKUP(CONCATENATE($M1825,$N1825,$T1825),Oferta!$B$2:$Q$360,15,FALSE)</f>
        <v>#N/A</v>
      </c>
      <c r="AD1825" s="12"/>
      <c r="AE1825" s="12"/>
      <c r="AF1825" s="12"/>
      <c r="AG1825" s="12"/>
      <c r="AH1825" s="12"/>
      <c r="AI1825" s="5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12"/>
      <c r="AW1825" s="12"/>
    </row>
    <row r="1826" spans="1:49" ht="15" customHeight="1">
      <c r="A1826" s="12"/>
      <c r="B1826" s="12"/>
      <c r="C1826" s="12"/>
      <c r="D1826" s="12"/>
      <c r="E1826" s="12"/>
      <c r="F1826" s="12"/>
      <c r="G1826" s="12"/>
      <c r="H1826" s="12" t="e">
        <f t="shared" si="28"/>
        <v>#N/A</v>
      </c>
      <c r="I1826" s="12" t="e">
        <f>VLOOKUP(CONCATENATE(N1826,T1826),Simulador!$H$26:$H$33,1,FALSE)</f>
        <v>#N/A</v>
      </c>
      <c r="J1826" s="12" t="e">
        <f t="shared" si="29"/>
        <v>#N/A</v>
      </c>
      <c r="K1826" s="13" t="e">
        <f t="shared" si="30"/>
        <v>#N/A</v>
      </c>
      <c r="L1826" s="12" t="e">
        <f t="shared" si="31"/>
        <v>#N/A</v>
      </c>
      <c r="M1826" s="14" t="s">
        <v>31</v>
      </c>
      <c r="N1826" s="3" t="s">
        <v>91</v>
      </c>
      <c r="O1826" s="20" t="str">
        <f>VLOOKUP(CONCATENATE($M1826,$N1826),Curriculos!$A$2:$J$332,4,FALSE)</f>
        <v>TÓPICOS ESPECIAIS EM ECONOMIA IV</v>
      </c>
      <c r="P1826" s="21" t="str">
        <f>VLOOKUP(CONCATENATE($M1826,$N1826),Curriculos!$A$2:$J$332,5,FALSE)</f>
        <v>OP</v>
      </c>
      <c r="Q1826" s="21" t="e">
        <f>VLOOKUP($N1826,Oferta!$D$2:$P$100,5,FALSE)</f>
        <v>#N/A</v>
      </c>
      <c r="R1826" s="21">
        <f>VLOOKUP(CONCATENATE($M1826,$N1826),Curriculos!$A$2:$J$332,8,FALSE)</f>
        <v>60</v>
      </c>
      <c r="S1826" s="5"/>
      <c r="T1826" s="22" t="s">
        <v>24</v>
      </c>
      <c r="U1826" s="21" t="str">
        <f>VLOOKUP(CONCATENATE($M1826,$N1826),Curriculos!$A$2:$J$332,10,FALSE)</f>
        <v>DCEC</v>
      </c>
      <c r="V1826" s="20" t="e">
        <f>VLOOKUP(CONCATENATE($M1826,$N1826,$T1826),Oferta!$B$2:$R$360,17,FALSE)</f>
        <v>#N/A</v>
      </c>
      <c r="W1826" s="20" t="e">
        <f>VLOOKUP(CONCATENATE($M1826,$N1826,$T1826),Oferta!$B$2:$Q$360,12,FALSE)</f>
        <v>#N/A</v>
      </c>
      <c r="X1826" s="22"/>
      <c r="Y1826" s="23" t="e">
        <f>VLOOKUP(CONCATENATE($W1826,$X1826),Mtz_Horarios!$E$2:$H$92,2,FALSE)</f>
        <v>#N/A</v>
      </c>
      <c r="Z1826" s="23" t="e">
        <f>VLOOKUP(CONCATENATE($W1826,$X1826),Mtz_Horarios!$E$2:$H$92,3,FALSE)</f>
        <v>#N/A</v>
      </c>
      <c r="AA1826" s="24" t="e">
        <f>VLOOKUP(CONCATENATE($W1826,$X1826),Mtz_Horarios!$E$2:$H$92,4,FALSE)</f>
        <v>#N/A</v>
      </c>
      <c r="AB1826" s="20" t="e">
        <f>VLOOKUP(CONCATENATE($M1826,$N1826,$T1826),Oferta!$B$2:$Q$360,16,FALSE)</f>
        <v>#N/A</v>
      </c>
      <c r="AC1826" s="20" t="e">
        <f>VLOOKUP(CONCATENATE($M1826,$N1826,$T1826),Oferta!$B$2:$Q$360,15,FALSE)</f>
        <v>#N/A</v>
      </c>
      <c r="AD1826" s="12"/>
      <c r="AE1826" s="12"/>
      <c r="AF1826" s="12"/>
      <c r="AG1826" s="12"/>
      <c r="AH1826" s="12"/>
      <c r="AI1826" s="5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12"/>
      <c r="AW1826" s="12"/>
    </row>
    <row r="1827" spans="1:49" ht="15" customHeight="1">
      <c r="A1827" s="12"/>
      <c r="B1827" s="12"/>
      <c r="C1827" s="12"/>
      <c r="D1827" s="12"/>
      <c r="E1827" s="12"/>
      <c r="F1827" s="12"/>
      <c r="G1827" s="12"/>
      <c r="H1827" s="12" t="e">
        <f t="shared" si="28"/>
        <v>#N/A</v>
      </c>
      <c r="I1827" s="12" t="e">
        <f>VLOOKUP(CONCATENATE(N1827,T1827),Simulador!$H$26:$H$33,1,FALSE)</f>
        <v>#N/A</v>
      </c>
      <c r="J1827" s="12" t="e">
        <f t="shared" si="29"/>
        <v>#N/A</v>
      </c>
      <c r="K1827" s="13" t="e">
        <f t="shared" si="30"/>
        <v>#N/A</v>
      </c>
      <c r="L1827" s="12" t="e">
        <f t="shared" si="31"/>
        <v>#N/A</v>
      </c>
      <c r="M1827" s="14" t="s">
        <v>31</v>
      </c>
      <c r="N1827" s="3" t="s">
        <v>91</v>
      </c>
      <c r="O1827" s="20" t="str">
        <f>VLOOKUP(CONCATENATE($M1827,$N1827),Curriculos!$A$2:$J$332,4,FALSE)</f>
        <v>TÓPICOS ESPECIAIS EM ECONOMIA IV</v>
      </c>
      <c r="P1827" s="21" t="str">
        <f>VLOOKUP(CONCATENATE($M1827,$N1827),Curriculos!$A$2:$J$332,5,FALSE)</f>
        <v>OP</v>
      </c>
      <c r="Q1827" s="21" t="e">
        <f>VLOOKUP($N1827,Oferta!$D$2:$P$100,5,FALSE)</f>
        <v>#N/A</v>
      </c>
      <c r="R1827" s="21">
        <f>VLOOKUP(CONCATENATE($M1827,$N1827),Curriculos!$A$2:$J$332,8,FALSE)</f>
        <v>60</v>
      </c>
      <c r="S1827" s="5"/>
      <c r="T1827" s="22" t="s">
        <v>24</v>
      </c>
      <c r="U1827" s="21" t="str">
        <f>VLOOKUP(CONCATENATE($M1827,$N1827),Curriculos!$A$2:$J$332,10,FALSE)</f>
        <v>DCEC</v>
      </c>
      <c r="V1827" s="20" t="e">
        <f>VLOOKUP(CONCATENATE($M1827,$N1827,$T1827),Oferta!$B$2:$R$360,17,FALSE)</f>
        <v>#N/A</v>
      </c>
      <c r="W1827" s="20" t="e">
        <f>VLOOKUP(CONCATENATE($M1827,$N1827,$T1827),Oferta!$B$2:$Q$360,12,FALSE)</f>
        <v>#N/A</v>
      </c>
      <c r="X1827" s="22"/>
      <c r="Y1827" s="23" t="e">
        <f>VLOOKUP(CONCATENATE($W1827,$X1827),Mtz_Horarios!$E$2:$H$92,2,FALSE)</f>
        <v>#N/A</v>
      </c>
      <c r="Z1827" s="23" t="e">
        <f>VLOOKUP(CONCATENATE($W1827,$X1827),Mtz_Horarios!$E$2:$H$92,3,FALSE)</f>
        <v>#N/A</v>
      </c>
      <c r="AA1827" s="24" t="e">
        <f>VLOOKUP(CONCATENATE($W1827,$X1827),Mtz_Horarios!$E$2:$H$92,4,FALSE)</f>
        <v>#N/A</v>
      </c>
      <c r="AB1827" s="20" t="e">
        <f>VLOOKUP(CONCATENATE($M1827,$N1827,$T1827),Oferta!$B$2:$Q$360,16,FALSE)</f>
        <v>#N/A</v>
      </c>
      <c r="AC1827" s="20" t="e">
        <f>VLOOKUP(CONCATENATE($M1827,$N1827,$T1827),Oferta!$B$2:$Q$360,15,FALSE)</f>
        <v>#N/A</v>
      </c>
      <c r="AD1827" s="12"/>
      <c r="AE1827" s="12"/>
      <c r="AF1827" s="12"/>
      <c r="AG1827" s="12"/>
      <c r="AH1827" s="12"/>
      <c r="AI1827" s="5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12"/>
      <c r="AW1827" s="12"/>
    </row>
    <row r="1828" spans="1:49" ht="15" customHeight="1">
      <c r="A1828" s="12"/>
      <c r="B1828" s="12"/>
      <c r="C1828" s="12"/>
      <c r="D1828" s="12"/>
      <c r="E1828" s="12"/>
      <c r="F1828" s="12"/>
      <c r="G1828" s="12"/>
      <c r="H1828" s="12" t="e">
        <f t="shared" si="28"/>
        <v>#N/A</v>
      </c>
      <c r="I1828" s="12" t="e">
        <f>VLOOKUP(CONCATENATE(N1828,T1828),Simulador!$H$26:$H$33,1,FALSE)</f>
        <v>#N/A</v>
      </c>
      <c r="J1828" s="12" t="e">
        <f t="shared" si="29"/>
        <v>#N/A</v>
      </c>
      <c r="K1828" s="13" t="e">
        <f t="shared" si="30"/>
        <v>#N/A</v>
      </c>
      <c r="L1828" s="12" t="e">
        <f t="shared" si="31"/>
        <v>#N/A</v>
      </c>
      <c r="M1828" s="14" t="s">
        <v>31</v>
      </c>
      <c r="N1828" s="3" t="s">
        <v>91</v>
      </c>
      <c r="O1828" s="20" t="str">
        <f>VLOOKUP(CONCATENATE($M1828,$N1828),Curriculos!$A$2:$J$332,4,FALSE)</f>
        <v>TÓPICOS ESPECIAIS EM ECONOMIA IV</v>
      </c>
      <c r="P1828" s="21" t="str">
        <f>VLOOKUP(CONCATENATE($M1828,$N1828),Curriculos!$A$2:$J$332,5,FALSE)</f>
        <v>OP</v>
      </c>
      <c r="Q1828" s="21" t="e">
        <f>VLOOKUP($N1828,Oferta!$D$2:$P$100,5,FALSE)</f>
        <v>#N/A</v>
      </c>
      <c r="R1828" s="21">
        <f>VLOOKUP(CONCATENATE($M1828,$N1828),Curriculos!$A$2:$J$332,8,FALSE)</f>
        <v>60</v>
      </c>
      <c r="S1828" s="5"/>
      <c r="T1828" s="22" t="s">
        <v>24</v>
      </c>
      <c r="U1828" s="21" t="str">
        <f>VLOOKUP(CONCATENATE($M1828,$N1828),Curriculos!$A$2:$J$332,10,FALSE)</f>
        <v>DCEC</v>
      </c>
      <c r="V1828" s="20" t="e">
        <f>VLOOKUP(CONCATENATE($M1828,$N1828,$T1828),Oferta!$B$2:$R$360,17,FALSE)</f>
        <v>#N/A</v>
      </c>
      <c r="W1828" s="20" t="e">
        <f>VLOOKUP(CONCATENATE($M1828,$N1828,$T1828),Oferta!$B$2:$Q$360,12,FALSE)</f>
        <v>#N/A</v>
      </c>
      <c r="X1828" s="22"/>
      <c r="Y1828" s="23" t="e">
        <f>VLOOKUP(CONCATENATE($W1828,$X1828),Mtz_Horarios!$E$2:$H$92,2,FALSE)</f>
        <v>#N/A</v>
      </c>
      <c r="Z1828" s="23" t="e">
        <f>VLOOKUP(CONCATENATE($W1828,$X1828),Mtz_Horarios!$E$2:$H$92,3,FALSE)</f>
        <v>#N/A</v>
      </c>
      <c r="AA1828" s="24" t="e">
        <f>VLOOKUP(CONCATENATE($W1828,$X1828),Mtz_Horarios!$E$2:$H$92,4,FALSE)</f>
        <v>#N/A</v>
      </c>
      <c r="AB1828" s="20" t="e">
        <f>VLOOKUP(CONCATENATE($M1828,$N1828,$T1828),Oferta!$B$2:$Q$360,16,FALSE)</f>
        <v>#N/A</v>
      </c>
      <c r="AC1828" s="20" t="e">
        <f>VLOOKUP(CONCATENATE($M1828,$N1828,$T1828),Oferta!$B$2:$Q$360,15,FALSE)</f>
        <v>#N/A</v>
      </c>
      <c r="AD1828" s="12"/>
      <c r="AE1828" s="12"/>
      <c r="AF1828" s="12"/>
      <c r="AG1828" s="12"/>
      <c r="AH1828" s="12"/>
      <c r="AI1828" s="5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12"/>
      <c r="AW1828" s="12"/>
    </row>
    <row r="1829" spans="1:49" ht="15" customHeight="1">
      <c r="A1829" s="12"/>
      <c r="B1829" s="12"/>
      <c r="C1829" s="12"/>
      <c r="D1829" s="12"/>
      <c r="E1829" s="12"/>
      <c r="F1829" s="12"/>
      <c r="G1829" s="12"/>
      <c r="H1829" s="12" t="e">
        <f t="shared" si="28"/>
        <v>#N/A</v>
      </c>
      <c r="I1829" s="12" t="e">
        <f>VLOOKUP(CONCATENATE(N1829,T1829),Simulador!$H$26:$H$33,1,FALSE)</f>
        <v>#N/A</v>
      </c>
      <c r="J1829" s="12" t="e">
        <f t="shared" si="29"/>
        <v>#N/A</v>
      </c>
      <c r="K1829" s="13" t="e">
        <f t="shared" si="30"/>
        <v>#N/A</v>
      </c>
      <c r="L1829" s="12" t="e">
        <f t="shared" si="31"/>
        <v>#N/A</v>
      </c>
      <c r="M1829" s="14" t="s">
        <v>31</v>
      </c>
      <c r="N1829" s="3" t="s">
        <v>91</v>
      </c>
      <c r="O1829" s="20" t="str">
        <f>VLOOKUP(CONCATENATE($M1829,$N1829),Curriculos!$A$2:$J$332,4,FALSE)</f>
        <v>TÓPICOS ESPECIAIS EM ECONOMIA IV</v>
      </c>
      <c r="P1829" s="21" t="str">
        <f>VLOOKUP(CONCATENATE($M1829,$N1829),Curriculos!$A$2:$J$332,5,FALSE)</f>
        <v>OP</v>
      </c>
      <c r="Q1829" s="21" t="e">
        <f>VLOOKUP($N1829,Oferta!$D$2:$P$100,5,FALSE)</f>
        <v>#N/A</v>
      </c>
      <c r="R1829" s="21">
        <f>VLOOKUP(CONCATENATE($M1829,$N1829),Curriculos!$A$2:$J$332,8,FALSE)</f>
        <v>60</v>
      </c>
      <c r="S1829" s="5"/>
      <c r="T1829" s="22" t="s">
        <v>24</v>
      </c>
      <c r="U1829" s="21" t="str">
        <f>VLOOKUP(CONCATENATE($M1829,$N1829),Curriculos!$A$2:$J$332,10,FALSE)</f>
        <v>DCEC</v>
      </c>
      <c r="V1829" s="20" t="e">
        <f>VLOOKUP(CONCATENATE($M1829,$N1829,$T1829),Oferta!$B$2:$R$360,17,FALSE)</f>
        <v>#N/A</v>
      </c>
      <c r="W1829" s="20" t="e">
        <f>VLOOKUP(CONCATENATE($M1829,$N1829,$T1829),Oferta!$B$2:$Q$360,12,FALSE)</f>
        <v>#N/A</v>
      </c>
      <c r="X1829" s="22"/>
      <c r="Y1829" s="23" t="e">
        <f>VLOOKUP(CONCATENATE($W1829,$X1829),Mtz_Horarios!$E$2:$H$92,2,FALSE)</f>
        <v>#N/A</v>
      </c>
      <c r="Z1829" s="23" t="e">
        <f>VLOOKUP(CONCATENATE($W1829,$X1829),Mtz_Horarios!$E$2:$H$92,3,FALSE)</f>
        <v>#N/A</v>
      </c>
      <c r="AA1829" s="24" t="e">
        <f>VLOOKUP(CONCATENATE($W1829,$X1829),Mtz_Horarios!$E$2:$H$92,4,FALSE)</f>
        <v>#N/A</v>
      </c>
      <c r="AB1829" s="20" t="e">
        <f>VLOOKUP(CONCATENATE($M1829,$N1829,$T1829),Oferta!$B$2:$Q$360,16,FALSE)</f>
        <v>#N/A</v>
      </c>
      <c r="AC1829" s="20" t="e">
        <f>VLOOKUP(CONCATENATE($M1829,$N1829,$T1829),Oferta!$B$2:$Q$360,15,FALSE)</f>
        <v>#N/A</v>
      </c>
      <c r="AD1829" s="12"/>
      <c r="AE1829" s="12"/>
      <c r="AF1829" s="12"/>
      <c r="AG1829" s="12"/>
      <c r="AH1829" s="12"/>
      <c r="AI1829" s="5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12"/>
      <c r="AW1829" s="12"/>
    </row>
    <row r="1830" spans="1:49" ht="15" customHeight="1">
      <c r="A1830" s="12"/>
      <c r="B1830" s="12"/>
      <c r="C1830" s="12"/>
      <c r="D1830" s="12"/>
      <c r="E1830" s="12"/>
      <c r="F1830" s="12"/>
      <c r="G1830" s="12"/>
      <c r="H1830" s="12" t="e">
        <f t="shared" si="28"/>
        <v>#N/A</v>
      </c>
      <c r="I1830" s="12" t="e">
        <f>VLOOKUP(CONCATENATE(N1830,T1830),Simulador!$H$26:$H$33,1,FALSE)</f>
        <v>#N/A</v>
      </c>
      <c r="J1830" s="12" t="e">
        <f t="shared" si="29"/>
        <v>#N/A</v>
      </c>
      <c r="K1830" s="13" t="e">
        <f t="shared" si="30"/>
        <v>#N/A</v>
      </c>
      <c r="L1830" s="12" t="e">
        <f t="shared" si="31"/>
        <v>#N/A</v>
      </c>
      <c r="M1830" s="14" t="s">
        <v>31</v>
      </c>
      <c r="N1830" s="3" t="s">
        <v>91</v>
      </c>
      <c r="O1830" s="20" t="str">
        <f>VLOOKUP(CONCATENATE($M1830,$N1830),Curriculos!$A$2:$J$332,4,FALSE)</f>
        <v>TÓPICOS ESPECIAIS EM ECONOMIA IV</v>
      </c>
      <c r="P1830" s="21" t="str">
        <f>VLOOKUP(CONCATENATE($M1830,$N1830),Curriculos!$A$2:$J$332,5,FALSE)</f>
        <v>OP</v>
      </c>
      <c r="Q1830" s="21" t="e">
        <f>VLOOKUP($N1830,Oferta!$D$2:$P$100,5,FALSE)</f>
        <v>#N/A</v>
      </c>
      <c r="R1830" s="21">
        <f>VLOOKUP(CONCATENATE($M1830,$N1830),Curriculos!$A$2:$J$332,8,FALSE)</f>
        <v>60</v>
      </c>
      <c r="S1830" s="5"/>
      <c r="T1830" s="22" t="s">
        <v>24</v>
      </c>
      <c r="U1830" s="21" t="str">
        <f>VLOOKUP(CONCATENATE($M1830,$N1830),Curriculos!$A$2:$J$332,10,FALSE)</f>
        <v>DCEC</v>
      </c>
      <c r="V1830" s="20" t="e">
        <f>VLOOKUP(CONCATENATE($M1830,$N1830,$T1830),Oferta!$B$2:$R$360,17,FALSE)</f>
        <v>#N/A</v>
      </c>
      <c r="W1830" s="20" t="e">
        <f>VLOOKUP(CONCATENATE($M1830,$N1830,$T1830),Oferta!$B$2:$Q$360,12,FALSE)</f>
        <v>#N/A</v>
      </c>
      <c r="X1830" s="22"/>
      <c r="Y1830" s="23" t="e">
        <f>VLOOKUP(CONCATENATE($W1830,$X1830),Mtz_Horarios!$E$2:$H$92,2,FALSE)</f>
        <v>#N/A</v>
      </c>
      <c r="Z1830" s="23" t="e">
        <f>VLOOKUP(CONCATENATE($W1830,$X1830),Mtz_Horarios!$E$2:$H$92,3,FALSE)</f>
        <v>#N/A</v>
      </c>
      <c r="AA1830" s="24" t="e">
        <f>VLOOKUP(CONCATENATE($W1830,$X1830),Mtz_Horarios!$E$2:$H$92,4,FALSE)</f>
        <v>#N/A</v>
      </c>
      <c r="AB1830" s="20" t="e">
        <f>VLOOKUP(CONCATENATE($M1830,$N1830,$T1830),Oferta!$B$2:$Q$360,16,FALSE)</f>
        <v>#N/A</v>
      </c>
      <c r="AC1830" s="20" t="e">
        <f>VLOOKUP(CONCATENATE($M1830,$N1830,$T1830),Oferta!$B$2:$Q$360,15,FALSE)</f>
        <v>#N/A</v>
      </c>
      <c r="AD1830" s="12"/>
      <c r="AE1830" s="12"/>
      <c r="AF1830" s="12"/>
      <c r="AG1830" s="12"/>
      <c r="AH1830" s="12"/>
      <c r="AI1830" s="5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12"/>
      <c r="AW1830" s="12"/>
    </row>
    <row r="1831" spans="1:49" ht="15" customHeight="1">
      <c r="A1831" s="12"/>
      <c r="B1831" s="12"/>
      <c r="C1831" s="12"/>
      <c r="D1831" s="12"/>
      <c r="E1831" s="12"/>
      <c r="F1831" s="12"/>
      <c r="G1831" s="12"/>
      <c r="H1831" s="12" t="e">
        <f t="shared" si="28"/>
        <v>#N/A</v>
      </c>
      <c r="I1831" s="12" t="e">
        <f>VLOOKUP(CONCATENATE(N1831,T1831),Simulador!$H$26:$H$33,1,FALSE)</f>
        <v>#N/A</v>
      </c>
      <c r="J1831" s="12" t="e">
        <f t="shared" si="29"/>
        <v>#N/A</v>
      </c>
      <c r="K1831" s="13" t="e">
        <f t="shared" si="30"/>
        <v>#N/A</v>
      </c>
      <c r="L1831" s="12" t="e">
        <f t="shared" si="31"/>
        <v>#N/A</v>
      </c>
      <c r="M1831" s="14" t="s">
        <v>31</v>
      </c>
      <c r="N1831" s="3" t="s">
        <v>91</v>
      </c>
      <c r="O1831" s="20" t="str">
        <f>VLOOKUP(CONCATENATE($M1831,$N1831),Curriculos!$A$2:$J$332,4,FALSE)</f>
        <v>TÓPICOS ESPECIAIS EM ECONOMIA IV</v>
      </c>
      <c r="P1831" s="21" t="str">
        <f>VLOOKUP(CONCATENATE($M1831,$N1831),Curriculos!$A$2:$J$332,5,FALSE)</f>
        <v>OP</v>
      </c>
      <c r="Q1831" s="21" t="e">
        <f>VLOOKUP($N1831,Oferta!$D$2:$P$100,5,FALSE)</f>
        <v>#N/A</v>
      </c>
      <c r="R1831" s="21">
        <f>VLOOKUP(CONCATENATE($M1831,$N1831),Curriculos!$A$2:$J$332,8,FALSE)</f>
        <v>60</v>
      </c>
      <c r="S1831" s="5"/>
      <c r="T1831" s="22" t="s">
        <v>24</v>
      </c>
      <c r="U1831" s="21" t="str">
        <f>VLOOKUP(CONCATENATE($M1831,$N1831),Curriculos!$A$2:$J$332,10,FALSE)</f>
        <v>DCEC</v>
      </c>
      <c r="V1831" s="20" t="e">
        <f>VLOOKUP(CONCATENATE($M1831,$N1831,$T1831),Oferta!$B$2:$R$360,17,FALSE)</f>
        <v>#N/A</v>
      </c>
      <c r="W1831" s="20" t="e">
        <f>VLOOKUP(CONCATENATE($M1831,$N1831,$T1831),Oferta!$B$2:$Q$360,12,FALSE)</f>
        <v>#N/A</v>
      </c>
      <c r="X1831" s="22"/>
      <c r="Y1831" s="23" t="e">
        <f>VLOOKUP(CONCATENATE($W1831,$X1831),Mtz_Horarios!$E$2:$H$92,2,FALSE)</f>
        <v>#N/A</v>
      </c>
      <c r="Z1831" s="23" t="e">
        <f>VLOOKUP(CONCATENATE($W1831,$X1831),Mtz_Horarios!$E$2:$H$92,3,FALSE)</f>
        <v>#N/A</v>
      </c>
      <c r="AA1831" s="24" t="e">
        <f>VLOOKUP(CONCATENATE($W1831,$X1831),Mtz_Horarios!$E$2:$H$92,4,FALSE)</f>
        <v>#N/A</v>
      </c>
      <c r="AB1831" s="20" t="e">
        <f>VLOOKUP(CONCATENATE($M1831,$N1831,$T1831),Oferta!$B$2:$Q$360,16,FALSE)</f>
        <v>#N/A</v>
      </c>
      <c r="AC1831" s="20" t="e">
        <f>VLOOKUP(CONCATENATE($M1831,$N1831,$T1831),Oferta!$B$2:$Q$360,15,FALSE)</f>
        <v>#N/A</v>
      </c>
      <c r="AD1831" s="12"/>
      <c r="AE1831" s="12"/>
      <c r="AF1831" s="12"/>
      <c r="AG1831" s="12"/>
      <c r="AH1831" s="12"/>
      <c r="AI1831" s="5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12"/>
      <c r="AW1831" s="12"/>
    </row>
    <row r="1832" spans="1:49" ht="15" customHeight="1">
      <c r="A1832" s="12"/>
      <c r="B1832" s="12"/>
      <c r="C1832" s="12"/>
      <c r="D1832" s="12"/>
      <c r="E1832" s="12"/>
      <c r="F1832" s="12"/>
      <c r="G1832" s="12"/>
      <c r="H1832" s="12" t="e">
        <f t="shared" si="28"/>
        <v>#N/A</v>
      </c>
      <c r="I1832" s="12" t="e">
        <f>VLOOKUP(CONCATENATE(N1832,T1832),Simulador!$H$26:$H$33,1,FALSE)</f>
        <v>#N/A</v>
      </c>
      <c r="J1832" s="12" t="e">
        <f t="shared" si="29"/>
        <v>#N/A</v>
      </c>
      <c r="K1832" s="13" t="e">
        <f t="shared" si="30"/>
        <v>#N/A</v>
      </c>
      <c r="L1832" s="12" t="e">
        <f t="shared" si="31"/>
        <v>#N/A</v>
      </c>
      <c r="M1832" s="14" t="s">
        <v>25</v>
      </c>
      <c r="N1832" s="3" t="s">
        <v>91</v>
      </c>
      <c r="O1832" s="20" t="str">
        <f>VLOOKUP(CONCATENATE($M1832,$N1832),Curriculos!$A$2:$J$332,4,FALSE)</f>
        <v>TÓPICOS ESPECIAIS EM ECONOMIA IV</v>
      </c>
      <c r="P1832" s="21" t="str">
        <f>VLOOKUP(CONCATENATE($M1832,$N1832),Curriculos!$A$2:$J$332,5,FALSE)</f>
        <v>OP</v>
      </c>
      <c r="Q1832" s="21" t="e">
        <f>VLOOKUP($N1832,Oferta!$D$2:$P$100,5,FALSE)</f>
        <v>#N/A</v>
      </c>
      <c r="R1832" s="21">
        <f>VLOOKUP(CONCATENATE($M1832,$N1832),Curriculos!$A$2:$J$332,8,FALSE)</f>
        <v>60</v>
      </c>
      <c r="S1832" s="5"/>
      <c r="T1832" s="22" t="s">
        <v>29</v>
      </c>
      <c r="U1832" s="21" t="str">
        <f>VLOOKUP(CONCATENATE($M1832,$N1832),Curriculos!$A$2:$J$332,10,FALSE)</f>
        <v>DCEC</v>
      </c>
      <c r="V1832" s="20" t="e">
        <f>VLOOKUP(CONCATENATE($M1832,$N1832,$T1832),Oferta!$B$2:$R$360,17,FALSE)</f>
        <v>#N/A</v>
      </c>
      <c r="W1832" s="20" t="e">
        <f>VLOOKUP(CONCATENATE($M1832,$N1832,$T1832),Oferta!$B$2:$Q$360,12,FALSE)</f>
        <v>#N/A</v>
      </c>
      <c r="X1832" s="22">
        <v>1</v>
      </c>
      <c r="Y1832" s="23" t="e">
        <f>VLOOKUP(CONCATENATE($W1832,$X1832),Mtz_Horarios!$E$2:$H$92,2,FALSE)</f>
        <v>#N/A</v>
      </c>
      <c r="Z1832" s="23" t="e">
        <f>VLOOKUP(CONCATENATE($W1832,$X1832),Mtz_Horarios!$E$2:$H$92,3,FALSE)</f>
        <v>#N/A</v>
      </c>
      <c r="AA1832" s="24" t="e">
        <f>VLOOKUP(CONCATENATE($W1832,$X1832),Mtz_Horarios!$E$2:$H$92,4,FALSE)</f>
        <v>#N/A</v>
      </c>
      <c r="AB1832" s="20" t="e">
        <f>VLOOKUP(CONCATENATE($M1832,$N1832,$T1832),Oferta!$B$2:$Q$360,16,FALSE)</f>
        <v>#N/A</v>
      </c>
      <c r="AC1832" s="20" t="e">
        <f>VLOOKUP(CONCATENATE($M1832,$N1832,$T1832),Oferta!$B$2:$Q$360,15,FALSE)</f>
        <v>#N/A</v>
      </c>
      <c r="AD1832" s="12"/>
      <c r="AE1832" s="12"/>
      <c r="AF1832" s="12"/>
      <c r="AG1832" s="12"/>
      <c r="AH1832" s="12"/>
      <c r="AI1832" s="5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12"/>
      <c r="AW1832" s="12"/>
    </row>
    <row r="1833" spans="1:49" ht="15" customHeight="1">
      <c r="A1833" s="12"/>
      <c r="B1833" s="12"/>
      <c r="C1833" s="12"/>
      <c r="D1833" s="12"/>
      <c r="E1833" s="12"/>
      <c r="F1833" s="12"/>
      <c r="G1833" s="12"/>
      <c r="H1833" s="12" t="e">
        <f t="shared" si="28"/>
        <v>#N/A</v>
      </c>
      <c r="I1833" s="12" t="e">
        <f>VLOOKUP(CONCATENATE(N1833,T1833),Simulador!$H$26:$H$33,1,FALSE)</f>
        <v>#N/A</v>
      </c>
      <c r="J1833" s="12" t="e">
        <f t="shared" si="29"/>
        <v>#N/A</v>
      </c>
      <c r="K1833" s="13" t="e">
        <f t="shared" si="30"/>
        <v>#N/A</v>
      </c>
      <c r="L1833" s="12" t="e">
        <f t="shared" si="31"/>
        <v>#N/A</v>
      </c>
      <c r="M1833" s="14" t="s">
        <v>25</v>
      </c>
      <c r="N1833" s="3" t="s">
        <v>91</v>
      </c>
      <c r="O1833" s="20" t="str">
        <f>VLOOKUP(CONCATENATE($M1833,$N1833),Curriculos!$A$2:$J$332,4,FALSE)</f>
        <v>TÓPICOS ESPECIAIS EM ECONOMIA IV</v>
      </c>
      <c r="P1833" s="21" t="str">
        <f>VLOOKUP(CONCATENATE($M1833,$N1833),Curriculos!$A$2:$J$332,5,FALSE)</f>
        <v>OP</v>
      </c>
      <c r="Q1833" s="21" t="e">
        <f>VLOOKUP($N1833,Oferta!$D$2:$P$100,5,FALSE)</f>
        <v>#N/A</v>
      </c>
      <c r="R1833" s="21">
        <f>VLOOKUP(CONCATENATE($M1833,$N1833),Curriculos!$A$2:$J$332,8,FALSE)</f>
        <v>60</v>
      </c>
      <c r="S1833" s="5"/>
      <c r="T1833" s="22" t="s">
        <v>29</v>
      </c>
      <c r="U1833" s="21" t="str">
        <f>VLOOKUP(CONCATENATE($M1833,$N1833),Curriculos!$A$2:$J$332,10,FALSE)</f>
        <v>DCEC</v>
      </c>
      <c r="V1833" s="20" t="e">
        <f>VLOOKUP(CONCATENATE($M1833,$N1833,$T1833),Oferta!$B$2:$R$360,17,FALSE)</f>
        <v>#N/A</v>
      </c>
      <c r="W1833" s="20" t="e">
        <f>VLOOKUP(CONCATENATE($M1833,$N1833,$T1833),Oferta!$B$2:$Q$360,12,FALSE)</f>
        <v>#N/A</v>
      </c>
      <c r="X1833" s="22">
        <v>2</v>
      </c>
      <c r="Y1833" s="23" t="e">
        <f>VLOOKUP(CONCATENATE($W1833,$X1833),Mtz_Horarios!$E$2:$H$92,2,FALSE)</f>
        <v>#N/A</v>
      </c>
      <c r="Z1833" s="23" t="e">
        <f>VLOOKUP(CONCATENATE($W1833,$X1833),Mtz_Horarios!$E$2:$H$92,3,FALSE)</f>
        <v>#N/A</v>
      </c>
      <c r="AA1833" s="24" t="e">
        <f>VLOOKUP(CONCATENATE($W1833,$X1833),Mtz_Horarios!$E$2:$H$92,4,FALSE)</f>
        <v>#N/A</v>
      </c>
      <c r="AB1833" s="20" t="e">
        <f>VLOOKUP(CONCATENATE($M1833,$N1833,$T1833),Oferta!$B$2:$Q$360,16,FALSE)</f>
        <v>#N/A</v>
      </c>
      <c r="AC1833" s="20" t="e">
        <f>VLOOKUP(CONCATENATE($M1833,$N1833,$T1833),Oferta!$B$2:$Q$360,15,FALSE)</f>
        <v>#N/A</v>
      </c>
      <c r="AD1833" s="12"/>
      <c r="AE1833" s="12"/>
      <c r="AF1833" s="12"/>
      <c r="AG1833" s="12"/>
      <c r="AH1833" s="12"/>
      <c r="AI1833" s="5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12"/>
      <c r="AW1833" s="12"/>
    </row>
    <row r="1834" spans="1:49" ht="15" customHeight="1">
      <c r="A1834" s="12"/>
      <c r="B1834" s="12"/>
      <c r="C1834" s="12"/>
      <c r="D1834" s="12"/>
      <c r="E1834" s="12"/>
      <c r="F1834" s="12"/>
      <c r="G1834" s="12"/>
      <c r="H1834" s="12" t="e">
        <f t="shared" si="28"/>
        <v>#N/A</v>
      </c>
      <c r="I1834" s="12" t="e">
        <f>VLOOKUP(CONCATENATE(N1834,T1834),Simulador!$H$26:$H$33,1,FALSE)</f>
        <v>#N/A</v>
      </c>
      <c r="J1834" s="12" t="e">
        <f t="shared" si="29"/>
        <v>#N/A</v>
      </c>
      <c r="K1834" s="13" t="e">
        <f t="shared" si="30"/>
        <v>#N/A</v>
      </c>
      <c r="L1834" s="12" t="e">
        <f t="shared" si="31"/>
        <v>#N/A</v>
      </c>
      <c r="M1834" s="14" t="s">
        <v>25</v>
      </c>
      <c r="N1834" s="3" t="s">
        <v>91</v>
      </c>
      <c r="O1834" s="20" t="str">
        <f>VLOOKUP(CONCATENATE($M1834,$N1834),Curriculos!$A$2:$J$332,4,FALSE)</f>
        <v>TÓPICOS ESPECIAIS EM ECONOMIA IV</v>
      </c>
      <c r="P1834" s="21" t="str">
        <f>VLOOKUP(CONCATENATE($M1834,$N1834),Curriculos!$A$2:$J$332,5,FALSE)</f>
        <v>OP</v>
      </c>
      <c r="Q1834" s="21" t="e">
        <f>VLOOKUP($N1834,Oferta!$D$2:$P$100,5,FALSE)</f>
        <v>#N/A</v>
      </c>
      <c r="R1834" s="21">
        <f>VLOOKUP(CONCATENATE($M1834,$N1834),Curriculos!$A$2:$J$332,8,FALSE)</f>
        <v>60</v>
      </c>
      <c r="S1834" s="5"/>
      <c r="T1834" s="22" t="s">
        <v>29</v>
      </c>
      <c r="U1834" s="21" t="str">
        <f>VLOOKUP(CONCATENATE($M1834,$N1834),Curriculos!$A$2:$J$332,10,FALSE)</f>
        <v>DCEC</v>
      </c>
      <c r="V1834" s="20" t="e">
        <f>VLOOKUP(CONCATENATE($M1834,$N1834,$T1834),Oferta!$B$2:$R$360,17,FALSE)</f>
        <v>#N/A</v>
      </c>
      <c r="W1834" s="20" t="e">
        <f>VLOOKUP(CONCATENATE($M1834,$N1834,$T1834),Oferta!$B$2:$Q$360,12,FALSE)</f>
        <v>#N/A</v>
      </c>
      <c r="X1834" s="22">
        <v>3</v>
      </c>
      <c r="Y1834" s="23" t="e">
        <f>VLOOKUP(CONCATENATE($W1834,$X1834),Mtz_Horarios!$E$2:$H$92,2,FALSE)</f>
        <v>#N/A</v>
      </c>
      <c r="Z1834" s="23" t="e">
        <f>VLOOKUP(CONCATENATE($W1834,$X1834),Mtz_Horarios!$E$2:$H$92,3,FALSE)</f>
        <v>#N/A</v>
      </c>
      <c r="AA1834" s="24" t="e">
        <f>VLOOKUP(CONCATENATE($W1834,$X1834),Mtz_Horarios!$E$2:$H$92,4,FALSE)</f>
        <v>#N/A</v>
      </c>
      <c r="AB1834" s="20" t="e">
        <f>VLOOKUP(CONCATENATE($M1834,$N1834,$T1834),Oferta!$B$2:$Q$360,16,FALSE)</f>
        <v>#N/A</v>
      </c>
      <c r="AC1834" s="20" t="e">
        <f>VLOOKUP(CONCATENATE($M1834,$N1834,$T1834),Oferta!$B$2:$Q$360,15,FALSE)</f>
        <v>#N/A</v>
      </c>
      <c r="AD1834" s="12"/>
      <c r="AE1834" s="12"/>
      <c r="AF1834" s="12"/>
      <c r="AG1834" s="12"/>
      <c r="AH1834" s="12"/>
      <c r="AI1834" s="5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12"/>
      <c r="AW1834" s="12"/>
    </row>
    <row r="1835" spans="1:49" ht="15" customHeight="1">
      <c r="A1835" s="12"/>
      <c r="B1835" s="12"/>
      <c r="C1835" s="12"/>
      <c r="D1835" s="12"/>
      <c r="E1835" s="12"/>
      <c r="F1835" s="12"/>
      <c r="G1835" s="12"/>
      <c r="H1835" s="12" t="e">
        <f t="shared" si="28"/>
        <v>#N/A</v>
      </c>
      <c r="I1835" s="12" t="e">
        <f>VLOOKUP(CONCATENATE(N1835,T1835),Simulador!$H$26:$H$33,1,FALSE)</f>
        <v>#N/A</v>
      </c>
      <c r="J1835" s="12" t="e">
        <f t="shared" si="29"/>
        <v>#N/A</v>
      </c>
      <c r="K1835" s="13" t="e">
        <f t="shared" si="30"/>
        <v>#N/A</v>
      </c>
      <c r="L1835" s="12" t="e">
        <f t="shared" si="31"/>
        <v>#N/A</v>
      </c>
      <c r="M1835" s="14" t="s">
        <v>25</v>
      </c>
      <c r="N1835" s="3" t="s">
        <v>91</v>
      </c>
      <c r="O1835" s="20" t="str">
        <f>VLOOKUP(CONCATENATE($M1835,$N1835),Curriculos!$A$2:$J$332,4,FALSE)</f>
        <v>TÓPICOS ESPECIAIS EM ECONOMIA IV</v>
      </c>
      <c r="P1835" s="21" t="str">
        <f>VLOOKUP(CONCATENATE($M1835,$N1835),Curriculos!$A$2:$J$332,5,FALSE)</f>
        <v>OP</v>
      </c>
      <c r="Q1835" s="21" t="e">
        <f>VLOOKUP($N1835,Oferta!$D$2:$P$100,5,FALSE)</f>
        <v>#N/A</v>
      </c>
      <c r="R1835" s="21">
        <f>VLOOKUP(CONCATENATE($M1835,$N1835),Curriculos!$A$2:$J$332,8,FALSE)</f>
        <v>60</v>
      </c>
      <c r="S1835" s="5"/>
      <c r="T1835" s="22" t="s">
        <v>29</v>
      </c>
      <c r="U1835" s="21" t="str">
        <f>VLOOKUP(CONCATENATE($M1835,$N1835),Curriculos!$A$2:$J$332,10,FALSE)</f>
        <v>DCEC</v>
      </c>
      <c r="V1835" s="20" t="e">
        <f>VLOOKUP(CONCATENATE($M1835,$N1835,$T1835),Oferta!$B$2:$R$360,17,FALSE)</f>
        <v>#N/A</v>
      </c>
      <c r="W1835" s="20" t="e">
        <f>VLOOKUP(CONCATENATE($M1835,$N1835,$T1835),Oferta!$B$2:$Q$360,12,FALSE)</f>
        <v>#N/A</v>
      </c>
      <c r="X1835" s="22">
        <v>4</v>
      </c>
      <c r="Y1835" s="23" t="e">
        <f>VLOOKUP(CONCATENATE($W1835,$X1835),Mtz_Horarios!$E$2:$H$92,2,FALSE)</f>
        <v>#N/A</v>
      </c>
      <c r="Z1835" s="23" t="e">
        <f>VLOOKUP(CONCATENATE($W1835,$X1835),Mtz_Horarios!$E$2:$H$92,3,FALSE)</f>
        <v>#N/A</v>
      </c>
      <c r="AA1835" s="24" t="e">
        <f>VLOOKUP(CONCATENATE($W1835,$X1835),Mtz_Horarios!$E$2:$H$92,4,FALSE)</f>
        <v>#N/A</v>
      </c>
      <c r="AB1835" s="20" t="e">
        <f>VLOOKUP(CONCATENATE($M1835,$N1835,$T1835),Oferta!$B$2:$Q$360,16,FALSE)</f>
        <v>#N/A</v>
      </c>
      <c r="AC1835" s="20" t="e">
        <f>VLOOKUP(CONCATENATE($M1835,$N1835,$T1835),Oferta!$B$2:$Q$360,15,FALSE)</f>
        <v>#N/A</v>
      </c>
      <c r="AD1835" s="12"/>
      <c r="AE1835" s="12"/>
      <c r="AF1835" s="12"/>
      <c r="AG1835" s="12"/>
      <c r="AH1835" s="12"/>
      <c r="AI1835" s="5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12"/>
      <c r="AW1835" s="12"/>
    </row>
    <row r="1836" spans="1:49" ht="15" customHeight="1">
      <c r="A1836" s="12"/>
      <c r="B1836" s="12"/>
      <c r="C1836" s="12"/>
      <c r="D1836" s="12"/>
      <c r="E1836" s="12"/>
      <c r="F1836" s="12"/>
      <c r="G1836" s="12"/>
      <c r="H1836" s="12" t="e">
        <f t="shared" si="28"/>
        <v>#N/A</v>
      </c>
      <c r="I1836" s="12" t="e">
        <f>VLOOKUP(CONCATENATE(N1836,T1836),Simulador!$H$26:$H$33,1,FALSE)</f>
        <v>#N/A</v>
      </c>
      <c r="J1836" s="12" t="e">
        <f t="shared" si="29"/>
        <v>#N/A</v>
      </c>
      <c r="K1836" s="13" t="e">
        <f t="shared" si="30"/>
        <v>#N/A</v>
      </c>
      <c r="L1836" s="12" t="e">
        <f t="shared" si="31"/>
        <v>#N/A</v>
      </c>
      <c r="M1836" s="14" t="s">
        <v>22</v>
      </c>
      <c r="N1836" s="3" t="s">
        <v>91</v>
      </c>
      <c r="O1836" s="20" t="str">
        <f>VLOOKUP(CONCATENATE($M1836,$N1836),Curriculos!$A$2:$J$332,4,FALSE)</f>
        <v>TÓPICOS ESPECIAIS EM ECONOMIA IV</v>
      </c>
      <c r="P1836" s="21" t="str">
        <f>VLOOKUP(CONCATENATE($M1836,$N1836),Curriculos!$A$2:$J$332,5,FALSE)</f>
        <v>OP</v>
      </c>
      <c r="Q1836" s="21" t="e">
        <f>VLOOKUP($N1836,Oferta!$D$2:$P$100,5,FALSE)</f>
        <v>#N/A</v>
      </c>
      <c r="R1836" s="21">
        <f>VLOOKUP(CONCATENATE($M1836,$N1836),Curriculos!$A$2:$J$332,8,FALSE)</f>
        <v>60</v>
      </c>
      <c r="S1836" s="5"/>
      <c r="T1836" s="22" t="s">
        <v>24</v>
      </c>
      <c r="U1836" s="21" t="str">
        <f>VLOOKUP(CONCATENATE($M1836,$N1836),Curriculos!$A$2:$J$332,10,FALSE)</f>
        <v>DCEC</v>
      </c>
      <c r="V1836" s="20" t="e">
        <f>VLOOKUP(CONCATENATE($M1836,$N1836,$T1836),Oferta!$B$2:$R$360,17,FALSE)</f>
        <v>#N/A</v>
      </c>
      <c r="W1836" s="20" t="e">
        <f>VLOOKUP(CONCATENATE($M1836,$N1836,$T1836),Oferta!$B$2:$Q$360,12,FALSE)</f>
        <v>#N/A</v>
      </c>
      <c r="X1836" s="22">
        <v>1</v>
      </c>
      <c r="Y1836" s="23" t="e">
        <f>VLOOKUP(CONCATENATE($W1836,$X1836),Mtz_Horarios!$E$2:$H$92,2,FALSE)</f>
        <v>#N/A</v>
      </c>
      <c r="Z1836" s="23" t="e">
        <f>VLOOKUP(CONCATENATE($W1836,$X1836),Mtz_Horarios!$E$2:$H$92,3,FALSE)</f>
        <v>#N/A</v>
      </c>
      <c r="AA1836" s="24" t="e">
        <f>VLOOKUP(CONCATENATE($W1836,$X1836),Mtz_Horarios!$E$2:$H$92,4,FALSE)</f>
        <v>#N/A</v>
      </c>
      <c r="AB1836" s="20" t="e">
        <f>VLOOKUP(CONCATENATE($M1836,$N1836,$T1836),Oferta!$B$2:$Q$360,16,FALSE)</f>
        <v>#N/A</v>
      </c>
      <c r="AC1836" s="20" t="e">
        <f>VLOOKUP(CONCATENATE($M1836,$N1836,$T1836),Oferta!$B$2:$Q$360,15,FALSE)</f>
        <v>#N/A</v>
      </c>
      <c r="AD1836" s="12"/>
      <c r="AE1836" s="12"/>
      <c r="AF1836" s="12"/>
      <c r="AG1836" s="12"/>
      <c r="AH1836" s="12"/>
      <c r="AI1836" s="5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12"/>
      <c r="AW1836" s="12"/>
    </row>
    <row r="1837" spans="1:49" ht="15" customHeight="1">
      <c r="A1837" s="12"/>
      <c r="B1837" s="12"/>
      <c r="C1837" s="12"/>
      <c r="D1837" s="12"/>
      <c r="E1837" s="12"/>
      <c r="F1837" s="12"/>
      <c r="G1837" s="12"/>
      <c r="H1837" s="12" t="e">
        <f t="shared" si="28"/>
        <v>#N/A</v>
      </c>
      <c r="I1837" s="12" t="e">
        <f>VLOOKUP(CONCATENATE(N1837,T1837),Simulador!$H$26:$H$33,1,FALSE)</f>
        <v>#N/A</v>
      </c>
      <c r="J1837" s="12" t="e">
        <f t="shared" si="29"/>
        <v>#N/A</v>
      </c>
      <c r="K1837" s="13" t="e">
        <f t="shared" si="30"/>
        <v>#N/A</v>
      </c>
      <c r="L1837" s="12" t="e">
        <f t="shared" si="31"/>
        <v>#N/A</v>
      </c>
      <c r="M1837" s="14" t="s">
        <v>22</v>
      </c>
      <c r="N1837" s="3" t="s">
        <v>91</v>
      </c>
      <c r="O1837" s="20" t="str">
        <f>VLOOKUP(CONCATENATE($M1837,$N1837),Curriculos!$A$2:$J$332,4,FALSE)</f>
        <v>TÓPICOS ESPECIAIS EM ECONOMIA IV</v>
      </c>
      <c r="P1837" s="21" t="str">
        <f>VLOOKUP(CONCATENATE($M1837,$N1837),Curriculos!$A$2:$J$332,5,FALSE)</f>
        <v>OP</v>
      </c>
      <c r="Q1837" s="21" t="e">
        <f>VLOOKUP($N1837,Oferta!$D$2:$P$100,5,FALSE)</f>
        <v>#N/A</v>
      </c>
      <c r="R1837" s="21">
        <f>VLOOKUP(CONCATENATE($M1837,$N1837),Curriculos!$A$2:$J$332,8,FALSE)</f>
        <v>60</v>
      </c>
      <c r="S1837" s="5"/>
      <c r="T1837" s="22" t="s">
        <v>24</v>
      </c>
      <c r="U1837" s="21" t="str">
        <f>VLOOKUP(CONCATENATE($M1837,$N1837),Curriculos!$A$2:$J$332,10,FALSE)</f>
        <v>DCEC</v>
      </c>
      <c r="V1837" s="20" t="e">
        <f>VLOOKUP(CONCATENATE($M1837,$N1837,$T1837),Oferta!$B$2:$R$360,17,FALSE)</f>
        <v>#N/A</v>
      </c>
      <c r="W1837" s="20" t="e">
        <f>VLOOKUP(CONCATENATE($M1837,$N1837,$T1837),Oferta!$B$2:$Q$360,12,FALSE)</f>
        <v>#N/A</v>
      </c>
      <c r="X1837" s="22">
        <v>2</v>
      </c>
      <c r="Y1837" s="23" t="e">
        <f>VLOOKUP(CONCATENATE($W1837,$X1837),Mtz_Horarios!$E$2:$H$92,2,FALSE)</f>
        <v>#N/A</v>
      </c>
      <c r="Z1837" s="23" t="e">
        <f>VLOOKUP(CONCATENATE($W1837,$X1837),Mtz_Horarios!$E$2:$H$92,3,FALSE)</f>
        <v>#N/A</v>
      </c>
      <c r="AA1837" s="24" t="e">
        <f>VLOOKUP(CONCATENATE($W1837,$X1837),Mtz_Horarios!$E$2:$H$92,4,FALSE)</f>
        <v>#N/A</v>
      </c>
      <c r="AB1837" s="20" t="e">
        <f>VLOOKUP(CONCATENATE($M1837,$N1837,$T1837),Oferta!$B$2:$Q$360,16,FALSE)</f>
        <v>#N/A</v>
      </c>
      <c r="AC1837" s="20" t="e">
        <f>VLOOKUP(CONCATENATE($M1837,$N1837,$T1837),Oferta!$B$2:$Q$360,15,FALSE)</f>
        <v>#N/A</v>
      </c>
      <c r="AD1837" s="12"/>
      <c r="AE1837" s="12"/>
      <c r="AF1837" s="12"/>
      <c r="AG1837" s="12"/>
      <c r="AH1837" s="12"/>
      <c r="AI1837" s="5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12"/>
      <c r="AW1837" s="12"/>
    </row>
    <row r="1838" spans="1:49" ht="15" customHeight="1">
      <c r="A1838" s="12"/>
      <c r="B1838" s="12"/>
      <c r="C1838" s="12"/>
      <c r="D1838" s="12"/>
      <c r="E1838" s="12"/>
      <c r="F1838" s="12"/>
      <c r="G1838" s="12"/>
      <c r="H1838" s="12" t="e">
        <f t="shared" si="28"/>
        <v>#N/A</v>
      </c>
      <c r="I1838" s="12" t="e">
        <f>VLOOKUP(CONCATENATE(N1838,T1838),Simulador!$H$26:$H$33,1,FALSE)</f>
        <v>#N/A</v>
      </c>
      <c r="J1838" s="12" t="e">
        <f t="shared" si="29"/>
        <v>#N/A</v>
      </c>
      <c r="K1838" s="13" t="e">
        <f t="shared" si="30"/>
        <v>#N/A</v>
      </c>
      <c r="L1838" s="12" t="e">
        <f t="shared" si="31"/>
        <v>#N/A</v>
      </c>
      <c r="M1838" s="14" t="s">
        <v>22</v>
      </c>
      <c r="N1838" s="3" t="s">
        <v>91</v>
      </c>
      <c r="O1838" s="20" t="str">
        <f>VLOOKUP(CONCATENATE($M1838,$N1838),Curriculos!$A$2:$J$332,4,FALSE)</f>
        <v>TÓPICOS ESPECIAIS EM ECONOMIA IV</v>
      </c>
      <c r="P1838" s="21" t="str">
        <f>VLOOKUP(CONCATENATE($M1838,$N1838),Curriculos!$A$2:$J$332,5,FALSE)</f>
        <v>OP</v>
      </c>
      <c r="Q1838" s="21" t="e">
        <f>VLOOKUP($N1838,Oferta!$D$2:$P$100,5,FALSE)</f>
        <v>#N/A</v>
      </c>
      <c r="R1838" s="21">
        <f>VLOOKUP(CONCATENATE($M1838,$N1838),Curriculos!$A$2:$J$332,8,FALSE)</f>
        <v>60</v>
      </c>
      <c r="S1838" s="5"/>
      <c r="T1838" s="22" t="s">
        <v>24</v>
      </c>
      <c r="U1838" s="21" t="str">
        <f>VLOOKUP(CONCATENATE($M1838,$N1838),Curriculos!$A$2:$J$332,10,FALSE)</f>
        <v>DCEC</v>
      </c>
      <c r="V1838" s="20" t="e">
        <f>VLOOKUP(CONCATENATE($M1838,$N1838,$T1838),Oferta!$B$2:$R$360,17,FALSE)</f>
        <v>#N/A</v>
      </c>
      <c r="W1838" s="20" t="e">
        <f>VLOOKUP(CONCATENATE($M1838,$N1838,$T1838),Oferta!$B$2:$Q$360,12,FALSE)</f>
        <v>#N/A</v>
      </c>
      <c r="X1838" s="22">
        <v>3</v>
      </c>
      <c r="Y1838" s="23" t="e">
        <f>VLOOKUP(CONCATENATE($W1838,$X1838),Mtz_Horarios!$E$2:$H$92,2,FALSE)</f>
        <v>#N/A</v>
      </c>
      <c r="Z1838" s="23" t="e">
        <f>VLOOKUP(CONCATENATE($W1838,$X1838),Mtz_Horarios!$E$2:$H$92,3,FALSE)</f>
        <v>#N/A</v>
      </c>
      <c r="AA1838" s="24" t="e">
        <f>VLOOKUP(CONCATENATE($W1838,$X1838),Mtz_Horarios!$E$2:$H$92,4,FALSE)</f>
        <v>#N/A</v>
      </c>
      <c r="AB1838" s="20" t="e">
        <f>VLOOKUP(CONCATENATE($M1838,$N1838,$T1838),Oferta!$B$2:$Q$360,16,FALSE)</f>
        <v>#N/A</v>
      </c>
      <c r="AC1838" s="20" t="e">
        <f>VLOOKUP(CONCATENATE($M1838,$N1838,$T1838),Oferta!$B$2:$Q$360,15,FALSE)</f>
        <v>#N/A</v>
      </c>
      <c r="AD1838" s="12"/>
      <c r="AE1838" s="12"/>
      <c r="AF1838" s="12"/>
      <c r="AG1838" s="12"/>
      <c r="AH1838" s="12"/>
      <c r="AI1838" s="5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12"/>
      <c r="AW1838" s="12"/>
    </row>
    <row r="1839" spans="1:49" ht="15" customHeight="1">
      <c r="A1839" s="12"/>
      <c r="B1839" s="12"/>
      <c r="C1839" s="12"/>
      <c r="D1839" s="12"/>
      <c r="E1839" s="12"/>
      <c r="F1839" s="12"/>
      <c r="G1839" s="12"/>
      <c r="H1839" s="12" t="e">
        <f t="shared" si="28"/>
        <v>#N/A</v>
      </c>
      <c r="I1839" s="12" t="e">
        <f>VLOOKUP(CONCATENATE(N1839,T1839),Simulador!$H$26:$H$33,1,FALSE)</f>
        <v>#N/A</v>
      </c>
      <c r="J1839" s="12" t="e">
        <f t="shared" si="29"/>
        <v>#N/A</v>
      </c>
      <c r="K1839" s="13" t="e">
        <f t="shared" si="30"/>
        <v>#N/A</v>
      </c>
      <c r="L1839" s="12" t="e">
        <f t="shared" si="31"/>
        <v>#N/A</v>
      </c>
      <c r="M1839" s="14" t="s">
        <v>22</v>
      </c>
      <c r="N1839" s="3" t="s">
        <v>91</v>
      </c>
      <c r="O1839" s="20" t="str">
        <f>VLOOKUP(CONCATENATE($M1839,$N1839),Curriculos!$A$2:$J$332,4,FALSE)</f>
        <v>TÓPICOS ESPECIAIS EM ECONOMIA IV</v>
      </c>
      <c r="P1839" s="21" t="str">
        <f>VLOOKUP(CONCATENATE($M1839,$N1839),Curriculos!$A$2:$J$332,5,FALSE)</f>
        <v>OP</v>
      </c>
      <c r="Q1839" s="21" t="e">
        <f>VLOOKUP($N1839,Oferta!$D$2:$P$100,5,FALSE)</f>
        <v>#N/A</v>
      </c>
      <c r="R1839" s="21">
        <f>VLOOKUP(CONCATENATE($M1839,$N1839),Curriculos!$A$2:$J$332,8,FALSE)</f>
        <v>60</v>
      </c>
      <c r="S1839" s="5"/>
      <c r="T1839" s="22" t="s">
        <v>24</v>
      </c>
      <c r="U1839" s="21" t="str">
        <f>VLOOKUP(CONCATENATE($M1839,$N1839),Curriculos!$A$2:$J$332,10,FALSE)</f>
        <v>DCEC</v>
      </c>
      <c r="V1839" s="20" t="e">
        <f>VLOOKUP(CONCATENATE($M1839,$N1839,$T1839),Oferta!$B$2:$R$360,17,FALSE)</f>
        <v>#N/A</v>
      </c>
      <c r="W1839" s="20" t="e">
        <f>VLOOKUP(CONCATENATE($M1839,$N1839,$T1839),Oferta!$B$2:$Q$360,12,FALSE)</f>
        <v>#N/A</v>
      </c>
      <c r="X1839" s="22">
        <v>4</v>
      </c>
      <c r="Y1839" s="23" t="e">
        <f>VLOOKUP(CONCATENATE($W1839,$X1839),Mtz_Horarios!$E$2:$H$92,2,FALSE)</f>
        <v>#N/A</v>
      </c>
      <c r="Z1839" s="23" t="e">
        <f>VLOOKUP(CONCATENATE($W1839,$X1839),Mtz_Horarios!$E$2:$H$92,3,FALSE)</f>
        <v>#N/A</v>
      </c>
      <c r="AA1839" s="24" t="e">
        <f>VLOOKUP(CONCATENATE($W1839,$X1839),Mtz_Horarios!$E$2:$H$92,4,FALSE)</f>
        <v>#N/A</v>
      </c>
      <c r="AB1839" s="20" t="e">
        <f>VLOOKUP(CONCATENATE($M1839,$N1839,$T1839),Oferta!$B$2:$Q$360,16,FALSE)</f>
        <v>#N/A</v>
      </c>
      <c r="AC1839" s="20" t="e">
        <f>VLOOKUP(CONCATENATE($M1839,$N1839,$T1839),Oferta!$B$2:$Q$360,15,FALSE)</f>
        <v>#N/A</v>
      </c>
      <c r="AD1839" s="12"/>
      <c r="AE1839" s="12"/>
      <c r="AF1839" s="12"/>
      <c r="AG1839" s="12"/>
      <c r="AH1839" s="12"/>
      <c r="AI1839" s="5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12"/>
      <c r="AW1839" s="12"/>
    </row>
    <row r="1840" spans="1:49" ht="15" customHeight="1">
      <c r="A1840" s="12"/>
      <c r="B1840" s="12"/>
      <c r="C1840" s="12"/>
      <c r="D1840" s="12"/>
      <c r="E1840" s="12"/>
      <c r="F1840" s="12"/>
      <c r="G1840" s="12"/>
      <c r="H1840" s="12" t="e">
        <f t="shared" si="28"/>
        <v>#N/A</v>
      </c>
      <c r="I1840" s="12" t="e">
        <f>VLOOKUP(CONCATENATE(N1840,T1840),Simulador!$H$26:$H$33,1,FALSE)</f>
        <v>#N/A</v>
      </c>
      <c r="J1840" s="12" t="e">
        <f t="shared" si="29"/>
        <v>#N/A</v>
      </c>
      <c r="K1840" s="13" t="e">
        <f t="shared" si="30"/>
        <v>#N/A</v>
      </c>
      <c r="L1840" s="12" t="e">
        <f t="shared" si="31"/>
        <v>#N/A</v>
      </c>
      <c r="M1840" s="14" t="s">
        <v>31</v>
      </c>
      <c r="N1840" s="3" t="s">
        <v>92</v>
      </c>
      <c r="O1840" s="20" t="str">
        <f>VLOOKUP(CONCATENATE($M1840,$N1840),Curriculos!$A$2:$J$332,4,FALSE)</f>
        <v>TÓPICOS ESPECIAIS EM HISTÓRIA DO PENSAMENTO ECONÔMICO</v>
      </c>
      <c r="P1840" s="21" t="str">
        <f>VLOOKUP(CONCATENATE($M1840,$N1840),Curriculos!$A$2:$J$332,5,FALSE)</f>
        <v>OP</v>
      </c>
      <c r="Q1840" s="21" t="e">
        <f>VLOOKUP($N1840,Oferta!$D$2:$P$100,5,FALSE)</f>
        <v>#N/A</v>
      </c>
      <c r="R1840" s="21">
        <f>VLOOKUP(CONCATENATE($M1840,$N1840),Curriculos!$A$2:$J$332,8,FALSE)</f>
        <v>60</v>
      </c>
      <c r="S1840" s="5"/>
      <c r="T1840" s="22" t="s">
        <v>24</v>
      </c>
      <c r="U1840" s="21" t="str">
        <f>VLOOKUP(CONCATENATE($M1840,$N1840),Curriculos!$A$2:$J$332,10,FALSE)</f>
        <v>DCEC</v>
      </c>
      <c r="V1840" s="20" t="e">
        <f>VLOOKUP(CONCATENATE($M1840,$N1840,$T1840),Oferta!$B$2:$R$360,17,FALSE)</f>
        <v>#N/A</v>
      </c>
      <c r="W1840" s="20" t="e">
        <f>VLOOKUP(CONCATENATE($M1840,$N1840,$T1840),Oferta!$B$2:$Q$360,12,FALSE)</f>
        <v>#N/A</v>
      </c>
      <c r="X1840" s="22">
        <v>1</v>
      </c>
      <c r="Y1840" s="23" t="e">
        <f>VLOOKUP(CONCATENATE($W1840,$X1840),Mtz_Horarios!$E$2:$H$92,2,FALSE)</f>
        <v>#N/A</v>
      </c>
      <c r="Z1840" s="23" t="e">
        <f>VLOOKUP(CONCATENATE($W1840,$X1840),Mtz_Horarios!$E$2:$H$92,3,FALSE)</f>
        <v>#N/A</v>
      </c>
      <c r="AA1840" s="24" t="e">
        <f>VLOOKUP(CONCATENATE($W1840,$X1840),Mtz_Horarios!$E$2:$H$92,4,FALSE)</f>
        <v>#N/A</v>
      </c>
      <c r="AB1840" s="20" t="e">
        <f>VLOOKUP(CONCATENATE($M1840,$N1840,$T1840),Oferta!$B$2:$Q$360,16,FALSE)</f>
        <v>#N/A</v>
      </c>
      <c r="AC1840" s="20" t="e">
        <f>VLOOKUP(CONCATENATE($M1840,$N1840,$T1840),Oferta!$B$2:$Q$360,15,FALSE)</f>
        <v>#N/A</v>
      </c>
      <c r="AD1840" s="12"/>
      <c r="AE1840" s="12"/>
      <c r="AF1840" s="12"/>
      <c r="AG1840" s="12"/>
      <c r="AH1840" s="12"/>
      <c r="AI1840" s="5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12"/>
      <c r="AW1840" s="12"/>
    </row>
    <row r="1841" spans="1:49" ht="15" customHeight="1">
      <c r="A1841" s="12"/>
      <c r="B1841" s="12"/>
      <c r="C1841" s="12"/>
      <c r="D1841" s="12"/>
      <c r="E1841" s="12"/>
      <c r="F1841" s="12"/>
      <c r="G1841" s="12"/>
      <c r="H1841" s="12" t="e">
        <f t="shared" si="28"/>
        <v>#N/A</v>
      </c>
      <c r="I1841" s="12" t="e">
        <f>VLOOKUP(CONCATENATE(N1841,T1841),Simulador!$H$26:$H$33,1,FALSE)</f>
        <v>#N/A</v>
      </c>
      <c r="J1841" s="12" t="e">
        <f t="shared" si="29"/>
        <v>#N/A</v>
      </c>
      <c r="K1841" s="13" t="e">
        <f t="shared" si="30"/>
        <v>#N/A</v>
      </c>
      <c r="L1841" s="12" t="e">
        <f t="shared" si="31"/>
        <v>#N/A</v>
      </c>
      <c r="M1841" s="14" t="s">
        <v>31</v>
      </c>
      <c r="N1841" s="3" t="s">
        <v>92</v>
      </c>
      <c r="O1841" s="20" t="str">
        <f>VLOOKUP(CONCATENATE($M1841,$N1841),Curriculos!$A$2:$J$332,4,FALSE)</f>
        <v>TÓPICOS ESPECIAIS EM HISTÓRIA DO PENSAMENTO ECONÔMICO</v>
      </c>
      <c r="P1841" s="21" t="str">
        <f>VLOOKUP(CONCATENATE($M1841,$N1841),Curriculos!$A$2:$J$332,5,FALSE)</f>
        <v>OP</v>
      </c>
      <c r="Q1841" s="21" t="e">
        <f>VLOOKUP($N1841,Oferta!$D$2:$P$100,5,FALSE)</f>
        <v>#N/A</v>
      </c>
      <c r="R1841" s="21">
        <f>VLOOKUP(CONCATENATE($M1841,$N1841),Curriculos!$A$2:$J$332,8,FALSE)</f>
        <v>60</v>
      </c>
      <c r="S1841" s="5"/>
      <c r="T1841" s="22" t="s">
        <v>24</v>
      </c>
      <c r="U1841" s="21" t="str">
        <f>VLOOKUP(CONCATENATE($M1841,$N1841),Curriculos!$A$2:$J$332,10,FALSE)</f>
        <v>DCEC</v>
      </c>
      <c r="V1841" s="20" t="e">
        <f>VLOOKUP(CONCATENATE($M1841,$N1841,$T1841),Oferta!$B$2:$R$360,17,FALSE)</f>
        <v>#N/A</v>
      </c>
      <c r="W1841" s="20" t="e">
        <f>VLOOKUP(CONCATENATE($M1841,$N1841,$T1841),Oferta!$B$2:$Q$360,12,FALSE)</f>
        <v>#N/A</v>
      </c>
      <c r="X1841" s="22">
        <v>2</v>
      </c>
      <c r="Y1841" s="23" t="e">
        <f>VLOOKUP(CONCATENATE($W1841,$X1841),Mtz_Horarios!$E$2:$H$92,2,FALSE)</f>
        <v>#N/A</v>
      </c>
      <c r="Z1841" s="23" t="e">
        <f>VLOOKUP(CONCATENATE($W1841,$X1841),Mtz_Horarios!$E$2:$H$92,3,FALSE)</f>
        <v>#N/A</v>
      </c>
      <c r="AA1841" s="24" t="e">
        <f>VLOOKUP(CONCATENATE($W1841,$X1841),Mtz_Horarios!$E$2:$H$92,4,FALSE)</f>
        <v>#N/A</v>
      </c>
      <c r="AB1841" s="20" t="e">
        <f>VLOOKUP(CONCATENATE($M1841,$N1841,$T1841),Oferta!$B$2:$Q$360,16,FALSE)</f>
        <v>#N/A</v>
      </c>
      <c r="AC1841" s="20" t="e">
        <f>VLOOKUP(CONCATENATE($M1841,$N1841,$T1841),Oferta!$B$2:$Q$360,15,FALSE)</f>
        <v>#N/A</v>
      </c>
      <c r="AD1841" s="12"/>
      <c r="AE1841" s="12"/>
      <c r="AF1841" s="12"/>
      <c r="AG1841" s="12"/>
      <c r="AH1841" s="12"/>
      <c r="AI1841" s="5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12"/>
      <c r="AW1841" s="12"/>
    </row>
    <row r="1842" spans="1:49" ht="15" customHeight="1">
      <c r="A1842" s="12"/>
      <c r="B1842" s="12"/>
      <c r="C1842" s="12"/>
      <c r="D1842" s="12"/>
      <c r="E1842" s="12"/>
      <c r="F1842" s="12"/>
      <c r="G1842" s="12"/>
      <c r="H1842" s="12" t="e">
        <f t="shared" si="28"/>
        <v>#N/A</v>
      </c>
      <c r="I1842" s="12" t="e">
        <f>VLOOKUP(CONCATENATE(N1842,T1842),Simulador!$H$26:$H$33,1,FALSE)</f>
        <v>#N/A</v>
      </c>
      <c r="J1842" s="12" t="e">
        <f t="shared" si="29"/>
        <v>#N/A</v>
      </c>
      <c r="K1842" s="13" t="e">
        <f t="shared" si="30"/>
        <v>#N/A</v>
      </c>
      <c r="L1842" s="12" t="e">
        <f t="shared" si="31"/>
        <v>#N/A</v>
      </c>
      <c r="M1842" s="14" t="s">
        <v>31</v>
      </c>
      <c r="N1842" s="3" t="s">
        <v>92</v>
      </c>
      <c r="O1842" s="20" t="str">
        <f>VLOOKUP(CONCATENATE($M1842,$N1842),Curriculos!$A$2:$J$332,4,FALSE)</f>
        <v>TÓPICOS ESPECIAIS EM HISTÓRIA DO PENSAMENTO ECONÔMICO</v>
      </c>
      <c r="P1842" s="21" t="str">
        <f>VLOOKUP(CONCATENATE($M1842,$N1842),Curriculos!$A$2:$J$332,5,FALSE)</f>
        <v>OP</v>
      </c>
      <c r="Q1842" s="21" t="e">
        <f>VLOOKUP($N1842,Oferta!$D$2:$P$100,5,FALSE)</f>
        <v>#N/A</v>
      </c>
      <c r="R1842" s="21">
        <f>VLOOKUP(CONCATENATE($M1842,$N1842),Curriculos!$A$2:$J$332,8,FALSE)</f>
        <v>60</v>
      </c>
      <c r="S1842" s="5"/>
      <c r="T1842" s="22" t="s">
        <v>24</v>
      </c>
      <c r="U1842" s="21" t="str">
        <f>VLOOKUP(CONCATENATE($M1842,$N1842),Curriculos!$A$2:$J$332,10,FALSE)</f>
        <v>DCEC</v>
      </c>
      <c r="V1842" s="20" t="e">
        <f>VLOOKUP(CONCATENATE($M1842,$N1842,$T1842),Oferta!$B$2:$R$360,17,FALSE)</f>
        <v>#N/A</v>
      </c>
      <c r="W1842" s="20" t="e">
        <f>VLOOKUP(CONCATENATE($M1842,$N1842,$T1842),Oferta!$B$2:$Q$360,12,FALSE)</f>
        <v>#N/A</v>
      </c>
      <c r="X1842" s="22">
        <v>3</v>
      </c>
      <c r="Y1842" s="23" t="e">
        <f>VLOOKUP(CONCATENATE($W1842,$X1842),Mtz_Horarios!$E$2:$H$92,2,FALSE)</f>
        <v>#N/A</v>
      </c>
      <c r="Z1842" s="23" t="e">
        <f>VLOOKUP(CONCATENATE($W1842,$X1842),Mtz_Horarios!$E$2:$H$92,3,FALSE)</f>
        <v>#N/A</v>
      </c>
      <c r="AA1842" s="24" t="e">
        <f>VLOOKUP(CONCATENATE($W1842,$X1842),Mtz_Horarios!$E$2:$H$92,4,FALSE)</f>
        <v>#N/A</v>
      </c>
      <c r="AB1842" s="20" t="e">
        <f>VLOOKUP(CONCATENATE($M1842,$N1842,$T1842),Oferta!$B$2:$Q$360,16,FALSE)</f>
        <v>#N/A</v>
      </c>
      <c r="AC1842" s="20" t="e">
        <f>VLOOKUP(CONCATENATE($M1842,$N1842,$T1842),Oferta!$B$2:$Q$360,15,FALSE)</f>
        <v>#N/A</v>
      </c>
      <c r="AD1842" s="12"/>
      <c r="AE1842" s="12"/>
      <c r="AF1842" s="12"/>
      <c r="AG1842" s="12"/>
      <c r="AH1842" s="12"/>
      <c r="AI1842" s="5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12"/>
      <c r="AW1842" s="12"/>
    </row>
    <row r="1843" spans="1:49" ht="15" customHeight="1">
      <c r="A1843" s="12"/>
      <c r="B1843" s="12"/>
      <c r="C1843" s="12"/>
      <c r="D1843" s="12"/>
      <c r="E1843" s="12"/>
      <c r="F1843" s="12"/>
      <c r="G1843" s="12"/>
      <c r="H1843" s="12" t="e">
        <f t="shared" si="28"/>
        <v>#N/A</v>
      </c>
      <c r="I1843" s="12" t="e">
        <f>VLOOKUP(CONCATENATE(N1843,T1843),Simulador!$H$26:$H$33,1,FALSE)</f>
        <v>#N/A</v>
      </c>
      <c r="J1843" s="12" t="e">
        <f t="shared" si="29"/>
        <v>#N/A</v>
      </c>
      <c r="K1843" s="13" t="e">
        <f t="shared" si="30"/>
        <v>#N/A</v>
      </c>
      <c r="L1843" s="12" t="e">
        <f t="shared" si="31"/>
        <v>#N/A</v>
      </c>
      <c r="M1843" s="14" t="s">
        <v>31</v>
      </c>
      <c r="N1843" s="3" t="s">
        <v>92</v>
      </c>
      <c r="O1843" s="20" t="str">
        <f>VLOOKUP(CONCATENATE($M1843,$N1843),Curriculos!$A$2:$J$332,4,FALSE)</f>
        <v>TÓPICOS ESPECIAIS EM HISTÓRIA DO PENSAMENTO ECONÔMICO</v>
      </c>
      <c r="P1843" s="21" t="str">
        <f>VLOOKUP(CONCATENATE($M1843,$N1843),Curriculos!$A$2:$J$332,5,FALSE)</f>
        <v>OP</v>
      </c>
      <c r="Q1843" s="21" t="e">
        <f>VLOOKUP($N1843,Oferta!$D$2:$P$100,5,FALSE)</f>
        <v>#N/A</v>
      </c>
      <c r="R1843" s="21">
        <f>VLOOKUP(CONCATENATE($M1843,$N1843),Curriculos!$A$2:$J$332,8,FALSE)</f>
        <v>60</v>
      </c>
      <c r="S1843" s="5"/>
      <c r="T1843" s="22" t="s">
        <v>24</v>
      </c>
      <c r="U1843" s="21" t="str">
        <f>VLOOKUP(CONCATENATE($M1843,$N1843),Curriculos!$A$2:$J$332,10,FALSE)</f>
        <v>DCEC</v>
      </c>
      <c r="V1843" s="20" t="e">
        <f>VLOOKUP(CONCATENATE($M1843,$N1843,$T1843),Oferta!$B$2:$R$360,17,FALSE)</f>
        <v>#N/A</v>
      </c>
      <c r="W1843" s="20" t="e">
        <f>VLOOKUP(CONCATENATE($M1843,$N1843,$T1843),Oferta!$B$2:$Q$360,12,FALSE)</f>
        <v>#N/A</v>
      </c>
      <c r="X1843" s="22">
        <v>4</v>
      </c>
      <c r="Y1843" s="23" t="e">
        <f>VLOOKUP(CONCATENATE($W1843,$X1843),Mtz_Horarios!$E$2:$H$92,2,FALSE)</f>
        <v>#N/A</v>
      </c>
      <c r="Z1843" s="23" t="e">
        <f>VLOOKUP(CONCATENATE($W1843,$X1843),Mtz_Horarios!$E$2:$H$92,3,FALSE)</f>
        <v>#N/A</v>
      </c>
      <c r="AA1843" s="24" t="e">
        <f>VLOOKUP(CONCATENATE($W1843,$X1843),Mtz_Horarios!$E$2:$H$92,4,FALSE)</f>
        <v>#N/A</v>
      </c>
      <c r="AB1843" s="20" t="e">
        <f>VLOOKUP(CONCATENATE($M1843,$N1843,$T1843),Oferta!$B$2:$Q$360,16,FALSE)</f>
        <v>#N/A</v>
      </c>
      <c r="AC1843" s="20" t="e">
        <f>VLOOKUP(CONCATENATE($M1843,$N1843,$T1843),Oferta!$B$2:$Q$360,15,FALSE)</f>
        <v>#N/A</v>
      </c>
      <c r="AD1843" s="12"/>
      <c r="AE1843" s="12"/>
      <c r="AF1843" s="12"/>
      <c r="AG1843" s="12"/>
      <c r="AH1843" s="12"/>
      <c r="AI1843" s="5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12"/>
      <c r="AW1843" s="12"/>
    </row>
    <row r="1844" spans="1:49" ht="15" customHeight="1">
      <c r="A1844" s="12"/>
      <c r="B1844" s="12"/>
      <c r="C1844" s="12"/>
      <c r="D1844" s="12"/>
      <c r="E1844" s="12"/>
      <c r="F1844" s="12"/>
      <c r="G1844" s="12"/>
      <c r="H1844" s="12" t="e">
        <f t="shared" si="28"/>
        <v>#N/A</v>
      </c>
      <c r="I1844" s="12" t="e">
        <f>VLOOKUP(CONCATENATE(N1844,T1844),Simulador!$H$26:$H$33,1,FALSE)</f>
        <v>#N/A</v>
      </c>
      <c r="J1844" s="12" t="e">
        <f t="shared" si="29"/>
        <v>#N/A</v>
      </c>
      <c r="K1844" s="13" t="e">
        <f t="shared" si="30"/>
        <v>#N/A</v>
      </c>
      <c r="L1844" s="12" t="e">
        <f t="shared" si="31"/>
        <v>#N/A</v>
      </c>
      <c r="M1844" s="14" t="s">
        <v>25</v>
      </c>
      <c r="N1844" s="3" t="s">
        <v>92</v>
      </c>
      <c r="O1844" s="20" t="str">
        <f>VLOOKUP(CONCATENATE($M1844,$N1844),Curriculos!$A$2:$J$332,4,FALSE)</f>
        <v>TÓPICOS ESPECIAIS EM HISTÓRIA DO PENSAMENTO ECONÔMICO</v>
      </c>
      <c r="P1844" s="21" t="str">
        <f>VLOOKUP(CONCATENATE($M1844,$N1844),Curriculos!$A$2:$J$332,5,FALSE)</f>
        <v>OP</v>
      </c>
      <c r="Q1844" s="21" t="e">
        <f>VLOOKUP($N1844,Oferta!$D$2:$P$100,5,FALSE)</f>
        <v>#N/A</v>
      </c>
      <c r="R1844" s="21">
        <f>VLOOKUP(CONCATENATE($M1844,$N1844),Curriculos!$A$2:$J$332,8,FALSE)</f>
        <v>60</v>
      </c>
      <c r="S1844" s="5"/>
      <c r="T1844" s="22" t="s">
        <v>29</v>
      </c>
      <c r="U1844" s="21" t="str">
        <f>VLOOKUP(CONCATENATE($M1844,$N1844),Curriculos!$A$2:$J$332,10,FALSE)</f>
        <v>DCEC</v>
      </c>
      <c r="V1844" s="20" t="e">
        <f>VLOOKUP(CONCATENATE($M1844,$N1844,$T1844),Oferta!$B$2:$R$360,17,FALSE)</f>
        <v>#N/A</v>
      </c>
      <c r="W1844" s="20" t="e">
        <f>VLOOKUP(CONCATENATE($M1844,$N1844,$T1844),Oferta!$B$2:$Q$360,12,FALSE)</f>
        <v>#N/A</v>
      </c>
      <c r="X1844" s="22">
        <v>1</v>
      </c>
      <c r="Y1844" s="23" t="e">
        <f>VLOOKUP(CONCATENATE($W1844,$X1844),Mtz_Horarios!$E$2:$H$92,2,FALSE)</f>
        <v>#N/A</v>
      </c>
      <c r="Z1844" s="23" t="e">
        <f>VLOOKUP(CONCATENATE($W1844,$X1844),Mtz_Horarios!$E$2:$H$92,3,FALSE)</f>
        <v>#N/A</v>
      </c>
      <c r="AA1844" s="24" t="e">
        <f>VLOOKUP(CONCATENATE($W1844,$X1844),Mtz_Horarios!$E$2:$H$92,4,FALSE)</f>
        <v>#N/A</v>
      </c>
      <c r="AB1844" s="20" t="e">
        <f>VLOOKUP(CONCATENATE($M1844,$N1844,$T1844),Oferta!$B$2:$Q$360,16,FALSE)</f>
        <v>#N/A</v>
      </c>
      <c r="AC1844" s="20" t="e">
        <f>VLOOKUP(CONCATENATE($M1844,$N1844,$T1844),Oferta!$B$2:$Q$360,15,FALSE)</f>
        <v>#N/A</v>
      </c>
      <c r="AD1844" s="12"/>
      <c r="AE1844" s="12"/>
      <c r="AF1844" s="12"/>
      <c r="AG1844" s="12"/>
      <c r="AH1844" s="12"/>
      <c r="AI1844" s="5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12"/>
      <c r="AW1844" s="12"/>
    </row>
    <row r="1845" spans="1:49" ht="15" customHeight="1">
      <c r="A1845" s="12"/>
      <c r="B1845" s="12"/>
      <c r="C1845" s="12"/>
      <c r="D1845" s="12"/>
      <c r="E1845" s="12"/>
      <c r="F1845" s="12"/>
      <c r="G1845" s="12"/>
      <c r="H1845" s="12" t="e">
        <f t="shared" si="28"/>
        <v>#N/A</v>
      </c>
      <c r="I1845" s="12" t="e">
        <f>VLOOKUP(CONCATENATE(N1845,T1845),Simulador!$H$26:$H$33,1,FALSE)</f>
        <v>#N/A</v>
      </c>
      <c r="J1845" s="12" t="e">
        <f t="shared" si="29"/>
        <v>#N/A</v>
      </c>
      <c r="K1845" s="13" t="e">
        <f t="shared" si="30"/>
        <v>#N/A</v>
      </c>
      <c r="L1845" s="12" t="e">
        <f t="shared" si="31"/>
        <v>#N/A</v>
      </c>
      <c r="M1845" s="14" t="s">
        <v>25</v>
      </c>
      <c r="N1845" s="3" t="s">
        <v>92</v>
      </c>
      <c r="O1845" s="20" t="str">
        <f>VLOOKUP(CONCATENATE($M1845,$N1845),Curriculos!$A$2:$J$332,4,FALSE)</f>
        <v>TÓPICOS ESPECIAIS EM HISTÓRIA DO PENSAMENTO ECONÔMICO</v>
      </c>
      <c r="P1845" s="21" t="str">
        <f>VLOOKUP(CONCATENATE($M1845,$N1845),Curriculos!$A$2:$J$332,5,FALSE)</f>
        <v>OP</v>
      </c>
      <c r="Q1845" s="21" t="e">
        <f>VLOOKUP($N1845,Oferta!$D$2:$P$100,5,FALSE)</f>
        <v>#N/A</v>
      </c>
      <c r="R1845" s="21">
        <f>VLOOKUP(CONCATENATE($M1845,$N1845),Curriculos!$A$2:$J$332,8,FALSE)</f>
        <v>60</v>
      </c>
      <c r="S1845" s="5"/>
      <c r="T1845" s="22" t="s">
        <v>29</v>
      </c>
      <c r="U1845" s="21" t="str">
        <f>VLOOKUP(CONCATENATE($M1845,$N1845),Curriculos!$A$2:$J$332,10,FALSE)</f>
        <v>DCEC</v>
      </c>
      <c r="V1845" s="20" t="e">
        <f>VLOOKUP(CONCATENATE($M1845,$N1845,$T1845),Oferta!$B$2:$R$360,17,FALSE)</f>
        <v>#N/A</v>
      </c>
      <c r="W1845" s="20" t="e">
        <f>VLOOKUP(CONCATENATE($M1845,$N1845,$T1845),Oferta!$B$2:$Q$360,12,FALSE)</f>
        <v>#N/A</v>
      </c>
      <c r="X1845" s="22">
        <v>2</v>
      </c>
      <c r="Y1845" s="23" t="e">
        <f>VLOOKUP(CONCATENATE($W1845,$X1845),Mtz_Horarios!$E$2:$H$92,2,FALSE)</f>
        <v>#N/A</v>
      </c>
      <c r="Z1845" s="23" t="e">
        <f>VLOOKUP(CONCATENATE($W1845,$X1845),Mtz_Horarios!$E$2:$H$92,3,FALSE)</f>
        <v>#N/A</v>
      </c>
      <c r="AA1845" s="24" t="e">
        <f>VLOOKUP(CONCATENATE($W1845,$X1845),Mtz_Horarios!$E$2:$H$92,4,FALSE)</f>
        <v>#N/A</v>
      </c>
      <c r="AB1845" s="20" t="e">
        <f>VLOOKUP(CONCATENATE($M1845,$N1845,$T1845),Oferta!$B$2:$Q$360,16,FALSE)</f>
        <v>#N/A</v>
      </c>
      <c r="AC1845" s="20" t="e">
        <f>VLOOKUP(CONCATENATE($M1845,$N1845,$T1845),Oferta!$B$2:$Q$360,15,FALSE)</f>
        <v>#N/A</v>
      </c>
      <c r="AD1845" s="12"/>
      <c r="AE1845" s="12"/>
      <c r="AF1845" s="12"/>
      <c r="AG1845" s="12"/>
      <c r="AH1845" s="12"/>
      <c r="AI1845" s="5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12"/>
      <c r="AW1845" s="12"/>
    </row>
    <row r="1846" spans="1:49" ht="15" customHeight="1">
      <c r="A1846" s="12"/>
      <c r="B1846" s="12"/>
      <c r="C1846" s="12"/>
      <c r="D1846" s="12"/>
      <c r="E1846" s="12"/>
      <c r="F1846" s="12"/>
      <c r="G1846" s="12"/>
      <c r="H1846" s="12" t="e">
        <f t="shared" si="28"/>
        <v>#N/A</v>
      </c>
      <c r="I1846" s="12" t="e">
        <f>VLOOKUP(CONCATENATE(N1846,T1846),Simulador!$H$26:$H$33,1,FALSE)</f>
        <v>#N/A</v>
      </c>
      <c r="J1846" s="12" t="e">
        <f t="shared" si="29"/>
        <v>#N/A</v>
      </c>
      <c r="K1846" s="13" t="e">
        <f t="shared" si="30"/>
        <v>#N/A</v>
      </c>
      <c r="L1846" s="12" t="e">
        <f t="shared" si="31"/>
        <v>#N/A</v>
      </c>
      <c r="M1846" s="14" t="s">
        <v>25</v>
      </c>
      <c r="N1846" s="3" t="s">
        <v>92</v>
      </c>
      <c r="O1846" s="20" t="str">
        <f>VLOOKUP(CONCATENATE($M1846,$N1846),Curriculos!$A$2:$J$332,4,FALSE)</f>
        <v>TÓPICOS ESPECIAIS EM HISTÓRIA DO PENSAMENTO ECONÔMICO</v>
      </c>
      <c r="P1846" s="21" t="str">
        <f>VLOOKUP(CONCATENATE($M1846,$N1846),Curriculos!$A$2:$J$332,5,FALSE)</f>
        <v>OP</v>
      </c>
      <c r="Q1846" s="21" t="e">
        <f>VLOOKUP($N1846,Oferta!$D$2:$P$100,5,FALSE)</f>
        <v>#N/A</v>
      </c>
      <c r="R1846" s="21">
        <f>VLOOKUP(CONCATENATE($M1846,$N1846),Curriculos!$A$2:$J$332,8,FALSE)</f>
        <v>60</v>
      </c>
      <c r="S1846" s="5"/>
      <c r="T1846" s="22" t="s">
        <v>29</v>
      </c>
      <c r="U1846" s="21" t="str">
        <f>VLOOKUP(CONCATENATE($M1846,$N1846),Curriculos!$A$2:$J$332,10,FALSE)</f>
        <v>DCEC</v>
      </c>
      <c r="V1846" s="20" t="e">
        <f>VLOOKUP(CONCATENATE($M1846,$N1846,$T1846),Oferta!$B$2:$R$360,17,FALSE)</f>
        <v>#N/A</v>
      </c>
      <c r="W1846" s="20" t="e">
        <f>VLOOKUP(CONCATENATE($M1846,$N1846,$T1846),Oferta!$B$2:$Q$360,12,FALSE)</f>
        <v>#N/A</v>
      </c>
      <c r="X1846" s="22">
        <v>3</v>
      </c>
      <c r="Y1846" s="23" t="e">
        <f>VLOOKUP(CONCATENATE($W1846,$X1846),Mtz_Horarios!$E$2:$H$92,2,FALSE)</f>
        <v>#N/A</v>
      </c>
      <c r="Z1846" s="23" t="e">
        <f>VLOOKUP(CONCATENATE($W1846,$X1846),Mtz_Horarios!$E$2:$H$92,3,FALSE)</f>
        <v>#N/A</v>
      </c>
      <c r="AA1846" s="24" t="e">
        <f>VLOOKUP(CONCATENATE($W1846,$X1846),Mtz_Horarios!$E$2:$H$92,4,FALSE)</f>
        <v>#N/A</v>
      </c>
      <c r="AB1846" s="20" t="e">
        <f>VLOOKUP(CONCATENATE($M1846,$N1846,$T1846),Oferta!$B$2:$Q$360,16,FALSE)</f>
        <v>#N/A</v>
      </c>
      <c r="AC1846" s="20" t="e">
        <f>VLOOKUP(CONCATENATE($M1846,$N1846,$T1846),Oferta!$B$2:$Q$360,15,FALSE)</f>
        <v>#N/A</v>
      </c>
      <c r="AD1846" s="12"/>
      <c r="AE1846" s="12"/>
      <c r="AF1846" s="12"/>
      <c r="AG1846" s="12"/>
      <c r="AH1846" s="12"/>
      <c r="AI1846" s="5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12"/>
      <c r="AW1846" s="12"/>
    </row>
    <row r="1847" spans="1:49" ht="15" customHeight="1">
      <c r="A1847" s="12"/>
      <c r="B1847" s="12"/>
      <c r="C1847" s="12"/>
      <c r="D1847" s="12"/>
      <c r="E1847" s="12"/>
      <c r="F1847" s="12"/>
      <c r="G1847" s="12"/>
      <c r="H1847" s="12" t="e">
        <f t="shared" si="28"/>
        <v>#N/A</v>
      </c>
      <c r="I1847" s="12" t="e">
        <f>VLOOKUP(CONCATENATE(N1847,T1847),Simulador!$H$26:$H$33,1,FALSE)</f>
        <v>#N/A</v>
      </c>
      <c r="J1847" s="12" t="e">
        <f t="shared" si="29"/>
        <v>#N/A</v>
      </c>
      <c r="K1847" s="13" t="e">
        <f t="shared" si="30"/>
        <v>#N/A</v>
      </c>
      <c r="L1847" s="12" t="e">
        <f t="shared" si="31"/>
        <v>#N/A</v>
      </c>
      <c r="M1847" s="14" t="s">
        <v>25</v>
      </c>
      <c r="N1847" s="3" t="s">
        <v>92</v>
      </c>
      <c r="O1847" s="20" t="str">
        <f>VLOOKUP(CONCATENATE($M1847,$N1847),Curriculos!$A$2:$J$332,4,FALSE)</f>
        <v>TÓPICOS ESPECIAIS EM HISTÓRIA DO PENSAMENTO ECONÔMICO</v>
      </c>
      <c r="P1847" s="21" t="str">
        <f>VLOOKUP(CONCATENATE($M1847,$N1847),Curriculos!$A$2:$J$332,5,FALSE)</f>
        <v>OP</v>
      </c>
      <c r="Q1847" s="21" t="e">
        <f>VLOOKUP($N1847,Oferta!$D$2:$P$100,5,FALSE)</f>
        <v>#N/A</v>
      </c>
      <c r="R1847" s="21">
        <f>VLOOKUP(CONCATENATE($M1847,$N1847),Curriculos!$A$2:$J$332,8,FALSE)</f>
        <v>60</v>
      </c>
      <c r="S1847" s="5"/>
      <c r="T1847" s="22" t="s">
        <v>29</v>
      </c>
      <c r="U1847" s="21" t="str">
        <f>VLOOKUP(CONCATENATE($M1847,$N1847),Curriculos!$A$2:$J$332,10,FALSE)</f>
        <v>DCEC</v>
      </c>
      <c r="V1847" s="20" t="e">
        <f>VLOOKUP(CONCATENATE($M1847,$N1847,$T1847),Oferta!$B$2:$R$360,17,FALSE)</f>
        <v>#N/A</v>
      </c>
      <c r="W1847" s="20" t="e">
        <f>VLOOKUP(CONCATENATE($M1847,$N1847,$T1847),Oferta!$B$2:$Q$360,12,FALSE)</f>
        <v>#N/A</v>
      </c>
      <c r="X1847" s="22">
        <v>4</v>
      </c>
      <c r="Y1847" s="23" t="e">
        <f>VLOOKUP(CONCATENATE($W1847,$X1847),Mtz_Horarios!$E$2:$H$92,2,FALSE)</f>
        <v>#N/A</v>
      </c>
      <c r="Z1847" s="23" t="e">
        <f>VLOOKUP(CONCATENATE($W1847,$X1847),Mtz_Horarios!$E$2:$H$92,3,FALSE)</f>
        <v>#N/A</v>
      </c>
      <c r="AA1847" s="24" t="e">
        <f>VLOOKUP(CONCATENATE($W1847,$X1847),Mtz_Horarios!$E$2:$H$92,4,FALSE)</f>
        <v>#N/A</v>
      </c>
      <c r="AB1847" s="20" t="e">
        <f>VLOOKUP(CONCATENATE($M1847,$N1847,$T1847),Oferta!$B$2:$Q$360,16,FALSE)</f>
        <v>#N/A</v>
      </c>
      <c r="AC1847" s="20" t="e">
        <f>VLOOKUP(CONCATENATE($M1847,$N1847,$T1847),Oferta!$B$2:$Q$360,15,FALSE)</f>
        <v>#N/A</v>
      </c>
      <c r="AD1847" s="12"/>
      <c r="AE1847" s="12"/>
      <c r="AF1847" s="12"/>
      <c r="AG1847" s="12"/>
      <c r="AH1847" s="12"/>
      <c r="AI1847" s="5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12"/>
      <c r="AW1847" s="12"/>
    </row>
    <row r="1848" spans="1:49" ht="15" customHeight="1">
      <c r="A1848" s="12"/>
      <c r="B1848" s="12"/>
      <c r="C1848" s="12"/>
      <c r="D1848" s="12"/>
      <c r="E1848" s="12"/>
      <c r="F1848" s="12"/>
      <c r="G1848" s="12"/>
      <c r="H1848" s="12" t="e">
        <f t="shared" si="28"/>
        <v>#N/A</v>
      </c>
      <c r="I1848" s="12" t="e">
        <f>VLOOKUP(CONCATENATE(N1848,T1848),Simulador!$H$26:$H$33,1,FALSE)</f>
        <v>#N/A</v>
      </c>
      <c r="J1848" s="12" t="e">
        <f t="shared" si="29"/>
        <v>#N/A</v>
      </c>
      <c r="K1848" s="13" t="e">
        <f t="shared" si="30"/>
        <v>#N/A</v>
      </c>
      <c r="L1848" s="12" t="e">
        <f t="shared" si="31"/>
        <v>#N/A</v>
      </c>
      <c r="M1848" s="14" t="s">
        <v>22</v>
      </c>
      <c r="N1848" s="3" t="s">
        <v>92</v>
      </c>
      <c r="O1848" s="20" t="str">
        <f>VLOOKUP(CONCATENATE($M1848,$N1848),Curriculos!$A$2:$J$332,4,FALSE)</f>
        <v>TÓPICOS ESPECIAIS EM HISTÓRIA DO PENSAMENTO ECONÔMICO</v>
      </c>
      <c r="P1848" s="21" t="str">
        <f>VLOOKUP(CONCATENATE($M1848,$N1848),Curriculos!$A$2:$J$332,5,FALSE)</f>
        <v>OP</v>
      </c>
      <c r="Q1848" s="21" t="e">
        <f>VLOOKUP($N1848,Oferta!$D$2:$P$100,5,FALSE)</f>
        <v>#N/A</v>
      </c>
      <c r="R1848" s="21">
        <f>VLOOKUP(CONCATENATE($M1848,$N1848),Curriculos!$A$2:$J$332,8,FALSE)</f>
        <v>60</v>
      </c>
      <c r="S1848" s="5"/>
      <c r="T1848" s="22" t="s">
        <v>24</v>
      </c>
      <c r="U1848" s="21" t="str">
        <f>VLOOKUP(CONCATENATE($M1848,$N1848),Curriculos!$A$2:$J$332,10,FALSE)</f>
        <v>DCEC</v>
      </c>
      <c r="V1848" s="20" t="e">
        <f>VLOOKUP(CONCATENATE($M1848,$N1848,$T1848),Oferta!$B$2:$R$360,17,FALSE)</f>
        <v>#N/A</v>
      </c>
      <c r="W1848" s="20" t="e">
        <f>VLOOKUP(CONCATENATE($M1848,$N1848,$T1848),Oferta!$B$2:$Q$360,12,FALSE)</f>
        <v>#N/A</v>
      </c>
      <c r="X1848" s="22">
        <v>1</v>
      </c>
      <c r="Y1848" s="23" t="e">
        <f>VLOOKUP(CONCATENATE($W1848,$X1848),Mtz_Horarios!$E$2:$H$92,2,FALSE)</f>
        <v>#N/A</v>
      </c>
      <c r="Z1848" s="23" t="e">
        <f>VLOOKUP(CONCATENATE($W1848,$X1848),Mtz_Horarios!$E$2:$H$92,3,FALSE)</f>
        <v>#N/A</v>
      </c>
      <c r="AA1848" s="24" t="e">
        <f>VLOOKUP(CONCATENATE($W1848,$X1848),Mtz_Horarios!$E$2:$H$92,4,FALSE)</f>
        <v>#N/A</v>
      </c>
      <c r="AB1848" s="20" t="e">
        <f>VLOOKUP(CONCATENATE($M1848,$N1848,$T1848),Oferta!$B$2:$Q$360,16,FALSE)</f>
        <v>#N/A</v>
      </c>
      <c r="AC1848" s="20" t="e">
        <f>VLOOKUP(CONCATENATE($M1848,$N1848,$T1848),Oferta!$B$2:$Q$360,15,FALSE)</f>
        <v>#N/A</v>
      </c>
      <c r="AD1848" s="12"/>
      <c r="AE1848" s="12"/>
      <c r="AF1848" s="12"/>
      <c r="AG1848" s="12"/>
      <c r="AH1848" s="12"/>
      <c r="AI1848" s="5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12"/>
      <c r="AW1848" s="12"/>
    </row>
    <row r="1849" spans="1:49" ht="15" customHeight="1">
      <c r="A1849" s="12"/>
      <c r="B1849" s="12"/>
      <c r="C1849" s="12"/>
      <c r="D1849" s="12"/>
      <c r="E1849" s="12"/>
      <c r="F1849" s="12"/>
      <c r="G1849" s="12"/>
      <c r="H1849" s="12" t="e">
        <f t="shared" si="28"/>
        <v>#N/A</v>
      </c>
      <c r="I1849" s="12" t="e">
        <f>VLOOKUP(CONCATENATE(N1849,T1849),Simulador!$H$26:$H$33,1,FALSE)</f>
        <v>#N/A</v>
      </c>
      <c r="J1849" s="12" t="e">
        <f t="shared" si="29"/>
        <v>#N/A</v>
      </c>
      <c r="K1849" s="13" t="e">
        <f t="shared" si="30"/>
        <v>#N/A</v>
      </c>
      <c r="L1849" s="12" t="e">
        <f t="shared" si="31"/>
        <v>#N/A</v>
      </c>
      <c r="M1849" s="14" t="s">
        <v>22</v>
      </c>
      <c r="N1849" s="3" t="s">
        <v>92</v>
      </c>
      <c r="O1849" s="20" t="str">
        <f>VLOOKUP(CONCATENATE($M1849,$N1849),Curriculos!$A$2:$J$332,4,FALSE)</f>
        <v>TÓPICOS ESPECIAIS EM HISTÓRIA DO PENSAMENTO ECONÔMICO</v>
      </c>
      <c r="P1849" s="21" t="str">
        <f>VLOOKUP(CONCATENATE($M1849,$N1849),Curriculos!$A$2:$J$332,5,FALSE)</f>
        <v>OP</v>
      </c>
      <c r="Q1849" s="21" t="e">
        <f>VLOOKUP($N1849,Oferta!$D$2:$P$100,5,FALSE)</f>
        <v>#N/A</v>
      </c>
      <c r="R1849" s="21">
        <f>VLOOKUP(CONCATENATE($M1849,$N1849),Curriculos!$A$2:$J$332,8,FALSE)</f>
        <v>60</v>
      </c>
      <c r="S1849" s="5"/>
      <c r="T1849" s="22" t="s">
        <v>24</v>
      </c>
      <c r="U1849" s="21" t="str">
        <f>VLOOKUP(CONCATENATE($M1849,$N1849),Curriculos!$A$2:$J$332,10,FALSE)</f>
        <v>DCEC</v>
      </c>
      <c r="V1849" s="20" t="e">
        <f>VLOOKUP(CONCATENATE($M1849,$N1849,$T1849),Oferta!$B$2:$R$360,17,FALSE)</f>
        <v>#N/A</v>
      </c>
      <c r="W1849" s="20" t="e">
        <f>VLOOKUP(CONCATENATE($M1849,$N1849,$T1849),Oferta!$B$2:$Q$360,12,FALSE)</f>
        <v>#N/A</v>
      </c>
      <c r="X1849" s="22">
        <v>2</v>
      </c>
      <c r="Y1849" s="23" t="e">
        <f>VLOOKUP(CONCATENATE($W1849,$X1849),Mtz_Horarios!$E$2:$H$92,2,FALSE)</f>
        <v>#N/A</v>
      </c>
      <c r="Z1849" s="23" t="e">
        <f>VLOOKUP(CONCATENATE($W1849,$X1849),Mtz_Horarios!$E$2:$H$92,3,FALSE)</f>
        <v>#N/A</v>
      </c>
      <c r="AA1849" s="24" t="e">
        <f>VLOOKUP(CONCATENATE($W1849,$X1849),Mtz_Horarios!$E$2:$H$92,4,FALSE)</f>
        <v>#N/A</v>
      </c>
      <c r="AB1849" s="20" t="e">
        <f>VLOOKUP(CONCATENATE($M1849,$N1849,$T1849),Oferta!$B$2:$Q$360,16,FALSE)</f>
        <v>#N/A</v>
      </c>
      <c r="AC1849" s="20" t="e">
        <f>VLOOKUP(CONCATENATE($M1849,$N1849,$T1849),Oferta!$B$2:$Q$360,15,FALSE)</f>
        <v>#N/A</v>
      </c>
      <c r="AD1849" s="12"/>
      <c r="AE1849" s="12"/>
      <c r="AF1849" s="12"/>
      <c r="AG1849" s="12"/>
      <c r="AH1849" s="12"/>
      <c r="AI1849" s="5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12"/>
      <c r="AW1849" s="12"/>
    </row>
    <row r="1850" spans="1:49" ht="15" customHeight="1">
      <c r="A1850" s="12"/>
      <c r="B1850" s="12"/>
      <c r="C1850" s="12"/>
      <c r="D1850" s="12"/>
      <c r="E1850" s="12"/>
      <c r="F1850" s="12"/>
      <c r="G1850" s="12"/>
      <c r="H1850" s="12" t="e">
        <f t="shared" si="28"/>
        <v>#N/A</v>
      </c>
      <c r="I1850" s="12" t="e">
        <f>VLOOKUP(CONCATENATE(N1850,T1850),Simulador!$H$26:$H$33,1,FALSE)</f>
        <v>#N/A</v>
      </c>
      <c r="J1850" s="12" t="e">
        <f t="shared" si="29"/>
        <v>#N/A</v>
      </c>
      <c r="K1850" s="13" t="e">
        <f t="shared" si="30"/>
        <v>#N/A</v>
      </c>
      <c r="L1850" s="12" t="e">
        <f t="shared" si="31"/>
        <v>#N/A</v>
      </c>
      <c r="M1850" s="14" t="s">
        <v>22</v>
      </c>
      <c r="N1850" s="3" t="s">
        <v>92</v>
      </c>
      <c r="O1850" s="20" t="str">
        <f>VLOOKUP(CONCATENATE($M1850,$N1850),Curriculos!$A$2:$J$332,4,FALSE)</f>
        <v>TÓPICOS ESPECIAIS EM HISTÓRIA DO PENSAMENTO ECONÔMICO</v>
      </c>
      <c r="P1850" s="21" t="str">
        <f>VLOOKUP(CONCATENATE($M1850,$N1850),Curriculos!$A$2:$J$332,5,FALSE)</f>
        <v>OP</v>
      </c>
      <c r="Q1850" s="21" t="e">
        <f>VLOOKUP($N1850,Oferta!$D$2:$P$100,5,FALSE)</f>
        <v>#N/A</v>
      </c>
      <c r="R1850" s="21">
        <f>VLOOKUP(CONCATENATE($M1850,$N1850),Curriculos!$A$2:$J$332,8,FALSE)</f>
        <v>60</v>
      </c>
      <c r="S1850" s="5"/>
      <c r="T1850" s="22" t="s">
        <v>24</v>
      </c>
      <c r="U1850" s="21" t="str">
        <f>VLOOKUP(CONCATENATE($M1850,$N1850),Curriculos!$A$2:$J$332,10,FALSE)</f>
        <v>DCEC</v>
      </c>
      <c r="V1850" s="20" t="e">
        <f>VLOOKUP(CONCATENATE($M1850,$N1850,$T1850),Oferta!$B$2:$R$360,17,FALSE)</f>
        <v>#N/A</v>
      </c>
      <c r="W1850" s="20" t="e">
        <f>VLOOKUP(CONCATENATE($M1850,$N1850,$T1850),Oferta!$B$2:$Q$360,12,FALSE)</f>
        <v>#N/A</v>
      </c>
      <c r="X1850" s="22">
        <v>3</v>
      </c>
      <c r="Y1850" s="23" t="e">
        <f>VLOOKUP(CONCATENATE($W1850,$X1850),Mtz_Horarios!$E$2:$H$92,2,FALSE)</f>
        <v>#N/A</v>
      </c>
      <c r="Z1850" s="23" t="e">
        <f>VLOOKUP(CONCATENATE($W1850,$X1850),Mtz_Horarios!$E$2:$H$92,3,FALSE)</f>
        <v>#N/A</v>
      </c>
      <c r="AA1850" s="24" t="e">
        <f>VLOOKUP(CONCATENATE($W1850,$X1850),Mtz_Horarios!$E$2:$H$92,4,FALSE)</f>
        <v>#N/A</v>
      </c>
      <c r="AB1850" s="20" t="e">
        <f>VLOOKUP(CONCATENATE($M1850,$N1850,$T1850),Oferta!$B$2:$Q$360,16,FALSE)</f>
        <v>#N/A</v>
      </c>
      <c r="AC1850" s="20" t="e">
        <f>VLOOKUP(CONCATENATE($M1850,$N1850,$T1850),Oferta!$B$2:$Q$360,15,FALSE)</f>
        <v>#N/A</v>
      </c>
      <c r="AD1850" s="12"/>
      <c r="AE1850" s="12"/>
      <c r="AF1850" s="12"/>
      <c r="AG1850" s="12"/>
      <c r="AH1850" s="12"/>
      <c r="AI1850" s="5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12"/>
      <c r="AW1850" s="12"/>
    </row>
    <row r="1851" spans="1:49" ht="15" customHeight="1">
      <c r="A1851" s="12"/>
      <c r="B1851" s="12"/>
      <c r="C1851" s="12"/>
      <c r="D1851" s="12"/>
      <c r="E1851" s="12"/>
      <c r="F1851" s="12"/>
      <c r="G1851" s="12"/>
      <c r="H1851" s="12" t="e">
        <f t="shared" si="28"/>
        <v>#N/A</v>
      </c>
      <c r="I1851" s="12" t="e">
        <f>VLOOKUP(CONCATENATE(N1851,T1851),Simulador!$H$26:$H$33,1,FALSE)</f>
        <v>#N/A</v>
      </c>
      <c r="J1851" s="12" t="e">
        <f t="shared" si="29"/>
        <v>#N/A</v>
      </c>
      <c r="K1851" s="13" t="e">
        <f t="shared" si="30"/>
        <v>#N/A</v>
      </c>
      <c r="L1851" s="12" t="e">
        <f t="shared" si="31"/>
        <v>#N/A</v>
      </c>
      <c r="M1851" s="14" t="s">
        <v>22</v>
      </c>
      <c r="N1851" s="3" t="s">
        <v>92</v>
      </c>
      <c r="O1851" s="20" t="str">
        <f>VLOOKUP(CONCATENATE($M1851,$N1851),Curriculos!$A$2:$J$332,4,FALSE)</f>
        <v>TÓPICOS ESPECIAIS EM HISTÓRIA DO PENSAMENTO ECONÔMICO</v>
      </c>
      <c r="P1851" s="21" t="str">
        <f>VLOOKUP(CONCATENATE($M1851,$N1851),Curriculos!$A$2:$J$332,5,FALSE)</f>
        <v>OP</v>
      </c>
      <c r="Q1851" s="21" t="e">
        <f>VLOOKUP($N1851,Oferta!$D$2:$P$100,5,FALSE)</f>
        <v>#N/A</v>
      </c>
      <c r="R1851" s="21">
        <f>VLOOKUP(CONCATENATE($M1851,$N1851),Curriculos!$A$2:$J$332,8,FALSE)</f>
        <v>60</v>
      </c>
      <c r="S1851" s="5"/>
      <c r="T1851" s="22" t="s">
        <v>24</v>
      </c>
      <c r="U1851" s="21" t="str">
        <f>VLOOKUP(CONCATENATE($M1851,$N1851),Curriculos!$A$2:$J$332,10,FALSE)</f>
        <v>DCEC</v>
      </c>
      <c r="V1851" s="20" t="e">
        <f>VLOOKUP(CONCATENATE($M1851,$N1851,$T1851),Oferta!$B$2:$R$360,17,FALSE)</f>
        <v>#N/A</v>
      </c>
      <c r="W1851" s="20" t="e">
        <f>VLOOKUP(CONCATENATE($M1851,$N1851,$T1851),Oferta!$B$2:$Q$360,12,FALSE)</f>
        <v>#N/A</v>
      </c>
      <c r="X1851" s="22">
        <v>4</v>
      </c>
      <c r="Y1851" s="23" t="e">
        <f>VLOOKUP(CONCATENATE($W1851,$X1851),Mtz_Horarios!$E$2:$H$92,2,FALSE)</f>
        <v>#N/A</v>
      </c>
      <c r="Z1851" s="23" t="e">
        <f>VLOOKUP(CONCATENATE($W1851,$X1851),Mtz_Horarios!$E$2:$H$92,3,FALSE)</f>
        <v>#N/A</v>
      </c>
      <c r="AA1851" s="24" t="e">
        <f>VLOOKUP(CONCATENATE($W1851,$X1851),Mtz_Horarios!$E$2:$H$92,4,FALSE)</f>
        <v>#N/A</v>
      </c>
      <c r="AB1851" s="20" t="e">
        <f>VLOOKUP(CONCATENATE($M1851,$N1851,$T1851),Oferta!$B$2:$Q$360,16,FALSE)</f>
        <v>#N/A</v>
      </c>
      <c r="AC1851" s="20" t="e">
        <f>VLOOKUP(CONCATENATE($M1851,$N1851,$T1851),Oferta!$B$2:$Q$360,15,FALSE)</f>
        <v>#N/A</v>
      </c>
      <c r="AD1851" s="12"/>
      <c r="AE1851" s="12"/>
      <c r="AF1851" s="12"/>
      <c r="AG1851" s="12"/>
      <c r="AH1851" s="12"/>
      <c r="AI1851" s="5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12"/>
      <c r="AW1851" s="12"/>
    </row>
    <row r="1852" spans="1:49" ht="15" customHeight="1">
      <c r="A1852" s="12"/>
      <c r="B1852" s="12"/>
      <c r="C1852" s="12"/>
      <c r="D1852" s="12"/>
      <c r="E1852" s="12"/>
      <c r="F1852" s="12"/>
      <c r="G1852" s="12"/>
      <c r="H1852" s="12" t="e">
        <f t="shared" si="28"/>
        <v>#N/A</v>
      </c>
      <c r="I1852" s="12" t="e">
        <f>VLOOKUP(CONCATENATE(N1852,T1852),Simulador!$H$26:$H$33,1,FALSE)</f>
        <v>#N/A</v>
      </c>
      <c r="J1852" s="12" t="e">
        <f t="shared" si="29"/>
        <v>#N/A</v>
      </c>
      <c r="K1852" s="13" t="e">
        <f t="shared" si="30"/>
        <v>#N/A</v>
      </c>
      <c r="L1852" s="12" t="e">
        <f t="shared" si="31"/>
        <v>#N/A</v>
      </c>
      <c r="M1852" s="14" t="s">
        <v>31</v>
      </c>
      <c r="N1852" s="3" t="s">
        <v>155</v>
      </c>
      <c r="O1852" s="20" t="str">
        <f>VLOOKUP(CONCATENATE($M1852,$N1852),Curriculos!$A$2:$J$332,4,FALSE)</f>
        <v>TÓPICOS ESPECIAIS EM MACROECONOMIA</v>
      </c>
      <c r="P1852" s="21" t="str">
        <f>VLOOKUP(CONCATENATE($M1852,$N1852),Curriculos!$A$2:$J$332,5,FALSE)</f>
        <v>OP</v>
      </c>
      <c r="Q1852" s="21" t="e">
        <f>VLOOKUP($N1852,Oferta!$D$2:$P$100,5,FALSE)</f>
        <v>#N/A</v>
      </c>
      <c r="R1852" s="21">
        <f>VLOOKUP(CONCATENATE($M1852,$N1852),Curriculos!$A$2:$J$332,8,FALSE)</f>
        <v>60</v>
      </c>
      <c r="S1852" s="5"/>
      <c r="T1852" s="22" t="s">
        <v>24</v>
      </c>
      <c r="U1852" s="21" t="str">
        <f>VLOOKUP(CONCATENATE($M1852,$N1852),Curriculos!$A$2:$J$332,10,FALSE)</f>
        <v>DCEC</v>
      </c>
      <c r="V1852" s="20" t="e">
        <f>VLOOKUP(CONCATENATE($M1852,$N1852,$T1852),Oferta!$B$2:$R$360,17,FALSE)</f>
        <v>#N/A</v>
      </c>
      <c r="W1852" s="20" t="e">
        <f>VLOOKUP(CONCATENATE($M1852,$N1852,$T1852),Oferta!$B$2:$Q$360,12,FALSE)</f>
        <v>#N/A</v>
      </c>
      <c r="X1852" s="22">
        <v>1</v>
      </c>
      <c r="Y1852" s="23" t="e">
        <f>VLOOKUP(CONCATENATE($W1852,$X1852),Mtz_Horarios!$E$2:$H$92,2,FALSE)</f>
        <v>#N/A</v>
      </c>
      <c r="Z1852" s="23" t="e">
        <f>VLOOKUP(CONCATENATE($W1852,$X1852),Mtz_Horarios!$E$2:$H$92,3,FALSE)</f>
        <v>#N/A</v>
      </c>
      <c r="AA1852" s="24" t="e">
        <f>VLOOKUP(CONCATENATE($W1852,$X1852),Mtz_Horarios!$E$2:$H$92,4,FALSE)</f>
        <v>#N/A</v>
      </c>
      <c r="AB1852" s="20" t="e">
        <f>VLOOKUP(CONCATENATE($M1852,$N1852,$T1852),Oferta!$B$2:$Q$360,16,FALSE)</f>
        <v>#N/A</v>
      </c>
      <c r="AC1852" s="20" t="e">
        <f>VLOOKUP(CONCATENATE($M1852,$N1852,$T1852),Oferta!$B$2:$Q$360,15,FALSE)</f>
        <v>#N/A</v>
      </c>
      <c r="AD1852" s="12"/>
      <c r="AE1852" s="12"/>
      <c r="AF1852" s="12"/>
      <c r="AG1852" s="12"/>
      <c r="AH1852" s="12"/>
      <c r="AI1852" s="5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12"/>
      <c r="AW1852" s="12"/>
    </row>
    <row r="1853" spans="1:49" ht="15" customHeight="1">
      <c r="A1853" s="12"/>
      <c r="B1853" s="12"/>
      <c r="C1853" s="12"/>
      <c r="D1853" s="12"/>
      <c r="E1853" s="12"/>
      <c r="F1853" s="12"/>
      <c r="G1853" s="12"/>
      <c r="H1853" s="12" t="e">
        <f t="shared" si="28"/>
        <v>#N/A</v>
      </c>
      <c r="I1853" s="12" t="e">
        <f>VLOOKUP(CONCATENATE(N1853,T1853),Simulador!$H$26:$H$33,1,FALSE)</f>
        <v>#N/A</v>
      </c>
      <c r="J1853" s="12" t="e">
        <f t="shared" si="29"/>
        <v>#N/A</v>
      </c>
      <c r="K1853" s="13" t="e">
        <f t="shared" si="30"/>
        <v>#N/A</v>
      </c>
      <c r="L1853" s="12" t="e">
        <f t="shared" si="31"/>
        <v>#N/A</v>
      </c>
      <c r="M1853" s="14" t="s">
        <v>31</v>
      </c>
      <c r="N1853" s="3" t="s">
        <v>155</v>
      </c>
      <c r="O1853" s="20" t="str">
        <f>VLOOKUP(CONCATENATE($M1853,$N1853),Curriculos!$A$2:$J$332,4,FALSE)</f>
        <v>TÓPICOS ESPECIAIS EM MACROECONOMIA</v>
      </c>
      <c r="P1853" s="21" t="str">
        <f>VLOOKUP(CONCATENATE($M1853,$N1853),Curriculos!$A$2:$J$332,5,FALSE)</f>
        <v>OP</v>
      </c>
      <c r="Q1853" s="21" t="e">
        <f>VLOOKUP($N1853,Oferta!$D$2:$P$100,5,FALSE)</f>
        <v>#N/A</v>
      </c>
      <c r="R1853" s="21">
        <f>VLOOKUP(CONCATENATE($M1853,$N1853),Curriculos!$A$2:$J$332,8,FALSE)</f>
        <v>60</v>
      </c>
      <c r="S1853" s="5"/>
      <c r="T1853" s="22" t="s">
        <v>24</v>
      </c>
      <c r="U1853" s="21" t="str">
        <f>VLOOKUP(CONCATENATE($M1853,$N1853),Curriculos!$A$2:$J$332,10,FALSE)</f>
        <v>DCEC</v>
      </c>
      <c r="V1853" s="20" t="e">
        <f>VLOOKUP(CONCATENATE($M1853,$N1853,$T1853),Oferta!$B$2:$R$360,17,FALSE)</f>
        <v>#N/A</v>
      </c>
      <c r="W1853" s="20" t="e">
        <f>VLOOKUP(CONCATENATE($M1853,$N1853,$T1853),Oferta!$B$2:$Q$360,12,FALSE)</f>
        <v>#N/A</v>
      </c>
      <c r="X1853" s="22">
        <v>2</v>
      </c>
      <c r="Y1853" s="23" t="e">
        <f>VLOOKUP(CONCATENATE($W1853,$X1853),Mtz_Horarios!$E$2:$H$92,2,FALSE)</f>
        <v>#N/A</v>
      </c>
      <c r="Z1853" s="23" t="e">
        <f>VLOOKUP(CONCATENATE($W1853,$X1853),Mtz_Horarios!$E$2:$H$92,3,FALSE)</f>
        <v>#N/A</v>
      </c>
      <c r="AA1853" s="24" t="e">
        <f>VLOOKUP(CONCATENATE($W1853,$X1853),Mtz_Horarios!$E$2:$H$92,4,FALSE)</f>
        <v>#N/A</v>
      </c>
      <c r="AB1853" s="20" t="e">
        <f>VLOOKUP(CONCATENATE($M1853,$N1853,$T1853),Oferta!$B$2:$Q$360,16,FALSE)</f>
        <v>#N/A</v>
      </c>
      <c r="AC1853" s="20" t="e">
        <f>VLOOKUP(CONCATENATE($M1853,$N1853,$T1853),Oferta!$B$2:$Q$360,15,FALSE)</f>
        <v>#N/A</v>
      </c>
      <c r="AD1853" s="12"/>
      <c r="AE1853" s="12"/>
      <c r="AF1853" s="12"/>
      <c r="AG1853" s="12"/>
      <c r="AH1853" s="12"/>
      <c r="AI1853" s="5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12"/>
      <c r="AW1853" s="12"/>
    </row>
    <row r="1854" spans="1:49" ht="15" customHeight="1">
      <c r="A1854" s="12"/>
      <c r="B1854" s="12"/>
      <c r="C1854" s="12"/>
      <c r="D1854" s="12"/>
      <c r="E1854" s="12"/>
      <c r="F1854" s="12"/>
      <c r="G1854" s="12"/>
      <c r="H1854" s="12" t="e">
        <f t="shared" si="28"/>
        <v>#N/A</v>
      </c>
      <c r="I1854" s="12" t="e">
        <f>VLOOKUP(CONCATENATE(N1854,T1854),Simulador!$H$26:$H$33,1,FALSE)</f>
        <v>#N/A</v>
      </c>
      <c r="J1854" s="12" t="e">
        <f t="shared" si="29"/>
        <v>#N/A</v>
      </c>
      <c r="K1854" s="13" t="e">
        <f t="shared" si="30"/>
        <v>#N/A</v>
      </c>
      <c r="L1854" s="12" t="e">
        <f t="shared" si="31"/>
        <v>#N/A</v>
      </c>
      <c r="M1854" s="14" t="s">
        <v>31</v>
      </c>
      <c r="N1854" s="3" t="s">
        <v>155</v>
      </c>
      <c r="O1854" s="20" t="str">
        <f>VLOOKUP(CONCATENATE($M1854,$N1854),Curriculos!$A$2:$J$332,4,FALSE)</f>
        <v>TÓPICOS ESPECIAIS EM MACROECONOMIA</v>
      </c>
      <c r="P1854" s="21" t="str">
        <f>VLOOKUP(CONCATENATE($M1854,$N1854),Curriculos!$A$2:$J$332,5,FALSE)</f>
        <v>OP</v>
      </c>
      <c r="Q1854" s="21" t="e">
        <f>VLOOKUP($N1854,Oferta!$D$2:$P$100,5,FALSE)</f>
        <v>#N/A</v>
      </c>
      <c r="R1854" s="21">
        <f>VLOOKUP(CONCATENATE($M1854,$N1854),Curriculos!$A$2:$J$332,8,FALSE)</f>
        <v>60</v>
      </c>
      <c r="S1854" s="5"/>
      <c r="T1854" s="22" t="s">
        <v>24</v>
      </c>
      <c r="U1854" s="21" t="str">
        <f>VLOOKUP(CONCATENATE($M1854,$N1854),Curriculos!$A$2:$J$332,10,FALSE)</f>
        <v>DCEC</v>
      </c>
      <c r="V1854" s="20" t="e">
        <f>VLOOKUP(CONCATENATE($M1854,$N1854,$T1854),Oferta!$B$2:$R$360,17,FALSE)</f>
        <v>#N/A</v>
      </c>
      <c r="W1854" s="20" t="e">
        <f>VLOOKUP(CONCATENATE($M1854,$N1854,$T1854),Oferta!$B$2:$Q$360,12,FALSE)</f>
        <v>#N/A</v>
      </c>
      <c r="X1854" s="22">
        <v>3</v>
      </c>
      <c r="Y1854" s="23" t="e">
        <f>VLOOKUP(CONCATENATE($W1854,$X1854),Mtz_Horarios!$E$2:$H$92,2,FALSE)</f>
        <v>#N/A</v>
      </c>
      <c r="Z1854" s="23" t="e">
        <f>VLOOKUP(CONCATENATE($W1854,$X1854),Mtz_Horarios!$E$2:$H$92,3,FALSE)</f>
        <v>#N/A</v>
      </c>
      <c r="AA1854" s="24" t="e">
        <f>VLOOKUP(CONCATENATE($W1854,$X1854),Mtz_Horarios!$E$2:$H$92,4,FALSE)</f>
        <v>#N/A</v>
      </c>
      <c r="AB1854" s="20" t="e">
        <f>VLOOKUP(CONCATENATE($M1854,$N1854,$T1854),Oferta!$B$2:$Q$360,16,FALSE)</f>
        <v>#N/A</v>
      </c>
      <c r="AC1854" s="20" t="e">
        <f>VLOOKUP(CONCATENATE($M1854,$N1854,$T1854),Oferta!$B$2:$Q$360,15,FALSE)</f>
        <v>#N/A</v>
      </c>
      <c r="AD1854" s="12"/>
      <c r="AE1854" s="12"/>
      <c r="AF1854" s="12"/>
      <c r="AG1854" s="12"/>
      <c r="AH1854" s="12"/>
      <c r="AI1854" s="5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12"/>
      <c r="AW1854" s="12"/>
    </row>
    <row r="1855" spans="1:49" ht="15" customHeight="1">
      <c r="A1855" s="12"/>
      <c r="B1855" s="12"/>
      <c r="C1855" s="12"/>
      <c r="D1855" s="12"/>
      <c r="E1855" s="12"/>
      <c r="F1855" s="12"/>
      <c r="G1855" s="12"/>
      <c r="H1855" s="12" t="e">
        <f t="shared" si="28"/>
        <v>#N/A</v>
      </c>
      <c r="I1855" s="12" t="e">
        <f>VLOOKUP(CONCATENATE(N1855,T1855),Simulador!$H$26:$H$33,1,FALSE)</f>
        <v>#N/A</v>
      </c>
      <c r="J1855" s="12" t="e">
        <f t="shared" si="29"/>
        <v>#N/A</v>
      </c>
      <c r="K1855" s="13" t="e">
        <f t="shared" si="30"/>
        <v>#N/A</v>
      </c>
      <c r="L1855" s="12" t="e">
        <f t="shared" si="31"/>
        <v>#N/A</v>
      </c>
      <c r="M1855" s="14" t="s">
        <v>31</v>
      </c>
      <c r="N1855" s="3" t="s">
        <v>155</v>
      </c>
      <c r="O1855" s="20" t="str">
        <f>VLOOKUP(CONCATENATE($M1855,$N1855),Curriculos!$A$2:$J$332,4,FALSE)</f>
        <v>TÓPICOS ESPECIAIS EM MACROECONOMIA</v>
      </c>
      <c r="P1855" s="21" t="str">
        <f>VLOOKUP(CONCATENATE($M1855,$N1855),Curriculos!$A$2:$J$332,5,FALSE)</f>
        <v>OP</v>
      </c>
      <c r="Q1855" s="21" t="e">
        <f>VLOOKUP($N1855,Oferta!$D$2:$P$100,5,FALSE)</f>
        <v>#N/A</v>
      </c>
      <c r="R1855" s="21">
        <f>VLOOKUP(CONCATENATE($M1855,$N1855),Curriculos!$A$2:$J$332,8,FALSE)</f>
        <v>60</v>
      </c>
      <c r="S1855" s="5"/>
      <c r="T1855" s="22" t="s">
        <v>24</v>
      </c>
      <c r="U1855" s="21" t="str">
        <f>VLOOKUP(CONCATENATE($M1855,$N1855),Curriculos!$A$2:$J$332,10,FALSE)</f>
        <v>DCEC</v>
      </c>
      <c r="V1855" s="20" t="e">
        <f>VLOOKUP(CONCATENATE($M1855,$N1855,$T1855),Oferta!$B$2:$R$360,17,FALSE)</f>
        <v>#N/A</v>
      </c>
      <c r="W1855" s="20" t="e">
        <f>VLOOKUP(CONCATENATE($M1855,$N1855,$T1855),Oferta!$B$2:$Q$360,12,FALSE)</f>
        <v>#N/A</v>
      </c>
      <c r="X1855" s="22">
        <v>4</v>
      </c>
      <c r="Y1855" s="23" t="e">
        <f>VLOOKUP(CONCATENATE($W1855,$X1855),Mtz_Horarios!$E$2:$H$92,2,FALSE)</f>
        <v>#N/A</v>
      </c>
      <c r="Z1855" s="23" t="e">
        <f>VLOOKUP(CONCATENATE($W1855,$X1855),Mtz_Horarios!$E$2:$H$92,3,FALSE)</f>
        <v>#N/A</v>
      </c>
      <c r="AA1855" s="24" t="e">
        <f>VLOOKUP(CONCATENATE($W1855,$X1855),Mtz_Horarios!$E$2:$H$92,4,FALSE)</f>
        <v>#N/A</v>
      </c>
      <c r="AB1855" s="20" t="e">
        <f>VLOOKUP(CONCATENATE($M1855,$N1855,$T1855),Oferta!$B$2:$Q$360,16,FALSE)</f>
        <v>#N/A</v>
      </c>
      <c r="AC1855" s="20" t="e">
        <f>VLOOKUP(CONCATENATE($M1855,$N1855,$T1855),Oferta!$B$2:$Q$360,15,FALSE)</f>
        <v>#N/A</v>
      </c>
      <c r="AD1855" s="12"/>
      <c r="AE1855" s="12"/>
      <c r="AF1855" s="12"/>
      <c r="AG1855" s="12"/>
      <c r="AH1855" s="12"/>
      <c r="AI1855" s="5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12"/>
      <c r="AW1855" s="12"/>
    </row>
    <row r="1856" spans="1:49" ht="15" customHeight="1">
      <c r="A1856" s="12"/>
      <c r="B1856" s="12"/>
      <c r="C1856" s="12"/>
      <c r="D1856" s="12"/>
      <c r="E1856" s="12"/>
      <c r="F1856" s="12"/>
      <c r="G1856" s="12"/>
      <c r="H1856" s="12" t="str">
        <f t="shared" si="28"/>
        <v>T02TÓPICOS ESPECIAIS EM MACROECONOMIA</v>
      </c>
      <c r="I1856" s="12" t="e">
        <f>VLOOKUP(CONCATENATE(N1856,T1856),Simulador!$H$26:$H$33,1,FALSE)</f>
        <v>#N/A</v>
      </c>
      <c r="J1856" s="12" t="e">
        <f t="shared" si="29"/>
        <v>#N/A</v>
      </c>
      <c r="K1856" s="13" t="str">
        <f t="shared" si="30"/>
        <v>Quinta0,3125Carlos Eduardo Drumond</v>
      </c>
      <c r="L1856" s="12" t="str">
        <f t="shared" si="31"/>
        <v>9º Semestre - T02MatutinoQuinta0,3125</v>
      </c>
      <c r="M1856" s="14" t="s">
        <v>31</v>
      </c>
      <c r="N1856" s="3" t="s">
        <v>155</v>
      </c>
      <c r="O1856" s="20" t="str">
        <f>VLOOKUP(CONCATENATE($M1856,$N1856),Curriculos!$A$2:$J$332,4,FALSE)</f>
        <v>TÓPICOS ESPECIAIS EM MACROECONOMIA</v>
      </c>
      <c r="P1856" s="21" t="str">
        <f>VLOOKUP(CONCATENATE($M1856,$N1856),Curriculos!$A$2:$J$332,5,FALSE)</f>
        <v>OP</v>
      </c>
      <c r="Q1856" s="21" t="e">
        <f>VLOOKUP($N1856,Oferta!$D$2:$P$100,5,FALSE)</f>
        <v>#N/A</v>
      </c>
      <c r="R1856" s="21">
        <f>VLOOKUP(CONCATENATE($M1856,$N1856),Curriculos!$A$2:$J$332,8,FALSE)</f>
        <v>60</v>
      </c>
      <c r="S1856" s="5"/>
      <c r="T1856" s="22" t="s">
        <v>29</v>
      </c>
      <c r="U1856" s="21" t="str">
        <f>VLOOKUP(CONCATENATE($M1856,$N1856),Curriculos!$A$2:$J$332,10,FALSE)</f>
        <v>DCEC</v>
      </c>
      <c r="V1856" s="20" t="str">
        <f>VLOOKUP(CONCATENATE($M1856,$N1856,$T1856),Oferta!$B$2:$R$360,17,FALSE)</f>
        <v>9º Semestre - T02</v>
      </c>
      <c r="W1856" s="20" t="str">
        <f>VLOOKUP(CONCATENATE($M1856,$N1856,$T1856),Oferta!$B$2:$Q$360,12,FALSE)</f>
        <v>DM</v>
      </c>
      <c r="X1856" s="22">
        <v>1</v>
      </c>
      <c r="Y1856" s="23">
        <f>VLOOKUP(CONCATENATE($W1856,$X1856),Mtz_Horarios!$E$2:$H$92,2,FALSE)</f>
        <v>0.3125</v>
      </c>
      <c r="Z1856" s="23" t="str">
        <f>VLOOKUP(CONCATENATE($W1856,$X1856),Mtz_Horarios!$E$2:$H$92,3,FALSE)</f>
        <v>Quinta</v>
      </c>
      <c r="AA1856" s="24" t="str">
        <f>VLOOKUP(CONCATENATE($W1856,$X1856),Mtz_Horarios!$E$2:$H$92,4,FALSE)</f>
        <v>Matutino</v>
      </c>
      <c r="AB1856" s="20">
        <f>VLOOKUP(CONCATENATE($M1856,$N1856,$T1856),Oferta!$B$2:$Q$360,16,FALSE)</f>
        <v>1111</v>
      </c>
      <c r="AC1856" s="20" t="str">
        <f>VLOOKUP(CONCATENATE($M1856,$N1856,$T1856),Oferta!$B$2:$Q$360,15,FALSE)</f>
        <v>Carlos Eduardo Drumond</v>
      </c>
      <c r="AD1856" s="12"/>
      <c r="AE1856" s="12"/>
      <c r="AF1856" s="12"/>
      <c r="AG1856" s="12"/>
      <c r="AH1856" s="12"/>
      <c r="AI1856" s="5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12"/>
      <c r="AW1856" s="12"/>
    </row>
    <row r="1857" spans="1:49" ht="15" customHeight="1">
      <c r="A1857" s="12"/>
      <c r="B1857" s="12"/>
      <c r="C1857" s="12"/>
      <c r="D1857" s="12"/>
      <c r="E1857" s="12"/>
      <c r="F1857" s="12"/>
      <c r="G1857" s="12"/>
      <c r="H1857" s="12" t="str">
        <f t="shared" si="28"/>
        <v>T02TÓPICOS ESPECIAIS EM MACROECONOMIA</v>
      </c>
      <c r="I1857" s="12" t="e">
        <f>VLOOKUP(CONCATENATE(N1857,T1857),Simulador!$H$26:$H$33,1,FALSE)</f>
        <v>#N/A</v>
      </c>
      <c r="J1857" s="12" t="e">
        <f t="shared" si="29"/>
        <v>#N/A</v>
      </c>
      <c r="K1857" s="13" t="str">
        <f t="shared" si="30"/>
        <v>Quinta0,347222222222222Carlos Eduardo Drumond</v>
      </c>
      <c r="L1857" s="12" t="str">
        <f t="shared" si="31"/>
        <v>9º Semestre - T02MatutinoQuinta0,347222222222222</v>
      </c>
      <c r="M1857" s="14" t="s">
        <v>31</v>
      </c>
      <c r="N1857" s="3" t="s">
        <v>155</v>
      </c>
      <c r="O1857" s="20" t="str">
        <f>VLOOKUP(CONCATENATE($M1857,$N1857),Curriculos!$A$2:$J$332,4,FALSE)</f>
        <v>TÓPICOS ESPECIAIS EM MACROECONOMIA</v>
      </c>
      <c r="P1857" s="21" t="str">
        <f>VLOOKUP(CONCATENATE($M1857,$N1857),Curriculos!$A$2:$J$332,5,FALSE)</f>
        <v>OP</v>
      </c>
      <c r="Q1857" s="21" t="e">
        <f>VLOOKUP($N1857,Oferta!$D$2:$P$100,5,FALSE)</f>
        <v>#N/A</v>
      </c>
      <c r="R1857" s="21">
        <f>VLOOKUP(CONCATENATE($M1857,$N1857),Curriculos!$A$2:$J$332,8,FALSE)</f>
        <v>60</v>
      </c>
      <c r="S1857" s="5"/>
      <c r="T1857" s="22" t="s">
        <v>29</v>
      </c>
      <c r="U1857" s="21" t="str">
        <f>VLOOKUP(CONCATENATE($M1857,$N1857),Curriculos!$A$2:$J$332,10,FALSE)</f>
        <v>DCEC</v>
      </c>
      <c r="V1857" s="20" t="str">
        <f>VLOOKUP(CONCATENATE($M1857,$N1857,$T1857),Oferta!$B$2:$R$360,17,FALSE)</f>
        <v>9º Semestre - T02</v>
      </c>
      <c r="W1857" s="20" t="str">
        <f>VLOOKUP(CONCATENATE($M1857,$N1857,$T1857),Oferta!$B$2:$Q$360,12,FALSE)</f>
        <v>DM</v>
      </c>
      <c r="X1857" s="22">
        <v>2</v>
      </c>
      <c r="Y1857" s="23">
        <f>VLOOKUP(CONCATENATE($W1857,$X1857),Mtz_Horarios!$E$2:$H$92,2,FALSE)</f>
        <v>0.34722222222222221</v>
      </c>
      <c r="Z1857" s="23" t="str">
        <f>VLOOKUP(CONCATENATE($W1857,$X1857),Mtz_Horarios!$E$2:$H$92,3,FALSE)</f>
        <v>Quinta</v>
      </c>
      <c r="AA1857" s="24" t="str">
        <f>VLOOKUP(CONCATENATE($W1857,$X1857),Mtz_Horarios!$E$2:$H$92,4,FALSE)</f>
        <v>Matutino</v>
      </c>
      <c r="AB1857" s="20">
        <f>VLOOKUP(CONCATENATE($M1857,$N1857,$T1857),Oferta!$B$2:$Q$360,16,FALSE)</f>
        <v>1111</v>
      </c>
      <c r="AC1857" s="20" t="str">
        <f>VLOOKUP(CONCATENATE($M1857,$N1857,$T1857),Oferta!$B$2:$Q$360,15,FALSE)</f>
        <v>Carlos Eduardo Drumond</v>
      </c>
      <c r="AD1857" s="12"/>
      <c r="AE1857" s="12"/>
      <c r="AF1857" s="12"/>
      <c r="AG1857" s="12"/>
      <c r="AH1857" s="12"/>
      <c r="AI1857" s="5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12"/>
      <c r="AW1857" s="12"/>
    </row>
    <row r="1858" spans="1:49" ht="15" customHeight="1">
      <c r="A1858" s="12"/>
      <c r="B1858" s="12"/>
      <c r="C1858" s="12"/>
      <c r="D1858" s="12"/>
      <c r="E1858" s="12"/>
      <c r="F1858" s="12"/>
      <c r="G1858" s="12"/>
      <c r="H1858" s="12" t="str">
        <f t="shared" si="28"/>
        <v>T02TÓPICOS ESPECIAIS EM MACROECONOMIA</v>
      </c>
      <c r="I1858" s="12" t="e">
        <f>VLOOKUP(CONCATENATE(N1858,T1858),Simulador!$H$26:$H$33,1,FALSE)</f>
        <v>#N/A</v>
      </c>
      <c r="J1858" s="12" t="e">
        <f t="shared" si="29"/>
        <v>#N/A</v>
      </c>
      <c r="K1858" s="13" t="str">
        <f t="shared" si="30"/>
        <v>Sexta0,381944444444444Carlos Eduardo Drumond</v>
      </c>
      <c r="L1858" s="12" t="str">
        <f t="shared" si="31"/>
        <v>9º Semestre - T02MatutinoSexta0,381944444444444</v>
      </c>
      <c r="M1858" s="14" t="s">
        <v>31</v>
      </c>
      <c r="N1858" s="3" t="s">
        <v>155</v>
      </c>
      <c r="O1858" s="20" t="str">
        <f>VLOOKUP(CONCATENATE($M1858,$N1858),Curriculos!$A$2:$J$332,4,FALSE)</f>
        <v>TÓPICOS ESPECIAIS EM MACROECONOMIA</v>
      </c>
      <c r="P1858" s="21" t="str">
        <f>VLOOKUP(CONCATENATE($M1858,$N1858),Curriculos!$A$2:$J$332,5,FALSE)</f>
        <v>OP</v>
      </c>
      <c r="Q1858" s="21" t="e">
        <f>VLOOKUP($N1858,Oferta!$D$2:$P$100,5,FALSE)</f>
        <v>#N/A</v>
      </c>
      <c r="R1858" s="21">
        <f>VLOOKUP(CONCATENATE($M1858,$N1858),Curriculos!$A$2:$J$332,8,FALSE)</f>
        <v>60</v>
      </c>
      <c r="S1858" s="5"/>
      <c r="T1858" s="22" t="s">
        <v>29</v>
      </c>
      <c r="U1858" s="21" t="str">
        <f>VLOOKUP(CONCATENATE($M1858,$N1858),Curriculos!$A$2:$J$332,10,FALSE)</f>
        <v>DCEC</v>
      </c>
      <c r="V1858" s="20" t="str">
        <f>VLOOKUP(CONCATENATE($M1858,$N1858,$T1858),Oferta!$B$2:$R$360,17,FALSE)</f>
        <v>9º Semestre - T02</v>
      </c>
      <c r="W1858" s="20" t="str">
        <f>VLOOKUP(CONCATENATE($M1858,$N1858,$T1858),Oferta!$B$2:$Q$360,12,FALSE)</f>
        <v>DM</v>
      </c>
      <c r="X1858" s="22">
        <v>3</v>
      </c>
      <c r="Y1858" s="23">
        <f>VLOOKUP(CONCATENATE($W1858,$X1858),Mtz_Horarios!$E$2:$H$92,2,FALSE)</f>
        <v>0.38194444444444442</v>
      </c>
      <c r="Z1858" s="23" t="str">
        <f>VLOOKUP(CONCATENATE($W1858,$X1858),Mtz_Horarios!$E$2:$H$92,3,FALSE)</f>
        <v>Sexta</v>
      </c>
      <c r="AA1858" s="24" t="str">
        <f>VLOOKUP(CONCATENATE($W1858,$X1858),Mtz_Horarios!$E$2:$H$92,4,FALSE)</f>
        <v>Matutino</v>
      </c>
      <c r="AB1858" s="20">
        <f>VLOOKUP(CONCATENATE($M1858,$N1858,$T1858),Oferta!$B$2:$Q$360,16,FALSE)</f>
        <v>1111</v>
      </c>
      <c r="AC1858" s="20" t="str">
        <f>VLOOKUP(CONCATENATE($M1858,$N1858,$T1858),Oferta!$B$2:$Q$360,15,FALSE)</f>
        <v>Carlos Eduardo Drumond</v>
      </c>
      <c r="AD1858" s="12"/>
      <c r="AE1858" s="12"/>
      <c r="AF1858" s="12"/>
      <c r="AG1858" s="12"/>
      <c r="AH1858" s="12"/>
      <c r="AI1858" s="5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12"/>
      <c r="AW1858" s="12"/>
    </row>
    <row r="1859" spans="1:49" ht="15" customHeight="1">
      <c r="A1859" s="12"/>
      <c r="B1859" s="12"/>
      <c r="C1859" s="12"/>
      <c r="D1859" s="12"/>
      <c r="E1859" s="12"/>
      <c r="F1859" s="12"/>
      <c r="G1859" s="12"/>
      <c r="H1859" s="12" t="str">
        <f t="shared" si="28"/>
        <v>T02TÓPICOS ESPECIAIS EM MACROECONOMIA</v>
      </c>
      <c r="I1859" s="12" t="e">
        <f>VLOOKUP(CONCATENATE(N1859,T1859),Simulador!$H$26:$H$33,1,FALSE)</f>
        <v>#N/A</v>
      </c>
      <c r="J1859" s="12" t="e">
        <f t="shared" si="29"/>
        <v>#N/A</v>
      </c>
      <c r="K1859" s="13" t="str">
        <f t="shared" si="30"/>
        <v>Sexta0,416666666666667Carlos Eduardo Drumond</v>
      </c>
      <c r="L1859" s="12" t="str">
        <f t="shared" si="31"/>
        <v>9º Semestre - T02MatutinoSexta0,416666666666667</v>
      </c>
      <c r="M1859" s="14" t="s">
        <v>31</v>
      </c>
      <c r="N1859" s="3" t="s">
        <v>155</v>
      </c>
      <c r="O1859" s="20" t="str">
        <f>VLOOKUP(CONCATENATE($M1859,$N1859),Curriculos!$A$2:$J$332,4,FALSE)</f>
        <v>TÓPICOS ESPECIAIS EM MACROECONOMIA</v>
      </c>
      <c r="P1859" s="21" t="str">
        <f>VLOOKUP(CONCATENATE($M1859,$N1859),Curriculos!$A$2:$J$332,5,FALSE)</f>
        <v>OP</v>
      </c>
      <c r="Q1859" s="21" t="e">
        <f>VLOOKUP($N1859,Oferta!$D$2:$P$100,5,FALSE)</f>
        <v>#N/A</v>
      </c>
      <c r="R1859" s="21">
        <f>VLOOKUP(CONCATENATE($M1859,$N1859),Curriculos!$A$2:$J$332,8,FALSE)</f>
        <v>60</v>
      </c>
      <c r="S1859" s="5"/>
      <c r="T1859" s="22" t="s">
        <v>29</v>
      </c>
      <c r="U1859" s="21" t="str">
        <f>VLOOKUP(CONCATENATE($M1859,$N1859),Curriculos!$A$2:$J$332,10,FALSE)</f>
        <v>DCEC</v>
      </c>
      <c r="V1859" s="20" t="str">
        <f>VLOOKUP(CONCATENATE($M1859,$N1859,$T1859),Oferta!$B$2:$R$360,17,FALSE)</f>
        <v>9º Semestre - T02</v>
      </c>
      <c r="W1859" s="20" t="str">
        <f>VLOOKUP(CONCATENATE($M1859,$N1859,$T1859),Oferta!$B$2:$Q$360,12,FALSE)</f>
        <v>DM</v>
      </c>
      <c r="X1859" s="22">
        <v>4</v>
      </c>
      <c r="Y1859" s="23">
        <f>VLOOKUP(CONCATENATE($W1859,$X1859),Mtz_Horarios!$E$2:$H$92,2,FALSE)</f>
        <v>0.41666666666666663</v>
      </c>
      <c r="Z1859" s="23" t="str">
        <f>VLOOKUP(CONCATENATE($W1859,$X1859),Mtz_Horarios!$E$2:$H$92,3,FALSE)</f>
        <v>Sexta</v>
      </c>
      <c r="AA1859" s="24" t="str">
        <f>VLOOKUP(CONCATENATE($W1859,$X1859),Mtz_Horarios!$E$2:$H$92,4,FALSE)</f>
        <v>Matutino</v>
      </c>
      <c r="AB1859" s="20">
        <f>VLOOKUP(CONCATENATE($M1859,$N1859,$T1859),Oferta!$B$2:$Q$360,16,FALSE)</f>
        <v>1111</v>
      </c>
      <c r="AC1859" s="20" t="str">
        <f>VLOOKUP(CONCATENATE($M1859,$N1859,$T1859),Oferta!$B$2:$Q$360,15,FALSE)</f>
        <v>Carlos Eduardo Drumond</v>
      </c>
      <c r="AD1859" s="12"/>
      <c r="AE1859" s="12"/>
      <c r="AF1859" s="12"/>
      <c r="AG1859" s="12"/>
      <c r="AH1859" s="12"/>
      <c r="AI1859" s="5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12"/>
      <c r="AW1859" s="12"/>
    </row>
    <row r="1860" spans="1:49" ht="15" customHeight="1">
      <c r="A1860" s="12"/>
      <c r="B1860" s="12"/>
      <c r="C1860" s="12"/>
      <c r="D1860" s="12"/>
      <c r="E1860" s="12"/>
      <c r="F1860" s="12"/>
      <c r="G1860" s="12"/>
      <c r="H1860" s="12" t="e">
        <f t="shared" si="28"/>
        <v>#N/A</v>
      </c>
      <c r="I1860" s="12" t="e">
        <f>VLOOKUP(CONCATENATE(N1860,T1860),Simulador!$H$26:$H$33,1,FALSE)</f>
        <v>#N/A</v>
      </c>
      <c r="J1860" s="12" t="e">
        <f t="shared" si="29"/>
        <v>#N/A</v>
      </c>
      <c r="K1860" s="13" t="e">
        <f t="shared" si="30"/>
        <v>#N/A</v>
      </c>
      <c r="L1860" s="12" t="e">
        <f t="shared" si="31"/>
        <v>#N/A</v>
      </c>
      <c r="M1860" s="14" t="s">
        <v>25</v>
      </c>
      <c r="N1860" s="3" t="s">
        <v>155</v>
      </c>
      <c r="O1860" s="20" t="str">
        <f>VLOOKUP(CONCATENATE($M1860,$N1860),Curriculos!$A$2:$J$332,4,FALSE)</f>
        <v>TÓPICOS ESPECIAIS EM MACROECONOMIA</v>
      </c>
      <c r="P1860" s="21" t="str">
        <f>VLOOKUP(CONCATENATE($M1860,$N1860),Curriculos!$A$2:$J$332,5,FALSE)</f>
        <v>OP</v>
      </c>
      <c r="Q1860" s="21" t="e">
        <f>VLOOKUP($N1860,Oferta!$D$2:$P$100,5,FALSE)</f>
        <v>#N/A</v>
      </c>
      <c r="R1860" s="21">
        <f>VLOOKUP(CONCATENATE($M1860,$N1860),Curriculos!$A$2:$J$332,8,FALSE)</f>
        <v>60</v>
      </c>
      <c r="S1860" s="5"/>
      <c r="T1860" s="22" t="s">
        <v>29</v>
      </c>
      <c r="U1860" s="21" t="str">
        <f>VLOOKUP(CONCATENATE($M1860,$N1860),Curriculos!$A$2:$J$332,10,FALSE)</f>
        <v>DCEC</v>
      </c>
      <c r="V1860" s="20" t="e">
        <f>VLOOKUP(CONCATENATE($M1860,$N1860,$T1860),Oferta!$B$2:$R$360,17,FALSE)</f>
        <v>#N/A</v>
      </c>
      <c r="W1860" s="20" t="e">
        <f>VLOOKUP(CONCATENATE($M1860,$N1860,$T1860),Oferta!$B$2:$Q$360,12,FALSE)</f>
        <v>#N/A</v>
      </c>
      <c r="X1860" s="22">
        <v>1</v>
      </c>
      <c r="Y1860" s="23" t="e">
        <f>VLOOKUP(CONCATENATE($W1860,$X1860),Mtz_Horarios!$E$2:$H$92,2,FALSE)</f>
        <v>#N/A</v>
      </c>
      <c r="Z1860" s="23" t="e">
        <f>VLOOKUP(CONCATENATE($W1860,$X1860),Mtz_Horarios!$E$2:$H$92,3,FALSE)</f>
        <v>#N/A</v>
      </c>
      <c r="AA1860" s="24" t="e">
        <f>VLOOKUP(CONCATENATE($W1860,$X1860),Mtz_Horarios!$E$2:$H$92,4,FALSE)</f>
        <v>#N/A</v>
      </c>
      <c r="AB1860" s="20" t="e">
        <f>VLOOKUP(CONCATENATE($M1860,$N1860,$T1860),Oferta!$B$2:$Q$360,16,FALSE)</f>
        <v>#N/A</v>
      </c>
      <c r="AC1860" s="20" t="e">
        <f>VLOOKUP(CONCATENATE($M1860,$N1860,$T1860),Oferta!$B$2:$Q$360,15,FALSE)</f>
        <v>#N/A</v>
      </c>
      <c r="AD1860" s="12"/>
      <c r="AE1860" s="12"/>
      <c r="AF1860" s="12"/>
      <c r="AG1860" s="12"/>
      <c r="AH1860" s="12"/>
      <c r="AI1860" s="5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12"/>
      <c r="AW1860" s="12"/>
    </row>
    <row r="1861" spans="1:49" ht="15" customHeight="1">
      <c r="A1861" s="12"/>
      <c r="B1861" s="12"/>
      <c r="C1861" s="12"/>
      <c r="D1861" s="12"/>
      <c r="E1861" s="12"/>
      <c r="F1861" s="12"/>
      <c r="G1861" s="12"/>
      <c r="H1861" s="12" t="e">
        <f t="shared" si="28"/>
        <v>#N/A</v>
      </c>
      <c r="I1861" s="12" t="e">
        <f>VLOOKUP(CONCATENATE(N1861,T1861),Simulador!$H$26:$H$33,1,FALSE)</f>
        <v>#N/A</v>
      </c>
      <c r="J1861" s="12" t="e">
        <f t="shared" si="29"/>
        <v>#N/A</v>
      </c>
      <c r="K1861" s="13" t="e">
        <f t="shared" si="30"/>
        <v>#N/A</v>
      </c>
      <c r="L1861" s="12" t="e">
        <f t="shared" si="31"/>
        <v>#N/A</v>
      </c>
      <c r="M1861" s="14" t="s">
        <v>25</v>
      </c>
      <c r="N1861" s="3" t="s">
        <v>155</v>
      </c>
      <c r="O1861" s="20" t="str">
        <f>VLOOKUP(CONCATENATE($M1861,$N1861),Curriculos!$A$2:$J$332,4,FALSE)</f>
        <v>TÓPICOS ESPECIAIS EM MACROECONOMIA</v>
      </c>
      <c r="P1861" s="21" t="str">
        <f>VLOOKUP(CONCATENATE($M1861,$N1861),Curriculos!$A$2:$J$332,5,FALSE)</f>
        <v>OP</v>
      </c>
      <c r="Q1861" s="21" t="e">
        <f>VLOOKUP($N1861,Oferta!$D$2:$P$100,5,FALSE)</f>
        <v>#N/A</v>
      </c>
      <c r="R1861" s="21">
        <f>VLOOKUP(CONCATENATE($M1861,$N1861),Curriculos!$A$2:$J$332,8,FALSE)</f>
        <v>60</v>
      </c>
      <c r="S1861" s="5"/>
      <c r="T1861" s="22" t="s">
        <v>29</v>
      </c>
      <c r="U1861" s="21" t="str">
        <f>VLOOKUP(CONCATENATE($M1861,$N1861),Curriculos!$A$2:$J$332,10,FALSE)</f>
        <v>DCEC</v>
      </c>
      <c r="V1861" s="20" t="e">
        <f>VLOOKUP(CONCATENATE($M1861,$N1861,$T1861),Oferta!$B$2:$R$360,17,FALSE)</f>
        <v>#N/A</v>
      </c>
      <c r="W1861" s="20" t="e">
        <f>VLOOKUP(CONCATENATE($M1861,$N1861,$T1861),Oferta!$B$2:$Q$360,12,FALSE)</f>
        <v>#N/A</v>
      </c>
      <c r="X1861" s="22">
        <v>2</v>
      </c>
      <c r="Y1861" s="23" t="e">
        <f>VLOOKUP(CONCATENATE($W1861,$X1861),Mtz_Horarios!$E$2:$H$92,2,FALSE)</f>
        <v>#N/A</v>
      </c>
      <c r="Z1861" s="23" t="e">
        <f>VLOOKUP(CONCATENATE($W1861,$X1861),Mtz_Horarios!$E$2:$H$92,3,FALSE)</f>
        <v>#N/A</v>
      </c>
      <c r="AA1861" s="24" t="e">
        <f>VLOOKUP(CONCATENATE($W1861,$X1861),Mtz_Horarios!$E$2:$H$92,4,FALSE)</f>
        <v>#N/A</v>
      </c>
      <c r="AB1861" s="20" t="e">
        <f>VLOOKUP(CONCATENATE($M1861,$N1861,$T1861),Oferta!$B$2:$Q$360,16,FALSE)</f>
        <v>#N/A</v>
      </c>
      <c r="AC1861" s="20" t="e">
        <f>VLOOKUP(CONCATENATE($M1861,$N1861,$T1861),Oferta!$B$2:$Q$360,15,FALSE)</f>
        <v>#N/A</v>
      </c>
      <c r="AD1861" s="12"/>
      <c r="AE1861" s="12"/>
      <c r="AF1861" s="12"/>
      <c r="AG1861" s="12"/>
      <c r="AH1861" s="12"/>
      <c r="AI1861" s="5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12"/>
      <c r="AW1861" s="12"/>
    </row>
    <row r="1862" spans="1:49" ht="15" customHeight="1">
      <c r="A1862" s="12"/>
      <c r="B1862" s="12"/>
      <c r="C1862" s="12"/>
      <c r="D1862" s="12"/>
      <c r="E1862" s="12"/>
      <c r="F1862" s="12"/>
      <c r="G1862" s="12"/>
      <c r="H1862" s="12" t="e">
        <f t="shared" si="28"/>
        <v>#N/A</v>
      </c>
      <c r="I1862" s="12" t="e">
        <f>VLOOKUP(CONCATENATE(N1862,T1862),Simulador!$H$26:$H$33,1,FALSE)</f>
        <v>#N/A</v>
      </c>
      <c r="J1862" s="12" t="e">
        <f t="shared" si="29"/>
        <v>#N/A</v>
      </c>
      <c r="K1862" s="13" t="e">
        <f t="shared" si="30"/>
        <v>#N/A</v>
      </c>
      <c r="L1862" s="12" t="e">
        <f t="shared" si="31"/>
        <v>#N/A</v>
      </c>
      <c r="M1862" s="14" t="s">
        <v>25</v>
      </c>
      <c r="N1862" s="3" t="s">
        <v>155</v>
      </c>
      <c r="O1862" s="20" t="str">
        <f>VLOOKUP(CONCATENATE($M1862,$N1862),Curriculos!$A$2:$J$332,4,FALSE)</f>
        <v>TÓPICOS ESPECIAIS EM MACROECONOMIA</v>
      </c>
      <c r="P1862" s="21" t="str">
        <f>VLOOKUP(CONCATENATE($M1862,$N1862),Curriculos!$A$2:$J$332,5,FALSE)</f>
        <v>OP</v>
      </c>
      <c r="Q1862" s="21" t="e">
        <f>VLOOKUP($N1862,Oferta!$D$2:$P$100,5,FALSE)</f>
        <v>#N/A</v>
      </c>
      <c r="R1862" s="21">
        <f>VLOOKUP(CONCATENATE($M1862,$N1862),Curriculos!$A$2:$J$332,8,FALSE)</f>
        <v>60</v>
      </c>
      <c r="S1862" s="5"/>
      <c r="T1862" s="22" t="s">
        <v>29</v>
      </c>
      <c r="U1862" s="21" t="str">
        <f>VLOOKUP(CONCATENATE($M1862,$N1862),Curriculos!$A$2:$J$332,10,FALSE)</f>
        <v>DCEC</v>
      </c>
      <c r="V1862" s="20" t="e">
        <f>VLOOKUP(CONCATENATE($M1862,$N1862,$T1862),Oferta!$B$2:$R$360,17,FALSE)</f>
        <v>#N/A</v>
      </c>
      <c r="W1862" s="20" t="e">
        <f>VLOOKUP(CONCATENATE($M1862,$N1862,$T1862),Oferta!$B$2:$Q$360,12,FALSE)</f>
        <v>#N/A</v>
      </c>
      <c r="X1862" s="22">
        <v>3</v>
      </c>
      <c r="Y1862" s="23" t="e">
        <f>VLOOKUP(CONCATENATE($W1862,$X1862),Mtz_Horarios!$E$2:$H$92,2,FALSE)</f>
        <v>#N/A</v>
      </c>
      <c r="Z1862" s="23" t="e">
        <f>VLOOKUP(CONCATENATE($W1862,$X1862),Mtz_Horarios!$E$2:$H$92,3,FALSE)</f>
        <v>#N/A</v>
      </c>
      <c r="AA1862" s="24" t="e">
        <f>VLOOKUP(CONCATENATE($W1862,$X1862),Mtz_Horarios!$E$2:$H$92,4,FALSE)</f>
        <v>#N/A</v>
      </c>
      <c r="AB1862" s="20" t="e">
        <f>VLOOKUP(CONCATENATE($M1862,$N1862,$T1862),Oferta!$B$2:$Q$360,16,FALSE)</f>
        <v>#N/A</v>
      </c>
      <c r="AC1862" s="20" t="e">
        <f>VLOOKUP(CONCATENATE($M1862,$N1862,$T1862),Oferta!$B$2:$Q$360,15,FALSE)</f>
        <v>#N/A</v>
      </c>
      <c r="AD1862" s="12"/>
      <c r="AE1862" s="12"/>
      <c r="AF1862" s="12"/>
      <c r="AG1862" s="12"/>
      <c r="AH1862" s="12"/>
      <c r="AI1862" s="5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12"/>
      <c r="AW1862" s="12"/>
    </row>
    <row r="1863" spans="1:49" ht="15" customHeight="1">
      <c r="A1863" s="12"/>
      <c r="B1863" s="12"/>
      <c r="C1863" s="12"/>
      <c r="D1863" s="12"/>
      <c r="E1863" s="12"/>
      <c r="F1863" s="12"/>
      <c r="G1863" s="12"/>
      <c r="H1863" s="12" t="e">
        <f t="shared" si="28"/>
        <v>#N/A</v>
      </c>
      <c r="I1863" s="12" t="e">
        <f>VLOOKUP(CONCATENATE(N1863,T1863),Simulador!$H$26:$H$33,1,FALSE)</f>
        <v>#N/A</v>
      </c>
      <c r="J1863" s="12" t="e">
        <f t="shared" si="29"/>
        <v>#N/A</v>
      </c>
      <c r="K1863" s="13" t="e">
        <f t="shared" si="30"/>
        <v>#N/A</v>
      </c>
      <c r="L1863" s="12" t="e">
        <f t="shared" si="31"/>
        <v>#N/A</v>
      </c>
      <c r="M1863" s="14" t="s">
        <v>25</v>
      </c>
      <c r="N1863" s="3" t="s">
        <v>155</v>
      </c>
      <c r="O1863" s="20" t="str">
        <f>VLOOKUP(CONCATENATE($M1863,$N1863),Curriculos!$A$2:$J$332,4,FALSE)</f>
        <v>TÓPICOS ESPECIAIS EM MACROECONOMIA</v>
      </c>
      <c r="P1863" s="21" t="str">
        <f>VLOOKUP(CONCATENATE($M1863,$N1863),Curriculos!$A$2:$J$332,5,FALSE)</f>
        <v>OP</v>
      </c>
      <c r="Q1863" s="21" t="e">
        <f>VLOOKUP($N1863,Oferta!$D$2:$P$100,5,FALSE)</f>
        <v>#N/A</v>
      </c>
      <c r="R1863" s="21">
        <f>VLOOKUP(CONCATENATE($M1863,$N1863),Curriculos!$A$2:$J$332,8,FALSE)</f>
        <v>60</v>
      </c>
      <c r="S1863" s="5"/>
      <c r="T1863" s="22" t="s">
        <v>29</v>
      </c>
      <c r="U1863" s="21" t="str">
        <f>VLOOKUP(CONCATENATE($M1863,$N1863),Curriculos!$A$2:$J$332,10,FALSE)</f>
        <v>DCEC</v>
      </c>
      <c r="V1863" s="20" t="e">
        <f>VLOOKUP(CONCATENATE($M1863,$N1863,$T1863),Oferta!$B$2:$R$360,17,FALSE)</f>
        <v>#N/A</v>
      </c>
      <c r="W1863" s="20" t="e">
        <f>VLOOKUP(CONCATENATE($M1863,$N1863,$T1863),Oferta!$B$2:$Q$360,12,FALSE)</f>
        <v>#N/A</v>
      </c>
      <c r="X1863" s="22">
        <v>4</v>
      </c>
      <c r="Y1863" s="23" t="e">
        <f>VLOOKUP(CONCATENATE($W1863,$X1863),Mtz_Horarios!$E$2:$H$92,2,FALSE)</f>
        <v>#N/A</v>
      </c>
      <c r="Z1863" s="23" t="e">
        <f>VLOOKUP(CONCATENATE($W1863,$X1863),Mtz_Horarios!$E$2:$H$92,3,FALSE)</f>
        <v>#N/A</v>
      </c>
      <c r="AA1863" s="24" t="e">
        <f>VLOOKUP(CONCATENATE($W1863,$X1863),Mtz_Horarios!$E$2:$H$92,4,FALSE)</f>
        <v>#N/A</v>
      </c>
      <c r="AB1863" s="20" t="e">
        <f>VLOOKUP(CONCATENATE($M1863,$N1863,$T1863),Oferta!$B$2:$Q$360,16,FALSE)</f>
        <v>#N/A</v>
      </c>
      <c r="AC1863" s="20" t="e">
        <f>VLOOKUP(CONCATENATE($M1863,$N1863,$T1863),Oferta!$B$2:$Q$360,15,FALSE)</f>
        <v>#N/A</v>
      </c>
      <c r="AD1863" s="12"/>
      <c r="AE1863" s="12"/>
      <c r="AF1863" s="12"/>
      <c r="AG1863" s="12"/>
      <c r="AH1863" s="12"/>
      <c r="AI1863" s="5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12"/>
      <c r="AW1863" s="12"/>
    </row>
    <row r="1864" spans="1:49" ht="15" customHeight="1">
      <c r="A1864" s="12"/>
      <c r="B1864" s="12"/>
      <c r="C1864" s="12"/>
      <c r="D1864" s="12"/>
      <c r="E1864" s="12"/>
      <c r="F1864" s="12"/>
      <c r="G1864" s="12"/>
      <c r="H1864" s="12" t="e">
        <f t="shared" si="28"/>
        <v>#N/A</v>
      </c>
      <c r="I1864" s="12" t="e">
        <f>VLOOKUP(CONCATENATE(N1864,T1864),Simulador!$H$26:$H$33,1,FALSE)</f>
        <v>#N/A</v>
      </c>
      <c r="J1864" s="12" t="e">
        <f t="shared" si="29"/>
        <v>#N/A</v>
      </c>
      <c r="K1864" s="13" t="e">
        <f t="shared" si="30"/>
        <v>#N/A</v>
      </c>
      <c r="L1864" s="12" t="e">
        <f t="shared" si="31"/>
        <v>#N/A</v>
      </c>
      <c r="M1864" s="14" t="s">
        <v>22</v>
      </c>
      <c r="N1864" s="3" t="s">
        <v>155</v>
      </c>
      <c r="O1864" s="20" t="str">
        <f>VLOOKUP(CONCATENATE($M1864,$N1864),Curriculos!$A$2:$J$332,4,FALSE)</f>
        <v>TÓPICOS ESPECIAIS EM MACROECONOMIA</v>
      </c>
      <c r="P1864" s="21" t="str">
        <f>VLOOKUP(CONCATENATE($M1864,$N1864),Curriculos!$A$2:$J$332,5,FALSE)</f>
        <v>OP</v>
      </c>
      <c r="Q1864" s="21" t="e">
        <f>VLOOKUP($N1864,Oferta!$D$2:$P$100,5,FALSE)</f>
        <v>#N/A</v>
      </c>
      <c r="R1864" s="21">
        <f>VLOOKUP(CONCATENATE($M1864,$N1864),Curriculos!$A$2:$J$332,8,FALSE)</f>
        <v>60</v>
      </c>
      <c r="S1864" s="5"/>
      <c r="T1864" s="22" t="s">
        <v>24</v>
      </c>
      <c r="U1864" s="21" t="str">
        <f>VLOOKUP(CONCATENATE($M1864,$N1864),Curriculos!$A$2:$J$332,10,FALSE)</f>
        <v>DCEC</v>
      </c>
      <c r="V1864" s="20" t="e">
        <f>VLOOKUP(CONCATENATE($M1864,$N1864,$T1864),Oferta!$B$2:$R$360,17,FALSE)</f>
        <v>#N/A</v>
      </c>
      <c r="W1864" s="20" t="e">
        <f>VLOOKUP(CONCATENATE($M1864,$N1864,$T1864),Oferta!$B$2:$Q$360,12,FALSE)</f>
        <v>#N/A</v>
      </c>
      <c r="X1864" s="22">
        <v>1</v>
      </c>
      <c r="Y1864" s="23" t="e">
        <f>VLOOKUP(CONCATENATE($W1864,$X1864),Mtz_Horarios!$E$2:$H$92,2,FALSE)</f>
        <v>#N/A</v>
      </c>
      <c r="Z1864" s="23" t="e">
        <f>VLOOKUP(CONCATENATE($W1864,$X1864),Mtz_Horarios!$E$2:$H$92,3,FALSE)</f>
        <v>#N/A</v>
      </c>
      <c r="AA1864" s="24" t="e">
        <f>VLOOKUP(CONCATENATE($W1864,$X1864),Mtz_Horarios!$E$2:$H$92,4,FALSE)</f>
        <v>#N/A</v>
      </c>
      <c r="AB1864" s="20" t="e">
        <f>VLOOKUP(CONCATENATE($M1864,$N1864,$T1864),Oferta!$B$2:$Q$360,16,FALSE)</f>
        <v>#N/A</v>
      </c>
      <c r="AC1864" s="20" t="e">
        <f>VLOOKUP(CONCATENATE($M1864,$N1864,$T1864),Oferta!$B$2:$Q$360,15,FALSE)</f>
        <v>#N/A</v>
      </c>
      <c r="AD1864" s="12"/>
      <c r="AE1864" s="12"/>
      <c r="AF1864" s="12"/>
      <c r="AG1864" s="12"/>
      <c r="AH1864" s="12"/>
      <c r="AI1864" s="5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12"/>
      <c r="AW1864" s="12"/>
    </row>
    <row r="1865" spans="1:49" ht="15" customHeight="1">
      <c r="A1865" s="12"/>
      <c r="B1865" s="12"/>
      <c r="C1865" s="12"/>
      <c r="D1865" s="12"/>
      <c r="E1865" s="12"/>
      <c r="F1865" s="12"/>
      <c r="G1865" s="12"/>
      <c r="H1865" s="12" t="e">
        <f t="shared" si="28"/>
        <v>#N/A</v>
      </c>
      <c r="I1865" s="12" t="e">
        <f>VLOOKUP(CONCATENATE(N1865,T1865),Simulador!$H$26:$H$33,1,FALSE)</f>
        <v>#N/A</v>
      </c>
      <c r="J1865" s="12" t="e">
        <f t="shared" si="29"/>
        <v>#N/A</v>
      </c>
      <c r="K1865" s="13" t="e">
        <f t="shared" si="30"/>
        <v>#N/A</v>
      </c>
      <c r="L1865" s="12" t="e">
        <f t="shared" si="31"/>
        <v>#N/A</v>
      </c>
      <c r="M1865" s="14" t="s">
        <v>22</v>
      </c>
      <c r="N1865" s="3" t="s">
        <v>155</v>
      </c>
      <c r="O1865" s="20" t="str">
        <f>VLOOKUP(CONCATENATE($M1865,$N1865),Curriculos!$A$2:$J$332,4,FALSE)</f>
        <v>TÓPICOS ESPECIAIS EM MACROECONOMIA</v>
      </c>
      <c r="P1865" s="21" t="str">
        <f>VLOOKUP(CONCATENATE($M1865,$N1865),Curriculos!$A$2:$J$332,5,FALSE)</f>
        <v>OP</v>
      </c>
      <c r="Q1865" s="21" t="e">
        <f>VLOOKUP($N1865,Oferta!$D$2:$P$100,5,FALSE)</f>
        <v>#N/A</v>
      </c>
      <c r="R1865" s="21">
        <f>VLOOKUP(CONCATENATE($M1865,$N1865),Curriculos!$A$2:$J$332,8,FALSE)</f>
        <v>60</v>
      </c>
      <c r="S1865" s="5"/>
      <c r="T1865" s="22" t="s">
        <v>24</v>
      </c>
      <c r="U1865" s="21" t="str">
        <f>VLOOKUP(CONCATENATE($M1865,$N1865),Curriculos!$A$2:$J$332,10,FALSE)</f>
        <v>DCEC</v>
      </c>
      <c r="V1865" s="20" t="e">
        <f>VLOOKUP(CONCATENATE($M1865,$N1865,$T1865),Oferta!$B$2:$R$360,17,FALSE)</f>
        <v>#N/A</v>
      </c>
      <c r="W1865" s="20" t="e">
        <f>VLOOKUP(CONCATENATE($M1865,$N1865,$T1865),Oferta!$B$2:$Q$360,12,FALSE)</f>
        <v>#N/A</v>
      </c>
      <c r="X1865" s="22">
        <v>2</v>
      </c>
      <c r="Y1865" s="23" t="e">
        <f>VLOOKUP(CONCATENATE($W1865,$X1865),Mtz_Horarios!$E$2:$H$92,2,FALSE)</f>
        <v>#N/A</v>
      </c>
      <c r="Z1865" s="23" t="e">
        <f>VLOOKUP(CONCATENATE($W1865,$X1865),Mtz_Horarios!$E$2:$H$92,3,FALSE)</f>
        <v>#N/A</v>
      </c>
      <c r="AA1865" s="24" t="e">
        <f>VLOOKUP(CONCATENATE($W1865,$X1865),Mtz_Horarios!$E$2:$H$92,4,FALSE)</f>
        <v>#N/A</v>
      </c>
      <c r="AB1865" s="20" t="e">
        <f>VLOOKUP(CONCATENATE($M1865,$N1865,$T1865),Oferta!$B$2:$Q$360,16,FALSE)</f>
        <v>#N/A</v>
      </c>
      <c r="AC1865" s="20" t="e">
        <f>VLOOKUP(CONCATENATE($M1865,$N1865,$T1865),Oferta!$B$2:$Q$360,15,FALSE)</f>
        <v>#N/A</v>
      </c>
      <c r="AD1865" s="12"/>
      <c r="AE1865" s="12"/>
      <c r="AF1865" s="12"/>
      <c r="AG1865" s="12"/>
      <c r="AH1865" s="12"/>
      <c r="AI1865" s="5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12"/>
      <c r="AW1865" s="12"/>
    </row>
    <row r="1866" spans="1:49" ht="15" customHeight="1">
      <c r="A1866" s="12"/>
      <c r="B1866" s="12"/>
      <c r="C1866" s="12"/>
      <c r="D1866" s="12"/>
      <c r="E1866" s="12"/>
      <c r="F1866" s="12"/>
      <c r="G1866" s="12"/>
      <c r="H1866" s="12" t="e">
        <f t="shared" si="28"/>
        <v>#N/A</v>
      </c>
      <c r="I1866" s="12" t="e">
        <f>VLOOKUP(CONCATENATE(N1866,T1866),Simulador!$H$26:$H$33,1,FALSE)</f>
        <v>#N/A</v>
      </c>
      <c r="J1866" s="12" t="e">
        <f t="shared" si="29"/>
        <v>#N/A</v>
      </c>
      <c r="K1866" s="13" t="e">
        <f t="shared" si="30"/>
        <v>#N/A</v>
      </c>
      <c r="L1866" s="12" t="e">
        <f t="shared" si="31"/>
        <v>#N/A</v>
      </c>
      <c r="M1866" s="14" t="s">
        <v>22</v>
      </c>
      <c r="N1866" s="3" t="s">
        <v>155</v>
      </c>
      <c r="O1866" s="20" t="str">
        <f>VLOOKUP(CONCATENATE($M1866,$N1866),Curriculos!$A$2:$J$332,4,FALSE)</f>
        <v>TÓPICOS ESPECIAIS EM MACROECONOMIA</v>
      </c>
      <c r="P1866" s="21" t="str">
        <f>VLOOKUP(CONCATENATE($M1866,$N1866),Curriculos!$A$2:$J$332,5,FALSE)</f>
        <v>OP</v>
      </c>
      <c r="Q1866" s="21" t="e">
        <f>VLOOKUP($N1866,Oferta!$D$2:$P$100,5,FALSE)</f>
        <v>#N/A</v>
      </c>
      <c r="R1866" s="21">
        <f>VLOOKUP(CONCATENATE($M1866,$N1866),Curriculos!$A$2:$J$332,8,FALSE)</f>
        <v>60</v>
      </c>
      <c r="S1866" s="5"/>
      <c r="T1866" s="22" t="s">
        <v>24</v>
      </c>
      <c r="U1866" s="21" t="str">
        <f>VLOOKUP(CONCATENATE($M1866,$N1866),Curriculos!$A$2:$J$332,10,FALSE)</f>
        <v>DCEC</v>
      </c>
      <c r="V1866" s="20" t="e">
        <f>VLOOKUP(CONCATENATE($M1866,$N1866,$T1866),Oferta!$B$2:$R$360,17,FALSE)</f>
        <v>#N/A</v>
      </c>
      <c r="W1866" s="20" t="e">
        <f>VLOOKUP(CONCATENATE($M1866,$N1866,$T1866),Oferta!$B$2:$Q$360,12,FALSE)</f>
        <v>#N/A</v>
      </c>
      <c r="X1866" s="22">
        <v>3</v>
      </c>
      <c r="Y1866" s="23" t="e">
        <f>VLOOKUP(CONCATENATE($W1866,$X1866),Mtz_Horarios!$E$2:$H$92,2,FALSE)</f>
        <v>#N/A</v>
      </c>
      <c r="Z1866" s="23" t="e">
        <f>VLOOKUP(CONCATENATE($W1866,$X1866),Mtz_Horarios!$E$2:$H$92,3,FALSE)</f>
        <v>#N/A</v>
      </c>
      <c r="AA1866" s="24" t="e">
        <f>VLOOKUP(CONCATENATE($W1866,$X1866),Mtz_Horarios!$E$2:$H$92,4,FALSE)</f>
        <v>#N/A</v>
      </c>
      <c r="AB1866" s="20" t="e">
        <f>VLOOKUP(CONCATENATE($M1866,$N1866,$T1866),Oferta!$B$2:$Q$360,16,FALSE)</f>
        <v>#N/A</v>
      </c>
      <c r="AC1866" s="20" t="e">
        <f>VLOOKUP(CONCATENATE($M1866,$N1866,$T1866),Oferta!$B$2:$Q$360,15,FALSE)</f>
        <v>#N/A</v>
      </c>
      <c r="AD1866" s="12"/>
      <c r="AE1866" s="12"/>
      <c r="AF1866" s="12"/>
      <c r="AG1866" s="12"/>
      <c r="AH1866" s="12"/>
      <c r="AI1866" s="5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12"/>
      <c r="AW1866" s="12"/>
    </row>
    <row r="1867" spans="1:49" ht="15" customHeight="1">
      <c r="A1867" s="12"/>
      <c r="B1867" s="12"/>
      <c r="C1867" s="12"/>
      <c r="D1867" s="12"/>
      <c r="E1867" s="12"/>
      <c r="F1867" s="12"/>
      <c r="G1867" s="12"/>
      <c r="H1867" s="12" t="e">
        <f t="shared" si="28"/>
        <v>#N/A</v>
      </c>
      <c r="I1867" s="12" t="e">
        <f>VLOOKUP(CONCATENATE(N1867,T1867),Simulador!$H$26:$H$33,1,FALSE)</f>
        <v>#N/A</v>
      </c>
      <c r="J1867" s="12" t="e">
        <f t="shared" si="29"/>
        <v>#N/A</v>
      </c>
      <c r="K1867" s="13" t="e">
        <f t="shared" si="30"/>
        <v>#N/A</v>
      </c>
      <c r="L1867" s="12" t="e">
        <f t="shared" si="31"/>
        <v>#N/A</v>
      </c>
      <c r="M1867" s="14" t="s">
        <v>22</v>
      </c>
      <c r="N1867" s="3" t="s">
        <v>155</v>
      </c>
      <c r="O1867" s="20" t="str">
        <f>VLOOKUP(CONCATENATE($M1867,$N1867),Curriculos!$A$2:$J$332,4,FALSE)</f>
        <v>TÓPICOS ESPECIAIS EM MACROECONOMIA</v>
      </c>
      <c r="P1867" s="21" t="str">
        <f>VLOOKUP(CONCATENATE($M1867,$N1867),Curriculos!$A$2:$J$332,5,FALSE)</f>
        <v>OP</v>
      </c>
      <c r="Q1867" s="21" t="e">
        <f>VLOOKUP($N1867,Oferta!$D$2:$P$100,5,FALSE)</f>
        <v>#N/A</v>
      </c>
      <c r="R1867" s="21">
        <f>VLOOKUP(CONCATENATE($M1867,$N1867),Curriculos!$A$2:$J$332,8,FALSE)</f>
        <v>60</v>
      </c>
      <c r="S1867" s="5"/>
      <c r="T1867" s="22" t="s">
        <v>24</v>
      </c>
      <c r="U1867" s="21" t="str">
        <f>VLOOKUP(CONCATENATE($M1867,$N1867),Curriculos!$A$2:$J$332,10,FALSE)</f>
        <v>DCEC</v>
      </c>
      <c r="V1867" s="20" t="e">
        <f>VLOOKUP(CONCATENATE($M1867,$N1867,$T1867),Oferta!$B$2:$R$360,17,FALSE)</f>
        <v>#N/A</v>
      </c>
      <c r="W1867" s="20" t="e">
        <f>VLOOKUP(CONCATENATE($M1867,$N1867,$T1867),Oferta!$B$2:$Q$360,12,FALSE)</f>
        <v>#N/A</v>
      </c>
      <c r="X1867" s="22">
        <v>4</v>
      </c>
      <c r="Y1867" s="23" t="e">
        <f>VLOOKUP(CONCATENATE($W1867,$X1867),Mtz_Horarios!$E$2:$H$92,2,FALSE)</f>
        <v>#N/A</v>
      </c>
      <c r="Z1867" s="23" t="e">
        <f>VLOOKUP(CONCATENATE($W1867,$X1867),Mtz_Horarios!$E$2:$H$92,3,FALSE)</f>
        <v>#N/A</v>
      </c>
      <c r="AA1867" s="24" t="e">
        <f>VLOOKUP(CONCATENATE($W1867,$X1867),Mtz_Horarios!$E$2:$H$92,4,FALSE)</f>
        <v>#N/A</v>
      </c>
      <c r="AB1867" s="20" t="e">
        <f>VLOOKUP(CONCATENATE($M1867,$N1867,$T1867),Oferta!$B$2:$Q$360,16,FALSE)</f>
        <v>#N/A</v>
      </c>
      <c r="AC1867" s="20" t="e">
        <f>VLOOKUP(CONCATENATE($M1867,$N1867,$T1867),Oferta!$B$2:$Q$360,15,FALSE)</f>
        <v>#N/A</v>
      </c>
      <c r="AD1867" s="12"/>
      <c r="AE1867" s="12"/>
      <c r="AF1867" s="12"/>
      <c r="AG1867" s="12"/>
      <c r="AH1867" s="12"/>
      <c r="AI1867" s="5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12"/>
      <c r="AW1867" s="12"/>
    </row>
    <row r="1868" spans="1:49" ht="15" customHeight="1">
      <c r="A1868" s="12"/>
      <c r="B1868" s="12"/>
      <c r="C1868" s="12"/>
      <c r="D1868" s="12"/>
      <c r="E1868" s="12"/>
      <c r="F1868" s="12"/>
      <c r="G1868" s="12"/>
      <c r="H1868" s="12" t="e">
        <f t="shared" si="28"/>
        <v>#N/A</v>
      </c>
      <c r="I1868" s="12" t="e">
        <f>VLOOKUP(CONCATENATE(N1868,T1868),Simulador!$H$26:$H$33,1,FALSE)</f>
        <v>#N/A</v>
      </c>
      <c r="J1868" s="12" t="e">
        <f t="shared" si="29"/>
        <v>#N/A</v>
      </c>
      <c r="K1868" s="13" t="e">
        <f t="shared" si="30"/>
        <v>#N/A</v>
      </c>
      <c r="L1868" s="12" t="e">
        <f t="shared" si="31"/>
        <v>#N/A</v>
      </c>
      <c r="M1868" s="14" t="s">
        <v>31</v>
      </c>
      <c r="N1868" s="3" t="s">
        <v>156</v>
      </c>
      <c r="O1868" s="20" t="str">
        <f>VLOOKUP(CONCATENATE($M1868,$N1868),Curriculos!$A$2:$J$332,4,FALSE)</f>
        <v>TÓPICOS ESPECIAIS EM MICROECONOMIA</v>
      </c>
      <c r="P1868" s="21" t="str">
        <f>VLOOKUP(CONCATENATE($M1868,$N1868),Curriculos!$A$2:$J$332,5,FALSE)</f>
        <v>OP</v>
      </c>
      <c r="Q1868" s="21" t="e">
        <f>VLOOKUP($N1868,Oferta!$D$2:$P$100,5,FALSE)</f>
        <v>#N/A</v>
      </c>
      <c r="R1868" s="21">
        <f>VLOOKUP(CONCATENATE($M1868,$N1868),Curriculos!$A$2:$J$332,8,FALSE)</f>
        <v>60</v>
      </c>
      <c r="S1868" s="5"/>
      <c r="T1868" s="22" t="s">
        <v>24</v>
      </c>
      <c r="U1868" s="21" t="str">
        <f>VLOOKUP(CONCATENATE($M1868,$N1868),Curriculos!$A$2:$J$332,10,FALSE)</f>
        <v>DCEC</v>
      </c>
      <c r="V1868" s="20" t="e">
        <f>VLOOKUP(CONCATENATE($M1868,$N1868,$T1868),Oferta!$B$2:$R$360,17,FALSE)</f>
        <v>#N/A</v>
      </c>
      <c r="W1868" s="20" t="e">
        <f>VLOOKUP(CONCATENATE($M1868,$N1868,$T1868),Oferta!$B$2:$Q$360,12,FALSE)</f>
        <v>#N/A</v>
      </c>
      <c r="X1868" s="22">
        <v>1</v>
      </c>
      <c r="Y1868" s="23" t="e">
        <f>VLOOKUP(CONCATENATE($W1868,$X1868),Mtz_Horarios!$E$2:$H$92,2,FALSE)</f>
        <v>#N/A</v>
      </c>
      <c r="Z1868" s="23" t="e">
        <f>VLOOKUP(CONCATENATE($W1868,$X1868),Mtz_Horarios!$E$2:$H$92,3,FALSE)</f>
        <v>#N/A</v>
      </c>
      <c r="AA1868" s="24" t="e">
        <f>VLOOKUP(CONCATENATE($W1868,$X1868),Mtz_Horarios!$E$2:$H$92,4,FALSE)</f>
        <v>#N/A</v>
      </c>
      <c r="AB1868" s="20" t="e">
        <f>VLOOKUP(CONCATENATE($M1868,$N1868,$T1868),Oferta!$B$2:$Q$360,16,FALSE)</f>
        <v>#N/A</v>
      </c>
      <c r="AC1868" s="20" t="e">
        <f>VLOOKUP(CONCATENATE($M1868,$N1868,$T1868),Oferta!$B$2:$Q$360,15,FALSE)</f>
        <v>#N/A</v>
      </c>
      <c r="AD1868" s="12"/>
      <c r="AE1868" s="12"/>
      <c r="AF1868" s="12"/>
      <c r="AG1868" s="12"/>
      <c r="AH1868" s="12"/>
      <c r="AI1868" s="5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12"/>
      <c r="AW1868" s="12"/>
    </row>
    <row r="1869" spans="1:49" ht="15" customHeight="1">
      <c r="A1869" s="12"/>
      <c r="B1869" s="12"/>
      <c r="C1869" s="12"/>
      <c r="D1869" s="12"/>
      <c r="E1869" s="12"/>
      <c r="F1869" s="12"/>
      <c r="G1869" s="12"/>
      <c r="H1869" s="12" t="e">
        <f t="shared" si="28"/>
        <v>#N/A</v>
      </c>
      <c r="I1869" s="12" t="e">
        <f>VLOOKUP(CONCATENATE(N1869,T1869),Simulador!$H$26:$H$33,1,FALSE)</f>
        <v>#N/A</v>
      </c>
      <c r="J1869" s="12" t="e">
        <f t="shared" si="29"/>
        <v>#N/A</v>
      </c>
      <c r="K1869" s="13" t="e">
        <f t="shared" si="30"/>
        <v>#N/A</v>
      </c>
      <c r="L1869" s="12" t="e">
        <f t="shared" si="31"/>
        <v>#N/A</v>
      </c>
      <c r="M1869" s="14" t="s">
        <v>31</v>
      </c>
      <c r="N1869" s="3" t="s">
        <v>156</v>
      </c>
      <c r="O1869" s="20" t="str">
        <f>VLOOKUP(CONCATENATE($M1869,$N1869),Curriculos!$A$2:$J$332,4,FALSE)</f>
        <v>TÓPICOS ESPECIAIS EM MICROECONOMIA</v>
      </c>
      <c r="P1869" s="21" t="str">
        <f>VLOOKUP(CONCATENATE($M1869,$N1869),Curriculos!$A$2:$J$332,5,FALSE)</f>
        <v>OP</v>
      </c>
      <c r="Q1869" s="21" t="e">
        <f>VLOOKUP($N1869,Oferta!$D$2:$P$100,5,FALSE)</f>
        <v>#N/A</v>
      </c>
      <c r="R1869" s="21">
        <f>VLOOKUP(CONCATENATE($M1869,$N1869),Curriculos!$A$2:$J$332,8,FALSE)</f>
        <v>60</v>
      </c>
      <c r="S1869" s="5"/>
      <c r="T1869" s="22" t="s">
        <v>24</v>
      </c>
      <c r="U1869" s="21" t="str">
        <f>VLOOKUP(CONCATENATE($M1869,$N1869),Curriculos!$A$2:$J$332,10,FALSE)</f>
        <v>DCEC</v>
      </c>
      <c r="V1869" s="20" t="e">
        <f>VLOOKUP(CONCATENATE($M1869,$N1869,$T1869),Oferta!$B$2:$R$360,17,FALSE)</f>
        <v>#N/A</v>
      </c>
      <c r="W1869" s="20" t="e">
        <f>VLOOKUP(CONCATENATE($M1869,$N1869,$T1869),Oferta!$B$2:$Q$360,12,FALSE)</f>
        <v>#N/A</v>
      </c>
      <c r="X1869" s="22">
        <v>2</v>
      </c>
      <c r="Y1869" s="23" t="e">
        <f>VLOOKUP(CONCATENATE($W1869,$X1869),Mtz_Horarios!$E$2:$H$92,2,FALSE)</f>
        <v>#N/A</v>
      </c>
      <c r="Z1869" s="23" t="e">
        <f>VLOOKUP(CONCATENATE($W1869,$X1869),Mtz_Horarios!$E$2:$H$92,3,FALSE)</f>
        <v>#N/A</v>
      </c>
      <c r="AA1869" s="24" t="e">
        <f>VLOOKUP(CONCATENATE($W1869,$X1869),Mtz_Horarios!$E$2:$H$92,4,FALSE)</f>
        <v>#N/A</v>
      </c>
      <c r="AB1869" s="20" t="e">
        <f>VLOOKUP(CONCATENATE($M1869,$N1869,$T1869),Oferta!$B$2:$Q$360,16,FALSE)</f>
        <v>#N/A</v>
      </c>
      <c r="AC1869" s="20" t="e">
        <f>VLOOKUP(CONCATENATE($M1869,$N1869,$T1869),Oferta!$B$2:$Q$360,15,FALSE)</f>
        <v>#N/A</v>
      </c>
      <c r="AD1869" s="12"/>
      <c r="AE1869" s="12"/>
      <c r="AF1869" s="12"/>
      <c r="AG1869" s="12"/>
      <c r="AH1869" s="12"/>
      <c r="AI1869" s="5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12"/>
      <c r="AW1869" s="12"/>
    </row>
    <row r="1870" spans="1:49" ht="15" customHeight="1">
      <c r="A1870" s="12"/>
      <c r="B1870" s="12"/>
      <c r="C1870" s="12"/>
      <c r="D1870" s="12"/>
      <c r="E1870" s="12"/>
      <c r="F1870" s="12"/>
      <c r="G1870" s="12"/>
      <c r="H1870" s="12" t="e">
        <f t="shared" si="28"/>
        <v>#N/A</v>
      </c>
      <c r="I1870" s="12" t="e">
        <f>VLOOKUP(CONCATENATE(N1870,T1870),Simulador!$H$26:$H$33,1,FALSE)</f>
        <v>#N/A</v>
      </c>
      <c r="J1870" s="12" t="e">
        <f t="shared" si="29"/>
        <v>#N/A</v>
      </c>
      <c r="K1870" s="13" t="e">
        <f t="shared" si="30"/>
        <v>#N/A</v>
      </c>
      <c r="L1870" s="12" t="e">
        <f t="shared" si="31"/>
        <v>#N/A</v>
      </c>
      <c r="M1870" s="14" t="s">
        <v>31</v>
      </c>
      <c r="N1870" s="3" t="s">
        <v>156</v>
      </c>
      <c r="O1870" s="20" t="str">
        <f>VLOOKUP(CONCATENATE($M1870,$N1870),Curriculos!$A$2:$J$332,4,FALSE)</f>
        <v>TÓPICOS ESPECIAIS EM MICROECONOMIA</v>
      </c>
      <c r="P1870" s="21" t="str">
        <f>VLOOKUP(CONCATENATE($M1870,$N1870),Curriculos!$A$2:$J$332,5,FALSE)</f>
        <v>OP</v>
      </c>
      <c r="Q1870" s="21" t="e">
        <f>VLOOKUP($N1870,Oferta!$D$2:$P$100,5,FALSE)</f>
        <v>#N/A</v>
      </c>
      <c r="R1870" s="21">
        <f>VLOOKUP(CONCATENATE($M1870,$N1870),Curriculos!$A$2:$J$332,8,FALSE)</f>
        <v>60</v>
      </c>
      <c r="S1870" s="5"/>
      <c r="T1870" s="22" t="s">
        <v>24</v>
      </c>
      <c r="U1870" s="21" t="str">
        <f>VLOOKUP(CONCATENATE($M1870,$N1870),Curriculos!$A$2:$J$332,10,FALSE)</f>
        <v>DCEC</v>
      </c>
      <c r="V1870" s="20" t="e">
        <f>VLOOKUP(CONCATENATE($M1870,$N1870,$T1870),Oferta!$B$2:$R$360,17,FALSE)</f>
        <v>#N/A</v>
      </c>
      <c r="W1870" s="20" t="e">
        <f>VLOOKUP(CONCATENATE($M1870,$N1870,$T1870),Oferta!$B$2:$Q$360,12,FALSE)</f>
        <v>#N/A</v>
      </c>
      <c r="X1870" s="22">
        <v>3</v>
      </c>
      <c r="Y1870" s="23" t="e">
        <f>VLOOKUP(CONCATENATE($W1870,$X1870),Mtz_Horarios!$E$2:$H$92,2,FALSE)</f>
        <v>#N/A</v>
      </c>
      <c r="Z1870" s="23" t="e">
        <f>VLOOKUP(CONCATENATE($W1870,$X1870),Mtz_Horarios!$E$2:$H$92,3,FALSE)</f>
        <v>#N/A</v>
      </c>
      <c r="AA1870" s="24" t="e">
        <f>VLOOKUP(CONCATENATE($W1870,$X1870),Mtz_Horarios!$E$2:$H$92,4,FALSE)</f>
        <v>#N/A</v>
      </c>
      <c r="AB1870" s="20" t="e">
        <f>VLOOKUP(CONCATENATE($M1870,$N1870,$T1870),Oferta!$B$2:$Q$360,16,FALSE)</f>
        <v>#N/A</v>
      </c>
      <c r="AC1870" s="20" t="e">
        <f>VLOOKUP(CONCATENATE($M1870,$N1870,$T1870),Oferta!$B$2:$Q$360,15,FALSE)</f>
        <v>#N/A</v>
      </c>
      <c r="AD1870" s="12"/>
      <c r="AE1870" s="12"/>
      <c r="AF1870" s="12"/>
      <c r="AG1870" s="12"/>
      <c r="AH1870" s="12"/>
      <c r="AI1870" s="5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12"/>
      <c r="AW1870" s="12"/>
    </row>
    <row r="1871" spans="1:49" ht="15" customHeight="1">
      <c r="A1871" s="12"/>
      <c r="B1871" s="12"/>
      <c r="C1871" s="12"/>
      <c r="D1871" s="12"/>
      <c r="E1871" s="12"/>
      <c r="F1871" s="12"/>
      <c r="G1871" s="12"/>
      <c r="H1871" s="12" t="e">
        <f t="shared" si="28"/>
        <v>#N/A</v>
      </c>
      <c r="I1871" s="12" t="e">
        <f>VLOOKUP(CONCATENATE(N1871,T1871),Simulador!$H$26:$H$33,1,FALSE)</f>
        <v>#N/A</v>
      </c>
      <c r="J1871" s="12" t="e">
        <f t="shared" si="29"/>
        <v>#N/A</v>
      </c>
      <c r="K1871" s="13" t="e">
        <f t="shared" si="30"/>
        <v>#N/A</v>
      </c>
      <c r="L1871" s="12" t="e">
        <f t="shared" si="31"/>
        <v>#N/A</v>
      </c>
      <c r="M1871" s="14" t="s">
        <v>31</v>
      </c>
      <c r="N1871" s="3" t="s">
        <v>156</v>
      </c>
      <c r="O1871" s="20" t="str">
        <f>VLOOKUP(CONCATENATE($M1871,$N1871),Curriculos!$A$2:$J$332,4,FALSE)</f>
        <v>TÓPICOS ESPECIAIS EM MICROECONOMIA</v>
      </c>
      <c r="P1871" s="21" t="str">
        <f>VLOOKUP(CONCATENATE($M1871,$N1871),Curriculos!$A$2:$J$332,5,FALSE)</f>
        <v>OP</v>
      </c>
      <c r="Q1871" s="21" t="e">
        <f>VLOOKUP($N1871,Oferta!$D$2:$P$100,5,FALSE)</f>
        <v>#N/A</v>
      </c>
      <c r="R1871" s="21">
        <f>VLOOKUP(CONCATENATE($M1871,$N1871),Curriculos!$A$2:$J$332,8,FALSE)</f>
        <v>60</v>
      </c>
      <c r="S1871" s="5"/>
      <c r="T1871" s="22" t="s">
        <v>24</v>
      </c>
      <c r="U1871" s="21" t="str">
        <f>VLOOKUP(CONCATENATE($M1871,$N1871),Curriculos!$A$2:$J$332,10,FALSE)</f>
        <v>DCEC</v>
      </c>
      <c r="V1871" s="20" t="e">
        <f>VLOOKUP(CONCATENATE($M1871,$N1871,$T1871),Oferta!$B$2:$R$360,17,FALSE)</f>
        <v>#N/A</v>
      </c>
      <c r="W1871" s="20" t="e">
        <f>VLOOKUP(CONCATENATE($M1871,$N1871,$T1871),Oferta!$B$2:$Q$360,12,FALSE)</f>
        <v>#N/A</v>
      </c>
      <c r="X1871" s="22">
        <v>4</v>
      </c>
      <c r="Y1871" s="23" t="e">
        <f>VLOOKUP(CONCATENATE($W1871,$X1871),Mtz_Horarios!$E$2:$H$92,2,FALSE)</f>
        <v>#N/A</v>
      </c>
      <c r="Z1871" s="23" t="e">
        <f>VLOOKUP(CONCATENATE($W1871,$X1871),Mtz_Horarios!$E$2:$H$92,3,FALSE)</f>
        <v>#N/A</v>
      </c>
      <c r="AA1871" s="24" t="e">
        <f>VLOOKUP(CONCATENATE($W1871,$X1871),Mtz_Horarios!$E$2:$H$92,4,FALSE)</f>
        <v>#N/A</v>
      </c>
      <c r="AB1871" s="20" t="e">
        <f>VLOOKUP(CONCATENATE($M1871,$N1871,$T1871),Oferta!$B$2:$Q$360,16,FALSE)</f>
        <v>#N/A</v>
      </c>
      <c r="AC1871" s="20" t="e">
        <f>VLOOKUP(CONCATENATE($M1871,$N1871,$T1871),Oferta!$B$2:$Q$360,15,FALSE)</f>
        <v>#N/A</v>
      </c>
      <c r="AD1871" s="12"/>
      <c r="AE1871" s="12"/>
      <c r="AF1871" s="12"/>
      <c r="AG1871" s="12"/>
      <c r="AH1871" s="12"/>
      <c r="AI1871" s="5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12"/>
      <c r="AW1871" s="12"/>
    </row>
    <row r="1872" spans="1:49" ht="15" customHeight="1">
      <c r="A1872" s="12"/>
      <c r="B1872" s="12"/>
      <c r="C1872" s="12"/>
      <c r="D1872" s="12"/>
      <c r="E1872" s="12"/>
      <c r="F1872" s="12"/>
      <c r="G1872" s="12"/>
      <c r="H1872" s="12" t="e">
        <f t="shared" si="28"/>
        <v>#N/A</v>
      </c>
      <c r="I1872" s="12" t="e">
        <f>VLOOKUP(CONCATENATE(N1872,T1872),Simulador!$H$26:$H$33,1,FALSE)</f>
        <v>#N/A</v>
      </c>
      <c r="J1872" s="12" t="e">
        <f t="shared" si="29"/>
        <v>#N/A</v>
      </c>
      <c r="K1872" s="13" t="e">
        <f t="shared" si="30"/>
        <v>#N/A</v>
      </c>
      <c r="L1872" s="12" t="e">
        <f t="shared" si="31"/>
        <v>#N/A</v>
      </c>
      <c r="M1872" s="14" t="s">
        <v>31</v>
      </c>
      <c r="N1872" s="3" t="s">
        <v>156</v>
      </c>
      <c r="O1872" s="20" t="str">
        <f>VLOOKUP(CONCATENATE($M1872,$N1872),Curriculos!$A$2:$J$332,4,FALSE)</f>
        <v>TÓPICOS ESPECIAIS EM MICROECONOMIA</v>
      </c>
      <c r="P1872" s="21" t="str">
        <f>VLOOKUP(CONCATENATE($M1872,$N1872),Curriculos!$A$2:$J$332,5,FALSE)</f>
        <v>OP</v>
      </c>
      <c r="Q1872" s="21" t="e">
        <f>VLOOKUP($N1872,Oferta!$D$2:$P$100,5,FALSE)</f>
        <v>#N/A</v>
      </c>
      <c r="R1872" s="21">
        <f>VLOOKUP(CONCATENATE($M1872,$N1872),Curriculos!$A$2:$J$332,8,FALSE)</f>
        <v>60</v>
      </c>
      <c r="S1872" s="5"/>
      <c r="T1872" s="22" t="s">
        <v>29</v>
      </c>
      <c r="U1872" s="21" t="str">
        <f>VLOOKUP(CONCATENATE($M1872,$N1872),Curriculos!$A$2:$J$332,10,FALSE)</f>
        <v>DCEC</v>
      </c>
      <c r="V1872" s="20" t="e">
        <f>VLOOKUP(CONCATENATE($M1872,$N1872,$T1872),Oferta!$B$2:$R$360,17,FALSE)</f>
        <v>#N/A</v>
      </c>
      <c r="W1872" s="20" t="e">
        <f>VLOOKUP(CONCATENATE($M1872,$N1872,$T1872),Oferta!$B$2:$Q$360,12,FALSE)</f>
        <v>#N/A</v>
      </c>
      <c r="X1872" s="22">
        <v>1</v>
      </c>
      <c r="Y1872" s="23" t="e">
        <f>VLOOKUP(CONCATENATE($W1872,$X1872),Mtz_Horarios!$E$2:$H$92,2,FALSE)</f>
        <v>#N/A</v>
      </c>
      <c r="Z1872" s="23" t="e">
        <f>VLOOKUP(CONCATENATE($W1872,$X1872),Mtz_Horarios!$E$2:$H$92,3,FALSE)</f>
        <v>#N/A</v>
      </c>
      <c r="AA1872" s="24" t="e">
        <f>VLOOKUP(CONCATENATE($W1872,$X1872),Mtz_Horarios!$E$2:$H$92,4,FALSE)</f>
        <v>#N/A</v>
      </c>
      <c r="AB1872" s="20" t="e">
        <f>VLOOKUP(CONCATENATE($M1872,$N1872,$T1872),Oferta!$B$2:$Q$360,16,FALSE)</f>
        <v>#N/A</v>
      </c>
      <c r="AC1872" s="20" t="e">
        <f>VLOOKUP(CONCATENATE($M1872,$N1872,$T1872),Oferta!$B$2:$Q$360,15,FALSE)</f>
        <v>#N/A</v>
      </c>
      <c r="AD1872" s="12"/>
      <c r="AE1872" s="12"/>
      <c r="AF1872" s="12"/>
      <c r="AG1872" s="12"/>
      <c r="AH1872" s="12"/>
      <c r="AI1872" s="5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12"/>
      <c r="AW1872" s="12"/>
    </row>
    <row r="1873" spans="1:49" ht="15" customHeight="1">
      <c r="A1873" s="12"/>
      <c r="B1873" s="12"/>
      <c r="C1873" s="12"/>
      <c r="D1873" s="12"/>
      <c r="E1873" s="12"/>
      <c r="F1873" s="12"/>
      <c r="G1873" s="12"/>
      <c r="H1873" s="12" t="e">
        <f t="shared" si="28"/>
        <v>#N/A</v>
      </c>
      <c r="I1873" s="12" t="e">
        <f>VLOOKUP(CONCATENATE(N1873,T1873),Simulador!$H$26:$H$33,1,FALSE)</f>
        <v>#N/A</v>
      </c>
      <c r="J1873" s="12" t="e">
        <f t="shared" si="29"/>
        <v>#N/A</v>
      </c>
      <c r="K1873" s="13" t="e">
        <f t="shared" si="30"/>
        <v>#N/A</v>
      </c>
      <c r="L1873" s="12" t="e">
        <f t="shared" si="31"/>
        <v>#N/A</v>
      </c>
      <c r="M1873" s="14" t="s">
        <v>31</v>
      </c>
      <c r="N1873" s="3" t="s">
        <v>156</v>
      </c>
      <c r="O1873" s="20" t="str">
        <f>VLOOKUP(CONCATENATE($M1873,$N1873),Curriculos!$A$2:$J$332,4,FALSE)</f>
        <v>TÓPICOS ESPECIAIS EM MICROECONOMIA</v>
      </c>
      <c r="P1873" s="21" t="str">
        <f>VLOOKUP(CONCATENATE($M1873,$N1873),Curriculos!$A$2:$J$332,5,FALSE)</f>
        <v>OP</v>
      </c>
      <c r="Q1873" s="21" t="e">
        <f>VLOOKUP($N1873,Oferta!$D$2:$P$100,5,FALSE)</f>
        <v>#N/A</v>
      </c>
      <c r="R1873" s="21">
        <f>VLOOKUP(CONCATENATE($M1873,$N1873),Curriculos!$A$2:$J$332,8,FALSE)</f>
        <v>60</v>
      </c>
      <c r="S1873" s="5"/>
      <c r="T1873" s="22" t="s">
        <v>29</v>
      </c>
      <c r="U1873" s="21" t="str">
        <f>VLOOKUP(CONCATENATE($M1873,$N1873),Curriculos!$A$2:$J$332,10,FALSE)</f>
        <v>DCEC</v>
      </c>
      <c r="V1873" s="20" t="e">
        <f>VLOOKUP(CONCATENATE($M1873,$N1873,$T1873),Oferta!$B$2:$R$360,17,FALSE)</f>
        <v>#N/A</v>
      </c>
      <c r="W1873" s="20" t="e">
        <f>VLOOKUP(CONCATENATE($M1873,$N1873,$T1873),Oferta!$B$2:$Q$360,12,FALSE)</f>
        <v>#N/A</v>
      </c>
      <c r="X1873" s="22">
        <v>2</v>
      </c>
      <c r="Y1873" s="23" t="e">
        <f>VLOOKUP(CONCATENATE($W1873,$X1873),Mtz_Horarios!$E$2:$H$92,2,FALSE)</f>
        <v>#N/A</v>
      </c>
      <c r="Z1873" s="23" t="e">
        <f>VLOOKUP(CONCATENATE($W1873,$X1873),Mtz_Horarios!$E$2:$H$92,3,FALSE)</f>
        <v>#N/A</v>
      </c>
      <c r="AA1873" s="24" t="e">
        <f>VLOOKUP(CONCATENATE($W1873,$X1873),Mtz_Horarios!$E$2:$H$92,4,FALSE)</f>
        <v>#N/A</v>
      </c>
      <c r="AB1873" s="20" t="e">
        <f>VLOOKUP(CONCATENATE($M1873,$N1873,$T1873),Oferta!$B$2:$Q$360,16,FALSE)</f>
        <v>#N/A</v>
      </c>
      <c r="AC1873" s="20" t="e">
        <f>VLOOKUP(CONCATENATE($M1873,$N1873,$T1873),Oferta!$B$2:$Q$360,15,FALSE)</f>
        <v>#N/A</v>
      </c>
      <c r="AD1873" s="12"/>
      <c r="AE1873" s="12"/>
      <c r="AF1873" s="12"/>
      <c r="AG1873" s="12"/>
      <c r="AH1873" s="12"/>
      <c r="AI1873" s="5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12"/>
      <c r="AW1873" s="12"/>
    </row>
    <row r="1874" spans="1:49" ht="15" customHeight="1">
      <c r="A1874" s="12"/>
      <c r="B1874" s="12"/>
      <c r="C1874" s="12"/>
      <c r="D1874" s="12"/>
      <c r="E1874" s="12"/>
      <c r="F1874" s="12"/>
      <c r="G1874" s="12"/>
      <c r="H1874" s="12" t="e">
        <f t="shared" si="28"/>
        <v>#N/A</v>
      </c>
      <c r="I1874" s="12" t="e">
        <f>VLOOKUP(CONCATENATE(N1874,T1874),Simulador!$H$26:$H$33,1,FALSE)</f>
        <v>#N/A</v>
      </c>
      <c r="J1874" s="12" t="e">
        <f t="shared" si="29"/>
        <v>#N/A</v>
      </c>
      <c r="K1874" s="13" t="e">
        <f t="shared" si="30"/>
        <v>#N/A</v>
      </c>
      <c r="L1874" s="12" t="e">
        <f t="shared" si="31"/>
        <v>#N/A</v>
      </c>
      <c r="M1874" s="14" t="s">
        <v>31</v>
      </c>
      <c r="N1874" s="3" t="s">
        <v>156</v>
      </c>
      <c r="O1874" s="20" t="str">
        <f>VLOOKUP(CONCATENATE($M1874,$N1874),Curriculos!$A$2:$J$332,4,FALSE)</f>
        <v>TÓPICOS ESPECIAIS EM MICROECONOMIA</v>
      </c>
      <c r="P1874" s="21" t="str">
        <f>VLOOKUP(CONCATENATE($M1874,$N1874),Curriculos!$A$2:$J$332,5,FALSE)</f>
        <v>OP</v>
      </c>
      <c r="Q1874" s="21" t="e">
        <f>VLOOKUP($N1874,Oferta!$D$2:$P$100,5,FALSE)</f>
        <v>#N/A</v>
      </c>
      <c r="R1874" s="21">
        <f>VLOOKUP(CONCATENATE($M1874,$N1874),Curriculos!$A$2:$J$332,8,FALSE)</f>
        <v>60</v>
      </c>
      <c r="S1874" s="5"/>
      <c r="T1874" s="22" t="s">
        <v>29</v>
      </c>
      <c r="U1874" s="21" t="str">
        <f>VLOOKUP(CONCATENATE($M1874,$N1874),Curriculos!$A$2:$J$332,10,FALSE)</f>
        <v>DCEC</v>
      </c>
      <c r="V1874" s="20" t="e">
        <f>VLOOKUP(CONCATENATE($M1874,$N1874,$T1874),Oferta!$B$2:$R$360,17,FALSE)</f>
        <v>#N/A</v>
      </c>
      <c r="W1874" s="20" t="e">
        <f>VLOOKUP(CONCATENATE($M1874,$N1874,$T1874),Oferta!$B$2:$Q$360,12,FALSE)</f>
        <v>#N/A</v>
      </c>
      <c r="X1874" s="22">
        <v>3</v>
      </c>
      <c r="Y1874" s="23" t="e">
        <f>VLOOKUP(CONCATENATE($W1874,$X1874),Mtz_Horarios!$E$2:$H$92,2,FALSE)</f>
        <v>#N/A</v>
      </c>
      <c r="Z1874" s="23" t="e">
        <f>VLOOKUP(CONCATENATE($W1874,$X1874),Mtz_Horarios!$E$2:$H$92,3,FALSE)</f>
        <v>#N/A</v>
      </c>
      <c r="AA1874" s="24" t="e">
        <f>VLOOKUP(CONCATENATE($W1874,$X1874),Mtz_Horarios!$E$2:$H$92,4,FALSE)</f>
        <v>#N/A</v>
      </c>
      <c r="AB1874" s="20" t="e">
        <f>VLOOKUP(CONCATENATE($M1874,$N1874,$T1874),Oferta!$B$2:$Q$360,16,FALSE)</f>
        <v>#N/A</v>
      </c>
      <c r="AC1874" s="20" t="e">
        <f>VLOOKUP(CONCATENATE($M1874,$N1874,$T1874),Oferta!$B$2:$Q$360,15,FALSE)</f>
        <v>#N/A</v>
      </c>
      <c r="AD1874" s="12"/>
      <c r="AE1874" s="12"/>
      <c r="AF1874" s="12"/>
      <c r="AG1874" s="12"/>
      <c r="AH1874" s="12"/>
      <c r="AI1874" s="5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12"/>
      <c r="AW1874" s="12"/>
    </row>
    <row r="1875" spans="1:49" ht="15" customHeight="1">
      <c r="A1875" s="12"/>
      <c r="B1875" s="12"/>
      <c r="C1875" s="12"/>
      <c r="D1875" s="12"/>
      <c r="E1875" s="12"/>
      <c r="F1875" s="12"/>
      <c r="G1875" s="12"/>
      <c r="H1875" s="12" t="e">
        <f t="shared" si="28"/>
        <v>#N/A</v>
      </c>
      <c r="I1875" s="12" t="e">
        <f>VLOOKUP(CONCATENATE(N1875,T1875),Simulador!$H$26:$H$33,1,FALSE)</f>
        <v>#N/A</v>
      </c>
      <c r="J1875" s="12" t="e">
        <f t="shared" si="29"/>
        <v>#N/A</v>
      </c>
      <c r="K1875" s="13" t="e">
        <f t="shared" si="30"/>
        <v>#N/A</v>
      </c>
      <c r="L1875" s="12" t="e">
        <f t="shared" si="31"/>
        <v>#N/A</v>
      </c>
      <c r="M1875" s="14" t="s">
        <v>31</v>
      </c>
      <c r="N1875" s="3" t="s">
        <v>156</v>
      </c>
      <c r="O1875" s="20" t="str">
        <f>VLOOKUP(CONCATENATE($M1875,$N1875),Curriculos!$A$2:$J$332,4,FALSE)</f>
        <v>TÓPICOS ESPECIAIS EM MICROECONOMIA</v>
      </c>
      <c r="P1875" s="21" t="str">
        <f>VLOOKUP(CONCATENATE($M1875,$N1875),Curriculos!$A$2:$J$332,5,FALSE)</f>
        <v>OP</v>
      </c>
      <c r="Q1875" s="21" t="e">
        <f>VLOOKUP($N1875,Oferta!$D$2:$P$100,5,FALSE)</f>
        <v>#N/A</v>
      </c>
      <c r="R1875" s="21">
        <f>VLOOKUP(CONCATENATE($M1875,$N1875),Curriculos!$A$2:$J$332,8,FALSE)</f>
        <v>60</v>
      </c>
      <c r="S1875" s="5"/>
      <c r="T1875" s="22" t="s">
        <v>29</v>
      </c>
      <c r="U1875" s="21" t="str">
        <f>VLOOKUP(CONCATENATE($M1875,$N1875),Curriculos!$A$2:$J$332,10,FALSE)</f>
        <v>DCEC</v>
      </c>
      <c r="V1875" s="20" t="e">
        <f>VLOOKUP(CONCATENATE($M1875,$N1875,$T1875),Oferta!$B$2:$R$360,17,FALSE)</f>
        <v>#N/A</v>
      </c>
      <c r="W1875" s="20" t="e">
        <f>VLOOKUP(CONCATENATE($M1875,$N1875,$T1875),Oferta!$B$2:$Q$360,12,FALSE)</f>
        <v>#N/A</v>
      </c>
      <c r="X1875" s="22">
        <v>4</v>
      </c>
      <c r="Y1875" s="23" t="e">
        <f>VLOOKUP(CONCATENATE($W1875,$X1875),Mtz_Horarios!$E$2:$H$92,2,FALSE)</f>
        <v>#N/A</v>
      </c>
      <c r="Z1875" s="23" t="e">
        <f>VLOOKUP(CONCATENATE($W1875,$X1875),Mtz_Horarios!$E$2:$H$92,3,FALSE)</f>
        <v>#N/A</v>
      </c>
      <c r="AA1875" s="24" t="e">
        <f>VLOOKUP(CONCATENATE($W1875,$X1875),Mtz_Horarios!$E$2:$H$92,4,FALSE)</f>
        <v>#N/A</v>
      </c>
      <c r="AB1875" s="20" t="e">
        <f>VLOOKUP(CONCATENATE($M1875,$N1875,$T1875),Oferta!$B$2:$Q$360,16,FALSE)</f>
        <v>#N/A</v>
      </c>
      <c r="AC1875" s="20" t="e">
        <f>VLOOKUP(CONCATENATE($M1875,$N1875,$T1875),Oferta!$B$2:$Q$360,15,FALSE)</f>
        <v>#N/A</v>
      </c>
      <c r="AD1875" s="12"/>
      <c r="AE1875" s="12"/>
      <c r="AF1875" s="12"/>
      <c r="AG1875" s="12"/>
      <c r="AH1875" s="12"/>
      <c r="AI1875" s="5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12"/>
      <c r="AW1875" s="12"/>
    </row>
    <row r="1876" spans="1:49" ht="15" customHeight="1">
      <c r="A1876" s="12"/>
      <c r="B1876" s="12"/>
      <c r="C1876" s="12"/>
      <c r="D1876" s="12"/>
      <c r="E1876" s="12"/>
      <c r="F1876" s="12"/>
      <c r="G1876" s="12"/>
      <c r="H1876" s="12" t="e">
        <f t="shared" si="28"/>
        <v>#N/A</v>
      </c>
      <c r="I1876" s="12" t="e">
        <f>VLOOKUP(CONCATENATE(N1876,T1876),Simulador!$H$26:$H$33,1,FALSE)</f>
        <v>#N/A</v>
      </c>
      <c r="J1876" s="12" t="e">
        <f t="shared" si="29"/>
        <v>#N/A</v>
      </c>
      <c r="K1876" s="13" t="e">
        <f t="shared" si="30"/>
        <v>#N/A</v>
      </c>
      <c r="L1876" s="12" t="e">
        <f t="shared" si="31"/>
        <v>#N/A</v>
      </c>
      <c r="M1876" s="14" t="s">
        <v>25</v>
      </c>
      <c r="N1876" s="3" t="s">
        <v>156</v>
      </c>
      <c r="O1876" s="20" t="str">
        <f>VLOOKUP(CONCATENATE($M1876,$N1876),Curriculos!$A$2:$J$332,4,FALSE)</f>
        <v>TÓPICOS ESPECIAIS EM MICROECONOMIA</v>
      </c>
      <c r="P1876" s="21" t="str">
        <f>VLOOKUP(CONCATENATE($M1876,$N1876),Curriculos!$A$2:$J$332,5,FALSE)</f>
        <v>OP</v>
      </c>
      <c r="Q1876" s="21" t="e">
        <f>VLOOKUP($N1876,Oferta!$D$2:$P$100,5,FALSE)</f>
        <v>#N/A</v>
      </c>
      <c r="R1876" s="21">
        <f>VLOOKUP(CONCATENATE($M1876,$N1876),Curriculos!$A$2:$J$332,8,FALSE)</f>
        <v>60</v>
      </c>
      <c r="S1876" s="5"/>
      <c r="T1876" s="22" t="s">
        <v>29</v>
      </c>
      <c r="U1876" s="21" t="str">
        <f>VLOOKUP(CONCATENATE($M1876,$N1876),Curriculos!$A$2:$J$332,10,FALSE)</f>
        <v>DCEC</v>
      </c>
      <c r="V1876" s="20" t="e">
        <f>VLOOKUP(CONCATENATE($M1876,$N1876,$T1876),Oferta!$B$2:$R$360,17,FALSE)</f>
        <v>#N/A</v>
      </c>
      <c r="W1876" s="20" t="e">
        <f>VLOOKUP(CONCATENATE($M1876,$N1876,$T1876),Oferta!$B$2:$Q$360,12,FALSE)</f>
        <v>#N/A</v>
      </c>
      <c r="X1876" s="22">
        <v>1</v>
      </c>
      <c r="Y1876" s="23" t="e">
        <f>VLOOKUP(CONCATENATE($W1876,$X1876),Mtz_Horarios!$E$2:$H$92,2,FALSE)</f>
        <v>#N/A</v>
      </c>
      <c r="Z1876" s="23" t="e">
        <f>VLOOKUP(CONCATENATE($W1876,$X1876),Mtz_Horarios!$E$2:$H$92,3,FALSE)</f>
        <v>#N/A</v>
      </c>
      <c r="AA1876" s="24" t="e">
        <f>VLOOKUP(CONCATENATE($W1876,$X1876),Mtz_Horarios!$E$2:$H$92,4,FALSE)</f>
        <v>#N/A</v>
      </c>
      <c r="AB1876" s="20" t="e">
        <f>VLOOKUP(CONCATENATE($M1876,$N1876,$T1876),Oferta!$B$2:$Q$360,16,FALSE)</f>
        <v>#N/A</v>
      </c>
      <c r="AC1876" s="20" t="e">
        <f>VLOOKUP(CONCATENATE($M1876,$N1876,$T1876),Oferta!$B$2:$Q$360,15,FALSE)</f>
        <v>#N/A</v>
      </c>
      <c r="AD1876" s="12"/>
      <c r="AE1876" s="12"/>
      <c r="AF1876" s="12"/>
      <c r="AG1876" s="12"/>
      <c r="AH1876" s="12"/>
      <c r="AI1876" s="5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12"/>
      <c r="AW1876" s="12"/>
    </row>
    <row r="1877" spans="1:49" ht="15" customHeight="1">
      <c r="A1877" s="12"/>
      <c r="B1877" s="12"/>
      <c r="C1877" s="12"/>
      <c r="D1877" s="12"/>
      <c r="E1877" s="12"/>
      <c r="F1877" s="12"/>
      <c r="G1877" s="12"/>
      <c r="H1877" s="12" t="e">
        <f t="shared" si="28"/>
        <v>#N/A</v>
      </c>
      <c r="I1877" s="12" t="e">
        <f>VLOOKUP(CONCATENATE(N1877,T1877),Simulador!$H$26:$H$33,1,FALSE)</f>
        <v>#N/A</v>
      </c>
      <c r="J1877" s="12" t="e">
        <f t="shared" si="29"/>
        <v>#N/A</v>
      </c>
      <c r="K1877" s="13" t="e">
        <f t="shared" si="30"/>
        <v>#N/A</v>
      </c>
      <c r="L1877" s="12" t="e">
        <f t="shared" si="31"/>
        <v>#N/A</v>
      </c>
      <c r="M1877" s="14" t="s">
        <v>25</v>
      </c>
      <c r="N1877" s="3" t="s">
        <v>156</v>
      </c>
      <c r="O1877" s="20" t="str">
        <f>VLOOKUP(CONCATENATE($M1877,$N1877),Curriculos!$A$2:$J$332,4,FALSE)</f>
        <v>TÓPICOS ESPECIAIS EM MICROECONOMIA</v>
      </c>
      <c r="P1877" s="21" t="str">
        <f>VLOOKUP(CONCATENATE($M1877,$N1877),Curriculos!$A$2:$J$332,5,FALSE)</f>
        <v>OP</v>
      </c>
      <c r="Q1877" s="21" t="e">
        <f>VLOOKUP($N1877,Oferta!$D$2:$P$100,5,FALSE)</f>
        <v>#N/A</v>
      </c>
      <c r="R1877" s="21">
        <f>VLOOKUP(CONCATENATE($M1877,$N1877),Curriculos!$A$2:$J$332,8,FALSE)</f>
        <v>60</v>
      </c>
      <c r="S1877" s="5"/>
      <c r="T1877" s="22" t="s">
        <v>29</v>
      </c>
      <c r="U1877" s="21" t="str">
        <f>VLOOKUP(CONCATENATE($M1877,$N1877),Curriculos!$A$2:$J$332,10,FALSE)</f>
        <v>DCEC</v>
      </c>
      <c r="V1877" s="20" t="e">
        <f>VLOOKUP(CONCATENATE($M1877,$N1877,$T1877),Oferta!$B$2:$R$360,17,FALSE)</f>
        <v>#N/A</v>
      </c>
      <c r="W1877" s="20" t="e">
        <f>VLOOKUP(CONCATENATE($M1877,$N1877,$T1877),Oferta!$B$2:$Q$360,12,FALSE)</f>
        <v>#N/A</v>
      </c>
      <c r="X1877" s="22">
        <v>2</v>
      </c>
      <c r="Y1877" s="23" t="e">
        <f>VLOOKUP(CONCATENATE($W1877,$X1877),Mtz_Horarios!$E$2:$H$92,2,FALSE)</f>
        <v>#N/A</v>
      </c>
      <c r="Z1877" s="23" t="e">
        <f>VLOOKUP(CONCATENATE($W1877,$X1877),Mtz_Horarios!$E$2:$H$92,3,FALSE)</f>
        <v>#N/A</v>
      </c>
      <c r="AA1877" s="24" t="e">
        <f>VLOOKUP(CONCATENATE($W1877,$X1877),Mtz_Horarios!$E$2:$H$92,4,FALSE)</f>
        <v>#N/A</v>
      </c>
      <c r="AB1877" s="20" t="e">
        <f>VLOOKUP(CONCATENATE($M1877,$N1877,$T1877),Oferta!$B$2:$Q$360,16,FALSE)</f>
        <v>#N/A</v>
      </c>
      <c r="AC1877" s="20" t="e">
        <f>VLOOKUP(CONCATENATE($M1877,$N1877,$T1877),Oferta!$B$2:$Q$360,15,FALSE)</f>
        <v>#N/A</v>
      </c>
      <c r="AD1877" s="12"/>
      <c r="AE1877" s="12"/>
      <c r="AF1877" s="12"/>
      <c r="AG1877" s="12"/>
      <c r="AH1877" s="12"/>
      <c r="AI1877" s="5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12"/>
      <c r="AW1877" s="12"/>
    </row>
    <row r="1878" spans="1:49" ht="15" customHeight="1">
      <c r="A1878" s="12"/>
      <c r="B1878" s="12"/>
      <c r="C1878" s="12"/>
      <c r="D1878" s="12"/>
      <c r="E1878" s="12"/>
      <c r="F1878" s="12"/>
      <c r="G1878" s="12"/>
      <c r="H1878" s="12" t="e">
        <f t="shared" si="28"/>
        <v>#N/A</v>
      </c>
      <c r="I1878" s="12" t="e">
        <f>VLOOKUP(CONCATENATE(N1878,T1878),Simulador!$H$26:$H$33,1,FALSE)</f>
        <v>#N/A</v>
      </c>
      <c r="J1878" s="12" t="e">
        <f t="shared" si="29"/>
        <v>#N/A</v>
      </c>
      <c r="K1878" s="13" t="e">
        <f t="shared" si="30"/>
        <v>#N/A</v>
      </c>
      <c r="L1878" s="12" t="e">
        <f t="shared" si="31"/>
        <v>#N/A</v>
      </c>
      <c r="M1878" s="14" t="s">
        <v>25</v>
      </c>
      <c r="N1878" s="3" t="s">
        <v>156</v>
      </c>
      <c r="O1878" s="20" t="str">
        <f>VLOOKUP(CONCATENATE($M1878,$N1878),Curriculos!$A$2:$J$332,4,FALSE)</f>
        <v>TÓPICOS ESPECIAIS EM MICROECONOMIA</v>
      </c>
      <c r="P1878" s="21" t="str">
        <f>VLOOKUP(CONCATENATE($M1878,$N1878),Curriculos!$A$2:$J$332,5,FALSE)</f>
        <v>OP</v>
      </c>
      <c r="Q1878" s="21" t="e">
        <f>VLOOKUP($N1878,Oferta!$D$2:$P$100,5,FALSE)</f>
        <v>#N/A</v>
      </c>
      <c r="R1878" s="21">
        <f>VLOOKUP(CONCATENATE($M1878,$N1878),Curriculos!$A$2:$J$332,8,FALSE)</f>
        <v>60</v>
      </c>
      <c r="S1878" s="5"/>
      <c r="T1878" s="22" t="s">
        <v>29</v>
      </c>
      <c r="U1878" s="21" t="str">
        <f>VLOOKUP(CONCATENATE($M1878,$N1878),Curriculos!$A$2:$J$332,10,FALSE)</f>
        <v>DCEC</v>
      </c>
      <c r="V1878" s="20" t="e">
        <f>VLOOKUP(CONCATENATE($M1878,$N1878,$T1878),Oferta!$B$2:$R$360,17,FALSE)</f>
        <v>#N/A</v>
      </c>
      <c r="W1878" s="20" t="e">
        <f>VLOOKUP(CONCATENATE($M1878,$N1878,$T1878),Oferta!$B$2:$Q$360,12,FALSE)</f>
        <v>#N/A</v>
      </c>
      <c r="X1878" s="22">
        <v>3</v>
      </c>
      <c r="Y1878" s="23" t="e">
        <f>VLOOKUP(CONCATENATE($W1878,$X1878),Mtz_Horarios!$E$2:$H$92,2,FALSE)</f>
        <v>#N/A</v>
      </c>
      <c r="Z1878" s="23" t="e">
        <f>VLOOKUP(CONCATENATE($W1878,$X1878),Mtz_Horarios!$E$2:$H$92,3,FALSE)</f>
        <v>#N/A</v>
      </c>
      <c r="AA1878" s="24" t="e">
        <f>VLOOKUP(CONCATENATE($W1878,$X1878),Mtz_Horarios!$E$2:$H$92,4,FALSE)</f>
        <v>#N/A</v>
      </c>
      <c r="AB1878" s="20" t="e">
        <f>VLOOKUP(CONCATENATE($M1878,$N1878,$T1878),Oferta!$B$2:$Q$360,16,FALSE)</f>
        <v>#N/A</v>
      </c>
      <c r="AC1878" s="20" t="e">
        <f>VLOOKUP(CONCATENATE($M1878,$N1878,$T1878),Oferta!$B$2:$Q$360,15,FALSE)</f>
        <v>#N/A</v>
      </c>
      <c r="AD1878" s="12"/>
      <c r="AE1878" s="12"/>
      <c r="AF1878" s="12"/>
      <c r="AG1878" s="12"/>
      <c r="AH1878" s="12"/>
      <c r="AI1878" s="5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12"/>
      <c r="AW1878" s="12"/>
    </row>
    <row r="1879" spans="1:49" ht="15" customHeight="1">
      <c r="A1879" s="12"/>
      <c r="B1879" s="12"/>
      <c r="C1879" s="12"/>
      <c r="D1879" s="12"/>
      <c r="E1879" s="12"/>
      <c r="F1879" s="12"/>
      <c r="G1879" s="12"/>
      <c r="H1879" s="12" t="e">
        <f t="shared" si="28"/>
        <v>#N/A</v>
      </c>
      <c r="I1879" s="12" t="e">
        <f>VLOOKUP(CONCATENATE(N1879,T1879),Simulador!$H$26:$H$33,1,FALSE)</f>
        <v>#N/A</v>
      </c>
      <c r="J1879" s="12" t="e">
        <f t="shared" si="29"/>
        <v>#N/A</v>
      </c>
      <c r="K1879" s="13" t="e">
        <f t="shared" si="30"/>
        <v>#N/A</v>
      </c>
      <c r="L1879" s="12" t="e">
        <f t="shared" si="31"/>
        <v>#N/A</v>
      </c>
      <c r="M1879" s="14" t="s">
        <v>25</v>
      </c>
      <c r="N1879" s="3" t="s">
        <v>156</v>
      </c>
      <c r="O1879" s="20" t="str">
        <f>VLOOKUP(CONCATENATE($M1879,$N1879),Curriculos!$A$2:$J$332,4,FALSE)</f>
        <v>TÓPICOS ESPECIAIS EM MICROECONOMIA</v>
      </c>
      <c r="P1879" s="21" t="str">
        <f>VLOOKUP(CONCATENATE($M1879,$N1879),Curriculos!$A$2:$J$332,5,FALSE)</f>
        <v>OP</v>
      </c>
      <c r="Q1879" s="21" t="e">
        <f>VLOOKUP($N1879,Oferta!$D$2:$P$100,5,FALSE)</f>
        <v>#N/A</v>
      </c>
      <c r="R1879" s="21">
        <f>VLOOKUP(CONCATENATE($M1879,$N1879),Curriculos!$A$2:$J$332,8,FALSE)</f>
        <v>60</v>
      </c>
      <c r="S1879" s="5"/>
      <c r="T1879" s="22" t="s">
        <v>29</v>
      </c>
      <c r="U1879" s="21" t="str">
        <f>VLOOKUP(CONCATENATE($M1879,$N1879),Curriculos!$A$2:$J$332,10,FALSE)</f>
        <v>DCEC</v>
      </c>
      <c r="V1879" s="20" t="e">
        <f>VLOOKUP(CONCATENATE($M1879,$N1879,$T1879),Oferta!$B$2:$R$360,17,FALSE)</f>
        <v>#N/A</v>
      </c>
      <c r="W1879" s="20" t="e">
        <f>VLOOKUP(CONCATENATE($M1879,$N1879,$T1879),Oferta!$B$2:$Q$360,12,FALSE)</f>
        <v>#N/A</v>
      </c>
      <c r="X1879" s="22">
        <v>4</v>
      </c>
      <c r="Y1879" s="23" t="e">
        <f>VLOOKUP(CONCATENATE($W1879,$X1879),Mtz_Horarios!$E$2:$H$92,2,FALSE)</f>
        <v>#N/A</v>
      </c>
      <c r="Z1879" s="23" t="e">
        <f>VLOOKUP(CONCATENATE($W1879,$X1879),Mtz_Horarios!$E$2:$H$92,3,FALSE)</f>
        <v>#N/A</v>
      </c>
      <c r="AA1879" s="24" t="e">
        <f>VLOOKUP(CONCATENATE($W1879,$X1879),Mtz_Horarios!$E$2:$H$92,4,FALSE)</f>
        <v>#N/A</v>
      </c>
      <c r="AB1879" s="20" t="e">
        <f>VLOOKUP(CONCATENATE($M1879,$N1879,$T1879),Oferta!$B$2:$Q$360,16,FALSE)</f>
        <v>#N/A</v>
      </c>
      <c r="AC1879" s="20" t="e">
        <f>VLOOKUP(CONCATENATE($M1879,$N1879,$T1879),Oferta!$B$2:$Q$360,15,FALSE)</f>
        <v>#N/A</v>
      </c>
      <c r="AD1879" s="12"/>
      <c r="AE1879" s="12"/>
      <c r="AF1879" s="12"/>
      <c r="AG1879" s="12"/>
      <c r="AH1879" s="12"/>
      <c r="AI1879" s="5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12"/>
      <c r="AW1879" s="12"/>
    </row>
    <row r="1880" spans="1:49" ht="15" customHeight="1">
      <c r="A1880" s="12"/>
      <c r="B1880" s="12"/>
      <c r="C1880" s="12"/>
      <c r="D1880" s="12"/>
      <c r="E1880" s="12"/>
      <c r="F1880" s="12"/>
      <c r="G1880" s="12"/>
      <c r="H1880" s="12" t="e">
        <f t="shared" si="28"/>
        <v>#N/A</v>
      </c>
      <c r="I1880" s="12" t="e">
        <f>VLOOKUP(CONCATENATE(N1880,T1880),Simulador!$H$26:$H$33,1,FALSE)</f>
        <v>#N/A</v>
      </c>
      <c r="J1880" s="12" t="e">
        <f t="shared" si="29"/>
        <v>#N/A</v>
      </c>
      <c r="K1880" s="13" t="e">
        <f t="shared" si="30"/>
        <v>#N/A</v>
      </c>
      <c r="L1880" s="12" t="e">
        <f t="shared" si="31"/>
        <v>#N/A</v>
      </c>
      <c r="M1880" s="14" t="s">
        <v>22</v>
      </c>
      <c r="N1880" s="3" t="s">
        <v>156</v>
      </c>
      <c r="O1880" s="20" t="str">
        <f>VLOOKUP(CONCATENATE($M1880,$N1880),Curriculos!$A$2:$J$332,4,FALSE)</f>
        <v>TÓPICOS ESPECIAIS EM MICROECONOMIA</v>
      </c>
      <c r="P1880" s="21" t="str">
        <f>VLOOKUP(CONCATENATE($M1880,$N1880),Curriculos!$A$2:$J$332,5,FALSE)</f>
        <v>OP</v>
      </c>
      <c r="Q1880" s="21" t="e">
        <f>VLOOKUP($N1880,Oferta!$D$2:$P$100,5,FALSE)</f>
        <v>#N/A</v>
      </c>
      <c r="R1880" s="21">
        <f>VLOOKUP(CONCATENATE($M1880,$N1880),Curriculos!$A$2:$J$332,8,FALSE)</f>
        <v>60</v>
      </c>
      <c r="S1880" s="5"/>
      <c r="T1880" s="22" t="s">
        <v>24</v>
      </c>
      <c r="U1880" s="21" t="str">
        <f>VLOOKUP(CONCATENATE($M1880,$N1880),Curriculos!$A$2:$J$332,10,FALSE)</f>
        <v>DCEC</v>
      </c>
      <c r="V1880" s="20" t="e">
        <f>VLOOKUP(CONCATENATE($M1880,$N1880,$T1880),Oferta!$B$2:$R$360,17,FALSE)</f>
        <v>#N/A</v>
      </c>
      <c r="W1880" s="20" t="e">
        <f>VLOOKUP(CONCATENATE($M1880,$N1880,$T1880),Oferta!$B$2:$Q$360,12,FALSE)</f>
        <v>#N/A</v>
      </c>
      <c r="X1880" s="22">
        <v>1</v>
      </c>
      <c r="Y1880" s="23" t="e">
        <f>VLOOKUP(CONCATENATE($W1880,$X1880),Mtz_Horarios!$E$2:$H$92,2,FALSE)</f>
        <v>#N/A</v>
      </c>
      <c r="Z1880" s="23" t="e">
        <f>VLOOKUP(CONCATENATE($W1880,$X1880),Mtz_Horarios!$E$2:$H$92,3,FALSE)</f>
        <v>#N/A</v>
      </c>
      <c r="AA1880" s="24" t="e">
        <f>VLOOKUP(CONCATENATE($W1880,$X1880),Mtz_Horarios!$E$2:$H$92,4,FALSE)</f>
        <v>#N/A</v>
      </c>
      <c r="AB1880" s="20" t="e">
        <f>VLOOKUP(CONCATENATE($M1880,$N1880,$T1880),Oferta!$B$2:$Q$360,16,FALSE)</f>
        <v>#N/A</v>
      </c>
      <c r="AC1880" s="20" t="e">
        <f>VLOOKUP(CONCATENATE($M1880,$N1880,$T1880),Oferta!$B$2:$Q$360,15,FALSE)</f>
        <v>#N/A</v>
      </c>
      <c r="AD1880" s="12"/>
      <c r="AE1880" s="12"/>
      <c r="AF1880" s="12"/>
      <c r="AG1880" s="12"/>
      <c r="AH1880" s="12"/>
      <c r="AI1880" s="5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12"/>
      <c r="AW1880" s="12"/>
    </row>
    <row r="1881" spans="1:49" ht="15" customHeight="1">
      <c r="A1881" s="12"/>
      <c r="B1881" s="12"/>
      <c r="C1881" s="12"/>
      <c r="D1881" s="12"/>
      <c r="E1881" s="12"/>
      <c r="F1881" s="12"/>
      <c r="G1881" s="12"/>
      <c r="H1881" s="12" t="e">
        <f t="shared" si="28"/>
        <v>#N/A</v>
      </c>
      <c r="I1881" s="12" t="e">
        <f>VLOOKUP(CONCATENATE(N1881,T1881),Simulador!$H$26:$H$33,1,FALSE)</f>
        <v>#N/A</v>
      </c>
      <c r="J1881" s="12" t="e">
        <f t="shared" si="29"/>
        <v>#N/A</v>
      </c>
      <c r="K1881" s="13" t="e">
        <f t="shared" si="30"/>
        <v>#N/A</v>
      </c>
      <c r="L1881" s="12" t="e">
        <f t="shared" si="31"/>
        <v>#N/A</v>
      </c>
      <c r="M1881" s="14" t="s">
        <v>22</v>
      </c>
      <c r="N1881" s="3" t="s">
        <v>156</v>
      </c>
      <c r="O1881" s="20" t="str">
        <f>VLOOKUP(CONCATENATE($M1881,$N1881),Curriculos!$A$2:$J$332,4,FALSE)</f>
        <v>TÓPICOS ESPECIAIS EM MICROECONOMIA</v>
      </c>
      <c r="P1881" s="21" t="str">
        <f>VLOOKUP(CONCATENATE($M1881,$N1881),Curriculos!$A$2:$J$332,5,FALSE)</f>
        <v>OP</v>
      </c>
      <c r="Q1881" s="21" t="e">
        <f>VLOOKUP($N1881,Oferta!$D$2:$P$100,5,FALSE)</f>
        <v>#N/A</v>
      </c>
      <c r="R1881" s="21">
        <f>VLOOKUP(CONCATENATE($M1881,$N1881),Curriculos!$A$2:$J$332,8,FALSE)</f>
        <v>60</v>
      </c>
      <c r="S1881" s="5"/>
      <c r="T1881" s="22" t="s">
        <v>24</v>
      </c>
      <c r="U1881" s="21" t="str">
        <f>VLOOKUP(CONCATENATE($M1881,$N1881),Curriculos!$A$2:$J$332,10,FALSE)</f>
        <v>DCEC</v>
      </c>
      <c r="V1881" s="20" t="e">
        <f>VLOOKUP(CONCATENATE($M1881,$N1881,$T1881),Oferta!$B$2:$R$360,17,FALSE)</f>
        <v>#N/A</v>
      </c>
      <c r="W1881" s="20" t="e">
        <f>VLOOKUP(CONCATENATE($M1881,$N1881,$T1881),Oferta!$B$2:$Q$360,12,FALSE)</f>
        <v>#N/A</v>
      </c>
      <c r="X1881" s="22">
        <v>2</v>
      </c>
      <c r="Y1881" s="23" t="e">
        <f>VLOOKUP(CONCATENATE($W1881,$X1881),Mtz_Horarios!$E$2:$H$92,2,FALSE)</f>
        <v>#N/A</v>
      </c>
      <c r="Z1881" s="23" t="e">
        <f>VLOOKUP(CONCATENATE($W1881,$X1881),Mtz_Horarios!$E$2:$H$92,3,FALSE)</f>
        <v>#N/A</v>
      </c>
      <c r="AA1881" s="24" t="e">
        <f>VLOOKUP(CONCATENATE($W1881,$X1881),Mtz_Horarios!$E$2:$H$92,4,FALSE)</f>
        <v>#N/A</v>
      </c>
      <c r="AB1881" s="20" t="e">
        <f>VLOOKUP(CONCATENATE($M1881,$N1881,$T1881),Oferta!$B$2:$Q$360,16,FALSE)</f>
        <v>#N/A</v>
      </c>
      <c r="AC1881" s="20" t="e">
        <f>VLOOKUP(CONCATENATE($M1881,$N1881,$T1881),Oferta!$B$2:$Q$360,15,FALSE)</f>
        <v>#N/A</v>
      </c>
      <c r="AD1881" s="12"/>
      <c r="AE1881" s="12"/>
      <c r="AF1881" s="12"/>
      <c r="AG1881" s="12"/>
      <c r="AH1881" s="12"/>
      <c r="AI1881" s="5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12"/>
      <c r="AW1881" s="12"/>
    </row>
    <row r="1882" spans="1:49" ht="15" customHeight="1">
      <c r="A1882" s="12"/>
      <c r="B1882" s="12"/>
      <c r="C1882" s="12"/>
      <c r="D1882" s="12"/>
      <c r="E1882" s="12"/>
      <c r="F1882" s="12"/>
      <c r="G1882" s="12"/>
      <c r="H1882" s="12" t="e">
        <f t="shared" si="28"/>
        <v>#N/A</v>
      </c>
      <c r="I1882" s="12" t="e">
        <f>VLOOKUP(CONCATENATE(N1882,T1882),Simulador!$H$26:$H$33,1,FALSE)</f>
        <v>#N/A</v>
      </c>
      <c r="J1882" s="12" t="e">
        <f t="shared" si="29"/>
        <v>#N/A</v>
      </c>
      <c r="K1882" s="13" t="e">
        <f t="shared" si="30"/>
        <v>#N/A</v>
      </c>
      <c r="L1882" s="12" t="e">
        <f t="shared" si="31"/>
        <v>#N/A</v>
      </c>
      <c r="M1882" s="14" t="s">
        <v>22</v>
      </c>
      <c r="N1882" s="3" t="s">
        <v>156</v>
      </c>
      <c r="O1882" s="20" t="str">
        <f>VLOOKUP(CONCATENATE($M1882,$N1882),Curriculos!$A$2:$J$332,4,FALSE)</f>
        <v>TÓPICOS ESPECIAIS EM MICROECONOMIA</v>
      </c>
      <c r="P1882" s="21" t="str">
        <f>VLOOKUP(CONCATENATE($M1882,$N1882),Curriculos!$A$2:$J$332,5,FALSE)</f>
        <v>OP</v>
      </c>
      <c r="Q1882" s="21" t="e">
        <f>VLOOKUP($N1882,Oferta!$D$2:$P$100,5,FALSE)</f>
        <v>#N/A</v>
      </c>
      <c r="R1882" s="21">
        <f>VLOOKUP(CONCATENATE($M1882,$N1882),Curriculos!$A$2:$J$332,8,FALSE)</f>
        <v>60</v>
      </c>
      <c r="S1882" s="5"/>
      <c r="T1882" s="22" t="s">
        <v>24</v>
      </c>
      <c r="U1882" s="21" t="str">
        <f>VLOOKUP(CONCATENATE($M1882,$N1882),Curriculos!$A$2:$J$332,10,FALSE)</f>
        <v>DCEC</v>
      </c>
      <c r="V1882" s="20" t="e">
        <f>VLOOKUP(CONCATENATE($M1882,$N1882,$T1882),Oferta!$B$2:$R$360,17,FALSE)</f>
        <v>#N/A</v>
      </c>
      <c r="W1882" s="20" t="e">
        <f>VLOOKUP(CONCATENATE($M1882,$N1882,$T1882),Oferta!$B$2:$Q$360,12,FALSE)</f>
        <v>#N/A</v>
      </c>
      <c r="X1882" s="22">
        <v>3</v>
      </c>
      <c r="Y1882" s="23" t="e">
        <f>VLOOKUP(CONCATENATE($W1882,$X1882),Mtz_Horarios!$E$2:$H$92,2,FALSE)</f>
        <v>#N/A</v>
      </c>
      <c r="Z1882" s="23" t="e">
        <f>VLOOKUP(CONCATENATE($W1882,$X1882),Mtz_Horarios!$E$2:$H$92,3,FALSE)</f>
        <v>#N/A</v>
      </c>
      <c r="AA1882" s="24" t="e">
        <f>VLOOKUP(CONCATENATE($W1882,$X1882),Mtz_Horarios!$E$2:$H$92,4,FALSE)</f>
        <v>#N/A</v>
      </c>
      <c r="AB1882" s="20" t="e">
        <f>VLOOKUP(CONCATENATE($M1882,$N1882,$T1882),Oferta!$B$2:$Q$360,16,FALSE)</f>
        <v>#N/A</v>
      </c>
      <c r="AC1882" s="20" t="e">
        <f>VLOOKUP(CONCATENATE($M1882,$N1882,$T1882),Oferta!$B$2:$Q$360,15,FALSE)</f>
        <v>#N/A</v>
      </c>
      <c r="AD1882" s="12"/>
      <c r="AE1882" s="12"/>
      <c r="AF1882" s="12"/>
      <c r="AG1882" s="12"/>
      <c r="AH1882" s="12"/>
      <c r="AI1882" s="5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12"/>
      <c r="AW1882" s="12"/>
    </row>
    <row r="1883" spans="1:49" ht="15" customHeight="1">
      <c r="A1883" s="12"/>
      <c r="B1883" s="12"/>
      <c r="C1883" s="12"/>
      <c r="D1883" s="12"/>
      <c r="E1883" s="12"/>
      <c r="F1883" s="12"/>
      <c r="G1883" s="12"/>
      <c r="H1883" s="12" t="e">
        <f t="shared" si="28"/>
        <v>#N/A</v>
      </c>
      <c r="I1883" s="12" t="e">
        <f>VLOOKUP(CONCATENATE(N1883,T1883),Simulador!$H$26:$H$33,1,FALSE)</f>
        <v>#N/A</v>
      </c>
      <c r="J1883" s="12" t="e">
        <f t="shared" si="29"/>
        <v>#N/A</v>
      </c>
      <c r="K1883" s="13" t="e">
        <f t="shared" si="30"/>
        <v>#N/A</v>
      </c>
      <c r="L1883" s="12" t="e">
        <f t="shared" si="31"/>
        <v>#N/A</v>
      </c>
      <c r="M1883" s="14" t="s">
        <v>22</v>
      </c>
      <c r="N1883" s="3" t="s">
        <v>156</v>
      </c>
      <c r="O1883" s="20" t="str">
        <f>VLOOKUP(CONCATENATE($M1883,$N1883),Curriculos!$A$2:$J$332,4,FALSE)</f>
        <v>TÓPICOS ESPECIAIS EM MICROECONOMIA</v>
      </c>
      <c r="P1883" s="21" t="str">
        <f>VLOOKUP(CONCATENATE($M1883,$N1883),Curriculos!$A$2:$J$332,5,FALSE)</f>
        <v>OP</v>
      </c>
      <c r="Q1883" s="21" t="e">
        <f>VLOOKUP($N1883,Oferta!$D$2:$P$100,5,FALSE)</f>
        <v>#N/A</v>
      </c>
      <c r="R1883" s="21">
        <f>VLOOKUP(CONCATENATE($M1883,$N1883),Curriculos!$A$2:$J$332,8,FALSE)</f>
        <v>60</v>
      </c>
      <c r="S1883" s="5"/>
      <c r="T1883" s="22" t="s">
        <v>24</v>
      </c>
      <c r="U1883" s="21" t="str">
        <f>VLOOKUP(CONCATENATE($M1883,$N1883),Curriculos!$A$2:$J$332,10,FALSE)</f>
        <v>DCEC</v>
      </c>
      <c r="V1883" s="20" t="e">
        <f>VLOOKUP(CONCATENATE($M1883,$N1883,$T1883),Oferta!$B$2:$R$360,17,FALSE)</f>
        <v>#N/A</v>
      </c>
      <c r="W1883" s="20" t="e">
        <f>VLOOKUP(CONCATENATE($M1883,$N1883,$T1883),Oferta!$B$2:$Q$360,12,FALSE)</f>
        <v>#N/A</v>
      </c>
      <c r="X1883" s="22">
        <v>4</v>
      </c>
      <c r="Y1883" s="23" t="e">
        <f>VLOOKUP(CONCATENATE($W1883,$X1883),Mtz_Horarios!$E$2:$H$92,2,FALSE)</f>
        <v>#N/A</v>
      </c>
      <c r="Z1883" s="23" t="e">
        <f>VLOOKUP(CONCATENATE($W1883,$X1883),Mtz_Horarios!$E$2:$H$92,3,FALSE)</f>
        <v>#N/A</v>
      </c>
      <c r="AA1883" s="24" t="e">
        <f>VLOOKUP(CONCATENATE($W1883,$X1883),Mtz_Horarios!$E$2:$H$92,4,FALSE)</f>
        <v>#N/A</v>
      </c>
      <c r="AB1883" s="20" t="e">
        <f>VLOOKUP(CONCATENATE($M1883,$N1883,$T1883),Oferta!$B$2:$Q$360,16,FALSE)</f>
        <v>#N/A</v>
      </c>
      <c r="AC1883" s="20" t="e">
        <f>VLOOKUP(CONCATENATE($M1883,$N1883,$T1883),Oferta!$B$2:$Q$360,15,FALSE)</f>
        <v>#N/A</v>
      </c>
      <c r="AD1883" s="12"/>
      <c r="AE1883" s="12"/>
      <c r="AF1883" s="12"/>
      <c r="AG1883" s="12"/>
      <c r="AH1883" s="12"/>
      <c r="AI1883" s="5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12"/>
      <c r="AW1883" s="12"/>
    </row>
    <row r="1884" spans="1:49" ht="15" hidden="1" customHeight="1">
      <c r="A1884" s="12"/>
      <c r="B1884" s="12"/>
      <c r="C1884" s="12"/>
      <c r="D1884" s="12"/>
      <c r="E1884" s="12"/>
      <c r="F1884" s="12"/>
      <c r="G1884" s="12"/>
      <c r="H1884" s="12" t="e">
        <f t="shared" si="28"/>
        <v>#N/A</v>
      </c>
      <c r="I1884" s="12" t="e">
        <f>VLOOKUP(CONCATENATE(N1884,T1884),Simulador!$H$26:$H$33,1,FALSE)</f>
        <v>#N/A</v>
      </c>
      <c r="J1884" s="12" t="e">
        <f t="shared" si="29"/>
        <v>#N/A</v>
      </c>
      <c r="K1884" s="13" t="e">
        <f t="shared" si="30"/>
        <v>#N/A</v>
      </c>
      <c r="L1884" s="12" t="e">
        <f t="shared" si="31"/>
        <v>#N/A</v>
      </c>
      <c r="M1884" s="14"/>
      <c r="N1884" s="3"/>
      <c r="O1884" s="20" t="e">
        <f>VLOOKUP(CONCATENATE($M1884,$N1884),Curriculos!$A$2:$J$332,4,FALSE)</f>
        <v>#N/A</v>
      </c>
      <c r="P1884" s="21" t="e">
        <f>VLOOKUP(CONCATENATE($M1884,$N1884),Curriculos!$A$2:$J$332,5,FALSE)</f>
        <v>#N/A</v>
      </c>
      <c r="Q1884" s="21" t="e">
        <f>VLOOKUP($N1884,Oferta!$D$2:$P$100,5,FALSE)</f>
        <v>#N/A</v>
      </c>
      <c r="R1884" s="21" t="e">
        <f>VLOOKUP(CONCATENATE($M1884,$N1884),Curriculos!$A$2:$J$332,8,FALSE)</f>
        <v>#N/A</v>
      </c>
      <c r="S1884" s="5"/>
      <c r="T1884" s="22"/>
      <c r="U1884" s="21" t="e">
        <f>VLOOKUP(CONCATENATE($M1884,$N1884),Curriculos!$A$2:$J$332,10,FALSE)</f>
        <v>#N/A</v>
      </c>
      <c r="V1884" s="20" t="e">
        <f>VLOOKUP(CONCATENATE($M1884,$N1884,$T1884),Oferta!$B$2:$R$360,17,FALSE)</f>
        <v>#N/A</v>
      </c>
      <c r="W1884" s="20" t="e">
        <f>VLOOKUP(CONCATENATE($M1884,$N1884,$T1884),Oferta!$B$2:$Q$360,12,FALSE)</f>
        <v>#N/A</v>
      </c>
      <c r="X1884" s="22"/>
      <c r="Y1884" s="23" t="e">
        <f>VLOOKUP(CONCATENATE($W1884,$X1884),Mtz_Horarios!$E$2:$H$92,2,FALSE)</f>
        <v>#N/A</v>
      </c>
      <c r="Z1884" s="23" t="e">
        <f>VLOOKUP(CONCATENATE($W1884,$X1884),Mtz_Horarios!$E$2:$H$92,3,FALSE)</f>
        <v>#N/A</v>
      </c>
      <c r="AA1884" s="24" t="e">
        <f>VLOOKUP(CONCATENATE($W1884,$X1884),Mtz_Horarios!$E$2:$H$92,4,FALSE)</f>
        <v>#N/A</v>
      </c>
      <c r="AB1884" s="20" t="e">
        <f>VLOOKUP(CONCATENATE($M1884,$N1884,$T1884),Oferta!$B$2:$Q$360,16,FALSE)</f>
        <v>#N/A</v>
      </c>
      <c r="AC1884" s="20" t="e">
        <f>VLOOKUP(CONCATENATE($M1884,$N1884,$T1884),Oferta!$B$2:$Q$360,15,FALSE)</f>
        <v>#N/A</v>
      </c>
      <c r="AD1884" s="12"/>
      <c r="AE1884" s="12"/>
      <c r="AF1884" s="12"/>
      <c r="AG1884" s="12"/>
      <c r="AH1884" s="12"/>
      <c r="AI1884" s="5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12"/>
      <c r="AW1884" s="12"/>
    </row>
    <row r="1885" spans="1:49" ht="15" hidden="1" customHeight="1">
      <c r="A1885" s="12"/>
      <c r="B1885" s="12"/>
      <c r="C1885" s="12"/>
      <c r="D1885" s="12"/>
      <c r="E1885" s="12"/>
      <c r="F1885" s="12"/>
      <c r="G1885" s="12"/>
      <c r="H1885" s="12" t="e">
        <f t="shared" si="28"/>
        <v>#N/A</v>
      </c>
      <c r="I1885" s="12" t="e">
        <f>VLOOKUP(CONCATENATE(N1885,T1885),Simulador!$H$26:$H$33,1,FALSE)</f>
        <v>#N/A</v>
      </c>
      <c r="J1885" s="12" t="e">
        <f t="shared" si="29"/>
        <v>#N/A</v>
      </c>
      <c r="K1885" s="13" t="e">
        <f t="shared" si="30"/>
        <v>#N/A</v>
      </c>
      <c r="L1885" s="12" t="e">
        <f t="shared" si="31"/>
        <v>#N/A</v>
      </c>
      <c r="M1885" s="14"/>
      <c r="N1885" s="3"/>
      <c r="O1885" s="20" t="e">
        <f>VLOOKUP(CONCATENATE($M1885,$N1885),Curriculos!$A$2:$J$332,4,FALSE)</f>
        <v>#N/A</v>
      </c>
      <c r="P1885" s="21" t="e">
        <f>VLOOKUP(CONCATENATE($M1885,$N1885),Curriculos!$A$2:$J$332,5,FALSE)</f>
        <v>#N/A</v>
      </c>
      <c r="Q1885" s="21" t="e">
        <f>VLOOKUP($N1885,Oferta!$D$2:$P$100,5,FALSE)</f>
        <v>#N/A</v>
      </c>
      <c r="R1885" s="21" t="e">
        <f>VLOOKUP(CONCATENATE($M1885,$N1885),Curriculos!$A$2:$J$332,8,FALSE)</f>
        <v>#N/A</v>
      </c>
      <c r="S1885" s="5"/>
      <c r="T1885" s="22"/>
      <c r="U1885" s="21" t="e">
        <f>VLOOKUP(CONCATENATE($M1885,$N1885),Curriculos!$A$2:$J$332,10,FALSE)</f>
        <v>#N/A</v>
      </c>
      <c r="V1885" s="20" t="e">
        <f>VLOOKUP(CONCATENATE($M1885,$N1885,$T1885),Oferta!$B$2:$R$360,17,FALSE)</f>
        <v>#N/A</v>
      </c>
      <c r="W1885" s="20" t="e">
        <f>VLOOKUP(CONCATENATE($M1885,$N1885,$T1885),Oferta!$B$2:$Q$360,12,FALSE)</f>
        <v>#N/A</v>
      </c>
      <c r="X1885" s="22"/>
      <c r="Y1885" s="23" t="e">
        <f>VLOOKUP(CONCATENATE($W1885,$X1885),Mtz_Horarios!$E$2:$H$92,2,FALSE)</f>
        <v>#N/A</v>
      </c>
      <c r="Z1885" s="23" t="e">
        <f>VLOOKUP(CONCATENATE($W1885,$X1885),Mtz_Horarios!$E$2:$H$92,3,FALSE)</f>
        <v>#N/A</v>
      </c>
      <c r="AA1885" s="24" t="e">
        <f>VLOOKUP(CONCATENATE($W1885,$X1885),Mtz_Horarios!$E$2:$H$92,4,FALSE)</f>
        <v>#N/A</v>
      </c>
      <c r="AB1885" s="20" t="e">
        <f>VLOOKUP(CONCATENATE($M1885,$N1885,$T1885),Oferta!$B$2:$Q$360,16,FALSE)</f>
        <v>#N/A</v>
      </c>
      <c r="AC1885" s="20" t="e">
        <f>VLOOKUP(CONCATENATE($M1885,$N1885,$T1885),Oferta!$B$2:$Q$360,15,FALSE)</f>
        <v>#N/A</v>
      </c>
      <c r="AD1885" s="12"/>
      <c r="AE1885" s="12"/>
      <c r="AF1885" s="12"/>
      <c r="AG1885" s="12"/>
      <c r="AH1885" s="12"/>
      <c r="AI1885" s="5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12"/>
      <c r="AW1885" s="12"/>
    </row>
    <row r="1886" spans="1:49" ht="15" hidden="1" customHeight="1">
      <c r="A1886" s="12"/>
      <c r="B1886" s="12"/>
      <c r="C1886" s="12"/>
      <c r="D1886" s="12"/>
      <c r="E1886" s="12"/>
      <c r="F1886" s="12"/>
      <c r="G1886" s="12"/>
      <c r="H1886" s="12" t="e">
        <f t="shared" si="28"/>
        <v>#N/A</v>
      </c>
      <c r="I1886" s="12" t="e">
        <f>VLOOKUP(CONCATENATE(N1886,T1886),Simulador!$H$26:$H$33,1,FALSE)</f>
        <v>#N/A</v>
      </c>
      <c r="J1886" s="12" t="e">
        <f t="shared" si="29"/>
        <v>#N/A</v>
      </c>
      <c r="K1886" s="13" t="e">
        <f t="shared" si="30"/>
        <v>#N/A</v>
      </c>
      <c r="L1886" s="12" t="e">
        <f t="shared" si="31"/>
        <v>#N/A</v>
      </c>
      <c r="M1886" s="14"/>
      <c r="N1886" s="3"/>
      <c r="O1886" s="20" t="e">
        <f>VLOOKUP(CONCATENATE($M1886,$N1886),Curriculos!$A$2:$J$332,4,FALSE)</f>
        <v>#N/A</v>
      </c>
      <c r="P1886" s="21" t="e">
        <f>VLOOKUP(CONCATENATE($M1886,$N1886),Curriculos!$A$2:$J$332,5,FALSE)</f>
        <v>#N/A</v>
      </c>
      <c r="Q1886" s="21" t="e">
        <f>VLOOKUP($N1886,Oferta!$D$2:$P$100,5,FALSE)</f>
        <v>#N/A</v>
      </c>
      <c r="R1886" s="21" t="e">
        <f>VLOOKUP(CONCATENATE($M1886,$N1886),Curriculos!$A$2:$J$332,8,FALSE)</f>
        <v>#N/A</v>
      </c>
      <c r="S1886" s="5"/>
      <c r="T1886" s="22"/>
      <c r="U1886" s="21" t="e">
        <f>VLOOKUP(CONCATENATE($M1886,$N1886),Curriculos!$A$2:$J$332,10,FALSE)</f>
        <v>#N/A</v>
      </c>
      <c r="V1886" s="20" t="e">
        <f>VLOOKUP(CONCATENATE($M1886,$N1886,$T1886),Oferta!$B$2:$R$360,17,FALSE)</f>
        <v>#N/A</v>
      </c>
      <c r="W1886" s="20" t="e">
        <f>VLOOKUP(CONCATENATE($M1886,$N1886,$T1886),Oferta!$B$2:$Q$360,12,FALSE)</f>
        <v>#N/A</v>
      </c>
      <c r="X1886" s="22"/>
      <c r="Y1886" s="23" t="e">
        <f>VLOOKUP(CONCATENATE($W1886,$X1886),Mtz_Horarios!$E$2:$H$92,2,FALSE)</f>
        <v>#N/A</v>
      </c>
      <c r="Z1886" s="23" t="e">
        <f>VLOOKUP(CONCATENATE($W1886,$X1886),Mtz_Horarios!$E$2:$H$92,3,FALSE)</f>
        <v>#N/A</v>
      </c>
      <c r="AA1886" s="24" t="e">
        <f>VLOOKUP(CONCATENATE($W1886,$X1886),Mtz_Horarios!$E$2:$H$92,4,FALSE)</f>
        <v>#N/A</v>
      </c>
      <c r="AB1886" s="20" t="e">
        <f>VLOOKUP(CONCATENATE($M1886,$N1886,$T1886),Oferta!$B$2:$Q$360,16,FALSE)</f>
        <v>#N/A</v>
      </c>
      <c r="AC1886" s="20" t="e">
        <f>VLOOKUP(CONCATENATE($M1886,$N1886,$T1886),Oferta!$B$2:$Q$360,15,FALSE)</f>
        <v>#N/A</v>
      </c>
      <c r="AD1886" s="12"/>
      <c r="AE1886" s="12"/>
      <c r="AF1886" s="12"/>
      <c r="AG1886" s="12"/>
      <c r="AH1886" s="12"/>
      <c r="AI1886" s="5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12"/>
      <c r="AW1886" s="12"/>
    </row>
    <row r="1887" spans="1:49" ht="15" hidden="1" customHeight="1">
      <c r="A1887" s="12"/>
      <c r="B1887" s="12"/>
      <c r="C1887" s="12"/>
      <c r="D1887" s="12"/>
      <c r="E1887" s="12"/>
      <c r="F1887" s="12"/>
      <c r="G1887" s="12"/>
      <c r="H1887" s="12" t="e">
        <f t="shared" si="28"/>
        <v>#N/A</v>
      </c>
      <c r="I1887" s="12" t="e">
        <f>VLOOKUP(CONCATENATE(N1887,T1887),Simulador!$H$26:$H$33,1,FALSE)</f>
        <v>#N/A</v>
      </c>
      <c r="J1887" s="12" t="e">
        <f t="shared" si="29"/>
        <v>#N/A</v>
      </c>
      <c r="K1887" s="13" t="e">
        <f t="shared" si="30"/>
        <v>#N/A</v>
      </c>
      <c r="L1887" s="12" t="e">
        <f t="shared" si="31"/>
        <v>#N/A</v>
      </c>
      <c r="M1887" s="14"/>
      <c r="N1887" s="3"/>
      <c r="O1887" s="20" t="e">
        <f>VLOOKUP(CONCATENATE($M1887,$N1887),Curriculos!$A$2:$J$332,4,FALSE)</f>
        <v>#N/A</v>
      </c>
      <c r="P1887" s="21" t="e">
        <f>VLOOKUP(CONCATENATE($M1887,$N1887),Curriculos!$A$2:$J$332,5,FALSE)</f>
        <v>#N/A</v>
      </c>
      <c r="Q1887" s="21" t="e">
        <f>VLOOKUP($N1887,Oferta!$D$2:$P$100,5,FALSE)</f>
        <v>#N/A</v>
      </c>
      <c r="R1887" s="21" t="e">
        <f>VLOOKUP(CONCATENATE($M1887,$N1887),Curriculos!$A$2:$J$332,8,FALSE)</f>
        <v>#N/A</v>
      </c>
      <c r="S1887" s="5"/>
      <c r="T1887" s="22"/>
      <c r="U1887" s="21" t="e">
        <f>VLOOKUP(CONCATENATE($M1887,$N1887),Curriculos!$A$2:$J$332,10,FALSE)</f>
        <v>#N/A</v>
      </c>
      <c r="V1887" s="20" t="e">
        <f>VLOOKUP(CONCATENATE($M1887,$N1887,$T1887),Oferta!$B$2:$R$360,17,FALSE)</f>
        <v>#N/A</v>
      </c>
      <c r="W1887" s="20" t="e">
        <f>VLOOKUP(CONCATENATE($M1887,$N1887,$T1887),Oferta!$B$2:$Q$360,12,FALSE)</f>
        <v>#N/A</v>
      </c>
      <c r="X1887" s="22"/>
      <c r="Y1887" s="23" t="e">
        <f>VLOOKUP(CONCATENATE($W1887,$X1887),Mtz_Horarios!$E$2:$H$92,2,FALSE)</f>
        <v>#N/A</v>
      </c>
      <c r="Z1887" s="23" t="e">
        <f>VLOOKUP(CONCATENATE($W1887,$X1887),Mtz_Horarios!$E$2:$H$92,3,FALSE)</f>
        <v>#N/A</v>
      </c>
      <c r="AA1887" s="24" t="e">
        <f>VLOOKUP(CONCATENATE($W1887,$X1887),Mtz_Horarios!$E$2:$H$92,4,FALSE)</f>
        <v>#N/A</v>
      </c>
      <c r="AB1887" s="20" t="e">
        <f>VLOOKUP(CONCATENATE($M1887,$N1887,$T1887),Oferta!$B$2:$Q$360,16,FALSE)</f>
        <v>#N/A</v>
      </c>
      <c r="AC1887" s="20" t="e">
        <f>VLOOKUP(CONCATENATE($M1887,$N1887,$T1887),Oferta!$B$2:$Q$360,15,FALSE)</f>
        <v>#N/A</v>
      </c>
      <c r="AD1887" s="12"/>
      <c r="AE1887" s="12"/>
      <c r="AF1887" s="12"/>
      <c r="AG1887" s="12"/>
      <c r="AH1887" s="12"/>
      <c r="AI1887" s="5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12"/>
      <c r="AW1887" s="12"/>
    </row>
    <row r="1888" spans="1:49" ht="15" hidden="1" customHeight="1">
      <c r="A1888" s="12"/>
      <c r="B1888" s="12"/>
      <c r="C1888" s="12"/>
      <c r="D1888" s="12"/>
      <c r="E1888" s="12"/>
      <c r="F1888" s="12"/>
      <c r="G1888" s="12"/>
      <c r="H1888" s="12" t="e">
        <f t="shared" si="28"/>
        <v>#N/A</v>
      </c>
      <c r="I1888" s="12" t="e">
        <f>VLOOKUP(CONCATENATE(N1888,T1888),Simulador!$H$26:$H$33,1,FALSE)</f>
        <v>#N/A</v>
      </c>
      <c r="J1888" s="12" t="e">
        <f t="shared" si="29"/>
        <v>#N/A</v>
      </c>
      <c r="K1888" s="13" t="e">
        <f t="shared" si="30"/>
        <v>#N/A</v>
      </c>
      <c r="L1888" s="12" t="e">
        <f t="shared" si="31"/>
        <v>#N/A</v>
      </c>
      <c r="M1888" s="14"/>
      <c r="N1888" s="3"/>
      <c r="O1888" s="20" t="e">
        <f>VLOOKUP(CONCATENATE($M1888,$N1888),Curriculos!$A$2:$J$332,4,FALSE)</f>
        <v>#N/A</v>
      </c>
      <c r="P1888" s="21" t="e">
        <f>VLOOKUP(CONCATENATE($M1888,$N1888),Curriculos!$A$2:$J$332,5,FALSE)</f>
        <v>#N/A</v>
      </c>
      <c r="Q1888" s="21" t="e">
        <f>VLOOKUP($N1888,Oferta!$D$2:$P$100,5,FALSE)</f>
        <v>#N/A</v>
      </c>
      <c r="R1888" s="21" t="e">
        <f>VLOOKUP(CONCATENATE($M1888,$N1888),Curriculos!$A$2:$J$332,8,FALSE)</f>
        <v>#N/A</v>
      </c>
      <c r="S1888" s="5"/>
      <c r="T1888" s="22"/>
      <c r="U1888" s="21" t="e">
        <f>VLOOKUP(CONCATENATE($M1888,$N1888),Curriculos!$A$2:$J$332,10,FALSE)</f>
        <v>#N/A</v>
      </c>
      <c r="V1888" s="20" t="e">
        <f>VLOOKUP(CONCATENATE($M1888,$N1888,$T1888),Oferta!$B$2:$R$360,17,FALSE)</f>
        <v>#N/A</v>
      </c>
      <c r="W1888" s="20" t="e">
        <f>VLOOKUP(CONCATENATE($M1888,$N1888,$T1888),Oferta!$B$2:$Q$360,12,FALSE)</f>
        <v>#N/A</v>
      </c>
      <c r="X1888" s="22"/>
      <c r="Y1888" s="23" t="e">
        <f>VLOOKUP(CONCATENATE($W1888,$X1888),Mtz_Horarios!$E$2:$H$92,2,FALSE)</f>
        <v>#N/A</v>
      </c>
      <c r="Z1888" s="23" t="e">
        <f>VLOOKUP(CONCATENATE($W1888,$X1888),Mtz_Horarios!$E$2:$H$92,3,FALSE)</f>
        <v>#N/A</v>
      </c>
      <c r="AA1888" s="24" t="e">
        <f>VLOOKUP(CONCATENATE($W1888,$X1888),Mtz_Horarios!$E$2:$H$92,4,FALSE)</f>
        <v>#N/A</v>
      </c>
      <c r="AB1888" s="20" t="e">
        <f>VLOOKUP(CONCATENATE($M1888,$N1888,$T1888),Oferta!$B$2:$Q$360,16,FALSE)</f>
        <v>#N/A</v>
      </c>
      <c r="AC1888" s="20" t="e">
        <f>VLOOKUP(CONCATENATE($M1888,$N1888,$T1888),Oferta!$B$2:$Q$360,15,FALSE)</f>
        <v>#N/A</v>
      </c>
      <c r="AD1888" s="12"/>
      <c r="AE1888" s="12"/>
      <c r="AF1888" s="12"/>
      <c r="AG1888" s="12"/>
      <c r="AH1888" s="12"/>
      <c r="AI1888" s="5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12"/>
      <c r="AW1888" s="12"/>
    </row>
    <row r="1889" spans="1:49" ht="15" hidden="1" customHeight="1">
      <c r="A1889" s="12"/>
      <c r="B1889" s="12"/>
      <c r="C1889" s="12"/>
      <c r="D1889" s="12"/>
      <c r="E1889" s="12"/>
      <c r="F1889" s="12"/>
      <c r="G1889" s="12"/>
      <c r="H1889" s="12" t="e">
        <f t="shared" si="28"/>
        <v>#N/A</v>
      </c>
      <c r="I1889" s="12" t="e">
        <f>VLOOKUP(CONCATENATE(N1889,T1889),Simulador!$H$26:$H$33,1,FALSE)</f>
        <v>#N/A</v>
      </c>
      <c r="J1889" s="12" t="e">
        <f t="shared" si="29"/>
        <v>#N/A</v>
      </c>
      <c r="K1889" s="13" t="e">
        <f t="shared" si="30"/>
        <v>#N/A</v>
      </c>
      <c r="L1889" s="12" t="e">
        <f t="shared" si="31"/>
        <v>#N/A</v>
      </c>
      <c r="M1889" s="14"/>
      <c r="N1889" s="3"/>
      <c r="O1889" s="20" t="e">
        <f>VLOOKUP(CONCATENATE($M1889,$N1889),Curriculos!$A$2:$J$332,4,FALSE)</f>
        <v>#N/A</v>
      </c>
      <c r="P1889" s="21" t="e">
        <f>VLOOKUP(CONCATENATE($M1889,$N1889),Curriculos!$A$2:$J$332,5,FALSE)</f>
        <v>#N/A</v>
      </c>
      <c r="Q1889" s="21" t="e">
        <f>VLOOKUP($N1889,Oferta!$D$2:$P$100,5,FALSE)</f>
        <v>#N/A</v>
      </c>
      <c r="R1889" s="21" t="e">
        <f>VLOOKUP(CONCATENATE($M1889,$N1889),Curriculos!$A$2:$J$332,8,FALSE)</f>
        <v>#N/A</v>
      </c>
      <c r="S1889" s="5"/>
      <c r="T1889" s="22"/>
      <c r="U1889" s="21" t="e">
        <f>VLOOKUP(CONCATENATE($M1889,$N1889),Curriculos!$A$2:$J$332,10,FALSE)</f>
        <v>#N/A</v>
      </c>
      <c r="V1889" s="20" t="e">
        <f>VLOOKUP(CONCATENATE($M1889,$N1889,$T1889),Oferta!$B$2:$R$360,17,FALSE)</f>
        <v>#N/A</v>
      </c>
      <c r="W1889" s="20" t="e">
        <f>VLOOKUP(CONCATENATE($M1889,$N1889,$T1889),Oferta!$B$2:$Q$360,12,FALSE)</f>
        <v>#N/A</v>
      </c>
      <c r="X1889" s="22"/>
      <c r="Y1889" s="23" t="e">
        <f>VLOOKUP(CONCATENATE($W1889,$X1889),Mtz_Horarios!$E$2:$H$92,2,FALSE)</f>
        <v>#N/A</v>
      </c>
      <c r="Z1889" s="23" t="e">
        <f>VLOOKUP(CONCATENATE($W1889,$X1889),Mtz_Horarios!$E$2:$H$92,3,FALSE)</f>
        <v>#N/A</v>
      </c>
      <c r="AA1889" s="24" t="e">
        <f>VLOOKUP(CONCATENATE($W1889,$X1889),Mtz_Horarios!$E$2:$H$92,4,FALSE)</f>
        <v>#N/A</v>
      </c>
      <c r="AB1889" s="20" t="e">
        <f>VLOOKUP(CONCATENATE($M1889,$N1889,$T1889),Oferta!$B$2:$Q$360,16,FALSE)</f>
        <v>#N/A</v>
      </c>
      <c r="AC1889" s="20" t="e">
        <f>VLOOKUP(CONCATENATE($M1889,$N1889,$T1889),Oferta!$B$2:$Q$360,15,FALSE)</f>
        <v>#N/A</v>
      </c>
      <c r="AD1889" s="12"/>
      <c r="AE1889" s="12"/>
      <c r="AF1889" s="12"/>
      <c r="AG1889" s="12"/>
      <c r="AH1889" s="12"/>
      <c r="AI1889" s="5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12"/>
      <c r="AW1889" s="12"/>
    </row>
    <row r="1890" spans="1:49" ht="15" hidden="1" customHeight="1">
      <c r="A1890" s="12"/>
      <c r="B1890" s="12"/>
      <c r="C1890" s="12"/>
      <c r="D1890" s="12"/>
      <c r="E1890" s="12"/>
      <c r="F1890" s="12"/>
      <c r="G1890" s="12"/>
      <c r="H1890" s="12" t="e">
        <f t="shared" si="28"/>
        <v>#N/A</v>
      </c>
      <c r="I1890" s="12" t="e">
        <f>VLOOKUP(CONCATENATE(N1890,T1890),Simulador!$H$26:$H$33,1,FALSE)</f>
        <v>#N/A</v>
      </c>
      <c r="J1890" s="12" t="e">
        <f t="shared" si="29"/>
        <v>#N/A</v>
      </c>
      <c r="K1890" s="13" t="e">
        <f t="shared" si="30"/>
        <v>#N/A</v>
      </c>
      <c r="L1890" s="12" t="e">
        <f t="shared" si="31"/>
        <v>#N/A</v>
      </c>
      <c r="M1890" s="14"/>
      <c r="N1890" s="3"/>
      <c r="O1890" s="20" t="e">
        <f>VLOOKUP(CONCATENATE($M1890,$N1890),Curriculos!$A$2:$J$332,4,FALSE)</f>
        <v>#N/A</v>
      </c>
      <c r="P1890" s="21" t="e">
        <f>VLOOKUP(CONCATENATE($M1890,$N1890),Curriculos!$A$2:$J$332,5,FALSE)</f>
        <v>#N/A</v>
      </c>
      <c r="Q1890" s="21" t="e">
        <f>VLOOKUP($N1890,Oferta!$D$2:$P$100,5,FALSE)</f>
        <v>#N/A</v>
      </c>
      <c r="R1890" s="21" t="e">
        <f>VLOOKUP(CONCATENATE($M1890,$N1890),Curriculos!$A$2:$J$332,8,FALSE)</f>
        <v>#N/A</v>
      </c>
      <c r="S1890" s="5"/>
      <c r="T1890" s="22"/>
      <c r="U1890" s="21" t="e">
        <f>VLOOKUP(CONCATENATE($M1890,$N1890),Curriculos!$A$2:$J$332,10,FALSE)</f>
        <v>#N/A</v>
      </c>
      <c r="V1890" s="20" t="e">
        <f>VLOOKUP(CONCATENATE($M1890,$N1890,$T1890),Oferta!$B$2:$R$360,17,FALSE)</f>
        <v>#N/A</v>
      </c>
      <c r="W1890" s="20" t="e">
        <f>VLOOKUP(CONCATENATE($M1890,$N1890,$T1890),Oferta!$B$2:$Q$360,12,FALSE)</f>
        <v>#N/A</v>
      </c>
      <c r="X1890" s="22"/>
      <c r="Y1890" s="23" t="e">
        <f>VLOOKUP(CONCATENATE($W1890,$X1890),Mtz_Horarios!$E$2:$H$92,2,FALSE)</f>
        <v>#N/A</v>
      </c>
      <c r="Z1890" s="23" t="e">
        <f>VLOOKUP(CONCATENATE($W1890,$X1890),Mtz_Horarios!$E$2:$H$92,3,FALSE)</f>
        <v>#N/A</v>
      </c>
      <c r="AA1890" s="24" t="e">
        <f>VLOOKUP(CONCATENATE($W1890,$X1890),Mtz_Horarios!$E$2:$H$92,4,FALSE)</f>
        <v>#N/A</v>
      </c>
      <c r="AB1890" s="20" t="e">
        <f>VLOOKUP(CONCATENATE($M1890,$N1890,$T1890),Oferta!$B$2:$Q$360,16,FALSE)</f>
        <v>#N/A</v>
      </c>
      <c r="AC1890" s="20" t="e">
        <f>VLOOKUP(CONCATENATE($M1890,$N1890,$T1890),Oferta!$B$2:$Q$360,15,FALSE)</f>
        <v>#N/A</v>
      </c>
      <c r="AD1890" s="12"/>
      <c r="AE1890" s="12"/>
      <c r="AF1890" s="12"/>
      <c r="AG1890" s="12"/>
      <c r="AH1890" s="12"/>
      <c r="AI1890" s="5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12"/>
      <c r="AW1890" s="12"/>
    </row>
    <row r="1891" spans="1:49" ht="15" hidden="1" customHeight="1">
      <c r="A1891" s="12"/>
      <c r="B1891" s="12"/>
      <c r="C1891" s="12"/>
      <c r="D1891" s="12"/>
      <c r="E1891" s="12"/>
      <c r="F1891" s="12"/>
      <c r="G1891" s="12"/>
      <c r="H1891" s="12" t="e">
        <f t="shared" si="28"/>
        <v>#N/A</v>
      </c>
      <c r="I1891" s="12" t="e">
        <f>VLOOKUP(CONCATENATE(N1891,T1891),Simulador!$H$26:$H$33,1,FALSE)</f>
        <v>#N/A</v>
      </c>
      <c r="J1891" s="12" t="e">
        <f t="shared" si="29"/>
        <v>#N/A</v>
      </c>
      <c r="K1891" s="13" t="e">
        <f t="shared" si="30"/>
        <v>#N/A</v>
      </c>
      <c r="L1891" s="12" t="e">
        <f t="shared" si="31"/>
        <v>#N/A</v>
      </c>
      <c r="M1891" s="14"/>
      <c r="N1891" s="3"/>
      <c r="O1891" s="20" t="e">
        <f>VLOOKUP(CONCATENATE($M1891,$N1891),Curriculos!$A$2:$J$332,4,FALSE)</f>
        <v>#N/A</v>
      </c>
      <c r="P1891" s="21" t="e">
        <f>VLOOKUP(CONCATENATE($M1891,$N1891),Curriculos!$A$2:$J$332,5,FALSE)</f>
        <v>#N/A</v>
      </c>
      <c r="Q1891" s="21" t="e">
        <f>VLOOKUP($N1891,Oferta!$D$2:$P$100,5,FALSE)</f>
        <v>#N/A</v>
      </c>
      <c r="R1891" s="21" t="e">
        <f>VLOOKUP(CONCATENATE($M1891,$N1891),Curriculos!$A$2:$J$332,8,FALSE)</f>
        <v>#N/A</v>
      </c>
      <c r="S1891" s="5"/>
      <c r="T1891" s="22"/>
      <c r="U1891" s="21" t="e">
        <f>VLOOKUP(CONCATENATE($M1891,$N1891),Curriculos!$A$2:$J$332,10,FALSE)</f>
        <v>#N/A</v>
      </c>
      <c r="V1891" s="20" t="e">
        <f>VLOOKUP(CONCATENATE($M1891,$N1891,$T1891),Oferta!$B$2:$R$360,17,FALSE)</f>
        <v>#N/A</v>
      </c>
      <c r="W1891" s="20" t="e">
        <f>VLOOKUP(CONCATENATE($M1891,$N1891,$T1891),Oferta!$B$2:$Q$360,12,FALSE)</f>
        <v>#N/A</v>
      </c>
      <c r="X1891" s="22"/>
      <c r="Y1891" s="23" t="e">
        <f>VLOOKUP(CONCATENATE($W1891,$X1891),Mtz_Horarios!$E$2:$H$92,2,FALSE)</f>
        <v>#N/A</v>
      </c>
      <c r="Z1891" s="23" t="e">
        <f>VLOOKUP(CONCATENATE($W1891,$X1891),Mtz_Horarios!$E$2:$H$92,3,FALSE)</f>
        <v>#N/A</v>
      </c>
      <c r="AA1891" s="24" t="e">
        <f>VLOOKUP(CONCATENATE($W1891,$X1891),Mtz_Horarios!$E$2:$H$92,4,FALSE)</f>
        <v>#N/A</v>
      </c>
      <c r="AB1891" s="20" t="e">
        <f>VLOOKUP(CONCATENATE($M1891,$N1891,$T1891),Oferta!$B$2:$Q$360,16,FALSE)</f>
        <v>#N/A</v>
      </c>
      <c r="AC1891" s="20" t="e">
        <f>VLOOKUP(CONCATENATE($M1891,$N1891,$T1891),Oferta!$B$2:$Q$360,15,FALSE)</f>
        <v>#N/A</v>
      </c>
      <c r="AD1891" s="12"/>
      <c r="AE1891" s="12"/>
      <c r="AF1891" s="12"/>
      <c r="AG1891" s="12"/>
      <c r="AH1891" s="12"/>
      <c r="AI1891" s="5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12"/>
      <c r="AW1891" s="12"/>
    </row>
    <row r="1892" spans="1:49" ht="15" hidden="1" customHeight="1">
      <c r="A1892" s="12"/>
      <c r="B1892" s="12"/>
      <c r="C1892" s="12"/>
      <c r="D1892" s="12"/>
      <c r="E1892" s="12"/>
      <c r="F1892" s="12"/>
      <c r="G1892" s="12"/>
      <c r="H1892" s="12" t="e">
        <f t="shared" si="28"/>
        <v>#N/A</v>
      </c>
      <c r="I1892" s="12" t="e">
        <f>VLOOKUP(CONCATENATE(N1892,T1892),Simulador!$H$26:$H$33,1,FALSE)</f>
        <v>#N/A</v>
      </c>
      <c r="J1892" s="12" t="e">
        <f t="shared" si="29"/>
        <v>#N/A</v>
      </c>
      <c r="K1892" s="13" t="e">
        <f t="shared" si="30"/>
        <v>#N/A</v>
      </c>
      <c r="L1892" s="12" t="e">
        <f t="shared" si="31"/>
        <v>#N/A</v>
      </c>
      <c r="M1892" s="14"/>
      <c r="N1892" s="3"/>
      <c r="O1892" s="20" t="e">
        <f>VLOOKUP(CONCATENATE($M1892,$N1892),Curriculos!$A$2:$J$332,4,FALSE)</f>
        <v>#N/A</v>
      </c>
      <c r="P1892" s="21" t="e">
        <f>VLOOKUP(CONCATENATE($M1892,$N1892),Curriculos!$A$2:$J$332,5,FALSE)</f>
        <v>#N/A</v>
      </c>
      <c r="Q1892" s="21" t="e">
        <f>VLOOKUP($N1892,Oferta!$D$2:$P$100,5,FALSE)</f>
        <v>#N/A</v>
      </c>
      <c r="R1892" s="21" t="e">
        <f>VLOOKUP(CONCATENATE($M1892,$N1892),Curriculos!$A$2:$J$332,8,FALSE)</f>
        <v>#N/A</v>
      </c>
      <c r="S1892" s="5"/>
      <c r="T1892" s="22"/>
      <c r="U1892" s="21" t="e">
        <f>VLOOKUP(CONCATENATE($M1892,$N1892),Curriculos!$A$2:$J$332,10,FALSE)</f>
        <v>#N/A</v>
      </c>
      <c r="V1892" s="20" t="e">
        <f>VLOOKUP(CONCATENATE($M1892,$N1892,$T1892),Oferta!$B$2:$R$360,17,FALSE)</f>
        <v>#N/A</v>
      </c>
      <c r="W1892" s="20" t="e">
        <f>VLOOKUP(CONCATENATE($M1892,$N1892,$T1892),Oferta!$B$2:$Q$360,12,FALSE)</f>
        <v>#N/A</v>
      </c>
      <c r="X1892" s="22"/>
      <c r="Y1892" s="23" t="e">
        <f>VLOOKUP(CONCATENATE($W1892,$X1892),Mtz_Horarios!$E$2:$H$92,2,FALSE)</f>
        <v>#N/A</v>
      </c>
      <c r="Z1892" s="23" t="e">
        <f>VLOOKUP(CONCATENATE($W1892,$X1892),Mtz_Horarios!$E$2:$H$92,3,FALSE)</f>
        <v>#N/A</v>
      </c>
      <c r="AA1892" s="24" t="e">
        <f>VLOOKUP(CONCATENATE($W1892,$X1892),Mtz_Horarios!$E$2:$H$92,4,FALSE)</f>
        <v>#N/A</v>
      </c>
      <c r="AB1892" s="20" t="e">
        <f>VLOOKUP(CONCATENATE($M1892,$N1892,$T1892),Oferta!$B$2:$Q$360,16,FALSE)</f>
        <v>#N/A</v>
      </c>
      <c r="AC1892" s="20" t="e">
        <f>VLOOKUP(CONCATENATE($M1892,$N1892,$T1892),Oferta!$B$2:$Q$360,15,FALSE)</f>
        <v>#N/A</v>
      </c>
      <c r="AD1892" s="12"/>
      <c r="AE1892" s="12"/>
      <c r="AF1892" s="12"/>
      <c r="AG1892" s="12"/>
      <c r="AH1892" s="12"/>
      <c r="AI1892" s="5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12"/>
      <c r="AW1892" s="12"/>
    </row>
    <row r="1893" spans="1:49" ht="15" hidden="1" customHeight="1">
      <c r="A1893" s="12"/>
      <c r="B1893" s="12"/>
      <c r="C1893" s="12"/>
      <c r="D1893" s="12"/>
      <c r="E1893" s="12"/>
      <c r="F1893" s="12"/>
      <c r="G1893" s="12"/>
      <c r="H1893" s="12" t="e">
        <f t="shared" si="28"/>
        <v>#N/A</v>
      </c>
      <c r="I1893" s="12" t="e">
        <f>VLOOKUP(CONCATENATE(N1893,T1893),Simulador!$H$26:$H$33,1,FALSE)</f>
        <v>#N/A</v>
      </c>
      <c r="J1893" s="12" t="e">
        <f t="shared" si="29"/>
        <v>#N/A</v>
      </c>
      <c r="K1893" s="13" t="e">
        <f t="shared" si="30"/>
        <v>#N/A</v>
      </c>
      <c r="L1893" s="12" t="e">
        <f t="shared" si="31"/>
        <v>#N/A</v>
      </c>
      <c r="M1893" s="14"/>
      <c r="N1893" s="3"/>
      <c r="O1893" s="20" t="e">
        <f>VLOOKUP(CONCATENATE($M1893,$N1893),Curriculos!$A$2:$J$332,4,FALSE)</f>
        <v>#N/A</v>
      </c>
      <c r="P1893" s="21" t="e">
        <f>VLOOKUP(CONCATENATE($M1893,$N1893),Curriculos!$A$2:$J$332,5,FALSE)</f>
        <v>#N/A</v>
      </c>
      <c r="Q1893" s="21" t="e">
        <f>VLOOKUP($N1893,Oferta!$D$2:$P$100,5,FALSE)</f>
        <v>#N/A</v>
      </c>
      <c r="R1893" s="21" t="e">
        <f>VLOOKUP(CONCATENATE($M1893,$N1893),Curriculos!$A$2:$J$332,8,FALSE)</f>
        <v>#N/A</v>
      </c>
      <c r="S1893" s="5"/>
      <c r="T1893" s="22"/>
      <c r="U1893" s="21" t="e">
        <f>VLOOKUP(CONCATENATE($M1893,$N1893),Curriculos!$A$2:$J$332,10,FALSE)</f>
        <v>#N/A</v>
      </c>
      <c r="V1893" s="20" t="e">
        <f>VLOOKUP(CONCATENATE($M1893,$N1893,$T1893),Oferta!$B$2:$R$360,17,FALSE)</f>
        <v>#N/A</v>
      </c>
      <c r="W1893" s="20" t="e">
        <f>VLOOKUP(CONCATENATE($M1893,$N1893,$T1893),Oferta!$B$2:$Q$360,12,FALSE)</f>
        <v>#N/A</v>
      </c>
      <c r="X1893" s="22"/>
      <c r="Y1893" s="23" t="e">
        <f>VLOOKUP(CONCATENATE($W1893,$X1893),Mtz_Horarios!$E$2:$H$92,2,FALSE)</f>
        <v>#N/A</v>
      </c>
      <c r="Z1893" s="23" t="e">
        <f>VLOOKUP(CONCATENATE($W1893,$X1893),Mtz_Horarios!$E$2:$H$92,3,FALSE)</f>
        <v>#N/A</v>
      </c>
      <c r="AA1893" s="24" t="e">
        <f>VLOOKUP(CONCATENATE($W1893,$X1893),Mtz_Horarios!$E$2:$H$92,4,FALSE)</f>
        <v>#N/A</v>
      </c>
      <c r="AB1893" s="20" t="e">
        <f>VLOOKUP(CONCATENATE($M1893,$N1893,$T1893),Oferta!$B$2:$Q$360,16,FALSE)</f>
        <v>#N/A</v>
      </c>
      <c r="AC1893" s="20" t="e">
        <f>VLOOKUP(CONCATENATE($M1893,$N1893,$T1893),Oferta!$B$2:$Q$360,15,FALSE)</f>
        <v>#N/A</v>
      </c>
      <c r="AD1893" s="12"/>
      <c r="AE1893" s="12"/>
      <c r="AF1893" s="12"/>
      <c r="AG1893" s="12"/>
      <c r="AH1893" s="12"/>
      <c r="AI1893" s="5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12"/>
      <c r="AW1893" s="12"/>
    </row>
    <row r="1894" spans="1:49" ht="15" hidden="1" customHeight="1">
      <c r="A1894" s="12"/>
      <c r="B1894" s="12"/>
      <c r="C1894" s="12"/>
      <c r="D1894" s="12"/>
      <c r="E1894" s="12"/>
      <c r="F1894" s="12"/>
      <c r="G1894" s="12"/>
      <c r="H1894" s="12" t="e">
        <f t="shared" si="28"/>
        <v>#N/A</v>
      </c>
      <c r="I1894" s="12" t="e">
        <f>VLOOKUP(CONCATENATE(N1894,T1894),Simulador!$H$26:$H$33,1,FALSE)</f>
        <v>#N/A</v>
      </c>
      <c r="J1894" s="12" t="e">
        <f t="shared" si="29"/>
        <v>#N/A</v>
      </c>
      <c r="K1894" s="13" t="e">
        <f t="shared" si="30"/>
        <v>#N/A</v>
      </c>
      <c r="L1894" s="12" t="e">
        <f t="shared" si="31"/>
        <v>#N/A</v>
      </c>
      <c r="M1894" s="14"/>
      <c r="N1894" s="3"/>
      <c r="O1894" s="20" t="e">
        <f>VLOOKUP(CONCATENATE($M1894,$N1894),Curriculos!$A$2:$J$332,4,FALSE)</f>
        <v>#N/A</v>
      </c>
      <c r="P1894" s="21" t="e">
        <f>VLOOKUP(CONCATENATE($M1894,$N1894),Curriculos!$A$2:$J$332,5,FALSE)</f>
        <v>#N/A</v>
      </c>
      <c r="Q1894" s="21" t="e">
        <f>VLOOKUP($N1894,Oferta!$D$2:$P$100,5,FALSE)</f>
        <v>#N/A</v>
      </c>
      <c r="R1894" s="21" t="e">
        <f>VLOOKUP(CONCATENATE($M1894,$N1894),Curriculos!$A$2:$J$332,8,FALSE)</f>
        <v>#N/A</v>
      </c>
      <c r="S1894" s="5"/>
      <c r="T1894" s="22"/>
      <c r="U1894" s="21" t="e">
        <f>VLOOKUP(CONCATENATE($M1894,$N1894),Curriculos!$A$2:$J$332,10,FALSE)</f>
        <v>#N/A</v>
      </c>
      <c r="V1894" s="20" t="e">
        <f>VLOOKUP(CONCATENATE($M1894,$N1894,$T1894),Oferta!$B$2:$R$360,17,FALSE)</f>
        <v>#N/A</v>
      </c>
      <c r="W1894" s="20" t="e">
        <f>VLOOKUP(CONCATENATE($M1894,$N1894,$T1894),Oferta!$B$2:$Q$360,12,FALSE)</f>
        <v>#N/A</v>
      </c>
      <c r="X1894" s="22"/>
      <c r="Y1894" s="23" t="e">
        <f>VLOOKUP(CONCATENATE($W1894,$X1894),Mtz_Horarios!$E$2:$H$92,2,FALSE)</f>
        <v>#N/A</v>
      </c>
      <c r="Z1894" s="23" t="e">
        <f>VLOOKUP(CONCATENATE($W1894,$X1894),Mtz_Horarios!$E$2:$H$92,3,FALSE)</f>
        <v>#N/A</v>
      </c>
      <c r="AA1894" s="24" t="e">
        <f>VLOOKUP(CONCATENATE($W1894,$X1894),Mtz_Horarios!$E$2:$H$92,4,FALSE)</f>
        <v>#N/A</v>
      </c>
      <c r="AB1894" s="20" t="e">
        <f>VLOOKUP(CONCATENATE($M1894,$N1894,$T1894),Oferta!$B$2:$Q$360,16,FALSE)</f>
        <v>#N/A</v>
      </c>
      <c r="AC1894" s="20" t="e">
        <f>VLOOKUP(CONCATENATE($M1894,$N1894,$T1894),Oferta!$B$2:$Q$360,15,FALSE)</f>
        <v>#N/A</v>
      </c>
      <c r="AD1894" s="12"/>
      <c r="AE1894" s="12"/>
      <c r="AF1894" s="12"/>
      <c r="AG1894" s="12"/>
      <c r="AH1894" s="12"/>
      <c r="AI1894" s="5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12"/>
      <c r="AW1894" s="12"/>
    </row>
    <row r="1895" spans="1:49" ht="15" hidden="1" customHeight="1">
      <c r="A1895" s="12"/>
      <c r="B1895" s="12"/>
      <c r="C1895" s="12"/>
      <c r="D1895" s="12"/>
      <c r="E1895" s="12"/>
      <c r="F1895" s="12"/>
      <c r="G1895" s="12"/>
      <c r="H1895" s="12" t="e">
        <f t="shared" si="28"/>
        <v>#N/A</v>
      </c>
      <c r="I1895" s="12" t="e">
        <f>VLOOKUP(CONCATENATE(N1895,T1895),Simulador!$H$26:$H$33,1,FALSE)</f>
        <v>#N/A</v>
      </c>
      <c r="J1895" s="12" t="e">
        <f t="shared" si="29"/>
        <v>#N/A</v>
      </c>
      <c r="K1895" s="13" t="e">
        <f t="shared" si="30"/>
        <v>#N/A</v>
      </c>
      <c r="L1895" s="12" t="e">
        <f t="shared" si="31"/>
        <v>#N/A</v>
      </c>
      <c r="M1895" s="14"/>
      <c r="N1895" s="3"/>
      <c r="O1895" s="20" t="e">
        <f>VLOOKUP(CONCATENATE($M1895,$N1895),Curriculos!$A$2:$J$332,4,FALSE)</f>
        <v>#N/A</v>
      </c>
      <c r="P1895" s="21" t="e">
        <f>VLOOKUP(CONCATENATE($M1895,$N1895),Curriculos!$A$2:$J$332,5,FALSE)</f>
        <v>#N/A</v>
      </c>
      <c r="Q1895" s="21" t="e">
        <f>VLOOKUP($N1895,Oferta!$D$2:$P$100,5,FALSE)</f>
        <v>#N/A</v>
      </c>
      <c r="R1895" s="21" t="e">
        <f>VLOOKUP(CONCATENATE($M1895,$N1895),Curriculos!$A$2:$J$332,8,FALSE)</f>
        <v>#N/A</v>
      </c>
      <c r="S1895" s="5"/>
      <c r="T1895" s="22"/>
      <c r="U1895" s="21" t="e">
        <f>VLOOKUP(CONCATENATE($M1895,$N1895),Curriculos!$A$2:$J$332,10,FALSE)</f>
        <v>#N/A</v>
      </c>
      <c r="V1895" s="20" t="e">
        <f>VLOOKUP(CONCATENATE($M1895,$N1895,$T1895),Oferta!$B$2:$R$360,17,FALSE)</f>
        <v>#N/A</v>
      </c>
      <c r="W1895" s="20" t="e">
        <f>VLOOKUP(CONCATENATE($M1895,$N1895,$T1895),Oferta!$B$2:$Q$360,12,FALSE)</f>
        <v>#N/A</v>
      </c>
      <c r="X1895" s="22"/>
      <c r="Y1895" s="23" t="e">
        <f>VLOOKUP(CONCATENATE($W1895,$X1895),Mtz_Horarios!$E$2:$H$92,2,FALSE)</f>
        <v>#N/A</v>
      </c>
      <c r="Z1895" s="23" t="e">
        <f>VLOOKUP(CONCATENATE($W1895,$X1895),Mtz_Horarios!$E$2:$H$92,3,FALSE)</f>
        <v>#N/A</v>
      </c>
      <c r="AA1895" s="24" t="e">
        <f>VLOOKUP(CONCATENATE($W1895,$X1895),Mtz_Horarios!$E$2:$H$92,4,FALSE)</f>
        <v>#N/A</v>
      </c>
      <c r="AB1895" s="20" t="e">
        <f>VLOOKUP(CONCATENATE($M1895,$N1895,$T1895),Oferta!$B$2:$Q$360,16,FALSE)</f>
        <v>#N/A</v>
      </c>
      <c r="AC1895" s="20" t="e">
        <f>VLOOKUP(CONCATENATE($M1895,$N1895,$T1895),Oferta!$B$2:$Q$360,15,FALSE)</f>
        <v>#N/A</v>
      </c>
      <c r="AD1895" s="12"/>
      <c r="AE1895" s="12"/>
      <c r="AF1895" s="12"/>
      <c r="AG1895" s="12"/>
      <c r="AH1895" s="12"/>
      <c r="AI1895" s="5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12"/>
      <c r="AW1895" s="12"/>
    </row>
    <row r="1896" spans="1:49" ht="15" hidden="1" customHeight="1">
      <c r="A1896" s="12"/>
      <c r="B1896" s="12"/>
      <c r="C1896" s="12"/>
      <c r="D1896" s="12"/>
      <c r="E1896" s="12"/>
      <c r="F1896" s="12"/>
      <c r="G1896" s="12"/>
      <c r="H1896" s="12" t="e">
        <f t="shared" si="28"/>
        <v>#N/A</v>
      </c>
      <c r="I1896" s="12" t="e">
        <f>VLOOKUP(CONCATENATE(N1896,T1896),Simulador!$H$26:$H$33,1,FALSE)</f>
        <v>#N/A</v>
      </c>
      <c r="J1896" s="12" t="e">
        <f t="shared" si="29"/>
        <v>#N/A</v>
      </c>
      <c r="K1896" s="13" t="e">
        <f t="shared" si="30"/>
        <v>#N/A</v>
      </c>
      <c r="L1896" s="12" t="e">
        <f t="shared" si="31"/>
        <v>#N/A</v>
      </c>
      <c r="M1896" s="14"/>
      <c r="N1896" s="3"/>
      <c r="O1896" s="20" t="e">
        <f>VLOOKUP(CONCATENATE($M1896,$N1896),Curriculos!$A$2:$J$332,4,FALSE)</f>
        <v>#N/A</v>
      </c>
      <c r="P1896" s="21" t="e">
        <f>VLOOKUP(CONCATENATE($M1896,$N1896),Curriculos!$A$2:$J$332,5,FALSE)</f>
        <v>#N/A</v>
      </c>
      <c r="Q1896" s="21" t="e">
        <f>VLOOKUP($N1896,Oferta!$D$2:$P$100,5,FALSE)</f>
        <v>#N/A</v>
      </c>
      <c r="R1896" s="21" t="e">
        <f>VLOOKUP(CONCATENATE($M1896,$N1896),Curriculos!$A$2:$J$332,8,FALSE)</f>
        <v>#N/A</v>
      </c>
      <c r="S1896" s="5"/>
      <c r="T1896" s="22"/>
      <c r="U1896" s="21" t="e">
        <f>VLOOKUP(CONCATENATE($M1896,$N1896),Curriculos!$A$2:$J$332,10,FALSE)</f>
        <v>#N/A</v>
      </c>
      <c r="V1896" s="20" t="e">
        <f>VLOOKUP(CONCATENATE($M1896,$N1896,$T1896),Oferta!$B$2:$R$360,17,FALSE)</f>
        <v>#N/A</v>
      </c>
      <c r="W1896" s="20" t="e">
        <f>VLOOKUP(CONCATENATE($M1896,$N1896,$T1896),Oferta!$B$2:$Q$360,12,FALSE)</f>
        <v>#N/A</v>
      </c>
      <c r="X1896" s="22"/>
      <c r="Y1896" s="23" t="e">
        <f>VLOOKUP(CONCATENATE($W1896,$X1896),Mtz_Horarios!$E$2:$H$92,2,FALSE)</f>
        <v>#N/A</v>
      </c>
      <c r="Z1896" s="23" t="e">
        <f>VLOOKUP(CONCATENATE($W1896,$X1896),Mtz_Horarios!$E$2:$H$92,3,FALSE)</f>
        <v>#N/A</v>
      </c>
      <c r="AA1896" s="24" t="e">
        <f>VLOOKUP(CONCATENATE($W1896,$X1896),Mtz_Horarios!$E$2:$H$92,4,FALSE)</f>
        <v>#N/A</v>
      </c>
      <c r="AB1896" s="20" t="e">
        <f>VLOOKUP(CONCATENATE($M1896,$N1896,$T1896),Oferta!$B$2:$Q$360,16,FALSE)</f>
        <v>#N/A</v>
      </c>
      <c r="AC1896" s="20" t="e">
        <f>VLOOKUP(CONCATENATE($M1896,$N1896,$T1896),Oferta!$B$2:$Q$360,15,FALSE)</f>
        <v>#N/A</v>
      </c>
      <c r="AD1896" s="12"/>
      <c r="AE1896" s="12"/>
      <c r="AF1896" s="12"/>
      <c r="AG1896" s="12"/>
      <c r="AH1896" s="12"/>
      <c r="AI1896" s="5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12"/>
      <c r="AW1896" s="12"/>
    </row>
    <row r="1897" spans="1:49" ht="15" hidden="1" customHeight="1">
      <c r="A1897" s="12"/>
      <c r="B1897" s="12"/>
      <c r="C1897" s="12"/>
      <c r="D1897" s="12"/>
      <c r="E1897" s="12"/>
      <c r="F1897" s="12"/>
      <c r="G1897" s="12"/>
      <c r="H1897" s="12" t="e">
        <f t="shared" si="28"/>
        <v>#N/A</v>
      </c>
      <c r="I1897" s="12" t="e">
        <f>VLOOKUP(CONCATENATE(N1897,T1897),Simulador!$H$26:$H$33,1,FALSE)</f>
        <v>#N/A</v>
      </c>
      <c r="J1897" s="12" t="e">
        <f t="shared" si="29"/>
        <v>#N/A</v>
      </c>
      <c r="K1897" s="13" t="e">
        <f t="shared" si="30"/>
        <v>#N/A</v>
      </c>
      <c r="L1897" s="12" t="e">
        <f t="shared" si="31"/>
        <v>#N/A</v>
      </c>
      <c r="M1897" s="14"/>
      <c r="N1897" s="3"/>
      <c r="O1897" s="20" t="e">
        <f>VLOOKUP(CONCATENATE($M1897,$N1897),Curriculos!$A$2:$J$332,4,FALSE)</f>
        <v>#N/A</v>
      </c>
      <c r="P1897" s="21" t="e">
        <f>VLOOKUP(CONCATENATE($M1897,$N1897),Curriculos!$A$2:$J$332,5,FALSE)</f>
        <v>#N/A</v>
      </c>
      <c r="Q1897" s="21" t="e">
        <f>VLOOKUP($N1897,Oferta!$D$2:$P$100,5,FALSE)</f>
        <v>#N/A</v>
      </c>
      <c r="R1897" s="21" t="e">
        <f>VLOOKUP(CONCATENATE($M1897,$N1897),Curriculos!$A$2:$J$332,8,FALSE)</f>
        <v>#N/A</v>
      </c>
      <c r="S1897" s="5"/>
      <c r="T1897" s="22"/>
      <c r="U1897" s="21" t="e">
        <f>VLOOKUP(CONCATENATE($M1897,$N1897),Curriculos!$A$2:$J$332,10,FALSE)</f>
        <v>#N/A</v>
      </c>
      <c r="V1897" s="20" t="e">
        <f>VLOOKUP(CONCATENATE($M1897,$N1897,$T1897),Oferta!$B$2:$R$360,17,FALSE)</f>
        <v>#N/A</v>
      </c>
      <c r="W1897" s="20" t="e">
        <f>VLOOKUP(CONCATENATE($M1897,$N1897,$T1897),Oferta!$B$2:$Q$360,12,FALSE)</f>
        <v>#N/A</v>
      </c>
      <c r="X1897" s="22"/>
      <c r="Y1897" s="23" t="e">
        <f>VLOOKUP(CONCATENATE($W1897,$X1897),Mtz_Horarios!$E$2:$H$92,2,FALSE)</f>
        <v>#N/A</v>
      </c>
      <c r="Z1897" s="23" t="e">
        <f>VLOOKUP(CONCATENATE($W1897,$X1897),Mtz_Horarios!$E$2:$H$92,3,FALSE)</f>
        <v>#N/A</v>
      </c>
      <c r="AA1897" s="24" t="e">
        <f>VLOOKUP(CONCATENATE($W1897,$X1897),Mtz_Horarios!$E$2:$H$92,4,FALSE)</f>
        <v>#N/A</v>
      </c>
      <c r="AB1897" s="20" t="e">
        <f>VLOOKUP(CONCATENATE($M1897,$N1897,$T1897),Oferta!$B$2:$Q$360,16,FALSE)</f>
        <v>#N/A</v>
      </c>
      <c r="AC1897" s="20" t="e">
        <f>VLOOKUP(CONCATENATE($M1897,$N1897,$T1897),Oferta!$B$2:$Q$360,15,FALSE)</f>
        <v>#N/A</v>
      </c>
      <c r="AD1897" s="12"/>
      <c r="AE1897" s="12"/>
      <c r="AF1897" s="12"/>
      <c r="AG1897" s="12"/>
      <c r="AH1897" s="12"/>
      <c r="AI1897" s="5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12"/>
      <c r="AW1897" s="12"/>
    </row>
    <row r="1898" spans="1:49" ht="15" hidden="1" customHeight="1">
      <c r="A1898" s="12"/>
      <c r="B1898" s="12"/>
      <c r="C1898" s="12"/>
      <c r="D1898" s="12"/>
      <c r="E1898" s="12"/>
      <c r="F1898" s="12"/>
      <c r="G1898" s="12"/>
      <c r="H1898" s="12" t="e">
        <f t="shared" si="28"/>
        <v>#N/A</v>
      </c>
      <c r="I1898" s="12" t="e">
        <f>VLOOKUP(CONCATENATE(N1898,T1898),Simulador!$H$26:$H$33,1,FALSE)</f>
        <v>#N/A</v>
      </c>
      <c r="J1898" s="12" t="e">
        <f t="shared" si="29"/>
        <v>#N/A</v>
      </c>
      <c r="K1898" s="13" t="e">
        <f t="shared" si="30"/>
        <v>#N/A</v>
      </c>
      <c r="L1898" s="12" t="e">
        <f t="shared" si="31"/>
        <v>#N/A</v>
      </c>
      <c r="M1898" s="14"/>
      <c r="N1898" s="3"/>
      <c r="O1898" s="20" t="e">
        <f>VLOOKUP(CONCATENATE($M1898,$N1898),Curriculos!$A$2:$J$332,4,FALSE)</f>
        <v>#N/A</v>
      </c>
      <c r="P1898" s="21" t="e">
        <f>VLOOKUP(CONCATENATE($M1898,$N1898),Curriculos!$A$2:$J$332,5,FALSE)</f>
        <v>#N/A</v>
      </c>
      <c r="Q1898" s="21" t="e">
        <f>VLOOKUP($N1898,Oferta!$D$2:$P$100,5,FALSE)</f>
        <v>#N/A</v>
      </c>
      <c r="R1898" s="21" t="e">
        <f>VLOOKUP(CONCATENATE($M1898,$N1898),Curriculos!$A$2:$J$332,8,FALSE)</f>
        <v>#N/A</v>
      </c>
      <c r="S1898" s="5"/>
      <c r="T1898" s="22"/>
      <c r="U1898" s="21" t="e">
        <f>VLOOKUP(CONCATENATE($M1898,$N1898),Curriculos!$A$2:$J$332,10,FALSE)</f>
        <v>#N/A</v>
      </c>
      <c r="V1898" s="20" t="e">
        <f>VLOOKUP(CONCATENATE($M1898,$N1898,$T1898),Oferta!$B$2:$R$360,17,FALSE)</f>
        <v>#N/A</v>
      </c>
      <c r="W1898" s="20" t="e">
        <f>VLOOKUP(CONCATENATE($M1898,$N1898,$T1898),Oferta!$B$2:$Q$360,12,FALSE)</f>
        <v>#N/A</v>
      </c>
      <c r="X1898" s="22"/>
      <c r="Y1898" s="23" t="e">
        <f>VLOOKUP(CONCATENATE($W1898,$X1898),Mtz_Horarios!$E$2:$H$92,2,FALSE)</f>
        <v>#N/A</v>
      </c>
      <c r="Z1898" s="23" t="e">
        <f>VLOOKUP(CONCATENATE($W1898,$X1898),Mtz_Horarios!$E$2:$H$92,3,FALSE)</f>
        <v>#N/A</v>
      </c>
      <c r="AA1898" s="24" t="e">
        <f>VLOOKUP(CONCATENATE($W1898,$X1898),Mtz_Horarios!$E$2:$H$92,4,FALSE)</f>
        <v>#N/A</v>
      </c>
      <c r="AB1898" s="20" t="e">
        <f>VLOOKUP(CONCATENATE($M1898,$N1898,$T1898),Oferta!$B$2:$Q$360,16,FALSE)</f>
        <v>#N/A</v>
      </c>
      <c r="AC1898" s="20" t="e">
        <f>VLOOKUP(CONCATENATE($M1898,$N1898,$T1898),Oferta!$B$2:$Q$360,15,FALSE)</f>
        <v>#N/A</v>
      </c>
      <c r="AD1898" s="12"/>
      <c r="AE1898" s="12"/>
      <c r="AF1898" s="12"/>
      <c r="AG1898" s="12"/>
      <c r="AH1898" s="12"/>
      <c r="AI1898" s="5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12"/>
      <c r="AW1898" s="12"/>
    </row>
    <row r="1899" spans="1:49" ht="15" hidden="1" customHeight="1">
      <c r="A1899" s="12"/>
      <c r="B1899" s="12"/>
      <c r="C1899" s="12"/>
      <c r="D1899" s="12"/>
      <c r="E1899" s="12"/>
      <c r="F1899" s="12"/>
      <c r="G1899" s="12"/>
      <c r="H1899" s="12" t="e">
        <f t="shared" si="28"/>
        <v>#N/A</v>
      </c>
      <c r="I1899" s="12" t="e">
        <f>VLOOKUP(CONCATENATE(N1899,T1899),Simulador!$H$26:$H$33,1,FALSE)</f>
        <v>#N/A</v>
      </c>
      <c r="J1899" s="12" t="e">
        <f t="shared" si="29"/>
        <v>#N/A</v>
      </c>
      <c r="K1899" s="13" t="e">
        <f t="shared" si="30"/>
        <v>#N/A</v>
      </c>
      <c r="L1899" s="12" t="e">
        <f t="shared" si="31"/>
        <v>#N/A</v>
      </c>
      <c r="M1899" s="14"/>
      <c r="N1899" s="3"/>
      <c r="O1899" s="20" t="e">
        <f>VLOOKUP(CONCATENATE($M1899,$N1899),Curriculos!$A$2:$J$332,4,FALSE)</f>
        <v>#N/A</v>
      </c>
      <c r="P1899" s="21" t="e">
        <f>VLOOKUP(CONCATENATE($M1899,$N1899),Curriculos!$A$2:$J$332,5,FALSE)</f>
        <v>#N/A</v>
      </c>
      <c r="Q1899" s="21" t="e">
        <f>VLOOKUP($N1899,Oferta!$D$2:$P$100,5,FALSE)</f>
        <v>#N/A</v>
      </c>
      <c r="R1899" s="21" t="e">
        <f>VLOOKUP(CONCATENATE($M1899,$N1899),Curriculos!$A$2:$J$332,8,FALSE)</f>
        <v>#N/A</v>
      </c>
      <c r="S1899" s="5"/>
      <c r="T1899" s="22"/>
      <c r="U1899" s="21" t="e">
        <f>VLOOKUP(CONCATENATE($M1899,$N1899),Curriculos!$A$2:$J$332,10,FALSE)</f>
        <v>#N/A</v>
      </c>
      <c r="V1899" s="20" t="e">
        <f>VLOOKUP(CONCATENATE($M1899,$N1899,$T1899),Oferta!$B$2:$R$360,17,FALSE)</f>
        <v>#N/A</v>
      </c>
      <c r="W1899" s="20" t="e">
        <f>VLOOKUP(CONCATENATE($M1899,$N1899,$T1899),Oferta!$B$2:$Q$360,12,FALSE)</f>
        <v>#N/A</v>
      </c>
      <c r="X1899" s="22"/>
      <c r="Y1899" s="23" t="e">
        <f>VLOOKUP(CONCATENATE($W1899,$X1899),Mtz_Horarios!$E$2:$H$92,2,FALSE)</f>
        <v>#N/A</v>
      </c>
      <c r="Z1899" s="23" t="e">
        <f>VLOOKUP(CONCATENATE($W1899,$X1899),Mtz_Horarios!$E$2:$H$92,3,FALSE)</f>
        <v>#N/A</v>
      </c>
      <c r="AA1899" s="24" t="e">
        <f>VLOOKUP(CONCATENATE($W1899,$X1899),Mtz_Horarios!$E$2:$H$92,4,FALSE)</f>
        <v>#N/A</v>
      </c>
      <c r="AB1899" s="20" t="e">
        <f>VLOOKUP(CONCATENATE($M1899,$N1899,$T1899),Oferta!$B$2:$Q$360,16,FALSE)</f>
        <v>#N/A</v>
      </c>
      <c r="AC1899" s="20" t="e">
        <f>VLOOKUP(CONCATENATE($M1899,$N1899,$T1899),Oferta!$B$2:$Q$360,15,FALSE)</f>
        <v>#N/A</v>
      </c>
      <c r="AD1899" s="12"/>
      <c r="AE1899" s="12"/>
      <c r="AF1899" s="12"/>
      <c r="AG1899" s="12"/>
      <c r="AH1899" s="12"/>
      <c r="AI1899" s="5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12"/>
      <c r="AW1899" s="12"/>
    </row>
    <row r="1900" spans="1:49" ht="15" hidden="1" customHeight="1">
      <c r="A1900" s="12"/>
      <c r="B1900" s="12"/>
      <c r="C1900" s="12"/>
      <c r="D1900" s="12"/>
      <c r="E1900" s="12"/>
      <c r="F1900" s="12"/>
      <c r="G1900" s="12"/>
      <c r="H1900" s="12" t="e">
        <f t="shared" si="28"/>
        <v>#N/A</v>
      </c>
      <c r="I1900" s="12" t="e">
        <f>VLOOKUP(CONCATENATE(N1900,T1900),Simulador!$H$26:$H$33,1,FALSE)</f>
        <v>#N/A</v>
      </c>
      <c r="J1900" s="12" t="e">
        <f t="shared" si="29"/>
        <v>#N/A</v>
      </c>
      <c r="K1900" s="13" t="e">
        <f t="shared" si="30"/>
        <v>#N/A</v>
      </c>
      <c r="L1900" s="12" t="e">
        <f t="shared" si="31"/>
        <v>#N/A</v>
      </c>
      <c r="M1900" s="14"/>
      <c r="N1900" s="3"/>
      <c r="O1900" s="20" t="e">
        <f>VLOOKUP(CONCATENATE($M1900,$N1900),Curriculos!$A$2:$J$332,4,FALSE)</f>
        <v>#N/A</v>
      </c>
      <c r="P1900" s="21" t="e">
        <f>VLOOKUP(CONCATENATE($M1900,$N1900),Curriculos!$A$2:$J$332,5,FALSE)</f>
        <v>#N/A</v>
      </c>
      <c r="Q1900" s="21" t="e">
        <f>VLOOKUP($N1900,Oferta!$D$2:$P$100,5,FALSE)</f>
        <v>#N/A</v>
      </c>
      <c r="R1900" s="21" t="e">
        <f>VLOOKUP(CONCATENATE($M1900,$N1900),Curriculos!$A$2:$J$332,8,FALSE)</f>
        <v>#N/A</v>
      </c>
      <c r="S1900" s="5"/>
      <c r="T1900" s="22"/>
      <c r="U1900" s="21" t="e">
        <f>VLOOKUP(CONCATENATE($M1900,$N1900),Curriculos!$A$2:$J$332,10,FALSE)</f>
        <v>#N/A</v>
      </c>
      <c r="V1900" s="20" t="e">
        <f>VLOOKUP(CONCATENATE($M1900,$N1900,$T1900),Oferta!$B$2:$R$360,17,FALSE)</f>
        <v>#N/A</v>
      </c>
      <c r="W1900" s="20" t="e">
        <f>VLOOKUP(CONCATENATE($M1900,$N1900,$T1900),Oferta!$B$2:$Q$360,12,FALSE)</f>
        <v>#N/A</v>
      </c>
      <c r="X1900" s="22"/>
      <c r="Y1900" s="23" t="e">
        <f>VLOOKUP(CONCATENATE($W1900,$X1900),Mtz_Horarios!$E$2:$H$92,2,FALSE)</f>
        <v>#N/A</v>
      </c>
      <c r="Z1900" s="23" t="e">
        <f>VLOOKUP(CONCATENATE($W1900,$X1900),Mtz_Horarios!$E$2:$H$92,3,FALSE)</f>
        <v>#N/A</v>
      </c>
      <c r="AA1900" s="24" t="e">
        <f>VLOOKUP(CONCATENATE($W1900,$X1900),Mtz_Horarios!$E$2:$H$92,4,FALSE)</f>
        <v>#N/A</v>
      </c>
      <c r="AB1900" s="20" t="e">
        <f>VLOOKUP(CONCATENATE($M1900,$N1900,$T1900),Oferta!$B$2:$Q$360,16,FALSE)</f>
        <v>#N/A</v>
      </c>
      <c r="AC1900" s="20" t="e">
        <f>VLOOKUP(CONCATENATE($M1900,$N1900,$T1900),Oferta!$B$2:$Q$360,15,FALSE)</f>
        <v>#N/A</v>
      </c>
      <c r="AD1900" s="12"/>
      <c r="AE1900" s="12"/>
      <c r="AF1900" s="12"/>
      <c r="AG1900" s="12"/>
      <c r="AH1900" s="12"/>
      <c r="AI1900" s="5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12"/>
      <c r="AW1900" s="12"/>
    </row>
    <row r="1901" spans="1:49" ht="15" hidden="1" customHeight="1">
      <c r="A1901" s="12"/>
      <c r="B1901" s="12"/>
      <c r="C1901" s="12"/>
      <c r="D1901" s="12"/>
      <c r="E1901" s="12"/>
      <c r="F1901" s="12"/>
      <c r="G1901" s="12"/>
      <c r="H1901" s="12" t="e">
        <f t="shared" si="28"/>
        <v>#N/A</v>
      </c>
      <c r="I1901" s="12" t="e">
        <f>VLOOKUP(CONCATENATE(N1901,T1901),Simulador!$H$26:$H$33,1,FALSE)</f>
        <v>#N/A</v>
      </c>
      <c r="J1901" s="12" t="e">
        <f t="shared" si="29"/>
        <v>#N/A</v>
      </c>
      <c r="K1901" s="13" t="e">
        <f t="shared" si="30"/>
        <v>#N/A</v>
      </c>
      <c r="L1901" s="12" t="e">
        <f t="shared" si="31"/>
        <v>#N/A</v>
      </c>
      <c r="M1901" s="14"/>
      <c r="N1901" s="3"/>
      <c r="O1901" s="20" t="e">
        <f>VLOOKUP(CONCATENATE($M1901,$N1901),Curriculos!$A$2:$J$332,4,FALSE)</f>
        <v>#N/A</v>
      </c>
      <c r="P1901" s="21" t="e">
        <f>VLOOKUP(CONCATENATE($M1901,$N1901),Curriculos!$A$2:$J$332,5,FALSE)</f>
        <v>#N/A</v>
      </c>
      <c r="Q1901" s="21" t="e">
        <f>VLOOKUP($N1901,Oferta!$D$2:$P$100,5,FALSE)</f>
        <v>#N/A</v>
      </c>
      <c r="R1901" s="21" t="e">
        <f>VLOOKUP(CONCATENATE($M1901,$N1901),Curriculos!$A$2:$J$332,8,FALSE)</f>
        <v>#N/A</v>
      </c>
      <c r="S1901" s="5"/>
      <c r="T1901" s="22"/>
      <c r="U1901" s="21" t="e">
        <f>VLOOKUP(CONCATENATE($M1901,$N1901),Curriculos!$A$2:$J$332,10,FALSE)</f>
        <v>#N/A</v>
      </c>
      <c r="V1901" s="20" t="e">
        <f>VLOOKUP(CONCATENATE($M1901,$N1901,$T1901),Oferta!$B$2:$R$360,17,FALSE)</f>
        <v>#N/A</v>
      </c>
      <c r="W1901" s="20" t="e">
        <f>VLOOKUP(CONCATENATE($M1901,$N1901,$T1901),Oferta!$B$2:$Q$360,12,FALSE)</f>
        <v>#N/A</v>
      </c>
      <c r="X1901" s="22"/>
      <c r="Y1901" s="23" t="e">
        <f>VLOOKUP(CONCATENATE($W1901,$X1901),Mtz_Horarios!$E$2:$H$92,2,FALSE)</f>
        <v>#N/A</v>
      </c>
      <c r="Z1901" s="23" t="e">
        <f>VLOOKUP(CONCATENATE($W1901,$X1901),Mtz_Horarios!$E$2:$H$92,3,FALSE)</f>
        <v>#N/A</v>
      </c>
      <c r="AA1901" s="24" t="e">
        <f>VLOOKUP(CONCATENATE($W1901,$X1901),Mtz_Horarios!$E$2:$H$92,4,FALSE)</f>
        <v>#N/A</v>
      </c>
      <c r="AB1901" s="20" t="e">
        <f>VLOOKUP(CONCATENATE($M1901,$N1901,$T1901),Oferta!$B$2:$Q$360,16,FALSE)</f>
        <v>#N/A</v>
      </c>
      <c r="AC1901" s="20" t="e">
        <f>VLOOKUP(CONCATENATE($M1901,$N1901,$T1901),Oferta!$B$2:$Q$360,15,FALSE)</f>
        <v>#N/A</v>
      </c>
      <c r="AD1901" s="12"/>
      <c r="AE1901" s="12"/>
      <c r="AF1901" s="12"/>
      <c r="AG1901" s="12"/>
      <c r="AH1901" s="12"/>
      <c r="AI1901" s="5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12"/>
      <c r="AW1901" s="12"/>
    </row>
    <row r="1902" spans="1:49" ht="15" hidden="1" customHeight="1">
      <c r="A1902" s="12"/>
      <c r="B1902" s="12"/>
      <c r="C1902" s="12"/>
      <c r="D1902" s="12"/>
      <c r="E1902" s="12"/>
      <c r="F1902" s="12"/>
      <c r="G1902" s="12"/>
      <c r="H1902" s="12" t="e">
        <f t="shared" si="28"/>
        <v>#N/A</v>
      </c>
      <c r="I1902" s="12" t="e">
        <f>VLOOKUP(CONCATENATE(N1902,T1902),Simulador!$H$26:$H$33,1,FALSE)</f>
        <v>#N/A</v>
      </c>
      <c r="J1902" s="12" t="e">
        <f t="shared" si="29"/>
        <v>#N/A</v>
      </c>
      <c r="K1902" s="13" t="e">
        <f t="shared" si="30"/>
        <v>#N/A</v>
      </c>
      <c r="L1902" s="12" t="e">
        <f t="shared" si="31"/>
        <v>#N/A</v>
      </c>
      <c r="M1902" s="14"/>
      <c r="N1902" s="3"/>
      <c r="O1902" s="20" t="e">
        <f>VLOOKUP(CONCATENATE($M1902,$N1902),Curriculos!$A$2:$J$332,4,FALSE)</f>
        <v>#N/A</v>
      </c>
      <c r="P1902" s="21" t="e">
        <f>VLOOKUP(CONCATENATE($M1902,$N1902),Curriculos!$A$2:$J$332,5,FALSE)</f>
        <v>#N/A</v>
      </c>
      <c r="Q1902" s="21" t="e">
        <f>VLOOKUP($N1902,Oferta!$D$2:$P$100,5,FALSE)</f>
        <v>#N/A</v>
      </c>
      <c r="R1902" s="21" t="e">
        <f>VLOOKUP(CONCATENATE($M1902,$N1902),Curriculos!$A$2:$J$332,8,FALSE)</f>
        <v>#N/A</v>
      </c>
      <c r="S1902" s="5"/>
      <c r="T1902" s="22"/>
      <c r="U1902" s="21" t="e">
        <f>VLOOKUP(CONCATENATE($M1902,$N1902),Curriculos!$A$2:$J$332,10,FALSE)</f>
        <v>#N/A</v>
      </c>
      <c r="V1902" s="20" t="e">
        <f>VLOOKUP(CONCATENATE($M1902,$N1902,$T1902),Oferta!$B$2:$R$360,17,FALSE)</f>
        <v>#N/A</v>
      </c>
      <c r="W1902" s="20" t="e">
        <f>VLOOKUP(CONCATENATE($M1902,$N1902,$T1902),Oferta!$B$2:$Q$360,12,FALSE)</f>
        <v>#N/A</v>
      </c>
      <c r="X1902" s="22"/>
      <c r="Y1902" s="23" t="e">
        <f>VLOOKUP(CONCATENATE($W1902,$X1902),Mtz_Horarios!$E$2:$H$92,2,FALSE)</f>
        <v>#N/A</v>
      </c>
      <c r="Z1902" s="23" t="e">
        <f>VLOOKUP(CONCATENATE($W1902,$X1902),Mtz_Horarios!$E$2:$H$92,3,FALSE)</f>
        <v>#N/A</v>
      </c>
      <c r="AA1902" s="24" t="e">
        <f>VLOOKUP(CONCATENATE($W1902,$X1902),Mtz_Horarios!$E$2:$H$92,4,FALSE)</f>
        <v>#N/A</v>
      </c>
      <c r="AB1902" s="20" t="e">
        <f>VLOOKUP(CONCATENATE($M1902,$N1902,$T1902),Oferta!$B$2:$Q$360,16,FALSE)</f>
        <v>#N/A</v>
      </c>
      <c r="AC1902" s="20" t="e">
        <f>VLOOKUP(CONCATENATE($M1902,$N1902,$T1902),Oferta!$B$2:$Q$360,15,FALSE)</f>
        <v>#N/A</v>
      </c>
      <c r="AD1902" s="12"/>
      <c r="AE1902" s="12"/>
      <c r="AF1902" s="12"/>
      <c r="AG1902" s="12"/>
      <c r="AH1902" s="12"/>
      <c r="AI1902" s="5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12"/>
      <c r="AW1902" s="12"/>
    </row>
    <row r="1903" spans="1:49" ht="15" hidden="1" customHeight="1">
      <c r="A1903" s="12"/>
      <c r="B1903" s="12"/>
      <c r="C1903" s="12"/>
      <c r="D1903" s="12"/>
      <c r="E1903" s="12"/>
      <c r="F1903" s="12"/>
      <c r="G1903" s="12"/>
      <c r="H1903" s="12" t="e">
        <f t="shared" si="28"/>
        <v>#N/A</v>
      </c>
      <c r="I1903" s="12" t="e">
        <f>VLOOKUP(CONCATENATE(N1903,T1903),Simulador!$H$26:$H$33,1,FALSE)</f>
        <v>#N/A</v>
      </c>
      <c r="J1903" s="12" t="e">
        <f t="shared" si="29"/>
        <v>#N/A</v>
      </c>
      <c r="K1903" s="13" t="e">
        <f t="shared" si="30"/>
        <v>#N/A</v>
      </c>
      <c r="L1903" s="12" t="e">
        <f t="shared" si="31"/>
        <v>#N/A</v>
      </c>
      <c r="M1903" s="14"/>
      <c r="N1903" s="3"/>
      <c r="O1903" s="20" t="e">
        <f>VLOOKUP(CONCATENATE($M1903,$N1903),Curriculos!$A$2:$J$332,4,FALSE)</f>
        <v>#N/A</v>
      </c>
      <c r="P1903" s="21" t="e">
        <f>VLOOKUP(CONCATENATE($M1903,$N1903),Curriculos!$A$2:$J$332,5,FALSE)</f>
        <v>#N/A</v>
      </c>
      <c r="Q1903" s="21" t="e">
        <f>VLOOKUP($N1903,Oferta!$D$2:$P$100,5,FALSE)</f>
        <v>#N/A</v>
      </c>
      <c r="R1903" s="21" t="e">
        <f>VLOOKUP(CONCATENATE($M1903,$N1903),Curriculos!$A$2:$J$332,8,FALSE)</f>
        <v>#N/A</v>
      </c>
      <c r="S1903" s="5"/>
      <c r="T1903" s="22"/>
      <c r="U1903" s="21" t="e">
        <f>VLOOKUP(CONCATENATE($M1903,$N1903),Curriculos!$A$2:$J$332,10,FALSE)</f>
        <v>#N/A</v>
      </c>
      <c r="V1903" s="20" t="e">
        <f>VLOOKUP(CONCATENATE($M1903,$N1903,$T1903),Oferta!$B$2:$R$360,17,FALSE)</f>
        <v>#N/A</v>
      </c>
      <c r="W1903" s="20" t="e">
        <f>VLOOKUP(CONCATENATE($M1903,$N1903,$T1903),Oferta!$B$2:$Q$360,12,FALSE)</f>
        <v>#N/A</v>
      </c>
      <c r="X1903" s="22"/>
      <c r="Y1903" s="23" t="e">
        <f>VLOOKUP(CONCATENATE($W1903,$X1903),Mtz_Horarios!$E$2:$H$92,2,FALSE)</f>
        <v>#N/A</v>
      </c>
      <c r="Z1903" s="23" t="e">
        <f>VLOOKUP(CONCATENATE($W1903,$X1903),Mtz_Horarios!$E$2:$H$92,3,FALSE)</f>
        <v>#N/A</v>
      </c>
      <c r="AA1903" s="24" t="e">
        <f>VLOOKUP(CONCATENATE($W1903,$X1903),Mtz_Horarios!$E$2:$H$92,4,FALSE)</f>
        <v>#N/A</v>
      </c>
      <c r="AB1903" s="20" t="e">
        <f>VLOOKUP(CONCATENATE($M1903,$N1903,$T1903),Oferta!$B$2:$Q$360,16,FALSE)</f>
        <v>#N/A</v>
      </c>
      <c r="AC1903" s="20" t="e">
        <f>VLOOKUP(CONCATENATE($M1903,$N1903,$T1903),Oferta!$B$2:$Q$360,15,FALSE)</f>
        <v>#N/A</v>
      </c>
      <c r="AD1903" s="12"/>
      <c r="AE1903" s="12"/>
      <c r="AF1903" s="12"/>
      <c r="AG1903" s="12"/>
      <c r="AH1903" s="12"/>
      <c r="AI1903" s="5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12"/>
      <c r="AW1903" s="12"/>
    </row>
    <row r="1904" spans="1:49" ht="15" hidden="1" customHeight="1">
      <c r="A1904" s="12"/>
      <c r="B1904" s="12"/>
      <c r="C1904" s="12"/>
      <c r="D1904" s="12"/>
      <c r="E1904" s="12"/>
      <c r="F1904" s="12"/>
      <c r="G1904" s="12"/>
      <c r="H1904" s="12" t="e">
        <f t="shared" si="28"/>
        <v>#N/A</v>
      </c>
      <c r="I1904" s="12" t="e">
        <f>VLOOKUP(CONCATENATE(N1904,T1904),Simulador!$H$26:$H$33,1,FALSE)</f>
        <v>#N/A</v>
      </c>
      <c r="J1904" s="12" t="e">
        <f t="shared" si="29"/>
        <v>#N/A</v>
      </c>
      <c r="K1904" s="13" t="e">
        <f t="shared" si="30"/>
        <v>#N/A</v>
      </c>
      <c r="L1904" s="12" t="e">
        <f t="shared" si="31"/>
        <v>#N/A</v>
      </c>
      <c r="M1904" s="14"/>
      <c r="N1904" s="3"/>
      <c r="O1904" s="20" t="e">
        <f>VLOOKUP(CONCATENATE($M1904,$N1904),Curriculos!$A$2:$J$332,4,FALSE)</f>
        <v>#N/A</v>
      </c>
      <c r="P1904" s="21" t="e">
        <f>VLOOKUP(CONCATENATE($M1904,$N1904),Curriculos!$A$2:$J$332,5,FALSE)</f>
        <v>#N/A</v>
      </c>
      <c r="Q1904" s="21" t="e">
        <f>VLOOKUP($N1904,Oferta!$D$2:$P$100,5,FALSE)</f>
        <v>#N/A</v>
      </c>
      <c r="R1904" s="21" t="e">
        <f>VLOOKUP(CONCATENATE($M1904,$N1904),Curriculos!$A$2:$J$332,8,FALSE)</f>
        <v>#N/A</v>
      </c>
      <c r="S1904" s="5"/>
      <c r="T1904" s="22"/>
      <c r="U1904" s="21" t="e">
        <f>VLOOKUP(CONCATENATE($M1904,$N1904),Curriculos!$A$2:$J$332,10,FALSE)</f>
        <v>#N/A</v>
      </c>
      <c r="V1904" s="20" t="e">
        <f>VLOOKUP(CONCATENATE($M1904,$N1904,$T1904),Oferta!$B$2:$R$360,17,FALSE)</f>
        <v>#N/A</v>
      </c>
      <c r="W1904" s="20" t="e">
        <f>VLOOKUP(CONCATENATE($M1904,$N1904,$T1904),Oferta!$B$2:$Q$360,12,FALSE)</f>
        <v>#N/A</v>
      </c>
      <c r="X1904" s="22"/>
      <c r="Y1904" s="23" t="e">
        <f>VLOOKUP(CONCATENATE($W1904,$X1904),Mtz_Horarios!$E$2:$H$92,2,FALSE)</f>
        <v>#N/A</v>
      </c>
      <c r="Z1904" s="23" t="e">
        <f>VLOOKUP(CONCATENATE($W1904,$X1904),Mtz_Horarios!$E$2:$H$92,3,FALSE)</f>
        <v>#N/A</v>
      </c>
      <c r="AA1904" s="24" t="e">
        <f>VLOOKUP(CONCATENATE($W1904,$X1904),Mtz_Horarios!$E$2:$H$92,4,FALSE)</f>
        <v>#N/A</v>
      </c>
      <c r="AB1904" s="20" t="e">
        <f>VLOOKUP(CONCATENATE($M1904,$N1904,$T1904),Oferta!$B$2:$Q$360,16,FALSE)</f>
        <v>#N/A</v>
      </c>
      <c r="AC1904" s="20" t="e">
        <f>VLOOKUP(CONCATENATE($M1904,$N1904,$T1904),Oferta!$B$2:$Q$360,15,FALSE)</f>
        <v>#N/A</v>
      </c>
      <c r="AD1904" s="12"/>
      <c r="AE1904" s="12"/>
      <c r="AF1904" s="12"/>
      <c r="AG1904" s="12"/>
      <c r="AH1904" s="12"/>
      <c r="AI1904" s="5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12"/>
      <c r="AW1904" s="12"/>
    </row>
    <row r="1905" spans="1:49" ht="15" hidden="1" customHeight="1">
      <c r="A1905" s="12"/>
      <c r="B1905" s="12"/>
      <c r="C1905" s="12"/>
      <c r="D1905" s="12"/>
      <c r="E1905" s="12"/>
      <c r="F1905" s="12"/>
      <c r="G1905" s="12"/>
      <c r="H1905" s="12" t="e">
        <f t="shared" si="28"/>
        <v>#N/A</v>
      </c>
      <c r="I1905" s="12" t="e">
        <f>VLOOKUP(CONCATENATE(N1905,T1905),Simulador!$H$26:$H$33,1,FALSE)</f>
        <v>#N/A</v>
      </c>
      <c r="J1905" s="12" t="e">
        <f t="shared" si="29"/>
        <v>#N/A</v>
      </c>
      <c r="K1905" s="13" t="e">
        <f t="shared" si="30"/>
        <v>#N/A</v>
      </c>
      <c r="L1905" s="12" t="e">
        <f t="shared" si="31"/>
        <v>#N/A</v>
      </c>
      <c r="M1905" s="14"/>
      <c r="N1905" s="3"/>
      <c r="O1905" s="20" t="e">
        <f>VLOOKUP(CONCATENATE($M1905,$N1905),Curriculos!$A$2:$J$332,4,FALSE)</f>
        <v>#N/A</v>
      </c>
      <c r="P1905" s="21" t="e">
        <f>VLOOKUP(CONCATENATE($M1905,$N1905),Curriculos!$A$2:$J$332,5,FALSE)</f>
        <v>#N/A</v>
      </c>
      <c r="Q1905" s="21" t="e">
        <f>VLOOKUP($N1905,Oferta!$D$2:$P$100,5,FALSE)</f>
        <v>#N/A</v>
      </c>
      <c r="R1905" s="21" t="e">
        <f>VLOOKUP(CONCATENATE($M1905,$N1905),Curriculos!$A$2:$J$332,8,FALSE)</f>
        <v>#N/A</v>
      </c>
      <c r="S1905" s="5"/>
      <c r="T1905" s="22"/>
      <c r="U1905" s="21" t="e">
        <f>VLOOKUP(CONCATENATE($M1905,$N1905),Curriculos!$A$2:$J$332,10,FALSE)</f>
        <v>#N/A</v>
      </c>
      <c r="V1905" s="20" t="e">
        <f>VLOOKUP(CONCATENATE($M1905,$N1905,$T1905),Oferta!$B$2:$R$360,17,FALSE)</f>
        <v>#N/A</v>
      </c>
      <c r="W1905" s="20" t="e">
        <f>VLOOKUP(CONCATENATE($M1905,$N1905,$T1905),Oferta!$B$2:$Q$360,12,FALSE)</f>
        <v>#N/A</v>
      </c>
      <c r="X1905" s="22"/>
      <c r="Y1905" s="23" t="e">
        <f>VLOOKUP(CONCATENATE($W1905,$X1905),Mtz_Horarios!$E$2:$H$92,2,FALSE)</f>
        <v>#N/A</v>
      </c>
      <c r="Z1905" s="23" t="e">
        <f>VLOOKUP(CONCATENATE($W1905,$X1905),Mtz_Horarios!$E$2:$H$92,3,FALSE)</f>
        <v>#N/A</v>
      </c>
      <c r="AA1905" s="24" t="e">
        <f>VLOOKUP(CONCATENATE($W1905,$X1905),Mtz_Horarios!$E$2:$H$92,4,FALSE)</f>
        <v>#N/A</v>
      </c>
      <c r="AB1905" s="20" t="e">
        <f>VLOOKUP(CONCATENATE($M1905,$N1905,$T1905),Oferta!$B$2:$Q$360,16,FALSE)</f>
        <v>#N/A</v>
      </c>
      <c r="AC1905" s="20" t="e">
        <f>VLOOKUP(CONCATENATE($M1905,$N1905,$T1905),Oferta!$B$2:$Q$360,15,FALSE)</f>
        <v>#N/A</v>
      </c>
      <c r="AD1905" s="12"/>
      <c r="AE1905" s="12"/>
      <c r="AF1905" s="12"/>
      <c r="AG1905" s="12"/>
      <c r="AH1905" s="12"/>
      <c r="AI1905" s="5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12"/>
      <c r="AW1905" s="12"/>
    </row>
    <row r="1906" spans="1:49" ht="15" hidden="1" customHeight="1">
      <c r="A1906" s="12"/>
      <c r="B1906" s="12"/>
      <c r="C1906" s="12"/>
      <c r="D1906" s="12"/>
      <c r="E1906" s="12"/>
      <c r="F1906" s="12"/>
      <c r="G1906" s="12"/>
      <c r="H1906" s="12" t="e">
        <f t="shared" si="28"/>
        <v>#N/A</v>
      </c>
      <c r="I1906" s="12" t="e">
        <f>VLOOKUP(CONCATENATE(N1906,T1906),Simulador!$H$26:$H$33,1,FALSE)</f>
        <v>#N/A</v>
      </c>
      <c r="J1906" s="12" t="e">
        <f t="shared" si="29"/>
        <v>#N/A</v>
      </c>
      <c r="K1906" s="13" t="e">
        <f t="shared" si="30"/>
        <v>#N/A</v>
      </c>
      <c r="L1906" s="12" t="e">
        <f t="shared" si="31"/>
        <v>#N/A</v>
      </c>
      <c r="M1906" s="14"/>
      <c r="N1906" s="3"/>
      <c r="O1906" s="20" t="e">
        <f>VLOOKUP(CONCATENATE($M1906,$N1906),Curriculos!$A$2:$J$332,4,FALSE)</f>
        <v>#N/A</v>
      </c>
      <c r="P1906" s="21" t="e">
        <f>VLOOKUP(CONCATENATE($M1906,$N1906),Curriculos!$A$2:$J$332,5,FALSE)</f>
        <v>#N/A</v>
      </c>
      <c r="Q1906" s="21" t="e">
        <f>VLOOKUP($N1906,Oferta!$D$2:$P$100,5,FALSE)</f>
        <v>#N/A</v>
      </c>
      <c r="R1906" s="21" t="e">
        <f>VLOOKUP(CONCATENATE($M1906,$N1906),Curriculos!$A$2:$J$332,8,FALSE)</f>
        <v>#N/A</v>
      </c>
      <c r="S1906" s="5"/>
      <c r="T1906" s="22"/>
      <c r="U1906" s="21" t="e">
        <f>VLOOKUP(CONCATENATE($M1906,$N1906),Curriculos!$A$2:$J$332,10,FALSE)</f>
        <v>#N/A</v>
      </c>
      <c r="V1906" s="20" t="e">
        <f>VLOOKUP(CONCATENATE($M1906,$N1906,$T1906),Oferta!$B$2:$R$360,17,FALSE)</f>
        <v>#N/A</v>
      </c>
      <c r="W1906" s="20" t="e">
        <f>VLOOKUP(CONCATENATE($M1906,$N1906,$T1906),Oferta!$B$2:$Q$360,12,FALSE)</f>
        <v>#N/A</v>
      </c>
      <c r="X1906" s="22"/>
      <c r="Y1906" s="23" t="e">
        <f>VLOOKUP(CONCATENATE($W1906,$X1906),Mtz_Horarios!$E$2:$H$92,2,FALSE)</f>
        <v>#N/A</v>
      </c>
      <c r="Z1906" s="23" t="e">
        <f>VLOOKUP(CONCATENATE($W1906,$X1906),Mtz_Horarios!$E$2:$H$92,3,FALSE)</f>
        <v>#N/A</v>
      </c>
      <c r="AA1906" s="24" t="e">
        <f>VLOOKUP(CONCATENATE($W1906,$X1906),Mtz_Horarios!$E$2:$H$92,4,FALSE)</f>
        <v>#N/A</v>
      </c>
      <c r="AB1906" s="20" t="e">
        <f>VLOOKUP(CONCATENATE($M1906,$N1906,$T1906),Oferta!$B$2:$Q$360,16,FALSE)</f>
        <v>#N/A</v>
      </c>
      <c r="AC1906" s="20" t="e">
        <f>VLOOKUP(CONCATENATE($M1906,$N1906,$T1906),Oferta!$B$2:$Q$360,15,FALSE)</f>
        <v>#N/A</v>
      </c>
      <c r="AD1906" s="12"/>
      <c r="AE1906" s="12"/>
      <c r="AF1906" s="12"/>
      <c r="AG1906" s="12"/>
      <c r="AH1906" s="12"/>
      <c r="AI1906" s="5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12"/>
      <c r="AW1906" s="12"/>
    </row>
    <row r="1907" spans="1:49" ht="15" hidden="1" customHeight="1">
      <c r="A1907" s="12"/>
      <c r="B1907" s="12"/>
      <c r="C1907" s="12"/>
      <c r="D1907" s="12"/>
      <c r="E1907" s="12"/>
      <c r="F1907" s="12"/>
      <c r="G1907" s="12"/>
      <c r="H1907" s="12" t="e">
        <f t="shared" si="28"/>
        <v>#N/A</v>
      </c>
      <c r="I1907" s="12" t="e">
        <f>VLOOKUP(CONCATENATE(N1907,T1907),Simulador!$H$26:$H$33,1,FALSE)</f>
        <v>#N/A</v>
      </c>
      <c r="J1907" s="12" t="e">
        <f t="shared" si="29"/>
        <v>#N/A</v>
      </c>
      <c r="K1907" s="13" t="e">
        <f t="shared" si="30"/>
        <v>#N/A</v>
      </c>
      <c r="L1907" s="12" t="e">
        <f t="shared" si="31"/>
        <v>#N/A</v>
      </c>
      <c r="M1907" s="14"/>
      <c r="N1907" s="3"/>
      <c r="O1907" s="20" t="e">
        <f>VLOOKUP(CONCATENATE($M1907,$N1907),Curriculos!$A$2:$J$332,4,FALSE)</f>
        <v>#N/A</v>
      </c>
      <c r="P1907" s="21" t="e">
        <f>VLOOKUP(CONCATENATE($M1907,$N1907),Curriculos!$A$2:$J$332,5,FALSE)</f>
        <v>#N/A</v>
      </c>
      <c r="Q1907" s="21" t="e">
        <f>VLOOKUP($N1907,Oferta!$D$2:$P$100,5,FALSE)</f>
        <v>#N/A</v>
      </c>
      <c r="R1907" s="21" t="e">
        <f>VLOOKUP(CONCATENATE($M1907,$N1907),Curriculos!$A$2:$J$332,8,FALSE)</f>
        <v>#N/A</v>
      </c>
      <c r="S1907" s="5"/>
      <c r="T1907" s="22"/>
      <c r="U1907" s="21" t="e">
        <f>VLOOKUP(CONCATENATE($M1907,$N1907),Curriculos!$A$2:$J$332,10,FALSE)</f>
        <v>#N/A</v>
      </c>
      <c r="V1907" s="20" t="e">
        <f>VLOOKUP(CONCATENATE($M1907,$N1907,$T1907),Oferta!$B$2:$R$360,17,FALSE)</f>
        <v>#N/A</v>
      </c>
      <c r="W1907" s="20" t="e">
        <f>VLOOKUP(CONCATENATE($M1907,$N1907,$T1907),Oferta!$B$2:$Q$360,12,FALSE)</f>
        <v>#N/A</v>
      </c>
      <c r="X1907" s="22"/>
      <c r="Y1907" s="23" t="e">
        <f>VLOOKUP(CONCATENATE($W1907,$X1907),Mtz_Horarios!$E$2:$H$92,2,FALSE)</f>
        <v>#N/A</v>
      </c>
      <c r="Z1907" s="23" t="e">
        <f>VLOOKUP(CONCATENATE($W1907,$X1907),Mtz_Horarios!$E$2:$H$92,3,FALSE)</f>
        <v>#N/A</v>
      </c>
      <c r="AA1907" s="24" t="e">
        <f>VLOOKUP(CONCATENATE($W1907,$X1907),Mtz_Horarios!$E$2:$H$92,4,FALSE)</f>
        <v>#N/A</v>
      </c>
      <c r="AB1907" s="20" t="e">
        <f>VLOOKUP(CONCATENATE($M1907,$N1907,$T1907),Oferta!$B$2:$Q$360,16,FALSE)</f>
        <v>#N/A</v>
      </c>
      <c r="AC1907" s="20" t="e">
        <f>VLOOKUP(CONCATENATE($M1907,$N1907,$T1907),Oferta!$B$2:$Q$360,15,FALSE)</f>
        <v>#N/A</v>
      </c>
      <c r="AD1907" s="12"/>
      <c r="AE1907" s="12"/>
      <c r="AF1907" s="12"/>
      <c r="AG1907" s="12"/>
      <c r="AH1907" s="12"/>
      <c r="AI1907" s="5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12"/>
      <c r="AW1907" s="12"/>
    </row>
    <row r="1908" spans="1:49" ht="15" hidden="1" customHeight="1">
      <c r="A1908" s="12"/>
      <c r="B1908" s="12"/>
      <c r="C1908" s="12"/>
      <c r="D1908" s="12"/>
      <c r="E1908" s="12"/>
      <c r="F1908" s="12"/>
      <c r="G1908" s="12"/>
      <c r="H1908" s="12" t="e">
        <f t="shared" si="28"/>
        <v>#N/A</v>
      </c>
      <c r="I1908" s="12" t="e">
        <f>VLOOKUP(CONCATENATE(N1908,T1908),Simulador!$H$26:$H$33,1,FALSE)</f>
        <v>#N/A</v>
      </c>
      <c r="J1908" s="12" t="e">
        <f t="shared" si="29"/>
        <v>#N/A</v>
      </c>
      <c r="K1908" s="13" t="e">
        <f t="shared" si="30"/>
        <v>#N/A</v>
      </c>
      <c r="L1908" s="12" t="e">
        <f t="shared" si="31"/>
        <v>#N/A</v>
      </c>
      <c r="M1908" s="14"/>
      <c r="N1908" s="3"/>
      <c r="O1908" s="20" t="e">
        <f>VLOOKUP(CONCATENATE($M1908,$N1908),Curriculos!$A$2:$J$332,4,FALSE)</f>
        <v>#N/A</v>
      </c>
      <c r="P1908" s="21" t="e">
        <f>VLOOKUP(CONCATENATE($M1908,$N1908),Curriculos!$A$2:$J$332,5,FALSE)</f>
        <v>#N/A</v>
      </c>
      <c r="Q1908" s="21" t="e">
        <f>VLOOKUP($N1908,Oferta!$D$2:$P$100,5,FALSE)</f>
        <v>#N/A</v>
      </c>
      <c r="R1908" s="21" t="e">
        <f>VLOOKUP(CONCATENATE($M1908,$N1908),Curriculos!$A$2:$J$332,8,FALSE)</f>
        <v>#N/A</v>
      </c>
      <c r="S1908" s="5"/>
      <c r="T1908" s="22"/>
      <c r="U1908" s="21" t="e">
        <f>VLOOKUP(CONCATENATE($M1908,$N1908),Curriculos!$A$2:$J$332,10,FALSE)</f>
        <v>#N/A</v>
      </c>
      <c r="V1908" s="20" t="e">
        <f>VLOOKUP(CONCATENATE($M1908,$N1908,$T1908),Oferta!$B$2:$R$360,17,FALSE)</f>
        <v>#N/A</v>
      </c>
      <c r="W1908" s="20" t="e">
        <f>VLOOKUP(CONCATENATE($M1908,$N1908,$T1908),Oferta!$B$2:$Q$360,12,FALSE)</f>
        <v>#N/A</v>
      </c>
      <c r="X1908" s="22"/>
      <c r="Y1908" s="23" t="e">
        <f>VLOOKUP(CONCATENATE($W1908,$X1908),Mtz_Horarios!$E$2:$H$92,2,FALSE)</f>
        <v>#N/A</v>
      </c>
      <c r="Z1908" s="23" t="e">
        <f>VLOOKUP(CONCATENATE($W1908,$X1908),Mtz_Horarios!$E$2:$H$92,3,FALSE)</f>
        <v>#N/A</v>
      </c>
      <c r="AA1908" s="24" t="e">
        <f>VLOOKUP(CONCATENATE($W1908,$X1908),Mtz_Horarios!$E$2:$H$92,4,FALSE)</f>
        <v>#N/A</v>
      </c>
      <c r="AB1908" s="20" t="e">
        <f>VLOOKUP(CONCATENATE($M1908,$N1908,$T1908),Oferta!$B$2:$Q$360,16,FALSE)</f>
        <v>#N/A</v>
      </c>
      <c r="AC1908" s="20" t="e">
        <f>VLOOKUP(CONCATENATE($M1908,$N1908,$T1908),Oferta!$B$2:$Q$360,15,FALSE)</f>
        <v>#N/A</v>
      </c>
      <c r="AD1908" s="12"/>
      <c r="AE1908" s="12"/>
      <c r="AF1908" s="12"/>
      <c r="AG1908" s="12"/>
      <c r="AH1908" s="12"/>
      <c r="AI1908" s="5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12"/>
      <c r="AW1908" s="12"/>
    </row>
    <row r="1909" spans="1:49" ht="15" hidden="1" customHeight="1">
      <c r="A1909" s="12"/>
      <c r="B1909" s="12"/>
      <c r="C1909" s="12"/>
      <c r="D1909" s="12"/>
      <c r="E1909" s="12"/>
      <c r="F1909" s="12"/>
      <c r="G1909" s="12"/>
      <c r="H1909" s="12" t="e">
        <f t="shared" si="28"/>
        <v>#N/A</v>
      </c>
      <c r="I1909" s="12" t="e">
        <f>VLOOKUP(CONCATENATE(N1909,T1909),Simulador!$H$26:$H$33,1,FALSE)</f>
        <v>#N/A</v>
      </c>
      <c r="J1909" s="12" t="e">
        <f t="shared" si="29"/>
        <v>#N/A</v>
      </c>
      <c r="K1909" s="13" t="e">
        <f t="shared" si="30"/>
        <v>#N/A</v>
      </c>
      <c r="L1909" s="12" t="e">
        <f t="shared" si="31"/>
        <v>#N/A</v>
      </c>
      <c r="M1909" s="14"/>
      <c r="N1909" s="3"/>
      <c r="O1909" s="20" t="e">
        <f>VLOOKUP(CONCATENATE($M1909,$N1909),Curriculos!$A$2:$J$332,4,FALSE)</f>
        <v>#N/A</v>
      </c>
      <c r="P1909" s="21" t="e">
        <f>VLOOKUP(CONCATENATE($M1909,$N1909),Curriculos!$A$2:$J$332,5,FALSE)</f>
        <v>#N/A</v>
      </c>
      <c r="Q1909" s="21" t="e">
        <f>VLOOKUP($N1909,Oferta!$D$2:$P$100,5,FALSE)</f>
        <v>#N/A</v>
      </c>
      <c r="R1909" s="21" t="e">
        <f>VLOOKUP(CONCATENATE($M1909,$N1909),Curriculos!$A$2:$J$332,8,FALSE)</f>
        <v>#N/A</v>
      </c>
      <c r="S1909" s="5"/>
      <c r="T1909" s="22"/>
      <c r="U1909" s="21" t="e">
        <f>VLOOKUP(CONCATENATE($M1909,$N1909),Curriculos!$A$2:$J$332,10,FALSE)</f>
        <v>#N/A</v>
      </c>
      <c r="V1909" s="20" t="e">
        <f>VLOOKUP(CONCATENATE($M1909,$N1909,$T1909),Oferta!$B$2:$R$360,17,FALSE)</f>
        <v>#N/A</v>
      </c>
      <c r="W1909" s="20" t="e">
        <f>VLOOKUP(CONCATENATE($M1909,$N1909,$T1909),Oferta!$B$2:$Q$360,12,FALSE)</f>
        <v>#N/A</v>
      </c>
      <c r="X1909" s="22"/>
      <c r="Y1909" s="23" t="e">
        <f>VLOOKUP(CONCATENATE($W1909,$X1909),Mtz_Horarios!$E$2:$H$92,2,FALSE)</f>
        <v>#N/A</v>
      </c>
      <c r="Z1909" s="23" t="e">
        <f>VLOOKUP(CONCATENATE($W1909,$X1909),Mtz_Horarios!$E$2:$H$92,3,FALSE)</f>
        <v>#N/A</v>
      </c>
      <c r="AA1909" s="24" t="e">
        <f>VLOOKUP(CONCATENATE($W1909,$X1909),Mtz_Horarios!$E$2:$H$92,4,FALSE)</f>
        <v>#N/A</v>
      </c>
      <c r="AB1909" s="20" t="e">
        <f>VLOOKUP(CONCATENATE($M1909,$N1909,$T1909),Oferta!$B$2:$Q$360,16,FALSE)</f>
        <v>#N/A</v>
      </c>
      <c r="AC1909" s="20" t="e">
        <f>VLOOKUP(CONCATENATE($M1909,$N1909,$T1909),Oferta!$B$2:$Q$360,15,FALSE)</f>
        <v>#N/A</v>
      </c>
      <c r="AD1909" s="12"/>
      <c r="AE1909" s="12"/>
      <c r="AF1909" s="12"/>
      <c r="AG1909" s="12"/>
      <c r="AH1909" s="12"/>
      <c r="AI1909" s="5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12"/>
      <c r="AW1909" s="12"/>
    </row>
    <row r="1910" spans="1:49" ht="15" hidden="1" customHeight="1">
      <c r="A1910" s="12"/>
      <c r="B1910" s="12"/>
      <c r="C1910" s="12"/>
      <c r="D1910" s="12"/>
      <c r="E1910" s="12"/>
      <c r="F1910" s="12"/>
      <c r="G1910" s="12"/>
      <c r="H1910" s="12" t="e">
        <f t="shared" si="28"/>
        <v>#N/A</v>
      </c>
      <c r="I1910" s="12" t="e">
        <f>VLOOKUP(CONCATENATE(N1910,T1910),Simulador!$H$26:$H$33,1,FALSE)</f>
        <v>#N/A</v>
      </c>
      <c r="J1910" s="12" t="e">
        <f t="shared" si="29"/>
        <v>#N/A</v>
      </c>
      <c r="K1910" s="13" t="e">
        <f t="shared" si="30"/>
        <v>#N/A</v>
      </c>
      <c r="L1910" s="12" t="e">
        <f t="shared" si="31"/>
        <v>#N/A</v>
      </c>
      <c r="M1910" s="14"/>
      <c r="N1910" s="3"/>
      <c r="O1910" s="20" t="e">
        <f>VLOOKUP(CONCATENATE($M1910,$N1910),Curriculos!$A$2:$J$332,4,FALSE)</f>
        <v>#N/A</v>
      </c>
      <c r="P1910" s="21" t="e">
        <f>VLOOKUP(CONCATENATE($M1910,$N1910),Curriculos!$A$2:$J$332,5,FALSE)</f>
        <v>#N/A</v>
      </c>
      <c r="Q1910" s="21" t="e">
        <f>VLOOKUP($N1910,Oferta!$D$2:$P$100,5,FALSE)</f>
        <v>#N/A</v>
      </c>
      <c r="R1910" s="21" t="e">
        <f>VLOOKUP(CONCATENATE($M1910,$N1910),Curriculos!$A$2:$J$332,8,FALSE)</f>
        <v>#N/A</v>
      </c>
      <c r="S1910" s="5"/>
      <c r="T1910" s="22"/>
      <c r="U1910" s="21" t="e">
        <f>VLOOKUP(CONCATENATE($M1910,$N1910),Curriculos!$A$2:$J$332,10,FALSE)</f>
        <v>#N/A</v>
      </c>
      <c r="V1910" s="20" t="e">
        <f>VLOOKUP(CONCATENATE($M1910,$N1910,$T1910),Oferta!$B$2:$R$360,17,FALSE)</f>
        <v>#N/A</v>
      </c>
      <c r="W1910" s="20" t="e">
        <f>VLOOKUP(CONCATENATE($M1910,$N1910,$T1910),Oferta!$B$2:$Q$360,12,FALSE)</f>
        <v>#N/A</v>
      </c>
      <c r="X1910" s="22"/>
      <c r="Y1910" s="23" t="e">
        <f>VLOOKUP(CONCATENATE($W1910,$X1910),Mtz_Horarios!$E$2:$H$92,2,FALSE)</f>
        <v>#N/A</v>
      </c>
      <c r="Z1910" s="23" t="e">
        <f>VLOOKUP(CONCATENATE($W1910,$X1910),Mtz_Horarios!$E$2:$H$92,3,FALSE)</f>
        <v>#N/A</v>
      </c>
      <c r="AA1910" s="24" t="e">
        <f>VLOOKUP(CONCATENATE($W1910,$X1910),Mtz_Horarios!$E$2:$H$92,4,FALSE)</f>
        <v>#N/A</v>
      </c>
      <c r="AB1910" s="20" t="e">
        <f>VLOOKUP(CONCATENATE($M1910,$N1910,$T1910),Oferta!$B$2:$Q$360,16,FALSE)</f>
        <v>#N/A</v>
      </c>
      <c r="AC1910" s="20" t="e">
        <f>VLOOKUP(CONCATENATE($M1910,$N1910,$T1910),Oferta!$B$2:$Q$360,15,FALSE)</f>
        <v>#N/A</v>
      </c>
      <c r="AD1910" s="12"/>
      <c r="AE1910" s="12"/>
      <c r="AF1910" s="12"/>
      <c r="AG1910" s="12"/>
      <c r="AH1910" s="12"/>
      <c r="AI1910" s="5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12"/>
      <c r="AW1910" s="12"/>
    </row>
    <row r="1911" spans="1:49" ht="15" hidden="1" customHeight="1">
      <c r="A1911" s="12"/>
      <c r="B1911" s="12"/>
      <c r="C1911" s="12"/>
      <c r="D1911" s="12"/>
      <c r="E1911" s="12"/>
      <c r="F1911" s="12"/>
      <c r="G1911" s="12"/>
      <c r="H1911" s="12" t="e">
        <f t="shared" si="28"/>
        <v>#N/A</v>
      </c>
      <c r="I1911" s="12" t="e">
        <f>VLOOKUP(CONCATENATE(N1911,T1911),Simulador!$H$26:$H$33,1,FALSE)</f>
        <v>#N/A</v>
      </c>
      <c r="J1911" s="12" t="e">
        <f t="shared" si="29"/>
        <v>#N/A</v>
      </c>
      <c r="K1911" s="13" t="e">
        <f t="shared" si="30"/>
        <v>#N/A</v>
      </c>
      <c r="L1911" s="12" t="e">
        <f t="shared" si="31"/>
        <v>#N/A</v>
      </c>
      <c r="M1911" s="14"/>
      <c r="N1911" s="3"/>
      <c r="O1911" s="20" t="e">
        <f>VLOOKUP(CONCATENATE($M1911,$N1911),Curriculos!$A$2:$J$332,4,FALSE)</f>
        <v>#N/A</v>
      </c>
      <c r="P1911" s="21" t="e">
        <f>VLOOKUP(CONCATENATE($M1911,$N1911),Curriculos!$A$2:$J$332,5,FALSE)</f>
        <v>#N/A</v>
      </c>
      <c r="Q1911" s="21" t="e">
        <f>VLOOKUP($N1911,Oferta!$D$2:$P$100,5,FALSE)</f>
        <v>#N/A</v>
      </c>
      <c r="R1911" s="21" t="e">
        <f>VLOOKUP(CONCATENATE($M1911,$N1911),Curriculos!$A$2:$J$332,8,FALSE)</f>
        <v>#N/A</v>
      </c>
      <c r="S1911" s="5"/>
      <c r="T1911" s="22"/>
      <c r="U1911" s="21" t="e">
        <f>VLOOKUP(CONCATENATE($M1911,$N1911),Curriculos!$A$2:$J$332,10,FALSE)</f>
        <v>#N/A</v>
      </c>
      <c r="V1911" s="20" t="e">
        <f>VLOOKUP(CONCATENATE($M1911,$N1911,$T1911),Oferta!$B$2:$R$360,17,FALSE)</f>
        <v>#N/A</v>
      </c>
      <c r="W1911" s="20" t="e">
        <f>VLOOKUP(CONCATENATE($M1911,$N1911,$T1911),Oferta!$B$2:$Q$360,12,FALSE)</f>
        <v>#N/A</v>
      </c>
      <c r="X1911" s="22"/>
      <c r="Y1911" s="23" t="e">
        <f>VLOOKUP(CONCATENATE($W1911,$X1911),Mtz_Horarios!$E$2:$H$92,2,FALSE)</f>
        <v>#N/A</v>
      </c>
      <c r="Z1911" s="23" t="e">
        <f>VLOOKUP(CONCATENATE($W1911,$X1911),Mtz_Horarios!$E$2:$H$92,3,FALSE)</f>
        <v>#N/A</v>
      </c>
      <c r="AA1911" s="24" t="e">
        <f>VLOOKUP(CONCATENATE($W1911,$X1911),Mtz_Horarios!$E$2:$H$92,4,FALSE)</f>
        <v>#N/A</v>
      </c>
      <c r="AB1911" s="20" t="e">
        <f>VLOOKUP(CONCATENATE($M1911,$N1911,$T1911),Oferta!$B$2:$Q$360,16,FALSE)</f>
        <v>#N/A</v>
      </c>
      <c r="AC1911" s="20" t="e">
        <f>VLOOKUP(CONCATENATE($M1911,$N1911,$T1911),Oferta!$B$2:$Q$360,15,FALSE)</f>
        <v>#N/A</v>
      </c>
      <c r="AD1911" s="12"/>
      <c r="AE1911" s="12"/>
      <c r="AF1911" s="12"/>
      <c r="AG1911" s="12"/>
      <c r="AH1911" s="12"/>
      <c r="AI1911" s="5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12"/>
      <c r="AW1911" s="12"/>
    </row>
    <row r="1912" spans="1:49" ht="15" hidden="1" customHeight="1">
      <c r="A1912" s="12"/>
      <c r="B1912" s="12"/>
      <c r="C1912" s="12"/>
      <c r="D1912" s="12"/>
      <c r="E1912" s="12"/>
      <c r="F1912" s="12"/>
      <c r="G1912" s="12"/>
      <c r="H1912" s="12" t="e">
        <f t="shared" si="28"/>
        <v>#N/A</v>
      </c>
      <c r="I1912" s="12" t="e">
        <f>VLOOKUP(CONCATENATE(N1912,T1912),Simulador!$H$26:$H$33,1,FALSE)</f>
        <v>#N/A</v>
      </c>
      <c r="J1912" s="12" t="e">
        <f t="shared" si="29"/>
        <v>#N/A</v>
      </c>
      <c r="K1912" s="13" t="e">
        <f t="shared" si="30"/>
        <v>#N/A</v>
      </c>
      <c r="L1912" s="12" t="e">
        <f t="shared" si="31"/>
        <v>#N/A</v>
      </c>
      <c r="M1912" s="14"/>
      <c r="N1912" s="3"/>
      <c r="O1912" s="20" t="e">
        <f>VLOOKUP(CONCATENATE($M1912,$N1912),Curriculos!$A$2:$J$332,4,FALSE)</f>
        <v>#N/A</v>
      </c>
      <c r="P1912" s="21" t="e">
        <f>VLOOKUP(CONCATENATE($M1912,$N1912),Curriculos!$A$2:$J$332,5,FALSE)</f>
        <v>#N/A</v>
      </c>
      <c r="Q1912" s="21" t="e">
        <f>VLOOKUP($N1912,Oferta!$D$2:$P$100,5,FALSE)</f>
        <v>#N/A</v>
      </c>
      <c r="R1912" s="21" t="e">
        <f>VLOOKUP(CONCATENATE($M1912,$N1912),Curriculos!$A$2:$J$332,8,FALSE)</f>
        <v>#N/A</v>
      </c>
      <c r="S1912" s="5"/>
      <c r="T1912" s="22"/>
      <c r="U1912" s="21" t="e">
        <f>VLOOKUP(CONCATENATE($M1912,$N1912),Curriculos!$A$2:$J$332,10,FALSE)</f>
        <v>#N/A</v>
      </c>
      <c r="V1912" s="20" t="e">
        <f>VLOOKUP(CONCATENATE($M1912,$N1912,$T1912),Oferta!$B$2:$R$360,17,FALSE)</f>
        <v>#N/A</v>
      </c>
      <c r="W1912" s="20" t="e">
        <f>VLOOKUP(CONCATENATE($M1912,$N1912,$T1912),Oferta!$B$2:$Q$360,12,FALSE)</f>
        <v>#N/A</v>
      </c>
      <c r="X1912" s="22"/>
      <c r="Y1912" s="23" t="e">
        <f>VLOOKUP(CONCATENATE($W1912,$X1912),Mtz_Horarios!$E$2:$H$92,2,FALSE)</f>
        <v>#N/A</v>
      </c>
      <c r="Z1912" s="23" t="e">
        <f>VLOOKUP(CONCATENATE($W1912,$X1912),Mtz_Horarios!$E$2:$H$92,3,FALSE)</f>
        <v>#N/A</v>
      </c>
      <c r="AA1912" s="24" t="e">
        <f>VLOOKUP(CONCATENATE($W1912,$X1912),Mtz_Horarios!$E$2:$H$92,4,FALSE)</f>
        <v>#N/A</v>
      </c>
      <c r="AB1912" s="20" t="e">
        <f>VLOOKUP(CONCATENATE($M1912,$N1912,$T1912),Oferta!$B$2:$Q$360,16,FALSE)</f>
        <v>#N/A</v>
      </c>
      <c r="AC1912" s="20" t="e">
        <f>VLOOKUP(CONCATENATE($M1912,$N1912,$T1912),Oferta!$B$2:$Q$360,15,FALSE)</f>
        <v>#N/A</v>
      </c>
      <c r="AD1912" s="12"/>
      <c r="AE1912" s="12"/>
      <c r="AF1912" s="12"/>
      <c r="AG1912" s="12"/>
      <c r="AH1912" s="12"/>
      <c r="AI1912" s="5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12"/>
      <c r="AW1912" s="12"/>
    </row>
    <row r="1913" spans="1:49" ht="15" hidden="1" customHeight="1">
      <c r="A1913" s="12"/>
      <c r="B1913" s="12"/>
      <c r="C1913" s="12"/>
      <c r="D1913" s="12"/>
      <c r="E1913" s="12"/>
      <c r="F1913" s="12"/>
      <c r="G1913" s="12"/>
      <c r="H1913" s="12" t="e">
        <f t="shared" si="28"/>
        <v>#N/A</v>
      </c>
      <c r="I1913" s="12" t="e">
        <f>VLOOKUP(CONCATENATE(N1913,T1913),Simulador!$H$26:$H$33,1,FALSE)</f>
        <v>#N/A</v>
      </c>
      <c r="J1913" s="12" t="e">
        <f t="shared" si="29"/>
        <v>#N/A</v>
      </c>
      <c r="K1913" s="13" t="e">
        <f t="shared" si="30"/>
        <v>#N/A</v>
      </c>
      <c r="L1913" s="12" t="e">
        <f t="shared" si="31"/>
        <v>#N/A</v>
      </c>
      <c r="M1913" s="14"/>
      <c r="N1913" s="3"/>
      <c r="O1913" s="20" t="e">
        <f>VLOOKUP(CONCATENATE($M1913,$N1913),Curriculos!$A$2:$J$332,4,FALSE)</f>
        <v>#N/A</v>
      </c>
      <c r="P1913" s="21" t="e">
        <f>VLOOKUP(CONCATENATE($M1913,$N1913),Curriculos!$A$2:$J$332,5,FALSE)</f>
        <v>#N/A</v>
      </c>
      <c r="Q1913" s="21" t="e">
        <f>VLOOKUP($N1913,Oferta!$D$2:$P$100,5,FALSE)</f>
        <v>#N/A</v>
      </c>
      <c r="R1913" s="21" t="e">
        <f>VLOOKUP(CONCATENATE($M1913,$N1913),Curriculos!$A$2:$J$332,8,FALSE)</f>
        <v>#N/A</v>
      </c>
      <c r="S1913" s="5"/>
      <c r="T1913" s="22"/>
      <c r="U1913" s="21" t="e">
        <f>VLOOKUP(CONCATENATE($M1913,$N1913),Curriculos!$A$2:$J$332,10,FALSE)</f>
        <v>#N/A</v>
      </c>
      <c r="V1913" s="20" t="e">
        <f>VLOOKUP(CONCATENATE($M1913,$N1913,$T1913),Oferta!$B$2:$R$360,17,FALSE)</f>
        <v>#N/A</v>
      </c>
      <c r="W1913" s="20" t="e">
        <f>VLOOKUP(CONCATENATE($M1913,$N1913,$T1913),Oferta!$B$2:$Q$360,12,FALSE)</f>
        <v>#N/A</v>
      </c>
      <c r="X1913" s="22"/>
      <c r="Y1913" s="23" t="e">
        <f>VLOOKUP(CONCATENATE($W1913,$X1913),Mtz_Horarios!$E$2:$H$92,2,FALSE)</f>
        <v>#N/A</v>
      </c>
      <c r="Z1913" s="23" t="e">
        <f>VLOOKUP(CONCATENATE($W1913,$X1913),Mtz_Horarios!$E$2:$H$92,3,FALSE)</f>
        <v>#N/A</v>
      </c>
      <c r="AA1913" s="24" t="e">
        <f>VLOOKUP(CONCATENATE($W1913,$X1913),Mtz_Horarios!$E$2:$H$92,4,FALSE)</f>
        <v>#N/A</v>
      </c>
      <c r="AB1913" s="20" t="e">
        <f>VLOOKUP(CONCATENATE($M1913,$N1913,$T1913),Oferta!$B$2:$Q$360,16,FALSE)</f>
        <v>#N/A</v>
      </c>
      <c r="AC1913" s="20" t="e">
        <f>VLOOKUP(CONCATENATE($M1913,$N1913,$T1913),Oferta!$B$2:$Q$360,15,FALSE)</f>
        <v>#N/A</v>
      </c>
      <c r="AD1913" s="12"/>
      <c r="AE1913" s="12"/>
      <c r="AF1913" s="12"/>
      <c r="AG1913" s="12"/>
      <c r="AH1913" s="12"/>
      <c r="AI1913" s="5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12"/>
      <c r="AW1913" s="12"/>
    </row>
    <row r="1914" spans="1:49" ht="15" hidden="1" customHeight="1">
      <c r="A1914" s="12"/>
      <c r="B1914" s="12"/>
      <c r="C1914" s="12"/>
      <c r="D1914" s="12"/>
      <c r="E1914" s="12"/>
      <c r="F1914" s="12"/>
      <c r="G1914" s="12"/>
      <c r="H1914" s="12" t="e">
        <f t="shared" si="28"/>
        <v>#N/A</v>
      </c>
      <c r="I1914" s="12" t="e">
        <f>VLOOKUP(CONCATENATE(N1914,T1914),Simulador!$H$26:$H$33,1,FALSE)</f>
        <v>#N/A</v>
      </c>
      <c r="J1914" s="12" t="e">
        <f t="shared" si="29"/>
        <v>#N/A</v>
      </c>
      <c r="K1914" s="13" t="e">
        <f t="shared" si="30"/>
        <v>#N/A</v>
      </c>
      <c r="L1914" s="12" t="e">
        <f t="shared" si="31"/>
        <v>#N/A</v>
      </c>
      <c r="M1914" s="14"/>
      <c r="N1914" s="3"/>
      <c r="O1914" s="20" t="e">
        <f>VLOOKUP(CONCATENATE($M1914,$N1914),Curriculos!$A$2:$J$332,4,FALSE)</f>
        <v>#N/A</v>
      </c>
      <c r="P1914" s="21" t="e">
        <f>VLOOKUP(CONCATENATE($M1914,$N1914),Curriculos!$A$2:$J$332,5,FALSE)</f>
        <v>#N/A</v>
      </c>
      <c r="Q1914" s="21" t="e">
        <f>VLOOKUP($N1914,Oferta!$D$2:$P$100,5,FALSE)</f>
        <v>#N/A</v>
      </c>
      <c r="R1914" s="21" t="e">
        <f>VLOOKUP(CONCATENATE($M1914,$N1914),Curriculos!$A$2:$J$332,8,FALSE)</f>
        <v>#N/A</v>
      </c>
      <c r="S1914" s="5"/>
      <c r="T1914" s="22"/>
      <c r="U1914" s="21" t="e">
        <f>VLOOKUP(CONCATENATE($M1914,$N1914),Curriculos!$A$2:$J$332,10,FALSE)</f>
        <v>#N/A</v>
      </c>
      <c r="V1914" s="20" t="e">
        <f>VLOOKUP(CONCATENATE($M1914,$N1914,$T1914),Oferta!$B$2:$R$360,17,FALSE)</f>
        <v>#N/A</v>
      </c>
      <c r="W1914" s="20" t="e">
        <f>VLOOKUP(CONCATENATE($M1914,$N1914,$T1914),Oferta!$B$2:$Q$360,12,FALSE)</f>
        <v>#N/A</v>
      </c>
      <c r="X1914" s="22"/>
      <c r="Y1914" s="23" t="e">
        <f>VLOOKUP(CONCATENATE($W1914,$X1914),Mtz_Horarios!$E$2:$H$92,2,FALSE)</f>
        <v>#N/A</v>
      </c>
      <c r="Z1914" s="23" t="e">
        <f>VLOOKUP(CONCATENATE($W1914,$X1914),Mtz_Horarios!$E$2:$H$92,3,FALSE)</f>
        <v>#N/A</v>
      </c>
      <c r="AA1914" s="24" t="e">
        <f>VLOOKUP(CONCATENATE($W1914,$X1914),Mtz_Horarios!$E$2:$H$92,4,FALSE)</f>
        <v>#N/A</v>
      </c>
      <c r="AB1914" s="20" t="e">
        <f>VLOOKUP(CONCATENATE($M1914,$N1914,$T1914),Oferta!$B$2:$Q$360,16,FALSE)</f>
        <v>#N/A</v>
      </c>
      <c r="AC1914" s="20" t="e">
        <f>VLOOKUP(CONCATENATE($M1914,$N1914,$T1914),Oferta!$B$2:$Q$360,15,FALSE)</f>
        <v>#N/A</v>
      </c>
      <c r="AD1914" s="12"/>
      <c r="AE1914" s="12"/>
      <c r="AF1914" s="12"/>
      <c r="AG1914" s="12"/>
      <c r="AH1914" s="12"/>
      <c r="AI1914" s="5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12"/>
      <c r="AW1914" s="12"/>
    </row>
    <row r="1915" spans="1:49" ht="15" hidden="1" customHeight="1">
      <c r="A1915" s="12"/>
      <c r="B1915" s="12"/>
      <c r="C1915" s="12"/>
      <c r="D1915" s="12"/>
      <c r="E1915" s="12"/>
      <c r="F1915" s="12"/>
      <c r="G1915" s="12"/>
      <c r="H1915" s="12" t="e">
        <f t="shared" si="28"/>
        <v>#N/A</v>
      </c>
      <c r="I1915" s="12" t="e">
        <f>VLOOKUP(CONCATENATE(N1915,T1915),Simulador!$H$26:$H$33,1,FALSE)</f>
        <v>#N/A</v>
      </c>
      <c r="J1915" s="12" t="e">
        <f t="shared" si="29"/>
        <v>#N/A</v>
      </c>
      <c r="K1915" s="13" t="e">
        <f t="shared" si="30"/>
        <v>#N/A</v>
      </c>
      <c r="L1915" s="12" t="e">
        <f t="shared" si="31"/>
        <v>#N/A</v>
      </c>
      <c r="M1915" s="14"/>
      <c r="N1915" s="3"/>
      <c r="O1915" s="20" t="e">
        <f>VLOOKUP(CONCATENATE($M1915,$N1915),Curriculos!$A$2:$J$332,4,FALSE)</f>
        <v>#N/A</v>
      </c>
      <c r="P1915" s="21" t="e">
        <f>VLOOKUP(CONCATENATE($M1915,$N1915),Curriculos!$A$2:$J$332,5,FALSE)</f>
        <v>#N/A</v>
      </c>
      <c r="Q1915" s="21" t="e">
        <f>VLOOKUP($N1915,Oferta!$D$2:$P$100,5,FALSE)</f>
        <v>#N/A</v>
      </c>
      <c r="R1915" s="21" t="e">
        <f>VLOOKUP(CONCATENATE($M1915,$N1915),Curriculos!$A$2:$J$332,8,FALSE)</f>
        <v>#N/A</v>
      </c>
      <c r="S1915" s="5"/>
      <c r="T1915" s="22"/>
      <c r="U1915" s="21" t="e">
        <f>VLOOKUP(CONCATENATE($M1915,$N1915),Curriculos!$A$2:$J$332,10,FALSE)</f>
        <v>#N/A</v>
      </c>
      <c r="V1915" s="20" t="e">
        <f>VLOOKUP(CONCATENATE($M1915,$N1915,$T1915),Oferta!$B$2:$R$360,17,FALSE)</f>
        <v>#N/A</v>
      </c>
      <c r="W1915" s="20" t="e">
        <f>VLOOKUP(CONCATENATE($M1915,$N1915,$T1915),Oferta!$B$2:$Q$360,12,FALSE)</f>
        <v>#N/A</v>
      </c>
      <c r="X1915" s="22"/>
      <c r="Y1915" s="23" t="e">
        <f>VLOOKUP(CONCATENATE($W1915,$X1915),Mtz_Horarios!$E$2:$H$92,2,FALSE)</f>
        <v>#N/A</v>
      </c>
      <c r="Z1915" s="23" t="e">
        <f>VLOOKUP(CONCATENATE($W1915,$X1915),Mtz_Horarios!$E$2:$H$92,3,FALSE)</f>
        <v>#N/A</v>
      </c>
      <c r="AA1915" s="24" t="e">
        <f>VLOOKUP(CONCATENATE($W1915,$X1915),Mtz_Horarios!$E$2:$H$92,4,FALSE)</f>
        <v>#N/A</v>
      </c>
      <c r="AB1915" s="20" t="e">
        <f>VLOOKUP(CONCATENATE($M1915,$N1915,$T1915),Oferta!$B$2:$Q$360,16,FALSE)</f>
        <v>#N/A</v>
      </c>
      <c r="AC1915" s="20" t="e">
        <f>VLOOKUP(CONCATENATE($M1915,$N1915,$T1915),Oferta!$B$2:$Q$360,15,FALSE)</f>
        <v>#N/A</v>
      </c>
      <c r="AD1915" s="12"/>
      <c r="AE1915" s="12"/>
      <c r="AF1915" s="12"/>
      <c r="AG1915" s="12"/>
      <c r="AH1915" s="12"/>
      <c r="AI1915" s="5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12"/>
      <c r="AW1915" s="12"/>
    </row>
    <row r="1916" spans="1:49" ht="15" hidden="1" customHeight="1">
      <c r="A1916" s="12"/>
      <c r="B1916" s="12"/>
      <c r="C1916" s="12"/>
      <c r="D1916" s="12"/>
      <c r="E1916" s="12"/>
      <c r="F1916" s="12"/>
      <c r="G1916" s="12"/>
      <c r="H1916" s="12" t="e">
        <f t="shared" si="28"/>
        <v>#N/A</v>
      </c>
      <c r="I1916" s="12" t="e">
        <f>VLOOKUP(CONCATENATE(N1916,T1916),Simulador!$H$26:$H$33,1,FALSE)</f>
        <v>#N/A</v>
      </c>
      <c r="J1916" s="12" t="e">
        <f t="shared" si="29"/>
        <v>#N/A</v>
      </c>
      <c r="K1916" s="13" t="e">
        <f t="shared" si="30"/>
        <v>#N/A</v>
      </c>
      <c r="L1916" s="12" t="e">
        <f t="shared" si="31"/>
        <v>#N/A</v>
      </c>
      <c r="M1916" s="14"/>
      <c r="N1916" s="3"/>
      <c r="O1916" s="20" t="e">
        <f>VLOOKUP(CONCATENATE($M1916,$N1916),Curriculos!$A$2:$J$332,4,FALSE)</f>
        <v>#N/A</v>
      </c>
      <c r="P1916" s="21" t="e">
        <f>VLOOKUP(CONCATENATE($M1916,$N1916),Curriculos!$A$2:$J$332,5,FALSE)</f>
        <v>#N/A</v>
      </c>
      <c r="Q1916" s="21" t="e">
        <f>VLOOKUP($N1916,Oferta!$D$2:$P$100,5,FALSE)</f>
        <v>#N/A</v>
      </c>
      <c r="R1916" s="21" t="e">
        <f>VLOOKUP(CONCATENATE($M1916,$N1916),Curriculos!$A$2:$J$332,8,FALSE)</f>
        <v>#N/A</v>
      </c>
      <c r="S1916" s="5"/>
      <c r="T1916" s="22"/>
      <c r="U1916" s="21" t="e">
        <f>VLOOKUP(CONCATENATE($M1916,$N1916),Curriculos!$A$2:$J$332,10,FALSE)</f>
        <v>#N/A</v>
      </c>
      <c r="V1916" s="20" t="e">
        <f>VLOOKUP(CONCATENATE($M1916,$N1916,$T1916),Oferta!$B$2:$R$360,17,FALSE)</f>
        <v>#N/A</v>
      </c>
      <c r="W1916" s="20" t="e">
        <f>VLOOKUP(CONCATENATE($M1916,$N1916,$T1916),Oferta!$B$2:$Q$360,12,FALSE)</f>
        <v>#N/A</v>
      </c>
      <c r="X1916" s="22"/>
      <c r="Y1916" s="23" t="e">
        <f>VLOOKUP(CONCATENATE($W1916,$X1916),Mtz_Horarios!$E$2:$H$92,2,FALSE)</f>
        <v>#N/A</v>
      </c>
      <c r="Z1916" s="23" t="e">
        <f>VLOOKUP(CONCATENATE($W1916,$X1916),Mtz_Horarios!$E$2:$H$92,3,FALSE)</f>
        <v>#N/A</v>
      </c>
      <c r="AA1916" s="24" t="e">
        <f>VLOOKUP(CONCATENATE($W1916,$X1916),Mtz_Horarios!$E$2:$H$92,4,FALSE)</f>
        <v>#N/A</v>
      </c>
      <c r="AB1916" s="20" t="e">
        <f>VLOOKUP(CONCATENATE($M1916,$N1916,$T1916),Oferta!$B$2:$Q$360,16,FALSE)</f>
        <v>#N/A</v>
      </c>
      <c r="AC1916" s="20" t="e">
        <f>VLOOKUP(CONCATENATE($M1916,$N1916,$T1916),Oferta!$B$2:$Q$360,15,FALSE)</f>
        <v>#N/A</v>
      </c>
      <c r="AD1916" s="12"/>
      <c r="AE1916" s="12"/>
      <c r="AF1916" s="12"/>
      <c r="AG1916" s="12"/>
      <c r="AH1916" s="12"/>
      <c r="AI1916" s="5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12"/>
      <c r="AW1916" s="12"/>
    </row>
    <row r="1917" spans="1:49" ht="15" hidden="1" customHeight="1">
      <c r="A1917" s="12"/>
      <c r="B1917" s="12"/>
      <c r="C1917" s="12"/>
      <c r="D1917" s="12"/>
      <c r="E1917" s="12"/>
      <c r="F1917" s="12"/>
      <c r="G1917" s="12"/>
      <c r="H1917" s="12" t="e">
        <f t="shared" si="28"/>
        <v>#N/A</v>
      </c>
      <c r="I1917" s="12" t="e">
        <f>VLOOKUP(CONCATENATE(N1917,T1917),Simulador!$H$26:$H$33,1,FALSE)</f>
        <v>#N/A</v>
      </c>
      <c r="J1917" s="12" t="e">
        <f t="shared" si="29"/>
        <v>#N/A</v>
      </c>
      <c r="K1917" s="13" t="e">
        <f t="shared" si="30"/>
        <v>#N/A</v>
      </c>
      <c r="L1917" s="12" t="e">
        <f t="shared" si="31"/>
        <v>#N/A</v>
      </c>
      <c r="M1917" s="14"/>
      <c r="N1917" s="3"/>
      <c r="O1917" s="20" t="e">
        <f>VLOOKUP(CONCATENATE($M1917,$N1917),Curriculos!$A$2:$J$332,4,FALSE)</f>
        <v>#N/A</v>
      </c>
      <c r="P1917" s="21" t="e">
        <f>VLOOKUP(CONCATENATE($M1917,$N1917),Curriculos!$A$2:$J$332,5,FALSE)</f>
        <v>#N/A</v>
      </c>
      <c r="Q1917" s="21" t="e">
        <f>VLOOKUP($N1917,Oferta!$D$2:$P$100,5,FALSE)</f>
        <v>#N/A</v>
      </c>
      <c r="R1917" s="21" t="e">
        <f>VLOOKUP(CONCATENATE($M1917,$N1917),Curriculos!$A$2:$J$332,8,FALSE)</f>
        <v>#N/A</v>
      </c>
      <c r="S1917" s="5"/>
      <c r="T1917" s="22"/>
      <c r="U1917" s="21" t="e">
        <f>VLOOKUP(CONCATENATE($M1917,$N1917),Curriculos!$A$2:$J$332,10,FALSE)</f>
        <v>#N/A</v>
      </c>
      <c r="V1917" s="20" t="e">
        <f>VLOOKUP(CONCATENATE($M1917,$N1917,$T1917),Oferta!$B$2:$R$360,17,FALSE)</f>
        <v>#N/A</v>
      </c>
      <c r="W1917" s="20" t="e">
        <f>VLOOKUP(CONCATENATE($M1917,$N1917,$T1917),Oferta!$B$2:$Q$360,12,FALSE)</f>
        <v>#N/A</v>
      </c>
      <c r="X1917" s="22"/>
      <c r="Y1917" s="23" t="e">
        <f>VLOOKUP(CONCATENATE($W1917,$X1917),Mtz_Horarios!$E$2:$H$92,2,FALSE)</f>
        <v>#N/A</v>
      </c>
      <c r="Z1917" s="23" t="e">
        <f>VLOOKUP(CONCATENATE($W1917,$X1917),Mtz_Horarios!$E$2:$H$92,3,FALSE)</f>
        <v>#N/A</v>
      </c>
      <c r="AA1917" s="24" t="e">
        <f>VLOOKUP(CONCATENATE($W1917,$X1917),Mtz_Horarios!$E$2:$H$92,4,FALSE)</f>
        <v>#N/A</v>
      </c>
      <c r="AB1917" s="20" t="e">
        <f>VLOOKUP(CONCATENATE($M1917,$N1917,$T1917),Oferta!$B$2:$Q$360,16,FALSE)</f>
        <v>#N/A</v>
      </c>
      <c r="AC1917" s="20" t="e">
        <f>VLOOKUP(CONCATENATE($M1917,$N1917,$T1917),Oferta!$B$2:$Q$360,15,FALSE)</f>
        <v>#N/A</v>
      </c>
      <c r="AD1917" s="12"/>
      <c r="AE1917" s="12"/>
      <c r="AF1917" s="12"/>
      <c r="AG1917" s="12"/>
      <c r="AH1917" s="12"/>
      <c r="AI1917" s="5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12"/>
      <c r="AW1917" s="12"/>
    </row>
    <row r="1918" spans="1:49" ht="15" hidden="1" customHeight="1">
      <c r="A1918" s="12"/>
      <c r="B1918" s="12"/>
      <c r="C1918" s="12"/>
      <c r="D1918" s="12"/>
      <c r="E1918" s="12"/>
      <c r="F1918" s="12"/>
      <c r="G1918" s="12"/>
      <c r="H1918" s="12" t="e">
        <f t="shared" si="28"/>
        <v>#N/A</v>
      </c>
      <c r="I1918" s="12" t="e">
        <f>VLOOKUP(CONCATENATE(N1918,T1918),Simulador!$H$26:$H$33,1,FALSE)</f>
        <v>#N/A</v>
      </c>
      <c r="J1918" s="12" t="e">
        <f t="shared" si="29"/>
        <v>#N/A</v>
      </c>
      <c r="K1918" s="13" t="e">
        <f t="shared" si="30"/>
        <v>#N/A</v>
      </c>
      <c r="L1918" s="12" t="e">
        <f t="shared" si="31"/>
        <v>#N/A</v>
      </c>
      <c r="M1918" s="14"/>
      <c r="N1918" s="3"/>
      <c r="O1918" s="20" t="e">
        <f>VLOOKUP(CONCATENATE($M1918,$N1918),Curriculos!$A$2:$J$332,4,FALSE)</f>
        <v>#N/A</v>
      </c>
      <c r="P1918" s="21" t="e">
        <f>VLOOKUP(CONCATENATE($M1918,$N1918),Curriculos!$A$2:$J$332,5,FALSE)</f>
        <v>#N/A</v>
      </c>
      <c r="Q1918" s="21" t="e">
        <f>VLOOKUP($N1918,Oferta!$D$2:$P$100,5,FALSE)</f>
        <v>#N/A</v>
      </c>
      <c r="R1918" s="21" t="e">
        <f>VLOOKUP(CONCATENATE($M1918,$N1918),Curriculos!$A$2:$J$332,8,FALSE)</f>
        <v>#N/A</v>
      </c>
      <c r="S1918" s="5"/>
      <c r="T1918" s="22"/>
      <c r="U1918" s="21" t="e">
        <f>VLOOKUP(CONCATENATE($M1918,$N1918),Curriculos!$A$2:$J$332,10,FALSE)</f>
        <v>#N/A</v>
      </c>
      <c r="V1918" s="20" t="e">
        <f>VLOOKUP(CONCATENATE($M1918,$N1918,$T1918),Oferta!$B$2:$R$360,17,FALSE)</f>
        <v>#N/A</v>
      </c>
      <c r="W1918" s="20" t="e">
        <f>VLOOKUP(CONCATENATE($M1918,$N1918,$T1918),Oferta!$B$2:$Q$360,12,FALSE)</f>
        <v>#N/A</v>
      </c>
      <c r="X1918" s="22"/>
      <c r="Y1918" s="23" t="e">
        <f>VLOOKUP(CONCATENATE($W1918,$X1918),Mtz_Horarios!$E$2:$H$92,2,FALSE)</f>
        <v>#N/A</v>
      </c>
      <c r="Z1918" s="23" t="e">
        <f>VLOOKUP(CONCATENATE($W1918,$X1918),Mtz_Horarios!$E$2:$H$92,3,FALSE)</f>
        <v>#N/A</v>
      </c>
      <c r="AA1918" s="24" t="e">
        <f>VLOOKUP(CONCATENATE($W1918,$X1918),Mtz_Horarios!$E$2:$H$92,4,FALSE)</f>
        <v>#N/A</v>
      </c>
      <c r="AB1918" s="20" t="e">
        <f>VLOOKUP(CONCATENATE($M1918,$N1918,$T1918),Oferta!$B$2:$Q$360,16,FALSE)</f>
        <v>#N/A</v>
      </c>
      <c r="AC1918" s="20" t="e">
        <f>VLOOKUP(CONCATENATE($M1918,$N1918,$T1918),Oferta!$B$2:$Q$360,15,FALSE)</f>
        <v>#N/A</v>
      </c>
      <c r="AD1918" s="12"/>
      <c r="AE1918" s="12"/>
      <c r="AF1918" s="12"/>
      <c r="AG1918" s="12"/>
      <c r="AH1918" s="12"/>
      <c r="AI1918" s="5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12"/>
      <c r="AW1918" s="12"/>
    </row>
    <row r="1919" spans="1:49" ht="15" hidden="1" customHeight="1">
      <c r="A1919" s="12"/>
      <c r="B1919" s="12"/>
      <c r="C1919" s="12"/>
      <c r="D1919" s="12"/>
      <c r="E1919" s="12"/>
      <c r="F1919" s="12"/>
      <c r="G1919" s="12"/>
      <c r="H1919" s="12" t="e">
        <f t="shared" si="28"/>
        <v>#N/A</v>
      </c>
      <c r="I1919" s="12" t="e">
        <f>VLOOKUP(CONCATENATE(N1919,T1919),Simulador!$H$26:$H$33,1,FALSE)</f>
        <v>#N/A</v>
      </c>
      <c r="J1919" s="12" t="e">
        <f t="shared" si="29"/>
        <v>#N/A</v>
      </c>
      <c r="K1919" s="13" t="e">
        <f t="shared" si="30"/>
        <v>#N/A</v>
      </c>
      <c r="L1919" s="12" t="e">
        <f t="shared" si="31"/>
        <v>#N/A</v>
      </c>
      <c r="M1919" s="14"/>
      <c r="N1919" s="3"/>
      <c r="O1919" s="20" t="e">
        <f>VLOOKUP(CONCATENATE($M1919,$N1919),Curriculos!$A$2:$J$332,4,FALSE)</f>
        <v>#N/A</v>
      </c>
      <c r="P1919" s="21" t="e">
        <f>VLOOKUP(CONCATENATE($M1919,$N1919),Curriculos!$A$2:$J$332,5,FALSE)</f>
        <v>#N/A</v>
      </c>
      <c r="Q1919" s="21" t="e">
        <f>VLOOKUP($N1919,Oferta!$D$2:$P$100,5,FALSE)</f>
        <v>#N/A</v>
      </c>
      <c r="R1919" s="21" t="e">
        <f>VLOOKUP(CONCATENATE($M1919,$N1919),Curriculos!$A$2:$J$332,8,FALSE)</f>
        <v>#N/A</v>
      </c>
      <c r="S1919" s="5"/>
      <c r="T1919" s="22"/>
      <c r="U1919" s="21" t="e">
        <f>VLOOKUP(CONCATENATE($M1919,$N1919),Curriculos!$A$2:$J$332,10,FALSE)</f>
        <v>#N/A</v>
      </c>
      <c r="V1919" s="20" t="e">
        <f>VLOOKUP(CONCATENATE($M1919,$N1919,$T1919),Oferta!$B$2:$R$360,17,FALSE)</f>
        <v>#N/A</v>
      </c>
      <c r="W1919" s="20" t="e">
        <f>VLOOKUP(CONCATENATE($M1919,$N1919,$T1919),Oferta!$B$2:$Q$360,12,FALSE)</f>
        <v>#N/A</v>
      </c>
      <c r="X1919" s="22"/>
      <c r="Y1919" s="23" t="e">
        <f>VLOOKUP(CONCATENATE($W1919,$X1919),Mtz_Horarios!$E$2:$H$92,2,FALSE)</f>
        <v>#N/A</v>
      </c>
      <c r="Z1919" s="23" t="e">
        <f>VLOOKUP(CONCATENATE($W1919,$X1919),Mtz_Horarios!$E$2:$H$92,3,FALSE)</f>
        <v>#N/A</v>
      </c>
      <c r="AA1919" s="24" t="e">
        <f>VLOOKUP(CONCATENATE($W1919,$X1919),Mtz_Horarios!$E$2:$H$92,4,FALSE)</f>
        <v>#N/A</v>
      </c>
      <c r="AB1919" s="20" t="e">
        <f>VLOOKUP(CONCATENATE($M1919,$N1919,$T1919),Oferta!$B$2:$Q$360,16,FALSE)</f>
        <v>#N/A</v>
      </c>
      <c r="AC1919" s="20" t="e">
        <f>VLOOKUP(CONCATENATE($M1919,$N1919,$T1919),Oferta!$B$2:$Q$360,15,FALSE)</f>
        <v>#N/A</v>
      </c>
      <c r="AD1919" s="12"/>
      <c r="AE1919" s="12"/>
      <c r="AF1919" s="12"/>
      <c r="AG1919" s="12"/>
      <c r="AH1919" s="12"/>
      <c r="AI1919" s="5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12"/>
      <c r="AW1919" s="12"/>
    </row>
    <row r="1920" spans="1:49" ht="15" hidden="1" customHeight="1">
      <c r="A1920" s="12"/>
      <c r="B1920" s="12"/>
      <c r="C1920" s="12"/>
      <c r="D1920" s="12"/>
      <c r="E1920" s="12"/>
      <c r="F1920" s="12"/>
      <c r="G1920" s="12"/>
      <c r="H1920" s="12" t="e">
        <f t="shared" si="28"/>
        <v>#N/A</v>
      </c>
      <c r="I1920" s="12" t="e">
        <f>VLOOKUP(CONCATENATE(N1920,T1920),Simulador!$H$26:$H$33,1,FALSE)</f>
        <v>#N/A</v>
      </c>
      <c r="J1920" s="12" t="e">
        <f t="shared" si="29"/>
        <v>#N/A</v>
      </c>
      <c r="K1920" s="13" t="e">
        <f t="shared" si="30"/>
        <v>#N/A</v>
      </c>
      <c r="L1920" s="12" t="e">
        <f t="shared" si="31"/>
        <v>#N/A</v>
      </c>
      <c r="M1920" s="14"/>
      <c r="N1920" s="3"/>
      <c r="O1920" s="20" t="e">
        <f>VLOOKUP(CONCATENATE($M1920,$N1920),Curriculos!$A$2:$J$332,4,FALSE)</f>
        <v>#N/A</v>
      </c>
      <c r="P1920" s="21" t="e">
        <f>VLOOKUP(CONCATENATE($M1920,$N1920),Curriculos!$A$2:$J$332,5,FALSE)</f>
        <v>#N/A</v>
      </c>
      <c r="Q1920" s="21" t="e">
        <f>VLOOKUP($N1920,Oferta!$D$2:$P$100,5,FALSE)</f>
        <v>#N/A</v>
      </c>
      <c r="R1920" s="21" t="e">
        <f>VLOOKUP(CONCATENATE($M1920,$N1920),Curriculos!$A$2:$J$332,8,FALSE)</f>
        <v>#N/A</v>
      </c>
      <c r="S1920" s="5"/>
      <c r="T1920" s="22"/>
      <c r="U1920" s="21" t="e">
        <f>VLOOKUP(CONCATENATE($M1920,$N1920),Curriculos!$A$2:$J$332,10,FALSE)</f>
        <v>#N/A</v>
      </c>
      <c r="V1920" s="20" t="e">
        <f>VLOOKUP(CONCATENATE($M1920,$N1920,$T1920),Oferta!$B$2:$R$360,17,FALSE)</f>
        <v>#N/A</v>
      </c>
      <c r="W1920" s="20" t="e">
        <f>VLOOKUP(CONCATENATE($M1920,$N1920,$T1920),Oferta!$B$2:$Q$360,12,FALSE)</f>
        <v>#N/A</v>
      </c>
      <c r="X1920" s="22"/>
      <c r="Y1920" s="23" t="e">
        <f>VLOOKUP(CONCATENATE($W1920,$X1920),Mtz_Horarios!$E$2:$H$92,2,FALSE)</f>
        <v>#N/A</v>
      </c>
      <c r="Z1920" s="23" t="e">
        <f>VLOOKUP(CONCATENATE($W1920,$X1920),Mtz_Horarios!$E$2:$H$92,3,FALSE)</f>
        <v>#N/A</v>
      </c>
      <c r="AA1920" s="24" t="e">
        <f>VLOOKUP(CONCATENATE($W1920,$X1920),Mtz_Horarios!$E$2:$H$92,4,FALSE)</f>
        <v>#N/A</v>
      </c>
      <c r="AB1920" s="20" t="e">
        <f>VLOOKUP(CONCATENATE($M1920,$N1920,$T1920),Oferta!$B$2:$Q$360,16,FALSE)</f>
        <v>#N/A</v>
      </c>
      <c r="AC1920" s="20" t="e">
        <f>VLOOKUP(CONCATENATE($M1920,$N1920,$T1920),Oferta!$B$2:$Q$360,15,FALSE)</f>
        <v>#N/A</v>
      </c>
      <c r="AD1920" s="12"/>
      <c r="AE1920" s="12"/>
      <c r="AF1920" s="12"/>
      <c r="AG1920" s="12"/>
      <c r="AH1920" s="12"/>
      <c r="AI1920" s="5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12"/>
      <c r="AW1920" s="12"/>
    </row>
    <row r="1921" spans="1:49" ht="15" hidden="1" customHeight="1">
      <c r="A1921" s="12"/>
      <c r="B1921" s="12"/>
      <c r="C1921" s="12"/>
      <c r="D1921" s="12"/>
      <c r="E1921" s="12"/>
      <c r="F1921" s="12"/>
      <c r="G1921" s="12"/>
      <c r="H1921" s="12" t="e">
        <f t="shared" si="28"/>
        <v>#N/A</v>
      </c>
      <c r="I1921" s="12" t="e">
        <f>VLOOKUP(CONCATENATE(N1921,T1921),Simulador!$H$26:$H$33,1,FALSE)</f>
        <v>#N/A</v>
      </c>
      <c r="J1921" s="12" t="e">
        <f t="shared" si="29"/>
        <v>#N/A</v>
      </c>
      <c r="K1921" s="13" t="e">
        <f t="shared" si="30"/>
        <v>#N/A</v>
      </c>
      <c r="L1921" s="12" t="e">
        <f t="shared" si="31"/>
        <v>#N/A</v>
      </c>
      <c r="M1921" s="14"/>
      <c r="N1921" s="3"/>
      <c r="O1921" s="20" t="e">
        <f>VLOOKUP(CONCATENATE($M1921,$N1921),Curriculos!$A$2:$J$332,4,FALSE)</f>
        <v>#N/A</v>
      </c>
      <c r="P1921" s="21" t="e">
        <f>VLOOKUP(CONCATENATE($M1921,$N1921),Curriculos!$A$2:$J$332,5,FALSE)</f>
        <v>#N/A</v>
      </c>
      <c r="Q1921" s="21" t="e">
        <f>VLOOKUP($N1921,Oferta!$D$2:$P$100,5,FALSE)</f>
        <v>#N/A</v>
      </c>
      <c r="R1921" s="21" t="e">
        <f>VLOOKUP(CONCATENATE($M1921,$N1921),Curriculos!$A$2:$J$332,8,FALSE)</f>
        <v>#N/A</v>
      </c>
      <c r="S1921" s="5"/>
      <c r="T1921" s="22"/>
      <c r="U1921" s="21" t="e">
        <f>VLOOKUP(CONCATENATE($M1921,$N1921),Curriculos!$A$2:$J$332,10,FALSE)</f>
        <v>#N/A</v>
      </c>
      <c r="V1921" s="20" t="e">
        <f>VLOOKUP(CONCATENATE($M1921,$N1921,$T1921),Oferta!$B$2:$R$360,17,FALSE)</f>
        <v>#N/A</v>
      </c>
      <c r="W1921" s="20" t="e">
        <f>VLOOKUP(CONCATENATE($M1921,$N1921,$T1921),Oferta!$B$2:$Q$360,12,FALSE)</f>
        <v>#N/A</v>
      </c>
      <c r="X1921" s="22"/>
      <c r="Y1921" s="23" t="e">
        <f>VLOOKUP(CONCATENATE($W1921,$X1921),Mtz_Horarios!$E$2:$H$92,2,FALSE)</f>
        <v>#N/A</v>
      </c>
      <c r="Z1921" s="23" t="e">
        <f>VLOOKUP(CONCATENATE($W1921,$X1921),Mtz_Horarios!$E$2:$H$92,3,FALSE)</f>
        <v>#N/A</v>
      </c>
      <c r="AA1921" s="24" t="e">
        <f>VLOOKUP(CONCATENATE($W1921,$X1921),Mtz_Horarios!$E$2:$H$92,4,FALSE)</f>
        <v>#N/A</v>
      </c>
      <c r="AB1921" s="20" t="e">
        <f>VLOOKUP(CONCATENATE($M1921,$N1921,$T1921),Oferta!$B$2:$Q$360,16,FALSE)</f>
        <v>#N/A</v>
      </c>
      <c r="AC1921" s="20" t="e">
        <f>VLOOKUP(CONCATENATE($M1921,$N1921,$T1921),Oferta!$B$2:$Q$360,15,FALSE)</f>
        <v>#N/A</v>
      </c>
      <c r="AD1921" s="12"/>
      <c r="AE1921" s="12"/>
      <c r="AF1921" s="12"/>
      <c r="AG1921" s="12"/>
      <c r="AH1921" s="12"/>
      <c r="AI1921" s="5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12"/>
      <c r="AW1921" s="12"/>
    </row>
    <row r="1922" spans="1:49" ht="15" hidden="1" customHeight="1">
      <c r="A1922" s="12"/>
      <c r="B1922" s="12"/>
      <c r="C1922" s="12"/>
      <c r="D1922" s="12"/>
      <c r="E1922" s="12"/>
      <c r="F1922" s="12"/>
      <c r="G1922" s="12"/>
      <c r="H1922" s="12" t="e">
        <f t="shared" si="28"/>
        <v>#N/A</v>
      </c>
      <c r="I1922" s="12" t="e">
        <f>VLOOKUP(CONCATENATE(N1922,T1922),Simulador!$H$26:$H$33,1,FALSE)</f>
        <v>#N/A</v>
      </c>
      <c r="J1922" s="12" t="e">
        <f t="shared" si="29"/>
        <v>#N/A</v>
      </c>
      <c r="K1922" s="13" t="e">
        <f t="shared" si="30"/>
        <v>#N/A</v>
      </c>
      <c r="L1922" s="12" t="e">
        <f t="shared" si="31"/>
        <v>#N/A</v>
      </c>
      <c r="M1922" s="14"/>
      <c r="N1922" s="3"/>
      <c r="O1922" s="20" t="e">
        <f>VLOOKUP(CONCATENATE($M1922,$N1922),Curriculos!$A$2:$J$332,4,FALSE)</f>
        <v>#N/A</v>
      </c>
      <c r="P1922" s="21" t="e">
        <f>VLOOKUP(CONCATENATE($M1922,$N1922),Curriculos!$A$2:$J$332,5,FALSE)</f>
        <v>#N/A</v>
      </c>
      <c r="Q1922" s="21" t="e">
        <f>VLOOKUP($N1922,Oferta!$D$2:$P$100,5,FALSE)</f>
        <v>#N/A</v>
      </c>
      <c r="R1922" s="21" t="e">
        <f>VLOOKUP(CONCATENATE($M1922,$N1922),Curriculos!$A$2:$J$332,8,FALSE)</f>
        <v>#N/A</v>
      </c>
      <c r="S1922" s="5"/>
      <c r="T1922" s="22"/>
      <c r="U1922" s="21" t="e">
        <f>VLOOKUP(CONCATENATE($M1922,$N1922),Curriculos!$A$2:$J$332,10,FALSE)</f>
        <v>#N/A</v>
      </c>
      <c r="V1922" s="20" t="e">
        <f>VLOOKUP(CONCATENATE($M1922,$N1922,$T1922),Oferta!$B$2:$R$360,17,FALSE)</f>
        <v>#N/A</v>
      </c>
      <c r="W1922" s="20" t="e">
        <f>VLOOKUP(CONCATENATE($M1922,$N1922,$T1922),Oferta!$B$2:$Q$360,12,FALSE)</f>
        <v>#N/A</v>
      </c>
      <c r="X1922" s="22"/>
      <c r="Y1922" s="23" t="e">
        <f>VLOOKUP(CONCATENATE($W1922,$X1922),Mtz_Horarios!$E$2:$H$92,2,FALSE)</f>
        <v>#N/A</v>
      </c>
      <c r="Z1922" s="23" t="e">
        <f>VLOOKUP(CONCATENATE($W1922,$X1922),Mtz_Horarios!$E$2:$H$92,3,FALSE)</f>
        <v>#N/A</v>
      </c>
      <c r="AA1922" s="24" t="e">
        <f>VLOOKUP(CONCATENATE($W1922,$X1922),Mtz_Horarios!$E$2:$H$92,4,FALSE)</f>
        <v>#N/A</v>
      </c>
      <c r="AB1922" s="20" t="e">
        <f>VLOOKUP(CONCATENATE($M1922,$N1922,$T1922),Oferta!$B$2:$Q$360,16,FALSE)</f>
        <v>#N/A</v>
      </c>
      <c r="AC1922" s="20" t="e">
        <f>VLOOKUP(CONCATENATE($M1922,$N1922,$T1922),Oferta!$B$2:$Q$360,15,FALSE)</f>
        <v>#N/A</v>
      </c>
      <c r="AD1922" s="12"/>
      <c r="AE1922" s="12"/>
      <c r="AF1922" s="12"/>
      <c r="AG1922" s="12"/>
      <c r="AH1922" s="12"/>
      <c r="AI1922" s="5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12"/>
      <c r="AW1922" s="12"/>
    </row>
    <row r="1923" spans="1:49" ht="15" hidden="1" customHeight="1">
      <c r="A1923" s="12"/>
      <c r="B1923" s="12"/>
      <c r="C1923" s="12"/>
      <c r="D1923" s="12"/>
      <c r="E1923" s="12"/>
      <c r="F1923" s="12"/>
      <c r="G1923" s="12"/>
      <c r="H1923" s="12" t="e">
        <f t="shared" si="28"/>
        <v>#N/A</v>
      </c>
      <c r="I1923" s="12" t="e">
        <f>VLOOKUP(CONCATENATE(N1923,T1923),Simulador!$H$26:$H$33,1,FALSE)</f>
        <v>#N/A</v>
      </c>
      <c r="J1923" s="12" t="e">
        <f t="shared" si="29"/>
        <v>#N/A</v>
      </c>
      <c r="K1923" s="13" t="e">
        <f t="shared" si="30"/>
        <v>#N/A</v>
      </c>
      <c r="L1923" s="12" t="e">
        <f t="shared" si="31"/>
        <v>#N/A</v>
      </c>
      <c r="M1923" s="14"/>
      <c r="N1923" s="3"/>
      <c r="O1923" s="20" t="e">
        <f>VLOOKUP(CONCATENATE($M1923,$N1923),Curriculos!$A$2:$J$332,4,FALSE)</f>
        <v>#N/A</v>
      </c>
      <c r="P1923" s="21" t="e">
        <f>VLOOKUP(CONCATENATE($M1923,$N1923),Curriculos!$A$2:$J$332,5,FALSE)</f>
        <v>#N/A</v>
      </c>
      <c r="Q1923" s="21" t="e">
        <f>VLOOKUP($N1923,Oferta!$D$2:$P$100,5,FALSE)</f>
        <v>#N/A</v>
      </c>
      <c r="R1923" s="21" t="e">
        <f>VLOOKUP(CONCATENATE($M1923,$N1923),Curriculos!$A$2:$J$332,8,FALSE)</f>
        <v>#N/A</v>
      </c>
      <c r="S1923" s="5"/>
      <c r="T1923" s="22"/>
      <c r="U1923" s="21" t="e">
        <f>VLOOKUP(CONCATENATE($M1923,$N1923),Curriculos!$A$2:$J$332,10,FALSE)</f>
        <v>#N/A</v>
      </c>
      <c r="V1923" s="20" t="e">
        <f>VLOOKUP(CONCATENATE($M1923,$N1923,$T1923),Oferta!$B$2:$R$360,17,FALSE)</f>
        <v>#N/A</v>
      </c>
      <c r="W1923" s="20" t="e">
        <f>VLOOKUP(CONCATENATE($M1923,$N1923,$T1923),Oferta!$B$2:$Q$360,12,FALSE)</f>
        <v>#N/A</v>
      </c>
      <c r="X1923" s="22"/>
      <c r="Y1923" s="23" t="e">
        <f>VLOOKUP(CONCATENATE($W1923,$X1923),Mtz_Horarios!$E$2:$H$92,2,FALSE)</f>
        <v>#N/A</v>
      </c>
      <c r="Z1923" s="23" t="e">
        <f>VLOOKUP(CONCATENATE($W1923,$X1923),Mtz_Horarios!$E$2:$H$92,3,FALSE)</f>
        <v>#N/A</v>
      </c>
      <c r="AA1923" s="24" t="e">
        <f>VLOOKUP(CONCATENATE($W1923,$X1923),Mtz_Horarios!$E$2:$H$92,4,FALSE)</f>
        <v>#N/A</v>
      </c>
      <c r="AB1923" s="20" t="e">
        <f>VLOOKUP(CONCATENATE($M1923,$N1923,$T1923),Oferta!$B$2:$Q$360,16,FALSE)</f>
        <v>#N/A</v>
      </c>
      <c r="AC1923" s="20" t="e">
        <f>VLOOKUP(CONCATENATE($M1923,$N1923,$T1923),Oferta!$B$2:$Q$360,15,FALSE)</f>
        <v>#N/A</v>
      </c>
      <c r="AD1923" s="12"/>
      <c r="AE1923" s="12"/>
      <c r="AF1923" s="12"/>
      <c r="AG1923" s="12"/>
      <c r="AH1923" s="12"/>
      <c r="AI1923" s="5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12"/>
      <c r="AW1923" s="12"/>
    </row>
    <row r="1924" spans="1:49" ht="15" hidden="1" customHeight="1">
      <c r="A1924" s="12"/>
      <c r="B1924" s="12"/>
      <c r="C1924" s="12"/>
      <c r="D1924" s="12"/>
      <c r="E1924" s="12"/>
      <c r="F1924" s="12"/>
      <c r="G1924" s="12"/>
      <c r="H1924" s="12" t="e">
        <f t="shared" si="28"/>
        <v>#N/A</v>
      </c>
      <c r="I1924" s="12" t="e">
        <f>VLOOKUP(CONCATENATE(N1924,T1924),Simulador!$H$26:$H$33,1,FALSE)</f>
        <v>#N/A</v>
      </c>
      <c r="J1924" s="12" t="e">
        <f t="shared" si="29"/>
        <v>#N/A</v>
      </c>
      <c r="K1924" s="13" t="e">
        <f t="shared" si="30"/>
        <v>#N/A</v>
      </c>
      <c r="L1924" s="12" t="e">
        <f t="shared" si="31"/>
        <v>#N/A</v>
      </c>
      <c r="M1924" s="14"/>
      <c r="N1924" s="3"/>
      <c r="O1924" s="20" t="e">
        <f>VLOOKUP(CONCATENATE($M1924,$N1924),Curriculos!$A$2:$J$332,4,FALSE)</f>
        <v>#N/A</v>
      </c>
      <c r="P1924" s="21" t="e">
        <f>VLOOKUP(CONCATENATE($M1924,$N1924),Curriculos!$A$2:$J$332,5,FALSE)</f>
        <v>#N/A</v>
      </c>
      <c r="Q1924" s="21" t="e">
        <f>VLOOKUP($N1924,Oferta!$D$2:$P$100,5,FALSE)</f>
        <v>#N/A</v>
      </c>
      <c r="R1924" s="21" t="e">
        <f>VLOOKUP(CONCATENATE($M1924,$N1924),Curriculos!$A$2:$J$332,8,FALSE)</f>
        <v>#N/A</v>
      </c>
      <c r="S1924" s="5"/>
      <c r="T1924" s="22"/>
      <c r="U1924" s="21" t="e">
        <f>VLOOKUP(CONCATENATE($M1924,$N1924),Curriculos!$A$2:$J$332,10,FALSE)</f>
        <v>#N/A</v>
      </c>
      <c r="V1924" s="20" t="e">
        <f>VLOOKUP(CONCATENATE($M1924,$N1924,$T1924),Oferta!$B$2:$R$360,17,FALSE)</f>
        <v>#N/A</v>
      </c>
      <c r="W1924" s="20" t="e">
        <f>VLOOKUP(CONCATENATE($M1924,$N1924,$T1924),Oferta!$B$2:$Q$360,12,FALSE)</f>
        <v>#N/A</v>
      </c>
      <c r="X1924" s="22"/>
      <c r="Y1924" s="23" t="e">
        <f>VLOOKUP(CONCATENATE($W1924,$X1924),Mtz_Horarios!$E$2:$H$92,2,FALSE)</f>
        <v>#N/A</v>
      </c>
      <c r="Z1924" s="23" t="e">
        <f>VLOOKUP(CONCATENATE($W1924,$X1924),Mtz_Horarios!$E$2:$H$92,3,FALSE)</f>
        <v>#N/A</v>
      </c>
      <c r="AA1924" s="24" t="e">
        <f>VLOOKUP(CONCATENATE($W1924,$X1924),Mtz_Horarios!$E$2:$H$92,4,FALSE)</f>
        <v>#N/A</v>
      </c>
      <c r="AB1924" s="20" t="e">
        <f>VLOOKUP(CONCATENATE($M1924,$N1924,$T1924),Oferta!$B$2:$Q$360,16,FALSE)</f>
        <v>#N/A</v>
      </c>
      <c r="AC1924" s="20" t="e">
        <f>VLOOKUP(CONCATENATE($M1924,$N1924,$T1924),Oferta!$B$2:$Q$360,15,FALSE)</f>
        <v>#N/A</v>
      </c>
      <c r="AD1924" s="12"/>
      <c r="AE1924" s="12"/>
      <c r="AF1924" s="12"/>
      <c r="AG1924" s="12"/>
      <c r="AH1924" s="12"/>
      <c r="AI1924" s="5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12"/>
      <c r="AW1924" s="12"/>
    </row>
    <row r="1925" spans="1:49" ht="15" hidden="1" customHeight="1">
      <c r="A1925" s="12"/>
      <c r="B1925" s="12"/>
      <c r="C1925" s="12"/>
      <c r="D1925" s="12"/>
      <c r="E1925" s="12"/>
      <c r="F1925" s="12"/>
      <c r="G1925" s="12"/>
      <c r="H1925" s="12" t="e">
        <f t="shared" si="28"/>
        <v>#N/A</v>
      </c>
      <c r="I1925" s="12" t="e">
        <f>VLOOKUP(CONCATENATE(N1925,T1925),Simulador!$H$26:$H$33,1,FALSE)</f>
        <v>#N/A</v>
      </c>
      <c r="J1925" s="12" t="e">
        <f t="shared" si="29"/>
        <v>#N/A</v>
      </c>
      <c r="K1925" s="13" t="e">
        <f t="shared" si="30"/>
        <v>#N/A</v>
      </c>
      <c r="L1925" s="12" t="e">
        <f t="shared" si="31"/>
        <v>#N/A</v>
      </c>
      <c r="M1925" s="14"/>
      <c r="N1925" s="3"/>
      <c r="O1925" s="20" t="e">
        <f>VLOOKUP(CONCATENATE($M1925,$N1925),Curriculos!$A$2:$J$332,4,FALSE)</f>
        <v>#N/A</v>
      </c>
      <c r="P1925" s="21" t="e">
        <f>VLOOKUP(CONCATENATE($M1925,$N1925),Curriculos!$A$2:$J$332,5,FALSE)</f>
        <v>#N/A</v>
      </c>
      <c r="Q1925" s="21" t="e">
        <f>VLOOKUP($N1925,Oferta!$D$2:$P$100,5,FALSE)</f>
        <v>#N/A</v>
      </c>
      <c r="R1925" s="21" t="e">
        <f>VLOOKUP(CONCATENATE($M1925,$N1925),Curriculos!$A$2:$J$332,8,FALSE)</f>
        <v>#N/A</v>
      </c>
      <c r="S1925" s="5"/>
      <c r="T1925" s="22"/>
      <c r="U1925" s="21" t="e">
        <f>VLOOKUP(CONCATENATE($M1925,$N1925),Curriculos!$A$2:$J$332,10,FALSE)</f>
        <v>#N/A</v>
      </c>
      <c r="V1925" s="20" t="e">
        <f>VLOOKUP(CONCATENATE($M1925,$N1925,$T1925),Oferta!$B$2:$R$360,17,FALSE)</f>
        <v>#N/A</v>
      </c>
      <c r="W1925" s="20" t="e">
        <f>VLOOKUP(CONCATENATE($M1925,$N1925,$T1925),Oferta!$B$2:$Q$360,12,FALSE)</f>
        <v>#N/A</v>
      </c>
      <c r="X1925" s="22"/>
      <c r="Y1925" s="23" t="e">
        <f>VLOOKUP(CONCATENATE($W1925,$X1925),Mtz_Horarios!$E$2:$H$92,2,FALSE)</f>
        <v>#N/A</v>
      </c>
      <c r="Z1925" s="23" t="e">
        <f>VLOOKUP(CONCATENATE($W1925,$X1925),Mtz_Horarios!$E$2:$H$92,3,FALSE)</f>
        <v>#N/A</v>
      </c>
      <c r="AA1925" s="24" t="e">
        <f>VLOOKUP(CONCATENATE($W1925,$X1925),Mtz_Horarios!$E$2:$H$92,4,FALSE)</f>
        <v>#N/A</v>
      </c>
      <c r="AB1925" s="20" t="e">
        <f>VLOOKUP(CONCATENATE($M1925,$N1925,$T1925),Oferta!$B$2:$Q$360,16,FALSE)</f>
        <v>#N/A</v>
      </c>
      <c r="AC1925" s="20" t="e">
        <f>VLOOKUP(CONCATENATE($M1925,$N1925,$T1925),Oferta!$B$2:$Q$360,15,FALSE)</f>
        <v>#N/A</v>
      </c>
      <c r="AD1925" s="12"/>
      <c r="AE1925" s="12"/>
      <c r="AF1925" s="12"/>
      <c r="AG1925" s="12"/>
      <c r="AH1925" s="12"/>
      <c r="AI1925" s="5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12"/>
      <c r="AW1925" s="12"/>
    </row>
    <row r="1926" spans="1:49" ht="15" hidden="1" customHeight="1">
      <c r="A1926" s="12"/>
      <c r="B1926" s="12"/>
      <c r="C1926" s="12"/>
      <c r="D1926" s="12"/>
      <c r="E1926" s="12"/>
      <c r="F1926" s="12"/>
      <c r="G1926" s="12"/>
      <c r="H1926" s="12" t="e">
        <f t="shared" si="28"/>
        <v>#N/A</v>
      </c>
      <c r="I1926" s="12" t="e">
        <f>VLOOKUP(CONCATENATE(N1926,T1926),Simulador!$H$26:$H$33,1,FALSE)</f>
        <v>#N/A</v>
      </c>
      <c r="J1926" s="12" t="e">
        <f t="shared" si="29"/>
        <v>#N/A</v>
      </c>
      <c r="K1926" s="13" t="e">
        <f t="shared" si="30"/>
        <v>#N/A</v>
      </c>
      <c r="L1926" s="12" t="e">
        <f t="shared" si="31"/>
        <v>#N/A</v>
      </c>
      <c r="M1926" s="14"/>
      <c r="N1926" s="3"/>
      <c r="O1926" s="20" t="e">
        <f>VLOOKUP(CONCATENATE($M1926,$N1926),Curriculos!$A$2:$J$332,4,FALSE)</f>
        <v>#N/A</v>
      </c>
      <c r="P1926" s="21" t="e">
        <f>VLOOKUP(CONCATENATE($M1926,$N1926),Curriculos!$A$2:$J$332,5,FALSE)</f>
        <v>#N/A</v>
      </c>
      <c r="Q1926" s="21" t="e">
        <f>VLOOKUP($N1926,Oferta!$D$2:$P$100,5,FALSE)</f>
        <v>#N/A</v>
      </c>
      <c r="R1926" s="21" t="e">
        <f>VLOOKUP(CONCATENATE($M1926,$N1926),Curriculos!$A$2:$J$332,8,FALSE)</f>
        <v>#N/A</v>
      </c>
      <c r="S1926" s="5"/>
      <c r="T1926" s="22"/>
      <c r="U1926" s="21" t="e">
        <f>VLOOKUP(CONCATENATE($M1926,$N1926),Curriculos!$A$2:$J$332,10,FALSE)</f>
        <v>#N/A</v>
      </c>
      <c r="V1926" s="20" t="e">
        <f>VLOOKUP(CONCATENATE($M1926,$N1926,$T1926),Oferta!$B$2:$R$360,17,FALSE)</f>
        <v>#N/A</v>
      </c>
      <c r="W1926" s="20" t="e">
        <f>VLOOKUP(CONCATENATE($M1926,$N1926,$T1926),Oferta!$B$2:$Q$360,12,FALSE)</f>
        <v>#N/A</v>
      </c>
      <c r="X1926" s="22"/>
      <c r="Y1926" s="23" t="e">
        <f>VLOOKUP(CONCATENATE($W1926,$X1926),Mtz_Horarios!$E$2:$H$92,2,FALSE)</f>
        <v>#N/A</v>
      </c>
      <c r="Z1926" s="23" t="e">
        <f>VLOOKUP(CONCATENATE($W1926,$X1926),Mtz_Horarios!$E$2:$H$92,3,FALSE)</f>
        <v>#N/A</v>
      </c>
      <c r="AA1926" s="24" t="e">
        <f>VLOOKUP(CONCATENATE($W1926,$X1926),Mtz_Horarios!$E$2:$H$92,4,FALSE)</f>
        <v>#N/A</v>
      </c>
      <c r="AB1926" s="20" t="e">
        <f>VLOOKUP(CONCATENATE($M1926,$N1926,$T1926),Oferta!$B$2:$Q$360,16,FALSE)</f>
        <v>#N/A</v>
      </c>
      <c r="AC1926" s="20" t="e">
        <f>VLOOKUP(CONCATENATE($M1926,$N1926,$T1926),Oferta!$B$2:$Q$360,15,FALSE)</f>
        <v>#N/A</v>
      </c>
      <c r="AD1926" s="12"/>
      <c r="AE1926" s="12"/>
      <c r="AF1926" s="12"/>
      <c r="AG1926" s="12"/>
      <c r="AH1926" s="12"/>
      <c r="AI1926" s="5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12"/>
      <c r="AW1926" s="12"/>
    </row>
    <row r="1927" spans="1:49" ht="15" hidden="1" customHeight="1">
      <c r="A1927" s="12"/>
      <c r="B1927" s="12"/>
      <c r="C1927" s="12"/>
      <c r="D1927" s="12"/>
      <c r="E1927" s="12"/>
      <c r="F1927" s="12"/>
      <c r="G1927" s="12"/>
      <c r="H1927" s="12" t="e">
        <f t="shared" si="28"/>
        <v>#N/A</v>
      </c>
      <c r="I1927" s="12" t="e">
        <f>VLOOKUP(CONCATENATE(N1927,T1927),Simulador!$H$26:$H$33,1,FALSE)</f>
        <v>#N/A</v>
      </c>
      <c r="J1927" s="12" t="e">
        <f t="shared" si="29"/>
        <v>#N/A</v>
      </c>
      <c r="K1927" s="13" t="e">
        <f t="shared" si="30"/>
        <v>#N/A</v>
      </c>
      <c r="L1927" s="12" t="e">
        <f t="shared" si="31"/>
        <v>#N/A</v>
      </c>
      <c r="M1927" s="14"/>
      <c r="N1927" s="3"/>
      <c r="O1927" s="20" t="e">
        <f>VLOOKUP(CONCATENATE($M1927,$N1927),Curriculos!$A$2:$J$332,4,FALSE)</f>
        <v>#N/A</v>
      </c>
      <c r="P1927" s="21" t="e">
        <f>VLOOKUP(CONCATENATE($M1927,$N1927),Curriculos!$A$2:$J$332,5,FALSE)</f>
        <v>#N/A</v>
      </c>
      <c r="Q1927" s="21" t="e">
        <f>VLOOKUP($N1927,Oferta!$D$2:$P$100,5,FALSE)</f>
        <v>#N/A</v>
      </c>
      <c r="R1927" s="21" t="e">
        <f>VLOOKUP(CONCATENATE($M1927,$N1927),Curriculos!$A$2:$J$332,8,FALSE)</f>
        <v>#N/A</v>
      </c>
      <c r="S1927" s="5"/>
      <c r="T1927" s="22"/>
      <c r="U1927" s="21" t="e">
        <f>VLOOKUP(CONCATENATE($M1927,$N1927),Curriculos!$A$2:$J$332,10,FALSE)</f>
        <v>#N/A</v>
      </c>
      <c r="V1927" s="20" t="e">
        <f>VLOOKUP(CONCATENATE($M1927,$N1927,$T1927),Oferta!$B$2:$R$360,17,FALSE)</f>
        <v>#N/A</v>
      </c>
      <c r="W1927" s="20" t="e">
        <f>VLOOKUP(CONCATENATE($M1927,$N1927,$T1927),Oferta!$B$2:$Q$360,12,FALSE)</f>
        <v>#N/A</v>
      </c>
      <c r="X1927" s="22"/>
      <c r="Y1927" s="23" t="e">
        <f>VLOOKUP(CONCATENATE($W1927,$X1927),Mtz_Horarios!$E$2:$H$92,2,FALSE)</f>
        <v>#N/A</v>
      </c>
      <c r="Z1927" s="23" t="e">
        <f>VLOOKUP(CONCATENATE($W1927,$X1927),Mtz_Horarios!$E$2:$H$92,3,FALSE)</f>
        <v>#N/A</v>
      </c>
      <c r="AA1927" s="24" t="e">
        <f>VLOOKUP(CONCATENATE($W1927,$X1927),Mtz_Horarios!$E$2:$H$92,4,FALSE)</f>
        <v>#N/A</v>
      </c>
      <c r="AB1927" s="20" t="e">
        <f>VLOOKUP(CONCATENATE($M1927,$N1927,$T1927),Oferta!$B$2:$Q$360,16,FALSE)</f>
        <v>#N/A</v>
      </c>
      <c r="AC1927" s="20" t="e">
        <f>VLOOKUP(CONCATENATE($M1927,$N1927,$T1927),Oferta!$B$2:$Q$360,15,FALSE)</f>
        <v>#N/A</v>
      </c>
      <c r="AD1927" s="12"/>
      <c r="AE1927" s="12"/>
      <c r="AF1927" s="12"/>
      <c r="AG1927" s="12"/>
      <c r="AH1927" s="12"/>
      <c r="AI1927" s="5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12"/>
      <c r="AW1927" s="12"/>
    </row>
    <row r="1928" spans="1:49" ht="15" hidden="1" customHeight="1">
      <c r="A1928" s="12"/>
      <c r="B1928" s="12"/>
      <c r="C1928" s="12"/>
      <c r="D1928" s="12"/>
      <c r="E1928" s="12"/>
      <c r="F1928" s="12"/>
      <c r="G1928" s="12"/>
      <c r="H1928" s="12" t="e">
        <f t="shared" si="28"/>
        <v>#N/A</v>
      </c>
      <c r="I1928" s="12" t="e">
        <f>VLOOKUP(CONCATENATE(N1928,T1928),Simulador!$H$26:$H$33,1,FALSE)</f>
        <v>#N/A</v>
      </c>
      <c r="J1928" s="12" t="e">
        <f t="shared" si="29"/>
        <v>#N/A</v>
      </c>
      <c r="K1928" s="13" t="e">
        <f t="shared" si="30"/>
        <v>#N/A</v>
      </c>
      <c r="L1928" s="12" t="e">
        <f t="shared" si="31"/>
        <v>#N/A</v>
      </c>
      <c r="M1928" s="14"/>
      <c r="N1928" s="3"/>
      <c r="O1928" s="20" t="e">
        <f>VLOOKUP(CONCATENATE($M1928,$N1928),Curriculos!$A$2:$J$332,4,FALSE)</f>
        <v>#N/A</v>
      </c>
      <c r="P1928" s="21" t="e">
        <f>VLOOKUP(CONCATENATE($M1928,$N1928),Curriculos!$A$2:$J$332,5,FALSE)</f>
        <v>#N/A</v>
      </c>
      <c r="Q1928" s="21" t="e">
        <f>VLOOKUP($N1928,Oferta!$D$2:$P$100,5,FALSE)</f>
        <v>#N/A</v>
      </c>
      <c r="R1928" s="21" t="e">
        <f>VLOOKUP(CONCATENATE($M1928,$N1928),Curriculos!$A$2:$J$332,8,FALSE)</f>
        <v>#N/A</v>
      </c>
      <c r="S1928" s="5"/>
      <c r="T1928" s="22"/>
      <c r="U1928" s="21" t="e">
        <f>VLOOKUP(CONCATENATE($M1928,$N1928),Curriculos!$A$2:$J$332,10,FALSE)</f>
        <v>#N/A</v>
      </c>
      <c r="V1928" s="20" t="e">
        <f>VLOOKUP(CONCATENATE($M1928,$N1928,$T1928),Oferta!$B$2:$R$360,17,FALSE)</f>
        <v>#N/A</v>
      </c>
      <c r="W1928" s="20" t="e">
        <f>VLOOKUP(CONCATENATE($M1928,$N1928,$T1928),Oferta!$B$2:$Q$360,12,FALSE)</f>
        <v>#N/A</v>
      </c>
      <c r="X1928" s="22"/>
      <c r="Y1928" s="23" t="e">
        <f>VLOOKUP(CONCATENATE($W1928,$X1928),Mtz_Horarios!$E$2:$H$92,2,FALSE)</f>
        <v>#N/A</v>
      </c>
      <c r="Z1928" s="23" t="e">
        <f>VLOOKUP(CONCATENATE($W1928,$X1928),Mtz_Horarios!$E$2:$H$92,3,FALSE)</f>
        <v>#N/A</v>
      </c>
      <c r="AA1928" s="24" t="e">
        <f>VLOOKUP(CONCATENATE($W1928,$X1928),Mtz_Horarios!$E$2:$H$92,4,FALSE)</f>
        <v>#N/A</v>
      </c>
      <c r="AB1928" s="20" t="e">
        <f>VLOOKUP(CONCATENATE($M1928,$N1928,$T1928),Oferta!$B$2:$Q$360,16,FALSE)</f>
        <v>#N/A</v>
      </c>
      <c r="AC1928" s="20" t="e">
        <f>VLOOKUP(CONCATENATE($M1928,$N1928,$T1928),Oferta!$B$2:$Q$360,15,FALSE)</f>
        <v>#N/A</v>
      </c>
      <c r="AD1928" s="12"/>
      <c r="AE1928" s="12"/>
      <c r="AF1928" s="12"/>
      <c r="AG1928" s="12"/>
      <c r="AH1928" s="12"/>
      <c r="AI1928" s="5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12"/>
      <c r="AW1928" s="12"/>
    </row>
    <row r="1929" spans="1:49" ht="15" hidden="1" customHeight="1">
      <c r="A1929" s="12"/>
      <c r="B1929" s="12"/>
      <c r="C1929" s="12"/>
      <c r="D1929" s="12"/>
      <c r="E1929" s="12"/>
      <c r="F1929" s="12"/>
      <c r="G1929" s="12"/>
      <c r="H1929" s="12" t="e">
        <f t="shared" si="28"/>
        <v>#N/A</v>
      </c>
      <c r="I1929" s="12" t="e">
        <f>VLOOKUP(CONCATENATE(N1929,T1929),Simulador!$H$26:$H$33,1,FALSE)</f>
        <v>#N/A</v>
      </c>
      <c r="J1929" s="12" t="e">
        <f t="shared" si="29"/>
        <v>#N/A</v>
      </c>
      <c r="K1929" s="13" t="e">
        <f t="shared" si="30"/>
        <v>#N/A</v>
      </c>
      <c r="L1929" s="12" t="e">
        <f t="shared" si="31"/>
        <v>#N/A</v>
      </c>
      <c r="M1929" s="14"/>
      <c r="N1929" s="3"/>
      <c r="O1929" s="20" t="e">
        <f>VLOOKUP(CONCATENATE($M1929,$N1929),Curriculos!$A$2:$J$332,4,FALSE)</f>
        <v>#N/A</v>
      </c>
      <c r="P1929" s="21" t="e">
        <f>VLOOKUP(CONCATENATE($M1929,$N1929),Curriculos!$A$2:$J$332,5,FALSE)</f>
        <v>#N/A</v>
      </c>
      <c r="Q1929" s="21" t="e">
        <f>VLOOKUP($N1929,Oferta!$D$2:$P$100,5,FALSE)</f>
        <v>#N/A</v>
      </c>
      <c r="R1929" s="21" t="e">
        <f>VLOOKUP(CONCATENATE($M1929,$N1929),Curriculos!$A$2:$J$332,8,FALSE)</f>
        <v>#N/A</v>
      </c>
      <c r="S1929" s="5"/>
      <c r="T1929" s="22"/>
      <c r="U1929" s="21" t="e">
        <f>VLOOKUP(CONCATENATE($M1929,$N1929),Curriculos!$A$2:$J$332,10,FALSE)</f>
        <v>#N/A</v>
      </c>
      <c r="V1929" s="20" t="e">
        <f>VLOOKUP(CONCATENATE($M1929,$N1929,$T1929),Oferta!$B$2:$R$360,17,FALSE)</f>
        <v>#N/A</v>
      </c>
      <c r="W1929" s="20" t="e">
        <f>VLOOKUP(CONCATENATE($M1929,$N1929,$T1929),Oferta!$B$2:$Q$360,12,FALSE)</f>
        <v>#N/A</v>
      </c>
      <c r="X1929" s="22"/>
      <c r="Y1929" s="23" t="e">
        <f>VLOOKUP(CONCATENATE($W1929,$X1929),Mtz_Horarios!$E$2:$H$92,2,FALSE)</f>
        <v>#N/A</v>
      </c>
      <c r="Z1929" s="23" t="e">
        <f>VLOOKUP(CONCATENATE($W1929,$X1929),Mtz_Horarios!$E$2:$H$92,3,FALSE)</f>
        <v>#N/A</v>
      </c>
      <c r="AA1929" s="24" t="e">
        <f>VLOOKUP(CONCATENATE($W1929,$X1929),Mtz_Horarios!$E$2:$H$92,4,FALSE)</f>
        <v>#N/A</v>
      </c>
      <c r="AB1929" s="20" t="e">
        <f>VLOOKUP(CONCATENATE($M1929,$N1929,$T1929),Oferta!$B$2:$Q$360,16,FALSE)</f>
        <v>#N/A</v>
      </c>
      <c r="AC1929" s="20" t="e">
        <f>VLOOKUP(CONCATENATE($M1929,$N1929,$T1929),Oferta!$B$2:$Q$360,15,FALSE)</f>
        <v>#N/A</v>
      </c>
      <c r="AD1929" s="12"/>
      <c r="AE1929" s="12"/>
      <c r="AF1929" s="12"/>
      <c r="AG1929" s="12"/>
      <c r="AH1929" s="12"/>
      <c r="AI1929" s="5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12"/>
      <c r="AW1929" s="12"/>
    </row>
    <row r="1930" spans="1:49" ht="15" hidden="1" customHeight="1">
      <c r="A1930" s="12"/>
      <c r="B1930" s="12"/>
      <c r="C1930" s="12"/>
      <c r="D1930" s="12"/>
      <c r="E1930" s="12"/>
      <c r="F1930" s="12"/>
      <c r="G1930" s="12"/>
      <c r="H1930" s="12" t="e">
        <f t="shared" si="28"/>
        <v>#N/A</v>
      </c>
      <c r="I1930" s="12" t="e">
        <f>VLOOKUP(CONCATENATE(N1930,T1930),Simulador!$H$26:$H$33,1,FALSE)</f>
        <v>#N/A</v>
      </c>
      <c r="J1930" s="12" t="e">
        <f t="shared" si="29"/>
        <v>#N/A</v>
      </c>
      <c r="K1930" s="13" t="e">
        <f t="shared" si="30"/>
        <v>#N/A</v>
      </c>
      <c r="L1930" s="12" t="e">
        <f t="shared" si="31"/>
        <v>#N/A</v>
      </c>
      <c r="M1930" s="14"/>
      <c r="N1930" s="3"/>
      <c r="O1930" s="20" t="e">
        <f>VLOOKUP(CONCATENATE($M1930,$N1930),Curriculos!$A$2:$J$332,4,FALSE)</f>
        <v>#N/A</v>
      </c>
      <c r="P1930" s="21" t="e">
        <f>VLOOKUP(CONCATENATE($M1930,$N1930),Curriculos!$A$2:$J$332,5,FALSE)</f>
        <v>#N/A</v>
      </c>
      <c r="Q1930" s="21" t="e">
        <f>VLOOKUP($N1930,Oferta!$D$2:$P$100,5,FALSE)</f>
        <v>#N/A</v>
      </c>
      <c r="R1930" s="21" t="e">
        <f>VLOOKUP(CONCATENATE($M1930,$N1930),Curriculos!$A$2:$J$332,8,FALSE)</f>
        <v>#N/A</v>
      </c>
      <c r="S1930" s="5"/>
      <c r="T1930" s="22"/>
      <c r="U1930" s="21" t="e">
        <f>VLOOKUP(CONCATENATE($M1930,$N1930),Curriculos!$A$2:$J$332,10,FALSE)</f>
        <v>#N/A</v>
      </c>
      <c r="V1930" s="20" t="e">
        <f>VLOOKUP(CONCATENATE($M1930,$N1930,$T1930),Oferta!$B$2:$R$360,17,FALSE)</f>
        <v>#N/A</v>
      </c>
      <c r="W1930" s="20" t="e">
        <f>VLOOKUP(CONCATENATE($M1930,$N1930,$T1930),Oferta!$B$2:$Q$360,12,FALSE)</f>
        <v>#N/A</v>
      </c>
      <c r="X1930" s="22"/>
      <c r="Y1930" s="23" t="e">
        <f>VLOOKUP(CONCATENATE($W1930,$X1930),Mtz_Horarios!$E$2:$H$92,2,FALSE)</f>
        <v>#N/A</v>
      </c>
      <c r="Z1930" s="23" t="e">
        <f>VLOOKUP(CONCATENATE($W1930,$X1930),Mtz_Horarios!$E$2:$H$92,3,FALSE)</f>
        <v>#N/A</v>
      </c>
      <c r="AA1930" s="24" t="e">
        <f>VLOOKUP(CONCATENATE($W1930,$X1930),Mtz_Horarios!$E$2:$H$92,4,FALSE)</f>
        <v>#N/A</v>
      </c>
      <c r="AB1930" s="20" t="e">
        <f>VLOOKUP(CONCATENATE($M1930,$N1930,$T1930),Oferta!$B$2:$Q$360,16,FALSE)</f>
        <v>#N/A</v>
      </c>
      <c r="AC1930" s="20" t="e">
        <f>VLOOKUP(CONCATENATE($M1930,$N1930,$T1930),Oferta!$B$2:$Q$360,15,FALSE)</f>
        <v>#N/A</v>
      </c>
      <c r="AD1930" s="12"/>
      <c r="AE1930" s="12"/>
      <c r="AF1930" s="12"/>
      <c r="AG1930" s="12"/>
      <c r="AH1930" s="12"/>
      <c r="AI1930" s="5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12"/>
      <c r="AW1930" s="12"/>
    </row>
    <row r="1931" spans="1:49" ht="15" hidden="1" customHeight="1">
      <c r="A1931" s="12"/>
      <c r="B1931" s="12"/>
      <c r="C1931" s="12"/>
      <c r="D1931" s="12"/>
      <c r="E1931" s="12"/>
      <c r="F1931" s="12"/>
      <c r="G1931" s="12"/>
      <c r="H1931" s="12" t="e">
        <f t="shared" si="28"/>
        <v>#N/A</v>
      </c>
      <c r="I1931" s="12" t="e">
        <f>VLOOKUP(CONCATENATE(N1931,T1931),Simulador!$H$26:$H$33,1,FALSE)</f>
        <v>#N/A</v>
      </c>
      <c r="J1931" s="12" t="e">
        <f t="shared" si="29"/>
        <v>#N/A</v>
      </c>
      <c r="K1931" s="13" t="e">
        <f t="shared" si="30"/>
        <v>#N/A</v>
      </c>
      <c r="L1931" s="12" t="e">
        <f t="shared" si="31"/>
        <v>#N/A</v>
      </c>
      <c r="M1931" s="14"/>
      <c r="N1931" s="3"/>
      <c r="O1931" s="20" t="e">
        <f>VLOOKUP(CONCATENATE($M1931,$N1931),Curriculos!$A$2:$J$332,4,FALSE)</f>
        <v>#N/A</v>
      </c>
      <c r="P1931" s="21" t="e">
        <f>VLOOKUP(CONCATENATE($M1931,$N1931),Curriculos!$A$2:$J$332,5,FALSE)</f>
        <v>#N/A</v>
      </c>
      <c r="Q1931" s="21" t="e">
        <f>VLOOKUP($N1931,Oferta!$D$2:$P$100,5,FALSE)</f>
        <v>#N/A</v>
      </c>
      <c r="R1931" s="21" t="e">
        <f>VLOOKUP(CONCATENATE($M1931,$N1931),Curriculos!$A$2:$J$332,8,FALSE)</f>
        <v>#N/A</v>
      </c>
      <c r="S1931" s="5"/>
      <c r="T1931" s="22"/>
      <c r="U1931" s="21" t="e">
        <f>VLOOKUP(CONCATENATE($M1931,$N1931),Curriculos!$A$2:$J$332,10,FALSE)</f>
        <v>#N/A</v>
      </c>
      <c r="V1931" s="20" t="e">
        <f>VLOOKUP(CONCATENATE($M1931,$N1931,$T1931),Oferta!$B$2:$R$360,17,FALSE)</f>
        <v>#N/A</v>
      </c>
      <c r="W1931" s="20" t="e">
        <f>VLOOKUP(CONCATENATE($M1931,$N1931,$T1931),Oferta!$B$2:$Q$360,12,FALSE)</f>
        <v>#N/A</v>
      </c>
      <c r="X1931" s="22"/>
      <c r="Y1931" s="23" t="e">
        <f>VLOOKUP(CONCATENATE($W1931,$X1931),Mtz_Horarios!$E$2:$H$92,2,FALSE)</f>
        <v>#N/A</v>
      </c>
      <c r="Z1931" s="23" t="e">
        <f>VLOOKUP(CONCATENATE($W1931,$X1931),Mtz_Horarios!$E$2:$H$92,3,FALSE)</f>
        <v>#N/A</v>
      </c>
      <c r="AA1931" s="24" t="e">
        <f>VLOOKUP(CONCATENATE($W1931,$X1931),Mtz_Horarios!$E$2:$H$92,4,FALSE)</f>
        <v>#N/A</v>
      </c>
      <c r="AB1931" s="20" t="e">
        <f>VLOOKUP(CONCATENATE($M1931,$N1931,$T1931),Oferta!$B$2:$Q$360,16,FALSE)</f>
        <v>#N/A</v>
      </c>
      <c r="AC1931" s="20" t="e">
        <f>VLOOKUP(CONCATENATE($M1931,$N1931,$T1931),Oferta!$B$2:$Q$360,15,FALSE)</f>
        <v>#N/A</v>
      </c>
      <c r="AD1931" s="12"/>
      <c r="AE1931" s="12"/>
      <c r="AF1931" s="12"/>
      <c r="AG1931" s="12"/>
      <c r="AH1931" s="12"/>
      <c r="AI1931" s="5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12"/>
      <c r="AW1931" s="12"/>
    </row>
    <row r="1932" spans="1:49" ht="15" hidden="1" customHeight="1">
      <c r="A1932" s="12"/>
      <c r="B1932" s="12"/>
      <c r="C1932" s="12"/>
      <c r="D1932" s="12"/>
      <c r="E1932" s="12"/>
      <c r="F1932" s="12"/>
      <c r="G1932" s="12"/>
      <c r="H1932" s="12" t="e">
        <f t="shared" si="28"/>
        <v>#N/A</v>
      </c>
      <c r="I1932" s="12" t="e">
        <f>VLOOKUP(CONCATENATE(N1932,T1932),Simulador!$H$26:$H$33,1,FALSE)</f>
        <v>#N/A</v>
      </c>
      <c r="J1932" s="12" t="e">
        <f t="shared" si="29"/>
        <v>#N/A</v>
      </c>
      <c r="K1932" s="13" t="e">
        <f t="shared" si="30"/>
        <v>#N/A</v>
      </c>
      <c r="L1932" s="12" t="e">
        <f t="shared" si="31"/>
        <v>#N/A</v>
      </c>
      <c r="M1932" s="14"/>
      <c r="N1932" s="3"/>
      <c r="O1932" s="20" t="e">
        <f>VLOOKUP(CONCATENATE($M1932,$N1932),Curriculos!$A$2:$J$332,4,FALSE)</f>
        <v>#N/A</v>
      </c>
      <c r="P1932" s="21" t="e">
        <f>VLOOKUP(CONCATENATE($M1932,$N1932),Curriculos!$A$2:$J$332,5,FALSE)</f>
        <v>#N/A</v>
      </c>
      <c r="Q1932" s="21" t="e">
        <f>VLOOKUP($N1932,Oferta!$D$2:$P$100,5,FALSE)</f>
        <v>#N/A</v>
      </c>
      <c r="R1932" s="21" t="e">
        <f>VLOOKUP(CONCATENATE($M1932,$N1932),Curriculos!$A$2:$J$332,8,FALSE)</f>
        <v>#N/A</v>
      </c>
      <c r="S1932" s="5"/>
      <c r="T1932" s="22"/>
      <c r="U1932" s="21" t="e">
        <f>VLOOKUP(CONCATENATE($M1932,$N1932),Curriculos!$A$2:$J$332,10,FALSE)</f>
        <v>#N/A</v>
      </c>
      <c r="V1932" s="20" t="e">
        <f>VLOOKUP(CONCATENATE($M1932,$N1932,$T1932),Oferta!$B$2:$R$360,17,FALSE)</f>
        <v>#N/A</v>
      </c>
      <c r="W1932" s="20" t="e">
        <f>VLOOKUP(CONCATENATE($M1932,$N1932,$T1932),Oferta!$B$2:$Q$360,12,FALSE)</f>
        <v>#N/A</v>
      </c>
      <c r="X1932" s="22"/>
      <c r="Y1932" s="23" t="e">
        <f>VLOOKUP(CONCATENATE($W1932,$X1932),Mtz_Horarios!$E$2:$H$92,2,FALSE)</f>
        <v>#N/A</v>
      </c>
      <c r="Z1932" s="23" t="e">
        <f>VLOOKUP(CONCATENATE($W1932,$X1932),Mtz_Horarios!$E$2:$H$92,3,FALSE)</f>
        <v>#N/A</v>
      </c>
      <c r="AA1932" s="24" t="e">
        <f>VLOOKUP(CONCATENATE($W1932,$X1932),Mtz_Horarios!$E$2:$H$92,4,FALSE)</f>
        <v>#N/A</v>
      </c>
      <c r="AB1932" s="20" t="e">
        <f>VLOOKUP(CONCATENATE($M1932,$N1932,$T1932),Oferta!$B$2:$Q$360,16,FALSE)</f>
        <v>#N/A</v>
      </c>
      <c r="AC1932" s="20" t="e">
        <f>VLOOKUP(CONCATENATE($M1932,$N1932,$T1932),Oferta!$B$2:$Q$360,15,FALSE)</f>
        <v>#N/A</v>
      </c>
      <c r="AD1932" s="12"/>
      <c r="AE1932" s="12"/>
      <c r="AF1932" s="12"/>
      <c r="AG1932" s="12"/>
      <c r="AH1932" s="12"/>
      <c r="AI1932" s="5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12"/>
      <c r="AW1932" s="12"/>
    </row>
    <row r="1933" spans="1:49" ht="15" hidden="1" customHeight="1">
      <c r="A1933" s="12"/>
      <c r="B1933" s="12"/>
      <c r="C1933" s="12"/>
      <c r="D1933" s="12"/>
      <c r="E1933" s="12"/>
      <c r="F1933" s="12"/>
      <c r="G1933" s="12"/>
      <c r="H1933" s="12" t="e">
        <f t="shared" si="28"/>
        <v>#N/A</v>
      </c>
      <c r="I1933" s="12" t="e">
        <f>VLOOKUP(CONCATENATE(N1933,T1933),Simulador!$H$26:$H$33,1,FALSE)</f>
        <v>#N/A</v>
      </c>
      <c r="J1933" s="12" t="e">
        <f t="shared" si="29"/>
        <v>#N/A</v>
      </c>
      <c r="K1933" s="13" t="e">
        <f t="shared" si="30"/>
        <v>#N/A</v>
      </c>
      <c r="L1933" s="12" t="e">
        <f t="shared" si="31"/>
        <v>#N/A</v>
      </c>
      <c r="M1933" s="14"/>
      <c r="N1933" s="3"/>
      <c r="O1933" s="20" t="e">
        <f>VLOOKUP(CONCATENATE($M1933,$N1933),Curriculos!$A$2:$J$332,4,FALSE)</f>
        <v>#N/A</v>
      </c>
      <c r="P1933" s="21" t="e">
        <f>VLOOKUP(CONCATENATE($M1933,$N1933),Curriculos!$A$2:$J$332,5,FALSE)</f>
        <v>#N/A</v>
      </c>
      <c r="Q1933" s="21" t="e">
        <f>VLOOKUP($N1933,Oferta!$D$2:$P$100,5,FALSE)</f>
        <v>#N/A</v>
      </c>
      <c r="R1933" s="21" t="e">
        <f>VLOOKUP(CONCATENATE($M1933,$N1933),Curriculos!$A$2:$J$332,8,FALSE)</f>
        <v>#N/A</v>
      </c>
      <c r="S1933" s="5"/>
      <c r="T1933" s="22"/>
      <c r="U1933" s="21" t="e">
        <f>VLOOKUP(CONCATENATE($M1933,$N1933),Curriculos!$A$2:$J$332,10,FALSE)</f>
        <v>#N/A</v>
      </c>
      <c r="V1933" s="20" t="e">
        <f>VLOOKUP(CONCATENATE($M1933,$N1933,$T1933),Oferta!$B$2:$R$360,17,FALSE)</f>
        <v>#N/A</v>
      </c>
      <c r="W1933" s="20" t="e">
        <f>VLOOKUP(CONCATENATE($M1933,$N1933,$T1933),Oferta!$B$2:$Q$360,12,FALSE)</f>
        <v>#N/A</v>
      </c>
      <c r="X1933" s="22"/>
      <c r="Y1933" s="23" t="e">
        <f>VLOOKUP(CONCATENATE($W1933,$X1933),Mtz_Horarios!$E$2:$H$92,2,FALSE)</f>
        <v>#N/A</v>
      </c>
      <c r="Z1933" s="23" t="e">
        <f>VLOOKUP(CONCATENATE($W1933,$X1933),Mtz_Horarios!$E$2:$H$92,3,FALSE)</f>
        <v>#N/A</v>
      </c>
      <c r="AA1933" s="24" t="e">
        <f>VLOOKUP(CONCATENATE($W1933,$X1933),Mtz_Horarios!$E$2:$H$92,4,FALSE)</f>
        <v>#N/A</v>
      </c>
      <c r="AB1933" s="20" t="e">
        <f>VLOOKUP(CONCATENATE($M1933,$N1933,$T1933),Oferta!$B$2:$Q$360,16,FALSE)</f>
        <v>#N/A</v>
      </c>
      <c r="AC1933" s="20" t="e">
        <f>VLOOKUP(CONCATENATE($M1933,$N1933,$T1933),Oferta!$B$2:$Q$360,15,FALSE)</f>
        <v>#N/A</v>
      </c>
      <c r="AD1933" s="12"/>
      <c r="AE1933" s="12"/>
      <c r="AF1933" s="12"/>
      <c r="AG1933" s="12"/>
      <c r="AH1933" s="12"/>
      <c r="AI1933" s="5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12"/>
      <c r="AW1933" s="12"/>
    </row>
    <row r="1934" spans="1:49" ht="15" hidden="1" customHeight="1">
      <c r="A1934" s="12"/>
      <c r="B1934" s="12"/>
      <c r="C1934" s="12"/>
      <c r="D1934" s="12"/>
      <c r="E1934" s="12"/>
      <c r="F1934" s="12"/>
      <c r="G1934" s="12"/>
      <c r="H1934" s="12" t="e">
        <f t="shared" si="28"/>
        <v>#N/A</v>
      </c>
      <c r="I1934" s="12" t="e">
        <f>VLOOKUP(CONCATENATE(N1934,T1934),Simulador!$H$26:$H$33,1,FALSE)</f>
        <v>#N/A</v>
      </c>
      <c r="J1934" s="12" t="e">
        <f t="shared" si="29"/>
        <v>#N/A</v>
      </c>
      <c r="K1934" s="13" t="e">
        <f t="shared" si="30"/>
        <v>#N/A</v>
      </c>
      <c r="L1934" s="12" t="e">
        <f t="shared" si="31"/>
        <v>#N/A</v>
      </c>
      <c r="M1934" s="14"/>
      <c r="N1934" s="3"/>
      <c r="O1934" s="20" t="e">
        <f>VLOOKUP(CONCATENATE($M1934,$N1934),Curriculos!$A$2:$J$332,4,FALSE)</f>
        <v>#N/A</v>
      </c>
      <c r="P1934" s="21" t="e">
        <f>VLOOKUP(CONCATENATE($M1934,$N1934),Curriculos!$A$2:$J$332,5,FALSE)</f>
        <v>#N/A</v>
      </c>
      <c r="Q1934" s="21" t="e">
        <f>VLOOKUP($N1934,Oferta!$D$2:$P$100,5,FALSE)</f>
        <v>#N/A</v>
      </c>
      <c r="R1934" s="21" t="e">
        <f>VLOOKUP(CONCATENATE($M1934,$N1934),Curriculos!$A$2:$J$332,8,FALSE)</f>
        <v>#N/A</v>
      </c>
      <c r="S1934" s="5"/>
      <c r="T1934" s="22"/>
      <c r="U1934" s="21" t="e">
        <f>VLOOKUP(CONCATENATE($M1934,$N1934),Curriculos!$A$2:$J$332,10,FALSE)</f>
        <v>#N/A</v>
      </c>
      <c r="V1934" s="20" t="e">
        <f>VLOOKUP(CONCATENATE($M1934,$N1934,$T1934),Oferta!$B$2:$R$360,17,FALSE)</f>
        <v>#N/A</v>
      </c>
      <c r="W1934" s="20" t="e">
        <f>VLOOKUP(CONCATENATE($M1934,$N1934,$T1934),Oferta!$B$2:$Q$360,12,FALSE)</f>
        <v>#N/A</v>
      </c>
      <c r="X1934" s="22"/>
      <c r="Y1934" s="23" t="e">
        <f>VLOOKUP(CONCATENATE($W1934,$X1934),Mtz_Horarios!$E$2:$H$92,2,FALSE)</f>
        <v>#N/A</v>
      </c>
      <c r="Z1934" s="23" t="e">
        <f>VLOOKUP(CONCATENATE($W1934,$X1934),Mtz_Horarios!$E$2:$H$92,3,FALSE)</f>
        <v>#N/A</v>
      </c>
      <c r="AA1934" s="24" t="e">
        <f>VLOOKUP(CONCATENATE($W1934,$X1934),Mtz_Horarios!$E$2:$H$92,4,FALSE)</f>
        <v>#N/A</v>
      </c>
      <c r="AB1934" s="20" t="e">
        <f>VLOOKUP(CONCATENATE($M1934,$N1934,$T1934),Oferta!$B$2:$Q$360,16,FALSE)</f>
        <v>#N/A</v>
      </c>
      <c r="AC1934" s="20" t="e">
        <f>VLOOKUP(CONCATENATE($M1934,$N1934,$T1934),Oferta!$B$2:$Q$360,15,FALSE)</f>
        <v>#N/A</v>
      </c>
      <c r="AD1934" s="12"/>
      <c r="AE1934" s="12"/>
      <c r="AF1934" s="12"/>
      <c r="AG1934" s="12"/>
      <c r="AH1934" s="12"/>
      <c r="AI1934" s="5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12"/>
      <c r="AW1934" s="12"/>
    </row>
    <row r="1935" spans="1:49" ht="15" hidden="1" customHeight="1">
      <c r="A1935" s="12"/>
      <c r="B1935" s="12"/>
      <c r="C1935" s="12"/>
      <c r="D1935" s="12"/>
      <c r="E1935" s="12"/>
      <c r="F1935" s="12"/>
      <c r="G1935" s="12"/>
      <c r="H1935" s="12" t="e">
        <f t="shared" si="28"/>
        <v>#N/A</v>
      </c>
      <c r="I1935" s="12" t="e">
        <f>VLOOKUP(CONCATENATE(N1935,T1935),Simulador!$H$26:$H$33,1,FALSE)</f>
        <v>#N/A</v>
      </c>
      <c r="J1935" s="12" t="e">
        <f t="shared" si="29"/>
        <v>#N/A</v>
      </c>
      <c r="K1935" s="13" t="e">
        <f t="shared" si="30"/>
        <v>#N/A</v>
      </c>
      <c r="L1935" s="12" t="e">
        <f t="shared" si="31"/>
        <v>#N/A</v>
      </c>
      <c r="M1935" s="14"/>
      <c r="N1935" s="3"/>
      <c r="O1935" s="20" t="e">
        <f>VLOOKUP(CONCATENATE($M1935,$N1935),Curriculos!$A$2:$J$332,4,FALSE)</f>
        <v>#N/A</v>
      </c>
      <c r="P1935" s="21" t="e">
        <f>VLOOKUP(CONCATENATE($M1935,$N1935),Curriculos!$A$2:$J$332,5,FALSE)</f>
        <v>#N/A</v>
      </c>
      <c r="Q1935" s="21" t="e">
        <f>VLOOKUP($N1935,Oferta!$D$2:$P$100,5,FALSE)</f>
        <v>#N/A</v>
      </c>
      <c r="R1935" s="21" t="e">
        <f>VLOOKUP(CONCATENATE($M1935,$N1935),Curriculos!$A$2:$J$332,8,FALSE)</f>
        <v>#N/A</v>
      </c>
      <c r="S1935" s="5"/>
      <c r="T1935" s="22"/>
      <c r="U1935" s="21" t="e">
        <f>VLOOKUP(CONCATENATE($M1935,$N1935),Curriculos!$A$2:$J$332,10,FALSE)</f>
        <v>#N/A</v>
      </c>
      <c r="V1935" s="20" t="e">
        <f>VLOOKUP(CONCATENATE($M1935,$N1935,$T1935),Oferta!$B$2:$R$360,17,FALSE)</f>
        <v>#N/A</v>
      </c>
      <c r="W1935" s="20" t="e">
        <f>VLOOKUP(CONCATENATE($M1935,$N1935,$T1935),Oferta!$B$2:$Q$360,12,FALSE)</f>
        <v>#N/A</v>
      </c>
      <c r="X1935" s="22"/>
      <c r="Y1935" s="23" t="e">
        <f>VLOOKUP(CONCATENATE($W1935,$X1935),Mtz_Horarios!$E$2:$H$92,2,FALSE)</f>
        <v>#N/A</v>
      </c>
      <c r="Z1935" s="23" t="e">
        <f>VLOOKUP(CONCATENATE($W1935,$X1935),Mtz_Horarios!$E$2:$H$92,3,FALSE)</f>
        <v>#N/A</v>
      </c>
      <c r="AA1935" s="24" t="e">
        <f>VLOOKUP(CONCATENATE($W1935,$X1935),Mtz_Horarios!$E$2:$H$92,4,FALSE)</f>
        <v>#N/A</v>
      </c>
      <c r="AB1935" s="20" t="e">
        <f>VLOOKUP(CONCATENATE($M1935,$N1935,$T1935),Oferta!$B$2:$Q$360,16,FALSE)</f>
        <v>#N/A</v>
      </c>
      <c r="AC1935" s="20" t="e">
        <f>VLOOKUP(CONCATENATE($M1935,$N1935,$T1935),Oferta!$B$2:$Q$360,15,FALSE)</f>
        <v>#N/A</v>
      </c>
      <c r="AD1935" s="12"/>
      <c r="AE1935" s="12"/>
      <c r="AF1935" s="12"/>
      <c r="AG1935" s="12"/>
      <c r="AH1935" s="12"/>
      <c r="AI1935" s="5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12"/>
      <c r="AW1935" s="12"/>
    </row>
    <row r="1936" spans="1:49" ht="15" hidden="1" customHeight="1">
      <c r="A1936" s="12"/>
      <c r="B1936" s="12"/>
      <c r="C1936" s="12"/>
      <c r="D1936" s="12"/>
      <c r="E1936" s="12"/>
      <c r="F1936" s="12"/>
      <c r="G1936" s="12"/>
      <c r="H1936" s="12" t="e">
        <f t="shared" si="28"/>
        <v>#N/A</v>
      </c>
      <c r="I1936" s="12" t="e">
        <f>VLOOKUP(CONCATENATE(N1936,T1936),Simulador!$H$26:$H$33,1,FALSE)</f>
        <v>#N/A</v>
      </c>
      <c r="J1936" s="12" t="e">
        <f t="shared" si="29"/>
        <v>#N/A</v>
      </c>
      <c r="K1936" s="13" t="e">
        <f t="shared" si="30"/>
        <v>#N/A</v>
      </c>
      <c r="L1936" s="12" t="e">
        <f t="shared" si="31"/>
        <v>#N/A</v>
      </c>
      <c r="M1936" s="14"/>
      <c r="N1936" s="3"/>
      <c r="O1936" s="20" t="e">
        <f>VLOOKUP(CONCATENATE($M1936,$N1936),Curriculos!$A$2:$J$332,4,FALSE)</f>
        <v>#N/A</v>
      </c>
      <c r="P1936" s="21" t="e">
        <f>VLOOKUP(CONCATENATE($M1936,$N1936),Curriculos!$A$2:$J$332,5,FALSE)</f>
        <v>#N/A</v>
      </c>
      <c r="Q1936" s="21" t="e">
        <f>VLOOKUP($N1936,Oferta!$D$2:$P$100,5,FALSE)</f>
        <v>#N/A</v>
      </c>
      <c r="R1936" s="21" t="e">
        <f>VLOOKUP(CONCATENATE($M1936,$N1936),Curriculos!$A$2:$J$332,8,FALSE)</f>
        <v>#N/A</v>
      </c>
      <c r="S1936" s="5"/>
      <c r="T1936" s="22"/>
      <c r="U1936" s="21" t="e">
        <f>VLOOKUP(CONCATENATE($M1936,$N1936),Curriculos!$A$2:$J$332,10,FALSE)</f>
        <v>#N/A</v>
      </c>
      <c r="V1936" s="20" t="e">
        <f>VLOOKUP(CONCATENATE($M1936,$N1936,$T1936),Oferta!$B$2:$R$360,17,FALSE)</f>
        <v>#N/A</v>
      </c>
      <c r="W1936" s="20" t="e">
        <f>VLOOKUP(CONCATENATE($M1936,$N1936,$T1936),Oferta!$B$2:$Q$360,12,FALSE)</f>
        <v>#N/A</v>
      </c>
      <c r="X1936" s="22"/>
      <c r="Y1936" s="23" t="e">
        <f>VLOOKUP(CONCATENATE($W1936,$X1936),Mtz_Horarios!$E$2:$H$92,2,FALSE)</f>
        <v>#N/A</v>
      </c>
      <c r="Z1936" s="23" t="e">
        <f>VLOOKUP(CONCATENATE($W1936,$X1936),Mtz_Horarios!$E$2:$H$92,3,FALSE)</f>
        <v>#N/A</v>
      </c>
      <c r="AA1936" s="24" t="e">
        <f>VLOOKUP(CONCATENATE($W1936,$X1936),Mtz_Horarios!$E$2:$H$92,4,FALSE)</f>
        <v>#N/A</v>
      </c>
      <c r="AB1936" s="20" t="e">
        <f>VLOOKUP(CONCATENATE($M1936,$N1936,$T1936),Oferta!$B$2:$Q$360,16,FALSE)</f>
        <v>#N/A</v>
      </c>
      <c r="AC1936" s="20" t="e">
        <f>VLOOKUP(CONCATENATE($M1936,$N1936,$T1936),Oferta!$B$2:$Q$360,15,FALSE)</f>
        <v>#N/A</v>
      </c>
      <c r="AD1936" s="12"/>
      <c r="AE1936" s="12"/>
      <c r="AF1936" s="12"/>
      <c r="AG1936" s="12"/>
      <c r="AH1936" s="12"/>
      <c r="AI1936" s="5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12"/>
      <c r="AW1936" s="12"/>
    </row>
    <row r="1937" spans="1:49" ht="15" hidden="1" customHeight="1">
      <c r="A1937" s="12"/>
      <c r="B1937" s="12"/>
      <c r="C1937" s="12"/>
      <c r="D1937" s="12"/>
      <c r="E1937" s="12"/>
      <c r="F1937" s="12"/>
      <c r="G1937" s="12"/>
      <c r="H1937" s="12" t="e">
        <f t="shared" si="28"/>
        <v>#N/A</v>
      </c>
      <c r="I1937" s="12" t="e">
        <f>VLOOKUP(CONCATENATE(N1937,T1937),Simulador!$H$26:$H$33,1,FALSE)</f>
        <v>#N/A</v>
      </c>
      <c r="J1937" s="12" t="e">
        <f t="shared" si="29"/>
        <v>#N/A</v>
      </c>
      <c r="K1937" s="13" t="e">
        <f t="shared" si="30"/>
        <v>#N/A</v>
      </c>
      <c r="L1937" s="12" t="e">
        <f t="shared" si="31"/>
        <v>#N/A</v>
      </c>
      <c r="M1937" s="14"/>
      <c r="N1937" s="3"/>
      <c r="O1937" s="20" t="e">
        <f>VLOOKUP(CONCATENATE($M1937,$N1937),Curriculos!$A$2:$J$332,4,FALSE)</f>
        <v>#N/A</v>
      </c>
      <c r="P1937" s="21" t="e">
        <f>VLOOKUP(CONCATENATE($M1937,$N1937),Curriculos!$A$2:$J$332,5,FALSE)</f>
        <v>#N/A</v>
      </c>
      <c r="Q1937" s="21" t="e">
        <f>VLOOKUP($N1937,Oferta!$D$2:$P$100,5,FALSE)</f>
        <v>#N/A</v>
      </c>
      <c r="R1937" s="21" t="e">
        <f>VLOOKUP(CONCATENATE($M1937,$N1937),Curriculos!$A$2:$J$332,8,FALSE)</f>
        <v>#N/A</v>
      </c>
      <c r="S1937" s="5"/>
      <c r="T1937" s="22"/>
      <c r="U1937" s="21" t="e">
        <f>VLOOKUP(CONCATENATE($M1937,$N1937),Curriculos!$A$2:$J$332,10,FALSE)</f>
        <v>#N/A</v>
      </c>
      <c r="V1937" s="20" t="e">
        <f>VLOOKUP(CONCATENATE($M1937,$N1937,$T1937),Oferta!$B$2:$R$360,17,FALSE)</f>
        <v>#N/A</v>
      </c>
      <c r="W1937" s="20" t="e">
        <f>VLOOKUP(CONCATENATE($M1937,$N1937,$T1937),Oferta!$B$2:$Q$360,12,FALSE)</f>
        <v>#N/A</v>
      </c>
      <c r="X1937" s="22"/>
      <c r="Y1937" s="23" t="e">
        <f>VLOOKUP(CONCATENATE($W1937,$X1937),Mtz_Horarios!$E$2:$H$92,2,FALSE)</f>
        <v>#N/A</v>
      </c>
      <c r="Z1937" s="23" t="e">
        <f>VLOOKUP(CONCATENATE($W1937,$X1937),Mtz_Horarios!$E$2:$H$92,3,FALSE)</f>
        <v>#N/A</v>
      </c>
      <c r="AA1937" s="24" t="e">
        <f>VLOOKUP(CONCATENATE($W1937,$X1937),Mtz_Horarios!$E$2:$H$92,4,FALSE)</f>
        <v>#N/A</v>
      </c>
      <c r="AB1937" s="20" t="e">
        <f>VLOOKUP(CONCATENATE($M1937,$N1937,$T1937),Oferta!$B$2:$Q$360,16,FALSE)</f>
        <v>#N/A</v>
      </c>
      <c r="AC1937" s="20" t="e">
        <f>VLOOKUP(CONCATENATE($M1937,$N1937,$T1937),Oferta!$B$2:$Q$360,15,FALSE)</f>
        <v>#N/A</v>
      </c>
      <c r="AD1937" s="12"/>
      <c r="AE1937" s="12"/>
      <c r="AF1937" s="12"/>
      <c r="AG1937" s="12"/>
      <c r="AH1937" s="12"/>
      <c r="AI1937" s="5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12"/>
      <c r="AW1937" s="12"/>
    </row>
    <row r="1938" spans="1:49" ht="15" hidden="1" customHeight="1">
      <c r="A1938" s="12"/>
      <c r="B1938" s="12"/>
      <c r="C1938" s="12"/>
      <c r="D1938" s="12"/>
      <c r="E1938" s="12"/>
      <c r="F1938" s="12"/>
      <c r="G1938" s="12"/>
      <c r="H1938" s="12" t="e">
        <f t="shared" si="28"/>
        <v>#N/A</v>
      </c>
      <c r="I1938" s="12" t="e">
        <f>VLOOKUP(CONCATENATE(N1938,T1938),Simulador!$H$26:$H$33,1,FALSE)</f>
        <v>#N/A</v>
      </c>
      <c r="J1938" s="12" t="e">
        <f t="shared" si="29"/>
        <v>#N/A</v>
      </c>
      <c r="K1938" s="13" t="e">
        <f t="shared" si="30"/>
        <v>#N/A</v>
      </c>
      <c r="L1938" s="12" t="e">
        <f t="shared" si="31"/>
        <v>#N/A</v>
      </c>
      <c r="M1938" s="14"/>
      <c r="N1938" s="3"/>
      <c r="O1938" s="20" t="e">
        <f>VLOOKUP(CONCATENATE($M1938,$N1938),Curriculos!$A$2:$J$332,4,FALSE)</f>
        <v>#N/A</v>
      </c>
      <c r="P1938" s="21" t="e">
        <f>VLOOKUP(CONCATENATE($M1938,$N1938),Curriculos!$A$2:$J$332,5,FALSE)</f>
        <v>#N/A</v>
      </c>
      <c r="Q1938" s="21" t="e">
        <f>VLOOKUP($N1938,Oferta!$D$2:$P$100,5,FALSE)</f>
        <v>#N/A</v>
      </c>
      <c r="R1938" s="21" t="e">
        <f>VLOOKUP(CONCATENATE($M1938,$N1938),Curriculos!$A$2:$J$332,8,FALSE)</f>
        <v>#N/A</v>
      </c>
      <c r="S1938" s="5"/>
      <c r="T1938" s="22"/>
      <c r="U1938" s="21" t="e">
        <f>VLOOKUP(CONCATENATE($M1938,$N1938),Curriculos!$A$2:$J$332,10,FALSE)</f>
        <v>#N/A</v>
      </c>
      <c r="V1938" s="20" t="e">
        <f>VLOOKUP(CONCATENATE($M1938,$N1938,$T1938),Oferta!$B$2:$R$360,17,FALSE)</f>
        <v>#N/A</v>
      </c>
      <c r="W1938" s="20" t="e">
        <f>VLOOKUP(CONCATENATE($M1938,$N1938,$T1938),Oferta!$B$2:$Q$360,12,FALSE)</f>
        <v>#N/A</v>
      </c>
      <c r="X1938" s="22"/>
      <c r="Y1938" s="23" t="e">
        <f>VLOOKUP(CONCATENATE($W1938,$X1938),Mtz_Horarios!$E$2:$H$92,2,FALSE)</f>
        <v>#N/A</v>
      </c>
      <c r="Z1938" s="23" t="e">
        <f>VLOOKUP(CONCATENATE($W1938,$X1938),Mtz_Horarios!$E$2:$H$92,3,FALSE)</f>
        <v>#N/A</v>
      </c>
      <c r="AA1938" s="24" t="e">
        <f>VLOOKUP(CONCATENATE($W1938,$X1938),Mtz_Horarios!$E$2:$H$92,4,FALSE)</f>
        <v>#N/A</v>
      </c>
      <c r="AB1938" s="20" t="e">
        <f>VLOOKUP(CONCATENATE($M1938,$N1938,$T1938),Oferta!$B$2:$Q$360,16,FALSE)</f>
        <v>#N/A</v>
      </c>
      <c r="AC1938" s="20" t="e">
        <f>VLOOKUP(CONCATENATE($M1938,$N1938,$T1938),Oferta!$B$2:$Q$360,15,FALSE)</f>
        <v>#N/A</v>
      </c>
      <c r="AD1938" s="12"/>
      <c r="AE1938" s="12"/>
      <c r="AF1938" s="12"/>
      <c r="AG1938" s="12"/>
      <c r="AH1938" s="12"/>
      <c r="AI1938" s="5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12"/>
      <c r="AW1938" s="12"/>
    </row>
    <row r="1939" spans="1:49" ht="15" hidden="1" customHeight="1">
      <c r="A1939" s="12"/>
      <c r="B1939" s="12"/>
      <c r="C1939" s="12"/>
      <c r="D1939" s="12"/>
      <c r="E1939" s="12"/>
      <c r="F1939" s="12"/>
      <c r="G1939" s="12"/>
      <c r="H1939" s="12" t="e">
        <f t="shared" si="28"/>
        <v>#N/A</v>
      </c>
      <c r="I1939" s="12" t="e">
        <f>VLOOKUP(CONCATENATE(N1939,T1939),Simulador!$H$26:$H$33,1,FALSE)</f>
        <v>#N/A</v>
      </c>
      <c r="J1939" s="12" t="e">
        <f t="shared" si="29"/>
        <v>#N/A</v>
      </c>
      <c r="K1939" s="13" t="e">
        <f t="shared" si="30"/>
        <v>#N/A</v>
      </c>
      <c r="L1939" s="12" t="e">
        <f t="shared" si="31"/>
        <v>#N/A</v>
      </c>
      <c r="M1939" s="14"/>
      <c r="N1939" s="3"/>
      <c r="O1939" s="20" t="e">
        <f>VLOOKUP(CONCATENATE($M1939,$N1939),Curriculos!$A$2:$J$332,4,FALSE)</f>
        <v>#N/A</v>
      </c>
      <c r="P1939" s="21" t="e">
        <f>VLOOKUP(CONCATENATE($M1939,$N1939),Curriculos!$A$2:$J$332,5,FALSE)</f>
        <v>#N/A</v>
      </c>
      <c r="Q1939" s="21" t="e">
        <f>VLOOKUP($N1939,Oferta!$D$2:$P$100,5,FALSE)</f>
        <v>#N/A</v>
      </c>
      <c r="R1939" s="21" t="e">
        <f>VLOOKUP(CONCATENATE($M1939,$N1939),Curriculos!$A$2:$J$332,8,FALSE)</f>
        <v>#N/A</v>
      </c>
      <c r="S1939" s="5"/>
      <c r="T1939" s="22"/>
      <c r="U1939" s="21" t="e">
        <f>VLOOKUP(CONCATENATE($M1939,$N1939),Curriculos!$A$2:$J$332,10,FALSE)</f>
        <v>#N/A</v>
      </c>
      <c r="V1939" s="20" t="e">
        <f>VLOOKUP(CONCATENATE($M1939,$N1939,$T1939),Oferta!$B$2:$R$360,17,FALSE)</f>
        <v>#N/A</v>
      </c>
      <c r="W1939" s="20" t="e">
        <f>VLOOKUP(CONCATENATE($M1939,$N1939,$T1939),Oferta!$B$2:$Q$360,12,FALSE)</f>
        <v>#N/A</v>
      </c>
      <c r="X1939" s="22"/>
      <c r="Y1939" s="23" t="e">
        <f>VLOOKUP(CONCATENATE($W1939,$X1939),Mtz_Horarios!$E$2:$H$92,2,FALSE)</f>
        <v>#N/A</v>
      </c>
      <c r="Z1939" s="23" t="e">
        <f>VLOOKUP(CONCATENATE($W1939,$X1939),Mtz_Horarios!$E$2:$H$92,3,FALSE)</f>
        <v>#N/A</v>
      </c>
      <c r="AA1939" s="24" t="e">
        <f>VLOOKUP(CONCATENATE($W1939,$X1939),Mtz_Horarios!$E$2:$H$92,4,FALSE)</f>
        <v>#N/A</v>
      </c>
      <c r="AB1939" s="20" t="e">
        <f>VLOOKUP(CONCATENATE($M1939,$N1939,$T1939),Oferta!$B$2:$Q$360,16,FALSE)</f>
        <v>#N/A</v>
      </c>
      <c r="AC1939" s="20" t="e">
        <f>VLOOKUP(CONCATENATE($M1939,$N1939,$T1939),Oferta!$B$2:$Q$360,15,FALSE)</f>
        <v>#N/A</v>
      </c>
      <c r="AD1939" s="12"/>
      <c r="AE1939" s="12"/>
      <c r="AF1939" s="12"/>
      <c r="AG1939" s="12"/>
      <c r="AH1939" s="12"/>
      <c r="AI1939" s="5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12"/>
      <c r="AW1939" s="12"/>
    </row>
    <row r="1940" spans="1:49" ht="15" hidden="1" customHeight="1">
      <c r="A1940" s="12"/>
      <c r="B1940" s="12"/>
      <c r="C1940" s="12"/>
      <c r="D1940" s="12"/>
      <c r="E1940" s="12"/>
      <c r="F1940" s="12"/>
      <c r="G1940" s="12"/>
      <c r="H1940" s="12" t="e">
        <f t="shared" si="28"/>
        <v>#N/A</v>
      </c>
      <c r="I1940" s="12" t="e">
        <f>VLOOKUP(CONCATENATE(N1940,T1940),Simulador!$H$26:$H$33,1,FALSE)</f>
        <v>#N/A</v>
      </c>
      <c r="J1940" s="12" t="e">
        <f t="shared" si="29"/>
        <v>#N/A</v>
      </c>
      <c r="K1940" s="13" t="e">
        <f t="shared" si="30"/>
        <v>#N/A</v>
      </c>
      <c r="L1940" s="12" t="e">
        <f t="shared" si="31"/>
        <v>#N/A</v>
      </c>
      <c r="M1940" s="14"/>
      <c r="N1940" s="3"/>
      <c r="O1940" s="20" t="e">
        <f>VLOOKUP(CONCATENATE($M1940,$N1940),Curriculos!$A$2:$J$332,4,FALSE)</f>
        <v>#N/A</v>
      </c>
      <c r="P1940" s="21" t="e">
        <f>VLOOKUP(CONCATENATE($M1940,$N1940),Curriculos!$A$2:$J$332,5,FALSE)</f>
        <v>#N/A</v>
      </c>
      <c r="Q1940" s="21" t="e">
        <f>VLOOKUP($N1940,Oferta!$D$2:$P$100,5,FALSE)</f>
        <v>#N/A</v>
      </c>
      <c r="R1940" s="21" t="e">
        <f>VLOOKUP(CONCATENATE($M1940,$N1940),Curriculos!$A$2:$J$332,8,FALSE)</f>
        <v>#N/A</v>
      </c>
      <c r="S1940" s="5"/>
      <c r="T1940" s="22"/>
      <c r="U1940" s="21" t="e">
        <f>VLOOKUP(CONCATENATE($M1940,$N1940),Curriculos!$A$2:$J$332,10,FALSE)</f>
        <v>#N/A</v>
      </c>
      <c r="V1940" s="20" t="e">
        <f>VLOOKUP(CONCATENATE($M1940,$N1940,$T1940),Oferta!$B$2:$R$360,17,FALSE)</f>
        <v>#N/A</v>
      </c>
      <c r="W1940" s="20" t="e">
        <f>VLOOKUP(CONCATENATE($M1940,$N1940,$T1940),Oferta!$B$2:$Q$360,12,FALSE)</f>
        <v>#N/A</v>
      </c>
      <c r="X1940" s="22"/>
      <c r="Y1940" s="23" t="e">
        <f>VLOOKUP(CONCATENATE($W1940,$X1940),Mtz_Horarios!$E$2:$H$92,2,FALSE)</f>
        <v>#N/A</v>
      </c>
      <c r="Z1940" s="23" t="e">
        <f>VLOOKUP(CONCATENATE($W1940,$X1940),Mtz_Horarios!$E$2:$H$92,3,FALSE)</f>
        <v>#N/A</v>
      </c>
      <c r="AA1940" s="24" t="e">
        <f>VLOOKUP(CONCATENATE($W1940,$X1940),Mtz_Horarios!$E$2:$H$92,4,FALSE)</f>
        <v>#N/A</v>
      </c>
      <c r="AB1940" s="20" t="e">
        <f>VLOOKUP(CONCATENATE($M1940,$N1940,$T1940),Oferta!$B$2:$Q$360,16,FALSE)</f>
        <v>#N/A</v>
      </c>
      <c r="AC1940" s="20" t="e">
        <f>VLOOKUP(CONCATENATE($M1940,$N1940,$T1940),Oferta!$B$2:$Q$360,15,FALSE)</f>
        <v>#N/A</v>
      </c>
      <c r="AD1940" s="12"/>
      <c r="AE1940" s="12"/>
      <c r="AF1940" s="12"/>
      <c r="AG1940" s="12"/>
      <c r="AH1940" s="12"/>
      <c r="AI1940" s="5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12"/>
      <c r="AW1940" s="12"/>
    </row>
    <row r="1941" spans="1:49" ht="15" hidden="1" customHeight="1">
      <c r="A1941" s="12"/>
      <c r="B1941" s="12"/>
      <c r="C1941" s="12"/>
      <c r="D1941" s="12"/>
      <c r="E1941" s="12"/>
      <c r="F1941" s="12"/>
      <c r="G1941" s="12"/>
      <c r="H1941" s="12" t="e">
        <f t="shared" si="28"/>
        <v>#N/A</v>
      </c>
      <c r="I1941" s="12" t="e">
        <f>VLOOKUP(CONCATENATE(N1941,T1941),Simulador!$H$26:$H$33,1,FALSE)</f>
        <v>#N/A</v>
      </c>
      <c r="J1941" s="12" t="e">
        <f t="shared" si="29"/>
        <v>#N/A</v>
      </c>
      <c r="K1941" s="13" t="e">
        <f t="shared" si="30"/>
        <v>#N/A</v>
      </c>
      <c r="L1941" s="12" t="e">
        <f t="shared" si="31"/>
        <v>#N/A</v>
      </c>
      <c r="M1941" s="14"/>
      <c r="N1941" s="3"/>
      <c r="O1941" s="20" t="e">
        <f>VLOOKUP(CONCATENATE($M1941,$N1941),Curriculos!$A$2:$J$332,4,FALSE)</f>
        <v>#N/A</v>
      </c>
      <c r="P1941" s="21" t="e">
        <f>VLOOKUP(CONCATENATE($M1941,$N1941),Curriculos!$A$2:$J$332,5,FALSE)</f>
        <v>#N/A</v>
      </c>
      <c r="Q1941" s="21" t="e">
        <f>VLOOKUP($N1941,Oferta!$D$2:$P$100,5,FALSE)</f>
        <v>#N/A</v>
      </c>
      <c r="R1941" s="21" t="e">
        <f>VLOOKUP(CONCATENATE($M1941,$N1941),Curriculos!$A$2:$J$332,8,FALSE)</f>
        <v>#N/A</v>
      </c>
      <c r="S1941" s="5"/>
      <c r="T1941" s="22"/>
      <c r="U1941" s="21" t="e">
        <f>VLOOKUP(CONCATENATE($M1941,$N1941),Curriculos!$A$2:$J$332,10,FALSE)</f>
        <v>#N/A</v>
      </c>
      <c r="V1941" s="20" t="e">
        <f>VLOOKUP(CONCATENATE($M1941,$N1941,$T1941),Oferta!$B$2:$R$360,17,FALSE)</f>
        <v>#N/A</v>
      </c>
      <c r="W1941" s="20" t="e">
        <f>VLOOKUP(CONCATENATE($M1941,$N1941,$T1941),Oferta!$B$2:$Q$360,12,FALSE)</f>
        <v>#N/A</v>
      </c>
      <c r="X1941" s="22"/>
      <c r="Y1941" s="23" t="e">
        <f>VLOOKUP(CONCATENATE($W1941,$X1941),Mtz_Horarios!$E$2:$H$92,2,FALSE)</f>
        <v>#N/A</v>
      </c>
      <c r="Z1941" s="23" t="e">
        <f>VLOOKUP(CONCATENATE($W1941,$X1941),Mtz_Horarios!$E$2:$H$92,3,FALSE)</f>
        <v>#N/A</v>
      </c>
      <c r="AA1941" s="24" t="e">
        <f>VLOOKUP(CONCATENATE($W1941,$X1941),Mtz_Horarios!$E$2:$H$92,4,FALSE)</f>
        <v>#N/A</v>
      </c>
      <c r="AB1941" s="20" t="e">
        <f>VLOOKUP(CONCATENATE($M1941,$N1941,$T1941),Oferta!$B$2:$Q$360,16,FALSE)</f>
        <v>#N/A</v>
      </c>
      <c r="AC1941" s="20" t="e">
        <f>VLOOKUP(CONCATENATE($M1941,$N1941,$T1941),Oferta!$B$2:$Q$360,15,FALSE)</f>
        <v>#N/A</v>
      </c>
      <c r="AD1941" s="12"/>
      <c r="AE1941" s="12"/>
      <c r="AF1941" s="12"/>
      <c r="AG1941" s="12"/>
      <c r="AH1941" s="12"/>
      <c r="AI1941" s="5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12"/>
      <c r="AW1941" s="12"/>
    </row>
    <row r="1942" spans="1:49" ht="15" hidden="1" customHeight="1">
      <c r="A1942" s="12"/>
      <c r="B1942" s="12"/>
      <c r="C1942" s="12"/>
      <c r="D1942" s="12"/>
      <c r="E1942" s="12"/>
      <c r="F1942" s="12"/>
      <c r="G1942" s="12"/>
      <c r="H1942" s="12" t="e">
        <f t="shared" si="28"/>
        <v>#N/A</v>
      </c>
      <c r="I1942" s="12" t="e">
        <f>VLOOKUP(CONCATENATE(N1942,T1942),Simulador!$H$26:$H$33,1,FALSE)</f>
        <v>#N/A</v>
      </c>
      <c r="J1942" s="12" t="e">
        <f t="shared" si="29"/>
        <v>#N/A</v>
      </c>
      <c r="K1942" s="13" t="e">
        <f t="shared" si="30"/>
        <v>#N/A</v>
      </c>
      <c r="L1942" s="12" t="e">
        <f t="shared" si="31"/>
        <v>#N/A</v>
      </c>
      <c r="M1942" s="14"/>
      <c r="N1942" s="3"/>
      <c r="O1942" s="20" t="e">
        <f>VLOOKUP(CONCATENATE($M1942,$N1942),Curriculos!$A$2:$J$332,4,FALSE)</f>
        <v>#N/A</v>
      </c>
      <c r="P1942" s="21" t="e">
        <f>VLOOKUP(CONCATENATE($M1942,$N1942),Curriculos!$A$2:$J$332,5,FALSE)</f>
        <v>#N/A</v>
      </c>
      <c r="Q1942" s="21" t="e">
        <f>VLOOKUP($N1942,Oferta!$D$2:$P$100,5,FALSE)</f>
        <v>#N/A</v>
      </c>
      <c r="R1942" s="21" t="e">
        <f>VLOOKUP(CONCATENATE($M1942,$N1942),Curriculos!$A$2:$J$332,8,FALSE)</f>
        <v>#N/A</v>
      </c>
      <c r="S1942" s="5"/>
      <c r="T1942" s="22"/>
      <c r="U1942" s="21" t="e">
        <f>VLOOKUP(CONCATENATE($M1942,$N1942),Curriculos!$A$2:$J$332,10,FALSE)</f>
        <v>#N/A</v>
      </c>
      <c r="V1942" s="20" t="e">
        <f>VLOOKUP(CONCATENATE($M1942,$N1942,$T1942),Oferta!$B$2:$R$360,17,FALSE)</f>
        <v>#N/A</v>
      </c>
      <c r="W1942" s="20" t="e">
        <f>VLOOKUP(CONCATENATE($M1942,$N1942,$T1942),Oferta!$B$2:$Q$360,12,FALSE)</f>
        <v>#N/A</v>
      </c>
      <c r="X1942" s="22"/>
      <c r="Y1942" s="23" t="e">
        <f>VLOOKUP(CONCATENATE($W1942,$X1942),Mtz_Horarios!$E$2:$H$92,2,FALSE)</f>
        <v>#N/A</v>
      </c>
      <c r="Z1942" s="23" t="e">
        <f>VLOOKUP(CONCATENATE($W1942,$X1942),Mtz_Horarios!$E$2:$H$92,3,FALSE)</f>
        <v>#N/A</v>
      </c>
      <c r="AA1942" s="24" t="e">
        <f>VLOOKUP(CONCATENATE($W1942,$X1942),Mtz_Horarios!$E$2:$H$92,4,FALSE)</f>
        <v>#N/A</v>
      </c>
      <c r="AB1942" s="20" t="e">
        <f>VLOOKUP(CONCATENATE($M1942,$N1942,$T1942),Oferta!$B$2:$Q$360,16,FALSE)</f>
        <v>#N/A</v>
      </c>
      <c r="AC1942" s="20" t="e">
        <f>VLOOKUP(CONCATENATE($M1942,$N1942,$T1942),Oferta!$B$2:$Q$360,15,FALSE)</f>
        <v>#N/A</v>
      </c>
      <c r="AD1942" s="12"/>
      <c r="AE1942" s="12"/>
      <c r="AF1942" s="12"/>
      <c r="AG1942" s="12"/>
      <c r="AH1942" s="12"/>
      <c r="AI1942" s="5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12"/>
      <c r="AW1942" s="12"/>
    </row>
    <row r="1943" spans="1:49" ht="15" hidden="1" customHeight="1">
      <c r="A1943" s="12"/>
      <c r="B1943" s="12"/>
      <c r="C1943" s="12"/>
      <c r="D1943" s="12"/>
      <c r="E1943" s="12"/>
      <c r="F1943" s="12"/>
      <c r="G1943" s="12"/>
      <c r="H1943" s="12" t="e">
        <f t="shared" si="28"/>
        <v>#N/A</v>
      </c>
      <c r="I1943" s="12" t="e">
        <f>VLOOKUP(CONCATENATE(N1943,T1943),Simulador!$H$26:$H$33,1,FALSE)</f>
        <v>#N/A</v>
      </c>
      <c r="J1943" s="12" t="e">
        <f t="shared" si="29"/>
        <v>#N/A</v>
      </c>
      <c r="K1943" s="13" t="e">
        <f t="shared" si="30"/>
        <v>#N/A</v>
      </c>
      <c r="L1943" s="12" t="e">
        <f t="shared" si="31"/>
        <v>#N/A</v>
      </c>
      <c r="M1943" s="14"/>
      <c r="N1943" s="3"/>
      <c r="O1943" s="20" t="e">
        <f>VLOOKUP(CONCATENATE($M1943,$N1943),Curriculos!$A$2:$J$332,4,FALSE)</f>
        <v>#N/A</v>
      </c>
      <c r="P1943" s="21" t="e">
        <f>VLOOKUP(CONCATENATE($M1943,$N1943),Curriculos!$A$2:$J$332,5,FALSE)</f>
        <v>#N/A</v>
      </c>
      <c r="Q1943" s="21" t="e">
        <f>VLOOKUP($N1943,Oferta!$D$2:$P$100,5,FALSE)</f>
        <v>#N/A</v>
      </c>
      <c r="R1943" s="21" t="e">
        <f>VLOOKUP(CONCATENATE($M1943,$N1943),Curriculos!$A$2:$J$332,8,FALSE)</f>
        <v>#N/A</v>
      </c>
      <c r="S1943" s="5"/>
      <c r="T1943" s="22"/>
      <c r="U1943" s="21" t="e">
        <f>VLOOKUP(CONCATENATE($M1943,$N1943),Curriculos!$A$2:$J$332,10,FALSE)</f>
        <v>#N/A</v>
      </c>
      <c r="V1943" s="20" t="e">
        <f>VLOOKUP(CONCATENATE($M1943,$N1943,$T1943),Oferta!$B$2:$R$360,17,FALSE)</f>
        <v>#N/A</v>
      </c>
      <c r="W1943" s="20" t="e">
        <f>VLOOKUP(CONCATENATE($M1943,$N1943,$T1943),Oferta!$B$2:$Q$360,12,FALSE)</f>
        <v>#N/A</v>
      </c>
      <c r="X1943" s="22"/>
      <c r="Y1943" s="23" t="e">
        <f>VLOOKUP(CONCATENATE($W1943,$X1943),Mtz_Horarios!$E$2:$H$92,2,FALSE)</f>
        <v>#N/A</v>
      </c>
      <c r="Z1943" s="23" t="e">
        <f>VLOOKUP(CONCATENATE($W1943,$X1943),Mtz_Horarios!$E$2:$H$92,3,FALSE)</f>
        <v>#N/A</v>
      </c>
      <c r="AA1943" s="24" t="e">
        <f>VLOOKUP(CONCATENATE($W1943,$X1943),Mtz_Horarios!$E$2:$H$92,4,FALSE)</f>
        <v>#N/A</v>
      </c>
      <c r="AB1943" s="20" t="e">
        <f>VLOOKUP(CONCATENATE($M1943,$N1943,$T1943),Oferta!$B$2:$Q$360,16,FALSE)</f>
        <v>#N/A</v>
      </c>
      <c r="AC1943" s="20" t="e">
        <f>VLOOKUP(CONCATENATE($M1943,$N1943,$T1943),Oferta!$B$2:$Q$360,15,FALSE)</f>
        <v>#N/A</v>
      </c>
      <c r="AD1943" s="12"/>
      <c r="AE1943" s="12"/>
      <c r="AF1943" s="12"/>
      <c r="AG1943" s="12"/>
      <c r="AH1943" s="12"/>
      <c r="AI1943" s="5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12"/>
      <c r="AW1943" s="12"/>
    </row>
    <row r="1944" spans="1:49" ht="15" hidden="1" customHeight="1">
      <c r="A1944" s="12"/>
      <c r="B1944" s="12"/>
      <c r="C1944" s="12"/>
      <c r="D1944" s="12"/>
      <c r="E1944" s="12"/>
      <c r="F1944" s="12"/>
      <c r="G1944" s="12"/>
      <c r="H1944" s="12" t="e">
        <f t="shared" si="28"/>
        <v>#N/A</v>
      </c>
      <c r="I1944" s="12" t="e">
        <f>VLOOKUP(CONCATENATE(N1944,T1944),Simulador!$H$26:$H$33,1,FALSE)</f>
        <v>#N/A</v>
      </c>
      <c r="J1944" s="12" t="e">
        <f t="shared" si="29"/>
        <v>#N/A</v>
      </c>
      <c r="K1944" s="13" t="e">
        <f t="shared" si="30"/>
        <v>#N/A</v>
      </c>
      <c r="L1944" s="12" t="e">
        <f t="shared" si="31"/>
        <v>#N/A</v>
      </c>
      <c r="M1944" s="14"/>
      <c r="N1944" s="3"/>
      <c r="O1944" s="20" t="e">
        <f>VLOOKUP(CONCATENATE($M1944,$N1944),Curriculos!$A$2:$J$332,4,FALSE)</f>
        <v>#N/A</v>
      </c>
      <c r="P1944" s="21" t="e">
        <f>VLOOKUP(CONCATENATE($M1944,$N1944),Curriculos!$A$2:$J$332,5,FALSE)</f>
        <v>#N/A</v>
      </c>
      <c r="Q1944" s="21" t="e">
        <f>VLOOKUP($N1944,Oferta!$D$2:$P$100,5,FALSE)</f>
        <v>#N/A</v>
      </c>
      <c r="R1944" s="21" t="e">
        <f>VLOOKUP(CONCATENATE($M1944,$N1944),Curriculos!$A$2:$J$332,8,FALSE)</f>
        <v>#N/A</v>
      </c>
      <c r="S1944" s="5"/>
      <c r="T1944" s="22"/>
      <c r="U1944" s="21" t="e">
        <f>VLOOKUP(CONCATENATE($M1944,$N1944),Curriculos!$A$2:$J$332,10,FALSE)</f>
        <v>#N/A</v>
      </c>
      <c r="V1944" s="20" t="e">
        <f>VLOOKUP(CONCATENATE($M1944,$N1944,$T1944),Oferta!$B$2:$R$360,17,FALSE)</f>
        <v>#N/A</v>
      </c>
      <c r="W1944" s="20" t="e">
        <f>VLOOKUP(CONCATENATE($M1944,$N1944,$T1944),Oferta!$B$2:$Q$360,12,FALSE)</f>
        <v>#N/A</v>
      </c>
      <c r="X1944" s="22"/>
      <c r="Y1944" s="23" t="e">
        <f>VLOOKUP(CONCATENATE($W1944,$X1944),Mtz_Horarios!$E$2:$H$92,2,FALSE)</f>
        <v>#N/A</v>
      </c>
      <c r="Z1944" s="23" t="e">
        <f>VLOOKUP(CONCATENATE($W1944,$X1944),Mtz_Horarios!$E$2:$H$92,3,FALSE)</f>
        <v>#N/A</v>
      </c>
      <c r="AA1944" s="24" t="e">
        <f>VLOOKUP(CONCATENATE($W1944,$X1944),Mtz_Horarios!$E$2:$H$92,4,FALSE)</f>
        <v>#N/A</v>
      </c>
      <c r="AB1944" s="20" t="e">
        <f>VLOOKUP(CONCATENATE($M1944,$N1944,$T1944),Oferta!$B$2:$Q$360,16,FALSE)</f>
        <v>#N/A</v>
      </c>
      <c r="AC1944" s="20" t="e">
        <f>VLOOKUP(CONCATENATE($M1944,$N1944,$T1944),Oferta!$B$2:$Q$360,15,FALSE)</f>
        <v>#N/A</v>
      </c>
      <c r="AD1944" s="12"/>
      <c r="AE1944" s="12"/>
      <c r="AF1944" s="12"/>
      <c r="AG1944" s="12"/>
      <c r="AH1944" s="12"/>
      <c r="AI1944" s="5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12"/>
      <c r="AW1944" s="12"/>
    </row>
    <row r="1945" spans="1:49" ht="15" hidden="1" customHeight="1">
      <c r="A1945" s="12"/>
      <c r="B1945" s="12"/>
      <c r="C1945" s="12"/>
      <c r="D1945" s="12"/>
      <c r="E1945" s="12"/>
      <c r="F1945" s="12"/>
      <c r="G1945" s="12"/>
      <c r="H1945" s="12" t="e">
        <f t="shared" si="28"/>
        <v>#N/A</v>
      </c>
      <c r="I1945" s="12" t="e">
        <f>VLOOKUP(CONCATENATE(N1945,T1945),Simulador!$H$26:$H$33,1,FALSE)</f>
        <v>#N/A</v>
      </c>
      <c r="J1945" s="12" t="e">
        <f t="shared" si="29"/>
        <v>#N/A</v>
      </c>
      <c r="K1945" s="13" t="e">
        <f t="shared" si="30"/>
        <v>#N/A</v>
      </c>
      <c r="L1945" s="12" t="e">
        <f t="shared" si="31"/>
        <v>#N/A</v>
      </c>
      <c r="M1945" s="14"/>
      <c r="N1945" s="3"/>
      <c r="O1945" s="20" t="e">
        <f>VLOOKUP(CONCATENATE($M1945,$N1945),Curriculos!$A$2:$J$332,4,FALSE)</f>
        <v>#N/A</v>
      </c>
      <c r="P1945" s="21" t="e">
        <f>VLOOKUP(CONCATENATE($M1945,$N1945),Curriculos!$A$2:$J$332,5,FALSE)</f>
        <v>#N/A</v>
      </c>
      <c r="Q1945" s="21" t="e">
        <f>VLOOKUP($N1945,Oferta!$D$2:$P$100,5,FALSE)</f>
        <v>#N/A</v>
      </c>
      <c r="R1945" s="21" t="e">
        <f>VLOOKUP(CONCATENATE($M1945,$N1945),Curriculos!$A$2:$J$332,8,FALSE)</f>
        <v>#N/A</v>
      </c>
      <c r="S1945" s="5"/>
      <c r="T1945" s="22"/>
      <c r="U1945" s="21" t="e">
        <f>VLOOKUP(CONCATENATE($M1945,$N1945),Curriculos!$A$2:$J$332,10,FALSE)</f>
        <v>#N/A</v>
      </c>
      <c r="V1945" s="20" t="e">
        <f>VLOOKUP(CONCATENATE($M1945,$N1945,$T1945),Oferta!$B$2:$R$360,17,FALSE)</f>
        <v>#N/A</v>
      </c>
      <c r="W1945" s="20" t="e">
        <f>VLOOKUP(CONCATENATE($M1945,$N1945,$T1945),Oferta!$B$2:$Q$360,12,FALSE)</f>
        <v>#N/A</v>
      </c>
      <c r="X1945" s="22"/>
      <c r="Y1945" s="23" t="e">
        <f>VLOOKUP(CONCATENATE($W1945,$X1945),Mtz_Horarios!$E$2:$H$92,2,FALSE)</f>
        <v>#N/A</v>
      </c>
      <c r="Z1945" s="23" t="e">
        <f>VLOOKUP(CONCATENATE($W1945,$X1945),Mtz_Horarios!$E$2:$H$92,3,FALSE)</f>
        <v>#N/A</v>
      </c>
      <c r="AA1945" s="24" t="e">
        <f>VLOOKUP(CONCATENATE($W1945,$X1945),Mtz_Horarios!$E$2:$H$92,4,FALSE)</f>
        <v>#N/A</v>
      </c>
      <c r="AB1945" s="20" t="e">
        <f>VLOOKUP(CONCATENATE($M1945,$N1945,$T1945),Oferta!$B$2:$Q$360,16,FALSE)</f>
        <v>#N/A</v>
      </c>
      <c r="AC1945" s="20" t="e">
        <f>VLOOKUP(CONCATENATE($M1945,$N1945,$T1945),Oferta!$B$2:$Q$360,15,FALSE)</f>
        <v>#N/A</v>
      </c>
      <c r="AD1945" s="12"/>
      <c r="AE1945" s="12"/>
      <c r="AF1945" s="12"/>
      <c r="AG1945" s="12"/>
      <c r="AH1945" s="12"/>
      <c r="AI1945" s="5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12"/>
      <c r="AW1945" s="12"/>
    </row>
    <row r="1946" spans="1:49" ht="15" hidden="1" customHeight="1">
      <c r="A1946" s="12"/>
      <c r="B1946" s="12"/>
      <c r="C1946" s="12"/>
      <c r="D1946" s="12"/>
      <c r="E1946" s="12"/>
      <c r="F1946" s="12"/>
      <c r="G1946" s="12"/>
      <c r="H1946" s="12" t="e">
        <f t="shared" si="28"/>
        <v>#N/A</v>
      </c>
      <c r="I1946" s="12" t="e">
        <f>VLOOKUP(CONCATENATE(N1946,T1946),Simulador!$H$26:$H$33,1,FALSE)</f>
        <v>#N/A</v>
      </c>
      <c r="J1946" s="12" t="e">
        <f t="shared" si="29"/>
        <v>#N/A</v>
      </c>
      <c r="K1946" s="13" t="e">
        <f t="shared" si="30"/>
        <v>#N/A</v>
      </c>
      <c r="L1946" s="12" t="e">
        <f t="shared" si="31"/>
        <v>#N/A</v>
      </c>
      <c r="M1946" s="14"/>
      <c r="N1946" s="3"/>
      <c r="O1946" s="20" t="e">
        <f>VLOOKUP(CONCATENATE($M1946,$N1946),Curriculos!$A$2:$J$332,4,FALSE)</f>
        <v>#N/A</v>
      </c>
      <c r="P1946" s="21" t="e">
        <f>VLOOKUP(CONCATENATE($M1946,$N1946),Curriculos!$A$2:$J$332,5,FALSE)</f>
        <v>#N/A</v>
      </c>
      <c r="Q1946" s="21" t="e">
        <f>VLOOKUP($N1946,Oferta!$D$2:$P$100,5,FALSE)</f>
        <v>#N/A</v>
      </c>
      <c r="R1946" s="21" t="e">
        <f>VLOOKUP(CONCATENATE($M1946,$N1946),Curriculos!$A$2:$J$332,8,FALSE)</f>
        <v>#N/A</v>
      </c>
      <c r="S1946" s="5"/>
      <c r="T1946" s="22"/>
      <c r="U1946" s="21" t="e">
        <f>VLOOKUP(CONCATENATE($M1946,$N1946),Curriculos!$A$2:$J$332,10,FALSE)</f>
        <v>#N/A</v>
      </c>
      <c r="V1946" s="20" t="e">
        <f>VLOOKUP(CONCATENATE($M1946,$N1946,$T1946),Oferta!$B$2:$R$360,17,FALSE)</f>
        <v>#N/A</v>
      </c>
      <c r="W1946" s="20" t="e">
        <f>VLOOKUP(CONCATENATE($M1946,$N1946,$T1946),Oferta!$B$2:$Q$360,12,FALSE)</f>
        <v>#N/A</v>
      </c>
      <c r="X1946" s="22"/>
      <c r="Y1946" s="23" t="e">
        <f>VLOOKUP(CONCATENATE($W1946,$X1946),Mtz_Horarios!$E$2:$H$92,2,FALSE)</f>
        <v>#N/A</v>
      </c>
      <c r="Z1946" s="23" t="e">
        <f>VLOOKUP(CONCATENATE($W1946,$X1946),Mtz_Horarios!$E$2:$H$92,3,FALSE)</f>
        <v>#N/A</v>
      </c>
      <c r="AA1946" s="24" t="e">
        <f>VLOOKUP(CONCATENATE($W1946,$X1946),Mtz_Horarios!$E$2:$H$92,4,FALSE)</f>
        <v>#N/A</v>
      </c>
      <c r="AB1946" s="20" t="e">
        <f>VLOOKUP(CONCATENATE($M1946,$N1946,$T1946),Oferta!$B$2:$Q$360,16,FALSE)</f>
        <v>#N/A</v>
      </c>
      <c r="AC1946" s="20" t="e">
        <f>VLOOKUP(CONCATENATE($M1946,$N1946,$T1946),Oferta!$B$2:$Q$360,15,FALSE)</f>
        <v>#N/A</v>
      </c>
      <c r="AD1946" s="12"/>
      <c r="AE1946" s="12"/>
      <c r="AF1946" s="12"/>
      <c r="AG1946" s="12"/>
      <c r="AH1946" s="12"/>
      <c r="AI1946" s="5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12"/>
      <c r="AW1946" s="12"/>
    </row>
    <row r="1947" spans="1:49" ht="15" hidden="1" customHeight="1">
      <c r="A1947" s="12"/>
      <c r="B1947" s="12"/>
      <c r="C1947" s="12"/>
      <c r="D1947" s="12"/>
      <c r="E1947" s="12"/>
      <c r="F1947" s="12"/>
      <c r="G1947" s="12"/>
      <c r="H1947" s="12" t="e">
        <f t="shared" si="28"/>
        <v>#N/A</v>
      </c>
      <c r="I1947" s="12" t="e">
        <f>VLOOKUP(CONCATENATE(N1947,T1947),Simulador!$H$26:$H$33,1,FALSE)</f>
        <v>#N/A</v>
      </c>
      <c r="J1947" s="12" t="e">
        <f t="shared" si="29"/>
        <v>#N/A</v>
      </c>
      <c r="K1947" s="13" t="e">
        <f t="shared" si="30"/>
        <v>#N/A</v>
      </c>
      <c r="L1947" s="12" t="e">
        <f t="shared" si="31"/>
        <v>#N/A</v>
      </c>
      <c r="M1947" s="14"/>
      <c r="N1947" s="3"/>
      <c r="O1947" s="20" t="e">
        <f>VLOOKUP(CONCATENATE($M1947,$N1947),Curriculos!$A$2:$J$332,4,FALSE)</f>
        <v>#N/A</v>
      </c>
      <c r="P1947" s="21" t="e">
        <f>VLOOKUP(CONCATENATE($M1947,$N1947),Curriculos!$A$2:$J$332,5,FALSE)</f>
        <v>#N/A</v>
      </c>
      <c r="Q1947" s="21" t="e">
        <f>VLOOKUP($N1947,Oferta!$D$2:$P$100,5,FALSE)</f>
        <v>#N/A</v>
      </c>
      <c r="R1947" s="21" t="e">
        <f>VLOOKUP(CONCATENATE($M1947,$N1947),Curriculos!$A$2:$J$332,8,FALSE)</f>
        <v>#N/A</v>
      </c>
      <c r="S1947" s="5"/>
      <c r="T1947" s="22"/>
      <c r="U1947" s="21" t="e">
        <f>VLOOKUP(CONCATENATE($M1947,$N1947),Curriculos!$A$2:$J$332,10,FALSE)</f>
        <v>#N/A</v>
      </c>
      <c r="V1947" s="20" t="e">
        <f>VLOOKUP(CONCATENATE($M1947,$N1947,$T1947),Oferta!$B$2:$R$360,17,FALSE)</f>
        <v>#N/A</v>
      </c>
      <c r="W1947" s="20" t="e">
        <f>VLOOKUP(CONCATENATE($M1947,$N1947,$T1947),Oferta!$B$2:$Q$360,12,FALSE)</f>
        <v>#N/A</v>
      </c>
      <c r="X1947" s="22"/>
      <c r="Y1947" s="23" t="e">
        <f>VLOOKUP(CONCATENATE($W1947,$X1947),Mtz_Horarios!$E$2:$H$92,2,FALSE)</f>
        <v>#N/A</v>
      </c>
      <c r="Z1947" s="23" t="e">
        <f>VLOOKUP(CONCATENATE($W1947,$X1947),Mtz_Horarios!$E$2:$H$92,3,FALSE)</f>
        <v>#N/A</v>
      </c>
      <c r="AA1947" s="24" t="e">
        <f>VLOOKUP(CONCATENATE($W1947,$X1947),Mtz_Horarios!$E$2:$H$92,4,FALSE)</f>
        <v>#N/A</v>
      </c>
      <c r="AB1947" s="20" t="e">
        <f>VLOOKUP(CONCATENATE($M1947,$N1947,$T1947),Oferta!$B$2:$Q$360,16,FALSE)</f>
        <v>#N/A</v>
      </c>
      <c r="AC1947" s="20" t="e">
        <f>VLOOKUP(CONCATENATE($M1947,$N1947,$T1947),Oferta!$B$2:$Q$360,15,FALSE)</f>
        <v>#N/A</v>
      </c>
      <c r="AD1947" s="12"/>
      <c r="AE1947" s="12"/>
      <c r="AF1947" s="12"/>
      <c r="AG1947" s="12"/>
      <c r="AH1947" s="12"/>
      <c r="AI1947" s="5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12"/>
      <c r="AW1947" s="12"/>
    </row>
    <row r="1948" spans="1:49" ht="15" hidden="1" customHeight="1">
      <c r="A1948" s="12"/>
      <c r="B1948" s="12"/>
      <c r="C1948" s="12"/>
      <c r="D1948" s="12"/>
      <c r="E1948" s="12"/>
      <c r="F1948" s="12"/>
      <c r="G1948" s="12"/>
      <c r="H1948" s="12" t="e">
        <f t="shared" si="28"/>
        <v>#N/A</v>
      </c>
      <c r="I1948" s="12" t="e">
        <f>VLOOKUP(CONCATENATE(N1948,T1948),Simulador!$H$26:$H$33,1,FALSE)</f>
        <v>#N/A</v>
      </c>
      <c r="J1948" s="12" t="e">
        <f t="shared" si="29"/>
        <v>#N/A</v>
      </c>
      <c r="K1948" s="13" t="e">
        <f t="shared" si="30"/>
        <v>#N/A</v>
      </c>
      <c r="L1948" s="12" t="e">
        <f t="shared" si="31"/>
        <v>#N/A</v>
      </c>
      <c r="M1948" s="14"/>
      <c r="N1948" s="3"/>
      <c r="O1948" s="20" t="e">
        <f>VLOOKUP(CONCATENATE($M1948,$N1948),Curriculos!$A$2:$J$332,4,FALSE)</f>
        <v>#N/A</v>
      </c>
      <c r="P1948" s="21" t="e">
        <f>VLOOKUP(CONCATENATE($M1948,$N1948),Curriculos!$A$2:$J$332,5,FALSE)</f>
        <v>#N/A</v>
      </c>
      <c r="Q1948" s="21" t="e">
        <f>VLOOKUP($N1948,Oferta!$D$2:$P$100,5,FALSE)</f>
        <v>#N/A</v>
      </c>
      <c r="R1948" s="21" t="e">
        <f>VLOOKUP(CONCATENATE($M1948,$N1948),Curriculos!$A$2:$J$332,8,FALSE)</f>
        <v>#N/A</v>
      </c>
      <c r="S1948" s="5"/>
      <c r="T1948" s="22"/>
      <c r="U1948" s="21" t="e">
        <f>VLOOKUP(CONCATENATE($M1948,$N1948),Curriculos!$A$2:$J$332,10,FALSE)</f>
        <v>#N/A</v>
      </c>
      <c r="V1948" s="20" t="e">
        <f>VLOOKUP(CONCATENATE($M1948,$N1948,$T1948),Oferta!$B$2:$R$360,17,FALSE)</f>
        <v>#N/A</v>
      </c>
      <c r="W1948" s="20" t="e">
        <f>VLOOKUP(CONCATENATE($M1948,$N1948,$T1948),Oferta!$B$2:$Q$360,12,FALSE)</f>
        <v>#N/A</v>
      </c>
      <c r="X1948" s="22"/>
      <c r="Y1948" s="23" t="e">
        <f>VLOOKUP(CONCATENATE($W1948,$X1948),Mtz_Horarios!$E$2:$H$92,2,FALSE)</f>
        <v>#N/A</v>
      </c>
      <c r="Z1948" s="23" t="e">
        <f>VLOOKUP(CONCATENATE($W1948,$X1948),Mtz_Horarios!$E$2:$H$92,3,FALSE)</f>
        <v>#N/A</v>
      </c>
      <c r="AA1948" s="24" t="e">
        <f>VLOOKUP(CONCATENATE($W1948,$X1948),Mtz_Horarios!$E$2:$H$92,4,FALSE)</f>
        <v>#N/A</v>
      </c>
      <c r="AB1948" s="20" t="e">
        <f>VLOOKUP(CONCATENATE($M1948,$N1948,$T1948),Oferta!$B$2:$Q$360,16,FALSE)</f>
        <v>#N/A</v>
      </c>
      <c r="AC1948" s="20" t="e">
        <f>VLOOKUP(CONCATENATE($M1948,$N1948,$T1948),Oferta!$B$2:$Q$360,15,FALSE)</f>
        <v>#N/A</v>
      </c>
      <c r="AD1948" s="12"/>
      <c r="AE1948" s="12"/>
      <c r="AF1948" s="12"/>
      <c r="AG1948" s="12"/>
      <c r="AH1948" s="12"/>
      <c r="AI1948" s="5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12"/>
      <c r="AW1948" s="12"/>
    </row>
    <row r="1949" spans="1:49" ht="15" hidden="1" customHeight="1">
      <c r="A1949" s="12"/>
      <c r="B1949" s="12"/>
      <c r="C1949" s="12"/>
      <c r="D1949" s="12"/>
      <c r="E1949" s="12"/>
      <c r="F1949" s="12"/>
      <c r="G1949" s="12"/>
      <c r="H1949" s="12" t="e">
        <f t="shared" si="28"/>
        <v>#N/A</v>
      </c>
      <c r="I1949" s="12" t="e">
        <f>VLOOKUP(CONCATENATE(N1949,T1949),Simulador!$H$26:$H$33,1,FALSE)</f>
        <v>#N/A</v>
      </c>
      <c r="J1949" s="12" t="e">
        <f t="shared" si="29"/>
        <v>#N/A</v>
      </c>
      <c r="K1949" s="13" t="e">
        <f t="shared" si="30"/>
        <v>#N/A</v>
      </c>
      <c r="L1949" s="12" t="e">
        <f t="shared" si="31"/>
        <v>#N/A</v>
      </c>
      <c r="M1949" s="14"/>
      <c r="N1949" s="3"/>
      <c r="O1949" s="20" t="e">
        <f>VLOOKUP(CONCATENATE($M1949,$N1949),Curriculos!$A$2:$J$332,4,FALSE)</f>
        <v>#N/A</v>
      </c>
      <c r="P1949" s="21" t="e">
        <f>VLOOKUP(CONCATENATE($M1949,$N1949),Curriculos!$A$2:$J$332,5,FALSE)</f>
        <v>#N/A</v>
      </c>
      <c r="Q1949" s="21" t="e">
        <f>VLOOKUP($N1949,Oferta!$D$2:$P$100,5,FALSE)</f>
        <v>#N/A</v>
      </c>
      <c r="R1949" s="21" t="e">
        <f>VLOOKUP(CONCATENATE($M1949,$N1949),Curriculos!$A$2:$J$332,8,FALSE)</f>
        <v>#N/A</v>
      </c>
      <c r="S1949" s="5"/>
      <c r="T1949" s="22"/>
      <c r="U1949" s="21" t="e">
        <f>VLOOKUP(CONCATENATE($M1949,$N1949),Curriculos!$A$2:$J$332,10,FALSE)</f>
        <v>#N/A</v>
      </c>
      <c r="V1949" s="20" t="e">
        <f>VLOOKUP(CONCATENATE($M1949,$N1949,$T1949),Oferta!$B$2:$R$360,17,FALSE)</f>
        <v>#N/A</v>
      </c>
      <c r="W1949" s="20" t="e">
        <f>VLOOKUP(CONCATENATE($M1949,$N1949,$T1949),Oferta!$B$2:$Q$360,12,FALSE)</f>
        <v>#N/A</v>
      </c>
      <c r="X1949" s="22"/>
      <c r="Y1949" s="23" t="e">
        <f>VLOOKUP(CONCATENATE($W1949,$X1949),Mtz_Horarios!$E$2:$H$92,2,FALSE)</f>
        <v>#N/A</v>
      </c>
      <c r="Z1949" s="23" t="e">
        <f>VLOOKUP(CONCATENATE($W1949,$X1949),Mtz_Horarios!$E$2:$H$92,3,FALSE)</f>
        <v>#N/A</v>
      </c>
      <c r="AA1949" s="24" t="e">
        <f>VLOOKUP(CONCATENATE($W1949,$X1949),Mtz_Horarios!$E$2:$H$92,4,FALSE)</f>
        <v>#N/A</v>
      </c>
      <c r="AB1949" s="20" t="e">
        <f>VLOOKUP(CONCATENATE($M1949,$N1949,$T1949),Oferta!$B$2:$Q$360,16,FALSE)</f>
        <v>#N/A</v>
      </c>
      <c r="AC1949" s="20" t="e">
        <f>VLOOKUP(CONCATENATE($M1949,$N1949,$T1949),Oferta!$B$2:$Q$360,15,FALSE)</f>
        <v>#N/A</v>
      </c>
      <c r="AD1949" s="12"/>
      <c r="AE1949" s="12"/>
      <c r="AF1949" s="12"/>
      <c r="AG1949" s="12"/>
      <c r="AH1949" s="12"/>
      <c r="AI1949" s="5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12"/>
      <c r="AW1949" s="12"/>
    </row>
    <row r="1950" spans="1:49" ht="15" hidden="1" customHeight="1">
      <c r="A1950" s="12"/>
      <c r="B1950" s="12"/>
      <c r="C1950" s="12"/>
      <c r="D1950" s="12"/>
      <c r="E1950" s="12"/>
      <c r="F1950" s="12"/>
      <c r="G1950" s="12"/>
      <c r="H1950" s="12" t="e">
        <f t="shared" si="28"/>
        <v>#N/A</v>
      </c>
      <c r="I1950" s="12" t="e">
        <f>VLOOKUP(CONCATENATE(N1950,T1950),Simulador!$H$26:$H$33,1,FALSE)</f>
        <v>#N/A</v>
      </c>
      <c r="J1950" s="12" t="e">
        <f t="shared" si="29"/>
        <v>#N/A</v>
      </c>
      <c r="K1950" s="13" t="e">
        <f t="shared" si="30"/>
        <v>#N/A</v>
      </c>
      <c r="L1950" s="12" t="e">
        <f t="shared" si="31"/>
        <v>#N/A</v>
      </c>
      <c r="M1950" s="14"/>
      <c r="N1950" s="3"/>
      <c r="O1950" s="20" t="e">
        <f>VLOOKUP(CONCATENATE($M1950,$N1950),Curriculos!$A$2:$J$332,4,FALSE)</f>
        <v>#N/A</v>
      </c>
      <c r="P1950" s="21" t="e">
        <f>VLOOKUP(CONCATENATE($M1950,$N1950),Curriculos!$A$2:$J$332,5,FALSE)</f>
        <v>#N/A</v>
      </c>
      <c r="Q1950" s="21" t="e">
        <f>VLOOKUP($N1950,Oferta!$D$2:$P$100,5,FALSE)</f>
        <v>#N/A</v>
      </c>
      <c r="R1950" s="21" t="e">
        <f>VLOOKUP(CONCATENATE($M1950,$N1950),Curriculos!$A$2:$J$332,8,FALSE)</f>
        <v>#N/A</v>
      </c>
      <c r="S1950" s="5"/>
      <c r="T1950" s="22"/>
      <c r="U1950" s="21" t="e">
        <f>VLOOKUP(CONCATENATE($M1950,$N1950),Curriculos!$A$2:$J$332,10,FALSE)</f>
        <v>#N/A</v>
      </c>
      <c r="V1950" s="20" t="e">
        <f>VLOOKUP(CONCATENATE($M1950,$N1950,$T1950),Oferta!$B$2:$R$360,17,FALSE)</f>
        <v>#N/A</v>
      </c>
      <c r="W1950" s="20" t="e">
        <f>VLOOKUP(CONCATENATE($M1950,$N1950,$T1950),Oferta!$B$2:$Q$360,12,FALSE)</f>
        <v>#N/A</v>
      </c>
      <c r="X1950" s="22"/>
      <c r="Y1950" s="23" t="e">
        <f>VLOOKUP(CONCATENATE($W1950,$X1950),Mtz_Horarios!$E$2:$H$92,2,FALSE)</f>
        <v>#N/A</v>
      </c>
      <c r="Z1950" s="23" t="e">
        <f>VLOOKUP(CONCATENATE($W1950,$X1950),Mtz_Horarios!$E$2:$H$92,3,FALSE)</f>
        <v>#N/A</v>
      </c>
      <c r="AA1950" s="24" t="e">
        <f>VLOOKUP(CONCATENATE($W1950,$X1950),Mtz_Horarios!$E$2:$H$92,4,FALSE)</f>
        <v>#N/A</v>
      </c>
      <c r="AB1950" s="20" t="e">
        <f>VLOOKUP(CONCATENATE($M1950,$N1950,$T1950),Oferta!$B$2:$Q$360,16,FALSE)</f>
        <v>#N/A</v>
      </c>
      <c r="AC1950" s="20" t="e">
        <f>VLOOKUP(CONCATENATE($M1950,$N1950,$T1950),Oferta!$B$2:$Q$360,15,FALSE)</f>
        <v>#N/A</v>
      </c>
      <c r="AD1950" s="12"/>
      <c r="AE1950" s="12"/>
      <c r="AF1950" s="12"/>
      <c r="AG1950" s="12"/>
      <c r="AH1950" s="12"/>
      <c r="AI1950" s="5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12"/>
      <c r="AW1950" s="12"/>
    </row>
    <row r="1951" spans="1:49" ht="15" hidden="1" customHeight="1">
      <c r="A1951" s="12"/>
      <c r="B1951" s="12"/>
      <c r="C1951" s="12"/>
      <c r="D1951" s="12"/>
      <c r="E1951" s="12"/>
      <c r="F1951" s="12"/>
      <c r="G1951" s="12"/>
      <c r="H1951" s="12" t="e">
        <f t="shared" si="28"/>
        <v>#N/A</v>
      </c>
      <c r="I1951" s="12" t="e">
        <f>VLOOKUP(CONCATENATE(N1951,T1951),Simulador!$H$26:$H$33,1,FALSE)</f>
        <v>#N/A</v>
      </c>
      <c r="J1951" s="12" t="e">
        <f t="shared" si="29"/>
        <v>#N/A</v>
      </c>
      <c r="K1951" s="13" t="e">
        <f t="shared" si="30"/>
        <v>#N/A</v>
      </c>
      <c r="L1951" s="12" t="e">
        <f t="shared" si="31"/>
        <v>#N/A</v>
      </c>
      <c r="M1951" s="14"/>
      <c r="N1951" s="3"/>
      <c r="O1951" s="20" t="e">
        <f>VLOOKUP(CONCATENATE($M1951,$N1951),Curriculos!$A$2:$J$332,4,FALSE)</f>
        <v>#N/A</v>
      </c>
      <c r="P1951" s="21" t="e">
        <f>VLOOKUP(CONCATENATE($M1951,$N1951),Curriculos!$A$2:$J$332,5,FALSE)</f>
        <v>#N/A</v>
      </c>
      <c r="Q1951" s="21" t="e">
        <f>VLOOKUP($N1951,Oferta!$D$2:$P$100,5,FALSE)</f>
        <v>#N/A</v>
      </c>
      <c r="R1951" s="21" t="e">
        <f>VLOOKUP(CONCATENATE($M1951,$N1951),Curriculos!$A$2:$J$332,8,FALSE)</f>
        <v>#N/A</v>
      </c>
      <c r="S1951" s="5"/>
      <c r="T1951" s="22"/>
      <c r="U1951" s="21" t="e">
        <f>VLOOKUP(CONCATENATE($M1951,$N1951),Curriculos!$A$2:$J$332,10,FALSE)</f>
        <v>#N/A</v>
      </c>
      <c r="V1951" s="20" t="e">
        <f>VLOOKUP(CONCATENATE($M1951,$N1951,$T1951),Oferta!$B$2:$R$360,17,FALSE)</f>
        <v>#N/A</v>
      </c>
      <c r="W1951" s="20" t="e">
        <f>VLOOKUP(CONCATENATE($M1951,$N1951,$T1951),Oferta!$B$2:$Q$360,12,FALSE)</f>
        <v>#N/A</v>
      </c>
      <c r="X1951" s="22"/>
      <c r="Y1951" s="23" t="e">
        <f>VLOOKUP(CONCATENATE($W1951,$X1951),Mtz_Horarios!$E$2:$H$92,2,FALSE)</f>
        <v>#N/A</v>
      </c>
      <c r="Z1951" s="23" t="e">
        <f>VLOOKUP(CONCATENATE($W1951,$X1951),Mtz_Horarios!$E$2:$H$92,3,FALSE)</f>
        <v>#N/A</v>
      </c>
      <c r="AA1951" s="24" t="e">
        <f>VLOOKUP(CONCATENATE($W1951,$X1951),Mtz_Horarios!$E$2:$H$92,4,FALSE)</f>
        <v>#N/A</v>
      </c>
      <c r="AB1951" s="20" t="e">
        <f>VLOOKUP(CONCATENATE($M1951,$N1951,$T1951),Oferta!$B$2:$Q$360,16,FALSE)</f>
        <v>#N/A</v>
      </c>
      <c r="AC1951" s="20" t="e">
        <f>VLOOKUP(CONCATENATE($M1951,$N1951,$T1951),Oferta!$B$2:$Q$360,15,FALSE)</f>
        <v>#N/A</v>
      </c>
      <c r="AD1951" s="12"/>
      <c r="AE1951" s="12"/>
      <c r="AF1951" s="12"/>
      <c r="AG1951" s="12"/>
      <c r="AH1951" s="12"/>
      <c r="AI1951" s="5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12"/>
      <c r="AW1951" s="12"/>
    </row>
    <row r="1952" spans="1:49" ht="15" hidden="1" customHeight="1">
      <c r="A1952" s="12"/>
      <c r="B1952" s="12"/>
      <c r="C1952" s="12"/>
      <c r="D1952" s="12"/>
      <c r="E1952" s="12"/>
      <c r="F1952" s="12"/>
      <c r="G1952" s="12"/>
      <c r="H1952" s="12" t="e">
        <f t="shared" si="28"/>
        <v>#N/A</v>
      </c>
      <c r="I1952" s="12" t="e">
        <f>VLOOKUP(CONCATENATE(N1952,T1952),Simulador!$H$26:$H$33,1,FALSE)</f>
        <v>#N/A</v>
      </c>
      <c r="J1952" s="12" t="e">
        <f t="shared" si="29"/>
        <v>#N/A</v>
      </c>
      <c r="K1952" s="13" t="e">
        <f t="shared" si="30"/>
        <v>#N/A</v>
      </c>
      <c r="L1952" s="12" t="e">
        <f t="shared" si="31"/>
        <v>#N/A</v>
      </c>
      <c r="M1952" s="14"/>
      <c r="N1952" s="3"/>
      <c r="O1952" s="20" t="e">
        <f>VLOOKUP(CONCATENATE($M1952,$N1952),Curriculos!$A$2:$J$332,4,FALSE)</f>
        <v>#N/A</v>
      </c>
      <c r="P1952" s="21" t="e">
        <f>VLOOKUP(CONCATENATE($M1952,$N1952),Curriculos!$A$2:$J$332,5,FALSE)</f>
        <v>#N/A</v>
      </c>
      <c r="Q1952" s="21" t="e">
        <f>VLOOKUP($N1952,Oferta!$D$2:$P$100,5,FALSE)</f>
        <v>#N/A</v>
      </c>
      <c r="R1952" s="21" t="e">
        <f>VLOOKUP(CONCATENATE($M1952,$N1952),Curriculos!$A$2:$J$332,8,FALSE)</f>
        <v>#N/A</v>
      </c>
      <c r="S1952" s="5"/>
      <c r="T1952" s="22"/>
      <c r="U1952" s="21" t="e">
        <f>VLOOKUP(CONCATENATE($M1952,$N1952),Curriculos!$A$2:$J$332,10,FALSE)</f>
        <v>#N/A</v>
      </c>
      <c r="V1952" s="20" t="e">
        <f>VLOOKUP(CONCATENATE($M1952,$N1952,$T1952),Oferta!$B$2:$R$360,17,FALSE)</f>
        <v>#N/A</v>
      </c>
      <c r="W1952" s="20" t="e">
        <f>VLOOKUP(CONCATENATE($M1952,$N1952,$T1952),Oferta!$B$2:$Q$360,12,FALSE)</f>
        <v>#N/A</v>
      </c>
      <c r="X1952" s="22"/>
      <c r="Y1952" s="23" t="e">
        <f>VLOOKUP(CONCATENATE($W1952,$X1952),Mtz_Horarios!$E$2:$H$92,2,FALSE)</f>
        <v>#N/A</v>
      </c>
      <c r="Z1952" s="23" t="e">
        <f>VLOOKUP(CONCATENATE($W1952,$X1952),Mtz_Horarios!$E$2:$H$92,3,FALSE)</f>
        <v>#N/A</v>
      </c>
      <c r="AA1952" s="24" t="e">
        <f>VLOOKUP(CONCATENATE($W1952,$X1952),Mtz_Horarios!$E$2:$H$92,4,FALSE)</f>
        <v>#N/A</v>
      </c>
      <c r="AB1952" s="20" t="e">
        <f>VLOOKUP(CONCATENATE($M1952,$N1952,$T1952),Oferta!$B$2:$Q$360,16,FALSE)</f>
        <v>#N/A</v>
      </c>
      <c r="AC1952" s="20" t="e">
        <f>VLOOKUP(CONCATENATE($M1952,$N1952,$T1952),Oferta!$B$2:$Q$360,15,FALSE)</f>
        <v>#N/A</v>
      </c>
      <c r="AD1952" s="12"/>
      <c r="AE1952" s="12"/>
      <c r="AF1952" s="12"/>
      <c r="AG1952" s="12"/>
      <c r="AH1952" s="12"/>
      <c r="AI1952" s="5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12"/>
      <c r="AW1952" s="12"/>
    </row>
    <row r="1953" spans="1:49" ht="15" hidden="1" customHeight="1">
      <c r="A1953" s="12"/>
      <c r="B1953" s="12"/>
      <c r="C1953" s="12"/>
      <c r="D1953" s="12"/>
      <c r="E1953" s="12"/>
      <c r="F1953" s="12"/>
      <c r="G1953" s="12"/>
      <c r="H1953" s="12" t="e">
        <f t="shared" si="28"/>
        <v>#N/A</v>
      </c>
      <c r="I1953" s="12" t="e">
        <f>VLOOKUP(CONCATENATE(N1953,T1953),Simulador!$H$26:$H$33,1,FALSE)</f>
        <v>#N/A</v>
      </c>
      <c r="J1953" s="12" t="e">
        <f t="shared" si="29"/>
        <v>#N/A</v>
      </c>
      <c r="K1953" s="13" t="e">
        <f t="shared" si="30"/>
        <v>#N/A</v>
      </c>
      <c r="L1953" s="12" t="e">
        <f t="shared" si="31"/>
        <v>#N/A</v>
      </c>
      <c r="M1953" s="14"/>
      <c r="N1953" s="3"/>
      <c r="O1953" s="20" t="e">
        <f>VLOOKUP(CONCATENATE($M1953,$N1953),Curriculos!$A$2:$J$332,4,FALSE)</f>
        <v>#N/A</v>
      </c>
      <c r="P1953" s="21" t="e">
        <f>VLOOKUP(CONCATENATE($M1953,$N1953),Curriculos!$A$2:$J$332,5,FALSE)</f>
        <v>#N/A</v>
      </c>
      <c r="Q1953" s="21" t="e">
        <f>VLOOKUP($N1953,Oferta!$D$2:$P$100,5,FALSE)</f>
        <v>#N/A</v>
      </c>
      <c r="R1953" s="21" t="e">
        <f>VLOOKUP(CONCATENATE($M1953,$N1953),Curriculos!$A$2:$J$332,8,FALSE)</f>
        <v>#N/A</v>
      </c>
      <c r="S1953" s="5"/>
      <c r="T1953" s="22"/>
      <c r="U1953" s="21" t="e">
        <f>VLOOKUP(CONCATENATE($M1953,$N1953),Curriculos!$A$2:$J$332,10,FALSE)</f>
        <v>#N/A</v>
      </c>
      <c r="V1953" s="20" t="e">
        <f>VLOOKUP(CONCATENATE($M1953,$N1953,$T1953),Oferta!$B$2:$R$360,17,FALSE)</f>
        <v>#N/A</v>
      </c>
      <c r="W1953" s="20" t="e">
        <f>VLOOKUP(CONCATENATE($M1953,$N1953,$T1953),Oferta!$B$2:$Q$360,12,FALSE)</f>
        <v>#N/A</v>
      </c>
      <c r="X1953" s="22"/>
      <c r="Y1953" s="23" t="e">
        <f>VLOOKUP(CONCATENATE($W1953,$X1953),Mtz_Horarios!$E$2:$H$92,2,FALSE)</f>
        <v>#N/A</v>
      </c>
      <c r="Z1953" s="23" t="e">
        <f>VLOOKUP(CONCATENATE($W1953,$X1953),Mtz_Horarios!$E$2:$H$92,3,FALSE)</f>
        <v>#N/A</v>
      </c>
      <c r="AA1953" s="24" t="e">
        <f>VLOOKUP(CONCATENATE($W1953,$X1953),Mtz_Horarios!$E$2:$H$92,4,FALSE)</f>
        <v>#N/A</v>
      </c>
      <c r="AB1953" s="20" t="e">
        <f>VLOOKUP(CONCATENATE($M1953,$N1953,$T1953),Oferta!$B$2:$Q$360,16,FALSE)</f>
        <v>#N/A</v>
      </c>
      <c r="AC1953" s="20" t="e">
        <f>VLOOKUP(CONCATENATE($M1953,$N1953,$T1953),Oferta!$B$2:$Q$360,15,FALSE)</f>
        <v>#N/A</v>
      </c>
      <c r="AD1953" s="12"/>
      <c r="AE1953" s="12"/>
      <c r="AF1953" s="12"/>
      <c r="AG1953" s="12"/>
      <c r="AH1953" s="12"/>
      <c r="AI1953" s="5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12"/>
      <c r="AW1953" s="12"/>
    </row>
    <row r="1954" spans="1:49" ht="15" hidden="1" customHeight="1">
      <c r="A1954" s="12"/>
      <c r="B1954" s="12"/>
      <c r="C1954" s="12"/>
      <c r="D1954" s="12"/>
      <c r="E1954" s="12"/>
      <c r="F1954" s="12"/>
      <c r="G1954" s="12"/>
      <c r="H1954" s="12" t="e">
        <f t="shared" si="28"/>
        <v>#N/A</v>
      </c>
      <c r="I1954" s="12" t="e">
        <f>VLOOKUP(CONCATENATE(N1954,T1954),Simulador!$H$26:$H$33,1,FALSE)</f>
        <v>#N/A</v>
      </c>
      <c r="J1954" s="12" t="e">
        <f t="shared" si="29"/>
        <v>#N/A</v>
      </c>
      <c r="K1954" s="13" t="e">
        <f t="shared" si="30"/>
        <v>#N/A</v>
      </c>
      <c r="L1954" s="12" t="e">
        <f t="shared" si="31"/>
        <v>#N/A</v>
      </c>
      <c r="M1954" s="14"/>
      <c r="N1954" s="3"/>
      <c r="O1954" s="20" t="e">
        <f>VLOOKUP(CONCATENATE($M1954,$N1954),Curriculos!$A$2:$J$332,4,FALSE)</f>
        <v>#N/A</v>
      </c>
      <c r="P1954" s="21" t="e">
        <f>VLOOKUP(CONCATENATE($M1954,$N1954),Curriculos!$A$2:$J$332,5,FALSE)</f>
        <v>#N/A</v>
      </c>
      <c r="Q1954" s="21" t="e">
        <f>VLOOKUP($N1954,Oferta!$D$2:$P$100,5,FALSE)</f>
        <v>#N/A</v>
      </c>
      <c r="R1954" s="21" t="e">
        <f>VLOOKUP(CONCATENATE($M1954,$N1954),Curriculos!$A$2:$J$332,8,FALSE)</f>
        <v>#N/A</v>
      </c>
      <c r="S1954" s="5"/>
      <c r="T1954" s="22"/>
      <c r="U1954" s="21" t="e">
        <f>VLOOKUP(CONCATENATE($M1954,$N1954),Curriculos!$A$2:$J$332,10,FALSE)</f>
        <v>#N/A</v>
      </c>
      <c r="V1954" s="20" t="e">
        <f>VLOOKUP(CONCATENATE($M1954,$N1954,$T1954),Oferta!$B$2:$R$360,17,FALSE)</f>
        <v>#N/A</v>
      </c>
      <c r="W1954" s="20" t="e">
        <f>VLOOKUP(CONCATENATE($M1954,$N1954,$T1954),Oferta!$B$2:$Q$360,12,FALSE)</f>
        <v>#N/A</v>
      </c>
      <c r="X1954" s="22"/>
      <c r="Y1954" s="23" t="e">
        <f>VLOOKUP(CONCATENATE($W1954,$X1954),Mtz_Horarios!$E$2:$H$92,2,FALSE)</f>
        <v>#N/A</v>
      </c>
      <c r="Z1954" s="23" t="e">
        <f>VLOOKUP(CONCATENATE($W1954,$X1954),Mtz_Horarios!$E$2:$H$92,3,FALSE)</f>
        <v>#N/A</v>
      </c>
      <c r="AA1954" s="24" t="e">
        <f>VLOOKUP(CONCATENATE($W1954,$X1954),Mtz_Horarios!$E$2:$H$92,4,FALSE)</f>
        <v>#N/A</v>
      </c>
      <c r="AB1954" s="20" t="e">
        <f>VLOOKUP(CONCATENATE($M1954,$N1954,$T1954),Oferta!$B$2:$Q$360,16,FALSE)</f>
        <v>#N/A</v>
      </c>
      <c r="AC1954" s="20" t="e">
        <f>VLOOKUP(CONCATENATE($M1954,$N1954,$T1954),Oferta!$B$2:$Q$360,15,FALSE)</f>
        <v>#N/A</v>
      </c>
      <c r="AD1954" s="12"/>
      <c r="AE1954" s="12"/>
      <c r="AF1954" s="12"/>
      <c r="AG1954" s="12"/>
      <c r="AH1954" s="12"/>
      <c r="AI1954" s="5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12"/>
      <c r="AW1954" s="12"/>
    </row>
    <row r="1955" spans="1:49" ht="15" hidden="1" customHeight="1">
      <c r="A1955" s="12"/>
      <c r="B1955" s="12"/>
      <c r="C1955" s="12"/>
      <c r="D1955" s="12"/>
      <c r="E1955" s="12"/>
      <c r="F1955" s="12"/>
      <c r="G1955" s="12"/>
      <c r="H1955" s="12" t="e">
        <f t="shared" si="28"/>
        <v>#N/A</v>
      </c>
      <c r="I1955" s="12" t="e">
        <f>VLOOKUP(CONCATENATE(N1955,T1955),Simulador!$H$26:$H$33,1,FALSE)</f>
        <v>#N/A</v>
      </c>
      <c r="J1955" s="12" t="e">
        <f t="shared" si="29"/>
        <v>#N/A</v>
      </c>
      <c r="K1955" s="13" t="e">
        <f t="shared" si="30"/>
        <v>#N/A</v>
      </c>
      <c r="L1955" s="12" t="e">
        <f t="shared" si="31"/>
        <v>#N/A</v>
      </c>
      <c r="M1955" s="14"/>
      <c r="N1955" s="3"/>
      <c r="O1955" s="20" t="e">
        <f>VLOOKUP(CONCATENATE($M1955,$N1955),Curriculos!$A$2:$J$332,4,FALSE)</f>
        <v>#N/A</v>
      </c>
      <c r="P1955" s="21" t="e">
        <f>VLOOKUP(CONCATENATE($M1955,$N1955),Curriculos!$A$2:$J$332,5,FALSE)</f>
        <v>#N/A</v>
      </c>
      <c r="Q1955" s="21" t="e">
        <f>VLOOKUP($N1955,Oferta!$D$2:$P$100,5,FALSE)</f>
        <v>#N/A</v>
      </c>
      <c r="R1955" s="21" t="e">
        <f>VLOOKUP(CONCATENATE($M1955,$N1955),Curriculos!$A$2:$J$332,8,FALSE)</f>
        <v>#N/A</v>
      </c>
      <c r="S1955" s="5"/>
      <c r="T1955" s="22"/>
      <c r="U1955" s="21" t="e">
        <f>VLOOKUP(CONCATENATE($M1955,$N1955),Curriculos!$A$2:$J$332,10,FALSE)</f>
        <v>#N/A</v>
      </c>
      <c r="V1955" s="20" t="e">
        <f>VLOOKUP(CONCATENATE($M1955,$N1955,$T1955),Oferta!$B$2:$R$360,17,FALSE)</f>
        <v>#N/A</v>
      </c>
      <c r="W1955" s="20" t="e">
        <f>VLOOKUP(CONCATENATE($M1955,$N1955,$T1955),Oferta!$B$2:$Q$360,12,FALSE)</f>
        <v>#N/A</v>
      </c>
      <c r="X1955" s="22"/>
      <c r="Y1955" s="23" t="e">
        <f>VLOOKUP(CONCATENATE($W1955,$X1955),Mtz_Horarios!$E$2:$H$92,2,FALSE)</f>
        <v>#N/A</v>
      </c>
      <c r="Z1955" s="23" t="e">
        <f>VLOOKUP(CONCATENATE($W1955,$X1955),Mtz_Horarios!$E$2:$H$92,3,FALSE)</f>
        <v>#N/A</v>
      </c>
      <c r="AA1955" s="24" t="e">
        <f>VLOOKUP(CONCATENATE($W1955,$X1955),Mtz_Horarios!$E$2:$H$92,4,FALSE)</f>
        <v>#N/A</v>
      </c>
      <c r="AB1955" s="20" t="e">
        <f>VLOOKUP(CONCATENATE($M1955,$N1955,$T1955),Oferta!$B$2:$Q$360,16,FALSE)</f>
        <v>#N/A</v>
      </c>
      <c r="AC1955" s="20" t="e">
        <f>VLOOKUP(CONCATENATE($M1955,$N1955,$T1955),Oferta!$B$2:$Q$360,15,FALSE)</f>
        <v>#N/A</v>
      </c>
      <c r="AD1955" s="12"/>
      <c r="AE1955" s="12"/>
      <c r="AF1955" s="12"/>
      <c r="AG1955" s="12"/>
      <c r="AH1955" s="12"/>
      <c r="AI1955" s="5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12"/>
      <c r="AW1955" s="12"/>
    </row>
    <row r="1956" spans="1:49" ht="15" hidden="1" customHeight="1">
      <c r="A1956" s="12"/>
      <c r="B1956" s="12"/>
      <c r="C1956" s="12"/>
      <c r="D1956" s="12"/>
      <c r="E1956" s="12"/>
      <c r="F1956" s="12"/>
      <c r="G1956" s="12"/>
      <c r="H1956" s="12" t="e">
        <f t="shared" si="28"/>
        <v>#N/A</v>
      </c>
      <c r="I1956" s="12" t="e">
        <f>VLOOKUP(CONCATENATE(N1956,T1956),Simulador!$H$26:$H$33,1,FALSE)</f>
        <v>#N/A</v>
      </c>
      <c r="J1956" s="12" t="e">
        <f t="shared" si="29"/>
        <v>#N/A</v>
      </c>
      <c r="K1956" s="13" t="e">
        <f t="shared" si="30"/>
        <v>#N/A</v>
      </c>
      <c r="L1956" s="12" t="e">
        <f t="shared" si="31"/>
        <v>#N/A</v>
      </c>
      <c r="M1956" s="14"/>
      <c r="N1956" s="3"/>
      <c r="O1956" s="20" t="e">
        <f>VLOOKUP(CONCATENATE($M1956,$N1956),Curriculos!$A$2:$J$332,4,FALSE)</f>
        <v>#N/A</v>
      </c>
      <c r="P1956" s="21" t="e">
        <f>VLOOKUP(CONCATENATE($M1956,$N1956),Curriculos!$A$2:$J$332,5,FALSE)</f>
        <v>#N/A</v>
      </c>
      <c r="Q1956" s="21" t="e">
        <f>VLOOKUP($N1956,Oferta!$D$2:$P$100,5,FALSE)</f>
        <v>#N/A</v>
      </c>
      <c r="R1956" s="21" t="e">
        <f>VLOOKUP(CONCATENATE($M1956,$N1956),Curriculos!$A$2:$J$332,8,FALSE)</f>
        <v>#N/A</v>
      </c>
      <c r="S1956" s="5"/>
      <c r="T1956" s="22"/>
      <c r="U1956" s="21" t="e">
        <f>VLOOKUP(CONCATENATE($M1956,$N1956),Curriculos!$A$2:$J$332,10,FALSE)</f>
        <v>#N/A</v>
      </c>
      <c r="V1956" s="20" t="e">
        <f>VLOOKUP(CONCATENATE($M1956,$N1956,$T1956),Oferta!$B$2:$R$360,17,FALSE)</f>
        <v>#N/A</v>
      </c>
      <c r="W1956" s="20" t="e">
        <f>VLOOKUP(CONCATENATE($M1956,$N1956,$T1956),Oferta!$B$2:$Q$360,12,FALSE)</f>
        <v>#N/A</v>
      </c>
      <c r="X1956" s="22"/>
      <c r="Y1956" s="23" t="e">
        <f>VLOOKUP(CONCATENATE($W1956,$X1956),Mtz_Horarios!$E$2:$H$92,2,FALSE)</f>
        <v>#N/A</v>
      </c>
      <c r="Z1956" s="23" t="e">
        <f>VLOOKUP(CONCATENATE($W1956,$X1956),Mtz_Horarios!$E$2:$H$92,3,FALSE)</f>
        <v>#N/A</v>
      </c>
      <c r="AA1956" s="24" t="e">
        <f>VLOOKUP(CONCATENATE($W1956,$X1956),Mtz_Horarios!$E$2:$H$92,4,FALSE)</f>
        <v>#N/A</v>
      </c>
      <c r="AB1956" s="20" t="e">
        <f>VLOOKUP(CONCATENATE($M1956,$N1956,$T1956),Oferta!$B$2:$Q$360,16,FALSE)</f>
        <v>#N/A</v>
      </c>
      <c r="AC1956" s="20" t="e">
        <f>VLOOKUP(CONCATENATE($M1956,$N1956,$T1956),Oferta!$B$2:$Q$360,15,FALSE)</f>
        <v>#N/A</v>
      </c>
      <c r="AD1956" s="12"/>
      <c r="AE1956" s="12"/>
      <c r="AF1956" s="12"/>
      <c r="AG1956" s="12"/>
      <c r="AH1956" s="12"/>
      <c r="AI1956" s="5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12"/>
      <c r="AW1956" s="12"/>
    </row>
    <row r="1957" spans="1:49" ht="15" hidden="1" customHeight="1">
      <c r="A1957" s="12"/>
      <c r="B1957" s="12"/>
      <c r="C1957" s="12"/>
      <c r="D1957" s="12"/>
      <c r="E1957" s="12"/>
      <c r="F1957" s="12"/>
      <c r="G1957" s="12"/>
      <c r="H1957" s="12" t="e">
        <f t="shared" si="28"/>
        <v>#N/A</v>
      </c>
      <c r="I1957" s="12" t="e">
        <f>VLOOKUP(CONCATENATE(N1957,T1957),Simulador!$H$26:$H$33,1,FALSE)</f>
        <v>#N/A</v>
      </c>
      <c r="J1957" s="12" t="e">
        <f t="shared" si="29"/>
        <v>#N/A</v>
      </c>
      <c r="K1957" s="13" t="e">
        <f t="shared" si="30"/>
        <v>#N/A</v>
      </c>
      <c r="L1957" s="12" t="e">
        <f t="shared" si="31"/>
        <v>#N/A</v>
      </c>
      <c r="M1957" s="14"/>
      <c r="N1957" s="3"/>
      <c r="O1957" s="20" t="e">
        <f>VLOOKUP(CONCATENATE($M1957,$N1957),Curriculos!$A$2:$J$332,4,FALSE)</f>
        <v>#N/A</v>
      </c>
      <c r="P1957" s="21" t="e">
        <f>VLOOKUP(CONCATENATE($M1957,$N1957),Curriculos!$A$2:$J$332,5,FALSE)</f>
        <v>#N/A</v>
      </c>
      <c r="Q1957" s="21" t="e">
        <f>VLOOKUP($N1957,Oferta!$D$2:$P$100,5,FALSE)</f>
        <v>#N/A</v>
      </c>
      <c r="R1957" s="21" t="e">
        <f>VLOOKUP(CONCATENATE($M1957,$N1957),Curriculos!$A$2:$J$332,8,FALSE)</f>
        <v>#N/A</v>
      </c>
      <c r="S1957" s="5"/>
      <c r="T1957" s="22"/>
      <c r="U1957" s="21" t="e">
        <f>VLOOKUP(CONCATENATE($M1957,$N1957),Curriculos!$A$2:$J$332,10,FALSE)</f>
        <v>#N/A</v>
      </c>
      <c r="V1957" s="20" t="e">
        <f>VLOOKUP(CONCATENATE($M1957,$N1957,$T1957),Oferta!$B$2:$R$360,17,FALSE)</f>
        <v>#N/A</v>
      </c>
      <c r="W1957" s="20" t="e">
        <f>VLOOKUP(CONCATENATE($M1957,$N1957,$T1957),Oferta!$B$2:$Q$360,12,FALSE)</f>
        <v>#N/A</v>
      </c>
      <c r="X1957" s="22"/>
      <c r="Y1957" s="23" t="e">
        <f>VLOOKUP(CONCATENATE($W1957,$X1957),Mtz_Horarios!$E$2:$H$92,2,FALSE)</f>
        <v>#N/A</v>
      </c>
      <c r="Z1957" s="23" t="e">
        <f>VLOOKUP(CONCATENATE($W1957,$X1957),Mtz_Horarios!$E$2:$H$92,3,FALSE)</f>
        <v>#N/A</v>
      </c>
      <c r="AA1957" s="24" t="e">
        <f>VLOOKUP(CONCATENATE($W1957,$X1957),Mtz_Horarios!$E$2:$H$92,4,FALSE)</f>
        <v>#N/A</v>
      </c>
      <c r="AB1957" s="20" t="e">
        <f>VLOOKUP(CONCATENATE($M1957,$N1957,$T1957),Oferta!$B$2:$Q$360,16,FALSE)</f>
        <v>#N/A</v>
      </c>
      <c r="AC1957" s="20" t="e">
        <f>VLOOKUP(CONCATENATE($M1957,$N1957,$T1957),Oferta!$B$2:$Q$360,15,FALSE)</f>
        <v>#N/A</v>
      </c>
      <c r="AD1957" s="12"/>
      <c r="AE1957" s="12"/>
      <c r="AF1957" s="12"/>
      <c r="AG1957" s="12"/>
      <c r="AH1957" s="12"/>
      <c r="AI1957" s="5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12"/>
      <c r="AW1957" s="12"/>
    </row>
    <row r="1958" spans="1:49" ht="15" hidden="1" customHeight="1">
      <c r="A1958" s="12"/>
      <c r="B1958" s="12"/>
      <c r="C1958" s="12"/>
      <c r="D1958" s="12"/>
      <c r="E1958" s="12"/>
      <c r="F1958" s="12"/>
      <c r="G1958" s="12"/>
      <c r="H1958" s="12" t="e">
        <f t="shared" si="28"/>
        <v>#N/A</v>
      </c>
      <c r="I1958" s="12" t="e">
        <f>VLOOKUP(CONCATENATE(N1958,T1958),Simulador!$H$26:$H$33,1,FALSE)</f>
        <v>#N/A</v>
      </c>
      <c r="J1958" s="12" t="e">
        <f t="shared" si="29"/>
        <v>#N/A</v>
      </c>
      <c r="K1958" s="13" t="e">
        <f t="shared" si="30"/>
        <v>#N/A</v>
      </c>
      <c r="L1958" s="12" t="e">
        <f t="shared" si="31"/>
        <v>#N/A</v>
      </c>
      <c r="M1958" s="14"/>
      <c r="N1958" s="3"/>
      <c r="O1958" s="20" t="e">
        <f>VLOOKUP(CONCATENATE($M1958,$N1958),Curriculos!$A$2:$J$332,4,FALSE)</f>
        <v>#N/A</v>
      </c>
      <c r="P1958" s="21" t="e">
        <f>VLOOKUP(CONCATENATE($M1958,$N1958),Curriculos!$A$2:$J$332,5,FALSE)</f>
        <v>#N/A</v>
      </c>
      <c r="Q1958" s="21" t="e">
        <f>VLOOKUP($N1958,Oferta!$D$2:$P$100,5,FALSE)</f>
        <v>#N/A</v>
      </c>
      <c r="R1958" s="21" t="e">
        <f>VLOOKUP(CONCATENATE($M1958,$N1958),Curriculos!$A$2:$J$332,8,FALSE)</f>
        <v>#N/A</v>
      </c>
      <c r="S1958" s="5"/>
      <c r="T1958" s="22"/>
      <c r="U1958" s="21" t="e">
        <f>VLOOKUP(CONCATENATE($M1958,$N1958),Curriculos!$A$2:$J$332,10,FALSE)</f>
        <v>#N/A</v>
      </c>
      <c r="V1958" s="20" t="e">
        <f>VLOOKUP(CONCATENATE($M1958,$N1958,$T1958),Oferta!$B$2:$R$360,17,FALSE)</f>
        <v>#N/A</v>
      </c>
      <c r="W1958" s="20" t="e">
        <f>VLOOKUP(CONCATENATE($M1958,$N1958,$T1958),Oferta!$B$2:$Q$360,12,FALSE)</f>
        <v>#N/A</v>
      </c>
      <c r="X1958" s="22"/>
      <c r="Y1958" s="23" t="e">
        <f>VLOOKUP(CONCATENATE($W1958,$X1958),Mtz_Horarios!$E$2:$H$92,2,FALSE)</f>
        <v>#N/A</v>
      </c>
      <c r="Z1958" s="23" t="e">
        <f>VLOOKUP(CONCATENATE($W1958,$X1958),Mtz_Horarios!$E$2:$H$92,3,FALSE)</f>
        <v>#N/A</v>
      </c>
      <c r="AA1958" s="24" t="e">
        <f>VLOOKUP(CONCATENATE($W1958,$X1958),Mtz_Horarios!$E$2:$H$92,4,FALSE)</f>
        <v>#N/A</v>
      </c>
      <c r="AB1958" s="20" t="e">
        <f>VLOOKUP(CONCATENATE($M1958,$N1958,$T1958),Oferta!$B$2:$Q$360,16,FALSE)</f>
        <v>#N/A</v>
      </c>
      <c r="AC1958" s="20" t="e">
        <f>VLOOKUP(CONCATENATE($M1958,$N1958,$T1958),Oferta!$B$2:$Q$360,15,FALSE)</f>
        <v>#N/A</v>
      </c>
      <c r="AD1958" s="12"/>
      <c r="AE1958" s="12"/>
      <c r="AF1958" s="12"/>
      <c r="AG1958" s="12"/>
      <c r="AH1958" s="12"/>
      <c r="AI1958" s="5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12"/>
      <c r="AW1958" s="12"/>
    </row>
    <row r="1959" spans="1:49" ht="15" hidden="1" customHeight="1">
      <c r="A1959" s="12"/>
      <c r="B1959" s="12"/>
      <c r="C1959" s="12"/>
      <c r="D1959" s="12"/>
      <c r="E1959" s="12"/>
      <c r="F1959" s="12"/>
      <c r="G1959" s="12"/>
      <c r="H1959" s="12" t="e">
        <f t="shared" si="28"/>
        <v>#N/A</v>
      </c>
      <c r="I1959" s="12" t="e">
        <f>VLOOKUP(CONCATENATE(N1959,T1959),Simulador!$H$26:$H$33,1,FALSE)</f>
        <v>#N/A</v>
      </c>
      <c r="J1959" s="12" t="e">
        <f t="shared" si="29"/>
        <v>#N/A</v>
      </c>
      <c r="K1959" s="13" t="e">
        <f t="shared" si="30"/>
        <v>#N/A</v>
      </c>
      <c r="L1959" s="12" t="e">
        <f t="shared" si="31"/>
        <v>#N/A</v>
      </c>
      <c r="M1959" s="14"/>
      <c r="N1959" s="3"/>
      <c r="O1959" s="20" t="e">
        <f>VLOOKUP(CONCATENATE($M1959,$N1959),Curriculos!$A$2:$J$332,4,FALSE)</f>
        <v>#N/A</v>
      </c>
      <c r="P1959" s="21" t="e">
        <f>VLOOKUP(CONCATENATE($M1959,$N1959),Curriculos!$A$2:$J$332,5,FALSE)</f>
        <v>#N/A</v>
      </c>
      <c r="Q1959" s="21" t="e">
        <f>VLOOKUP($N1959,Oferta!$D$2:$P$100,5,FALSE)</f>
        <v>#N/A</v>
      </c>
      <c r="R1959" s="21" t="e">
        <f>VLOOKUP(CONCATENATE($M1959,$N1959),Curriculos!$A$2:$J$332,8,FALSE)</f>
        <v>#N/A</v>
      </c>
      <c r="S1959" s="5"/>
      <c r="T1959" s="22"/>
      <c r="U1959" s="21" t="e">
        <f>VLOOKUP(CONCATENATE($M1959,$N1959),Curriculos!$A$2:$J$332,10,FALSE)</f>
        <v>#N/A</v>
      </c>
      <c r="V1959" s="20" t="e">
        <f>VLOOKUP(CONCATENATE($M1959,$N1959,$T1959),Oferta!$B$2:$R$360,17,FALSE)</f>
        <v>#N/A</v>
      </c>
      <c r="W1959" s="20" t="e">
        <f>VLOOKUP(CONCATENATE($M1959,$N1959,$T1959),Oferta!$B$2:$Q$360,12,FALSE)</f>
        <v>#N/A</v>
      </c>
      <c r="X1959" s="22"/>
      <c r="Y1959" s="23" t="e">
        <f>VLOOKUP(CONCATENATE($W1959,$X1959),Mtz_Horarios!$E$2:$H$92,2,FALSE)</f>
        <v>#N/A</v>
      </c>
      <c r="Z1959" s="23" t="e">
        <f>VLOOKUP(CONCATENATE($W1959,$X1959),Mtz_Horarios!$E$2:$H$92,3,FALSE)</f>
        <v>#N/A</v>
      </c>
      <c r="AA1959" s="24" t="e">
        <f>VLOOKUP(CONCATENATE($W1959,$X1959),Mtz_Horarios!$E$2:$H$92,4,FALSE)</f>
        <v>#N/A</v>
      </c>
      <c r="AB1959" s="20" t="e">
        <f>VLOOKUP(CONCATENATE($M1959,$N1959,$T1959),Oferta!$B$2:$Q$360,16,FALSE)</f>
        <v>#N/A</v>
      </c>
      <c r="AC1959" s="20" t="e">
        <f>VLOOKUP(CONCATENATE($M1959,$N1959,$T1959),Oferta!$B$2:$Q$360,15,FALSE)</f>
        <v>#N/A</v>
      </c>
      <c r="AD1959" s="12"/>
      <c r="AE1959" s="12"/>
      <c r="AF1959" s="12"/>
      <c r="AG1959" s="12"/>
      <c r="AH1959" s="12"/>
      <c r="AI1959" s="5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12"/>
      <c r="AW1959" s="12"/>
    </row>
    <row r="1960" spans="1:49" ht="15" hidden="1" customHeight="1">
      <c r="A1960" s="12"/>
      <c r="B1960" s="12"/>
      <c r="C1960" s="12"/>
      <c r="D1960" s="12"/>
      <c r="E1960" s="12"/>
      <c r="F1960" s="12"/>
      <c r="G1960" s="12"/>
      <c r="H1960" s="12" t="e">
        <f t="shared" si="28"/>
        <v>#N/A</v>
      </c>
      <c r="I1960" s="12" t="e">
        <f>VLOOKUP(CONCATENATE(N1960,T1960),Simulador!$H$26:$H$33,1,FALSE)</f>
        <v>#N/A</v>
      </c>
      <c r="J1960" s="12" t="e">
        <f t="shared" si="29"/>
        <v>#N/A</v>
      </c>
      <c r="K1960" s="13" t="e">
        <f t="shared" si="30"/>
        <v>#N/A</v>
      </c>
      <c r="L1960" s="12" t="e">
        <f t="shared" si="31"/>
        <v>#N/A</v>
      </c>
      <c r="M1960" s="14"/>
      <c r="N1960" s="3"/>
      <c r="O1960" s="20" t="e">
        <f>VLOOKUP(CONCATENATE($M1960,$N1960),Curriculos!$A$2:$J$332,4,FALSE)</f>
        <v>#N/A</v>
      </c>
      <c r="P1960" s="21" t="e">
        <f>VLOOKUP(CONCATENATE($M1960,$N1960),Curriculos!$A$2:$J$332,5,FALSE)</f>
        <v>#N/A</v>
      </c>
      <c r="Q1960" s="21" t="e">
        <f>VLOOKUP($N1960,Oferta!$D$2:$P$100,5,FALSE)</f>
        <v>#N/A</v>
      </c>
      <c r="R1960" s="21" t="e">
        <f>VLOOKUP(CONCATENATE($M1960,$N1960),Curriculos!$A$2:$J$332,8,FALSE)</f>
        <v>#N/A</v>
      </c>
      <c r="S1960" s="5"/>
      <c r="T1960" s="22"/>
      <c r="U1960" s="21" t="e">
        <f>VLOOKUP(CONCATENATE($M1960,$N1960),Curriculos!$A$2:$J$332,10,FALSE)</f>
        <v>#N/A</v>
      </c>
      <c r="V1960" s="20" t="e">
        <f>VLOOKUP(CONCATENATE($M1960,$N1960,$T1960),Oferta!$B$2:$R$360,17,FALSE)</f>
        <v>#N/A</v>
      </c>
      <c r="W1960" s="20" t="e">
        <f>VLOOKUP(CONCATENATE($M1960,$N1960,$T1960),Oferta!$B$2:$Q$360,12,FALSE)</f>
        <v>#N/A</v>
      </c>
      <c r="X1960" s="22"/>
      <c r="Y1960" s="23" t="e">
        <f>VLOOKUP(CONCATENATE($W1960,$X1960),Mtz_Horarios!$E$2:$H$92,2,FALSE)</f>
        <v>#N/A</v>
      </c>
      <c r="Z1960" s="23" t="e">
        <f>VLOOKUP(CONCATENATE($W1960,$X1960),Mtz_Horarios!$E$2:$H$92,3,FALSE)</f>
        <v>#N/A</v>
      </c>
      <c r="AA1960" s="24" t="e">
        <f>VLOOKUP(CONCATENATE($W1960,$X1960),Mtz_Horarios!$E$2:$H$92,4,FALSE)</f>
        <v>#N/A</v>
      </c>
      <c r="AB1960" s="20" t="e">
        <f>VLOOKUP(CONCATENATE($M1960,$N1960,$T1960),Oferta!$B$2:$Q$360,16,FALSE)</f>
        <v>#N/A</v>
      </c>
      <c r="AC1960" s="20" t="e">
        <f>VLOOKUP(CONCATENATE($M1960,$N1960,$T1960),Oferta!$B$2:$Q$360,15,FALSE)</f>
        <v>#N/A</v>
      </c>
      <c r="AD1960" s="12"/>
      <c r="AE1960" s="12"/>
      <c r="AF1960" s="12"/>
      <c r="AG1960" s="12"/>
      <c r="AH1960" s="12"/>
      <c r="AI1960" s="5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12"/>
      <c r="AW1960" s="12"/>
    </row>
    <row r="1961" spans="1:49" ht="15" hidden="1" customHeight="1">
      <c r="A1961" s="12"/>
      <c r="B1961" s="12"/>
      <c r="C1961" s="12"/>
      <c r="D1961" s="12"/>
      <c r="E1961" s="12"/>
      <c r="F1961" s="12"/>
      <c r="G1961" s="12"/>
      <c r="H1961" s="12" t="e">
        <f t="shared" si="28"/>
        <v>#N/A</v>
      </c>
      <c r="I1961" s="12" t="e">
        <f>VLOOKUP(CONCATENATE(N1961,T1961),Simulador!$H$26:$H$33,1,FALSE)</f>
        <v>#N/A</v>
      </c>
      <c r="J1961" s="12" t="e">
        <f t="shared" si="29"/>
        <v>#N/A</v>
      </c>
      <c r="K1961" s="13" t="e">
        <f t="shared" si="30"/>
        <v>#N/A</v>
      </c>
      <c r="L1961" s="12" t="e">
        <f t="shared" si="31"/>
        <v>#N/A</v>
      </c>
      <c r="M1961" s="14"/>
      <c r="N1961" s="3"/>
      <c r="O1961" s="20" t="e">
        <f>VLOOKUP(CONCATENATE($M1961,$N1961),Curriculos!$A$2:$J$332,4,FALSE)</f>
        <v>#N/A</v>
      </c>
      <c r="P1961" s="21" t="e">
        <f>VLOOKUP(CONCATENATE($M1961,$N1961),Curriculos!$A$2:$J$332,5,FALSE)</f>
        <v>#N/A</v>
      </c>
      <c r="Q1961" s="21" t="e">
        <f>VLOOKUP($N1961,Oferta!$D$2:$P$100,5,FALSE)</f>
        <v>#N/A</v>
      </c>
      <c r="R1961" s="21" t="e">
        <f>VLOOKUP(CONCATENATE($M1961,$N1961),Curriculos!$A$2:$J$332,8,FALSE)</f>
        <v>#N/A</v>
      </c>
      <c r="S1961" s="5"/>
      <c r="T1961" s="22"/>
      <c r="U1961" s="21" t="e">
        <f>VLOOKUP(CONCATENATE($M1961,$N1961),Curriculos!$A$2:$J$332,10,FALSE)</f>
        <v>#N/A</v>
      </c>
      <c r="V1961" s="20" t="e">
        <f>VLOOKUP(CONCATENATE($M1961,$N1961,$T1961),Oferta!$B$2:$R$360,17,FALSE)</f>
        <v>#N/A</v>
      </c>
      <c r="W1961" s="20" t="e">
        <f>VLOOKUP(CONCATENATE($M1961,$N1961,$T1961),Oferta!$B$2:$Q$360,12,FALSE)</f>
        <v>#N/A</v>
      </c>
      <c r="X1961" s="22"/>
      <c r="Y1961" s="23" t="e">
        <f>VLOOKUP(CONCATENATE($W1961,$X1961),Mtz_Horarios!$E$2:$H$92,2,FALSE)</f>
        <v>#N/A</v>
      </c>
      <c r="Z1961" s="23" t="e">
        <f>VLOOKUP(CONCATENATE($W1961,$X1961),Mtz_Horarios!$E$2:$H$92,3,FALSE)</f>
        <v>#N/A</v>
      </c>
      <c r="AA1961" s="24" t="e">
        <f>VLOOKUP(CONCATENATE($W1961,$X1961),Mtz_Horarios!$E$2:$H$92,4,FALSE)</f>
        <v>#N/A</v>
      </c>
      <c r="AB1961" s="20" t="e">
        <f>VLOOKUP(CONCATENATE($M1961,$N1961,$T1961),Oferta!$B$2:$Q$360,16,FALSE)</f>
        <v>#N/A</v>
      </c>
      <c r="AC1961" s="20" t="e">
        <f>VLOOKUP(CONCATENATE($M1961,$N1961,$T1961),Oferta!$B$2:$Q$360,15,FALSE)</f>
        <v>#N/A</v>
      </c>
      <c r="AD1961" s="12"/>
      <c r="AE1961" s="12"/>
      <c r="AF1961" s="12"/>
      <c r="AG1961" s="12"/>
      <c r="AH1961" s="12"/>
      <c r="AI1961" s="5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12"/>
      <c r="AW1961" s="12"/>
    </row>
    <row r="1962" spans="1:49" ht="15" hidden="1" customHeight="1">
      <c r="A1962" s="12"/>
      <c r="B1962" s="12"/>
      <c r="C1962" s="12"/>
      <c r="D1962" s="12"/>
      <c r="E1962" s="12"/>
      <c r="F1962" s="12"/>
      <c r="G1962" s="12"/>
      <c r="H1962" s="12" t="e">
        <f t="shared" si="28"/>
        <v>#N/A</v>
      </c>
      <c r="I1962" s="12" t="e">
        <f>VLOOKUP(CONCATENATE(N1962,T1962),Simulador!$H$26:$H$33,1,FALSE)</f>
        <v>#N/A</v>
      </c>
      <c r="J1962" s="12" t="e">
        <f t="shared" si="29"/>
        <v>#N/A</v>
      </c>
      <c r="K1962" s="13" t="e">
        <f t="shared" si="30"/>
        <v>#N/A</v>
      </c>
      <c r="L1962" s="12" t="e">
        <f t="shared" si="31"/>
        <v>#N/A</v>
      </c>
      <c r="M1962" s="14"/>
      <c r="N1962" s="3"/>
      <c r="O1962" s="20" t="e">
        <f>VLOOKUP(CONCATENATE($M1962,$N1962),Curriculos!$A$2:$J$332,4,FALSE)</f>
        <v>#N/A</v>
      </c>
      <c r="P1962" s="21" t="e">
        <f>VLOOKUP(CONCATENATE($M1962,$N1962),Curriculos!$A$2:$J$332,5,FALSE)</f>
        <v>#N/A</v>
      </c>
      <c r="Q1962" s="21" t="e">
        <f>VLOOKUP($N1962,Oferta!$D$2:$P$100,5,FALSE)</f>
        <v>#N/A</v>
      </c>
      <c r="R1962" s="21" t="e">
        <f>VLOOKUP(CONCATENATE($M1962,$N1962),Curriculos!$A$2:$J$332,8,FALSE)</f>
        <v>#N/A</v>
      </c>
      <c r="S1962" s="5"/>
      <c r="T1962" s="22"/>
      <c r="U1962" s="21" t="e">
        <f>VLOOKUP(CONCATENATE($M1962,$N1962),Curriculos!$A$2:$J$332,10,FALSE)</f>
        <v>#N/A</v>
      </c>
      <c r="V1962" s="20" t="e">
        <f>VLOOKUP(CONCATENATE($M1962,$N1962,$T1962),Oferta!$B$2:$R$360,17,FALSE)</f>
        <v>#N/A</v>
      </c>
      <c r="W1962" s="20" t="e">
        <f>VLOOKUP(CONCATENATE($M1962,$N1962,$T1962),Oferta!$B$2:$Q$360,12,FALSE)</f>
        <v>#N/A</v>
      </c>
      <c r="X1962" s="22"/>
      <c r="Y1962" s="23" t="e">
        <f>VLOOKUP(CONCATENATE($W1962,$X1962),Mtz_Horarios!$E$2:$H$92,2,FALSE)</f>
        <v>#N/A</v>
      </c>
      <c r="Z1962" s="23" t="e">
        <f>VLOOKUP(CONCATENATE($W1962,$X1962),Mtz_Horarios!$E$2:$H$92,3,FALSE)</f>
        <v>#N/A</v>
      </c>
      <c r="AA1962" s="24" t="e">
        <f>VLOOKUP(CONCATENATE($W1962,$X1962),Mtz_Horarios!$E$2:$H$92,4,FALSE)</f>
        <v>#N/A</v>
      </c>
      <c r="AB1962" s="20" t="e">
        <f>VLOOKUP(CONCATENATE($M1962,$N1962,$T1962),Oferta!$B$2:$Q$360,16,FALSE)</f>
        <v>#N/A</v>
      </c>
      <c r="AC1962" s="20" t="e">
        <f>VLOOKUP(CONCATENATE($M1962,$N1962,$T1962),Oferta!$B$2:$Q$360,15,FALSE)</f>
        <v>#N/A</v>
      </c>
      <c r="AD1962" s="12"/>
      <c r="AE1962" s="12"/>
      <c r="AF1962" s="12"/>
      <c r="AG1962" s="12"/>
      <c r="AH1962" s="12"/>
      <c r="AI1962" s="5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12"/>
      <c r="AW1962" s="12"/>
    </row>
    <row r="1963" spans="1:49" ht="15" hidden="1" customHeight="1">
      <c r="A1963" s="12"/>
      <c r="B1963" s="12"/>
      <c r="C1963" s="12"/>
      <c r="D1963" s="12"/>
      <c r="E1963" s="12"/>
      <c r="F1963" s="12"/>
      <c r="G1963" s="12"/>
      <c r="H1963" s="12" t="e">
        <f t="shared" si="28"/>
        <v>#N/A</v>
      </c>
      <c r="I1963" s="12" t="e">
        <f>VLOOKUP(CONCATENATE(N1963,T1963),Simulador!$H$26:$H$33,1,FALSE)</f>
        <v>#N/A</v>
      </c>
      <c r="J1963" s="12" t="e">
        <f t="shared" si="29"/>
        <v>#N/A</v>
      </c>
      <c r="K1963" s="13" t="e">
        <f t="shared" si="30"/>
        <v>#N/A</v>
      </c>
      <c r="L1963" s="12" t="e">
        <f t="shared" si="31"/>
        <v>#N/A</v>
      </c>
      <c r="M1963" s="14"/>
      <c r="N1963" s="3"/>
      <c r="O1963" s="20" t="e">
        <f>VLOOKUP(CONCATENATE($M1963,$N1963),Curriculos!$A$2:$J$332,4,FALSE)</f>
        <v>#N/A</v>
      </c>
      <c r="P1963" s="21" t="e">
        <f>VLOOKUP(CONCATENATE($M1963,$N1963),Curriculos!$A$2:$J$332,5,FALSE)</f>
        <v>#N/A</v>
      </c>
      <c r="Q1963" s="21" t="e">
        <f>VLOOKUP($N1963,Oferta!$D$2:$P$100,5,FALSE)</f>
        <v>#N/A</v>
      </c>
      <c r="R1963" s="21" t="e">
        <f>VLOOKUP(CONCATENATE($M1963,$N1963),Curriculos!$A$2:$J$332,8,FALSE)</f>
        <v>#N/A</v>
      </c>
      <c r="S1963" s="5"/>
      <c r="T1963" s="22"/>
      <c r="U1963" s="21" t="e">
        <f>VLOOKUP(CONCATENATE($M1963,$N1963),Curriculos!$A$2:$J$332,10,FALSE)</f>
        <v>#N/A</v>
      </c>
      <c r="V1963" s="20" t="e">
        <f>VLOOKUP(CONCATENATE($M1963,$N1963,$T1963),Oferta!$B$2:$R$360,17,FALSE)</f>
        <v>#N/A</v>
      </c>
      <c r="W1963" s="20" t="e">
        <f>VLOOKUP(CONCATENATE($M1963,$N1963,$T1963),Oferta!$B$2:$Q$360,12,FALSE)</f>
        <v>#N/A</v>
      </c>
      <c r="X1963" s="22"/>
      <c r="Y1963" s="23" t="e">
        <f>VLOOKUP(CONCATENATE($W1963,$X1963),Mtz_Horarios!$E$2:$H$92,2,FALSE)</f>
        <v>#N/A</v>
      </c>
      <c r="Z1963" s="23" t="e">
        <f>VLOOKUP(CONCATENATE($W1963,$X1963),Mtz_Horarios!$E$2:$H$92,3,FALSE)</f>
        <v>#N/A</v>
      </c>
      <c r="AA1963" s="24" t="e">
        <f>VLOOKUP(CONCATENATE($W1963,$X1963),Mtz_Horarios!$E$2:$H$92,4,FALSE)</f>
        <v>#N/A</v>
      </c>
      <c r="AB1963" s="20" t="e">
        <f>VLOOKUP(CONCATENATE($M1963,$N1963,$T1963),Oferta!$B$2:$Q$360,16,FALSE)</f>
        <v>#N/A</v>
      </c>
      <c r="AC1963" s="20" t="e">
        <f>VLOOKUP(CONCATENATE($M1963,$N1963,$T1963),Oferta!$B$2:$Q$360,15,FALSE)</f>
        <v>#N/A</v>
      </c>
      <c r="AD1963" s="12"/>
      <c r="AE1963" s="12"/>
      <c r="AF1963" s="12"/>
      <c r="AG1963" s="12"/>
      <c r="AH1963" s="12"/>
      <c r="AI1963" s="5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12"/>
      <c r="AW1963" s="12"/>
    </row>
    <row r="1964" spans="1:49" ht="15" hidden="1" customHeight="1">
      <c r="A1964" s="12"/>
      <c r="B1964" s="12"/>
      <c r="C1964" s="12"/>
      <c r="D1964" s="12"/>
      <c r="E1964" s="12"/>
      <c r="F1964" s="12"/>
      <c r="G1964" s="12"/>
      <c r="H1964" s="12" t="e">
        <f t="shared" si="28"/>
        <v>#N/A</v>
      </c>
      <c r="I1964" s="12" t="e">
        <f>VLOOKUP(CONCATENATE(N1964,T1964),Simulador!$H$26:$H$33,1,FALSE)</f>
        <v>#N/A</v>
      </c>
      <c r="J1964" s="12" t="e">
        <f t="shared" si="29"/>
        <v>#N/A</v>
      </c>
      <c r="K1964" s="13" t="e">
        <f t="shared" si="30"/>
        <v>#N/A</v>
      </c>
      <c r="L1964" s="12" t="e">
        <f t="shared" si="31"/>
        <v>#N/A</v>
      </c>
      <c r="M1964" s="14"/>
      <c r="N1964" s="3"/>
      <c r="O1964" s="20" t="e">
        <f>VLOOKUP(CONCATENATE($M1964,$N1964),Curriculos!$A$2:$J$332,4,FALSE)</f>
        <v>#N/A</v>
      </c>
      <c r="P1964" s="21" t="e">
        <f>VLOOKUP(CONCATENATE($M1964,$N1964),Curriculos!$A$2:$J$332,5,FALSE)</f>
        <v>#N/A</v>
      </c>
      <c r="Q1964" s="21" t="e">
        <f>VLOOKUP($N1964,Oferta!$D$2:$P$100,5,FALSE)</f>
        <v>#N/A</v>
      </c>
      <c r="R1964" s="21" t="e">
        <f>VLOOKUP(CONCATENATE($M1964,$N1964),Curriculos!$A$2:$J$332,8,FALSE)</f>
        <v>#N/A</v>
      </c>
      <c r="S1964" s="5"/>
      <c r="T1964" s="22"/>
      <c r="U1964" s="21" t="e">
        <f>VLOOKUP(CONCATENATE($M1964,$N1964),Curriculos!$A$2:$J$332,10,FALSE)</f>
        <v>#N/A</v>
      </c>
      <c r="V1964" s="20" t="e">
        <f>VLOOKUP(CONCATENATE($M1964,$N1964,$T1964),Oferta!$B$2:$R$360,17,FALSE)</f>
        <v>#N/A</v>
      </c>
      <c r="W1964" s="20" t="e">
        <f>VLOOKUP(CONCATENATE($M1964,$N1964,$T1964),Oferta!$B$2:$Q$360,12,FALSE)</f>
        <v>#N/A</v>
      </c>
      <c r="X1964" s="22"/>
      <c r="Y1964" s="23" t="e">
        <f>VLOOKUP(CONCATENATE($W1964,$X1964),Mtz_Horarios!$E$2:$H$92,2,FALSE)</f>
        <v>#N/A</v>
      </c>
      <c r="Z1964" s="23" t="e">
        <f>VLOOKUP(CONCATENATE($W1964,$X1964),Mtz_Horarios!$E$2:$H$92,3,FALSE)</f>
        <v>#N/A</v>
      </c>
      <c r="AA1964" s="24" t="e">
        <f>VLOOKUP(CONCATENATE($W1964,$X1964),Mtz_Horarios!$E$2:$H$92,4,FALSE)</f>
        <v>#N/A</v>
      </c>
      <c r="AB1964" s="20" t="e">
        <f>VLOOKUP(CONCATENATE($M1964,$N1964,$T1964),Oferta!$B$2:$Q$360,16,FALSE)</f>
        <v>#N/A</v>
      </c>
      <c r="AC1964" s="20" t="e">
        <f>VLOOKUP(CONCATENATE($M1964,$N1964,$T1964),Oferta!$B$2:$Q$360,15,FALSE)</f>
        <v>#N/A</v>
      </c>
      <c r="AD1964" s="12"/>
      <c r="AE1964" s="12"/>
      <c r="AF1964" s="12"/>
      <c r="AG1964" s="12"/>
      <c r="AH1964" s="12"/>
      <c r="AI1964" s="5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12"/>
      <c r="AW1964" s="12"/>
    </row>
    <row r="1965" spans="1:49" ht="15" hidden="1" customHeight="1">
      <c r="A1965" s="12"/>
      <c r="B1965" s="12"/>
      <c r="C1965" s="12"/>
      <c r="D1965" s="12"/>
      <c r="E1965" s="12"/>
      <c r="F1965" s="12"/>
      <c r="G1965" s="12"/>
      <c r="H1965" s="12" t="e">
        <f t="shared" si="28"/>
        <v>#N/A</v>
      </c>
      <c r="I1965" s="12" t="e">
        <f>VLOOKUP(CONCATENATE(N1965,T1965),Simulador!$H$26:$H$33,1,FALSE)</f>
        <v>#N/A</v>
      </c>
      <c r="J1965" s="12" t="e">
        <f t="shared" si="29"/>
        <v>#N/A</v>
      </c>
      <c r="K1965" s="13" t="e">
        <f t="shared" si="30"/>
        <v>#N/A</v>
      </c>
      <c r="L1965" s="12" t="e">
        <f t="shared" si="31"/>
        <v>#N/A</v>
      </c>
      <c r="M1965" s="14"/>
      <c r="N1965" s="3"/>
      <c r="O1965" s="20" t="e">
        <f>VLOOKUP(CONCATENATE($M1965,$N1965),Curriculos!$A$2:$J$332,4,FALSE)</f>
        <v>#N/A</v>
      </c>
      <c r="P1965" s="21" t="e">
        <f>VLOOKUP(CONCATENATE($M1965,$N1965),Curriculos!$A$2:$J$332,5,FALSE)</f>
        <v>#N/A</v>
      </c>
      <c r="Q1965" s="21" t="e">
        <f>VLOOKUP($N1965,Oferta!$D$2:$P$100,5,FALSE)</f>
        <v>#N/A</v>
      </c>
      <c r="R1965" s="21" t="e">
        <f>VLOOKUP(CONCATENATE($M1965,$N1965),Curriculos!$A$2:$J$332,8,FALSE)</f>
        <v>#N/A</v>
      </c>
      <c r="S1965" s="5"/>
      <c r="T1965" s="22"/>
      <c r="U1965" s="21" t="e">
        <f>VLOOKUP(CONCATENATE($M1965,$N1965),Curriculos!$A$2:$J$332,10,FALSE)</f>
        <v>#N/A</v>
      </c>
      <c r="V1965" s="20" t="e">
        <f>VLOOKUP(CONCATENATE($M1965,$N1965,$T1965),Oferta!$B$2:$R$360,17,FALSE)</f>
        <v>#N/A</v>
      </c>
      <c r="W1965" s="20" t="e">
        <f>VLOOKUP(CONCATENATE($M1965,$N1965,$T1965),Oferta!$B$2:$Q$360,12,FALSE)</f>
        <v>#N/A</v>
      </c>
      <c r="X1965" s="22"/>
      <c r="Y1965" s="23" t="e">
        <f>VLOOKUP(CONCATENATE($W1965,$X1965),Mtz_Horarios!$E$2:$H$92,2,FALSE)</f>
        <v>#N/A</v>
      </c>
      <c r="Z1965" s="23" t="e">
        <f>VLOOKUP(CONCATENATE($W1965,$X1965),Mtz_Horarios!$E$2:$H$92,3,FALSE)</f>
        <v>#N/A</v>
      </c>
      <c r="AA1965" s="24" t="e">
        <f>VLOOKUP(CONCATENATE($W1965,$X1965),Mtz_Horarios!$E$2:$H$92,4,FALSE)</f>
        <v>#N/A</v>
      </c>
      <c r="AB1965" s="20" t="e">
        <f>VLOOKUP(CONCATENATE($M1965,$N1965,$T1965),Oferta!$B$2:$Q$360,16,FALSE)</f>
        <v>#N/A</v>
      </c>
      <c r="AC1965" s="20" t="e">
        <f>VLOOKUP(CONCATENATE($M1965,$N1965,$T1965),Oferta!$B$2:$Q$360,15,FALSE)</f>
        <v>#N/A</v>
      </c>
      <c r="AD1965" s="12"/>
      <c r="AE1965" s="12"/>
      <c r="AF1965" s="12"/>
      <c r="AG1965" s="12"/>
      <c r="AH1965" s="12"/>
      <c r="AI1965" s="5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12"/>
      <c r="AW1965" s="12"/>
    </row>
    <row r="1966" spans="1:49" ht="15" hidden="1" customHeight="1">
      <c r="A1966" s="12"/>
      <c r="B1966" s="12"/>
      <c r="C1966" s="12"/>
      <c r="D1966" s="12"/>
      <c r="E1966" s="12"/>
      <c r="F1966" s="12"/>
      <c r="G1966" s="12"/>
      <c r="H1966" s="12" t="e">
        <f t="shared" si="28"/>
        <v>#N/A</v>
      </c>
      <c r="I1966" s="12" t="e">
        <f>VLOOKUP(CONCATENATE(N1966,T1966),Simulador!$H$26:$H$33,1,FALSE)</f>
        <v>#N/A</v>
      </c>
      <c r="J1966" s="12" t="e">
        <f t="shared" si="29"/>
        <v>#N/A</v>
      </c>
      <c r="K1966" s="13" t="e">
        <f t="shared" si="30"/>
        <v>#N/A</v>
      </c>
      <c r="L1966" s="12" t="e">
        <f t="shared" si="31"/>
        <v>#N/A</v>
      </c>
      <c r="M1966" s="14"/>
      <c r="N1966" s="3"/>
      <c r="O1966" s="20" t="e">
        <f>VLOOKUP(CONCATENATE($M1966,$N1966),Curriculos!$A$2:$J$332,4,FALSE)</f>
        <v>#N/A</v>
      </c>
      <c r="P1966" s="21" t="e">
        <f>VLOOKUP(CONCATENATE($M1966,$N1966),Curriculos!$A$2:$J$332,5,FALSE)</f>
        <v>#N/A</v>
      </c>
      <c r="Q1966" s="21" t="e">
        <f>VLOOKUP($N1966,Oferta!$D$2:$P$100,5,FALSE)</f>
        <v>#N/A</v>
      </c>
      <c r="R1966" s="21" t="e">
        <f>VLOOKUP(CONCATENATE($M1966,$N1966),Curriculos!$A$2:$J$332,8,FALSE)</f>
        <v>#N/A</v>
      </c>
      <c r="S1966" s="5"/>
      <c r="T1966" s="22"/>
      <c r="U1966" s="21" t="e">
        <f>VLOOKUP(CONCATENATE($M1966,$N1966),Curriculos!$A$2:$J$332,10,FALSE)</f>
        <v>#N/A</v>
      </c>
      <c r="V1966" s="20" t="e">
        <f>VLOOKUP(CONCATENATE($M1966,$N1966,$T1966),Oferta!$B$2:$R$360,17,FALSE)</f>
        <v>#N/A</v>
      </c>
      <c r="W1966" s="20" t="e">
        <f>VLOOKUP(CONCATENATE($M1966,$N1966,$T1966),Oferta!$B$2:$Q$360,12,FALSE)</f>
        <v>#N/A</v>
      </c>
      <c r="X1966" s="22"/>
      <c r="Y1966" s="23" t="e">
        <f>VLOOKUP(CONCATENATE($W1966,$X1966),Mtz_Horarios!$E$2:$H$92,2,FALSE)</f>
        <v>#N/A</v>
      </c>
      <c r="Z1966" s="23" t="e">
        <f>VLOOKUP(CONCATENATE($W1966,$X1966),Mtz_Horarios!$E$2:$H$92,3,FALSE)</f>
        <v>#N/A</v>
      </c>
      <c r="AA1966" s="24" t="e">
        <f>VLOOKUP(CONCATENATE($W1966,$X1966),Mtz_Horarios!$E$2:$H$92,4,FALSE)</f>
        <v>#N/A</v>
      </c>
      <c r="AB1966" s="20" t="e">
        <f>VLOOKUP(CONCATENATE($M1966,$N1966,$T1966),Oferta!$B$2:$Q$360,16,FALSE)</f>
        <v>#N/A</v>
      </c>
      <c r="AC1966" s="20" t="e">
        <f>VLOOKUP(CONCATENATE($M1966,$N1966,$T1966),Oferta!$B$2:$Q$360,15,FALSE)</f>
        <v>#N/A</v>
      </c>
      <c r="AD1966" s="12"/>
      <c r="AE1966" s="12"/>
      <c r="AF1966" s="12"/>
      <c r="AG1966" s="12"/>
      <c r="AH1966" s="12"/>
      <c r="AI1966" s="5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12"/>
      <c r="AW1966" s="12"/>
    </row>
    <row r="1967" spans="1:49" ht="15" hidden="1" customHeight="1">
      <c r="A1967" s="12"/>
      <c r="B1967" s="12"/>
      <c r="C1967" s="12"/>
      <c r="D1967" s="12"/>
      <c r="E1967" s="12"/>
      <c r="F1967" s="12"/>
      <c r="G1967" s="12"/>
      <c r="H1967" s="12" t="e">
        <f t="shared" si="28"/>
        <v>#N/A</v>
      </c>
      <c r="I1967" s="12" t="e">
        <f>VLOOKUP(CONCATENATE(N1967,T1967),Simulador!$H$26:$H$33,1,FALSE)</f>
        <v>#N/A</v>
      </c>
      <c r="J1967" s="12" t="e">
        <f t="shared" si="29"/>
        <v>#N/A</v>
      </c>
      <c r="K1967" s="13" t="e">
        <f t="shared" si="30"/>
        <v>#N/A</v>
      </c>
      <c r="L1967" s="12" t="e">
        <f t="shared" si="31"/>
        <v>#N/A</v>
      </c>
      <c r="M1967" s="14"/>
      <c r="N1967" s="3"/>
      <c r="O1967" s="20" t="e">
        <f>VLOOKUP(CONCATENATE($M1967,$N1967),Curriculos!$A$2:$J$332,4,FALSE)</f>
        <v>#N/A</v>
      </c>
      <c r="P1967" s="21" t="e">
        <f>VLOOKUP(CONCATENATE($M1967,$N1967),Curriculos!$A$2:$J$332,5,FALSE)</f>
        <v>#N/A</v>
      </c>
      <c r="Q1967" s="21" t="e">
        <f>VLOOKUP($N1967,Oferta!$D$2:$P$100,5,FALSE)</f>
        <v>#N/A</v>
      </c>
      <c r="R1967" s="21" t="e">
        <f>VLOOKUP(CONCATENATE($M1967,$N1967),Curriculos!$A$2:$J$332,8,FALSE)</f>
        <v>#N/A</v>
      </c>
      <c r="S1967" s="5"/>
      <c r="T1967" s="22"/>
      <c r="U1967" s="21" t="e">
        <f>VLOOKUP(CONCATENATE($M1967,$N1967),Curriculos!$A$2:$J$332,10,FALSE)</f>
        <v>#N/A</v>
      </c>
      <c r="V1967" s="20" t="e">
        <f>VLOOKUP(CONCATENATE($M1967,$N1967,$T1967),Oferta!$B$2:$R$360,17,FALSE)</f>
        <v>#N/A</v>
      </c>
      <c r="W1967" s="20" t="e">
        <f>VLOOKUP(CONCATENATE($M1967,$N1967,$T1967),Oferta!$B$2:$Q$360,12,FALSE)</f>
        <v>#N/A</v>
      </c>
      <c r="X1967" s="22"/>
      <c r="Y1967" s="23" t="e">
        <f>VLOOKUP(CONCATENATE($W1967,$X1967),Mtz_Horarios!$E$2:$H$92,2,FALSE)</f>
        <v>#N/A</v>
      </c>
      <c r="Z1967" s="23" t="e">
        <f>VLOOKUP(CONCATENATE($W1967,$X1967),Mtz_Horarios!$E$2:$H$92,3,FALSE)</f>
        <v>#N/A</v>
      </c>
      <c r="AA1967" s="24" t="e">
        <f>VLOOKUP(CONCATENATE($W1967,$X1967),Mtz_Horarios!$E$2:$H$92,4,FALSE)</f>
        <v>#N/A</v>
      </c>
      <c r="AB1967" s="20" t="e">
        <f>VLOOKUP(CONCATENATE($M1967,$N1967,$T1967),Oferta!$B$2:$Q$360,16,FALSE)</f>
        <v>#N/A</v>
      </c>
      <c r="AC1967" s="20" t="e">
        <f>VLOOKUP(CONCATENATE($M1967,$N1967,$T1967),Oferta!$B$2:$Q$360,15,FALSE)</f>
        <v>#N/A</v>
      </c>
      <c r="AD1967" s="12"/>
      <c r="AE1967" s="12"/>
      <c r="AF1967" s="12"/>
      <c r="AG1967" s="12"/>
      <c r="AH1967" s="12"/>
      <c r="AI1967" s="5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12"/>
      <c r="AW1967" s="12"/>
    </row>
    <row r="1968" spans="1:49" ht="15" hidden="1" customHeight="1">
      <c r="A1968" s="12"/>
      <c r="B1968" s="12"/>
      <c r="C1968" s="12"/>
      <c r="D1968" s="12"/>
      <c r="E1968" s="12"/>
      <c r="F1968" s="12"/>
      <c r="G1968" s="12"/>
      <c r="H1968" s="12" t="e">
        <f t="shared" si="28"/>
        <v>#N/A</v>
      </c>
      <c r="I1968" s="12" t="e">
        <f>VLOOKUP(CONCATENATE(N1968,T1968),Simulador!$H$26:$H$33,1,FALSE)</f>
        <v>#N/A</v>
      </c>
      <c r="J1968" s="12" t="e">
        <f t="shared" si="29"/>
        <v>#N/A</v>
      </c>
      <c r="K1968" s="13" t="e">
        <f t="shared" si="30"/>
        <v>#N/A</v>
      </c>
      <c r="L1968" s="12" t="e">
        <f t="shared" si="31"/>
        <v>#N/A</v>
      </c>
      <c r="M1968" s="14"/>
      <c r="N1968" s="3"/>
      <c r="O1968" s="20" t="e">
        <f>VLOOKUP(CONCATENATE($M1968,$N1968),Curriculos!$A$2:$J$332,4,FALSE)</f>
        <v>#N/A</v>
      </c>
      <c r="P1968" s="21" t="e">
        <f>VLOOKUP(CONCATENATE($M1968,$N1968),Curriculos!$A$2:$J$332,5,FALSE)</f>
        <v>#N/A</v>
      </c>
      <c r="Q1968" s="21" t="e">
        <f>VLOOKUP($N1968,Oferta!$D$2:$P$100,5,FALSE)</f>
        <v>#N/A</v>
      </c>
      <c r="R1968" s="21" t="e">
        <f>VLOOKUP(CONCATENATE($M1968,$N1968),Curriculos!$A$2:$J$332,8,FALSE)</f>
        <v>#N/A</v>
      </c>
      <c r="S1968" s="5"/>
      <c r="T1968" s="22"/>
      <c r="U1968" s="21" t="e">
        <f>VLOOKUP(CONCATENATE($M1968,$N1968),Curriculos!$A$2:$J$332,10,FALSE)</f>
        <v>#N/A</v>
      </c>
      <c r="V1968" s="20" t="e">
        <f>VLOOKUP(CONCATENATE($M1968,$N1968,$T1968),Oferta!$B$2:$R$360,17,FALSE)</f>
        <v>#N/A</v>
      </c>
      <c r="W1968" s="20" t="e">
        <f>VLOOKUP(CONCATENATE($M1968,$N1968,$T1968),Oferta!$B$2:$Q$360,12,FALSE)</f>
        <v>#N/A</v>
      </c>
      <c r="X1968" s="22"/>
      <c r="Y1968" s="23" t="e">
        <f>VLOOKUP(CONCATENATE($W1968,$X1968),Mtz_Horarios!$E$2:$H$92,2,FALSE)</f>
        <v>#N/A</v>
      </c>
      <c r="Z1968" s="23" t="e">
        <f>VLOOKUP(CONCATENATE($W1968,$X1968),Mtz_Horarios!$E$2:$H$92,3,FALSE)</f>
        <v>#N/A</v>
      </c>
      <c r="AA1968" s="24" t="e">
        <f>VLOOKUP(CONCATENATE($W1968,$X1968),Mtz_Horarios!$E$2:$H$92,4,FALSE)</f>
        <v>#N/A</v>
      </c>
      <c r="AB1968" s="20" t="e">
        <f>VLOOKUP(CONCATENATE($M1968,$N1968,$T1968),Oferta!$B$2:$Q$360,16,FALSE)</f>
        <v>#N/A</v>
      </c>
      <c r="AC1968" s="20" t="e">
        <f>VLOOKUP(CONCATENATE($M1968,$N1968,$T1968),Oferta!$B$2:$Q$360,15,FALSE)</f>
        <v>#N/A</v>
      </c>
      <c r="AD1968" s="12"/>
      <c r="AE1968" s="12"/>
      <c r="AF1968" s="12"/>
      <c r="AG1968" s="12"/>
      <c r="AH1968" s="12"/>
      <c r="AI1968" s="5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12"/>
      <c r="AW1968" s="12"/>
    </row>
    <row r="1969" spans="1:49" ht="15" hidden="1" customHeight="1">
      <c r="A1969" s="12"/>
      <c r="B1969" s="12"/>
      <c r="C1969" s="12"/>
      <c r="D1969" s="12"/>
      <c r="E1969" s="12"/>
      <c r="F1969" s="12"/>
      <c r="G1969" s="12"/>
      <c r="H1969" s="12" t="e">
        <f t="shared" si="28"/>
        <v>#N/A</v>
      </c>
      <c r="I1969" s="12" t="e">
        <f>VLOOKUP(CONCATENATE(N1969,T1969),Simulador!$H$26:$H$33,1,FALSE)</f>
        <v>#N/A</v>
      </c>
      <c r="J1969" s="12" t="e">
        <f t="shared" si="29"/>
        <v>#N/A</v>
      </c>
      <c r="K1969" s="13" t="e">
        <f t="shared" si="30"/>
        <v>#N/A</v>
      </c>
      <c r="L1969" s="12" t="e">
        <f t="shared" si="31"/>
        <v>#N/A</v>
      </c>
      <c r="M1969" s="14"/>
      <c r="N1969" s="3"/>
      <c r="O1969" s="20" t="e">
        <f>VLOOKUP(CONCATENATE($M1969,$N1969),Curriculos!$A$2:$J$332,4,FALSE)</f>
        <v>#N/A</v>
      </c>
      <c r="P1969" s="21" t="e">
        <f>VLOOKUP(CONCATENATE($M1969,$N1969),Curriculos!$A$2:$J$332,5,FALSE)</f>
        <v>#N/A</v>
      </c>
      <c r="Q1969" s="21" t="e">
        <f>VLOOKUP($N1969,Oferta!$D$2:$P$100,5,FALSE)</f>
        <v>#N/A</v>
      </c>
      <c r="R1969" s="21" t="e">
        <f>VLOOKUP(CONCATENATE($M1969,$N1969),Curriculos!$A$2:$J$332,8,FALSE)</f>
        <v>#N/A</v>
      </c>
      <c r="S1969" s="5"/>
      <c r="T1969" s="22"/>
      <c r="U1969" s="21" t="e">
        <f>VLOOKUP(CONCATENATE($M1969,$N1969),Curriculos!$A$2:$J$332,10,FALSE)</f>
        <v>#N/A</v>
      </c>
      <c r="V1969" s="20" t="e">
        <f>VLOOKUP(CONCATENATE($M1969,$N1969,$T1969),Oferta!$B$2:$R$360,17,FALSE)</f>
        <v>#N/A</v>
      </c>
      <c r="W1969" s="20" t="e">
        <f>VLOOKUP(CONCATENATE($M1969,$N1969,$T1969),Oferta!$B$2:$Q$360,12,FALSE)</f>
        <v>#N/A</v>
      </c>
      <c r="X1969" s="22"/>
      <c r="Y1969" s="23" t="e">
        <f>VLOOKUP(CONCATENATE($W1969,$X1969),Mtz_Horarios!$E$2:$H$92,2,FALSE)</f>
        <v>#N/A</v>
      </c>
      <c r="Z1969" s="23" t="e">
        <f>VLOOKUP(CONCATENATE($W1969,$X1969),Mtz_Horarios!$E$2:$H$92,3,FALSE)</f>
        <v>#N/A</v>
      </c>
      <c r="AA1969" s="24" t="e">
        <f>VLOOKUP(CONCATENATE($W1969,$X1969),Mtz_Horarios!$E$2:$H$92,4,FALSE)</f>
        <v>#N/A</v>
      </c>
      <c r="AB1969" s="20" t="e">
        <f>VLOOKUP(CONCATENATE($M1969,$N1969,$T1969),Oferta!$B$2:$Q$360,16,FALSE)</f>
        <v>#N/A</v>
      </c>
      <c r="AC1969" s="20" t="e">
        <f>VLOOKUP(CONCATENATE($M1969,$N1969,$T1969),Oferta!$B$2:$Q$360,15,FALSE)</f>
        <v>#N/A</v>
      </c>
      <c r="AD1969" s="12"/>
      <c r="AE1969" s="12"/>
      <c r="AF1969" s="12"/>
      <c r="AG1969" s="12"/>
      <c r="AH1969" s="12"/>
      <c r="AI1969" s="5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12"/>
      <c r="AW1969" s="12"/>
    </row>
    <row r="1970" spans="1:49" ht="15" hidden="1" customHeight="1">
      <c r="A1970" s="12"/>
      <c r="B1970" s="12"/>
      <c r="C1970" s="12"/>
      <c r="D1970" s="12"/>
      <c r="E1970" s="12"/>
      <c r="F1970" s="12"/>
      <c r="G1970" s="12"/>
      <c r="H1970" s="12" t="e">
        <f t="shared" si="28"/>
        <v>#N/A</v>
      </c>
      <c r="I1970" s="12" t="e">
        <f>VLOOKUP(CONCATENATE(N1970,T1970),Simulador!$H$26:$H$33,1,FALSE)</f>
        <v>#N/A</v>
      </c>
      <c r="J1970" s="12" t="e">
        <f t="shared" si="29"/>
        <v>#N/A</v>
      </c>
      <c r="K1970" s="13" t="e">
        <f t="shared" si="30"/>
        <v>#N/A</v>
      </c>
      <c r="L1970" s="12" t="e">
        <f t="shared" si="31"/>
        <v>#N/A</v>
      </c>
      <c r="M1970" s="14"/>
      <c r="N1970" s="3"/>
      <c r="O1970" s="20" t="e">
        <f>VLOOKUP(CONCATENATE($M1970,$N1970),Curriculos!$A$2:$J$332,4,FALSE)</f>
        <v>#N/A</v>
      </c>
      <c r="P1970" s="21" t="e">
        <f>VLOOKUP(CONCATENATE($M1970,$N1970),Curriculos!$A$2:$J$332,5,FALSE)</f>
        <v>#N/A</v>
      </c>
      <c r="Q1970" s="21" t="e">
        <f>VLOOKUP($N1970,Oferta!$D$2:$P$100,5,FALSE)</f>
        <v>#N/A</v>
      </c>
      <c r="R1970" s="21" t="e">
        <f>VLOOKUP(CONCATENATE($M1970,$N1970),Curriculos!$A$2:$J$332,8,FALSE)</f>
        <v>#N/A</v>
      </c>
      <c r="S1970" s="5"/>
      <c r="T1970" s="22"/>
      <c r="U1970" s="21" t="e">
        <f>VLOOKUP(CONCATENATE($M1970,$N1970),Curriculos!$A$2:$J$332,10,FALSE)</f>
        <v>#N/A</v>
      </c>
      <c r="V1970" s="20" t="e">
        <f>VLOOKUP(CONCATENATE($M1970,$N1970,$T1970),Oferta!$B$2:$R$360,17,FALSE)</f>
        <v>#N/A</v>
      </c>
      <c r="W1970" s="20" t="e">
        <f>VLOOKUP(CONCATENATE($M1970,$N1970,$T1970),Oferta!$B$2:$Q$360,12,FALSE)</f>
        <v>#N/A</v>
      </c>
      <c r="X1970" s="22"/>
      <c r="Y1970" s="23" t="e">
        <f>VLOOKUP(CONCATENATE($W1970,$X1970),Mtz_Horarios!$E$2:$H$92,2,FALSE)</f>
        <v>#N/A</v>
      </c>
      <c r="Z1970" s="23" t="e">
        <f>VLOOKUP(CONCATENATE($W1970,$X1970),Mtz_Horarios!$E$2:$H$92,3,FALSE)</f>
        <v>#N/A</v>
      </c>
      <c r="AA1970" s="24" t="e">
        <f>VLOOKUP(CONCATENATE($W1970,$X1970),Mtz_Horarios!$E$2:$H$92,4,FALSE)</f>
        <v>#N/A</v>
      </c>
      <c r="AB1970" s="20" t="e">
        <f>VLOOKUP(CONCATENATE($M1970,$N1970,$T1970),Oferta!$B$2:$Q$360,16,FALSE)</f>
        <v>#N/A</v>
      </c>
      <c r="AC1970" s="20" t="e">
        <f>VLOOKUP(CONCATENATE($M1970,$N1970,$T1970),Oferta!$B$2:$Q$360,15,FALSE)</f>
        <v>#N/A</v>
      </c>
      <c r="AD1970" s="12"/>
      <c r="AE1970" s="12"/>
      <c r="AF1970" s="12"/>
      <c r="AG1970" s="12"/>
      <c r="AH1970" s="12"/>
      <c r="AI1970" s="5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12"/>
      <c r="AW1970" s="12"/>
    </row>
    <row r="1971" spans="1:49" ht="15" hidden="1" customHeight="1">
      <c r="A1971" s="12"/>
      <c r="B1971" s="12"/>
      <c r="C1971" s="12"/>
      <c r="D1971" s="12"/>
      <c r="E1971" s="12"/>
      <c r="F1971" s="12"/>
      <c r="G1971" s="12"/>
      <c r="H1971" s="12" t="e">
        <f t="shared" si="28"/>
        <v>#N/A</v>
      </c>
      <c r="I1971" s="12" t="e">
        <f>VLOOKUP(CONCATENATE(N1971,T1971),Simulador!$H$26:$H$33,1,FALSE)</f>
        <v>#N/A</v>
      </c>
      <c r="J1971" s="12" t="e">
        <f t="shared" si="29"/>
        <v>#N/A</v>
      </c>
      <c r="K1971" s="13" t="e">
        <f t="shared" si="30"/>
        <v>#N/A</v>
      </c>
      <c r="L1971" s="12" t="e">
        <f t="shared" si="31"/>
        <v>#N/A</v>
      </c>
      <c r="M1971" s="14"/>
      <c r="N1971" s="3"/>
      <c r="O1971" s="20" t="e">
        <f>VLOOKUP(CONCATENATE($M1971,$N1971),Curriculos!$A$2:$J$332,4,FALSE)</f>
        <v>#N/A</v>
      </c>
      <c r="P1971" s="21" t="e">
        <f>VLOOKUP(CONCATENATE($M1971,$N1971),Curriculos!$A$2:$J$332,5,FALSE)</f>
        <v>#N/A</v>
      </c>
      <c r="Q1971" s="21" t="e">
        <f>VLOOKUP($N1971,Oferta!$D$2:$P$100,5,FALSE)</f>
        <v>#N/A</v>
      </c>
      <c r="R1971" s="21" t="e">
        <f>VLOOKUP(CONCATENATE($M1971,$N1971),Curriculos!$A$2:$J$332,8,FALSE)</f>
        <v>#N/A</v>
      </c>
      <c r="S1971" s="5"/>
      <c r="T1971" s="22"/>
      <c r="U1971" s="21" t="e">
        <f>VLOOKUP(CONCATENATE($M1971,$N1971),Curriculos!$A$2:$J$332,10,FALSE)</f>
        <v>#N/A</v>
      </c>
      <c r="V1971" s="20" t="e">
        <f>VLOOKUP(CONCATENATE($M1971,$N1971,$T1971),Oferta!$B$2:$R$360,17,FALSE)</f>
        <v>#N/A</v>
      </c>
      <c r="W1971" s="20" t="e">
        <f>VLOOKUP(CONCATENATE($M1971,$N1971,$T1971),Oferta!$B$2:$Q$360,12,FALSE)</f>
        <v>#N/A</v>
      </c>
      <c r="X1971" s="22"/>
      <c r="Y1971" s="23" t="e">
        <f>VLOOKUP(CONCATENATE($W1971,$X1971),Mtz_Horarios!$E$2:$H$92,2,FALSE)</f>
        <v>#N/A</v>
      </c>
      <c r="Z1971" s="23" t="e">
        <f>VLOOKUP(CONCATENATE($W1971,$X1971),Mtz_Horarios!$E$2:$H$92,3,FALSE)</f>
        <v>#N/A</v>
      </c>
      <c r="AA1971" s="24" t="e">
        <f>VLOOKUP(CONCATENATE($W1971,$X1971),Mtz_Horarios!$E$2:$H$92,4,FALSE)</f>
        <v>#N/A</v>
      </c>
      <c r="AB1971" s="20" t="e">
        <f>VLOOKUP(CONCATENATE($M1971,$N1971,$T1971),Oferta!$B$2:$Q$360,16,FALSE)</f>
        <v>#N/A</v>
      </c>
      <c r="AC1971" s="20" t="e">
        <f>VLOOKUP(CONCATENATE($M1971,$N1971,$T1971),Oferta!$B$2:$Q$360,15,FALSE)</f>
        <v>#N/A</v>
      </c>
      <c r="AD1971" s="12"/>
      <c r="AE1971" s="12"/>
      <c r="AF1971" s="12"/>
      <c r="AG1971" s="12"/>
      <c r="AH1971" s="12"/>
      <c r="AI1971" s="5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12"/>
      <c r="AW1971" s="12"/>
    </row>
    <row r="1972" spans="1:49" ht="15" hidden="1" customHeight="1">
      <c r="A1972" s="12"/>
      <c r="B1972" s="12"/>
      <c r="C1972" s="12"/>
      <c r="D1972" s="12"/>
      <c r="E1972" s="12"/>
      <c r="F1972" s="12"/>
      <c r="G1972" s="12"/>
      <c r="H1972" s="12" t="e">
        <f t="shared" si="28"/>
        <v>#N/A</v>
      </c>
      <c r="I1972" s="12" t="e">
        <f>VLOOKUP(CONCATENATE(N1972,T1972),Simulador!$H$26:$H$33,1,FALSE)</f>
        <v>#N/A</v>
      </c>
      <c r="J1972" s="12" t="e">
        <f t="shared" si="29"/>
        <v>#N/A</v>
      </c>
      <c r="K1972" s="13" t="e">
        <f t="shared" si="30"/>
        <v>#N/A</v>
      </c>
      <c r="L1972" s="12" t="e">
        <f t="shared" si="31"/>
        <v>#N/A</v>
      </c>
      <c r="M1972" s="14"/>
      <c r="N1972" s="3"/>
      <c r="O1972" s="20" t="e">
        <f>VLOOKUP(CONCATENATE($M1972,$N1972),Curriculos!$A$2:$J$332,4,FALSE)</f>
        <v>#N/A</v>
      </c>
      <c r="P1972" s="21" t="e">
        <f>VLOOKUP(CONCATENATE($M1972,$N1972),Curriculos!$A$2:$J$332,5,FALSE)</f>
        <v>#N/A</v>
      </c>
      <c r="Q1972" s="21" t="e">
        <f>VLOOKUP($N1972,Oferta!$D$2:$P$100,5,FALSE)</f>
        <v>#N/A</v>
      </c>
      <c r="R1972" s="21" t="e">
        <f>VLOOKUP(CONCATENATE($M1972,$N1972),Curriculos!$A$2:$J$332,8,FALSE)</f>
        <v>#N/A</v>
      </c>
      <c r="S1972" s="5"/>
      <c r="T1972" s="22"/>
      <c r="U1972" s="21" t="e">
        <f>VLOOKUP(CONCATENATE($M1972,$N1972),Curriculos!$A$2:$J$332,10,FALSE)</f>
        <v>#N/A</v>
      </c>
      <c r="V1972" s="20" t="e">
        <f>VLOOKUP(CONCATENATE($M1972,$N1972,$T1972),Oferta!$B$2:$R$360,17,FALSE)</f>
        <v>#N/A</v>
      </c>
      <c r="W1972" s="20" t="e">
        <f>VLOOKUP(CONCATENATE($M1972,$N1972,$T1972),Oferta!$B$2:$Q$360,12,FALSE)</f>
        <v>#N/A</v>
      </c>
      <c r="X1972" s="22"/>
      <c r="Y1972" s="23" t="e">
        <f>VLOOKUP(CONCATENATE($W1972,$X1972),Mtz_Horarios!$E$2:$H$92,2,FALSE)</f>
        <v>#N/A</v>
      </c>
      <c r="Z1972" s="23" t="e">
        <f>VLOOKUP(CONCATENATE($W1972,$X1972),Mtz_Horarios!$E$2:$H$92,3,FALSE)</f>
        <v>#N/A</v>
      </c>
      <c r="AA1972" s="24" t="e">
        <f>VLOOKUP(CONCATENATE($W1972,$X1972),Mtz_Horarios!$E$2:$H$92,4,FALSE)</f>
        <v>#N/A</v>
      </c>
      <c r="AB1972" s="20" t="e">
        <f>VLOOKUP(CONCATENATE($M1972,$N1972,$T1972),Oferta!$B$2:$Q$360,16,FALSE)</f>
        <v>#N/A</v>
      </c>
      <c r="AC1972" s="20" t="e">
        <f>VLOOKUP(CONCATENATE($M1972,$N1972,$T1972),Oferta!$B$2:$Q$360,15,FALSE)</f>
        <v>#N/A</v>
      </c>
      <c r="AD1972" s="12"/>
      <c r="AE1972" s="12"/>
      <c r="AF1972" s="12"/>
      <c r="AG1972" s="12"/>
      <c r="AH1972" s="12"/>
      <c r="AI1972" s="5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12"/>
      <c r="AW1972" s="12"/>
    </row>
    <row r="1973" spans="1:49" ht="15" hidden="1" customHeight="1">
      <c r="A1973" s="12"/>
      <c r="B1973" s="12"/>
      <c r="C1973" s="12"/>
      <c r="D1973" s="12"/>
      <c r="E1973" s="12"/>
      <c r="F1973" s="12"/>
      <c r="G1973" s="12"/>
      <c r="H1973" s="12" t="e">
        <f t="shared" si="28"/>
        <v>#N/A</v>
      </c>
      <c r="I1973" s="12" t="e">
        <f>VLOOKUP(CONCATENATE(N1973,T1973),Simulador!$H$26:$H$33,1,FALSE)</f>
        <v>#N/A</v>
      </c>
      <c r="J1973" s="12" t="e">
        <f t="shared" si="29"/>
        <v>#N/A</v>
      </c>
      <c r="K1973" s="13" t="e">
        <f t="shared" si="30"/>
        <v>#N/A</v>
      </c>
      <c r="L1973" s="12" t="e">
        <f t="shared" si="31"/>
        <v>#N/A</v>
      </c>
      <c r="M1973" s="14"/>
      <c r="N1973" s="3"/>
      <c r="O1973" s="20" t="e">
        <f>VLOOKUP(CONCATENATE($M1973,$N1973),Curriculos!$A$2:$J$332,4,FALSE)</f>
        <v>#N/A</v>
      </c>
      <c r="P1973" s="21" t="e">
        <f>VLOOKUP(CONCATENATE($M1973,$N1973),Curriculos!$A$2:$J$332,5,FALSE)</f>
        <v>#N/A</v>
      </c>
      <c r="Q1973" s="21" t="e">
        <f>VLOOKUP($N1973,Oferta!$D$2:$P$100,5,FALSE)</f>
        <v>#N/A</v>
      </c>
      <c r="R1973" s="21" t="e">
        <f>VLOOKUP(CONCATENATE($M1973,$N1973),Curriculos!$A$2:$J$332,8,FALSE)</f>
        <v>#N/A</v>
      </c>
      <c r="S1973" s="5"/>
      <c r="T1973" s="22"/>
      <c r="U1973" s="21" t="e">
        <f>VLOOKUP(CONCATENATE($M1973,$N1973),Curriculos!$A$2:$J$332,10,FALSE)</f>
        <v>#N/A</v>
      </c>
      <c r="V1973" s="20" t="e">
        <f>VLOOKUP(CONCATENATE($M1973,$N1973,$T1973),Oferta!$B$2:$R$360,17,FALSE)</f>
        <v>#N/A</v>
      </c>
      <c r="W1973" s="20" t="e">
        <f>VLOOKUP(CONCATENATE($M1973,$N1973,$T1973),Oferta!$B$2:$Q$360,12,FALSE)</f>
        <v>#N/A</v>
      </c>
      <c r="X1973" s="22"/>
      <c r="Y1973" s="23" t="e">
        <f>VLOOKUP(CONCATENATE($W1973,$X1973),Mtz_Horarios!$E$2:$H$92,2,FALSE)</f>
        <v>#N/A</v>
      </c>
      <c r="Z1973" s="23" t="e">
        <f>VLOOKUP(CONCATENATE($W1973,$X1973),Mtz_Horarios!$E$2:$H$92,3,FALSE)</f>
        <v>#N/A</v>
      </c>
      <c r="AA1973" s="24" t="e">
        <f>VLOOKUP(CONCATENATE($W1973,$X1973),Mtz_Horarios!$E$2:$H$92,4,FALSE)</f>
        <v>#N/A</v>
      </c>
      <c r="AB1973" s="20" t="e">
        <f>VLOOKUP(CONCATENATE($M1973,$N1973,$T1973),Oferta!$B$2:$Q$360,16,FALSE)</f>
        <v>#N/A</v>
      </c>
      <c r="AC1973" s="20" t="e">
        <f>VLOOKUP(CONCATENATE($M1973,$N1973,$T1973),Oferta!$B$2:$Q$360,15,FALSE)</f>
        <v>#N/A</v>
      </c>
      <c r="AD1973" s="12"/>
      <c r="AE1973" s="12"/>
      <c r="AF1973" s="12"/>
      <c r="AG1973" s="12"/>
      <c r="AH1973" s="12"/>
      <c r="AI1973" s="5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12"/>
      <c r="AW1973" s="12"/>
    </row>
    <row r="1974" spans="1:49" ht="15" hidden="1" customHeight="1">
      <c r="A1974" s="12"/>
      <c r="B1974" s="12"/>
      <c r="C1974" s="12"/>
      <c r="D1974" s="12"/>
      <c r="E1974" s="12"/>
      <c r="F1974" s="12"/>
      <c r="G1974" s="12"/>
      <c r="H1974" s="12" t="e">
        <f t="shared" si="28"/>
        <v>#N/A</v>
      </c>
      <c r="I1974" s="12" t="e">
        <f>VLOOKUP(CONCATENATE(N1974,T1974),Simulador!$H$26:$H$33,1,FALSE)</f>
        <v>#N/A</v>
      </c>
      <c r="J1974" s="12" t="e">
        <f t="shared" si="29"/>
        <v>#N/A</v>
      </c>
      <c r="K1974" s="13" t="e">
        <f t="shared" si="30"/>
        <v>#N/A</v>
      </c>
      <c r="L1974" s="12" t="e">
        <f t="shared" si="31"/>
        <v>#N/A</v>
      </c>
      <c r="M1974" s="14"/>
      <c r="N1974" s="3"/>
      <c r="O1974" s="20" t="e">
        <f>VLOOKUP(CONCATENATE($M1974,$N1974),Curriculos!$A$2:$J$332,4,FALSE)</f>
        <v>#N/A</v>
      </c>
      <c r="P1974" s="21" t="e">
        <f>VLOOKUP(CONCATENATE($M1974,$N1974),Curriculos!$A$2:$J$332,5,FALSE)</f>
        <v>#N/A</v>
      </c>
      <c r="Q1974" s="21" t="e">
        <f>VLOOKUP($N1974,Oferta!$D$2:$P$100,5,FALSE)</f>
        <v>#N/A</v>
      </c>
      <c r="R1974" s="21" t="e">
        <f>VLOOKUP(CONCATENATE($M1974,$N1974),Curriculos!$A$2:$J$332,8,FALSE)</f>
        <v>#N/A</v>
      </c>
      <c r="S1974" s="5"/>
      <c r="T1974" s="22"/>
      <c r="U1974" s="21" t="e">
        <f>VLOOKUP(CONCATENATE($M1974,$N1974),Curriculos!$A$2:$J$332,10,FALSE)</f>
        <v>#N/A</v>
      </c>
      <c r="V1974" s="20" t="e">
        <f>VLOOKUP(CONCATENATE($M1974,$N1974,$T1974),Oferta!$B$2:$R$360,17,FALSE)</f>
        <v>#N/A</v>
      </c>
      <c r="W1974" s="20" t="e">
        <f>VLOOKUP(CONCATENATE($M1974,$N1974,$T1974),Oferta!$B$2:$Q$360,12,FALSE)</f>
        <v>#N/A</v>
      </c>
      <c r="X1974" s="22"/>
      <c r="Y1974" s="23" t="e">
        <f>VLOOKUP(CONCATENATE($W1974,$X1974),Mtz_Horarios!$E$2:$H$92,2,FALSE)</f>
        <v>#N/A</v>
      </c>
      <c r="Z1974" s="23" t="e">
        <f>VLOOKUP(CONCATENATE($W1974,$X1974),Mtz_Horarios!$E$2:$H$92,3,FALSE)</f>
        <v>#N/A</v>
      </c>
      <c r="AA1974" s="24" t="e">
        <f>VLOOKUP(CONCATENATE($W1974,$X1974),Mtz_Horarios!$E$2:$H$92,4,FALSE)</f>
        <v>#N/A</v>
      </c>
      <c r="AB1974" s="20" t="e">
        <f>VLOOKUP(CONCATENATE($M1974,$N1974,$T1974),Oferta!$B$2:$Q$360,16,FALSE)</f>
        <v>#N/A</v>
      </c>
      <c r="AC1974" s="20" t="e">
        <f>VLOOKUP(CONCATENATE($M1974,$N1974,$T1974),Oferta!$B$2:$Q$360,15,FALSE)</f>
        <v>#N/A</v>
      </c>
      <c r="AD1974" s="12"/>
      <c r="AE1974" s="12"/>
      <c r="AF1974" s="12"/>
      <c r="AG1974" s="12"/>
      <c r="AH1974" s="12"/>
      <c r="AI1974" s="5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12"/>
      <c r="AW1974" s="12"/>
    </row>
    <row r="1975" spans="1:49" ht="15" hidden="1" customHeight="1">
      <c r="A1975" s="12"/>
      <c r="B1975" s="12"/>
      <c r="C1975" s="12"/>
      <c r="D1975" s="12"/>
      <c r="E1975" s="12"/>
      <c r="F1975" s="12"/>
      <c r="G1975" s="12"/>
      <c r="H1975" s="12" t="e">
        <f t="shared" si="28"/>
        <v>#N/A</v>
      </c>
      <c r="I1975" s="12" t="e">
        <f>VLOOKUP(CONCATENATE(N1975,T1975),Simulador!$H$26:$H$33,1,FALSE)</f>
        <v>#N/A</v>
      </c>
      <c r="J1975" s="12" t="e">
        <f t="shared" si="29"/>
        <v>#N/A</v>
      </c>
      <c r="K1975" s="13" t="e">
        <f t="shared" si="30"/>
        <v>#N/A</v>
      </c>
      <c r="L1975" s="12" t="e">
        <f t="shared" si="31"/>
        <v>#N/A</v>
      </c>
      <c r="M1975" s="14"/>
      <c r="N1975" s="3"/>
      <c r="O1975" s="20" t="e">
        <f>VLOOKUP(CONCATENATE($M1975,$N1975),Curriculos!$A$2:$J$332,4,FALSE)</f>
        <v>#N/A</v>
      </c>
      <c r="P1975" s="21" t="e">
        <f>VLOOKUP(CONCATENATE($M1975,$N1975),Curriculos!$A$2:$J$332,5,FALSE)</f>
        <v>#N/A</v>
      </c>
      <c r="Q1975" s="21" t="e">
        <f>VLOOKUP($N1975,Oferta!$D$2:$P$100,5,FALSE)</f>
        <v>#N/A</v>
      </c>
      <c r="R1975" s="21" t="e">
        <f>VLOOKUP(CONCATENATE($M1975,$N1975),Curriculos!$A$2:$J$332,8,FALSE)</f>
        <v>#N/A</v>
      </c>
      <c r="S1975" s="5"/>
      <c r="T1975" s="22"/>
      <c r="U1975" s="21" t="e">
        <f>VLOOKUP(CONCATENATE($M1975,$N1975),Curriculos!$A$2:$J$332,10,FALSE)</f>
        <v>#N/A</v>
      </c>
      <c r="V1975" s="20" t="e">
        <f>VLOOKUP(CONCATENATE($M1975,$N1975,$T1975),Oferta!$B$2:$R$360,17,FALSE)</f>
        <v>#N/A</v>
      </c>
      <c r="W1975" s="20" t="e">
        <f>VLOOKUP(CONCATENATE($M1975,$N1975,$T1975),Oferta!$B$2:$Q$360,12,FALSE)</f>
        <v>#N/A</v>
      </c>
      <c r="X1975" s="22"/>
      <c r="Y1975" s="23" t="e">
        <f>VLOOKUP(CONCATENATE($W1975,$X1975),Mtz_Horarios!$E$2:$H$92,2,FALSE)</f>
        <v>#N/A</v>
      </c>
      <c r="Z1975" s="23" t="e">
        <f>VLOOKUP(CONCATENATE($W1975,$X1975),Mtz_Horarios!$E$2:$H$92,3,FALSE)</f>
        <v>#N/A</v>
      </c>
      <c r="AA1975" s="24" t="e">
        <f>VLOOKUP(CONCATENATE($W1975,$X1975),Mtz_Horarios!$E$2:$H$92,4,FALSE)</f>
        <v>#N/A</v>
      </c>
      <c r="AB1975" s="20" t="e">
        <f>VLOOKUP(CONCATENATE($M1975,$N1975,$T1975),Oferta!$B$2:$Q$360,16,FALSE)</f>
        <v>#N/A</v>
      </c>
      <c r="AC1975" s="20" t="e">
        <f>VLOOKUP(CONCATENATE($M1975,$N1975,$T1975),Oferta!$B$2:$Q$360,15,FALSE)</f>
        <v>#N/A</v>
      </c>
      <c r="AD1975" s="12"/>
      <c r="AE1975" s="12"/>
      <c r="AF1975" s="12"/>
      <c r="AG1975" s="12"/>
      <c r="AH1975" s="12"/>
      <c r="AI1975" s="5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12"/>
      <c r="AW1975" s="12"/>
    </row>
    <row r="1976" spans="1:49" ht="15" hidden="1" customHeight="1">
      <c r="A1976" s="12"/>
      <c r="B1976" s="12"/>
      <c r="C1976" s="12"/>
      <c r="D1976" s="12"/>
      <c r="E1976" s="12"/>
      <c r="F1976" s="12"/>
      <c r="G1976" s="12"/>
      <c r="H1976" s="12" t="e">
        <f t="shared" si="28"/>
        <v>#N/A</v>
      </c>
      <c r="I1976" s="12" t="e">
        <f>VLOOKUP(CONCATENATE(N1976,T1976),Simulador!$H$26:$H$33,1,FALSE)</f>
        <v>#N/A</v>
      </c>
      <c r="J1976" s="12" t="e">
        <f t="shared" si="29"/>
        <v>#N/A</v>
      </c>
      <c r="K1976" s="13" t="e">
        <f t="shared" si="30"/>
        <v>#N/A</v>
      </c>
      <c r="L1976" s="12" t="e">
        <f t="shared" si="31"/>
        <v>#N/A</v>
      </c>
      <c r="M1976" s="14"/>
      <c r="N1976" s="3"/>
      <c r="O1976" s="20" t="e">
        <f>VLOOKUP(CONCATENATE($M1976,$N1976),Curriculos!$A$2:$J$332,4,FALSE)</f>
        <v>#N/A</v>
      </c>
      <c r="P1976" s="21" t="e">
        <f>VLOOKUP(CONCATENATE($M1976,$N1976),Curriculos!$A$2:$J$332,5,FALSE)</f>
        <v>#N/A</v>
      </c>
      <c r="Q1976" s="21" t="e">
        <f>VLOOKUP($N1976,Oferta!$D$2:$P$100,5,FALSE)</f>
        <v>#N/A</v>
      </c>
      <c r="R1976" s="21" t="e">
        <f>VLOOKUP(CONCATENATE($M1976,$N1976),Curriculos!$A$2:$J$332,8,FALSE)</f>
        <v>#N/A</v>
      </c>
      <c r="S1976" s="5"/>
      <c r="T1976" s="22"/>
      <c r="U1976" s="21" t="e">
        <f>VLOOKUP(CONCATENATE($M1976,$N1976),Curriculos!$A$2:$J$332,10,FALSE)</f>
        <v>#N/A</v>
      </c>
      <c r="V1976" s="20" t="e">
        <f>VLOOKUP(CONCATENATE($M1976,$N1976,$T1976),Oferta!$B$2:$R$360,17,FALSE)</f>
        <v>#N/A</v>
      </c>
      <c r="W1976" s="20" t="e">
        <f>VLOOKUP(CONCATENATE($M1976,$N1976,$T1976),Oferta!$B$2:$Q$360,12,FALSE)</f>
        <v>#N/A</v>
      </c>
      <c r="X1976" s="22"/>
      <c r="Y1976" s="23" t="e">
        <f>VLOOKUP(CONCATENATE($W1976,$X1976),Mtz_Horarios!$E$2:$H$92,2,FALSE)</f>
        <v>#N/A</v>
      </c>
      <c r="Z1976" s="23" t="e">
        <f>VLOOKUP(CONCATENATE($W1976,$X1976),Mtz_Horarios!$E$2:$H$92,3,FALSE)</f>
        <v>#N/A</v>
      </c>
      <c r="AA1976" s="24" t="e">
        <f>VLOOKUP(CONCATENATE($W1976,$X1976),Mtz_Horarios!$E$2:$H$92,4,FALSE)</f>
        <v>#N/A</v>
      </c>
      <c r="AB1976" s="20" t="e">
        <f>VLOOKUP(CONCATENATE($M1976,$N1976,$T1976),Oferta!$B$2:$Q$360,16,FALSE)</f>
        <v>#N/A</v>
      </c>
      <c r="AC1976" s="20" t="e">
        <f>VLOOKUP(CONCATENATE($M1976,$N1976,$T1976),Oferta!$B$2:$Q$360,15,FALSE)</f>
        <v>#N/A</v>
      </c>
      <c r="AD1976" s="12"/>
      <c r="AE1976" s="12"/>
      <c r="AF1976" s="12"/>
      <c r="AG1976" s="12"/>
      <c r="AH1976" s="12"/>
      <c r="AI1976" s="5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12"/>
      <c r="AW1976" s="12"/>
    </row>
    <row r="1977" spans="1:49" ht="15" hidden="1" customHeight="1">
      <c r="A1977" s="12"/>
      <c r="B1977" s="12"/>
      <c r="C1977" s="12"/>
      <c r="D1977" s="12"/>
      <c r="E1977" s="12"/>
      <c r="F1977" s="12"/>
      <c r="G1977" s="12"/>
      <c r="H1977" s="12" t="e">
        <f t="shared" si="28"/>
        <v>#N/A</v>
      </c>
      <c r="I1977" s="12" t="e">
        <f>VLOOKUP(CONCATENATE(N1977,T1977),Simulador!$H$26:$H$33,1,FALSE)</f>
        <v>#N/A</v>
      </c>
      <c r="J1977" s="12" t="e">
        <f t="shared" si="29"/>
        <v>#N/A</v>
      </c>
      <c r="K1977" s="13" t="e">
        <f t="shared" si="30"/>
        <v>#N/A</v>
      </c>
      <c r="L1977" s="12" t="e">
        <f t="shared" si="31"/>
        <v>#N/A</v>
      </c>
      <c r="M1977" s="14"/>
      <c r="N1977" s="3"/>
      <c r="O1977" s="20" t="e">
        <f>VLOOKUP(CONCATENATE($M1977,$N1977),Curriculos!$A$2:$J$332,4,FALSE)</f>
        <v>#N/A</v>
      </c>
      <c r="P1977" s="21" t="e">
        <f>VLOOKUP(CONCATENATE($M1977,$N1977),Curriculos!$A$2:$J$332,5,FALSE)</f>
        <v>#N/A</v>
      </c>
      <c r="Q1977" s="21" t="e">
        <f>VLOOKUP($N1977,Oferta!$D$2:$P$100,5,FALSE)</f>
        <v>#N/A</v>
      </c>
      <c r="R1977" s="21" t="e">
        <f>VLOOKUP(CONCATENATE($M1977,$N1977),Curriculos!$A$2:$J$332,8,FALSE)</f>
        <v>#N/A</v>
      </c>
      <c r="S1977" s="5"/>
      <c r="T1977" s="22"/>
      <c r="U1977" s="21" t="e">
        <f>VLOOKUP(CONCATENATE($M1977,$N1977),Curriculos!$A$2:$J$332,10,FALSE)</f>
        <v>#N/A</v>
      </c>
      <c r="V1977" s="20" t="e">
        <f>VLOOKUP(CONCATENATE($M1977,$N1977,$T1977),Oferta!$B$2:$R$360,17,FALSE)</f>
        <v>#N/A</v>
      </c>
      <c r="W1977" s="20" t="e">
        <f>VLOOKUP(CONCATENATE($M1977,$N1977,$T1977),Oferta!$B$2:$Q$360,12,FALSE)</f>
        <v>#N/A</v>
      </c>
      <c r="X1977" s="22"/>
      <c r="Y1977" s="23" t="e">
        <f>VLOOKUP(CONCATENATE($W1977,$X1977),Mtz_Horarios!$E$2:$H$92,2,FALSE)</f>
        <v>#N/A</v>
      </c>
      <c r="Z1977" s="23" t="e">
        <f>VLOOKUP(CONCATENATE($W1977,$X1977),Mtz_Horarios!$E$2:$H$92,3,FALSE)</f>
        <v>#N/A</v>
      </c>
      <c r="AA1977" s="24" t="e">
        <f>VLOOKUP(CONCATENATE($W1977,$X1977),Mtz_Horarios!$E$2:$H$92,4,FALSE)</f>
        <v>#N/A</v>
      </c>
      <c r="AB1977" s="20" t="e">
        <f>VLOOKUP(CONCATENATE($M1977,$N1977,$T1977),Oferta!$B$2:$Q$360,16,FALSE)</f>
        <v>#N/A</v>
      </c>
      <c r="AC1977" s="20" t="e">
        <f>VLOOKUP(CONCATENATE($M1977,$N1977,$T1977),Oferta!$B$2:$Q$360,15,FALSE)</f>
        <v>#N/A</v>
      </c>
      <c r="AD1977" s="12"/>
      <c r="AE1977" s="12"/>
      <c r="AF1977" s="12"/>
      <c r="AG1977" s="12"/>
      <c r="AH1977" s="12"/>
      <c r="AI1977" s="5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12"/>
      <c r="AW1977" s="12"/>
    </row>
    <row r="1978" spans="1:49" ht="15" hidden="1" customHeight="1">
      <c r="A1978" s="12"/>
      <c r="B1978" s="12"/>
      <c r="C1978" s="12"/>
      <c r="D1978" s="12"/>
      <c r="E1978" s="12"/>
      <c r="F1978" s="12"/>
      <c r="G1978" s="12"/>
      <c r="H1978" s="12" t="e">
        <f t="shared" si="28"/>
        <v>#N/A</v>
      </c>
      <c r="I1978" s="12" t="e">
        <f>VLOOKUP(CONCATENATE(N1978,T1978),Simulador!$H$26:$H$33,1,FALSE)</f>
        <v>#N/A</v>
      </c>
      <c r="J1978" s="12" t="e">
        <f t="shared" si="29"/>
        <v>#N/A</v>
      </c>
      <c r="K1978" s="13" t="e">
        <f t="shared" si="30"/>
        <v>#N/A</v>
      </c>
      <c r="L1978" s="12" t="e">
        <f t="shared" si="31"/>
        <v>#N/A</v>
      </c>
      <c r="M1978" s="14"/>
      <c r="N1978" s="3"/>
      <c r="O1978" s="20" t="e">
        <f>VLOOKUP(CONCATENATE($M1978,$N1978),Curriculos!$A$2:$J$332,4,FALSE)</f>
        <v>#N/A</v>
      </c>
      <c r="P1978" s="21" t="e">
        <f>VLOOKUP(CONCATENATE($M1978,$N1978),Curriculos!$A$2:$J$332,5,FALSE)</f>
        <v>#N/A</v>
      </c>
      <c r="Q1978" s="21" t="e">
        <f>VLOOKUP($N1978,Oferta!$D$2:$P$100,5,FALSE)</f>
        <v>#N/A</v>
      </c>
      <c r="R1978" s="21" t="e">
        <f>VLOOKUP(CONCATENATE($M1978,$N1978),Curriculos!$A$2:$J$332,8,FALSE)</f>
        <v>#N/A</v>
      </c>
      <c r="S1978" s="5"/>
      <c r="T1978" s="22"/>
      <c r="U1978" s="21" t="e">
        <f>VLOOKUP(CONCATENATE($M1978,$N1978),Curriculos!$A$2:$J$332,10,FALSE)</f>
        <v>#N/A</v>
      </c>
      <c r="V1978" s="20" t="e">
        <f>VLOOKUP(CONCATENATE($M1978,$N1978,$T1978),Oferta!$B$2:$R$360,17,FALSE)</f>
        <v>#N/A</v>
      </c>
      <c r="W1978" s="20" t="e">
        <f>VLOOKUP(CONCATENATE($M1978,$N1978,$T1978),Oferta!$B$2:$Q$360,12,FALSE)</f>
        <v>#N/A</v>
      </c>
      <c r="X1978" s="22"/>
      <c r="Y1978" s="23" t="e">
        <f>VLOOKUP(CONCATENATE($W1978,$X1978),Mtz_Horarios!$E$2:$H$92,2,FALSE)</f>
        <v>#N/A</v>
      </c>
      <c r="Z1978" s="23" t="e">
        <f>VLOOKUP(CONCATENATE($W1978,$X1978),Mtz_Horarios!$E$2:$H$92,3,FALSE)</f>
        <v>#N/A</v>
      </c>
      <c r="AA1978" s="24" t="e">
        <f>VLOOKUP(CONCATENATE($W1978,$X1978),Mtz_Horarios!$E$2:$H$92,4,FALSE)</f>
        <v>#N/A</v>
      </c>
      <c r="AB1978" s="20" t="e">
        <f>VLOOKUP(CONCATENATE($M1978,$N1978,$T1978),Oferta!$B$2:$Q$360,16,FALSE)</f>
        <v>#N/A</v>
      </c>
      <c r="AC1978" s="20" t="e">
        <f>VLOOKUP(CONCATENATE($M1978,$N1978,$T1978),Oferta!$B$2:$Q$360,15,FALSE)</f>
        <v>#N/A</v>
      </c>
      <c r="AD1978" s="12"/>
      <c r="AE1978" s="12"/>
      <c r="AF1978" s="12"/>
      <c r="AG1978" s="12"/>
      <c r="AH1978" s="12"/>
      <c r="AI1978" s="5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12"/>
      <c r="AW1978" s="12"/>
    </row>
    <row r="1979" spans="1:49" ht="15" hidden="1" customHeight="1">
      <c r="A1979" s="12"/>
      <c r="B1979" s="12"/>
      <c r="C1979" s="12"/>
      <c r="D1979" s="12"/>
      <c r="E1979" s="12"/>
      <c r="F1979" s="12"/>
      <c r="G1979" s="12"/>
      <c r="H1979" s="12" t="e">
        <f t="shared" si="28"/>
        <v>#N/A</v>
      </c>
      <c r="I1979" s="12" t="e">
        <f>VLOOKUP(CONCATENATE(N1979,T1979),Simulador!$H$26:$H$33,1,FALSE)</f>
        <v>#N/A</v>
      </c>
      <c r="J1979" s="12" t="e">
        <f t="shared" si="29"/>
        <v>#N/A</v>
      </c>
      <c r="K1979" s="13" t="e">
        <f t="shared" si="30"/>
        <v>#N/A</v>
      </c>
      <c r="L1979" s="12" t="e">
        <f t="shared" si="31"/>
        <v>#N/A</v>
      </c>
      <c r="M1979" s="14"/>
      <c r="N1979" s="3"/>
      <c r="O1979" s="20" t="e">
        <f>VLOOKUP(CONCATENATE($M1979,$N1979),Curriculos!$A$2:$J$332,4,FALSE)</f>
        <v>#N/A</v>
      </c>
      <c r="P1979" s="21" t="e">
        <f>VLOOKUP(CONCATENATE($M1979,$N1979),Curriculos!$A$2:$J$332,5,FALSE)</f>
        <v>#N/A</v>
      </c>
      <c r="Q1979" s="21" t="e">
        <f>VLOOKUP($N1979,Oferta!$D$2:$P$100,5,FALSE)</f>
        <v>#N/A</v>
      </c>
      <c r="R1979" s="21" t="e">
        <f>VLOOKUP(CONCATENATE($M1979,$N1979),Curriculos!$A$2:$J$332,8,FALSE)</f>
        <v>#N/A</v>
      </c>
      <c r="S1979" s="5"/>
      <c r="T1979" s="22"/>
      <c r="U1979" s="21" t="e">
        <f>VLOOKUP(CONCATENATE($M1979,$N1979),Curriculos!$A$2:$J$332,10,FALSE)</f>
        <v>#N/A</v>
      </c>
      <c r="V1979" s="20" t="e">
        <f>VLOOKUP(CONCATENATE($M1979,$N1979,$T1979),Oferta!$B$2:$R$360,17,FALSE)</f>
        <v>#N/A</v>
      </c>
      <c r="W1979" s="20" t="e">
        <f>VLOOKUP(CONCATENATE($M1979,$N1979,$T1979),Oferta!$B$2:$Q$360,12,FALSE)</f>
        <v>#N/A</v>
      </c>
      <c r="X1979" s="22"/>
      <c r="Y1979" s="23" t="e">
        <f>VLOOKUP(CONCATENATE($W1979,$X1979),Mtz_Horarios!$E$2:$H$92,2,FALSE)</f>
        <v>#N/A</v>
      </c>
      <c r="Z1979" s="23" t="e">
        <f>VLOOKUP(CONCATENATE($W1979,$X1979),Mtz_Horarios!$E$2:$H$92,3,FALSE)</f>
        <v>#N/A</v>
      </c>
      <c r="AA1979" s="24" t="e">
        <f>VLOOKUP(CONCATENATE($W1979,$X1979),Mtz_Horarios!$E$2:$H$92,4,FALSE)</f>
        <v>#N/A</v>
      </c>
      <c r="AB1979" s="20" t="e">
        <f>VLOOKUP(CONCATENATE($M1979,$N1979,$T1979),Oferta!$B$2:$Q$360,16,FALSE)</f>
        <v>#N/A</v>
      </c>
      <c r="AC1979" s="20" t="e">
        <f>VLOOKUP(CONCATENATE($M1979,$N1979,$T1979),Oferta!$B$2:$Q$360,15,FALSE)</f>
        <v>#N/A</v>
      </c>
      <c r="AD1979" s="12"/>
      <c r="AE1979" s="12"/>
      <c r="AF1979" s="12"/>
      <c r="AG1979" s="12"/>
      <c r="AH1979" s="12"/>
      <c r="AI1979" s="5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12"/>
      <c r="AW1979" s="12"/>
    </row>
    <row r="1980" spans="1:49" ht="15" hidden="1" customHeight="1">
      <c r="A1980" s="12"/>
      <c r="B1980" s="12"/>
      <c r="C1980" s="12"/>
      <c r="D1980" s="12"/>
      <c r="E1980" s="12"/>
      <c r="F1980" s="12"/>
      <c r="G1980" s="12"/>
      <c r="H1980" s="12" t="e">
        <f t="shared" si="28"/>
        <v>#N/A</v>
      </c>
      <c r="I1980" s="12" t="e">
        <f>VLOOKUP(CONCATENATE(N1980,T1980),Simulador!$H$26:$H$33,1,FALSE)</f>
        <v>#N/A</v>
      </c>
      <c r="J1980" s="12" t="e">
        <f t="shared" si="29"/>
        <v>#N/A</v>
      </c>
      <c r="K1980" s="13" t="e">
        <f t="shared" si="30"/>
        <v>#N/A</v>
      </c>
      <c r="L1980" s="12" t="e">
        <f t="shared" si="31"/>
        <v>#N/A</v>
      </c>
      <c r="M1980" s="14"/>
      <c r="N1980" s="3"/>
      <c r="O1980" s="20" t="e">
        <f>VLOOKUP(CONCATENATE($M1980,$N1980),Curriculos!$A$2:$J$332,4,FALSE)</f>
        <v>#N/A</v>
      </c>
      <c r="P1980" s="21" t="e">
        <f>VLOOKUP(CONCATENATE($M1980,$N1980),Curriculos!$A$2:$J$332,5,FALSE)</f>
        <v>#N/A</v>
      </c>
      <c r="Q1980" s="21" t="e">
        <f>VLOOKUP($N1980,Oferta!$D$2:$P$100,5,FALSE)</f>
        <v>#N/A</v>
      </c>
      <c r="R1980" s="21" t="e">
        <f>VLOOKUP(CONCATENATE($M1980,$N1980),Curriculos!$A$2:$J$332,8,FALSE)</f>
        <v>#N/A</v>
      </c>
      <c r="S1980" s="5"/>
      <c r="T1980" s="22"/>
      <c r="U1980" s="21" t="e">
        <f>VLOOKUP(CONCATENATE($M1980,$N1980),Curriculos!$A$2:$J$332,10,FALSE)</f>
        <v>#N/A</v>
      </c>
      <c r="V1980" s="20" t="e">
        <f>VLOOKUP(CONCATENATE($M1980,$N1980,$T1980),Oferta!$B$2:$R$360,17,FALSE)</f>
        <v>#N/A</v>
      </c>
      <c r="W1980" s="20" t="e">
        <f>VLOOKUP(CONCATENATE($M1980,$N1980,$T1980),Oferta!$B$2:$Q$360,12,FALSE)</f>
        <v>#N/A</v>
      </c>
      <c r="X1980" s="22"/>
      <c r="Y1980" s="23" t="e">
        <f>VLOOKUP(CONCATENATE($W1980,$X1980),Mtz_Horarios!$E$2:$H$92,2,FALSE)</f>
        <v>#N/A</v>
      </c>
      <c r="Z1980" s="23" t="e">
        <f>VLOOKUP(CONCATENATE($W1980,$X1980),Mtz_Horarios!$E$2:$H$92,3,FALSE)</f>
        <v>#N/A</v>
      </c>
      <c r="AA1980" s="24" t="e">
        <f>VLOOKUP(CONCATENATE($W1980,$X1980),Mtz_Horarios!$E$2:$H$92,4,FALSE)</f>
        <v>#N/A</v>
      </c>
      <c r="AB1980" s="20" t="e">
        <f>VLOOKUP(CONCATENATE($M1980,$N1980,$T1980),Oferta!$B$2:$Q$360,16,FALSE)</f>
        <v>#N/A</v>
      </c>
      <c r="AC1980" s="20" t="e">
        <f>VLOOKUP(CONCATENATE($M1980,$N1980,$T1980),Oferta!$B$2:$Q$360,15,FALSE)</f>
        <v>#N/A</v>
      </c>
      <c r="AD1980" s="12"/>
      <c r="AE1980" s="12"/>
      <c r="AF1980" s="12"/>
      <c r="AG1980" s="12"/>
      <c r="AH1980" s="12"/>
      <c r="AI1980" s="5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12"/>
      <c r="AW1980" s="12"/>
    </row>
    <row r="1981" spans="1:49" ht="15" hidden="1" customHeight="1">
      <c r="A1981" s="12"/>
      <c r="B1981" s="12"/>
      <c r="C1981" s="12"/>
      <c r="D1981" s="12"/>
      <c r="E1981" s="12"/>
      <c r="F1981" s="12"/>
      <c r="G1981" s="12"/>
      <c r="H1981" s="12" t="e">
        <f t="shared" si="28"/>
        <v>#N/A</v>
      </c>
      <c r="I1981" s="12" t="e">
        <f>VLOOKUP(CONCATENATE(N1981,T1981),Simulador!$H$26:$H$33,1,FALSE)</f>
        <v>#N/A</v>
      </c>
      <c r="J1981" s="12" t="e">
        <f t="shared" si="29"/>
        <v>#N/A</v>
      </c>
      <c r="K1981" s="13" t="e">
        <f t="shared" si="30"/>
        <v>#N/A</v>
      </c>
      <c r="L1981" s="12" t="e">
        <f t="shared" si="31"/>
        <v>#N/A</v>
      </c>
      <c r="M1981" s="14"/>
      <c r="N1981" s="3"/>
      <c r="O1981" s="20" t="e">
        <f>VLOOKUP(CONCATENATE($M1981,$N1981),Curriculos!$A$2:$J$332,4,FALSE)</f>
        <v>#N/A</v>
      </c>
      <c r="P1981" s="21" t="e">
        <f>VLOOKUP(CONCATENATE($M1981,$N1981),Curriculos!$A$2:$J$332,5,FALSE)</f>
        <v>#N/A</v>
      </c>
      <c r="Q1981" s="21" t="e">
        <f>VLOOKUP($N1981,Oferta!$D$2:$P$100,5,FALSE)</f>
        <v>#N/A</v>
      </c>
      <c r="R1981" s="21" t="e">
        <f>VLOOKUP(CONCATENATE($M1981,$N1981),Curriculos!$A$2:$J$332,8,FALSE)</f>
        <v>#N/A</v>
      </c>
      <c r="S1981" s="5"/>
      <c r="T1981" s="22"/>
      <c r="U1981" s="21" t="e">
        <f>VLOOKUP(CONCATENATE($M1981,$N1981),Curriculos!$A$2:$J$332,10,FALSE)</f>
        <v>#N/A</v>
      </c>
      <c r="V1981" s="20" t="e">
        <f>VLOOKUP(CONCATENATE($M1981,$N1981,$T1981),Oferta!$B$2:$R$360,17,FALSE)</f>
        <v>#N/A</v>
      </c>
      <c r="W1981" s="20" t="e">
        <f>VLOOKUP(CONCATENATE($M1981,$N1981,$T1981),Oferta!$B$2:$Q$360,12,FALSE)</f>
        <v>#N/A</v>
      </c>
      <c r="X1981" s="22"/>
      <c r="Y1981" s="23" t="e">
        <f>VLOOKUP(CONCATENATE($W1981,$X1981),Mtz_Horarios!$E$2:$H$92,2,FALSE)</f>
        <v>#N/A</v>
      </c>
      <c r="Z1981" s="23" t="e">
        <f>VLOOKUP(CONCATENATE($W1981,$X1981),Mtz_Horarios!$E$2:$H$92,3,FALSE)</f>
        <v>#N/A</v>
      </c>
      <c r="AA1981" s="24" t="e">
        <f>VLOOKUP(CONCATENATE($W1981,$X1981),Mtz_Horarios!$E$2:$H$92,4,FALSE)</f>
        <v>#N/A</v>
      </c>
      <c r="AB1981" s="20" t="e">
        <f>VLOOKUP(CONCATENATE($M1981,$N1981,$T1981),Oferta!$B$2:$Q$360,16,FALSE)</f>
        <v>#N/A</v>
      </c>
      <c r="AC1981" s="20" t="e">
        <f>VLOOKUP(CONCATENATE($M1981,$N1981,$T1981),Oferta!$B$2:$Q$360,15,FALSE)</f>
        <v>#N/A</v>
      </c>
      <c r="AD1981" s="12"/>
      <c r="AE1981" s="12"/>
      <c r="AF1981" s="12"/>
      <c r="AG1981" s="12"/>
      <c r="AH1981" s="12"/>
      <c r="AI1981" s="5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12"/>
      <c r="AW1981" s="12"/>
    </row>
    <row r="1982" spans="1:49" ht="15" hidden="1" customHeight="1">
      <c r="A1982" s="12"/>
      <c r="B1982" s="12"/>
      <c r="C1982" s="12"/>
      <c r="D1982" s="12"/>
      <c r="E1982" s="12"/>
      <c r="F1982" s="12"/>
      <c r="G1982" s="12"/>
      <c r="H1982" s="12" t="e">
        <f t="shared" si="28"/>
        <v>#N/A</v>
      </c>
      <c r="I1982" s="12" t="e">
        <f>VLOOKUP(CONCATENATE(N1982,T1982),Simulador!$H$26:$H$33,1,FALSE)</f>
        <v>#N/A</v>
      </c>
      <c r="J1982" s="12" t="e">
        <f t="shared" si="29"/>
        <v>#N/A</v>
      </c>
      <c r="K1982" s="13" t="e">
        <f t="shared" si="30"/>
        <v>#N/A</v>
      </c>
      <c r="L1982" s="12" t="e">
        <f t="shared" si="31"/>
        <v>#N/A</v>
      </c>
      <c r="M1982" s="14"/>
      <c r="N1982" s="3"/>
      <c r="O1982" s="20" t="e">
        <f>VLOOKUP(CONCATENATE($M1982,$N1982),Curriculos!$A$2:$J$332,4,FALSE)</f>
        <v>#N/A</v>
      </c>
      <c r="P1982" s="21" t="e">
        <f>VLOOKUP(CONCATENATE($M1982,$N1982),Curriculos!$A$2:$J$332,5,FALSE)</f>
        <v>#N/A</v>
      </c>
      <c r="Q1982" s="21" t="e">
        <f>VLOOKUP($N1982,Oferta!$D$2:$P$100,5,FALSE)</f>
        <v>#N/A</v>
      </c>
      <c r="R1982" s="21" t="e">
        <f>VLOOKUP(CONCATENATE($M1982,$N1982),Curriculos!$A$2:$J$332,8,FALSE)</f>
        <v>#N/A</v>
      </c>
      <c r="S1982" s="5"/>
      <c r="T1982" s="22"/>
      <c r="U1982" s="21" t="e">
        <f>VLOOKUP(CONCATENATE($M1982,$N1982),Curriculos!$A$2:$J$332,10,FALSE)</f>
        <v>#N/A</v>
      </c>
      <c r="V1982" s="20" t="e">
        <f>VLOOKUP(CONCATENATE($M1982,$N1982,$T1982),Oferta!$B$2:$R$360,17,FALSE)</f>
        <v>#N/A</v>
      </c>
      <c r="W1982" s="20" t="e">
        <f>VLOOKUP(CONCATENATE($M1982,$N1982,$T1982),Oferta!$B$2:$Q$360,12,FALSE)</f>
        <v>#N/A</v>
      </c>
      <c r="X1982" s="22"/>
      <c r="Y1982" s="23" t="e">
        <f>VLOOKUP(CONCATENATE($W1982,$X1982),Mtz_Horarios!$E$2:$H$92,2,FALSE)</f>
        <v>#N/A</v>
      </c>
      <c r="Z1982" s="23" t="e">
        <f>VLOOKUP(CONCATENATE($W1982,$X1982),Mtz_Horarios!$E$2:$H$92,3,FALSE)</f>
        <v>#N/A</v>
      </c>
      <c r="AA1982" s="24" t="e">
        <f>VLOOKUP(CONCATENATE($W1982,$X1982),Mtz_Horarios!$E$2:$H$92,4,FALSE)</f>
        <v>#N/A</v>
      </c>
      <c r="AB1982" s="20" t="e">
        <f>VLOOKUP(CONCATENATE($M1982,$N1982,$T1982),Oferta!$B$2:$Q$360,16,FALSE)</f>
        <v>#N/A</v>
      </c>
      <c r="AC1982" s="20" t="e">
        <f>VLOOKUP(CONCATENATE($M1982,$N1982,$T1982),Oferta!$B$2:$Q$360,15,FALSE)</f>
        <v>#N/A</v>
      </c>
      <c r="AD1982" s="12"/>
      <c r="AE1982" s="12"/>
      <c r="AF1982" s="12"/>
      <c r="AG1982" s="12"/>
      <c r="AH1982" s="12"/>
      <c r="AI1982" s="5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12"/>
      <c r="AW1982" s="12"/>
    </row>
    <row r="1983" spans="1:49" ht="15" hidden="1" customHeight="1">
      <c r="A1983" s="12"/>
      <c r="B1983" s="12"/>
      <c r="C1983" s="12"/>
      <c r="D1983" s="12"/>
      <c r="E1983" s="12"/>
      <c r="F1983" s="12"/>
      <c r="G1983" s="12"/>
      <c r="H1983" s="12" t="e">
        <f t="shared" si="28"/>
        <v>#N/A</v>
      </c>
      <c r="I1983" s="12" t="e">
        <f>VLOOKUP(CONCATENATE(N1983,T1983),Simulador!$H$26:$H$33,1,FALSE)</f>
        <v>#N/A</v>
      </c>
      <c r="J1983" s="12" t="e">
        <f t="shared" si="29"/>
        <v>#N/A</v>
      </c>
      <c r="K1983" s="13" t="e">
        <f t="shared" si="30"/>
        <v>#N/A</v>
      </c>
      <c r="L1983" s="12" t="e">
        <f t="shared" si="31"/>
        <v>#N/A</v>
      </c>
      <c r="M1983" s="14"/>
      <c r="N1983" s="3"/>
      <c r="O1983" s="20" t="e">
        <f>VLOOKUP(CONCATENATE($M1983,$N1983),Curriculos!$A$2:$J$332,4,FALSE)</f>
        <v>#N/A</v>
      </c>
      <c r="P1983" s="21" t="e">
        <f>VLOOKUP(CONCATENATE($M1983,$N1983),Curriculos!$A$2:$J$332,5,FALSE)</f>
        <v>#N/A</v>
      </c>
      <c r="Q1983" s="21" t="e">
        <f>VLOOKUP($N1983,Oferta!$D$2:$P$100,5,FALSE)</f>
        <v>#N/A</v>
      </c>
      <c r="R1983" s="21" t="e">
        <f>VLOOKUP(CONCATENATE($M1983,$N1983),Curriculos!$A$2:$J$332,8,FALSE)</f>
        <v>#N/A</v>
      </c>
      <c r="S1983" s="5"/>
      <c r="T1983" s="22"/>
      <c r="U1983" s="21" t="e">
        <f>VLOOKUP(CONCATENATE($M1983,$N1983),Curriculos!$A$2:$J$332,10,FALSE)</f>
        <v>#N/A</v>
      </c>
      <c r="V1983" s="20" t="e">
        <f>VLOOKUP(CONCATENATE($M1983,$N1983,$T1983),Oferta!$B$2:$R$360,17,FALSE)</f>
        <v>#N/A</v>
      </c>
      <c r="W1983" s="20" t="e">
        <f>VLOOKUP(CONCATENATE($M1983,$N1983,$T1983),Oferta!$B$2:$Q$360,12,FALSE)</f>
        <v>#N/A</v>
      </c>
      <c r="X1983" s="22"/>
      <c r="Y1983" s="23" t="e">
        <f>VLOOKUP(CONCATENATE($W1983,$X1983),Mtz_Horarios!$E$2:$H$92,2,FALSE)</f>
        <v>#N/A</v>
      </c>
      <c r="Z1983" s="23" t="e">
        <f>VLOOKUP(CONCATENATE($W1983,$X1983),Mtz_Horarios!$E$2:$H$92,3,FALSE)</f>
        <v>#N/A</v>
      </c>
      <c r="AA1983" s="24" t="e">
        <f>VLOOKUP(CONCATENATE($W1983,$X1983),Mtz_Horarios!$E$2:$H$92,4,FALSE)</f>
        <v>#N/A</v>
      </c>
      <c r="AB1983" s="20" t="e">
        <f>VLOOKUP(CONCATENATE($M1983,$N1983,$T1983),Oferta!$B$2:$Q$360,16,FALSE)</f>
        <v>#N/A</v>
      </c>
      <c r="AC1983" s="20" t="e">
        <f>VLOOKUP(CONCATENATE($M1983,$N1983,$T1983),Oferta!$B$2:$Q$360,15,FALSE)</f>
        <v>#N/A</v>
      </c>
      <c r="AD1983" s="12"/>
      <c r="AE1983" s="12"/>
      <c r="AF1983" s="12"/>
      <c r="AG1983" s="12"/>
      <c r="AH1983" s="12"/>
      <c r="AI1983" s="5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12"/>
      <c r="AW1983" s="12"/>
    </row>
    <row r="1984" spans="1:49" ht="15" hidden="1" customHeight="1">
      <c r="A1984" s="12"/>
      <c r="B1984" s="12"/>
      <c r="C1984" s="12"/>
      <c r="D1984" s="12"/>
      <c r="E1984" s="12"/>
      <c r="F1984" s="12"/>
      <c r="G1984" s="12"/>
      <c r="H1984" s="12" t="e">
        <f t="shared" si="28"/>
        <v>#N/A</v>
      </c>
      <c r="I1984" s="12" t="e">
        <f>VLOOKUP(CONCATENATE(N1984,T1984),Simulador!$H$26:$H$33,1,FALSE)</f>
        <v>#N/A</v>
      </c>
      <c r="J1984" s="12" t="e">
        <f t="shared" si="29"/>
        <v>#N/A</v>
      </c>
      <c r="K1984" s="13" t="e">
        <f t="shared" si="30"/>
        <v>#N/A</v>
      </c>
      <c r="L1984" s="12" t="e">
        <f t="shared" si="31"/>
        <v>#N/A</v>
      </c>
      <c r="M1984" s="14"/>
      <c r="N1984" s="3"/>
      <c r="O1984" s="20" t="e">
        <f>VLOOKUP(CONCATENATE($M1984,$N1984),Curriculos!$A$2:$J$332,4,FALSE)</f>
        <v>#N/A</v>
      </c>
      <c r="P1984" s="21" t="e">
        <f>VLOOKUP(CONCATENATE($M1984,$N1984),Curriculos!$A$2:$J$332,5,FALSE)</f>
        <v>#N/A</v>
      </c>
      <c r="Q1984" s="21" t="e">
        <f>VLOOKUP($N1984,Oferta!$D$2:$P$100,5,FALSE)</f>
        <v>#N/A</v>
      </c>
      <c r="R1984" s="21" t="e">
        <f>VLOOKUP(CONCATENATE($M1984,$N1984),Curriculos!$A$2:$J$332,8,FALSE)</f>
        <v>#N/A</v>
      </c>
      <c r="S1984" s="5"/>
      <c r="T1984" s="22"/>
      <c r="U1984" s="21" t="e">
        <f>VLOOKUP(CONCATENATE($M1984,$N1984),Curriculos!$A$2:$J$332,10,FALSE)</f>
        <v>#N/A</v>
      </c>
      <c r="V1984" s="20" t="e">
        <f>VLOOKUP(CONCATENATE($M1984,$N1984,$T1984),Oferta!$B$2:$R$360,17,FALSE)</f>
        <v>#N/A</v>
      </c>
      <c r="W1984" s="20" t="e">
        <f>VLOOKUP(CONCATENATE($M1984,$N1984,$T1984),Oferta!$B$2:$Q$360,12,FALSE)</f>
        <v>#N/A</v>
      </c>
      <c r="X1984" s="22"/>
      <c r="Y1984" s="23" t="e">
        <f>VLOOKUP(CONCATENATE($W1984,$X1984),Mtz_Horarios!$E$2:$H$92,2,FALSE)</f>
        <v>#N/A</v>
      </c>
      <c r="Z1984" s="23" t="e">
        <f>VLOOKUP(CONCATENATE($W1984,$X1984),Mtz_Horarios!$E$2:$H$92,3,FALSE)</f>
        <v>#N/A</v>
      </c>
      <c r="AA1984" s="24" t="e">
        <f>VLOOKUP(CONCATENATE($W1984,$X1984),Mtz_Horarios!$E$2:$H$92,4,FALSE)</f>
        <v>#N/A</v>
      </c>
      <c r="AB1984" s="20" t="e">
        <f>VLOOKUP(CONCATENATE($M1984,$N1984,$T1984),Oferta!$B$2:$Q$360,16,FALSE)</f>
        <v>#N/A</v>
      </c>
      <c r="AC1984" s="20" t="e">
        <f>VLOOKUP(CONCATENATE($M1984,$N1984,$T1984),Oferta!$B$2:$Q$360,15,FALSE)</f>
        <v>#N/A</v>
      </c>
      <c r="AD1984" s="12"/>
      <c r="AE1984" s="12"/>
      <c r="AF1984" s="12"/>
      <c r="AG1984" s="12"/>
      <c r="AH1984" s="12"/>
      <c r="AI1984" s="5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12"/>
      <c r="AW1984" s="12"/>
    </row>
    <row r="1985" spans="1:49" ht="15" hidden="1" customHeight="1">
      <c r="A1985" s="12"/>
      <c r="B1985" s="12"/>
      <c r="C1985" s="12"/>
      <c r="D1985" s="12"/>
      <c r="E1985" s="12"/>
      <c r="F1985" s="12"/>
      <c r="G1985" s="12"/>
      <c r="H1985" s="12" t="e">
        <f t="shared" si="28"/>
        <v>#N/A</v>
      </c>
      <c r="I1985" s="12" t="e">
        <f>VLOOKUP(CONCATENATE(N1985,T1985),Simulador!$H$26:$H$33,1,FALSE)</f>
        <v>#N/A</v>
      </c>
      <c r="J1985" s="12" t="e">
        <f t="shared" si="29"/>
        <v>#N/A</v>
      </c>
      <c r="K1985" s="13" t="e">
        <f t="shared" si="30"/>
        <v>#N/A</v>
      </c>
      <c r="L1985" s="12" t="e">
        <f t="shared" si="31"/>
        <v>#N/A</v>
      </c>
      <c r="M1985" s="14"/>
      <c r="N1985" s="3"/>
      <c r="O1985" s="20" t="e">
        <f>VLOOKUP(CONCATENATE($M1985,$N1985),Curriculos!$A$2:$J$332,4,FALSE)</f>
        <v>#N/A</v>
      </c>
      <c r="P1985" s="21" t="e">
        <f>VLOOKUP(CONCATENATE($M1985,$N1985),Curriculos!$A$2:$J$332,5,FALSE)</f>
        <v>#N/A</v>
      </c>
      <c r="Q1985" s="21" t="e">
        <f>VLOOKUP($N1985,Oferta!$D$2:$P$100,5,FALSE)</f>
        <v>#N/A</v>
      </c>
      <c r="R1985" s="21" t="e">
        <f>VLOOKUP(CONCATENATE($M1985,$N1985),Curriculos!$A$2:$J$332,8,FALSE)</f>
        <v>#N/A</v>
      </c>
      <c r="S1985" s="5"/>
      <c r="T1985" s="22"/>
      <c r="U1985" s="21" t="e">
        <f>VLOOKUP(CONCATENATE($M1985,$N1985),Curriculos!$A$2:$J$332,10,FALSE)</f>
        <v>#N/A</v>
      </c>
      <c r="V1985" s="20" t="e">
        <f>VLOOKUP(CONCATENATE($M1985,$N1985,$T1985),Oferta!$B$2:$R$360,17,FALSE)</f>
        <v>#N/A</v>
      </c>
      <c r="W1985" s="20" t="e">
        <f>VLOOKUP(CONCATENATE($M1985,$N1985,$T1985),Oferta!$B$2:$Q$360,12,FALSE)</f>
        <v>#N/A</v>
      </c>
      <c r="X1985" s="22"/>
      <c r="Y1985" s="23" t="e">
        <f>VLOOKUP(CONCATENATE($W1985,$X1985),Mtz_Horarios!$E$2:$H$92,2,FALSE)</f>
        <v>#N/A</v>
      </c>
      <c r="Z1985" s="23" t="e">
        <f>VLOOKUP(CONCATENATE($W1985,$X1985),Mtz_Horarios!$E$2:$H$92,3,FALSE)</f>
        <v>#N/A</v>
      </c>
      <c r="AA1985" s="24" t="e">
        <f>VLOOKUP(CONCATENATE($W1985,$X1985),Mtz_Horarios!$E$2:$H$92,4,FALSE)</f>
        <v>#N/A</v>
      </c>
      <c r="AB1985" s="20" t="e">
        <f>VLOOKUP(CONCATENATE($M1985,$N1985,$T1985),Oferta!$B$2:$Q$360,16,FALSE)</f>
        <v>#N/A</v>
      </c>
      <c r="AC1985" s="20" t="e">
        <f>VLOOKUP(CONCATENATE($M1985,$N1985,$T1985),Oferta!$B$2:$Q$360,15,FALSE)</f>
        <v>#N/A</v>
      </c>
      <c r="AD1985" s="12"/>
      <c r="AE1985" s="12"/>
      <c r="AF1985" s="12"/>
      <c r="AG1985" s="12"/>
      <c r="AH1985" s="12"/>
      <c r="AI1985" s="5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12"/>
      <c r="AW1985" s="12"/>
    </row>
    <row r="1986" spans="1:49" ht="15" hidden="1" customHeight="1">
      <c r="A1986" s="12"/>
      <c r="B1986" s="12"/>
      <c r="C1986" s="12"/>
      <c r="D1986" s="12"/>
      <c r="E1986" s="12"/>
      <c r="F1986" s="12"/>
      <c r="G1986" s="12"/>
      <c r="H1986" s="12" t="e">
        <f t="shared" si="28"/>
        <v>#N/A</v>
      </c>
      <c r="I1986" s="12" t="e">
        <f>VLOOKUP(CONCATENATE(N1986,T1986),Simulador!$H$26:$H$33,1,FALSE)</f>
        <v>#N/A</v>
      </c>
      <c r="J1986" s="12" t="e">
        <f t="shared" si="29"/>
        <v>#N/A</v>
      </c>
      <c r="K1986" s="13" t="e">
        <f t="shared" si="30"/>
        <v>#N/A</v>
      </c>
      <c r="L1986" s="12" t="e">
        <f t="shared" si="31"/>
        <v>#N/A</v>
      </c>
      <c r="M1986" s="14"/>
      <c r="N1986" s="3"/>
      <c r="O1986" s="20" t="e">
        <f>VLOOKUP(CONCATENATE($M1986,$N1986),Curriculos!$A$2:$J$332,4,FALSE)</f>
        <v>#N/A</v>
      </c>
      <c r="P1986" s="21" t="e">
        <f>VLOOKUP(CONCATENATE($M1986,$N1986),Curriculos!$A$2:$J$332,5,FALSE)</f>
        <v>#N/A</v>
      </c>
      <c r="Q1986" s="21" t="e">
        <f>VLOOKUP($N1986,Oferta!$D$2:$P$100,5,FALSE)</f>
        <v>#N/A</v>
      </c>
      <c r="R1986" s="21" t="e">
        <f>VLOOKUP(CONCATENATE($M1986,$N1986),Curriculos!$A$2:$J$332,8,FALSE)</f>
        <v>#N/A</v>
      </c>
      <c r="S1986" s="5"/>
      <c r="T1986" s="22"/>
      <c r="U1986" s="21" t="e">
        <f>VLOOKUP(CONCATENATE($M1986,$N1986),Curriculos!$A$2:$J$332,10,FALSE)</f>
        <v>#N/A</v>
      </c>
      <c r="V1986" s="20" t="e">
        <f>VLOOKUP(CONCATENATE($M1986,$N1986,$T1986),Oferta!$B$2:$R$360,17,FALSE)</f>
        <v>#N/A</v>
      </c>
      <c r="W1986" s="20" t="e">
        <f>VLOOKUP(CONCATENATE($M1986,$N1986,$T1986),Oferta!$B$2:$Q$360,12,FALSE)</f>
        <v>#N/A</v>
      </c>
      <c r="X1986" s="22"/>
      <c r="Y1986" s="23" t="e">
        <f>VLOOKUP(CONCATENATE($W1986,$X1986),Mtz_Horarios!$E$2:$H$92,2,FALSE)</f>
        <v>#N/A</v>
      </c>
      <c r="Z1986" s="23" t="e">
        <f>VLOOKUP(CONCATENATE($W1986,$X1986),Mtz_Horarios!$E$2:$H$92,3,FALSE)</f>
        <v>#N/A</v>
      </c>
      <c r="AA1986" s="24" t="e">
        <f>VLOOKUP(CONCATENATE($W1986,$X1986),Mtz_Horarios!$E$2:$H$92,4,FALSE)</f>
        <v>#N/A</v>
      </c>
      <c r="AB1986" s="20" t="e">
        <f>VLOOKUP(CONCATENATE($M1986,$N1986,$T1986),Oferta!$B$2:$Q$360,16,FALSE)</f>
        <v>#N/A</v>
      </c>
      <c r="AC1986" s="20" t="e">
        <f>VLOOKUP(CONCATENATE($M1986,$N1986,$T1986),Oferta!$B$2:$Q$360,15,FALSE)</f>
        <v>#N/A</v>
      </c>
      <c r="AD1986" s="12"/>
      <c r="AE1986" s="12"/>
      <c r="AF1986" s="12"/>
      <c r="AG1986" s="12"/>
      <c r="AH1986" s="12"/>
      <c r="AI1986" s="5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12"/>
      <c r="AW1986" s="12"/>
    </row>
    <row r="1987" spans="1:49" ht="15" hidden="1" customHeight="1">
      <c r="A1987" s="12"/>
      <c r="B1987" s="12"/>
      <c r="C1987" s="12"/>
      <c r="D1987" s="12"/>
      <c r="E1987" s="12"/>
      <c r="F1987" s="12"/>
      <c r="G1987" s="12"/>
      <c r="H1987" s="12" t="e">
        <f t="shared" si="28"/>
        <v>#N/A</v>
      </c>
      <c r="I1987" s="12" t="e">
        <f>VLOOKUP(CONCATENATE(N1987,T1987),Simulador!$H$26:$H$33,1,FALSE)</f>
        <v>#N/A</v>
      </c>
      <c r="J1987" s="12" t="e">
        <f t="shared" si="29"/>
        <v>#N/A</v>
      </c>
      <c r="K1987" s="13" t="e">
        <f t="shared" si="30"/>
        <v>#N/A</v>
      </c>
      <c r="L1987" s="12" t="e">
        <f t="shared" si="31"/>
        <v>#N/A</v>
      </c>
      <c r="M1987" s="14"/>
      <c r="N1987" s="3"/>
      <c r="O1987" s="20" t="e">
        <f>VLOOKUP(CONCATENATE($M1987,$N1987),Curriculos!$A$2:$J$332,4,FALSE)</f>
        <v>#N/A</v>
      </c>
      <c r="P1987" s="21" t="e">
        <f>VLOOKUP(CONCATENATE($M1987,$N1987),Curriculos!$A$2:$J$332,5,FALSE)</f>
        <v>#N/A</v>
      </c>
      <c r="Q1987" s="21" t="e">
        <f>VLOOKUP($N1987,Oferta!$D$2:$P$100,5,FALSE)</f>
        <v>#N/A</v>
      </c>
      <c r="R1987" s="21" t="e">
        <f>VLOOKUP(CONCATENATE($M1987,$N1987),Curriculos!$A$2:$J$332,8,FALSE)</f>
        <v>#N/A</v>
      </c>
      <c r="S1987" s="5"/>
      <c r="T1987" s="22"/>
      <c r="U1987" s="21" t="e">
        <f>VLOOKUP(CONCATENATE($M1987,$N1987),Curriculos!$A$2:$J$332,10,FALSE)</f>
        <v>#N/A</v>
      </c>
      <c r="V1987" s="20" t="e">
        <f>VLOOKUP(CONCATENATE($M1987,$N1987,$T1987),Oferta!$B$2:$R$360,17,FALSE)</f>
        <v>#N/A</v>
      </c>
      <c r="W1987" s="20" t="e">
        <f>VLOOKUP(CONCATENATE($M1987,$N1987,$T1987),Oferta!$B$2:$Q$360,12,FALSE)</f>
        <v>#N/A</v>
      </c>
      <c r="X1987" s="22"/>
      <c r="Y1987" s="23" t="e">
        <f>VLOOKUP(CONCATENATE($W1987,$X1987),Mtz_Horarios!$E$2:$H$92,2,FALSE)</f>
        <v>#N/A</v>
      </c>
      <c r="Z1987" s="23" t="e">
        <f>VLOOKUP(CONCATENATE($W1987,$X1987),Mtz_Horarios!$E$2:$H$92,3,FALSE)</f>
        <v>#N/A</v>
      </c>
      <c r="AA1987" s="24" t="e">
        <f>VLOOKUP(CONCATENATE($W1987,$X1987),Mtz_Horarios!$E$2:$H$92,4,FALSE)</f>
        <v>#N/A</v>
      </c>
      <c r="AB1987" s="20" t="e">
        <f>VLOOKUP(CONCATENATE($M1987,$N1987,$T1987),Oferta!$B$2:$Q$360,16,FALSE)</f>
        <v>#N/A</v>
      </c>
      <c r="AC1987" s="20" t="e">
        <f>VLOOKUP(CONCATENATE($M1987,$N1987,$T1987),Oferta!$B$2:$Q$360,15,FALSE)</f>
        <v>#N/A</v>
      </c>
      <c r="AD1987" s="12"/>
      <c r="AE1987" s="12"/>
      <c r="AF1987" s="12"/>
      <c r="AG1987" s="12"/>
      <c r="AH1987" s="12"/>
      <c r="AI1987" s="5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12"/>
      <c r="AW1987" s="12"/>
    </row>
    <row r="1988" spans="1:49" ht="15" hidden="1" customHeight="1">
      <c r="A1988" s="12"/>
      <c r="B1988" s="12"/>
      <c r="C1988" s="12"/>
      <c r="D1988" s="12"/>
      <c r="E1988" s="12"/>
      <c r="F1988" s="12"/>
      <c r="G1988" s="12"/>
      <c r="H1988" s="12" t="e">
        <f t="shared" si="28"/>
        <v>#N/A</v>
      </c>
      <c r="I1988" s="12" t="e">
        <f>VLOOKUP(CONCATENATE(N1988,T1988),Simulador!$H$26:$H$33,1,FALSE)</f>
        <v>#N/A</v>
      </c>
      <c r="J1988" s="12" t="e">
        <f t="shared" si="29"/>
        <v>#N/A</v>
      </c>
      <c r="K1988" s="13" t="e">
        <f t="shared" si="30"/>
        <v>#N/A</v>
      </c>
      <c r="L1988" s="12" t="e">
        <f t="shared" si="31"/>
        <v>#N/A</v>
      </c>
      <c r="M1988" s="14"/>
      <c r="N1988" s="3"/>
      <c r="O1988" s="20" t="e">
        <f>VLOOKUP(CONCATENATE($M1988,$N1988),Curriculos!$A$2:$J$332,4,FALSE)</f>
        <v>#N/A</v>
      </c>
      <c r="P1988" s="21" t="e">
        <f>VLOOKUP(CONCATENATE($M1988,$N1988),Curriculos!$A$2:$J$332,5,FALSE)</f>
        <v>#N/A</v>
      </c>
      <c r="Q1988" s="21" t="e">
        <f>VLOOKUP($N1988,Oferta!$D$2:$P$100,5,FALSE)</f>
        <v>#N/A</v>
      </c>
      <c r="R1988" s="21" t="e">
        <f>VLOOKUP(CONCATENATE($M1988,$N1988),Curriculos!$A$2:$J$332,8,FALSE)</f>
        <v>#N/A</v>
      </c>
      <c r="S1988" s="5"/>
      <c r="T1988" s="22"/>
      <c r="U1988" s="21" t="e">
        <f>VLOOKUP(CONCATENATE($M1988,$N1988),Curriculos!$A$2:$J$332,10,FALSE)</f>
        <v>#N/A</v>
      </c>
      <c r="V1988" s="20" t="e">
        <f>VLOOKUP(CONCATENATE($M1988,$N1988,$T1988),Oferta!$B$2:$R$360,17,FALSE)</f>
        <v>#N/A</v>
      </c>
      <c r="W1988" s="20" t="e">
        <f>VLOOKUP(CONCATENATE($M1988,$N1988,$T1988),Oferta!$B$2:$Q$360,12,FALSE)</f>
        <v>#N/A</v>
      </c>
      <c r="X1988" s="22"/>
      <c r="Y1988" s="23" t="e">
        <f>VLOOKUP(CONCATENATE($W1988,$X1988),Mtz_Horarios!$E$2:$H$92,2,FALSE)</f>
        <v>#N/A</v>
      </c>
      <c r="Z1988" s="23" t="e">
        <f>VLOOKUP(CONCATENATE($W1988,$X1988),Mtz_Horarios!$E$2:$H$92,3,FALSE)</f>
        <v>#N/A</v>
      </c>
      <c r="AA1988" s="24" t="e">
        <f>VLOOKUP(CONCATENATE($W1988,$X1988),Mtz_Horarios!$E$2:$H$92,4,FALSE)</f>
        <v>#N/A</v>
      </c>
      <c r="AB1988" s="20" t="e">
        <f>VLOOKUP(CONCATENATE($M1988,$N1988,$T1988),Oferta!$B$2:$Q$360,16,FALSE)</f>
        <v>#N/A</v>
      </c>
      <c r="AC1988" s="20" t="e">
        <f>VLOOKUP(CONCATENATE($M1988,$N1988,$T1988),Oferta!$B$2:$Q$360,15,FALSE)</f>
        <v>#N/A</v>
      </c>
      <c r="AD1988" s="12"/>
      <c r="AE1988" s="12"/>
      <c r="AF1988" s="12"/>
      <c r="AG1988" s="12"/>
      <c r="AH1988" s="12"/>
      <c r="AI1988" s="5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12"/>
      <c r="AW1988" s="12"/>
    </row>
    <row r="1989" spans="1:49" ht="15" hidden="1" customHeight="1">
      <c r="A1989" s="12"/>
      <c r="B1989" s="12"/>
      <c r="C1989" s="12"/>
      <c r="D1989" s="12"/>
      <c r="E1989" s="12"/>
      <c r="F1989" s="12"/>
      <c r="G1989" s="12"/>
      <c r="H1989" s="12" t="e">
        <f t="shared" si="28"/>
        <v>#N/A</v>
      </c>
      <c r="I1989" s="12" t="e">
        <f>VLOOKUP(CONCATENATE(N1989,T1989),Simulador!$H$26:$H$33,1,FALSE)</f>
        <v>#N/A</v>
      </c>
      <c r="J1989" s="12" t="e">
        <f t="shared" si="29"/>
        <v>#N/A</v>
      </c>
      <c r="K1989" s="13" t="e">
        <f t="shared" si="30"/>
        <v>#N/A</v>
      </c>
      <c r="L1989" s="12" t="e">
        <f t="shared" si="31"/>
        <v>#N/A</v>
      </c>
      <c r="M1989" s="14"/>
      <c r="N1989" s="3"/>
      <c r="O1989" s="20" t="e">
        <f>VLOOKUP(CONCATENATE($M1989,$N1989),Curriculos!$A$2:$J$332,4,FALSE)</f>
        <v>#N/A</v>
      </c>
      <c r="P1989" s="21" t="e">
        <f>VLOOKUP(CONCATENATE($M1989,$N1989),Curriculos!$A$2:$J$332,5,FALSE)</f>
        <v>#N/A</v>
      </c>
      <c r="Q1989" s="21" t="e">
        <f>VLOOKUP($N1989,Oferta!$D$2:$P$100,5,FALSE)</f>
        <v>#N/A</v>
      </c>
      <c r="R1989" s="21" t="e">
        <f>VLOOKUP(CONCATENATE($M1989,$N1989),Curriculos!$A$2:$J$332,8,FALSE)</f>
        <v>#N/A</v>
      </c>
      <c r="S1989" s="5"/>
      <c r="T1989" s="22"/>
      <c r="U1989" s="21" t="e">
        <f>VLOOKUP(CONCATENATE($M1989,$N1989),Curriculos!$A$2:$J$332,10,FALSE)</f>
        <v>#N/A</v>
      </c>
      <c r="V1989" s="20" t="e">
        <f>VLOOKUP(CONCATENATE($M1989,$N1989,$T1989),Oferta!$B$2:$R$360,17,FALSE)</f>
        <v>#N/A</v>
      </c>
      <c r="W1989" s="20" t="e">
        <f>VLOOKUP(CONCATENATE($M1989,$N1989,$T1989),Oferta!$B$2:$Q$360,12,FALSE)</f>
        <v>#N/A</v>
      </c>
      <c r="X1989" s="22"/>
      <c r="Y1989" s="23" t="e">
        <f>VLOOKUP(CONCATENATE($W1989,$X1989),Mtz_Horarios!$E$2:$H$92,2,FALSE)</f>
        <v>#N/A</v>
      </c>
      <c r="Z1989" s="23" t="e">
        <f>VLOOKUP(CONCATENATE($W1989,$X1989),Mtz_Horarios!$E$2:$H$92,3,FALSE)</f>
        <v>#N/A</v>
      </c>
      <c r="AA1989" s="24" t="e">
        <f>VLOOKUP(CONCATENATE($W1989,$X1989),Mtz_Horarios!$E$2:$H$92,4,FALSE)</f>
        <v>#N/A</v>
      </c>
      <c r="AB1989" s="20" t="e">
        <f>VLOOKUP(CONCATENATE($M1989,$N1989,$T1989),Oferta!$B$2:$Q$360,16,FALSE)</f>
        <v>#N/A</v>
      </c>
      <c r="AC1989" s="20" t="e">
        <f>VLOOKUP(CONCATENATE($M1989,$N1989,$T1989),Oferta!$B$2:$Q$360,15,FALSE)</f>
        <v>#N/A</v>
      </c>
      <c r="AD1989" s="12"/>
      <c r="AE1989" s="12"/>
      <c r="AF1989" s="12"/>
      <c r="AG1989" s="12"/>
      <c r="AH1989" s="12"/>
      <c r="AI1989" s="5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12"/>
      <c r="AW1989" s="12"/>
    </row>
    <row r="1990" spans="1:49" ht="15" hidden="1" customHeight="1">
      <c r="A1990" s="12"/>
      <c r="B1990" s="12"/>
      <c r="C1990" s="12"/>
      <c r="D1990" s="12"/>
      <c r="E1990" s="12"/>
      <c r="F1990" s="12"/>
      <c r="G1990" s="12"/>
      <c r="H1990" s="12" t="e">
        <f t="shared" si="28"/>
        <v>#N/A</v>
      </c>
      <c r="I1990" s="12" t="e">
        <f>VLOOKUP(CONCATENATE(N1990,T1990),Simulador!$H$26:$H$33,1,FALSE)</f>
        <v>#N/A</v>
      </c>
      <c r="J1990" s="12" t="e">
        <f t="shared" si="29"/>
        <v>#N/A</v>
      </c>
      <c r="K1990" s="13" t="e">
        <f t="shared" si="30"/>
        <v>#N/A</v>
      </c>
      <c r="L1990" s="12" t="e">
        <f t="shared" si="31"/>
        <v>#N/A</v>
      </c>
      <c r="M1990" s="14"/>
      <c r="N1990" s="3"/>
      <c r="O1990" s="20" t="e">
        <f>VLOOKUP(CONCATENATE($M1990,$N1990),Curriculos!$A$2:$J$332,4,FALSE)</f>
        <v>#N/A</v>
      </c>
      <c r="P1990" s="21" t="e">
        <f>VLOOKUP(CONCATENATE($M1990,$N1990),Curriculos!$A$2:$J$332,5,FALSE)</f>
        <v>#N/A</v>
      </c>
      <c r="Q1990" s="21" t="e">
        <f>VLOOKUP($N1990,Oferta!$D$2:$P$100,5,FALSE)</f>
        <v>#N/A</v>
      </c>
      <c r="R1990" s="21" t="e">
        <f>VLOOKUP(CONCATENATE($M1990,$N1990),Curriculos!$A$2:$J$332,8,FALSE)</f>
        <v>#N/A</v>
      </c>
      <c r="S1990" s="5"/>
      <c r="T1990" s="22"/>
      <c r="U1990" s="21" t="e">
        <f>VLOOKUP(CONCATENATE($M1990,$N1990),Curriculos!$A$2:$J$332,10,FALSE)</f>
        <v>#N/A</v>
      </c>
      <c r="V1990" s="20" t="e">
        <f>VLOOKUP(CONCATENATE($M1990,$N1990,$T1990),Oferta!$B$2:$R$360,17,FALSE)</f>
        <v>#N/A</v>
      </c>
      <c r="W1990" s="20" t="e">
        <f>VLOOKUP(CONCATENATE($M1990,$N1990,$T1990),Oferta!$B$2:$Q$360,12,FALSE)</f>
        <v>#N/A</v>
      </c>
      <c r="X1990" s="22"/>
      <c r="Y1990" s="23" t="e">
        <f>VLOOKUP(CONCATENATE($W1990,$X1990),Mtz_Horarios!$E$2:$H$92,2,FALSE)</f>
        <v>#N/A</v>
      </c>
      <c r="Z1990" s="23" t="e">
        <f>VLOOKUP(CONCATENATE($W1990,$X1990),Mtz_Horarios!$E$2:$H$92,3,FALSE)</f>
        <v>#N/A</v>
      </c>
      <c r="AA1990" s="24" t="e">
        <f>VLOOKUP(CONCATENATE($W1990,$X1990),Mtz_Horarios!$E$2:$H$92,4,FALSE)</f>
        <v>#N/A</v>
      </c>
      <c r="AB1990" s="20" t="e">
        <f>VLOOKUP(CONCATENATE($M1990,$N1990,$T1990),Oferta!$B$2:$Q$360,16,FALSE)</f>
        <v>#N/A</v>
      </c>
      <c r="AC1990" s="20" t="e">
        <f>VLOOKUP(CONCATENATE($M1990,$N1990,$T1990),Oferta!$B$2:$Q$360,15,FALSE)</f>
        <v>#N/A</v>
      </c>
      <c r="AD1990" s="12"/>
      <c r="AE1990" s="12"/>
      <c r="AF1990" s="12"/>
      <c r="AG1990" s="12"/>
      <c r="AH1990" s="12"/>
      <c r="AI1990" s="5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12"/>
      <c r="AW1990" s="12"/>
    </row>
    <row r="1991" spans="1:49" ht="15" hidden="1" customHeight="1">
      <c r="A1991" s="12"/>
      <c r="B1991" s="12"/>
      <c r="C1991" s="12"/>
      <c r="D1991" s="12"/>
      <c r="E1991" s="12"/>
      <c r="F1991" s="12"/>
      <c r="G1991" s="12"/>
      <c r="H1991" s="12" t="e">
        <f t="shared" si="28"/>
        <v>#N/A</v>
      </c>
      <c r="I1991" s="12" t="e">
        <f>VLOOKUP(CONCATENATE(N1991,T1991),Simulador!$H$26:$H$33,1,FALSE)</f>
        <v>#N/A</v>
      </c>
      <c r="J1991" s="12" t="e">
        <f t="shared" si="29"/>
        <v>#N/A</v>
      </c>
      <c r="K1991" s="13" t="e">
        <f t="shared" si="30"/>
        <v>#N/A</v>
      </c>
      <c r="L1991" s="12" t="e">
        <f t="shared" si="31"/>
        <v>#N/A</v>
      </c>
      <c r="M1991" s="14"/>
      <c r="N1991" s="3"/>
      <c r="O1991" s="20" t="e">
        <f>VLOOKUP(CONCATENATE($M1991,$N1991),Curriculos!$A$2:$J$332,4,FALSE)</f>
        <v>#N/A</v>
      </c>
      <c r="P1991" s="21" t="e">
        <f>VLOOKUP(CONCATENATE($M1991,$N1991),Curriculos!$A$2:$J$332,5,FALSE)</f>
        <v>#N/A</v>
      </c>
      <c r="Q1991" s="21" t="e">
        <f>VLOOKUP($N1991,Oferta!$D$2:$P$100,5,FALSE)</f>
        <v>#N/A</v>
      </c>
      <c r="R1991" s="21" t="e">
        <f>VLOOKUP(CONCATENATE($M1991,$N1991),Curriculos!$A$2:$J$332,8,FALSE)</f>
        <v>#N/A</v>
      </c>
      <c r="S1991" s="5"/>
      <c r="T1991" s="22"/>
      <c r="U1991" s="21" t="e">
        <f>VLOOKUP(CONCATENATE($M1991,$N1991),Curriculos!$A$2:$J$332,10,FALSE)</f>
        <v>#N/A</v>
      </c>
      <c r="V1991" s="20" t="e">
        <f>VLOOKUP(CONCATENATE($M1991,$N1991,$T1991),Oferta!$B$2:$R$360,17,FALSE)</f>
        <v>#N/A</v>
      </c>
      <c r="W1991" s="20" t="e">
        <f>VLOOKUP(CONCATENATE($M1991,$N1991,$T1991),Oferta!$B$2:$Q$360,12,FALSE)</f>
        <v>#N/A</v>
      </c>
      <c r="X1991" s="22"/>
      <c r="Y1991" s="23" t="e">
        <f>VLOOKUP(CONCATENATE($W1991,$X1991),Mtz_Horarios!$E$2:$H$92,2,FALSE)</f>
        <v>#N/A</v>
      </c>
      <c r="Z1991" s="23" t="e">
        <f>VLOOKUP(CONCATENATE($W1991,$X1991),Mtz_Horarios!$E$2:$H$92,3,FALSE)</f>
        <v>#N/A</v>
      </c>
      <c r="AA1991" s="24" t="e">
        <f>VLOOKUP(CONCATENATE($W1991,$X1991),Mtz_Horarios!$E$2:$H$92,4,FALSE)</f>
        <v>#N/A</v>
      </c>
      <c r="AB1991" s="20" t="e">
        <f>VLOOKUP(CONCATENATE($M1991,$N1991,$T1991),Oferta!$B$2:$Q$360,16,FALSE)</f>
        <v>#N/A</v>
      </c>
      <c r="AC1991" s="20" t="e">
        <f>VLOOKUP(CONCATENATE($M1991,$N1991,$T1991),Oferta!$B$2:$Q$360,15,FALSE)</f>
        <v>#N/A</v>
      </c>
      <c r="AD1991" s="12"/>
      <c r="AE1991" s="12"/>
      <c r="AF1991" s="12"/>
      <c r="AG1991" s="12"/>
      <c r="AH1991" s="12"/>
      <c r="AI1991" s="5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12"/>
      <c r="AW1991" s="12"/>
    </row>
    <row r="1992" spans="1:49" ht="15" hidden="1" customHeight="1">
      <c r="A1992" s="12"/>
      <c r="B1992" s="12"/>
      <c r="C1992" s="12"/>
      <c r="D1992" s="12"/>
      <c r="E1992" s="12"/>
      <c r="F1992" s="12"/>
      <c r="G1992" s="12"/>
      <c r="H1992" s="12" t="e">
        <f t="shared" si="28"/>
        <v>#N/A</v>
      </c>
      <c r="I1992" s="12" t="e">
        <f>VLOOKUP(CONCATENATE(N1992,T1992),Simulador!$H$26:$H$33,1,FALSE)</f>
        <v>#N/A</v>
      </c>
      <c r="J1992" s="12" t="e">
        <f t="shared" si="29"/>
        <v>#N/A</v>
      </c>
      <c r="K1992" s="13" t="e">
        <f t="shared" si="30"/>
        <v>#N/A</v>
      </c>
      <c r="L1992" s="12" t="e">
        <f t="shared" si="31"/>
        <v>#N/A</v>
      </c>
      <c r="M1992" s="14"/>
      <c r="N1992" s="3"/>
      <c r="O1992" s="20" t="e">
        <f>VLOOKUP(CONCATENATE($M1992,$N1992),Curriculos!$A$2:$J$332,4,FALSE)</f>
        <v>#N/A</v>
      </c>
      <c r="P1992" s="21" t="e">
        <f>VLOOKUP(CONCATENATE($M1992,$N1992),Curriculos!$A$2:$J$332,5,FALSE)</f>
        <v>#N/A</v>
      </c>
      <c r="Q1992" s="21" t="e">
        <f>VLOOKUP($N1992,Oferta!$D$2:$P$100,5,FALSE)</f>
        <v>#N/A</v>
      </c>
      <c r="R1992" s="21" t="e">
        <f>VLOOKUP(CONCATENATE($M1992,$N1992),Curriculos!$A$2:$J$332,8,FALSE)</f>
        <v>#N/A</v>
      </c>
      <c r="S1992" s="5"/>
      <c r="T1992" s="22"/>
      <c r="U1992" s="21" t="e">
        <f>VLOOKUP(CONCATENATE($M1992,$N1992),Curriculos!$A$2:$J$332,10,FALSE)</f>
        <v>#N/A</v>
      </c>
      <c r="V1992" s="20" t="e">
        <f>VLOOKUP(CONCATENATE($M1992,$N1992,$T1992),Oferta!$B$2:$R$360,17,FALSE)</f>
        <v>#N/A</v>
      </c>
      <c r="W1992" s="20" t="e">
        <f>VLOOKUP(CONCATENATE($M1992,$N1992,$T1992),Oferta!$B$2:$Q$360,12,FALSE)</f>
        <v>#N/A</v>
      </c>
      <c r="X1992" s="22"/>
      <c r="Y1992" s="23" t="e">
        <f>VLOOKUP(CONCATENATE($W1992,$X1992),Mtz_Horarios!$E$2:$H$92,2,FALSE)</f>
        <v>#N/A</v>
      </c>
      <c r="Z1992" s="23" t="e">
        <f>VLOOKUP(CONCATENATE($W1992,$X1992),Mtz_Horarios!$E$2:$H$92,3,FALSE)</f>
        <v>#N/A</v>
      </c>
      <c r="AA1992" s="24" t="e">
        <f>VLOOKUP(CONCATENATE($W1992,$X1992),Mtz_Horarios!$E$2:$H$92,4,FALSE)</f>
        <v>#N/A</v>
      </c>
      <c r="AB1992" s="20" t="e">
        <f>VLOOKUP(CONCATENATE($M1992,$N1992,$T1992),Oferta!$B$2:$Q$360,16,FALSE)</f>
        <v>#N/A</v>
      </c>
      <c r="AC1992" s="20" t="e">
        <f>VLOOKUP(CONCATENATE($M1992,$N1992,$T1992),Oferta!$B$2:$Q$360,15,FALSE)</f>
        <v>#N/A</v>
      </c>
      <c r="AD1992" s="12"/>
      <c r="AE1992" s="12"/>
      <c r="AF1992" s="12"/>
      <c r="AG1992" s="12"/>
      <c r="AH1992" s="12"/>
      <c r="AI1992" s="5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12"/>
      <c r="AW1992" s="12"/>
    </row>
    <row r="1993" spans="1:49" ht="15" hidden="1" customHeight="1">
      <c r="A1993" s="12"/>
      <c r="B1993" s="12"/>
      <c r="C1993" s="12"/>
      <c r="D1993" s="12"/>
      <c r="E1993" s="12"/>
      <c r="F1993" s="12"/>
      <c r="G1993" s="12"/>
      <c r="H1993" s="12" t="e">
        <f t="shared" si="28"/>
        <v>#N/A</v>
      </c>
      <c r="I1993" s="12" t="e">
        <f>VLOOKUP(CONCATENATE(N1993,T1993),Simulador!$H$26:$H$33,1,FALSE)</f>
        <v>#N/A</v>
      </c>
      <c r="J1993" s="12" t="e">
        <f t="shared" si="29"/>
        <v>#N/A</v>
      </c>
      <c r="K1993" s="13" t="e">
        <f t="shared" si="30"/>
        <v>#N/A</v>
      </c>
      <c r="L1993" s="12" t="e">
        <f t="shared" si="31"/>
        <v>#N/A</v>
      </c>
      <c r="M1993" s="14"/>
      <c r="N1993" s="3"/>
      <c r="O1993" s="20" t="e">
        <f>VLOOKUP(CONCATENATE($M1993,$N1993),Curriculos!$A$2:$J$332,4,FALSE)</f>
        <v>#N/A</v>
      </c>
      <c r="P1993" s="21" t="e">
        <f>VLOOKUP(CONCATENATE($M1993,$N1993),Curriculos!$A$2:$J$332,5,FALSE)</f>
        <v>#N/A</v>
      </c>
      <c r="Q1993" s="21" t="e">
        <f>VLOOKUP($N1993,Oferta!$D$2:$P$100,5,FALSE)</f>
        <v>#N/A</v>
      </c>
      <c r="R1993" s="21" t="e">
        <f>VLOOKUP(CONCATENATE($M1993,$N1993),Curriculos!$A$2:$J$332,8,FALSE)</f>
        <v>#N/A</v>
      </c>
      <c r="S1993" s="5"/>
      <c r="T1993" s="22"/>
      <c r="U1993" s="21" t="e">
        <f>VLOOKUP(CONCATENATE($M1993,$N1993),Curriculos!$A$2:$J$332,10,FALSE)</f>
        <v>#N/A</v>
      </c>
      <c r="V1993" s="20" t="e">
        <f>VLOOKUP(CONCATENATE($M1993,$N1993,$T1993),Oferta!$B$2:$R$360,17,FALSE)</f>
        <v>#N/A</v>
      </c>
      <c r="W1993" s="20" t="e">
        <f>VLOOKUP(CONCATENATE($M1993,$N1993,$T1993),Oferta!$B$2:$Q$360,12,FALSE)</f>
        <v>#N/A</v>
      </c>
      <c r="X1993" s="22"/>
      <c r="Y1993" s="23" t="e">
        <f>VLOOKUP(CONCATENATE($W1993,$X1993),Mtz_Horarios!$E$2:$H$92,2,FALSE)</f>
        <v>#N/A</v>
      </c>
      <c r="Z1993" s="23" t="e">
        <f>VLOOKUP(CONCATENATE($W1993,$X1993),Mtz_Horarios!$E$2:$H$92,3,FALSE)</f>
        <v>#N/A</v>
      </c>
      <c r="AA1993" s="24" t="e">
        <f>VLOOKUP(CONCATENATE($W1993,$X1993),Mtz_Horarios!$E$2:$H$92,4,FALSE)</f>
        <v>#N/A</v>
      </c>
      <c r="AB1993" s="20" t="e">
        <f>VLOOKUP(CONCATENATE($M1993,$N1993,$T1993),Oferta!$B$2:$Q$360,16,FALSE)</f>
        <v>#N/A</v>
      </c>
      <c r="AC1993" s="20" t="e">
        <f>VLOOKUP(CONCATENATE($M1993,$N1993,$T1993),Oferta!$B$2:$Q$360,15,FALSE)</f>
        <v>#N/A</v>
      </c>
      <c r="AD1993" s="12"/>
      <c r="AE1993" s="12"/>
      <c r="AF1993" s="12"/>
      <c r="AG1993" s="12"/>
      <c r="AH1993" s="12"/>
      <c r="AI1993" s="5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12"/>
      <c r="AW1993" s="12"/>
    </row>
    <row r="1994" spans="1:49" ht="15" hidden="1" customHeight="1">
      <c r="A1994" s="12"/>
      <c r="B1994" s="12"/>
      <c r="C1994" s="12"/>
      <c r="D1994" s="12"/>
      <c r="E1994" s="12"/>
      <c r="F1994" s="12"/>
      <c r="G1994" s="12"/>
      <c r="H1994" s="12" t="e">
        <f t="shared" si="28"/>
        <v>#N/A</v>
      </c>
      <c r="I1994" s="12" t="e">
        <f>VLOOKUP(CONCATENATE(N1994,T1994),Simulador!$H$26:$H$33,1,FALSE)</f>
        <v>#N/A</v>
      </c>
      <c r="J1994" s="12" t="e">
        <f t="shared" si="29"/>
        <v>#N/A</v>
      </c>
      <c r="K1994" s="13" t="e">
        <f t="shared" si="30"/>
        <v>#N/A</v>
      </c>
      <c r="L1994" s="12" t="e">
        <f t="shared" si="31"/>
        <v>#N/A</v>
      </c>
      <c r="M1994" s="14"/>
      <c r="N1994" s="3"/>
      <c r="O1994" s="20" t="e">
        <f>VLOOKUP(CONCATENATE($M1994,$N1994),Curriculos!$A$2:$J$332,4,FALSE)</f>
        <v>#N/A</v>
      </c>
      <c r="P1994" s="21" t="e">
        <f>VLOOKUP(CONCATENATE($M1994,$N1994),Curriculos!$A$2:$J$332,5,FALSE)</f>
        <v>#N/A</v>
      </c>
      <c r="Q1994" s="21" t="e">
        <f>VLOOKUP($N1994,Oferta!$D$2:$P$100,5,FALSE)</f>
        <v>#N/A</v>
      </c>
      <c r="R1994" s="21" t="e">
        <f>VLOOKUP(CONCATENATE($M1994,$N1994),Curriculos!$A$2:$J$332,8,FALSE)</f>
        <v>#N/A</v>
      </c>
      <c r="S1994" s="5"/>
      <c r="T1994" s="22"/>
      <c r="U1994" s="21" t="e">
        <f>VLOOKUP(CONCATENATE($M1994,$N1994),Curriculos!$A$2:$J$332,10,FALSE)</f>
        <v>#N/A</v>
      </c>
      <c r="V1994" s="20" t="e">
        <f>VLOOKUP(CONCATENATE($M1994,$N1994,$T1994),Oferta!$B$2:$R$360,17,FALSE)</f>
        <v>#N/A</v>
      </c>
      <c r="W1994" s="20" t="e">
        <f>VLOOKUP(CONCATENATE($M1994,$N1994,$T1994),Oferta!$B$2:$Q$360,12,FALSE)</f>
        <v>#N/A</v>
      </c>
      <c r="X1994" s="22"/>
      <c r="Y1994" s="23" t="e">
        <f>VLOOKUP(CONCATENATE($W1994,$X1994),Mtz_Horarios!$E$2:$H$92,2,FALSE)</f>
        <v>#N/A</v>
      </c>
      <c r="Z1994" s="23" t="e">
        <f>VLOOKUP(CONCATENATE($W1994,$X1994),Mtz_Horarios!$E$2:$H$92,3,FALSE)</f>
        <v>#N/A</v>
      </c>
      <c r="AA1994" s="24" t="e">
        <f>VLOOKUP(CONCATENATE($W1994,$X1994),Mtz_Horarios!$E$2:$H$92,4,FALSE)</f>
        <v>#N/A</v>
      </c>
      <c r="AB1994" s="20" t="e">
        <f>VLOOKUP(CONCATENATE($M1994,$N1994,$T1994),Oferta!$B$2:$Q$360,16,FALSE)</f>
        <v>#N/A</v>
      </c>
      <c r="AC1994" s="20" t="e">
        <f>VLOOKUP(CONCATENATE($M1994,$N1994,$T1994),Oferta!$B$2:$Q$360,15,FALSE)</f>
        <v>#N/A</v>
      </c>
      <c r="AD1994" s="12"/>
      <c r="AE1994" s="12"/>
      <c r="AF1994" s="12"/>
      <c r="AG1994" s="12"/>
      <c r="AH1994" s="12"/>
      <c r="AI1994" s="5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12"/>
      <c r="AW1994" s="12"/>
    </row>
    <row r="1995" spans="1:49" ht="15" hidden="1" customHeight="1">
      <c r="A1995" s="12"/>
      <c r="B1995" s="12"/>
      <c r="C1995" s="12"/>
      <c r="D1995" s="12"/>
      <c r="E1995" s="12"/>
      <c r="F1995" s="12"/>
      <c r="G1995" s="12"/>
      <c r="H1995" s="12" t="e">
        <f t="shared" si="28"/>
        <v>#N/A</v>
      </c>
      <c r="I1995" s="12" t="e">
        <f>VLOOKUP(CONCATENATE(N1995,T1995),Simulador!$H$26:$H$33,1,FALSE)</f>
        <v>#N/A</v>
      </c>
      <c r="J1995" s="12" t="e">
        <f t="shared" si="29"/>
        <v>#N/A</v>
      </c>
      <c r="K1995" s="13" t="e">
        <f t="shared" si="30"/>
        <v>#N/A</v>
      </c>
      <c r="L1995" s="12" t="e">
        <f t="shared" si="31"/>
        <v>#N/A</v>
      </c>
      <c r="M1995" s="14"/>
      <c r="N1995" s="3"/>
      <c r="O1995" s="20" t="e">
        <f>VLOOKUP(CONCATENATE($M1995,$N1995),Curriculos!$A$2:$J$332,4,FALSE)</f>
        <v>#N/A</v>
      </c>
      <c r="P1995" s="21" t="e">
        <f>VLOOKUP(CONCATENATE($M1995,$N1995),Curriculos!$A$2:$J$332,5,FALSE)</f>
        <v>#N/A</v>
      </c>
      <c r="Q1995" s="21" t="e">
        <f>VLOOKUP($N1995,Oferta!$D$2:$P$100,5,FALSE)</f>
        <v>#N/A</v>
      </c>
      <c r="R1995" s="21" t="e">
        <f>VLOOKUP(CONCATENATE($M1995,$N1995),Curriculos!$A$2:$J$332,8,FALSE)</f>
        <v>#N/A</v>
      </c>
      <c r="S1995" s="5"/>
      <c r="T1995" s="22"/>
      <c r="U1995" s="21" t="e">
        <f>VLOOKUP(CONCATENATE($M1995,$N1995),Curriculos!$A$2:$J$332,10,FALSE)</f>
        <v>#N/A</v>
      </c>
      <c r="V1995" s="20" t="e">
        <f>VLOOKUP(CONCATENATE($M1995,$N1995,$T1995),Oferta!$B$2:$R$360,17,FALSE)</f>
        <v>#N/A</v>
      </c>
      <c r="W1995" s="20" t="e">
        <f>VLOOKUP(CONCATENATE($M1995,$N1995,$T1995),Oferta!$B$2:$Q$360,12,FALSE)</f>
        <v>#N/A</v>
      </c>
      <c r="X1995" s="22"/>
      <c r="Y1995" s="23" t="e">
        <f>VLOOKUP(CONCATENATE($W1995,$X1995),Mtz_Horarios!$E$2:$H$92,2,FALSE)</f>
        <v>#N/A</v>
      </c>
      <c r="Z1995" s="23" t="e">
        <f>VLOOKUP(CONCATENATE($W1995,$X1995),Mtz_Horarios!$E$2:$H$92,3,FALSE)</f>
        <v>#N/A</v>
      </c>
      <c r="AA1995" s="24" t="e">
        <f>VLOOKUP(CONCATENATE($W1995,$X1995),Mtz_Horarios!$E$2:$H$92,4,FALSE)</f>
        <v>#N/A</v>
      </c>
      <c r="AB1995" s="20" t="e">
        <f>VLOOKUP(CONCATENATE($M1995,$N1995,$T1995),Oferta!$B$2:$Q$360,16,FALSE)</f>
        <v>#N/A</v>
      </c>
      <c r="AC1995" s="20" t="e">
        <f>VLOOKUP(CONCATENATE($M1995,$N1995,$T1995),Oferta!$B$2:$Q$360,15,FALSE)</f>
        <v>#N/A</v>
      </c>
      <c r="AD1995" s="12"/>
      <c r="AE1995" s="12"/>
      <c r="AF1995" s="12"/>
      <c r="AG1995" s="12"/>
      <c r="AH1995" s="12"/>
      <c r="AI1995" s="5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12"/>
      <c r="AW1995" s="12"/>
    </row>
    <row r="1996" spans="1:49" ht="15" hidden="1" customHeight="1">
      <c r="A1996" s="12"/>
      <c r="B1996" s="12"/>
      <c r="C1996" s="12"/>
      <c r="D1996" s="12"/>
      <c r="E1996" s="12"/>
      <c r="F1996" s="12"/>
      <c r="G1996" s="12"/>
      <c r="H1996" s="12" t="e">
        <f t="shared" si="28"/>
        <v>#N/A</v>
      </c>
      <c r="I1996" s="12" t="e">
        <f>VLOOKUP(CONCATENATE(N1996,T1996),Simulador!$H$26:$H$33,1,FALSE)</f>
        <v>#N/A</v>
      </c>
      <c r="J1996" s="12" t="e">
        <f t="shared" si="29"/>
        <v>#N/A</v>
      </c>
      <c r="K1996" s="13" t="e">
        <f t="shared" si="30"/>
        <v>#N/A</v>
      </c>
      <c r="L1996" s="12" t="e">
        <f t="shared" si="31"/>
        <v>#N/A</v>
      </c>
      <c r="M1996" s="14"/>
      <c r="N1996" s="3"/>
      <c r="O1996" s="20" t="e">
        <f>VLOOKUP(CONCATENATE($M1996,$N1996),Curriculos!$A$2:$J$332,4,FALSE)</f>
        <v>#N/A</v>
      </c>
      <c r="P1996" s="21" t="e">
        <f>VLOOKUP(CONCATENATE($M1996,$N1996),Curriculos!$A$2:$J$332,5,FALSE)</f>
        <v>#N/A</v>
      </c>
      <c r="Q1996" s="21" t="e">
        <f>VLOOKUP($N1996,Oferta!$D$2:$P$100,5,FALSE)</f>
        <v>#N/A</v>
      </c>
      <c r="R1996" s="21" t="e">
        <f>VLOOKUP(CONCATENATE($M1996,$N1996),Curriculos!$A$2:$J$332,8,FALSE)</f>
        <v>#N/A</v>
      </c>
      <c r="S1996" s="5"/>
      <c r="T1996" s="22"/>
      <c r="U1996" s="21" t="e">
        <f>VLOOKUP(CONCATENATE($M1996,$N1996),Curriculos!$A$2:$J$332,10,FALSE)</f>
        <v>#N/A</v>
      </c>
      <c r="V1996" s="20" t="e">
        <f>VLOOKUP(CONCATENATE($M1996,$N1996,$T1996),Oferta!$B$2:$R$360,17,FALSE)</f>
        <v>#N/A</v>
      </c>
      <c r="W1996" s="20" t="e">
        <f>VLOOKUP(CONCATENATE($M1996,$N1996,$T1996),Oferta!$B$2:$Q$360,12,FALSE)</f>
        <v>#N/A</v>
      </c>
      <c r="X1996" s="22"/>
      <c r="Y1996" s="23" t="e">
        <f>VLOOKUP(CONCATENATE($W1996,$X1996),Mtz_Horarios!$E$2:$H$92,2,FALSE)</f>
        <v>#N/A</v>
      </c>
      <c r="Z1996" s="23" t="e">
        <f>VLOOKUP(CONCATENATE($W1996,$X1996),Mtz_Horarios!$E$2:$H$92,3,FALSE)</f>
        <v>#N/A</v>
      </c>
      <c r="AA1996" s="24" t="e">
        <f>VLOOKUP(CONCATENATE($W1996,$X1996),Mtz_Horarios!$E$2:$H$92,4,FALSE)</f>
        <v>#N/A</v>
      </c>
      <c r="AB1996" s="20" t="e">
        <f>VLOOKUP(CONCATENATE($M1996,$N1996,$T1996),Oferta!$B$2:$Q$360,16,FALSE)</f>
        <v>#N/A</v>
      </c>
      <c r="AC1996" s="20" t="e">
        <f>VLOOKUP(CONCATENATE($M1996,$N1996,$T1996),Oferta!$B$2:$Q$360,15,FALSE)</f>
        <v>#N/A</v>
      </c>
      <c r="AD1996" s="12"/>
      <c r="AE1996" s="12"/>
      <c r="AF1996" s="12"/>
      <c r="AG1996" s="12"/>
      <c r="AH1996" s="12"/>
      <c r="AI1996" s="5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12"/>
      <c r="AW1996" s="12"/>
    </row>
    <row r="1997" spans="1:49" ht="15" hidden="1" customHeight="1">
      <c r="A1997" s="12"/>
      <c r="B1997" s="12"/>
      <c r="C1997" s="12"/>
      <c r="D1997" s="12"/>
      <c r="E1997" s="12"/>
      <c r="F1997" s="12"/>
      <c r="G1997" s="12"/>
      <c r="H1997" s="12" t="e">
        <f t="shared" si="28"/>
        <v>#N/A</v>
      </c>
      <c r="I1997" s="12" t="e">
        <f>VLOOKUP(CONCATENATE(N1997,T1997),Simulador!$H$26:$H$33,1,FALSE)</f>
        <v>#N/A</v>
      </c>
      <c r="J1997" s="12" t="e">
        <f t="shared" si="29"/>
        <v>#N/A</v>
      </c>
      <c r="K1997" s="13" t="e">
        <f t="shared" si="30"/>
        <v>#N/A</v>
      </c>
      <c r="L1997" s="12" t="e">
        <f t="shared" si="31"/>
        <v>#N/A</v>
      </c>
      <c r="M1997" s="14"/>
      <c r="N1997" s="3"/>
      <c r="O1997" s="20" t="e">
        <f>VLOOKUP(CONCATENATE($M1997,$N1997),Curriculos!$A$2:$J$332,4,FALSE)</f>
        <v>#N/A</v>
      </c>
      <c r="P1997" s="21" t="e">
        <f>VLOOKUP(CONCATENATE($M1997,$N1997),Curriculos!$A$2:$J$332,5,FALSE)</f>
        <v>#N/A</v>
      </c>
      <c r="Q1997" s="21" t="e">
        <f>VLOOKUP($N1997,Oferta!$D$2:$P$100,5,FALSE)</f>
        <v>#N/A</v>
      </c>
      <c r="R1997" s="21" t="e">
        <f>VLOOKUP(CONCATENATE($M1997,$N1997),Curriculos!$A$2:$J$332,8,FALSE)</f>
        <v>#N/A</v>
      </c>
      <c r="S1997" s="5"/>
      <c r="T1997" s="22"/>
      <c r="U1997" s="21" t="e">
        <f>VLOOKUP(CONCATENATE($M1997,$N1997),Curriculos!$A$2:$J$332,10,FALSE)</f>
        <v>#N/A</v>
      </c>
      <c r="V1997" s="20" t="e">
        <f>VLOOKUP(CONCATENATE($M1997,$N1997,$T1997),Oferta!$B$2:$R$360,17,FALSE)</f>
        <v>#N/A</v>
      </c>
      <c r="W1997" s="20" t="e">
        <f>VLOOKUP(CONCATENATE($M1997,$N1997,$T1997),Oferta!$B$2:$Q$360,12,FALSE)</f>
        <v>#N/A</v>
      </c>
      <c r="X1997" s="22"/>
      <c r="Y1997" s="23" t="e">
        <f>VLOOKUP(CONCATENATE($W1997,$X1997),Mtz_Horarios!$E$2:$H$92,2,FALSE)</f>
        <v>#N/A</v>
      </c>
      <c r="Z1997" s="23" t="e">
        <f>VLOOKUP(CONCATENATE($W1997,$X1997),Mtz_Horarios!$E$2:$H$92,3,FALSE)</f>
        <v>#N/A</v>
      </c>
      <c r="AA1997" s="24" t="e">
        <f>VLOOKUP(CONCATENATE($W1997,$X1997),Mtz_Horarios!$E$2:$H$92,4,FALSE)</f>
        <v>#N/A</v>
      </c>
      <c r="AB1997" s="20" t="e">
        <f>VLOOKUP(CONCATENATE($M1997,$N1997,$T1997),Oferta!$B$2:$Q$360,16,FALSE)</f>
        <v>#N/A</v>
      </c>
      <c r="AC1997" s="20" t="e">
        <f>VLOOKUP(CONCATENATE($M1997,$N1997,$T1997),Oferta!$B$2:$Q$360,15,FALSE)</f>
        <v>#N/A</v>
      </c>
      <c r="AD1997" s="12"/>
      <c r="AE1997" s="12"/>
      <c r="AF1997" s="12"/>
      <c r="AG1997" s="12"/>
      <c r="AH1997" s="12"/>
      <c r="AI1997" s="5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12"/>
      <c r="AW1997" s="12"/>
    </row>
    <row r="1998" spans="1:49" ht="15" hidden="1" customHeight="1">
      <c r="A1998" s="12"/>
      <c r="B1998" s="12"/>
      <c r="C1998" s="12"/>
      <c r="D1998" s="12"/>
      <c r="E1998" s="12"/>
      <c r="F1998" s="12"/>
      <c r="G1998" s="12"/>
      <c r="H1998" s="12" t="e">
        <f t="shared" si="28"/>
        <v>#N/A</v>
      </c>
      <c r="I1998" s="12" t="e">
        <f>VLOOKUP(CONCATENATE(N1998,T1998),Simulador!$H$26:$H$33,1,FALSE)</f>
        <v>#N/A</v>
      </c>
      <c r="J1998" s="12" t="e">
        <f t="shared" si="29"/>
        <v>#N/A</v>
      </c>
      <c r="K1998" s="13" t="e">
        <f t="shared" si="30"/>
        <v>#N/A</v>
      </c>
      <c r="L1998" s="12" t="e">
        <f t="shared" si="31"/>
        <v>#N/A</v>
      </c>
      <c r="M1998" s="14"/>
      <c r="N1998" s="3"/>
      <c r="O1998" s="20" t="e">
        <f>VLOOKUP(CONCATENATE($M1998,$N1998),Curriculos!$A$2:$J$332,4,FALSE)</f>
        <v>#N/A</v>
      </c>
      <c r="P1998" s="21" t="e">
        <f>VLOOKUP(CONCATENATE($M1998,$N1998),Curriculos!$A$2:$J$332,5,FALSE)</f>
        <v>#N/A</v>
      </c>
      <c r="Q1998" s="21" t="e">
        <f>VLOOKUP($N1998,Oferta!$D$2:$P$100,5,FALSE)</f>
        <v>#N/A</v>
      </c>
      <c r="R1998" s="21" t="e">
        <f>VLOOKUP(CONCATENATE($M1998,$N1998),Curriculos!$A$2:$J$332,8,FALSE)</f>
        <v>#N/A</v>
      </c>
      <c r="S1998" s="5"/>
      <c r="T1998" s="22"/>
      <c r="U1998" s="21" t="e">
        <f>VLOOKUP(CONCATENATE($M1998,$N1998),Curriculos!$A$2:$J$332,10,FALSE)</f>
        <v>#N/A</v>
      </c>
      <c r="V1998" s="20" t="e">
        <f>VLOOKUP(CONCATENATE($M1998,$N1998,$T1998),Oferta!$B$2:$R$360,17,FALSE)</f>
        <v>#N/A</v>
      </c>
      <c r="W1998" s="20" t="e">
        <f>VLOOKUP(CONCATENATE($M1998,$N1998,$T1998),Oferta!$B$2:$Q$360,12,FALSE)</f>
        <v>#N/A</v>
      </c>
      <c r="X1998" s="22"/>
      <c r="Y1998" s="23" t="e">
        <f>VLOOKUP(CONCATENATE($W1998,$X1998),Mtz_Horarios!$E$2:$H$92,2,FALSE)</f>
        <v>#N/A</v>
      </c>
      <c r="Z1998" s="23" t="e">
        <f>VLOOKUP(CONCATENATE($W1998,$X1998),Mtz_Horarios!$E$2:$H$92,3,FALSE)</f>
        <v>#N/A</v>
      </c>
      <c r="AA1998" s="24" t="e">
        <f>VLOOKUP(CONCATENATE($W1998,$X1998),Mtz_Horarios!$E$2:$H$92,4,FALSE)</f>
        <v>#N/A</v>
      </c>
      <c r="AB1998" s="20" t="e">
        <f>VLOOKUP(CONCATENATE($M1998,$N1998,$T1998),Oferta!$B$2:$Q$360,16,FALSE)</f>
        <v>#N/A</v>
      </c>
      <c r="AC1998" s="20" t="e">
        <f>VLOOKUP(CONCATENATE($M1998,$N1998,$T1998),Oferta!$B$2:$Q$360,15,FALSE)</f>
        <v>#N/A</v>
      </c>
      <c r="AD1998" s="12"/>
      <c r="AE1998" s="12"/>
      <c r="AF1998" s="12"/>
      <c r="AG1998" s="12"/>
      <c r="AH1998" s="12"/>
      <c r="AI1998" s="5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12"/>
      <c r="AW1998" s="12"/>
    </row>
    <row r="1999" spans="1:49" ht="15" hidden="1" customHeight="1">
      <c r="A1999" s="12"/>
      <c r="B1999" s="12"/>
      <c r="C1999" s="12"/>
      <c r="D1999" s="12"/>
      <c r="E1999" s="12"/>
      <c r="F1999" s="12"/>
      <c r="G1999" s="12"/>
      <c r="H1999" s="12" t="e">
        <f t="shared" si="28"/>
        <v>#N/A</v>
      </c>
      <c r="I1999" s="12" t="e">
        <f>VLOOKUP(CONCATENATE(N1999,T1999),Simulador!$H$26:$H$33,1,FALSE)</f>
        <v>#N/A</v>
      </c>
      <c r="J1999" s="12" t="e">
        <f t="shared" si="29"/>
        <v>#N/A</v>
      </c>
      <c r="K1999" s="13" t="e">
        <f t="shared" si="30"/>
        <v>#N/A</v>
      </c>
      <c r="L1999" s="12" t="e">
        <f t="shared" si="31"/>
        <v>#N/A</v>
      </c>
      <c r="M1999" s="14"/>
      <c r="N1999" s="3"/>
      <c r="O1999" s="20" t="e">
        <f>VLOOKUP(CONCATENATE($M1999,$N1999),Curriculos!$A$2:$J$332,4,FALSE)</f>
        <v>#N/A</v>
      </c>
      <c r="P1999" s="21" t="e">
        <f>VLOOKUP(CONCATENATE($M1999,$N1999),Curriculos!$A$2:$J$332,5,FALSE)</f>
        <v>#N/A</v>
      </c>
      <c r="Q1999" s="21" t="e">
        <f>VLOOKUP($N1999,Oferta!$D$2:$P$100,5,FALSE)</f>
        <v>#N/A</v>
      </c>
      <c r="R1999" s="21" t="e">
        <f>VLOOKUP(CONCATENATE($M1999,$N1999),Curriculos!$A$2:$J$332,8,FALSE)</f>
        <v>#N/A</v>
      </c>
      <c r="S1999" s="5"/>
      <c r="T1999" s="22"/>
      <c r="U1999" s="21" t="e">
        <f>VLOOKUP(CONCATENATE($M1999,$N1999),Curriculos!$A$2:$J$332,10,FALSE)</f>
        <v>#N/A</v>
      </c>
      <c r="V1999" s="20" t="e">
        <f>VLOOKUP(CONCATENATE($M1999,$N1999,$T1999),Oferta!$B$2:$R$360,17,FALSE)</f>
        <v>#N/A</v>
      </c>
      <c r="W1999" s="20" t="e">
        <f>VLOOKUP(CONCATENATE($M1999,$N1999,$T1999),Oferta!$B$2:$Q$360,12,FALSE)</f>
        <v>#N/A</v>
      </c>
      <c r="X1999" s="22"/>
      <c r="Y1999" s="23" t="e">
        <f>VLOOKUP(CONCATENATE($W1999,$X1999),Mtz_Horarios!$E$2:$H$92,2,FALSE)</f>
        <v>#N/A</v>
      </c>
      <c r="Z1999" s="23" t="e">
        <f>VLOOKUP(CONCATENATE($W1999,$X1999),Mtz_Horarios!$E$2:$H$92,3,FALSE)</f>
        <v>#N/A</v>
      </c>
      <c r="AA1999" s="24" t="e">
        <f>VLOOKUP(CONCATENATE($W1999,$X1999),Mtz_Horarios!$E$2:$H$92,4,FALSE)</f>
        <v>#N/A</v>
      </c>
      <c r="AB1999" s="20" t="e">
        <f>VLOOKUP(CONCATENATE($M1999,$N1999,$T1999),Oferta!$B$2:$Q$360,16,FALSE)</f>
        <v>#N/A</v>
      </c>
      <c r="AC1999" s="20" t="e">
        <f>VLOOKUP(CONCATENATE($M1999,$N1999,$T1999),Oferta!$B$2:$Q$360,15,FALSE)</f>
        <v>#N/A</v>
      </c>
      <c r="AD1999" s="12"/>
      <c r="AE1999" s="12"/>
      <c r="AF1999" s="12"/>
      <c r="AG1999" s="12"/>
      <c r="AH1999" s="12"/>
      <c r="AI1999" s="5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12"/>
      <c r="AW1999" s="12"/>
    </row>
    <row r="2000" spans="1:49" ht="15" hidden="1" customHeight="1">
      <c r="A2000" s="12"/>
      <c r="B2000" s="12"/>
      <c r="C2000" s="12"/>
      <c r="D2000" s="12"/>
      <c r="E2000" s="12"/>
      <c r="F2000" s="12"/>
      <c r="G2000" s="12"/>
      <c r="H2000" s="12" t="e">
        <f t="shared" si="28"/>
        <v>#N/A</v>
      </c>
      <c r="I2000" s="12" t="e">
        <f>VLOOKUP(CONCATENATE(N2000,T2000),Simulador!$H$26:$H$33,1,FALSE)</f>
        <v>#N/A</v>
      </c>
      <c r="J2000" s="12" t="e">
        <f t="shared" si="29"/>
        <v>#N/A</v>
      </c>
      <c r="K2000" s="13" t="e">
        <f t="shared" si="30"/>
        <v>#N/A</v>
      </c>
      <c r="L2000" s="12" t="e">
        <f t="shared" si="31"/>
        <v>#N/A</v>
      </c>
      <c r="M2000" s="14"/>
      <c r="N2000" s="3"/>
      <c r="O2000" s="20" t="e">
        <f>VLOOKUP(CONCATENATE($M2000,$N2000),Curriculos!$A$2:$J$332,4,FALSE)</f>
        <v>#N/A</v>
      </c>
      <c r="P2000" s="21" t="e">
        <f>VLOOKUP(CONCATENATE($M2000,$N2000),Curriculos!$A$2:$J$332,5,FALSE)</f>
        <v>#N/A</v>
      </c>
      <c r="Q2000" s="21" t="e">
        <f>VLOOKUP($N2000,Oferta!$D$2:$P$100,5,FALSE)</f>
        <v>#N/A</v>
      </c>
      <c r="R2000" s="21" t="e">
        <f>VLOOKUP(CONCATENATE($M2000,$N2000),Curriculos!$A$2:$J$332,8,FALSE)</f>
        <v>#N/A</v>
      </c>
      <c r="S2000" s="5"/>
      <c r="T2000" s="22"/>
      <c r="U2000" s="21" t="e">
        <f>VLOOKUP(CONCATENATE($M2000,$N2000),Curriculos!$A$2:$J$332,10,FALSE)</f>
        <v>#N/A</v>
      </c>
      <c r="V2000" s="20" t="e">
        <f>VLOOKUP(CONCATENATE($M2000,$N2000,$T2000),Oferta!$B$2:$R$360,17,FALSE)</f>
        <v>#N/A</v>
      </c>
      <c r="W2000" s="20" t="e">
        <f>VLOOKUP(CONCATENATE($M2000,$N2000,$T2000),Oferta!$B$2:$Q$360,12,FALSE)</f>
        <v>#N/A</v>
      </c>
      <c r="X2000" s="22"/>
      <c r="Y2000" s="23" t="e">
        <f>VLOOKUP(CONCATENATE($W2000,$X2000),Mtz_Horarios!$E$2:$H$92,2,FALSE)</f>
        <v>#N/A</v>
      </c>
      <c r="Z2000" s="23" t="e">
        <f>VLOOKUP(CONCATENATE($W2000,$X2000),Mtz_Horarios!$E$2:$H$92,3,FALSE)</f>
        <v>#N/A</v>
      </c>
      <c r="AA2000" s="24" t="e">
        <f>VLOOKUP(CONCATENATE($W2000,$X2000),Mtz_Horarios!$E$2:$H$92,4,FALSE)</f>
        <v>#N/A</v>
      </c>
      <c r="AB2000" s="20" t="e">
        <f>VLOOKUP(CONCATENATE($M2000,$N2000,$T2000),Oferta!$B$2:$Q$360,16,FALSE)</f>
        <v>#N/A</v>
      </c>
      <c r="AC2000" s="20" t="e">
        <f>VLOOKUP(CONCATENATE($M2000,$N2000,$T2000),Oferta!$B$2:$Q$360,15,FALSE)</f>
        <v>#N/A</v>
      </c>
      <c r="AD2000" s="12"/>
      <c r="AE2000" s="12"/>
      <c r="AF2000" s="12"/>
      <c r="AG2000" s="12"/>
      <c r="AH2000" s="12"/>
      <c r="AI2000" s="5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12"/>
      <c r="AW2000" s="12"/>
    </row>
    <row r="2001" spans="1:49" ht="15" hidden="1" customHeight="1">
      <c r="A2001" s="12"/>
      <c r="B2001" s="12"/>
      <c r="C2001" s="12"/>
      <c r="D2001" s="12"/>
      <c r="E2001" s="12"/>
      <c r="F2001" s="12"/>
      <c r="G2001" s="12"/>
      <c r="H2001" s="12" t="e">
        <f t="shared" si="28"/>
        <v>#N/A</v>
      </c>
      <c r="I2001" s="12" t="e">
        <f>VLOOKUP(CONCATENATE(N2001,T2001),Simulador!$H$26:$H$33,1,FALSE)</f>
        <v>#N/A</v>
      </c>
      <c r="J2001" s="12" t="e">
        <f t="shared" si="29"/>
        <v>#N/A</v>
      </c>
      <c r="K2001" s="13" t="e">
        <f t="shared" si="30"/>
        <v>#N/A</v>
      </c>
      <c r="L2001" s="12" t="e">
        <f t="shared" si="31"/>
        <v>#N/A</v>
      </c>
      <c r="M2001" s="14"/>
      <c r="N2001" s="3"/>
      <c r="O2001" s="20" t="e">
        <f>VLOOKUP(CONCATENATE($M2001,$N2001),Curriculos!$A$2:$J$332,4,FALSE)</f>
        <v>#N/A</v>
      </c>
      <c r="P2001" s="21" t="e">
        <f>VLOOKUP(CONCATENATE($M2001,$N2001),Curriculos!$A$2:$J$332,5,FALSE)</f>
        <v>#N/A</v>
      </c>
      <c r="Q2001" s="21" t="e">
        <f>VLOOKUP($N2001,Oferta!$D$2:$P$100,5,FALSE)</f>
        <v>#N/A</v>
      </c>
      <c r="R2001" s="21" t="e">
        <f>VLOOKUP(CONCATENATE($M2001,$N2001),Curriculos!$A$2:$J$332,8,FALSE)</f>
        <v>#N/A</v>
      </c>
      <c r="S2001" s="5"/>
      <c r="T2001" s="22"/>
      <c r="U2001" s="21" t="e">
        <f>VLOOKUP(CONCATENATE($M2001,$N2001),Curriculos!$A$2:$J$332,10,FALSE)</f>
        <v>#N/A</v>
      </c>
      <c r="V2001" s="20" t="e">
        <f>VLOOKUP(CONCATENATE($M2001,$N2001,$T2001),Oferta!$B$2:$R$360,17,FALSE)</f>
        <v>#N/A</v>
      </c>
      <c r="W2001" s="20" t="e">
        <f>VLOOKUP(CONCATENATE($M2001,$N2001,$T2001),Oferta!$B$2:$Q$360,12,FALSE)</f>
        <v>#N/A</v>
      </c>
      <c r="X2001" s="22"/>
      <c r="Y2001" s="23" t="e">
        <f>VLOOKUP(CONCATENATE($W2001,$X2001),Mtz_Horarios!$E$2:$H$92,2,FALSE)</f>
        <v>#N/A</v>
      </c>
      <c r="Z2001" s="23" t="e">
        <f>VLOOKUP(CONCATENATE($W2001,$X2001),Mtz_Horarios!$E$2:$H$92,3,FALSE)</f>
        <v>#N/A</v>
      </c>
      <c r="AA2001" s="24" t="e">
        <f>VLOOKUP(CONCATENATE($W2001,$X2001),Mtz_Horarios!$E$2:$H$92,4,FALSE)</f>
        <v>#N/A</v>
      </c>
      <c r="AB2001" s="20" t="e">
        <f>VLOOKUP(CONCATENATE($M2001,$N2001,$T2001),Oferta!$B$2:$Q$360,16,FALSE)</f>
        <v>#N/A</v>
      </c>
      <c r="AC2001" s="20" t="e">
        <f>VLOOKUP(CONCATENATE($M2001,$N2001,$T2001),Oferta!$B$2:$Q$360,15,FALSE)</f>
        <v>#N/A</v>
      </c>
      <c r="AD2001" s="12"/>
      <c r="AE2001" s="12"/>
      <c r="AF2001" s="12"/>
      <c r="AG2001" s="12"/>
      <c r="AH2001" s="12"/>
      <c r="AI2001" s="5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12"/>
      <c r="AW2001" s="12"/>
    </row>
    <row r="2002" spans="1:49" ht="15" hidden="1" customHeight="1">
      <c r="A2002" s="12"/>
      <c r="B2002" s="12"/>
      <c r="C2002" s="12"/>
      <c r="D2002" s="12"/>
      <c r="E2002" s="12"/>
      <c r="F2002" s="12"/>
      <c r="G2002" s="12"/>
      <c r="H2002" s="12" t="e">
        <f t="shared" si="28"/>
        <v>#N/A</v>
      </c>
      <c r="I2002" s="12" t="e">
        <f>VLOOKUP(CONCATENATE(N2002,T2002),Simulador!$H$26:$H$33,1,FALSE)</f>
        <v>#N/A</v>
      </c>
      <c r="J2002" s="12" t="e">
        <f t="shared" si="29"/>
        <v>#N/A</v>
      </c>
      <c r="K2002" s="13" t="e">
        <f t="shared" si="30"/>
        <v>#N/A</v>
      </c>
      <c r="L2002" s="12" t="e">
        <f t="shared" si="31"/>
        <v>#N/A</v>
      </c>
      <c r="M2002" s="14"/>
      <c r="N2002" s="3"/>
      <c r="O2002" s="20" t="e">
        <f>VLOOKUP(CONCATENATE($M2002,$N2002),Curriculos!$A$2:$J$332,4,FALSE)</f>
        <v>#N/A</v>
      </c>
      <c r="P2002" s="21" t="e">
        <f>VLOOKUP(CONCATENATE($M2002,$N2002),Curriculos!$A$2:$J$332,5,FALSE)</f>
        <v>#N/A</v>
      </c>
      <c r="Q2002" s="21" t="e">
        <f>VLOOKUP($N2002,Oferta!$D$2:$P$100,5,FALSE)</f>
        <v>#N/A</v>
      </c>
      <c r="R2002" s="21" t="e">
        <f>VLOOKUP(CONCATENATE($M2002,$N2002),Curriculos!$A$2:$J$332,8,FALSE)</f>
        <v>#N/A</v>
      </c>
      <c r="S2002" s="5"/>
      <c r="T2002" s="22"/>
      <c r="U2002" s="21" t="e">
        <f>VLOOKUP(CONCATENATE($M2002,$N2002),Curriculos!$A$2:$J$332,10,FALSE)</f>
        <v>#N/A</v>
      </c>
      <c r="V2002" s="20" t="e">
        <f>VLOOKUP(CONCATENATE($M2002,$N2002,$T2002),Oferta!$B$2:$R$360,17,FALSE)</f>
        <v>#N/A</v>
      </c>
      <c r="W2002" s="20" t="e">
        <f>VLOOKUP(CONCATENATE($M2002,$N2002,$T2002),Oferta!$B$2:$Q$360,12,FALSE)</f>
        <v>#N/A</v>
      </c>
      <c r="X2002" s="22"/>
      <c r="Y2002" s="23" t="e">
        <f>VLOOKUP(CONCATENATE($W2002,$X2002),Mtz_Horarios!$E$2:$H$92,2,FALSE)</f>
        <v>#N/A</v>
      </c>
      <c r="Z2002" s="23" t="e">
        <f>VLOOKUP(CONCATENATE($W2002,$X2002),Mtz_Horarios!$E$2:$H$92,3,FALSE)</f>
        <v>#N/A</v>
      </c>
      <c r="AA2002" s="24" t="e">
        <f>VLOOKUP(CONCATENATE($W2002,$X2002),Mtz_Horarios!$E$2:$H$92,4,FALSE)</f>
        <v>#N/A</v>
      </c>
      <c r="AB2002" s="20" t="e">
        <f>VLOOKUP(CONCATENATE($M2002,$N2002,$T2002),Oferta!$B$2:$Q$360,16,FALSE)</f>
        <v>#N/A</v>
      </c>
      <c r="AC2002" s="20" t="e">
        <f>VLOOKUP(CONCATENATE($M2002,$N2002,$T2002),Oferta!$B$2:$Q$360,15,FALSE)</f>
        <v>#N/A</v>
      </c>
      <c r="AD2002" s="12"/>
      <c r="AE2002" s="12"/>
      <c r="AF2002" s="12"/>
      <c r="AG2002" s="12"/>
      <c r="AH2002" s="12"/>
      <c r="AI2002" s="5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12"/>
      <c r="AW2002" s="12"/>
    </row>
    <row r="2003" spans="1:49" ht="15" hidden="1" customHeight="1">
      <c r="A2003" s="12"/>
      <c r="B2003" s="12"/>
      <c r="C2003" s="12"/>
      <c r="D2003" s="12"/>
      <c r="E2003" s="12"/>
      <c r="F2003" s="12"/>
      <c r="G2003" s="12"/>
      <c r="H2003" s="12" t="e">
        <f t="shared" si="28"/>
        <v>#N/A</v>
      </c>
      <c r="I2003" s="12" t="e">
        <f>VLOOKUP(CONCATENATE(N2003,T2003),Simulador!$H$26:$H$33,1,FALSE)</f>
        <v>#N/A</v>
      </c>
      <c r="J2003" s="12" t="e">
        <f t="shared" si="29"/>
        <v>#N/A</v>
      </c>
      <c r="K2003" s="13" t="e">
        <f t="shared" si="30"/>
        <v>#N/A</v>
      </c>
      <c r="L2003" s="12" t="e">
        <f t="shared" si="31"/>
        <v>#N/A</v>
      </c>
      <c r="M2003" s="14"/>
      <c r="N2003" s="3"/>
      <c r="O2003" s="20" t="e">
        <f>VLOOKUP(CONCATENATE($M2003,$N2003),Curriculos!$A$2:$J$332,4,FALSE)</f>
        <v>#N/A</v>
      </c>
      <c r="P2003" s="21" t="e">
        <f>VLOOKUP(CONCATENATE($M2003,$N2003),Curriculos!$A$2:$J$332,5,FALSE)</f>
        <v>#N/A</v>
      </c>
      <c r="Q2003" s="21" t="e">
        <f>VLOOKUP($N2003,Oferta!$D$2:$P$100,5,FALSE)</f>
        <v>#N/A</v>
      </c>
      <c r="R2003" s="21" t="e">
        <f>VLOOKUP(CONCATENATE($M2003,$N2003),Curriculos!$A$2:$J$332,8,FALSE)</f>
        <v>#N/A</v>
      </c>
      <c r="S2003" s="5"/>
      <c r="T2003" s="22"/>
      <c r="U2003" s="21" t="e">
        <f>VLOOKUP(CONCATENATE($M2003,$N2003),Curriculos!$A$2:$J$332,10,FALSE)</f>
        <v>#N/A</v>
      </c>
      <c r="V2003" s="20" t="e">
        <f>VLOOKUP(CONCATENATE($M2003,$N2003,$T2003),Oferta!$B$2:$R$360,17,FALSE)</f>
        <v>#N/A</v>
      </c>
      <c r="W2003" s="20" t="e">
        <f>VLOOKUP(CONCATENATE($M2003,$N2003,$T2003),Oferta!$B$2:$Q$360,12,FALSE)</f>
        <v>#N/A</v>
      </c>
      <c r="X2003" s="22"/>
      <c r="Y2003" s="23" t="e">
        <f>VLOOKUP(CONCATENATE($W2003,$X2003),Mtz_Horarios!$E$2:$H$92,2,FALSE)</f>
        <v>#N/A</v>
      </c>
      <c r="Z2003" s="23" t="e">
        <f>VLOOKUP(CONCATENATE($W2003,$X2003),Mtz_Horarios!$E$2:$H$92,3,FALSE)</f>
        <v>#N/A</v>
      </c>
      <c r="AA2003" s="24" t="e">
        <f>VLOOKUP(CONCATENATE($W2003,$X2003),Mtz_Horarios!$E$2:$H$92,4,FALSE)</f>
        <v>#N/A</v>
      </c>
      <c r="AB2003" s="20" t="e">
        <f>VLOOKUP(CONCATENATE($M2003,$N2003,$T2003),Oferta!$B$2:$Q$360,16,FALSE)</f>
        <v>#N/A</v>
      </c>
      <c r="AC2003" s="20" t="e">
        <f>VLOOKUP(CONCATENATE($M2003,$N2003,$T2003),Oferta!$B$2:$Q$360,15,FALSE)</f>
        <v>#N/A</v>
      </c>
      <c r="AD2003" s="12"/>
      <c r="AE2003" s="12"/>
      <c r="AF2003" s="12"/>
      <c r="AG2003" s="12"/>
      <c r="AH2003" s="12"/>
      <c r="AI2003" s="5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12"/>
      <c r="AW2003" s="12"/>
    </row>
    <row r="2004" spans="1:49" ht="15" hidden="1" customHeight="1">
      <c r="A2004" s="12"/>
      <c r="B2004" s="12"/>
      <c r="C2004" s="12"/>
      <c r="D2004" s="12"/>
      <c r="E2004" s="12"/>
      <c r="F2004" s="12"/>
      <c r="G2004" s="12"/>
      <c r="H2004" s="12" t="e">
        <f t="shared" si="28"/>
        <v>#N/A</v>
      </c>
      <c r="I2004" s="12" t="e">
        <f>VLOOKUP(CONCATENATE(N2004,T2004),Simulador!$H$26:$H$33,1,FALSE)</f>
        <v>#N/A</v>
      </c>
      <c r="J2004" s="12" t="e">
        <f t="shared" si="29"/>
        <v>#N/A</v>
      </c>
      <c r="K2004" s="13" t="e">
        <f t="shared" si="30"/>
        <v>#N/A</v>
      </c>
      <c r="L2004" s="12" t="e">
        <f t="shared" si="31"/>
        <v>#N/A</v>
      </c>
      <c r="M2004" s="14"/>
      <c r="N2004" s="3"/>
      <c r="O2004" s="20" t="e">
        <f>VLOOKUP(CONCATENATE($M2004,$N2004),Curriculos!$A$2:$J$332,4,FALSE)</f>
        <v>#N/A</v>
      </c>
      <c r="P2004" s="21" t="e">
        <f>VLOOKUP(CONCATENATE($M2004,$N2004),Curriculos!$A$2:$J$332,5,FALSE)</f>
        <v>#N/A</v>
      </c>
      <c r="Q2004" s="21" t="e">
        <f>VLOOKUP($N2004,Oferta!$D$2:$P$100,5,FALSE)</f>
        <v>#N/A</v>
      </c>
      <c r="R2004" s="21" t="e">
        <f>VLOOKUP(CONCATENATE($M2004,$N2004),Curriculos!$A$2:$J$332,8,FALSE)</f>
        <v>#N/A</v>
      </c>
      <c r="S2004" s="5"/>
      <c r="T2004" s="22"/>
      <c r="U2004" s="21" t="e">
        <f>VLOOKUP(CONCATENATE($M2004,$N2004),Curriculos!$A$2:$J$332,10,FALSE)</f>
        <v>#N/A</v>
      </c>
      <c r="V2004" s="20" t="e">
        <f>VLOOKUP(CONCATENATE($M2004,$N2004,$T2004),Oferta!$B$2:$R$360,17,FALSE)</f>
        <v>#N/A</v>
      </c>
      <c r="W2004" s="20" t="e">
        <f>VLOOKUP(CONCATENATE($M2004,$N2004,$T2004),Oferta!$B$2:$Q$360,12,FALSE)</f>
        <v>#N/A</v>
      </c>
      <c r="X2004" s="22"/>
      <c r="Y2004" s="23" t="e">
        <f>VLOOKUP(CONCATENATE($W2004,$X2004),Mtz_Horarios!$E$2:$H$92,2,FALSE)</f>
        <v>#N/A</v>
      </c>
      <c r="Z2004" s="23" t="e">
        <f>VLOOKUP(CONCATENATE($W2004,$X2004),Mtz_Horarios!$E$2:$H$92,3,FALSE)</f>
        <v>#N/A</v>
      </c>
      <c r="AA2004" s="24" t="e">
        <f>VLOOKUP(CONCATENATE($W2004,$X2004),Mtz_Horarios!$E$2:$H$92,4,FALSE)</f>
        <v>#N/A</v>
      </c>
      <c r="AB2004" s="20" t="e">
        <f>VLOOKUP(CONCATENATE($M2004,$N2004,$T2004),Oferta!$B$2:$Q$360,16,FALSE)</f>
        <v>#N/A</v>
      </c>
      <c r="AC2004" s="20" t="e">
        <f>VLOOKUP(CONCATENATE($M2004,$N2004,$T2004),Oferta!$B$2:$Q$360,15,FALSE)</f>
        <v>#N/A</v>
      </c>
      <c r="AD2004" s="12"/>
      <c r="AE2004" s="12"/>
      <c r="AF2004" s="12"/>
      <c r="AG2004" s="12"/>
      <c r="AH2004" s="12"/>
      <c r="AI2004" s="5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12"/>
      <c r="AW2004" s="12"/>
    </row>
    <row r="2005" spans="1:49" ht="15" hidden="1" customHeight="1">
      <c r="A2005" s="12"/>
      <c r="B2005" s="12"/>
      <c r="C2005" s="12"/>
      <c r="D2005" s="12"/>
      <c r="E2005" s="12"/>
      <c r="F2005" s="12"/>
      <c r="G2005" s="12"/>
      <c r="H2005" s="12" t="e">
        <f t="shared" si="28"/>
        <v>#N/A</v>
      </c>
      <c r="I2005" s="12" t="e">
        <f>VLOOKUP(CONCATENATE(N2005,T2005),Simulador!$H$26:$H$33,1,FALSE)</f>
        <v>#N/A</v>
      </c>
      <c r="J2005" s="12" t="e">
        <f t="shared" si="29"/>
        <v>#N/A</v>
      </c>
      <c r="K2005" s="13" t="e">
        <f t="shared" si="30"/>
        <v>#N/A</v>
      </c>
      <c r="L2005" s="12" t="e">
        <f t="shared" si="31"/>
        <v>#N/A</v>
      </c>
      <c r="M2005" s="14"/>
      <c r="N2005" s="3"/>
      <c r="O2005" s="20" t="e">
        <f>VLOOKUP(CONCATENATE($M2005,$N2005),Curriculos!$A$2:$J$332,4,FALSE)</f>
        <v>#N/A</v>
      </c>
      <c r="P2005" s="21" t="e">
        <f>VLOOKUP(CONCATENATE($M2005,$N2005),Curriculos!$A$2:$J$332,5,FALSE)</f>
        <v>#N/A</v>
      </c>
      <c r="Q2005" s="21" t="e">
        <f>VLOOKUP($N2005,Oferta!$D$2:$P$100,5,FALSE)</f>
        <v>#N/A</v>
      </c>
      <c r="R2005" s="21" t="e">
        <f>VLOOKUP(CONCATENATE($M2005,$N2005),Curriculos!$A$2:$J$332,8,FALSE)</f>
        <v>#N/A</v>
      </c>
      <c r="S2005" s="5"/>
      <c r="T2005" s="22"/>
      <c r="U2005" s="21" t="e">
        <f>VLOOKUP(CONCATENATE($M2005,$N2005),Curriculos!$A$2:$J$332,10,FALSE)</f>
        <v>#N/A</v>
      </c>
      <c r="V2005" s="20" t="e">
        <f>VLOOKUP(CONCATENATE($M2005,$N2005,$T2005),Oferta!$B$2:$R$360,17,FALSE)</f>
        <v>#N/A</v>
      </c>
      <c r="W2005" s="20" t="e">
        <f>VLOOKUP(CONCATENATE($M2005,$N2005,$T2005),Oferta!$B$2:$Q$360,12,FALSE)</f>
        <v>#N/A</v>
      </c>
      <c r="X2005" s="22"/>
      <c r="Y2005" s="23" t="e">
        <f>VLOOKUP(CONCATENATE($W2005,$X2005),Mtz_Horarios!$E$2:$H$92,2,FALSE)</f>
        <v>#N/A</v>
      </c>
      <c r="Z2005" s="23" t="e">
        <f>VLOOKUP(CONCATENATE($W2005,$X2005),Mtz_Horarios!$E$2:$H$92,3,FALSE)</f>
        <v>#N/A</v>
      </c>
      <c r="AA2005" s="24" t="e">
        <f>VLOOKUP(CONCATENATE($W2005,$X2005),Mtz_Horarios!$E$2:$H$92,4,FALSE)</f>
        <v>#N/A</v>
      </c>
      <c r="AB2005" s="20" t="e">
        <f>VLOOKUP(CONCATENATE($M2005,$N2005,$T2005),Oferta!$B$2:$Q$360,16,FALSE)</f>
        <v>#N/A</v>
      </c>
      <c r="AC2005" s="20" t="e">
        <f>VLOOKUP(CONCATENATE($M2005,$N2005,$T2005),Oferta!$B$2:$Q$360,15,FALSE)</f>
        <v>#N/A</v>
      </c>
      <c r="AD2005" s="12"/>
      <c r="AE2005" s="12"/>
      <c r="AF2005" s="12"/>
      <c r="AG2005" s="12"/>
      <c r="AH2005" s="12"/>
      <c r="AI2005" s="5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12"/>
      <c r="AW2005" s="12"/>
    </row>
    <row r="2006" spans="1:49" ht="15" hidden="1" customHeight="1">
      <c r="A2006" s="12"/>
      <c r="B2006" s="12"/>
      <c r="C2006" s="12"/>
      <c r="D2006" s="12"/>
      <c r="E2006" s="12"/>
      <c r="F2006" s="12"/>
      <c r="G2006" s="12"/>
      <c r="H2006" s="12" t="e">
        <f t="shared" si="28"/>
        <v>#N/A</v>
      </c>
      <c r="I2006" s="12" t="e">
        <f>VLOOKUP(CONCATENATE(N2006,T2006),Simulador!$H$26:$H$33,1,FALSE)</f>
        <v>#N/A</v>
      </c>
      <c r="J2006" s="12" t="e">
        <f t="shared" si="29"/>
        <v>#N/A</v>
      </c>
      <c r="K2006" s="13" t="e">
        <f t="shared" si="30"/>
        <v>#N/A</v>
      </c>
      <c r="L2006" s="12" t="e">
        <f t="shared" si="31"/>
        <v>#N/A</v>
      </c>
      <c r="M2006" s="14"/>
      <c r="N2006" s="3"/>
      <c r="O2006" s="20" t="e">
        <f>VLOOKUP(CONCATENATE($M2006,$N2006),Curriculos!$A$2:$J$332,4,FALSE)</f>
        <v>#N/A</v>
      </c>
      <c r="P2006" s="21" t="e">
        <f>VLOOKUP(CONCATENATE($M2006,$N2006),Curriculos!$A$2:$J$332,5,FALSE)</f>
        <v>#N/A</v>
      </c>
      <c r="Q2006" s="21" t="e">
        <f>VLOOKUP($N2006,Oferta!$D$2:$P$100,5,FALSE)</f>
        <v>#N/A</v>
      </c>
      <c r="R2006" s="21" t="e">
        <f>VLOOKUP(CONCATENATE($M2006,$N2006),Curriculos!$A$2:$J$332,8,FALSE)</f>
        <v>#N/A</v>
      </c>
      <c r="S2006" s="5"/>
      <c r="T2006" s="22"/>
      <c r="U2006" s="21" t="e">
        <f>VLOOKUP(CONCATENATE($M2006,$N2006),Curriculos!$A$2:$J$332,10,FALSE)</f>
        <v>#N/A</v>
      </c>
      <c r="V2006" s="20" t="e">
        <f>VLOOKUP(CONCATENATE($M2006,$N2006,$T2006),Oferta!$B$2:$R$360,17,FALSE)</f>
        <v>#N/A</v>
      </c>
      <c r="W2006" s="20" t="e">
        <f>VLOOKUP(CONCATENATE($M2006,$N2006,$T2006),Oferta!$B$2:$Q$360,12,FALSE)</f>
        <v>#N/A</v>
      </c>
      <c r="X2006" s="22"/>
      <c r="Y2006" s="23" t="e">
        <f>VLOOKUP(CONCATENATE($W2006,$X2006),Mtz_Horarios!$E$2:$H$92,2,FALSE)</f>
        <v>#N/A</v>
      </c>
      <c r="Z2006" s="23" t="e">
        <f>VLOOKUP(CONCATENATE($W2006,$X2006),Mtz_Horarios!$E$2:$H$92,3,FALSE)</f>
        <v>#N/A</v>
      </c>
      <c r="AA2006" s="24" t="e">
        <f>VLOOKUP(CONCATENATE($W2006,$X2006),Mtz_Horarios!$E$2:$H$92,4,FALSE)</f>
        <v>#N/A</v>
      </c>
      <c r="AB2006" s="20" t="e">
        <f>VLOOKUP(CONCATENATE($M2006,$N2006,$T2006),Oferta!$B$2:$Q$360,16,FALSE)</f>
        <v>#N/A</v>
      </c>
      <c r="AC2006" s="20" t="e">
        <f>VLOOKUP(CONCATENATE($M2006,$N2006,$T2006),Oferta!$B$2:$Q$360,15,FALSE)</f>
        <v>#N/A</v>
      </c>
      <c r="AD2006" s="12"/>
      <c r="AE2006" s="12"/>
      <c r="AF2006" s="12"/>
      <c r="AG2006" s="12"/>
      <c r="AH2006" s="12"/>
      <c r="AI2006" s="5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12"/>
      <c r="AW2006" s="12"/>
    </row>
    <row r="2007" spans="1:49" ht="15" hidden="1" customHeight="1">
      <c r="A2007" s="12"/>
      <c r="B2007" s="12"/>
      <c r="C2007" s="12"/>
      <c r="D2007" s="12"/>
      <c r="E2007" s="12"/>
      <c r="F2007" s="12"/>
      <c r="G2007" s="12"/>
      <c r="H2007" s="12" t="e">
        <f t="shared" si="28"/>
        <v>#N/A</v>
      </c>
      <c r="I2007" s="12" t="e">
        <f>VLOOKUP(CONCATENATE(N2007,T2007),Simulador!$H$26:$H$33,1,FALSE)</f>
        <v>#N/A</v>
      </c>
      <c r="J2007" s="12" t="e">
        <f t="shared" si="29"/>
        <v>#N/A</v>
      </c>
      <c r="K2007" s="13" t="e">
        <f t="shared" si="30"/>
        <v>#N/A</v>
      </c>
      <c r="L2007" s="12" t="e">
        <f t="shared" si="31"/>
        <v>#N/A</v>
      </c>
      <c r="M2007" s="14"/>
      <c r="N2007" s="3"/>
      <c r="O2007" s="20" t="e">
        <f>VLOOKUP(CONCATENATE($M2007,$N2007),Curriculos!$A$2:$J$332,4,FALSE)</f>
        <v>#N/A</v>
      </c>
      <c r="P2007" s="21" t="e">
        <f>VLOOKUP(CONCATENATE($M2007,$N2007),Curriculos!$A$2:$J$332,5,FALSE)</f>
        <v>#N/A</v>
      </c>
      <c r="Q2007" s="21" t="e">
        <f>VLOOKUP($N2007,Oferta!$D$2:$P$100,5,FALSE)</f>
        <v>#N/A</v>
      </c>
      <c r="R2007" s="21" t="e">
        <f>VLOOKUP(CONCATENATE($M2007,$N2007),Curriculos!$A$2:$J$332,8,FALSE)</f>
        <v>#N/A</v>
      </c>
      <c r="S2007" s="5"/>
      <c r="T2007" s="22"/>
      <c r="U2007" s="21" t="e">
        <f>VLOOKUP(CONCATENATE($M2007,$N2007),Curriculos!$A$2:$J$332,10,FALSE)</f>
        <v>#N/A</v>
      </c>
      <c r="V2007" s="20" t="e">
        <f>VLOOKUP(CONCATENATE($M2007,$N2007,$T2007),Oferta!$B$2:$R$360,17,FALSE)</f>
        <v>#N/A</v>
      </c>
      <c r="W2007" s="20" t="e">
        <f>VLOOKUP(CONCATENATE($M2007,$N2007,$T2007),Oferta!$B$2:$Q$360,12,FALSE)</f>
        <v>#N/A</v>
      </c>
      <c r="X2007" s="22"/>
      <c r="Y2007" s="23" t="e">
        <f>VLOOKUP(CONCATENATE($W2007,$X2007),Mtz_Horarios!$E$2:$H$92,2,FALSE)</f>
        <v>#N/A</v>
      </c>
      <c r="Z2007" s="23" t="e">
        <f>VLOOKUP(CONCATENATE($W2007,$X2007),Mtz_Horarios!$E$2:$H$92,3,FALSE)</f>
        <v>#N/A</v>
      </c>
      <c r="AA2007" s="24" t="e">
        <f>VLOOKUP(CONCATENATE($W2007,$X2007),Mtz_Horarios!$E$2:$H$92,4,FALSE)</f>
        <v>#N/A</v>
      </c>
      <c r="AB2007" s="20" t="e">
        <f>VLOOKUP(CONCATENATE($M2007,$N2007,$T2007),Oferta!$B$2:$Q$360,16,FALSE)</f>
        <v>#N/A</v>
      </c>
      <c r="AC2007" s="20" t="e">
        <f>VLOOKUP(CONCATENATE($M2007,$N2007,$T2007),Oferta!$B$2:$Q$360,15,FALSE)</f>
        <v>#N/A</v>
      </c>
      <c r="AD2007" s="12"/>
      <c r="AE2007" s="12"/>
      <c r="AF2007" s="12"/>
      <c r="AG2007" s="12"/>
      <c r="AH2007" s="12"/>
      <c r="AI2007" s="5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12"/>
      <c r="AW2007" s="12"/>
    </row>
    <row r="2008" spans="1:49" ht="15" hidden="1" customHeight="1">
      <c r="A2008" s="12"/>
      <c r="B2008" s="12"/>
      <c r="C2008" s="12"/>
      <c r="D2008" s="12"/>
      <c r="E2008" s="12"/>
      <c r="F2008" s="12"/>
      <c r="G2008" s="12"/>
      <c r="H2008" s="12" t="e">
        <f t="shared" si="28"/>
        <v>#N/A</v>
      </c>
      <c r="I2008" s="12" t="e">
        <f>VLOOKUP(CONCATENATE(N2008,T2008),Simulador!$H$26:$H$33,1,FALSE)</f>
        <v>#N/A</v>
      </c>
      <c r="J2008" s="12" t="e">
        <f t="shared" si="29"/>
        <v>#N/A</v>
      </c>
      <c r="K2008" s="13" t="e">
        <f t="shared" si="30"/>
        <v>#N/A</v>
      </c>
      <c r="L2008" s="12" t="e">
        <f t="shared" si="31"/>
        <v>#N/A</v>
      </c>
      <c r="M2008" s="14"/>
      <c r="N2008" s="3"/>
      <c r="O2008" s="20" t="e">
        <f>VLOOKUP(CONCATENATE($M2008,$N2008),Curriculos!$A$2:$J$332,4,FALSE)</f>
        <v>#N/A</v>
      </c>
      <c r="P2008" s="21" t="e">
        <f>VLOOKUP(CONCATENATE($M2008,$N2008),Curriculos!$A$2:$J$332,5,FALSE)</f>
        <v>#N/A</v>
      </c>
      <c r="Q2008" s="21" t="e">
        <f>VLOOKUP($N2008,Oferta!$D$2:$P$100,5,FALSE)</f>
        <v>#N/A</v>
      </c>
      <c r="R2008" s="21" t="e">
        <f>VLOOKUP(CONCATENATE($M2008,$N2008),Curriculos!$A$2:$J$332,8,FALSE)</f>
        <v>#N/A</v>
      </c>
      <c r="S2008" s="5"/>
      <c r="T2008" s="22"/>
      <c r="U2008" s="21" t="e">
        <f>VLOOKUP(CONCATENATE($M2008,$N2008),Curriculos!$A$2:$J$332,10,FALSE)</f>
        <v>#N/A</v>
      </c>
      <c r="V2008" s="20" t="e">
        <f>VLOOKUP(CONCATENATE($M2008,$N2008,$T2008),Oferta!$B$2:$R$360,17,FALSE)</f>
        <v>#N/A</v>
      </c>
      <c r="W2008" s="20" t="e">
        <f>VLOOKUP(CONCATENATE($M2008,$N2008,$T2008),Oferta!$B$2:$Q$360,12,FALSE)</f>
        <v>#N/A</v>
      </c>
      <c r="X2008" s="22"/>
      <c r="Y2008" s="23" t="e">
        <f>VLOOKUP(CONCATENATE($W2008,$X2008),Mtz_Horarios!$E$2:$H$92,2,FALSE)</f>
        <v>#N/A</v>
      </c>
      <c r="Z2008" s="23" t="e">
        <f>VLOOKUP(CONCATENATE($W2008,$X2008),Mtz_Horarios!$E$2:$H$92,3,FALSE)</f>
        <v>#N/A</v>
      </c>
      <c r="AA2008" s="24" t="e">
        <f>VLOOKUP(CONCATENATE($W2008,$X2008),Mtz_Horarios!$E$2:$H$92,4,FALSE)</f>
        <v>#N/A</v>
      </c>
      <c r="AB2008" s="20" t="e">
        <f>VLOOKUP(CONCATENATE($M2008,$N2008,$T2008),Oferta!$B$2:$Q$360,16,FALSE)</f>
        <v>#N/A</v>
      </c>
      <c r="AC2008" s="20" t="e">
        <f>VLOOKUP(CONCATENATE($M2008,$N2008,$T2008),Oferta!$B$2:$Q$360,15,FALSE)</f>
        <v>#N/A</v>
      </c>
      <c r="AD2008" s="12"/>
      <c r="AE2008" s="12"/>
      <c r="AF2008" s="12"/>
      <c r="AG2008" s="12"/>
      <c r="AH2008" s="12"/>
      <c r="AI2008" s="5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12"/>
      <c r="AW2008" s="12"/>
    </row>
    <row r="2009" spans="1:49" ht="15" hidden="1" customHeight="1">
      <c r="A2009" s="12"/>
      <c r="B2009" s="12"/>
      <c r="C2009" s="12"/>
      <c r="D2009" s="12"/>
      <c r="E2009" s="12"/>
      <c r="F2009" s="12"/>
      <c r="G2009" s="12"/>
      <c r="H2009" s="12" t="e">
        <f t="shared" si="28"/>
        <v>#N/A</v>
      </c>
      <c r="I2009" s="12" t="e">
        <f>VLOOKUP(CONCATENATE(N2009,T2009),Simulador!$H$26:$H$33,1,FALSE)</f>
        <v>#N/A</v>
      </c>
      <c r="J2009" s="12" t="e">
        <f t="shared" si="29"/>
        <v>#N/A</v>
      </c>
      <c r="K2009" s="13" t="e">
        <f t="shared" si="30"/>
        <v>#N/A</v>
      </c>
      <c r="L2009" s="12" t="e">
        <f t="shared" si="31"/>
        <v>#N/A</v>
      </c>
      <c r="M2009" s="14"/>
      <c r="N2009" s="3"/>
      <c r="O2009" s="20" t="e">
        <f>VLOOKUP(CONCATENATE($M2009,$N2009),Curriculos!$A$2:$J$332,4,FALSE)</f>
        <v>#N/A</v>
      </c>
      <c r="P2009" s="21" t="e">
        <f>VLOOKUP(CONCATENATE($M2009,$N2009),Curriculos!$A$2:$J$332,5,FALSE)</f>
        <v>#N/A</v>
      </c>
      <c r="Q2009" s="21" t="e">
        <f>VLOOKUP($N2009,Oferta!$D$2:$P$100,5,FALSE)</f>
        <v>#N/A</v>
      </c>
      <c r="R2009" s="21" t="e">
        <f>VLOOKUP(CONCATENATE($M2009,$N2009),Curriculos!$A$2:$J$332,8,FALSE)</f>
        <v>#N/A</v>
      </c>
      <c r="S2009" s="5"/>
      <c r="T2009" s="22"/>
      <c r="U2009" s="21" t="e">
        <f>VLOOKUP(CONCATENATE($M2009,$N2009),Curriculos!$A$2:$J$332,10,FALSE)</f>
        <v>#N/A</v>
      </c>
      <c r="V2009" s="20" t="e">
        <f>VLOOKUP(CONCATENATE($M2009,$N2009,$T2009),Oferta!$B$2:$R$360,17,FALSE)</f>
        <v>#N/A</v>
      </c>
      <c r="W2009" s="20" t="e">
        <f>VLOOKUP(CONCATENATE($M2009,$N2009,$T2009),Oferta!$B$2:$Q$360,12,FALSE)</f>
        <v>#N/A</v>
      </c>
      <c r="X2009" s="22"/>
      <c r="Y2009" s="23" t="e">
        <f>VLOOKUP(CONCATENATE($W2009,$X2009),Mtz_Horarios!$E$2:$H$92,2,FALSE)</f>
        <v>#N/A</v>
      </c>
      <c r="Z2009" s="23" t="e">
        <f>VLOOKUP(CONCATENATE($W2009,$X2009),Mtz_Horarios!$E$2:$H$92,3,FALSE)</f>
        <v>#N/A</v>
      </c>
      <c r="AA2009" s="24" t="e">
        <f>VLOOKUP(CONCATENATE($W2009,$X2009),Mtz_Horarios!$E$2:$H$92,4,FALSE)</f>
        <v>#N/A</v>
      </c>
      <c r="AB2009" s="20" t="e">
        <f>VLOOKUP(CONCATENATE($M2009,$N2009,$T2009),Oferta!$B$2:$Q$360,16,FALSE)</f>
        <v>#N/A</v>
      </c>
      <c r="AC2009" s="20" t="e">
        <f>VLOOKUP(CONCATENATE($M2009,$N2009,$T2009),Oferta!$B$2:$Q$360,15,FALSE)</f>
        <v>#N/A</v>
      </c>
      <c r="AD2009" s="12"/>
      <c r="AE2009" s="12"/>
      <c r="AF2009" s="12"/>
      <c r="AG2009" s="12"/>
      <c r="AH2009" s="12"/>
      <c r="AI2009" s="5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12"/>
      <c r="AW2009" s="12"/>
    </row>
    <row r="2010" spans="1:49" ht="15" hidden="1" customHeight="1">
      <c r="A2010" s="12"/>
      <c r="B2010" s="12"/>
      <c r="C2010" s="12"/>
      <c r="D2010" s="12"/>
      <c r="E2010" s="12"/>
      <c r="F2010" s="12"/>
      <c r="G2010" s="12"/>
      <c r="H2010" s="12" t="e">
        <f t="shared" si="28"/>
        <v>#N/A</v>
      </c>
      <c r="I2010" s="12" t="e">
        <f>VLOOKUP(CONCATENATE(N2010,T2010),Simulador!$H$26:$H$33,1,FALSE)</f>
        <v>#N/A</v>
      </c>
      <c r="J2010" s="12" t="e">
        <f t="shared" si="29"/>
        <v>#N/A</v>
      </c>
      <c r="K2010" s="13" t="e">
        <f t="shared" si="30"/>
        <v>#N/A</v>
      </c>
      <c r="L2010" s="12" t="e">
        <f t="shared" si="31"/>
        <v>#N/A</v>
      </c>
      <c r="M2010" s="14"/>
      <c r="N2010" s="3"/>
      <c r="O2010" s="20" t="e">
        <f>VLOOKUP(CONCATENATE($M2010,$N2010),Curriculos!$A$2:$J$332,4,FALSE)</f>
        <v>#N/A</v>
      </c>
      <c r="P2010" s="21" t="e">
        <f>VLOOKUP(CONCATENATE($M2010,$N2010),Curriculos!$A$2:$J$332,5,FALSE)</f>
        <v>#N/A</v>
      </c>
      <c r="Q2010" s="21" t="e">
        <f>VLOOKUP($N2010,Oferta!$D$2:$P$100,5,FALSE)</f>
        <v>#N/A</v>
      </c>
      <c r="R2010" s="21" t="e">
        <f>VLOOKUP(CONCATENATE($M2010,$N2010),Curriculos!$A$2:$J$332,8,FALSE)</f>
        <v>#N/A</v>
      </c>
      <c r="S2010" s="5"/>
      <c r="T2010" s="22"/>
      <c r="U2010" s="21" t="e">
        <f>VLOOKUP(CONCATENATE($M2010,$N2010),Curriculos!$A$2:$J$332,10,FALSE)</f>
        <v>#N/A</v>
      </c>
      <c r="V2010" s="20" t="e">
        <f>VLOOKUP(CONCATENATE($M2010,$N2010,$T2010),Oferta!$B$2:$R$360,17,FALSE)</f>
        <v>#N/A</v>
      </c>
      <c r="W2010" s="20" t="e">
        <f>VLOOKUP(CONCATENATE($M2010,$N2010,$T2010),Oferta!$B$2:$Q$360,12,FALSE)</f>
        <v>#N/A</v>
      </c>
      <c r="X2010" s="22"/>
      <c r="Y2010" s="23" t="e">
        <f>VLOOKUP(CONCATENATE($W2010,$X2010),Mtz_Horarios!$E$2:$H$92,2,FALSE)</f>
        <v>#N/A</v>
      </c>
      <c r="Z2010" s="23" t="e">
        <f>VLOOKUP(CONCATENATE($W2010,$X2010),Mtz_Horarios!$E$2:$H$92,3,FALSE)</f>
        <v>#N/A</v>
      </c>
      <c r="AA2010" s="24" t="e">
        <f>VLOOKUP(CONCATENATE($W2010,$X2010),Mtz_Horarios!$E$2:$H$92,4,FALSE)</f>
        <v>#N/A</v>
      </c>
      <c r="AB2010" s="20" t="e">
        <f>VLOOKUP(CONCATENATE($M2010,$N2010,$T2010),Oferta!$B$2:$Q$360,16,FALSE)</f>
        <v>#N/A</v>
      </c>
      <c r="AC2010" s="20" t="e">
        <f>VLOOKUP(CONCATENATE($M2010,$N2010,$T2010),Oferta!$B$2:$Q$360,15,FALSE)</f>
        <v>#N/A</v>
      </c>
      <c r="AD2010" s="12"/>
      <c r="AE2010" s="12"/>
      <c r="AF2010" s="12"/>
      <c r="AG2010" s="12"/>
      <c r="AH2010" s="12"/>
      <c r="AI2010" s="5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12"/>
      <c r="AW2010" s="12"/>
    </row>
    <row r="2011" spans="1:49" ht="15" hidden="1" customHeight="1">
      <c r="A2011" s="12"/>
      <c r="B2011" s="12"/>
      <c r="C2011" s="12"/>
      <c r="D2011" s="12"/>
      <c r="E2011" s="12"/>
      <c r="F2011" s="12"/>
      <c r="G2011" s="12"/>
      <c r="H2011" s="12" t="e">
        <f t="shared" si="28"/>
        <v>#N/A</v>
      </c>
      <c r="I2011" s="12" t="e">
        <f>VLOOKUP(CONCATENATE(N2011,T2011),Simulador!$H$26:$H$33,1,FALSE)</f>
        <v>#N/A</v>
      </c>
      <c r="J2011" s="12" t="e">
        <f t="shared" si="29"/>
        <v>#N/A</v>
      </c>
      <c r="K2011" s="13" t="e">
        <f t="shared" si="30"/>
        <v>#N/A</v>
      </c>
      <c r="L2011" s="12" t="e">
        <f t="shared" si="31"/>
        <v>#N/A</v>
      </c>
      <c r="M2011" s="14"/>
      <c r="N2011" s="3"/>
      <c r="O2011" s="20" t="e">
        <f>VLOOKUP(CONCATENATE($M2011,$N2011),Curriculos!$A$2:$J$332,4,FALSE)</f>
        <v>#N/A</v>
      </c>
      <c r="P2011" s="21" t="e">
        <f>VLOOKUP(CONCATENATE($M2011,$N2011),Curriculos!$A$2:$J$332,5,FALSE)</f>
        <v>#N/A</v>
      </c>
      <c r="Q2011" s="21" t="e">
        <f>VLOOKUP($N2011,Oferta!$D$2:$P$100,5,FALSE)</f>
        <v>#N/A</v>
      </c>
      <c r="R2011" s="21" t="e">
        <f>VLOOKUP(CONCATENATE($M2011,$N2011),Curriculos!$A$2:$J$332,8,FALSE)</f>
        <v>#N/A</v>
      </c>
      <c r="S2011" s="5"/>
      <c r="T2011" s="22"/>
      <c r="U2011" s="21" t="e">
        <f>VLOOKUP(CONCATENATE($M2011,$N2011),Curriculos!$A$2:$J$332,10,FALSE)</f>
        <v>#N/A</v>
      </c>
      <c r="V2011" s="20" t="e">
        <f>VLOOKUP(CONCATENATE($M2011,$N2011,$T2011),Oferta!$B$2:$R$360,17,FALSE)</f>
        <v>#N/A</v>
      </c>
      <c r="W2011" s="20" t="e">
        <f>VLOOKUP(CONCATENATE($M2011,$N2011,$T2011),Oferta!$B$2:$Q$360,12,FALSE)</f>
        <v>#N/A</v>
      </c>
      <c r="X2011" s="22"/>
      <c r="Y2011" s="23" t="e">
        <f>VLOOKUP(CONCATENATE($W2011,$X2011),Mtz_Horarios!$E$2:$H$92,2,FALSE)</f>
        <v>#N/A</v>
      </c>
      <c r="Z2011" s="23" t="e">
        <f>VLOOKUP(CONCATENATE($W2011,$X2011),Mtz_Horarios!$E$2:$H$92,3,FALSE)</f>
        <v>#N/A</v>
      </c>
      <c r="AA2011" s="24" t="e">
        <f>VLOOKUP(CONCATENATE($W2011,$X2011),Mtz_Horarios!$E$2:$H$92,4,FALSE)</f>
        <v>#N/A</v>
      </c>
      <c r="AB2011" s="20" t="e">
        <f>VLOOKUP(CONCATENATE($M2011,$N2011,$T2011),Oferta!$B$2:$Q$360,16,FALSE)</f>
        <v>#N/A</v>
      </c>
      <c r="AC2011" s="20" t="e">
        <f>VLOOKUP(CONCATENATE($M2011,$N2011,$T2011),Oferta!$B$2:$Q$360,15,FALSE)</f>
        <v>#N/A</v>
      </c>
      <c r="AD2011" s="12"/>
      <c r="AE2011" s="12"/>
      <c r="AF2011" s="12"/>
      <c r="AG2011" s="12"/>
      <c r="AH2011" s="12"/>
      <c r="AI2011" s="5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12"/>
      <c r="AW2011" s="12"/>
    </row>
    <row r="2012" spans="1:49" ht="15" hidden="1" customHeight="1">
      <c r="A2012" s="12"/>
      <c r="B2012" s="12"/>
      <c r="C2012" s="12"/>
      <c r="D2012" s="12"/>
      <c r="E2012" s="12"/>
      <c r="F2012" s="12"/>
      <c r="G2012" s="12"/>
      <c r="H2012" s="12" t="e">
        <f t="shared" si="28"/>
        <v>#N/A</v>
      </c>
      <c r="I2012" s="12" t="e">
        <f>VLOOKUP(CONCATENATE(N2012,T2012),Simulador!$H$26:$H$33,1,FALSE)</f>
        <v>#N/A</v>
      </c>
      <c r="J2012" s="12" t="e">
        <f t="shared" si="29"/>
        <v>#N/A</v>
      </c>
      <c r="K2012" s="13" t="e">
        <f t="shared" si="30"/>
        <v>#N/A</v>
      </c>
      <c r="L2012" s="12" t="e">
        <f t="shared" si="31"/>
        <v>#N/A</v>
      </c>
      <c r="M2012" s="14"/>
      <c r="N2012" s="3"/>
      <c r="O2012" s="20" t="e">
        <f>VLOOKUP(CONCATENATE($M2012,$N2012),Curriculos!$A$2:$J$332,4,FALSE)</f>
        <v>#N/A</v>
      </c>
      <c r="P2012" s="21" t="e">
        <f>VLOOKUP(CONCATENATE($M2012,$N2012),Curriculos!$A$2:$J$332,5,FALSE)</f>
        <v>#N/A</v>
      </c>
      <c r="Q2012" s="21" t="e">
        <f>VLOOKUP($N2012,Oferta!$D$2:$P$100,5,FALSE)</f>
        <v>#N/A</v>
      </c>
      <c r="R2012" s="21" t="e">
        <f>VLOOKUP(CONCATENATE($M2012,$N2012),Curriculos!$A$2:$J$332,8,FALSE)</f>
        <v>#N/A</v>
      </c>
      <c r="S2012" s="5"/>
      <c r="T2012" s="22"/>
      <c r="U2012" s="21" t="e">
        <f>VLOOKUP(CONCATENATE($M2012,$N2012),Curriculos!$A$2:$J$332,10,FALSE)</f>
        <v>#N/A</v>
      </c>
      <c r="V2012" s="20" t="e">
        <f>VLOOKUP(CONCATENATE($M2012,$N2012,$T2012),Oferta!$B$2:$R$360,17,FALSE)</f>
        <v>#N/A</v>
      </c>
      <c r="W2012" s="20" t="e">
        <f>VLOOKUP(CONCATENATE($M2012,$N2012,$T2012),Oferta!$B$2:$Q$360,12,FALSE)</f>
        <v>#N/A</v>
      </c>
      <c r="X2012" s="22"/>
      <c r="Y2012" s="23" t="e">
        <f>VLOOKUP(CONCATENATE($W2012,$X2012),Mtz_Horarios!$E$2:$H$92,2,FALSE)</f>
        <v>#N/A</v>
      </c>
      <c r="Z2012" s="23" t="e">
        <f>VLOOKUP(CONCATENATE($W2012,$X2012),Mtz_Horarios!$E$2:$H$92,3,FALSE)</f>
        <v>#N/A</v>
      </c>
      <c r="AA2012" s="24" t="e">
        <f>VLOOKUP(CONCATENATE($W2012,$X2012),Mtz_Horarios!$E$2:$H$92,4,FALSE)</f>
        <v>#N/A</v>
      </c>
      <c r="AB2012" s="20" t="e">
        <f>VLOOKUP(CONCATENATE($M2012,$N2012,$T2012),Oferta!$B$2:$Q$360,16,FALSE)</f>
        <v>#N/A</v>
      </c>
      <c r="AC2012" s="20" t="e">
        <f>VLOOKUP(CONCATENATE($M2012,$N2012,$T2012),Oferta!$B$2:$Q$360,15,FALSE)</f>
        <v>#N/A</v>
      </c>
      <c r="AD2012" s="12"/>
      <c r="AE2012" s="12"/>
      <c r="AF2012" s="12"/>
      <c r="AG2012" s="12"/>
      <c r="AH2012" s="12"/>
      <c r="AI2012" s="5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12"/>
      <c r="AW2012" s="12"/>
    </row>
    <row r="2013" spans="1:49" ht="15" hidden="1" customHeight="1">
      <c r="A2013" s="12"/>
      <c r="B2013" s="12"/>
      <c r="C2013" s="12"/>
      <c r="D2013" s="12"/>
      <c r="E2013" s="12"/>
      <c r="F2013" s="12"/>
      <c r="G2013" s="12"/>
      <c r="H2013" s="12" t="e">
        <f t="shared" si="28"/>
        <v>#N/A</v>
      </c>
      <c r="I2013" s="12" t="e">
        <f>VLOOKUP(CONCATENATE(N2013,T2013),Simulador!$H$26:$H$33,1,FALSE)</f>
        <v>#N/A</v>
      </c>
      <c r="J2013" s="12" t="e">
        <f t="shared" si="29"/>
        <v>#N/A</v>
      </c>
      <c r="K2013" s="13" t="e">
        <f t="shared" si="30"/>
        <v>#N/A</v>
      </c>
      <c r="L2013" s="12" t="e">
        <f t="shared" si="31"/>
        <v>#N/A</v>
      </c>
      <c r="M2013" s="14"/>
      <c r="N2013" s="3"/>
      <c r="O2013" s="20" t="e">
        <f>VLOOKUP(CONCATENATE($M2013,$N2013),Curriculos!$A$2:$J$332,4,FALSE)</f>
        <v>#N/A</v>
      </c>
      <c r="P2013" s="21" t="e">
        <f>VLOOKUP(CONCATENATE($M2013,$N2013),Curriculos!$A$2:$J$332,5,FALSE)</f>
        <v>#N/A</v>
      </c>
      <c r="Q2013" s="21" t="e">
        <f>VLOOKUP($N2013,Oferta!$D$2:$P$100,5,FALSE)</f>
        <v>#N/A</v>
      </c>
      <c r="R2013" s="21" t="e">
        <f>VLOOKUP(CONCATENATE($M2013,$N2013),Curriculos!$A$2:$J$332,8,FALSE)</f>
        <v>#N/A</v>
      </c>
      <c r="S2013" s="5"/>
      <c r="T2013" s="22"/>
      <c r="U2013" s="21" t="e">
        <f>VLOOKUP(CONCATENATE($M2013,$N2013),Curriculos!$A$2:$J$332,10,FALSE)</f>
        <v>#N/A</v>
      </c>
      <c r="V2013" s="20" t="e">
        <f>VLOOKUP(CONCATENATE($M2013,$N2013,$T2013),Oferta!$B$2:$R$360,17,FALSE)</f>
        <v>#N/A</v>
      </c>
      <c r="W2013" s="20" t="e">
        <f>VLOOKUP(CONCATENATE($M2013,$N2013,$T2013),Oferta!$B$2:$Q$360,12,FALSE)</f>
        <v>#N/A</v>
      </c>
      <c r="X2013" s="22"/>
      <c r="Y2013" s="23" t="e">
        <f>VLOOKUP(CONCATENATE($W2013,$X2013),Mtz_Horarios!$E$2:$H$92,2,FALSE)</f>
        <v>#N/A</v>
      </c>
      <c r="Z2013" s="23" t="e">
        <f>VLOOKUP(CONCATENATE($W2013,$X2013),Mtz_Horarios!$E$2:$H$92,3,FALSE)</f>
        <v>#N/A</v>
      </c>
      <c r="AA2013" s="24" t="e">
        <f>VLOOKUP(CONCATENATE($W2013,$X2013),Mtz_Horarios!$E$2:$H$92,4,FALSE)</f>
        <v>#N/A</v>
      </c>
      <c r="AB2013" s="20" t="e">
        <f>VLOOKUP(CONCATENATE($M2013,$N2013,$T2013),Oferta!$B$2:$Q$360,16,FALSE)</f>
        <v>#N/A</v>
      </c>
      <c r="AC2013" s="20" t="e">
        <f>VLOOKUP(CONCATENATE($M2013,$N2013,$T2013),Oferta!$B$2:$Q$360,15,FALSE)</f>
        <v>#N/A</v>
      </c>
      <c r="AD2013" s="12"/>
      <c r="AE2013" s="12"/>
      <c r="AF2013" s="12"/>
      <c r="AG2013" s="12"/>
      <c r="AH2013" s="12"/>
      <c r="AI2013" s="5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12"/>
      <c r="AW2013" s="12"/>
    </row>
    <row r="2014" spans="1:49" ht="15" hidden="1" customHeight="1">
      <c r="A2014" s="12"/>
      <c r="B2014" s="12"/>
      <c r="C2014" s="12"/>
      <c r="D2014" s="12"/>
      <c r="E2014" s="12"/>
      <c r="F2014" s="12"/>
      <c r="G2014" s="12"/>
      <c r="H2014" s="12" t="e">
        <f t="shared" si="28"/>
        <v>#N/A</v>
      </c>
      <c r="I2014" s="12" t="e">
        <f>VLOOKUP(CONCATENATE(N2014,T2014),Simulador!$H$26:$H$33,1,FALSE)</f>
        <v>#N/A</v>
      </c>
      <c r="J2014" s="12" t="e">
        <f t="shared" si="29"/>
        <v>#N/A</v>
      </c>
      <c r="K2014" s="13" t="e">
        <f t="shared" si="30"/>
        <v>#N/A</v>
      </c>
      <c r="L2014" s="12" t="e">
        <f t="shared" si="31"/>
        <v>#N/A</v>
      </c>
      <c r="M2014" s="14"/>
      <c r="N2014" s="3"/>
      <c r="O2014" s="20" t="e">
        <f>VLOOKUP(CONCATENATE($M2014,$N2014),Curriculos!$A$2:$J$332,4,FALSE)</f>
        <v>#N/A</v>
      </c>
      <c r="P2014" s="21" t="e">
        <f>VLOOKUP(CONCATENATE($M2014,$N2014),Curriculos!$A$2:$J$332,5,FALSE)</f>
        <v>#N/A</v>
      </c>
      <c r="Q2014" s="21" t="e">
        <f>VLOOKUP($N2014,Oferta!$D$2:$P$100,5,FALSE)</f>
        <v>#N/A</v>
      </c>
      <c r="R2014" s="21" t="e">
        <f>VLOOKUP(CONCATENATE($M2014,$N2014),Curriculos!$A$2:$J$332,8,FALSE)</f>
        <v>#N/A</v>
      </c>
      <c r="S2014" s="5"/>
      <c r="T2014" s="22"/>
      <c r="U2014" s="21" t="e">
        <f>VLOOKUP(CONCATENATE($M2014,$N2014),Curriculos!$A$2:$J$332,10,FALSE)</f>
        <v>#N/A</v>
      </c>
      <c r="V2014" s="20" t="e">
        <f>VLOOKUP(CONCATENATE($M2014,$N2014,$T2014),Oferta!$B$2:$R$360,17,FALSE)</f>
        <v>#N/A</v>
      </c>
      <c r="W2014" s="20" t="e">
        <f>VLOOKUP(CONCATENATE($M2014,$N2014,$T2014),Oferta!$B$2:$Q$360,12,FALSE)</f>
        <v>#N/A</v>
      </c>
      <c r="X2014" s="22"/>
      <c r="Y2014" s="23" t="e">
        <f>VLOOKUP(CONCATENATE($W2014,$X2014),Mtz_Horarios!$E$2:$H$92,2,FALSE)</f>
        <v>#N/A</v>
      </c>
      <c r="Z2014" s="23" t="e">
        <f>VLOOKUP(CONCATENATE($W2014,$X2014),Mtz_Horarios!$E$2:$H$92,3,FALSE)</f>
        <v>#N/A</v>
      </c>
      <c r="AA2014" s="24" t="e">
        <f>VLOOKUP(CONCATENATE($W2014,$X2014),Mtz_Horarios!$E$2:$H$92,4,FALSE)</f>
        <v>#N/A</v>
      </c>
      <c r="AB2014" s="20" t="e">
        <f>VLOOKUP(CONCATENATE($M2014,$N2014,$T2014),Oferta!$B$2:$Q$360,16,FALSE)</f>
        <v>#N/A</v>
      </c>
      <c r="AC2014" s="20" t="e">
        <f>VLOOKUP(CONCATENATE($M2014,$N2014,$T2014),Oferta!$B$2:$Q$360,15,FALSE)</f>
        <v>#N/A</v>
      </c>
      <c r="AD2014" s="12"/>
      <c r="AE2014" s="12"/>
      <c r="AF2014" s="12"/>
      <c r="AG2014" s="12"/>
      <c r="AH2014" s="12"/>
      <c r="AI2014" s="5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12"/>
      <c r="AW2014" s="12"/>
    </row>
    <row r="2015" spans="1:49" ht="15" hidden="1" customHeight="1">
      <c r="A2015" s="12"/>
      <c r="B2015" s="12"/>
      <c r="C2015" s="12"/>
      <c r="D2015" s="12"/>
      <c r="E2015" s="12"/>
      <c r="F2015" s="12"/>
      <c r="G2015" s="12"/>
      <c r="H2015" s="12" t="e">
        <f t="shared" si="28"/>
        <v>#N/A</v>
      </c>
      <c r="I2015" s="12" t="e">
        <f>VLOOKUP(CONCATENATE(N2015,T2015),Simulador!$H$26:$H$33,1,FALSE)</f>
        <v>#N/A</v>
      </c>
      <c r="J2015" s="12" t="e">
        <f t="shared" si="29"/>
        <v>#N/A</v>
      </c>
      <c r="K2015" s="13" t="e">
        <f t="shared" si="30"/>
        <v>#N/A</v>
      </c>
      <c r="L2015" s="12" t="e">
        <f t="shared" si="31"/>
        <v>#N/A</v>
      </c>
      <c r="M2015" s="14"/>
      <c r="N2015" s="3"/>
      <c r="O2015" s="20" t="e">
        <f>VLOOKUP(CONCATENATE($M2015,$N2015),Curriculos!$A$2:$J$332,4,FALSE)</f>
        <v>#N/A</v>
      </c>
      <c r="P2015" s="21" t="e">
        <f>VLOOKUP(CONCATENATE($M2015,$N2015),Curriculos!$A$2:$J$332,5,FALSE)</f>
        <v>#N/A</v>
      </c>
      <c r="Q2015" s="21" t="e">
        <f>VLOOKUP($N2015,Oferta!$D$2:$P$100,5,FALSE)</f>
        <v>#N/A</v>
      </c>
      <c r="R2015" s="21" t="e">
        <f>VLOOKUP(CONCATENATE($M2015,$N2015),Curriculos!$A$2:$J$332,8,FALSE)</f>
        <v>#N/A</v>
      </c>
      <c r="S2015" s="5"/>
      <c r="T2015" s="22"/>
      <c r="U2015" s="21" t="e">
        <f>VLOOKUP(CONCATENATE($M2015,$N2015),Curriculos!$A$2:$J$332,10,FALSE)</f>
        <v>#N/A</v>
      </c>
      <c r="V2015" s="20" t="e">
        <f>VLOOKUP(CONCATENATE($M2015,$N2015,$T2015),Oferta!$B$2:$R$360,17,FALSE)</f>
        <v>#N/A</v>
      </c>
      <c r="W2015" s="20" t="e">
        <f>VLOOKUP(CONCATENATE($M2015,$N2015,$T2015),Oferta!$B$2:$Q$360,12,FALSE)</f>
        <v>#N/A</v>
      </c>
      <c r="X2015" s="22"/>
      <c r="Y2015" s="23" t="e">
        <f>VLOOKUP(CONCATENATE($W2015,$X2015),Mtz_Horarios!$E$2:$H$92,2,FALSE)</f>
        <v>#N/A</v>
      </c>
      <c r="Z2015" s="23" t="e">
        <f>VLOOKUP(CONCATENATE($W2015,$X2015),Mtz_Horarios!$E$2:$H$92,3,FALSE)</f>
        <v>#N/A</v>
      </c>
      <c r="AA2015" s="24" t="e">
        <f>VLOOKUP(CONCATENATE($W2015,$X2015),Mtz_Horarios!$E$2:$H$92,4,FALSE)</f>
        <v>#N/A</v>
      </c>
      <c r="AB2015" s="20" t="e">
        <f>VLOOKUP(CONCATENATE($M2015,$N2015,$T2015),Oferta!$B$2:$Q$360,16,FALSE)</f>
        <v>#N/A</v>
      </c>
      <c r="AC2015" s="20" t="e">
        <f>VLOOKUP(CONCATENATE($M2015,$N2015,$T2015),Oferta!$B$2:$Q$360,15,FALSE)</f>
        <v>#N/A</v>
      </c>
      <c r="AD2015" s="12"/>
      <c r="AE2015" s="12"/>
      <c r="AF2015" s="12"/>
      <c r="AG2015" s="12"/>
      <c r="AH2015" s="12"/>
      <c r="AI2015" s="5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12"/>
      <c r="AW2015" s="12"/>
    </row>
    <row r="2016" spans="1:49" ht="15" hidden="1" customHeight="1">
      <c r="A2016" s="12"/>
      <c r="B2016" s="12"/>
      <c r="C2016" s="12"/>
      <c r="D2016" s="12"/>
      <c r="E2016" s="12"/>
      <c r="F2016" s="12"/>
      <c r="G2016" s="12"/>
      <c r="H2016" s="12" t="e">
        <f t="shared" si="28"/>
        <v>#N/A</v>
      </c>
      <c r="I2016" s="12" t="e">
        <f>VLOOKUP(CONCATENATE(N2016,T2016),Simulador!$H$26:$H$33,1,FALSE)</f>
        <v>#N/A</v>
      </c>
      <c r="J2016" s="12" t="e">
        <f t="shared" si="29"/>
        <v>#N/A</v>
      </c>
      <c r="K2016" s="13" t="e">
        <f t="shared" si="30"/>
        <v>#N/A</v>
      </c>
      <c r="L2016" s="12" t="e">
        <f t="shared" si="31"/>
        <v>#N/A</v>
      </c>
      <c r="M2016" s="14"/>
      <c r="N2016" s="3"/>
      <c r="O2016" s="20" t="e">
        <f>VLOOKUP(CONCATENATE($M2016,$N2016),Curriculos!$A$2:$J$332,4,FALSE)</f>
        <v>#N/A</v>
      </c>
      <c r="P2016" s="21" t="e">
        <f>VLOOKUP(CONCATENATE($M2016,$N2016),Curriculos!$A$2:$J$332,5,FALSE)</f>
        <v>#N/A</v>
      </c>
      <c r="Q2016" s="21" t="e">
        <f>VLOOKUP($N2016,Oferta!$D$2:$P$100,5,FALSE)</f>
        <v>#N/A</v>
      </c>
      <c r="R2016" s="21" t="e">
        <f>VLOOKUP(CONCATENATE($M2016,$N2016),Curriculos!$A$2:$J$332,8,FALSE)</f>
        <v>#N/A</v>
      </c>
      <c r="S2016" s="5"/>
      <c r="T2016" s="22"/>
      <c r="U2016" s="21" t="e">
        <f>VLOOKUP(CONCATENATE($M2016,$N2016),Curriculos!$A$2:$J$332,10,FALSE)</f>
        <v>#N/A</v>
      </c>
      <c r="V2016" s="20" t="e">
        <f>VLOOKUP(CONCATENATE($M2016,$N2016,$T2016),Oferta!$B$2:$R$360,17,FALSE)</f>
        <v>#N/A</v>
      </c>
      <c r="W2016" s="20" t="e">
        <f>VLOOKUP(CONCATENATE($M2016,$N2016,$T2016),Oferta!$B$2:$Q$360,12,FALSE)</f>
        <v>#N/A</v>
      </c>
      <c r="X2016" s="22"/>
      <c r="Y2016" s="23" t="e">
        <f>VLOOKUP(CONCATENATE($W2016,$X2016),Mtz_Horarios!$E$2:$H$92,2,FALSE)</f>
        <v>#N/A</v>
      </c>
      <c r="Z2016" s="23" t="e">
        <f>VLOOKUP(CONCATENATE($W2016,$X2016),Mtz_Horarios!$E$2:$H$92,3,FALSE)</f>
        <v>#N/A</v>
      </c>
      <c r="AA2016" s="24" t="e">
        <f>VLOOKUP(CONCATENATE($W2016,$X2016),Mtz_Horarios!$E$2:$H$92,4,FALSE)</f>
        <v>#N/A</v>
      </c>
      <c r="AB2016" s="20" t="e">
        <f>VLOOKUP(CONCATENATE($M2016,$N2016,$T2016),Oferta!$B$2:$Q$360,16,FALSE)</f>
        <v>#N/A</v>
      </c>
      <c r="AC2016" s="20" t="e">
        <f>VLOOKUP(CONCATENATE($M2016,$N2016,$T2016),Oferta!$B$2:$Q$360,15,FALSE)</f>
        <v>#N/A</v>
      </c>
      <c r="AD2016" s="12"/>
      <c r="AE2016" s="12"/>
      <c r="AF2016" s="12"/>
      <c r="AG2016" s="12"/>
      <c r="AH2016" s="12"/>
      <c r="AI2016" s="5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12"/>
      <c r="AW2016" s="12"/>
    </row>
    <row r="2017" spans="1:49" ht="15" hidden="1" customHeight="1">
      <c r="A2017" s="12"/>
      <c r="B2017" s="12"/>
      <c r="C2017" s="12"/>
      <c r="D2017" s="12"/>
      <c r="E2017" s="12"/>
      <c r="F2017" s="12"/>
      <c r="G2017" s="12"/>
      <c r="H2017" s="12" t="e">
        <f t="shared" si="28"/>
        <v>#N/A</v>
      </c>
      <c r="I2017" s="12" t="e">
        <f>VLOOKUP(CONCATENATE(N2017,T2017),Simulador!$H$26:$H$33,1,FALSE)</f>
        <v>#N/A</v>
      </c>
      <c r="J2017" s="12" t="e">
        <f t="shared" si="29"/>
        <v>#N/A</v>
      </c>
      <c r="K2017" s="13" t="e">
        <f t="shared" si="30"/>
        <v>#N/A</v>
      </c>
      <c r="L2017" s="12" t="e">
        <f t="shared" si="31"/>
        <v>#N/A</v>
      </c>
      <c r="M2017" s="14"/>
      <c r="N2017" s="3"/>
      <c r="O2017" s="20" t="e">
        <f>VLOOKUP(CONCATENATE($M2017,$N2017),Curriculos!$A$2:$J$332,4,FALSE)</f>
        <v>#N/A</v>
      </c>
      <c r="P2017" s="21" t="e">
        <f>VLOOKUP(CONCATENATE($M2017,$N2017),Curriculos!$A$2:$J$332,5,FALSE)</f>
        <v>#N/A</v>
      </c>
      <c r="Q2017" s="21" t="e">
        <f>VLOOKUP($N2017,Oferta!$D$2:$P$100,5,FALSE)</f>
        <v>#N/A</v>
      </c>
      <c r="R2017" s="21" t="e">
        <f>VLOOKUP(CONCATENATE($M2017,$N2017),Curriculos!$A$2:$J$332,8,FALSE)</f>
        <v>#N/A</v>
      </c>
      <c r="S2017" s="5"/>
      <c r="T2017" s="22"/>
      <c r="U2017" s="21" t="e">
        <f>VLOOKUP(CONCATENATE($M2017,$N2017),Curriculos!$A$2:$J$332,10,FALSE)</f>
        <v>#N/A</v>
      </c>
      <c r="V2017" s="20" t="e">
        <f>VLOOKUP(CONCATENATE($M2017,$N2017,$T2017),Oferta!$B$2:$R$360,17,FALSE)</f>
        <v>#N/A</v>
      </c>
      <c r="W2017" s="20" t="e">
        <f>VLOOKUP(CONCATENATE($M2017,$N2017,$T2017),Oferta!$B$2:$Q$360,12,FALSE)</f>
        <v>#N/A</v>
      </c>
      <c r="X2017" s="22"/>
      <c r="Y2017" s="23" t="e">
        <f>VLOOKUP(CONCATENATE($W2017,$X2017),Mtz_Horarios!$E$2:$H$92,2,FALSE)</f>
        <v>#N/A</v>
      </c>
      <c r="Z2017" s="23" t="e">
        <f>VLOOKUP(CONCATENATE($W2017,$X2017),Mtz_Horarios!$E$2:$H$92,3,FALSE)</f>
        <v>#N/A</v>
      </c>
      <c r="AA2017" s="24" t="e">
        <f>VLOOKUP(CONCATENATE($W2017,$X2017),Mtz_Horarios!$E$2:$H$92,4,FALSE)</f>
        <v>#N/A</v>
      </c>
      <c r="AB2017" s="20" t="e">
        <f>VLOOKUP(CONCATENATE($M2017,$N2017,$T2017),Oferta!$B$2:$Q$360,16,FALSE)</f>
        <v>#N/A</v>
      </c>
      <c r="AC2017" s="20" t="e">
        <f>VLOOKUP(CONCATENATE($M2017,$N2017,$T2017),Oferta!$B$2:$Q$360,15,FALSE)</f>
        <v>#N/A</v>
      </c>
      <c r="AD2017" s="12"/>
      <c r="AE2017" s="12"/>
      <c r="AF2017" s="12"/>
      <c r="AG2017" s="12"/>
      <c r="AH2017" s="12"/>
      <c r="AI2017" s="5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12"/>
      <c r="AW2017" s="12"/>
    </row>
    <row r="2018" spans="1:49" ht="15" hidden="1" customHeight="1">
      <c r="A2018" s="12"/>
      <c r="B2018" s="12"/>
      <c r="C2018" s="12"/>
      <c r="D2018" s="12"/>
      <c r="E2018" s="12"/>
      <c r="F2018" s="12"/>
      <c r="G2018" s="12"/>
      <c r="H2018" s="12" t="e">
        <f t="shared" si="28"/>
        <v>#N/A</v>
      </c>
      <c r="I2018" s="12" t="e">
        <f>VLOOKUP(CONCATENATE(N2018,T2018),Simulador!$H$26:$H$33,1,FALSE)</f>
        <v>#N/A</v>
      </c>
      <c r="J2018" s="12" t="e">
        <f t="shared" si="29"/>
        <v>#N/A</v>
      </c>
      <c r="K2018" s="13" t="e">
        <f t="shared" si="30"/>
        <v>#N/A</v>
      </c>
      <c r="L2018" s="12" t="e">
        <f t="shared" si="31"/>
        <v>#N/A</v>
      </c>
      <c r="M2018" s="14"/>
      <c r="N2018" s="3"/>
      <c r="O2018" s="20" t="e">
        <f>VLOOKUP(CONCATENATE($M2018,$N2018),Curriculos!$A$2:$J$332,4,FALSE)</f>
        <v>#N/A</v>
      </c>
      <c r="P2018" s="21" t="e">
        <f>VLOOKUP(CONCATENATE($M2018,$N2018),Curriculos!$A$2:$J$332,5,FALSE)</f>
        <v>#N/A</v>
      </c>
      <c r="Q2018" s="21" t="e">
        <f>VLOOKUP($N2018,Oferta!$D$2:$P$100,5,FALSE)</f>
        <v>#N/A</v>
      </c>
      <c r="R2018" s="21" t="e">
        <f>VLOOKUP(CONCATENATE($M2018,$N2018),Curriculos!$A$2:$J$332,8,FALSE)</f>
        <v>#N/A</v>
      </c>
      <c r="S2018" s="5"/>
      <c r="T2018" s="22"/>
      <c r="U2018" s="21" t="e">
        <f>VLOOKUP(CONCATENATE($M2018,$N2018),Curriculos!$A$2:$J$332,10,FALSE)</f>
        <v>#N/A</v>
      </c>
      <c r="V2018" s="20" t="e">
        <f>VLOOKUP(CONCATENATE($M2018,$N2018,$T2018),Oferta!$B$2:$R$360,17,FALSE)</f>
        <v>#N/A</v>
      </c>
      <c r="W2018" s="20" t="e">
        <f>VLOOKUP(CONCATENATE($M2018,$N2018,$T2018),Oferta!$B$2:$Q$360,12,FALSE)</f>
        <v>#N/A</v>
      </c>
      <c r="X2018" s="22"/>
      <c r="Y2018" s="23" t="e">
        <f>VLOOKUP(CONCATENATE($W2018,$X2018),Mtz_Horarios!$E$2:$H$92,2,FALSE)</f>
        <v>#N/A</v>
      </c>
      <c r="Z2018" s="23" t="e">
        <f>VLOOKUP(CONCATENATE($W2018,$X2018),Mtz_Horarios!$E$2:$H$92,3,FALSE)</f>
        <v>#N/A</v>
      </c>
      <c r="AA2018" s="24" t="e">
        <f>VLOOKUP(CONCATENATE($W2018,$X2018),Mtz_Horarios!$E$2:$H$92,4,FALSE)</f>
        <v>#N/A</v>
      </c>
      <c r="AB2018" s="20" t="e">
        <f>VLOOKUP(CONCATENATE($M2018,$N2018,$T2018),Oferta!$B$2:$Q$360,16,FALSE)</f>
        <v>#N/A</v>
      </c>
      <c r="AC2018" s="20" t="e">
        <f>VLOOKUP(CONCATENATE($M2018,$N2018,$T2018),Oferta!$B$2:$Q$360,15,FALSE)</f>
        <v>#N/A</v>
      </c>
      <c r="AD2018" s="12"/>
      <c r="AE2018" s="12"/>
      <c r="AF2018" s="12"/>
      <c r="AG2018" s="12"/>
      <c r="AH2018" s="12"/>
      <c r="AI2018" s="5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12"/>
      <c r="AW2018" s="12"/>
    </row>
    <row r="2019" spans="1:49" ht="15" hidden="1" customHeight="1">
      <c r="A2019" s="12"/>
      <c r="B2019" s="12"/>
      <c r="C2019" s="12"/>
      <c r="D2019" s="12"/>
      <c r="E2019" s="12"/>
      <c r="F2019" s="12"/>
      <c r="G2019" s="12"/>
      <c r="H2019" s="12" t="e">
        <f t="shared" si="28"/>
        <v>#N/A</v>
      </c>
      <c r="I2019" s="12" t="e">
        <f>VLOOKUP(CONCATENATE(N2019,T2019),Simulador!$H$26:$H$33,1,FALSE)</f>
        <v>#N/A</v>
      </c>
      <c r="J2019" s="12" t="e">
        <f t="shared" si="29"/>
        <v>#N/A</v>
      </c>
      <c r="K2019" s="13" t="e">
        <f t="shared" si="30"/>
        <v>#N/A</v>
      </c>
      <c r="L2019" s="12" t="e">
        <f t="shared" si="31"/>
        <v>#N/A</v>
      </c>
      <c r="M2019" s="14"/>
      <c r="N2019" s="3"/>
      <c r="O2019" s="20" t="e">
        <f>VLOOKUP(CONCATENATE($M2019,$N2019),Curriculos!$A$2:$J$332,4,FALSE)</f>
        <v>#N/A</v>
      </c>
      <c r="P2019" s="21" t="e">
        <f>VLOOKUP(CONCATENATE($M2019,$N2019),Curriculos!$A$2:$J$332,5,FALSE)</f>
        <v>#N/A</v>
      </c>
      <c r="Q2019" s="21" t="e">
        <f>VLOOKUP($N2019,Oferta!$D$2:$P$100,5,FALSE)</f>
        <v>#N/A</v>
      </c>
      <c r="R2019" s="21" t="e">
        <f>VLOOKUP(CONCATENATE($M2019,$N2019),Curriculos!$A$2:$J$332,8,FALSE)</f>
        <v>#N/A</v>
      </c>
      <c r="S2019" s="5"/>
      <c r="T2019" s="22"/>
      <c r="U2019" s="21" t="e">
        <f>VLOOKUP(CONCATENATE($M2019,$N2019),Curriculos!$A$2:$J$332,10,FALSE)</f>
        <v>#N/A</v>
      </c>
      <c r="V2019" s="20" t="e">
        <f>VLOOKUP(CONCATENATE($M2019,$N2019,$T2019),Oferta!$B$2:$R$360,17,FALSE)</f>
        <v>#N/A</v>
      </c>
      <c r="W2019" s="20" t="e">
        <f>VLOOKUP(CONCATENATE($M2019,$N2019,$T2019),Oferta!$B$2:$Q$360,12,FALSE)</f>
        <v>#N/A</v>
      </c>
      <c r="X2019" s="22"/>
      <c r="Y2019" s="23" t="e">
        <f>VLOOKUP(CONCATENATE($W2019,$X2019),Mtz_Horarios!$E$2:$H$92,2,FALSE)</f>
        <v>#N/A</v>
      </c>
      <c r="Z2019" s="23" t="e">
        <f>VLOOKUP(CONCATENATE($W2019,$X2019),Mtz_Horarios!$E$2:$H$92,3,FALSE)</f>
        <v>#N/A</v>
      </c>
      <c r="AA2019" s="24" t="e">
        <f>VLOOKUP(CONCATENATE($W2019,$X2019),Mtz_Horarios!$E$2:$H$92,4,FALSE)</f>
        <v>#N/A</v>
      </c>
      <c r="AB2019" s="20" t="e">
        <f>VLOOKUP(CONCATENATE($M2019,$N2019,$T2019),Oferta!$B$2:$Q$360,16,FALSE)</f>
        <v>#N/A</v>
      </c>
      <c r="AC2019" s="20" t="e">
        <f>VLOOKUP(CONCATENATE($M2019,$N2019,$T2019),Oferta!$B$2:$Q$360,15,FALSE)</f>
        <v>#N/A</v>
      </c>
      <c r="AD2019" s="12"/>
      <c r="AE2019" s="12"/>
      <c r="AF2019" s="12"/>
      <c r="AG2019" s="12"/>
      <c r="AH2019" s="12"/>
      <c r="AI2019" s="5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12"/>
      <c r="AW2019" s="12"/>
    </row>
    <row r="2020" spans="1:49" ht="15" hidden="1" customHeight="1">
      <c r="A2020" s="12"/>
      <c r="B2020" s="12"/>
      <c r="C2020" s="12"/>
      <c r="D2020" s="12"/>
      <c r="E2020" s="12"/>
      <c r="F2020" s="12"/>
      <c r="G2020" s="12"/>
      <c r="H2020" s="12" t="e">
        <f t="shared" si="28"/>
        <v>#N/A</v>
      </c>
      <c r="I2020" s="12" t="e">
        <f>VLOOKUP(CONCATENATE(N2020,T2020),Simulador!$H$26:$H$33,1,FALSE)</f>
        <v>#N/A</v>
      </c>
      <c r="J2020" s="12" t="e">
        <f t="shared" si="29"/>
        <v>#N/A</v>
      </c>
      <c r="K2020" s="13" t="e">
        <f t="shared" si="30"/>
        <v>#N/A</v>
      </c>
      <c r="L2020" s="12" t="e">
        <f t="shared" si="31"/>
        <v>#N/A</v>
      </c>
      <c r="M2020" s="14"/>
      <c r="N2020" s="3"/>
      <c r="O2020" s="20" t="e">
        <f>VLOOKUP(CONCATENATE($M2020,$N2020),Curriculos!$A$2:$J$332,4,FALSE)</f>
        <v>#N/A</v>
      </c>
      <c r="P2020" s="21" t="e">
        <f>VLOOKUP(CONCATENATE($M2020,$N2020),Curriculos!$A$2:$J$332,5,FALSE)</f>
        <v>#N/A</v>
      </c>
      <c r="Q2020" s="21" t="e">
        <f>VLOOKUP($N2020,Oferta!$D$2:$P$100,5,FALSE)</f>
        <v>#N/A</v>
      </c>
      <c r="R2020" s="21" t="e">
        <f>VLOOKUP(CONCATENATE($M2020,$N2020),Curriculos!$A$2:$J$332,8,FALSE)</f>
        <v>#N/A</v>
      </c>
      <c r="S2020" s="5"/>
      <c r="T2020" s="22"/>
      <c r="U2020" s="21" t="e">
        <f>VLOOKUP(CONCATENATE($M2020,$N2020),Curriculos!$A$2:$J$332,10,FALSE)</f>
        <v>#N/A</v>
      </c>
      <c r="V2020" s="20" t="e">
        <f>VLOOKUP(CONCATENATE($M2020,$N2020,$T2020),Oferta!$B$2:$R$360,17,FALSE)</f>
        <v>#N/A</v>
      </c>
      <c r="W2020" s="20" t="e">
        <f>VLOOKUP(CONCATENATE($M2020,$N2020,$T2020),Oferta!$B$2:$Q$360,12,FALSE)</f>
        <v>#N/A</v>
      </c>
      <c r="X2020" s="22"/>
      <c r="Y2020" s="23" t="e">
        <f>VLOOKUP(CONCATENATE($W2020,$X2020),Mtz_Horarios!$E$2:$H$92,2,FALSE)</f>
        <v>#N/A</v>
      </c>
      <c r="Z2020" s="23" t="e">
        <f>VLOOKUP(CONCATENATE($W2020,$X2020),Mtz_Horarios!$E$2:$H$92,3,FALSE)</f>
        <v>#N/A</v>
      </c>
      <c r="AA2020" s="24" t="e">
        <f>VLOOKUP(CONCATENATE($W2020,$X2020),Mtz_Horarios!$E$2:$H$92,4,FALSE)</f>
        <v>#N/A</v>
      </c>
      <c r="AB2020" s="20" t="e">
        <f>VLOOKUP(CONCATENATE($M2020,$N2020,$T2020),Oferta!$B$2:$Q$360,16,FALSE)</f>
        <v>#N/A</v>
      </c>
      <c r="AC2020" s="20" t="e">
        <f>VLOOKUP(CONCATENATE($M2020,$N2020,$T2020),Oferta!$B$2:$Q$360,15,FALSE)</f>
        <v>#N/A</v>
      </c>
      <c r="AD2020" s="12"/>
      <c r="AE2020" s="12"/>
      <c r="AF2020" s="12"/>
      <c r="AG2020" s="12"/>
      <c r="AH2020" s="12"/>
      <c r="AI2020" s="5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12"/>
      <c r="AW2020" s="12"/>
    </row>
    <row r="2021" spans="1:49" ht="15" hidden="1" customHeight="1">
      <c r="A2021" s="12"/>
      <c r="B2021" s="12"/>
      <c r="C2021" s="12"/>
      <c r="D2021" s="12"/>
      <c r="E2021" s="12"/>
      <c r="F2021" s="12"/>
      <c r="G2021" s="12"/>
      <c r="H2021" s="12" t="e">
        <f t="shared" si="28"/>
        <v>#N/A</v>
      </c>
      <c r="I2021" s="12" t="e">
        <f>VLOOKUP(CONCATENATE(N2021,T2021),Simulador!$H$26:$H$33,1,FALSE)</f>
        <v>#N/A</v>
      </c>
      <c r="J2021" s="12" t="e">
        <f t="shared" si="29"/>
        <v>#N/A</v>
      </c>
      <c r="K2021" s="13" t="e">
        <f t="shared" si="30"/>
        <v>#N/A</v>
      </c>
      <c r="L2021" s="12" t="e">
        <f t="shared" si="31"/>
        <v>#N/A</v>
      </c>
      <c r="M2021" s="14"/>
      <c r="N2021" s="3"/>
      <c r="O2021" s="20" t="e">
        <f>VLOOKUP(CONCATENATE($M2021,$N2021),Curriculos!$A$2:$J$332,4,FALSE)</f>
        <v>#N/A</v>
      </c>
      <c r="P2021" s="21" t="e">
        <f>VLOOKUP(CONCATENATE($M2021,$N2021),Curriculos!$A$2:$J$332,5,FALSE)</f>
        <v>#N/A</v>
      </c>
      <c r="Q2021" s="21" t="e">
        <f>VLOOKUP($N2021,Oferta!$D$2:$P$100,5,FALSE)</f>
        <v>#N/A</v>
      </c>
      <c r="R2021" s="21" t="e">
        <f>VLOOKUP(CONCATENATE($M2021,$N2021),Curriculos!$A$2:$J$332,8,FALSE)</f>
        <v>#N/A</v>
      </c>
      <c r="S2021" s="5"/>
      <c r="T2021" s="22"/>
      <c r="U2021" s="21" t="e">
        <f>VLOOKUP(CONCATENATE($M2021,$N2021),Curriculos!$A$2:$J$332,10,FALSE)</f>
        <v>#N/A</v>
      </c>
      <c r="V2021" s="20" t="e">
        <f>VLOOKUP(CONCATENATE($M2021,$N2021,$T2021),Oferta!$B$2:$R$360,17,FALSE)</f>
        <v>#N/A</v>
      </c>
      <c r="W2021" s="20" t="e">
        <f>VLOOKUP(CONCATENATE($M2021,$N2021,$T2021),Oferta!$B$2:$Q$360,12,FALSE)</f>
        <v>#N/A</v>
      </c>
      <c r="X2021" s="22"/>
      <c r="Y2021" s="23" t="e">
        <f>VLOOKUP(CONCATENATE($W2021,$X2021),Mtz_Horarios!$E$2:$H$92,2,FALSE)</f>
        <v>#N/A</v>
      </c>
      <c r="Z2021" s="23" t="e">
        <f>VLOOKUP(CONCATENATE($W2021,$X2021),Mtz_Horarios!$E$2:$H$92,3,FALSE)</f>
        <v>#N/A</v>
      </c>
      <c r="AA2021" s="24" t="e">
        <f>VLOOKUP(CONCATENATE($W2021,$X2021),Mtz_Horarios!$E$2:$H$92,4,FALSE)</f>
        <v>#N/A</v>
      </c>
      <c r="AB2021" s="20" t="e">
        <f>VLOOKUP(CONCATENATE($M2021,$N2021,$T2021),Oferta!$B$2:$Q$360,16,FALSE)</f>
        <v>#N/A</v>
      </c>
      <c r="AC2021" s="20" t="e">
        <f>VLOOKUP(CONCATENATE($M2021,$N2021,$T2021),Oferta!$B$2:$Q$360,15,FALSE)</f>
        <v>#N/A</v>
      </c>
      <c r="AD2021" s="12"/>
      <c r="AE2021" s="12"/>
      <c r="AF2021" s="12"/>
      <c r="AG2021" s="12"/>
      <c r="AH2021" s="12"/>
      <c r="AI2021" s="5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12"/>
      <c r="AW2021" s="12"/>
    </row>
    <row r="2022" spans="1:49" ht="15" hidden="1" customHeight="1">
      <c r="A2022" s="12"/>
      <c r="B2022" s="12"/>
      <c r="C2022" s="12"/>
      <c r="D2022" s="12"/>
      <c r="E2022" s="12"/>
      <c r="F2022" s="12"/>
      <c r="G2022" s="12"/>
      <c r="H2022" s="12" t="e">
        <f t="shared" si="28"/>
        <v>#N/A</v>
      </c>
      <c r="I2022" s="12" t="e">
        <f>VLOOKUP(CONCATENATE(N2022,T2022),Simulador!$H$26:$H$33,1,FALSE)</f>
        <v>#N/A</v>
      </c>
      <c r="J2022" s="12" t="e">
        <f t="shared" si="29"/>
        <v>#N/A</v>
      </c>
      <c r="K2022" s="13" t="e">
        <f t="shared" si="30"/>
        <v>#N/A</v>
      </c>
      <c r="L2022" s="12" t="e">
        <f t="shared" si="31"/>
        <v>#N/A</v>
      </c>
      <c r="M2022" s="14"/>
      <c r="N2022" s="3"/>
      <c r="O2022" s="20" t="e">
        <f>VLOOKUP(CONCATENATE($M2022,$N2022),Curriculos!$A$2:$J$332,4,FALSE)</f>
        <v>#N/A</v>
      </c>
      <c r="P2022" s="21" t="e">
        <f>VLOOKUP(CONCATENATE($M2022,$N2022),Curriculos!$A$2:$J$332,5,FALSE)</f>
        <v>#N/A</v>
      </c>
      <c r="Q2022" s="21" t="e">
        <f>VLOOKUP($N2022,Oferta!$D$2:$P$100,5,FALSE)</f>
        <v>#N/A</v>
      </c>
      <c r="R2022" s="21" t="e">
        <f>VLOOKUP(CONCATENATE($M2022,$N2022),Curriculos!$A$2:$J$332,8,FALSE)</f>
        <v>#N/A</v>
      </c>
      <c r="S2022" s="5"/>
      <c r="T2022" s="22"/>
      <c r="U2022" s="21" t="e">
        <f>VLOOKUP(CONCATENATE($M2022,$N2022),Curriculos!$A$2:$J$332,10,FALSE)</f>
        <v>#N/A</v>
      </c>
      <c r="V2022" s="20" t="e">
        <f>VLOOKUP(CONCATENATE($M2022,$N2022,$T2022),Oferta!$B$2:$R$360,17,FALSE)</f>
        <v>#N/A</v>
      </c>
      <c r="W2022" s="20" t="e">
        <f>VLOOKUP(CONCATENATE($M2022,$N2022,$T2022),Oferta!$B$2:$Q$360,12,FALSE)</f>
        <v>#N/A</v>
      </c>
      <c r="X2022" s="22"/>
      <c r="Y2022" s="23" t="e">
        <f>VLOOKUP(CONCATENATE($W2022,$X2022),Mtz_Horarios!$E$2:$H$92,2,FALSE)</f>
        <v>#N/A</v>
      </c>
      <c r="Z2022" s="23" t="e">
        <f>VLOOKUP(CONCATENATE($W2022,$X2022),Mtz_Horarios!$E$2:$H$92,3,FALSE)</f>
        <v>#N/A</v>
      </c>
      <c r="AA2022" s="24" t="e">
        <f>VLOOKUP(CONCATENATE($W2022,$X2022),Mtz_Horarios!$E$2:$H$92,4,FALSE)</f>
        <v>#N/A</v>
      </c>
      <c r="AB2022" s="20" t="e">
        <f>VLOOKUP(CONCATENATE($M2022,$N2022,$T2022),Oferta!$B$2:$Q$360,16,FALSE)</f>
        <v>#N/A</v>
      </c>
      <c r="AC2022" s="20" t="e">
        <f>VLOOKUP(CONCATENATE($M2022,$N2022,$T2022),Oferta!$B$2:$Q$360,15,FALSE)</f>
        <v>#N/A</v>
      </c>
      <c r="AD2022" s="12"/>
      <c r="AE2022" s="12"/>
      <c r="AF2022" s="12"/>
      <c r="AG2022" s="12"/>
      <c r="AH2022" s="12"/>
      <c r="AI2022" s="5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12"/>
      <c r="AW2022" s="12"/>
    </row>
    <row r="2023" spans="1:49" ht="15" hidden="1" customHeight="1">
      <c r="A2023" s="12"/>
      <c r="B2023" s="12"/>
      <c r="C2023" s="12"/>
      <c r="D2023" s="12"/>
      <c r="E2023" s="12"/>
      <c r="F2023" s="12"/>
      <c r="G2023" s="12"/>
      <c r="H2023" s="12" t="e">
        <f t="shared" si="28"/>
        <v>#N/A</v>
      </c>
      <c r="I2023" s="12" t="e">
        <f>VLOOKUP(CONCATENATE(N2023,T2023),Simulador!$H$26:$H$33,1,FALSE)</f>
        <v>#N/A</v>
      </c>
      <c r="J2023" s="12" t="e">
        <f t="shared" si="29"/>
        <v>#N/A</v>
      </c>
      <c r="K2023" s="13" t="e">
        <f t="shared" si="30"/>
        <v>#N/A</v>
      </c>
      <c r="L2023" s="12" t="e">
        <f t="shared" si="31"/>
        <v>#N/A</v>
      </c>
      <c r="M2023" s="14"/>
      <c r="N2023" s="3"/>
      <c r="O2023" s="20" t="e">
        <f>VLOOKUP(CONCATENATE($M2023,$N2023),Curriculos!$A$2:$J$332,4,FALSE)</f>
        <v>#N/A</v>
      </c>
      <c r="P2023" s="21" t="e">
        <f>VLOOKUP(CONCATENATE($M2023,$N2023),Curriculos!$A$2:$J$332,5,FALSE)</f>
        <v>#N/A</v>
      </c>
      <c r="Q2023" s="21" t="e">
        <f>VLOOKUP($N2023,Oferta!$D$2:$P$100,5,FALSE)</f>
        <v>#N/A</v>
      </c>
      <c r="R2023" s="21" t="e">
        <f>VLOOKUP(CONCATENATE($M2023,$N2023),Curriculos!$A$2:$J$332,8,FALSE)</f>
        <v>#N/A</v>
      </c>
      <c r="S2023" s="5"/>
      <c r="T2023" s="22"/>
      <c r="U2023" s="21" t="e">
        <f>VLOOKUP(CONCATENATE($M2023,$N2023),Curriculos!$A$2:$J$332,10,FALSE)</f>
        <v>#N/A</v>
      </c>
      <c r="V2023" s="20" t="e">
        <f>VLOOKUP(CONCATENATE($M2023,$N2023,$T2023),Oferta!$B$2:$R$360,17,FALSE)</f>
        <v>#N/A</v>
      </c>
      <c r="W2023" s="20" t="e">
        <f>VLOOKUP(CONCATENATE($M2023,$N2023,$T2023),Oferta!$B$2:$Q$360,12,FALSE)</f>
        <v>#N/A</v>
      </c>
      <c r="X2023" s="22"/>
      <c r="Y2023" s="23" t="e">
        <f>VLOOKUP(CONCATENATE($W2023,$X2023),Mtz_Horarios!$E$2:$H$92,2,FALSE)</f>
        <v>#N/A</v>
      </c>
      <c r="Z2023" s="23" t="e">
        <f>VLOOKUP(CONCATENATE($W2023,$X2023),Mtz_Horarios!$E$2:$H$92,3,FALSE)</f>
        <v>#N/A</v>
      </c>
      <c r="AA2023" s="24" t="e">
        <f>VLOOKUP(CONCATENATE($W2023,$X2023),Mtz_Horarios!$E$2:$H$92,4,FALSE)</f>
        <v>#N/A</v>
      </c>
      <c r="AB2023" s="20" t="e">
        <f>VLOOKUP(CONCATENATE($M2023,$N2023,$T2023),Oferta!$B$2:$Q$360,16,FALSE)</f>
        <v>#N/A</v>
      </c>
      <c r="AC2023" s="20" t="e">
        <f>VLOOKUP(CONCATENATE($M2023,$N2023,$T2023),Oferta!$B$2:$Q$360,15,FALSE)</f>
        <v>#N/A</v>
      </c>
      <c r="AD2023" s="12"/>
      <c r="AE2023" s="12"/>
      <c r="AF2023" s="12"/>
      <c r="AG2023" s="12"/>
      <c r="AH2023" s="12"/>
      <c r="AI2023" s="5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12"/>
      <c r="AW2023" s="12"/>
    </row>
    <row r="2024" spans="1:49" ht="15" hidden="1" customHeight="1">
      <c r="A2024" s="12"/>
      <c r="B2024" s="12"/>
      <c r="C2024" s="12"/>
      <c r="D2024" s="12"/>
      <c r="E2024" s="12"/>
      <c r="F2024" s="12"/>
      <c r="G2024" s="12"/>
      <c r="H2024" s="12" t="e">
        <f t="shared" si="28"/>
        <v>#N/A</v>
      </c>
      <c r="I2024" s="12" t="e">
        <f>VLOOKUP(CONCATENATE(N2024,T2024),Simulador!$H$26:$H$33,1,FALSE)</f>
        <v>#N/A</v>
      </c>
      <c r="J2024" s="12" t="e">
        <f t="shared" si="29"/>
        <v>#N/A</v>
      </c>
      <c r="K2024" s="13" t="e">
        <f t="shared" si="30"/>
        <v>#N/A</v>
      </c>
      <c r="L2024" s="12" t="e">
        <f t="shared" si="31"/>
        <v>#N/A</v>
      </c>
      <c r="M2024" s="14"/>
      <c r="N2024" s="3"/>
      <c r="O2024" s="20" t="e">
        <f>VLOOKUP(CONCATENATE($M2024,$N2024),Curriculos!$A$2:$J$332,4,FALSE)</f>
        <v>#N/A</v>
      </c>
      <c r="P2024" s="21" t="e">
        <f>VLOOKUP(CONCATENATE($M2024,$N2024),Curriculos!$A$2:$J$332,5,FALSE)</f>
        <v>#N/A</v>
      </c>
      <c r="Q2024" s="21" t="e">
        <f>VLOOKUP($N2024,Oferta!$D$2:$P$100,5,FALSE)</f>
        <v>#N/A</v>
      </c>
      <c r="R2024" s="21" t="e">
        <f>VLOOKUP(CONCATENATE($M2024,$N2024),Curriculos!$A$2:$J$332,8,FALSE)</f>
        <v>#N/A</v>
      </c>
      <c r="S2024" s="5"/>
      <c r="T2024" s="22"/>
      <c r="U2024" s="21" t="e">
        <f>VLOOKUP(CONCATENATE($M2024,$N2024),Curriculos!$A$2:$J$332,10,FALSE)</f>
        <v>#N/A</v>
      </c>
      <c r="V2024" s="20" t="e">
        <f>VLOOKUP(CONCATENATE($M2024,$N2024,$T2024),Oferta!$B$2:$R$360,17,FALSE)</f>
        <v>#N/A</v>
      </c>
      <c r="W2024" s="20" t="e">
        <f>VLOOKUP(CONCATENATE($M2024,$N2024,$T2024),Oferta!$B$2:$Q$360,12,FALSE)</f>
        <v>#N/A</v>
      </c>
      <c r="X2024" s="22"/>
      <c r="Y2024" s="23" t="e">
        <f>VLOOKUP(CONCATENATE($W2024,$X2024),Mtz_Horarios!$E$2:$H$92,2,FALSE)</f>
        <v>#N/A</v>
      </c>
      <c r="Z2024" s="23" t="e">
        <f>VLOOKUP(CONCATENATE($W2024,$X2024),Mtz_Horarios!$E$2:$H$92,3,FALSE)</f>
        <v>#N/A</v>
      </c>
      <c r="AA2024" s="24" t="e">
        <f>VLOOKUP(CONCATENATE($W2024,$X2024),Mtz_Horarios!$E$2:$H$92,4,FALSE)</f>
        <v>#N/A</v>
      </c>
      <c r="AB2024" s="20" t="e">
        <f>VLOOKUP(CONCATENATE($M2024,$N2024,$T2024),Oferta!$B$2:$Q$360,16,FALSE)</f>
        <v>#N/A</v>
      </c>
      <c r="AC2024" s="20" t="e">
        <f>VLOOKUP(CONCATENATE($M2024,$N2024,$T2024),Oferta!$B$2:$Q$360,15,FALSE)</f>
        <v>#N/A</v>
      </c>
      <c r="AD2024" s="12"/>
      <c r="AE2024" s="12"/>
      <c r="AF2024" s="12"/>
      <c r="AG2024" s="12"/>
      <c r="AH2024" s="12"/>
      <c r="AI2024" s="5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12"/>
      <c r="AW2024" s="12"/>
    </row>
    <row r="2025" spans="1:49" ht="15" hidden="1" customHeight="1">
      <c r="A2025" s="12"/>
      <c r="B2025" s="12"/>
      <c r="C2025" s="12"/>
      <c r="D2025" s="12"/>
      <c r="E2025" s="12"/>
      <c r="F2025" s="12"/>
      <c r="G2025" s="12"/>
      <c r="H2025" s="12" t="e">
        <f t="shared" si="28"/>
        <v>#N/A</v>
      </c>
      <c r="I2025" s="12" t="e">
        <f>VLOOKUP(CONCATENATE(N2025,T2025),Simulador!$H$26:$H$33,1,FALSE)</f>
        <v>#N/A</v>
      </c>
      <c r="J2025" s="12" t="e">
        <f t="shared" si="29"/>
        <v>#N/A</v>
      </c>
      <c r="K2025" s="13" t="e">
        <f t="shared" si="30"/>
        <v>#N/A</v>
      </c>
      <c r="L2025" s="12" t="e">
        <f t="shared" si="31"/>
        <v>#N/A</v>
      </c>
      <c r="M2025" s="14"/>
      <c r="N2025" s="3"/>
      <c r="O2025" s="20" t="e">
        <f>VLOOKUP(CONCATENATE($M2025,$N2025),Curriculos!$A$2:$J$332,4,FALSE)</f>
        <v>#N/A</v>
      </c>
      <c r="P2025" s="21" t="e">
        <f>VLOOKUP(CONCATENATE($M2025,$N2025),Curriculos!$A$2:$J$332,5,FALSE)</f>
        <v>#N/A</v>
      </c>
      <c r="Q2025" s="21" t="e">
        <f>VLOOKUP($N2025,Oferta!$D$2:$P$100,5,FALSE)</f>
        <v>#N/A</v>
      </c>
      <c r="R2025" s="21" t="e">
        <f>VLOOKUP(CONCATENATE($M2025,$N2025),Curriculos!$A$2:$J$332,8,FALSE)</f>
        <v>#N/A</v>
      </c>
      <c r="S2025" s="5"/>
      <c r="T2025" s="22"/>
      <c r="U2025" s="21" t="e">
        <f>VLOOKUP(CONCATENATE($M2025,$N2025),Curriculos!$A$2:$J$332,10,FALSE)</f>
        <v>#N/A</v>
      </c>
      <c r="V2025" s="20" t="e">
        <f>VLOOKUP(CONCATENATE($M2025,$N2025,$T2025),Oferta!$B$2:$R$360,17,FALSE)</f>
        <v>#N/A</v>
      </c>
      <c r="W2025" s="20" t="e">
        <f>VLOOKUP(CONCATENATE($M2025,$N2025,$T2025),Oferta!$B$2:$Q$360,12,FALSE)</f>
        <v>#N/A</v>
      </c>
      <c r="X2025" s="22"/>
      <c r="Y2025" s="23" t="e">
        <f>VLOOKUP(CONCATENATE($W2025,$X2025),Mtz_Horarios!$E$2:$H$92,2,FALSE)</f>
        <v>#N/A</v>
      </c>
      <c r="Z2025" s="23" t="e">
        <f>VLOOKUP(CONCATENATE($W2025,$X2025),Mtz_Horarios!$E$2:$H$92,3,FALSE)</f>
        <v>#N/A</v>
      </c>
      <c r="AA2025" s="24" t="e">
        <f>VLOOKUP(CONCATENATE($W2025,$X2025),Mtz_Horarios!$E$2:$H$92,4,FALSE)</f>
        <v>#N/A</v>
      </c>
      <c r="AB2025" s="20" t="e">
        <f>VLOOKUP(CONCATENATE($M2025,$N2025,$T2025),Oferta!$B$2:$Q$360,16,FALSE)</f>
        <v>#N/A</v>
      </c>
      <c r="AC2025" s="20" t="e">
        <f>VLOOKUP(CONCATENATE($M2025,$N2025,$T2025),Oferta!$B$2:$Q$360,15,FALSE)</f>
        <v>#N/A</v>
      </c>
      <c r="AD2025" s="12"/>
      <c r="AE2025" s="12"/>
      <c r="AF2025" s="12"/>
      <c r="AG2025" s="12"/>
      <c r="AH2025" s="12"/>
      <c r="AI2025" s="5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12"/>
      <c r="AW2025" s="12"/>
    </row>
    <row r="2026" spans="1:49" ht="15" hidden="1" customHeight="1">
      <c r="A2026" s="12"/>
      <c r="B2026" s="12"/>
      <c r="C2026" s="12"/>
      <c r="D2026" s="12"/>
      <c r="E2026" s="12"/>
      <c r="F2026" s="12"/>
      <c r="G2026" s="12"/>
      <c r="H2026" s="12" t="e">
        <f t="shared" si="28"/>
        <v>#N/A</v>
      </c>
      <c r="I2026" s="12" t="e">
        <f>VLOOKUP(CONCATENATE(N2026,T2026),Simulador!$H$26:$H$33,1,FALSE)</f>
        <v>#N/A</v>
      </c>
      <c r="J2026" s="12" t="e">
        <f t="shared" si="29"/>
        <v>#N/A</v>
      </c>
      <c r="K2026" s="13" t="e">
        <f t="shared" si="30"/>
        <v>#N/A</v>
      </c>
      <c r="L2026" s="12" t="e">
        <f t="shared" si="31"/>
        <v>#N/A</v>
      </c>
      <c r="M2026" s="14"/>
      <c r="N2026" s="3"/>
      <c r="O2026" s="20" t="e">
        <f>VLOOKUP(CONCATENATE($M2026,$N2026),Curriculos!$A$2:$J$332,4,FALSE)</f>
        <v>#N/A</v>
      </c>
      <c r="P2026" s="21" t="e">
        <f>VLOOKUP(CONCATENATE($M2026,$N2026),Curriculos!$A$2:$J$332,5,FALSE)</f>
        <v>#N/A</v>
      </c>
      <c r="Q2026" s="21" t="e">
        <f>VLOOKUP($N2026,Oferta!$D$2:$P$100,5,FALSE)</f>
        <v>#N/A</v>
      </c>
      <c r="R2026" s="21" t="e">
        <f>VLOOKUP(CONCATENATE($M2026,$N2026),Curriculos!$A$2:$J$332,8,FALSE)</f>
        <v>#N/A</v>
      </c>
      <c r="S2026" s="5"/>
      <c r="T2026" s="22"/>
      <c r="U2026" s="21" t="e">
        <f>VLOOKUP(CONCATENATE($M2026,$N2026),Curriculos!$A$2:$J$332,10,FALSE)</f>
        <v>#N/A</v>
      </c>
      <c r="V2026" s="20" t="e">
        <f>VLOOKUP(CONCATENATE($M2026,$N2026,$T2026),Oferta!$B$2:$R$360,17,FALSE)</f>
        <v>#N/A</v>
      </c>
      <c r="W2026" s="20" t="e">
        <f>VLOOKUP(CONCATENATE($M2026,$N2026,$T2026),Oferta!$B$2:$Q$360,12,FALSE)</f>
        <v>#N/A</v>
      </c>
      <c r="X2026" s="22"/>
      <c r="Y2026" s="23" t="e">
        <f>VLOOKUP(CONCATENATE($W2026,$X2026),Mtz_Horarios!$E$2:$H$92,2,FALSE)</f>
        <v>#N/A</v>
      </c>
      <c r="Z2026" s="23" t="e">
        <f>VLOOKUP(CONCATENATE($W2026,$X2026),Mtz_Horarios!$E$2:$H$92,3,FALSE)</f>
        <v>#N/A</v>
      </c>
      <c r="AA2026" s="24" t="e">
        <f>VLOOKUP(CONCATENATE($W2026,$X2026),Mtz_Horarios!$E$2:$H$92,4,FALSE)</f>
        <v>#N/A</v>
      </c>
      <c r="AB2026" s="20" t="e">
        <f>VLOOKUP(CONCATENATE($M2026,$N2026,$T2026),Oferta!$B$2:$Q$360,16,FALSE)</f>
        <v>#N/A</v>
      </c>
      <c r="AC2026" s="20" t="e">
        <f>VLOOKUP(CONCATENATE($M2026,$N2026,$T2026),Oferta!$B$2:$Q$360,15,FALSE)</f>
        <v>#N/A</v>
      </c>
      <c r="AD2026" s="12"/>
      <c r="AE2026" s="12"/>
      <c r="AF2026" s="12"/>
      <c r="AG2026" s="12"/>
      <c r="AH2026" s="12"/>
      <c r="AI2026" s="5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12"/>
      <c r="AW2026" s="12"/>
    </row>
    <row r="2027" spans="1:49" ht="15" hidden="1" customHeight="1">
      <c r="A2027" s="12"/>
      <c r="B2027" s="12"/>
      <c r="C2027" s="12"/>
      <c r="D2027" s="12"/>
      <c r="E2027" s="12"/>
      <c r="F2027" s="12"/>
      <c r="G2027" s="12"/>
      <c r="H2027" s="12" t="e">
        <f t="shared" si="28"/>
        <v>#N/A</v>
      </c>
      <c r="I2027" s="12" t="e">
        <f>VLOOKUP(CONCATENATE(N2027,T2027),Simulador!$H$26:$H$33,1,FALSE)</f>
        <v>#N/A</v>
      </c>
      <c r="J2027" s="12" t="e">
        <f t="shared" si="29"/>
        <v>#N/A</v>
      </c>
      <c r="K2027" s="13" t="e">
        <f t="shared" si="30"/>
        <v>#N/A</v>
      </c>
      <c r="L2027" s="12" t="e">
        <f t="shared" si="31"/>
        <v>#N/A</v>
      </c>
      <c r="M2027" s="14"/>
      <c r="N2027" s="3"/>
      <c r="O2027" s="20" t="e">
        <f>VLOOKUP(CONCATENATE($M2027,$N2027),Curriculos!$A$2:$J$332,4,FALSE)</f>
        <v>#N/A</v>
      </c>
      <c r="P2027" s="21" t="e">
        <f>VLOOKUP(CONCATENATE($M2027,$N2027),Curriculos!$A$2:$J$332,5,FALSE)</f>
        <v>#N/A</v>
      </c>
      <c r="Q2027" s="21" t="e">
        <f>VLOOKUP($N2027,Oferta!$D$2:$P$100,5,FALSE)</f>
        <v>#N/A</v>
      </c>
      <c r="R2027" s="21" t="e">
        <f>VLOOKUP(CONCATENATE($M2027,$N2027),Curriculos!$A$2:$J$332,8,FALSE)</f>
        <v>#N/A</v>
      </c>
      <c r="S2027" s="5"/>
      <c r="T2027" s="22"/>
      <c r="U2027" s="21" t="e">
        <f>VLOOKUP(CONCATENATE($M2027,$N2027),Curriculos!$A$2:$J$332,10,FALSE)</f>
        <v>#N/A</v>
      </c>
      <c r="V2027" s="20" t="e">
        <f>VLOOKUP(CONCATENATE($M2027,$N2027,$T2027),Oferta!$B$2:$R$360,17,FALSE)</f>
        <v>#N/A</v>
      </c>
      <c r="W2027" s="20" t="e">
        <f>VLOOKUP(CONCATENATE($M2027,$N2027,$T2027),Oferta!$B$2:$Q$360,12,FALSE)</f>
        <v>#N/A</v>
      </c>
      <c r="X2027" s="22"/>
      <c r="Y2027" s="23" t="e">
        <f>VLOOKUP(CONCATENATE($W2027,$X2027),Mtz_Horarios!$E$2:$H$92,2,FALSE)</f>
        <v>#N/A</v>
      </c>
      <c r="Z2027" s="23" t="e">
        <f>VLOOKUP(CONCATENATE($W2027,$X2027),Mtz_Horarios!$E$2:$H$92,3,FALSE)</f>
        <v>#N/A</v>
      </c>
      <c r="AA2027" s="24" t="e">
        <f>VLOOKUP(CONCATENATE($W2027,$X2027),Mtz_Horarios!$E$2:$H$92,4,FALSE)</f>
        <v>#N/A</v>
      </c>
      <c r="AB2027" s="20" t="e">
        <f>VLOOKUP(CONCATENATE($M2027,$N2027,$T2027),Oferta!$B$2:$Q$360,16,FALSE)</f>
        <v>#N/A</v>
      </c>
      <c r="AC2027" s="20" t="e">
        <f>VLOOKUP(CONCATENATE($M2027,$N2027,$T2027),Oferta!$B$2:$Q$360,15,FALSE)</f>
        <v>#N/A</v>
      </c>
      <c r="AD2027" s="12"/>
      <c r="AE2027" s="12"/>
      <c r="AF2027" s="12"/>
      <c r="AG2027" s="12"/>
      <c r="AH2027" s="12"/>
      <c r="AI2027" s="5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12"/>
      <c r="AW2027" s="12"/>
    </row>
    <row r="2028" spans="1:49" ht="15" hidden="1" customHeight="1">
      <c r="A2028" s="12"/>
      <c r="B2028" s="12"/>
      <c r="C2028" s="12"/>
      <c r="D2028" s="12"/>
      <c r="E2028" s="12"/>
      <c r="F2028" s="12"/>
      <c r="G2028" s="12"/>
      <c r="H2028" s="12" t="e">
        <f t="shared" si="28"/>
        <v>#N/A</v>
      </c>
      <c r="I2028" s="12" t="e">
        <f>VLOOKUP(CONCATENATE(N2028,T2028),Simulador!$H$26:$H$33,1,FALSE)</f>
        <v>#N/A</v>
      </c>
      <c r="J2028" s="12" t="e">
        <f t="shared" si="29"/>
        <v>#N/A</v>
      </c>
      <c r="K2028" s="13" t="e">
        <f t="shared" si="30"/>
        <v>#N/A</v>
      </c>
      <c r="L2028" s="12" t="e">
        <f t="shared" si="31"/>
        <v>#N/A</v>
      </c>
      <c r="M2028" s="14"/>
      <c r="N2028" s="3"/>
      <c r="O2028" s="20" t="e">
        <f>VLOOKUP(CONCATENATE($M2028,$N2028),Curriculos!$A$2:$J$332,4,FALSE)</f>
        <v>#N/A</v>
      </c>
      <c r="P2028" s="21" t="e">
        <f>VLOOKUP(CONCATENATE($M2028,$N2028),Curriculos!$A$2:$J$332,5,FALSE)</f>
        <v>#N/A</v>
      </c>
      <c r="Q2028" s="21" t="e">
        <f>VLOOKUP($N2028,Oferta!$D$2:$P$100,5,FALSE)</f>
        <v>#N/A</v>
      </c>
      <c r="R2028" s="21" t="e">
        <f>VLOOKUP(CONCATENATE($M2028,$N2028),Curriculos!$A$2:$J$332,8,FALSE)</f>
        <v>#N/A</v>
      </c>
      <c r="S2028" s="5"/>
      <c r="T2028" s="22"/>
      <c r="U2028" s="21" t="e">
        <f>VLOOKUP(CONCATENATE($M2028,$N2028),Curriculos!$A$2:$J$332,10,FALSE)</f>
        <v>#N/A</v>
      </c>
      <c r="V2028" s="20" t="e">
        <f>VLOOKUP(CONCATENATE($M2028,$N2028,$T2028),Oferta!$B$2:$R$360,17,FALSE)</f>
        <v>#N/A</v>
      </c>
      <c r="W2028" s="20" t="e">
        <f>VLOOKUP(CONCATENATE($M2028,$N2028,$T2028),Oferta!$B$2:$Q$360,12,FALSE)</f>
        <v>#N/A</v>
      </c>
      <c r="X2028" s="22"/>
      <c r="Y2028" s="23" t="e">
        <f>VLOOKUP(CONCATENATE($W2028,$X2028),Mtz_Horarios!$E$2:$H$92,2,FALSE)</f>
        <v>#N/A</v>
      </c>
      <c r="Z2028" s="23" t="e">
        <f>VLOOKUP(CONCATENATE($W2028,$X2028),Mtz_Horarios!$E$2:$H$92,3,FALSE)</f>
        <v>#N/A</v>
      </c>
      <c r="AA2028" s="24" t="e">
        <f>VLOOKUP(CONCATENATE($W2028,$X2028),Mtz_Horarios!$E$2:$H$92,4,FALSE)</f>
        <v>#N/A</v>
      </c>
      <c r="AB2028" s="20" t="e">
        <f>VLOOKUP(CONCATENATE($M2028,$N2028,$T2028),Oferta!$B$2:$Q$360,16,FALSE)</f>
        <v>#N/A</v>
      </c>
      <c r="AC2028" s="20" t="e">
        <f>VLOOKUP(CONCATENATE($M2028,$N2028,$T2028),Oferta!$B$2:$Q$360,15,FALSE)</f>
        <v>#N/A</v>
      </c>
      <c r="AD2028" s="12"/>
      <c r="AE2028" s="12"/>
      <c r="AF2028" s="12"/>
      <c r="AG2028" s="12"/>
      <c r="AH2028" s="12"/>
      <c r="AI2028" s="5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12"/>
      <c r="AW2028" s="12"/>
    </row>
    <row r="2029" spans="1:49" ht="15" hidden="1" customHeight="1">
      <c r="A2029" s="12"/>
      <c r="B2029" s="12"/>
      <c r="C2029" s="12"/>
      <c r="D2029" s="12"/>
      <c r="E2029" s="12"/>
      <c r="F2029" s="12"/>
      <c r="G2029" s="12"/>
      <c r="H2029" s="12" t="e">
        <f t="shared" si="28"/>
        <v>#N/A</v>
      </c>
      <c r="I2029" s="12" t="e">
        <f>VLOOKUP(CONCATENATE(N2029,T2029),Simulador!$H$26:$H$33,1,FALSE)</f>
        <v>#N/A</v>
      </c>
      <c r="J2029" s="12" t="e">
        <f t="shared" si="29"/>
        <v>#N/A</v>
      </c>
      <c r="K2029" s="13" t="e">
        <f t="shared" si="30"/>
        <v>#N/A</v>
      </c>
      <c r="L2029" s="12" t="e">
        <f t="shared" si="31"/>
        <v>#N/A</v>
      </c>
      <c r="M2029" s="14"/>
      <c r="N2029" s="3"/>
      <c r="O2029" s="20" t="e">
        <f>VLOOKUP(CONCATENATE($M2029,$N2029),Curriculos!$A$2:$J$332,4,FALSE)</f>
        <v>#N/A</v>
      </c>
      <c r="P2029" s="21" t="e">
        <f>VLOOKUP(CONCATENATE($M2029,$N2029),Curriculos!$A$2:$J$332,5,FALSE)</f>
        <v>#N/A</v>
      </c>
      <c r="Q2029" s="21" t="e">
        <f>VLOOKUP($N2029,Oferta!$D$2:$P$100,5,FALSE)</f>
        <v>#N/A</v>
      </c>
      <c r="R2029" s="21" t="e">
        <f>VLOOKUP(CONCATENATE($M2029,$N2029),Curriculos!$A$2:$J$332,8,FALSE)</f>
        <v>#N/A</v>
      </c>
      <c r="S2029" s="5"/>
      <c r="T2029" s="22"/>
      <c r="U2029" s="21" t="e">
        <f>VLOOKUP(CONCATENATE($M2029,$N2029),Curriculos!$A$2:$J$332,10,FALSE)</f>
        <v>#N/A</v>
      </c>
      <c r="V2029" s="20" t="e">
        <f>VLOOKUP(CONCATENATE($M2029,$N2029,$T2029),Oferta!$B$2:$R$360,17,FALSE)</f>
        <v>#N/A</v>
      </c>
      <c r="W2029" s="20" t="e">
        <f>VLOOKUP(CONCATENATE($M2029,$N2029,$T2029),Oferta!$B$2:$Q$360,12,FALSE)</f>
        <v>#N/A</v>
      </c>
      <c r="X2029" s="22"/>
      <c r="Y2029" s="23" t="e">
        <f>VLOOKUP(CONCATENATE($W2029,$X2029),Mtz_Horarios!$E$2:$H$92,2,FALSE)</f>
        <v>#N/A</v>
      </c>
      <c r="Z2029" s="23" t="e">
        <f>VLOOKUP(CONCATENATE($W2029,$X2029),Mtz_Horarios!$E$2:$H$92,3,FALSE)</f>
        <v>#N/A</v>
      </c>
      <c r="AA2029" s="24" t="e">
        <f>VLOOKUP(CONCATENATE($W2029,$X2029),Mtz_Horarios!$E$2:$H$92,4,FALSE)</f>
        <v>#N/A</v>
      </c>
      <c r="AB2029" s="20" t="e">
        <f>VLOOKUP(CONCATENATE($M2029,$N2029,$T2029),Oferta!$B$2:$Q$360,16,FALSE)</f>
        <v>#N/A</v>
      </c>
      <c r="AC2029" s="20" t="e">
        <f>VLOOKUP(CONCATENATE($M2029,$N2029,$T2029),Oferta!$B$2:$Q$360,15,FALSE)</f>
        <v>#N/A</v>
      </c>
      <c r="AD2029" s="12"/>
      <c r="AE2029" s="12"/>
      <c r="AF2029" s="12"/>
      <c r="AG2029" s="12"/>
      <c r="AH2029" s="12"/>
      <c r="AI2029" s="5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12"/>
      <c r="AW2029" s="12"/>
    </row>
    <row r="2030" spans="1:49" ht="15" hidden="1" customHeight="1">
      <c r="A2030" s="12"/>
      <c r="B2030" s="12"/>
      <c r="C2030" s="12"/>
      <c r="D2030" s="12"/>
      <c r="E2030" s="12"/>
      <c r="F2030" s="12"/>
      <c r="G2030" s="12"/>
      <c r="H2030" s="12" t="e">
        <f t="shared" si="28"/>
        <v>#N/A</v>
      </c>
      <c r="I2030" s="12" t="e">
        <f>VLOOKUP(CONCATENATE(N2030,T2030),Simulador!$H$26:$H$33,1,FALSE)</f>
        <v>#N/A</v>
      </c>
      <c r="J2030" s="12" t="e">
        <f t="shared" si="29"/>
        <v>#N/A</v>
      </c>
      <c r="K2030" s="13" t="e">
        <f t="shared" si="30"/>
        <v>#N/A</v>
      </c>
      <c r="L2030" s="12" t="e">
        <f t="shared" si="31"/>
        <v>#N/A</v>
      </c>
      <c r="M2030" s="14"/>
      <c r="N2030" s="3"/>
      <c r="O2030" s="20" t="e">
        <f>VLOOKUP(CONCATENATE($M2030,$N2030),Curriculos!$A$2:$J$332,4,FALSE)</f>
        <v>#N/A</v>
      </c>
      <c r="P2030" s="21" t="e">
        <f>VLOOKUP(CONCATENATE($M2030,$N2030),Curriculos!$A$2:$J$332,5,FALSE)</f>
        <v>#N/A</v>
      </c>
      <c r="Q2030" s="21" t="e">
        <f>VLOOKUP($N2030,Oferta!$D$2:$P$100,5,FALSE)</f>
        <v>#N/A</v>
      </c>
      <c r="R2030" s="21" t="e">
        <f>VLOOKUP(CONCATENATE($M2030,$N2030),Curriculos!$A$2:$J$332,8,FALSE)</f>
        <v>#N/A</v>
      </c>
      <c r="S2030" s="5"/>
      <c r="T2030" s="22"/>
      <c r="U2030" s="21" t="e">
        <f>VLOOKUP(CONCATENATE($M2030,$N2030),Curriculos!$A$2:$J$332,10,FALSE)</f>
        <v>#N/A</v>
      </c>
      <c r="V2030" s="20" t="e">
        <f>VLOOKUP(CONCATENATE($M2030,$N2030,$T2030),Oferta!$B$2:$R$360,17,FALSE)</f>
        <v>#N/A</v>
      </c>
      <c r="W2030" s="20" t="e">
        <f>VLOOKUP(CONCATENATE($M2030,$N2030,$T2030),Oferta!$B$2:$Q$360,12,FALSE)</f>
        <v>#N/A</v>
      </c>
      <c r="X2030" s="22"/>
      <c r="Y2030" s="23" t="e">
        <f>VLOOKUP(CONCATENATE($W2030,$X2030),Mtz_Horarios!$E$2:$H$92,2,FALSE)</f>
        <v>#N/A</v>
      </c>
      <c r="Z2030" s="23" t="e">
        <f>VLOOKUP(CONCATENATE($W2030,$X2030),Mtz_Horarios!$E$2:$H$92,3,FALSE)</f>
        <v>#N/A</v>
      </c>
      <c r="AA2030" s="24" t="e">
        <f>VLOOKUP(CONCATENATE($W2030,$X2030),Mtz_Horarios!$E$2:$H$92,4,FALSE)</f>
        <v>#N/A</v>
      </c>
      <c r="AB2030" s="20" t="e">
        <f>VLOOKUP(CONCATENATE($M2030,$N2030,$T2030),Oferta!$B$2:$Q$360,16,FALSE)</f>
        <v>#N/A</v>
      </c>
      <c r="AC2030" s="20" t="e">
        <f>VLOOKUP(CONCATENATE($M2030,$N2030,$T2030),Oferta!$B$2:$Q$360,15,FALSE)</f>
        <v>#N/A</v>
      </c>
      <c r="AD2030" s="12"/>
      <c r="AE2030" s="12"/>
      <c r="AF2030" s="12"/>
      <c r="AG2030" s="12"/>
      <c r="AH2030" s="12"/>
      <c r="AI2030" s="5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12"/>
      <c r="AW2030" s="12"/>
    </row>
    <row r="2031" spans="1:49" ht="15" hidden="1" customHeight="1">
      <c r="A2031" s="12"/>
      <c r="B2031" s="12"/>
      <c r="C2031" s="12"/>
      <c r="D2031" s="12"/>
      <c r="E2031" s="12"/>
      <c r="F2031" s="12"/>
      <c r="G2031" s="12"/>
      <c r="H2031" s="12" t="e">
        <f t="shared" si="28"/>
        <v>#N/A</v>
      </c>
      <c r="I2031" s="12" t="e">
        <f>VLOOKUP(CONCATENATE(N2031,T2031),Simulador!$H$26:$H$33,1,FALSE)</f>
        <v>#N/A</v>
      </c>
      <c r="J2031" s="12" t="e">
        <f t="shared" si="29"/>
        <v>#N/A</v>
      </c>
      <c r="K2031" s="13" t="e">
        <f t="shared" si="30"/>
        <v>#N/A</v>
      </c>
      <c r="L2031" s="12" t="e">
        <f t="shared" si="31"/>
        <v>#N/A</v>
      </c>
      <c r="M2031" s="14"/>
      <c r="N2031" s="3"/>
      <c r="O2031" s="20" t="e">
        <f>VLOOKUP(CONCATENATE($M2031,$N2031),Curriculos!$A$2:$J$332,4,FALSE)</f>
        <v>#N/A</v>
      </c>
      <c r="P2031" s="21" t="e">
        <f>VLOOKUP(CONCATENATE($M2031,$N2031),Curriculos!$A$2:$J$332,5,FALSE)</f>
        <v>#N/A</v>
      </c>
      <c r="Q2031" s="21" t="e">
        <f>VLOOKUP($N2031,Oferta!$D$2:$P$100,5,FALSE)</f>
        <v>#N/A</v>
      </c>
      <c r="R2031" s="21" t="e">
        <f>VLOOKUP(CONCATENATE($M2031,$N2031),Curriculos!$A$2:$J$332,8,FALSE)</f>
        <v>#N/A</v>
      </c>
      <c r="S2031" s="5"/>
      <c r="T2031" s="22"/>
      <c r="U2031" s="21" t="e">
        <f>VLOOKUP(CONCATENATE($M2031,$N2031),Curriculos!$A$2:$J$332,10,FALSE)</f>
        <v>#N/A</v>
      </c>
      <c r="V2031" s="20" t="e">
        <f>VLOOKUP(CONCATENATE($M2031,$N2031,$T2031),Oferta!$B$2:$R$360,17,FALSE)</f>
        <v>#N/A</v>
      </c>
      <c r="W2031" s="20" t="e">
        <f>VLOOKUP(CONCATENATE($M2031,$N2031,$T2031),Oferta!$B$2:$Q$360,12,FALSE)</f>
        <v>#N/A</v>
      </c>
      <c r="X2031" s="22"/>
      <c r="Y2031" s="23" t="e">
        <f>VLOOKUP(CONCATENATE($W2031,$X2031),Mtz_Horarios!$E$2:$H$92,2,FALSE)</f>
        <v>#N/A</v>
      </c>
      <c r="Z2031" s="23" t="e">
        <f>VLOOKUP(CONCATENATE($W2031,$X2031),Mtz_Horarios!$E$2:$H$92,3,FALSE)</f>
        <v>#N/A</v>
      </c>
      <c r="AA2031" s="24" t="e">
        <f>VLOOKUP(CONCATENATE($W2031,$X2031),Mtz_Horarios!$E$2:$H$92,4,FALSE)</f>
        <v>#N/A</v>
      </c>
      <c r="AB2031" s="20" t="e">
        <f>VLOOKUP(CONCATENATE($M2031,$N2031,$T2031),Oferta!$B$2:$Q$360,16,FALSE)</f>
        <v>#N/A</v>
      </c>
      <c r="AC2031" s="20" t="e">
        <f>VLOOKUP(CONCATENATE($M2031,$N2031,$T2031),Oferta!$B$2:$Q$360,15,FALSE)</f>
        <v>#N/A</v>
      </c>
      <c r="AD2031" s="12"/>
      <c r="AE2031" s="12"/>
      <c r="AF2031" s="12"/>
      <c r="AG2031" s="12"/>
      <c r="AH2031" s="12"/>
      <c r="AI2031" s="5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12"/>
      <c r="AW2031" s="12"/>
    </row>
    <row r="2032" spans="1:49" ht="15" hidden="1" customHeight="1">
      <c r="A2032" s="12"/>
      <c r="B2032" s="12"/>
      <c r="C2032" s="12"/>
      <c r="D2032" s="12"/>
      <c r="E2032" s="12"/>
      <c r="F2032" s="12"/>
      <c r="G2032" s="12"/>
      <c r="H2032" s="12" t="e">
        <f t="shared" si="28"/>
        <v>#N/A</v>
      </c>
      <c r="I2032" s="12" t="e">
        <f>VLOOKUP(CONCATENATE(N2032,T2032),Simulador!$H$26:$H$33,1,FALSE)</f>
        <v>#N/A</v>
      </c>
      <c r="J2032" s="12" t="e">
        <f t="shared" si="29"/>
        <v>#N/A</v>
      </c>
      <c r="K2032" s="13" t="e">
        <f t="shared" si="30"/>
        <v>#N/A</v>
      </c>
      <c r="L2032" s="12" t="e">
        <f t="shared" si="31"/>
        <v>#N/A</v>
      </c>
      <c r="M2032" s="14"/>
      <c r="N2032" s="3"/>
      <c r="O2032" s="20" t="e">
        <f>VLOOKUP(CONCATENATE($M2032,$N2032),Curriculos!$A$2:$J$332,4,FALSE)</f>
        <v>#N/A</v>
      </c>
      <c r="P2032" s="21" t="e">
        <f>VLOOKUP(CONCATENATE($M2032,$N2032),Curriculos!$A$2:$J$332,5,FALSE)</f>
        <v>#N/A</v>
      </c>
      <c r="Q2032" s="21" t="e">
        <f>VLOOKUP($N2032,Oferta!$D$2:$P$100,5,FALSE)</f>
        <v>#N/A</v>
      </c>
      <c r="R2032" s="21" t="e">
        <f>VLOOKUP(CONCATENATE($M2032,$N2032),Curriculos!$A$2:$J$332,8,FALSE)</f>
        <v>#N/A</v>
      </c>
      <c r="S2032" s="5"/>
      <c r="T2032" s="22"/>
      <c r="U2032" s="21" t="e">
        <f>VLOOKUP(CONCATENATE($M2032,$N2032),Curriculos!$A$2:$J$332,10,FALSE)</f>
        <v>#N/A</v>
      </c>
      <c r="V2032" s="20" t="e">
        <f>VLOOKUP(CONCATENATE($M2032,$N2032,$T2032),Oferta!$B$2:$R$360,17,FALSE)</f>
        <v>#N/A</v>
      </c>
      <c r="W2032" s="20" t="e">
        <f>VLOOKUP(CONCATENATE($M2032,$N2032,$T2032),Oferta!$B$2:$Q$360,12,FALSE)</f>
        <v>#N/A</v>
      </c>
      <c r="X2032" s="22"/>
      <c r="Y2032" s="23" t="e">
        <f>VLOOKUP(CONCATENATE($W2032,$X2032),Mtz_Horarios!$E$2:$H$92,2,FALSE)</f>
        <v>#N/A</v>
      </c>
      <c r="Z2032" s="23" t="e">
        <f>VLOOKUP(CONCATENATE($W2032,$X2032),Mtz_Horarios!$E$2:$H$92,3,FALSE)</f>
        <v>#N/A</v>
      </c>
      <c r="AA2032" s="24" t="e">
        <f>VLOOKUP(CONCATENATE($W2032,$X2032),Mtz_Horarios!$E$2:$H$92,4,FALSE)</f>
        <v>#N/A</v>
      </c>
      <c r="AB2032" s="20" t="e">
        <f>VLOOKUP(CONCATENATE($M2032,$N2032,$T2032),Oferta!$B$2:$Q$360,16,FALSE)</f>
        <v>#N/A</v>
      </c>
      <c r="AC2032" s="20" t="e">
        <f>VLOOKUP(CONCATENATE($M2032,$N2032,$T2032),Oferta!$B$2:$Q$360,15,FALSE)</f>
        <v>#N/A</v>
      </c>
      <c r="AD2032" s="12"/>
      <c r="AE2032" s="12"/>
      <c r="AF2032" s="12"/>
      <c r="AG2032" s="12"/>
      <c r="AH2032" s="12"/>
      <c r="AI2032" s="5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12"/>
      <c r="AW2032" s="12"/>
    </row>
    <row r="2033" spans="1:49" ht="15" hidden="1" customHeight="1">
      <c r="A2033" s="12"/>
      <c r="B2033" s="12"/>
      <c r="C2033" s="12"/>
      <c r="D2033" s="12"/>
      <c r="E2033" s="12"/>
      <c r="F2033" s="12"/>
      <c r="G2033" s="12"/>
      <c r="H2033" s="12" t="e">
        <f t="shared" si="28"/>
        <v>#N/A</v>
      </c>
      <c r="I2033" s="12" t="e">
        <f>VLOOKUP(CONCATENATE(N2033,T2033),Simulador!$H$26:$H$33,1,FALSE)</f>
        <v>#N/A</v>
      </c>
      <c r="J2033" s="12" t="e">
        <f t="shared" si="29"/>
        <v>#N/A</v>
      </c>
      <c r="K2033" s="13" t="e">
        <f t="shared" si="30"/>
        <v>#N/A</v>
      </c>
      <c r="L2033" s="12" t="e">
        <f t="shared" si="31"/>
        <v>#N/A</v>
      </c>
      <c r="M2033" s="14"/>
      <c r="N2033" s="3"/>
      <c r="O2033" s="20" t="e">
        <f>VLOOKUP(CONCATENATE($M2033,$N2033),Curriculos!$A$2:$J$332,4,FALSE)</f>
        <v>#N/A</v>
      </c>
      <c r="P2033" s="21" t="e">
        <f>VLOOKUP(CONCATENATE($M2033,$N2033),Curriculos!$A$2:$J$332,5,FALSE)</f>
        <v>#N/A</v>
      </c>
      <c r="Q2033" s="21" t="e">
        <f>VLOOKUP($N2033,Oferta!$D$2:$P$100,5,FALSE)</f>
        <v>#N/A</v>
      </c>
      <c r="R2033" s="21" t="e">
        <f>VLOOKUP(CONCATENATE($M2033,$N2033),Curriculos!$A$2:$J$332,8,FALSE)</f>
        <v>#N/A</v>
      </c>
      <c r="S2033" s="5"/>
      <c r="T2033" s="22"/>
      <c r="U2033" s="21" t="e">
        <f>VLOOKUP(CONCATENATE($M2033,$N2033),Curriculos!$A$2:$J$332,10,FALSE)</f>
        <v>#N/A</v>
      </c>
      <c r="V2033" s="20" t="e">
        <f>VLOOKUP(CONCATENATE($M2033,$N2033,$T2033),Oferta!$B$2:$R$360,17,FALSE)</f>
        <v>#N/A</v>
      </c>
      <c r="W2033" s="20" t="e">
        <f>VLOOKUP(CONCATENATE($M2033,$N2033,$T2033),Oferta!$B$2:$Q$360,12,FALSE)</f>
        <v>#N/A</v>
      </c>
      <c r="X2033" s="22"/>
      <c r="Y2033" s="23" t="e">
        <f>VLOOKUP(CONCATENATE($W2033,$X2033),Mtz_Horarios!$E$2:$H$92,2,FALSE)</f>
        <v>#N/A</v>
      </c>
      <c r="Z2033" s="23" t="e">
        <f>VLOOKUP(CONCATENATE($W2033,$X2033),Mtz_Horarios!$E$2:$H$92,3,FALSE)</f>
        <v>#N/A</v>
      </c>
      <c r="AA2033" s="24" t="e">
        <f>VLOOKUP(CONCATENATE($W2033,$X2033),Mtz_Horarios!$E$2:$H$92,4,FALSE)</f>
        <v>#N/A</v>
      </c>
      <c r="AB2033" s="20" t="e">
        <f>VLOOKUP(CONCATENATE($M2033,$N2033,$T2033),Oferta!$B$2:$Q$360,16,FALSE)</f>
        <v>#N/A</v>
      </c>
      <c r="AC2033" s="20" t="e">
        <f>VLOOKUP(CONCATENATE($M2033,$N2033,$T2033),Oferta!$B$2:$Q$360,15,FALSE)</f>
        <v>#N/A</v>
      </c>
      <c r="AD2033" s="12"/>
      <c r="AE2033" s="12"/>
      <c r="AF2033" s="12"/>
      <c r="AG2033" s="12"/>
      <c r="AH2033" s="12"/>
      <c r="AI2033" s="5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12"/>
      <c r="AW2033" s="12"/>
    </row>
    <row r="2034" spans="1:49" ht="15" hidden="1" customHeight="1">
      <c r="A2034" s="12"/>
      <c r="B2034" s="12"/>
      <c r="C2034" s="12"/>
      <c r="D2034" s="12"/>
      <c r="E2034" s="12"/>
      <c r="F2034" s="12"/>
      <c r="G2034" s="12"/>
      <c r="H2034" s="12" t="e">
        <f t="shared" si="28"/>
        <v>#N/A</v>
      </c>
      <c r="I2034" s="12" t="e">
        <f>VLOOKUP(CONCATENATE(N2034,T2034),Simulador!$H$26:$H$33,1,FALSE)</f>
        <v>#N/A</v>
      </c>
      <c r="J2034" s="12" t="e">
        <f t="shared" si="29"/>
        <v>#N/A</v>
      </c>
      <c r="K2034" s="13" t="e">
        <f t="shared" si="30"/>
        <v>#N/A</v>
      </c>
      <c r="L2034" s="12" t="e">
        <f t="shared" si="31"/>
        <v>#N/A</v>
      </c>
      <c r="M2034" s="14"/>
      <c r="N2034" s="3"/>
      <c r="O2034" s="20" t="e">
        <f>VLOOKUP(CONCATENATE($M2034,$N2034),Curriculos!$A$2:$J$332,4,FALSE)</f>
        <v>#N/A</v>
      </c>
      <c r="P2034" s="21" t="e">
        <f>VLOOKUP(CONCATENATE($M2034,$N2034),Curriculos!$A$2:$J$332,5,FALSE)</f>
        <v>#N/A</v>
      </c>
      <c r="Q2034" s="21" t="e">
        <f>VLOOKUP($N2034,Oferta!$D$2:$P$100,5,FALSE)</f>
        <v>#N/A</v>
      </c>
      <c r="R2034" s="21" t="e">
        <f>VLOOKUP(CONCATENATE($M2034,$N2034),Curriculos!$A$2:$J$332,8,FALSE)</f>
        <v>#N/A</v>
      </c>
      <c r="S2034" s="5"/>
      <c r="T2034" s="22"/>
      <c r="U2034" s="21" t="e">
        <f>VLOOKUP(CONCATENATE($M2034,$N2034),Curriculos!$A$2:$J$332,10,FALSE)</f>
        <v>#N/A</v>
      </c>
      <c r="V2034" s="20" t="e">
        <f>VLOOKUP(CONCATENATE($M2034,$N2034,$T2034),Oferta!$B$2:$R$360,17,FALSE)</f>
        <v>#N/A</v>
      </c>
      <c r="W2034" s="20" t="e">
        <f>VLOOKUP(CONCATENATE($M2034,$N2034,$T2034),Oferta!$B$2:$Q$360,12,FALSE)</f>
        <v>#N/A</v>
      </c>
      <c r="X2034" s="22"/>
      <c r="Y2034" s="23" t="e">
        <f>VLOOKUP(CONCATENATE($W2034,$X2034),Mtz_Horarios!$E$2:$H$92,2,FALSE)</f>
        <v>#N/A</v>
      </c>
      <c r="Z2034" s="23" t="e">
        <f>VLOOKUP(CONCATENATE($W2034,$X2034),Mtz_Horarios!$E$2:$H$92,3,FALSE)</f>
        <v>#N/A</v>
      </c>
      <c r="AA2034" s="24" t="e">
        <f>VLOOKUP(CONCATENATE($W2034,$X2034),Mtz_Horarios!$E$2:$H$92,4,FALSE)</f>
        <v>#N/A</v>
      </c>
      <c r="AB2034" s="20" t="e">
        <f>VLOOKUP(CONCATENATE($M2034,$N2034,$T2034),Oferta!$B$2:$Q$360,16,FALSE)</f>
        <v>#N/A</v>
      </c>
      <c r="AC2034" s="20" t="e">
        <f>VLOOKUP(CONCATENATE($M2034,$N2034,$T2034),Oferta!$B$2:$Q$360,15,FALSE)</f>
        <v>#N/A</v>
      </c>
      <c r="AD2034" s="12"/>
      <c r="AE2034" s="12"/>
      <c r="AF2034" s="12"/>
      <c r="AG2034" s="12"/>
      <c r="AH2034" s="12"/>
      <c r="AI2034" s="5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12"/>
      <c r="AW2034" s="12"/>
    </row>
    <row r="2035" spans="1:49" ht="15" hidden="1" customHeight="1">
      <c r="A2035" s="12"/>
      <c r="B2035" s="12"/>
      <c r="C2035" s="12"/>
      <c r="D2035" s="12"/>
      <c r="E2035" s="12"/>
      <c r="F2035" s="12"/>
      <c r="G2035" s="12"/>
      <c r="H2035" s="12" t="e">
        <f t="shared" si="28"/>
        <v>#N/A</v>
      </c>
      <c r="I2035" s="12" t="e">
        <f>VLOOKUP(CONCATENATE(N2035,T2035),Simulador!$H$26:$H$33,1,FALSE)</f>
        <v>#N/A</v>
      </c>
      <c r="J2035" s="12" t="e">
        <f t="shared" si="29"/>
        <v>#N/A</v>
      </c>
      <c r="K2035" s="13" t="e">
        <f t="shared" si="30"/>
        <v>#N/A</v>
      </c>
      <c r="L2035" s="12" t="e">
        <f t="shared" si="31"/>
        <v>#N/A</v>
      </c>
      <c r="M2035" s="14"/>
      <c r="N2035" s="3"/>
      <c r="O2035" s="20" t="e">
        <f>VLOOKUP(CONCATENATE($M2035,$N2035),Curriculos!$A$2:$J$332,4,FALSE)</f>
        <v>#N/A</v>
      </c>
      <c r="P2035" s="21" t="e">
        <f>VLOOKUP(CONCATENATE($M2035,$N2035),Curriculos!$A$2:$J$332,5,FALSE)</f>
        <v>#N/A</v>
      </c>
      <c r="Q2035" s="21" t="e">
        <f>VLOOKUP($N2035,Oferta!$D$2:$P$100,5,FALSE)</f>
        <v>#N/A</v>
      </c>
      <c r="R2035" s="21" t="e">
        <f>VLOOKUP(CONCATENATE($M2035,$N2035),Curriculos!$A$2:$J$332,8,FALSE)</f>
        <v>#N/A</v>
      </c>
      <c r="S2035" s="5"/>
      <c r="T2035" s="22"/>
      <c r="U2035" s="21" t="e">
        <f>VLOOKUP(CONCATENATE($M2035,$N2035),Curriculos!$A$2:$J$332,10,FALSE)</f>
        <v>#N/A</v>
      </c>
      <c r="V2035" s="20" t="e">
        <f>VLOOKUP(CONCATENATE($M2035,$N2035,$T2035),Oferta!$B$2:$R$360,17,FALSE)</f>
        <v>#N/A</v>
      </c>
      <c r="W2035" s="20" t="e">
        <f>VLOOKUP(CONCATENATE($M2035,$N2035,$T2035),Oferta!$B$2:$Q$360,12,FALSE)</f>
        <v>#N/A</v>
      </c>
      <c r="X2035" s="22"/>
      <c r="Y2035" s="23" t="e">
        <f>VLOOKUP(CONCATENATE($W2035,$X2035),Mtz_Horarios!$E$2:$H$92,2,FALSE)</f>
        <v>#N/A</v>
      </c>
      <c r="Z2035" s="23" t="e">
        <f>VLOOKUP(CONCATENATE($W2035,$X2035),Mtz_Horarios!$E$2:$H$92,3,FALSE)</f>
        <v>#N/A</v>
      </c>
      <c r="AA2035" s="24" t="e">
        <f>VLOOKUP(CONCATENATE($W2035,$X2035),Mtz_Horarios!$E$2:$H$92,4,FALSE)</f>
        <v>#N/A</v>
      </c>
      <c r="AB2035" s="20" t="e">
        <f>VLOOKUP(CONCATENATE($M2035,$N2035,$T2035),Oferta!$B$2:$Q$360,16,FALSE)</f>
        <v>#N/A</v>
      </c>
      <c r="AC2035" s="20" t="e">
        <f>VLOOKUP(CONCATENATE($M2035,$N2035,$T2035),Oferta!$B$2:$Q$360,15,FALSE)</f>
        <v>#N/A</v>
      </c>
      <c r="AD2035" s="12"/>
      <c r="AE2035" s="12"/>
      <c r="AF2035" s="12"/>
      <c r="AG2035" s="12"/>
      <c r="AH2035" s="12"/>
      <c r="AI2035" s="5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12"/>
      <c r="AW2035" s="12"/>
    </row>
    <row r="2036" spans="1:49" ht="15" hidden="1" customHeight="1">
      <c r="A2036" s="12"/>
      <c r="B2036" s="12"/>
      <c r="C2036" s="12"/>
      <c r="D2036" s="12"/>
      <c r="E2036" s="12"/>
      <c r="F2036" s="12"/>
      <c r="G2036" s="12"/>
      <c r="H2036" s="12" t="e">
        <f t="shared" si="28"/>
        <v>#N/A</v>
      </c>
      <c r="I2036" s="12" t="e">
        <f>VLOOKUP(CONCATENATE(N2036,T2036),Simulador!$H$26:$H$33,1,FALSE)</f>
        <v>#N/A</v>
      </c>
      <c r="J2036" s="12" t="e">
        <f t="shared" si="29"/>
        <v>#N/A</v>
      </c>
      <c r="K2036" s="13" t="e">
        <f t="shared" si="30"/>
        <v>#N/A</v>
      </c>
      <c r="L2036" s="12" t="e">
        <f t="shared" si="31"/>
        <v>#N/A</v>
      </c>
      <c r="M2036" s="14"/>
      <c r="N2036" s="3"/>
      <c r="O2036" s="20" t="e">
        <f>VLOOKUP(CONCATENATE($M2036,$N2036),Curriculos!$A$2:$J$332,4,FALSE)</f>
        <v>#N/A</v>
      </c>
      <c r="P2036" s="21" t="e">
        <f>VLOOKUP(CONCATENATE($M2036,$N2036),Curriculos!$A$2:$J$332,5,FALSE)</f>
        <v>#N/A</v>
      </c>
      <c r="Q2036" s="21" t="e">
        <f>VLOOKUP($N2036,Oferta!$D$2:$P$100,5,FALSE)</f>
        <v>#N/A</v>
      </c>
      <c r="R2036" s="21" t="e">
        <f>VLOOKUP(CONCATENATE($M2036,$N2036),Curriculos!$A$2:$J$332,8,FALSE)</f>
        <v>#N/A</v>
      </c>
      <c r="S2036" s="5"/>
      <c r="T2036" s="22"/>
      <c r="U2036" s="21" t="e">
        <f>VLOOKUP(CONCATENATE($M2036,$N2036),Curriculos!$A$2:$J$332,10,FALSE)</f>
        <v>#N/A</v>
      </c>
      <c r="V2036" s="20" t="e">
        <f>VLOOKUP(CONCATENATE($M2036,$N2036,$T2036),Oferta!$B$2:$R$360,17,FALSE)</f>
        <v>#N/A</v>
      </c>
      <c r="W2036" s="20" t="e">
        <f>VLOOKUP(CONCATENATE($M2036,$N2036,$T2036),Oferta!$B$2:$Q$360,12,FALSE)</f>
        <v>#N/A</v>
      </c>
      <c r="X2036" s="22"/>
      <c r="Y2036" s="23" t="e">
        <f>VLOOKUP(CONCATENATE($W2036,$X2036),Mtz_Horarios!$E$2:$H$92,2,FALSE)</f>
        <v>#N/A</v>
      </c>
      <c r="Z2036" s="23" t="e">
        <f>VLOOKUP(CONCATENATE($W2036,$X2036),Mtz_Horarios!$E$2:$H$92,3,FALSE)</f>
        <v>#N/A</v>
      </c>
      <c r="AA2036" s="24" t="e">
        <f>VLOOKUP(CONCATENATE($W2036,$X2036),Mtz_Horarios!$E$2:$H$92,4,FALSE)</f>
        <v>#N/A</v>
      </c>
      <c r="AB2036" s="20" t="e">
        <f>VLOOKUP(CONCATENATE($M2036,$N2036,$T2036),Oferta!$B$2:$Q$360,16,FALSE)</f>
        <v>#N/A</v>
      </c>
      <c r="AC2036" s="20" t="e">
        <f>VLOOKUP(CONCATENATE($M2036,$N2036,$T2036),Oferta!$B$2:$Q$360,15,FALSE)</f>
        <v>#N/A</v>
      </c>
      <c r="AD2036" s="12"/>
      <c r="AE2036" s="12"/>
      <c r="AF2036" s="12"/>
      <c r="AG2036" s="12"/>
      <c r="AH2036" s="12"/>
      <c r="AI2036" s="5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12"/>
      <c r="AW2036" s="12"/>
    </row>
    <row r="2037" spans="1:49" ht="15" hidden="1" customHeight="1">
      <c r="A2037" s="12"/>
      <c r="B2037" s="12"/>
      <c r="C2037" s="12"/>
      <c r="D2037" s="12"/>
      <c r="E2037" s="12"/>
      <c r="F2037" s="12"/>
      <c r="G2037" s="12"/>
      <c r="H2037" s="12" t="e">
        <f t="shared" si="28"/>
        <v>#N/A</v>
      </c>
      <c r="I2037" s="12" t="e">
        <f>VLOOKUP(CONCATENATE(N2037,T2037),Simulador!$H$26:$H$33,1,FALSE)</f>
        <v>#N/A</v>
      </c>
      <c r="J2037" s="12" t="e">
        <f t="shared" si="29"/>
        <v>#N/A</v>
      </c>
      <c r="K2037" s="13" t="e">
        <f t="shared" si="30"/>
        <v>#N/A</v>
      </c>
      <c r="L2037" s="12" t="e">
        <f t="shared" si="31"/>
        <v>#N/A</v>
      </c>
      <c r="M2037" s="14"/>
      <c r="N2037" s="3"/>
      <c r="O2037" s="20" t="e">
        <f>VLOOKUP(CONCATENATE($M2037,$N2037),Curriculos!$A$2:$J$332,4,FALSE)</f>
        <v>#N/A</v>
      </c>
      <c r="P2037" s="21" t="e">
        <f>VLOOKUP(CONCATENATE($M2037,$N2037),Curriculos!$A$2:$J$332,5,FALSE)</f>
        <v>#N/A</v>
      </c>
      <c r="Q2037" s="21" t="e">
        <f>VLOOKUP($N2037,Oferta!$D$2:$P$100,5,FALSE)</f>
        <v>#N/A</v>
      </c>
      <c r="R2037" s="21" t="e">
        <f>VLOOKUP(CONCATENATE($M2037,$N2037),Curriculos!$A$2:$J$332,8,FALSE)</f>
        <v>#N/A</v>
      </c>
      <c r="S2037" s="5"/>
      <c r="T2037" s="22"/>
      <c r="U2037" s="21" t="e">
        <f>VLOOKUP(CONCATENATE($M2037,$N2037),Curriculos!$A$2:$J$332,10,FALSE)</f>
        <v>#N/A</v>
      </c>
      <c r="V2037" s="20" t="e">
        <f>VLOOKUP(CONCATENATE($M2037,$N2037,$T2037),Oferta!$B$2:$R$360,17,FALSE)</f>
        <v>#N/A</v>
      </c>
      <c r="W2037" s="20" t="e">
        <f>VLOOKUP(CONCATENATE($M2037,$N2037,$T2037),Oferta!$B$2:$Q$360,12,FALSE)</f>
        <v>#N/A</v>
      </c>
      <c r="X2037" s="22"/>
      <c r="Y2037" s="23" t="e">
        <f>VLOOKUP(CONCATENATE($W2037,$X2037),Mtz_Horarios!$E$2:$H$92,2,FALSE)</f>
        <v>#N/A</v>
      </c>
      <c r="Z2037" s="23" t="e">
        <f>VLOOKUP(CONCATENATE($W2037,$X2037),Mtz_Horarios!$E$2:$H$92,3,FALSE)</f>
        <v>#N/A</v>
      </c>
      <c r="AA2037" s="24" t="e">
        <f>VLOOKUP(CONCATENATE($W2037,$X2037),Mtz_Horarios!$E$2:$H$92,4,FALSE)</f>
        <v>#N/A</v>
      </c>
      <c r="AB2037" s="20" t="e">
        <f>VLOOKUP(CONCATENATE($M2037,$N2037,$T2037),Oferta!$B$2:$Q$360,16,FALSE)</f>
        <v>#N/A</v>
      </c>
      <c r="AC2037" s="20" t="e">
        <f>VLOOKUP(CONCATENATE($M2037,$N2037,$T2037),Oferta!$B$2:$Q$360,15,FALSE)</f>
        <v>#N/A</v>
      </c>
      <c r="AD2037" s="12"/>
      <c r="AE2037" s="12"/>
      <c r="AF2037" s="12"/>
      <c r="AG2037" s="12"/>
      <c r="AH2037" s="12"/>
      <c r="AI2037" s="5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12"/>
      <c r="AW2037" s="12"/>
    </row>
    <row r="2038" spans="1:49" ht="15" hidden="1" customHeight="1">
      <c r="A2038" s="12"/>
      <c r="B2038" s="12"/>
      <c r="C2038" s="12"/>
      <c r="D2038" s="12"/>
      <c r="E2038" s="12"/>
      <c r="F2038" s="12"/>
      <c r="G2038" s="12"/>
      <c r="H2038" s="12" t="e">
        <f t="shared" si="28"/>
        <v>#N/A</v>
      </c>
      <c r="I2038" s="12" t="e">
        <f>VLOOKUP(CONCATENATE(N2038,T2038),Simulador!$H$26:$H$33,1,FALSE)</f>
        <v>#N/A</v>
      </c>
      <c r="J2038" s="12" t="e">
        <f t="shared" si="29"/>
        <v>#N/A</v>
      </c>
      <c r="K2038" s="13" t="e">
        <f t="shared" si="30"/>
        <v>#N/A</v>
      </c>
      <c r="L2038" s="12" t="e">
        <f t="shared" si="31"/>
        <v>#N/A</v>
      </c>
      <c r="M2038" s="14"/>
      <c r="N2038" s="3"/>
      <c r="O2038" s="20" t="e">
        <f>VLOOKUP(CONCATENATE($M2038,$N2038),Curriculos!$A$2:$J$332,4,FALSE)</f>
        <v>#N/A</v>
      </c>
      <c r="P2038" s="21" t="e">
        <f>VLOOKUP(CONCATENATE($M2038,$N2038),Curriculos!$A$2:$J$332,5,FALSE)</f>
        <v>#N/A</v>
      </c>
      <c r="Q2038" s="21" t="e">
        <f>VLOOKUP($N2038,Oferta!$D$2:$P$100,5,FALSE)</f>
        <v>#N/A</v>
      </c>
      <c r="R2038" s="21" t="e">
        <f>VLOOKUP(CONCATENATE($M2038,$N2038),Curriculos!$A$2:$J$332,8,FALSE)</f>
        <v>#N/A</v>
      </c>
      <c r="S2038" s="5"/>
      <c r="T2038" s="22"/>
      <c r="U2038" s="21" t="e">
        <f>VLOOKUP(CONCATENATE($M2038,$N2038),Curriculos!$A$2:$J$332,10,FALSE)</f>
        <v>#N/A</v>
      </c>
      <c r="V2038" s="20" t="e">
        <f>VLOOKUP(CONCATENATE($M2038,$N2038,$T2038),Oferta!$B$2:$R$360,17,FALSE)</f>
        <v>#N/A</v>
      </c>
      <c r="W2038" s="20" t="e">
        <f>VLOOKUP(CONCATENATE($M2038,$N2038,$T2038),Oferta!$B$2:$Q$360,12,FALSE)</f>
        <v>#N/A</v>
      </c>
      <c r="X2038" s="22"/>
      <c r="Y2038" s="23" t="e">
        <f>VLOOKUP(CONCATENATE($W2038,$X2038),Mtz_Horarios!$E$2:$H$92,2,FALSE)</f>
        <v>#N/A</v>
      </c>
      <c r="Z2038" s="23" t="e">
        <f>VLOOKUP(CONCATENATE($W2038,$X2038),Mtz_Horarios!$E$2:$H$92,3,FALSE)</f>
        <v>#N/A</v>
      </c>
      <c r="AA2038" s="24" t="e">
        <f>VLOOKUP(CONCATENATE($W2038,$X2038),Mtz_Horarios!$E$2:$H$92,4,FALSE)</f>
        <v>#N/A</v>
      </c>
      <c r="AB2038" s="20" t="e">
        <f>VLOOKUP(CONCATENATE($M2038,$N2038,$T2038),Oferta!$B$2:$Q$360,16,FALSE)</f>
        <v>#N/A</v>
      </c>
      <c r="AC2038" s="20" t="e">
        <f>VLOOKUP(CONCATENATE($M2038,$N2038,$T2038),Oferta!$B$2:$Q$360,15,FALSE)</f>
        <v>#N/A</v>
      </c>
      <c r="AD2038" s="12"/>
      <c r="AE2038" s="12"/>
      <c r="AF2038" s="12"/>
      <c r="AG2038" s="12"/>
      <c r="AH2038" s="12"/>
      <c r="AI2038" s="5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12"/>
      <c r="AW2038" s="12"/>
    </row>
    <row r="2039" spans="1:49" ht="15" hidden="1" customHeight="1">
      <c r="A2039" s="12"/>
      <c r="B2039" s="12"/>
      <c r="C2039" s="12"/>
      <c r="D2039" s="12"/>
      <c r="E2039" s="12"/>
      <c r="F2039" s="12"/>
      <c r="G2039" s="12"/>
      <c r="H2039" s="12" t="e">
        <f t="shared" si="28"/>
        <v>#N/A</v>
      </c>
      <c r="I2039" s="12" t="e">
        <f>VLOOKUP(CONCATENATE(N2039,T2039),Simulador!$H$26:$H$33,1,FALSE)</f>
        <v>#N/A</v>
      </c>
      <c r="J2039" s="12" t="e">
        <f t="shared" si="29"/>
        <v>#N/A</v>
      </c>
      <c r="K2039" s="13" t="e">
        <f t="shared" si="30"/>
        <v>#N/A</v>
      </c>
      <c r="L2039" s="12" t="e">
        <f t="shared" si="31"/>
        <v>#N/A</v>
      </c>
      <c r="M2039" s="14"/>
      <c r="N2039" s="3"/>
      <c r="O2039" s="20" t="e">
        <f>VLOOKUP(CONCATENATE($M2039,$N2039),Curriculos!$A$2:$J$332,4,FALSE)</f>
        <v>#N/A</v>
      </c>
      <c r="P2039" s="21" t="e">
        <f>VLOOKUP(CONCATENATE($M2039,$N2039),Curriculos!$A$2:$J$332,5,FALSE)</f>
        <v>#N/A</v>
      </c>
      <c r="Q2039" s="21" t="e">
        <f>VLOOKUP($N2039,Oferta!$D$2:$P$100,5,FALSE)</f>
        <v>#N/A</v>
      </c>
      <c r="R2039" s="21" t="e">
        <f>VLOOKUP(CONCATENATE($M2039,$N2039),Curriculos!$A$2:$J$332,8,FALSE)</f>
        <v>#N/A</v>
      </c>
      <c r="S2039" s="5"/>
      <c r="T2039" s="22"/>
      <c r="U2039" s="21" t="e">
        <f>VLOOKUP(CONCATENATE($M2039,$N2039),Curriculos!$A$2:$J$332,10,FALSE)</f>
        <v>#N/A</v>
      </c>
      <c r="V2039" s="20" t="e">
        <f>VLOOKUP(CONCATENATE($M2039,$N2039,$T2039),Oferta!$B$2:$R$360,17,FALSE)</f>
        <v>#N/A</v>
      </c>
      <c r="W2039" s="20" t="e">
        <f>VLOOKUP(CONCATENATE($M2039,$N2039,$T2039),Oferta!$B$2:$Q$360,12,FALSE)</f>
        <v>#N/A</v>
      </c>
      <c r="X2039" s="22"/>
      <c r="Y2039" s="23" t="e">
        <f>VLOOKUP(CONCATENATE($W2039,$X2039),Mtz_Horarios!$E$2:$H$92,2,FALSE)</f>
        <v>#N/A</v>
      </c>
      <c r="Z2039" s="23" t="e">
        <f>VLOOKUP(CONCATENATE($W2039,$X2039),Mtz_Horarios!$E$2:$H$92,3,FALSE)</f>
        <v>#N/A</v>
      </c>
      <c r="AA2039" s="24" t="e">
        <f>VLOOKUP(CONCATENATE($W2039,$X2039),Mtz_Horarios!$E$2:$H$92,4,FALSE)</f>
        <v>#N/A</v>
      </c>
      <c r="AB2039" s="20" t="e">
        <f>VLOOKUP(CONCATENATE($M2039,$N2039,$T2039),Oferta!$B$2:$Q$360,16,FALSE)</f>
        <v>#N/A</v>
      </c>
      <c r="AC2039" s="20" t="e">
        <f>VLOOKUP(CONCATENATE($M2039,$N2039,$T2039),Oferta!$B$2:$Q$360,15,FALSE)</f>
        <v>#N/A</v>
      </c>
      <c r="AD2039" s="12"/>
      <c r="AE2039" s="12"/>
      <c r="AF2039" s="12"/>
      <c r="AG2039" s="12"/>
      <c r="AH2039" s="12"/>
      <c r="AI2039" s="5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12"/>
      <c r="AW2039" s="12"/>
    </row>
    <row r="2040" spans="1:49" ht="15" hidden="1" customHeight="1">
      <c r="A2040" s="12"/>
      <c r="B2040" s="12"/>
      <c r="C2040" s="12"/>
      <c r="D2040" s="12"/>
      <c r="E2040" s="12"/>
      <c r="F2040" s="12"/>
      <c r="G2040" s="12"/>
      <c r="H2040" s="12" t="e">
        <f t="shared" si="28"/>
        <v>#N/A</v>
      </c>
      <c r="I2040" s="12" t="e">
        <f>VLOOKUP(CONCATENATE(N2040,T2040),Simulador!$H$26:$H$33,1,FALSE)</f>
        <v>#N/A</v>
      </c>
      <c r="J2040" s="12" t="e">
        <f t="shared" si="29"/>
        <v>#N/A</v>
      </c>
      <c r="K2040" s="13" t="e">
        <f t="shared" si="30"/>
        <v>#N/A</v>
      </c>
      <c r="L2040" s="12" t="e">
        <f t="shared" si="31"/>
        <v>#N/A</v>
      </c>
      <c r="M2040" s="14"/>
      <c r="N2040" s="3"/>
      <c r="O2040" s="20" t="e">
        <f>VLOOKUP(CONCATENATE($M2040,$N2040),Curriculos!$A$2:$J$332,4,FALSE)</f>
        <v>#N/A</v>
      </c>
      <c r="P2040" s="21" t="e">
        <f>VLOOKUP(CONCATENATE($M2040,$N2040),Curriculos!$A$2:$J$332,5,FALSE)</f>
        <v>#N/A</v>
      </c>
      <c r="Q2040" s="21" t="e">
        <f>VLOOKUP($N2040,Oferta!$D$2:$P$100,5,FALSE)</f>
        <v>#N/A</v>
      </c>
      <c r="R2040" s="21" t="e">
        <f>VLOOKUP(CONCATENATE($M2040,$N2040),Curriculos!$A$2:$J$332,8,FALSE)</f>
        <v>#N/A</v>
      </c>
      <c r="S2040" s="5"/>
      <c r="T2040" s="22"/>
      <c r="U2040" s="21" t="e">
        <f>VLOOKUP(CONCATENATE($M2040,$N2040),Curriculos!$A$2:$J$332,10,FALSE)</f>
        <v>#N/A</v>
      </c>
      <c r="V2040" s="20" t="e">
        <f>VLOOKUP(CONCATENATE($M2040,$N2040,$T2040),Oferta!$B$2:$R$360,17,FALSE)</f>
        <v>#N/A</v>
      </c>
      <c r="W2040" s="20" t="e">
        <f>VLOOKUP(CONCATENATE($M2040,$N2040,$T2040),Oferta!$B$2:$Q$360,12,FALSE)</f>
        <v>#N/A</v>
      </c>
      <c r="X2040" s="22"/>
      <c r="Y2040" s="23" t="e">
        <f>VLOOKUP(CONCATENATE($W2040,$X2040),Mtz_Horarios!$E$2:$H$92,2,FALSE)</f>
        <v>#N/A</v>
      </c>
      <c r="Z2040" s="23" t="e">
        <f>VLOOKUP(CONCATENATE($W2040,$X2040),Mtz_Horarios!$E$2:$H$92,3,FALSE)</f>
        <v>#N/A</v>
      </c>
      <c r="AA2040" s="24" t="e">
        <f>VLOOKUP(CONCATENATE($W2040,$X2040),Mtz_Horarios!$E$2:$H$92,4,FALSE)</f>
        <v>#N/A</v>
      </c>
      <c r="AB2040" s="20" t="e">
        <f>VLOOKUP(CONCATENATE($M2040,$N2040,$T2040),Oferta!$B$2:$Q$360,16,FALSE)</f>
        <v>#N/A</v>
      </c>
      <c r="AC2040" s="20" t="e">
        <f>VLOOKUP(CONCATENATE($M2040,$N2040,$T2040),Oferta!$B$2:$Q$360,15,FALSE)</f>
        <v>#N/A</v>
      </c>
      <c r="AD2040" s="12"/>
      <c r="AE2040" s="12"/>
      <c r="AF2040" s="12"/>
      <c r="AG2040" s="12"/>
      <c r="AH2040" s="12"/>
      <c r="AI2040" s="5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12"/>
      <c r="AW2040" s="12"/>
    </row>
    <row r="2041" spans="1:49" ht="15" hidden="1" customHeight="1">
      <c r="A2041" s="12"/>
      <c r="B2041" s="12"/>
      <c r="C2041" s="12"/>
      <c r="D2041" s="12"/>
      <c r="E2041" s="12"/>
      <c r="F2041" s="12"/>
      <c r="G2041" s="12"/>
      <c r="H2041" s="12" t="e">
        <f t="shared" si="28"/>
        <v>#N/A</v>
      </c>
      <c r="I2041" s="12" t="e">
        <f>VLOOKUP(CONCATENATE(N2041,T2041),Simulador!$H$26:$H$33,1,FALSE)</f>
        <v>#N/A</v>
      </c>
      <c r="J2041" s="12" t="e">
        <f t="shared" si="29"/>
        <v>#N/A</v>
      </c>
      <c r="K2041" s="13" t="e">
        <f t="shared" si="30"/>
        <v>#N/A</v>
      </c>
      <c r="L2041" s="12" t="e">
        <f t="shared" si="31"/>
        <v>#N/A</v>
      </c>
      <c r="M2041" s="14"/>
      <c r="N2041" s="3"/>
      <c r="O2041" s="20" t="e">
        <f>VLOOKUP(CONCATENATE($M2041,$N2041),Curriculos!$A$2:$J$332,4,FALSE)</f>
        <v>#N/A</v>
      </c>
      <c r="P2041" s="21" t="e">
        <f>VLOOKUP(CONCATENATE($M2041,$N2041),Curriculos!$A$2:$J$332,5,FALSE)</f>
        <v>#N/A</v>
      </c>
      <c r="Q2041" s="21" t="e">
        <f>VLOOKUP($N2041,Oferta!$D$2:$P$100,5,FALSE)</f>
        <v>#N/A</v>
      </c>
      <c r="R2041" s="21" t="e">
        <f>VLOOKUP(CONCATENATE($M2041,$N2041),Curriculos!$A$2:$J$332,8,FALSE)</f>
        <v>#N/A</v>
      </c>
      <c r="S2041" s="5"/>
      <c r="T2041" s="22"/>
      <c r="U2041" s="21" t="e">
        <f>VLOOKUP(CONCATENATE($M2041,$N2041),Curriculos!$A$2:$J$332,10,FALSE)</f>
        <v>#N/A</v>
      </c>
      <c r="V2041" s="20" t="e">
        <f>VLOOKUP(CONCATENATE($M2041,$N2041,$T2041),Oferta!$B$2:$R$360,17,FALSE)</f>
        <v>#N/A</v>
      </c>
      <c r="W2041" s="20" t="e">
        <f>VLOOKUP(CONCATENATE($M2041,$N2041,$T2041),Oferta!$B$2:$Q$360,12,FALSE)</f>
        <v>#N/A</v>
      </c>
      <c r="X2041" s="22"/>
      <c r="Y2041" s="23" t="e">
        <f>VLOOKUP(CONCATENATE($W2041,$X2041),Mtz_Horarios!$E$2:$H$92,2,FALSE)</f>
        <v>#N/A</v>
      </c>
      <c r="Z2041" s="23" t="e">
        <f>VLOOKUP(CONCATENATE($W2041,$X2041),Mtz_Horarios!$E$2:$H$92,3,FALSE)</f>
        <v>#N/A</v>
      </c>
      <c r="AA2041" s="24" t="e">
        <f>VLOOKUP(CONCATENATE($W2041,$X2041),Mtz_Horarios!$E$2:$H$92,4,FALSE)</f>
        <v>#N/A</v>
      </c>
      <c r="AB2041" s="20" t="e">
        <f>VLOOKUP(CONCATENATE($M2041,$N2041,$T2041),Oferta!$B$2:$Q$360,16,FALSE)</f>
        <v>#N/A</v>
      </c>
      <c r="AC2041" s="20" t="e">
        <f>VLOOKUP(CONCATENATE($M2041,$N2041,$T2041),Oferta!$B$2:$Q$360,15,FALSE)</f>
        <v>#N/A</v>
      </c>
      <c r="AD2041" s="12"/>
      <c r="AE2041" s="12"/>
      <c r="AF2041" s="12"/>
      <c r="AG2041" s="12"/>
      <c r="AH2041" s="12"/>
      <c r="AI2041" s="5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12"/>
      <c r="AW2041" s="12"/>
    </row>
    <row r="2042" spans="1:49" ht="15" hidden="1" customHeight="1">
      <c r="A2042" s="12"/>
      <c r="B2042" s="12"/>
      <c r="C2042" s="12"/>
      <c r="D2042" s="12"/>
      <c r="E2042" s="12"/>
      <c r="F2042" s="12"/>
      <c r="G2042" s="12"/>
      <c r="H2042" s="12" t="e">
        <f t="shared" ref="H2042:H2296" si="32">IF(Y2042&gt;0,CONCATENATE(T2042,O2042)," ")</f>
        <v>#N/A</v>
      </c>
      <c r="I2042" s="12" t="e">
        <f>VLOOKUP(CONCATENATE(N2042,T2042),Simulador!$H$26:$H$33,1,FALSE)</f>
        <v>#N/A</v>
      </c>
      <c r="J2042" s="12" t="e">
        <f t="shared" ref="J2042:J2296" si="33">IF(I2042&lt;&gt;I2042,,CONCATENATE(Z2042,Y2042))</f>
        <v>#N/A</v>
      </c>
      <c r="K2042" s="13" t="e">
        <f t="shared" ref="K2042:K2296" si="34">CONCATENATE(Z2042,Y2042,AC2042)</f>
        <v>#N/A</v>
      </c>
      <c r="L2042" s="12" t="e">
        <f t="shared" ref="L2042:L2296" si="35">CONCATENATE(V2042,AA2042,Z2042,Y2042)</f>
        <v>#N/A</v>
      </c>
      <c r="M2042" s="14"/>
      <c r="N2042" s="3"/>
      <c r="O2042" s="20" t="e">
        <f>VLOOKUP(CONCATENATE($M2042,$N2042),Curriculos!$A$2:$J$332,4,FALSE)</f>
        <v>#N/A</v>
      </c>
      <c r="P2042" s="21" t="e">
        <f>VLOOKUP(CONCATENATE($M2042,$N2042),Curriculos!$A$2:$J$332,5,FALSE)</f>
        <v>#N/A</v>
      </c>
      <c r="Q2042" s="21" t="e">
        <f>VLOOKUP($N2042,Oferta!$D$2:$P$100,5,FALSE)</f>
        <v>#N/A</v>
      </c>
      <c r="R2042" s="21" t="e">
        <f>VLOOKUP(CONCATENATE($M2042,$N2042),Curriculos!$A$2:$J$332,8,FALSE)</f>
        <v>#N/A</v>
      </c>
      <c r="S2042" s="5"/>
      <c r="T2042" s="22"/>
      <c r="U2042" s="21" t="e">
        <f>VLOOKUP(CONCATENATE($M2042,$N2042),Curriculos!$A$2:$J$332,10,FALSE)</f>
        <v>#N/A</v>
      </c>
      <c r="V2042" s="20" t="e">
        <f>VLOOKUP(CONCATENATE($M2042,$N2042,$T2042),Oferta!$B$2:$R$360,17,FALSE)</f>
        <v>#N/A</v>
      </c>
      <c r="W2042" s="20" t="e">
        <f>VLOOKUP(CONCATENATE($M2042,$N2042,$T2042),Oferta!$B$2:$Q$360,12,FALSE)</f>
        <v>#N/A</v>
      </c>
      <c r="X2042" s="22"/>
      <c r="Y2042" s="23" t="e">
        <f>VLOOKUP(CONCATENATE($W2042,$X2042),Mtz_Horarios!$E$2:$H$92,2,FALSE)</f>
        <v>#N/A</v>
      </c>
      <c r="Z2042" s="23" t="e">
        <f>VLOOKUP(CONCATENATE($W2042,$X2042),Mtz_Horarios!$E$2:$H$92,3,FALSE)</f>
        <v>#N/A</v>
      </c>
      <c r="AA2042" s="24" t="e">
        <f>VLOOKUP(CONCATENATE($W2042,$X2042),Mtz_Horarios!$E$2:$H$92,4,FALSE)</f>
        <v>#N/A</v>
      </c>
      <c r="AB2042" s="20" t="e">
        <f>VLOOKUP(CONCATENATE($M2042,$N2042,$T2042),Oferta!$B$2:$Q$360,16,FALSE)</f>
        <v>#N/A</v>
      </c>
      <c r="AC2042" s="20" t="e">
        <f>VLOOKUP(CONCATENATE($M2042,$N2042,$T2042),Oferta!$B$2:$Q$360,15,FALSE)</f>
        <v>#N/A</v>
      </c>
      <c r="AD2042" s="12"/>
      <c r="AE2042" s="12"/>
      <c r="AF2042" s="12"/>
      <c r="AG2042" s="12"/>
      <c r="AH2042" s="12"/>
      <c r="AI2042" s="5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12"/>
      <c r="AW2042" s="12"/>
    </row>
    <row r="2043" spans="1:49" ht="15" hidden="1" customHeight="1">
      <c r="A2043" s="12"/>
      <c r="B2043" s="12"/>
      <c r="C2043" s="12"/>
      <c r="D2043" s="12"/>
      <c r="E2043" s="12"/>
      <c r="F2043" s="12"/>
      <c r="G2043" s="12"/>
      <c r="H2043" s="12" t="e">
        <f t="shared" si="32"/>
        <v>#N/A</v>
      </c>
      <c r="I2043" s="12" t="e">
        <f>VLOOKUP(CONCATENATE(N2043,T2043),Simulador!$H$26:$H$33,1,FALSE)</f>
        <v>#N/A</v>
      </c>
      <c r="J2043" s="12" t="e">
        <f t="shared" si="33"/>
        <v>#N/A</v>
      </c>
      <c r="K2043" s="13" t="e">
        <f t="shared" si="34"/>
        <v>#N/A</v>
      </c>
      <c r="L2043" s="12" t="e">
        <f t="shared" si="35"/>
        <v>#N/A</v>
      </c>
      <c r="M2043" s="14"/>
      <c r="N2043" s="3"/>
      <c r="O2043" s="20" t="e">
        <f>VLOOKUP(CONCATENATE($M2043,$N2043),Curriculos!$A$2:$J$332,4,FALSE)</f>
        <v>#N/A</v>
      </c>
      <c r="P2043" s="21" t="e">
        <f>VLOOKUP(CONCATENATE($M2043,$N2043),Curriculos!$A$2:$J$332,5,FALSE)</f>
        <v>#N/A</v>
      </c>
      <c r="Q2043" s="21" t="e">
        <f>VLOOKUP($N2043,Oferta!$D$2:$P$100,5,FALSE)</f>
        <v>#N/A</v>
      </c>
      <c r="R2043" s="21" t="e">
        <f>VLOOKUP(CONCATENATE($M2043,$N2043),Curriculos!$A$2:$J$332,8,FALSE)</f>
        <v>#N/A</v>
      </c>
      <c r="S2043" s="5"/>
      <c r="T2043" s="22"/>
      <c r="U2043" s="21" t="e">
        <f>VLOOKUP(CONCATENATE($M2043,$N2043),Curriculos!$A$2:$J$332,10,FALSE)</f>
        <v>#N/A</v>
      </c>
      <c r="V2043" s="20" t="e">
        <f>VLOOKUP(CONCATENATE($M2043,$N2043,$T2043),Oferta!$B$2:$R$360,17,FALSE)</f>
        <v>#N/A</v>
      </c>
      <c r="W2043" s="20" t="e">
        <f>VLOOKUP(CONCATENATE($M2043,$N2043,$T2043),Oferta!$B$2:$Q$360,12,FALSE)</f>
        <v>#N/A</v>
      </c>
      <c r="X2043" s="22"/>
      <c r="Y2043" s="23" t="e">
        <f>VLOOKUP(CONCATENATE($W2043,$X2043),Mtz_Horarios!$E$2:$H$92,2,FALSE)</f>
        <v>#N/A</v>
      </c>
      <c r="Z2043" s="23" t="e">
        <f>VLOOKUP(CONCATENATE($W2043,$X2043),Mtz_Horarios!$E$2:$H$92,3,FALSE)</f>
        <v>#N/A</v>
      </c>
      <c r="AA2043" s="24" t="e">
        <f>VLOOKUP(CONCATENATE($W2043,$X2043),Mtz_Horarios!$E$2:$H$92,4,FALSE)</f>
        <v>#N/A</v>
      </c>
      <c r="AB2043" s="20" t="e">
        <f>VLOOKUP(CONCATENATE($M2043,$N2043,$T2043),Oferta!$B$2:$Q$360,16,FALSE)</f>
        <v>#N/A</v>
      </c>
      <c r="AC2043" s="20" t="e">
        <f>VLOOKUP(CONCATENATE($M2043,$N2043,$T2043),Oferta!$B$2:$Q$360,15,FALSE)</f>
        <v>#N/A</v>
      </c>
      <c r="AD2043" s="12"/>
      <c r="AE2043" s="12"/>
      <c r="AF2043" s="12"/>
      <c r="AG2043" s="12"/>
      <c r="AH2043" s="12"/>
      <c r="AI2043" s="5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12"/>
      <c r="AW2043" s="12"/>
    </row>
    <row r="2044" spans="1:49" ht="15" hidden="1" customHeight="1">
      <c r="A2044" s="12"/>
      <c r="B2044" s="12"/>
      <c r="C2044" s="12"/>
      <c r="D2044" s="12"/>
      <c r="E2044" s="12"/>
      <c r="F2044" s="12"/>
      <c r="G2044" s="12"/>
      <c r="H2044" s="12" t="e">
        <f t="shared" si="32"/>
        <v>#N/A</v>
      </c>
      <c r="I2044" s="12" t="e">
        <f>VLOOKUP(CONCATENATE(N2044,T2044),Simulador!$H$26:$H$33,1,FALSE)</f>
        <v>#N/A</v>
      </c>
      <c r="J2044" s="12" t="e">
        <f t="shared" si="33"/>
        <v>#N/A</v>
      </c>
      <c r="K2044" s="13" t="e">
        <f t="shared" si="34"/>
        <v>#N/A</v>
      </c>
      <c r="L2044" s="12" t="e">
        <f t="shared" si="35"/>
        <v>#N/A</v>
      </c>
      <c r="M2044" s="14"/>
      <c r="N2044" s="3"/>
      <c r="O2044" s="20" t="e">
        <f>VLOOKUP(CONCATENATE($M2044,$N2044),Curriculos!$A$2:$J$332,4,FALSE)</f>
        <v>#N/A</v>
      </c>
      <c r="P2044" s="21" t="e">
        <f>VLOOKUP(CONCATENATE($M2044,$N2044),Curriculos!$A$2:$J$332,5,FALSE)</f>
        <v>#N/A</v>
      </c>
      <c r="Q2044" s="21" t="e">
        <f>VLOOKUP($N2044,Oferta!$D$2:$P$100,5,FALSE)</f>
        <v>#N/A</v>
      </c>
      <c r="R2044" s="21" t="e">
        <f>VLOOKUP(CONCATENATE($M2044,$N2044),Curriculos!$A$2:$J$332,8,FALSE)</f>
        <v>#N/A</v>
      </c>
      <c r="S2044" s="5"/>
      <c r="T2044" s="22"/>
      <c r="U2044" s="21" t="e">
        <f>VLOOKUP(CONCATENATE($M2044,$N2044),Curriculos!$A$2:$J$332,10,FALSE)</f>
        <v>#N/A</v>
      </c>
      <c r="V2044" s="20" t="e">
        <f>VLOOKUP(CONCATENATE($M2044,$N2044,$T2044),Oferta!$B$2:$R$360,17,FALSE)</f>
        <v>#N/A</v>
      </c>
      <c r="W2044" s="20" t="e">
        <f>VLOOKUP(CONCATENATE($M2044,$N2044,$T2044),Oferta!$B$2:$Q$360,12,FALSE)</f>
        <v>#N/A</v>
      </c>
      <c r="X2044" s="22"/>
      <c r="Y2044" s="23" t="e">
        <f>VLOOKUP(CONCATENATE($W2044,$X2044),Mtz_Horarios!$E$2:$H$92,2,FALSE)</f>
        <v>#N/A</v>
      </c>
      <c r="Z2044" s="23" t="e">
        <f>VLOOKUP(CONCATENATE($W2044,$X2044),Mtz_Horarios!$E$2:$H$92,3,FALSE)</f>
        <v>#N/A</v>
      </c>
      <c r="AA2044" s="24" t="e">
        <f>VLOOKUP(CONCATENATE($W2044,$X2044),Mtz_Horarios!$E$2:$H$92,4,FALSE)</f>
        <v>#N/A</v>
      </c>
      <c r="AB2044" s="20" t="e">
        <f>VLOOKUP(CONCATENATE($M2044,$N2044,$T2044),Oferta!$B$2:$Q$360,16,FALSE)</f>
        <v>#N/A</v>
      </c>
      <c r="AC2044" s="20" t="e">
        <f>VLOOKUP(CONCATENATE($M2044,$N2044,$T2044),Oferta!$B$2:$Q$360,15,FALSE)</f>
        <v>#N/A</v>
      </c>
      <c r="AD2044" s="12"/>
      <c r="AE2044" s="12"/>
      <c r="AF2044" s="12"/>
      <c r="AG2044" s="12"/>
      <c r="AH2044" s="12"/>
      <c r="AI2044" s="5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12"/>
      <c r="AW2044" s="12"/>
    </row>
    <row r="2045" spans="1:49" ht="15" hidden="1" customHeight="1">
      <c r="A2045" s="12"/>
      <c r="B2045" s="12"/>
      <c r="C2045" s="12"/>
      <c r="D2045" s="12"/>
      <c r="E2045" s="12"/>
      <c r="F2045" s="12"/>
      <c r="G2045" s="12"/>
      <c r="H2045" s="12" t="e">
        <f t="shared" si="32"/>
        <v>#N/A</v>
      </c>
      <c r="I2045" s="12" t="e">
        <f>VLOOKUP(CONCATENATE(N2045,T2045),Simulador!$H$26:$H$33,1,FALSE)</f>
        <v>#N/A</v>
      </c>
      <c r="J2045" s="12" t="e">
        <f t="shared" si="33"/>
        <v>#N/A</v>
      </c>
      <c r="K2045" s="13" t="e">
        <f t="shared" si="34"/>
        <v>#N/A</v>
      </c>
      <c r="L2045" s="12" t="e">
        <f t="shared" si="35"/>
        <v>#N/A</v>
      </c>
      <c r="M2045" s="14"/>
      <c r="N2045" s="3"/>
      <c r="O2045" s="20" t="e">
        <f>VLOOKUP(CONCATENATE($M2045,$N2045),Curriculos!$A$2:$J$332,4,FALSE)</f>
        <v>#N/A</v>
      </c>
      <c r="P2045" s="21" t="e">
        <f>VLOOKUP(CONCATENATE($M2045,$N2045),Curriculos!$A$2:$J$332,5,FALSE)</f>
        <v>#N/A</v>
      </c>
      <c r="Q2045" s="21" t="e">
        <f>VLOOKUP($N2045,Oferta!$D$2:$P$100,5,FALSE)</f>
        <v>#N/A</v>
      </c>
      <c r="R2045" s="21" t="e">
        <f>VLOOKUP(CONCATENATE($M2045,$N2045),Curriculos!$A$2:$J$332,8,FALSE)</f>
        <v>#N/A</v>
      </c>
      <c r="S2045" s="5"/>
      <c r="T2045" s="22"/>
      <c r="U2045" s="21" t="e">
        <f>VLOOKUP(CONCATENATE($M2045,$N2045),Curriculos!$A$2:$J$332,10,FALSE)</f>
        <v>#N/A</v>
      </c>
      <c r="V2045" s="20" t="e">
        <f>VLOOKUP(CONCATENATE($M2045,$N2045,$T2045),Oferta!$B$2:$R$360,17,FALSE)</f>
        <v>#N/A</v>
      </c>
      <c r="W2045" s="20" t="e">
        <f>VLOOKUP(CONCATENATE($M2045,$N2045,$T2045),Oferta!$B$2:$Q$360,12,FALSE)</f>
        <v>#N/A</v>
      </c>
      <c r="X2045" s="22"/>
      <c r="Y2045" s="23" t="e">
        <f>VLOOKUP(CONCATENATE($W2045,$X2045),Mtz_Horarios!$E$2:$H$92,2,FALSE)</f>
        <v>#N/A</v>
      </c>
      <c r="Z2045" s="23" t="e">
        <f>VLOOKUP(CONCATENATE($W2045,$X2045),Mtz_Horarios!$E$2:$H$92,3,FALSE)</f>
        <v>#N/A</v>
      </c>
      <c r="AA2045" s="24" t="e">
        <f>VLOOKUP(CONCATENATE($W2045,$X2045),Mtz_Horarios!$E$2:$H$92,4,FALSE)</f>
        <v>#N/A</v>
      </c>
      <c r="AB2045" s="20" t="e">
        <f>VLOOKUP(CONCATENATE($M2045,$N2045,$T2045),Oferta!$B$2:$Q$360,16,FALSE)</f>
        <v>#N/A</v>
      </c>
      <c r="AC2045" s="20" t="e">
        <f>VLOOKUP(CONCATENATE($M2045,$N2045,$T2045),Oferta!$B$2:$Q$360,15,FALSE)</f>
        <v>#N/A</v>
      </c>
      <c r="AD2045" s="12"/>
      <c r="AE2045" s="12"/>
      <c r="AF2045" s="12"/>
      <c r="AG2045" s="12"/>
      <c r="AH2045" s="12"/>
      <c r="AI2045" s="5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12"/>
      <c r="AW2045" s="12"/>
    </row>
    <row r="2046" spans="1:49" ht="15" hidden="1" customHeight="1">
      <c r="A2046" s="12"/>
      <c r="B2046" s="12"/>
      <c r="C2046" s="12"/>
      <c r="D2046" s="12"/>
      <c r="E2046" s="12"/>
      <c r="F2046" s="12"/>
      <c r="G2046" s="12"/>
      <c r="H2046" s="12" t="e">
        <f t="shared" si="32"/>
        <v>#N/A</v>
      </c>
      <c r="I2046" s="12" t="e">
        <f>VLOOKUP(CONCATENATE(N2046,T2046),Simulador!$H$26:$H$33,1,FALSE)</f>
        <v>#N/A</v>
      </c>
      <c r="J2046" s="12" t="e">
        <f t="shared" si="33"/>
        <v>#N/A</v>
      </c>
      <c r="K2046" s="13" t="e">
        <f t="shared" si="34"/>
        <v>#N/A</v>
      </c>
      <c r="L2046" s="12" t="e">
        <f t="shared" si="35"/>
        <v>#N/A</v>
      </c>
      <c r="M2046" s="14"/>
      <c r="N2046" s="3"/>
      <c r="O2046" s="20" t="e">
        <f>VLOOKUP(CONCATENATE($M2046,$N2046),Curriculos!$A$2:$J$332,4,FALSE)</f>
        <v>#N/A</v>
      </c>
      <c r="P2046" s="21" t="e">
        <f>VLOOKUP(CONCATENATE($M2046,$N2046),Curriculos!$A$2:$J$332,5,FALSE)</f>
        <v>#N/A</v>
      </c>
      <c r="Q2046" s="21" t="e">
        <f>VLOOKUP($N2046,Oferta!$D$2:$P$100,5,FALSE)</f>
        <v>#N/A</v>
      </c>
      <c r="R2046" s="21" t="e">
        <f>VLOOKUP(CONCATENATE($M2046,$N2046),Curriculos!$A$2:$J$332,8,FALSE)</f>
        <v>#N/A</v>
      </c>
      <c r="S2046" s="5"/>
      <c r="T2046" s="22"/>
      <c r="U2046" s="21" t="e">
        <f>VLOOKUP(CONCATENATE($M2046,$N2046),Curriculos!$A$2:$J$332,10,FALSE)</f>
        <v>#N/A</v>
      </c>
      <c r="V2046" s="20" t="e">
        <f>VLOOKUP(CONCATENATE($M2046,$N2046,$T2046),Oferta!$B$2:$R$360,17,FALSE)</f>
        <v>#N/A</v>
      </c>
      <c r="W2046" s="20" t="e">
        <f>VLOOKUP(CONCATENATE($M2046,$N2046,$T2046),Oferta!$B$2:$Q$360,12,FALSE)</f>
        <v>#N/A</v>
      </c>
      <c r="X2046" s="22"/>
      <c r="Y2046" s="23" t="e">
        <f>VLOOKUP(CONCATENATE($W2046,$X2046),Mtz_Horarios!$E$2:$H$92,2,FALSE)</f>
        <v>#N/A</v>
      </c>
      <c r="Z2046" s="23" t="e">
        <f>VLOOKUP(CONCATENATE($W2046,$X2046),Mtz_Horarios!$E$2:$H$92,3,FALSE)</f>
        <v>#N/A</v>
      </c>
      <c r="AA2046" s="24" t="e">
        <f>VLOOKUP(CONCATENATE($W2046,$X2046),Mtz_Horarios!$E$2:$H$92,4,FALSE)</f>
        <v>#N/A</v>
      </c>
      <c r="AB2046" s="20" t="e">
        <f>VLOOKUP(CONCATENATE($M2046,$N2046,$T2046),Oferta!$B$2:$Q$360,16,FALSE)</f>
        <v>#N/A</v>
      </c>
      <c r="AC2046" s="20" t="e">
        <f>VLOOKUP(CONCATENATE($M2046,$N2046,$T2046),Oferta!$B$2:$Q$360,15,FALSE)</f>
        <v>#N/A</v>
      </c>
      <c r="AD2046" s="12"/>
      <c r="AE2046" s="12"/>
      <c r="AF2046" s="12"/>
      <c r="AG2046" s="12"/>
      <c r="AH2046" s="12"/>
      <c r="AI2046" s="5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12"/>
      <c r="AW2046" s="12"/>
    </row>
    <row r="2047" spans="1:49" ht="15" hidden="1" customHeight="1">
      <c r="A2047" s="12"/>
      <c r="B2047" s="12"/>
      <c r="C2047" s="12"/>
      <c r="D2047" s="12"/>
      <c r="E2047" s="12"/>
      <c r="F2047" s="12"/>
      <c r="G2047" s="12"/>
      <c r="H2047" s="12" t="e">
        <f t="shared" si="32"/>
        <v>#N/A</v>
      </c>
      <c r="I2047" s="12" t="e">
        <f>VLOOKUP(CONCATENATE(N2047,T2047),Simulador!$H$26:$H$33,1,FALSE)</f>
        <v>#N/A</v>
      </c>
      <c r="J2047" s="12" t="e">
        <f t="shared" si="33"/>
        <v>#N/A</v>
      </c>
      <c r="K2047" s="13" t="e">
        <f t="shared" si="34"/>
        <v>#N/A</v>
      </c>
      <c r="L2047" s="12" t="e">
        <f t="shared" si="35"/>
        <v>#N/A</v>
      </c>
      <c r="M2047" s="14"/>
      <c r="N2047" s="3"/>
      <c r="O2047" s="20" t="e">
        <f>VLOOKUP(CONCATENATE($M2047,$N2047),Curriculos!$A$2:$J$332,4,FALSE)</f>
        <v>#N/A</v>
      </c>
      <c r="P2047" s="21" t="e">
        <f>VLOOKUP(CONCATENATE($M2047,$N2047),Curriculos!$A$2:$J$332,5,FALSE)</f>
        <v>#N/A</v>
      </c>
      <c r="Q2047" s="21" t="e">
        <f>VLOOKUP($N2047,Oferta!$D$2:$P$100,5,FALSE)</f>
        <v>#N/A</v>
      </c>
      <c r="R2047" s="21" t="e">
        <f>VLOOKUP(CONCATENATE($M2047,$N2047),Curriculos!$A$2:$J$332,8,FALSE)</f>
        <v>#N/A</v>
      </c>
      <c r="S2047" s="5"/>
      <c r="T2047" s="22"/>
      <c r="U2047" s="21" t="e">
        <f>VLOOKUP(CONCATENATE($M2047,$N2047),Curriculos!$A$2:$J$332,10,FALSE)</f>
        <v>#N/A</v>
      </c>
      <c r="V2047" s="20" t="e">
        <f>VLOOKUP(CONCATENATE($M2047,$N2047,$T2047),Oferta!$B$2:$R$360,17,FALSE)</f>
        <v>#N/A</v>
      </c>
      <c r="W2047" s="20" t="e">
        <f>VLOOKUP(CONCATENATE($M2047,$N2047,$T2047),Oferta!$B$2:$Q$360,12,FALSE)</f>
        <v>#N/A</v>
      </c>
      <c r="X2047" s="22"/>
      <c r="Y2047" s="23" t="e">
        <f>VLOOKUP(CONCATENATE($W2047,$X2047),Mtz_Horarios!$E$2:$H$92,2,FALSE)</f>
        <v>#N/A</v>
      </c>
      <c r="Z2047" s="23" t="e">
        <f>VLOOKUP(CONCATENATE($W2047,$X2047),Mtz_Horarios!$E$2:$H$92,3,FALSE)</f>
        <v>#N/A</v>
      </c>
      <c r="AA2047" s="24" t="e">
        <f>VLOOKUP(CONCATENATE($W2047,$X2047),Mtz_Horarios!$E$2:$H$92,4,FALSE)</f>
        <v>#N/A</v>
      </c>
      <c r="AB2047" s="20" t="e">
        <f>VLOOKUP(CONCATENATE($M2047,$N2047,$T2047),Oferta!$B$2:$Q$360,16,FALSE)</f>
        <v>#N/A</v>
      </c>
      <c r="AC2047" s="20" t="e">
        <f>VLOOKUP(CONCATENATE($M2047,$N2047,$T2047),Oferta!$B$2:$Q$360,15,FALSE)</f>
        <v>#N/A</v>
      </c>
      <c r="AD2047" s="12"/>
      <c r="AE2047" s="12"/>
      <c r="AF2047" s="12"/>
      <c r="AG2047" s="12"/>
      <c r="AH2047" s="12"/>
      <c r="AI2047" s="5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12"/>
      <c r="AW2047" s="12"/>
    </row>
    <row r="2048" spans="1:49" ht="15" hidden="1" customHeight="1">
      <c r="A2048" s="12"/>
      <c r="B2048" s="12"/>
      <c r="C2048" s="12"/>
      <c r="D2048" s="12"/>
      <c r="E2048" s="12"/>
      <c r="F2048" s="12"/>
      <c r="G2048" s="12"/>
      <c r="H2048" s="12" t="e">
        <f t="shared" si="32"/>
        <v>#N/A</v>
      </c>
      <c r="I2048" s="12" t="e">
        <f>VLOOKUP(CONCATENATE(N2048,T2048),Simulador!$H$26:$H$33,1,FALSE)</f>
        <v>#N/A</v>
      </c>
      <c r="J2048" s="12" t="e">
        <f t="shared" si="33"/>
        <v>#N/A</v>
      </c>
      <c r="K2048" s="13" t="e">
        <f t="shared" si="34"/>
        <v>#N/A</v>
      </c>
      <c r="L2048" s="12" t="e">
        <f t="shared" si="35"/>
        <v>#N/A</v>
      </c>
      <c r="M2048" s="14"/>
      <c r="N2048" s="3"/>
      <c r="O2048" s="20" t="e">
        <f>VLOOKUP(CONCATENATE($M2048,$N2048),Curriculos!$A$2:$J$332,4,FALSE)</f>
        <v>#N/A</v>
      </c>
      <c r="P2048" s="21" t="e">
        <f>VLOOKUP(CONCATENATE($M2048,$N2048),Curriculos!$A$2:$J$332,5,FALSE)</f>
        <v>#N/A</v>
      </c>
      <c r="Q2048" s="21" t="e">
        <f>VLOOKUP($N2048,Oferta!$D$2:$P$100,5,FALSE)</f>
        <v>#N/A</v>
      </c>
      <c r="R2048" s="21" t="e">
        <f>VLOOKUP(CONCATENATE($M2048,$N2048),Curriculos!$A$2:$J$332,8,FALSE)</f>
        <v>#N/A</v>
      </c>
      <c r="S2048" s="5"/>
      <c r="T2048" s="22"/>
      <c r="U2048" s="21" t="e">
        <f>VLOOKUP(CONCATENATE($M2048,$N2048),Curriculos!$A$2:$J$332,10,FALSE)</f>
        <v>#N/A</v>
      </c>
      <c r="V2048" s="20" t="e">
        <f>VLOOKUP(CONCATENATE($M2048,$N2048,$T2048),Oferta!$B$2:$R$360,17,FALSE)</f>
        <v>#N/A</v>
      </c>
      <c r="W2048" s="20" t="e">
        <f>VLOOKUP(CONCATENATE($M2048,$N2048,$T2048),Oferta!$B$2:$Q$360,12,FALSE)</f>
        <v>#N/A</v>
      </c>
      <c r="X2048" s="22"/>
      <c r="Y2048" s="23" t="e">
        <f>VLOOKUP(CONCATENATE($W2048,$X2048),Mtz_Horarios!$E$2:$H$92,2,FALSE)</f>
        <v>#N/A</v>
      </c>
      <c r="Z2048" s="23" t="e">
        <f>VLOOKUP(CONCATENATE($W2048,$X2048),Mtz_Horarios!$E$2:$H$92,3,FALSE)</f>
        <v>#N/A</v>
      </c>
      <c r="AA2048" s="24" t="e">
        <f>VLOOKUP(CONCATENATE($W2048,$X2048),Mtz_Horarios!$E$2:$H$92,4,FALSE)</f>
        <v>#N/A</v>
      </c>
      <c r="AB2048" s="20" t="e">
        <f>VLOOKUP(CONCATENATE($M2048,$N2048,$T2048),Oferta!$B$2:$Q$360,16,FALSE)</f>
        <v>#N/A</v>
      </c>
      <c r="AC2048" s="20" t="e">
        <f>VLOOKUP(CONCATENATE($M2048,$N2048,$T2048),Oferta!$B$2:$Q$360,15,FALSE)</f>
        <v>#N/A</v>
      </c>
      <c r="AD2048" s="12"/>
      <c r="AE2048" s="12"/>
      <c r="AF2048" s="12"/>
      <c r="AG2048" s="12"/>
      <c r="AH2048" s="12"/>
      <c r="AI2048" s="5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12"/>
      <c r="AW2048" s="12"/>
    </row>
    <row r="2049" spans="1:49" ht="15" hidden="1" customHeight="1">
      <c r="A2049" s="12"/>
      <c r="B2049" s="12"/>
      <c r="C2049" s="12"/>
      <c r="D2049" s="12"/>
      <c r="E2049" s="12"/>
      <c r="F2049" s="12"/>
      <c r="G2049" s="12"/>
      <c r="H2049" s="12" t="e">
        <f t="shared" si="32"/>
        <v>#N/A</v>
      </c>
      <c r="I2049" s="12" t="e">
        <f>VLOOKUP(CONCATENATE(N2049,T2049),Simulador!$H$26:$H$33,1,FALSE)</f>
        <v>#N/A</v>
      </c>
      <c r="J2049" s="12" t="e">
        <f t="shared" si="33"/>
        <v>#N/A</v>
      </c>
      <c r="K2049" s="13" t="e">
        <f t="shared" si="34"/>
        <v>#N/A</v>
      </c>
      <c r="L2049" s="12" t="e">
        <f t="shared" si="35"/>
        <v>#N/A</v>
      </c>
      <c r="M2049" s="14"/>
      <c r="N2049" s="3"/>
      <c r="O2049" s="20" t="e">
        <f>VLOOKUP(CONCATENATE($M2049,$N2049),Curriculos!$A$2:$J$332,4,FALSE)</f>
        <v>#N/A</v>
      </c>
      <c r="P2049" s="21" t="e">
        <f>VLOOKUP(CONCATENATE($M2049,$N2049),Curriculos!$A$2:$J$332,5,FALSE)</f>
        <v>#N/A</v>
      </c>
      <c r="Q2049" s="21" t="e">
        <f>VLOOKUP($N2049,Oferta!$D$2:$P$100,5,FALSE)</f>
        <v>#N/A</v>
      </c>
      <c r="R2049" s="21" t="e">
        <f>VLOOKUP(CONCATENATE($M2049,$N2049),Curriculos!$A$2:$J$332,8,FALSE)</f>
        <v>#N/A</v>
      </c>
      <c r="S2049" s="5"/>
      <c r="T2049" s="22"/>
      <c r="U2049" s="21" t="e">
        <f>VLOOKUP(CONCATENATE($M2049,$N2049),Curriculos!$A$2:$J$332,10,FALSE)</f>
        <v>#N/A</v>
      </c>
      <c r="V2049" s="20" t="e">
        <f>VLOOKUP(CONCATENATE($M2049,$N2049,$T2049),Oferta!$B$2:$R$360,17,FALSE)</f>
        <v>#N/A</v>
      </c>
      <c r="W2049" s="20" t="e">
        <f>VLOOKUP(CONCATENATE($M2049,$N2049,$T2049),Oferta!$B$2:$Q$360,12,FALSE)</f>
        <v>#N/A</v>
      </c>
      <c r="X2049" s="22"/>
      <c r="Y2049" s="23" t="e">
        <f>VLOOKUP(CONCATENATE($W2049,$X2049),Mtz_Horarios!$E$2:$H$92,2,FALSE)</f>
        <v>#N/A</v>
      </c>
      <c r="Z2049" s="23" t="e">
        <f>VLOOKUP(CONCATENATE($W2049,$X2049),Mtz_Horarios!$E$2:$H$92,3,FALSE)</f>
        <v>#N/A</v>
      </c>
      <c r="AA2049" s="24" t="e">
        <f>VLOOKUP(CONCATENATE($W2049,$X2049),Mtz_Horarios!$E$2:$H$92,4,FALSE)</f>
        <v>#N/A</v>
      </c>
      <c r="AB2049" s="20" t="e">
        <f>VLOOKUP(CONCATENATE($M2049,$N2049,$T2049),Oferta!$B$2:$Q$360,16,FALSE)</f>
        <v>#N/A</v>
      </c>
      <c r="AC2049" s="20" t="e">
        <f>VLOOKUP(CONCATENATE($M2049,$N2049,$T2049),Oferta!$B$2:$Q$360,15,FALSE)</f>
        <v>#N/A</v>
      </c>
      <c r="AD2049" s="12"/>
      <c r="AE2049" s="12"/>
      <c r="AF2049" s="12"/>
      <c r="AG2049" s="12"/>
      <c r="AH2049" s="12"/>
      <c r="AI2049" s="5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12"/>
      <c r="AW2049" s="12"/>
    </row>
    <row r="2050" spans="1:49" ht="15" hidden="1" customHeight="1">
      <c r="A2050" s="12"/>
      <c r="B2050" s="12"/>
      <c r="C2050" s="12"/>
      <c r="D2050" s="12"/>
      <c r="E2050" s="12"/>
      <c r="F2050" s="12"/>
      <c r="G2050" s="12"/>
      <c r="H2050" s="12" t="e">
        <f t="shared" si="32"/>
        <v>#N/A</v>
      </c>
      <c r="I2050" s="12" t="e">
        <f>VLOOKUP(CONCATENATE(N2050,T2050),Simulador!$H$26:$H$33,1,FALSE)</f>
        <v>#N/A</v>
      </c>
      <c r="J2050" s="12" t="e">
        <f t="shared" si="33"/>
        <v>#N/A</v>
      </c>
      <c r="K2050" s="13" t="e">
        <f t="shared" si="34"/>
        <v>#N/A</v>
      </c>
      <c r="L2050" s="12" t="e">
        <f t="shared" si="35"/>
        <v>#N/A</v>
      </c>
      <c r="M2050" s="14"/>
      <c r="N2050" s="3"/>
      <c r="O2050" s="20" t="e">
        <f>VLOOKUP(CONCATENATE($M2050,$N2050),Curriculos!$A$2:$J$332,4,FALSE)</f>
        <v>#N/A</v>
      </c>
      <c r="P2050" s="21" t="e">
        <f>VLOOKUP(CONCATENATE($M2050,$N2050),Curriculos!$A$2:$J$332,5,FALSE)</f>
        <v>#N/A</v>
      </c>
      <c r="Q2050" s="21" t="e">
        <f>VLOOKUP($N2050,Oferta!$D$2:$P$100,5,FALSE)</f>
        <v>#N/A</v>
      </c>
      <c r="R2050" s="21" t="e">
        <f>VLOOKUP(CONCATENATE($M2050,$N2050),Curriculos!$A$2:$J$332,8,FALSE)</f>
        <v>#N/A</v>
      </c>
      <c r="S2050" s="5"/>
      <c r="T2050" s="22"/>
      <c r="U2050" s="21" t="e">
        <f>VLOOKUP(CONCATENATE($M2050,$N2050),Curriculos!$A$2:$J$332,10,FALSE)</f>
        <v>#N/A</v>
      </c>
      <c r="V2050" s="20" t="e">
        <f>VLOOKUP(CONCATENATE($M2050,$N2050,$T2050),Oferta!$B$2:$R$360,17,FALSE)</f>
        <v>#N/A</v>
      </c>
      <c r="W2050" s="20" t="e">
        <f>VLOOKUP(CONCATENATE($M2050,$N2050,$T2050),Oferta!$B$2:$Q$360,12,FALSE)</f>
        <v>#N/A</v>
      </c>
      <c r="X2050" s="22"/>
      <c r="Y2050" s="23" t="e">
        <f>VLOOKUP(CONCATENATE($W2050,$X2050),Mtz_Horarios!$E$2:$H$92,2,FALSE)</f>
        <v>#N/A</v>
      </c>
      <c r="Z2050" s="23" t="e">
        <f>VLOOKUP(CONCATENATE($W2050,$X2050),Mtz_Horarios!$E$2:$H$92,3,FALSE)</f>
        <v>#N/A</v>
      </c>
      <c r="AA2050" s="24" t="e">
        <f>VLOOKUP(CONCATENATE($W2050,$X2050),Mtz_Horarios!$E$2:$H$92,4,FALSE)</f>
        <v>#N/A</v>
      </c>
      <c r="AB2050" s="20" t="e">
        <f>VLOOKUP(CONCATENATE($M2050,$N2050,$T2050),Oferta!$B$2:$Q$360,16,FALSE)</f>
        <v>#N/A</v>
      </c>
      <c r="AC2050" s="20" t="e">
        <f>VLOOKUP(CONCATENATE($M2050,$N2050,$T2050),Oferta!$B$2:$Q$360,15,FALSE)</f>
        <v>#N/A</v>
      </c>
      <c r="AD2050" s="12"/>
      <c r="AE2050" s="12"/>
      <c r="AF2050" s="12"/>
      <c r="AG2050" s="12"/>
      <c r="AH2050" s="12"/>
      <c r="AI2050" s="5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12"/>
      <c r="AW2050" s="12"/>
    </row>
    <row r="2051" spans="1:49" ht="15" hidden="1" customHeight="1">
      <c r="A2051" s="12"/>
      <c r="B2051" s="12"/>
      <c r="C2051" s="12"/>
      <c r="D2051" s="12"/>
      <c r="E2051" s="12"/>
      <c r="F2051" s="12"/>
      <c r="G2051" s="12"/>
      <c r="H2051" s="12" t="e">
        <f t="shared" si="32"/>
        <v>#N/A</v>
      </c>
      <c r="I2051" s="12" t="e">
        <f>VLOOKUP(CONCATENATE(N2051,T2051),Simulador!$H$26:$H$33,1,FALSE)</f>
        <v>#N/A</v>
      </c>
      <c r="J2051" s="12" t="e">
        <f t="shared" si="33"/>
        <v>#N/A</v>
      </c>
      <c r="K2051" s="13" t="e">
        <f t="shared" si="34"/>
        <v>#N/A</v>
      </c>
      <c r="L2051" s="12" t="e">
        <f t="shared" si="35"/>
        <v>#N/A</v>
      </c>
      <c r="M2051" s="14"/>
      <c r="N2051" s="3"/>
      <c r="O2051" s="20" t="e">
        <f>VLOOKUP(CONCATENATE($M2051,$N2051),Curriculos!$A$2:$J$332,4,FALSE)</f>
        <v>#N/A</v>
      </c>
      <c r="P2051" s="21" t="e">
        <f>VLOOKUP(CONCATENATE($M2051,$N2051),Curriculos!$A$2:$J$332,5,FALSE)</f>
        <v>#N/A</v>
      </c>
      <c r="Q2051" s="21" t="e">
        <f>VLOOKUP($N2051,Oferta!$D$2:$P$100,5,FALSE)</f>
        <v>#N/A</v>
      </c>
      <c r="R2051" s="21" t="e">
        <f>VLOOKUP(CONCATENATE($M2051,$N2051),Curriculos!$A$2:$J$332,8,FALSE)</f>
        <v>#N/A</v>
      </c>
      <c r="S2051" s="5"/>
      <c r="T2051" s="22"/>
      <c r="U2051" s="21" t="e">
        <f>VLOOKUP(CONCATENATE($M2051,$N2051),Curriculos!$A$2:$J$332,10,FALSE)</f>
        <v>#N/A</v>
      </c>
      <c r="V2051" s="20" t="e">
        <f>VLOOKUP(CONCATENATE($M2051,$N2051,$T2051),Oferta!$B$2:$R$360,17,FALSE)</f>
        <v>#N/A</v>
      </c>
      <c r="W2051" s="20" t="e">
        <f>VLOOKUP(CONCATENATE($M2051,$N2051,$T2051),Oferta!$B$2:$Q$360,12,FALSE)</f>
        <v>#N/A</v>
      </c>
      <c r="X2051" s="22"/>
      <c r="Y2051" s="23" t="e">
        <f>VLOOKUP(CONCATENATE($W2051,$X2051),Mtz_Horarios!$E$2:$H$92,2,FALSE)</f>
        <v>#N/A</v>
      </c>
      <c r="Z2051" s="23" t="e">
        <f>VLOOKUP(CONCATENATE($W2051,$X2051),Mtz_Horarios!$E$2:$H$92,3,FALSE)</f>
        <v>#N/A</v>
      </c>
      <c r="AA2051" s="24" t="e">
        <f>VLOOKUP(CONCATENATE($W2051,$X2051),Mtz_Horarios!$E$2:$H$92,4,FALSE)</f>
        <v>#N/A</v>
      </c>
      <c r="AB2051" s="20" t="e">
        <f>VLOOKUP(CONCATENATE($M2051,$N2051,$T2051),Oferta!$B$2:$Q$360,16,FALSE)</f>
        <v>#N/A</v>
      </c>
      <c r="AC2051" s="20" t="e">
        <f>VLOOKUP(CONCATENATE($M2051,$N2051,$T2051),Oferta!$B$2:$Q$360,15,FALSE)</f>
        <v>#N/A</v>
      </c>
      <c r="AD2051" s="12"/>
      <c r="AE2051" s="12"/>
      <c r="AF2051" s="12"/>
      <c r="AG2051" s="12"/>
      <c r="AH2051" s="12"/>
      <c r="AI2051" s="5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12"/>
      <c r="AW2051" s="12"/>
    </row>
    <row r="2052" spans="1:49" ht="15" hidden="1" customHeight="1">
      <c r="A2052" s="12"/>
      <c r="B2052" s="12"/>
      <c r="C2052" s="12"/>
      <c r="D2052" s="12"/>
      <c r="E2052" s="12"/>
      <c r="F2052" s="12"/>
      <c r="G2052" s="12"/>
      <c r="H2052" s="12" t="e">
        <f t="shared" si="32"/>
        <v>#N/A</v>
      </c>
      <c r="I2052" s="12" t="e">
        <f>VLOOKUP(CONCATENATE(N2052,T2052),Simulador!$H$26:$H$33,1,FALSE)</f>
        <v>#N/A</v>
      </c>
      <c r="J2052" s="12" t="e">
        <f t="shared" si="33"/>
        <v>#N/A</v>
      </c>
      <c r="K2052" s="13" t="e">
        <f t="shared" si="34"/>
        <v>#N/A</v>
      </c>
      <c r="L2052" s="12" t="e">
        <f t="shared" si="35"/>
        <v>#N/A</v>
      </c>
      <c r="M2052" s="14"/>
      <c r="N2052" s="3"/>
      <c r="O2052" s="20" t="e">
        <f>VLOOKUP(CONCATENATE($M2052,$N2052),Curriculos!$A$2:$J$332,4,FALSE)</f>
        <v>#N/A</v>
      </c>
      <c r="P2052" s="21" t="e">
        <f>VLOOKUP(CONCATENATE($M2052,$N2052),Curriculos!$A$2:$J$332,5,FALSE)</f>
        <v>#N/A</v>
      </c>
      <c r="Q2052" s="21" t="e">
        <f>VLOOKUP($N2052,Oferta!$D$2:$P$100,5,FALSE)</f>
        <v>#N/A</v>
      </c>
      <c r="R2052" s="21" t="e">
        <f>VLOOKUP(CONCATENATE($M2052,$N2052),Curriculos!$A$2:$J$332,8,FALSE)</f>
        <v>#N/A</v>
      </c>
      <c r="S2052" s="5"/>
      <c r="T2052" s="22"/>
      <c r="U2052" s="21" t="e">
        <f>VLOOKUP(CONCATENATE($M2052,$N2052),Curriculos!$A$2:$J$332,10,FALSE)</f>
        <v>#N/A</v>
      </c>
      <c r="V2052" s="20" t="e">
        <f>VLOOKUP(CONCATENATE($M2052,$N2052,$T2052),Oferta!$B$2:$R$360,17,FALSE)</f>
        <v>#N/A</v>
      </c>
      <c r="W2052" s="20" t="e">
        <f>VLOOKUP(CONCATENATE($M2052,$N2052,$T2052),Oferta!$B$2:$Q$360,12,FALSE)</f>
        <v>#N/A</v>
      </c>
      <c r="X2052" s="22"/>
      <c r="Y2052" s="23" t="e">
        <f>VLOOKUP(CONCATENATE($W2052,$X2052),Mtz_Horarios!$E$2:$H$92,2,FALSE)</f>
        <v>#N/A</v>
      </c>
      <c r="Z2052" s="23" t="e">
        <f>VLOOKUP(CONCATENATE($W2052,$X2052),Mtz_Horarios!$E$2:$H$92,3,FALSE)</f>
        <v>#N/A</v>
      </c>
      <c r="AA2052" s="24" t="e">
        <f>VLOOKUP(CONCATENATE($W2052,$X2052),Mtz_Horarios!$E$2:$H$92,4,FALSE)</f>
        <v>#N/A</v>
      </c>
      <c r="AB2052" s="20" t="e">
        <f>VLOOKUP(CONCATENATE($M2052,$N2052,$T2052),Oferta!$B$2:$Q$360,16,FALSE)</f>
        <v>#N/A</v>
      </c>
      <c r="AC2052" s="20" t="e">
        <f>VLOOKUP(CONCATENATE($M2052,$N2052,$T2052),Oferta!$B$2:$Q$360,15,FALSE)</f>
        <v>#N/A</v>
      </c>
      <c r="AD2052" s="12"/>
      <c r="AE2052" s="12"/>
      <c r="AF2052" s="12"/>
      <c r="AG2052" s="12"/>
      <c r="AH2052" s="12"/>
      <c r="AI2052" s="5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12"/>
      <c r="AW2052" s="12"/>
    </row>
    <row r="2053" spans="1:49" ht="15" hidden="1" customHeight="1">
      <c r="A2053" s="12"/>
      <c r="B2053" s="12"/>
      <c r="C2053" s="12"/>
      <c r="D2053" s="12"/>
      <c r="E2053" s="12"/>
      <c r="F2053" s="12"/>
      <c r="G2053" s="12"/>
      <c r="H2053" s="12" t="e">
        <f t="shared" si="32"/>
        <v>#N/A</v>
      </c>
      <c r="I2053" s="12" t="e">
        <f>VLOOKUP(CONCATENATE(N2053,T2053),Simulador!$H$26:$H$33,1,FALSE)</f>
        <v>#N/A</v>
      </c>
      <c r="J2053" s="12" t="e">
        <f t="shared" si="33"/>
        <v>#N/A</v>
      </c>
      <c r="K2053" s="13" t="e">
        <f t="shared" si="34"/>
        <v>#N/A</v>
      </c>
      <c r="L2053" s="12" t="e">
        <f t="shared" si="35"/>
        <v>#N/A</v>
      </c>
      <c r="M2053" s="14"/>
      <c r="N2053" s="3"/>
      <c r="O2053" s="20" t="e">
        <f>VLOOKUP(CONCATENATE($M2053,$N2053),Curriculos!$A$2:$J$332,4,FALSE)</f>
        <v>#N/A</v>
      </c>
      <c r="P2053" s="21" t="e">
        <f>VLOOKUP(CONCATENATE($M2053,$N2053),Curriculos!$A$2:$J$332,5,FALSE)</f>
        <v>#N/A</v>
      </c>
      <c r="Q2053" s="21" t="e">
        <f>VLOOKUP($N2053,Oferta!$D$2:$P$100,5,FALSE)</f>
        <v>#N/A</v>
      </c>
      <c r="R2053" s="21" t="e">
        <f>VLOOKUP(CONCATENATE($M2053,$N2053),Curriculos!$A$2:$J$332,8,FALSE)</f>
        <v>#N/A</v>
      </c>
      <c r="S2053" s="5"/>
      <c r="T2053" s="22"/>
      <c r="U2053" s="21" t="e">
        <f>VLOOKUP(CONCATENATE($M2053,$N2053),Curriculos!$A$2:$J$332,10,FALSE)</f>
        <v>#N/A</v>
      </c>
      <c r="V2053" s="20" t="e">
        <f>VLOOKUP(CONCATENATE($M2053,$N2053,$T2053),Oferta!$B$2:$R$360,17,FALSE)</f>
        <v>#N/A</v>
      </c>
      <c r="W2053" s="20" t="e">
        <f>VLOOKUP(CONCATENATE($M2053,$N2053,$T2053),Oferta!$B$2:$Q$360,12,FALSE)</f>
        <v>#N/A</v>
      </c>
      <c r="X2053" s="22"/>
      <c r="Y2053" s="23" t="e">
        <f>VLOOKUP(CONCATENATE($W2053,$X2053),Mtz_Horarios!$E$2:$H$92,2,FALSE)</f>
        <v>#N/A</v>
      </c>
      <c r="Z2053" s="23" t="e">
        <f>VLOOKUP(CONCATENATE($W2053,$X2053),Mtz_Horarios!$E$2:$H$92,3,FALSE)</f>
        <v>#N/A</v>
      </c>
      <c r="AA2053" s="24" t="e">
        <f>VLOOKUP(CONCATENATE($W2053,$X2053),Mtz_Horarios!$E$2:$H$92,4,FALSE)</f>
        <v>#N/A</v>
      </c>
      <c r="AB2053" s="20" t="e">
        <f>VLOOKUP(CONCATENATE($M2053,$N2053,$T2053),Oferta!$B$2:$Q$360,16,FALSE)</f>
        <v>#N/A</v>
      </c>
      <c r="AC2053" s="20" t="e">
        <f>VLOOKUP(CONCATENATE($M2053,$N2053,$T2053),Oferta!$B$2:$Q$360,15,FALSE)</f>
        <v>#N/A</v>
      </c>
      <c r="AD2053" s="12"/>
      <c r="AE2053" s="12"/>
      <c r="AF2053" s="12"/>
      <c r="AG2053" s="12"/>
      <c r="AH2053" s="12"/>
      <c r="AI2053" s="5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12"/>
      <c r="AW2053" s="12"/>
    </row>
    <row r="2054" spans="1:49" ht="15" hidden="1" customHeight="1">
      <c r="A2054" s="12"/>
      <c r="B2054" s="12"/>
      <c r="C2054" s="12"/>
      <c r="D2054" s="12"/>
      <c r="E2054" s="12"/>
      <c r="F2054" s="12"/>
      <c r="G2054" s="12"/>
      <c r="H2054" s="12" t="e">
        <f t="shared" si="32"/>
        <v>#N/A</v>
      </c>
      <c r="I2054" s="12" t="e">
        <f>VLOOKUP(CONCATENATE(N2054,T2054),Simulador!$H$26:$H$33,1,FALSE)</f>
        <v>#N/A</v>
      </c>
      <c r="J2054" s="12" t="e">
        <f t="shared" si="33"/>
        <v>#N/A</v>
      </c>
      <c r="K2054" s="13" t="e">
        <f t="shared" si="34"/>
        <v>#N/A</v>
      </c>
      <c r="L2054" s="12" t="e">
        <f t="shared" si="35"/>
        <v>#N/A</v>
      </c>
      <c r="M2054" s="14"/>
      <c r="N2054" s="3"/>
      <c r="O2054" s="20" t="e">
        <f>VLOOKUP(CONCATENATE($M2054,$N2054),Curriculos!$A$2:$J$332,4,FALSE)</f>
        <v>#N/A</v>
      </c>
      <c r="P2054" s="21" t="e">
        <f>VLOOKUP(CONCATENATE($M2054,$N2054),Curriculos!$A$2:$J$332,5,FALSE)</f>
        <v>#N/A</v>
      </c>
      <c r="Q2054" s="21" t="e">
        <f>VLOOKUP($N2054,Oferta!$D$2:$P$100,5,FALSE)</f>
        <v>#N/A</v>
      </c>
      <c r="R2054" s="21" t="e">
        <f>VLOOKUP(CONCATENATE($M2054,$N2054),Curriculos!$A$2:$J$332,8,FALSE)</f>
        <v>#N/A</v>
      </c>
      <c r="S2054" s="5"/>
      <c r="T2054" s="22"/>
      <c r="U2054" s="21" t="e">
        <f>VLOOKUP(CONCATENATE($M2054,$N2054),Curriculos!$A$2:$J$332,10,FALSE)</f>
        <v>#N/A</v>
      </c>
      <c r="V2054" s="20" t="e">
        <f>VLOOKUP(CONCATENATE($M2054,$N2054,$T2054),Oferta!$B$2:$R$360,17,FALSE)</f>
        <v>#N/A</v>
      </c>
      <c r="W2054" s="20" t="e">
        <f>VLOOKUP(CONCATENATE($M2054,$N2054,$T2054),Oferta!$B$2:$Q$360,12,FALSE)</f>
        <v>#N/A</v>
      </c>
      <c r="X2054" s="22"/>
      <c r="Y2054" s="23" t="e">
        <f>VLOOKUP(CONCATENATE($W2054,$X2054),Mtz_Horarios!$E$2:$H$92,2,FALSE)</f>
        <v>#N/A</v>
      </c>
      <c r="Z2054" s="23" t="e">
        <f>VLOOKUP(CONCATENATE($W2054,$X2054),Mtz_Horarios!$E$2:$H$92,3,FALSE)</f>
        <v>#N/A</v>
      </c>
      <c r="AA2054" s="24" t="e">
        <f>VLOOKUP(CONCATENATE($W2054,$X2054),Mtz_Horarios!$E$2:$H$92,4,FALSE)</f>
        <v>#N/A</v>
      </c>
      <c r="AB2054" s="20" t="e">
        <f>VLOOKUP(CONCATENATE($M2054,$N2054,$T2054),Oferta!$B$2:$Q$360,16,FALSE)</f>
        <v>#N/A</v>
      </c>
      <c r="AC2054" s="20" t="e">
        <f>VLOOKUP(CONCATENATE($M2054,$N2054,$T2054),Oferta!$B$2:$Q$360,15,FALSE)</f>
        <v>#N/A</v>
      </c>
      <c r="AD2054" s="12"/>
      <c r="AE2054" s="12"/>
      <c r="AF2054" s="12"/>
      <c r="AG2054" s="12"/>
      <c r="AH2054" s="12"/>
      <c r="AI2054" s="5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12"/>
      <c r="AW2054" s="12"/>
    </row>
    <row r="2055" spans="1:49" ht="15" hidden="1" customHeight="1">
      <c r="A2055" s="12"/>
      <c r="B2055" s="12"/>
      <c r="C2055" s="12"/>
      <c r="D2055" s="12"/>
      <c r="E2055" s="12"/>
      <c r="F2055" s="12"/>
      <c r="G2055" s="12"/>
      <c r="H2055" s="12" t="e">
        <f t="shared" si="32"/>
        <v>#N/A</v>
      </c>
      <c r="I2055" s="12" t="e">
        <f>VLOOKUP(CONCATENATE(N2055,T2055),Simulador!$H$26:$H$33,1,FALSE)</f>
        <v>#N/A</v>
      </c>
      <c r="J2055" s="12" t="e">
        <f t="shared" si="33"/>
        <v>#N/A</v>
      </c>
      <c r="K2055" s="13" t="e">
        <f t="shared" si="34"/>
        <v>#N/A</v>
      </c>
      <c r="L2055" s="12" t="e">
        <f t="shared" si="35"/>
        <v>#N/A</v>
      </c>
      <c r="M2055" s="14"/>
      <c r="N2055" s="3"/>
      <c r="O2055" s="20" t="e">
        <f>VLOOKUP(CONCATENATE($M2055,$N2055),Curriculos!$A$2:$J$332,4,FALSE)</f>
        <v>#N/A</v>
      </c>
      <c r="P2055" s="21" t="e">
        <f>VLOOKUP(CONCATENATE($M2055,$N2055),Curriculos!$A$2:$J$332,5,FALSE)</f>
        <v>#N/A</v>
      </c>
      <c r="Q2055" s="21" t="e">
        <f>VLOOKUP($N2055,Oferta!$D$2:$P$100,5,FALSE)</f>
        <v>#N/A</v>
      </c>
      <c r="R2055" s="21" t="e">
        <f>VLOOKUP(CONCATENATE($M2055,$N2055),Curriculos!$A$2:$J$332,8,FALSE)</f>
        <v>#N/A</v>
      </c>
      <c r="S2055" s="5"/>
      <c r="T2055" s="22"/>
      <c r="U2055" s="21" t="e">
        <f>VLOOKUP(CONCATENATE($M2055,$N2055),Curriculos!$A$2:$J$332,10,FALSE)</f>
        <v>#N/A</v>
      </c>
      <c r="V2055" s="20" t="e">
        <f>VLOOKUP(CONCATENATE($M2055,$N2055,$T2055),Oferta!$B$2:$R$360,17,FALSE)</f>
        <v>#N/A</v>
      </c>
      <c r="W2055" s="20" t="e">
        <f>VLOOKUP(CONCATENATE($M2055,$N2055,$T2055),Oferta!$B$2:$Q$360,12,FALSE)</f>
        <v>#N/A</v>
      </c>
      <c r="X2055" s="22"/>
      <c r="Y2055" s="23" t="e">
        <f>VLOOKUP(CONCATENATE($W2055,$X2055),Mtz_Horarios!$E$2:$H$92,2,FALSE)</f>
        <v>#N/A</v>
      </c>
      <c r="Z2055" s="23" t="e">
        <f>VLOOKUP(CONCATENATE($W2055,$X2055),Mtz_Horarios!$E$2:$H$92,3,FALSE)</f>
        <v>#N/A</v>
      </c>
      <c r="AA2055" s="24" t="e">
        <f>VLOOKUP(CONCATENATE($W2055,$X2055),Mtz_Horarios!$E$2:$H$92,4,FALSE)</f>
        <v>#N/A</v>
      </c>
      <c r="AB2055" s="20" t="e">
        <f>VLOOKUP(CONCATENATE($M2055,$N2055,$T2055),Oferta!$B$2:$Q$360,16,FALSE)</f>
        <v>#N/A</v>
      </c>
      <c r="AC2055" s="20" t="e">
        <f>VLOOKUP(CONCATENATE($M2055,$N2055,$T2055),Oferta!$B$2:$Q$360,15,FALSE)</f>
        <v>#N/A</v>
      </c>
      <c r="AD2055" s="12"/>
      <c r="AE2055" s="12"/>
      <c r="AF2055" s="12"/>
      <c r="AG2055" s="12"/>
      <c r="AH2055" s="12"/>
      <c r="AI2055" s="5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12"/>
      <c r="AW2055" s="12"/>
    </row>
    <row r="2056" spans="1:49" ht="15" hidden="1" customHeight="1">
      <c r="A2056" s="12"/>
      <c r="B2056" s="12"/>
      <c r="C2056" s="12"/>
      <c r="D2056" s="12"/>
      <c r="E2056" s="12"/>
      <c r="F2056" s="12"/>
      <c r="G2056" s="12"/>
      <c r="H2056" s="12" t="e">
        <f t="shared" si="32"/>
        <v>#N/A</v>
      </c>
      <c r="I2056" s="12" t="e">
        <f>VLOOKUP(CONCATENATE(N2056,T2056),Simulador!$H$26:$H$33,1,FALSE)</f>
        <v>#N/A</v>
      </c>
      <c r="J2056" s="12" t="e">
        <f t="shared" si="33"/>
        <v>#N/A</v>
      </c>
      <c r="K2056" s="13" t="e">
        <f t="shared" si="34"/>
        <v>#N/A</v>
      </c>
      <c r="L2056" s="12" t="e">
        <f t="shared" si="35"/>
        <v>#N/A</v>
      </c>
      <c r="M2056" s="14"/>
      <c r="N2056" s="3"/>
      <c r="O2056" s="20" t="e">
        <f>VLOOKUP(CONCATENATE($M2056,$N2056),Curriculos!$A$2:$J$332,4,FALSE)</f>
        <v>#N/A</v>
      </c>
      <c r="P2056" s="21" t="e">
        <f>VLOOKUP(CONCATENATE($M2056,$N2056),Curriculos!$A$2:$J$332,5,FALSE)</f>
        <v>#N/A</v>
      </c>
      <c r="Q2056" s="21" t="e">
        <f>VLOOKUP($N2056,Oferta!$D$2:$P$100,5,FALSE)</f>
        <v>#N/A</v>
      </c>
      <c r="R2056" s="21" t="e">
        <f>VLOOKUP(CONCATENATE($M2056,$N2056),Curriculos!$A$2:$J$332,8,FALSE)</f>
        <v>#N/A</v>
      </c>
      <c r="S2056" s="5"/>
      <c r="T2056" s="22"/>
      <c r="U2056" s="21" t="e">
        <f>VLOOKUP(CONCATENATE($M2056,$N2056),Curriculos!$A$2:$J$332,10,FALSE)</f>
        <v>#N/A</v>
      </c>
      <c r="V2056" s="20" t="e">
        <f>VLOOKUP(CONCATENATE($M2056,$N2056,$T2056),Oferta!$B$2:$R$360,17,FALSE)</f>
        <v>#N/A</v>
      </c>
      <c r="W2056" s="20" t="e">
        <f>VLOOKUP(CONCATENATE($M2056,$N2056,$T2056),Oferta!$B$2:$Q$360,12,FALSE)</f>
        <v>#N/A</v>
      </c>
      <c r="X2056" s="22"/>
      <c r="Y2056" s="23" t="e">
        <f>VLOOKUP(CONCATENATE($W2056,$X2056),Mtz_Horarios!$E$2:$H$92,2,FALSE)</f>
        <v>#N/A</v>
      </c>
      <c r="Z2056" s="23" t="e">
        <f>VLOOKUP(CONCATENATE($W2056,$X2056),Mtz_Horarios!$E$2:$H$92,3,FALSE)</f>
        <v>#N/A</v>
      </c>
      <c r="AA2056" s="24" t="e">
        <f>VLOOKUP(CONCATENATE($W2056,$X2056),Mtz_Horarios!$E$2:$H$92,4,FALSE)</f>
        <v>#N/A</v>
      </c>
      <c r="AB2056" s="20" t="e">
        <f>VLOOKUP(CONCATENATE($M2056,$N2056,$T2056),Oferta!$B$2:$Q$360,16,FALSE)</f>
        <v>#N/A</v>
      </c>
      <c r="AC2056" s="20" t="e">
        <f>VLOOKUP(CONCATENATE($M2056,$N2056,$T2056),Oferta!$B$2:$Q$360,15,FALSE)</f>
        <v>#N/A</v>
      </c>
      <c r="AD2056" s="12"/>
      <c r="AE2056" s="12"/>
      <c r="AF2056" s="12"/>
      <c r="AG2056" s="12"/>
      <c r="AH2056" s="12"/>
      <c r="AI2056" s="5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12"/>
      <c r="AW2056" s="12"/>
    </row>
    <row r="2057" spans="1:49" ht="15" hidden="1" customHeight="1">
      <c r="A2057" s="12"/>
      <c r="B2057" s="12"/>
      <c r="C2057" s="12"/>
      <c r="D2057" s="12"/>
      <c r="E2057" s="12"/>
      <c r="F2057" s="12"/>
      <c r="G2057" s="12"/>
      <c r="H2057" s="12" t="e">
        <f t="shared" si="32"/>
        <v>#N/A</v>
      </c>
      <c r="I2057" s="12" t="e">
        <f>VLOOKUP(CONCATENATE(N2057,T2057),Simulador!$H$26:$H$33,1,FALSE)</f>
        <v>#N/A</v>
      </c>
      <c r="J2057" s="12" t="e">
        <f t="shared" si="33"/>
        <v>#N/A</v>
      </c>
      <c r="K2057" s="13" t="e">
        <f t="shared" si="34"/>
        <v>#N/A</v>
      </c>
      <c r="L2057" s="12" t="e">
        <f t="shared" si="35"/>
        <v>#N/A</v>
      </c>
      <c r="M2057" s="14"/>
      <c r="N2057" s="3"/>
      <c r="O2057" s="20" t="e">
        <f>VLOOKUP(CONCATENATE($M2057,$N2057),Curriculos!$A$2:$J$332,4,FALSE)</f>
        <v>#N/A</v>
      </c>
      <c r="P2057" s="21" t="e">
        <f>VLOOKUP(CONCATENATE($M2057,$N2057),Curriculos!$A$2:$J$332,5,FALSE)</f>
        <v>#N/A</v>
      </c>
      <c r="Q2057" s="21" t="e">
        <f>VLOOKUP($N2057,Oferta!$D$2:$P$100,5,FALSE)</f>
        <v>#N/A</v>
      </c>
      <c r="R2057" s="21" t="e">
        <f>VLOOKUP(CONCATENATE($M2057,$N2057),Curriculos!$A$2:$J$332,8,FALSE)</f>
        <v>#N/A</v>
      </c>
      <c r="S2057" s="5"/>
      <c r="T2057" s="22"/>
      <c r="U2057" s="21" t="e">
        <f>VLOOKUP(CONCATENATE($M2057,$N2057),Curriculos!$A$2:$J$332,10,FALSE)</f>
        <v>#N/A</v>
      </c>
      <c r="V2057" s="20" t="e">
        <f>VLOOKUP(CONCATENATE($M2057,$N2057,$T2057),Oferta!$B$2:$R$360,17,FALSE)</f>
        <v>#N/A</v>
      </c>
      <c r="W2057" s="20" t="e">
        <f>VLOOKUP(CONCATENATE($M2057,$N2057,$T2057),Oferta!$B$2:$Q$360,12,FALSE)</f>
        <v>#N/A</v>
      </c>
      <c r="X2057" s="22"/>
      <c r="Y2057" s="23" t="e">
        <f>VLOOKUP(CONCATENATE($W2057,$X2057),Mtz_Horarios!$E$2:$H$92,2,FALSE)</f>
        <v>#N/A</v>
      </c>
      <c r="Z2057" s="23" t="e">
        <f>VLOOKUP(CONCATENATE($W2057,$X2057),Mtz_Horarios!$E$2:$H$92,3,FALSE)</f>
        <v>#N/A</v>
      </c>
      <c r="AA2057" s="24" t="e">
        <f>VLOOKUP(CONCATENATE($W2057,$X2057),Mtz_Horarios!$E$2:$H$92,4,FALSE)</f>
        <v>#N/A</v>
      </c>
      <c r="AB2057" s="20" t="e">
        <f>VLOOKUP(CONCATENATE($M2057,$N2057,$T2057),Oferta!$B$2:$Q$360,16,FALSE)</f>
        <v>#N/A</v>
      </c>
      <c r="AC2057" s="20" t="e">
        <f>VLOOKUP(CONCATENATE($M2057,$N2057,$T2057),Oferta!$B$2:$Q$360,15,FALSE)</f>
        <v>#N/A</v>
      </c>
      <c r="AD2057" s="12"/>
      <c r="AE2057" s="12"/>
      <c r="AF2057" s="12"/>
      <c r="AG2057" s="12"/>
      <c r="AH2057" s="12"/>
      <c r="AI2057" s="5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12"/>
      <c r="AW2057" s="12"/>
    </row>
    <row r="2058" spans="1:49" ht="15" hidden="1" customHeight="1">
      <c r="A2058" s="12"/>
      <c r="B2058" s="12"/>
      <c r="C2058" s="12"/>
      <c r="D2058" s="12"/>
      <c r="E2058" s="12"/>
      <c r="F2058" s="12"/>
      <c r="G2058" s="12"/>
      <c r="H2058" s="12" t="e">
        <f t="shared" si="32"/>
        <v>#N/A</v>
      </c>
      <c r="I2058" s="12" t="e">
        <f>VLOOKUP(CONCATENATE(N2058,T2058),Simulador!$H$26:$H$33,1,FALSE)</f>
        <v>#N/A</v>
      </c>
      <c r="J2058" s="12" t="e">
        <f t="shared" si="33"/>
        <v>#N/A</v>
      </c>
      <c r="K2058" s="13" t="e">
        <f t="shared" si="34"/>
        <v>#N/A</v>
      </c>
      <c r="L2058" s="12" t="e">
        <f t="shared" si="35"/>
        <v>#N/A</v>
      </c>
      <c r="M2058" s="14"/>
      <c r="N2058" s="3"/>
      <c r="O2058" s="20" t="e">
        <f>VLOOKUP(CONCATENATE($M2058,$N2058),Curriculos!$A$2:$J$332,4,FALSE)</f>
        <v>#N/A</v>
      </c>
      <c r="P2058" s="21" t="e">
        <f>VLOOKUP(CONCATENATE($M2058,$N2058),Curriculos!$A$2:$J$332,5,FALSE)</f>
        <v>#N/A</v>
      </c>
      <c r="Q2058" s="21" t="e">
        <f>VLOOKUP($N2058,Oferta!$D$2:$P$100,5,FALSE)</f>
        <v>#N/A</v>
      </c>
      <c r="R2058" s="21" t="e">
        <f>VLOOKUP(CONCATENATE($M2058,$N2058),Curriculos!$A$2:$J$332,8,FALSE)</f>
        <v>#N/A</v>
      </c>
      <c r="S2058" s="5"/>
      <c r="T2058" s="22"/>
      <c r="U2058" s="21" t="e">
        <f>VLOOKUP(CONCATENATE($M2058,$N2058),Curriculos!$A$2:$J$332,10,FALSE)</f>
        <v>#N/A</v>
      </c>
      <c r="V2058" s="20" t="e">
        <f>VLOOKUP(CONCATENATE($M2058,$N2058,$T2058),Oferta!$B$2:$R$360,17,FALSE)</f>
        <v>#N/A</v>
      </c>
      <c r="W2058" s="20" t="e">
        <f>VLOOKUP(CONCATENATE($M2058,$N2058,$T2058),Oferta!$B$2:$Q$360,12,FALSE)</f>
        <v>#N/A</v>
      </c>
      <c r="X2058" s="22"/>
      <c r="Y2058" s="23" t="e">
        <f>VLOOKUP(CONCATENATE($W2058,$X2058),Mtz_Horarios!$E$2:$H$92,2,FALSE)</f>
        <v>#N/A</v>
      </c>
      <c r="Z2058" s="23" t="e">
        <f>VLOOKUP(CONCATENATE($W2058,$X2058),Mtz_Horarios!$E$2:$H$92,3,FALSE)</f>
        <v>#N/A</v>
      </c>
      <c r="AA2058" s="24" t="e">
        <f>VLOOKUP(CONCATENATE($W2058,$X2058),Mtz_Horarios!$E$2:$H$92,4,FALSE)</f>
        <v>#N/A</v>
      </c>
      <c r="AB2058" s="20" t="e">
        <f>VLOOKUP(CONCATENATE($M2058,$N2058,$T2058),Oferta!$B$2:$Q$360,16,FALSE)</f>
        <v>#N/A</v>
      </c>
      <c r="AC2058" s="20" t="e">
        <f>VLOOKUP(CONCATENATE($M2058,$N2058,$T2058),Oferta!$B$2:$Q$360,15,FALSE)</f>
        <v>#N/A</v>
      </c>
      <c r="AD2058" s="12"/>
      <c r="AE2058" s="12"/>
      <c r="AF2058" s="12"/>
      <c r="AG2058" s="12"/>
      <c r="AH2058" s="12"/>
      <c r="AI2058" s="5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12"/>
      <c r="AW2058" s="12"/>
    </row>
    <row r="2059" spans="1:49" ht="15" hidden="1" customHeight="1">
      <c r="A2059" s="12"/>
      <c r="B2059" s="12"/>
      <c r="C2059" s="12"/>
      <c r="D2059" s="12"/>
      <c r="E2059" s="12"/>
      <c r="F2059" s="12"/>
      <c r="G2059" s="12"/>
      <c r="H2059" s="12" t="e">
        <f t="shared" si="32"/>
        <v>#N/A</v>
      </c>
      <c r="I2059" s="12" t="e">
        <f>VLOOKUP(CONCATENATE(N2059,T2059),Simulador!$H$26:$H$33,1,FALSE)</f>
        <v>#N/A</v>
      </c>
      <c r="J2059" s="12" t="e">
        <f t="shared" si="33"/>
        <v>#N/A</v>
      </c>
      <c r="K2059" s="13" t="e">
        <f t="shared" si="34"/>
        <v>#N/A</v>
      </c>
      <c r="L2059" s="12" t="e">
        <f t="shared" si="35"/>
        <v>#N/A</v>
      </c>
      <c r="M2059" s="14"/>
      <c r="N2059" s="3"/>
      <c r="O2059" s="20" t="e">
        <f>VLOOKUP(CONCATENATE($M2059,$N2059),Curriculos!$A$2:$J$332,4,FALSE)</f>
        <v>#N/A</v>
      </c>
      <c r="P2059" s="21" t="e">
        <f>VLOOKUP(CONCATENATE($M2059,$N2059),Curriculos!$A$2:$J$332,5,FALSE)</f>
        <v>#N/A</v>
      </c>
      <c r="Q2059" s="21" t="e">
        <f>VLOOKUP($N2059,Oferta!$D$2:$P$100,5,FALSE)</f>
        <v>#N/A</v>
      </c>
      <c r="R2059" s="21" t="e">
        <f>VLOOKUP(CONCATENATE($M2059,$N2059),Curriculos!$A$2:$J$332,8,FALSE)</f>
        <v>#N/A</v>
      </c>
      <c r="S2059" s="5"/>
      <c r="T2059" s="22"/>
      <c r="U2059" s="21" t="e">
        <f>VLOOKUP(CONCATENATE($M2059,$N2059),Curriculos!$A$2:$J$332,10,FALSE)</f>
        <v>#N/A</v>
      </c>
      <c r="V2059" s="20" t="e">
        <f>VLOOKUP(CONCATENATE($M2059,$N2059,$T2059),Oferta!$B$2:$R$360,17,FALSE)</f>
        <v>#N/A</v>
      </c>
      <c r="W2059" s="20" t="e">
        <f>VLOOKUP(CONCATENATE($M2059,$N2059,$T2059),Oferta!$B$2:$Q$360,12,FALSE)</f>
        <v>#N/A</v>
      </c>
      <c r="X2059" s="22"/>
      <c r="Y2059" s="23" t="e">
        <f>VLOOKUP(CONCATENATE($W2059,$X2059),Mtz_Horarios!$E$2:$H$92,2,FALSE)</f>
        <v>#N/A</v>
      </c>
      <c r="Z2059" s="23" t="e">
        <f>VLOOKUP(CONCATENATE($W2059,$X2059),Mtz_Horarios!$E$2:$H$92,3,FALSE)</f>
        <v>#N/A</v>
      </c>
      <c r="AA2059" s="24" t="e">
        <f>VLOOKUP(CONCATENATE($W2059,$X2059),Mtz_Horarios!$E$2:$H$92,4,FALSE)</f>
        <v>#N/A</v>
      </c>
      <c r="AB2059" s="20" t="e">
        <f>VLOOKUP(CONCATENATE($M2059,$N2059,$T2059),Oferta!$B$2:$Q$360,16,FALSE)</f>
        <v>#N/A</v>
      </c>
      <c r="AC2059" s="20" t="e">
        <f>VLOOKUP(CONCATENATE($M2059,$N2059,$T2059),Oferta!$B$2:$Q$360,15,FALSE)</f>
        <v>#N/A</v>
      </c>
      <c r="AD2059" s="12"/>
      <c r="AE2059" s="12"/>
      <c r="AF2059" s="12"/>
      <c r="AG2059" s="12"/>
      <c r="AH2059" s="12"/>
      <c r="AI2059" s="5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12"/>
      <c r="AW2059" s="12"/>
    </row>
    <row r="2060" spans="1:49" ht="15" hidden="1" customHeight="1">
      <c r="A2060" s="12"/>
      <c r="B2060" s="12"/>
      <c r="C2060" s="12"/>
      <c r="D2060" s="12"/>
      <c r="E2060" s="12"/>
      <c r="F2060" s="12"/>
      <c r="G2060" s="12"/>
      <c r="H2060" s="12" t="e">
        <f t="shared" si="32"/>
        <v>#N/A</v>
      </c>
      <c r="I2060" s="12" t="e">
        <f>VLOOKUP(CONCATENATE(N2060,T2060),Simulador!$H$26:$H$33,1,FALSE)</f>
        <v>#N/A</v>
      </c>
      <c r="J2060" s="12" t="e">
        <f t="shared" si="33"/>
        <v>#N/A</v>
      </c>
      <c r="K2060" s="13" t="e">
        <f t="shared" si="34"/>
        <v>#N/A</v>
      </c>
      <c r="L2060" s="12" t="e">
        <f t="shared" si="35"/>
        <v>#N/A</v>
      </c>
      <c r="M2060" s="14"/>
      <c r="N2060" s="3"/>
      <c r="O2060" s="20" t="e">
        <f>VLOOKUP(CONCATENATE($M2060,$N2060),Curriculos!$A$2:$J$332,4,FALSE)</f>
        <v>#N/A</v>
      </c>
      <c r="P2060" s="21" t="e">
        <f>VLOOKUP(CONCATENATE($M2060,$N2060),Curriculos!$A$2:$J$332,5,FALSE)</f>
        <v>#N/A</v>
      </c>
      <c r="Q2060" s="21" t="e">
        <f>VLOOKUP($N2060,Oferta!$D$2:$P$100,5,FALSE)</f>
        <v>#N/A</v>
      </c>
      <c r="R2060" s="21" t="e">
        <f>VLOOKUP(CONCATENATE($M2060,$N2060),Curriculos!$A$2:$J$332,8,FALSE)</f>
        <v>#N/A</v>
      </c>
      <c r="S2060" s="5"/>
      <c r="T2060" s="22"/>
      <c r="U2060" s="21" t="e">
        <f>VLOOKUP(CONCATENATE($M2060,$N2060),Curriculos!$A$2:$J$332,10,FALSE)</f>
        <v>#N/A</v>
      </c>
      <c r="V2060" s="20" t="e">
        <f>VLOOKUP(CONCATENATE($M2060,$N2060,$T2060),Oferta!$B$2:$R$360,17,FALSE)</f>
        <v>#N/A</v>
      </c>
      <c r="W2060" s="20" t="e">
        <f>VLOOKUP(CONCATENATE($M2060,$N2060,$T2060),Oferta!$B$2:$Q$360,12,FALSE)</f>
        <v>#N/A</v>
      </c>
      <c r="X2060" s="22"/>
      <c r="Y2060" s="23" t="e">
        <f>VLOOKUP(CONCATENATE($W2060,$X2060),Mtz_Horarios!$E$2:$H$92,2,FALSE)</f>
        <v>#N/A</v>
      </c>
      <c r="Z2060" s="23" t="e">
        <f>VLOOKUP(CONCATENATE($W2060,$X2060),Mtz_Horarios!$E$2:$H$92,3,FALSE)</f>
        <v>#N/A</v>
      </c>
      <c r="AA2060" s="24" t="e">
        <f>VLOOKUP(CONCATENATE($W2060,$X2060),Mtz_Horarios!$E$2:$H$92,4,FALSE)</f>
        <v>#N/A</v>
      </c>
      <c r="AB2060" s="20" t="e">
        <f>VLOOKUP(CONCATENATE($M2060,$N2060,$T2060),Oferta!$B$2:$Q$360,16,FALSE)</f>
        <v>#N/A</v>
      </c>
      <c r="AC2060" s="20" t="e">
        <f>VLOOKUP(CONCATENATE($M2060,$N2060,$T2060),Oferta!$B$2:$Q$360,15,FALSE)</f>
        <v>#N/A</v>
      </c>
      <c r="AD2060" s="12"/>
      <c r="AE2060" s="12"/>
      <c r="AF2060" s="12"/>
      <c r="AG2060" s="12"/>
      <c r="AH2060" s="12"/>
      <c r="AI2060" s="5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12"/>
      <c r="AW2060" s="12"/>
    </row>
    <row r="2061" spans="1:49" ht="15" hidden="1" customHeight="1">
      <c r="A2061" s="12"/>
      <c r="B2061" s="12"/>
      <c r="C2061" s="12"/>
      <c r="D2061" s="12"/>
      <c r="E2061" s="12"/>
      <c r="F2061" s="12"/>
      <c r="G2061" s="12"/>
      <c r="H2061" s="12" t="e">
        <f t="shared" si="32"/>
        <v>#N/A</v>
      </c>
      <c r="I2061" s="12" t="e">
        <f>VLOOKUP(CONCATENATE(N2061,T2061),Simulador!$H$26:$H$33,1,FALSE)</f>
        <v>#N/A</v>
      </c>
      <c r="J2061" s="12" t="e">
        <f t="shared" si="33"/>
        <v>#N/A</v>
      </c>
      <c r="K2061" s="13" t="e">
        <f t="shared" si="34"/>
        <v>#N/A</v>
      </c>
      <c r="L2061" s="12" t="e">
        <f t="shared" si="35"/>
        <v>#N/A</v>
      </c>
      <c r="M2061" s="14"/>
      <c r="N2061" s="3"/>
      <c r="O2061" s="20" t="e">
        <f>VLOOKUP(CONCATENATE($M2061,$N2061),Curriculos!$A$2:$J$332,4,FALSE)</f>
        <v>#N/A</v>
      </c>
      <c r="P2061" s="21" t="e">
        <f>VLOOKUP(CONCATENATE($M2061,$N2061),Curriculos!$A$2:$J$332,5,FALSE)</f>
        <v>#N/A</v>
      </c>
      <c r="Q2061" s="21" t="e">
        <f>VLOOKUP($N2061,Oferta!$D$2:$P$100,5,FALSE)</f>
        <v>#N/A</v>
      </c>
      <c r="R2061" s="21" t="e">
        <f>VLOOKUP(CONCATENATE($M2061,$N2061),Curriculos!$A$2:$J$332,8,FALSE)</f>
        <v>#N/A</v>
      </c>
      <c r="S2061" s="5"/>
      <c r="T2061" s="22"/>
      <c r="U2061" s="21" t="e">
        <f>VLOOKUP(CONCATENATE($M2061,$N2061),Curriculos!$A$2:$J$332,10,FALSE)</f>
        <v>#N/A</v>
      </c>
      <c r="V2061" s="20" t="e">
        <f>VLOOKUP(CONCATENATE($M2061,$N2061,$T2061),Oferta!$B$2:$R$360,17,FALSE)</f>
        <v>#N/A</v>
      </c>
      <c r="W2061" s="20" t="e">
        <f>VLOOKUP(CONCATENATE($M2061,$N2061,$T2061),Oferta!$B$2:$Q$360,12,FALSE)</f>
        <v>#N/A</v>
      </c>
      <c r="X2061" s="22"/>
      <c r="Y2061" s="23" t="e">
        <f>VLOOKUP(CONCATENATE($W2061,$X2061),Mtz_Horarios!$E$2:$H$92,2,FALSE)</f>
        <v>#N/A</v>
      </c>
      <c r="Z2061" s="23" t="e">
        <f>VLOOKUP(CONCATENATE($W2061,$X2061),Mtz_Horarios!$E$2:$H$92,3,FALSE)</f>
        <v>#N/A</v>
      </c>
      <c r="AA2061" s="24" t="e">
        <f>VLOOKUP(CONCATENATE($W2061,$X2061),Mtz_Horarios!$E$2:$H$92,4,FALSE)</f>
        <v>#N/A</v>
      </c>
      <c r="AB2061" s="20" t="e">
        <f>VLOOKUP(CONCATENATE($M2061,$N2061,$T2061),Oferta!$B$2:$Q$360,16,FALSE)</f>
        <v>#N/A</v>
      </c>
      <c r="AC2061" s="20" t="e">
        <f>VLOOKUP(CONCATENATE($M2061,$N2061,$T2061),Oferta!$B$2:$Q$360,15,FALSE)</f>
        <v>#N/A</v>
      </c>
      <c r="AD2061" s="12"/>
      <c r="AE2061" s="12"/>
      <c r="AF2061" s="12"/>
      <c r="AG2061" s="12"/>
      <c r="AH2061" s="12"/>
      <c r="AI2061" s="5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12"/>
      <c r="AW2061" s="12"/>
    </row>
    <row r="2062" spans="1:49" ht="15" hidden="1" customHeight="1">
      <c r="A2062" s="12"/>
      <c r="B2062" s="12"/>
      <c r="C2062" s="12"/>
      <c r="D2062" s="12"/>
      <c r="E2062" s="12"/>
      <c r="F2062" s="12"/>
      <c r="G2062" s="12"/>
      <c r="H2062" s="12" t="e">
        <f t="shared" si="32"/>
        <v>#N/A</v>
      </c>
      <c r="I2062" s="12" t="e">
        <f>VLOOKUP(CONCATENATE(N2062,T2062),Simulador!$H$26:$H$33,1,FALSE)</f>
        <v>#N/A</v>
      </c>
      <c r="J2062" s="12" t="e">
        <f t="shared" si="33"/>
        <v>#N/A</v>
      </c>
      <c r="K2062" s="13" t="e">
        <f t="shared" si="34"/>
        <v>#N/A</v>
      </c>
      <c r="L2062" s="12" t="e">
        <f t="shared" si="35"/>
        <v>#N/A</v>
      </c>
      <c r="M2062" s="14"/>
      <c r="N2062" s="3"/>
      <c r="O2062" s="20" t="e">
        <f>VLOOKUP(CONCATENATE($M2062,$N2062),Curriculos!$A$2:$J$332,4,FALSE)</f>
        <v>#N/A</v>
      </c>
      <c r="P2062" s="21" t="e">
        <f>VLOOKUP(CONCATENATE($M2062,$N2062),Curriculos!$A$2:$J$332,5,FALSE)</f>
        <v>#N/A</v>
      </c>
      <c r="Q2062" s="21" t="e">
        <f>VLOOKUP($N2062,Oferta!$D$2:$P$100,5,FALSE)</f>
        <v>#N/A</v>
      </c>
      <c r="R2062" s="21" t="e">
        <f>VLOOKUP(CONCATENATE($M2062,$N2062),Curriculos!$A$2:$J$332,8,FALSE)</f>
        <v>#N/A</v>
      </c>
      <c r="S2062" s="5"/>
      <c r="T2062" s="22"/>
      <c r="U2062" s="21" t="e">
        <f>VLOOKUP(CONCATENATE($M2062,$N2062),Curriculos!$A$2:$J$332,10,FALSE)</f>
        <v>#N/A</v>
      </c>
      <c r="V2062" s="20" t="e">
        <f>VLOOKUP(CONCATENATE($M2062,$N2062,$T2062),Oferta!$B$2:$R$360,17,FALSE)</f>
        <v>#N/A</v>
      </c>
      <c r="W2062" s="20" t="e">
        <f>VLOOKUP(CONCATENATE($M2062,$N2062,$T2062),Oferta!$B$2:$Q$360,12,FALSE)</f>
        <v>#N/A</v>
      </c>
      <c r="X2062" s="22"/>
      <c r="Y2062" s="23" t="e">
        <f>VLOOKUP(CONCATENATE($W2062,$X2062),Mtz_Horarios!$E$2:$H$92,2,FALSE)</f>
        <v>#N/A</v>
      </c>
      <c r="Z2062" s="23" t="e">
        <f>VLOOKUP(CONCATENATE($W2062,$X2062),Mtz_Horarios!$E$2:$H$92,3,FALSE)</f>
        <v>#N/A</v>
      </c>
      <c r="AA2062" s="24" t="e">
        <f>VLOOKUP(CONCATENATE($W2062,$X2062),Mtz_Horarios!$E$2:$H$92,4,FALSE)</f>
        <v>#N/A</v>
      </c>
      <c r="AB2062" s="20" t="e">
        <f>VLOOKUP(CONCATENATE($M2062,$N2062,$T2062),Oferta!$B$2:$Q$360,16,FALSE)</f>
        <v>#N/A</v>
      </c>
      <c r="AC2062" s="20" t="e">
        <f>VLOOKUP(CONCATENATE($M2062,$N2062,$T2062),Oferta!$B$2:$Q$360,15,FALSE)</f>
        <v>#N/A</v>
      </c>
      <c r="AD2062" s="12"/>
      <c r="AE2062" s="12"/>
      <c r="AF2062" s="12"/>
      <c r="AG2062" s="12"/>
      <c r="AH2062" s="12"/>
      <c r="AI2062" s="5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12"/>
      <c r="AW2062" s="12"/>
    </row>
    <row r="2063" spans="1:49" ht="15" hidden="1" customHeight="1">
      <c r="A2063" s="12"/>
      <c r="B2063" s="12"/>
      <c r="C2063" s="12"/>
      <c r="D2063" s="12"/>
      <c r="E2063" s="12"/>
      <c r="F2063" s="12"/>
      <c r="G2063" s="12"/>
      <c r="H2063" s="12" t="e">
        <f t="shared" si="32"/>
        <v>#N/A</v>
      </c>
      <c r="I2063" s="12" t="e">
        <f>VLOOKUP(CONCATENATE(N2063,T2063),Simulador!$H$26:$H$33,1,FALSE)</f>
        <v>#N/A</v>
      </c>
      <c r="J2063" s="12" t="e">
        <f t="shared" si="33"/>
        <v>#N/A</v>
      </c>
      <c r="K2063" s="13" t="e">
        <f t="shared" si="34"/>
        <v>#N/A</v>
      </c>
      <c r="L2063" s="12" t="e">
        <f t="shared" si="35"/>
        <v>#N/A</v>
      </c>
      <c r="M2063" s="14"/>
      <c r="N2063" s="3"/>
      <c r="O2063" s="20" t="e">
        <f>VLOOKUP(CONCATENATE($M2063,$N2063),Curriculos!$A$2:$J$332,4,FALSE)</f>
        <v>#N/A</v>
      </c>
      <c r="P2063" s="21" t="e">
        <f>VLOOKUP(CONCATENATE($M2063,$N2063),Curriculos!$A$2:$J$332,5,FALSE)</f>
        <v>#N/A</v>
      </c>
      <c r="Q2063" s="21" t="e">
        <f>VLOOKUP($N2063,Oferta!$D$2:$P$100,5,FALSE)</f>
        <v>#N/A</v>
      </c>
      <c r="R2063" s="21" t="e">
        <f>VLOOKUP(CONCATENATE($M2063,$N2063),Curriculos!$A$2:$J$332,8,FALSE)</f>
        <v>#N/A</v>
      </c>
      <c r="S2063" s="5"/>
      <c r="T2063" s="22"/>
      <c r="U2063" s="21" t="e">
        <f>VLOOKUP(CONCATENATE($M2063,$N2063),Curriculos!$A$2:$J$332,10,FALSE)</f>
        <v>#N/A</v>
      </c>
      <c r="V2063" s="20" t="e">
        <f>VLOOKUP(CONCATENATE($M2063,$N2063,$T2063),Oferta!$B$2:$R$360,17,FALSE)</f>
        <v>#N/A</v>
      </c>
      <c r="W2063" s="20" t="e">
        <f>VLOOKUP(CONCATENATE($M2063,$N2063,$T2063),Oferta!$B$2:$Q$360,12,FALSE)</f>
        <v>#N/A</v>
      </c>
      <c r="X2063" s="22"/>
      <c r="Y2063" s="23" t="e">
        <f>VLOOKUP(CONCATENATE($W2063,$X2063),Mtz_Horarios!$E$2:$H$92,2,FALSE)</f>
        <v>#N/A</v>
      </c>
      <c r="Z2063" s="23" t="e">
        <f>VLOOKUP(CONCATENATE($W2063,$X2063),Mtz_Horarios!$E$2:$H$92,3,FALSE)</f>
        <v>#N/A</v>
      </c>
      <c r="AA2063" s="24" t="e">
        <f>VLOOKUP(CONCATENATE($W2063,$X2063),Mtz_Horarios!$E$2:$H$92,4,FALSE)</f>
        <v>#N/A</v>
      </c>
      <c r="AB2063" s="20" t="e">
        <f>VLOOKUP(CONCATENATE($M2063,$N2063,$T2063),Oferta!$B$2:$Q$360,16,FALSE)</f>
        <v>#N/A</v>
      </c>
      <c r="AC2063" s="20" t="e">
        <f>VLOOKUP(CONCATENATE($M2063,$N2063,$T2063),Oferta!$B$2:$Q$360,15,FALSE)</f>
        <v>#N/A</v>
      </c>
      <c r="AD2063" s="12"/>
      <c r="AE2063" s="12"/>
      <c r="AF2063" s="12"/>
      <c r="AG2063" s="12"/>
      <c r="AH2063" s="12"/>
      <c r="AI2063" s="5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12"/>
      <c r="AW2063" s="12"/>
    </row>
    <row r="2064" spans="1:49" ht="15" hidden="1" customHeight="1">
      <c r="A2064" s="12"/>
      <c r="B2064" s="12"/>
      <c r="C2064" s="12"/>
      <c r="D2064" s="12"/>
      <c r="E2064" s="12"/>
      <c r="F2064" s="12"/>
      <c r="G2064" s="12"/>
      <c r="H2064" s="12" t="e">
        <f t="shared" si="32"/>
        <v>#N/A</v>
      </c>
      <c r="I2064" s="12" t="e">
        <f>VLOOKUP(CONCATENATE(N2064,T2064),Simulador!$H$26:$H$33,1,FALSE)</f>
        <v>#N/A</v>
      </c>
      <c r="J2064" s="12" t="e">
        <f t="shared" si="33"/>
        <v>#N/A</v>
      </c>
      <c r="K2064" s="13" t="e">
        <f t="shared" si="34"/>
        <v>#N/A</v>
      </c>
      <c r="L2064" s="12" t="e">
        <f t="shared" si="35"/>
        <v>#N/A</v>
      </c>
      <c r="M2064" s="14"/>
      <c r="N2064" s="3"/>
      <c r="O2064" s="20" t="e">
        <f>VLOOKUP(CONCATENATE($M2064,$N2064),Curriculos!$A$2:$J$332,4,FALSE)</f>
        <v>#N/A</v>
      </c>
      <c r="P2064" s="21" t="e">
        <f>VLOOKUP(CONCATENATE($M2064,$N2064),Curriculos!$A$2:$J$332,5,FALSE)</f>
        <v>#N/A</v>
      </c>
      <c r="Q2064" s="21" t="e">
        <f>VLOOKUP($N2064,Oferta!$D$2:$P$100,5,FALSE)</f>
        <v>#N/A</v>
      </c>
      <c r="R2064" s="21" t="e">
        <f>VLOOKUP(CONCATENATE($M2064,$N2064),Curriculos!$A$2:$J$332,8,FALSE)</f>
        <v>#N/A</v>
      </c>
      <c r="S2064" s="5"/>
      <c r="T2064" s="22"/>
      <c r="U2064" s="21" t="e">
        <f>VLOOKUP(CONCATENATE($M2064,$N2064),Curriculos!$A$2:$J$332,10,FALSE)</f>
        <v>#N/A</v>
      </c>
      <c r="V2064" s="20" t="e">
        <f>VLOOKUP(CONCATENATE($M2064,$N2064,$T2064),Oferta!$B$2:$R$360,17,FALSE)</f>
        <v>#N/A</v>
      </c>
      <c r="W2064" s="20" t="e">
        <f>VLOOKUP(CONCATENATE($M2064,$N2064,$T2064),Oferta!$B$2:$Q$360,12,FALSE)</f>
        <v>#N/A</v>
      </c>
      <c r="X2064" s="22"/>
      <c r="Y2064" s="23" t="e">
        <f>VLOOKUP(CONCATENATE($W2064,$X2064),Mtz_Horarios!$E$2:$H$92,2,FALSE)</f>
        <v>#N/A</v>
      </c>
      <c r="Z2064" s="23" t="e">
        <f>VLOOKUP(CONCATENATE($W2064,$X2064),Mtz_Horarios!$E$2:$H$92,3,FALSE)</f>
        <v>#N/A</v>
      </c>
      <c r="AA2064" s="24" t="e">
        <f>VLOOKUP(CONCATENATE($W2064,$X2064),Mtz_Horarios!$E$2:$H$92,4,FALSE)</f>
        <v>#N/A</v>
      </c>
      <c r="AB2064" s="20" t="e">
        <f>VLOOKUP(CONCATENATE($M2064,$N2064,$T2064),Oferta!$B$2:$Q$360,16,FALSE)</f>
        <v>#N/A</v>
      </c>
      <c r="AC2064" s="20" t="e">
        <f>VLOOKUP(CONCATENATE($M2064,$N2064,$T2064),Oferta!$B$2:$Q$360,15,FALSE)</f>
        <v>#N/A</v>
      </c>
      <c r="AD2064" s="12"/>
      <c r="AE2064" s="12"/>
      <c r="AF2064" s="12"/>
      <c r="AG2064" s="12"/>
      <c r="AH2064" s="12"/>
      <c r="AI2064" s="5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12"/>
      <c r="AW2064" s="12"/>
    </row>
    <row r="2065" spans="1:49" ht="15" hidden="1" customHeight="1">
      <c r="A2065" s="12"/>
      <c r="B2065" s="12"/>
      <c r="C2065" s="12"/>
      <c r="D2065" s="12"/>
      <c r="E2065" s="12"/>
      <c r="F2065" s="12"/>
      <c r="G2065" s="12"/>
      <c r="H2065" s="12" t="e">
        <f t="shared" si="32"/>
        <v>#N/A</v>
      </c>
      <c r="I2065" s="12" t="e">
        <f>VLOOKUP(CONCATENATE(N2065,T2065),Simulador!$H$26:$H$33,1,FALSE)</f>
        <v>#N/A</v>
      </c>
      <c r="J2065" s="12" t="e">
        <f t="shared" si="33"/>
        <v>#N/A</v>
      </c>
      <c r="K2065" s="13" t="e">
        <f t="shared" si="34"/>
        <v>#N/A</v>
      </c>
      <c r="L2065" s="12" t="e">
        <f t="shared" si="35"/>
        <v>#N/A</v>
      </c>
      <c r="M2065" s="14"/>
      <c r="N2065" s="3"/>
      <c r="O2065" s="20" t="e">
        <f>VLOOKUP(CONCATENATE($M2065,$N2065),Curriculos!$A$2:$J$332,4,FALSE)</f>
        <v>#N/A</v>
      </c>
      <c r="P2065" s="21" t="e">
        <f>VLOOKUP(CONCATENATE($M2065,$N2065),Curriculos!$A$2:$J$332,5,FALSE)</f>
        <v>#N/A</v>
      </c>
      <c r="Q2065" s="21" t="e">
        <f>VLOOKUP($N2065,Oferta!$D$2:$P$100,5,FALSE)</f>
        <v>#N/A</v>
      </c>
      <c r="R2065" s="21" t="e">
        <f>VLOOKUP(CONCATENATE($M2065,$N2065),Curriculos!$A$2:$J$332,8,FALSE)</f>
        <v>#N/A</v>
      </c>
      <c r="S2065" s="5"/>
      <c r="T2065" s="22"/>
      <c r="U2065" s="21" t="e">
        <f>VLOOKUP(CONCATENATE($M2065,$N2065),Curriculos!$A$2:$J$332,10,FALSE)</f>
        <v>#N/A</v>
      </c>
      <c r="V2065" s="20" t="e">
        <f>VLOOKUP(CONCATENATE($M2065,$N2065,$T2065),Oferta!$B$2:$R$360,17,FALSE)</f>
        <v>#N/A</v>
      </c>
      <c r="W2065" s="20" t="e">
        <f>VLOOKUP(CONCATENATE($M2065,$N2065,$T2065),Oferta!$B$2:$Q$360,12,FALSE)</f>
        <v>#N/A</v>
      </c>
      <c r="X2065" s="22"/>
      <c r="Y2065" s="23" t="e">
        <f>VLOOKUP(CONCATENATE($W2065,$X2065),Mtz_Horarios!$E$2:$H$92,2,FALSE)</f>
        <v>#N/A</v>
      </c>
      <c r="Z2065" s="23" t="e">
        <f>VLOOKUP(CONCATENATE($W2065,$X2065),Mtz_Horarios!$E$2:$H$92,3,FALSE)</f>
        <v>#N/A</v>
      </c>
      <c r="AA2065" s="24" t="e">
        <f>VLOOKUP(CONCATENATE($W2065,$X2065),Mtz_Horarios!$E$2:$H$92,4,FALSE)</f>
        <v>#N/A</v>
      </c>
      <c r="AB2065" s="20" t="e">
        <f>VLOOKUP(CONCATENATE($M2065,$N2065,$T2065),Oferta!$B$2:$Q$360,16,FALSE)</f>
        <v>#N/A</v>
      </c>
      <c r="AC2065" s="20" t="e">
        <f>VLOOKUP(CONCATENATE($M2065,$N2065,$T2065),Oferta!$B$2:$Q$360,15,FALSE)</f>
        <v>#N/A</v>
      </c>
      <c r="AD2065" s="12"/>
      <c r="AE2065" s="12"/>
      <c r="AF2065" s="12"/>
      <c r="AG2065" s="12"/>
      <c r="AH2065" s="12"/>
      <c r="AI2065" s="5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12"/>
      <c r="AW2065" s="12"/>
    </row>
    <row r="2066" spans="1:49" ht="15" hidden="1" customHeight="1">
      <c r="A2066" s="12"/>
      <c r="B2066" s="12"/>
      <c r="C2066" s="12"/>
      <c r="D2066" s="12"/>
      <c r="E2066" s="12"/>
      <c r="F2066" s="12"/>
      <c r="G2066" s="12"/>
      <c r="H2066" s="12" t="e">
        <f t="shared" si="32"/>
        <v>#N/A</v>
      </c>
      <c r="I2066" s="12" t="e">
        <f>VLOOKUP(CONCATENATE(N2066,T2066),Simulador!$H$26:$H$33,1,FALSE)</f>
        <v>#N/A</v>
      </c>
      <c r="J2066" s="12" t="e">
        <f t="shared" si="33"/>
        <v>#N/A</v>
      </c>
      <c r="K2066" s="13" t="e">
        <f t="shared" si="34"/>
        <v>#N/A</v>
      </c>
      <c r="L2066" s="12" t="e">
        <f t="shared" si="35"/>
        <v>#N/A</v>
      </c>
      <c r="M2066" s="14"/>
      <c r="N2066" s="3"/>
      <c r="O2066" s="20" t="e">
        <f>VLOOKUP(CONCATENATE($M2066,$N2066),Curriculos!$A$2:$J$332,4,FALSE)</f>
        <v>#N/A</v>
      </c>
      <c r="P2066" s="21" t="e">
        <f>VLOOKUP(CONCATENATE($M2066,$N2066),Curriculos!$A$2:$J$332,5,FALSE)</f>
        <v>#N/A</v>
      </c>
      <c r="Q2066" s="21" t="e">
        <f>VLOOKUP($N2066,Oferta!$D$2:$P$100,5,FALSE)</f>
        <v>#N/A</v>
      </c>
      <c r="R2066" s="21" t="e">
        <f>VLOOKUP(CONCATENATE($M2066,$N2066),Curriculos!$A$2:$J$332,8,FALSE)</f>
        <v>#N/A</v>
      </c>
      <c r="S2066" s="5"/>
      <c r="T2066" s="22"/>
      <c r="U2066" s="21" t="e">
        <f>VLOOKUP(CONCATENATE($M2066,$N2066),Curriculos!$A$2:$J$332,10,FALSE)</f>
        <v>#N/A</v>
      </c>
      <c r="V2066" s="20" t="e">
        <f>VLOOKUP(CONCATENATE($M2066,$N2066,$T2066),Oferta!$B$2:$R$360,17,FALSE)</f>
        <v>#N/A</v>
      </c>
      <c r="W2066" s="20" t="e">
        <f>VLOOKUP(CONCATENATE($M2066,$N2066,$T2066),Oferta!$B$2:$Q$360,12,FALSE)</f>
        <v>#N/A</v>
      </c>
      <c r="X2066" s="22"/>
      <c r="Y2066" s="23" t="e">
        <f>VLOOKUP(CONCATENATE($W2066,$X2066),Mtz_Horarios!$E$2:$H$92,2,FALSE)</f>
        <v>#N/A</v>
      </c>
      <c r="Z2066" s="23" t="e">
        <f>VLOOKUP(CONCATENATE($W2066,$X2066),Mtz_Horarios!$E$2:$H$92,3,FALSE)</f>
        <v>#N/A</v>
      </c>
      <c r="AA2066" s="24" t="e">
        <f>VLOOKUP(CONCATENATE($W2066,$X2066),Mtz_Horarios!$E$2:$H$92,4,FALSE)</f>
        <v>#N/A</v>
      </c>
      <c r="AB2066" s="20" t="e">
        <f>VLOOKUP(CONCATENATE($M2066,$N2066,$T2066),Oferta!$B$2:$Q$360,16,FALSE)</f>
        <v>#N/A</v>
      </c>
      <c r="AC2066" s="20" t="e">
        <f>VLOOKUP(CONCATENATE($M2066,$N2066,$T2066),Oferta!$B$2:$Q$360,15,FALSE)</f>
        <v>#N/A</v>
      </c>
      <c r="AD2066" s="12"/>
      <c r="AE2066" s="12"/>
      <c r="AF2066" s="12"/>
      <c r="AG2066" s="12"/>
      <c r="AH2066" s="12"/>
      <c r="AI2066" s="5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12"/>
      <c r="AW2066" s="12"/>
    </row>
    <row r="2067" spans="1:49" ht="15" hidden="1" customHeight="1">
      <c r="A2067" s="12"/>
      <c r="B2067" s="12"/>
      <c r="C2067" s="12"/>
      <c r="D2067" s="12"/>
      <c r="E2067" s="12"/>
      <c r="F2067" s="12"/>
      <c r="G2067" s="12"/>
      <c r="H2067" s="12" t="e">
        <f t="shared" si="32"/>
        <v>#N/A</v>
      </c>
      <c r="I2067" s="12" t="e">
        <f>VLOOKUP(CONCATENATE(N2067,T2067),Simulador!$H$26:$H$33,1,FALSE)</f>
        <v>#N/A</v>
      </c>
      <c r="J2067" s="12" t="e">
        <f t="shared" si="33"/>
        <v>#N/A</v>
      </c>
      <c r="K2067" s="13" t="e">
        <f t="shared" si="34"/>
        <v>#N/A</v>
      </c>
      <c r="L2067" s="12" t="e">
        <f t="shared" si="35"/>
        <v>#N/A</v>
      </c>
      <c r="M2067" s="14"/>
      <c r="N2067" s="3"/>
      <c r="O2067" s="20" t="e">
        <f>VLOOKUP(CONCATENATE($M2067,$N2067),Curriculos!$A$2:$J$332,4,FALSE)</f>
        <v>#N/A</v>
      </c>
      <c r="P2067" s="21" t="e">
        <f>VLOOKUP(CONCATENATE($M2067,$N2067),Curriculos!$A$2:$J$332,5,FALSE)</f>
        <v>#N/A</v>
      </c>
      <c r="Q2067" s="21" t="e">
        <f>VLOOKUP($N2067,Oferta!$D$2:$P$100,5,FALSE)</f>
        <v>#N/A</v>
      </c>
      <c r="R2067" s="21" t="e">
        <f>VLOOKUP(CONCATENATE($M2067,$N2067),Curriculos!$A$2:$J$332,8,FALSE)</f>
        <v>#N/A</v>
      </c>
      <c r="S2067" s="5"/>
      <c r="T2067" s="22"/>
      <c r="U2067" s="21" t="e">
        <f>VLOOKUP(CONCATENATE($M2067,$N2067),Curriculos!$A$2:$J$332,10,FALSE)</f>
        <v>#N/A</v>
      </c>
      <c r="V2067" s="20" t="e">
        <f>VLOOKUP(CONCATENATE($M2067,$N2067,$T2067),Oferta!$B$2:$R$360,17,FALSE)</f>
        <v>#N/A</v>
      </c>
      <c r="W2067" s="20" t="e">
        <f>VLOOKUP(CONCATENATE($M2067,$N2067,$T2067),Oferta!$B$2:$Q$360,12,FALSE)</f>
        <v>#N/A</v>
      </c>
      <c r="X2067" s="22"/>
      <c r="Y2067" s="23" t="e">
        <f>VLOOKUP(CONCATENATE($W2067,$X2067),Mtz_Horarios!$E$2:$H$92,2,FALSE)</f>
        <v>#N/A</v>
      </c>
      <c r="Z2067" s="23" t="e">
        <f>VLOOKUP(CONCATENATE($W2067,$X2067),Mtz_Horarios!$E$2:$H$92,3,FALSE)</f>
        <v>#N/A</v>
      </c>
      <c r="AA2067" s="24" t="e">
        <f>VLOOKUP(CONCATENATE($W2067,$X2067),Mtz_Horarios!$E$2:$H$92,4,FALSE)</f>
        <v>#N/A</v>
      </c>
      <c r="AB2067" s="20" t="e">
        <f>VLOOKUP(CONCATENATE($M2067,$N2067,$T2067),Oferta!$B$2:$Q$360,16,FALSE)</f>
        <v>#N/A</v>
      </c>
      <c r="AC2067" s="20" t="e">
        <f>VLOOKUP(CONCATENATE($M2067,$N2067,$T2067),Oferta!$B$2:$Q$360,15,FALSE)</f>
        <v>#N/A</v>
      </c>
      <c r="AD2067" s="12"/>
      <c r="AE2067" s="12"/>
      <c r="AF2067" s="12"/>
      <c r="AG2067" s="12"/>
      <c r="AH2067" s="12"/>
      <c r="AI2067" s="5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12"/>
      <c r="AW2067" s="12"/>
    </row>
    <row r="2068" spans="1:49" ht="15" hidden="1" customHeight="1">
      <c r="A2068" s="12"/>
      <c r="B2068" s="12"/>
      <c r="C2068" s="12"/>
      <c r="D2068" s="12"/>
      <c r="E2068" s="12"/>
      <c r="F2068" s="12"/>
      <c r="G2068" s="12"/>
      <c r="H2068" s="12" t="e">
        <f t="shared" si="32"/>
        <v>#N/A</v>
      </c>
      <c r="I2068" s="12" t="e">
        <f>VLOOKUP(CONCATENATE(N2068,T2068),Simulador!$H$26:$H$33,1,FALSE)</f>
        <v>#N/A</v>
      </c>
      <c r="J2068" s="12" t="e">
        <f t="shared" si="33"/>
        <v>#N/A</v>
      </c>
      <c r="K2068" s="13" t="e">
        <f t="shared" si="34"/>
        <v>#N/A</v>
      </c>
      <c r="L2068" s="12" t="e">
        <f t="shared" si="35"/>
        <v>#N/A</v>
      </c>
      <c r="M2068" s="14"/>
      <c r="N2068" s="3"/>
      <c r="O2068" s="20" t="e">
        <f>VLOOKUP(CONCATENATE($M2068,$N2068),Curriculos!$A$2:$J$332,4,FALSE)</f>
        <v>#N/A</v>
      </c>
      <c r="P2068" s="21" t="e">
        <f>VLOOKUP(CONCATENATE($M2068,$N2068),Curriculos!$A$2:$J$332,5,FALSE)</f>
        <v>#N/A</v>
      </c>
      <c r="Q2068" s="21" t="e">
        <f>VLOOKUP($N2068,Oferta!$D$2:$P$100,5,FALSE)</f>
        <v>#N/A</v>
      </c>
      <c r="R2068" s="21" t="e">
        <f>VLOOKUP(CONCATENATE($M2068,$N2068),Curriculos!$A$2:$J$332,8,FALSE)</f>
        <v>#N/A</v>
      </c>
      <c r="S2068" s="5"/>
      <c r="T2068" s="22"/>
      <c r="U2068" s="21" t="e">
        <f>VLOOKUP(CONCATENATE($M2068,$N2068),Curriculos!$A$2:$J$332,10,FALSE)</f>
        <v>#N/A</v>
      </c>
      <c r="V2068" s="20" t="e">
        <f>VLOOKUP(CONCATENATE($M2068,$N2068,$T2068),Oferta!$B$2:$R$360,17,FALSE)</f>
        <v>#N/A</v>
      </c>
      <c r="W2068" s="20" t="e">
        <f>VLOOKUP(CONCATENATE($M2068,$N2068,$T2068),Oferta!$B$2:$Q$360,12,FALSE)</f>
        <v>#N/A</v>
      </c>
      <c r="X2068" s="22"/>
      <c r="Y2068" s="23" t="e">
        <f>VLOOKUP(CONCATENATE($W2068,$X2068),Mtz_Horarios!$E$2:$H$92,2,FALSE)</f>
        <v>#N/A</v>
      </c>
      <c r="Z2068" s="23" t="e">
        <f>VLOOKUP(CONCATENATE($W2068,$X2068),Mtz_Horarios!$E$2:$H$92,3,FALSE)</f>
        <v>#N/A</v>
      </c>
      <c r="AA2068" s="24" t="e">
        <f>VLOOKUP(CONCATENATE($W2068,$X2068),Mtz_Horarios!$E$2:$H$92,4,FALSE)</f>
        <v>#N/A</v>
      </c>
      <c r="AB2068" s="20" t="e">
        <f>VLOOKUP(CONCATENATE($M2068,$N2068,$T2068),Oferta!$B$2:$Q$360,16,FALSE)</f>
        <v>#N/A</v>
      </c>
      <c r="AC2068" s="20" t="e">
        <f>VLOOKUP(CONCATENATE($M2068,$N2068,$T2068),Oferta!$B$2:$Q$360,15,FALSE)</f>
        <v>#N/A</v>
      </c>
      <c r="AD2068" s="12"/>
      <c r="AE2068" s="12"/>
      <c r="AF2068" s="12"/>
      <c r="AG2068" s="12"/>
      <c r="AH2068" s="12"/>
      <c r="AI2068" s="5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12"/>
      <c r="AW2068" s="12"/>
    </row>
    <row r="2069" spans="1:49" ht="15" hidden="1" customHeight="1">
      <c r="A2069" s="12"/>
      <c r="B2069" s="12"/>
      <c r="C2069" s="12"/>
      <c r="D2069" s="12"/>
      <c r="E2069" s="12"/>
      <c r="F2069" s="12"/>
      <c r="G2069" s="12"/>
      <c r="H2069" s="12" t="e">
        <f t="shared" si="32"/>
        <v>#N/A</v>
      </c>
      <c r="I2069" s="12" t="e">
        <f>VLOOKUP(CONCATENATE(N2069,T2069),Simulador!$H$26:$H$33,1,FALSE)</f>
        <v>#N/A</v>
      </c>
      <c r="J2069" s="12" t="e">
        <f t="shared" si="33"/>
        <v>#N/A</v>
      </c>
      <c r="K2069" s="13" t="e">
        <f t="shared" si="34"/>
        <v>#N/A</v>
      </c>
      <c r="L2069" s="12" t="e">
        <f t="shared" si="35"/>
        <v>#N/A</v>
      </c>
      <c r="M2069" s="14"/>
      <c r="N2069" s="3"/>
      <c r="O2069" s="20" t="e">
        <f>VLOOKUP(CONCATENATE($M2069,$N2069),Curriculos!$A$2:$J$332,4,FALSE)</f>
        <v>#N/A</v>
      </c>
      <c r="P2069" s="21" t="e">
        <f>VLOOKUP(CONCATENATE($M2069,$N2069),Curriculos!$A$2:$J$332,5,FALSE)</f>
        <v>#N/A</v>
      </c>
      <c r="Q2069" s="21" t="e">
        <f>VLOOKUP($N2069,Oferta!$D$2:$P$100,5,FALSE)</f>
        <v>#N/A</v>
      </c>
      <c r="R2069" s="21" t="e">
        <f>VLOOKUP(CONCATENATE($M2069,$N2069),Curriculos!$A$2:$J$332,8,FALSE)</f>
        <v>#N/A</v>
      </c>
      <c r="S2069" s="5"/>
      <c r="T2069" s="22"/>
      <c r="U2069" s="21" t="e">
        <f>VLOOKUP(CONCATENATE($M2069,$N2069),Curriculos!$A$2:$J$332,10,FALSE)</f>
        <v>#N/A</v>
      </c>
      <c r="V2069" s="20" t="e">
        <f>VLOOKUP(CONCATENATE($M2069,$N2069,$T2069),Oferta!$B$2:$R$360,17,FALSE)</f>
        <v>#N/A</v>
      </c>
      <c r="W2069" s="20" t="e">
        <f>VLOOKUP(CONCATENATE($M2069,$N2069,$T2069),Oferta!$B$2:$Q$360,12,FALSE)</f>
        <v>#N/A</v>
      </c>
      <c r="X2069" s="22"/>
      <c r="Y2069" s="23" t="e">
        <f>VLOOKUP(CONCATENATE($W2069,$X2069),Mtz_Horarios!$E$2:$H$92,2,FALSE)</f>
        <v>#N/A</v>
      </c>
      <c r="Z2069" s="23" t="e">
        <f>VLOOKUP(CONCATENATE($W2069,$X2069),Mtz_Horarios!$E$2:$H$92,3,FALSE)</f>
        <v>#N/A</v>
      </c>
      <c r="AA2069" s="24" t="e">
        <f>VLOOKUP(CONCATENATE($W2069,$X2069),Mtz_Horarios!$E$2:$H$92,4,FALSE)</f>
        <v>#N/A</v>
      </c>
      <c r="AB2069" s="20" t="e">
        <f>VLOOKUP(CONCATENATE($M2069,$N2069,$T2069),Oferta!$B$2:$Q$360,16,FALSE)</f>
        <v>#N/A</v>
      </c>
      <c r="AC2069" s="20" t="e">
        <f>VLOOKUP(CONCATENATE($M2069,$N2069,$T2069),Oferta!$B$2:$Q$360,15,FALSE)</f>
        <v>#N/A</v>
      </c>
      <c r="AD2069" s="12"/>
      <c r="AE2069" s="12"/>
      <c r="AF2069" s="12"/>
      <c r="AG2069" s="12"/>
      <c r="AH2069" s="12"/>
      <c r="AI2069" s="5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12"/>
      <c r="AW2069" s="12"/>
    </row>
    <row r="2070" spans="1:49" ht="15" hidden="1" customHeight="1">
      <c r="A2070" s="12"/>
      <c r="B2070" s="12"/>
      <c r="C2070" s="12"/>
      <c r="D2070" s="12"/>
      <c r="E2070" s="12"/>
      <c r="F2070" s="12"/>
      <c r="G2070" s="12"/>
      <c r="H2070" s="12" t="e">
        <f t="shared" si="32"/>
        <v>#N/A</v>
      </c>
      <c r="I2070" s="12" t="e">
        <f>VLOOKUP(CONCATENATE(N2070,T2070),Simulador!$H$26:$H$33,1,FALSE)</f>
        <v>#N/A</v>
      </c>
      <c r="J2070" s="12" t="e">
        <f t="shared" si="33"/>
        <v>#N/A</v>
      </c>
      <c r="K2070" s="13" t="e">
        <f t="shared" si="34"/>
        <v>#N/A</v>
      </c>
      <c r="L2070" s="12" t="e">
        <f t="shared" si="35"/>
        <v>#N/A</v>
      </c>
      <c r="M2070" s="14"/>
      <c r="N2070" s="3"/>
      <c r="O2070" s="20" t="e">
        <f>VLOOKUP(CONCATENATE($M2070,$N2070),Curriculos!$A$2:$J$332,4,FALSE)</f>
        <v>#N/A</v>
      </c>
      <c r="P2070" s="21" t="e">
        <f>VLOOKUP(CONCATENATE($M2070,$N2070),Curriculos!$A$2:$J$332,5,FALSE)</f>
        <v>#N/A</v>
      </c>
      <c r="Q2070" s="21" t="e">
        <f>VLOOKUP($N2070,Oferta!$D$2:$P$100,5,FALSE)</f>
        <v>#N/A</v>
      </c>
      <c r="R2070" s="21" t="e">
        <f>VLOOKUP(CONCATENATE($M2070,$N2070),Curriculos!$A$2:$J$332,8,FALSE)</f>
        <v>#N/A</v>
      </c>
      <c r="S2070" s="5"/>
      <c r="T2070" s="22"/>
      <c r="U2070" s="21" t="e">
        <f>VLOOKUP(CONCATENATE($M2070,$N2070),Curriculos!$A$2:$J$332,10,FALSE)</f>
        <v>#N/A</v>
      </c>
      <c r="V2070" s="20" t="e">
        <f>VLOOKUP(CONCATENATE($M2070,$N2070,$T2070),Oferta!$B$2:$R$360,17,FALSE)</f>
        <v>#N/A</v>
      </c>
      <c r="W2070" s="20" t="e">
        <f>VLOOKUP(CONCATENATE($M2070,$N2070,$T2070),Oferta!$B$2:$Q$360,12,FALSE)</f>
        <v>#N/A</v>
      </c>
      <c r="X2070" s="22"/>
      <c r="Y2070" s="23" t="e">
        <f>VLOOKUP(CONCATENATE($W2070,$X2070),Mtz_Horarios!$E$2:$H$92,2,FALSE)</f>
        <v>#N/A</v>
      </c>
      <c r="Z2070" s="23" t="e">
        <f>VLOOKUP(CONCATENATE($W2070,$X2070),Mtz_Horarios!$E$2:$H$92,3,FALSE)</f>
        <v>#N/A</v>
      </c>
      <c r="AA2070" s="24" t="e">
        <f>VLOOKUP(CONCATENATE($W2070,$X2070),Mtz_Horarios!$E$2:$H$92,4,FALSE)</f>
        <v>#N/A</v>
      </c>
      <c r="AB2070" s="20" t="e">
        <f>VLOOKUP(CONCATENATE($M2070,$N2070,$T2070),Oferta!$B$2:$Q$360,16,FALSE)</f>
        <v>#N/A</v>
      </c>
      <c r="AC2070" s="20" t="e">
        <f>VLOOKUP(CONCATENATE($M2070,$N2070,$T2070),Oferta!$B$2:$Q$360,15,FALSE)</f>
        <v>#N/A</v>
      </c>
      <c r="AD2070" s="12"/>
      <c r="AE2070" s="12"/>
      <c r="AF2070" s="12"/>
      <c r="AG2070" s="12"/>
      <c r="AH2070" s="12"/>
      <c r="AI2070" s="5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12"/>
      <c r="AW2070" s="12"/>
    </row>
    <row r="2071" spans="1:49" ht="15" hidden="1" customHeight="1">
      <c r="A2071" s="12"/>
      <c r="B2071" s="12"/>
      <c r="C2071" s="12"/>
      <c r="D2071" s="12"/>
      <c r="E2071" s="12"/>
      <c r="F2071" s="12"/>
      <c r="G2071" s="12"/>
      <c r="H2071" s="12" t="e">
        <f t="shared" si="32"/>
        <v>#N/A</v>
      </c>
      <c r="I2071" s="12" t="e">
        <f>VLOOKUP(CONCATENATE(N2071,T2071),Simulador!$H$26:$H$33,1,FALSE)</f>
        <v>#N/A</v>
      </c>
      <c r="J2071" s="12" t="e">
        <f t="shared" si="33"/>
        <v>#N/A</v>
      </c>
      <c r="K2071" s="13" t="e">
        <f t="shared" si="34"/>
        <v>#N/A</v>
      </c>
      <c r="L2071" s="12" t="e">
        <f t="shared" si="35"/>
        <v>#N/A</v>
      </c>
      <c r="M2071" s="14"/>
      <c r="N2071" s="3"/>
      <c r="O2071" s="20" t="e">
        <f>VLOOKUP(CONCATENATE($M2071,$N2071),Curriculos!$A$2:$J$332,4,FALSE)</f>
        <v>#N/A</v>
      </c>
      <c r="P2071" s="21" t="e">
        <f>VLOOKUP(CONCATENATE($M2071,$N2071),Curriculos!$A$2:$J$332,5,FALSE)</f>
        <v>#N/A</v>
      </c>
      <c r="Q2071" s="21" t="e">
        <f>VLOOKUP($N2071,Oferta!$D$2:$P$100,5,FALSE)</f>
        <v>#N/A</v>
      </c>
      <c r="R2071" s="21" t="e">
        <f>VLOOKUP(CONCATENATE($M2071,$N2071),Curriculos!$A$2:$J$332,8,FALSE)</f>
        <v>#N/A</v>
      </c>
      <c r="S2071" s="5"/>
      <c r="T2071" s="22"/>
      <c r="U2071" s="21" t="e">
        <f>VLOOKUP(CONCATENATE($M2071,$N2071),Curriculos!$A$2:$J$332,10,FALSE)</f>
        <v>#N/A</v>
      </c>
      <c r="V2071" s="20" t="e">
        <f>VLOOKUP(CONCATENATE($M2071,$N2071,$T2071),Oferta!$B$2:$R$360,17,FALSE)</f>
        <v>#N/A</v>
      </c>
      <c r="W2071" s="20" t="e">
        <f>VLOOKUP(CONCATENATE($M2071,$N2071,$T2071),Oferta!$B$2:$Q$360,12,FALSE)</f>
        <v>#N/A</v>
      </c>
      <c r="X2071" s="22"/>
      <c r="Y2071" s="23" t="e">
        <f>VLOOKUP(CONCATENATE($W2071,$X2071),Mtz_Horarios!$E$2:$H$92,2,FALSE)</f>
        <v>#N/A</v>
      </c>
      <c r="Z2071" s="23" t="e">
        <f>VLOOKUP(CONCATENATE($W2071,$X2071),Mtz_Horarios!$E$2:$H$92,3,FALSE)</f>
        <v>#N/A</v>
      </c>
      <c r="AA2071" s="24" t="e">
        <f>VLOOKUP(CONCATENATE($W2071,$X2071),Mtz_Horarios!$E$2:$H$92,4,FALSE)</f>
        <v>#N/A</v>
      </c>
      <c r="AB2071" s="20" t="e">
        <f>VLOOKUP(CONCATENATE($M2071,$N2071,$T2071),Oferta!$B$2:$Q$360,16,FALSE)</f>
        <v>#N/A</v>
      </c>
      <c r="AC2071" s="20" t="e">
        <f>VLOOKUP(CONCATENATE($M2071,$N2071,$T2071),Oferta!$B$2:$Q$360,15,FALSE)</f>
        <v>#N/A</v>
      </c>
      <c r="AD2071" s="12"/>
      <c r="AE2071" s="12"/>
      <c r="AF2071" s="12"/>
      <c r="AG2071" s="12"/>
      <c r="AH2071" s="12"/>
      <c r="AI2071" s="5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12"/>
      <c r="AW2071" s="12"/>
    </row>
    <row r="2072" spans="1:49" ht="15" hidden="1" customHeight="1">
      <c r="A2072" s="12"/>
      <c r="B2072" s="12"/>
      <c r="C2072" s="12"/>
      <c r="D2072" s="12"/>
      <c r="E2072" s="12"/>
      <c r="F2072" s="12"/>
      <c r="G2072" s="12"/>
      <c r="H2072" s="12" t="e">
        <f t="shared" si="32"/>
        <v>#N/A</v>
      </c>
      <c r="I2072" s="12" t="e">
        <f>VLOOKUP(CONCATENATE(N2072,T2072),Simulador!$H$26:$H$33,1,FALSE)</f>
        <v>#N/A</v>
      </c>
      <c r="J2072" s="12" t="e">
        <f t="shared" si="33"/>
        <v>#N/A</v>
      </c>
      <c r="K2072" s="13" t="e">
        <f t="shared" si="34"/>
        <v>#N/A</v>
      </c>
      <c r="L2072" s="12" t="e">
        <f t="shared" si="35"/>
        <v>#N/A</v>
      </c>
      <c r="M2072" s="14"/>
      <c r="N2072" s="3"/>
      <c r="O2072" s="20" t="e">
        <f>VLOOKUP(CONCATENATE($M2072,$N2072),Curriculos!$A$2:$J$332,4,FALSE)</f>
        <v>#N/A</v>
      </c>
      <c r="P2072" s="21" t="e">
        <f>VLOOKUP(CONCATENATE($M2072,$N2072),Curriculos!$A$2:$J$332,5,FALSE)</f>
        <v>#N/A</v>
      </c>
      <c r="Q2072" s="21" t="e">
        <f>VLOOKUP($N2072,Oferta!$D$2:$P$100,5,FALSE)</f>
        <v>#N/A</v>
      </c>
      <c r="R2072" s="21" t="e">
        <f>VLOOKUP(CONCATENATE($M2072,$N2072),Curriculos!$A$2:$J$332,8,FALSE)</f>
        <v>#N/A</v>
      </c>
      <c r="S2072" s="5"/>
      <c r="T2072" s="22"/>
      <c r="U2072" s="21" t="e">
        <f>VLOOKUP(CONCATENATE($M2072,$N2072),Curriculos!$A$2:$J$332,10,FALSE)</f>
        <v>#N/A</v>
      </c>
      <c r="V2072" s="20" t="e">
        <f>VLOOKUP(CONCATENATE($M2072,$N2072,$T2072),Oferta!$B$2:$R$360,17,FALSE)</f>
        <v>#N/A</v>
      </c>
      <c r="W2072" s="20" t="e">
        <f>VLOOKUP(CONCATENATE($M2072,$N2072,$T2072),Oferta!$B$2:$Q$360,12,FALSE)</f>
        <v>#N/A</v>
      </c>
      <c r="X2072" s="22"/>
      <c r="Y2072" s="23" t="e">
        <f>VLOOKUP(CONCATENATE($W2072,$X2072),Mtz_Horarios!$E$2:$H$92,2,FALSE)</f>
        <v>#N/A</v>
      </c>
      <c r="Z2072" s="23" t="e">
        <f>VLOOKUP(CONCATENATE($W2072,$X2072),Mtz_Horarios!$E$2:$H$92,3,FALSE)</f>
        <v>#N/A</v>
      </c>
      <c r="AA2072" s="24" t="e">
        <f>VLOOKUP(CONCATENATE($W2072,$X2072),Mtz_Horarios!$E$2:$H$92,4,FALSE)</f>
        <v>#N/A</v>
      </c>
      <c r="AB2072" s="20" t="e">
        <f>VLOOKUP(CONCATENATE($M2072,$N2072,$T2072),Oferta!$B$2:$Q$360,16,FALSE)</f>
        <v>#N/A</v>
      </c>
      <c r="AC2072" s="20" t="e">
        <f>VLOOKUP(CONCATENATE($M2072,$N2072,$T2072),Oferta!$B$2:$Q$360,15,FALSE)</f>
        <v>#N/A</v>
      </c>
      <c r="AD2072" s="12"/>
      <c r="AE2072" s="12"/>
      <c r="AF2072" s="12"/>
      <c r="AG2072" s="12"/>
      <c r="AH2072" s="12"/>
      <c r="AI2072" s="5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12"/>
      <c r="AW2072" s="12"/>
    </row>
    <row r="2073" spans="1:49" ht="15" hidden="1" customHeight="1">
      <c r="A2073" s="12"/>
      <c r="B2073" s="12"/>
      <c r="C2073" s="12"/>
      <c r="D2073" s="12"/>
      <c r="E2073" s="12"/>
      <c r="F2073" s="12"/>
      <c r="G2073" s="12"/>
      <c r="H2073" s="12" t="e">
        <f t="shared" si="32"/>
        <v>#N/A</v>
      </c>
      <c r="I2073" s="12" t="e">
        <f>VLOOKUP(CONCATENATE(N2073,T2073),Simulador!$H$26:$H$33,1,FALSE)</f>
        <v>#N/A</v>
      </c>
      <c r="J2073" s="12" t="e">
        <f t="shared" si="33"/>
        <v>#N/A</v>
      </c>
      <c r="K2073" s="13" t="e">
        <f t="shared" si="34"/>
        <v>#N/A</v>
      </c>
      <c r="L2073" s="12" t="e">
        <f t="shared" si="35"/>
        <v>#N/A</v>
      </c>
      <c r="M2073" s="14"/>
      <c r="N2073" s="3"/>
      <c r="O2073" s="20" t="e">
        <f>VLOOKUP(CONCATENATE($M2073,$N2073),Curriculos!$A$2:$J$332,4,FALSE)</f>
        <v>#N/A</v>
      </c>
      <c r="P2073" s="21" t="e">
        <f>VLOOKUP(CONCATENATE($M2073,$N2073),Curriculos!$A$2:$J$332,5,FALSE)</f>
        <v>#N/A</v>
      </c>
      <c r="Q2073" s="21" t="e">
        <f>VLOOKUP($N2073,Oferta!$D$2:$P$100,5,FALSE)</f>
        <v>#N/A</v>
      </c>
      <c r="R2073" s="21" t="e">
        <f>VLOOKUP(CONCATENATE($M2073,$N2073),Curriculos!$A$2:$J$332,8,FALSE)</f>
        <v>#N/A</v>
      </c>
      <c r="S2073" s="5"/>
      <c r="T2073" s="22"/>
      <c r="U2073" s="21" t="e">
        <f>VLOOKUP(CONCATENATE($M2073,$N2073),Curriculos!$A$2:$J$332,10,FALSE)</f>
        <v>#N/A</v>
      </c>
      <c r="V2073" s="20" t="e">
        <f>VLOOKUP(CONCATENATE($M2073,$N2073,$T2073),Oferta!$B$2:$R$360,17,FALSE)</f>
        <v>#N/A</v>
      </c>
      <c r="W2073" s="20" t="e">
        <f>VLOOKUP(CONCATENATE($M2073,$N2073,$T2073),Oferta!$B$2:$Q$360,12,FALSE)</f>
        <v>#N/A</v>
      </c>
      <c r="X2073" s="22"/>
      <c r="Y2073" s="23" t="e">
        <f>VLOOKUP(CONCATENATE($W2073,$X2073),Mtz_Horarios!$E$2:$H$92,2,FALSE)</f>
        <v>#N/A</v>
      </c>
      <c r="Z2073" s="23" t="e">
        <f>VLOOKUP(CONCATENATE($W2073,$X2073),Mtz_Horarios!$E$2:$H$92,3,FALSE)</f>
        <v>#N/A</v>
      </c>
      <c r="AA2073" s="24" t="e">
        <f>VLOOKUP(CONCATENATE($W2073,$X2073),Mtz_Horarios!$E$2:$H$92,4,FALSE)</f>
        <v>#N/A</v>
      </c>
      <c r="AB2073" s="20" t="e">
        <f>VLOOKUP(CONCATENATE($M2073,$N2073,$T2073),Oferta!$B$2:$Q$360,16,FALSE)</f>
        <v>#N/A</v>
      </c>
      <c r="AC2073" s="20" t="e">
        <f>VLOOKUP(CONCATENATE($M2073,$N2073,$T2073),Oferta!$B$2:$Q$360,15,FALSE)</f>
        <v>#N/A</v>
      </c>
      <c r="AD2073" s="12"/>
      <c r="AE2073" s="12"/>
      <c r="AF2073" s="12"/>
      <c r="AG2073" s="12"/>
      <c r="AH2073" s="12"/>
      <c r="AI2073" s="5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12"/>
      <c r="AW2073" s="12"/>
    </row>
    <row r="2074" spans="1:49" ht="15" hidden="1" customHeight="1">
      <c r="A2074" s="12"/>
      <c r="B2074" s="12"/>
      <c r="C2074" s="12"/>
      <c r="D2074" s="12"/>
      <c r="E2074" s="12"/>
      <c r="F2074" s="12"/>
      <c r="G2074" s="12"/>
      <c r="H2074" s="12" t="e">
        <f t="shared" si="32"/>
        <v>#N/A</v>
      </c>
      <c r="I2074" s="12" t="e">
        <f>VLOOKUP(CONCATENATE(N2074,T2074),Simulador!$H$26:$H$33,1,FALSE)</f>
        <v>#N/A</v>
      </c>
      <c r="J2074" s="12" t="e">
        <f t="shared" si="33"/>
        <v>#N/A</v>
      </c>
      <c r="K2074" s="13" t="e">
        <f t="shared" si="34"/>
        <v>#N/A</v>
      </c>
      <c r="L2074" s="12" t="e">
        <f t="shared" si="35"/>
        <v>#N/A</v>
      </c>
      <c r="M2074" s="14"/>
      <c r="N2074" s="3"/>
      <c r="O2074" s="20" t="e">
        <f>VLOOKUP(CONCATENATE($M2074,$N2074),Curriculos!$A$2:$J$332,4,FALSE)</f>
        <v>#N/A</v>
      </c>
      <c r="P2074" s="21" t="e">
        <f>VLOOKUP(CONCATENATE($M2074,$N2074),Curriculos!$A$2:$J$332,5,FALSE)</f>
        <v>#N/A</v>
      </c>
      <c r="Q2074" s="21" t="e">
        <f>VLOOKUP($N2074,Oferta!$D$2:$P$100,5,FALSE)</f>
        <v>#N/A</v>
      </c>
      <c r="R2074" s="21" t="e">
        <f>VLOOKUP(CONCATENATE($M2074,$N2074),Curriculos!$A$2:$J$332,8,FALSE)</f>
        <v>#N/A</v>
      </c>
      <c r="S2074" s="5"/>
      <c r="T2074" s="22"/>
      <c r="U2074" s="21" t="e">
        <f>VLOOKUP(CONCATENATE($M2074,$N2074),Curriculos!$A$2:$J$332,10,FALSE)</f>
        <v>#N/A</v>
      </c>
      <c r="V2074" s="20" t="e">
        <f>VLOOKUP(CONCATENATE($M2074,$N2074,$T2074),Oferta!$B$2:$R$360,17,FALSE)</f>
        <v>#N/A</v>
      </c>
      <c r="W2074" s="20" t="e">
        <f>VLOOKUP(CONCATENATE($M2074,$N2074,$T2074),Oferta!$B$2:$Q$360,12,FALSE)</f>
        <v>#N/A</v>
      </c>
      <c r="X2074" s="22"/>
      <c r="Y2074" s="23" t="e">
        <f>VLOOKUP(CONCATENATE($W2074,$X2074),Mtz_Horarios!$E$2:$H$92,2,FALSE)</f>
        <v>#N/A</v>
      </c>
      <c r="Z2074" s="23" t="e">
        <f>VLOOKUP(CONCATENATE($W2074,$X2074),Mtz_Horarios!$E$2:$H$92,3,FALSE)</f>
        <v>#N/A</v>
      </c>
      <c r="AA2074" s="24" t="e">
        <f>VLOOKUP(CONCATENATE($W2074,$X2074),Mtz_Horarios!$E$2:$H$92,4,FALSE)</f>
        <v>#N/A</v>
      </c>
      <c r="AB2074" s="20" t="e">
        <f>VLOOKUP(CONCATENATE($M2074,$N2074,$T2074),Oferta!$B$2:$Q$360,16,FALSE)</f>
        <v>#N/A</v>
      </c>
      <c r="AC2074" s="20" t="e">
        <f>VLOOKUP(CONCATENATE($M2074,$N2074,$T2074),Oferta!$B$2:$Q$360,15,FALSE)</f>
        <v>#N/A</v>
      </c>
      <c r="AD2074" s="12"/>
      <c r="AE2074" s="12"/>
      <c r="AF2074" s="12"/>
      <c r="AG2074" s="12"/>
      <c r="AH2074" s="12"/>
      <c r="AI2074" s="5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12"/>
      <c r="AW2074" s="12"/>
    </row>
    <row r="2075" spans="1:49" ht="15" hidden="1" customHeight="1">
      <c r="A2075" s="12"/>
      <c r="B2075" s="12"/>
      <c r="C2075" s="12"/>
      <c r="D2075" s="12"/>
      <c r="E2075" s="12"/>
      <c r="F2075" s="12"/>
      <c r="G2075" s="12"/>
      <c r="H2075" s="12" t="e">
        <f t="shared" si="32"/>
        <v>#N/A</v>
      </c>
      <c r="I2075" s="12" t="e">
        <f>VLOOKUP(CONCATENATE(N2075,T2075),Simulador!$H$26:$H$33,1,FALSE)</f>
        <v>#N/A</v>
      </c>
      <c r="J2075" s="12" t="e">
        <f t="shared" si="33"/>
        <v>#N/A</v>
      </c>
      <c r="K2075" s="13" t="e">
        <f t="shared" si="34"/>
        <v>#N/A</v>
      </c>
      <c r="L2075" s="12" t="e">
        <f t="shared" si="35"/>
        <v>#N/A</v>
      </c>
      <c r="M2075" s="14"/>
      <c r="N2075" s="3"/>
      <c r="O2075" s="20" t="e">
        <f>VLOOKUP(CONCATENATE($M2075,$N2075),Curriculos!$A$2:$J$332,4,FALSE)</f>
        <v>#N/A</v>
      </c>
      <c r="P2075" s="21" t="e">
        <f>VLOOKUP(CONCATENATE($M2075,$N2075),Curriculos!$A$2:$J$332,5,FALSE)</f>
        <v>#N/A</v>
      </c>
      <c r="Q2075" s="21" t="e">
        <f>VLOOKUP($N2075,Oferta!$D$2:$P$100,5,FALSE)</f>
        <v>#N/A</v>
      </c>
      <c r="R2075" s="21" t="e">
        <f>VLOOKUP(CONCATENATE($M2075,$N2075),Curriculos!$A$2:$J$332,8,FALSE)</f>
        <v>#N/A</v>
      </c>
      <c r="S2075" s="5"/>
      <c r="T2075" s="22"/>
      <c r="U2075" s="21" t="e">
        <f>VLOOKUP(CONCATENATE($M2075,$N2075),Curriculos!$A$2:$J$332,10,FALSE)</f>
        <v>#N/A</v>
      </c>
      <c r="V2075" s="20" t="e">
        <f>VLOOKUP(CONCATENATE($M2075,$N2075,$T2075),Oferta!$B$2:$R$360,17,FALSE)</f>
        <v>#N/A</v>
      </c>
      <c r="W2075" s="20" t="e">
        <f>VLOOKUP(CONCATENATE($M2075,$N2075,$T2075),Oferta!$B$2:$Q$360,12,FALSE)</f>
        <v>#N/A</v>
      </c>
      <c r="X2075" s="22"/>
      <c r="Y2075" s="23" t="e">
        <f>VLOOKUP(CONCATENATE($W2075,$X2075),Mtz_Horarios!$E$2:$H$92,2,FALSE)</f>
        <v>#N/A</v>
      </c>
      <c r="Z2075" s="23" t="e">
        <f>VLOOKUP(CONCATENATE($W2075,$X2075),Mtz_Horarios!$E$2:$H$92,3,FALSE)</f>
        <v>#N/A</v>
      </c>
      <c r="AA2075" s="24" t="e">
        <f>VLOOKUP(CONCATENATE($W2075,$X2075),Mtz_Horarios!$E$2:$H$92,4,FALSE)</f>
        <v>#N/A</v>
      </c>
      <c r="AB2075" s="20" t="e">
        <f>VLOOKUP(CONCATENATE($M2075,$N2075,$T2075),Oferta!$B$2:$Q$360,16,FALSE)</f>
        <v>#N/A</v>
      </c>
      <c r="AC2075" s="20" t="e">
        <f>VLOOKUP(CONCATENATE($M2075,$N2075,$T2075),Oferta!$B$2:$Q$360,15,FALSE)</f>
        <v>#N/A</v>
      </c>
      <c r="AD2075" s="12"/>
      <c r="AE2075" s="12"/>
      <c r="AF2075" s="12"/>
      <c r="AG2075" s="12"/>
      <c r="AH2075" s="12"/>
      <c r="AI2075" s="5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12"/>
      <c r="AW2075" s="12"/>
    </row>
    <row r="2076" spans="1:49" ht="15" hidden="1" customHeight="1">
      <c r="A2076" s="12"/>
      <c r="B2076" s="12"/>
      <c r="C2076" s="12"/>
      <c r="D2076" s="12"/>
      <c r="E2076" s="12"/>
      <c r="F2076" s="12"/>
      <c r="G2076" s="12"/>
      <c r="H2076" s="12" t="e">
        <f t="shared" si="32"/>
        <v>#N/A</v>
      </c>
      <c r="I2076" s="12" t="e">
        <f>VLOOKUP(CONCATENATE(N2076,T2076),Simulador!$H$26:$H$33,1,FALSE)</f>
        <v>#N/A</v>
      </c>
      <c r="J2076" s="12" t="e">
        <f t="shared" si="33"/>
        <v>#N/A</v>
      </c>
      <c r="K2076" s="13" t="e">
        <f t="shared" si="34"/>
        <v>#N/A</v>
      </c>
      <c r="L2076" s="12" t="e">
        <f t="shared" si="35"/>
        <v>#N/A</v>
      </c>
      <c r="M2076" s="14"/>
      <c r="N2076" s="3"/>
      <c r="O2076" s="20" t="e">
        <f>VLOOKUP(CONCATENATE($M2076,$N2076),Curriculos!$A$2:$J$332,4,FALSE)</f>
        <v>#N/A</v>
      </c>
      <c r="P2076" s="21" t="e">
        <f>VLOOKUP(CONCATENATE($M2076,$N2076),Curriculos!$A$2:$J$332,5,FALSE)</f>
        <v>#N/A</v>
      </c>
      <c r="Q2076" s="21" t="e">
        <f>VLOOKUP($N2076,Oferta!$D$2:$P$100,5,FALSE)</f>
        <v>#N/A</v>
      </c>
      <c r="R2076" s="21" t="e">
        <f>VLOOKUP(CONCATENATE($M2076,$N2076),Curriculos!$A$2:$J$332,8,FALSE)</f>
        <v>#N/A</v>
      </c>
      <c r="S2076" s="5"/>
      <c r="T2076" s="22"/>
      <c r="U2076" s="21" t="e">
        <f>VLOOKUP(CONCATENATE($M2076,$N2076),Curriculos!$A$2:$J$332,10,FALSE)</f>
        <v>#N/A</v>
      </c>
      <c r="V2076" s="20" t="e">
        <f>VLOOKUP(CONCATENATE($M2076,$N2076,$T2076),Oferta!$B$2:$R$360,17,FALSE)</f>
        <v>#N/A</v>
      </c>
      <c r="W2076" s="20" t="e">
        <f>VLOOKUP(CONCATENATE($M2076,$N2076,$T2076),Oferta!$B$2:$Q$360,12,FALSE)</f>
        <v>#N/A</v>
      </c>
      <c r="X2076" s="22"/>
      <c r="Y2076" s="23" t="e">
        <f>VLOOKUP(CONCATENATE($W2076,$X2076),Mtz_Horarios!$E$2:$H$92,2,FALSE)</f>
        <v>#N/A</v>
      </c>
      <c r="Z2076" s="23" t="e">
        <f>VLOOKUP(CONCATENATE($W2076,$X2076),Mtz_Horarios!$E$2:$H$92,3,FALSE)</f>
        <v>#N/A</v>
      </c>
      <c r="AA2076" s="24" t="e">
        <f>VLOOKUP(CONCATENATE($W2076,$X2076),Mtz_Horarios!$E$2:$H$92,4,FALSE)</f>
        <v>#N/A</v>
      </c>
      <c r="AB2076" s="20" t="e">
        <f>VLOOKUP(CONCATENATE($M2076,$N2076,$T2076),Oferta!$B$2:$Q$360,16,FALSE)</f>
        <v>#N/A</v>
      </c>
      <c r="AC2076" s="20" t="e">
        <f>VLOOKUP(CONCATENATE($M2076,$N2076,$T2076),Oferta!$B$2:$Q$360,15,FALSE)</f>
        <v>#N/A</v>
      </c>
      <c r="AD2076" s="12"/>
      <c r="AE2076" s="12"/>
      <c r="AF2076" s="12"/>
      <c r="AG2076" s="12"/>
      <c r="AH2076" s="12"/>
      <c r="AI2076" s="5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12"/>
      <c r="AW2076" s="12"/>
    </row>
    <row r="2077" spans="1:49" ht="15" hidden="1" customHeight="1">
      <c r="A2077" s="12"/>
      <c r="B2077" s="12"/>
      <c r="C2077" s="12"/>
      <c r="D2077" s="12"/>
      <c r="E2077" s="12"/>
      <c r="F2077" s="12"/>
      <c r="G2077" s="12"/>
      <c r="H2077" s="12" t="e">
        <f t="shared" si="32"/>
        <v>#N/A</v>
      </c>
      <c r="I2077" s="12" t="e">
        <f>VLOOKUP(CONCATENATE(N2077,T2077),Simulador!$H$26:$H$33,1,FALSE)</f>
        <v>#N/A</v>
      </c>
      <c r="J2077" s="12" t="e">
        <f t="shared" si="33"/>
        <v>#N/A</v>
      </c>
      <c r="K2077" s="13" t="e">
        <f t="shared" si="34"/>
        <v>#N/A</v>
      </c>
      <c r="L2077" s="12" t="e">
        <f t="shared" si="35"/>
        <v>#N/A</v>
      </c>
      <c r="M2077" s="14"/>
      <c r="N2077" s="3"/>
      <c r="O2077" s="20" t="e">
        <f>VLOOKUP(CONCATENATE($M2077,$N2077),Curriculos!$A$2:$J$332,4,FALSE)</f>
        <v>#N/A</v>
      </c>
      <c r="P2077" s="21" t="e">
        <f>VLOOKUP(CONCATENATE($M2077,$N2077),Curriculos!$A$2:$J$332,5,FALSE)</f>
        <v>#N/A</v>
      </c>
      <c r="Q2077" s="21" t="e">
        <f>VLOOKUP($N2077,Oferta!$D$2:$P$100,5,FALSE)</f>
        <v>#N/A</v>
      </c>
      <c r="R2077" s="21" t="e">
        <f>VLOOKUP(CONCATENATE($M2077,$N2077),Curriculos!$A$2:$J$332,8,FALSE)</f>
        <v>#N/A</v>
      </c>
      <c r="S2077" s="5"/>
      <c r="T2077" s="22"/>
      <c r="U2077" s="21" t="e">
        <f>VLOOKUP(CONCATENATE($M2077,$N2077),Curriculos!$A$2:$J$332,10,FALSE)</f>
        <v>#N/A</v>
      </c>
      <c r="V2077" s="20" t="e">
        <f>VLOOKUP(CONCATENATE($M2077,$N2077,$T2077),Oferta!$B$2:$R$360,17,FALSE)</f>
        <v>#N/A</v>
      </c>
      <c r="W2077" s="20" t="e">
        <f>VLOOKUP(CONCATENATE($M2077,$N2077,$T2077),Oferta!$B$2:$Q$360,12,FALSE)</f>
        <v>#N/A</v>
      </c>
      <c r="X2077" s="22"/>
      <c r="Y2077" s="23" t="e">
        <f>VLOOKUP(CONCATENATE($W2077,$X2077),Mtz_Horarios!$E$2:$H$92,2,FALSE)</f>
        <v>#N/A</v>
      </c>
      <c r="Z2077" s="23" t="e">
        <f>VLOOKUP(CONCATENATE($W2077,$X2077),Mtz_Horarios!$E$2:$H$92,3,FALSE)</f>
        <v>#N/A</v>
      </c>
      <c r="AA2077" s="24" t="e">
        <f>VLOOKUP(CONCATENATE($W2077,$X2077),Mtz_Horarios!$E$2:$H$92,4,FALSE)</f>
        <v>#N/A</v>
      </c>
      <c r="AB2077" s="20" t="e">
        <f>VLOOKUP(CONCATENATE($M2077,$N2077,$T2077),Oferta!$B$2:$Q$360,16,FALSE)</f>
        <v>#N/A</v>
      </c>
      <c r="AC2077" s="20" t="e">
        <f>VLOOKUP(CONCATENATE($M2077,$N2077,$T2077),Oferta!$B$2:$Q$360,15,FALSE)</f>
        <v>#N/A</v>
      </c>
      <c r="AD2077" s="12"/>
      <c r="AE2077" s="12"/>
      <c r="AF2077" s="12"/>
      <c r="AG2077" s="12"/>
      <c r="AH2077" s="12"/>
      <c r="AI2077" s="5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12"/>
      <c r="AW2077" s="12"/>
    </row>
    <row r="2078" spans="1:49" ht="15" hidden="1" customHeight="1">
      <c r="A2078" s="12"/>
      <c r="B2078" s="12"/>
      <c r="C2078" s="12"/>
      <c r="D2078" s="12"/>
      <c r="E2078" s="12"/>
      <c r="F2078" s="12"/>
      <c r="G2078" s="12"/>
      <c r="H2078" s="12" t="e">
        <f t="shared" si="32"/>
        <v>#N/A</v>
      </c>
      <c r="I2078" s="12" t="e">
        <f>VLOOKUP(CONCATENATE(N2078,T2078),Simulador!$H$26:$H$33,1,FALSE)</f>
        <v>#N/A</v>
      </c>
      <c r="J2078" s="12" t="e">
        <f t="shared" si="33"/>
        <v>#N/A</v>
      </c>
      <c r="K2078" s="13" t="e">
        <f t="shared" si="34"/>
        <v>#N/A</v>
      </c>
      <c r="L2078" s="12" t="e">
        <f t="shared" si="35"/>
        <v>#N/A</v>
      </c>
      <c r="M2078" s="14"/>
      <c r="N2078" s="3"/>
      <c r="O2078" s="20" t="e">
        <f>VLOOKUP(CONCATENATE($M2078,$N2078),Curriculos!$A$2:$J$332,4,FALSE)</f>
        <v>#N/A</v>
      </c>
      <c r="P2078" s="21" t="e">
        <f>VLOOKUP(CONCATENATE($M2078,$N2078),Curriculos!$A$2:$J$332,5,FALSE)</f>
        <v>#N/A</v>
      </c>
      <c r="Q2078" s="21" t="e">
        <f>VLOOKUP($N2078,Oferta!$D$2:$P$100,5,FALSE)</f>
        <v>#N/A</v>
      </c>
      <c r="R2078" s="21" t="e">
        <f>VLOOKUP(CONCATENATE($M2078,$N2078),Curriculos!$A$2:$J$332,8,FALSE)</f>
        <v>#N/A</v>
      </c>
      <c r="S2078" s="5"/>
      <c r="T2078" s="22"/>
      <c r="U2078" s="21" t="e">
        <f>VLOOKUP(CONCATENATE($M2078,$N2078),Curriculos!$A$2:$J$332,10,FALSE)</f>
        <v>#N/A</v>
      </c>
      <c r="V2078" s="20" t="e">
        <f>VLOOKUP(CONCATENATE($M2078,$N2078,$T2078),Oferta!$B$2:$R$360,17,FALSE)</f>
        <v>#N/A</v>
      </c>
      <c r="W2078" s="20" t="e">
        <f>VLOOKUP(CONCATENATE($M2078,$N2078,$T2078),Oferta!$B$2:$Q$360,12,FALSE)</f>
        <v>#N/A</v>
      </c>
      <c r="X2078" s="22"/>
      <c r="Y2078" s="23" t="e">
        <f>VLOOKUP(CONCATENATE($W2078,$X2078),Mtz_Horarios!$E$2:$H$92,2,FALSE)</f>
        <v>#N/A</v>
      </c>
      <c r="Z2078" s="23" t="e">
        <f>VLOOKUP(CONCATENATE($W2078,$X2078),Mtz_Horarios!$E$2:$H$92,3,FALSE)</f>
        <v>#N/A</v>
      </c>
      <c r="AA2078" s="24" t="e">
        <f>VLOOKUP(CONCATENATE($W2078,$X2078),Mtz_Horarios!$E$2:$H$92,4,FALSE)</f>
        <v>#N/A</v>
      </c>
      <c r="AB2078" s="20" t="e">
        <f>VLOOKUP(CONCATENATE($M2078,$N2078,$T2078),Oferta!$B$2:$Q$360,16,FALSE)</f>
        <v>#N/A</v>
      </c>
      <c r="AC2078" s="20" t="e">
        <f>VLOOKUP(CONCATENATE($M2078,$N2078,$T2078),Oferta!$B$2:$Q$360,15,FALSE)</f>
        <v>#N/A</v>
      </c>
      <c r="AD2078" s="12"/>
      <c r="AE2078" s="12"/>
      <c r="AF2078" s="12"/>
      <c r="AG2078" s="12"/>
      <c r="AH2078" s="12"/>
      <c r="AI2078" s="5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12"/>
      <c r="AW2078" s="12"/>
    </row>
    <row r="2079" spans="1:49" ht="15" hidden="1" customHeight="1">
      <c r="A2079" s="12"/>
      <c r="B2079" s="12"/>
      <c r="C2079" s="12"/>
      <c r="D2079" s="12"/>
      <c r="E2079" s="12"/>
      <c r="F2079" s="12"/>
      <c r="G2079" s="12"/>
      <c r="H2079" s="12" t="e">
        <f t="shared" si="32"/>
        <v>#N/A</v>
      </c>
      <c r="I2079" s="12" t="e">
        <f>VLOOKUP(CONCATENATE(N2079,T2079),Simulador!$H$26:$H$33,1,FALSE)</f>
        <v>#N/A</v>
      </c>
      <c r="J2079" s="12" t="e">
        <f t="shared" si="33"/>
        <v>#N/A</v>
      </c>
      <c r="K2079" s="13" t="e">
        <f t="shared" si="34"/>
        <v>#N/A</v>
      </c>
      <c r="L2079" s="12" t="e">
        <f t="shared" si="35"/>
        <v>#N/A</v>
      </c>
      <c r="M2079" s="14"/>
      <c r="N2079" s="3"/>
      <c r="O2079" s="20" t="e">
        <f>VLOOKUP(CONCATENATE($M2079,$N2079),Curriculos!$A$2:$J$332,4,FALSE)</f>
        <v>#N/A</v>
      </c>
      <c r="P2079" s="21" t="e">
        <f>VLOOKUP(CONCATENATE($M2079,$N2079),Curriculos!$A$2:$J$332,5,FALSE)</f>
        <v>#N/A</v>
      </c>
      <c r="Q2079" s="21" t="e">
        <f>VLOOKUP($N2079,Oferta!$D$2:$P$100,5,FALSE)</f>
        <v>#N/A</v>
      </c>
      <c r="R2079" s="21" t="e">
        <f>VLOOKUP(CONCATENATE($M2079,$N2079),Curriculos!$A$2:$J$332,8,FALSE)</f>
        <v>#N/A</v>
      </c>
      <c r="S2079" s="5"/>
      <c r="T2079" s="22"/>
      <c r="U2079" s="21" t="e">
        <f>VLOOKUP(CONCATENATE($M2079,$N2079),Curriculos!$A$2:$J$332,10,FALSE)</f>
        <v>#N/A</v>
      </c>
      <c r="V2079" s="20" t="e">
        <f>VLOOKUP(CONCATENATE($M2079,$N2079,$T2079),Oferta!$B$2:$R$360,17,FALSE)</f>
        <v>#N/A</v>
      </c>
      <c r="W2079" s="20" t="e">
        <f>VLOOKUP(CONCATENATE($M2079,$N2079,$T2079),Oferta!$B$2:$Q$360,12,FALSE)</f>
        <v>#N/A</v>
      </c>
      <c r="X2079" s="22"/>
      <c r="Y2079" s="23" t="e">
        <f>VLOOKUP(CONCATENATE($W2079,$X2079),Mtz_Horarios!$E$2:$H$92,2,FALSE)</f>
        <v>#N/A</v>
      </c>
      <c r="Z2079" s="23" t="e">
        <f>VLOOKUP(CONCATENATE($W2079,$X2079),Mtz_Horarios!$E$2:$H$92,3,FALSE)</f>
        <v>#N/A</v>
      </c>
      <c r="AA2079" s="24" t="e">
        <f>VLOOKUP(CONCATENATE($W2079,$X2079),Mtz_Horarios!$E$2:$H$92,4,FALSE)</f>
        <v>#N/A</v>
      </c>
      <c r="AB2079" s="20" t="e">
        <f>VLOOKUP(CONCATENATE($M2079,$N2079,$T2079),Oferta!$B$2:$Q$360,16,FALSE)</f>
        <v>#N/A</v>
      </c>
      <c r="AC2079" s="20" t="e">
        <f>VLOOKUP(CONCATENATE($M2079,$N2079,$T2079),Oferta!$B$2:$Q$360,15,FALSE)</f>
        <v>#N/A</v>
      </c>
      <c r="AD2079" s="12"/>
      <c r="AE2079" s="12"/>
      <c r="AF2079" s="12"/>
      <c r="AG2079" s="12"/>
      <c r="AH2079" s="12"/>
      <c r="AI2079" s="5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12"/>
      <c r="AW2079" s="12"/>
    </row>
    <row r="2080" spans="1:49" ht="15" hidden="1" customHeight="1">
      <c r="A2080" s="12"/>
      <c r="B2080" s="12"/>
      <c r="C2080" s="12"/>
      <c r="D2080" s="12"/>
      <c r="E2080" s="12"/>
      <c r="F2080" s="12"/>
      <c r="G2080" s="12"/>
      <c r="H2080" s="12" t="e">
        <f t="shared" si="32"/>
        <v>#N/A</v>
      </c>
      <c r="I2080" s="12" t="e">
        <f>VLOOKUP(CONCATENATE(N2080,T2080),Simulador!$H$26:$H$33,1,FALSE)</f>
        <v>#N/A</v>
      </c>
      <c r="J2080" s="12" t="e">
        <f t="shared" si="33"/>
        <v>#N/A</v>
      </c>
      <c r="K2080" s="13" t="e">
        <f t="shared" si="34"/>
        <v>#N/A</v>
      </c>
      <c r="L2080" s="12" t="e">
        <f t="shared" si="35"/>
        <v>#N/A</v>
      </c>
      <c r="M2080" s="14"/>
      <c r="N2080" s="3"/>
      <c r="O2080" s="20" t="e">
        <f>VLOOKUP(CONCATENATE($M2080,$N2080),Curriculos!$A$2:$J$332,4,FALSE)</f>
        <v>#N/A</v>
      </c>
      <c r="P2080" s="21" t="e">
        <f>VLOOKUP(CONCATENATE($M2080,$N2080),Curriculos!$A$2:$J$332,5,FALSE)</f>
        <v>#N/A</v>
      </c>
      <c r="Q2080" s="21" t="e">
        <f>VLOOKUP($N2080,Oferta!$D$2:$P$100,5,FALSE)</f>
        <v>#N/A</v>
      </c>
      <c r="R2080" s="21" t="e">
        <f>VLOOKUP(CONCATENATE($M2080,$N2080),Curriculos!$A$2:$J$332,8,FALSE)</f>
        <v>#N/A</v>
      </c>
      <c r="S2080" s="5"/>
      <c r="T2080" s="22"/>
      <c r="U2080" s="21" t="e">
        <f>VLOOKUP(CONCATENATE($M2080,$N2080),Curriculos!$A$2:$J$332,10,FALSE)</f>
        <v>#N/A</v>
      </c>
      <c r="V2080" s="20" t="e">
        <f>VLOOKUP(CONCATENATE($M2080,$N2080,$T2080),Oferta!$B$2:$R$360,17,FALSE)</f>
        <v>#N/A</v>
      </c>
      <c r="W2080" s="20" t="e">
        <f>VLOOKUP(CONCATENATE($M2080,$N2080,$T2080),Oferta!$B$2:$Q$360,12,FALSE)</f>
        <v>#N/A</v>
      </c>
      <c r="X2080" s="22"/>
      <c r="Y2080" s="23" t="e">
        <f>VLOOKUP(CONCATENATE($W2080,$X2080),Mtz_Horarios!$E$2:$H$92,2,FALSE)</f>
        <v>#N/A</v>
      </c>
      <c r="Z2080" s="23" t="e">
        <f>VLOOKUP(CONCATENATE($W2080,$X2080),Mtz_Horarios!$E$2:$H$92,3,FALSE)</f>
        <v>#N/A</v>
      </c>
      <c r="AA2080" s="24" t="e">
        <f>VLOOKUP(CONCATENATE($W2080,$X2080),Mtz_Horarios!$E$2:$H$92,4,FALSE)</f>
        <v>#N/A</v>
      </c>
      <c r="AB2080" s="20" t="e">
        <f>VLOOKUP(CONCATENATE($M2080,$N2080,$T2080),Oferta!$B$2:$Q$360,16,FALSE)</f>
        <v>#N/A</v>
      </c>
      <c r="AC2080" s="20" t="e">
        <f>VLOOKUP(CONCATENATE($M2080,$N2080,$T2080),Oferta!$B$2:$Q$360,15,FALSE)</f>
        <v>#N/A</v>
      </c>
      <c r="AD2080" s="12"/>
      <c r="AE2080" s="12"/>
      <c r="AF2080" s="12"/>
      <c r="AG2080" s="12"/>
      <c r="AH2080" s="12"/>
      <c r="AI2080" s="5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12"/>
      <c r="AW2080" s="12"/>
    </row>
    <row r="2081" spans="1:49" ht="15" hidden="1" customHeight="1">
      <c r="A2081" s="12"/>
      <c r="B2081" s="12"/>
      <c r="C2081" s="12"/>
      <c r="D2081" s="12"/>
      <c r="E2081" s="12"/>
      <c r="F2081" s="12"/>
      <c r="G2081" s="12"/>
      <c r="H2081" s="12" t="e">
        <f t="shared" si="32"/>
        <v>#N/A</v>
      </c>
      <c r="I2081" s="12" t="e">
        <f>VLOOKUP(CONCATENATE(N2081,T2081),Simulador!$H$26:$H$33,1,FALSE)</f>
        <v>#N/A</v>
      </c>
      <c r="J2081" s="12" t="e">
        <f t="shared" si="33"/>
        <v>#N/A</v>
      </c>
      <c r="K2081" s="13" t="e">
        <f t="shared" si="34"/>
        <v>#N/A</v>
      </c>
      <c r="L2081" s="12" t="e">
        <f t="shared" si="35"/>
        <v>#N/A</v>
      </c>
      <c r="M2081" s="14"/>
      <c r="N2081" s="3"/>
      <c r="O2081" s="20" t="e">
        <f>VLOOKUP(CONCATENATE($M2081,$N2081),Curriculos!$A$2:$J$332,4,FALSE)</f>
        <v>#N/A</v>
      </c>
      <c r="P2081" s="21" t="e">
        <f>VLOOKUP(CONCATENATE($M2081,$N2081),Curriculos!$A$2:$J$332,5,FALSE)</f>
        <v>#N/A</v>
      </c>
      <c r="Q2081" s="21" t="e">
        <f>VLOOKUP($N2081,Oferta!$D$2:$P$100,5,FALSE)</f>
        <v>#N/A</v>
      </c>
      <c r="R2081" s="21" t="e">
        <f>VLOOKUP(CONCATENATE($M2081,$N2081),Curriculos!$A$2:$J$332,8,FALSE)</f>
        <v>#N/A</v>
      </c>
      <c r="S2081" s="5"/>
      <c r="T2081" s="22"/>
      <c r="U2081" s="21" t="e">
        <f>VLOOKUP(CONCATENATE($M2081,$N2081),Curriculos!$A$2:$J$332,10,FALSE)</f>
        <v>#N/A</v>
      </c>
      <c r="V2081" s="20" t="e">
        <f>VLOOKUP(CONCATENATE($M2081,$N2081,$T2081),Oferta!$B$2:$R$360,17,FALSE)</f>
        <v>#N/A</v>
      </c>
      <c r="W2081" s="20" t="e">
        <f>VLOOKUP(CONCATENATE($M2081,$N2081,$T2081),Oferta!$B$2:$Q$360,12,FALSE)</f>
        <v>#N/A</v>
      </c>
      <c r="X2081" s="22"/>
      <c r="Y2081" s="23" t="e">
        <f>VLOOKUP(CONCATENATE($W2081,$X2081),Mtz_Horarios!$E$2:$H$92,2,FALSE)</f>
        <v>#N/A</v>
      </c>
      <c r="Z2081" s="23" t="e">
        <f>VLOOKUP(CONCATENATE($W2081,$X2081),Mtz_Horarios!$E$2:$H$92,3,FALSE)</f>
        <v>#N/A</v>
      </c>
      <c r="AA2081" s="24" t="e">
        <f>VLOOKUP(CONCATENATE($W2081,$X2081),Mtz_Horarios!$E$2:$H$92,4,FALSE)</f>
        <v>#N/A</v>
      </c>
      <c r="AB2081" s="20" t="e">
        <f>VLOOKUP(CONCATENATE($M2081,$N2081,$T2081),Oferta!$B$2:$Q$360,16,FALSE)</f>
        <v>#N/A</v>
      </c>
      <c r="AC2081" s="20" t="e">
        <f>VLOOKUP(CONCATENATE($M2081,$N2081,$T2081),Oferta!$B$2:$Q$360,15,FALSE)</f>
        <v>#N/A</v>
      </c>
      <c r="AD2081" s="12"/>
      <c r="AE2081" s="12"/>
      <c r="AF2081" s="12"/>
      <c r="AG2081" s="12"/>
      <c r="AH2081" s="12"/>
      <c r="AI2081" s="5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12"/>
      <c r="AW2081" s="12"/>
    </row>
    <row r="2082" spans="1:49" ht="15" hidden="1" customHeight="1">
      <c r="A2082" s="12"/>
      <c r="B2082" s="12"/>
      <c r="C2082" s="12"/>
      <c r="D2082" s="12"/>
      <c r="E2082" s="12"/>
      <c r="F2082" s="12"/>
      <c r="G2082" s="12"/>
      <c r="H2082" s="12" t="e">
        <f t="shared" si="32"/>
        <v>#N/A</v>
      </c>
      <c r="I2082" s="12" t="e">
        <f>VLOOKUP(CONCATENATE(N2082,T2082),Simulador!$H$26:$H$33,1,FALSE)</f>
        <v>#N/A</v>
      </c>
      <c r="J2082" s="12" t="e">
        <f t="shared" si="33"/>
        <v>#N/A</v>
      </c>
      <c r="K2082" s="13" t="e">
        <f t="shared" si="34"/>
        <v>#N/A</v>
      </c>
      <c r="L2082" s="12" t="e">
        <f t="shared" si="35"/>
        <v>#N/A</v>
      </c>
      <c r="M2082" s="14"/>
      <c r="N2082" s="3"/>
      <c r="O2082" s="20" t="e">
        <f>VLOOKUP(CONCATENATE($M2082,$N2082),Curriculos!$A$2:$J$332,4,FALSE)</f>
        <v>#N/A</v>
      </c>
      <c r="P2082" s="21" t="e">
        <f>VLOOKUP(CONCATENATE($M2082,$N2082),Curriculos!$A$2:$J$332,5,FALSE)</f>
        <v>#N/A</v>
      </c>
      <c r="Q2082" s="21" t="e">
        <f>VLOOKUP($N2082,Oferta!$D$2:$P$100,5,FALSE)</f>
        <v>#N/A</v>
      </c>
      <c r="R2082" s="21" t="e">
        <f>VLOOKUP(CONCATENATE($M2082,$N2082),Curriculos!$A$2:$J$332,8,FALSE)</f>
        <v>#N/A</v>
      </c>
      <c r="S2082" s="5"/>
      <c r="T2082" s="22"/>
      <c r="U2082" s="21" t="e">
        <f>VLOOKUP(CONCATENATE($M2082,$N2082),Curriculos!$A$2:$J$332,10,FALSE)</f>
        <v>#N/A</v>
      </c>
      <c r="V2082" s="20" t="e">
        <f>VLOOKUP(CONCATENATE($M2082,$N2082,$T2082),Oferta!$B$2:$R$360,17,FALSE)</f>
        <v>#N/A</v>
      </c>
      <c r="W2082" s="20" t="e">
        <f>VLOOKUP(CONCATENATE($M2082,$N2082,$T2082),Oferta!$B$2:$Q$360,12,FALSE)</f>
        <v>#N/A</v>
      </c>
      <c r="X2082" s="22"/>
      <c r="Y2082" s="23" t="e">
        <f>VLOOKUP(CONCATENATE($W2082,$X2082),Mtz_Horarios!$E$2:$H$92,2,FALSE)</f>
        <v>#N/A</v>
      </c>
      <c r="Z2082" s="23" t="e">
        <f>VLOOKUP(CONCATENATE($W2082,$X2082),Mtz_Horarios!$E$2:$H$92,3,FALSE)</f>
        <v>#N/A</v>
      </c>
      <c r="AA2082" s="24" t="e">
        <f>VLOOKUP(CONCATENATE($W2082,$X2082),Mtz_Horarios!$E$2:$H$92,4,FALSE)</f>
        <v>#N/A</v>
      </c>
      <c r="AB2082" s="20" t="e">
        <f>VLOOKUP(CONCATENATE($M2082,$N2082,$T2082),Oferta!$B$2:$Q$360,16,FALSE)</f>
        <v>#N/A</v>
      </c>
      <c r="AC2082" s="20" t="e">
        <f>VLOOKUP(CONCATENATE($M2082,$N2082,$T2082),Oferta!$B$2:$Q$360,15,FALSE)</f>
        <v>#N/A</v>
      </c>
      <c r="AD2082" s="12"/>
      <c r="AE2082" s="12"/>
      <c r="AF2082" s="12"/>
      <c r="AG2082" s="12"/>
      <c r="AH2082" s="12"/>
      <c r="AI2082" s="5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12"/>
      <c r="AW2082" s="12"/>
    </row>
    <row r="2083" spans="1:49" ht="15" hidden="1" customHeight="1">
      <c r="A2083" s="12"/>
      <c r="B2083" s="12"/>
      <c r="C2083" s="12"/>
      <c r="D2083" s="12"/>
      <c r="E2083" s="12"/>
      <c r="F2083" s="12"/>
      <c r="G2083" s="12"/>
      <c r="H2083" s="12" t="e">
        <f t="shared" si="32"/>
        <v>#N/A</v>
      </c>
      <c r="I2083" s="12" t="e">
        <f>VLOOKUP(CONCATENATE(N2083,T2083),Simulador!$H$26:$H$33,1,FALSE)</f>
        <v>#N/A</v>
      </c>
      <c r="J2083" s="12" t="e">
        <f t="shared" si="33"/>
        <v>#N/A</v>
      </c>
      <c r="K2083" s="13" t="e">
        <f t="shared" si="34"/>
        <v>#N/A</v>
      </c>
      <c r="L2083" s="12" t="e">
        <f t="shared" si="35"/>
        <v>#N/A</v>
      </c>
      <c r="M2083" s="14"/>
      <c r="N2083" s="3"/>
      <c r="O2083" s="20" t="e">
        <f>VLOOKUP(CONCATENATE($M2083,$N2083),Curriculos!$A$2:$J$332,4,FALSE)</f>
        <v>#N/A</v>
      </c>
      <c r="P2083" s="21" t="e">
        <f>VLOOKUP(CONCATENATE($M2083,$N2083),Curriculos!$A$2:$J$332,5,FALSE)</f>
        <v>#N/A</v>
      </c>
      <c r="Q2083" s="21" t="e">
        <f>VLOOKUP($N2083,Oferta!$D$2:$P$100,5,FALSE)</f>
        <v>#N/A</v>
      </c>
      <c r="R2083" s="21" t="e">
        <f>VLOOKUP(CONCATENATE($M2083,$N2083),Curriculos!$A$2:$J$332,8,FALSE)</f>
        <v>#N/A</v>
      </c>
      <c r="S2083" s="5"/>
      <c r="T2083" s="22"/>
      <c r="U2083" s="21" t="e">
        <f>VLOOKUP(CONCATENATE($M2083,$N2083),Curriculos!$A$2:$J$332,10,FALSE)</f>
        <v>#N/A</v>
      </c>
      <c r="V2083" s="20" t="e">
        <f>VLOOKUP(CONCATENATE($M2083,$N2083,$T2083),Oferta!$B$2:$R$360,17,FALSE)</f>
        <v>#N/A</v>
      </c>
      <c r="W2083" s="20" t="e">
        <f>VLOOKUP(CONCATENATE($M2083,$N2083,$T2083),Oferta!$B$2:$Q$360,12,FALSE)</f>
        <v>#N/A</v>
      </c>
      <c r="X2083" s="22"/>
      <c r="Y2083" s="23" t="e">
        <f>VLOOKUP(CONCATENATE($W2083,$X2083),Mtz_Horarios!$E$2:$H$92,2,FALSE)</f>
        <v>#N/A</v>
      </c>
      <c r="Z2083" s="23" t="e">
        <f>VLOOKUP(CONCATENATE($W2083,$X2083),Mtz_Horarios!$E$2:$H$92,3,FALSE)</f>
        <v>#N/A</v>
      </c>
      <c r="AA2083" s="24" t="e">
        <f>VLOOKUP(CONCATENATE($W2083,$X2083),Mtz_Horarios!$E$2:$H$92,4,FALSE)</f>
        <v>#N/A</v>
      </c>
      <c r="AB2083" s="20" t="e">
        <f>VLOOKUP(CONCATENATE($M2083,$N2083,$T2083),Oferta!$B$2:$Q$360,16,FALSE)</f>
        <v>#N/A</v>
      </c>
      <c r="AC2083" s="20" t="e">
        <f>VLOOKUP(CONCATENATE($M2083,$N2083,$T2083),Oferta!$B$2:$Q$360,15,FALSE)</f>
        <v>#N/A</v>
      </c>
      <c r="AD2083" s="12"/>
      <c r="AE2083" s="12"/>
      <c r="AF2083" s="12"/>
      <c r="AG2083" s="12"/>
      <c r="AH2083" s="12"/>
      <c r="AI2083" s="5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12"/>
      <c r="AW2083" s="12"/>
    </row>
    <row r="2084" spans="1:49" ht="15" hidden="1" customHeight="1">
      <c r="A2084" s="12"/>
      <c r="B2084" s="12"/>
      <c r="C2084" s="12"/>
      <c r="D2084" s="12"/>
      <c r="E2084" s="12"/>
      <c r="F2084" s="12"/>
      <c r="G2084" s="12"/>
      <c r="H2084" s="12" t="e">
        <f t="shared" si="32"/>
        <v>#N/A</v>
      </c>
      <c r="I2084" s="12" t="e">
        <f>VLOOKUP(CONCATENATE(N2084,T2084),Simulador!$H$26:$H$33,1,FALSE)</f>
        <v>#N/A</v>
      </c>
      <c r="J2084" s="12" t="e">
        <f t="shared" si="33"/>
        <v>#N/A</v>
      </c>
      <c r="K2084" s="13" t="e">
        <f t="shared" si="34"/>
        <v>#N/A</v>
      </c>
      <c r="L2084" s="12" t="e">
        <f t="shared" si="35"/>
        <v>#N/A</v>
      </c>
      <c r="M2084" s="14"/>
      <c r="N2084" s="3"/>
      <c r="O2084" s="20" t="e">
        <f>VLOOKUP(CONCATENATE($M2084,$N2084),Curriculos!$A$2:$J$332,4,FALSE)</f>
        <v>#N/A</v>
      </c>
      <c r="P2084" s="21" t="e">
        <f>VLOOKUP(CONCATENATE($M2084,$N2084),Curriculos!$A$2:$J$332,5,FALSE)</f>
        <v>#N/A</v>
      </c>
      <c r="Q2084" s="21" t="e">
        <f>VLOOKUP($N2084,Oferta!$D$2:$P$100,5,FALSE)</f>
        <v>#N/A</v>
      </c>
      <c r="R2084" s="21" t="e">
        <f>VLOOKUP(CONCATENATE($M2084,$N2084),Curriculos!$A$2:$J$332,8,FALSE)</f>
        <v>#N/A</v>
      </c>
      <c r="S2084" s="5"/>
      <c r="T2084" s="22"/>
      <c r="U2084" s="21" t="e">
        <f>VLOOKUP(CONCATENATE($M2084,$N2084),Curriculos!$A$2:$J$332,10,FALSE)</f>
        <v>#N/A</v>
      </c>
      <c r="V2084" s="20" t="e">
        <f>VLOOKUP(CONCATENATE($M2084,$N2084,$T2084),Oferta!$B$2:$R$360,17,FALSE)</f>
        <v>#N/A</v>
      </c>
      <c r="W2084" s="20" t="e">
        <f>VLOOKUP(CONCATENATE($M2084,$N2084,$T2084),Oferta!$B$2:$Q$360,12,FALSE)</f>
        <v>#N/A</v>
      </c>
      <c r="X2084" s="22"/>
      <c r="Y2084" s="23" t="e">
        <f>VLOOKUP(CONCATENATE($W2084,$X2084),Mtz_Horarios!$E$2:$H$92,2,FALSE)</f>
        <v>#N/A</v>
      </c>
      <c r="Z2084" s="23" t="e">
        <f>VLOOKUP(CONCATENATE($W2084,$X2084),Mtz_Horarios!$E$2:$H$92,3,FALSE)</f>
        <v>#N/A</v>
      </c>
      <c r="AA2084" s="24" t="e">
        <f>VLOOKUP(CONCATENATE($W2084,$X2084),Mtz_Horarios!$E$2:$H$92,4,FALSE)</f>
        <v>#N/A</v>
      </c>
      <c r="AB2084" s="20" t="e">
        <f>VLOOKUP(CONCATENATE($M2084,$N2084,$T2084),Oferta!$B$2:$Q$360,16,FALSE)</f>
        <v>#N/A</v>
      </c>
      <c r="AC2084" s="20" t="e">
        <f>VLOOKUP(CONCATENATE($M2084,$N2084,$T2084),Oferta!$B$2:$Q$360,15,FALSE)</f>
        <v>#N/A</v>
      </c>
      <c r="AD2084" s="12"/>
      <c r="AE2084" s="12"/>
      <c r="AF2084" s="12"/>
      <c r="AG2084" s="12"/>
      <c r="AH2084" s="12"/>
      <c r="AI2084" s="5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12"/>
      <c r="AW2084" s="12"/>
    </row>
    <row r="2085" spans="1:49" ht="15" hidden="1" customHeight="1">
      <c r="A2085" s="12"/>
      <c r="B2085" s="12"/>
      <c r="C2085" s="12"/>
      <c r="D2085" s="12"/>
      <c r="E2085" s="12"/>
      <c r="F2085" s="12"/>
      <c r="G2085" s="12"/>
      <c r="H2085" s="12" t="e">
        <f t="shared" si="32"/>
        <v>#N/A</v>
      </c>
      <c r="I2085" s="12" t="e">
        <f>VLOOKUP(CONCATENATE(N2085,T2085),Simulador!$H$26:$H$33,1,FALSE)</f>
        <v>#N/A</v>
      </c>
      <c r="J2085" s="12" t="e">
        <f t="shared" si="33"/>
        <v>#N/A</v>
      </c>
      <c r="K2085" s="13" t="e">
        <f t="shared" si="34"/>
        <v>#N/A</v>
      </c>
      <c r="L2085" s="12" t="e">
        <f t="shared" si="35"/>
        <v>#N/A</v>
      </c>
      <c r="M2085" s="14"/>
      <c r="N2085" s="3"/>
      <c r="O2085" s="20" t="e">
        <f>VLOOKUP(CONCATENATE($M2085,$N2085),Curriculos!$A$2:$J$332,4,FALSE)</f>
        <v>#N/A</v>
      </c>
      <c r="P2085" s="21" t="e">
        <f>VLOOKUP(CONCATENATE($M2085,$N2085),Curriculos!$A$2:$J$332,5,FALSE)</f>
        <v>#N/A</v>
      </c>
      <c r="Q2085" s="21" t="e">
        <f>VLOOKUP($N2085,Oferta!$D$2:$P$100,5,FALSE)</f>
        <v>#N/A</v>
      </c>
      <c r="R2085" s="21" t="e">
        <f>VLOOKUP(CONCATENATE($M2085,$N2085),Curriculos!$A$2:$J$332,8,FALSE)</f>
        <v>#N/A</v>
      </c>
      <c r="S2085" s="5"/>
      <c r="T2085" s="22"/>
      <c r="U2085" s="21" t="e">
        <f>VLOOKUP(CONCATENATE($M2085,$N2085),Curriculos!$A$2:$J$332,10,FALSE)</f>
        <v>#N/A</v>
      </c>
      <c r="V2085" s="20" t="e">
        <f>VLOOKUP(CONCATENATE($M2085,$N2085,$T2085),Oferta!$B$2:$R$360,17,FALSE)</f>
        <v>#N/A</v>
      </c>
      <c r="W2085" s="20" t="e">
        <f>VLOOKUP(CONCATENATE($M2085,$N2085,$T2085),Oferta!$B$2:$Q$360,12,FALSE)</f>
        <v>#N/A</v>
      </c>
      <c r="X2085" s="22"/>
      <c r="Y2085" s="23" t="e">
        <f>VLOOKUP(CONCATENATE($W2085,$X2085),Mtz_Horarios!$E$2:$H$92,2,FALSE)</f>
        <v>#N/A</v>
      </c>
      <c r="Z2085" s="23" t="e">
        <f>VLOOKUP(CONCATENATE($W2085,$X2085),Mtz_Horarios!$E$2:$H$92,3,FALSE)</f>
        <v>#N/A</v>
      </c>
      <c r="AA2085" s="24" t="e">
        <f>VLOOKUP(CONCATENATE($W2085,$X2085),Mtz_Horarios!$E$2:$H$92,4,FALSE)</f>
        <v>#N/A</v>
      </c>
      <c r="AB2085" s="20" t="e">
        <f>VLOOKUP(CONCATENATE($M2085,$N2085,$T2085),Oferta!$B$2:$Q$360,16,FALSE)</f>
        <v>#N/A</v>
      </c>
      <c r="AC2085" s="20" t="e">
        <f>VLOOKUP(CONCATENATE($M2085,$N2085,$T2085),Oferta!$B$2:$Q$360,15,FALSE)</f>
        <v>#N/A</v>
      </c>
      <c r="AD2085" s="12"/>
      <c r="AE2085" s="12"/>
      <c r="AF2085" s="12"/>
      <c r="AG2085" s="12"/>
      <c r="AH2085" s="12"/>
      <c r="AI2085" s="5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12"/>
      <c r="AW2085" s="12"/>
    </row>
    <row r="2086" spans="1:49" ht="15" hidden="1" customHeight="1">
      <c r="A2086" s="12"/>
      <c r="B2086" s="12"/>
      <c r="C2086" s="12"/>
      <c r="D2086" s="12"/>
      <c r="E2086" s="12"/>
      <c r="F2086" s="12"/>
      <c r="G2086" s="12"/>
      <c r="H2086" s="12" t="e">
        <f t="shared" si="32"/>
        <v>#N/A</v>
      </c>
      <c r="I2086" s="12" t="e">
        <f>VLOOKUP(CONCATENATE(N2086,T2086),Simulador!$H$26:$H$33,1,FALSE)</f>
        <v>#N/A</v>
      </c>
      <c r="J2086" s="12" t="e">
        <f t="shared" si="33"/>
        <v>#N/A</v>
      </c>
      <c r="K2086" s="13" t="e">
        <f t="shared" si="34"/>
        <v>#N/A</v>
      </c>
      <c r="L2086" s="12" t="e">
        <f t="shared" si="35"/>
        <v>#N/A</v>
      </c>
      <c r="M2086" s="14"/>
      <c r="N2086" s="3"/>
      <c r="O2086" s="20" t="e">
        <f>VLOOKUP(CONCATENATE($M2086,$N2086),Curriculos!$A$2:$J$332,4,FALSE)</f>
        <v>#N/A</v>
      </c>
      <c r="P2086" s="21" t="e">
        <f>VLOOKUP(CONCATENATE($M2086,$N2086),Curriculos!$A$2:$J$332,5,FALSE)</f>
        <v>#N/A</v>
      </c>
      <c r="Q2086" s="21" t="e">
        <f>VLOOKUP($N2086,Oferta!$D$2:$P$100,5,FALSE)</f>
        <v>#N/A</v>
      </c>
      <c r="R2086" s="21" t="e">
        <f>VLOOKUP(CONCATENATE($M2086,$N2086),Curriculos!$A$2:$J$332,8,FALSE)</f>
        <v>#N/A</v>
      </c>
      <c r="S2086" s="5"/>
      <c r="T2086" s="22"/>
      <c r="U2086" s="21" t="e">
        <f>VLOOKUP(CONCATENATE($M2086,$N2086),Curriculos!$A$2:$J$332,10,FALSE)</f>
        <v>#N/A</v>
      </c>
      <c r="V2086" s="20" t="e">
        <f>VLOOKUP(CONCATENATE($M2086,$N2086,$T2086),Oferta!$B$2:$R$360,17,FALSE)</f>
        <v>#N/A</v>
      </c>
      <c r="W2086" s="20" t="e">
        <f>VLOOKUP(CONCATENATE($M2086,$N2086,$T2086),Oferta!$B$2:$Q$360,12,FALSE)</f>
        <v>#N/A</v>
      </c>
      <c r="X2086" s="22"/>
      <c r="Y2086" s="23" t="e">
        <f>VLOOKUP(CONCATENATE($W2086,$X2086),Mtz_Horarios!$E$2:$H$92,2,FALSE)</f>
        <v>#N/A</v>
      </c>
      <c r="Z2086" s="23" t="e">
        <f>VLOOKUP(CONCATENATE($W2086,$X2086),Mtz_Horarios!$E$2:$H$92,3,FALSE)</f>
        <v>#N/A</v>
      </c>
      <c r="AA2086" s="24" t="e">
        <f>VLOOKUP(CONCATENATE($W2086,$X2086),Mtz_Horarios!$E$2:$H$92,4,FALSE)</f>
        <v>#N/A</v>
      </c>
      <c r="AB2086" s="20" t="e">
        <f>VLOOKUP(CONCATENATE($M2086,$N2086,$T2086),Oferta!$B$2:$Q$360,16,FALSE)</f>
        <v>#N/A</v>
      </c>
      <c r="AC2086" s="20" t="e">
        <f>VLOOKUP(CONCATENATE($M2086,$N2086,$T2086),Oferta!$B$2:$Q$360,15,FALSE)</f>
        <v>#N/A</v>
      </c>
      <c r="AD2086" s="12"/>
      <c r="AE2086" s="12"/>
      <c r="AF2086" s="12"/>
      <c r="AG2086" s="12"/>
      <c r="AH2086" s="12"/>
      <c r="AI2086" s="5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12"/>
      <c r="AW2086" s="12"/>
    </row>
    <row r="2087" spans="1:49" ht="15" hidden="1" customHeight="1">
      <c r="A2087" s="12"/>
      <c r="B2087" s="12"/>
      <c r="C2087" s="12"/>
      <c r="D2087" s="12"/>
      <c r="E2087" s="12"/>
      <c r="F2087" s="12"/>
      <c r="G2087" s="12"/>
      <c r="H2087" s="12" t="e">
        <f t="shared" si="32"/>
        <v>#N/A</v>
      </c>
      <c r="I2087" s="12" t="e">
        <f>VLOOKUP(CONCATENATE(N2087,T2087),Simulador!$H$26:$H$33,1,FALSE)</f>
        <v>#N/A</v>
      </c>
      <c r="J2087" s="12" t="e">
        <f t="shared" si="33"/>
        <v>#N/A</v>
      </c>
      <c r="K2087" s="13" t="e">
        <f t="shared" si="34"/>
        <v>#N/A</v>
      </c>
      <c r="L2087" s="12" t="e">
        <f t="shared" si="35"/>
        <v>#N/A</v>
      </c>
      <c r="M2087" s="14"/>
      <c r="N2087" s="3"/>
      <c r="O2087" s="20" t="e">
        <f>VLOOKUP(CONCATENATE($M2087,$N2087),Curriculos!$A$2:$J$332,4,FALSE)</f>
        <v>#N/A</v>
      </c>
      <c r="P2087" s="21" t="e">
        <f>VLOOKUP(CONCATENATE($M2087,$N2087),Curriculos!$A$2:$J$332,5,FALSE)</f>
        <v>#N/A</v>
      </c>
      <c r="Q2087" s="21" t="e">
        <f>VLOOKUP($N2087,Oferta!$D$2:$P$100,5,FALSE)</f>
        <v>#N/A</v>
      </c>
      <c r="R2087" s="21" t="e">
        <f>VLOOKUP(CONCATENATE($M2087,$N2087),Curriculos!$A$2:$J$332,8,FALSE)</f>
        <v>#N/A</v>
      </c>
      <c r="S2087" s="5"/>
      <c r="T2087" s="22"/>
      <c r="U2087" s="21" t="e">
        <f>VLOOKUP(CONCATENATE($M2087,$N2087),Curriculos!$A$2:$J$332,10,FALSE)</f>
        <v>#N/A</v>
      </c>
      <c r="V2087" s="20" t="e">
        <f>VLOOKUP(CONCATENATE($M2087,$N2087,$T2087),Oferta!$B$2:$R$360,17,FALSE)</f>
        <v>#N/A</v>
      </c>
      <c r="W2087" s="20" t="e">
        <f>VLOOKUP(CONCATENATE($M2087,$N2087,$T2087),Oferta!$B$2:$Q$360,12,FALSE)</f>
        <v>#N/A</v>
      </c>
      <c r="X2087" s="22"/>
      <c r="Y2087" s="23" t="e">
        <f>VLOOKUP(CONCATENATE($W2087,$X2087),Mtz_Horarios!$E$2:$H$92,2,FALSE)</f>
        <v>#N/A</v>
      </c>
      <c r="Z2087" s="23" t="e">
        <f>VLOOKUP(CONCATENATE($W2087,$X2087),Mtz_Horarios!$E$2:$H$92,3,FALSE)</f>
        <v>#N/A</v>
      </c>
      <c r="AA2087" s="24" t="e">
        <f>VLOOKUP(CONCATENATE($W2087,$X2087),Mtz_Horarios!$E$2:$H$92,4,FALSE)</f>
        <v>#N/A</v>
      </c>
      <c r="AB2087" s="20" t="e">
        <f>VLOOKUP(CONCATENATE($M2087,$N2087,$T2087),Oferta!$B$2:$Q$360,16,FALSE)</f>
        <v>#N/A</v>
      </c>
      <c r="AC2087" s="20" t="e">
        <f>VLOOKUP(CONCATENATE($M2087,$N2087,$T2087),Oferta!$B$2:$Q$360,15,FALSE)</f>
        <v>#N/A</v>
      </c>
      <c r="AD2087" s="12"/>
      <c r="AE2087" s="12"/>
      <c r="AF2087" s="12"/>
      <c r="AG2087" s="12"/>
      <c r="AH2087" s="12"/>
      <c r="AI2087" s="5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12"/>
      <c r="AW2087" s="12"/>
    </row>
    <row r="2088" spans="1:49" ht="15" hidden="1" customHeight="1">
      <c r="A2088" s="12"/>
      <c r="B2088" s="12"/>
      <c r="C2088" s="12"/>
      <c r="D2088" s="12"/>
      <c r="E2088" s="12"/>
      <c r="F2088" s="12"/>
      <c r="G2088" s="12"/>
      <c r="H2088" s="12" t="e">
        <f t="shared" si="32"/>
        <v>#N/A</v>
      </c>
      <c r="I2088" s="12" t="e">
        <f>VLOOKUP(CONCATENATE(N2088,T2088),Simulador!$H$26:$H$33,1,FALSE)</f>
        <v>#N/A</v>
      </c>
      <c r="J2088" s="12" t="e">
        <f t="shared" si="33"/>
        <v>#N/A</v>
      </c>
      <c r="K2088" s="13" t="e">
        <f t="shared" si="34"/>
        <v>#N/A</v>
      </c>
      <c r="L2088" s="12" t="e">
        <f t="shared" si="35"/>
        <v>#N/A</v>
      </c>
      <c r="M2088" s="14"/>
      <c r="N2088" s="3"/>
      <c r="O2088" s="20" t="e">
        <f>VLOOKUP(CONCATENATE($M2088,$N2088),Curriculos!$A$2:$J$332,4,FALSE)</f>
        <v>#N/A</v>
      </c>
      <c r="P2088" s="21" t="e">
        <f>VLOOKUP(CONCATENATE($M2088,$N2088),Curriculos!$A$2:$J$332,5,FALSE)</f>
        <v>#N/A</v>
      </c>
      <c r="Q2088" s="21" t="e">
        <f>VLOOKUP($N2088,Oferta!$D$2:$P$100,5,FALSE)</f>
        <v>#N/A</v>
      </c>
      <c r="R2088" s="21" t="e">
        <f>VLOOKUP(CONCATENATE($M2088,$N2088),Curriculos!$A$2:$J$332,8,FALSE)</f>
        <v>#N/A</v>
      </c>
      <c r="S2088" s="5"/>
      <c r="T2088" s="22"/>
      <c r="U2088" s="21" t="e">
        <f>VLOOKUP(CONCATENATE($M2088,$N2088),Curriculos!$A$2:$J$332,10,FALSE)</f>
        <v>#N/A</v>
      </c>
      <c r="V2088" s="20" t="e">
        <f>VLOOKUP(CONCATENATE($M2088,$N2088,$T2088),Oferta!$B$2:$R$360,17,FALSE)</f>
        <v>#N/A</v>
      </c>
      <c r="W2088" s="20" t="e">
        <f>VLOOKUP(CONCATENATE($M2088,$N2088,$T2088),Oferta!$B$2:$Q$360,12,FALSE)</f>
        <v>#N/A</v>
      </c>
      <c r="X2088" s="22"/>
      <c r="Y2088" s="23" t="e">
        <f>VLOOKUP(CONCATENATE($W2088,$X2088),Mtz_Horarios!$E$2:$H$92,2,FALSE)</f>
        <v>#N/A</v>
      </c>
      <c r="Z2088" s="23" t="e">
        <f>VLOOKUP(CONCATENATE($W2088,$X2088),Mtz_Horarios!$E$2:$H$92,3,FALSE)</f>
        <v>#N/A</v>
      </c>
      <c r="AA2088" s="24" t="e">
        <f>VLOOKUP(CONCATENATE($W2088,$X2088),Mtz_Horarios!$E$2:$H$92,4,FALSE)</f>
        <v>#N/A</v>
      </c>
      <c r="AB2088" s="20" t="e">
        <f>VLOOKUP(CONCATENATE($M2088,$N2088,$T2088),Oferta!$B$2:$Q$360,16,FALSE)</f>
        <v>#N/A</v>
      </c>
      <c r="AC2088" s="20" t="e">
        <f>VLOOKUP(CONCATENATE($M2088,$N2088,$T2088),Oferta!$B$2:$Q$360,15,FALSE)</f>
        <v>#N/A</v>
      </c>
      <c r="AD2088" s="12"/>
      <c r="AE2088" s="12"/>
      <c r="AF2088" s="12"/>
      <c r="AG2088" s="12"/>
      <c r="AH2088" s="12"/>
      <c r="AI2088" s="5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12"/>
      <c r="AW2088" s="12"/>
    </row>
    <row r="2089" spans="1:49" ht="15" hidden="1" customHeight="1">
      <c r="A2089" s="12"/>
      <c r="B2089" s="12"/>
      <c r="C2089" s="12"/>
      <c r="D2089" s="12"/>
      <c r="E2089" s="12"/>
      <c r="F2089" s="12"/>
      <c r="G2089" s="12"/>
      <c r="H2089" s="12" t="e">
        <f t="shared" si="32"/>
        <v>#N/A</v>
      </c>
      <c r="I2089" s="12" t="e">
        <f>VLOOKUP(CONCATENATE(N2089,T2089),Simulador!$H$26:$H$33,1,FALSE)</f>
        <v>#N/A</v>
      </c>
      <c r="J2089" s="12" t="e">
        <f t="shared" si="33"/>
        <v>#N/A</v>
      </c>
      <c r="K2089" s="13" t="e">
        <f t="shared" si="34"/>
        <v>#N/A</v>
      </c>
      <c r="L2089" s="12" t="e">
        <f t="shared" si="35"/>
        <v>#N/A</v>
      </c>
      <c r="M2089" s="14"/>
      <c r="N2089" s="3"/>
      <c r="O2089" s="20" t="e">
        <f>VLOOKUP(CONCATENATE($M2089,$N2089),Curriculos!$A$2:$J$332,4,FALSE)</f>
        <v>#N/A</v>
      </c>
      <c r="P2089" s="21" t="e">
        <f>VLOOKUP(CONCATENATE($M2089,$N2089),Curriculos!$A$2:$J$332,5,FALSE)</f>
        <v>#N/A</v>
      </c>
      <c r="Q2089" s="21" t="e">
        <f>VLOOKUP($N2089,Oferta!$D$2:$P$100,5,FALSE)</f>
        <v>#N/A</v>
      </c>
      <c r="R2089" s="21" t="e">
        <f>VLOOKUP(CONCATENATE($M2089,$N2089),Curriculos!$A$2:$J$332,8,FALSE)</f>
        <v>#N/A</v>
      </c>
      <c r="S2089" s="5"/>
      <c r="T2089" s="22"/>
      <c r="U2089" s="21" t="e">
        <f>VLOOKUP(CONCATENATE($M2089,$N2089),Curriculos!$A$2:$J$332,10,FALSE)</f>
        <v>#N/A</v>
      </c>
      <c r="V2089" s="20" t="e">
        <f>VLOOKUP(CONCATENATE($M2089,$N2089,$T2089),Oferta!$B$2:$R$360,17,FALSE)</f>
        <v>#N/A</v>
      </c>
      <c r="W2089" s="20" t="e">
        <f>VLOOKUP(CONCATENATE($M2089,$N2089,$T2089),Oferta!$B$2:$Q$360,12,FALSE)</f>
        <v>#N/A</v>
      </c>
      <c r="X2089" s="22"/>
      <c r="Y2089" s="23" t="e">
        <f>VLOOKUP(CONCATENATE($W2089,$X2089),Mtz_Horarios!$E$2:$H$92,2,FALSE)</f>
        <v>#N/A</v>
      </c>
      <c r="Z2089" s="23" t="e">
        <f>VLOOKUP(CONCATENATE($W2089,$X2089),Mtz_Horarios!$E$2:$H$92,3,FALSE)</f>
        <v>#N/A</v>
      </c>
      <c r="AA2089" s="24" t="e">
        <f>VLOOKUP(CONCATENATE($W2089,$X2089),Mtz_Horarios!$E$2:$H$92,4,FALSE)</f>
        <v>#N/A</v>
      </c>
      <c r="AB2089" s="20" t="e">
        <f>VLOOKUP(CONCATENATE($M2089,$N2089,$T2089),Oferta!$B$2:$Q$360,16,FALSE)</f>
        <v>#N/A</v>
      </c>
      <c r="AC2089" s="20" t="e">
        <f>VLOOKUP(CONCATENATE($M2089,$N2089,$T2089),Oferta!$B$2:$Q$360,15,FALSE)</f>
        <v>#N/A</v>
      </c>
      <c r="AD2089" s="12"/>
      <c r="AE2089" s="12"/>
      <c r="AF2089" s="12"/>
      <c r="AG2089" s="12"/>
      <c r="AH2089" s="12"/>
      <c r="AI2089" s="5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12"/>
      <c r="AW2089" s="12"/>
    </row>
    <row r="2090" spans="1:49" ht="15" hidden="1" customHeight="1">
      <c r="A2090" s="12"/>
      <c r="B2090" s="12"/>
      <c r="C2090" s="12"/>
      <c r="D2090" s="12"/>
      <c r="E2090" s="12"/>
      <c r="F2090" s="12"/>
      <c r="G2090" s="12"/>
      <c r="H2090" s="12" t="e">
        <f t="shared" si="32"/>
        <v>#N/A</v>
      </c>
      <c r="I2090" s="12" t="e">
        <f>VLOOKUP(CONCATENATE(N2090,T2090),Simulador!$H$26:$H$33,1,FALSE)</f>
        <v>#N/A</v>
      </c>
      <c r="J2090" s="12" t="e">
        <f t="shared" si="33"/>
        <v>#N/A</v>
      </c>
      <c r="K2090" s="13" t="e">
        <f t="shared" si="34"/>
        <v>#N/A</v>
      </c>
      <c r="L2090" s="12" t="e">
        <f t="shared" si="35"/>
        <v>#N/A</v>
      </c>
      <c r="M2090" s="14"/>
      <c r="N2090" s="3"/>
      <c r="O2090" s="20" t="e">
        <f>VLOOKUP(CONCATENATE($M2090,$N2090),Curriculos!$A$2:$J$332,4,FALSE)</f>
        <v>#N/A</v>
      </c>
      <c r="P2090" s="21" t="e">
        <f>VLOOKUP(CONCATENATE($M2090,$N2090),Curriculos!$A$2:$J$332,5,FALSE)</f>
        <v>#N/A</v>
      </c>
      <c r="Q2090" s="21" t="e">
        <f>VLOOKUP($N2090,Oferta!$D$2:$P$100,5,FALSE)</f>
        <v>#N/A</v>
      </c>
      <c r="R2090" s="21" t="e">
        <f>VLOOKUP(CONCATENATE($M2090,$N2090),Curriculos!$A$2:$J$332,8,FALSE)</f>
        <v>#N/A</v>
      </c>
      <c r="S2090" s="5"/>
      <c r="T2090" s="22"/>
      <c r="U2090" s="21" t="e">
        <f>VLOOKUP(CONCATENATE($M2090,$N2090),Curriculos!$A$2:$J$332,10,FALSE)</f>
        <v>#N/A</v>
      </c>
      <c r="V2090" s="20" t="e">
        <f>VLOOKUP(CONCATENATE($M2090,$N2090,$T2090),Oferta!$B$2:$R$360,17,FALSE)</f>
        <v>#N/A</v>
      </c>
      <c r="W2090" s="20" t="e">
        <f>VLOOKUP(CONCATENATE($M2090,$N2090,$T2090),Oferta!$B$2:$Q$360,12,FALSE)</f>
        <v>#N/A</v>
      </c>
      <c r="X2090" s="22"/>
      <c r="Y2090" s="23" t="e">
        <f>VLOOKUP(CONCATENATE($W2090,$X2090),Mtz_Horarios!$E$2:$H$92,2,FALSE)</f>
        <v>#N/A</v>
      </c>
      <c r="Z2090" s="23" t="e">
        <f>VLOOKUP(CONCATENATE($W2090,$X2090),Mtz_Horarios!$E$2:$H$92,3,FALSE)</f>
        <v>#N/A</v>
      </c>
      <c r="AA2090" s="24" t="e">
        <f>VLOOKUP(CONCATENATE($W2090,$X2090),Mtz_Horarios!$E$2:$H$92,4,FALSE)</f>
        <v>#N/A</v>
      </c>
      <c r="AB2090" s="20" t="e">
        <f>VLOOKUP(CONCATENATE($M2090,$N2090,$T2090),Oferta!$B$2:$Q$360,16,FALSE)</f>
        <v>#N/A</v>
      </c>
      <c r="AC2090" s="20" t="e">
        <f>VLOOKUP(CONCATENATE($M2090,$N2090,$T2090),Oferta!$B$2:$Q$360,15,FALSE)</f>
        <v>#N/A</v>
      </c>
      <c r="AD2090" s="12"/>
      <c r="AE2090" s="12"/>
      <c r="AF2090" s="12"/>
      <c r="AG2090" s="12"/>
      <c r="AH2090" s="12"/>
      <c r="AI2090" s="5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12"/>
      <c r="AW2090" s="12"/>
    </row>
    <row r="2091" spans="1:49" ht="15" hidden="1" customHeight="1">
      <c r="A2091" s="12"/>
      <c r="B2091" s="12"/>
      <c r="C2091" s="12"/>
      <c r="D2091" s="12"/>
      <c r="E2091" s="12"/>
      <c r="F2091" s="12"/>
      <c r="G2091" s="12"/>
      <c r="H2091" s="12" t="e">
        <f t="shared" si="32"/>
        <v>#N/A</v>
      </c>
      <c r="I2091" s="12" t="e">
        <f>VLOOKUP(CONCATENATE(N2091,T2091),Simulador!$H$26:$H$33,1,FALSE)</f>
        <v>#N/A</v>
      </c>
      <c r="J2091" s="12" t="e">
        <f t="shared" si="33"/>
        <v>#N/A</v>
      </c>
      <c r="K2091" s="13" t="e">
        <f t="shared" si="34"/>
        <v>#N/A</v>
      </c>
      <c r="L2091" s="12" t="e">
        <f t="shared" si="35"/>
        <v>#N/A</v>
      </c>
      <c r="M2091" s="14"/>
      <c r="N2091" s="3"/>
      <c r="O2091" s="20" t="e">
        <f>VLOOKUP(CONCATENATE($M2091,$N2091),Curriculos!$A$2:$J$332,4,FALSE)</f>
        <v>#N/A</v>
      </c>
      <c r="P2091" s="21" t="e">
        <f>VLOOKUP(CONCATENATE($M2091,$N2091),Curriculos!$A$2:$J$332,5,FALSE)</f>
        <v>#N/A</v>
      </c>
      <c r="Q2091" s="21" t="e">
        <f>VLOOKUP($N2091,Oferta!$D$2:$P$100,5,FALSE)</f>
        <v>#N/A</v>
      </c>
      <c r="R2091" s="21" t="e">
        <f>VLOOKUP(CONCATENATE($M2091,$N2091),Curriculos!$A$2:$J$332,8,FALSE)</f>
        <v>#N/A</v>
      </c>
      <c r="S2091" s="5"/>
      <c r="T2091" s="22"/>
      <c r="U2091" s="21" t="e">
        <f>VLOOKUP(CONCATENATE($M2091,$N2091),Curriculos!$A$2:$J$332,10,FALSE)</f>
        <v>#N/A</v>
      </c>
      <c r="V2091" s="20" t="e">
        <f>VLOOKUP(CONCATENATE($M2091,$N2091,$T2091),Oferta!$B$2:$R$360,17,FALSE)</f>
        <v>#N/A</v>
      </c>
      <c r="W2091" s="20" t="e">
        <f>VLOOKUP(CONCATENATE($M2091,$N2091,$T2091),Oferta!$B$2:$Q$360,12,FALSE)</f>
        <v>#N/A</v>
      </c>
      <c r="X2091" s="22"/>
      <c r="Y2091" s="23" t="e">
        <f>VLOOKUP(CONCATENATE($W2091,$X2091),Mtz_Horarios!$E$2:$H$92,2,FALSE)</f>
        <v>#N/A</v>
      </c>
      <c r="Z2091" s="23" t="e">
        <f>VLOOKUP(CONCATENATE($W2091,$X2091),Mtz_Horarios!$E$2:$H$92,3,FALSE)</f>
        <v>#N/A</v>
      </c>
      <c r="AA2091" s="24" t="e">
        <f>VLOOKUP(CONCATENATE($W2091,$X2091),Mtz_Horarios!$E$2:$H$92,4,FALSE)</f>
        <v>#N/A</v>
      </c>
      <c r="AB2091" s="20" t="e">
        <f>VLOOKUP(CONCATENATE($M2091,$N2091,$T2091),Oferta!$B$2:$Q$360,16,FALSE)</f>
        <v>#N/A</v>
      </c>
      <c r="AC2091" s="20" t="e">
        <f>VLOOKUP(CONCATENATE($M2091,$N2091,$T2091),Oferta!$B$2:$Q$360,15,FALSE)</f>
        <v>#N/A</v>
      </c>
      <c r="AD2091" s="12"/>
      <c r="AE2091" s="12"/>
      <c r="AF2091" s="12"/>
      <c r="AG2091" s="12"/>
      <c r="AH2091" s="12"/>
      <c r="AI2091" s="5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12"/>
      <c r="AW2091" s="12"/>
    </row>
    <row r="2092" spans="1:49" ht="15" hidden="1" customHeight="1">
      <c r="A2092" s="12"/>
      <c r="B2092" s="12"/>
      <c r="C2092" s="12"/>
      <c r="D2092" s="12"/>
      <c r="E2092" s="12"/>
      <c r="F2092" s="12"/>
      <c r="G2092" s="12"/>
      <c r="H2092" s="12" t="e">
        <f t="shared" si="32"/>
        <v>#N/A</v>
      </c>
      <c r="I2092" s="12" t="e">
        <f>VLOOKUP(CONCATENATE(N2092,T2092),Simulador!$H$26:$H$33,1,FALSE)</f>
        <v>#N/A</v>
      </c>
      <c r="J2092" s="12" t="e">
        <f t="shared" si="33"/>
        <v>#N/A</v>
      </c>
      <c r="K2092" s="13" t="e">
        <f t="shared" si="34"/>
        <v>#N/A</v>
      </c>
      <c r="L2092" s="12" t="e">
        <f t="shared" si="35"/>
        <v>#N/A</v>
      </c>
      <c r="M2092" s="14"/>
      <c r="N2092" s="3"/>
      <c r="O2092" s="20" t="e">
        <f>VLOOKUP(CONCATENATE($M2092,$N2092),Curriculos!$A$2:$J$332,4,FALSE)</f>
        <v>#N/A</v>
      </c>
      <c r="P2092" s="21" t="e">
        <f>VLOOKUP(CONCATENATE($M2092,$N2092),Curriculos!$A$2:$J$332,5,FALSE)</f>
        <v>#N/A</v>
      </c>
      <c r="Q2092" s="21" t="e">
        <f>VLOOKUP($N2092,Oferta!$D$2:$P$100,5,FALSE)</f>
        <v>#N/A</v>
      </c>
      <c r="R2092" s="21" t="e">
        <f>VLOOKUP(CONCATENATE($M2092,$N2092),Curriculos!$A$2:$J$332,8,FALSE)</f>
        <v>#N/A</v>
      </c>
      <c r="S2092" s="5"/>
      <c r="T2092" s="22"/>
      <c r="U2092" s="21" t="e">
        <f>VLOOKUP(CONCATENATE($M2092,$N2092),Curriculos!$A$2:$J$332,10,FALSE)</f>
        <v>#N/A</v>
      </c>
      <c r="V2092" s="20" t="e">
        <f>VLOOKUP(CONCATENATE($M2092,$N2092,$T2092),Oferta!$B$2:$R$360,17,FALSE)</f>
        <v>#N/A</v>
      </c>
      <c r="W2092" s="20" t="e">
        <f>VLOOKUP(CONCATENATE($M2092,$N2092,$T2092),Oferta!$B$2:$Q$360,12,FALSE)</f>
        <v>#N/A</v>
      </c>
      <c r="X2092" s="22"/>
      <c r="Y2092" s="23" t="e">
        <f>VLOOKUP(CONCATENATE($W2092,$X2092),Mtz_Horarios!$E$2:$H$92,2,FALSE)</f>
        <v>#N/A</v>
      </c>
      <c r="Z2092" s="23" t="e">
        <f>VLOOKUP(CONCATENATE($W2092,$X2092),Mtz_Horarios!$E$2:$H$92,3,FALSE)</f>
        <v>#N/A</v>
      </c>
      <c r="AA2092" s="24" t="e">
        <f>VLOOKUP(CONCATENATE($W2092,$X2092),Mtz_Horarios!$E$2:$H$92,4,FALSE)</f>
        <v>#N/A</v>
      </c>
      <c r="AB2092" s="20" t="e">
        <f>VLOOKUP(CONCATENATE($M2092,$N2092,$T2092),Oferta!$B$2:$Q$360,16,FALSE)</f>
        <v>#N/A</v>
      </c>
      <c r="AC2092" s="20" t="e">
        <f>VLOOKUP(CONCATENATE($M2092,$N2092,$T2092),Oferta!$B$2:$Q$360,15,FALSE)</f>
        <v>#N/A</v>
      </c>
      <c r="AD2092" s="12"/>
      <c r="AE2092" s="12"/>
      <c r="AF2092" s="12"/>
      <c r="AG2092" s="12"/>
      <c r="AH2092" s="12"/>
      <c r="AI2092" s="5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12"/>
      <c r="AW2092" s="12"/>
    </row>
    <row r="2093" spans="1:49" ht="15" hidden="1" customHeight="1">
      <c r="A2093" s="12"/>
      <c r="B2093" s="12"/>
      <c r="C2093" s="12"/>
      <c r="D2093" s="12"/>
      <c r="E2093" s="12"/>
      <c r="F2093" s="12"/>
      <c r="G2093" s="12"/>
      <c r="H2093" s="12" t="e">
        <f t="shared" si="32"/>
        <v>#N/A</v>
      </c>
      <c r="I2093" s="12" t="e">
        <f>VLOOKUP(CONCATENATE(N2093,T2093),Simulador!$H$26:$H$33,1,FALSE)</f>
        <v>#N/A</v>
      </c>
      <c r="J2093" s="12" t="e">
        <f t="shared" si="33"/>
        <v>#N/A</v>
      </c>
      <c r="K2093" s="13" t="e">
        <f t="shared" si="34"/>
        <v>#N/A</v>
      </c>
      <c r="L2093" s="12" t="e">
        <f t="shared" si="35"/>
        <v>#N/A</v>
      </c>
      <c r="M2093" s="14"/>
      <c r="N2093" s="3"/>
      <c r="O2093" s="20" t="e">
        <f>VLOOKUP(CONCATENATE($M2093,$N2093),Curriculos!$A$2:$J$332,4,FALSE)</f>
        <v>#N/A</v>
      </c>
      <c r="P2093" s="21" t="e">
        <f>VLOOKUP(CONCATENATE($M2093,$N2093),Curriculos!$A$2:$J$332,5,FALSE)</f>
        <v>#N/A</v>
      </c>
      <c r="Q2093" s="21" t="e">
        <f>VLOOKUP($N2093,Oferta!$D$2:$P$100,5,FALSE)</f>
        <v>#N/A</v>
      </c>
      <c r="R2093" s="21" t="e">
        <f>VLOOKUP(CONCATENATE($M2093,$N2093),Curriculos!$A$2:$J$332,8,FALSE)</f>
        <v>#N/A</v>
      </c>
      <c r="S2093" s="5"/>
      <c r="T2093" s="22"/>
      <c r="U2093" s="21" t="e">
        <f>VLOOKUP(CONCATENATE($M2093,$N2093),Curriculos!$A$2:$J$332,10,FALSE)</f>
        <v>#N/A</v>
      </c>
      <c r="V2093" s="20" t="e">
        <f>VLOOKUP(CONCATENATE($M2093,$N2093,$T2093),Oferta!$B$2:$R$360,17,FALSE)</f>
        <v>#N/A</v>
      </c>
      <c r="W2093" s="20" t="e">
        <f>VLOOKUP(CONCATENATE($M2093,$N2093,$T2093),Oferta!$B$2:$Q$360,12,FALSE)</f>
        <v>#N/A</v>
      </c>
      <c r="X2093" s="22"/>
      <c r="Y2093" s="23" t="e">
        <f>VLOOKUP(CONCATENATE($W2093,$X2093),Mtz_Horarios!$E$2:$H$92,2,FALSE)</f>
        <v>#N/A</v>
      </c>
      <c r="Z2093" s="23" t="e">
        <f>VLOOKUP(CONCATENATE($W2093,$X2093),Mtz_Horarios!$E$2:$H$92,3,FALSE)</f>
        <v>#N/A</v>
      </c>
      <c r="AA2093" s="24" t="e">
        <f>VLOOKUP(CONCATENATE($W2093,$X2093),Mtz_Horarios!$E$2:$H$92,4,FALSE)</f>
        <v>#N/A</v>
      </c>
      <c r="AB2093" s="20" t="e">
        <f>VLOOKUP(CONCATENATE($M2093,$N2093,$T2093),Oferta!$B$2:$Q$360,16,FALSE)</f>
        <v>#N/A</v>
      </c>
      <c r="AC2093" s="20" t="e">
        <f>VLOOKUP(CONCATENATE($M2093,$N2093,$T2093),Oferta!$B$2:$Q$360,15,FALSE)</f>
        <v>#N/A</v>
      </c>
      <c r="AD2093" s="12"/>
      <c r="AE2093" s="12"/>
      <c r="AF2093" s="12"/>
      <c r="AG2093" s="12"/>
      <c r="AH2093" s="12"/>
      <c r="AI2093" s="5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12"/>
      <c r="AW2093" s="12"/>
    </row>
    <row r="2094" spans="1:49" ht="15" hidden="1" customHeight="1">
      <c r="A2094" s="12"/>
      <c r="B2094" s="12"/>
      <c r="C2094" s="12"/>
      <c r="D2094" s="12"/>
      <c r="E2094" s="12"/>
      <c r="F2094" s="12"/>
      <c r="G2094" s="12"/>
      <c r="H2094" s="12" t="e">
        <f t="shared" si="32"/>
        <v>#N/A</v>
      </c>
      <c r="I2094" s="12" t="e">
        <f>VLOOKUP(CONCATENATE(N2094,T2094),Simulador!$H$26:$H$33,1,FALSE)</f>
        <v>#N/A</v>
      </c>
      <c r="J2094" s="12" t="e">
        <f t="shared" si="33"/>
        <v>#N/A</v>
      </c>
      <c r="K2094" s="13" t="e">
        <f t="shared" si="34"/>
        <v>#N/A</v>
      </c>
      <c r="L2094" s="12" t="e">
        <f t="shared" si="35"/>
        <v>#N/A</v>
      </c>
      <c r="M2094" s="14"/>
      <c r="N2094" s="3"/>
      <c r="O2094" s="20" t="e">
        <f>VLOOKUP(CONCATENATE($M2094,$N2094),Curriculos!$A$2:$J$332,4,FALSE)</f>
        <v>#N/A</v>
      </c>
      <c r="P2094" s="21" t="e">
        <f>VLOOKUP(CONCATENATE($M2094,$N2094),Curriculos!$A$2:$J$332,5,FALSE)</f>
        <v>#N/A</v>
      </c>
      <c r="Q2094" s="21" t="e">
        <f>VLOOKUP($N2094,Oferta!$D$2:$P$100,5,FALSE)</f>
        <v>#N/A</v>
      </c>
      <c r="R2094" s="21" t="e">
        <f>VLOOKUP(CONCATENATE($M2094,$N2094),Curriculos!$A$2:$J$332,8,FALSE)</f>
        <v>#N/A</v>
      </c>
      <c r="S2094" s="5"/>
      <c r="T2094" s="22"/>
      <c r="U2094" s="21" t="e">
        <f>VLOOKUP(CONCATENATE($M2094,$N2094),Curriculos!$A$2:$J$332,10,FALSE)</f>
        <v>#N/A</v>
      </c>
      <c r="V2094" s="20" t="e">
        <f>VLOOKUP(CONCATENATE($M2094,$N2094,$T2094),Oferta!$B$2:$R$360,17,FALSE)</f>
        <v>#N/A</v>
      </c>
      <c r="W2094" s="20" t="e">
        <f>VLOOKUP(CONCATENATE($M2094,$N2094,$T2094),Oferta!$B$2:$Q$360,12,FALSE)</f>
        <v>#N/A</v>
      </c>
      <c r="X2094" s="22"/>
      <c r="Y2094" s="23" t="e">
        <f>VLOOKUP(CONCATENATE($W2094,$X2094),Mtz_Horarios!$E$2:$H$92,2,FALSE)</f>
        <v>#N/A</v>
      </c>
      <c r="Z2094" s="23" t="e">
        <f>VLOOKUP(CONCATENATE($W2094,$X2094),Mtz_Horarios!$E$2:$H$92,3,FALSE)</f>
        <v>#N/A</v>
      </c>
      <c r="AA2094" s="24" t="e">
        <f>VLOOKUP(CONCATENATE($W2094,$X2094),Mtz_Horarios!$E$2:$H$92,4,FALSE)</f>
        <v>#N/A</v>
      </c>
      <c r="AB2094" s="20" t="e">
        <f>VLOOKUP(CONCATENATE($M2094,$N2094,$T2094),Oferta!$B$2:$Q$360,16,FALSE)</f>
        <v>#N/A</v>
      </c>
      <c r="AC2094" s="20" t="e">
        <f>VLOOKUP(CONCATENATE($M2094,$N2094,$T2094),Oferta!$B$2:$Q$360,15,FALSE)</f>
        <v>#N/A</v>
      </c>
      <c r="AD2094" s="12"/>
      <c r="AE2094" s="12"/>
      <c r="AF2094" s="12"/>
      <c r="AG2094" s="12"/>
      <c r="AH2094" s="12"/>
      <c r="AI2094" s="5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12"/>
      <c r="AW2094" s="12"/>
    </row>
    <row r="2095" spans="1:49" ht="15" hidden="1" customHeight="1">
      <c r="A2095" s="12"/>
      <c r="B2095" s="12"/>
      <c r="C2095" s="12"/>
      <c r="D2095" s="12"/>
      <c r="E2095" s="12"/>
      <c r="F2095" s="12"/>
      <c r="G2095" s="12"/>
      <c r="H2095" s="12" t="e">
        <f t="shared" si="32"/>
        <v>#N/A</v>
      </c>
      <c r="I2095" s="12" t="e">
        <f>VLOOKUP(CONCATENATE(N2095,T2095),Simulador!$H$26:$H$33,1,FALSE)</f>
        <v>#N/A</v>
      </c>
      <c r="J2095" s="12" t="e">
        <f t="shared" si="33"/>
        <v>#N/A</v>
      </c>
      <c r="K2095" s="13" t="e">
        <f t="shared" si="34"/>
        <v>#N/A</v>
      </c>
      <c r="L2095" s="12" t="e">
        <f t="shared" si="35"/>
        <v>#N/A</v>
      </c>
      <c r="M2095" s="14"/>
      <c r="N2095" s="3"/>
      <c r="O2095" s="20" t="e">
        <f>VLOOKUP(CONCATENATE($M2095,$N2095),Curriculos!$A$2:$J$332,4,FALSE)</f>
        <v>#N/A</v>
      </c>
      <c r="P2095" s="21" t="e">
        <f>VLOOKUP(CONCATENATE($M2095,$N2095),Curriculos!$A$2:$J$332,5,FALSE)</f>
        <v>#N/A</v>
      </c>
      <c r="Q2095" s="21" t="e">
        <f>VLOOKUP($N2095,Oferta!$D$2:$P$100,5,FALSE)</f>
        <v>#N/A</v>
      </c>
      <c r="R2095" s="21" t="e">
        <f>VLOOKUP(CONCATENATE($M2095,$N2095),Curriculos!$A$2:$J$332,8,FALSE)</f>
        <v>#N/A</v>
      </c>
      <c r="S2095" s="5"/>
      <c r="T2095" s="22"/>
      <c r="U2095" s="21" t="e">
        <f>VLOOKUP(CONCATENATE($M2095,$N2095),Curriculos!$A$2:$J$332,10,FALSE)</f>
        <v>#N/A</v>
      </c>
      <c r="V2095" s="20" t="e">
        <f>VLOOKUP(CONCATENATE($M2095,$N2095,$T2095),Oferta!$B$2:$R$360,17,FALSE)</f>
        <v>#N/A</v>
      </c>
      <c r="W2095" s="20" t="e">
        <f>VLOOKUP(CONCATENATE($M2095,$N2095,$T2095),Oferta!$B$2:$Q$360,12,FALSE)</f>
        <v>#N/A</v>
      </c>
      <c r="X2095" s="22"/>
      <c r="Y2095" s="23" t="e">
        <f>VLOOKUP(CONCATENATE($W2095,$X2095),Mtz_Horarios!$E$2:$H$92,2,FALSE)</f>
        <v>#N/A</v>
      </c>
      <c r="Z2095" s="23" t="e">
        <f>VLOOKUP(CONCATENATE($W2095,$X2095),Mtz_Horarios!$E$2:$H$92,3,FALSE)</f>
        <v>#N/A</v>
      </c>
      <c r="AA2095" s="24" t="e">
        <f>VLOOKUP(CONCATENATE($W2095,$X2095),Mtz_Horarios!$E$2:$H$92,4,FALSE)</f>
        <v>#N/A</v>
      </c>
      <c r="AB2095" s="20" t="e">
        <f>VLOOKUP(CONCATENATE($M2095,$N2095,$T2095),Oferta!$B$2:$Q$360,16,FALSE)</f>
        <v>#N/A</v>
      </c>
      <c r="AC2095" s="20" t="e">
        <f>VLOOKUP(CONCATENATE($M2095,$N2095,$T2095),Oferta!$B$2:$Q$360,15,FALSE)</f>
        <v>#N/A</v>
      </c>
      <c r="AD2095" s="12"/>
      <c r="AE2095" s="12"/>
      <c r="AF2095" s="12"/>
      <c r="AG2095" s="12"/>
      <c r="AH2095" s="12"/>
      <c r="AI2095" s="5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12"/>
      <c r="AW2095" s="12"/>
    </row>
    <row r="2096" spans="1:49" ht="15" hidden="1" customHeight="1">
      <c r="A2096" s="12"/>
      <c r="B2096" s="12"/>
      <c r="C2096" s="12"/>
      <c r="D2096" s="12"/>
      <c r="E2096" s="12"/>
      <c r="F2096" s="12"/>
      <c r="G2096" s="12"/>
      <c r="H2096" s="12" t="e">
        <f t="shared" si="32"/>
        <v>#N/A</v>
      </c>
      <c r="I2096" s="12" t="e">
        <f>VLOOKUP(CONCATENATE(N2096,T2096),Simulador!$H$26:$H$33,1,FALSE)</f>
        <v>#N/A</v>
      </c>
      <c r="J2096" s="12" t="e">
        <f t="shared" si="33"/>
        <v>#N/A</v>
      </c>
      <c r="K2096" s="13" t="e">
        <f t="shared" si="34"/>
        <v>#N/A</v>
      </c>
      <c r="L2096" s="12" t="e">
        <f t="shared" si="35"/>
        <v>#N/A</v>
      </c>
      <c r="M2096" s="14"/>
      <c r="N2096" s="3"/>
      <c r="O2096" s="20" t="e">
        <f>VLOOKUP(CONCATENATE($M2096,$N2096),Curriculos!$A$2:$J$332,4,FALSE)</f>
        <v>#N/A</v>
      </c>
      <c r="P2096" s="21" t="e">
        <f>VLOOKUP(CONCATENATE($M2096,$N2096),Curriculos!$A$2:$J$332,5,FALSE)</f>
        <v>#N/A</v>
      </c>
      <c r="Q2096" s="21" t="e">
        <f>VLOOKUP($N2096,Oferta!$D$2:$P$100,5,FALSE)</f>
        <v>#N/A</v>
      </c>
      <c r="R2096" s="21" t="e">
        <f>VLOOKUP(CONCATENATE($M2096,$N2096),Curriculos!$A$2:$J$332,8,FALSE)</f>
        <v>#N/A</v>
      </c>
      <c r="S2096" s="5"/>
      <c r="T2096" s="22"/>
      <c r="U2096" s="21" t="e">
        <f>VLOOKUP(CONCATENATE($M2096,$N2096),Curriculos!$A$2:$J$332,10,FALSE)</f>
        <v>#N/A</v>
      </c>
      <c r="V2096" s="20" t="e">
        <f>VLOOKUP(CONCATENATE($M2096,$N2096,$T2096),Oferta!$B$2:$R$360,17,FALSE)</f>
        <v>#N/A</v>
      </c>
      <c r="W2096" s="20" t="e">
        <f>VLOOKUP(CONCATENATE($M2096,$N2096,$T2096),Oferta!$B$2:$Q$360,12,FALSE)</f>
        <v>#N/A</v>
      </c>
      <c r="X2096" s="22"/>
      <c r="Y2096" s="23" t="e">
        <f>VLOOKUP(CONCATENATE($W2096,$X2096),Mtz_Horarios!$E$2:$H$92,2,FALSE)</f>
        <v>#N/A</v>
      </c>
      <c r="Z2096" s="23" t="e">
        <f>VLOOKUP(CONCATENATE($W2096,$X2096),Mtz_Horarios!$E$2:$H$92,3,FALSE)</f>
        <v>#N/A</v>
      </c>
      <c r="AA2096" s="24" t="e">
        <f>VLOOKUP(CONCATENATE($W2096,$X2096),Mtz_Horarios!$E$2:$H$92,4,FALSE)</f>
        <v>#N/A</v>
      </c>
      <c r="AB2096" s="20" t="e">
        <f>VLOOKUP(CONCATENATE($M2096,$N2096,$T2096),Oferta!$B$2:$Q$360,16,FALSE)</f>
        <v>#N/A</v>
      </c>
      <c r="AC2096" s="20" t="e">
        <f>VLOOKUP(CONCATENATE($M2096,$N2096,$T2096),Oferta!$B$2:$Q$360,15,FALSE)</f>
        <v>#N/A</v>
      </c>
      <c r="AD2096" s="12"/>
      <c r="AE2096" s="12"/>
      <c r="AF2096" s="12"/>
      <c r="AG2096" s="12"/>
      <c r="AH2096" s="12"/>
      <c r="AI2096" s="5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12"/>
      <c r="AW2096" s="12"/>
    </row>
    <row r="2097" spans="1:49" ht="15" hidden="1" customHeight="1">
      <c r="A2097" s="12"/>
      <c r="B2097" s="12"/>
      <c r="C2097" s="12"/>
      <c r="D2097" s="12"/>
      <c r="E2097" s="12"/>
      <c r="F2097" s="12"/>
      <c r="G2097" s="12"/>
      <c r="H2097" s="12" t="e">
        <f t="shared" si="32"/>
        <v>#N/A</v>
      </c>
      <c r="I2097" s="12" t="e">
        <f>VLOOKUP(CONCATENATE(N2097,T2097),Simulador!$H$26:$H$33,1,FALSE)</f>
        <v>#N/A</v>
      </c>
      <c r="J2097" s="12" t="e">
        <f t="shared" si="33"/>
        <v>#N/A</v>
      </c>
      <c r="K2097" s="13" t="e">
        <f t="shared" si="34"/>
        <v>#N/A</v>
      </c>
      <c r="L2097" s="12" t="e">
        <f t="shared" si="35"/>
        <v>#N/A</v>
      </c>
      <c r="M2097" s="14"/>
      <c r="N2097" s="3"/>
      <c r="O2097" s="20" t="e">
        <f>VLOOKUP(CONCATENATE($M2097,$N2097),Curriculos!$A$2:$J$332,4,FALSE)</f>
        <v>#N/A</v>
      </c>
      <c r="P2097" s="21" t="e">
        <f>VLOOKUP(CONCATENATE($M2097,$N2097),Curriculos!$A$2:$J$332,5,FALSE)</f>
        <v>#N/A</v>
      </c>
      <c r="Q2097" s="21" t="e">
        <f>VLOOKUP($N2097,Oferta!$D$2:$P$100,5,FALSE)</f>
        <v>#N/A</v>
      </c>
      <c r="R2097" s="21" t="e">
        <f>VLOOKUP(CONCATENATE($M2097,$N2097),Curriculos!$A$2:$J$332,8,FALSE)</f>
        <v>#N/A</v>
      </c>
      <c r="S2097" s="5"/>
      <c r="T2097" s="22"/>
      <c r="U2097" s="21" t="e">
        <f>VLOOKUP(CONCATENATE($M2097,$N2097),Curriculos!$A$2:$J$332,10,FALSE)</f>
        <v>#N/A</v>
      </c>
      <c r="V2097" s="20" t="e">
        <f>VLOOKUP(CONCATENATE($M2097,$N2097,$T2097),Oferta!$B$2:$R$360,17,FALSE)</f>
        <v>#N/A</v>
      </c>
      <c r="W2097" s="20" t="e">
        <f>VLOOKUP(CONCATENATE($M2097,$N2097,$T2097),Oferta!$B$2:$Q$360,12,FALSE)</f>
        <v>#N/A</v>
      </c>
      <c r="X2097" s="22"/>
      <c r="Y2097" s="23" t="e">
        <f>VLOOKUP(CONCATENATE($W2097,$X2097),Mtz_Horarios!$E$2:$H$92,2,FALSE)</f>
        <v>#N/A</v>
      </c>
      <c r="Z2097" s="23" t="e">
        <f>VLOOKUP(CONCATENATE($W2097,$X2097),Mtz_Horarios!$E$2:$H$92,3,FALSE)</f>
        <v>#N/A</v>
      </c>
      <c r="AA2097" s="24" t="e">
        <f>VLOOKUP(CONCATENATE($W2097,$X2097),Mtz_Horarios!$E$2:$H$92,4,FALSE)</f>
        <v>#N/A</v>
      </c>
      <c r="AB2097" s="20" t="e">
        <f>VLOOKUP(CONCATENATE($M2097,$N2097,$T2097),Oferta!$B$2:$Q$360,16,FALSE)</f>
        <v>#N/A</v>
      </c>
      <c r="AC2097" s="20" t="e">
        <f>VLOOKUP(CONCATENATE($M2097,$N2097,$T2097),Oferta!$B$2:$Q$360,15,FALSE)</f>
        <v>#N/A</v>
      </c>
      <c r="AD2097" s="12"/>
      <c r="AE2097" s="12"/>
      <c r="AF2097" s="12"/>
      <c r="AG2097" s="12"/>
      <c r="AH2097" s="12"/>
      <c r="AI2097" s="5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12"/>
      <c r="AW2097" s="12"/>
    </row>
    <row r="2098" spans="1:49" ht="15" hidden="1" customHeight="1">
      <c r="A2098" s="12"/>
      <c r="B2098" s="12"/>
      <c r="C2098" s="12"/>
      <c r="D2098" s="12"/>
      <c r="E2098" s="12"/>
      <c r="F2098" s="12"/>
      <c r="G2098" s="12"/>
      <c r="H2098" s="12" t="e">
        <f t="shared" si="32"/>
        <v>#N/A</v>
      </c>
      <c r="I2098" s="12" t="e">
        <f>VLOOKUP(CONCATENATE(N2098,T2098),Simulador!$H$26:$H$33,1,FALSE)</f>
        <v>#N/A</v>
      </c>
      <c r="J2098" s="12" t="e">
        <f t="shared" si="33"/>
        <v>#N/A</v>
      </c>
      <c r="K2098" s="13" t="e">
        <f t="shared" si="34"/>
        <v>#N/A</v>
      </c>
      <c r="L2098" s="12" t="e">
        <f t="shared" si="35"/>
        <v>#N/A</v>
      </c>
      <c r="M2098" s="14"/>
      <c r="N2098" s="3"/>
      <c r="O2098" s="20" t="e">
        <f>VLOOKUP(CONCATENATE($M2098,$N2098),Curriculos!$A$2:$J$332,4,FALSE)</f>
        <v>#N/A</v>
      </c>
      <c r="P2098" s="21" t="e">
        <f>VLOOKUP(CONCATENATE($M2098,$N2098),Curriculos!$A$2:$J$332,5,FALSE)</f>
        <v>#N/A</v>
      </c>
      <c r="Q2098" s="21" t="e">
        <f>VLOOKUP($N2098,Oferta!$D$2:$P$100,5,FALSE)</f>
        <v>#N/A</v>
      </c>
      <c r="R2098" s="21" t="e">
        <f>VLOOKUP(CONCATENATE($M2098,$N2098),Curriculos!$A$2:$J$332,8,FALSE)</f>
        <v>#N/A</v>
      </c>
      <c r="S2098" s="5"/>
      <c r="T2098" s="22"/>
      <c r="U2098" s="21" t="e">
        <f>VLOOKUP(CONCATENATE($M2098,$N2098),Curriculos!$A$2:$J$332,10,FALSE)</f>
        <v>#N/A</v>
      </c>
      <c r="V2098" s="20" t="e">
        <f>VLOOKUP(CONCATENATE($M2098,$N2098,$T2098),Oferta!$B$2:$R$360,17,FALSE)</f>
        <v>#N/A</v>
      </c>
      <c r="W2098" s="20" t="e">
        <f>VLOOKUP(CONCATENATE($M2098,$N2098,$T2098),Oferta!$B$2:$Q$360,12,FALSE)</f>
        <v>#N/A</v>
      </c>
      <c r="X2098" s="22"/>
      <c r="Y2098" s="23" t="e">
        <f>VLOOKUP(CONCATENATE($W2098,$X2098),Mtz_Horarios!$E$2:$H$92,2,FALSE)</f>
        <v>#N/A</v>
      </c>
      <c r="Z2098" s="23" t="e">
        <f>VLOOKUP(CONCATENATE($W2098,$X2098),Mtz_Horarios!$E$2:$H$92,3,FALSE)</f>
        <v>#N/A</v>
      </c>
      <c r="AA2098" s="24" t="e">
        <f>VLOOKUP(CONCATENATE($W2098,$X2098),Mtz_Horarios!$E$2:$H$92,4,FALSE)</f>
        <v>#N/A</v>
      </c>
      <c r="AB2098" s="20" t="e">
        <f>VLOOKUP(CONCATENATE($M2098,$N2098,$T2098),Oferta!$B$2:$Q$360,16,FALSE)</f>
        <v>#N/A</v>
      </c>
      <c r="AC2098" s="20" t="e">
        <f>VLOOKUP(CONCATENATE($M2098,$N2098,$T2098),Oferta!$B$2:$Q$360,15,FALSE)</f>
        <v>#N/A</v>
      </c>
      <c r="AD2098" s="12"/>
      <c r="AE2098" s="12"/>
      <c r="AF2098" s="12"/>
      <c r="AG2098" s="12"/>
      <c r="AH2098" s="12"/>
      <c r="AI2098" s="5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12"/>
      <c r="AW2098" s="12"/>
    </row>
    <row r="2099" spans="1:49" ht="15" hidden="1" customHeight="1">
      <c r="A2099" s="12"/>
      <c r="B2099" s="12"/>
      <c r="C2099" s="12"/>
      <c r="D2099" s="12"/>
      <c r="E2099" s="12"/>
      <c r="F2099" s="12"/>
      <c r="G2099" s="12"/>
      <c r="H2099" s="12" t="e">
        <f t="shared" si="32"/>
        <v>#N/A</v>
      </c>
      <c r="I2099" s="12" t="e">
        <f>VLOOKUP(CONCATENATE(N2099,T2099),Simulador!$H$26:$H$33,1,FALSE)</f>
        <v>#N/A</v>
      </c>
      <c r="J2099" s="12" t="e">
        <f t="shared" si="33"/>
        <v>#N/A</v>
      </c>
      <c r="K2099" s="13" t="e">
        <f t="shared" si="34"/>
        <v>#N/A</v>
      </c>
      <c r="L2099" s="12" t="e">
        <f t="shared" si="35"/>
        <v>#N/A</v>
      </c>
      <c r="M2099" s="14"/>
      <c r="N2099" s="3"/>
      <c r="O2099" s="20" t="e">
        <f>VLOOKUP(CONCATENATE($M2099,$N2099),Curriculos!$A$2:$J$332,4,FALSE)</f>
        <v>#N/A</v>
      </c>
      <c r="P2099" s="21" t="e">
        <f>VLOOKUP(CONCATENATE($M2099,$N2099),Curriculos!$A$2:$J$332,5,FALSE)</f>
        <v>#N/A</v>
      </c>
      <c r="Q2099" s="21" t="e">
        <f>VLOOKUP($N2099,Oferta!$D$2:$P$100,5,FALSE)</f>
        <v>#N/A</v>
      </c>
      <c r="R2099" s="21" t="e">
        <f>VLOOKUP(CONCATENATE($M2099,$N2099),Curriculos!$A$2:$J$332,8,FALSE)</f>
        <v>#N/A</v>
      </c>
      <c r="S2099" s="5"/>
      <c r="T2099" s="22"/>
      <c r="U2099" s="21" t="e">
        <f>VLOOKUP(CONCATENATE($M2099,$N2099),Curriculos!$A$2:$J$332,10,FALSE)</f>
        <v>#N/A</v>
      </c>
      <c r="V2099" s="20" t="e">
        <f>VLOOKUP(CONCATENATE($M2099,$N2099,$T2099),Oferta!$B$2:$R$360,17,FALSE)</f>
        <v>#N/A</v>
      </c>
      <c r="W2099" s="20" t="e">
        <f>VLOOKUP(CONCATENATE($M2099,$N2099,$T2099),Oferta!$B$2:$Q$360,12,FALSE)</f>
        <v>#N/A</v>
      </c>
      <c r="X2099" s="22"/>
      <c r="Y2099" s="23" t="e">
        <f>VLOOKUP(CONCATENATE($W2099,$X2099),Mtz_Horarios!$E$2:$H$92,2,FALSE)</f>
        <v>#N/A</v>
      </c>
      <c r="Z2099" s="23" t="e">
        <f>VLOOKUP(CONCATENATE($W2099,$X2099),Mtz_Horarios!$E$2:$H$92,3,FALSE)</f>
        <v>#N/A</v>
      </c>
      <c r="AA2099" s="24" t="e">
        <f>VLOOKUP(CONCATENATE($W2099,$X2099),Mtz_Horarios!$E$2:$H$92,4,FALSE)</f>
        <v>#N/A</v>
      </c>
      <c r="AB2099" s="20" t="e">
        <f>VLOOKUP(CONCATENATE($M2099,$N2099,$T2099),Oferta!$B$2:$Q$360,16,FALSE)</f>
        <v>#N/A</v>
      </c>
      <c r="AC2099" s="20" t="e">
        <f>VLOOKUP(CONCATENATE($M2099,$N2099,$T2099),Oferta!$B$2:$Q$360,15,FALSE)</f>
        <v>#N/A</v>
      </c>
      <c r="AD2099" s="12"/>
      <c r="AE2099" s="12"/>
      <c r="AF2099" s="12"/>
      <c r="AG2099" s="12"/>
      <c r="AH2099" s="12"/>
      <c r="AI2099" s="5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12"/>
      <c r="AW2099" s="12"/>
    </row>
    <row r="2100" spans="1:49" ht="15" hidden="1" customHeight="1">
      <c r="A2100" s="12"/>
      <c r="B2100" s="12"/>
      <c r="C2100" s="12"/>
      <c r="D2100" s="12"/>
      <c r="E2100" s="12"/>
      <c r="F2100" s="12"/>
      <c r="G2100" s="12"/>
      <c r="H2100" s="12" t="e">
        <f t="shared" si="32"/>
        <v>#N/A</v>
      </c>
      <c r="I2100" s="12" t="e">
        <f>VLOOKUP(CONCATENATE(N2100,T2100),Simulador!$H$26:$H$33,1,FALSE)</f>
        <v>#N/A</v>
      </c>
      <c r="J2100" s="12" t="e">
        <f t="shared" si="33"/>
        <v>#N/A</v>
      </c>
      <c r="K2100" s="13" t="e">
        <f t="shared" si="34"/>
        <v>#N/A</v>
      </c>
      <c r="L2100" s="12" t="e">
        <f t="shared" si="35"/>
        <v>#N/A</v>
      </c>
      <c r="M2100" s="14"/>
      <c r="N2100" s="3"/>
      <c r="O2100" s="20" t="e">
        <f>VLOOKUP(CONCATENATE($M2100,$N2100),Curriculos!$A$2:$J$332,4,FALSE)</f>
        <v>#N/A</v>
      </c>
      <c r="P2100" s="21" t="e">
        <f>VLOOKUP(CONCATENATE($M2100,$N2100),Curriculos!$A$2:$J$332,5,FALSE)</f>
        <v>#N/A</v>
      </c>
      <c r="Q2100" s="21" t="e">
        <f>VLOOKUP($N2100,Oferta!$D$2:$P$100,5,FALSE)</f>
        <v>#N/A</v>
      </c>
      <c r="R2100" s="21" t="e">
        <f>VLOOKUP(CONCATENATE($M2100,$N2100),Curriculos!$A$2:$J$332,8,FALSE)</f>
        <v>#N/A</v>
      </c>
      <c r="S2100" s="5"/>
      <c r="T2100" s="22"/>
      <c r="U2100" s="21" t="e">
        <f>VLOOKUP(CONCATENATE($M2100,$N2100),Curriculos!$A$2:$J$332,10,FALSE)</f>
        <v>#N/A</v>
      </c>
      <c r="V2100" s="20" t="e">
        <f>VLOOKUP(CONCATENATE($M2100,$N2100,$T2100),Oferta!$B$2:$R$360,17,FALSE)</f>
        <v>#N/A</v>
      </c>
      <c r="W2100" s="20" t="e">
        <f>VLOOKUP(CONCATENATE($M2100,$N2100,$T2100),Oferta!$B$2:$Q$360,12,FALSE)</f>
        <v>#N/A</v>
      </c>
      <c r="X2100" s="22"/>
      <c r="Y2100" s="23" t="e">
        <f>VLOOKUP(CONCATENATE($W2100,$X2100),Mtz_Horarios!$E$2:$H$92,2,FALSE)</f>
        <v>#N/A</v>
      </c>
      <c r="Z2100" s="23" t="e">
        <f>VLOOKUP(CONCATENATE($W2100,$X2100),Mtz_Horarios!$E$2:$H$92,3,FALSE)</f>
        <v>#N/A</v>
      </c>
      <c r="AA2100" s="24" t="e">
        <f>VLOOKUP(CONCATENATE($W2100,$X2100),Mtz_Horarios!$E$2:$H$92,4,FALSE)</f>
        <v>#N/A</v>
      </c>
      <c r="AB2100" s="20" t="e">
        <f>VLOOKUP(CONCATENATE($M2100,$N2100,$T2100),Oferta!$B$2:$Q$360,16,FALSE)</f>
        <v>#N/A</v>
      </c>
      <c r="AC2100" s="20" t="e">
        <f>VLOOKUP(CONCATENATE($M2100,$N2100,$T2100),Oferta!$B$2:$Q$360,15,FALSE)</f>
        <v>#N/A</v>
      </c>
      <c r="AD2100" s="12"/>
      <c r="AE2100" s="12"/>
      <c r="AF2100" s="12"/>
      <c r="AG2100" s="12"/>
      <c r="AH2100" s="12"/>
      <c r="AI2100" s="5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12"/>
      <c r="AW2100" s="12"/>
    </row>
    <row r="2101" spans="1:49" ht="15" hidden="1" customHeight="1">
      <c r="A2101" s="12"/>
      <c r="B2101" s="12"/>
      <c r="C2101" s="12"/>
      <c r="D2101" s="12"/>
      <c r="E2101" s="12"/>
      <c r="F2101" s="12"/>
      <c r="G2101" s="12"/>
      <c r="H2101" s="12" t="e">
        <f t="shared" si="32"/>
        <v>#N/A</v>
      </c>
      <c r="I2101" s="12" t="e">
        <f>VLOOKUP(CONCATENATE(N2101,T2101),Simulador!$H$26:$H$33,1,FALSE)</f>
        <v>#N/A</v>
      </c>
      <c r="J2101" s="12" t="e">
        <f t="shared" si="33"/>
        <v>#N/A</v>
      </c>
      <c r="K2101" s="13" t="e">
        <f t="shared" si="34"/>
        <v>#N/A</v>
      </c>
      <c r="L2101" s="12" t="e">
        <f t="shared" si="35"/>
        <v>#N/A</v>
      </c>
      <c r="M2101" s="14"/>
      <c r="N2101" s="3"/>
      <c r="O2101" s="20" t="e">
        <f>VLOOKUP(CONCATENATE($M2101,$N2101),Curriculos!$A$2:$J$332,4,FALSE)</f>
        <v>#N/A</v>
      </c>
      <c r="P2101" s="21" t="e">
        <f>VLOOKUP(CONCATENATE($M2101,$N2101),Curriculos!$A$2:$J$332,5,FALSE)</f>
        <v>#N/A</v>
      </c>
      <c r="Q2101" s="21" t="e">
        <f>VLOOKUP($N2101,Oferta!$D$2:$P$100,5,FALSE)</f>
        <v>#N/A</v>
      </c>
      <c r="R2101" s="21" t="e">
        <f>VLOOKUP(CONCATENATE($M2101,$N2101),Curriculos!$A$2:$J$332,8,FALSE)</f>
        <v>#N/A</v>
      </c>
      <c r="S2101" s="5"/>
      <c r="T2101" s="22"/>
      <c r="U2101" s="21" t="e">
        <f>VLOOKUP(CONCATENATE($M2101,$N2101),Curriculos!$A$2:$J$332,10,FALSE)</f>
        <v>#N/A</v>
      </c>
      <c r="V2101" s="20" t="e">
        <f>VLOOKUP(CONCATENATE($M2101,$N2101,$T2101),Oferta!$B$2:$R$360,17,FALSE)</f>
        <v>#N/A</v>
      </c>
      <c r="W2101" s="20" t="e">
        <f>VLOOKUP(CONCATENATE($M2101,$N2101,$T2101),Oferta!$B$2:$Q$360,12,FALSE)</f>
        <v>#N/A</v>
      </c>
      <c r="X2101" s="22"/>
      <c r="Y2101" s="23" t="e">
        <f>VLOOKUP(CONCATENATE($W2101,$X2101),Mtz_Horarios!$E$2:$H$92,2,FALSE)</f>
        <v>#N/A</v>
      </c>
      <c r="Z2101" s="23" t="e">
        <f>VLOOKUP(CONCATENATE($W2101,$X2101),Mtz_Horarios!$E$2:$H$92,3,FALSE)</f>
        <v>#N/A</v>
      </c>
      <c r="AA2101" s="24" t="e">
        <f>VLOOKUP(CONCATENATE($W2101,$X2101),Mtz_Horarios!$E$2:$H$92,4,FALSE)</f>
        <v>#N/A</v>
      </c>
      <c r="AB2101" s="20" t="e">
        <f>VLOOKUP(CONCATENATE($M2101,$N2101,$T2101),Oferta!$B$2:$Q$360,16,FALSE)</f>
        <v>#N/A</v>
      </c>
      <c r="AC2101" s="20" t="e">
        <f>VLOOKUP(CONCATENATE($M2101,$N2101,$T2101),Oferta!$B$2:$Q$360,15,FALSE)</f>
        <v>#N/A</v>
      </c>
      <c r="AD2101" s="12"/>
      <c r="AE2101" s="12"/>
      <c r="AF2101" s="12"/>
      <c r="AG2101" s="12"/>
      <c r="AH2101" s="12"/>
      <c r="AI2101" s="5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12"/>
      <c r="AW2101" s="12"/>
    </row>
    <row r="2102" spans="1:49" ht="15" hidden="1" customHeight="1">
      <c r="A2102" s="12"/>
      <c r="B2102" s="12"/>
      <c r="C2102" s="12"/>
      <c r="D2102" s="12"/>
      <c r="E2102" s="12"/>
      <c r="F2102" s="12"/>
      <c r="G2102" s="12"/>
      <c r="H2102" s="12" t="e">
        <f t="shared" si="32"/>
        <v>#N/A</v>
      </c>
      <c r="I2102" s="12" t="e">
        <f>VLOOKUP(CONCATENATE(N2102,T2102),Simulador!$H$26:$H$33,1,FALSE)</f>
        <v>#N/A</v>
      </c>
      <c r="J2102" s="12" t="e">
        <f t="shared" si="33"/>
        <v>#N/A</v>
      </c>
      <c r="K2102" s="13" t="e">
        <f t="shared" si="34"/>
        <v>#N/A</v>
      </c>
      <c r="L2102" s="12" t="e">
        <f t="shared" si="35"/>
        <v>#N/A</v>
      </c>
      <c r="M2102" s="14"/>
      <c r="N2102" s="3"/>
      <c r="O2102" s="20" t="e">
        <f>VLOOKUP(CONCATENATE($M2102,$N2102),Curriculos!$A$2:$J$332,4,FALSE)</f>
        <v>#N/A</v>
      </c>
      <c r="P2102" s="21" t="e">
        <f>VLOOKUP(CONCATENATE($M2102,$N2102),Curriculos!$A$2:$J$332,5,FALSE)</f>
        <v>#N/A</v>
      </c>
      <c r="Q2102" s="21" t="e">
        <f>VLOOKUP($N2102,Oferta!$D$2:$P$100,5,FALSE)</f>
        <v>#N/A</v>
      </c>
      <c r="R2102" s="21" t="e">
        <f>VLOOKUP(CONCATENATE($M2102,$N2102),Curriculos!$A$2:$J$332,8,FALSE)</f>
        <v>#N/A</v>
      </c>
      <c r="S2102" s="5"/>
      <c r="T2102" s="22"/>
      <c r="U2102" s="21" t="e">
        <f>VLOOKUP(CONCATENATE($M2102,$N2102),Curriculos!$A$2:$J$332,10,FALSE)</f>
        <v>#N/A</v>
      </c>
      <c r="V2102" s="20" t="e">
        <f>VLOOKUP(CONCATENATE($M2102,$N2102,$T2102),Oferta!$B$2:$R$360,17,FALSE)</f>
        <v>#N/A</v>
      </c>
      <c r="W2102" s="20" t="e">
        <f>VLOOKUP(CONCATENATE($M2102,$N2102,$T2102),Oferta!$B$2:$Q$360,12,FALSE)</f>
        <v>#N/A</v>
      </c>
      <c r="X2102" s="22"/>
      <c r="Y2102" s="23" t="e">
        <f>VLOOKUP(CONCATENATE($W2102,$X2102),Mtz_Horarios!$E$2:$H$92,2,FALSE)</f>
        <v>#N/A</v>
      </c>
      <c r="Z2102" s="23" t="e">
        <f>VLOOKUP(CONCATENATE($W2102,$X2102),Mtz_Horarios!$E$2:$H$92,3,FALSE)</f>
        <v>#N/A</v>
      </c>
      <c r="AA2102" s="24" t="e">
        <f>VLOOKUP(CONCATENATE($W2102,$X2102),Mtz_Horarios!$E$2:$H$92,4,FALSE)</f>
        <v>#N/A</v>
      </c>
      <c r="AB2102" s="20" t="e">
        <f>VLOOKUP(CONCATENATE($M2102,$N2102,$T2102),Oferta!$B$2:$Q$360,16,FALSE)</f>
        <v>#N/A</v>
      </c>
      <c r="AC2102" s="20" t="e">
        <f>VLOOKUP(CONCATENATE($M2102,$N2102,$T2102),Oferta!$B$2:$Q$360,15,FALSE)</f>
        <v>#N/A</v>
      </c>
      <c r="AD2102" s="12"/>
      <c r="AE2102" s="12"/>
      <c r="AF2102" s="12"/>
      <c r="AG2102" s="12"/>
      <c r="AH2102" s="12"/>
      <c r="AI2102" s="5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12"/>
      <c r="AW2102" s="12"/>
    </row>
    <row r="2103" spans="1:49" ht="15" hidden="1" customHeight="1">
      <c r="A2103" s="12"/>
      <c r="B2103" s="12"/>
      <c r="C2103" s="12"/>
      <c r="D2103" s="12"/>
      <c r="E2103" s="12"/>
      <c r="F2103" s="12"/>
      <c r="G2103" s="12"/>
      <c r="H2103" s="12" t="e">
        <f t="shared" si="32"/>
        <v>#N/A</v>
      </c>
      <c r="I2103" s="12" t="e">
        <f>VLOOKUP(CONCATENATE(N2103,T2103),Simulador!$H$26:$H$33,1,FALSE)</f>
        <v>#N/A</v>
      </c>
      <c r="J2103" s="12" t="e">
        <f t="shared" si="33"/>
        <v>#N/A</v>
      </c>
      <c r="K2103" s="13" t="e">
        <f t="shared" si="34"/>
        <v>#N/A</v>
      </c>
      <c r="L2103" s="12" t="e">
        <f t="shared" si="35"/>
        <v>#N/A</v>
      </c>
      <c r="M2103" s="14"/>
      <c r="N2103" s="3"/>
      <c r="O2103" s="20" t="e">
        <f>VLOOKUP(CONCATENATE($M2103,$N2103),Curriculos!$A$2:$J$332,4,FALSE)</f>
        <v>#N/A</v>
      </c>
      <c r="P2103" s="21" t="e">
        <f>VLOOKUP(CONCATENATE($M2103,$N2103),Curriculos!$A$2:$J$332,5,FALSE)</f>
        <v>#N/A</v>
      </c>
      <c r="Q2103" s="21" t="e">
        <f>VLOOKUP($N2103,Oferta!$D$2:$P$100,5,FALSE)</f>
        <v>#N/A</v>
      </c>
      <c r="R2103" s="21" t="e">
        <f>VLOOKUP(CONCATENATE($M2103,$N2103),Curriculos!$A$2:$J$332,8,FALSE)</f>
        <v>#N/A</v>
      </c>
      <c r="S2103" s="5"/>
      <c r="T2103" s="22"/>
      <c r="U2103" s="21" t="e">
        <f>VLOOKUP(CONCATENATE($M2103,$N2103),Curriculos!$A$2:$J$332,10,FALSE)</f>
        <v>#N/A</v>
      </c>
      <c r="V2103" s="20" t="e">
        <f>VLOOKUP(CONCATENATE($M2103,$N2103,$T2103),Oferta!$B$2:$R$360,17,FALSE)</f>
        <v>#N/A</v>
      </c>
      <c r="W2103" s="20" t="e">
        <f>VLOOKUP(CONCATENATE($M2103,$N2103,$T2103),Oferta!$B$2:$Q$360,12,FALSE)</f>
        <v>#N/A</v>
      </c>
      <c r="X2103" s="22"/>
      <c r="Y2103" s="23" t="e">
        <f>VLOOKUP(CONCATENATE($W2103,$X2103),Mtz_Horarios!$E$2:$H$92,2,FALSE)</f>
        <v>#N/A</v>
      </c>
      <c r="Z2103" s="23" t="e">
        <f>VLOOKUP(CONCATENATE($W2103,$X2103),Mtz_Horarios!$E$2:$H$92,3,FALSE)</f>
        <v>#N/A</v>
      </c>
      <c r="AA2103" s="24" t="e">
        <f>VLOOKUP(CONCATENATE($W2103,$X2103),Mtz_Horarios!$E$2:$H$92,4,FALSE)</f>
        <v>#N/A</v>
      </c>
      <c r="AB2103" s="20" t="e">
        <f>VLOOKUP(CONCATENATE($M2103,$N2103,$T2103),Oferta!$B$2:$Q$360,16,FALSE)</f>
        <v>#N/A</v>
      </c>
      <c r="AC2103" s="20" t="e">
        <f>VLOOKUP(CONCATENATE($M2103,$N2103,$T2103),Oferta!$B$2:$Q$360,15,FALSE)</f>
        <v>#N/A</v>
      </c>
      <c r="AD2103" s="12"/>
      <c r="AE2103" s="12"/>
      <c r="AF2103" s="12"/>
      <c r="AG2103" s="12"/>
      <c r="AH2103" s="12"/>
      <c r="AI2103" s="5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12"/>
      <c r="AW2103" s="12"/>
    </row>
    <row r="2104" spans="1:49" ht="15" hidden="1" customHeight="1">
      <c r="A2104" s="12"/>
      <c r="B2104" s="12"/>
      <c r="C2104" s="12"/>
      <c r="D2104" s="12"/>
      <c r="E2104" s="12"/>
      <c r="F2104" s="12"/>
      <c r="G2104" s="12"/>
      <c r="H2104" s="12" t="e">
        <f t="shared" si="32"/>
        <v>#N/A</v>
      </c>
      <c r="I2104" s="12" t="e">
        <f>VLOOKUP(CONCATENATE(N2104,T2104),Simulador!$H$26:$H$33,1,FALSE)</f>
        <v>#N/A</v>
      </c>
      <c r="J2104" s="12" t="e">
        <f t="shared" si="33"/>
        <v>#N/A</v>
      </c>
      <c r="K2104" s="13" t="e">
        <f t="shared" si="34"/>
        <v>#N/A</v>
      </c>
      <c r="L2104" s="12" t="e">
        <f t="shared" si="35"/>
        <v>#N/A</v>
      </c>
      <c r="M2104" s="14"/>
      <c r="N2104" s="3"/>
      <c r="O2104" s="20" t="e">
        <f>VLOOKUP(CONCATENATE($M2104,$N2104),Curriculos!$A$2:$J$332,4,FALSE)</f>
        <v>#N/A</v>
      </c>
      <c r="P2104" s="21" t="e">
        <f>VLOOKUP(CONCATENATE($M2104,$N2104),Curriculos!$A$2:$J$332,5,FALSE)</f>
        <v>#N/A</v>
      </c>
      <c r="Q2104" s="21" t="e">
        <f>VLOOKUP($N2104,Oferta!$D$2:$P$100,5,FALSE)</f>
        <v>#N/A</v>
      </c>
      <c r="R2104" s="21" t="e">
        <f>VLOOKUP(CONCATENATE($M2104,$N2104),Curriculos!$A$2:$J$332,8,FALSE)</f>
        <v>#N/A</v>
      </c>
      <c r="S2104" s="5"/>
      <c r="T2104" s="22"/>
      <c r="U2104" s="21" t="e">
        <f>VLOOKUP(CONCATENATE($M2104,$N2104),Curriculos!$A$2:$J$332,10,FALSE)</f>
        <v>#N/A</v>
      </c>
      <c r="V2104" s="20" t="e">
        <f>VLOOKUP(CONCATENATE($M2104,$N2104,$T2104),Oferta!$B$2:$R$360,17,FALSE)</f>
        <v>#N/A</v>
      </c>
      <c r="W2104" s="20" t="e">
        <f>VLOOKUP(CONCATENATE($M2104,$N2104,$T2104),Oferta!$B$2:$Q$360,12,FALSE)</f>
        <v>#N/A</v>
      </c>
      <c r="X2104" s="22"/>
      <c r="Y2104" s="23" t="e">
        <f>VLOOKUP(CONCATENATE($W2104,$X2104),Mtz_Horarios!$E$2:$H$92,2,FALSE)</f>
        <v>#N/A</v>
      </c>
      <c r="Z2104" s="23" t="e">
        <f>VLOOKUP(CONCATENATE($W2104,$X2104),Mtz_Horarios!$E$2:$H$92,3,FALSE)</f>
        <v>#N/A</v>
      </c>
      <c r="AA2104" s="24" t="e">
        <f>VLOOKUP(CONCATENATE($W2104,$X2104),Mtz_Horarios!$E$2:$H$92,4,FALSE)</f>
        <v>#N/A</v>
      </c>
      <c r="AB2104" s="20" t="e">
        <f>VLOOKUP(CONCATENATE($M2104,$N2104,$T2104),Oferta!$B$2:$Q$360,16,FALSE)</f>
        <v>#N/A</v>
      </c>
      <c r="AC2104" s="20" t="e">
        <f>VLOOKUP(CONCATENATE($M2104,$N2104,$T2104),Oferta!$B$2:$Q$360,15,FALSE)</f>
        <v>#N/A</v>
      </c>
      <c r="AD2104" s="12"/>
      <c r="AE2104" s="12"/>
      <c r="AF2104" s="12"/>
      <c r="AG2104" s="12"/>
      <c r="AH2104" s="12"/>
      <c r="AI2104" s="5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12"/>
      <c r="AW2104" s="12"/>
    </row>
    <row r="2105" spans="1:49" ht="15" hidden="1" customHeight="1">
      <c r="A2105" s="12"/>
      <c r="B2105" s="12"/>
      <c r="C2105" s="12"/>
      <c r="D2105" s="12"/>
      <c r="E2105" s="12"/>
      <c r="F2105" s="12"/>
      <c r="G2105" s="12"/>
      <c r="H2105" s="12" t="e">
        <f t="shared" si="32"/>
        <v>#N/A</v>
      </c>
      <c r="I2105" s="12" t="e">
        <f>VLOOKUP(CONCATENATE(N2105,T2105),Simulador!$H$26:$H$33,1,FALSE)</f>
        <v>#N/A</v>
      </c>
      <c r="J2105" s="12" t="e">
        <f t="shared" si="33"/>
        <v>#N/A</v>
      </c>
      <c r="K2105" s="13" t="e">
        <f t="shared" si="34"/>
        <v>#N/A</v>
      </c>
      <c r="L2105" s="12" t="e">
        <f t="shared" si="35"/>
        <v>#N/A</v>
      </c>
      <c r="M2105" s="14"/>
      <c r="N2105" s="3"/>
      <c r="O2105" s="20" t="e">
        <f>VLOOKUP(CONCATENATE($M2105,$N2105),Curriculos!$A$2:$J$332,4,FALSE)</f>
        <v>#N/A</v>
      </c>
      <c r="P2105" s="21" t="e">
        <f>VLOOKUP(CONCATENATE($M2105,$N2105),Curriculos!$A$2:$J$332,5,FALSE)</f>
        <v>#N/A</v>
      </c>
      <c r="Q2105" s="21" t="e">
        <f>VLOOKUP($N2105,Oferta!$D$2:$P$100,5,FALSE)</f>
        <v>#N/A</v>
      </c>
      <c r="R2105" s="21" t="e">
        <f>VLOOKUP(CONCATENATE($M2105,$N2105),Curriculos!$A$2:$J$332,8,FALSE)</f>
        <v>#N/A</v>
      </c>
      <c r="S2105" s="5"/>
      <c r="T2105" s="22"/>
      <c r="U2105" s="21" t="e">
        <f>VLOOKUP(CONCATENATE($M2105,$N2105),Curriculos!$A$2:$J$332,10,FALSE)</f>
        <v>#N/A</v>
      </c>
      <c r="V2105" s="20" t="e">
        <f>VLOOKUP(CONCATENATE($M2105,$N2105,$T2105),Oferta!$B$2:$R$360,17,FALSE)</f>
        <v>#N/A</v>
      </c>
      <c r="W2105" s="20" t="e">
        <f>VLOOKUP(CONCATENATE($M2105,$N2105,$T2105),Oferta!$B$2:$Q$360,12,FALSE)</f>
        <v>#N/A</v>
      </c>
      <c r="X2105" s="22"/>
      <c r="Y2105" s="23" t="e">
        <f>VLOOKUP(CONCATENATE($W2105,$X2105),Mtz_Horarios!$E$2:$H$92,2,FALSE)</f>
        <v>#N/A</v>
      </c>
      <c r="Z2105" s="23" t="e">
        <f>VLOOKUP(CONCATENATE($W2105,$X2105),Mtz_Horarios!$E$2:$H$92,3,FALSE)</f>
        <v>#N/A</v>
      </c>
      <c r="AA2105" s="24" t="e">
        <f>VLOOKUP(CONCATENATE($W2105,$X2105),Mtz_Horarios!$E$2:$H$92,4,FALSE)</f>
        <v>#N/A</v>
      </c>
      <c r="AB2105" s="20" t="e">
        <f>VLOOKUP(CONCATENATE($M2105,$N2105,$T2105),Oferta!$B$2:$Q$360,16,FALSE)</f>
        <v>#N/A</v>
      </c>
      <c r="AC2105" s="20" t="e">
        <f>VLOOKUP(CONCATENATE($M2105,$N2105,$T2105),Oferta!$B$2:$Q$360,15,FALSE)</f>
        <v>#N/A</v>
      </c>
      <c r="AD2105" s="12"/>
      <c r="AE2105" s="12"/>
      <c r="AF2105" s="12"/>
      <c r="AG2105" s="12"/>
      <c r="AH2105" s="12"/>
      <c r="AI2105" s="5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12"/>
      <c r="AW2105" s="12"/>
    </row>
    <row r="2106" spans="1:49" ht="15" hidden="1" customHeight="1">
      <c r="A2106" s="12"/>
      <c r="B2106" s="12"/>
      <c r="C2106" s="12"/>
      <c r="D2106" s="12"/>
      <c r="E2106" s="12"/>
      <c r="F2106" s="12"/>
      <c r="G2106" s="12"/>
      <c r="H2106" s="12" t="e">
        <f t="shared" si="32"/>
        <v>#N/A</v>
      </c>
      <c r="I2106" s="12" t="e">
        <f>VLOOKUP(CONCATENATE(N2106,T2106),Simulador!$H$26:$H$33,1,FALSE)</f>
        <v>#N/A</v>
      </c>
      <c r="J2106" s="12" t="e">
        <f t="shared" si="33"/>
        <v>#N/A</v>
      </c>
      <c r="K2106" s="13" t="e">
        <f t="shared" si="34"/>
        <v>#N/A</v>
      </c>
      <c r="L2106" s="12" t="e">
        <f t="shared" si="35"/>
        <v>#N/A</v>
      </c>
      <c r="M2106" s="14"/>
      <c r="N2106" s="3"/>
      <c r="O2106" s="20" t="e">
        <f>VLOOKUP(CONCATENATE($M2106,$N2106),Curriculos!$A$2:$J$332,4,FALSE)</f>
        <v>#N/A</v>
      </c>
      <c r="P2106" s="21" t="e">
        <f>VLOOKUP(CONCATENATE($M2106,$N2106),Curriculos!$A$2:$J$332,5,FALSE)</f>
        <v>#N/A</v>
      </c>
      <c r="Q2106" s="21" t="e">
        <f>VLOOKUP($N2106,Oferta!$D$2:$P$100,5,FALSE)</f>
        <v>#N/A</v>
      </c>
      <c r="R2106" s="21" t="e">
        <f>VLOOKUP(CONCATENATE($M2106,$N2106),Curriculos!$A$2:$J$332,8,FALSE)</f>
        <v>#N/A</v>
      </c>
      <c r="S2106" s="5"/>
      <c r="T2106" s="22"/>
      <c r="U2106" s="21" t="e">
        <f>VLOOKUP(CONCATENATE($M2106,$N2106),Curriculos!$A$2:$J$332,10,FALSE)</f>
        <v>#N/A</v>
      </c>
      <c r="V2106" s="20" t="e">
        <f>VLOOKUP(CONCATENATE($M2106,$N2106,$T2106),Oferta!$B$2:$R$360,17,FALSE)</f>
        <v>#N/A</v>
      </c>
      <c r="W2106" s="20" t="e">
        <f>VLOOKUP(CONCATENATE($M2106,$N2106,$T2106),Oferta!$B$2:$Q$360,12,FALSE)</f>
        <v>#N/A</v>
      </c>
      <c r="X2106" s="22"/>
      <c r="Y2106" s="23" t="e">
        <f>VLOOKUP(CONCATENATE($W2106,$X2106),Mtz_Horarios!$E$2:$H$92,2,FALSE)</f>
        <v>#N/A</v>
      </c>
      <c r="Z2106" s="23" t="e">
        <f>VLOOKUP(CONCATENATE($W2106,$X2106),Mtz_Horarios!$E$2:$H$92,3,FALSE)</f>
        <v>#N/A</v>
      </c>
      <c r="AA2106" s="24" t="e">
        <f>VLOOKUP(CONCATENATE($W2106,$X2106),Mtz_Horarios!$E$2:$H$92,4,FALSE)</f>
        <v>#N/A</v>
      </c>
      <c r="AB2106" s="20" t="e">
        <f>VLOOKUP(CONCATENATE($M2106,$N2106,$T2106),Oferta!$B$2:$Q$360,16,FALSE)</f>
        <v>#N/A</v>
      </c>
      <c r="AC2106" s="20" t="e">
        <f>VLOOKUP(CONCATENATE($M2106,$N2106,$T2106),Oferta!$B$2:$Q$360,15,FALSE)</f>
        <v>#N/A</v>
      </c>
      <c r="AD2106" s="12"/>
      <c r="AE2106" s="12"/>
      <c r="AF2106" s="12"/>
      <c r="AG2106" s="12"/>
      <c r="AH2106" s="12"/>
      <c r="AI2106" s="5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12"/>
      <c r="AW2106" s="12"/>
    </row>
    <row r="2107" spans="1:49" ht="15" hidden="1" customHeight="1">
      <c r="A2107" s="12"/>
      <c r="B2107" s="12"/>
      <c r="C2107" s="12"/>
      <c r="D2107" s="12"/>
      <c r="E2107" s="12"/>
      <c r="F2107" s="12"/>
      <c r="G2107" s="12"/>
      <c r="H2107" s="12" t="e">
        <f t="shared" si="32"/>
        <v>#N/A</v>
      </c>
      <c r="I2107" s="12" t="e">
        <f>VLOOKUP(CONCATENATE(N2107,T2107),Simulador!$H$26:$H$33,1,FALSE)</f>
        <v>#N/A</v>
      </c>
      <c r="J2107" s="12" t="e">
        <f t="shared" si="33"/>
        <v>#N/A</v>
      </c>
      <c r="K2107" s="13" t="e">
        <f t="shared" si="34"/>
        <v>#N/A</v>
      </c>
      <c r="L2107" s="12" t="e">
        <f t="shared" si="35"/>
        <v>#N/A</v>
      </c>
      <c r="M2107" s="14"/>
      <c r="N2107" s="3"/>
      <c r="O2107" s="20" t="e">
        <f>VLOOKUP(CONCATENATE($M2107,$N2107),Curriculos!$A$2:$J$332,4,FALSE)</f>
        <v>#N/A</v>
      </c>
      <c r="P2107" s="21" t="e">
        <f>VLOOKUP(CONCATENATE($M2107,$N2107),Curriculos!$A$2:$J$332,5,FALSE)</f>
        <v>#N/A</v>
      </c>
      <c r="Q2107" s="21" t="e">
        <f>VLOOKUP($N2107,Oferta!$D$2:$P$100,5,FALSE)</f>
        <v>#N/A</v>
      </c>
      <c r="R2107" s="21" t="e">
        <f>VLOOKUP(CONCATENATE($M2107,$N2107),Curriculos!$A$2:$J$332,8,FALSE)</f>
        <v>#N/A</v>
      </c>
      <c r="S2107" s="5"/>
      <c r="T2107" s="22"/>
      <c r="U2107" s="21" t="e">
        <f>VLOOKUP(CONCATENATE($M2107,$N2107),Curriculos!$A$2:$J$332,10,FALSE)</f>
        <v>#N/A</v>
      </c>
      <c r="V2107" s="20" t="e">
        <f>VLOOKUP(CONCATENATE($M2107,$N2107,$T2107),Oferta!$B$2:$R$360,17,FALSE)</f>
        <v>#N/A</v>
      </c>
      <c r="W2107" s="20" t="e">
        <f>VLOOKUP(CONCATENATE($M2107,$N2107,$T2107),Oferta!$B$2:$Q$360,12,FALSE)</f>
        <v>#N/A</v>
      </c>
      <c r="X2107" s="22"/>
      <c r="Y2107" s="23" t="e">
        <f>VLOOKUP(CONCATENATE($W2107,$X2107),Mtz_Horarios!$E$2:$H$92,2,FALSE)</f>
        <v>#N/A</v>
      </c>
      <c r="Z2107" s="23" t="e">
        <f>VLOOKUP(CONCATENATE($W2107,$X2107),Mtz_Horarios!$E$2:$H$92,3,FALSE)</f>
        <v>#N/A</v>
      </c>
      <c r="AA2107" s="24" t="e">
        <f>VLOOKUP(CONCATENATE($W2107,$X2107),Mtz_Horarios!$E$2:$H$92,4,FALSE)</f>
        <v>#N/A</v>
      </c>
      <c r="AB2107" s="20" t="e">
        <f>VLOOKUP(CONCATENATE($M2107,$N2107,$T2107),Oferta!$B$2:$Q$360,16,FALSE)</f>
        <v>#N/A</v>
      </c>
      <c r="AC2107" s="20" t="e">
        <f>VLOOKUP(CONCATENATE($M2107,$N2107,$T2107),Oferta!$B$2:$Q$360,15,FALSE)</f>
        <v>#N/A</v>
      </c>
      <c r="AD2107" s="12"/>
      <c r="AE2107" s="12"/>
      <c r="AF2107" s="12"/>
      <c r="AG2107" s="12"/>
      <c r="AH2107" s="12"/>
      <c r="AI2107" s="5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12"/>
      <c r="AW2107" s="12"/>
    </row>
    <row r="2108" spans="1:49" ht="15" hidden="1" customHeight="1">
      <c r="A2108" s="12"/>
      <c r="B2108" s="12"/>
      <c r="C2108" s="12"/>
      <c r="D2108" s="12"/>
      <c r="E2108" s="12"/>
      <c r="F2108" s="12"/>
      <c r="G2108" s="12"/>
      <c r="H2108" s="12" t="e">
        <f t="shared" si="32"/>
        <v>#N/A</v>
      </c>
      <c r="I2108" s="12" t="e">
        <f>VLOOKUP(CONCATENATE(N2108,T2108),Simulador!$H$26:$H$33,1,FALSE)</f>
        <v>#N/A</v>
      </c>
      <c r="J2108" s="12" t="e">
        <f t="shared" si="33"/>
        <v>#N/A</v>
      </c>
      <c r="K2108" s="13" t="e">
        <f t="shared" si="34"/>
        <v>#N/A</v>
      </c>
      <c r="L2108" s="12" t="e">
        <f t="shared" si="35"/>
        <v>#N/A</v>
      </c>
      <c r="M2108" s="14"/>
      <c r="N2108" s="3"/>
      <c r="O2108" s="20" t="e">
        <f>VLOOKUP(CONCATENATE($M2108,$N2108),Curriculos!$A$2:$J$332,4,FALSE)</f>
        <v>#N/A</v>
      </c>
      <c r="P2108" s="21" t="e">
        <f>VLOOKUP(CONCATENATE($M2108,$N2108),Curriculos!$A$2:$J$332,5,FALSE)</f>
        <v>#N/A</v>
      </c>
      <c r="Q2108" s="21" t="e">
        <f>VLOOKUP($N2108,Oferta!$D$2:$P$100,5,FALSE)</f>
        <v>#N/A</v>
      </c>
      <c r="R2108" s="21" t="e">
        <f>VLOOKUP(CONCATENATE($M2108,$N2108),Curriculos!$A$2:$J$332,8,FALSE)</f>
        <v>#N/A</v>
      </c>
      <c r="S2108" s="5"/>
      <c r="T2108" s="22"/>
      <c r="U2108" s="21" t="e">
        <f>VLOOKUP(CONCATENATE($M2108,$N2108),Curriculos!$A$2:$J$332,10,FALSE)</f>
        <v>#N/A</v>
      </c>
      <c r="V2108" s="20" t="e">
        <f>VLOOKUP(CONCATENATE($M2108,$N2108,$T2108),Oferta!$B$2:$R$360,17,FALSE)</f>
        <v>#N/A</v>
      </c>
      <c r="W2108" s="20" t="e">
        <f>VLOOKUP(CONCATENATE($M2108,$N2108,$T2108),Oferta!$B$2:$Q$360,12,FALSE)</f>
        <v>#N/A</v>
      </c>
      <c r="X2108" s="22"/>
      <c r="Y2108" s="23" t="e">
        <f>VLOOKUP(CONCATENATE($W2108,$X2108),Mtz_Horarios!$E$2:$H$92,2,FALSE)</f>
        <v>#N/A</v>
      </c>
      <c r="Z2108" s="23" t="e">
        <f>VLOOKUP(CONCATENATE($W2108,$X2108),Mtz_Horarios!$E$2:$H$92,3,FALSE)</f>
        <v>#N/A</v>
      </c>
      <c r="AA2108" s="24" t="e">
        <f>VLOOKUP(CONCATENATE($W2108,$X2108),Mtz_Horarios!$E$2:$H$92,4,FALSE)</f>
        <v>#N/A</v>
      </c>
      <c r="AB2108" s="20" t="e">
        <f>VLOOKUP(CONCATENATE($M2108,$N2108,$T2108),Oferta!$B$2:$Q$360,16,FALSE)</f>
        <v>#N/A</v>
      </c>
      <c r="AC2108" s="20" t="e">
        <f>VLOOKUP(CONCATENATE($M2108,$N2108,$T2108),Oferta!$B$2:$Q$360,15,FALSE)</f>
        <v>#N/A</v>
      </c>
      <c r="AD2108" s="12"/>
      <c r="AE2108" s="12"/>
      <c r="AF2108" s="12"/>
      <c r="AG2108" s="12"/>
      <c r="AH2108" s="12"/>
      <c r="AI2108" s="5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12"/>
      <c r="AW2108" s="12"/>
    </row>
    <row r="2109" spans="1:49" ht="15" hidden="1" customHeight="1">
      <c r="A2109" s="12"/>
      <c r="B2109" s="12"/>
      <c r="C2109" s="12"/>
      <c r="D2109" s="12"/>
      <c r="E2109" s="12"/>
      <c r="F2109" s="12"/>
      <c r="G2109" s="12"/>
      <c r="H2109" s="12" t="e">
        <f t="shared" si="32"/>
        <v>#N/A</v>
      </c>
      <c r="I2109" s="12" t="e">
        <f>VLOOKUP(CONCATENATE(N2109,T2109),Simulador!$H$26:$H$33,1,FALSE)</f>
        <v>#N/A</v>
      </c>
      <c r="J2109" s="12" t="e">
        <f t="shared" si="33"/>
        <v>#N/A</v>
      </c>
      <c r="K2109" s="13" t="e">
        <f t="shared" si="34"/>
        <v>#N/A</v>
      </c>
      <c r="L2109" s="12" t="e">
        <f t="shared" si="35"/>
        <v>#N/A</v>
      </c>
      <c r="M2109" s="14"/>
      <c r="N2109" s="3"/>
      <c r="O2109" s="20" t="e">
        <f>VLOOKUP(CONCATENATE($M2109,$N2109),Curriculos!$A$2:$J$332,4,FALSE)</f>
        <v>#N/A</v>
      </c>
      <c r="P2109" s="21" t="e">
        <f>VLOOKUP(CONCATENATE($M2109,$N2109),Curriculos!$A$2:$J$332,5,FALSE)</f>
        <v>#N/A</v>
      </c>
      <c r="Q2109" s="21" t="e">
        <f>VLOOKUP($N2109,Oferta!$D$2:$P$100,5,FALSE)</f>
        <v>#N/A</v>
      </c>
      <c r="R2109" s="21" t="e">
        <f>VLOOKUP(CONCATENATE($M2109,$N2109),Curriculos!$A$2:$J$332,8,FALSE)</f>
        <v>#N/A</v>
      </c>
      <c r="S2109" s="5"/>
      <c r="T2109" s="22"/>
      <c r="U2109" s="21" t="e">
        <f>VLOOKUP(CONCATENATE($M2109,$N2109),Curriculos!$A$2:$J$332,10,FALSE)</f>
        <v>#N/A</v>
      </c>
      <c r="V2109" s="20" t="e">
        <f>VLOOKUP(CONCATENATE($M2109,$N2109,$T2109),Oferta!$B$2:$R$360,17,FALSE)</f>
        <v>#N/A</v>
      </c>
      <c r="W2109" s="20" t="e">
        <f>VLOOKUP(CONCATENATE($M2109,$N2109,$T2109),Oferta!$B$2:$Q$360,12,FALSE)</f>
        <v>#N/A</v>
      </c>
      <c r="X2109" s="22"/>
      <c r="Y2109" s="23" t="e">
        <f>VLOOKUP(CONCATENATE($W2109,$X2109),Mtz_Horarios!$E$2:$H$92,2,FALSE)</f>
        <v>#N/A</v>
      </c>
      <c r="Z2109" s="23" t="e">
        <f>VLOOKUP(CONCATENATE($W2109,$X2109),Mtz_Horarios!$E$2:$H$92,3,FALSE)</f>
        <v>#N/A</v>
      </c>
      <c r="AA2109" s="24" t="e">
        <f>VLOOKUP(CONCATENATE($W2109,$X2109),Mtz_Horarios!$E$2:$H$92,4,FALSE)</f>
        <v>#N/A</v>
      </c>
      <c r="AB2109" s="20" t="e">
        <f>VLOOKUP(CONCATENATE($M2109,$N2109,$T2109),Oferta!$B$2:$Q$360,16,FALSE)</f>
        <v>#N/A</v>
      </c>
      <c r="AC2109" s="20" t="e">
        <f>VLOOKUP(CONCATENATE($M2109,$N2109,$T2109),Oferta!$B$2:$Q$360,15,FALSE)</f>
        <v>#N/A</v>
      </c>
      <c r="AD2109" s="12"/>
      <c r="AE2109" s="12"/>
      <c r="AF2109" s="12"/>
      <c r="AG2109" s="12"/>
      <c r="AH2109" s="12"/>
      <c r="AI2109" s="5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12"/>
      <c r="AW2109" s="12"/>
    </row>
    <row r="2110" spans="1:49" ht="15" hidden="1" customHeight="1">
      <c r="A2110" s="12"/>
      <c r="B2110" s="12"/>
      <c r="C2110" s="12"/>
      <c r="D2110" s="12"/>
      <c r="E2110" s="12"/>
      <c r="F2110" s="12"/>
      <c r="G2110" s="12"/>
      <c r="H2110" s="12" t="e">
        <f t="shared" si="32"/>
        <v>#N/A</v>
      </c>
      <c r="I2110" s="12" t="e">
        <f>VLOOKUP(CONCATENATE(N2110,T2110),Simulador!$H$26:$H$33,1,FALSE)</f>
        <v>#N/A</v>
      </c>
      <c r="J2110" s="12" t="e">
        <f t="shared" si="33"/>
        <v>#N/A</v>
      </c>
      <c r="K2110" s="13" t="e">
        <f t="shared" si="34"/>
        <v>#N/A</v>
      </c>
      <c r="L2110" s="12" t="e">
        <f t="shared" si="35"/>
        <v>#N/A</v>
      </c>
      <c r="M2110" s="14"/>
      <c r="N2110" s="3"/>
      <c r="O2110" s="20" t="e">
        <f>VLOOKUP(CONCATENATE($M2110,$N2110),Curriculos!$A$2:$J$332,4,FALSE)</f>
        <v>#N/A</v>
      </c>
      <c r="P2110" s="21" t="e">
        <f>VLOOKUP(CONCATENATE($M2110,$N2110),Curriculos!$A$2:$J$332,5,FALSE)</f>
        <v>#N/A</v>
      </c>
      <c r="Q2110" s="21" t="e">
        <f>VLOOKUP($N2110,Oferta!$D$2:$P$100,5,FALSE)</f>
        <v>#N/A</v>
      </c>
      <c r="R2110" s="21" t="e">
        <f>VLOOKUP(CONCATENATE($M2110,$N2110),Curriculos!$A$2:$J$332,8,FALSE)</f>
        <v>#N/A</v>
      </c>
      <c r="S2110" s="5"/>
      <c r="T2110" s="22"/>
      <c r="U2110" s="21" t="e">
        <f>VLOOKUP(CONCATENATE($M2110,$N2110),Curriculos!$A$2:$J$332,10,FALSE)</f>
        <v>#N/A</v>
      </c>
      <c r="V2110" s="20" t="e">
        <f>VLOOKUP(CONCATENATE($M2110,$N2110,$T2110),Oferta!$B$2:$R$360,17,FALSE)</f>
        <v>#N/A</v>
      </c>
      <c r="W2110" s="20" t="e">
        <f>VLOOKUP(CONCATENATE($M2110,$N2110,$T2110),Oferta!$B$2:$Q$360,12,FALSE)</f>
        <v>#N/A</v>
      </c>
      <c r="X2110" s="22"/>
      <c r="Y2110" s="23" t="e">
        <f>VLOOKUP(CONCATENATE($W2110,$X2110),Mtz_Horarios!$E$2:$H$92,2,FALSE)</f>
        <v>#N/A</v>
      </c>
      <c r="Z2110" s="23" t="e">
        <f>VLOOKUP(CONCATENATE($W2110,$X2110),Mtz_Horarios!$E$2:$H$92,3,FALSE)</f>
        <v>#N/A</v>
      </c>
      <c r="AA2110" s="24" t="e">
        <f>VLOOKUP(CONCATENATE($W2110,$X2110),Mtz_Horarios!$E$2:$H$92,4,FALSE)</f>
        <v>#N/A</v>
      </c>
      <c r="AB2110" s="20" t="e">
        <f>VLOOKUP(CONCATENATE($M2110,$N2110,$T2110),Oferta!$B$2:$Q$360,16,FALSE)</f>
        <v>#N/A</v>
      </c>
      <c r="AC2110" s="20" t="e">
        <f>VLOOKUP(CONCATENATE($M2110,$N2110,$T2110),Oferta!$B$2:$Q$360,15,FALSE)</f>
        <v>#N/A</v>
      </c>
      <c r="AD2110" s="12"/>
      <c r="AE2110" s="12"/>
      <c r="AF2110" s="12"/>
      <c r="AG2110" s="12"/>
      <c r="AH2110" s="12"/>
      <c r="AI2110" s="5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12"/>
      <c r="AW2110" s="12"/>
    </row>
    <row r="2111" spans="1:49" ht="15" hidden="1" customHeight="1">
      <c r="A2111" s="12"/>
      <c r="B2111" s="12"/>
      <c r="C2111" s="12"/>
      <c r="D2111" s="12"/>
      <c r="E2111" s="12"/>
      <c r="F2111" s="12"/>
      <c r="G2111" s="12"/>
      <c r="H2111" s="12" t="e">
        <f t="shared" si="32"/>
        <v>#N/A</v>
      </c>
      <c r="I2111" s="12" t="e">
        <f>VLOOKUP(CONCATENATE(N2111,T2111),Simulador!$H$26:$H$33,1,FALSE)</f>
        <v>#N/A</v>
      </c>
      <c r="J2111" s="12" t="e">
        <f t="shared" si="33"/>
        <v>#N/A</v>
      </c>
      <c r="K2111" s="13" t="e">
        <f t="shared" si="34"/>
        <v>#N/A</v>
      </c>
      <c r="L2111" s="12" t="e">
        <f t="shared" si="35"/>
        <v>#N/A</v>
      </c>
      <c r="M2111" s="14"/>
      <c r="N2111" s="3"/>
      <c r="O2111" s="20" t="e">
        <f>VLOOKUP(CONCATENATE($M2111,$N2111),Curriculos!$A$2:$J$332,4,FALSE)</f>
        <v>#N/A</v>
      </c>
      <c r="P2111" s="21" t="e">
        <f>VLOOKUP(CONCATENATE($M2111,$N2111),Curriculos!$A$2:$J$332,5,FALSE)</f>
        <v>#N/A</v>
      </c>
      <c r="Q2111" s="21" t="e">
        <f>VLOOKUP($N2111,Oferta!$D$2:$P$100,5,FALSE)</f>
        <v>#N/A</v>
      </c>
      <c r="R2111" s="21" t="e">
        <f>VLOOKUP(CONCATENATE($M2111,$N2111),Curriculos!$A$2:$J$332,8,FALSE)</f>
        <v>#N/A</v>
      </c>
      <c r="S2111" s="5"/>
      <c r="T2111" s="22"/>
      <c r="U2111" s="21" t="e">
        <f>VLOOKUP(CONCATENATE($M2111,$N2111),Curriculos!$A$2:$J$332,10,FALSE)</f>
        <v>#N/A</v>
      </c>
      <c r="V2111" s="20" t="e">
        <f>VLOOKUP(CONCATENATE($M2111,$N2111,$T2111),Oferta!$B$2:$R$360,17,FALSE)</f>
        <v>#N/A</v>
      </c>
      <c r="W2111" s="20" t="e">
        <f>VLOOKUP(CONCATENATE($M2111,$N2111,$T2111),Oferta!$B$2:$Q$360,12,FALSE)</f>
        <v>#N/A</v>
      </c>
      <c r="X2111" s="22"/>
      <c r="Y2111" s="23" t="e">
        <f>VLOOKUP(CONCATENATE($W2111,$X2111),Mtz_Horarios!$E$2:$H$92,2,FALSE)</f>
        <v>#N/A</v>
      </c>
      <c r="Z2111" s="23" t="e">
        <f>VLOOKUP(CONCATENATE($W2111,$X2111),Mtz_Horarios!$E$2:$H$92,3,FALSE)</f>
        <v>#N/A</v>
      </c>
      <c r="AA2111" s="24" t="e">
        <f>VLOOKUP(CONCATENATE($W2111,$X2111),Mtz_Horarios!$E$2:$H$92,4,FALSE)</f>
        <v>#N/A</v>
      </c>
      <c r="AB2111" s="20" t="e">
        <f>VLOOKUP(CONCATENATE($M2111,$N2111,$T2111),Oferta!$B$2:$Q$360,16,FALSE)</f>
        <v>#N/A</v>
      </c>
      <c r="AC2111" s="20" t="e">
        <f>VLOOKUP(CONCATENATE($M2111,$N2111,$T2111),Oferta!$B$2:$Q$360,15,FALSE)</f>
        <v>#N/A</v>
      </c>
      <c r="AD2111" s="12"/>
      <c r="AE2111" s="12"/>
      <c r="AF2111" s="12"/>
      <c r="AG2111" s="12"/>
      <c r="AH2111" s="12"/>
      <c r="AI2111" s="5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12"/>
      <c r="AW2111" s="12"/>
    </row>
    <row r="2112" spans="1:49" ht="15" hidden="1" customHeight="1">
      <c r="A2112" s="12"/>
      <c r="B2112" s="12"/>
      <c r="C2112" s="12"/>
      <c r="D2112" s="12"/>
      <c r="E2112" s="12"/>
      <c r="F2112" s="12"/>
      <c r="G2112" s="12"/>
      <c r="H2112" s="12" t="e">
        <f t="shared" si="32"/>
        <v>#N/A</v>
      </c>
      <c r="I2112" s="12" t="e">
        <f>VLOOKUP(CONCATENATE(N2112,T2112),Simulador!$H$26:$H$33,1,FALSE)</f>
        <v>#N/A</v>
      </c>
      <c r="J2112" s="12" t="e">
        <f t="shared" si="33"/>
        <v>#N/A</v>
      </c>
      <c r="K2112" s="13" t="e">
        <f t="shared" si="34"/>
        <v>#N/A</v>
      </c>
      <c r="L2112" s="12" t="e">
        <f t="shared" si="35"/>
        <v>#N/A</v>
      </c>
      <c r="M2112" s="14"/>
      <c r="N2112" s="3"/>
      <c r="O2112" s="20" t="e">
        <f>VLOOKUP(CONCATENATE($M2112,$N2112),Curriculos!$A$2:$J$332,4,FALSE)</f>
        <v>#N/A</v>
      </c>
      <c r="P2112" s="21" t="e">
        <f>VLOOKUP(CONCATENATE($M2112,$N2112),Curriculos!$A$2:$J$332,5,FALSE)</f>
        <v>#N/A</v>
      </c>
      <c r="Q2112" s="21" t="e">
        <f>VLOOKUP($N2112,Oferta!$D$2:$P$100,5,FALSE)</f>
        <v>#N/A</v>
      </c>
      <c r="R2112" s="21" t="e">
        <f>VLOOKUP(CONCATENATE($M2112,$N2112),Curriculos!$A$2:$J$332,8,FALSE)</f>
        <v>#N/A</v>
      </c>
      <c r="S2112" s="5"/>
      <c r="T2112" s="22"/>
      <c r="U2112" s="21" t="e">
        <f>VLOOKUP(CONCATENATE($M2112,$N2112),Curriculos!$A$2:$J$332,10,FALSE)</f>
        <v>#N/A</v>
      </c>
      <c r="V2112" s="20" t="e">
        <f>VLOOKUP(CONCATENATE($M2112,$N2112,$T2112),Oferta!$B$2:$R$360,17,FALSE)</f>
        <v>#N/A</v>
      </c>
      <c r="W2112" s="20" t="e">
        <f>VLOOKUP(CONCATENATE($M2112,$N2112,$T2112),Oferta!$B$2:$Q$360,12,FALSE)</f>
        <v>#N/A</v>
      </c>
      <c r="X2112" s="22"/>
      <c r="Y2112" s="23" t="e">
        <f>VLOOKUP(CONCATENATE($W2112,$X2112),Mtz_Horarios!$E$2:$H$92,2,FALSE)</f>
        <v>#N/A</v>
      </c>
      <c r="Z2112" s="23" t="e">
        <f>VLOOKUP(CONCATENATE($W2112,$X2112),Mtz_Horarios!$E$2:$H$92,3,FALSE)</f>
        <v>#N/A</v>
      </c>
      <c r="AA2112" s="24" t="e">
        <f>VLOOKUP(CONCATENATE($W2112,$X2112),Mtz_Horarios!$E$2:$H$92,4,FALSE)</f>
        <v>#N/A</v>
      </c>
      <c r="AB2112" s="20" t="e">
        <f>VLOOKUP(CONCATENATE($M2112,$N2112,$T2112),Oferta!$B$2:$Q$360,16,FALSE)</f>
        <v>#N/A</v>
      </c>
      <c r="AC2112" s="20" t="e">
        <f>VLOOKUP(CONCATENATE($M2112,$N2112,$T2112),Oferta!$B$2:$Q$360,15,FALSE)</f>
        <v>#N/A</v>
      </c>
      <c r="AD2112" s="12"/>
      <c r="AE2112" s="12"/>
      <c r="AF2112" s="12"/>
      <c r="AG2112" s="12"/>
      <c r="AH2112" s="12"/>
      <c r="AI2112" s="5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12"/>
      <c r="AW2112" s="12"/>
    </row>
    <row r="2113" spans="1:49" ht="15" hidden="1" customHeight="1">
      <c r="A2113" s="12"/>
      <c r="B2113" s="12"/>
      <c r="C2113" s="12"/>
      <c r="D2113" s="12"/>
      <c r="E2113" s="12"/>
      <c r="F2113" s="12"/>
      <c r="G2113" s="12"/>
      <c r="H2113" s="12" t="e">
        <f t="shared" si="32"/>
        <v>#N/A</v>
      </c>
      <c r="I2113" s="12" t="e">
        <f>VLOOKUP(CONCATENATE(N2113,T2113),Simulador!$H$26:$H$33,1,FALSE)</f>
        <v>#N/A</v>
      </c>
      <c r="J2113" s="12" t="e">
        <f t="shared" si="33"/>
        <v>#N/A</v>
      </c>
      <c r="K2113" s="13" t="e">
        <f t="shared" si="34"/>
        <v>#N/A</v>
      </c>
      <c r="L2113" s="12" t="e">
        <f t="shared" si="35"/>
        <v>#N/A</v>
      </c>
      <c r="M2113" s="14"/>
      <c r="N2113" s="3"/>
      <c r="O2113" s="20" t="e">
        <f>VLOOKUP(CONCATENATE($M2113,$N2113),Curriculos!$A$2:$J$332,4,FALSE)</f>
        <v>#N/A</v>
      </c>
      <c r="P2113" s="21" t="e">
        <f>VLOOKUP(CONCATENATE($M2113,$N2113),Curriculos!$A$2:$J$332,5,FALSE)</f>
        <v>#N/A</v>
      </c>
      <c r="Q2113" s="21" t="e">
        <f>VLOOKUP($N2113,Oferta!$D$2:$P$100,5,FALSE)</f>
        <v>#N/A</v>
      </c>
      <c r="R2113" s="21" t="e">
        <f>VLOOKUP(CONCATENATE($M2113,$N2113),Curriculos!$A$2:$J$332,8,FALSE)</f>
        <v>#N/A</v>
      </c>
      <c r="S2113" s="5"/>
      <c r="T2113" s="22"/>
      <c r="U2113" s="21" t="e">
        <f>VLOOKUP(CONCATENATE($M2113,$N2113),Curriculos!$A$2:$J$332,10,FALSE)</f>
        <v>#N/A</v>
      </c>
      <c r="V2113" s="20" t="e">
        <f>VLOOKUP(CONCATENATE($M2113,$N2113,$T2113),Oferta!$B$2:$R$360,17,FALSE)</f>
        <v>#N/A</v>
      </c>
      <c r="W2113" s="20" t="e">
        <f>VLOOKUP(CONCATENATE($M2113,$N2113,$T2113),Oferta!$B$2:$Q$360,12,FALSE)</f>
        <v>#N/A</v>
      </c>
      <c r="X2113" s="22"/>
      <c r="Y2113" s="23" t="e">
        <f>VLOOKUP(CONCATENATE($W2113,$X2113),Mtz_Horarios!$E$2:$H$92,2,FALSE)</f>
        <v>#N/A</v>
      </c>
      <c r="Z2113" s="23" t="e">
        <f>VLOOKUP(CONCATENATE($W2113,$X2113),Mtz_Horarios!$E$2:$H$92,3,FALSE)</f>
        <v>#N/A</v>
      </c>
      <c r="AA2113" s="24" t="e">
        <f>VLOOKUP(CONCATENATE($W2113,$X2113),Mtz_Horarios!$E$2:$H$92,4,FALSE)</f>
        <v>#N/A</v>
      </c>
      <c r="AB2113" s="20" t="e">
        <f>VLOOKUP(CONCATENATE($M2113,$N2113,$T2113),Oferta!$B$2:$Q$360,16,FALSE)</f>
        <v>#N/A</v>
      </c>
      <c r="AC2113" s="20" t="e">
        <f>VLOOKUP(CONCATENATE($M2113,$N2113,$T2113),Oferta!$B$2:$Q$360,15,FALSE)</f>
        <v>#N/A</v>
      </c>
      <c r="AD2113" s="12"/>
      <c r="AE2113" s="12"/>
      <c r="AF2113" s="12"/>
      <c r="AG2113" s="12"/>
      <c r="AH2113" s="12"/>
      <c r="AI2113" s="5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12"/>
      <c r="AW2113" s="12"/>
    </row>
    <row r="2114" spans="1:49" ht="15" hidden="1" customHeight="1">
      <c r="A2114" s="12"/>
      <c r="B2114" s="12"/>
      <c r="C2114" s="12"/>
      <c r="D2114" s="12"/>
      <c r="E2114" s="12"/>
      <c r="F2114" s="12"/>
      <c r="G2114" s="12"/>
      <c r="H2114" s="12" t="e">
        <f t="shared" si="32"/>
        <v>#N/A</v>
      </c>
      <c r="I2114" s="12" t="e">
        <f>VLOOKUP(CONCATENATE(N2114,T2114),Simulador!$H$26:$H$33,1,FALSE)</f>
        <v>#N/A</v>
      </c>
      <c r="J2114" s="12" t="e">
        <f t="shared" si="33"/>
        <v>#N/A</v>
      </c>
      <c r="K2114" s="13" t="e">
        <f t="shared" si="34"/>
        <v>#N/A</v>
      </c>
      <c r="L2114" s="12" t="e">
        <f t="shared" si="35"/>
        <v>#N/A</v>
      </c>
      <c r="M2114" s="14"/>
      <c r="N2114" s="3"/>
      <c r="O2114" s="20" t="e">
        <f>VLOOKUP(CONCATENATE($M2114,$N2114),Curriculos!$A$2:$J$332,4,FALSE)</f>
        <v>#N/A</v>
      </c>
      <c r="P2114" s="21" t="e">
        <f>VLOOKUP(CONCATENATE($M2114,$N2114),Curriculos!$A$2:$J$332,5,FALSE)</f>
        <v>#N/A</v>
      </c>
      <c r="Q2114" s="21" t="e">
        <f>VLOOKUP($N2114,Oferta!$D$2:$P$100,5,FALSE)</f>
        <v>#N/A</v>
      </c>
      <c r="R2114" s="21" t="e">
        <f>VLOOKUP(CONCATENATE($M2114,$N2114),Curriculos!$A$2:$J$332,8,FALSE)</f>
        <v>#N/A</v>
      </c>
      <c r="S2114" s="5"/>
      <c r="T2114" s="22"/>
      <c r="U2114" s="21" t="e">
        <f>VLOOKUP(CONCATENATE($M2114,$N2114),Curriculos!$A$2:$J$332,10,FALSE)</f>
        <v>#N/A</v>
      </c>
      <c r="V2114" s="20" t="e">
        <f>VLOOKUP(CONCATENATE($M2114,$N2114,$T2114),Oferta!$B$2:$R$360,17,FALSE)</f>
        <v>#N/A</v>
      </c>
      <c r="W2114" s="20" t="e">
        <f>VLOOKUP(CONCATENATE($M2114,$N2114,$T2114),Oferta!$B$2:$Q$360,12,FALSE)</f>
        <v>#N/A</v>
      </c>
      <c r="X2114" s="22"/>
      <c r="Y2114" s="23" t="e">
        <f>VLOOKUP(CONCATENATE($W2114,$X2114),Mtz_Horarios!$E$2:$H$92,2,FALSE)</f>
        <v>#N/A</v>
      </c>
      <c r="Z2114" s="23" t="e">
        <f>VLOOKUP(CONCATENATE($W2114,$X2114),Mtz_Horarios!$E$2:$H$92,3,FALSE)</f>
        <v>#N/A</v>
      </c>
      <c r="AA2114" s="24" t="e">
        <f>VLOOKUP(CONCATENATE($W2114,$X2114),Mtz_Horarios!$E$2:$H$92,4,FALSE)</f>
        <v>#N/A</v>
      </c>
      <c r="AB2114" s="20" t="e">
        <f>VLOOKUP(CONCATENATE($M2114,$N2114,$T2114),Oferta!$B$2:$Q$360,16,FALSE)</f>
        <v>#N/A</v>
      </c>
      <c r="AC2114" s="20" t="e">
        <f>VLOOKUP(CONCATENATE($M2114,$N2114,$T2114),Oferta!$B$2:$Q$360,15,FALSE)</f>
        <v>#N/A</v>
      </c>
      <c r="AD2114" s="12"/>
      <c r="AE2114" s="12"/>
      <c r="AF2114" s="12"/>
      <c r="AG2114" s="12"/>
      <c r="AH2114" s="12"/>
      <c r="AI2114" s="5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12"/>
      <c r="AW2114" s="12"/>
    </row>
    <row r="2115" spans="1:49" ht="15" hidden="1" customHeight="1">
      <c r="A2115" s="12"/>
      <c r="B2115" s="12"/>
      <c r="C2115" s="12"/>
      <c r="D2115" s="12"/>
      <c r="E2115" s="12"/>
      <c r="F2115" s="12"/>
      <c r="G2115" s="12"/>
      <c r="H2115" s="12" t="e">
        <f t="shared" si="32"/>
        <v>#N/A</v>
      </c>
      <c r="I2115" s="12" t="e">
        <f>VLOOKUP(CONCATENATE(N2115,T2115),Simulador!$H$26:$H$33,1,FALSE)</f>
        <v>#N/A</v>
      </c>
      <c r="J2115" s="12" t="e">
        <f t="shared" si="33"/>
        <v>#N/A</v>
      </c>
      <c r="K2115" s="13" t="e">
        <f t="shared" si="34"/>
        <v>#N/A</v>
      </c>
      <c r="L2115" s="12" t="e">
        <f t="shared" si="35"/>
        <v>#N/A</v>
      </c>
      <c r="M2115" s="14"/>
      <c r="N2115" s="3"/>
      <c r="O2115" s="20" t="e">
        <f>VLOOKUP(CONCATENATE($M2115,$N2115),Curriculos!$A$2:$J$332,4,FALSE)</f>
        <v>#N/A</v>
      </c>
      <c r="P2115" s="21" t="e">
        <f>VLOOKUP(CONCATENATE($M2115,$N2115),Curriculos!$A$2:$J$332,5,FALSE)</f>
        <v>#N/A</v>
      </c>
      <c r="Q2115" s="21" t="e">
        <f>VLOOKUP($N2115,Oferta!$D$2:$P$100,5,FALSE)</f>
        <v>#N/A</v>
      </c>
      <c r="R2115" s="21" t="e">
        <f>VLOOKUP(CONCATENATE($M2115,$N2115),Curriculos!$A$2:$J$332,8,FALSE)</f>
        <v>#N/A</v>
      </c>
      <c r="S2115" s="5"/>
      <c r="T2115" s="22"/>
      <c r="U2115" s="21" t="e">
        <f>VLOOKUP(CONCATENATE($M2115,$N2115),Curriculos!$A$2:$J$332,10,FALSE)</f>
        <v>#N/A</v>
      </c>
      <c r="V2115" s="20" t="e">
        <f>VLOOKUP(CONCATENATE($M2115,$N2115,$T2115),Oferta!$B$2:$R$360,17,FALSE)</f>
        <v>#N/A</v>
      </c>
      <c r="W2115" s="20" t="e">
        <f>VLOOKUP(CONCATENATE($M2115,$N2115,$T2115),Oferta!$B$2:$Q$360,12,FALSE)</f>
        <v>#N/A</v>
      </c>
      <c r="X2115" s="22"/>
      <c r="Y2115" s="23" t="e">
        <f>VLOOKUP(CONCATENATE($W2115,$X2115),Mtz_Horarios!$E$2:$H$92,2,FALSE)</f>
        <v>#N/A</v>
      </c>
      <c r="Z2115" s="23" t="e">
        <f>VLOOKUP(CONCATENATE($W2115,$X2115),Mtz_Horarios!$E$2:$H$92,3,FALSE)</f>
        <v>#N/A</v>
      </c>
      <c r="AA2115" s="24" t="e">
        <f>VLOOKUP(CONCATENATE($W2115,$X2115),Mtz_Horarios!$E$2:$H$92,4,FALSE)</f>
        <v>#N/A</v>
      </c>
      <c r="AB2115" s="20" t="e">
        <f>VLOOKUP(CONCATENATE($M2115,$N2115,$T2115),Oferta!$B$2:$Q$360,16,FALSE)</f>
        <v>#N/A</v>
      </c>
      <c r="AC2115" s="20" t="e">
        <f>VLOOKUP(CONCATENATE($M2115,$N2115,$T2115),Oferta!$B$2:$Q$360,15,FALSE)</f>
        <v>#N/A</v>
      </c>
      <c r="AD2115" s="12"/>
      <c r="AE2115" s="12"/>
      <c r="AF2115" s="12"/>
      <c r="AG2115" s="12"/>
      <c r="AH2115" s="12"/>
      <c r="AI2115" s="5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12"/>
      <c r="AW2115" s="12"/>
    </row>
    <row r="2116" spans="1:49" ht="15" hidden="1" customHeight="1">
      <c r="A2116" s="12"/>
      <c r="B2116" s="12"/>
      <c r="C2116" s="12"/>
      <c r="D2116" s="12"/>
      <c r="E2116" s="12"/>
      <c r="F2116" s="12"/>
      <c r="G2116" s="12"/>
      <c r="H2116" s="12" t="e">
        <f t="shared" si="32"/>
        <v>#N/A</v>
      </c>
      <c r="I2116" s="12" t="e">
        <f>VLOOKUP(CONCATENATE(N2116,T2116),Simulador!$H$26:$H$33,1,FALSE)</f>
        <v>#N/A</v>
      </c>
      <c r="J2116" s="12" t="e">
        <f t="shared" si="33"/>
        <v>#N/A</v>
      </c>
      <c r="K2116" s="13" t="e">
        <f t="shared" si="34"/>
        <v>#N/A</v>
      </c>
      <c r="L2116" s="12" t="e">
        <f t="shared" si="35"/>
        <v>#N/A</v>
      </c>
      <c r="M2116" s="14"/>
      <c r="N2116" s="3"/>
      <c r="O2116" s="20" t="e">
        <f>VLOOKUP(CONCATENATE($M2116,$N2116),Curriculos!$A$2:$J$332,4,FALSE)</f>
        <v>#N/A</v>
      </c>
      <c r="P2116" s="21" t="e">
        <f>VLOOKUP(CONCATENATE($M2116,$N2116),Curriculos!$A$2:$J$332,5,FALSE)</f>
        <v>#N/A</v>
      </c>
      <c r="Q2116" s="21" t="e">
        <f>VLOOKUP($N2116,Oferta!$D$2:$P$100,5,FALSE)</f>
        <v>#N/A</v>
      </c>
      <c r="R2116" s="21" t="e">
        <f>VLOOKUP(CONCATENATE($M2116,$N2116),Curriculos!$A$2:$J$332,8,FALSE)</f>
        <v>#N/A</v>
      </c>
      <c r="S2116" s="5"/>
      <c r="T2116" s="22"/>
      <c r="U2116" s="21" t="e">
        <f>VLOOKUP(CONCATENATE($M2116,$N2116),Curriculos!$A$2:$J$332,10,FALSE)</f>
        <v>#N/A</v>
      </c>
      <c r="V2116" s="20" t="e">
        <f>VLOOKUP(CONCATENATE($M2116,$N2116,$T2116),Oferta!$B$2:$R$360,17,FALSE)</f>
        <v>#N/A</v>
      </c>
      <c r="W2116" s="20" t="e">
        <f>VLOOKUP(CONCATENATE($M2116,$N2116,$T2116),Oferta!$B$2:$Q$360,12,FALSE)</f>
        <v>#N/A</v>
      </c>
      <c r="X2116" s="22"/>
      <c r="Y2116" s="23" t="e">
        <f>VLOOKUP(CONCATENATE($W2116,$X2116),Mtz_Horarios!$E$2:$H$92,2,FALSE)</f>
        <v>#N/A</v>
      </c>
      <c r="Z2116" s="23" t="e">
        <f>VLOOKUP(CONCATENATE($W2116,$X2116),Mtz_Horarios!$E$2:$H$92,3,FALSE)</f>
        <v>#N/A</v>
      </c>
      <c r="AA2116" s="24" t="e">
        <f>VLOOKUP(CONCATENATE($W2116,$X2116),Mtz_Horarios!$E$2:$H$92,4,FALSE)</f>
        <v>#N/A</v>
      </c>
      <c r="AB2116" s="20" t="e">
        <f>VLOOKUP(CONCATENATE($M2116,$N2116,$T2116),Oferta!$B$2:$Q$360,16,FALSE)</f>
        <v>#N/A</v>
      </c>
      <c r="AC2116" s="20" t="e">
        <f>VLOOKUP(CONCATENATE($M2116,$N2116,$T2116),Oferta!$B$2:$Q$360,15,FALSE)</f>
        <v>#N/A</v>
      </c>
      <c r="AD2116" s="12"/>
      <c r="AE2116" s="12"/>
      <c r="AF2116" s="12"/>
      <c r="AG2116" s="12"/>
      <c r="AH2116" s="12"/>
      <c r="AI2116" s="5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12"/>
      <c r="AW2116" s="12"/>
    </row>
    <row r="2117" spans="1:49" ht="15" hidden="1" customHeight="1">
      <c r="A2117" s="12"/>
      <c r="B2117" s="12"/>
      <c r="C2117" s="12"/>
      <c r="D2117" s="12"/>
      <c r="E2117" s="12"/>
      <c r="F2117" s="12"/>
      <c r="G2117" s="12"/>
      <c r="H2117" s="12" t="e">
        <f t="shared" si="32"/>
        <v>#N/A</v>
      </c>
      <c r="I2117" s="12" t="e">
        <f>VLOOKUP(CONCATENATE(N2117,T2117),Simulador!$H$26:$H$33,1,FALSE)</f>
        <v>#N/A</v>
      </c>
      <c r="J2117" s="12" t="e">
        <f t="shared" si="33"/>
        <v>#N/A</v>
      </c>
      <c r="K2117" s="13" t="e">
        <f t="shared" si="34"/>
        <v>#N/A</v>
      </c>
      <c r="L2117" s="12" t="e">
        <f t="shared" si="35"/>
        <v>#N/A</v>
      </c>
      <c r="M2117" s="14"/>
      <c r="N2117" s="3"/>
      <c r="O2117" s="20" t="e">
        <f>VLOOKUP(CONCATENATE($M2117,$N2117),Curriculos!$A$2:$J$332,4,FALSE)</f>
        <v>#N/A</v>
      </c>
      <c r="P2117" s="21" t="e">
        <f>VLOOKUP(CONCATENATE($M2117,$N2117),Curriculos!$A$2:$J$332,5,FALSE)</f>
        <v>#N/A</v>
      </c>
      <c r="Q2117" s="21" t="e">
        <f>VLOOKUP($N2117,Oferta!$D$2:$P$100,5,FALSE)</f>
        <v>#N/A</v>
      </c>
      <c r="R2117" s="21" t="e">
        <f>VLOOKUP(CONCATENATE($M2117,$N2117),Curriculos!$A$2:$J$332,8,FALSE)</f>
        <v>#N/A</v>
      </c>
      <c r="S2117" s="5"/>
      <c r="T2117" s="22"/>
      <c r="U2117" s="21" t="e">
        <f>VLOOKUP(CONCATENATE($M2117,$N2117),Curriculos!$A$2:$J$332,10,FALSE)</f>
        <v>#N/A</v>
      </c>
      <c r="V2117" s="20" t="e">
        <f>VLOOKUP(CONCATENATE($M2117,$N2117,$T2117),Oferta!$B$2:$R$360,17,FALSE)</f>
        <v>#N/A</v>
      </c>
      <c r="W2117" s="20" t="e">
        <f>VLOOKUP(CONCATENATE($M2117,$N2117,$T2117),Oferta!$B$2:$Q$360,12,FALSE)</f>
        <v>#N/A</v>
      </c>
      <c r="X2117" s="22"/>
      <c r="Y2117" s="23" t="e">
        <f>VLOOKUP(CONCATENATE($W2117,$X2117),Mtz_Horarios!$E$2:$H$92,2,FALSE)</f>
        <v>#N/A</v>
      </c>
      <c r="Z2117" s="23" t="e">
        <f>VLOOKUP(CONCATENATE($W2117,$X2117),Mtz_Horarios!$E$2:$H$92,3,FALSE)</f>
        <v>#N/A</v>
      </c>
      <c r="AA2117" s="24" t="e">
        <f>VLOOKUP(CONCATENATE($W2117,$X2117),Mtz_Horarios!$E$2:$H$92,4,FALSE)</f>
        <v>#N/A</v>
      </c>
      <c r="AB2117" s="20" t="e">
        <f>VLOOKUP(CONCATENATE($M2117,$N2117,$T2117),Oferta!$B$2:$Q$360,16,FALSE)</f>
        <v>#N/A</v>
      </c>
      <c r="AC2117" s="20" t="e">
        <f>VLOOKUP(CONCATENATE($M2117,$N2117,$T2117),Oferta!$B$2:$Q$360,15,FALSE)</f>
        <v>#N/A</v>
      </c>
      <c r="AD2117" s="12"/>
      <c r="AE2117" s="12"/>
      <c r="AF2117" s="12"/>
      <c r="AG2117" s="12"/>
      <c r="AH2117" s="12"/>
      <c r="AI2117" s="5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12"/>
      <c r="AW2117" s="12"/>
    </row>
    <row r="2118" spans="1:49" ht="15" hidden="1" customHeight="1">
      <c r="A2118" s="12"/>
      <c r="B2118" s="12"/>
      <c r="C2118" s="12"/>
      <c r="D2118" s="12"/>
      <c r="E2118" s="12"/>
      <c r="F2118" s="12"/>
      <c r="G2118" s="12"/>
      <c r="H2118" s="12" t="e">
        <f t="shared" si="32"/>
        <v>#N/A</v>
      </c>
      <c r="I2118" s="12" t="e">
        <f>VLOOKUP(CONCATENATE(N2118,T2118),Simulador!$H$26:$H$33,1,FALSE)</f>
        <v>#N/A</v>
      </c>
      <c r="J2118" s="12" t="e">
        <f t="shared" si="33"/>
        <v>#N/A</v>
      </c>
      <c r="K2118" s="13" t="e">
        <f t="shared" si="34"/>
        <v>#N/A</v>
      </c>
      <c r="L2118" s="12" t="e">
        <f t="shared" si="35"/>
        <v>#N/A</v>
      </c>
      <c r="M2118" s="14"/>
      <c r="N2118" s="3"/>
      <c r="O2118" s="20" t="e">
        <f>VLOOKUP(CONCATENATE($M2118,$N2118),Curriculos!$A$2:$J$332,4,FALSE)</f>
        <v>#N/A</v>
      </c>
      <c r="P2118" s="21" t="e">
        <f>VLOOKUP(CONCATENATE($M2118,$N2118),Curriculos!$A$2:$J$332,5,FALSE)</f>
        <v>#N/A</v>
      </c>
      <c r="Q2118" s="21" t="e">
        <f>VLOOKUP($N2118,Oferta!$D$2:$P$100,5,FALSE)</f>
        <v>#N/A</v>
      </c>
      <c r="R2118" s="21" t="e">
        <f>VLOOKUP(CONCATENATE($M2118,$N2118),Curriculos!$A$2:$J$332,8,FALSE)</f>
        <v>#N/A</v>
      </c>
      <c r="S2118" s="5"/>
      <c r="T2118" s="22"/>
      <c r="U2118" s="21" t="e">
        <f>VLOOKUP(CONCATENATE($M2118,$N2118),Curriculos!$A$2:$J$332,10,FALSE)</f>
        <v>#N/A</v>
      </c>
      <c r="V2118" s="20" t="e">
        <f>VLOOKUP(CONCATENATE($M2118,$N2118,$T2118),Oferta!$B$2:$R$360,17,FALSE)</f>
        <v>#N/A</v>
      </c>
      <c r="W2118" s="20" t="e">
        <f>VLOOKUP(CONCATENATE($M2118,$N2118,$T2118),Oferta!$B$2:$Q$360,12,FALSE)</f>
        <v>#N/A</v>
      </c>
      <c r="X2118" s="22"/>
      <c r="Y2118" s="23" t="e">
        <f>VLOOKUP(CONCATENATE($W2118,$X2118),Mtz_Horarios!$E$2:$H$92,2,FALSE)</f>
        <v>#N/A</v>
      </c>
      <c r="Z2118" s="23" t="e">
        <f>VLOOKUP(CONCATENATE($W2118,$X2118),Mtz_Horarios!$E$2:$H$92,3,FALSE)</f>
        <v>#N/A</v>
      </c>
      <c r="AA2118" s="24" t="e">
        <f>VLOOKUP(CONCATENATE($W2118,$X2118),Mtz_Horarios!$E$2:$H$92,4,FALSE)</f>
        <v>#N/A</v>
      </c>
      <c r="AB2118" s="20" t="e">
        <f>VLOOKUP(CONCATENATE($M2118,$N2118,$T2118),Oferta!$B$2:$Q$360,16,FALSE)</f>
        <v>#N/A</v>
      </c>
      <c r="AC2118" s="20" t="e">
        <f>VLOOKUP(CONCATENATE($M2118,$N2118,$T2118),Oferta!$B$2:$Q$360,15,FALSE)</f>
        <v>#N/A</v>
      </c>
      <c r="AD2118" s="12"/>
      <c r="AE2118" s="12"/>
      <c r="AF2118" s="12"/>
      <c r="AG2118" s="12"/>
      <c r="AH2118" s="12"/>
      <c r="AI2118" s="5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12"/>
      <c r="AW2118" s="12"/>
    </row>
    <row r="2119" spans="1:49" ht="15" hidden="1" customHeight="1">
      <c r="A2119" s="12"/>
      <c r="B2119" s="12"/>
      <c r="C2119" s="12"/>
      <c r="D2119" s="12"/>
      <c r="E2119" s="12"/>
      <c r="F2119" s="12"/>
      <c r="G2119" s="12"/>
      <c r="H2119" s="12" t="e">
        <f t="shared" si="32"/>
        <v>#N/A</v>
      </c>
      <c r="I2119" s="12" t="e">
        <f>VLOOKUP(CONCATENATE(N2119,T2119),Simulador!$H$26:$H$33,1,FALSE)</f>
        <v>#N/A</v>
      </c>
      <c r="J2119" s="12" t="e">
        <f t="shared" si="33"/>
        <v>#N/A</v>
      </c>
      <c r="K2119" s="13" t="e">
        <f t="shared" si="34"/>
        <v>#N/A</v>
      </c>
      <c r="L2119" s="12" t="e">
        <f t="shared" si="35"/>
        <v>#N/A</v>
      </c>
      <c r="M2119" s="14"/>
      <c r="N2119" s="3"/>
      <c r="O2119" s="20" t="e">
        <f>VLOOKUP(CONCATENATE($M2119,$N2119),Curriculos!$A$2:$J$332,4,FALSE)</f>
        <v>#N/A</v>
      </c>
      <c r="P2119" s="21" t="e">
        <f>VLOOKUP(CONCATENATE($M2119,$N2119),Curriculos!$A$2:$J$332,5,FALSE)</f>
        <v>#N/A</v>
      </c>
      <c r="Q2119" s="21" t="e">
        <f>VLOOKUP($N2119,Oferta!$D$2:$P$100,5,FALSE)</f>
        <v>#N/A</v>
      </c>
      <c r="R2119" s="21" t="e">
        <f>VLOOKUP(CONCATENATE($M2119,$N2119),Curriculos!$A$2:$J$332,8,FALSE)</f>
        <v>#N/A</v>
      </c>
      <c r="S2119" s="5"/>
      <c r="T2119" s="22"/>
      <c r="U2119" s="21" t="e">
        <f>VLOOKUP(CONCATENATE($M2119,$N2119),Curriculos!$A$2:$J$332,10,FALSE)</f>
        <v>#N/A</v>
      </c>
      <c r="V2119" s="20" t="e">
        <f>VLOOKUP(CONCATENATE($M2119,$N2119,$T2119),Oferta!$B$2:$R$360,17,FALSE)</f>
        <v>#N/A</v>
      </c>
      <c r="W2119" s="20" t="e">
        <f>VLOOKUP(CONCATENATE($M2119,$N2119,$T2119),Oferta!$B$2:$Q$360,12,FALSE)</f>
        <v>#N/A</v>
      </c>
      <c r="X2119" s="22"/>
      <c r="Y2119" s="23" t="e">
        <f>VLOOKUP(CONCATENATE($W2119,$X2119),Mtz_Horarios!$E$2:$H$92,2,FALSE)</f>
        <v>#N/A</v>
      </c>
      <c r="Z2119" s="23" t="e">
        <f>VLOOKUP(CONCATENATE($W2119,$X2119),Mtz_Horarios!$E$2:$H$92,3,FALSE)</f>
        <v>#N/A</v>
      </c>
      <c r="AA2119" s="24" t="e">
        <f>VLOOKUP(CONCATENATE($W2119,$X2119),Mtz_Horarios!$E$2:$H$92,4,FALSE)</f>
        <v>#N/A</v>
      </c>
      <c r="AB2119" s="20" t="e">
        <f>VLOOKUP(CONCATENATE($M2119,$N2119,$T2119),Oferta!$B$2:$Q$360,16,FALSE)</f>
        <v>#N/A</v>
      </c>
      <c r="AC2119" s="20" t="e">
        <f>VLOOKUP(CONCATENATE($M2119,$N2119,$T2119),Oferta!$B$2:$Q$360,15,FALSE)</f>
        <v>#N/A</v>
      </c>
      <c r="AD2119" s="12"/>
      <c r="AE2119" s="12"/>
      <c r="AF2119" s="12"/>
      <c r="AG2119" s="12"/>
      <c r="AH2119" s="12"/>
      <c r="AI2119" s="5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12"/>
      <c r="AW2119" s="12"/>
    </row>
    <row r="2120" spans="1:49" ht="15" hidden="1" customHeight="1">
      <c r="A2120" s="12"/>
      <c r="B2120" s="12"/>
      <c r="C2120" s="12"/>
      <c r="D2120" s="12"/>
      <c r="E2120" s="12"/>
      <c r="F2120" s="12"/>
      <c r="G2120" s="12"/>
      <c r="H2120" s="12" t="e">
        <f t="shared" si="32"/>
        <v>#N/A</v>
      </c>
      <c r="I2120" s="12" t="e">
        <f>VLOOKUP(CONCATENATE(N2120,T2120),Simulador!$H$26:$H$33,1,FALSE)</f>
        <v>#N/A</v>
      </c>
      <c r="J2120" s="12" t="e">
        <f t="shared" si="33"/>
        <v>#N/A</v>
      </c>
      <c r="K2120" s="13" t="e">
        <f t="shared" si="34"/>
        <v>#N/A</v>
      </c>
      <c r="L2120" s="12" t="e">
        <f t="shared" si="35"/>
        <v>#N/A</v>
      </c>
      <c r="M2120" s="14"/>
      <c r="N2120" s="3"/>
      <c r="O2120" s="20" t="e">
        <f>VLOOKUP(CONCATENATE($M2120,$N2120),Curriculos!$A$2:$J$332,4,FALSE)</f>
        <v>#N/A</v>
      </c>
      <c r="P2120" s="21" t="e">
        <f>VLOOKUP(CONCATENATE($M2120,$N2120),Curriculos!$A$2:$J$332,5,FALSE)</f>
        <v>#N/A</v>
      </c>
      <c r="Q2120" s="21" t="e">
        <f>VLOOKUP($N2120,Oferta!$D$2:$P$100,5,FALSE)</f>
        <v>#N/A</v>
      </c>
      <c r="R2120" s="21" t="e">
        <f>VLOOKUP(CONCATENATE($M2120,$N2120),Curriculos!$A$2:$J$332,8,FALSE)</f>
        <v>#N/A</v>
      </c>
      <c r="S2120" s="5"/>
      <c r="T2120" s="22"/>
      <c r="U2120" s="21" t="e">
        <f>VLOOKUP(CONCATENATE($M2120,$N2120),Curriculos!$A$2:$J$332,10,FALSE)</f>
        <v>#N/A</v>
      </c>
      <c r="V2120" s="20" t="e">
        <f>VLOOKUP(CONCATENATE($M2120,$N2120,$T2120),Oferta!$B$2:$R$360,17,FALSE)</f>
        <v>#N/A</v>
      </c>
      <c r="W2120" s="20" t="e">
        <f>VLOOKUP(CONCATENATE($M2120,$N2120,$T2120),Oferta!$B$2:$Q$360,12,FALSE)</f>
        <v>#N/A</v>
      </c>
      <c r="X2120" s="22"/>
      <c r="Y2120" s="23" t="e">
        <f>VLOOKUP(CONCATENATE($W2120,$X2120),Mtz_Horarios!$E$2:$H$92,2,FALSE)</f>
        <v>#N/A</v>
      </c>
      <c r="Z2120" s="23" t="e">
        <f>VLOOKUP(CONCATENATE($W2120,$X2120),Mtz_Horarios!$E$2:$H$92,3,FALSE)</f>
        <v>#N/A</v>
      </c>
      <c r="AA2120" s="24" t="e">
        <f>VLOOKUP(CONCATENATE($W2120,$X2120),Mtz_Horarios!$E$2:$H$92,4,FALSE)</f>
        <v>#N/A</v>
      </c>
      <c r="AB2120" s="20" t="e">
        <f>VLOOKUP(CONCATENATE($M2120,$N2120,$T2120),Oferta!$B$2:$Q$360,16,FALSE)</f>
        <v>#N/A</v>
      </c>
      <c r="AC2120" s="20" t="e">
        <f>VLOOKUP(CONCATENATE($M2120,$N2120,$T2120),Oferta!$B$2:$Q$360,15,FALSE)</f>
        <v>#N/A</v>
      </c>
      <c r="AD2120" s="12"/>
      <c r="AE2120" s="12"/>
      <c r="AF2120" s="12"/>
      <c r="AG2120" s="12"/>
      <c r="AH2120" s="12"/>
      <c r="AI2120" s="5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12"/>
      <c r="AW2120" s="12"/>
    </row>
    <row r="2121" spans="1:49" ht="15" hidden="1" customHeight="1">
      <c r="A2121" s="12"/>
      <c r="B2121" s="12"/>
      <c r="C2121" s="12"/>
      <c r="D2121" s="12"/>
      <c r="E2121" s="12"/>
      <c r="F2121" s="12"/>
      <c r="G2121" s="12"/>
      <c r="H2121" s="12" t="e">
        <f t="shared" si="32"/>
        <v>#N/A</v>
      </c>
      <c r="I2121" s="12" t="e">
        <f>VLOOKUP(CONCATENATE(N2121,T2121),Simulador!$H$26:$H$33,1,FALSE)</f>
        <v>#N/A</v>
      </c>
      <c r="J2121" s="12" t="e">
        <f t="shared" si="33"/>
        <v>#N/A</v>
      </c>
      <c r="K2121" s="13" t="e">
        <f t="shared" si="34"/>
        <v>#N/A</v>
      </c>
      <c r="L2121" s="12" t="e">
        <f t="shared" si="35"/>
        <v>#N/A</v>
      </c>
      <c r="M2121" s="14"/>
      <c r="N2121" s="3"/>
      <c r="O2121" s="20" t="e">
        <f>VLOOKUP(CONCATENATE($M2121,$N2121),Curriculos!$A$2:$J$332,4,FALSE)</f>
        <v>#N/A</v>
      </c>
      <c r="P2121" s="21" t="e">
        <f>VLOOKUP(CONCATENATE($M2121,$N2121),Curriculos!$A$2:$J$332,5,FALSE)</f>
        <v>#N/A</v>
      </c>
      <c r="Q2121" s="21" t="e">
        <f>VLOOKUP($N2121,Oferta!$D$2:$P$100,5,FALSE)</f>
        <v>#N/A</v>
      </c>
      <c r="R2121" s="21" t="e">
        <f>VLOOKUP(CONCATENATE($M2121,$N2121),Curriculos!$A$2:$J$332,8,FALSE)</f>
        <v>#N/A</v>
      </c>
      <c r="S2121" s="5"/>
      <c r="T2121" s="22"/>
      <c r="U2121" s="21" t="e">
        <f>VLOOKUP(CONCATENATE($M2121,$N2121),Curriculos!$A$2:$J$332,10,FALSE)</f>
        <v>#N/A</v>
      </c>
      <c r="V2121" s="20" t="e">
        <f>VLOOKUP(CONCATENATE($M2121,$N2121,$T2121),Oferta!$B$2:$R$360,17,FALSE)</f>
        <v>#N/A</v>
      </c>
      <c r="W2121" s="20" t="e">
        <f>VLOOKUP(CONCATENATE($M2121,$N2121,$T2121),Oferta!$B$2:$Q$360,12,FALSE)</f>
        <v>#N/A</v>
      </c>
      <c r="X2121" s="22"/>
      <c r="Y2121" s="23" t="e">
        <f>VLOOKUP(CONCATENATE($W2121,$X2121),Mtz_Horarios!$E$2:$H$92,2,FALSE)</f>
        <v>#N/A</v>
      </c>
      <c r="Z2121" s="23" t="e">
        <f>VLOOKUP(CONCATENATE($W2121,$X2121),Mtz_Horarios!$E$2:$H$92,3,FALSE)</f>
        <v>#N/A</v>
      </c>
      <c r="AA2121" s="24" t="e">
        <f>VLOOKUP(CONCATENATE($W2121,$X2121),Mtz_Horarios!$E$2:$H$92,4,FALSE)</f>
        <v>#N/A</v>
      </c>
      <c r="AB2121" s="20" t="e">
        <f>VLOOKUP(CONCATENATE($M2121,$N2121,$T2121),Oferta!$B$2:$Q$360,16,FALSE)</f>
        <v>#N/A</v>
      </c>
      <c r="AC2121" s="20" t="e">
        <f>VLOOKUP(CONCATENATE($M2121,$N2121,$T2121),Oferta!$B$2:$Q$360,15,FALSE)</f>
        <v>#N/A</v>
      </c>
      <c r="AD2121" s="12"/>
      <c r="AE2121" s="12"/>
      <c r="AF2121" s="12"/>
      <c r="AG2121" s="12"/>
      <c r="AH2121" s="12"/>
      <c r="AI2121" s="5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12"/>
      <c r="AW2121" s="12"/>
    </row>
    <row r="2122" spans="1:49" ht="15" hidden="1" customHeight="1">
      <c r="A2122" s="12"/>
      <c r="B2122" s="12"/>
      <c r="C2122" s="12"/>
      <c r="D2122" s="12"/>
      <c r="E2122" s="12"/>
      <c r="F2122" s="12"/>
      <c r="G2122" s="12"/>
      <c r="H2122" s="12" t="e">
        <f t="shared" si="32"/>
        <v>#N/A</v>
      </c>
      <c r="I2122" s="12" t="e">
        <f>VLOOKUP(CONCATENATE(N2122,T2122),Simulador!$H$26:$H$33,1,FALSE)</f>
        <v>#N/A</v>
      </c>
      <c r="J2122" s="12" t="e">
        <f t="shared" si="33"/>
        <v>#N/A</v>
      </c>
      <c r="K2122" s="13" t="e">
        <f t="shared" si="34"/>
        <v>#N/A</v>
      </c>
      <c r="L2122" s="12" t="e">
        <f t="shared" si="35"/>
        <v>#N/A</v>
      </c>
      <c r="M2122" s="14"/>
      <c r="N2122" s="3"/>
      <c r="O2122" s="20" t="e">
        <f>VLOOKUP(CONCATENATE($M2122,$N2122),Curriculos!$A$2:$J$332,4,FALSE)</f>
        <v>#N/A</v>
      </c>
      <c r="P2122" s="21" t="e">
        <f>VLOOKUP(CONCATENATE($M2122,$N2122),Curriculos!$A$2:$J$332,5,FALSE)</f>
        <v>#N/A</v>
      </c>
      <c r="Q2122" s="21" t="e">
        <f>VLOOKUP($N2122,Oferta!$D$2:$P$100,5,FALSE)</f>
        <v>#N/A</v>
      </c>
      <c r="R2122" s="21" t="e">
        <f>VLOOKUP(CONCATENATE($M2122,$N2122),Curriculos!$A$2:$J$332,8,FALSE)</f>
        <v>#N/A</v>
      </c>
      <c r="S2122" s="5"/>
      <c r="T2122" s="22"/>
      <c r="U2122" s="21" t="e">
        <f>VLOOKUP(CONCATENATE($M2122,$N2122),Curriculos!$A$2:$J$332,10,FALSE)</f>
        <v>#N/A</v>
      </c>
      <c r="V2122" s="20" t="e">
        <f>VLOOKUP(CONCATENATE($M2122,$N2122,$T2122),Oferta!$B$2:$R$360,17,FALSE)</f>
        <v>#N/A</v>
      </c>
      <c r="W2122" s="20" t="e">
        <f>VLOOKUP(CONCATENATE($M2122,$N2122,$T2122),Oferta!$B$2:$Q$360,12,FALSE)</f>
        <v>#N/A</v>
      </c>
      <c r="X2122" s="22"/>
      <c r="Y2122" s="23" t="e">
        <f>VLOOKUP(CONCATENATE($W2122,$X2122),Mtz_Horarios!$E$2:$H$92,2,FALSE)</f>
        <v>#N/A</v>
      </c>
      <c r="Z2122" s="23" t="e">
        <f>VLOOKUP(CONCATENATE($W2122,$X2122),Mtz_Horarios!$E$2:$H$92,3,FALSE)</f>
        <v>#N/A</v>
      </c>
      <c r="AA2122" s="24" t="e">
        <f>VLOOKUP(CONCATENATE($W2122,$X2122),Mtz_Horarios!$E$2:$H$92,4,FALSE)</f>
        <v>#N/A</v>
      </c>
      <c r="AB2122" s="20" t="e">
        <f>VLOOKUP(CONCATENATE($M2122,$N2122,$T2122),Oferta!$B$2:$Q$360,16,FALSE)</f>
        <v>#N/A</v>
      </c>
      <c r="AC2122" s="20" t="e">
        <f>VLOOKUP(CONCATENATE($M2122,$N2122,$T2122),Oferta!$B$2:$Q$360,15,FALSE)</f>
        <v>#N/A</v>
      </c>
      <c r="AD2122" s="12"/>
      <c r="AE2122" s="12"/>
      <c r="AF2122" s="12"/>
      <c r="AG2122" s="12"/>
      <c r="AH2122" s="12"/>
      <c r="AI2122" s="5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12"/>
      <c r="AW2122" s="12"/>
    </row>
    <row r="2123" spans="1:49" ht="15" hidden="1" customHeight="1">
      <c r="A2123" s="12"/>
      <c r="B2123" s="12"/>
      <c r="C2123" s="12"/>
      <c r="D2123" s="12"/>
      <c r="E2123" s="12"/>
      <c r="F2123" s="12"/>
      <c r="G2123" s="12"/>
      <c r="H2123" s="12" t="e">
        <f t="shared" si="32"/>
        <v>#N/A</v>
      </c>
      <c r="I2123" s="12" t="e">
        <f>VLOOKUP(CONCATENATE(N2123,T2123),Simulador!$H$26:$H$33,1,FALSE)</f>
        <v>#N/A</v>
      </c>
      <c r="J2123" s="12" t="e">
        <f t="shared" si="33"/>
        <v>#N/A</v>
      </c>
      <c r="K2123" s="13" t="e">
        <f t="shared" si="34"/>
        <v>#N/A</v>
      </c>
      <c r="L2123" s="12" t="e">
        <f t="shared" si="35"/>
        <v>#N/A</v>
      </c>
      <c r="M2123" s="14"/>
      <c r="N2123" s="3"/>
      <c r="O2123" s="20" t="e">
        <f>VLOOKUP(CONCATENATE($M2123,$N2123),Curriculos!$A$2:$J$332,4,FALSE)</f>
        <v>#N/A</v>
      </c>
      <c r="P2123" s="21" t="e">
        <f>VLOOKUP(CONCATENATE($M2123,$N2123),Curriculos!$A$2:$J$332,5,FALSE)</f>
        <v>#N/A</v>
      </c>
      <c r="Q2123" s="21" t="e">
        <f>VLOOKUP($N2123,Oferta!$D$2:$P$100,5,FALSE)</f>
        <v>#N/A</v>
      </c>
      <c r="R2123" s="21" t="e">
        <f>VLOOKUP(CONCATENATE($M2123,$N2123),Curriculos!$A$2:$J$332,8,FALSE)</f>
        <v>#N/A</v>
      </c>
      <c r="S2123" s="5"/>
      <c r="T2123" s="22"/>
      <c r="U2123" s="21" t="e">
        <f>VLOOKUP(CONCATENATE($M2123,$N2123),Curriculos!$A$2:$J$332,10,FALSE)</f>
        <v>#N/A</v>
      </c>
      <c r="V2123" s="20" t="e">
        <f>VLOOKUP(CONCATENATE($M2123,$N2123,$T2123),Oferta!$B$2:$R$360,17,FALSE)</f>
        <v>#N/A</v>
      </c>
      <c r="W2123" s="20" t="e">
        <f>VLOOKUP(CONCATENATE($M2123,$N2123,$T2123),Oferta!$B$2:$Q$360,12,FALSE)</f>
        <v>#N/A</v>
      </c>
      <c r="X2123" s="22"/>
      <c r="Y2123" s="23" t="e">
        <f>VLOOKUP(CONCATENATE($W2123,$X2123),Mtz_Horarios!$E$2:$H$92,2,FALSE)</f>
        <v>#N/A</v>
      </c>
      <c r="Z2123" s="23" t="e">
        <f>VLOOKUP(CONCATENATE($W2123,$X2123),Mtz_Horarios!$E$2:$H$92,3,FALSE)</f>
        <v>#N/A</v>
      </c>
      <c r="AA2123" s="24" t="e">
        <f>VLOOKUP(CONCATENATE($W2123,$X2123),Mtz_Horarios!$E$2:$H$92,4,FALSE)</f>
        <v>#N/A</v>
      </c>
      <c r="AB2123" s="20" t="e">
        <f>VLOOKUP(CONCATENATE($M2123,$N2123,$T2123),Oferta!$B$2:$Q$360,16,FALSE)</f>
        <v>#N/A</v>
      </c>
      <c r="AC2123" s="20" t="e">
        <f>VLOOKUP(CONCATENATE($M2123,$N2123,$T2123),Oferta!$B$2:$Q$360,15,FALSE)</f>
        <v>#N/A</v>
      </c>
      <c r="AD2123" s="12"/>
      <c r="AE2123" s="12"/>
      <c r="AF2123" s="12"/>
      <c r="AG2123" s="12"/>
      <c r="AH2123" s="12"/>
      <c r="AI2123" s="5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12"/>
      <c r="AW2123" s="12"/>
    </row>
    <row r="2124" spans="1:49" ht="15" hidden="1" customHeight="1">
      <c r="A2124" s="12"/>
      <c r="B2124" s="12"/>
      <c r="C2124" s="12"/>
      <c r="D2124" s="12"/>
      <c r="E2124" s="12"/>
      <c r="F2124" s="12"/>
      <c r="G2124" s="12"/>
      <c r="H2124" s="12" t="e">
        <f t="shared" si="32"/>
        <v>#N/A</v>
      </c>
      <c r="I2124" s="12" t="e">
        <f>VLOOKUP(CONCATENATE(N2124,T2124),Simulador!$H$26:$H$33,1,FALSE)</f>
        <v>#N/A</v>
      </c>
      <c r="J2124" s="12" t="e">
        <f t="shared" si="33"/>
        <v>#N/A</v>
      </c>
      <c r="K2124" s="13" t="e">
        <f t="shared" si="34"/>
        <v>#N/A</v>
      </c>
      <c r="L2124" s="12" t="e">
        <f t="shared" si="35"/>
        <v>#N/A</v>
      </c>
      <c r="M2124" s="14"/>
      <c r="N2124" s="3"/>
      <c r="O2124" s="20" t="e">
        <f>VLOOKUP(CONCATENATE($M2124,$N2124),Curriculos!$A$2:$J$332,4,FALSE)</f>
        <v>#N/A</v>
      </c>
      <c r="P2124" s="21" t="e">
        <f>VLOOKUP(CONCATENATE($M2124,$N2124),Curriculos!$A$2:$J$332,5,FALSE)</f>
        <v>#N/A</v>
      </c>
      <c r="Q2124" s="21" t="e">
        <f>VLOOKUP($N2124,Oferta!$D$2:$P$100,5,FALSE)</f>
        <v>#N/A</v>
      </c>
      <c r="R2124" s="21" t="e">
        <f>VLOOKUP(CONCATENATE($M2124,$N2124),Curriculos!$A$2:$J$332,8,FALSE)</f>
        <v>#N/A</v>
      </c>
      <c r="S2124" s="5"/>
      <c r="T2124" s="22"/>
      <c r="U2124" s="21" t="e">
        <f>VLOOKUP(CONCATENATE($M2124,$N2124),Curriculos!$A$2:$J$332,10,FALSE)</f>
        <v>#N/A</v>
      </c>
      <c r="V2124" s="20" t="e">
        <f>VLOOKUP(CONCATENATE($M2124,$N2124,$T2124),Oferta!$B$2:$R$360,17,FALSE)</f>
        <v>#N/A</v>
      </c>
      <c r="W2124" s="20" t="e">
        <f>VLOOKUP(CONCATENATE($M2124,$N2124,$T2124),Oferta!$B$2:$Q$360,12,FALSE)</f>
        <v>#N/A</v>
      </c>
      <c r="X2124" s="22"/>
      <c r="Y2124" s="23" t="e">
        <f>VLOOKUP(CONCATENATE($W2124,$X2124),Mtz_Horarios!$E$2:$H$92,2,FALSE)</f>
        <v>#N/A</v>
      </c>
      <c r="Z2124" s="23" t="e">
        <f>VLOOKUP(CONCATENATE($W2124,$X2124),Mtz_Horarios!$E$2:$H$92,3,FALSE)</f>
        <v>#N/A</v>
      </c>
      <c r="AA2124" s="24" t="e">
        <f>VLOOKUP(CONCATENATE($W2124,$X2124),Mtz_Horarios!$E$2:$H$92,4,FALSE)</f>
        <v>#N/A</v>
      </c>
      <c r="AB2124" s="20" t="e">
        <f>VLOOKUP(CONCATENATE($M2124,$N2124,$T2124),Oferta!$B$2:$Q$360,16,FALSE)</f>
        <v>#N/A</v>
      </c>
      <c r="AC2124" s="20" t="e">
        <f>VLOOKUP(CONCATENATE($M2124,$N2124,$T2124),Oferta!$B$2:$Q$360,15,FALSE)</f>
        <v>#N/A</v>
      </c>
      <c r="AD2124" s="12"/>
      <c r="AE2124" s="12"/>
      <c r="AF2124" s="12"/>
      <c r="AG2124" s="12"/>
      <c r="AH2124" s="12"/>
      <c r="AI2124" s="5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12"/>
      <c r="AW2124" s="12"/>
    </row>
    <row r="2125" spans="1:49" ht="15" hidden="1" customHeight="1">
      <c r="A2125" s="12"/>
      <c r="B2125" s="12"/>
      <c r="C2125" s="12"/>
      <c r="D2125" s="12"/>
      <c r="E2125" s="12"/>
      <c r="F2125" s="12"/>
      <c r="G2125" s="12"/>
      <c r="H2125" s="12" t="e">
        <f t="shared" si="32"/>
        <v>#N/A</v>
      </c>
      <c r="I2125" s="12" t="e">
        <f>VLOOKUP(CONCATENATE(N2125,T2125),Simulador!$H$26:$H$33,1,FALSE)</f>
        <v>#N/A</v>
      </c>
      <c r="J2125" s="12" t="e">
        <f t="shared" si="33"/>
        <v>#N/A</v>
      </c>
      <c r="K2125" s="13" t="e">
        <f t="shared" si="34"/>
        <v>#N/A</v>
      </c>
      <c r="L2125" s="12" t="e">
        <f t="shared" si="35"/>
        <v>#N/A</v>
      </c>
      <c r="M2125" s="14"/>
      <c r="N2125" s="3"/>
      <c r="O2125" s="20" t="e">
        <f>VLOOKUP(CONCATENATE($M2125,$N2125),Curriculos!$A$2:$J$332,4,FALSE)</f>
        <v>#N/A</v>
      </c>
      <c r="P2125" s="21" t="e">
        <f>VLOOKUP(CONCATENATE($M2125,$N2125),Curriculos!$A$2:$J$332,5,FALSE)</f>
        <v>#N/A</v>
      </c>
      <c r="Q2125" s="21" t="e">
        <f>VLOOKUP($N2125,Oferta!$D$2:$P$100,5,FALSE)</f>
        <v>#N/A</v>
      </c>
      <c r="R2125" s="21" t="e">
        <f>VLOOKUP(CONCATENATE($M2125,$N2125),Curriculos!$A$2:$J$332,8,FALSE)</f>
        <v>#N/A</v>
      </c>
      <c r="S2125" s="5"/>
      <c r="T2125" s="22"/>
      <c r="U2125" s="21" t="e">
        <f>VLOOKUP(CONCATENATE($M2125,$N2125),Curriculos!$A$2:$J$332,10,FALSE)</f>
        <v>#N/A</v>
      </c>
      <c r="V2125" s="20" t="e">
        <f>VLOOKUP(CONCATENATE($M2125,$N2125,$T2125),Oferta!$B$2:$R$360,17,FALSE)</f>
        <v>#N/A</v>
      </c>
      <c r="W2125" s="20" t="e">
        <f>VLOOKUP(CONCATENATE($M2125,$N2125,$T2125),Oferta!$B$2:$Q$360,12,FALSE)</f>
        <v>#N/A</v>
      </c>
      <c r="X2125" s="22"/>
      <c r="Y2125" s="23" t="e">
        <f>VLOOKUP(CONCATENATE($W2125,$X2125),Mtz_Horarios!$E$2:$H$92,2,FALSE)</f>
        <v>#N/A</v>
      </c>
      <c r="Z2125" s="23" t="e">
        <f>VLOOKUP(CONCATENATE($W2125,$X2125),Mtz_Horarios!$E$2:$H$92,3,FALSE)</f>
        <v>#N/A</v>
      </c>
      <c r="AA2125" s="24" t="e">
        <f>VLOOKUP(CONCATENATE($W2125,$X2125),Mtz_Horarios!$E$2:$H$92,4,FALSE)</f>
        <v>#N/A</v>
      </c>
      <c r="AB2125" s="20" t="e">
        <f>VLOOKUP(CONCATENATE($M2125,$N2125,$T2125),Oferta!$B$2:$Q$360,16,FALSE)</f>
        <v>#N/A</v>
      </c>
      <c r="AC2125" s="20" t="e">
        <f>VLOOKUP(CONCATENATE($M2125,$N2125,$T2125),Oferta!$B$2:$Q$360,15,FALSE)</f>
        <v>#N/A</v>
      </c>
      <c r="AD2125" s="12"/>
      <c r="AE2125" s="12"/>
      <c r="AF2125" s="12"/>
      <c r="AG2125" s="12"/>
      <c r="AH2125" s="12"/>
      <c r="AI2125" s="5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12"/>
      <c r="AW2125" s="12"/>
    </row>
    <row r="2126" spans="1:49" ht="15" hidden="1" customHeight="1">
      <c r="A2126" s="12"/>
      <c r="B2126" s="12"/>
      <c r="C2126" s="12"/>
      <c r="D2126" s="12"/>
      <c r="E2126" s="12"/>
      <c r="F2126" s="12"/>
      <c r="G2126" s="12"/>
      <c r="H2126" s="12" t="e">
        <f t="shared" si="32"/>
        <v>#N/A</v>
      </c>
      <c r="I2126" s="12" t="e">
        <f>VLOOKUP(CONCATENATE(N2126,T2126),Simulador!$H$26:$H$33,1,FALSE)</f>
        <v>#N/A</v>
      </c>
      <c r="J2126" s="12" t="e">
        <f t="shared" si="33"/>
        <v>#N/A</v>
      </c>
      <c r="K2126" s="13" t="e">
        <f t="shared" si="34"/>
        <v>#N/A</v>
      </c>
      <c r="L2126" s="12" t="e">
        <f t="shared" si="35"/>
        <v>#N/A</v>
      </c>
      <c r="M2126" s="14"/>
      <c r="N2126" s="3"/>
      <c r="O2126" s="20" t="e">
        <f>VLOOKUP(CONCATENATE($M2126,$N2126),Curriculos!$A$2:$J$332,4,FALSE)</f>
        <v>#N/A</v>
      </c>
      <c r="P2126" s="21" t="e">
        <f>VLOOKUP(CONCATENATE($M2126,$N2126),Curriculos!$A$2:$J$332,5,FALSE)</f>
        <v>#N/A</v>
      </c>
      <c r="Q2126" s="21" t="e">
        <f>VLOOKUP($N2126,Oferta!$D$2:$P$100,5,FALSE)</f>
        <v>#N/A</v>
      </c>
      <c r="R2126" s="21" t="e">
        <f>VLOOKUP(CONCATENATE($M2126,$N2126),Curriculos!$A$2:$J$332,8,FALSE)</f>
        <v>#N/A</v>
      </c>
      <c r="S2126" s="5"/>
      <c r="T2126" s="22"/>
      <c r="U2126" s="21" t="e">
        <f>VLOOKUP(CONCATENATE($M2126,$N2126),Curriculos!$A$2:$J$332,10,FALSE)</f>
        <v>#N/A</v>
      </c>
      <c r="V2126" s="20" t="e">
        <f>VLOOKUP(CONCATENATE($M2126,$N2126,$T2126),Oferta!$B$2:$R$360,17,FALSE)</f>
        <v>#N/A</v>
      </c>
      <c r="W2126" s="20" t="e">
        <f>VLOOKUP(CONCATENATE($M2126,$N2126,$T2126),Oferta!$B$2:$Q$360,12,FALSE)</f>
        <v>#N/A</v>
      </c>
      <c r="X2126" s="22"/>
      <c r="Y2126" s="23" t="e">
        <f>VLOOKUP(CONCATENATE($W2126,$X2126),Mtz_Horarios!$E$2:$H$92,2,FALSE)</f>
        <v>#N/A</v>
      </c>
      <c r="Z2126" s="23" t="e">
        <f>VLOOKUP(CONCATENATE($W2126,$X2126),Mtz_Horarios!$E$2:$H$92,3,FALSE)</f>
        <v>#N/A</v>
      </c>
      <c r="AA2126" s="24" t="e">
        <f>VLOOKUP(CONCATENATE($W2126,$X2126),Mtz_Horarios!$E$2:$H$92,4,FALSE)</f>
        <v>#N/A</v>
      </c>
      <c r="AB2126" s="20" t="e">
        <f>VLOOKUP(CONCATENATE($M2126,$N2126,$T2126),Oferta!$B$2:$Q$360,16,FALSE)</f>
        <v>#N/A</v>
      </c>
      <c r="AC2126" s="20" t="e">
        <f>VLOOKUP(CONCATENATE($M2126,$N2126,$T2126),Oferta!$B$2:$Q$360,15,FALSE)</f>
        <v>#N/A</v>
      </c>
      <c r="AD2126" s="12"/>
      <c r="AE2126" s="12"/>
      <c r="AF2126" s="12"/>
      <c r="AG2126" s="12"/>
      <c r="AH2126" s="12"/>
      <c r="AI2126" s="5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12"/>
      <c r="AW2126" s="12"/>
    </row>
    <row r="2127" spans="1:49" ht="15" hidden="1" customHeight="1">
      <c r="A2127" s="12"/>
      <c r="B2127" s="12"/>
      <c r="C2127" s="12"/>
      <c r="D2127" s="12"/>
      <c r="E2127" s="12"/>
      <c r="F2127" s="12"/>
      <c r="G2127" s="12"/>
      <c r="H2127" s="12" t="e">
        <f t="shared" si="32"/>
        <v>#N/A</v>
      </c>
      <c r="I2127" s="12" t="e">
        <f>VLOOKUP(CONCATENATE(N2127,T2127),Simulador!$H$26:$H$33,1,FALSE)</f>
        <v>#N/A</v>
      </c>
      <c r="J2127" s="12" t="e">
        <f t="shared" si="33"/>
        <v>#N/A</v>
      </c>
      <c r="K2127" s="13" t="e">
        <f t="shared" si="34"/>
        <v>#N/A</v>
      </c>
      <c r="L2127" s="12" t="e">
        <f t="shared" si="35"/>
        <v>#N/A</v>
      </c>
      <c r="M2127" s="14"/>
      <c r="N2127" s="3"/>
      <c r="O2127" s="20" t="e">
        <f>VLOOKUP(CONCATENATE($M2127,$N2127),Curriculos!$A$2:$J$332,4,FALSE)</f>
        <v>#N/A</v>
      </c>
      <c r="P2127" s="21" t="e">
        <f>VLOOKUP(CONCATENATE($M2127,$N2127),Curriculos!$A$2:$J$332,5,FALSE)</f>
        <v>#N/A</v>
      </c>
      <c r="Q2127" s="21" t="e">
        <f>VLOOKUP($N2127,Oferta!$D$2:$P$100,5,FALSE)</f>
        <v>#N/A</v>
      </c>
      <c r="R2127" s="21" t="e">
        <f>VLOOKUP(CONCATENATE($M2127,$N2127),Curriculos!$A$2:$J$332,8,FALSE)</f>
        <v>#N/A</v>
      </c>
      <c r="S2127" s="5"/>
      <c r="T2127" s="22"/>
      <c r="U2127" s="21" t="e">
        <f>VLOOKUP(CONCATENATE($M2127,$N2127),Curriculos!$A$2:$J$332,10,FALSE)</f>
        <v>#N/A</v>
      </c>
      <c r="V2127" s="20" t="e">
        <f>VLOOKUP(CONCATENATE($M2127,$N2127,$T2127),Oferta!$B$2:$R$360,17,FALSE)</f>
        <v>#N/A</v>
      </c>
      <c r="W2127" s="20" t="e">
        <f>VLOOKUP(CONCATENATE($M2127,$N2127,$T2127),Oferta!$B$2:$Q$360,12,FALSE)</f>
        <v>#N/A</v>
      </c>
      <c r="X2127" s="22"/>
      <c r="Y2127" s="23" t="e">
        <f>VLOOKUP(CONCATENATE($W2127,$X2127),Mtz_Horarios!$E$2:$H$92,2,FALSE)</f>
        <v>#N/A</v>
      </c>
      <c r="Z2127" s="23" t="e">
        <f>VLOOKUP(CONCATENATE($W2127,$X2127),Mtz_Horarios!$E$2:$H$92,3,FALSE)</f>
        <v>#N/A</v>
      </c>
      <c r="AA2127" s="24" t="e">
        <f>VLOOKUP(CONCATENATE($W2127,$X2127),Mtz_Horarios!$E$2:$H$92,4,FALSE)</f>
        <v>#N/A</v>
      </c>
      <c r="AB2127" s="20" t="e">
        <f>VLOOKUP(CONCATENATE($M2127,$N2127,$T2127),Oferta!$B$2:$Q$360,16,FALSE)</f>
        <v>#N/A</v>
      </c>
      <c r="AC2127" s="20" t="e">
        <f>VLOOKUP(CONCATENATE($M2127,$N2127,$T2127),Oferta!$B$2:$Q$360,15,FALSE)</f>
        <v>#N/A</v>
      </c>
      <c r="AD2127" s="12"/>
      <c r="AE2127" s="12"/>
      <c r="AF2127" s="12"/>
      <c r="AG2127" s="12"/>
      <c r="AH2127" s="12"/>
      <c r="AI2127" s="5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12"/>
      <c r="AW2127" s="12"/>
    </row>
    <row r="2128" spans="1:49" ht="15" hidden="1" customHeight="1">
      <c r="A2128" s="12"/>
      <c r="B2128" s="12"/>
      <c r="C2128" s="12"/>
      <c r="D2128" s="12"/>
      <c r="E2128" s="12"/>
      <c r="F2128" s="12"/>
      <c r="G2128" s="12"/>
      <c r="H2128" s="12" t="e">
        <f t="shared" si="32"/>
        <v>#N/A</v>
      </c>
      <c r="I2128" s="12" t="e">
        <f>VLOOKUP(CONCATENATE(N2128,T2128),Simulador!$H$26:$H$33,1,FALSE)</f>
        <v>#N/A</v>
      </c>
      <c r="J2128" s="12" t="e">
        <f t="shared" si="33"/>
        <v>#N/A</v>
      </c>
      <c r="K2128" s="13" t="e">
        <f t="shared" si="34"/>
        <v>#N/A</v>
      </c>
      <c r="L2128" s="12" t="e">
        <f t="shared" si="35"/>
        <v>#N/A</v>
      </c>
      <c r="M2128" s="14"/>
      <c r="N2128" s="3"/>
      <c r="O2128" s="20" t="e">
        <f>VLOOKUP(CONCATENATE($M2128,$N2128),Curriculos!$A$2:$J$332,4,FALSE)</f>
        <v>#N/A</v>
      </c>
      <c r="P2128" s="21" t="e">
        <f>VLOOKUP(CONCATENATE($M2128,$N2128),Curriculos!$A$2:$J$332,5,FALSE)</f>
        <v>#N/A</v>
      </c>
      <c r="Q2128" s="21" t="e">
        <f>VLOOKUP($N2128,Oferta!$D$2:$P$100,5,FALSE)</f>
        <v>#N/A</v>
      </c>
      <c r="R2128" s="21" t="e">
        <f>VLOOKUP(CONCATENATE($M2128,$N2128),Curriculos!$A$2:$J$332,8,FALSE)</f>
        <v>#N/A</v>
      </c>
      <c r="S2128" s="5"/>
      <c r="T2128" s="22"/>
      <c r="U2128" s="21" t="e">
        <f>VLOOKUP(CONCATENATE($M2128,$N2128),Curriculos!$A$2:$J$332,10,FALSE)</f>
        <v>#N/A</v>
      </c>
      <c r="V2128" s="20" t="e">
        <f>VLOOKUP(CONCATENATE($M2128,$N2128,$T2128),Oferta!$B$2:$R$360,17,FALSE)</f>
        <v>#N/A</v>
      </c>
      <c r="W2128" s="20" t="e">
        <f>VLOOKUP(CONCATENATE($M2128,$N2128,$T2128),Oferta!$B$2:$Q$360,12,FALSE)</f>
        <v>#N/A</v>
      </c>
      <c r="X2128" s="22"/>
      <c r="Y2128" s="23" t="e">
        <f>VLOOKUP(CONCATENATE($W2128,$X2128),Mtz_Horarios!$E$2:$H$92,2,FALSE)</f>
        <v>#N/A</v>
      </c>
      <c r="Z2128" s="23" t="e">
        <f>VLOOKUP(CONCATENATE($W2128,$X2128),Mtz_Horarios!$E$2:$H$92,3,FALSE)</f>
        <v>#N/A</v>
      </c>
      <c r="AA2128" s="24" t="e">
        <f>VLOOKUP(CONCATENATE($W2128,$X2128),Mtz_Horarios!$E$2:$H$92,4,FALSE)</f>
        <v>#N/A</v>
      </c>
      <c r="AB2128" s="20" t="e">
        <f>VLOOKUP(CONCATENATE($M2128,$N2128,$T2128),Oferta!$B$2:$Q$360,16,FALSE)</f>
        <v>#N/A</v>
      </c>
      <c r="AC2128" s="20" t="e">
        <f>VLOOKUP(CONCATENATE($M2128,$N2128,$T2128),Oferta!$B$2:$Q$360,15,FALSE)</f>
        <v>#N/A</v>
      </c>
      <c r="AD2128" s="12"/>
      <c r="AE2128" s="12"/>
      <c r="AF2128" s="12"/>
      <c r="AG2128" s="12"/>
      <c r="AH2128" s="12"/>
      <c r="AI2128" s="5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12"/>
      <c r="AW2128" s="12"/>
    </row>
    <row r="2129" spans="1:49" ht="15" hidden="1" customHeight="1">
      <c r="A2129" s="12"/>
      <c r="B2129" s="12"/>
      <c r="C2129" s="12"/>
      <c r="D2129" s="12"/>
      <c r="E2129" s="12"/>
      <c r="F2129" s="12"/>
      <c r="G2129" s="12"/>
      <c r="H2129" s="12" t="e">
        <f t="shared" si="32"/>
        <v>#N/A</v>
      </c>
      <c r="I2129" s="12" t="e">
        <f>VLOOKUP(CONCATENATE(N2129,T2129),Simulador!$H$26:$H$33,1,FALSE)</f>
        <v>#N/A</v>
      </c>
      <c r="J2129" s="12" t="e">
        <f t="shared" si="33"/>
        <v>#N/A</v>
      </c>
      <c r="K2129" s="13" t="e">
        <f t="shared" si="34"/>
        <v>#N/A</v>
      </c>
      <c r="L2129" s="12" t="e">
        <f t="shared" si="35"/>
        <v>#N/A</v>
      </c>
      <c r="M2129" s="14"/>
      <c r="N2129" s="3"/>
      <c r="O2129" s="20" t="e">
        <f>VLOOKUP(CONCATENATE($M2129,$N2129),Curriculos!$A$2:$J$332,4,FALSE)</f>
        <v>#N/A</v>
      </c>
      <c r="P2129" s="21" t="e">
        <f>VLOOKUP(CONCATENATE($M2129,$N2129),Curriculos!$A$2:$J$332,5,FALSE)</f>
        <v>#N/A</v>
      </c>
      <c r="Q2129" s="21" t="e">
        <f>VLOOKUP($N2129,Oferta!$D$2:$P$100,5,FALSE)</f>
        <v>#N/A</v>
      </c>
      <c r="R2129" s="21" t="e">
        <f>VLOOKUP(CONCATENATE($M2129,$N2129),Curriculos!$A$2:$J$332,8,FALSE)</f>
        <v>#N/A</v>
      </c>
      <c r="S2129" s="5"/>
      <c r="T2129" s="22"/>
      <c r="U2129" s="21" t="e">
        <f>VLOOKUP(CONCATENATE($M2129,$N2129),Curriculos!$A$2:$J$332,10,FALSE)</f>
        <v>#N/A</v>
      </c>
      <c r="V2129" s="20" t="e">
        <f>VLOOKUP(CONCATENATE($M2129,$N2129,$T2129),Oferta!$B$2:$R$360,17,FALSE)</f>
        <v>#N/A</v>
      </c>
      <c r="W2129" s="20" t="e">
        <f>VLOOKUP(CONCATENATE($M2129,$N2129,$T2129),Oferta!$B$2:$Q$360,12,FALSE)</f>
        <v>#N/A</v>
      </c>
      <c r="X2129" s="22"/>
      <c r="Y2129" s="23" t="e">
        <f>VLOOKUP(CONCATENATE($W2129,$X2129),Mtz_Horarios!$E$2:$H$92,2,FALSE)</f>
        <v>#N/A</v>
      </c>
      <c r="Z2129" s="23" t="e">
        <f>VLOOKUP(CONCATENATE($W2129,$X2129),Mtz_Horarios!$E$2:$H$92,3,FALSE)</f>
        <v>#N/A</v>
      </c>
      <c r="AA2129" s="24" t="e">
        <f>VLOOKUP(CONCATENATE($W2129,$X2129),Mtz_Horarios!$E$2:$H$92,4,FALSE)</f>
        <v>#N/A</v>
      </c>
      <c r="AB2129" s="20" t="e">
        <f>VLOOKUP(CONCATENATE($M2129,$N2129,$T2129),Oferta!$B$2:$Q$360,16,FALSE)</f>
        <v>#N/A</v>
      </c>
      <c r="AC2129" s="20" t="e">
        <f>VLOOKUP(CONCATENATE($M2129,$N2129,$T2129),Oferta!$B$2:$Q$360,15,FALSE)</f>
        <v>#N/A</v>
      </c>
      <c r="AD2129" s="12"/>
      <c r="AE2129" s="12"/>
      <c r="AF2129" s="12"/>
      <c r="AG2129" s="12"/>
      <c r="AH2129" s="12"/>
      <c r="AI2129" s="5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12"/>
      <c r="AW2129" s="12"/>
    </row>
    <row r="2130" spans="1:49" ht="15" hidden="1" customHeight="1">
      <c r="A2130" s="12"/>
      <c r="B2130" s="12"/>
      <c r="C2130" s="12"/>
      <c r="D2130" s="12"/>
      <c r="E2130" s="12"/>
      <c r="F2130" s="12"/>
      <c r="G2130" s="12"/>
      <c r="H2130" s="12" t="e">
        <f t="shared" si="32"/>
        <v>#N/A</v>
      </c>
      <c r="I2130" s="12" t="e">
        <f>VLOOKUP(CONCATENATE(N2130,T2130),Simulador!$H$26:$H$33,1,FALSE)</f>
        <v>#N/A</v>
      </c>
      <c r="J2130" s="12" t="e">
        <f t="shared" si="33"/>
        <v>#N/A</v>
      </c>
      <c r="K2130" s="13" t="e">
        <f t="shared" si="34"/>
        <v>#N/A</v>
      </c>
      <c r="L2130" s="12" t="e">
        <f t="shared" si="35"/>
        <v>#N/A</v>
      </c>
      <c r="M2130" s="14"/>
      <c r="N2130" s="3"/>
      <c r="O2130" s="20" t="e">
        <f>VLOOKUP(CONCATENATE($M2130,$N2130),Curriculos!$A$2:$J$332,4,FALSE)</f>
        <v>#N/A</v>
      </c>
      <c r="P2130" s="21" t="e">
        <f>VLOOKUP(CONCATENATE($M2130,$N2130),Curriculos!$A$2:$J$332,5,FALSE)</f>
        <v>#N/A</v>
      </c>
      <c r="Q2130" s="21" t="e">
        <f>VLOOKUP($N2130,Oferta!$D$2:$P$100,5,FALSE)</f>
        <v>#N/A</v>
      </c>
      <c r="R2130" s="21" t="e">
        <f>VLOOKUP(CONCATENATE($M2130,$N2130),Curriculos!$A$2:$J$332,8,FALSE)</f>
        <v>#N/A</v>
      </c>
      <c r="S2130" s="5"/>
      <c r="T2130" s="22"/>
      <c r="U2130" s="21" t="e">
        <f>VLOOKUP(CONCATENATE($M2130,$N2130),Curriculos!$A$2:$J$332,10,FALSE)</f>
        <v>#N/A</v>
      </c>
      <c r="V2130" s="20" t="e">
        <f>VLOOKUP(CONCATENATE($M2130,$N2130,$T2130),Oferta!$B$2:$R$360,17,FALSE)</f>
        <v>#N/A</v>
      </c>
      <c r="W2130" s="20" t="e">
        <f>VLOOKUP(CONCATENATE($M2130,$N2130,$T2130),Oferta!$B$2:$Q$360,12,FALSE)</f>
        <v>#N/A</v>
      </c>
      <c r="X2130" s="22"/>
      <c r="Y2130" s="23" t="e">
        <f>VLOOKUP(CONCATENATE($W2130,$X2130),Mtz_Horarios!$E$2:$H$92,2,FALSE)</f>
        <v>#N/A</v>
      </c>
      <c r="Z2130" s="23" t="e">
        <f>VLOOKUP(CONCATENATE($W2130,$X2130),Mtz_Horarios!$E$2:$H$92,3,FALSE)</f>
        <v>#N/A</v>
      </c>
      <c r="AA2130" s="24" t="e">
        <f>VLOOKUP(CONCATENATE($W2130,$X2130),Mtz_Horarios!$E$2:$H$92,4,FALSE)</f>
        <v>#N/A</v>
      </c>
      <c r="AB2130" s="20" t="e">
        <f>VLOOKUP(CONCATENATE($M2130,$N2130,$T2130),Oferta!$B$2:$Q$360,16,FALSE)</f>
        <v>#N/A</v>
      </c>
      <c r="AC2130" s="20" t="e">
        <f>VLOOKUP(CONCATENATE($M2130,$N2130,$T2130),Oferta!$B$2:$Q$360,15,FALSE)</f>
        <v>#N/A</v>
      </c>
      <c r="AD2130" s="12"/>
      <c r="AE2130" s="12"/>
      <c r="AF2130" s="12"/>
      <c r="AG2130" s="12"/>
      <c r="AH2130" s="12"/>
      <c r="AI2130" s="5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12"/>
      <c r="AW2130" s="12"/>
    </row>
    <row r="2131" spans="1:49" ht="15" hidden="1" customHeight="1">
      <c r="A2131" s="12"/>
      <c r="B2131" s="12"/>
      <c r="C2131" s="12"/>
      <c r="D2131" s="12"/>
      <c r="E2131" s="12"/>
      <c r="F2131" s="12"/>
      <c r="G2131" s="12"/>
      <c r="H2131" s="12" t="e">
        <f t="shared" si="32"/>
        <v>#N/A</v>
      </c>
      <c r="I2131" s="12" t="e">
        <f>VLOOKUP(CONCATENATE(N2131,T2131),Simulador!$H$26:$H$33,1,FALSE)</f>
        <v>#N/A</v>
      </c>
      <c r="J2131" s="12" t="e">
        <f t="shared" si="33"/>
        <v>#N/A</v>
      </c>
      <c r="K2131" s="13" t="e">
        <f t="shared" si="34"/>
        <v>#N/A</v>
      </c>
      <c r="L2131" s="12" t="e">
        <f t="shared" si="35"/>
        <v>#N/A</v>
      </c>
      <c r="M2131" s="14"/>
      <c r="N2131" s="3"/>
      <c r="O2131" s="20" t="e">
        <f>VLOOKUP(CONCATENATE($M2131,$N2131),Curriculos!$A$2:$J$332,4,FALSE)</f>
        <v>#N/A</v>
      </c>
      <c r="P2131" s="21" t="e">
        <f>VLOOKUP(CONCATENATE($M2131,$N2131),Curriculos!$A$2:$J$332,5,FALSE)</f>
        <v>#N/A</v>
      </c>
      <c r="Q2131" s="21" t="e">
        <f>VLOOKUP($N2131,Oferta!$D$2:$P$100,5,FALSE)</f>
        <v>#N/A</v>
      </c>
      <c r="R2131" s="21" t="e">
        <f>VLOOKUP(CONCATENATE($M2131,$N2131),Curriculos!$A$2:$J$332,8,FALSE)</f>
        <v>#N/A</v>
      </c>
      <c r="S2131" s="5"/>
      <c r="T2131" s="22"/>
      <c r="U2131" s="21" t="e">
        <f>VLOOKUP(CONCATENATE($M2131,$N2131),Curriculos!$A$2:$J$332,10,FALSE)</f>
        <v>#N/A</v>
      </c>
      <c r="V2131" s="20" t="e">
        <f>VLOOKUP(CONCATENATE($M2131,$N2131,$T2131),Oferta!$B$2:$R$360,17,FALSE)</f>
        <v>#N/A</v>
      </c>
      <c r="W2131" s="20" t="e">
        <f>VLOOKUP(CONCATENATE($M2131,$N2131,$T2131),Oferta!$B$2:$Q$360,12,FALSE)</f>
        <v>#N/A</v>
      </c>
      <c r="X2131" s="22"/>
      <c r="Y2131" s="23" t="e">
        <f>VLOOKUP(CONCATENATE($W2131,$X2131),Mtz_Horarios!$E$2:$H$92,2,FALSE)</f>
        <v>#N/A</v>
      </c>
      <c r="Z2131" s="23" t="e">
        <f>VLOOKUP(CONCATENATE($W2131,$X2131),Mtz_Horarios!$E$2:$H$92,3,FALSE)</f>
        <v>#N/A</v>
      </c>
      <c r="AA2131" s="24" t="e">
        <f>VLOOKUP(CONCATENATE($W2131,$X2131),Mtz_Horarios!$E$2:$H$92,4,FALSE)</f>
        <v>#N/A</v>
      </c>
      <c r="AB2131" s="20" t="e">
        <f>VLOOKUP(CONCATENATE($M2131,$N2131,$T2131),Oferta!$B$2:$Q$360,16,FALSE)</f>
        <v>#N/A</v>
      </c>
      <c r="AC2131" s="20" t="e">
        <f>VLOOKUP(CONCATENATE($M2131,$N2131,$T2131),Oferta!$B$2:$Q$360,15,FALSE)</f>
        <v>#N/A</v>
      </c>
      <c r="AD2131" s="12"/>
      <c r="AE2131" s="12"/>
      <c r="AF2131" s="12"/>
      <c r="AG2131" s="12"/>
      <c r="AH2131" s="12"/>
      <c r="AI2131" s="5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12"/>
      <c r="AW2131" s="12"/>
    </row>
    <row r="2132" spans="1:49" ht="15" hidden="1" customHeight="1">
      <c r="A2132" s="12"/>
      <c r="B2132" s="12"/>
      <c r="C2132" s="12"/>
      <c r="D2132" s="12"/>
      <c r="E2132" s="12"/>
      <c r="F2132" s="12"/>
      <c r="G2132" s="12"/>
      <c r="H2132" s="12" t="e">
        <f t="shared" si="32"/>
        <v>#N/A</v>
      </c>
      <c r="I2132" s="12" t="e">
        <f>VLOOKUP(CONCATENATE(N2132,T2132),Simulador!$H$26:$H$33,1,FALSE)</f>
        <v>#N/A</v>
      </c>
      <c r="J2132" s="12" t="e">
        <f t="shared" si="33"/>
        <v>#N/A</v>
      </c>
      <c r="K2132" s="13" t="e">
        <f t="shared" si="34"/>
        <v>#N/A</v>
      </c>
      <c r="L2132" s="12" t="e">
        <f t="shared" si="35"/>
        <v>#N/A</v>
      </c>
      <c r="M2132" s="14"/>
      <c r="N2132" s="3"/>
      <c r="O2132" s="20" t="e">
        <f>VLOOKUP(CONCATENATE($M2132,$N2132),Curriculos!$A$2:$J$332,4,FALSE)</f>
        <v>#N/A</v>
      </c>
      <c r="P2132" s="21" t="e">
        <f>VLOOKUP(CONCATENATE($M2132,$N2132),Curriculos!$A$2:$J$332,5,FALSE)</f>
        <v>#N/A</v>
      </c>
      <c r="Q2132" s="21" t="e">
        <f>VLOOKUP($N2132,Oferta!$D$2:$P$100,5,FALSE)</f>
        <v>#N/A</v>
      </c>
      <c r="R2132" s="21" t="e">
        <f>VLOOKUP(CONCATENATE($M2132,$N2132),Curriculos!$A$2:$J$332,8,FALSE)</f>
        <v>#N/A</v>
      </c>
      <c r="S2132" s="5"/>
      <c r="T2132" s="22"/>
      <c r="U2132" s="21" t="e">
        <f>VLOOKUP(CONCATENATE($M2132,$N2132),Curriculos!$A$2:$J$332,10,FALSE)</f>
        <v>#N/A</v>
      </c>
      <c r="V2132" s="20" t="e">
        <f>VLOOKUP(CONCATENATE($M2132,$N2132,$T2132),Oferta!$B$2:$R$360,17,FALSE)</f>
        <v>#N/A</v>
      </c>
      <c r="W2132" s="20" t="e">
        <f>VLOOKUP(CONCATENATE($M2132,$N2132,$T2132),Oferta!$B$2:$Q$360,12,FALSE)</f>
        <v>#N/A</v>
      </c>
      <c r="X2132" s="22"/>
      <c r="Y2132" s="23" t="e">
        <f>VLOOKUP(CONCATENATE($W2132,$X2132),Mtz_Horarios!$E$2:$H$92,2,FALSE)</f>
        <v>#N/A</v>
      </c>
      <c r="Z2132" s="23" t="e">
        <f>VLOOKUP(CONCATENATE($W2132,$X2132),Mtz_Horarios!$E$2:$H$92,3,FALSE)</f>
        <v>#N/A</v>
      </c>
      <c r="AA2132" s="24" t="e">
        <f>VLOOKUP(CONCATENATE($W2132,$X2132),Mtz_Horarios!$E$2:$H$92,4,FALSE)</f>
        <v>#N/A</v>
      </c>
      <c r="AB2132" s="20" t="e">
        <f>VLOOKUP(CONCATENATE($M2132,$N2132,$T2132),Oferta!$B$2:$Q$360,16,FALSE)</f>
        <v>#N/A</v>
      </c>
      <c r="AC2132" s="20" t="e">
        <f>VLOOKUP(CONCATENATE($M2132,$N2132,$T2132),Oferta!$B$2:$Q$360,15,FALSE)</f>
        <v>#N/A</v>
      </c>
      <c r="AD2132" s="12"/>
      <c r="AE2132" s="12"/>
      <c r="AF2132" s="12"/>
      <c r="AG2132" s="12"/>
      <c r="AH2132" s="12"/>
      <c r="AI2132" s="5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12"/>
      <c r="AW2132" s="12"/>
    </row>
    <row r="2133" spans="1:49" ht="15" hidden="1" customHeight="1">
      <c r="A2133" s="12"/>
      <c r="B2133" s="12"/>
      <c r="C2133" s="12"/>
      <c r="D2133" s="12"/>
      <c r="E2133" s="12"/>
      <c r="F2133" s="12"/>
      <c r="G2133" s="12"/>
      <c r="H2133" s="12" t="e">
        <f t="shared" si="32"/>
        <v>#N/A</v>
      </c>
      <c r="I2133" s="12" t="e">
        <f>VLOOKUP(CONCATENATE(N2133,T2133),Simulador!$H$26:$H$33,1,FALSE)</f>
        <v>#N/A</v>
      </c>
      <c r="J2133" s="12" t="e">
        <f t="shared" si="33"/>
        <v>#N/A</v>
      </c>
      <c r="K2133" s="13" t="e">
        <f t="shared" si="34"/>
        <v>#N/A</v>
      </c>
      <c r="L2133" s="12" t="e">
        <f t="shared" si="35"/>
        <v>#N/A</v>
      </c>
      <c r="M2133" s="14"/>
      <c r="N2133" s="3"/>
      <c r="O2133" s="20" t="e">
        <f>VLOOKUP(CONCATENATE($M2133,$N2133),Curriculos!$A$2:$J$332,4,FALSE)</f>
        <v>#N/A</v>
      </c>
      <c r="P2133" s="21" t="e">
        <f>VLOOKUP(CONCATENATE($M2133,$N2133),Curriculos!$A$2:$J$332,5,FALSE)</f>
        <v>#N/A</v>
      </c>
      <c r="Q2133" s="21" t="e">
        <f>VLOOKUP($N2133,Oferta!$D$2:$P$100,5,FALSE)</f>
        <v>#N/A</v>
      </c>
      <c r="R2133" s="21" t="e">
        <f>VLOOKUP(CONCATENATE($M2133,$N2133),Curriculos!$A$2:$J$332,8,FALSE)</f>
        <v>#N/A</v>
      </c>
      <c r="S2133" s="5"/>
      <c r="T2133" s="22"/>
      <c r="U2133" s="21" t="e">
        <f>VLOOKUP(CONCATENATE($M2133,$N2133),Curriculos!$A$2:$J$332,10,FALSE)</f>
        <v>#N/A</v>
      </c>
      <c r="V2133" s="20" t="e">
        <f>VLOOKUP(CONCATENATE($M2133,$N2133,$T2133),Oferta!$B$2:$R$360,17,FALSE)</f>
        <v>#N/A</v>
      </c>
      <c r="W2133" s="20" t="e">
        <f>VLOOKUP(CONCATENATE($M2133,$N2133,$T2133),Oferta!$B$2:$Q$360,12,FALSE)</f>
        <v>#N/A</v>
      </c>
      <c r="X2133" s="22"/>
      <c r="Y2133" s="23" t="e">
        <f>VLOOKUP(CONCATENATE($W2133,$X2133),Mtz_Horarios!$E$2:$H$92,2,FALSE)</f>
        <v>#N/A</v>
      </c>
      <c r="Z2133" s="23" t="e">
        <f>VLOOKUP(CONCATENATE($W2133,$X2133),Mtz_Horarios!$E$2:$H$92,3,FALSE)</f>
        <v>#N/A</v>
      </c>
      <c r="AA2133" s="24" t="e">
        <f>VLOOKUP(CONCATENATE($W2133,$X2133),Mtz_Horarios!$E$2:$H$92,4,FALSE)</f>
        <v>#N/A</v>
      </c>
      <c r="AB2133" s="20" t="e">
        <f>VLOOKUP(CONCATENATE($M2133,$N2133,$T2133),Oferta!$B$2:$Q$360,16,FALSE)</f>
        <v>#N/A</v>
      </c>
      <c r="AC2133" s="20" t="e">
        <f>VLOOKUP(CONCATENATE($M2133,$N2133,$T2133),Oferta!$B$2:$Q$360,15,FALSE)</f>
        <v>#N/A</v>
      </c>
      <c r="AD2133" s="12"/>
      <c r="AE2133" s="12"/>
      <c r="AF2133" s="12"/>
      <c r="AG2133" s="12"/>
      <c r="AH2133" s="12"/>
      <c r="AI2133" s="5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12"/>
      <c r="AW2133" s="12"/>
    </row>
    <row r="2134" spans="1:49" ht="15" hidden="1" customHeight="1">
      <c r="A2134" s="12"/>
      <c r="B2134" s="12"/>
      <c r="C2134" s="12"/>
      <c r="D2134" s="12"/>
      <c r="E2134" s="12"/>
      <c r="F2134" s="12"/>
      <c r="G2134" s="12"/>
      <c r="H2134" s="12" t="e">
        <f t="shared" si="32"/>
        <v>#N/A</v>
      </c>
      <c r="I2134" s="12" t="e">
        <f>VLOOKUP(CONCATENATE(N2134,T2134),Simulador!$H$26:$H$33,1,FALSE)</f>
        <v>#N/A</v>
      </c>
      <c r="J2134" s="12" t="e">
        <f t="shared" si="33"/>
        <v>#N/A</v>
      </c>
      <c r="K2134" s="13" t="e">
        <f t="shared" si="34"/>
        <v>#N/A</v>
      </c>
      <c r="L2134" s="12" t="e">
        <f t="shared" si="35"/>
        <v>#N/A</v>
      </c>
      <c r="M2134" s="14"/>
      <c r="N2134" s="3"/>
      <c r="O2134" s="20" t="e">
        <f>VLOOKUP(CONCATENATE($M2134,$N2134),Curriculos!$A$2:$J$332,4,FALSE)</f>
        <v>#N/A</v>
      </c>
      <c r="P2134" s="21" t="e">
        <f>VLOOKUP(CONCATENATE($M2134,$N2134),Curriculos!$A$2:$J$332,5,FALSE)</f>
        <v>#N/A</v>
      </c>
      <c r="Q2134" s="21" t="e">
        <f>VLOOKUP($N2134,Oferta!$D$2:$P$100,5,FALSE)</f>
        <v>#N/A</v>
      </c>
      <c r="R2134" s="21" t="e">
        <f>VLOOKUP(CONCATENATE($M2134,$N2134),Curriculos!$A$2:$J$332,8,FALSE)</f>
        <v>#N/A</v>
      </c>
      <c r="S2134" s="5"/>
      <c r="T2134" s="22"/>
      <c r="U2134" s="21" t="e">
        <f>VLOOKUP(CONCATENATE($M2134,$N2134),Curriculos!$A$2:$J$332,10,FALSE)</f>
        <v>#N/A</v>
      </c>
      <c r="V2134" s="20" t="e">
        <f>VLOOKUP(CONCATENATE($M2134,$N2134,$T2134),Oferta!$B$2:$R$360,17,FALSE)</f>
        <v>#N/A</v>
      </c>
      <c r="W2134" s="20" t="e">
        <f>VLOOKUP(CONCATENATE($M2134,$N2134,$T2134),Oferta!$B$2:$Q$360,12,FALSE)</f>
        <v>#N/A</v>
      </c>
      <c r="X2134" s="22"/>
      <c r="Y2134" s="23" t="e">
        <f>VLOOKUP(CONCATENATE($W2134,$X2134),Mtz_Horarios!$E$2:$H$92,2,FALSE)</f>
        <v>#N/A</v>
      </c>
      <c r="Z2134" s="23" t="e">
        <f>VLOOKUP(CONCATENATE($W2134,$X2134),Mtz_Horarios!$E$2:$H$92,3,FALSE)</f>
        <v>#N/A</v>
      </c>
      <c r="AA2134" s="24" t="e">
        <f>VLOOKUP(CONCATENATE($W2134,$X2134),Mtz_Horarios!$E$2:$H$92,4,FALSE)</f>
        <v>#N/A</v>
      </c>
      <c r="AB2134" s="20" t="e">
        <f>VLOOKUP(CONCATENATE($M2134,$N2134,$T2134),Oferta!$B$2:$Q$360,16,FALSE)</f>
        <v>#N/A</v>
      </c>
      <c r="AC2134" s="20" t="e">
        <f>VLOOKUP(CONCATENATE($M2134,$N2134,$T2134),Oferta!$B$2:$Q$360,15,FALSE)</f>
        <v>#N/A</v>
      </c>
      <c r="AD2134" s="12"/>
      <c r="AE2134" s="12"/>
      <c r="AF2134" s="12"/>
      <c r="AG2134" s="12"/>
      <c r="AH2134" s="12"/>
      <c r="AI2134" s="5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12"/>
      <c r="AW2134" s="12"/>
    </row>
    <row r="2135" spans="1:49" ht="15" hidden="1" customHeight="1">
      <c r="A2135" s="12"/>
      <c r="B2135" s="12"/>
      <c r="C2135" s="12"/>
      <c r="D2135" s="12"/>
      <c r="E2135" s="12"/>
      <c r="F2135" s="12"/>
      <c r="G2135" s="12"/>
      <c r="H2135" s="12" t="e">
        <f t="shared" si="32"/>
        <v>#N/A</v>
      </c>
      <c r="I2135" s="12" t="e">
        <f>VLOOKUP(CONCATENATE(N2135,T2135),Simulador!$H$26:$H$33,1,FALSE)</f>
        <v>#N/A</v>
      </c>
      <c r="J2135" s="12" t="e">
        <f t="shared" si="33"/>
        <v>#N/A</v>
      </c>
      <c r="K2135" s="13" t="e">
        <f t="shared" si="34"/>
        <v>#N/A</v>
      </c>
      <c r="L2135" s="12" t="e">
        <f t="shared" si="35"/>
        <v>#N/A</v>
      </c>
      <c r="M2135" s="14"/>
      <c r="N2135" s="3"/>
      <c r="O2135" s="20" t="e">
        <f>VLOOKUP(CONCATENATE($M2135,$N2135),Curriculos!$A$2:$J$332,4,FALSE)</f>
        <v>#N/A</v>
      </c>
      <c r="P2135" s="21" t="e">
        <f>VLOOKUP(CONCATENATE($M2135,$N2135),Curriculos!$A$2:$J$332,5,FALSE)</f>
        <v>#N/A</v>
      </c>
      <c r="Q2135" s="21" t="e">
        <f>VLOOKUP($N2135,Oferta!$D$2:$P$100,5,FALSE)</f>
        <v>#N/A</v>
      </c>
      <c r="R2135" s="21" t="e">
        <f>VLOOKUP(CONCATENATE($M2135,$N2135),Curriculos!$A$2:$J$332,8,FALSE)</f>
        <v>#N/A</v>
      </c>
      <c r="S2135" s="5"/>
      <c r="T2135" s="22"/>
      <c r="U2135" s="21" t="e">
        <f>VLOOKUP(CONCATENATE($M2135,$N2135),Curriculos!$A$2:$J$332,10,FALSE)</f>
        <v>#N/A</v>
      </c>
      <c r="V2135" s="20" t="e">
        <f>VLOOKUP(CONCATENATE($M2135,$N2135,$T2135),Oferta!$B$2:$R$360,17,FALSE)</f>
        <v>#N/A</v>
      </c>
      <c r="W2135" s="20" t="e">
        <f>VLOOKUP(CONCATENATE($M2135,$N2135,$T2135),Oferta!$B$2:$Q$360,12,FALSE)</f>
        <v>#N/A</v>
      </c>
      <c r="X2135" s="22"/>
      <c r="Y2135" s="23" t="e">
        <f>VLOOKUP(CONCATENATE($W2135,$X2135),Mtz_Horarios!$E$2:$H$92,2,FALSE)</f>
        <v>#N/A</v>
      </c>
      <c r="Z2135" s="23" t="e">
        <f>VLOOKUP(CONCATENATE($W2135,$X2135),Mtz_Horarios!$E$2:$H$92,3,FALSE)</f>
        <v>#N/A</v>
      </c>
      <c r="AA2135" s="24" t="e">
        <f>VLOOKUP(CONCATENATE($W2135,$X2135),Mtz_Horarios!$E$2:$H$92,4,FALSE)</f>
        <v>#N/A</v>
      </c>
      <c r="AB2135" s="20" t="e">
        <f>VLOOKUP(CONCATENATE($M2135,$N2135,$T2135),Oferta!$B$2:$Q$360,16,FALSE)</f>
        <v>#N/A</v>
      </c>
      <c r="AC2135" s="20" t="e">
        <f>VLOOKUP(CONCATENATE($M2135,$N2135,$T2135),Oferta!$B$2:$Q$360,15,FALSE)</f>
        <v>#N/A</v>
      </c>
      <c r="AD2135" s="12"/>
      <c r="AE2135" s="12"/>
      <c r="AF2135" s="12"/>
      <c r="AG2135" s="12"/>
      <c r="AH2135" s="12"/>
      <c r="AI2135" s="5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12"/>
      <c r="AW2135" s="12"/>
    </row>
    <row r="2136" spans="1:49" ht="15" hidden="1" customHeight="1">
      <c r="A2136" s="12"/>
      <c r="B2136" s="12"/>
      <c r="C2136" s="12"/>
      <c r="D2136" s="12"/>
      <c r="E2136" s="12"/>
      <c r="F2136" s="12"/>
      <c r="G2136" s="12"/>
      <c r="H2136" s="12" t="e">
        <f t="shared" si="32"/>
        <v>#N/A</v>
      </c>
      <c r="I2136" s="12" t="e">
        <f>VLOOKUP(CONCATENATE(N2136,T2136),Simulador!$H$26:$H$33,1,FALSE)</f>
        <v>#N/A</v>
      </c>
      <c r="J2136" s="12" t="e">
        <f t="shared" si="33"/>
        <v>#N/A</v>
      </c>
      <c r="K2136" s="13" t="e">
        <f t="shared" si="34"/>
        <v>#N/A</v>
      </c>
      <c r="L2136" s="12" t="e">
        <f t="shared" si="35"/>
        <v>#N/A</v>
      </c>
      <c r="M2136" s="14"/>
      <c r="N2136" s="3"/>
      <c r="O2136" s="20" t="e">
        <f>VLOOKUP(CONCATENATE($M2136,$N2136),Curriculos!$A$2:$J$332,4,FALSE)</f>
        <v>#N/A</v>
      </c>
      <c r="P2136" s="21" t="e">
        <f>VLOOKUP(CONCATENATE($M2136,$N2136),Curriculos!$A$2:$J$332,5,FALSE)</f>
        <v>#N/A</v>
      </c>
      <c r="Q2136" s="21" t="e">
        <f>VLOOKUP($N2136,Oferta!$D$2:$P$100,5,FALSE)</f>
        <v>#N/A</v>
      </c>
      <c r="R2136" s="21" t="e">
        <f>VLOOKUP(CONCATENATE($M2136,$N2136),Curriculos!$A$2:$J$332,8,FALSE)</f>
        <v>#N/A</v>
      </c>
      <c r="S2136" s="5"/>
      <c r="T2136" s="22"/>
      <c r="U2136" s="21" t="e">
        <f>VLOOKUP(CONCATENATE($M2136,$N2136),Curriculos!$A$2:$J$332,10,FALSE)</f>
        <v>#N/A</v>
      </c>
      <c r="V2136" s="20" t="e">
        <f>VLOOKUP(CONCATENATE($M2136,$N2136,$T2136),Oferta!$B$2:$R$360,17,FALSE)</f>
        <v>#N/A</v>
      </c>
      <c r="W2136" s="20" t="e">
        <f>VLOOKUP(CONCATENATE($M2136,$N2136,$T2136),Oferta!$B$2:$Q$360,12,FALSE)</f>
        <v>#N/A</v>
      </c>
      <c r="X2136" s="22"/>
      <c r="Y2136" s="23" t="e">
        <f>VLOOKUP(CONCATENATE($W2136,$X2136),Mtz_Horarios!$E$2:$H$92,2,FALSE)</f>
        <v>#N/A</v>
      </c>
      <c r="Z2136" s="23" t="e">
        <f>VLOOKUP(CONCATENATE($W2136,$X2136),Mtz_Horarios!$E$2:$H$92,3,FALSE)</f>
        <v>#N/A</v>
      </c>
      <c r="AA2136" s="24" t="e">
        <f>VLOOKUP(CONCATENATE($W2136,$X2136),Mtz_Horarios!$E$2:$H$92,4,FALSE)</f>
        <v>#N/A</v>
      </c>
      <c r="AB2136" s="20" t="e">
        <f>VLOOKUP(CONCATENATE($M2136,$N2136,$T2136),Oferta!$B$2:$Q$360,16,FALSE)</f>
        <v>#N/A</v>
      </c>
      <c r="AC2136" s="20" t="e">
        <f>VLOOKUP(CONCATENATE($M2136,$N2136,$T2136),Oferta!$B$2:$Q$360,15,FALSE)</f>
        <v>#N/A</v>
      </c>
      <c r="AD2136" s="12"/>
      <c r="AE2136" s="12"/>
      <c r="AF2136" s="12"/>
      <c r="AG2136" s="12"/>
      <c r="AH2136" s="12"/>
      <c r="AI2136" s="5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12"/>
      <c r="AW2136" s="12"/>
    </row>
    <row r="2137" spans="1:49" ht="15" hidden="1" customHeight="1">
      <c r="A2137" s="12"/>
      <c r="B2137" s="12"/>
      <c r="C2137" s="12"/>
      <c r="D2137" s="12"/>
      <c r="E2137" s="12"/>
      <c r="F2137" s="12"/>
      <c r="G2137" s="12"/>
      <c r="H2137" s="12" t="e">
        <f t="shared" si="32"/>
        <v>#N/A</v>
      </c>
      <c r="I2137" s="12" t="e">
        <f>VLOOKUP(CONCATENATE(N2137,T2137),Simulador!$H$26:$H$33,1,FALSE)</f>
        <v>#N/A</v>
      </c>
      <c r="J2137" s="12" t="e">
        <f t="shared" si="33"/>
        <v>#N/A</v>
      </c>
      <c r="K2137" s="13" t="e">
        <f t="shared" si="34"/>
        <v>#N/A</v>
      </c>
      <c r="L2137" s="12" t="e">
        <f t="shared" si="35"/>
        <v>#N/A</v>
      </c>
      <c r="M2137" s="14"/>
      <c r="N2137" s="3"/>
      <c r="O2137" s="20" t="e">
        <f>VLOOKUP(CONCATENATE($M2137,$N2137),Curriculos!$A$2:$J$332,4,FALSE)</f>
        <v>#N/A</v>
      </c>
      <c r="P2137" s="21" t="e">
        <f>VLOOKUP(CONCATENATE($M2137,$N2137),Curriculos!$A$2:$J$332,5,FALSE)</f>
        <v>#N/A</v>
      </c>
      <c r="Q2137" s="21" t="e">
        <f>VLOOKUP($N2137,Oferta!$D$2:$P$100,5,FALSE)</f>
        <v>#N/A</v>
      </c>
      <c r="R2137" s="21" t="e">
        <f>VLOOKUP(CONCATENATE($M2137,$N2137),Curriculos!$A$2:$J$332,8,FALSE)</f>
        <v>#N/A</v>
      </c>
      <c r="S2137" s="5"/>
      <c r="T2137" s="22"/>
      <c r="U2137" s="21" t="e">
        <f>VLOOKUP(CONCATENATE($M2137,$N2137),Curriculos!$A$2:$J$332,10,FALSE)</f>
        <v>#N/A</v>
      </c>
      <c r="V2137" s="20" t="e">
        <f>VLOOKUP(CONCATENATE($M2137,$N2137,$T2137),Oferta!$B$2:$R$360,17,FALSE)</f>
        <v>#N/A</v>
      </c>
      <c r="W2137" s="20" t="e">
        <f>VLOOKUP(CONCATENATE($M2137,$N2137,$T2137),Oferta!$B$2:$Q$360,12,FALSE)</f>
        <v>#N/A</v>
      </c>
      <c r="X2137" s="22"/>
      <c r="Y2137" s="23" t="e">
        <f>VLOOKUP(CONCATENATE($W2137,$X2137),Mtz_Horarios!$E$2:$H$92,2,FALSE)</f>
        <v>#N/A</v>
      </c>
      <c r="Z2137" s="23" t="e">
        <f>VLOOKUP(CONCATENATE($W2137,$X2137),Mtz_Horarios!$E$2:$H$92,3,FALSE)</f>
        <v>#N/A</v>
      </c>
      <c r="AA2137" s="24" t="e">
        <f>VLOOKUP(CONCATENATE($W2137,$X2137),Mtz_Horarios!$E$2:$H$92,4,FALSE)</f>
        <v>#N/A</v>
      </c>
      <c r="AB2137" s="20" t="e">
        <f>VLOOKUP(CONCATENATE($M2137,$N2137,$T2137),Oferta!$B$2:$Q$360,16,FALSE)</f>
        <v>#N/A</v>
      </c>
      <c r="AC2137" s="20" t="e">
        <f>VLOOKUP(CONCATENATE($M2137,$N2137,$T2137),Oferta!$B$2:$Q$360,15,FALSE)</f>
        <v>#N/A</v>
      </c>
      <c r="AD2137" s="12"/>
      <c r="AE2137" s="12"/>
      <c r="AF2137" s="12"/>
      <c r="AG2137" s="12"/>
      <c r="AH2137" s="12"/>
      <c r="AI2137" s="5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12"/>
      <c r="AW2137" s="12"/>
    </row>
    <row r="2138" spans="1:49" ht="15" hidden="1" customHeight="1">
      <c r="A2138" s="12"/>
      <c r="B2138" s="12"/>
      <c r="C2138" s="12"/>
      <c r="D2138" s="12"/>
      <c r="E2138" s="12"/>
      <c r="F2138" s="12"/>
      <c r="G2138" s="12"/>
      <c r="H2138" s="12" t="e">
        <f t="shared" si="32"/>
        <v>#N/A</v>
      </c>
      <c r="I2138" s="12" t="e">
        <f>VLOOKUP(CONCATENATE(N2138,T2138),Simulador!$H$26:$H$33,1,FALSE)</f>
        <v>#N/A</v>
      </c>
      <c r="J2138" s="12" t="e">
        <f t="shared" si="33"/>
        <v>#N/A</v>
      </c>
      <c r="K2138" s="13" t="e">
        <f t="shared" si="34"/>
        <v>#N/A</v>
      </c>
      <c r="L2138" s="12" t="e">
        <f t="shared" si="35"/>
        <v>#N/A</v>
      </c>
      <c r="M2138" s="14"/>
      <c r="N2138" s="3"/>
      <c r="O2138" s="20" t="e">
        <f>VLOOKUP(CONCATENATE($M2138,$N2138),Curriculos!$A$2:$J$332,4,FALSE)</f>
        <v>#N/A</v>
      </c>
      <c r="P2138" s="21" t="e">
        <f>VLOOKUP(CONCATENATE($M2138,$N2138),Curriculos!$A$2:$J$332,5,FALSE)</f>
        <v>#N/A</v>
      </c>
      <c r="Q2138" s="21" t="e">
        <f>VLOOKUP($N2138,Oferta!$D$2:$P$100,5,FALSE)</f>
        <v>#N/A</v>
      </c>
      <c r="R2138" s="21" t="e">
        <f>VLOOKUP(CONCATENATE($M2138,$N2138),Curriculos!$A$2:$J$332,8,FALSE)</f>
        <v>#N/A</v>
      </c>
      <c r="S2138" s="5"/>
      <c r="T2138" s="22"/>
      <c r="U2138" s="21" t="e">
        <f>VLOOKUP(CONCATENATE($M2138,$N2138),Curriculos!$A$2:$J$332,10,FALSE)</f>
        <v>#N/A</v>
      </c>
      <c r="V2138" s="20" t="e">
        <f>VLOOKUP(CONCATENATE($M2138,$N2138,$T2138),Oferta!$B$2:$R$360,17,FALSE)</f>
        <v>#N/A</v>
      </c>
      <c r="W2138" s="20" t="e">
        <f>VLOOKUP(CONCATENATE($M2138,$N2138,$T2138),Oferta!$B$2:$Q$360,12,FALSE)</f>
        <v>#N/A</v>
      </c>
      <c r="X2138" s="22"/>
      <c r="Y2138" s="23" t="e">
        <f>VLOOKUP(CONCATENATE($W2138,$X2138),Mtz_Horarios!$E$2:$H$92,2,FALSE)</f>
        <v>#N/A</v>
      </c>
      <c r="Z2138" s="23" t="e">
        <f>VLOOKUP(CONCATENATE($W2138,$X2138),Mtz_Horarios!$E$2:$H$92,3,FALSE)</f>
        <v>#N/A</v>
      </c>
      <c r="AA2138" s="24" t="e">
        <f>VLOOKUP(CONCATENATE($W2138,$X2138),Mtz_Horarios!$E$2:$H$92,4,FALSE)</f>
        <v>#N/A</v>
      </c>
      <c r="AB2138" s="20" t="e">
        <f>VLOOKUP(CONCATENATE($M2138,$N2138,$T2138),Oferta!$B$2:$Q$360,16,FALSE)</f>
        <v>#N/A</v>
      </c>
      <c r="AC2138" s="20" t="e">
        <f>VLOOKUP(CONCATENATE($M2138,$N2138,$T2138),Oferta!$B$2:$Q$360,15,FALSE)</f>
        <v>#N/A</v>
      </c>
      <c r="AD2138" s="12"/>
      <c r="AE2138" s="12"/>
      <c r="AF2138" s="12"/>
      <c r="AG2138" s="12"/>
      <c r="AH2138" s="12"/>
      <c r="AI2138" s="5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12"/>
      <c r="AW2138" s="12"/>
    </row>
    <row r="2139" spans="1:49" ht="15" hidden="1" customHeight="1">
      <c r="A2139" s="12"/>
      <c r="B2139" s="12"/>
      <c r="C2139" s="12"/>
      <c r="D2139" s="12"/>
      <c r="E2139" s="12"/>
      <c r="F2139" s="12"/>
      <c r="G2139" s="12"/>
      <c r="H2139" s="12" t="e">
        <f t="shared" si="32"/>
        <v>#N/A</v>
      </c>
      <c r="I2139" s="12" t="e">
        <f>VLOOKUP(CONCATENATE(N2139,T2139),Simulador!$H$26:$H$33,1,FALSE)</f>
        <v>#N/A</v>
      </c>
      <c r="J2139" s="12" t="e">
        <f t="shared" si="33"/>
        <v>#N/A</v>
      </c>
      <c r="K2139" s="13" t="e">
        <f t="shared" si="34"/>
        <v>#N/A</v>
      </c>
      <c r="L2139" s="12" t="e">
        <f t="shared" si="35"/>
        <v>#N/A</v>
      </c>
      <c r="M2139" s="14"/>
      <c r="N2139" s="3"/>
      <c r="O2139" s="20" t="e">
        <f>VLOOKUP(CONCATENATE($M2139,$N2139),Curriculos!$A$2:$J$332,4,FALSE)</f>
        <v>#N/A</v>
      </c>
      <c r="P2139" s="21" t="e">
        <f>VLOOKUP(CONCATENATE($M2139,$N2139),Curriculos!$A$2:$J$332,5,FALSE)</f>
        <v>#N/A</v>
      </c>
      <c r="Q2139" s="21" t="e">
        <f>VLOOKUP($N2139,Oferta!$D$2:$P$100,5,FALSE)</f>
        <v>#N/A</v>
      </c>
      <c r="R2139" s="21" t="e">
        <f>VLOOKUP(CONCATENATE($M2139,$N2139),Curriculos!$A$2:$J$332,8,FALSE)</f>
        <v>#N/A</v>
      </c>
      <c r="S2139" s="5"/>
      <c r="T2139" s="22"/>
      <c r="U2139" s="21" t="e">
        <f>VLOOKUP(CONCATENATE($M2139,$N2139),Curriculos!$A$2:$J$332,10,FALSE)</f>
        <v>#N/A</v>
      </c>
      <c r="V2139" s="20" t="e">
        <f>VLOOKUP(CONCATENATE($M2139,$N2139,$T2139),Oferta!$B$2:$R$360,17,FALSE)</f>
        <v>#N/A</v>
      </c>
      <c r="W2139" s="20" t="e">
        <f>VLOOKUP(CONCATENATE($M2139,$N2139,$T2139),Oferta!$B$2:$Q$360,12,FALSE)</f>
        <v>#N/A</v>
      </c>
      <c r="X2139" s="22"/>
      <c r="Y2139" s="23" t="e">
        <f>VLOOKUP(CONCATENATE($W2139,$X2139),Mtz_Horarios!$E$2:$H$92,2,FALSE)</f>
        <v>#N/A</v>
      </c>
      <c r="Z2139" s="23" t="e">
        <f>VLOOKUP(CONCATENATE($W2139,$X2139),Mtz_Horarios!$E$2:$H$92,3,FALSE)</f>
        <v>#N/A</v>
      </c>
      <c r="AA2139" s="24" t="e">
        <f>VLOOKUP(CONCATENATE($W2139,$X2139),Mtz_Horarios!$E$2:$H$92,4,FALSE)</f>
        <v>#N/A</v>
      </c>
      <c r="AB2139" s="20" t="e">
        <f>VLOOKUP(CONCATENATE($M2139,$N2139,$T2139),Oferta!$B$2:$Q$360,16,FALSE)</f>
        <v>#N/A</v>
      </c>
      <c r="AC2139" s="20" t="e">
        <f>VLOOKUP(CONCATENATE($M2139,$N2139,$T2139),Oferta!$B$2:$Q$360,15,FALSE)</f>
        <v>#N/A</v>
      </c>
      <c r="AD2139" s="12"/>
      <c r="AE2139" s="12"/>
      <c r="AF2139" s="12"/>
      <c r="AG2139" s="12"/>
      <c r="AH2139" s="12"/>
      <c r="AI2139" s="5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12"/>
      <c r="AW2139" s="12"/>
    </row>
    <row r="2140" spans="1:49" ht="15" hidden="1" customHeight="1">
      <c r="A2140" s="12"/>
      <c r="B2140" s="12"/>
      <c r="C2140" s="12"/>
      <c r="D2140" s="12"/>
      <c r="E2140" s="12"/>
      <c r="F2140" s="12"/>
      <c r="G2140" s="12"/>
      <c r="H2140" s="12" t="e">
        <f t="shared" si="32"/>
        <v>#N/A</v>
      </c>
      <c r="I2140" s="12" t="e">
        <f>VLOOKUP(CONCATENATE(N2140,T2140),Simulador!$H$26:$H$33,1,FALSE)</f>
        <v>#N/A</v>
      </c>
      <c r="J2140" s="12" t="e">
        <f t="shared" si="33"/>
        <v>#N/A</v>
      </c>
      <c r="K2140" s="13" t="e">
        <f t="shared" si="34"/>
        <v>#N/A</v>
      </c>
      <c r="L2140" s="12" t="e">
        <f t="shared" si="35"/>
        <v>#N/A</v>
      </c>
      <c r="M2140" s="14"/>
      <c r="N2140" s="3"/>
      <c r="O2140" s="20" t="e">
        <f>VLOOKUP(CONCATENATE($M2140,$N2140),Curriculos!$A$2:$J$332,4,FALSE)</f>
        <v>#N/A</v>
      </c>
      <c r="P2140" s="21" t="e">
        <f>VLOOKUP(CONCATENATE($M2140,$N2140),Curriculos!$A$2:$J$332,5,FALSE)</f>
        <v>#N/A</v>
      </c>
      <c r="Q2140" s="21" t="e">
        <f>VLOOKUP($N2140,Oferta!$D$2:$P$100,5,FALSE)</f>
        <v>#N/A</v>
      </c>
      <c r="R2140" s="21" t="e">
        <f>VLOOKUP(CONCATENATE($M2140,$N2140),Curriculos!$A$2:$J$332,8,FALSE)</f>
        <v>#N/A</v>
      </c>
      <c r="S2140" s="5"/>
      <c r="T2140" s="22"/>
      <c r="U2140" s="21" t="e">
        <f>VLOOKUP(CONCATENATE($M2140,$N2140),Curriculos!$A$2:$J$332,10,FALSE)</f>
        <v>#N/A</v>
      </c>
      <c r="V2140" s="20" t="e">
        <f>VLOOKUP(CONCATENATE($M2140,$N2140,$T2140),Oferta!$B$2:$R$360,17,FALSE)</f>
        <v>#N/A</v>
      </c>
      <c r="W2140" s="20" t="e">
        <f>VLOOKUP(CONCATENATE($M2140,$N2140,$T2140),Oferta!$B$2:$Q$360,12,FALSE)</f>
        <v>#N/A</v>
      </c>
      <c r="X2140" s="22"/>
      <c r="Y2140" s="23" t="e">
        <f>VLOOKUP(CONCATENATE($W2140,$X2140),Mtz_Horarios!$E$2:$H$92,2,FALSE)</f>
        <v>#N/A</v>
      </c>
      <c r="Z2140" s="23" t="e">
        <f>VLOOKUP(CONCATENATE($W2140,$X2140),Mtz_Horarios!$E$2:$H$92,3,FALSE)</f>
        <v>#N/A</v>
      </c>
      <c r="AA2140" s="24" t="e">
        <f>VLOOKUP(CONCATENATE($W2140,$X2140),Mtz_Horarios!$E$2:$H$92,4,FALSE)</f>
        <v>#N/A</v>
      </c>
      <c r="AB2140" s="20" t="e">
        <f>VLOOKUP(CONCATENATE($M2140,$N2140,$T2140),Oferta!$B$2:$Q$360,16,FALSE)</f>
        <v>#N/A</v>
      </c>
      <c r="AC2140" s="20" t="e">
        <f>VLOOKUP(CONCATENATE($M2140,$N2140,$T2140),Oferta!$B$2:$Q$360,15,FALSE)</f>
        <v>#N/A</v>
      </c>
      <c r="AD2140" s="12"/>
      <c r="AE2140" s="12"/>
      <c r="AF2140" s="12"/>
      <c r="AG2140" s="12"/>
      <c r="AH2140" s="12"/>
      <c r="AI2140" s="5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12"/>
      <c r="AW2140" s="12"/>
    </row>
    <row r="2141" spans="1:49" ht="15" hidden="1" customHeight="1">
      <c r="A2141" s="12"/>
      <c r="B2141" s="12"/>
      <c r="C2141" s="12"/>
      <c r="D2141" s="12"/>
      <c r="E2141" s="12"/>
      <c r="F2141" s="12"/>
      <c r="G2141" s="12"/>
      <c r="H2141" s="12" t="e">
        <f t="shared" si="32"/>
        <v>#N/A</v>
      </c>
      <c r="I2141" s="12" t="e">
        <f>VLOOKUP(CONCATENATE(N2141,T2141),Simulador!$H$26:$H$33,1,FALSE)</f>
        <v>#N/A</v>
      </c>
      <c r="J2141" s="12" t="e">
        <f t="shared" si="33"/>
        <v>#N/A</v>
      </c>
      <c r="K2141" s="13" t="e">
        <f t="shared" si="34"/>
        <v>#N/A</v>
      </c>
      <c r="L2141" s="12" t="e">
        <f t="shared" si="35"/>
        <v>#N/A</v>
      </c>
      <c r="M2141" s="14"/>
      <c r="N2141" s="3"/>
      <c r="O2141" s="20" t="e">
        <f>VLOOKUP(CONCATENATE($M2141,$N2141),Curriculos!$A$2:$J$332,4,FALSE)</f>
        <v>#N/A</v>
      </c>
      <c r="P2141" s="21" t="e">
        <f>VLOOKUP(CONCATENATE($M2141,$N2141),Curriculos!$A$2:$J$332,5,FALSE)</f>
        <v>#N/A</v>
      </c>
      <c r="Q2141" s="21" t="e">
        <f>VLOOKUP($N2141,Oferta!$D$2:$P$100,5,FALSE)</f>
        <v>#N/A</v>
      </c>
      <c r="R2141" s="21" t="e">
        <f>VLOOKUP(CONCATENATE($M2141,$N2141),Curriculos!$A$2:$J$332,8,FALSE)</f>
        <v>#N/A</v>
      </c>
      <c r="S2141" s="5"/>
      <c r="T2141" s="22"/>
      <c r="U2141" s="21" t="e">
        <f>VLOOKUP(CONCATENATE($M2141,$N2141),Curriculos!$A$2:$J$332,10,FALSE)</f>
        <v>#N/A</v>
      </c>
      <c r="V2141" s="20" t="e">
        <f>VLOOKUP(CONCATENATE($M2141,$N2141,$T2141),Oferta!$B$2:$R$360,17,FALSE)</f>
        <v>#N/A</v>
      </c>
      <c r="W2141" s="20" t="e">
        <f>VLOOKUP(CONCATENATE($M2141,$N2141,$T2141),Oferta!$B$2:$Q$360,12,FALSE)</f>
        <v>#N/A</v>
      </c>
      <c r="X2141" s="22"/>
      <c r="Y2141" s="23" t="e">
        <f>VLOOKUP(CONCATENATE($W2141,$X2141),Mtz_Horarios!$E$2:$H$92,2,FALSE)</f>
        <v>#N/A</v>
      </c>
      <c r="Z2141" s="23" t="e">
        <f>VLOOKUP(CONCATENATE($W2141,$X2141),Mtz_Horarios!$E$2:$H$92,3,FALSE)</f>
        <v>#N/A</v>
      </c>
      <c r="AA2141" s="24" t="e">
        <f>VLOOKUP(CONCATENATE($W2141,$X2141),Mtz_Horarios!$E$2:$H$92,4,FALSE)</f>
        <v>#N/A</v>
      </c>
      <c r="AB2141" s="20" t="e">
        <f>VLOOKUP(CONCATENATE($M2141,$N2141,$T2141),Oferta!$B$2:$Q$360,16,FALSE)</f>
        <v>#N/A</v>
      </c>
      <c r="AC2141" s="20" t="e">
        <f>VLOOKUP(CONCATENATE($M2141,$N2141,$T2141),Oferta!$B$2:$Q$360,15,FALSE)</f>
        <v>#N/A</v>
      </c>
      <c r="AD2141" s="12"/>
      <c r="AE2141" s="12"/>
      <c r="AF2141" s="12"/>
      <c r="AG2141" s="12"/>
      <c r="AH2141" s="12"/>
      <c r="AI2141" s="5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12"/>
      <c r="AW2141" s="12"/>
    </row>
    <row r="2142" spans="1:49" ht="15" hidden="1" customHeight="1">
      <c r="A2142" s="12"/>
      <c r="B2142" s="12"/>
      <c r="C2142" s="12"/>
      <c r="D2142" s="12"/>
      <c r="E2142" s="12"/>
      <c r="F2142" s="12"/>
      <c r="G2142" s="12"/>
      <c r="H2142" s="12" t="e">
        <f t="shared" si="32"/>
        <v>#N/A</v>
      </c>
      <c r="I2142" s="12" t="e">
        <f>VLOOKUP(CONCATENATE(N2142,T2142),Simulador!$H$26:$H$33,1,FALSE)</f>
        <v>#N/A</v>
      </c>
      <c r="J2142" s="12" t="e">
        <f t="shared" si="33"/>
        <v>#N/A</v>
      </c>
      <c r="K2142" s="13" t="e">
        <f t="shared" si="34"/>
        <v>#N/A</v>
      </c>
      <c r="L2142" s="12" t="e">
        <f t="shared" si="35"/>
        <v>#N/A</v>
      </c>
      <c r="M2142" s="14"/>
      <c r="N2142" s="3"/>
      <c r="O2142" s="20" t="e">
        <f>VLOOKUP(CONCATENATE($M2142,$N2142),Curriculos!$A$2:$J$332,4,FALSE)</f>
        <v>#N/A</v>
      </c>
      <c r="P2142" s="21" t="e">
        <f>VLOOKUP(CONCATENATE($M2142,$N2142),Curriculos!$A$2:$J$332,5,FALSE)</f>
        <v>#N/A</v>
      </c>
      <c r="Q2142" s="21" t="e">
        <f>VLOOKUP($N2142,Oferta!$D$2:$P$100,5,FALSE)</f>
        <v>#N/A</v>
      </c>
      <c r="R2142" s="21" t="e">
        <f>VLOOKUP(CONCATENATE($M2142,$N2142),Curriculos!$A$2:$J$332,8,FALSE)</f>
        <v>#N/A</v>
      </c>
      <c r="S2142" s="5"/>
      <c r="T2142" s="22"/>
      <c r="U2142" s="21" t="e">
        <f>VLOOKUP(CONCATENATE($M2142,$N2142),Curriculos!$A$2:$J$332,10,FALSE)</f>
        <v>#N/A</v>
      </c>
      <c r="V2142" s="20" t="e">
        <f>VLOOKUP(CONCATENATE($M2142,$N2142,$T2142),Oferta!$B$2:$R$360,17,FALSE)</f>
        <v>#N/A</v>
      </c>
      <c r="W2142" s="20" t="e">
        <f>VLOOKUP(CONCATENATE($M2142,$N2142,$T2142),Oferta!$B$2:$Q$360,12,FALSE)</f>
        <v>#N/A</v>
      </c>
      <c r="X2142" s="22"/>
      <c r="Y2142" s="23" t="e">
        <f>VLOOKUP(CONCATENATE($W2142,$X2142),Mtz_Horarios!$E$2:$H$92,2,FALSE)</f>
        <v>#N/A</v>
      </c>
      <c r="Z2142" s="23" t="e">
        <f>VLOOKUP(CONCATENATE($W2142,$X2142),Mtz_Horarios!$E$2:$H$92,3,FALSE)</f>
        <v>#N/A</v>
      </c>
      <c r="AA2142" s="24" t="e">
        <f>VLOOKUP(CONCATENATE($W2142,$X2142),Mtz_Horarios!$E$2:$H$92,4,FALSE)</f>
        <v>#N/A</v>
      </c>
      <c r="AB2142" s="20" t="e">
        <f>VLOOKUP(CONCATENATE($M2142,$N2142,$T2142),Oferta!$B$2:$Q$360,16,FALSE)</f>
        <v>#N/A</v>
      </c>
      <c r="AC2142" s="20" t="e">
        <f>VLOOKUP(CONCATENATE($M2142,$N2142,$T2142),Oferta!$B$2:$Q$360,15,FALSE)</f>
        <v>#N/A</v>
      </c>
      <c r="AD2142" s="12"/>
      <c r="AE2142" s="12"/>
      <c r="AF2142" s="12"/>
      <c r="AG2142" s="12"/>
      <c r="AH2142" s="12"/>
      <c r="AI2142" s="5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12"/>
      <c r="AW2142" s="12"/>
    </row>
    <row r="2143" spans="1:49" ht="15" hidden="1" customHeight="1">
      <c r="A2143" s="12"/>
      <c r="B2143" s="12"/>
      <c r="C2143" s="12"/>
      <c r="D2143" s="12"/>
      <c r="E2143" s="12"/>
      <c r="F2143" s="12"/>
      <c r="G2143" s="12"/>
      <c r="H2143" s="12" t="e">
        <f t="shared" si="32"/>
        <v>#N/A</v>
      </c>
      <c r="I2143" s="12" t="e">
        <f>VLOOKUP(CONCATENATE(N2143,T2143),Simulador!$H$26:$H$33,1,FALSE)</f>
        <v>#N/A</v>
      </c>
      <c r="J2143" s="12" t="e">
        <f t="shared" si="33"/>
        <v>#N/A</v>
      </c>
      <c r="K2143" s="13" t="e">
        <f t="shared" si="34"/>
        <v>#N/A</v>
      </c>
      <c r="L2143" s="12" t="e">
        <f t="shared" si="35"/>
        <v>#N/A</v>
      </c>
      <c r="M2143" s="14"/>
      <c r="N2143" s="3"/>
      <c r="O2143" s="20" t="e">
        <f>VLOOKUP(CONCATENATE($M2143,$N2143),Curriculos!$A$2:$J$332,4,FALSE)</f>
        <v>#N/A</v>
      </c>
      <c r="P2143" s="21" t="e">
        <f>VLOOKUP(CONCATENATE($M2143,$N2143),Curriculos!$A$2:$J$332,5,FALSE)</f>
        <v>#N/A</v>
      </c>
      <c r="Q2143" s="21" t="e">
        <f>VLOOKUP($N2143,Oferta!$D$2:$P$100,5,FALSE)</f>
        <v>#N/A</v>
      </c>
      <c r="R2143" s="21" t="e">
        <f>VLOOKUP(CONCATENATE($M2143,$N2143),Curriculos!$A$2:$J$332,8,FALSE)</f>
        <v>#N/A</v>
      </c>
      <c r="S2143" s="5"/>
      <c r="T2143" s="22"/>
      <c r="U2143" s="21" t="e">
        <f>VLOOKUP(CONCATENATE($M2143,$N2143),Curriculos!$A$2:$J$332,10,FALSE)</f>
        <v>#N/A</v>
      </c>
      <c r="V2143" s="20" t="e">
        <f>VLOOKUP(CONCATENATE($M2143,$N2143,$T2143),Oferta!$B$2:$R$360,17,FALSE)</f>
        <v>#N/A</v>
      </c>
      <c r="W2143" s="20" t="e">
        <f>VLOOKUP(CONCATENATE($M2143,$N2143,$T2143),Oferta!$B$2:$Q$360,12,FALSE)</f>
        <v>#N/A</v>
      </c>
      <c r="X2143" s="22"/>
      <c r="Y2143" s="23" t="e">
        <f>VLOOKUP(CONCATENATE($W2143,$X2143),Mtz_Horarios!$E$2:$H$92,2,FALSE)</f>
        <v>#N/A</v>
      </c>
      <c r="Z2143" s="23" t="e">
        <f>VLOOKUP(CONCATENATE($W2143,$X2143),Mtz_Horarios!$E$2:$H$92,3,FALSE)</f>
        <v>#N/A</v>
      </c>
      <c r="AA2143" s="24" t="e">
        <f>VLOOKUP(CONCATENATE($W2143,$X2143),Mtz_Horarios!$E$2:$H$92,4,FALSE)</f>
        <v>#N/A</v>
      </c>
      <c r="AB2143" s="20" t="e">
        <f>VLOOKUP(CONCATENATE($M2143,$N2143,$T2143),Oferta!$B$2:$Q$360,16,FALSE)</f>
        <v>#N/A</v>
      </c>
      <c r="AC2143" s="20" t="e">
        <f>VLOOKUP(CONCATENATE($M2143,$N2143,$T2143),Oferta!$B$2:$Q$360,15,FALSE)</f>
        <v>#N/A</v>
      </c>
      <c r="AD2143" s="12"/>
      <c r="AE2143" s="12"/>
      <c r="AF2143" s="12"/>
      <c r="AG2143" s="12"/>
      <c r="AH2143" s="12"/>
      <c r="AI2143" s="5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12"/>
      <c r="AW2143" s="12"/>
    </row>
    <row r="2144" spans="1:49" ht="15" hidden="1" customHeight="1">
      <c r="A2144" s="12"/>
      <c r="B2144" s="12"/>
      <c r="C2144" s="12"/>
      <c r="D2144" s="12"/>
      <c r="E2144" s="12"/>
      <c r="F2144" s="12"/>
      <c r="G2144" s="12"/>
      <c r="H2144" s="12" t="e">
        <f t="shared" si="32"/>
        <v>#N/A</v>
      </c>
      <c r="I2144" s="12" t="e">
        <f>VLOOKUP(CONCATENATE(N2144,T2144),Simulador!$H$26:$H$33,1,FALSE)</f>
        <v>#N/A</v>
      </c>
      <c r="J2144" s="12" t="e">
        <f t="shared" si="33"/>
        <v>#N/A</v>
      </c>
      <c r="K2144" s="13" t="e">
        <f t="shared" si="34"/>
        <v>#N/A</v>
      </c>
      <c r="L2144" s="12" t="e">
        <f t="shared" si="35"/>
        <v>#N/A</v>
      </c>
      <c r="M2144" s="14"/>
      <c r="N2144" s="3"/>
      <c r="O2144" s="20" t="e">
        <f>VLOOKUP(CONCATENATE($M2144,$N2144),Curriculos!$A$2:$J$332,4,FALSE)</f>
        <v>#N/A</v>
      </c>
      <c r="P2144" s="21" t="e">
        <f>VLOOKUP(CONCATENATE($M2144,$N2144),Curriculos!$A$2:$J$332,5,FALSE)</f>
        <v>#N/A</v>
      </c>
      <c r="Q2144" s="21" t="e">
        <f>VLOOKUP($N2144,Oferta!$D$2:$P$100,5,FALSE)</f>
        <v>#N/A</v>
      </c>
      <c r="R2144" s="21" t="e">
        <f>VLOOKUP(CONCATENATE($M2144,$N2144),Curriculos!$A$2:$J$332,8,FALSE)</f>
        <v>#N/A</v>
      </c>
      <c r="S2144" s="5"/>
      <c r="T2144" s="22"/>
      <c r="U2144" s="21" t="e">
        <f>VLOOKUP(CONCATENATE($M2144,$N2144),Curriculos!$A$2:$J$332,10,FALSE)</f>
        <v>#N/A</v>
      </c>
      <c r="V2144" s="20" t="e">
        <f>VLOOKUP(CONCATENATE($M2144,$N2144,$T2144),Oferta!$B$2:$R$360,17,FALSE)</f>
        <v>#N/A</v>
      </c>
      <c r="W2144" s="20" t="e">
        <f>VLOOKUP(CONCATENATE($M2144,$N2144,$T2144),Oferta!$B$2:$Q$360,12,FALSE)</f>
        <v>#N/A</v>
      </c>
      <c r="X2144" s="22"/>
      <c r="Y2144" s="23" t="e">
        <f>VLOOKUP(CONCATENATE($W2144,$X2144),Mtz_Horarios!$E$2:$H$92,2,FALSE)</f>
        <v>#N/A</v>
      </c>
      <c r="Z2144" s="23" t="e">
        <f>VLOOKUP(CONCATENATE($W2144,$X2144),Mtz_Horarios!$E$2:$H$92,3,FALSE)</f>
        <v>#N/A</v>
      </c>
      <c r="AA2144" s="24" t="e">
        <f>VLOOKUP(CONCATENATE($W2144,$X2144),Mtz_Horarios!$E$2:$H$92,4,FALSE)</f>
        <v>#N/A</v>
      </c>
      <c r="AB2144" s="20" t="e">
        <f>VLOOKUP(CONCATENATE($M2144,$N2144,$T2144),Oferta!$B$2:$Q$360,16,FALSE)</f>
        <v>#N/A</v>
      </c>
      <c r="AC2144" s="20" t="e">
        <f>VLOOKUP(CONCATENATE($M2144,$N2144,$T2144),Oferta!$B$2:$Q$360,15,FALSE)</f>
        <v>#N/A</v>
      </c>
      <c r="AD2144" s="12"/>
      <c r="AE2144" s="12"/>
      <c r="AF2144" s="12"/>
      <c r="AG2144" s="12"/>
      <c r="AH2144" s="12"/>
      <c r="AI2144" s="5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12"/>
      <c r="AW2144" s="12"/>
    </row>
    <row r="2145" spans="1:49" ht="15" hidden="1" customHeight="1">
      <c r="A2145" s="12"/>
      <c r="B2145" s="12"/>
      <c r="C2145" s="12"/>
      <c r="D2145" s="12"/>
      <c r="E2145" s="12"/>
      <c r="F2145" s="12"/>
      <c r="G2145" s="12"/>
      <c r="H2145" s="12" t="e">
        <f t="shared" si="32"/>
        <v>#N/A</v>
      </c>
      <c r="I2145" s="12" t="e">
        <f>VLOOKUP(CONCATENATE(N2145,T2145),Simulador!$H$26:$H$33,1,FALSE)</f>
        <v>#N/A</v>
      </c>
      <c r="J2145" s="12" t="e">
        <f t="shared" si="33"/>
        <v>#N/A</v>
      </c>
      <c r="K2145" s="13" t="e">
        <f t="shared" si="34"/>
        <v>#N/A</v>
      </c>
      <c r="L2145" s="12" t="e">
        <f t="shared" si="35"/>
        <v>#N/A</v>
      </c>
      <c r="M2145" s="14"/>
      <c r="N2145" s="3"/>
      <c r="O2145" s="20" t="e">
        <f>VLOOKUP(CONCATENATE($M2145,$N2145),Curriculos!$A$2:$J$332,4,FALSE)</f>
        <v>#N/A</v>
      </c>
      <c r="P2145" s="21" t="e">
        <f>VLOOKUP(CONCATENATE($M2145,$N2145),Curriculos!$A$2:$J$332,5,FALSE)</f>
        <v>#N/A</v>
      </c>
      <c r="Q2145" s="21" t="e">
        <f>VLOOKUP($N2145,Oferta!$D$2:$P$100,5,FALSE)</f>
        <v>#N/A</v>
      </c>
      <c r="R2145" s="21" t="e">
        <f>VLOOKUP(CONCATENATE($M2145,$N2145),Curriculos!$A$2:$J$332,8,FALSE)</f>
        <v>#N/A</v>
      </c>
      <c r="S2145" s="5"/>
      <c r="T2145" s="22"/>
      <c r="U2145" s="21" t="e">
        <f>VLOOKUP(CONCATENATE($M2145,$N2145),Curriculos!$A$2:$J$332,10,FALSE)</f>
        <v>#N/A</v>
      </c>
      <c r="V2145" s="20" t="e">
        <f>VLOOKUP(CONCATENATE($M2145,$N2145,$T2145),Oferta!$B$2:$R$360,17,FALSE)</f>
        <v>#N/A</v>
      </c>
      <c r="W2145" s="20" t="e">
        <f>VLOOKUP(CONCATENATE($M2145,$N2145,$T2145),Oferta!$B$2:$Q$360,12,FALSE)</f>
        <v>#N/A</v>
      </c>
      <c r="X2145" s="22"/>
      <c r="Y2145" s="23" t="e">
        <f>VLOOKUP(CONCATENATE($W2145,$X2145),Mtz_Horarios!$E$2:$H$92,2,FALSE)</f>
        <v>#N/A</v>
      </c>
      <c r="Z2145" s="23" t="e">
        <f>VLOOKUP(CONCATENATE($W2145,$X2145),Mtz_Horarios!$E$2:$H$92,3,FALSE)</f>
        <v>#N/A</v>
      </c>
      <c r="AA2145" s="24" t="e">
        <f>VLOOKUP(CONCATENATE($W2145,$X2145),Mtz_Horarios!$E$2:$H$92,4,FALSE)</f>
        <v>#N/A</v>
      </c>
      <c r="AB2145" s="20" t="e">
        <f>VLOOKUP(CONCATENATE($M2145,$N2145,$T2145),Oferta!$B$2:$Q$360,16,FALSE)</f>
        <v>#N/A</v>
      </c>
      <c r="AC2145" s="20" t="e">
        <f>VLOOKUP(CONCATENATE($M2145,$N2145,$T2145),Oferta!$B$2:$Q$360,15,FALSE)</f>
        <v>#N/A</v>
      </c>
      <c r="AD2145" s="12"/>
      <c r="AE2145" s="12"/>
      <c r="AF2145" s="12"/>
      <c r="AG2145" s="12"/>
      <c r="AH2145" s="12"/>
      <c r="AI2145" s="5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12"/>
      <c r="AW2145" s="12"/>
    </row>
    <row r="2146" spans="1:49" ht="15" hidden="1" customHeight="1">
      <c r="A2146" s="12"/>
      <c r="B2146" s="12"/>
      <c r="C2146" s="12"/>
      <c r="D2146" s="12"/>
      <c r="E2146" s="12"/>
      <c r="F2146" s="12"/>
      <c r="G2146" s="12"/>
      <c r="H2146" s="12" t="e">
        <f t="shared" si="32"/>
        <v>#N/A</v>
      </c>
      <c r="I2146" s="12" t="e">
        <f>VLOOKUP(CONCATENATE(N2146,T2146),Simulador!$H$26:$H$33,1,FALSE)</f>
        <v>#N/A</v>
      </c>
      <c r="J2146" s="12" t="e">
        <f t="shared" si="33"/>
        <v>#N/A</v>
      </c>
      <c r="K2146" s="13" t="e">
        <f t="shared" si="34"/>
        <v>#N/A</v>
      </c>
      <c r="L2146" s="12" t="e">
        <f t="shared" si="35"/>
        <v>#N/A</v>
      </c>
      <c r="M2146" s="14"/>
      <c r="N2146" s="3"/>
      <c r="O2146" s="20" t="e">
        <f>VLOOKUP(CONCATENATE($M2146,$N2146),Curriculos!$A$2:$J$332,4,FALSE)</f>
        <v>#N/A</v>
      </c>
      <c r="P2146" s="21" t="e">
        <f>VLOOKUP(CONCATENATE($M2146,$N2146),Curriculos!$A$2:$J$332,5,FALSE)</f>
        <v>#N/A</v>
      </c>
      <c r="Q2146" s="21" t="e">
        <f>VLOOKUP($N2146,Oferta!$D$2:$P$100,5,FALSE)</f>
        <v>#N/A</v>
      </c>
      <c r="R2146" s="21" t="e">
        <f>VLOOKUP(CONCATENATE($M2146,$N2146),Curriculos!$A$2:$J$332,8,FALSE)</f>
        <v>#N/A</v>
      </c>
      <c r="S2146" s="5"/>
      <c r="T2146" s="22"/>
      <c r="U2146" s="21" t="e">
        <f>VLOOKUP(CONCATENATE($M2146,$N2146),Curriculos!$A$2:$J$332,10,FALSE)</f>
        <v>#N/A</v>
      </c>
      <c r="V2146" s="20" t="e">
        <f>VLOOKUP(CONCATENATE($M2146,$N2146,$T2146),Oferta!$B$2:$R$360,17,FALSE)</f>
        <v>#N/A</v>
      </c>
      <c r="W2146" s="20" t="e">
        <f>VLOOKUP(CONCATENATE($M2146,$N2146,$T2146),Oferta!$B$2:$Q$360,12,FALSE)</f>
        <v>#N/A</v>
      </c>
      <c r="X2146" s="22"/>
      <c r="Y2146" s="23" t="e">
        <f>VLOOKUP(CONCATENATE($W2146,$X2146),Mtz_Horarios!$E$2:$H$92,2,FALSE)</f>
        <v>#N/A</v>
      </c>
      <c r="Z2146" s="23" t="e">
        <f>VLOOKUP(CONCATENATE($W2146,$X2146),Mtz_Horarios!$E$2:$H$92,3,FALSE)</f>
        <v>#N/A</v>
      </c>
      <c r="AA2146" s="24" t="e">
        <f>VLOOKUP(CONCATENATE($W2146,$X2146),Mtz_Horarios!$E$2:$H$92,4,FALSE)</f>
        <v>#N/A</v>
      </c>
      <c r="AB2146" s="20" t="e">
        <f>VLOOKUP(CONCATENATE($M2146,$N2146,$T2146),Oferta!$B$2:$Q$360,16,FALSE)</f>
        <v>#N/A</v>
      </c>
      <c r="AC2146" s="20" t="e">
        <f>VLOOKUP(CONCATENATE($M2146,$N2146,$T2146),Oferta!$B$2:$Q$360,15,FALSE)</f>
        <v>#N/A</v>
      </c>
      <c r="AD2146" s="12"/>
      <c r="AE2146" s="12"/>
      <c r="AF2146" s="12"/>
      <c r="AG2146" s="12"/>
      <c r="AH2146" s="12"/>
      <c r="AI2146" s="5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12"/>
      <c r="AW2146" s="12"/>
    </row>
    <row r="2147" spans="1:49" ht="15" hidden="1" customHeight="1">
      <c r="A2147" s="12"/>
      <c r="B2147" s="12"/>
      <c r="C2147" s="12"/>
      <c r="D2147" s="12"/>
      <c r="E2147" s="12"/>
      <c r="F2147" s="12"/>
      <c r="G2147" s="12"/>
      <c r="H2147" s="12" t="e">
        <f t="shared" si="32"/>
        <v>#N/A</v>
      </c>
      <c r="I2147" s="12" t="e">
        <f>VLOOKUP(CONCATENATE(N2147,T2147),Simulador!$H$26:$H$33,1,FALSE)</f>
        <v>#N/A</v>
      </c>
      <c r="J2147" s="12" t="e">
        <f t="shared" si="33"/>
        <v>#N/A</v>
      </c>
      <c r="K2147" s="13" t="e">
        <f t="shared" si="34"/>
        <v>#N/A</v>
      </c>
      <c r="L2147" s="12" t="e">
        <f t="shared" si="35"/>
        <v>#N/A</v>
      </c>
      <c r="M2147" s="14"/>
      <c r="N2147" s="3"/>
      <c r="O2147" s="20" t="e">
        <f>VLOOKUP(CONCATENATE($M2147,$N2147),Curriculos!$A$2:$J$332,4,FALSE)</f>
        <v>#N/A</v>
      </c>
      <c r="P2147" s="21" t="e">
        <f>VLOOKUP(CONCATENATE($M2147,$N2147),Curriculos!$A$2:$J$332,5,FALSE)</f>
        <v>#N/A</v>
      </c>
      <c r="Q2147" s="21" t="e">
        <f>VLOOKUP($N2147,Oferta!$D$2:$P$100,5,FALSE)</f>
        <v>#N/A</v>
      </c>
      <c r="R2147" s="21" t="e">
        <f>VLOOKUP(CONCATENATE($M2147,$N2147),Curriculos!$A$2:$J$332,8,FALSE)</f>
        <v>#N/A</v>
      </c>
      <c r="S2147" s="5"/>
      <c r="T2147" s="22"/>
      <c r="U2147" s="21" t="e">
        <f>VLOOKUP(CONCATENATE($M2147,$N2147),Curriculos!$A$2:$J$332,10,FALSE)</f>
        <v>#N/A</v>
      </c>
      <c r="V2147" s="20" t="e">
        <f>VLOOKUP(CONCATENATE($M2147,$N2147,$T2147),Oferta!$B$2:$R$360,17,FALSE)</f>
        <v>#N/A</v>
      </c>
      <c r="W2147" s="20" t="e">
        <f>VLOOKUP(CONCATENATE($M2147,$N2147,$T2147),Oferta!$B$2:$Q$360,12,FALSE)</f>
        <v>#N/A</v>
      </c>
      <c r="X2147" s="22"/>
      <c r="Y2147" s="23" t="e">
        <f>VLOOKUP(CONCATENATE($W2147,$X2147),Mtz_Horarios!$E$2:$H$92,2,FALSE)</f>
        <v>#N/A</v>
      </c>
      <c r="Z2147" s="23" t="e">
        <f>VLOOKUP(CONCATENATE($W2147,$X2147),Mtz_Horarios!$E$2:$H$92,3,FALSE)</f>
        <v>#N/A</v>
      </c>
      <c r="AA2147" s="24" t="e">
        <f>VLOOKUP(CONCATENATE($W2147,$X2147),Mtz_Horarios!$E$2:$H$92,4,FALSE)</f>
        <v>#N/A</v>
      </c>
      <c r="AB2147" s="20" t="e">
        <f>VLOOKUP(CONCATENATE($M2147,$N2147,$T2147),Oferta!$B$2:$Q$360,16,FALSE)</f>
        <v>#N/A</v>
      </c>
      <c r="AC2147" s="20" t="e">
        <f>VLOOKUP(CONCATENATE($M2147,$N2147,$T2147),Oferta!$B$2:$Q$360,15,FALSE)</f>
        <v>#N/A</v>
      </c>
      <c r="AD2147" s="12"/>
      <c r="AE2147" s="12"/>
      <c r="AF2147" s="12"/>
      <c r="AG2147" s="12"/>
      <c r="AH2147" s="12"/>
      <c r="AI2147" s="5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12"/>
      <c r="AW2147" s="12"/>
    </row>
    <row r="2148" spans="1:49" ht="15" hidden="1" customHeight="1">
      <c r="A2148" s="12"/>
      <c r="B2148" s="12"/>
      <c r="C2148" s="12"/>
      <c r="D2148" s="12"/>
      <c r="E2148" s="12"/>
      <c r="F2148" s="12"/>
      <c r="G2148" s="12"/>
      <c r="H2148" s="12" t="e">
        <f t="shared" si="32"/>
        <v>#N/A</v>
      </c>
      <c r="I2148" s="12" t="e">
        <f>VLOOKUP(CONCATENATE(N2148,T2148),Simulador!$H$26:$H$33,1,FALSE)</f>
        <v>#N/A</v>
      </c>
      <c r="J2148" s="12" t="e">
        <f t="shared" si="33"/>
        <v>#N/A</v>
      </c>
      <c r="K2148" s="13" t="e">
        <f t="shared" si="34"/>
        <v>#N/A</v>
      </c>
      <c r="L2148" s="12" t="e">
        <f t="shared" si="35"/>
        <v>#N/A</v>
      </c>
      <c r="M2148" s="14"/>
      <c r="N2148" s="3"/>
      <c r="O2148" s="20" t="e">
        <f>VLOOKUP(CONCATENATE($M2148,$N2148),Curriculos!$A$2:$J$332,4,FALSE)</f>
        <v>#N/A</v>
      </c>
      <c r="P2148" s="21" t="e">
        <f>VLOOKUP(CONCATENATE($M2148,$N2148),Curriculos!$A$2:$J$332,5,FALSE)</f>
        <v>#N/A</v>
      </c>
      <c r="Q2148" s="21" t="e">
        <f>VLOOKUP($N2148,Oferta!$D$2:$P$100,5,FALSE)</f>
        <v>#N/A</v>
      </c>
      <c r="R2148" s="21" t="e">
        <f>VLOOKUP(CONCATENATE($M2148,$N2148),Curriculos!$A$2:$J$332,8,FALSE)</f>
        <v>#N/A</v>
      </c>
      <c r="S2148" s="5"/>
      <c r="T2148" s="22"/>
      <c r="U2148" s="21" t="e">
        <f>VLOOKUP(CONCATENATE($M2148,$N2148),Curriculos!$A$2:$J$332,10,FALSE)</f>
        <v>#N/A</v>
      </c>
      <c r="V2148" s="20" t="e">
        <f>VLOOKUP(CONCATENATE($M2148,$N2148,$T2148),Oferta!$B$2:$R$360,17,FALSE)</f>
        <v>#N/A</v>
      </c>
      <c r="W2148" s="20" t="e">
        <f>VLOOKUP(CONCATENATE($M2148,$N2148,$T2148),Oferta!$B$2:$Q$360,12,FALSE)</f>
        <v>#N/A</v>
      </c>
      <c r="X2148" s="22"/>
      <c r="Y2148" s="23" t="e">
        <f>VLOOKUP(CONCATENATE($W2148,$X2148),Mtz_Horarios!$E$2:$H$92,2,FALSE)</f>
        <v>#N/A</v>
      </c>
      <c r="Z2148" s="23" t="e">
        <f>VLOOKUP(CONCATENATE($W2148,$X2148),Mtz_Horarios!$E$2:$H$92,3,FALSE)</f>
        <v>#N/A</v>
      </c>
      <c r="AA2148" s="24" t="e">
        <f>VLOOKUP(CONCATENATE($W2148,$X2148),Mtz_Horarios!$E$2:$H$92,4,FALSE)</f>
        <v>#N/A</v>
      </c>
      <c r="AB2148" s="20" t="e">
        <f>VLOOKUP(CONCATENATE($M2148,$N2148,$T2148),Oferta!$B$2:$Q$360,16,FALSE)</f>
        <v>#N/A</v>
      </c>
      <c r="AC2148" s="20" t="e">
        <f>VLOOKUP(CONCATENATE($M2148,$N2148,$T2148),Oferta!$B$2:$Q$360,15,FALSE)</f>
        <v>#N/A</v>
      </c>
      <c r="AD2148" s="12"/>
      <c r="AE2148" s="12"/>
      <c r="AF2148" s="12"/>
      <c r="AG2148" s="12"/>
      <c r="AH2148" s="12"/>
      <c r="AI2148" s="5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12"/>
      <c r="AW2148" s="12"/>
    </row>
    <row r="2149" spans="1:49" ht="15" hidden="1" customHeight="1">
      <c r="A2149" s="12"/>
      <c r="B2149" s="12"/>
      <c r="C2149" s="12"/>
      <c r="D2149" s="12"/>
      <c r="E2149" s="12"/>
      <c r="F2149" s="12"/>
      <c r="G2149" s="12"/>
      <c r="H2149" s="12" t="e">
        <f t="shared" si="32"/>
        <v>#N/A</v>
      </c>
      <c r="I2149" s="12" t="e">
        <f>VLOOKUP(CONCATENATE(N2149,T2149),Simulador!$H$26:$H$33,1,FALSE)</f>
        <v>#N/A</v>
      </c>
      <c r="J2149" s="12" t="e">
        <f t="shared" si="33"/>
        <v>#N/A</v>
      </c>
      <c r="K2149" s="13" t="e">
        <f t="shared" si="34"/>
        <v>#N/A</v>
      </c>
      <c r="L2149" s="12" t="e">
        <f t="shared" si="35"/>
        <v>#N/A</v>
      </c>
      <c r="M2149" s="14"/>
      <c r="N2149" s="3"/>
      <c r="O2149" s="20" t="e">
        <f>VLOOKUP(CONCATENATE($M2149,$N2149),Curriculos!$A$2:$J$332,4,FALSE)</f>
        <v>#N/A</v>
      </c>
      <c r="P2149" s="21" t="e">
        <f>VLOOKUP(CONCATENATE($M2149,$N2149),Curriculos!$A$2:$J$332,5,FALSE)</f>
        <v>#N/A</v>
      </c>
      <c r="Q2149" s="21" t="e">
        <f>VLOOKUP($N2149,Oferta!$D$2:$P$100,5,FALSE)</f>
        <v>#N/A</v>
      </c>
      <c r="R2149" s="21" t="e">
        <f>VLOOKUP(CONCATENATE($M2149,$N2149),Curriculos!$A$2:$J$332,8,FALSE)</f>
        <v>#N/A</v>
      </c>
      <c r="S2149" s="5"/>
      <c r="T2149" s="22"/>
      <c r="U2149" s="21" t="e">
        <f>VLOOKUP(CONCATENATE($M2149,$N2149),Curriculos!$A$2:$J$332,10,FALSE)</f>
        <v>#N/A</v>
      </c>
      <c r="V2149" s="20" t="e">
        <f>VLOOKUP(CONCATENATE($M2149,$N2149,$T2149),Oferta!$B$2:$R$360,17,FALSE)</f>
        <v>#N/A</v>
      </c>
      <c r="W2149" s="20" t="e">
        <f>VLOOKUP(CONCATENATE($M2149,$N2149,$T2149),Oferta!$B$2:$Q$360,12,FALSE)</f>
        <v>#N/A</v>
      </c>
      <c r="X2149" s="22"/>
      <c r="Y2149" s="23" t="e">
        <f>VLOOKUP(CONCATENATE($W2149,$X2149),Mtz_Horarios!$E$2:$H$92,2,FALSE)</f>
        <v>#N/A</v>
      </c>
      <c r="Z2149" s="23" t="e">
        <f>VLOOKUP(CONCATENATE($W2149,$X2149),Mtz_Horarios!$E$2:$H$92,3,FALSE)</f>
        <v>#N/A</v>
      </c>
      <c r="AA2149" s="24" t="e">
        <f>VLOOKUP(CONCATENATE($W2149,$X2149),Mtz_Horarios!$E$2:$H$92,4,FALSE)</f>
        <v>#N/A</v>
      </c>
      <c r="AB2149" s="20" t="e">
        <f>VLOOKUP(CONCATENATE($M2149,$N2149,$T2149),Oferta!$B$2:$Q$360,16,FALSE)</f>
        <v>#N/A</v>
      </c>
      <c r="AC2149" s="20" t="e">
        <f>VLOOKUP(CONCATENATE($M2149,$N2149,$T2149),Oferta!$B$2:$Q$360,15,FALSE)</f>
        <v>#N/A</v>
      </c>
      <c r="AD2149" s="12"/>
      <c r="AE2149" s="12"/>
      <c r="AF2149" s="12"/>
      <c r="AG2149" s="12"/>
      <c r="AH2149" s="12"/>
      <c r="AI2149" s="5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12"/>
      <c r="AW2149" s="12"/>
    </row>
    <row r="2150" spans="1:49" ht="15" hidden="1" customHeight="1">
      <c r="A2150" s="12"/>
      <c r="B2150" s="12"/>
      <c r="C2150" s="12"/>
      <c r="D2150" s="12"/>
      <c r="E2150" s="12"/>
      <c r="F2150" s="12"/>
      <c r="G2150" s="12"/>
      <c r="H2150" s="12" t="e">
        <f t="shared" si="32"/>
        <v>#N/A</v>
      </c>
      <c r="I2150" s="12" t="e">
        <f>VLOOKUP(CONCATENATE(N2150,T2150),Simulador!$H$26:$H$33,1,FALSE)</f>
        <v>#N/A</v>
      </c>
      <c r="J2150" s="12" t="e">
        <f t="shared" si="33"/>
        <v>#N/A</v>
      </c>
      <c r="K2150" s="13" t="e">
        <f t="shared" si="34"/>
        <v>#N/A</v>
      </c>
      <c r="L2150" s="12" t="e">
        <f t="shared" si="35"/>
        <v>#N/A</v>
      </c>
      <c r="M2150" s="14"/>
      <c r="N2150" s="3"/>
      <c r="O2150" s="20" t="e">
        <f>VLOOKUP(CONCATENATE($M2150,$N2150),Curriculos!$A$2:$J$332,4,FALSE)</f>
        <v>#N/A</v>
      </c>
      <c r="P2150" s="21" t="e">
        <f>VLOOKUP(CONCATENATE($M2150,$N2150),Curriculos!$A$2:$J$332,5,FALSE)</f>
        <v>#N/A</v>
      </c>
      <c r="Q2150" s="21" t="e">
        <f>VLOOKUP($N2150,Oferta!$D$2:$P$100,5,FALSE)</f>
        <v>#N/A</v>
      </c>
      <c r="R2150" s="21" t="e">
        <f>VLOOKUP(CONCATENATE($M2150,$N2150),Curriculos!$A$2:$J$332,8,FALSE)</f>
        <v>#N/A</v>
      </c>
      <c r="S2150" s="5"/>
      <c r="T2150" s="22"/>
      <c r="U2150" s="21" t="e">
        <f>VLOOKUP(CONCATENATE($M2150,$N2150),Curriculos!$A$2:$J$332,10,FALSE)</f>
        <v>#N/A</v>
      </c>
      <c r="V2150" s="20" t="e">
        <f>VLOOKUP(CONCATENATE($M2150,$N2150,$T2150),Oferta!$B$2:$R$360,17,FALSE)</f>
        <v>#N/A</v>
      </c>
      <c r="W2150" s="20" t="e">
        <f>VLOOKUP(CONCATENATE($M2150,$N2150,$T2150),Oferta!$B$2:$Q$360,12,FALSE)</f>
        <v>#N/A</v>
      </c>
      <c r="X2150" s="22"/>
      <c r="Y2150" s="23" t="e">
        <f>VLOOKUP(CONCATENATE($W2150,$X2150),Mtz_Horarios!$E$2:$H$92,2,FALSE)</f>
        <v>#N/A</v>
      </c>
      <c r="Z2150" s="23" t="e">
        <f>VLOOKUP(CONCATENATE($W2150,$X2150),Mtz_Horarios!$E$2:$H$92,3,FALSE)</f>
        <v>#N/A</v>
      </c>
      <c r="AA2150" s="24" t="e">
        <f>VLOOKUP(CONCATENATE($W2150,$X2150),Mtz_Horarios!$E$2:$H$92,4,FALSE)</f>
        <v>#N/A</v>
      </c>
      <c r="AB2150" s="20" t="e">
        <f>VLOOKUP(CONCATENATE($M2150,$N2150,$T2150),Oferta!$B$2:$Q$360,16,FALSE)</f>
        <v>#N/A</v>
      </c>
      <c r="AC2150" s="20" t="e">
        <f>VLOOKUP(CONCATENATE($M2150,$N2150,$T2150),Oferta!$B$2:$Q$360,15,FALSE)</f>
        <v>#N/A</v>
      </c>
      <c r="AD2150" s="12"/>
      <c r="AE2150" s="12"/>
      <c r="AF2150" s="12"/>
      <c r="AG2150" s="12"/>
      <c r="AH2150" s="12"/>
      <c r="AI2150" s="5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12"/>
      <c r="AW2150" s="12"/>
    </row>
    <row r="2151" spans="1:49" ht="15" hidden="1" customHeight="1">
      <c r="A2151" s="12"/>
      <c r="B2151" s="12"/>
      <c r="C2151" s="12"/>
      <c r="D2151" s="12"/>
      <c r="E2151" s="12"/>
      <c r="F2151" s="12"/>
      <c r="G2151" s="12"/>
      <c r="H2151" s="12" t="e">
        <f t="shared" si="32"/>
        <v>#N/A</v>
      </c>
      <c r="I2151" s="12" t="e">
        <f>VLOOKUP(CONCATENATE(N2151,T2151),Simulador!$H$26:$H$33,1,FALSE)</f>
        <v>#N/A</v>
      </c>
      <c r="J2151" s="12" t="e">
        <f t="shared" si="33"/>
        <v>#N/A</v>
      </c>
      <c r="K2151" s="13" t="e">
        <f t="shared" si="34"/>
        <v>#N/A</v>
      </c>
      <c r="L2151" s="12" t="e">
        <f t="shared" si="35"/>
        <v>#N/A</v>
      </c>
      <c r="M2151" s="14"/>
      <c r="N2151" s="3"/>
      <c r="O2151" s="20" t="e">
        <f>VLOOKUP(CONCATENATE($M2151,$N2151),Curriculos!$A$2:$J$332,4,FALSE)</f>
        <v>#N/A</v>
      </c>
      <c r="P2151" s="21" t="e">
        <f>VLOOKUP(CONCATENATE($M2151,$N2151),Curriculos!$A$2:$J$332,5,FALSE)</f>
        <v>#N/A</v>
      </c>
      <c r="Q2151" s="21" t="e">
        <f>VLOOKUP($N2151,Oferta!$D$2:$P$100,5,FALSE)</f>
        <v>#N/A</v>
      </c>
      <c r="R2151" s="21" t="e">
        <f>VLOOKUP(CONCATENATE($M2151,$N2151),Curriculos!$A$2:$J$332,8,FALSE)</f>
        <v>#N/A</v>
      </c>
      <c r="S2151" s="5"/>
      <c r="T2151" s="22"/>
      <c r="U2151" s="21" t="e">
        <f>VLOOKUP(CONCATENATE($M2151,$N2151),Curriculos!$A$2:$J$332,10,FALSE)</f>
        <v>#N/A</v>
      </c>
      <c r="V2151" s="20" t="e">
        <f>VLOOKUP(CONCATENATE($M2151,$N2151,$T2151),Oferta!$B$2:$R$360,17,FALSE)</f>
        <v>#N/A</v>
      </c>
      <c r="W2151" s="20" t="e">
        <f>VLOOKUP(CONCATENATE($M2151,$N2151,$T2151),Oferta!$B$2:$Q$360,12,FALSE)</f>
        <v>#N/A</v>
      </c>
      <c r="X2151" s="22"/>
      <c r="Y2151" s="23" t="e">
        <f>VLOOKUP(CONCATENATE($W2151,$X2151),Mtz_Horarios!$E$2:$H$92,2,FALSE)</f>
        <v>#N/A</v>
      </c>
      <c r="Z2151" s="23" t="e">
        <f>VLOOKUP(CONCATENATE($W2151,$X2151),Mtz_Horarios!$E$2:$H$92,3,FALSE)</f>
        <v>#N/A</v>
      </c>
      <c r="AA2151" s="24" t="e">
        <f>VLOOKUP(CONCATENATE($W2151,$X2151),Mtz_Horarios!$E$2:$H$92,4,FALSE)</f>
        <v>#N/A</v>
      </c>
      <c r="AB2151" s="20" t="e">
        <f>VLOOKUP(CONCATENATE($M2151,$N2151,$T2151),Oferta!$B$2:$Q$360,16,FALSE)</f>
        <v>#N/A</v>
      </c>
      <c r="AC2151" s="20" t="e">
        <f>VLOOKUP(CONCATENATE($M2151,$N2151,$T2151),Oferta!$B$2:$Q$360,15,FALSE)</f>
        <v>#N/A</v>
      </c>
      <c r="AD2151" s="12"/>
      <c r="AE2151" s="12"/>
      <c r="AF2151" s="12"/>
      <c r="AG2151" s="12"/>
      <c r="AH2151" s="12"/>
      <c r="AI2151" s="5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12"/>
      <c r="AW2151" s="12"/>
    </row>
    <row r="2152" spans="1:49" ht="15" hidden="1" customHeight="1">
      <c r="A2152" s="12"/>
      <c r="B2152" s="12"/>
      <c r="C2152" s="12"/>
      <c r="D2152" s="12"/>
      <c r="E2152" s="12"/>
      <c r="F2152" s="12"/>
      <c r="G2152" s="12"/>
      <c r="H2152" s="12" t="e">
        <f t="shared" si="32"/>
        <v>#N/A</v>
      </c>
      <c r="I2152" s="12" t="e">
        <f>VLOOKUP(CONCATENATE(N2152,T2152),Simulador!$H$26:$H$33,1,FALSE)</f>
        <v>#N/A</v>
      </c>
      <c r="J2152" s="12" t="e">
        <f t="shared" si="33"/>
        <v>#N/A</v>
      </c>
      <c r="K2152" s="13" t="e">
        <f t="shared" si="34"/>
        <v>#N/A</v>
      </c>
      <c r="L2152" s="12" t="e">
        <f t="shared" si="35"/>
        <v>#N/A</v>
      </c>
      <c r="M2152" s="14"/>
      <c r="N2152" s="3"/>
      <c r="O2152" s="20" t="e">
        <f>VLOOKUP(CONCATENATE($M2152,$N2152),Curriculos!$A$2:$J$332,4,FALSE)</f>
        <v>#N/A</v>
      </c>
      <c r="P2152" s="21" t="e">
        <f>VLOOKUP(CONCATENATE($M2152,$N2152),Curriculos!$A$2:$J$332,5,FALSE)</f>
        <v>#N/A</v>
      </c>
      <c r="Q2152" s="21" t="e">
        <f>VLOOKUP($N2152,Oferta!$D$2:$P$100,5,FALSE)</f>
        <v>#N/A</v>
      </c>
      <c r="R2152" s="21" t="e">
        <f>VLOOKUP(CONCATENATE($M2152,$N2152),Curriculos!$A$2:$J$332,8,FALSE)</f>
        <v>#N/A</v>
      </c>
      <c r="S2152" s="5"/>
      <c r="T2152" s="22"/>
      <c r="U2152" s="21" t="e">
        <f>VLOOKUP(CONCATENATE($M2152,$N2152),Curriculos!$A$2:$J$332,10,FALSE)</f>
        <v>#N/A</v>
      </c>
      <c r="V2152" s="20" t="e">
        <f>VLOOKUP(CONCATENATE($M2152,$N2152,$T2152),Oferta!$B$2:$R$360,17,FALSE)</f>
        <v>#N/A</v>
      </c>
      <c r="W2152" s="20" t="e">
        <f>VLOOKUP(CONCATENATE($M2152,$N2152,$T2152),Oferta!$B$2:$Q$360,12,FALSE)</f>
        <v>#N/A</v>
      </c>
      <c r="X2152" s="22"/>
      <c r="Y2152" s="23" t="e">
        <f>VLOOKUP(CONCATENATE($W2152,$X2152),Mtz_Horarios!$E$2:$H$92,2,FALSE)</f>
        <v>#N/A</v>
      </c>
      <c r="Z2152" s="23" t="e">
        <f>VLOOKUP(CONCATENATE($W2152,$X2152),Mtz_Horarios!$E$2:$H$92,3,FALSE)</f>
        <v>#N/A</v>
      </c>
      <c r="AA2152" s="24" t="e">
        <f>VLOOKUP(CONCATENATE($W2152,$X2152),Mtz_Horarios!$E$2:$H$92,4,FALSE)</f>
        <v>#N/A</v>
      </c>
      <c r="AB2152" s="20" t="e">
        <f>VLOOKUP(CONCATENATE($M2152,$N2152,$T2152),Oferta!$B$2:$Q$360,16,FALSE)</f>
        <v>#N/A</v>
      </c>
      <c r="AC2152" s="20" t="e">
        <f>VLOOKUP(CONCATENATE($M2152,$N2152,$T2152),Oferta!$B$2:$Q$360,15,FALSE)</f>
        <v>#N/A</v>
      </c>
      <c r="AD2152" s="12"/>
      <c r="AE2152" s="12"/>
      <c r="AF2152" s="12"/>
      <c r="AG2152" s="12"/>
      <c r="AH2152" s="12"/>
      <c r="AI2152" s="5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12"/>
      <c r="AW2152" s="12"/>
    </row>
    <row r="2153" spans="1:49" ht="15" hidden="1" customHeight="1">
      <c r="A2153" s="12"/>
      <c r="B2153" s="12"/>
      <c r="C2153" s="12"/>
      <c r="D2153" s="12"/>
      <c r="E2153" s="12"/>
      <c r="F2153" s="12"/>
      <c r="G2153" s="12"/>
      <c r="H2153" s="12" t="e">
        <f t="shared" si="32"/>
        <v>#N/A</v>
      </c>
      <c r="I2153" s="12" t="e">
        <f>VLOOKUP(CONCATENATE(N2153,T2153),Simulador!$H$26:$H$33,1,FALSE)</f>
        <v>#N/A</v>
      </c>
      <c r="J2153" s="12" t="e">
        <f t="shared" si="33"/>
        <v>#N/A</v>
      </c>
      <c r="K2153" s="13" t="e">
        <f t="shared" si="34"/>
        <v>#N/A</v>
      </c>
      <c r="L2153" s="12" t="e">
        <f t="shared" si="35"/>
        <v>#N/A</v>
      </c>
      <c r="M2153" s="14"/>
      <c r="N2153" s="3"/>
      <c r="O2153" s="20" t="e">
        <f>VLOOKUP(CONCATENATE($M2153,$N2153),Curriculos!$A$2:$J$332,4,FALSE)</f>
        <v>#N/A</v>
      </c>
      <c r="P2153" s="21" t="e">
        <f>VLOOKUP(CONCATENATE($M2153,$N2153),Curriculos!$A$2:$J$332,5,FALSE)</f>
        <v>#N/A</v>
      </c>
      <c r="Q2153" s="21" t="e">
        <f>VLOOKUP($N2153,Oferta!$D$2:$P$100,5,FALSE)</f>
        <v>#N/A</v>
      </c>
      <c r="R2153" s="21" t="e">
        <f>VLOOKUP(CONCATENATE($M2153,$N2153),Curriculos!$A$2:$J$332,8,FALSE)</f>
        <v>#N/A</v>
      </c>
      <c r="S2153" s="5"/>
      <c r="T2153" s="22"/>
      <c r="U2153" s="21" t="e">
        <f>VLOOKUP(CONCATENATE($M2153,$N2153),Curriculos!$A$2:$J$332,10,FALSE)</f>
        <v>#N/A</v>
      </c>
      <c r="V2153" s="20" t="e">
        <f>VLOOKUP(CONCATENATE($M2153,$N2153,$T2153),Oferta!$B$2:$R$360,17,FALSE)</f>
        <v>#N/A</v>
      </c>
      <c r="W2153" s="20" t="e">
        <f>VLOOKUP(CONCATENATE($M2153,$N2153,$T2153),Oferta!$B$2:$Q$360,12,FALSE)</f>
        <v>#N/A</v>
      </c>
      <c r="X2153" s="22"/>
      <c r="Y2153" s="23" t="e">
        <f>VLOOKUP(CONCATENATE($W2153,$X2153),Mtz_Horarios!$E$2:$H$92,2,FALSE)</f>
        <v>#N/A</v>
      </c>
      <c r="Z2153" s="23" t="e">
        <f>VLOOKUP(CONCATENATE($W2153,$X2153),Mtz_Horarios!$E$2:$H$92,3,FALSE)</f>
        <v>#N/A</v>
      </c>
      <c r="AA2153" s="24" t="e">
        <f>VLOOKUP(CONCATENATE($W2153,$X2153),Mtz_Horarios!$E$2:$H$92,4,FALSE)</f>
        <v>#N/A</v>
      </c>
      <c r="AB2153" s="20" t="e">
        <f>VLOOKUP(CONCATENATE($M2153,$N2153,$T2153),Oferta!$B$2:$Q$360,16,FALSE)</f>
        <v>#N/A</v>
      </c>
      <c r="AC2153" s="20" t="e">
        <f>VLOOKUP(CONCATENATE($M2153,$N2153,$T2153),Oferta!$B$2:$Q$360,15,FALSE)</f>
        <v>#N/A</v>
      </c>
      <c r="AD2153" s="12"/>
      <c r="AE2153" s="12"/>
      <c r="AF2153" s="12"/>
      <c r="AG2153" s="12"/>
      <c r="AH2153" s="12"/>
      <c r="AI2153" s="5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12"/>
      <c r="AW2153" s="12"/>
    </row>
    <row r="2154" spans="1:49" ht="15" hidden="1" customHeight="1">
      <c r="A2154" s="12"/>
      <c r="B2154" s="12"/>
      <c r="C2154" s="12"/>
      <c r="D2154" s="12"/>
      <c r="E2154" s="12"/>
      <c r="F2154" s="12"/>
      <c r="G2154" s="12"/>
      <c r="H2154" s="12" t="e">
        <f t="shared" si="32"/>
        <v>#N/A</v>
      </c>
      <c r="I2154" s="12" t="e">
        <f>VLOOKUP(CONCATENATE(N2154,T2154),Simulador!$H$26:$H$33,1,FALSE)</f>
        <v>#N/A</v>
      </c>
      <c r="J2154" s="12" t="e">
        <f t="shared" si="33"/>
        <v>#N/A</v>
      </c>
      <c r="K2154" s="13" t="e">
        <f t="shared" si="34"/>
        <v>#N/A</v>
      </c>
      <c r="L2154" s="12" t="e">
        <f t="shared" si="35"/>
        <v>#N/A</v>
      </c>
      <c r="M2154" s="14"/>
      <c r="N2154" s="3"/>
      <c r="O2154" s="20" t="e">
        <f>VLOOKUP(CONCATENATE($M2154,$N2154),Curriculos!$A$2:$J$332,4,FALSE)</f>
        <v>#N/A</v>
      </c>
      <c r="P2154" s="21" t="e">
        <f>VLOOKUP(CONCATENATE($M2154,$N2154),Curriculos!$A$2:$J$332,5,FALSE)</f>
        <v>#N/A</v>
      </c>
      <c r="Q2154" s="21" t="e">
        <f>VLOOKUP($N2154,Oferta!$D$2:$P$100,5,FALSE)</f>
        <v>#N/A</v>
      </c>
      <c r="R2154" s="21" t="e">
        <f>VLOOKUP(CONCATENATE($M2154,$N2154),Curriculos!$A$2:$J$332,8,FALSE)</f>
        <v>#N/A</v>
      </c>
      <c r="S2154" s="5"/>
      <c r="T2154" s="22"/>
      <c r="U2154" s="21" t="e">
        <f>VLOOKUP(CONCATENATE($M2154,$N2154),Curriculos!$A$2:$J$332,10,FALSE)</f>
        <v>#N/A</v>
      </c>
      <c r="V2154" s="20" t="e">
        <f>VLOOKUP(CONCATENATE($M2154,$N2154,$T2154),Oferta!$B$2:$R$360,17,FALSE)</f>
        <v>#N/A</v>
      </c>
      <c r="W2154" s="20" t="e">
        <f>VLOOKUP(CONCATENATE($M2154,$N2154,$T2154),Oferta!$B$2:$Q$360,12,FALSE)</f>
        <v>#N/A</v>
      </c>
      <c r="X2154" s="22"/>
      <c r="Y2154" s="23" t="e">
        <f>VLOOKUP(CONCATENATE($W2154,$X2154),Mtz_Horarios!$E$2:$H$92,2,FALSE)</f>
        <v>#N/A</v>
      </c>
      <c r="Z2154" s="23" t="e">
        <f>VLOOKUP(CONCATENATE($W2154,$X2154),Mtz_Horarios!$E$2:$H$92,3,FALSE)</f>
        <v>#N/A</v>
      </c>
      <c r="AA2154" s="24" t="e">
        <f>VLOOKUP(CONCATENATE($W2154,$X2154),Mtz_Horarios!$E$2:$H$92,4,FALSE)</f>
        <v>#N/A</v>
      </c>
      <c r="AB2154" s="20" t="e">
        <f>VLOOKUP(CONCATENATE($M2154,$N2154,$T2154),Oferta!$B$2:$Q$360,16,FALSE)</f>
        <v>#N/A</v>
      </c>
      <c r="AC2154" s="20" t="e">
        <f>VLOOKUP(CONCATENATE($M2154,$N2154,$T2154),Oferta!$B$2:$Q$360,15,FALSE)</f>
        <v>#N/A</v>
      </c>
      <c r="AD2154" s="12"/>
      <c r="AE2154" s="12"/>
      <c r="AF2154" s="12"/>
      <c r="AG2154" s="12"/>
      <c r="AH2154" s="12"/>
      <c r="AI2154" s="5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12"/>
      <c r="AW2154" s="12"/>
    </row>
    <row r="2155" spans="1:49" ht="15" hidden="1" customHeight="1">
      <c r="A2155" s="12"/>
      <c r="B2155" s="12"/>
      <c r="C2155" s="12"/>
      <c r="D2155" s="12"/>
      <c r="E2155" s="12"/>
      <c r="F2155" s="12"/>
      <c r="G2155" s="12"/>
      <c r="H2155" s="12" t="e">
        <f t="shared" si="32"/>
        <v>#N/A</v>
      </c>
      <c r="I2155" s="12" t="e">
        <f>VLOOKUP(CONCATENATE(N2155,T2155),Simulador!$H$26:$H$33,1,FALSE)</f>
        <v>#N/A</v>
      </c>
      <c r="J2155" s="12" t="e">
        <f t="shared" si="33"/>
        <v>#N/A</v>
      </c>
      <c r="K2155" s="13" t="e">
        <f t="shared" si="34"/>
        <v>#N/A</v>
      </c>
      <c r="L2155" s="12" t="e">
        <f t="shared" si="35"/>
        <v>#N/A</v>
      </c>
      <c r="M2155" s="14"/>
      <c r="N2155" s="3"/>
      <c r="O2155" s="20" t="e">
        <f>VLOOKUP(CONCATENATE($M2155,$N2155),Curriculos!$A$2:$J$332,4,FALSE)</f>
        <v>#N/A</v>
      </c>
      <c r="P2155" s="21" t="e">
        <f>VLOOKUP(CONCATENATE($M2155,$N2155),Curriculos!$A$2:$J$332,5,FALSE)</f>
        <v>#N/A</v>
      </c>
      <c r="Q2155" s="21" t="e">
        <f>VLOOKUP($N2155,Oferta!$D$2:$P$100,5,FALSE)</f>
        <v>#N/A</v>
      </c>
      <c r="R2155" s="21" t="e">
        <f>VLOOKUP(CONCATENATE($M2155,$N2155),Curriculos!$A$2:$J$332,8,FALSE)</f>
        <v>#N/A</v>
      </c>
      <c r="S2155" s="5"/>
      <c r="T2155" s="22"/>
      <c r="U2155" s="21" t="e">
        <f>VLOOKUP(CONCATENATE($M2155,$N2155),Curriculos!$A$2:$J$332,10,FALSE)</f>
        <v>#N/A</v>
      </c>
      <c r="V2155" s="20" t="e">
        <f>VLOOKUP(CONCATENATE($M2155,$N2155,$T2155),Oferta!$B$2:$R$360,17,FALSE)</f>
        <v>#N/A</v>
      </c>
      <c r="W2155" s="20" t="e">
        <f>VLOOKUP(CONCATENATE($M2155,$N2155,$T2155),Oferta!$B$2:$Q$360,12,FALSE)</f>
        <v>#N/A</v>
      </c>
      <c r="X2155" s="22"/>
      <c r="Y2155" s="23" t="e">
        <f>VLOOKUP(CONCATENATE($W2155,$X2155),Mtz_Horarios!$E$2:$H$92,2,FALSE)</f>
        <v>#N/A</v>
      </c>
      <c r="Z2155" s="23" t="e">
        <f>VLOOKUP(CONCATENATE($W2155,$X2155),Mtz_Horarios!$E$2:$H$92,3,FALSE)</f>
        <v>#N/A</v>
      </c>
      <c r="AA2155" s="24" t="e">
        <f>VLOOKUP(CONCATENATE($W2155,$X2155),Mtz_Horarios!$E$2:$H$92,4,FALSE)</f>
        <v>#N/A</v>
      </c>
      <c r="AB2155" s="20" t="e">
        <f>VLOOKUP(CONCATENATE($M2155,$N2155,$T2155),Oferta!$B$2:$Q$360,16,FALSE)</f>
        <v>#N/A</v>
      </c>
      <c r="AC2155" s="20" t="e">
        <f>VLOOKUP(CONCATENATE($M2155,$N2155,$T2155),Oferta!$B$2:$Q$360,15,FALSE)</f>
        <v>#N/A</v>
      </c>
      <c r="AD2155" s="12"/>
      <c r="AE2155" s="12"/>
      <c r="AF2155" s="12"/>
      <c r="AG2155" s="12"/>
      <c r="AH2155" s="12"/>
      <c r="AI2155" s="5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12"/>
      <c r="AW2155" s="12"/>
    </row>
    <row r="2156" spans="1:49" ht="15" hidden="1" customHeight="1">
      <c r="A2156" s="12"/>
      <c r="B2156" s="12"/>
      <c r="C2156" s="12"/>
      <c r="D2156" s="12"/>
      <c r="E2156" s="12"/>
      <c r="F2156" s="12"/>
      <c r="G2156" s="12"/>
      <c r="H2156" s="12" t="e">
        <f t="shared" si="32"/>
        <v>#N/A</v>
      </c>
      <c r="I2156" s="12" t="e">
        <f>VLOOKUP(CONCATENATE(N2156,T2156),Simulador!$H$26:$H$33,1,FALSE)</f>
        <v>#N/A</v>
      </c>
      <c r="J2156" s="12" t="e">
        <f t="shared" si="33"/>
        <v>#N/A</v>
      </c>
      <c r="K2156" s="13" t="e">
        <f t="shared" si="34"/>
        <v>#N/A</v>
      </c>
      <c r="L2156" s="12" t="e">
        <f t="shared" si="35"/>
        <v>#N/A</v>
      </c>
      <c r="M2156" s="14"/>
      <c r="N2156" s="3"/>
      <c r="O2156" s="20" t="e">
        <f>VLOOKUP(CONCATENATE($M2156,$N2156),Curriculos!$A$2:$J$332,4,FALSE)</f>
        <v>#N/A</v>
      </c>
      <c r="P2156" s="21" t="e">
        <f>VLOOKUP(CONCATENATE($M2156,$N2156),Curriculos!$A$2:$J$332,5,FALSE)</f>
        <v>#N/A</v>
      </c>
      <c r="Q2156" s="21" t="e">
        <f>VLOOKUP($N2156,Oferta!$D$2:$P$100,5,FALSE)</f>
        <v>#N/A</v>
      </c>
      <c r="R2156" s="21" t="e">
        <f>VLOOKUP(CONCATENATE($M2156,$N2156),Curriculos!$A$2:$J$332,8,FALSE)</f>
        <v>#N/A</v>
      </c>
      <c r="S2156" s="5"/>
      <c r="T2156" s="22"/>
      <c r="U2156" s="21" t="e">
        <f>VLOOKUP(CONCATENATE($M2156,$N2156),Curriculos!$A$2:$J$332,10,FALSE)</f>
        <v>#N/A</v>
      </c>
      <c r="V2156" s="20" t="e">
        <f>VLOOKUP(CONCATENATE($M2156,$N2156,$T2156),Oferta!$B$2:$R$360,17,FALSE)</f>
        <v>#N/A</v>
      </c>
      <c r="W2156" s="20" t="e">
        <f>VLOOKUP(CONCATENATE($M2156,$N2156,$T2156),Oferta!$B$2:$Q$360,12,FALSE)</f>
        <v>#N/A</v>
      </c>
      <c r="X2156" s="22"/>
      <c r="Y2156" s="23" t="e">
        <f>VLOOKUP(CONCATENATE($W2156,$X2156),Mtz_Horarios!$E$2:$H$92,2,FALSE)</f>
        <v>#N/A</v>
      </c>
      <c r="Z2156" s="23" t="e">
        <f>VLOOKUP(CONCATENATE($W2156,$X2156),Mtz_Horarios!$E$2:$H$92,3,FALSE)</f>
        <v>#N/A</v>
      </c>
      <c r="AA2156" s="24" t="e">
        <f>VLOOKUP(CONCATENATE($W2156,$X2156),Mtz_Horarios!$E$2:$H$92,4,FALSE)</f>
        <v>#N/A</v>
      </c>
      <c r="AB2156" s="20" t="e">
        <f>VLOOKUP(CONCATENATE($M2156,$N2156,$T2156),Oferta!$B$2:$Q$360,16,FALSE)</f>
        <v>#N/A</v>
      </c>
      <c r="AC2156" s="20" t="e">
        <f>VLOOKUP(CONCATENATE($M2156,$N2156,$T2156),Oferta!$B$2:$Q$360,15,FALSE)</f>
        <v>#N/A</v>
      </c>
      <c r="AD2156" s="12"/>
      <c r="AE2156" s="12"/>
      <c r="AF2156" s="12"/>
      <c r="AG2156" s="12"/>
      <c r="AH2156" s="12"/>
      <c r="AI2156" s="5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12"/>
      <c r="AW2156" s="12"/>
    </row>
    <row r="2157" spans="1:49" ht="15" hidden="1" customHeight="1">
      <c r="A2157" s="12"/>
      <c r="B2157" s="12"/>
      <c r="C2157" s="12"/>
      <c r="D2157" s="12"/>
      <c r="E2157" s="12"/>
      <c r="F2157" s="12"/>
      <c r="G2157" s="12"/>
      <c r="H2157" s="12" t="e">
        <f t="shared" si="32"/>
        <v>#N/A</v>
      </c>
      <c r="I2157" s="12" t="e">
        <f>VLOOKUP(CONCATENATE(N2157,T2157),Simulador!$H$26:$H$33,1,FALSE)</f>
        <v>#N/A</v>
      </c>
      <c r="J2157" s="12" t="e">
        <f t="shared" si="33"/>
        <v>#N/A</v>
      </c>
      <c r="K2157" s="13" t="e">
        <f t="shared" si="34"/>
        <v>#N/A</v>
      </c>
      <c r="L2157" s="12" t="e">
        <f t="shared" si="35"/>
        <v>#N/A</v>
      </c>
      <c r="M2157" s="14"/>
      <c r="N2157" s="3"/>
      <c r="O2157" s="20" t="e">
        <f>VLOOKUP(CONCATENATE($M2157,$N2157),Curriculos!$A$2:$J$332,4,FALSE)</f>
        <v>#N/A</v>
      </c>
      <c r="P2157" s="21" t="e">
        <f>VLOOKUP(CONCATENATE($M2157,$N2157),Curriculos!$A$2:$J$332,5,FALSE)</f>
        <v>#N/A</v>
      </c>
      <c r="Q2157" s="21" t="e">
        <f>VLOOKUP($N2157,Oferta!$D$2:$P$100,5,FALSE)</f>
        <v>#N/A</v>
      </c>
      <c r="R2157" s="21" t="e">
        <f>VLOOKUP(CONCATENATE($M2157,$N2157),Curriculos!$A$2:$J$332,8,FALSE)</f>
        <v>#N/A</v>
      </c>
      <c r="S2157" s="5"/>
      <c r="T2157" s="22"/>
      <c r="U2157" s="21" t="e">
        <f>VLOOKUP(CONCATENATE($M2157,$N2157),Curriculos!$A$2:$J$332,10,FALSE)</f>
        <v>#N/A</v>
      </c>
      <c r="V2157" s="20" t="e">
        <f>VLOOKUP(CONCATENATE($M2157,$N2157,$T2157),Oferta!$B$2:$R$360,17,FALSE)</f>
        <v>#N/A</v>
      </c>
      <c r="W2157" s="20" t="e">
        <f>VLOOKUP(CONCATENATE($M2157,$N2157,$T2157),Oferta!$B$2:$Q$360,12,FALSE)</f>
        <v>#N/A</v>
      </c>
      <c r="X2157" s="22"/>
      <c r="Y2157" s="23" t="e">
        <f>VLOOKUP(CONCATENATE($W2157,$X2157),Mtz_Horarios!$E$2:$H$92,2,FALSE)</f>
        <v>#N/A</v>
      </c>
      <c r="Z2157" s="23" t="e">
        <f>VLOOKUP(CONCATENATE($W2157,$X2157),Mtz_Horarios!$E$2:$H$92,3,FALSE)</f>
        <v>#N/A</v>
      </c>
      <c r="AA2157" s="24" t="e">
        <f>VLOOKUP(CONCATENATE($W2157,$X2157),Mtz_Horarios!$E$2:$H$92,4,FALSE)</f>
        <v>#N/A</v>
      </c>
      <c r="AB2157" s="20" t="e">
        <f>VLOOKUP(CONCATENATE($M2157,$N2157,$T2157),Oferta!$B$2:$Q$360,16,FALSE)</f>
        <v>#N/A</v>
      </c>
      <c r="AC2157" s="20" t="e">
        <f>VLOOKUP(CONCATENATE($M2157,$N2157,$T2157),Oferta!$B$2:$Q$360,15,FALSE)</f>
        <v>#N/A</v>
      </c>
      <c r="AD2157" s="12"/>
      <c r="AE2157" s="12"/>
      <c r="AF2157" s="12"/>
      <c r="AG2157" s="12"/>
      <c r="AH2157" s="12"/>
      <c r="AI2157" s="5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12"/>
      <c r="AW2157" s="12"/>
    </row>
    <row r="2158" spans="1:49" ht="15" hidden="1" customHeight="1">
      <c r="A2158" s="12"/>
      <c r="B2158" s="12"/>
      <c r="C2158" s="12"/>
      <c r="D2158" s="12"/>
      <c r="E2158" s="12"/>
      <c r="F2158" s="12"/>
      <c r="G2158" s="12"/>
      <c r="H2158" s="12" t="e">
        <f t="shared" si="32"/>
        <v>#N/A</v>
      </c>
      <c r="I2158" s="12" t="e">
        <f>VLOOKUP(CONCATENATE(N2158,T2158),Simulador!$H$26:$H$33,1,FALSE)</f>
        <v>#N/A</v>
      </c>
      <c r="J2158" s="12" t="e">
        <f t="shared" si="33"/>
        <v>#N/A</v>
      </c>
      <c r="K2158" s="13" t="e">
        <f t="shared" si="34"/>
        <v>#N/A</v>
      </c>
      <c r="L2158" s="12" t="e">
        <f t="shared" si="35"/>
        <v>#N/A</v>
      </c>
      <c r="M2158" s="14"/>
      <c r="N2158" s="3"/>
      <c r="O2158" s="20" t="e">
        <f>VLOOKUP(CONCATENATE($M2158,$N2158),Curriculos!$A$2:$J$332,4,FALSE)</f>
        <v>#N/A</v>
      </c>
      <c r="P2158" s="21" t="e">
        <f>VLOOKUP(CONCATENATE($M2158,$N2158),Curriculos!$A$2:$J$332,5,FALSE)</f>
        <v>#N/A</v>
      </c>
      <c r="Q2158" s="21" t="e">
        <f>VLOOKUP($N2158,Oferta!$D$2:$P$100,5,FALSE)</f>
        <v>#N/A</v>
      </c>
      <c r="R2158" s="21" t="e">
        <f>VLOOKUP(CONCATENATE($M2158,$N2158),Curriculos!$A$2:$J$332,8,FALSE)</f>
        <v>#N/A</v>
      </c>
      <c r="S2158" s="5"/>
      <c r="T2158" s="22"/>
      <c r="U2158" s="21" t="e">
        <f>VLOOKUP(CONCATENATE($M2158,$N2158),Curriculos!$A$2:$J$332,10,FALSE)</f>
        <v>#N/A</v>
      </c>
      <c r="V2158" s="20" t="e">
        <f>VLOOKUP(CONCATENATE($M2158,$N2158,$T2158),Oferta!$B$2:$R$360,17,FALSE)</f>
        <v>#N/A</v>
      </c>
      <c r="W2158" s="20" t="e">
        <f>VLOOKUP(CONCATENATE($M2158,$N2158,$T2158),Oferta!$B$2:$Q$360,12,FALSE)</f>
        <v>#N/A</v>
      </c>
      <c r="X2158" s="22"/>
      <c r="Y2158" s="23" t="e">
        <f>VLOOKUP(CONCATENATE($W2158,$X2158),Mtz_Horarios!$E$2:$H$92,2,FALSE)</f>
        <v>#N/A</v>
      </c>
      <c r="Z2158" s="23" t="e">
        <f>VLOOKUP(CONCATENATE($W2158,$X2158),Mtz_Horarios!$E$2:$H$92,3,FALSE)</f>
        <v>#N/A</v>
      </c>
      <c r="AA2158" s="24" t="e">
        <f>VLOOKUP(CONCATENATE($W2158,$X2158),Mtz_Horarios!$E$2:$H$92,4,FALSE)</f>
        <v>#N/A</v>
      </c>
      <c r="AB2158" s="20" t="e">
        <f>VLOOKUP(CONCATENATE($M2158,$N2158,$T2158),Oferta!$B$2:$Q$360,16,FALSE)</f>
        <v>#N/A</v>
      </c>
      <c r="AC2158" s="20" t="e">
        <f>VLOOKUP(CONCATENATE($M2158,$N2158,$T2158),Oferta!$B$2:$Q$360,15,FALSE)</f>
        <v>#N/A</v>
      </c>
      <c r="AD2158" s="12"/>
      <c r="AE2158" s="12"/>
      <c r="AF2158" s="12"/>
      <c r="AG2158" s="12"/>
      <c r="AH2158" s="12"/>
      <c r="AI2158" s="5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12"/>
      <c r="AW2158" s="12"/>
    </row>
    <row r="2159" spans="1:49" ht="15" hidden="1" customHeight="1">
      <c r="A2159" s="12"/>
      <c r="B2159" s="12"/>
      <c r="C2159" s="12"/>
      <c r="D2159" s="12"/>
      <c r="E2159" s="12"/>
      <c r="F2159" s="12"/>
      <c r="G2159" s="12"/>
      <c r="H2159" s="12" t="e">
        <f t="shared" si="32"/>
        <v>#N/A</v>
      </c>
      <c r="I2159" s="12" t="e">
        <f>VLOOKUP(CONCATENATE(N2159,T2159),Simulador!$H$26:$H$33,1,FALSE)</f>
        <v>#N/A</v>
      </c>
      <c r="J2159" s="12" t="e">
        <f t="shared" si="33"/>
        <v>#N/A</v>
      </c>
      <c r="K2159" s="13" t="e">
        <f t="shared" si="34"/>
        <v>#N/A</v>
      </c>
      <c r="L2159" s="12" t="e">
        <f t="shared" si="35"/>
        <v>#N/A</v>
      </c>
      <c r="M2159" s="14"/>
      <c r="N2159" s="3"/>
      <c r="O2159" s="20" t="e">
        <f>VLOOKUP(CONCATENATE($M2159,$N2159),Curriculos!$A$2:$J$332,4,FALSE)</f>
        <v>#N/A</v>
      </c>
      <c r="P2159" s="21" t="e">
        <f>VLOOKUP(CONCATENATE($M2159,$N2159),Curriculos!$A$2:$J$332,5,FALSE)</f>
        <v>#N/A</v>
      </c>
      <c r="Q2159" s="21" t="e">
        <f>VLOOKUP($N2159,Oferta!$D$2:$P$100,5,FALSE)</f>
        <v>#N/A</v>
      </c>
      <c r="R2159" s="21" t="e">
        <f>VLOOKUP(CONCATENATE($M2159,$N2159),Curriculos!$A$2:$J$332,8,FALSE)</f>
        <v>#N/A</v>
      </c>
      <c r="S2159" s="5"/>
      <c r="T2159" s="22"/>
      <c r="U2159" s="21" t="e">
        <f>VLOOKUP(CONCATENATE($M2159,$N2159),Curriculos!$A$2:$J$332,10,FALSE)</f>
        <v>#N/A</v>
      </c>
      <c r="V2159" s="20" t="e">
        <f>VLOOKUP(CONCATENATE($M2159,$N2159,$T2159),Oferta!$B$2:$R$360,17,FALSE)</f>
        <v>#N/A</v>
      </c>
      <c r="W2159" s="20" t="e">
        <f>VLOOKUP(CONCATENATE($M2159,$N2159,$T2159),Oferta!$B$2:$Q$360,12,FALSE)</f>
        <v>#N/A</v>
      </c>
      <c r="X2159" s="22"/>
      <c r="Y2159" s="23" t="e">
        <f>VLOOKUP(CONCATENATE($W2159,$X2159),Mtz_Horarios!$E$2:$H$92,2,FALSE)</f>
        <v>#N/A</v>
      </c>
      <c r="Z2159" s="23" t="e">
        <f>VLOOKUP(CONCATENATE($W2159,$X2159),Mtz_Horarios!$E$2:$H$92,3,FALSE)</f>
        <v>#N/A</v>
      </c>
      <c r="AA2159" s="24" t="e">
        <f>VLOOKUP(CONCATENATE($W2159,$X2159),Mtz_Horarios!$E$2:$H$92,4,FALSE)</f>
        <v>#N/A</v>
      </c>
      <c r="AB2159" s="20" t="e">
        <f>VLOOKUP(CONCATENATE($M2159,$N2159,$T2159),Oferta!$B$2:$Q$360,16,FALSE)</f>
        <v>#N/A</v>
      </c>
      <c r="AC2159" s="20" t="e">
        <f>VLOOKUP(CONCATENATE($M2159,$N2159,$T2159),Oferta!$B$2:$Q$360,15,FALSE)</f>
        <v>#N/A</v>
      </c>
      <c r="AD2159" s="12"/>
      <c r="AE2159" s="12"/>
      <c r="AF2159" s="12"/>
      <c r="AG2159" s="12"/>
      <c r="AH2159" s="12"/>
      <c r="AI2159" s="5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12"/>
      <c r="AW2159" s="12"/>
    </row>
    <row r="2160" spans="1:49" ht="15" hidden="1" customHeight="1">
      <c r="A2160" s="12"/>
      <c r="B2160" s="12"/>
      <c r="C2160" s="12"/>
      <c r="D2160" s="12"/>
      <c r="E2160" s="12"/>
      <c r="F2160" s="12"/>
      <c r="G2160" s="12"/>
      <c r="H2160" s="12" t="e">
        <f t="shared" si="32"/>
        <v>#N/A</v>
      </c>
      <c r="I2160" s="12" t="e">
        <f>VLOOKUP(CONCATENATE(N2160,T2160),Simulador!$H$26:$H$33,1,FALSE)</f>
        <v>#N/A</v>
      </c>
      <c r="J2160" s="12" t="e">
        <f t="shared" si="33"/>
        <v>#N/A</v>
      </c>
      <c r="K2160" s="13" t="e">
        <f t="shared" si="34"/>
        <v>#N/A</v>
      </c>
      <c r="L2160" s="12" t="e">
        <f t="shared" si="35"/>
        <v>#N/A</v>
      </c>
      <c r="M2160" s="14"/>
      <c r="N2160" s="3"/>
      <c r="O2160" s="20" t="e">
        <f>VLOOKUP(CONCATENATE($M2160,$N2160),Curriculos!$A$2:$J$332,4,FALSE)</f>
        <v>#N/A</v>
      </c>
      <c r="P2160" s="21" t="e">
        <f>VLOOKUP(CONCATENATE($M2160,$N2160),Curriculos!$A$2:$J$332,5,FALSE)</f>
        <v>#N/A</v>
      </c>
      <c r="Q2160" s="21" t="e">
        <f>VLOOKUP($N2160,Oferta!$D$2:$P$100,5,FALSE)</f>
        <v>#N/A</v>
      </c>
      <c r="R2160" s="21" t="e">
        <f>VLOOKUP(CONCATENATE($M2160,$N2160),Curriculos!$A$2:$J$332,8,FALSE)</f>
        <v>#N/A</v>
      </c>
      <c r="S2160" s="5"/>
      <c r="T2160" s="22"/>
      <c r="U2160" s="21" t="e">
        <f>VLOOKUP(CONCATENATE($M2160,$N2160),Curriculos!$A$2:$J$332,10,FALSE)</f>
        <v>#N/A</v>
      </c>
      <c r="V2160" s="20" t="e">
        <f>VLOOKUP(CONCATENATE($M2160,$N2160,$T2160),Oferta!$B$2:$R$360,17,FALSE)</f>
        <v>#N/A</v>
      </c>
      <c r="W2160" s="20" t="e">
        <f>VLOOKUP(CONCATENATE($M2160,$N2160,$T2160),Oferta!$B$2:$Q$360,12,FALSE)</f>
        <v>#N/A</v>
      </c>
      <c r="X2160" s="22"/>
      <c r="Y2160" s="23" t="e">
        <f>VLOOKUP(CONCATENATE($W2160,$X2160),Mtz_Horarios!$E$2:$H$92,2,FALSE)</f>
        <v>#N/A</v>
      </c>
      <c r="Z2160" s="23" t="e">
        <f>VLOOKUP(CONCATENATE($W2160,$X2160),Mtz_Horarios!$E$2:$H$92,3,FALSE)</f>
        <v>#N/A</v>
      </c>
      <c r="AA2160" s="24" t="e">
        <f>VLOOKUP(CONCATENATE($W2160,$X2160),Mtz_Horarios!$E$2:$H$92,4,FALSE)</f>
        <v>#N/A</v>
      </c>
      <c r="AB2160" s="20" t="e">
        <f>VLOOKUP(CONCATENATE($M2160,$N2160,$T2160),Oferta!$B$2:$Q$360,16,FALSE)</f>
        <v>#N/A</v>
      </c>
      <c r="AC2160" s="20" t="e">
        <f>VLOOKUP(CONCATENATE($M2160,$N2160,$T2160),Oferta!$B$2:$Q$360,15,FALSE)</f>
        <v>#N/A</v>
      </c>
      <c r="AD2160" s="12"/>
      <c r="AE2160" s="12"/>
      <c r="AF2160" s="12"/>
      <c r="AG2160" s="12"/>
      <c r="AH2160" s="12"/>
      <c r="AI2160" s="5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12"/>
      <c r="AW2160" s="12"/>
    </row>
    <row r="2161" spans="1:49" ht="15" hidden="1" customHeight="1">
      <c r="A2161" s="12"/>
      <c r="B2161" s="12"/>
      <c r="C2161" s="12"/>
      <c r="D2161" s="12"/>
      <c r="E2161" s="12"/>
      <c r="F2161" s="12"/>
      <c r="G2161" s="12"/>
      <c r="H2161" s="12" t="e">
        <f t="shared" si="32"/>
        <v>#N/A</v>
      </c>
      <c r="I2161" s="12" t="e">
        <f>VLOOKUP(CONCATENATE(N2161,T2161),Simulador!$H$26:$H$33,1,FALSE)</f>
        <v>#N/A</v>
      </c>
      <c r="J2161" s="12" t="e">
        <f t="shared" si="33"/>
        <v>#N/A</v>
      </c>
      <c r="K2161" s="13" t="e">
        <f t="shared" si="34"/>
        <v>#N/A</v>
      </c>
      <c r="L2161" s="12" t="e">
        <f t="shared" si="35"/>
        <v>#N/A</v>
      </c>
      <c r="M2161" s="14"/>
      <c r="N2161" s="3"/>
      <c r="O2161" s="20" t="e">
        <f>VLOOKUP(CONCATENATE($M2161,$N2161),Curriculos!$A$2:$J$332,4,FALSE)</f>
        <v>#N/A</v>
      </c>
      <c r="P2161" s="21" t="e">
        <f>VLOOKUP(CONCATENATE($M2161,$N2161),Curriculos!$A$2:$J$332,5,FALSE)</f>
        <v>#N/A</v>
      </c>
      <c r="Q2161" s="21" t="e">
        <f>VLOOKUP($N2161,Oferta!$D$2:$P$100,5,FALSE)</f>
        <v>#N/A</v>
      </c>
      <c r="R2161" s="21" t="e">
        <f>VLOOKUP(CONCATENATE($M2161,$N2161),Curriculos!$A$2:$J$332,8,FALSE)</f>
        <v>#N/A</v>
      </c>
      <c r="S2161" s="5"/>
      <c r="T2161" s="22"/>
      <c r="U2161" s="21" t="e">
        <f>VLOOKUP(CONCATENATE($M2161,$N2161),Curriculos!$A$2:$J$332,10,FALSE)</f>
        <v>#N/A</v>
      </c>
      <c r="V2161" s="20" t="e">
        <f>VLOOKUP(CONCATENATE($M2161,$N2161,$T2161),Oferta!$B$2:$R$360,17,FALSE)</f>
        <v>#N/A</v>
      </c>
      <c r="W2161" s="20" t="e">
        <f>VLOOKUP(CONCATENATE($M2161,$N2161,$T2161),Oferta!$B$2:$Q$360,12,FALSE)</f>
        <v>#N/A</v>
      </c>
      <c r="X2161" s="22"/>
      <c r="Y2161" s="23" t="e">
        <f>VLOOKUP(CONCATENATE($W2161,$X2161),Mtz_Horarios!$E$2:$H$92,2,FALSE)</f>
        <v>#N/A</v>
      </c>
      <c r="Z2161" s="23" t="e">
        <f>VLOOKUP(CONCATENATE($W2161,$X2161),Mtz_Horarios!$E$2:$H$92,3,FALSE)</f>
        <v>#N/A</v>
      </c>
      <c r="AA2161" s="24" t="e">
        <f>VLOOKUP(CONCATENATE($W2161,$X2161),Mtz_Horarios!$E$2:$H$92,4,FALSE)</f>
        <v>#N/A</v>
      </c>
      <c r="AB2161" s="20" t="e">
        <f>VLOOKUP(CONCATENATE($M2161,$N2161,$T2161),Oferta!$B$2:$Q$360,16,FALSE)</f>
        <v>#N/A</v>
      </c>
      <c r="AC2161" s="20" t="e">
        <f>VLOOKUP(CONCATENATE($M2161,$N2161,$T2161),Oferta!$B$2:$Q$360,15,FALSE)</f>
        <v>#N/A</v>
      </c>
      <c r="AD2161" s="12"/>
      <c r="AE2161" s="12"/>
      <c r="AF2161" s="12"/>
      <c r="AG2161" s="12"/>
      <c r="AH2161" s="12"/>
      <c r="AI2161" s="5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12"/>
      <c r="AW2161" s="12"/>
    </row>
    <row r="2162" spans="1:49" ht="15" hidden="1" customHeight="1">
      <c r="A2162" s="12"/>
      <c r="B2162" s="12"/>
      <c r="C2162" s="12"/>
      <c r="D2162" s="12"/>
      <c r="E2162" s="12"/>
      <c r="F2162" s="12"/>
      <c r="G2162" s="12"/>
      <c r="H2162" s="12" t="e">
        <f t="shared" si="32"/>
        <v>#N/A</v>
      </c>
      <c r="I2162" s="12" t="e">
        <f>VLOOKUP(CONCATENATE(N2162,T2162),Simulador!$H$26:$H$33,1,FALSE)</f>
        <v>#N/A</v>
      </c>
      <c r="J2162" s="12" t="e">
        <f t="shared" si="33"/>
        <v>#N/A</v>
      </c>
      <c r="K2162" s="13" t="e">
        <f t="shared" si="34"/>
        <v>#N/A</v>
      </c>
      <c r="L2162" s="12" t="e">
        <f t="shared" si="35"/>
        <v>#N/A</v>
      </c>
      <c r="M2162" s="14"/>
      <c r="N2162" s="3"/>
      <c r="O2162" s="20" t="e">
        <f>VLOOKUP(CONCATENATE($M2162,$N2162),Curriculos!$A$2:$J$332,4,FALSE)</f>
        <v>#N/A</v>
      </c>
      <c r="P2162" s="21" t="e">
        <f>VLOOKUP(CONCATENATE($M2162,$N2162),Curriculos!$A$2:$J$332,5,FALSE)</f>
        <v>#N/A</v>
      </c>
      <c r="Q2162" s="21" t="e">
        <f>VLOOKUP($N2162,Oferta!$D$2:$P$100,5,FALSE)</f>
        <v>#N/A</v>
      </c>
      <c r="R2162" s="21" t="e">
        <f>VLOOKUP(CONCATENATE($M2162,$N2162),Curriculos!$A$2:$J$332,8,FALSE)</f>
        <v>#N/A</v>
      </c>
      <c r="S2162" s="5"/>
      <c r="T2162" s="22"/>
      <c r="U2162" s="21" t="e">
        <f>VLOOKUP(CONCATENATE($M2162,$N2162),Curriculos!$A$2:$J$332,10,FALSE)</f>
        <v>#N/A</v>
      </c>
      <c r="V2162" s="20" t="e">
        <f>VLOOKUP(CONCATENATE($M2162,$N2162,$T2162),Oferta!$B$2:$R$360,17,FALSE)</f>
        <v>#N/A</v>
      </c>
      <c r="W2162" s="20" t="e">
        <f>VLOOKUP(CONCATENATE($M2162,$N2162,$T2162),Oferta!$B$2:$Q$360,12,FALSE)</f>
        <v>#N/A</v>
      </c>
      <c r="X2162" s="22"/>
      <c r="Y2162" s="23" t="e">
        <f>VLOOKUP(CONCATENATE($W2162,$X2162),Mtz_Horarios!$E$2:$H$92,2,FALSE)</f>
        <v>#N/A</v>
      </c>
      <c r="Z2162" s="23" t="e">
        <f>VLOOKUP(CONCATENATE($W2162,$X2162),Mtz_Horarios!$E$2:$H$92,3,FALSE)</f>
        <v>#N/A</v>
      </c>
      <c r="AA2162" s="24" t="e">
        <f>VLOOKUP(CONCATENATE($W2162,$X2162),Mtz_Horarios!$E$2:$H$92,4,FALSE)</f>
        <v>#N/A</v>
      </c>
      <c r="AB2162" s="20" t="e">
        <f>VLOOKUP(CONCATENATE($M2162,$N2162,$T2162),Oferta!$B$2:$Q$360,16,FALSE)</f>
        <v>#N/A</v>
      </c>
      <c r="AC2162" s="20" t="e">
        <f>VLOOKUP(CONCATENATE($M2162,$N2162,$T2162),Oferta!$B$2:$Q$360,15,FALSE)</f>
        <v>#N/A</v>
      </c>
      <c r="AD2162" s="12"/>
      <c r="AE2162" s="12"/>
      <c r="AF2162" s="12"/>
      <c r="AG2162" s="12"/>
      <c r="AH2162" s="12"/>
      <c r="AI2162" s="5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12"/>
      <c r="AW2162" s="12"/>
    </row>
    <row r="2163" spans="1:49" ht="15" hidden="1" customHeight="1">
      <c r="A2163" s="12"/>
      <c r="B2163" s="12"/>
      <c r="C2163" s="12"/>
      <c r="D2163" s="12"/>
      <c r="E2163" s="12"/>
      <c r="F2163" s="12"/>
      <c r="G2163" s="12"/>
      <c r="H2163" s="12" t="e">
        <f t="shared" si="32"/>
        <v>#N/A</v>
      </c>
      <c r="I2163" s="12" t="e">
        <f>VLOOKUP(CONCATENATE(N2163,T2163),Simulador!$H$26:$H$33,1,FALSE)</f>
        <v>#N/A</v>
      </c>
      <c r="J2163" s="12" t="e">
        <f t="shared" si="33"/>
        <v>#N/A</v>
      </c>
      <c r="K2163" s="13" t="e">
        <f t="shared" si="34"/>
        <v>#N/A</v>
      </c>
      <c r="L2163" s="12" t="e">
        <f t="shared" si="35"/>
        <v>#N/A</v>
      </c>
      <c r="M2163" s="14"/>
      <c r="N2163" s="3"/>
      <c r="O2163" s="20" t="e">
        <f>VLOOKUP(CONCATENATE($M2163,$N2163),Curriculos!$A$2:$J$332,4,FALSE)</f>
        <v>#N/A</v>
      </c>
      <c r="P2163" s="21" t="e">
        <f>VLOOKUP(CONCATENATE($M2163,$N2163),Curriculos!$A$2:$J$332,5,FALSE)</f>
        <v>#N/A</v>
      </c>
      <c r="Q2163" s="21" t="e">
        <f>VLOOKUP($N2163,Oferta!$D$2:$P$100,5,FALSE)</f>
        <v>#N/A</v>
      </c>
      <c r="R2163" s="21" t="e">
        <f>VLOOKUP(CONCATENATE($M2163,$N2163),Curriculos!$A$2:$J$332,8,FALSE)</f>
        <v>#N/A</v>
      </c>
      <c r="S2163" s="5"/>
      <c r="T2163" s="22"/>
      <c r="U2163" s="21" t="e">
        <f>VLOOKUP(CONCATENATE($M2163,$N2163),Curriculos!$A$2:$J$332,10,FALSE)</f>
        <v>#N/A</v>
      </c>
      <c r="V2163" s="20" t="e">
        <f>VLOOKUP(CONCATENATE($M2163,$N2163,$T2163),Oferta!$B$2:$R$360,17,FALSE)</f>
        <v>#N/A</v>
      </c>
      <c r="W2163" s="20" t="e">
        <f>VLOOKUP(CONCATENATE($M2163,$N2163,$T2163),Oferta!$B$2:$Q$360,12,FALSE)</f>
        <v>#N/A</v>
      </c>
      <c r="X2163" s="22"/>
      <c r="Y2163" s="23" t="e">
        <f>VLOOKUP(CONCATENATE($W2163,$X2163),Mtz_Horarios!$E$2:$H$92,2,FALSE)</f>
        <v>#N/A</v>
      </c>
      <c r="Z2163" s="23" t="e">
        <f>VLOOKUP(CONCATENATE($W2163,$X2163),Mtz_Horarios!$E$2:$H$92,3,FALSE)</f>
        <v>#N/A</v>
      </c>
      <c r="AA2163" s="24" t="e">
        <f>VLOOKUP(CONCATENATE($W2163,$X2163),Mtz_Horarios!$E$2:$H$92,4,FALSE)</f>
        <v>#N/A</v>
      </c>
      <c r="AB2163" s="20" t="e">
        <f>VLOOKUP(CONCATENATE($M2163,$N2163,$T2163),Oferta!$B$2:$Q$360,16,FALSE)</f>
        <v>#N/A</v>
      </c>
      <c r="AC2163" s="20" t="e">
        <f>VLOOKUP(CONCATENATE($M2163,$N2163,$T2163),Oferta!$B$2:$Q$360,15,FALSE)</f>
        <v>#N/A</v>
      </c>
      <c r="AD2163" s="12"/>
      <c r="AE2163" s="12"/>
      <c r="AF2163" s="12"/>
      <c r="AG2163" s="12"/>
      <c r="AH2163" s="12"/>
      <c r="AI2163" s="5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12"/>
      <c r="AW2163" s="12"/>
    </row>
    <row r="2164" spans="1:49" ht="15" hidden="1" customHeight="1">
      <c r="A2164" s="12"/>
      <c r="B2164" s="12"/>
      <c r="C2164" s="12"/>
      <c r="D2164" s="12"/>
      <c r="E2164" s="12"/>
      <c r="F2164" s="12"/>
      <c r="G2164" s="12"/>
      <c r="H2164" s="12" t="e">
        <f t="shared" si="32"/>
        <v>#N/A</v>
      </c>
      <c r="I2164" s="12" t="e">
        <f>VLOOKUP(CONCATENATE(N2164,T2164),Simulador!$H$26:$H$33,1,FALSE)</f>
        <v>#N/A</v>
      </c>
      <c r="J2164" s="12" t="e">
        <f t="shared" si="33"/>
        <v>#N/A</v>
      </c>
      <c r="K2164" s="13" t="e">
        <f t="shared" si="34"/>
        <v>#N/A</v>
      </c>
      <c r="L2164" s="12" t="e">
        <f t="shared" si="35"/>
        <v>#N/A</v>
      </c>
      <c r="M2164" s="14"/>
      <c r="N2164" s="3"/>
      <c r="O2164" s="20" t="e">
        <f>VLOOKUP(CONCATENATE($M2164,$N2164),Curriculos!$A$2:$J$332,4,FALSE)</f>
        <v>#N/A</v>
      </c>
      <c r="P2164" s="21" t="e">
        <f>VLOOKUP(CONCATENATE($M2164,$N2164),Curriculos!$A$2:$J$332,5,FALSE)</f>
        <v>#N/A</v>
      </c>
      <c r="Q2164" s="21" t="e">
        <f>VLOOKUP($N2164,Oferta!$D$2:$P$100,5,FALSE)</f>
        <v>#N/A</v>
      </c>
      <c r="R2164" s="21" t="e">
        <f>VLOOKUP(CONCATENATE($M2164,$N2164),Curriculos!$A$2:$J$332,8,FALSE)</f>
        <v>#N/A</v>
      </c>
      <c r="S2164" s="5"/>
      <c r="T2164" s="22"/>
      <c r="U2164" s="21" t="e">
        <f>VLOOKUP(CONCATENATE($M2164,$N2164),Curriculos!$A$2:$J$332,10,FALSE)</f>
        <v>#N/A</v>
      </c>
      <c r="V2164" s="20" t="e">
        <f>VLOOKUP(CONCATENATE($M2164,$N2164,$T2164),Oferta!$B$2:$R$360,17,FALSE)</f>
        <v>#N/A</v>
      </c>
      <c r="W2164" s="20" t="e">
        <f>VLOOKUP(CONCATENATE($M2164,$N2164,$T2164),Oferta!$B$2:$Q$360,12,FALSE)</f>
        <v>#N/A</v>
      </c>
      <c r="X2164" s="22"/>
      <c r="Y2164" s="23" t="e">
        <f>VLOOKUP(CONCATENATE($W2164,$X2164),Mtz_Horarios!$E$2:$H$92,2,FALSE)</f>
        <v>#N/A</v>
      </c>
      <c r="Z2164" s="23" t="e">
        <f>VLOOKUP(CONCATENATE($W2164,$X2164),Mtz_Horarios!$E$2:$H$92,3,FALSE)</f>
        <v>#N/A</v>
      </c>
      <c r="AA2164" s="24" t="e">
        <f>VLOOKUP(CONCATENATE($W2164,$X2164),Mtz_Horarios!$E$2:$H$92,4,FALSE)</f>
        <v>#N/A</v>
      </c>
      <c r="AB2164" s="20" t="e">
        <f>VLOOKUP(CONCATENATE($M2164,$N2164,$T2164),Oferta!$B$2:$Q$360,16,FALSE)</f>
        <v>#N/A</v>
      </c>
      <c r="AC2164" s="20" t="e">
        <f>VLOOKUP(CONCATENATE($M2164,$N2164,$T2164),Oferta!$B$2:$Q$360,15,FALSE)</f>
        <v>#N/A</v>
      </c>
      <c r="AD2164" s="12"/>
      <c r="AE2164" s="12"/>
      <c r="AF2164" s="12"/>
      <c r="AG2164" s="12"/>
      <c r="AH2164" s="12"/>
      <c r="AI2164" s="5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12"/>
      <c r="AW2164" s="12"/>
    </row>
    <row r="2165" spans="1:49" ht="15" hidden="1" customHeight="1">
      <c r="A2165" s="12"/>
      <c r="B2165" s="12"/>
      <c r="C2165" s="12"/>
      <c r="D2165" s="12"/>
      <c r="E2165" s="12"/>
      <c r="F2165" s="12"/>
      <c r="G2165" s="12"/>
      <c r="H2165" s="12" t="e">
        <f t="shared" si="32"/>
        <v>#N/A</v>
      </c>
      <c r="I2165" s="12" t="e">
        <f>VLOOKUP(CONCATENATE(N2165,T2165),Simulador!$H$26:$H$33,1,FALSE)</f>
        <v>#N/A</v>
      </c>
      <c r="J2165" s="12" t="e">
        <f t="shared" si="33"/>
        <v>#N/A</v>
      </c>
      <c r="K2165" s="13" t="e">
        <f t="shared" si="34"/>
        <v>#N/A</v>
      </c>
      <c r="L2165" s="12" t="e">
        <f t="shared" si="35"/>
        <v>#N/A</v>
      </c>
      <c r="M2165" s="14"/>
      <c r="N2165" s="3"/>
      <c r="O2165" s="20" t="e">
        <f>VLOOKUP(CONCATENATE($M2165,$N2165),Curriculos!$A$2:$J$332,4,FALSE)</f>
        <v>#N/A</v>
      </c>
      <c r="P2165" s="21" t="e">
        <f>VLOOKUP(CONCATENATE($M2165,$N2165),Curriculos!$A$2:$J$332,5,FALSE)</f>
        <v>#N/A</v>
      </c>
      <c r="Q2165" s="21" t="e">
        <f>VLOOKUP($N2165,Oferta!$D$2:$P$100,5,FALSE)</f>
        <v>#N/A</v>
      </c>
      <c r="R2165" s="21" t="e">
        <f>VLOOKUP(CONCATENATE($M2165,$N2165),Curriculos!$A$2:$J$332,8,FALSE)</f>
        <v>#N/A</v>
      </c>
      <c r="S2165" s="5"/>
      <c r="T2165" s="22"/>
      <c r="U2165" s="21" t="e">
        <f>VLOOKUP(CONCATENATE($M2165,$N2165),Curriculos!$A$2:$J$332,10,FALSE)</f>
        <v>#N/A</v>
      </c>
      <c r="V2165" s="20" t="e">
        <f>VLOOKUP(CONCATENATE($M2165,$N2165,$T2165),Oferta!$B$2:$R$360,17,FALSE)</f>
        <v>#N/A</v>
      </c>
      <c r="W2165" s="20" t="e">
        <f>VLOOKUP(CONCATENATE($M2165,$N2165,$T2165),Oferta!$B$2:$Q$360,12,FALSE)</f>
        <v>#N/A</v>
      </c>
      <c r="X2165" s="22"/>
      <c r="Y2165" s="23" t="e">
        <f>VLOOKUP(CONCATENATE($W2165,$X2165),Mtz_Horarios!$E$2:$H$92,2,FALSE)</f>
        <v>#N/A</v>
      </c>
      <c r="Z2165" s="23" t="e">
        <f>VLOOKUP(CONCATENATE($W2165,$X2165),Mtz_Horarios!$E$2:$H$92,3,FALSE)</f>
        <v>#N/A</v>
      </c>
      <c r="AA2165" s="24" t="e">
        <f>VLOOKUP(CONCATENATE($W2165,$X2165),Mtz_Horarios!$E$2:$H$92,4,FALSE)</f>
        <v>#N/A</v>
      </c>
      <c r="AB2165" s="20" t="e">
        <f>VLOOKUP(CONCATENATE($M2165,$N2165,$T2165),Oferta!$B$2:$Q$360,16,FALSE)</f>
        <v>#N/A</v>
      </c>
      <c r="AC2165" s="20" t="e">
        <f>VLOOKUP(CONCATENATE($M2165,$N2165,$T2165),Oferta!$B$2:$Q$360,15,FALSE)</f>
        <v>#N/A</v>
      </c>
      <c r="AD2165" s="12"/>
      <c r="AE2165" s="12"/>
      <c r="AF2165" s="12"/>
      <c r="AG2165" s="12"/>
      <c r="AH2165" s="12"/>
      <c r="AI2165" s="5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12"/>
      <c r="AW2165" s="12"/>
    </row>
    <row r="2166" spans="1:49" ht="15" hidden="1" customHeight="1">
      <c r="A2166" s="12"/>
      <c r="B2166" s="12"/>
      <c r="C2166" s="12"/>
      <c r="D2166" s="12"/>
      <c r="E2166" s="12"/>
      <c r="F2166" s="12"/>
      <c r="G2166" s="12"/>
      <c r="H2166" s="12" t="e">
        <f t="shared" si="32"/>
        <v>#N/A</v>
      </c>
      <c r="I2166" s="12" t="e">
        <f>VLOOKUP(CONCATENATE(N2166,T2166),Simulador!$H$26:$H$33,1,FALSE)</f>
        <v>#N/A</v>
      </c>
      <c r="J2166" s="12" t="e">
        <f t="shared" si="33"/>
        <v>#N/A</v>
      </c>
      <c r="K2166" s="13" t="e">
        <f t="shared" si="34"/>
        <v>#N/A</v>
      </c>
      <c r="L2166" s="12" t="e">
        <f t="shared" si="35"/>
        <v>#N/A</v>
      </c>
      <c r="M2166" s="14"/>
      <c r="N2166" s="3"/>
      <c r="O2166" s="20" t="e">
        <f>VLOOKUP(CONCATENATE($M2166,$N2166),Curriculos!$A$2:$J$332,4,FALSE)</f>
        <v>#N/A</v>
      </c>
      <c r="P2166" s="21" t="e">
        <f>VLOOKUP(CONCATENATE($M2166,$N2166),Curriculos!$A$2:$J$332,5,FALSE)</f>
        <v>#N/A</v>
      </c>
      <c r="Q2166" s="21" t="e">
        <f>VLOOKUP($N2166,Oferta!$D$2:$P$100,5,FALSE)</f>
        <v>#N/A</v>
      </c>
      <c r="R2166" s="21" t="e">
        <f>VLOOKUP(CONCATENATE($M2166,$N2166),Curriculos!$A$2:$J$332,8,FALSE)</f>
        <v>#N/A</v>
      </c>
      <c r="S2166" s="5"/>
      <c r="T2166" s="22"/>
      <c r="U2166" s="21" t="e">
        <f>VLOOKUP(CONCATENATE($M2166,$N2166),Curriculos!$A$2:$J$332,10,FALSE)</f>
        <v>#N/A</v>
      </c>
      <c r="V2166" s="20" t="e">
        <f>VLOOKUP(CONCATENATE($M2166,$N2166,$T2166),Oferta!$B$2:$R$360,17,FALSE)</f>
        <v>#N/A</v>
      </c>
      <c r="W2166" s="20" t="e">
        <f>VLOOKUP(CONCATENATE($M2166,$N2166,$T2166),Oferta!$B$2:$Q$360,12,FALSE)</f>
        <v>#N/A</v>
      </c>
      <c r="X2166" s="22"/>
      <c r="Y2166" s="23" t="e">
        <f>VLOOKUP(CONCATENATE($W2166,$X2166),Mtz_Horarios!$E$2:$H$92,2,FALSE)</f>
        <v>#N/A</v>
      </c>
      <c r="Z2166" s="23" t="e">
        <f>VLOOKUP(CONCATENATE($W2166,$X2166),Mtz_Horarios!$E$2:$H$92,3,FALSE)</f>
        <v>#N/A</v>
      </c>
      <c r="AA2166" s="24" t="e">
        <f>VLOOKUP(CONCATENATE($W2166,$X2166),Mtz_Horarios!$E$2:$H$92,4,FALSE)</f>
        <v>#N/A</v>
      </c>
      <c r="AB2166" s="20" t="e">
        <f>VLOOKUP(CONCATENATE($M2166,$N2166,$T2166),Oferta!$B$2:$Q$360,16,FALSE)</f>
        <v>#N/A</v>
      </c>
      <c r="AC2166" s="20" t="e">
        <f>VLOOKUP(CONCATENATE($M2166,$N2166,$T2166),Oferta!$B$2:$Q$360,15,FALSE)</f>
        <v>#N/A</v>
      </c>
      <c r="AD2166" s="12"/>
      <c r="AE2166" s="12"/>
      <c r="AF2166" s="12"/>
      <c r="AG2166" s="12"/>
      <c r="AH2166" s="12"/>
      <c r="AI2166" s="5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12"/>
      <c r="AW2166" s="12"/>
    </row>
    <row r="2167" spans="1:49" ht="15" hidden="1" customHeight="1">
      <c r="A2167" s="12"/>
      <c r="B2167" s="12"/>
      <c r="C2167" s="12"/>
      <c r="D2167" s="12"/>
      <c r="E2167" s="12"/>
      <c r="F2167" s="12"/>
      <c r="G2167" s="12"/>
      <c r="H2167" s="12" t="e">
        <f t="shared" si="32"/>
        <v>#N/A</v>
      </c>
      <c r="I2167" s="12" t="e">
        <f>VLOOKUP(CONCATENATE(N2167,T2167),Simulador!$H$26:$H$33,1,FALSE)</f>
        <v>#N/A</v>
      </c>
      <c r="J2167" s="12" t="e">
        <f t="shared" si="33"/>
        <v>#N/A</v>
      </c>
      <c r="K2167" s="13" t="e">
        <f t="shared" si="34"/>
        <v>#N/A</v>
      </c>
      <c r="L2167" s="12" t="e">
        <f t="shared" si="35"/>
        <v>#N/A</v>
      </c>
      <c r="M2167" s="14"/>
      <c r="N2167" s="3"/>
      <c r="O2167" s="20" t="e">
        <f>VLOOKUP(CONCATENATE($M2167,$N2167),Curriculos!$A$2:$J$332,4,FALSE)</f>
        <v>#N/A</v>
      </c>
      <c r="P2167" s="21" t="e">
        <f>VLOOKUP(CONCATENATE($M2167,$N2167),Curriculos!$A$2:$J$332,5,FALSE)</f>
        <v>#N/A</v>
      </c>
      <c r="Q2167" s="21" t="e">
        <f>VLOOKUP($N2167,Oferta!$D$2:$P$100,5,FALSE)</f>
        <v>#N/A</v>
      </c>
      <c r="R2167" s="21" t="e">
        <f>VLOOKUP(CONCATENATE($M2167,$N2167),Curriculos!$A$2:$J$332,8,FALSE)</f>
        <v>#N/A</v>
      </c>
      <c r="S2167" s="5"/>
      <c r="T2167" s="22"/>
      <c r="U2167" s="21" t="e">
        <f>VLOOKUP(CONCATENATE($M2167,$N2167),Curriculos!$A$2:$J$332,10,FALSE)</f>
        <v>#N/A</v>
      </c>
      <c r="V2167" s="20" t="e">
        <f>VLOOKUP(CONCATENATE($M2167,$N2167,$T2167),Oferta!$B$2:$R$360,17,FALSE)</f>
        <v>#N/A</v>
      </c>
      <c r="W2167" s="20" t="e">
        <f>VLOOKUP(CONCATENATE($M2167,$N2167,$T2167),Oferta!$B$2:$Q$360,12,FALSE)</f>
        <v>#N/A</v>
      </c>
      <c r="X2167" s="22"/>
      <c r="Y2167" s="23" t="e">
        <f>VLOOKUP(CONCATENATE($W2167,$X2167),Mtz_Horarios!$E$2:$H$92,2,FALSE)</f>
        <v>#N/A</v>
      </c>
      <c r="Z2167" s="23" t="e">
        <f>VLOOKUP(CONCATENATE($W2167,$X2167),Mtz_Horarios!$E$2:$H$92,3,FALSE)</f>
        <v>#N/A</v>
      </c>
      <c r="AA2167" s="24" t="e">
        <f>VLOOKUP(CONCATENATE($W2167,$X2167),Mtz_Horarios!$E$2:$H$92,4,FALSE)</f>
        <v>#N/A</v>
      </c>
      <c r="AB2167" s="20" t="e">
        <f>VLOOKUP(CONCATENATE($M2167,$N2167,$T2167),Oferta!$B$2:$Q$360,16,FALSE)</f>
        <v>#N/A</v>
      </c>
      <c r="AC2167" s="20" t="e">
        <f>VLOOKUP(CONCATENATE($M2167,$N2167,$T2167),Oferta!$B$2:$Q$360,15,FALSE)</f>
        <v>#N/A</v>
      </c>
      <c r="AD2167" s="12"/>
      <c r="AE2167" s="12"/>
      <c r="AF2167" s="12"/>
      <c r="AG2167" s="12"/>
      <c r="AH2167" s="12"/>
      <c r="AI2167" s="5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12"/>
      <c r="AW2167" s="12"/>
    </row>
    <row r="2168" spans="1:49" ht="15" hidden="1" customHeight="1">
      <c r="A2168" s="12"/>
      <c r="B2168" s="12"/>
      <c r="C2168" s="12"/>
      <c r="D2168" s="12"/>
      <c r="E2168" s="12"/>
      <c r="F2168" s="12"/>
      <c r="G2168" s="12"/>
      <c r="H2168" s="12" t="e">
        <f t="shared" si="32"/>
        <v>#N/A</v>
      </c>
      <c r="I2168" s="12" t="e">
        <f>VLOOKUP(CONCATENATE(N2168,T2168),Simulador!$H$26:$H$33,1,FALSE)</f>
        <v>#N/A</v>
      </c>
      <c r="J2168" s="12" t="e">
        <f t="shared" si="33"/>
        <v>#N/A</v>
      </c>
      <c r="K2168" s="13" t="e">
        <f t="shared" si="34"/>
        <v>#N/A</v>
      </c>
      <c r="L2168" s="12" t="e">
        <f t="shared" si="35"/>
        <v>#N/A</v>
      </c>
      <c r="M2168" s="14"/>
      <c r="N2168" s="3"/>
      <c r="O2168" s="20" t="e">
        <f>VLOOKUP(CONCATENATE($M2168,$N2168),Curriculos!$A$2:$J$332,4,FALSE)</f>
        <v>#N/A</v>
      </c>
      <c r="P2168" s="21" t="e">
        <f>VLOOKUP(CONCATENATE($M2168,$N2168),Curriculos!$A$2:$J$332,5,FALSE)</f>
        <v>#N/A</v>
      </c>
      <c r="Q2168" s="21" t="e">
        <f>VLOOKUP($N2168,Oferta!$D$2:$P$100,5,FALSE)</f>
        <v>#N/A</v>
      </c>
      <c r="R2168" s="21" t="e">
        <f>VLOOKUP(CONCATENATE($M2168,$N2168),Curriculos!$A$2:$J$332,8,FALSE)</f>
        <v>#N/A</v>
      </c>
      <c r="S2168" s="5"/>
      <c r="T2168" s="22"/>
      <c r="U2168" s="21" t="e">
        <f>VLOOKUP(CONCATENATE($M2168,$N2168),Curriculos!$A$2:$J$332,10,FALSE)</f>
        <v>#N/A</v>
      </c>
      <c r="V2168" s="20" t="e">
        <f>VLOOKUP(CONCATENATE($M2168,$N2168,$T2168),Oferta!$B$2:$R$360,17,FALSE)</f>
        <v>#N/A</v>
      </c>
      <c r="W2168" s="20" t="e">
        <f>VLOOKUP(CONCATENATE($M2168,$N2168,$T2168),Oferta!$B$2:$Q$360,12,FALSE)</f>
        <v>#N/A</v>
      </c>
      <c r="X2168" s="22"/>
      <c r="Y2168" s="23" t="e">
        <f>VLOOKUP(CONCATENATE($W2168,$X2168),Mtz_Horarios!$E$2:$H$92,2,FALSE)</f>
        <v>#N/A</v>
      </c>
      <c r="Z2168" s="23" t="e">
        <f>VLOOKUP(CONCATENATE($W2168,$X2168),Mtz_Horarios!$E$2:$H$92,3,FALSE)</f>
        <v>#N/A</v>
      </c>
      <c r="AA2168" s="24" t="e">
        <f>VLOOKUP(CONCATENATE($W2168,$X2168),Mtz_Horarios!$E$2:$H$92,4,FALSE)</f>
        <v>#N/A</v>
      </c>
      <c r="AB2168" s="20" t="e">
        <f>VLOOKUP(CONCATENATE($M2168,$N2168,$T2168),Oferta!$B$2:$Q$360,16,FALSE)</f>
        <v>#N/A</v>
      </c>
      <c r="AC2168" s="20" t="e">
        <f>VLOOKUP(CONCATENATE($M2168,$N2168,$T2168),Oferta!$B$2:$Q$360,15,FALSE)</f>
        <v>#N/A</v>
      </c>
      <c r="AD2168" s="12"/>
      <c r="AE2168" s="12"/>
      <c r="AF2168" s="12"/>
      <c r="AG2168" s="12"/>
      <c r="AH2168" s="12"/>
      <c r="AI2168" s="5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12"/>
      <c r="AW2168" s="12"/>
    </row>
    <row r="2169" spans="1:49" ht="15" hidden="1" customHeight="1">
      <c r="A2169" s="12"/>
      <c r="B2169" s="12"/>
      <c r="C2169" s="12"/>
      <c r="D2169" s="12"/>
      <c r="E2169" s="12"/>
      <c r="F2169" s="12"/>
      <c r="G2169" s="12"/>
      <c r="H2169" s="12" t="e">
        <f t="shared" si="32"/>
        <v>#N/A</v>
      </c>
      <c r="I2169" s="12" t="e">
        <f>VLOOKUP(CONCATENATE(N2169,T2169),Simulador!$H$26:$H$33,1,FALSE)</f>
        <v>#N/A</v>
      </c>
      <c r="J2169" s="12" t="e">
        <f t="shared" si="33"/>
        <v>#N/A</v>
      </c>
      <c r="K2169" s="13" t="e">
        <f t="shared" si="34"/>
        <v>#N/A</v>
      </c>
      <c r="L2169" s="12" t="e">
        <f t="shared" si="35"/>
        <v>#N/A</v>
      </c>
      <c r="M2169" s="14"/>
      <c r="N2169" s="3"/>
      <c r="O2169" s="20" t="e">
        <f>VLOOKUP(CONCATENATE($M2169,$N2169),Curriculos!$A$2:$J$332,4,FALSE)</f>
        <v>#N/A</v>
      </c>
      <c r="P2169" s="21" t="e">
        <f>VLOOKUP(CONCATENATE($M2169,$N2169),Curriculos!$A$2:$J$332,5,FALSE)</f>
        <v>#N/A</v>
      </c>
      <c r="Q2169" s="21" t="e">
        <f>VLOOKUP($N2169,Oferta!$D$2:$P$100,5,FALSE)</f>
        <v>#N/A</v>
      </c>
      <c r="R2169" s="21" t="e">
        <f>VLOOKUP(CONCATENATE($M2169,$N2169),Curriculos!$A$2:$J$332,8,FALSE)</f>
        <v>#N/A</v>
      </c>
      <c r="S2169" s="5"/>
      <c r="T2169" s="22"/>
      <c r="U2169" s="21" t="e">
        <f>VLOOKUP(CONCATENATE($M2169,$N2169),Curriculos!$A$2:$J$332,10,FALSE)</f>
        <v>#N/A</v>
      </c>
      <c r="V2169" s="20" t="e">
        <f>VLOOKUP(CONCATENATE($M2169,$N2169,$T2169),Oferta!$B$2:$R$360,17,FALSE)</f>
        <v>#N/A</v>
      </c>
      <c r="W2169" s="20" t="e">
        <f>VLOOKUP(CONCATENATE($M2169,$N2169,$T2169),Oferta!$B$2:$Q$360,12,FALSE)</f>
        <v>#N/A</v>
      </c>
      <c r="X2169" s="22"/>
      <c r="Y2169" s="23" t="e">
        <f>VLOOKUP(CONCATENATE($W2169,$X2169),Mtz_Horarios!$E$2:$H$92,2,FALSE)</f>
        <v>#N/A</v>
      </c>
      <c r="Z2169" s="23" t="e">
        <f>VLOOKUP(CONCATENATE($W2169,$X2169),Mtz_Horarios!$E$2:$H$92,3,FALSE)</f>
        <v>#N/A</v>
      </c>
      <c r="AA2169" s="24" t="e">
        <f>VLOOKUP(CONCATENATE($W2169,$X2169),Mtz_Horarios!$E$2:$H$92,4,FALSE)</f>
        <v>#N/A</v>
      </c>
      <c r="AB2169" s="20" t="e">
        <f>VLOOKUP(CONCATENATE($M2169,$N2169,$T2169),Oferta!$B$2:$Q$360,16,FALSE)</f>
        <v>#N/A</v>
      </c>
      <c r="AC2169" s="20" t="e">
        <f>VLOOKUP(CONCATENATE($M2169,$N2169,$T2169),Oferta!$B$2:$Q$360,15,FALSE)</f>
        <v>#N/A</v>
      </c>
      <c r="AD2169" s="12"/>
      <c r="AE2169" s="12"/>
      <c r="AF2169" s="12"/>
      <c r="AG2169" s="12"/>
      <c r="AH2169" s="12"/>
      <c r="AI2169" s="5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12"/>
      <c r="AW2169" s="12"/>
    </row>
    <row r="2170" spans="1:49" ht="15" hidden="1" customHeight="1">
      <c r="A2170" s="12"/>
      <c r="B2170" s="12"/>
      <c r="C2170" s="12"/>
      <c r="D2170" s="12"/>
      <c r="E2170" s="12"/>
      <c r="F2170" s="12"/>
      <c r="G2170" s="12"/>
      <c r="H2170" s="12" t="e">
        <f t="shared" si="32"/>
        <v>#N/A</v>
      </c>
      <c r="I2170" s="12" t="e">
        <f>VLOOKUP(CONCATENATE(N2170,T2170),Simulador!$H$26:$H$33,1,FALSE)</f>
        <v>#N/A</v>
      </c>
      <c r="J2170" s="12" t="e">
        <f t="shared" si="33"/>
        <v>#N/A</v>
      </c>
      <c r="K2170" s="13" t="e">
        <f t="shared" si="34"/>
        <v>#N/A</v>
      </c>
      <c r="L2170" s="12" t="e">
        <f t="shared" si="35"/>
        <v>#N/A</v>
      </c>
      <c r="M2170" s="14"/>
      <c r="N2170" s="3"/>
      <c r="O2170" s="20" t="e">
        <f>VLOOKUP(CONCATENATE($M2170,$N2170),Curriculos!$A$2:$J$332,4,FALSE)</f>
        <v>#N/A</v>
      </c>
      <c r="P2170" s="21" t="e">
        <f>VLOOKUP(CONCATENATE($M2170,$N2170),Curriculos!$A$2:$J$332,5,FALSE)</f>
        <v>#N/A</v>
      </c>
      <c r="Q2170" s="21" t="e">
        <f>VLOOKUP($N2170,Oferta!$D$2:$P$100,5,FALSE)</f>
        <v>#N/A</v>
      </c>
      <c r="R2170" s="21" t="e">
        <f>VLOOKUP(CONCATENATE($M2170,$N2170),Curriculos!$A$2:$J$332,8,FALSE)</f>
        <v>#N/A</v>
      </c>
      <c r="S2170" s="5"/>
      <c r="T2170" s="22"/>
      <c r="U2170" s="21" t="e">
        <f>VLOOKUP(CONCATENATE($M2170,$N2170),Curriculos!$A$2:$J$332,10,FALSE)</f>
        <v>#N/A</v>
      </c>
      <c r="V2170" s="20" t="e">
        <f>VLOOKUP(CONCATENATE($M2170,$N2170,$T2170),Oferta!$B$2:$R$360,17,FALSE)</f>
        <v>#N/A</v>
      </c>
      <c r="W2170" s="20" t="e">
        <f>VLOOKUP(CONCATENATE($M2170,$N2170,$T2170),Oferta!$B$2:$Q$360,12,FALSE)</f>
        <v>#N/A</v>
      </c>
      <c r="X2170" s="22"/>
      <c r="Y2170" s="23" t="e">
        <f>VLOOKUP(CONCATENATE($W2170,$X2170),Mtz_Horarios!$E$2:$H$92,2,FALSE)</f>
        <v>#N/A</v>
      </c>
      <c r="Z2170" s="23" t="e">
        <f>VLOOKUP(CONCATENATE($W2170,$X2170),Mtz_Horarios!$E$2:$H$92,3,FALSE)</f>
        <v>#N/A</v>
      </c>
      <c r="AA2170" s="24" t="e">
        <f>VLOOKUP(CONCATENATE($W2170,$X2170),Mtz_Horarios!$E$2:$H$92,4,FALSE)</f>
        <v>#N/A</v>
      </c>
      <c r="AB2170" s="20" t="e">
        <f>VLOOKUP(CONCATENATE($M2170,$N2170,$T2170),Oferta!$B$2:$Q$360,16,FALSE)</f>
        <v>#N/A</v>
      </c>
      <c r="AC2170" s="20" t="e">
        <f>VLOOKUP(CONCATENATE($M2170,$N2170,$T2170),Oferta!$B$2:$Q$360,15,FALSE)</f>
        <v>#N/A</v>
      </c>
      <c r="AD2170" s="12"/>
      <c r="AE2170" s="12"/>
      <c r="AF2170" s="12"/>
      <c r="AG2170" s="12"/>
      <c r="AH2170" s="12"/>
      <c r="AI2170" s="5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12"/>
      <c r="AW2170" s="12"/>
    </row>
    <row r="2171" spans="1:49" ht="15" hidden="1" customHeight="1">
      <c r="A2171" s="12"/>
      <c r="B2171" s="12"/>
      <c r="C2171" s="12"/>
      <c r="D2171" s="12"/>
      <c r="E2171" s="12"/>
      <c r="F2171" s="12"/>
      <c r="G2171" s="12"/>
      <c r="H2171" s="12" t="e">
        <f t="shared" si="32"/>
        <v>#N/A</v>
      </c>
      <c r="I2171" s="12" t="e">
        <f>VLOOKUP(CONCATENATE(N2171,T2171),Simulador!$H$26:$H$33,1,FALSE)</f>
        <v>#N/A</v>
      </c>
      <c r="J2171" s="12" t="e">
        <f t="shared" si="33"/>
        <v>#N/A</v>
      </c>
      <c r="K2171" s="13" t="e">
        <f t="shared" si="34"/>
        <v>#N/A</v>
      </c>
      <c r="L2171" s="12" t="e">
        <f t="shared" si="35"/>
        <v>#N/A</v>
      </c>
      <c r="M2171" s="14"/>
      <c r="N2171" s="3"/>
      <c r="O2171" s="20" t="e">
        <f>VLOOKUP(CONCATENATE($M2171,$N2171),Curriculos!$A$2:$J$332,4,FALSE)</f>
        <v>#N/A</v>
      </c>
      <c r="P2171" s="21" t="e">
        <f>VLOOKUP(CONCATENATE($M2171,$N2171),Curriculos!$A$2:$J$332,5,FALSE)</f>
        <v>#N/A</v>
      </c>
      <c r="Q2171" s="21" t="e">
        <f>VLOOKUP($N2171,Oferta!$D$2:$P$100,5,FALSE)</f>
        <v>#N/A</v>
      </c>
      <c r="R2171" s="21" t="e">
        <f>VLOOKUP(CONCATENATE($M2171,$N2171),Curriculos!$A$2:$J$332,8,FALSE)</f>
        <v>#N/A</v>
      </c>
      <c r="S2171" s="5"/>
      <c r="T2171" s="22"/>
      <c r="U2171" s="21" t="e">
        <f>VLOOKUP(CONCATENATE($M2171,$N2171),Curriculos!$A$2:$J$332,10,FALSE)</f>
        <v>#N/A</v>
      </c>
      <c r="V2171" s="20" t="e">
        <f>VLOOKUP(CONCATENATE($M2171,$N2171,$T2171),Oferta!$B$2:$R$360,17,FALSE)</f>
        <v>#N/A</v>
      </c>
      <c r="W2171" s="20" t="e">
        <f>VLOOKUP(CONCATENATE($M2171,$N2171,$T2171),Oferta!$B$2:$Q$360,12,FALSE)</f>
        <v>#N/A</v>
      </c>
      <c r="X2171" s="22"/>
      <c r="Y2171" s="23" t="e">
        <f>VLOOKUP(CONCATENATE($W2171,$X2171),Mtz_Horarios!$E$2:$H$92,2,FALSE)</f>
        <v>#N/A</v>
      </c>
      <c r="Z2171" s="23" t="e">
        <f>VLOOKUP(CONCATENATE($W2171,$X2171),Mtz_Horarios!$E$2:$H$92,3,FALSE)</f>
        <v>#N/A</v>
      </c>
      <c r="AA2171" s="24" t="e">
        <f>VLOOKUP(CONCATENATE($W2171,$X2171),Mtz_Horarios!$E$2:$H$92,4,FALSE)</f>
        <v>#N/A</v>
      </c>
      <c r="AB2171" s="20" t="e">
        <f>VLOOKUP(CONCATENATE($M2171,$N2171,$T2171),Oferta!$B$2:$Q$360,16,FALSE)</f>
        <v>#N/A</v>
      </c>
      <c r="AC2171" s="20" t="e">
        <f>VLOOKUP(CONCATENATE($M2171,$N2171,$T2171),Oferta!$B$2:$Q$360,15,FALSE)</f>
        <v>#N/A</v>
      </c>
      <c r="AD2171" s="12"/>
      <c r="AE2171" s="12"/>
      <c r="AF2171" s="12"/>
      <c r="AG2171" s="12"/>
      <c r="AH2171" s="12"/>
      <c r="AI2171" s="5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12"/>
      <c r="AW2171" s="12"/>
    </row>
    <row r="2172" spans="1:49" ht="15" hidden="1" customHeight="1">
      <c r="A2172" s="12"/>
      <c r="B2172" s="12"/>
      <c r="C2172" s="12"/>
      <c r="D2172" s="12"/>
      <c r="E2172" s="12"/>
      <c r="F2172" s="12"/>
      <c r="G2172" s="12"/>
      <c r="H2172" s="12" t="e">
        <f t="shared" si="32"/>
        <v>#N/A</v>
      </c>
      <c r="I2172" s="12" t="e">
        <f>VLOOKUP(CONCATENATE(N2172,T2172),Simulador!$H$26:$H$33,1,FALSE)</f>
        <v>#N/A</v>
      </c>
      <c r="J2172" s="12" t="e">
        <f t="shared" si="33"/>
        <v>#N/A</v>
      </c>
      <c r="K2172" s="13" t="e">
        <f t="shared" si="34"/>
        <v>#N/A</v>
      </c>
      <c r="L2172" s="12" t="e">
        <f t="shared" si="35"/>
        <v>#N/A</v>
      </c>
      <c r="M2172" s="14"/>
      <c r="N2172" s="3"/>
      <c r="O2172" s="20" t="e">
        <f>VLOOKUP(CONCATENATE($M2172,$N2172),Curriculos!$A$2:$J$332,4,FALSE)</f>
        <v>#N/A</v>
      </c>
      <c r="P2172" s="21" t="e">
        <f>VLOOKUP(CONCATENATE($M2172,$N2172),Curriculos!$A$2:$J$332,5,FALSE)</f>
        <v>#N/A</v>
      </c>
      <c r="Q2172" s="21" t="e">
        <f>VLOOKUP($N2172,Oferta!$D$2:$P$100,5,FALSE)</f>
        <v>#N/A</v>
      </c>
      <c r="R2172" s="21" t="e">
        <f>VLOOKUP(CONCATENATE($M2172,$N2172),Curriculos!$A$2:$J$332,8,FALSE)</f>
        <v>#N/A</v>
      </c>
      <c r="S2172" s="5"/>
      <c r="T2172" s="22"/>
      <c r="U2172" s="21" t="e">
        <f>VLOOKUP(CONCATENATE($M2172,$N2172),Curriculos!$A$2:$J$332,10,FALSE)</f>
        <v>#N/A</v>
      </c>
      <c r="V2172" s="20" t="e">
        <f>VLOOKUP(CONCATENATE($M2172,$N2172,$T2172),Oferta!$B$2:$R$360,17,FALSE)</f>
        <v>#N/A</v>
      </c>
      <c r="W2172" s="20" t="e">
        <f>VLOOKUP(CONCATENATE($M2172,$N2172,$T2172),Oferta!$B$2:$Q$360,12,FALSE)</f>
        <v>#N/A</v>
      </c>
      <c r="X2172" s="22"/>
      <c r="Y2172" s="23" t="e">
        <f>VLOOKUP(CONCATENATE($W2172,$X2172),Mtz_Horarios!$E$2:$H$92,2,FALSE)</f>
        <v>#N/A</v>
      </c>
      <c r="Z2172" s="23" t="e">
        <f>VLOOKUP(CONCATENATE($W2172,$X2172),Mtz_Horarios!$E$2:$H$92,3,FALSE)</f>
        <v>#N/A</v>
      </c>
      <c r="AA2172" s="24" t="e">
        <f>VLOOKUP(CONCATENATE($W2172,$X2172),Mtz_Horarios!$E$2:$H$92,4,FALSE)</f>
        <v>#N/A</v>
      </c>
      <c r="AB2172" s="20" t="e">
        <f>VLOOKUP(CONCATENATE($M2172,$N2172,$T2172),Oferta!$B$2:$Q$360,16,FALSE)</f>
        <v>#N/A</v>
      </c>
      <c r="AC2172" s="20" t="e">
        <f>VLOOKUP(CONCATENATE($M2172,$N2172,$T2172),Oferta!$B$2:$Q$360,15,FALSE)</f>
        <v>#N/A</v>
      </c>
      <c r="AD2172" s="12"/>
      <c r="AE2172" s="12"/>
      <c r="AF2172" s="12"/>
      <c r="AG2172" s="12"/>
      <c r="AH2172" s="12"/>
      <c r="AI2172" s="5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12"/>
      <c r="AW2172" s="12"/>
    </row>
    <row r="2173" spans="1:49" ht="15" hidden="1" customHeight="1">
      <c r="A2173" s="12"/>
      <c r="B2173" s="12"/>
      <c r="C2173" s="12"/>
      <c r="D2173" s="12"/>
      <c r="E2173" s="12"/>
      <c r="F2173" s="12"/>
      <c r="G2173" s="12"/>
      <c r="H2173" s="12" t="e">
        <f t="shared" si="32"/>
        <v>#N/A</v>
      </c>
      <c r="I2173" s="12" t="e">
        <f>VLOOKUP(CONCATENATE(N2173,T2173),Simulador!$H$26:$H$33,1,FALSE)</f>
        <v>#N/A</v>
      </c>
      <c r="J2173" s="12" t="e">
        <f t="shared" si="33"/>
        <v>#N/A</v>
      </c>
      <c r="K2173" s="13" t="e">
        <f t="shared" si="34"/>
        <v>#N/A</v>
      </c>
      <c r="L2173" s="12" t="e">
        <f t="shared" si="35"/>
        <v>#N/A</v>
      </c>
      <c r="M2173" s="14"/>
      <c r="N2173" s="3"/>
      <c r="O2173" s="20" t="e">
        <f>VLOOKUP(CONCATENATE($M2173,$N2173),Curriculos!$A$2:$J$332,4,FALSE)</f>
        <v>#N/A</v>
      </c>
      <c r="P2173" s="21" t="e">
        <f>VLOOKUP(CONCATENATE($M2173,$N2173),Curriculos!$A$2:$J$332,5,FALSE)</f>
        <v>#N/A</v>
      </c>
      <c r="Q2173" s="21" t="e">
        <f>VLOOKUP($N2173,Oferta!$D$2:$P$100,5,FALSE)</f>
        <v>#N/A</v>
      </c>
      <c r="R2173" s="21" t="e">
        <f>VLOOKUP(CONCATENATE($M2173,$N2173),Curriculos!$A$2:$J$332,8,FALSE)</f>
        <v>#N/A</v>
      </c>
      <c r="S2173" s="5"/>
      <c r="T2173" s="22"/>
      <c r="U2173" s="21" t="e">
        <f>VLOOKUP(CONCATENATE($M2173,$N2173),Curriculos!$A$2:$J$332,10,FALSE)</f>
        <v>#N/A</v>
      </c>
      <c r="V2173" s="20" t="e">
        <f>VLOOKUP(CONCATENATE($M2173,$N2173,$T2173),Oferta!$B$2:$R$360,17,FALSE)</f>
        <v>#N/A</v>
      </c>
      <c r="W2173" s="20" t="e">
        <f>VLOOKUP(CONCATENATE($M2173,$N2173,$T2173),Oferta!$B$2:$Q$360,12,FALSE)</f>
        <v>#N/A</v>
      </c>
      <c r="X2173" s="22"/>
      <c r="Y2173" s="23" t="e">
        <f>VLOOKUP(CONCATENATE($W2173,$X2173),Mtz_Horarios!$E$2:$H$92,2,FALSE)</f>
        <v>#N/A</v>
      </c>
      <c r="Z2173" s="23" t="e">
        <f>VLOOKUP(CONCATENATE($W2173,$X2173),Mtz_Horarios!$E$2:$H$92,3,FALSE)</f>
        <v>#N/A</v>
      </c>
      <c r="AA2173" s="24" t="e">
        <f>VLOOKUP(CONCATENATE($W2173,$X2173),Mtz_Horarios!$E$2:$H$92,4,FALSE)</f>
        <v>#N/A</v>
      </c>
      <c r="AB2173" s="20" t="e">
        <f>VLOOKUP(CONCATENATE($M2173,$N2173,$T2173),Oferta!$B$2:$Q$360,16,FALSE)</f>
        <v>#N/A</v>
      </c>
      <c r="AC2173" s="20" t="e">
        <f>VLOOKUP(CONCATENATE($M2173,$N2173,$T2173),Oferta!$B$2:$Q$360,15,FALSE)</f>
        <v>#N/A</v>
      </c>
      <c r="AD2173" s="12"/>
      <c r="AE2173" s="12"/>
      <c r="AF2173" s="12"/>
      <c r="AG2173" s="12"/>
      <c r="AH2173" s="12"/>
      <c r="AI2173" s="5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12"/>
      <c r="AW2173" s="12"/>
    </row>
    <row r="2174" spans="1:49" ht="15" hidden="1" customHeight="1">
      <c r="A2174" s="12"/>
      <c r="B2174" s="12"/>
      <c r="C2174" s="12"/>
      <c r="D2174" s="12"/>
      <c r="E2174" s="12"/>
      <c r="F2174" s="12"/>
      <c r="G2174" s="12"/>
      <c r="H2174" s="12" t="e">
        <f t="shared" si="32"/>
        <v>#N/A</v>
      </c>
      <c r="I2174" s="12" t="e">
        <f>VLOOKUP(CONCATENATE(N2174,T2174),Simulador!$H$26:$H$33,1,FALSE)</f>
        <v>#N/A</v>
      </c>
      <c r="J2174" s="12" t="e">
        <f t="shared" si="33"/>
        <v>#N/A</v>
      </c>
      <c r="K2174" s="13" t="e">
        <f t="shared" si="34"/>
        <v>#N/A</v>
      </c>
      <c r="L2174" s="12" t="e">
        <f t="shared" si="35"/>
        <v>#N/A</v>
      </c>
      <c r="M2174" s="14"/>
      <c r="N2174" s="3"/>
      <c r="O2174" s="20" t="e">
        <f>VLOOKUP(CONCATENATE($M2174,$N2174),Curriculos!$A$2:$J$332,4,FALSE)</f>
        <v>#N/A</v>
      </c>
      <c r="P2174" s="21" t="e">
        <f>VLOOKUP(CONCATENATE($M2174,$N2174),Curriculos!$A$2:$J$332,5,FALSE)</f>
        <v>#N/A</v>
      </c>
      <c r="Q2174" s="21" t="e">
        <f>VLOOKUP($N2174,Oferta!$D$2:$P$100,5,FALSE)</f>
        <v>#N/A</v>
      </c>
      <c r="R2174" s="21" t="e">
        <f>VLOOKUP(CONCATENATE($M2174,$N2174),Curriculos!$A$2:$J$332,8,FALSE)</f>
        <v>#N/A</v>
      </c>
      <c r="S2174" s="5"/>
      <c r="T2174" s="22"/>
      <c r="U2174" s="21" t="e">
        <f>VLOOKUP(CONCATENATE($M2174,$N2174),Curriculos!$A$2:$J$332,10,FALSE)</f>
        <v>#N/A</v>
      </c>
      <c r="V2174" s="20" t="e">
        <f>VLOOKUP(CONCATENATE($M2174,$N2174,$T2174),Oferta!$B$2:$R$360,17,FALSE)</f>
        <v>#N/A</v>
      </c>
      <c r="W2174" s="20" t="e">
        <f>VLOOKUP(CONCATENATE($M2174,$N2174,$T2174),Oferta!$B$2:$Q$360,12,FALSE)</f>
        <v>#N/A</v>
      </c>
      <c r="X2174" s="22"/>
      <c r="Y2174" s="23" t="e">
        <f>VLOOKUP(CONCATENATE($W2174,$X2174),Mtz_Horarios!$E$2:$H$92,2,FALSE)</f>
        <v>#N/A</v>
      </c>
      <c r="Z2174" s="23" t="e">
        <f>VLOOKUP(CONCATENATE($W2174,$X2174),Mtz_Horarios!$E$2:$H$92,3,FALSE)</f>
        <v>#N/A</v>
      </c>
      <c r="AA2174" s="24" t="e">
        <f>VLOOKUP(CONCATENATE($W2174,$X2174),Mtz_Horarios!$E$2:$H$92,4,FALSE)</f>
        <v>#N/A</v>
      </c>
      <c r="AB2174" s="20" t="e">
        <f>VLOOKUP(CONCATENATE($M2174,$N2174,$T2174),Oferta!$B$2:$Q$360,16,FALSE)</f>
        <v>#N/A</v>
      </c>
      <c r="AC2174" s="20" t="e">
        <f>VLOOKUP(CONCATENATE($M2174,$N2174,$T2174),Oferta!$B$2:$Q$360,15,FALSE)</f>
        <v>#N/A</v>
      </c>
      <c r="AD2174" s="12"/>
      <c r="AE2174" s="12"/>
      <c r="AF2174" s="12"/>
      <c r="AG2174" s="12"/>
      <c r="AH2174" s="12"/>
      <c r="AI2174" s="5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12"/>
      <c r="AW2174" s="12"/>
    </row>
    <row r="2175" spans="1:49" ht="15" hidden="1" customHeight="1">
      <c r="A2175" s="12"/>
      <c r="B2175" s="12"/>
      <c r="C2175" s="12"/>
      <c r="D2175" s="12"/>
      <c r="E2175" s="12"/>
      <c r="F2175" s="12"/>
      <c r="G2175" s="12"/>
      <c r="H2175" s="12" t="e">
        <f t="shared" si="32"/>
        <v>#N/A</v>
      </c>
      <c r="I2175" s="12" t="e">
        <f>VLOOKUP(CONCATENATE(N2175,T2175),Simulador!$H$26:$H$33,1,FALSE)</f>
        <v>#N/A</v>
      </c>
      <c r="J2175" s="12" t="e">
        <f t="shared" si="33"/>
        <v>#N/A</v>
      </c>
      <c r="K2175" s="13" t="e">
        <f t="shared" si="34"/>
        <v>#N/A</v>
      </c>
      <c r="L2175" s="12" t="e">
        <f t="shared" si="35"/>
        <v>#N/A</v>
      </c>
      <c r="M2175" s="14"/>
      <c r="N2175" s="3"/>
      <c r="O2175" s="20" t="e">
        <f>VLOOKUP(CONCATENATE($M2175,$N2175),Curriculos!$A$2:$J$332,4,FALSE)</f>
        <v>#N/A</v>
      </c>
      <c r="P2175" s="21" t="e">
        <f>VLOOKUP(CONCATENATE($M2175,$N2175),Curriculos!$A$2:$J$332,5,FALSE)</f>
        <v>#N/A</v>
      </c>
      <c r="Q2175" s="21" t="e">
        <f>VLOOKUP($N2175,Oferta!$D$2:$P$100,5,FALSE)</f>
        <v>#N/A</v>
      </c>
      <c r="R2175" s="21" t="e">
        <f>VLOOKUP(CONCATENATE($M2175,$N2175),Curriculos!$A$2:$J$332,8,FALSE)</f>
        <v>#N/A</v>
      </c>
      <c r="S2175" s="5"/>
      <c r="T2175" s="22"/>
      <c r="U2175" s="21" t="e">
        <f>VLOOKUP(CONCATENATE($M2175,$N2175),Curriculos!$A$2:$J$332,10,FALSE)</f>
        <v>#N/A</v>
      </c>
      <c r="V2175" s="20" t="e">
        <f>VLOOKUP(CONCATENATE($M2175,$N2175,$T2175),Oferta!$B$2:$R$360,17,FALSE)</f>
        <v>#N/A</v>
      </c>
      <c r="W2175" s="20" t="e">
        <f>VLOOKUP(CONCATENATE($M2175,$N2175,$T2175),Oferta!$B$2:$Q$360,12,FALSE)</f>
        <v>#N/A</v>
      </c>
      <c r="X2175" s="22"/>
      <c r="Y2175" s="23" t="e">
        <f>VLOOKUP(CONCATENATE($W2175,$X2175),Mtz_Horarios!$E$2:$H$92,2,FALSE)</f>
        <v>#N/A</v>
      </c>
      <c r="Z2175" s="23" t="e">
        <f>VLOOKUP(CONCATENATE($W2175,$X2175),Mtz_Horarios!$E$2:$H$92,3,FALSE)</f>
        <v>#N/A</v>
      </c>
      <c r="AA2175" s="24" t="e">
        <f>VLOOKUP(CONCATENATE($W2175,$X2175),Mtz_Horarios!$E$2:$H$92,4,FALSE)</f>
        <v>#N/A</v>
      </c>
      <c r="AB2175" s="20" t="e">
        <f>VLOOKUP(CONCATENATE($M2175,$N2175,$T2175),Oferta!$B$2:$Q$360,16,FALSE)</f>
        <v>#N/A</v>
      </c>
      <c r="AC2175" s="20" t="e">
        <f>VLOOKUP(CONCATENATE($M2175,$N2175,$T2175),Oferta!$B$2:$Q$360,15,FALSE)</f>
        <v>#N/A</v>
      </c>
      <c r="AD2175" s="12"/>
      <c r="AE2175" s="12"/>
      <c r="AF2175" s="12"/>
      <c r="AG2175" s="12"/>
      <c r="AH2175" s="12"/>
      <c r="AI2175" s="5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12"/>
      <c r="AW2175" s="12"/>
    </row>
    <row r="2176" spans="1:49" ht="15" hidden="1" customHeight="1">
      <c r="A2176" s="12"/>
      <c r="B2176" s="12"/>
      <c r="C2176" s="12"/>
      <c r="D2176" s="12"/>
      <c r="E2176" s="12"/>
      <c r="F2176" s="12"/>
      <c r="G2176" s="12"/>
      <c r="H2176" s="12" t="e">
        <f t="shared" si="32"/>
        <v>#N/A</v>
      </c>
      <c r="I2176" s="12" t="e">
        <f>VLOOKUP(CONCATENATE(N2176,T2176),Simulador!$H$26:$H$33,1,FALSE)</f>
        <v>#N/A</v>
      </c>
      <c r="J2176" s="12" t="e">
        <f t="shared" si="33"/>
        <v>#N/A</v>
      </c>
      <c r="K2176" s="13" t="e">
        <f t="shared" si="34"/>
        <v>#N/A</v>
      </c>
      <c r="L2176" s="12" t="e">
        <f t="shared" si="35"/>
        <v>#N/A</v>
      </c>
      <c r="M2176" s="14"/>
      <c r="N2176" s="3"/>
      <c r="O2176" s="20" t="e">
        <f>VLOOKUP(CONCATENATE($M2176,$N2176),Curriculos!$A$2:$J$332,4,FALSE)</f>
        <v>#N/A</v>
      </c>
      <c r="P2176" s="21" t="e">
        <f>VLOOKUP(CONCATENATE($M2176,$N2176),Curriculos!$A$2:$J$332,5,FALSE)</f>
        <v>#N/A</v>
      </c>
      <c r="Q2176" s="21" t="e">
        <f>VLOOKUP($N2176,Oferta!$D$2:$P$100,5,FALSE)</f>
        <v>#N/A</v>
      </c>
      <c r="R2176" s="21" t="e">
        <f>VLOOKUP(CONCATENATE($M2176,$N2176),Curriculos!$A$2:$J$332,8,FALSE)</f>
        <v>#N/A</v>
      </c>
      <c r="S2176" s="5"/>
      <c r="T2176" s="22"/>
      <c r="U2176" s="21" t="e">
        <f>VLOOKUP(CONCATENATE($M2176,$N2176),Curriculos!$A$2:$J$332,10,FALSE)</f>
        <v>#N/A</v>
      </c>
      <c r="V2176" s="20" t="e">
        <f>VLOOKUP(CONCATENATE($M2176,$N2176,$T2176),Oferta!$B$2:$R$360,17,FALSE)</f>
        <v>#N/A</v>
      </c>
      <c r="W2176" s="20" t="e">
        <f>VLOOKUP(CONCATENATE($M2176,$N2176,$T2176),Oferta!$B$2:$Q$360,12,FALSE)</f>
        <v>#N/A</v>
      </c>
      <c r="X2176" s="22"/>
      <c r="Y2176" s="23" t="e">
        <f>VLOOKUP(CONCATENATE($W2176,$X2176),Mtz_Horarios!$E$2:$H$92,2,FALSE)</f>
        <v>#N/A</v>
      </c>
      <c r="Z2176" s="23" t="e">
        <f>VLOOKUP(CONCATENATE($W2176,$X2176),Mtz_Horarios!$E$2:$H$92,3,FALSE)</f>
        <v>#N/A</v>
      </c>
      <c r="AA2176" s="24" t="e">
        <f>VLOOKUP(CONCATENATE($W2176,$X2176),Mtz_Horarios!$E$2:$H$92,4,FALSE)</f>
        <v>#N/A</v>
      </c>
      <c r="AB2176" s="20" t="e">
        <f>VLOOKUP(CONCATENATE($M2176,$N2176,$T2176),Oferta!$B$2:$Q$360,16,FALSE)</f>
        <v>#N/A</v>
      </c>
      <c r="AC2176" s="20" t="e">
        <f>VLOOKUP(CONCATENATE($M2176,$N2176,$T2176),Oferta!$B$2:$Q$360,15,FALSE)</f>
        <v>#N/A</v>
      </c>
      <c r="AD2176" s="12"/>
      <c r="AE2176" s="12"/>
      <c r="AF2176" s="12"/>
      <c r="AG2176" s="12"/>
      <c r="AH2176" s="12"/>
      <c r="AI2176" s="5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12"/>
      <c r="AW2176" s="12"/>
    </row>
    <row r="2177" spans="1:49" ht="15" hidden="1" customHeight="1">
      <c r="A2177" s="12"/>
      <c r="B2177" s="12"/>
      <c r="C2177" s="12"/>
      <c r="D2177" s="12"/>
      <c r="E2177" s="12"/>
      <c r="F2177" s="12"/>
      <c r="G2177" s="12"/>
      <c r="H2177" s="12" t="e">
        <f t="shared" si="32"/>
        <v>#N/A</v>
      </c>
      <c r="I2177" s="12" t="e">
        <f>VLOOKUP(CONCATENATE(N2177,T2177),Simulador!$H$26:$H$33,1,FALSE)</f>
        <v>#N/A</v>
      </c>
      <c r="J2177" s="12" t="e">
        <f t="shared" si="33"/>
        <v>#N/A</v>
      </c>
      <c r="K2177" s="13" t="e">
        <f t="shared" si="34"/>
        <v>#N/A</v>
      </c>
      <c r="L2177" s="12" t="e">
        <f t="shared" si="35"/>
        <v>#N/A</v>
      </c>
      <c r="M2177" s="14"/>
      <c r="N2177" s="3"/>
      <c r="O2177" s="20" t="e">
        <f>VLOOKUP(CONCATENATE($M2177,$N2177),Curriculos!$A$2:$J$332,4,FALSE)</f>
        <v>#N/A</v>
      </c>
      <c r="P2177" s="21" t="e">
        <f>VLOOKUP(CONCATENATE($M2177,$N2177),Curriculos!$A$2:$J$332,5,FALSE)</f>
        <v>#N/A</v>
      </c>
      <c r="Q2177" s="21" t="e">
        <f>VLOOKUP($N2177,Oferta!$D$2:$P$100,5,FALSE)</f>
        <v>#N/A</v>
      </c>
      <c r="R2177" s="21" t="e">
        <f>VLOOKUP(CONCATENATE($M2177,$N2177),Curriculos!$A$2:$J$332,8,FALSE)</f>
        <v>#N/A</v>
      </c>
      <c r="S2177" s="5"/>
      <c r="T2177" s="22"/>
      <c r="U2177" s="21" t="e">
        <f>VLOOKUP(CONCATENATE($M2177,$N2177),Curriculos!$A$2:$J$332,10,FALSE)</f>
        <v>#N/A</v>
      </c>
      <c r="V2177" s="20" t="e">
        <f>VLOOKUP(CONCATENATE($M2177,$N2177,$T2177),Oferta!$B$2:$R$360,17,FALSE)</f>
        <v>#N/A</v>
      </c>
      <c r="W2177" s="20" t="e">
        <f>VLOOKUP(CONCATENATE($M2177,$N2177,$T2177),Oferta!$B$2:$Q$360,12,FALSE)</f>
        <v>#N/A</v>
      </c>
      <c r="X2177" s="22"/>
      <c r="Y2177" s="23" t="e">
        <f>VLOOKUP(CONCATENATE($W2177,$X2177),Mtz_Horarios!$E$2:$H$92,2,FALSE)</f>
        <v>#N/A</v>
      </c>
      <c r="Z2177" s="23" t="e">
        <f>VLOOKUP(CONCATENATE($W2177,$X2177),Mtz_Horarios!$E$2:$H$92,3,FALSE)</f>
        <v>#N/A</v>
      </c>
      <c r="AA2177" s="24" t="e">
        <f>VLOOKUP(CONCATENATE($W2177,$X2177),Mtz_Horarios!$E$2:$H$92,4,FALSE)</f>
        <v>#N/A</v>
      </c>
      <c r="AB2177" s="20" t="e">
        <f>VLOOKUP(CONCATENATE($M2177,$N2177,$T2177),Oferta!$B$2:$Q$360,16,FALSE)</f>
        <v>#N/A</v>
      </c>
      <c r="AC2177" s="20" t="e">
        <f>VLOOKUP(CONCATENATE($M2177,$N2177,$T2177),Oferta!$B$2:$Q$360,15,FALSE)</f>
        <v>#N/A</v>
      </c>
      <c r="AD2177" s="12"/>
      <c r="AE2177" s="12"/>
      <c r="AF2177" s="12"/>
      <c r="AG2177" s="12"/>
      <c r="AH2177" s="12"/>
      <c r="AI2177" s="5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12"/>
      <c r="AW2177" s="12"/>
    </row>
    <row r="2178" spans="1:49" ht="15" hidden="1" customHeight="1">
      <c r="A2178" s="12"/>
      <c r="B2178" s="12"/>
      <c r="C2178" s="12"/>
      <c r="D2178" s="12"/>
      <c r="E2178" s="12"/>
      <c r="F2178" s="12"/>
      <c r="G2178" s="12"/>
      <c r="H2178" s="12" t="e">
        <f t="shared" si="32"/>
        <v>#N/A</v>
      </c>
      <c r="I2178" s="12" t="e">
        <f>VLOOKUP(CONCATENATE(N2178,T2178),Simulador!$H$26:$H$33,1,FALSE)</f>
        <v>#N/A</v>
      </c>
      <c r="J2178" s="12" t="e">
        <f t="shared" si="33"/>
        <v>#N/A</v>
      </c>
      <c r="K2178" s="13" t="e">
        <f t="shared" si="34"/>
        <v>#N/A</v>
      </c>
      <c r="L2178" s="12" t="e">
        <f t="shared" si="35"/>
        <v>#N/A</v>
      </c>
      <c r="M2178" s="14"/>
      <c r="N2178" s="3"/>
      <c r="O2178" s="20" t="e">
        <f>VLOOKUP(CONCATENATE($M2178,$N2178),Curriculos!$A$2:$J$332,4,FALSE)</f>
        <v>#N/A</v>
      </c>
      <c r="P2178" s="21" t="e">
        <f>VLOOKUP(CONCATENATE($M2178,$N2178),Curriculos!$A$2:$J$332,5,FALSE)</f>
        <v>#N/A</v>
      </c>
      <c r="Q2178" s="21" t="e">
        <f>VLOOKUP($N2178,Oferta!$D$2:$P$100,5,FALSE)</f>
        <v>#N/A</v>
      </c>
      <c r="R2178" s="21" t="e">
        <f>VLOOKUP(CONCATENATE($M2178,$N2178),Curriculos!$A$2:$J$332,8,FALSE)</f>
        <v>#N/A</v>
      </c>
      <c r="S2178" s="5"/>
      <c r="T2178" s="22"/>
      <c r="U2178" s="21" t="e">
        <f>VLOOKUP(CONCATENATE($M2178,$N2178),Curriculos!$A$2:$J$332,10,FALSE)</f>
        <v>#N/A</v>
      </c>
      <c r="V2178" s="20" t="e">
        <f>VLOOKUP(CONCATENATE($M2178,$N2178,$T2178),Oferta!$B$2:$R$360,17,FALSE)</f>
        <v>#N/A</v>
      </c>
      <c r="W2178" s="20" t="e">
        <f>VLOOKUP(CONCATENATE($M2178,$N2178,$T2178),Oferta!$B$2:$Q$360,12,FALSE)</f>
        <v>#N/A</v>
      </c>
      <c r="X2178" s="22"/>
      <c r="Y2178" s="23" t="e">
        <f>VLOOKUP(CONCATENATE($W2178,$X2178),Mtz_Horarios!$E$2:$H$92,2,FALSE)</f>
        <v>#N/A</v>
      </c>
      <c r="Z2178" s="23" t="e">
        <f>VLOOKUP(CONCATENATE($W2178,$X2178),Mtz_Horarios!$E$2:$H$92,3,FALSE)</f>
        <v>#N/A</v>
      </c>
      <c r="AA2178" s="24" t="e">
        <f>VLOOKUP(CONCATENATE($W2178,$X2178),Mtz_Horarios!$E$2:$H$92,4,FALSE)</f>
        <v>#N/A</v>
      </c>
      <c r="AB2178" s="20" t="e">
        <f>VLOOKUP(CONCATENATE($M2178,$N2178,$T2178),Oferta!$B$2:$Q$360,16,FALSE)</f>
        <v>#N/A</v>
      </c>
      <c r="AC2178" s="20" t="e">
        <f>VLOOKUP(CONCATENATE($M2178,$N2178,$T2178),Oferta!$B$2:$Q$360,15,FALSE)</f>
        <v>#N/A</v>
      </c>
      <c r="AD2178" s="12"/>
      <c r="AE2178" s="12"/>
      <c r="AF2178" s="12"/>
      <c r="AG2178" s="12"/>
      <c r="AH2178" s="12"/>
      <c r="AI2178" s="5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12"/>
      <c r="AW2178" s="12"/>
    </row>
    <row r="2179" spans="1:49" ht="15" hidden="1" customHeight="1">
      <c r="A2179" s="12"/>
      <c r="B2179" s="12"/>
      <c r="C2179" s="12"/>
      <c r="D2179" s="12"/>
      <c r="E2179" s="12"/>
      <c r="F2179" s="12"/>
      <c r="G2179" s="12"/>
      <c r="H2179" s="12" t="e">
        <f t="shared" si="32"/>
        <v>#N/A</v>
      </c>
      <c r="I2179" s="12" t="e">
        <f>VLOOKUP(CONCATENATE(N2179,T2179),Simulador!$H$26:$H$33,1,FALSE)</f>
        <v>#N/A</v>
      </c>
      <c r="J2179" s="12" t="e">
        <f t="shared" si="33"/>
        <v>#N/A</v>
      </c>
      <c r="K2179" s="13" t="e">
        <f t="shared" si="34"/>
        <v>#N/A</v>
      </c>
      <c r="L2179" s="12" t="e">
        <f t="shared" si="35"/>
        <v>#N/A</v>
      </c>
      <c r="M2179" s="14"/>
      <c r="N2179" s="3"/>
      <c r="O2179" s="20" t="e">
        <f>VLOOKUP(CONCATENATE($M2179,$N2179),Curriculos!$A$2:$J$332,4,FALSE)</f>
        <v>#N/A</v>
      </c>
      <c r="P2179" s="21" t="e">
        <f>VLOOKUP(CONCATENATE($M2179,$N2179),Curriculos!$A$2:$J$332,5,FALSE)</f>
        <v>#N/A</v>
      </c>
      <c r="Q2179" s="21" t="e">
        <f>VLOOKUP($N2179,Oferta!$D$2:$P$100,5,FALSE)</f>
        <v>#N/A</v>
      </c>
      <c r="R2179" s="21" t="e">
        <f>VLOOKUP(CONCATENATE($M2179,$N2179),Curriculos!$A$2:$J$332,8,FALSE)</f>
        <v>#N/A</v>
      </c>
      <c r="S2179" s="5"/>
      <c r="T2179" s="22"/>
      <c r="U2179" s="21" t="e">
        <f>VLOOKUP(CONCATENATE($M2179,$N2179),Curriculos!$A$2:$J$332,10,FALSE)</f>
        <v>#N/A</v>
      </c>
      <c r="V2179" s="20" t="e">
        <f>VLOOKUP(CONCATENATE($M2179,$N2179,$T2179),Oferta!$B$2:$R$360,17,FALSE)</f>
        <v>#N/A</v>
      </c>
      <c r="W2179" s="20" t="e">
        <f>VLOOKUP(CONCATENATE($M2179,$N2179,$T2179),Oferta!$B$2:$Q$360,12,FALSE)</f>
        <v>#N/A</v>
      </c>
      <c r="X2179" s="22"/>
      <c r="Y2179" s="23" t="e">
        <f>VLOOKUP(CONCATENATE($W2179,$X2179),Mtz_Horarios!$E$2:$H$92,2,FALSE)</f>
        <v>#N/A</v>
      </c>
      <c r="Z2179" s="23" t="e">
        <f>VLOOKUP(CONCATENATE($W2179,$X2179),Mtz_Horarios!$E$2:$H$92,3,FALSE)</f>
        <v>#N/A</v>
      </c>
      <c r="AA2179" s="24" t="e">
        <f>VLOOKUP(CONCATENATE($W2179,$X2179),Mtz_Horarios!$E$2:$H$92,4,FALSE)</f>
        <v>#N/A</v>
      </c>
      <c r="AB2179" s="20" t="e">
        <f>VLOOKUP(CONCATENATE($M2179,$N2179,$T2179),Oferta!$B$2:$Q$360,16,FALSE)</f>
        <v>#N/A</v>
      </c>
      <c r="AC2179" s="20" t="e">
        <f>VLOOKUP(CONCATENATE($M2179,$N2179,$T2179),Oferta!$B$2:$Q$360,15,FALSE)</f>
        <v>#N/A</v>
      </c>
      <c r="AD2179" s="12"/>
      <c r="AE2179" s="12"/>
      <c r="AF2179" s="12"/>
      <c r="AG2179" s="12"/>
      <c r="AH2179" s="12"/>
      <c r="AI2179" s="5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12"/>
      <c r="AW2179" s="12"/>
    </row>
    <row r="2180" spans="1:49" ht="15" hidden="1" customHeight="1">
      <c r="A2180" s="12"/>
      <c r="B2180" s="12"/>
      <c r="C2180" s="12"/>
      <c r="D2180" s="12"/>
      <c r="E2180" s="12"/>
      <c r="F2180" s="12"/>
      <c r="G2180" s="12"/>
      <c r="H2180" s="12" t="e">
        <f t="shared" si="32"/>
        <v>#N/A</v>
      </c>
      <c r="I2180" s="12" t="e">
        <f>VLOOKUP(CONCATENATE(N2180,T2180),Simulador!$H$26:$H$33,1,FALSE)</f>
        <v>#N/A</v>
      </c>
      <c r="J2180" s="12" t="e">
        <f t="shared" si="33"/>
        <v>#N/A</v>
      </c>
      <c r="K2180" s="13" t="e">
        <f t="shared" si="34"/>
        <v>#N/A</v>
      </c>
      <c r="L2180" s="12" t="e">
        <f t="shared" si="35"/>
        <v>#N/A</v>
      </c>
      <c r="M2180" s="14"/>
      <c r="N2180" s="3"/>
      <c r="O2180" s="20" t="e">
        <f>VLOOKUP(CONCATENATE($M2180,$N2180),Curriculos!$A$2:$J$332,4,FALSE)</f>
        <v>#N/A</v>
      </c>
      <c r="P2180" s="21" t="e">
        <f>VLOOKUP(CONCATENATE($M2180,$N2180),Curriculos!$A$2:$J$332,5,FALSE)</f>
        <v>#N/A</v>
      </c>
      <c r="Q2180" s="21" t="e">
        <f>VLOOKUP($N2180,Oferta!$D$2:$P$100,5,FALSE)</f>
        <v>#N/A</v>
      </c>
      <c r="R2180" s="21" t="e">
        <f>VLOOKUP(CONCATENATE($M2180,$N2180),Curriculos!$A$2:$J$332,8,FALSE)</f>
        <v>#N/A</v>
      </c>
      <c r="S2180" s="5"/>
      <c r="T2180" s="22"/>
      <c r="U2180" s="21" t="e">
        <f>VLOOKUP(CONCATENATE($M2180,$N2180),Curriculos!$A$2:$J$332,10,FALSE)</f>
        <v>#N/A</v>
      </c>
      <c r="V2180" s="20" t="e">
        <f>VLOOKUP(CONCATENATE($M2180,$N2180,$T2180),Oferta!$B$2:$R$360,17,FALSE)</f>
        <v>#N/A</v>
      </c>
      <c r="W2180" s="20" t="e">
        <f>VLOOKUP(CONCATENATE($M2180,$N2180,$T2180),Oferta!$B$2:$Q$360,12,FALSE)</f>
        <v>#N/A</v>
      </c>
      <c r="X2180" s="22"/>
      <c r="Y2180" s="23" t="e">
        <f>VLOOKUP(CONCATENATE($W2180,$X2180),Mtz_Horarios!$E$2:$H$92,2,FALSE)</f>
        <v>#N/A</v>
      </c>
      <c r="Z2180" s="23" t="e">
        <f>VLOOKUP(CONCATENATE($W2180,$X2180),Mtz_Horarios!$E$2:$H$92,3,FALSE)</f>
        <v>#N/A</v>
      </c>
      <c r="AA2180" s="24" t="e">
        <f>VLOOKUP(CONCATENATE($W2180,$X2180),Mtz_Horarios!$E$2:$H$92,4,FALSE)</f>
        <v>#N/A</v>
      </c>
      <c r="AB2180" s="20" t="e">
        <f>VLOOKUP(CONCATENATE($M2180,$N2180,$T2180),Oferta!$B$2:$Q$360,16,FALSE)</f>
        <v>#N/A</v>
      </c>
      <c r="AC2180" s="20" t="e">
        <f>VLOOKUP(CONCATENATE($M2180,$N2180,$T2180),Oferta!$B$2:$Q$360,15,FALSE)</f>
        <v>#N/A</v>
      </c>
      <c r="AD2180" s="12"/>
      <c r="AE2180" s="12"/>
      <c r="AF2180" s="12"/>
      <c r="AG2180" s="12"/>
      <c r="AH2180" s="12"/>
      <c r="AI2180" s="5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12"/>
      <c r="AW2180" s="12"/>
    </row>
    <row r="2181" spans="1:49" ht="15" hidden="1" customHeight="1">
      <c r="A2181" s="12"/>
      <c r="B2181" s="12"/>
      <c r="C2181" s="12"/>
      <c r="D2181" s="12"/>
      <c r="E2181" s="12"/>
      <c r="F2181" s="12"/>
      <c r="G2181" s="12"/>
      <c r="H2181" s="12" t="e">
        <f t="shared" si="32"/>
        <v>#N/A</v>
      </c>
      <c r="I2181" s="12" t="e">
        <f>VLOOKUP(CONCATENATE(N2181,T2181),Simulador!$H$26:$H$33,1,FALSE)</f>
        <v>#N/A</v>
      </c>
      <c r="J2181" s="12" t="e">
        <f t="shared" si="33"/>
        <v>#N/A</v>
      </c>
      <c r="K2181" s="13" t="e">
        <f t="shared" si="34"/>
        <v>#N/A</v>
      </c>
      <c r="L2181" s="12" t="e">
        <f t="shared" si="35"/>
        <v>#N/A</v>
      </c>
      <c r="M2181" s="14"/>
      <c r="N2181" s="3"/>
      <c r="O2181" s="20" t="e">
        <f>VLOOKUP(CONCATENATE($M2181,$N2181),Curriculos!$A$2:$J$332,4,FALSE)</f>
        <v>#N/A</v>
      </c>
      <c r="P2181" s="21" t="e">
        <f>VLOOKUP(CONCATENATE($M2181,$N2181),Curriculos!$A$2:$J$332,5,FALSE)</f>
        <v>#N/A</v>
      </c>
      <c r="Q2181" s="21" t="e">
        <f>VLOOKUP($N2181,Oferta!$D$2:$P$100,5,FALSE)</f>
        <v>#N/A</v>
      </c>
      <c r="R2181" s="21" t="e">
        <f>VLOOKUP(CONCATENATE($M2181,$N2181),Curriculos!$A$2:$J$332,8,FALSE)</f>
        <v>#N/A</v>
      </c>
      <c r="S2181" s="5"/>
      <c r="T2181" s="22"/>
      <c r="U2181" s="21" t="e">
        <f>VLOOKUP(CONCATENATE($M2181,$N2181),Curriculos!$A$2:$J$332,10,FALSE)</f>
        <v>#N/A</v>
      </c>
      <c r="V2181" s="20" t="e">
        <f>VLOOKUP(CONCATENATE($M2181,$N2181,$T2181),Oferta!$B$2:$R$360,17,FALSE)</f>
        <v>#N/A</v>
      </c>
      <c r="W2181" s="20" t="e">
        <f>VLOOKUP(CONCATENATE($M2181,$N2181,$T2181),Oferta!$B$2:$Q$360,12,FALSE)</f>
        <v>#N/A</v>
      </c>
      <c r="X2181" s="22"/>
      <c r="Y2181" s="23" t="e">
        <f>VLOOKUP(CONCATENATE($W2181,$X2181),Mtz_Horarios!$E$2:$H$92,2,FALSE)</f>
        <v>#N/A</v>
      </c>
      <c r="Z2181" s="23" t="e">
        <f>VLOOKUP(CONCATENATE($W2181,$X2181),Mtz_Horarios!$E$2:$H$92,3,FALSE)</f>
        <v>#N/A</v>
      </c>
      <c r="AA2181" s="24" t="e">
        <f>VLOOKUP(CONCATENATE($W2181,$X2181),Mtz_Horarios!$E$2:$H$92,4,FALSE)</f>
        <v>#N/A</v>
      </c>
      <c r="AB2181" s="20" t="e">
        <f>VLOOKUP(CONCATENATE($M2181,$N2181,$T2181),Oferta!$B$2:$Q$360,16,FALSE)</f>
        <v>#N/A</v>
      </c>
      <c r="AC2181" s="20" t="e">
        <f>VLOOKUP(CONCATENATE($M2181,$N2181,$T2181),Oferta!$B$2:$Q$360,15,FALSE)</f>
        <v>#N/A</v>
      </c>
      <c r="AD2181" s="12"/>
      <c r="AE2181" s="12"/>
      <c r="AF2181" s="12"/>
      <c r="AG2181" s="12"/>
      <c r="AH2181" s="12"/>
      <c r="AI2181" s="5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12"/>
      <c r="AW2181" s="12"/>
    </row>
    <row r="2182" spans="1:49" ht="15" hidden="1" customHeight="1">
      <c r="A2182" s="12"/>
      <c r="B2182" s="12"/>
      <c r="C2182" s="12"/>
      <c r="D2182" s="12"/>
      <c r="E2182" s="12"/>
      <c r="F2182" s="12"/>
      <c r="G2182" s="12"/>
      <c r="H2182" s="12" t="e">
        <f t="shared" si="32"/>
        <v>#N/A</v>
      </c>
      <c r="I2182" s="12" t="e">
        <f>VLOOKUP(CONCATENATE(N2182,T2182),Simulador!$H$26:$H$33,1,FALSE)</f>
        <v>#N/A</v>
      </c>
      <c r="J2182" s="12" t="e">
        <f t="shared" si="33"/>
        <v>#N/A</v>
      </c>
      <c r="K2182" s="13" t="e">
        <f t="shared" si="34"/>
        <v>#N/A</v>
      </c>
      <c r="L2182" s="12" t="e">
        <f t="shared" si="35"/>
        <v>#N/A</v>
      </c>
      <c r="M2182" s="14"/>
      <c r="N2182" s="3"/>
      <c r="O2182" s="20" t="e">
        <f>VLOOKUP(CONCATENATE($M2182,$N2182),Curriculos!$A$2:$J$332,4,FALSE)</f>
        <v>#N/A</v>
      </c>
      <c r="P2182" s="21" t="e">
        <f>VLOOKUP(CONCATENATE($M2182,$N2182),Curriculos!$A$2:$J$332,5,FALSE)</f>
        <v>#N/A</v>
      </c>
      <c r="Q2182" s="21" t="e">
        <f>VLOOKUP($N2182,Oferta!$D$2:$P$100,5,FALSE)</f>
        <v>#N/A</v>
      </c>
      <c r="R2182" s="21" t="e">
        <f>VLOOKUP(CONCATENATE($M2182,$N2182),Curriculos!$A$2:$J$332,8,FALSE)</f>
        <v>#N/A</v>
      </c>
      <c r="S2182" s="5"/>
      <c r="T2182" s="22"/>
      <c r="U2182" s="21" t="e">
        <f>VLOOKUP(CONCATENATE($M2182,$N2182),Curriculos!$A$2:$J$332,10,FALSE)</f>
        <v>#N/A</v>
      </c>
      <c r="V2182" s="20" t="e">
        <f>VLOOKUP(CONCATENATE($M2182,$N2182,$T2182),Oferta!$B$2:$R$360,17,FALSE)</f>
        <v>#N/A</v>
      </c>
      <c r="W2182" s="20" t="e">
        <f>VLOOKUP(CONCATENATE($M2182,$N2182,$T2182),Oferta!$B$2:$Q$360,12,FALSE)</f>
        <v>#N/A</v>
      </c>
      <c r="X2182" s="22"/>
      <c r="Y2182" s="23" t="e">
        <f>VLOOKUP(CONCATENATE($W2182,$X2182),Mtz_Horarios!$E$2:$H$92,2,FALSE)</f>
        <v>#N/A</v>
      </c>
      <c r="Z2182" s="23" t="e">
        <f>VLOOKUP(CONCATENATE($W2182,$X2182),Mtz_Horarios!$E$2:$H$92,3,FALSE)</f>
        <v>#N/A</v>
      </c>
      <c r="AA2182" s="24" t="e">
        <f>VLOOKUP(CONCATENATE($W2182,$X2182),Mtz_Horarios!$E$2:$H$92,4,FALSE)</f>
        <v>#N/A</v>
      </c>
      <c r="AB2182" s="20" t="e">
        <f>VLOOKUP(CONCATENATE($M2182,$N2182,$T2182),Oferta!$B$2:$Q$360,16,FALSE)</f>
        <v>#N/A</v>
      </c>
      <c r="AC2182" s="20" t="e">
        <f>VLOOKUP(CONCATENATE($M2182,$N2182,$T2182),Oferta!$B$2:$Q$360,15,FALSE)</f>
        <v>#N/A</v>
      </c>
      <c r="AD2182" s="12"/>
      <c r="AE2182" s="12"/>
      <c r="AF2182" s="12"/>
      <c r="AG2182" s="12"/>
      <c r="AH2182" s="12"/>
      <c r="AI2182" s="5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12"/>
      <c r="AW2182" s="12"/>
    </row>
    <row r="2183" spans="1:49" ht="15" hidden="1" customHeight="1">
      <c r="A2183" s="12"/>
      <c r="B2183" s="12"/>
      <c r="C2183" s="12"/>
      <c r="D2183" s="12"/>
      <c r="E2183" s="12"/>
      <c r="F2183" s="12"/>
      <c r="G2183" s="12"/>
      <c r="H2183" s="12" t="e">
        <f t="shared" si="32"/>
        <v>#N/A</v>
      </c>
      <c r="I2183" s="12" t="e">
        <f>VLOOKUP(CONCATENATE(N2183,T2183),Simulador!$H$26:$H$33,1,FALSE)</f>
        <v>#N/A</v>
      </c>
      <c r="J2183" s="12" t="e">
        <f t="shared" si="33"/>
        <v>#N/A</v>
      </c>
      <c r="K2183" s="13" t="e">
        <f t="shared" si="34"/>
        <v>#N/A</v>
      </c>
      <c r="L2183" s="12" t="e">
        <f t="shared" si="35"/>
        <v>#N/A</v>
      </c>
      <c r="M2183" s="14"/>
      <c r="N2183" s="3"/>
      <c r="O2183" s="20" t="e">
        <f>VLOOKUP(CONCATENATE($M2183,$N2183),Curriculos!$A$2:$J$332,4,FALSE)</f>
        <v>#N/A</v>
      </c>
      <c r="P2183" s="21" t="e">
        <f>VLOOKUP(CONCATENATE($M2183,$N2183),Curriculos!$A$2:$J$332,5,FALSE)</f>
        <v>#N/A</v>
      </c>
      <c r="Q2183" s="21" t="e">
        <f>VLOOKUP($N2183,Oferta!$D$2:$P$100,5,FALSE)</f>
        <v>#N/A</v>
      </c>
      <c r="R2183" s="21" t="e">
        <f>VLOOKUP(CONCATENATE($M2183,$N2183),Curriculos!$A$2:$J$332,8,FALSE)</f>
        <v>#N/A</v>
      </c>
      <c r="S2183" s="5"/>
      <c r="T2183" s="22"/>
      <c r="U2183" s="21" t="e">
        <f>VLOOKUP(CONCATENATE($M2183,$N2183),Curriculos!$A$2:$J$332,10,FALSE)</f>
        <v>#N/A</v>
      </c>
      <c r="V2183" s="20" t="e">
        <f>VLOOKUP(CONCATENATE($M2183,$N2183,$T2183),Oferta!$B$2:$R$360,17,FALSE)</f>
        <v>#N/A</v>
      </c>
      <c r="W2183" s="20" t="e">
        <f>VLOOKUP(CONCATENATE($M2183,$N2183,$T2183),Oferta!$B$2:$Q$360,12,FALSE)</f>
        <v>#N/A</v>
      </c>
      <c r="X2183" s="22"/>
      <c r="Y2183" s="23" t="e">
        <f>VLOOKUP(CONCATENATE($W2183,$X2183),Mtz_Horarios!$E$2:$H$92,2,FALSE)</f>
        <v>#N/A</v>
      </c>
      <c r="Z2183" s="23" t="e">
        <f>VLOOKUP(CONCATENATE($W2183,$X2183),Mtz_Horarios!$E$2:$H$92,3,FALSE)</f>
        <v>#N/A</v>
      </c>
      <c r="AA2183" s="24" t="e">
        <f>VLOOKUP(CONCATENATE($W2183,$X2183),Mtz_Horarios!$E$2:$H$92,4,FALSE)</f>
        <v>#N/A</v>
      </c>
      <c r="AB2183" s="20" t="e">
        <f>VLOOKUP(CONCATENATE($M2183,$N2183,$T2183),Oferta!$B$2:$Q$360,16,FALSE)</f>
        <v>#N/A</v>
      </c>
      <c r="AC2183" s="20" t="e">
        <f>VLOOKUP(CONCATENATE($M2183,$N2183,$T2183),Oferta!$B$2:$Q$360,15,FALSE)</f>
        <v>#N/A</v>
      </c>
      <c r="AD2183" s="12"/>
      <c r="AE2183" s="12"/>
      <c r="AF2183" s="12"/>
      <c r="AG2183" s="12"/>
      <c r="AH2183" s="12"/>
      <c r="AI2183" s="5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12"/>
      <c r="AW2183" s="12"/>
    </row>
    <row r="2184" spans="1:49" ht="15" hidden="1" customHeight="1">
      <c r="A2184" s="12"/>
      <c r="B2184" s="12"/>
      <c r="C2184" s="12"/>
      <c r="D2184" s="12"/>
      <c r="E2184" s="12"/>
      <c r="F2184" s="12"/>
      <c r="G2184" s="12"/>
      <c r="H2184" s="12" t="e">
        <f t="shared" si="32"/>
        <v>#N/A</v>
      </c>
      <c r="I2184" s="12" t="e">
        <f>VLOOKUP(CONCATENATE(N2184,T2184),Simulador!$H$26:$H$33,1,FALSE)</f>
        <v>#N/A</v>
      </c>
      <c r="J2184" s="12" t="e">
        <f t="shared" si="33"/>
        <v>#N/A</v>
      </c>
      <c r="K2184" s="13" t="e">
        <f t="shared" si="34"/>
        <v>#N/A</v>
      </c>
      <c r="L2184" s="12" t="e">
        <f t="shared" si="35"/>
        <v>#N/A</v>
      </c>
      <c r="M2184" s="14"/>
      <c r="N2184" s="3"/>
      <c r="O2184" s="20" t="e">
        <f>VLOOKUP(CONCATENATE($M2184,$N2184),Curriculos!$A$2:$J$332,4,FALSE)</f>
        <v>#N/A</v>
      </c>
      <c r="P2184" s="21" t="e">
        <f>VLOOKUP(CONCATENATE($M2184,$N2184),Curriculos!$A$2:$J$332,5,FALSE)</f>
        <v>#N/A</v>
      </c>
      <c r="Q2184" s="21" t="e">
        <f>VLOOKUP($N2184,Oferta!$D$2:$P$100,5,FALSE)</f>
        <v>#N/A</v>
      </c>
      <c r="R2184" s="21" t="e">
        <f>VLOOKUP(CONCATENATE($M2184,$N2184),Curriculos!$A$2:$J$332,8,FALSE)</f>
        <v>#N/A</v>
      </c>
      <c r="S2184" s="5"/>
      <c r="T2184" s="22"/>
      <c r="U2184" s="21" t="e">
        <f>VLOOKUP(CONCATENATE($M2184,$N2184),Curriculos!$A$2:$J$332,10,FALSE)</f>
        <v>#N/A</v>
      </c>
      <c r="V2184" s="20" t="e">
        <f>VLOOKUP(CONCATENATE($M2184,$N2184,$T2184),Oferta!$B$2:$R$360,17,FALSE)</f>
        <v>#N/A</v>
      </c>
      <c r="W2184" s="20" t="e">
        <f>VLOOKUP(CONCATENATE($M2184,$N2184,$T2184),Oferta!$B$2:$Q$360,12,FALSE)</f>
        <v>#N/A</v>
      </c>
      <c r="X2184" s="22"/>
      <c r="Y2184" s="23" t="e">
        <f>VLOOKUP(CONCATENATE($W2184,$X2184),Mtz_Horarios!$E$2:$H$92,2,FALSE)</f>
        <v>#N/A</v>
      </c>
      <c r="Z2184" s="23" t="e">
        <f>VLOOKUP(CONCATENATE($W2184,$X2184),Mtz_Horarios!$E$2:$H$92,3,FALSE)</f>
        <v>#N/A</v>
      </c>
      <c r="AA2184" s="24" t="e">
        <f>VLOOKUP(CONCATENATE($W2184,$X2184),Mtz_Horarios!$E$2:$H$92,4,FALSE)</f>
        <v>#N/A</v>
      </c>
      <c r="AB2184" s="20" t="e">
        <f>VLOOKUP(CONCATENATE($M2184,$N2184,$T2184),Oferta!$B$2:$Q$360,16,FALSE)</f>
        <v>#N/A</v>
      </c>
      <c r="AC2184" s="20" t="e">
        <f>VLOOKUP(CONCATENATE($M2184,$N2184,$T2184),Oferta!$B$2:$Q$360,15,FALSE)</f>
        <v>#N/A</v>
      </c>
      <c r="AD2184" s="12"/>
      <c r="AE2184" s="12"/>
      <c r="AF2184" s="12"/>
      <c r="AG2184" s="12"/>
      <c r="AH2184" s="12"/>
      <c r="AI2184" s="5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12"/>
      <c r="AW2184" s="12"/>
    </row>
    <row r="2185" spans="1:49" ht="15" hidden="1" customHeight="1">
      <c r="A2185" s="12"/>
      <c r="B2185" s="12"/>
      <c r="C2185" s="12"/>
      <c r="D2185" s="12"/>
      <c r="E2185" s="12"/>
      <c r="F2185" s="12"/>
      <c r="G2185" s="12"/>
      <c r="H2185" s="12" t="e">
        <f t="shared" si="32"/>
        <v>#N/A</v>
      </c>
      <c r="I2185" s="12" t="e">
        <f>VLOOKUP(CONCATENATE(N2185,T2185),Simulador!$H$26:$H$33,1,FALSE)</f>
        <v>#N/A</v>
      </c>
      <c r="J2185" s="12" t="e">
        <f t="shared" si="33"/>
        <v>#N/A</v>
      </c>
      <c r="K2185" s="13" t="e">
        <f t="shared" si="34"/>
        <v>#N/A</v>
      </c>
      <c r="L2185" s="12" t="e">
        <f t="shared" si="35"/>
        <v>#N/A</v>
      </c>
      <c r="M2185" s="14"/>
      <c r="N2185" s="3"/>
      <c r="O2185" s="20" t="e">
        <f>VLOOKUP(CONCATENATE($M2185,$N2185),Curriculos!$A$2:$J$332,4,FALSE)</f>
        <v>#N/A</v>
      </c>
      <c r="P2185" s="21" t="e">
        <f>VLOOKUP(CONCATENATE($M2185,$N2185),Curriculos!$A$2:$J$332,5,FALSE)</f>
        <v>#N/A</v>
      </c>
      <c r="Q2185" s="21" t="e">
        <f>VLOOKUP($N2185,Oferta!$D$2:$P$100,5,FALSE)</f>
        <v>#N/A</v>
      </c>
      <c r="R2185" s="21" t="e">
        <f>VLOOKUP(CONCATENATE($M2185,$N2185),Curriculos!$A$2:$J$332,8,FALSE)</f>
        <v>#N/A</v>
      </c>
      <c r="S2185" s="5"/>
      <c r="T2185" s="22"/>
      <c r="U2185" s="21" t="e">
        <f>VLOOKUP(CONCATENATE($M2185,$N2185),Curriculos!$A$2:$J$332,10,FALSE)</f>
        <v>#N/A</v>
      </c>
      <c r="V2185" s="20" t="e">
        <f>VLOOKUP(CONCATENATE($M2185,$N2185,$T2185),Oferta!$B$2:$R$360,17,FALSE)</f>
        <v>#N/A</v>
      </c>
      <c r="W2185" s="20" t="e">
        <f>VLOOKUP(CONCATENATE($M2185,$N2185,$T2185),Oferta!$B$2:$Q$360,12,FALSE)</f>
        <v>#N/A</v>
      </c>
      <c r="X2185" s="22"/>
      <c r="Y2185" s="23" t="e">
        <f>VLOOKUP(CONCATENATE($W2185,$X2185),Mtz_Horarios!$E$2:$H$92,2,FALSE)</f>
        <v>#N/A</v>
      </c>
      <c r="Z2185" s="23" t="e">
        <f>VLOOKUP(CONCATENATE($W2185,$X2185),Mtz_Horarios!$E$2:$H$92,3,FALSE)</f>
        <v>#N/A</v>
      </c>
      <c r="AA2185" s="24" t="e">
        <f>VLOOKUP(CONCATENATE($W2185,$X2185),Mtz_Horarios!$E$2:$H$92,4,FALSE)</f>
        <v>#N/A</v>
      </c>
      <c r="AB2185" s="20" t="e">
        <f>VLOOKUP(CONCATENATE($M2185,$N2185,$T2185),Oferta!$B$2:$Q$360,16,FALSE)</f>
        <v>#N/A</v>
      </c>
      <c r="AC2185" s="20" t="e">
        <f>VLOOKUP(CONCATENATE($M2185,$N2185,$T2185),Oferta!$B$2:$Q$360,15,FALSE)</f>
        <v>#N/A</v>
      </c>
      <c r="AD2185" s="12"/>
      <c r="AE2185" s="12"/>
      <c r="AF2185" s="12"/>
      <c r="AG2185" s="12"/>
      <c r="AH2185" s="12"/>
      <c r="AI2185" s="5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12"/>
      <c r="AW2185" s="12"/>
    </row>
    <row r="2186" spans="1:49" ht="15" hidden="1" customHeight="1">
      <c r="A2186" s="12"/>
      <c r="B2186" s="12"/>
      <c r="C2186" s="12"/>
      <c r="D2186" s="12"/>
      <c r="E2186" s="12"/>
      <c r="F2186" s="12"/>
      <c r="G2186" s="12"/>
      <c r="H2186" s="12" t="e">
        <f t="shared" si="32"/>
        <v>#N/A</v>
      </c>
      <c r="I2186" s="12" t="e">
        <f>VLOOKUP(CONCATENATE(N2186,T2186),Simulador!$H$26:$H$33,1,FALSE)</f>
        <v>#N/A</v>
      </c>
      <c r="J2186" s="12" t="e">
        <f t="shared" si="33"/>
        <v>#N/A</v>
      </c>
      <c r="K2186" s="13" t="e">
        <f t="shared" si="34"/>
        <v>#N/A</v>
      </c>
      <c r="L2186" s="12" t="e">
        <f t="shared" si="35"/>
        <v>#N/A</v>
      </c>
      <c r="M2186" s="14"/>
      <c r="N2186" s="3"/>
      <c r="O2186" s="20" t="e">
        <f>VLOOKUP(CONCATENATE($M2186,$N2186),Curriculos!$A$2:$J$332,4,FALSE)</f>
        <v>#N/A</v>
      </c>
      <c r="P2186" s="21" t="e">
        <f>VLOOKUP(CONCATENATE($M2186,$N2186),Curriculos!$A$2:$J$332,5,FALSE)</f>
        <v>#N/A</v>
      </c>
      <c r="Q2186" s="21" t="e">
        <f>VLOOKUP($N2186,Oferta!$D$2:$P$100,5,FALSE)</f>
        <v>#N/A</v>
      </c>
      <c r="R2186" s="21" t="e">
        <f>VLOOKUP(CONCATENATE($M2186,$N2186),Curriculos!$A$2:$J$332,8,FALSE)</f>
        <v>#N/A</v>
      </c>
      <c r="S2186" s="5"/>
      <c r="T2186" s="22"/>
      <c r="U2186" s="21" t="e">
        <f>VLOOKUP(CONCATENATE($M2186,$N2186),Curriculos!$A$2:$J$332,10,FALSE)</f>
        <v>#N/A</v>
      </c>
      <c r="V2186" s="20" t="e">
        <f>VLOOKUP(CONCATENATE($M2186,$N2186,$T2186),Oferta!$B$2:$R$360,17,FALSE)</f>
        <v>#N/A</v>
      </c>
      <c r="W2186" s="20" t="e">
        <f>VLOOKUP(CONCATENATE($M2186,$N2186,$T2186),Oferta!$B$2:$Q$360,12,FALSE)</f>
        <v>#N/A</v>
      </c>
      <c r="X2186" s="22"/>
      <c r="Y2186" s="23" t="e">
        <f>VLOOKUP(CONCATENATE($W2186,$X2186),Mtz_Horarios!$E$2:$H$92,2,FALSE)</f>
        <v>#N/A</v>
      </c>
      <c r="Z2186" s="23" t="e">
        <f>VLOOKUP(CONCATENATE($W2186,$X2186),Mtz_Horarios!$E$2:$H$92,3,FALSE)</f>
        <v>#N/A</v>
      </c>
      <c r="AA2186" s="24" t="e">
        <f>VLOOKUP(CONCATENATE($W2186,$X2186),Mtz_Horarios!$E$2:$H$92,4,FALSE)</f>
        <v>#N/A</v>
      </c>
      <c r="AB2186" s="20" t="e">
        <f>VLOOKUP(CONCATENATE($M2186,$N2186,$T2186),Oferta!$B$2:$Q$360,16,FALSE)</f>
        <v>#N/A</v>
      </c>
      <c r="AC2186" s="20" t="e">
        <f>VLOOKUP(CONCATENATE($M2186,$N2186,$T2186),Oferta!$B$2:$Q$360,15,FALSE)</f>
        <v>#N/A</v>
      </c>
      <c r="AD2186" s="12"/>
      <c r="AE2186" s="12"/>
      <c r="AF2186" s="12"/>
      <c r="AG2186" s="12"/>
      <c r="AH2186" s="12"/>
      <c r="AI2186" s="5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12"/>
      <c r="AW2186" s="12"/>
    </row>
    <row r="2187" spans="1:49" ht="15" hidden="1" customHeight="1">
      <c r="A2187" s="12"/>
      <c r="B2187" s="12"/>
      <c r="C2187" s="12"/>
      <c r="D2187" s="12"/>
      <c r="E2187" s="12"/>
      <c r="F2187" s="12"/>
      <c r="G2187" s="12"/>
      <c r="H2187" s="12" t="e">
        <f t="shared" si="32"/>
        <v>#N/A</v>
      </c>
      <c r="I2187" s="12" t="e">
        <f>VLOOKUP(CONCATENATE(N2187,T2187),Simulador!$H$26:$H$33,1,FALSE)</f>
        <v>#N/A</v>
      </c>
      <c r="J2187" s="12" t="e">
        <f t="shared" si="33"/>
        <v>#N/A</v>
      </c>
      <c r="K2187" s="13" t="e">
        <f t="shared" si="34"/>
        <v>#N/A</v>
      </c>
      <c r="L2187" s="12" t="e">
        <f t="shared" si="35"/>
        <v>#N/A</v>
      </c>
      <c r="M2187" s="14"/>
      <c r="N2187" s="3"/>
      <c r="O2187" s="20" t="e">
        <f>VLOOKUP(CONCATENATE($M2187,$N2187),Curriculos!$A$2:$J$332,4,FALSE)</f>
        <v>#N/A</v>
      </c>
      <c r="P2187" s="21" t="e">
        <f>VLOOKUP(CONCATENATE($M2187,$N2187),Curriculos!$A$2:$J$332,5,FALSE)</f>
        <v>#N/A</v>
      </c>
      <c r="Q2187" s="21" t="e">
        <f>VLOOKUP($N2187,Oferta!$D$2:$P$100,5,FALSE)</f>
        <v>#N/A</v>
      </c>
      <c r="R2187" s="21" t="e">
        <f>VLOOKUP(CONCATENATE($M2187,$N2187),Curriculos!$A$2:$J$332,8,FALSE)</f>
        <v>#N/A</v>
      </c>
      <c r="S2187" s="5"/>
      <c r="T2187" s="22"/>
      <c r="U2187" s="21" t="e">
        <f>VLOOKUP(CONCATENATE($M2187,$N2187),Curriculos!$A$2:$J$332,10,FALSE)</f>
        <v>#N/A</v>
      </c>
      <c r="V2187" s="20" t="e">
        <f>VLOOKUP(CONCATENATE($M2187,$N2187,$T2187),Oferta!$B$2:$R$360,17,FALSE)</f>
        <v>#N/A</v>
      </c>
      <c r="W2187" s="20" t="e">
        <f>VLOOKUP(CONCATENATE($M2187,$N2187,$T2187),Oferta!$B$2:$Q$360,12,FALSE)</f>
        <v>#N/A</v>
      </c>
      <c r="X2187" s="22"/>
      <c r="Y2187" s="23" t="e">
        <f>VLOOKUP(CONCATENATE($W2187,$X2187),Mtz_Horarios!$E$2:$H$92,2,FALSE)</f>
        <v>#N/A</v>
      </c>
      <c r="Z2187" s="23" t="e">
        <f>VLOOKUP(CONCATENATE($W2187,$X2187),Mtz_Horarios!$E$2:$H$92,3,FALSE)</f>
        <v>#N/A</v>
      </c>
      <c r="AA2187" s="24" t="e">
        <f>VLOOKUP(CONCATENATE($W2187,$X2187),Mtz_Horarios!$E$2:$H$92,4,FALSE)</f>
        <v>#N/A</v>
      </c>
      <c r="AB2187" s="20" t="e">
        <f>VLOOKUP(CONCATENATE($M2187,$N2187,$T2187),Oferta!$B$2:$Q$360,16,FALSE)</f>
        <v>#N/A</v>
      </c>
      <c r="AC2187" s="20" t="e">
        <f>VLOOKUP(CONCATENATE($M2187,$N2187,$T2187),Oferta!$B$2:$Q$360,15,FALSE)</f>
        <v>#N/A</v>
      </c>
      <c r="AD2187" s="12"/>
      <c r="AE2187" s="12"/>
      <c r="AF2187" s="12"/>
      <c r="AG2187" s="12"/>
      <c r="AH2187" s="12"/>
      <c r="AI2187" s="5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12"/>
      <c r="AW2187" s="12"/>
    </row>
    <row r="2188" spans="1:49" ht="15" hidden="1" customHeight="1">
      <c r="A2188" s="12"/>
      <c r="B2188" s="12"/>
      <c r="C2188" s="12"/>
      <c r="D2188" s="12"/>
      <c r="E2188" s="12"/>
      <c r="F2188" s="12"/>
      <c r="G2188" s="12"/>
      <c r="H2188" s="12" t="e">
        <f t="shared" si="32"/>
        <v>#N/A</v>
      </c>
      <c r="I2188" s="12" t="e">
        <f>VLOOKUP(CONCATENATE(N2188,T2188),Simulador!$H$26:$H$33,1,FALSE)</f>
        <v>#N/A</v>
      </c>
      <c r="J2188" s="12" t="e">
        <f t="shared" si="33"/>
        <v>#N/A</v>
      </c>
      <c r="K2188" s="13" t="e">
        <f t="shared" si="34"/>
        <v>#N/A</v>
      </c>
      <c r="L2188" s="12" t="e">
        <f t="shared" si="35"/>
        <v>#N/A</v>
      </c>
      <c r="M2188" s="14"/>
      <c r="N2188" s="3"/>
      <c r="O2188" s="20" t="e">
        <f>VLOOKUP(CONCATENATE($M2188,$N2188),Curriculos!$A$2:$J$332,4,FALSE)</f>
        <v>#N/A</v>
      </c>
      <c r="P2188" s="21" t="e">
        <f>VLOOKUP(CONCATENATE($M2188,$N2188),Curriculos!$A$2:$J$332,5,FALSE)</f>
        <v>#N/A</v>
      </c>
      <c r="Q2188" s="21" t="e">
        <f>VLOOKUP($N2188,Oferta!$D$2:$P$100,5,FALSE)</f>
        <v>#N/A</v>
      </c>
      <c r="R2188" s="21" t="e">
        <f>VLOOKUP(CONCATENATE($M2188,$N2188),Curriculos!$A$2:$J$332,8,FALSE)</f>
        <v>#N/A</v>
      </c>
      <c r="S2188" s="5"/>
      <c r="T2188" s="22"/>
      <c r="U2188" s="21" t="e">
        <f>VLOOKUP(CONCATENATE($M2188,$N2188),Curriculos!$A$2:$J$332,10,FALSE)</f>
        <v>#N/A</v>
      </c>
      <c r="V2188" s="20" t="e">
        <f>VLOOKUP(CONCATENATE($M2188,$N2188,$T2188),Oferta!$B$2:$R$360,17,FALSE)</f>
        <v>#N/A</v>
      </c>
      <c r="W2188" s="20" t="e">
        <f>VLOOKUP(CONCATENATE($M2188,$N2188,$T2188),Oferta!$B$2:$Q$360,12,FALSE)</f>
        <v>#N/A</v>
      </c>
      <c r="X2188" s="22"/>
      <c r="Y2188" s="23" t="e">
        <f>VLOOKUP(CONCATENATE($W2188,$X2188),Mtz_Horarios!$E$2:$H$92,2,FALSE)</f>
        <v>#N/A</v>
      </c>
      <c r="Z2188" s="23" t="e">
        <f>VLOOKUP(CONCATENATE($W2188,$X2188),Mtz_Horarios!$E$2:$H$92,3,FALSE)</f>
        <v>#N/A</v>
      </c>
      <c r="AA2188" s="24" t="e">
        <f>VLOOKUP(CONCATENATE($W2188,$X2188),Mtz_Horarios!$E$2:$H$92,4,FALSE)</f>
        <v>#N/A</v>
      </c>
      <c r="AB2188" s="20" t="e">
        <f>VLOOKUP(CONCATENATE($M2188,$N2188,$T2188),Oferta!$B$2:$Q$360,16,FALSE)</f>
        <v>#N/A</v>
      </c>
      <c r="AC2188" s="20" t="e">
        <f>VLOOKUP(CONCATENATE($M2188,$N2188,$T2188),Oferta!$B$2:$Q$360,15,FALSE)</f>
        <v>#N/A</v>
      </c>
      <c r="AD2188" s="12"/>
      <c r="AE2188" s="12"/>
      <c r="AF2188" s="12"/>
      <c r="AG2188" s="12"/>
      <c r="AH2188" s="12"/>
      <c r="AI2188" s="5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12"/>
      <c r="AW2188" s="12"/>
    </row>
    <row r="2189" spans="1:49" ht="15" hidden="1" customHeight="1">
      <c r="A2189" s="12"/>
      <c r="B2189" s="12"/>
      <c r="C2189" s="12"/>
      <c r="D2189" s="12"/>
      <c r="E2189" s="12"/>
      <c r="F2189" s="12"/>
      <c r="G2189" s="12"/>
      <c r="H2189" s="12" t="e">
        <f t="shared" si="32"/>
        <v>#N/A</v>
      </c>
      <c r="I2189" s="12" t="e">
        <f>VLOOKUP(CONCATENATE(N2189,T2189),Simulador!$H$26:$H$33,1,FALSE)</f>
        <v>#N/A</v>
      </c>
      <c r="J2189" s="12" t="e">
        <f t="shared" si="33"/>
        <v>#N/A</v>
      </c>
      <c r="K2189" s="13" t="e">
        <f t="shared" si="34"/>
        <v>#N/A</v>
      </c>
      <c r="L2189" s="12" t="e">
        <f t="shared" si="35"/>
        <v>#N/A</v>
      </c>
      <c r="M2189" s="14"/>
      <c r="N2189" s="3"/>
      <c r="O2189" s="20" t="e">
        <f>VLOOKUP(CONCATENATE($M2189,$N2189),Curriculos!$A$2:$J$332,4,FALSE)</f>
        <v>#N/A</v>
      </c>
      <c r="P2189" s="21" t="e">
        <f>VLOOKUP(CONCATENATE($M2189,$N2189),Curriculos!$A$2:$J$332,5,FALSE)</f>
        <v>#N/A</v>
      </c>
      <c r="Q2189" s="21" t="e">
        <f>VLOOKUP($N2189,Oferta!$D$2:$P$100,5,FALSE)</f>
        <v>#N/A</v>
      </c>
      <c r="R2189" s="21" t="e">
        <f>VLOOKUP(CONCATENATE($M2189,$N2189),Curriculos!$A$2:$J$332,8,FALSE)</f>
        <v>#N/A</v>
      </c>
      <c r="S2189" s="5"/>
      <c r="T2189" s="22"/>
      <c r="U2189" s="21" t="e">
        <f>VLOOKUP(CONCATENATE($M2189,$N2189),Curriculos!$A$2:$J$332,10,FALSE)</f>
        <v>#N/A</v>
      </c>
      <c r="V2189" s="20" t="e">
        <f>VLOOKUP(CONCATENATE($M2189,$N2189,$T2189),Oferta!$B$2:$R$360,17,FALSE)</f>
        <v>#N/A</v>
      </c>
      <c r="W2189" s="20" t="e">
        <f>VLOOKUP(CONCATENATE($M2189,$N2189,$T2189),Oferta!$B$2:$Q$360,12,FALSE)</f>
        <v>#N/A</v>
      </c>
      <c r="X2189" s="22"/>
      <c r="Y2189" s="23" t="e">
        <f>VLOOKUP(CONCATENATE($W2189,$X2189),Mtz_Horarios!$E$2:$H$92,2,FALSE)</f>
        <v>#N/A</v>
      </c>
      <c r="Z2189" s="23" t="e">
        <f>VLOOKUP(CONCATENATE($W2189,$X2189),Mtz_Horarios!$E$2:$H$92,3,FALSE)</f>
        <v>#N/A</v>
      </c>
      <c r="AA2189" s="24" t="e">
        <f>VLOOKUP(CONCATENATE($W2189,$X2189),Mtz_Horarios!$E$2:$H$92,4,FALSE)</f>
        <v>#N/A</v>
      </c>
      <c r="AB2189" s="20" t="e">
        <f>VLOOKUP(CONCATENATE($M2189,$N2189,$T2189),Oferta!$B$2:$Q$360,16,FALSE)</f>
        <v>#N/A</v>
      </c>
      <c r="AC2189" s="20" t="e">
        <f>VLOOKUP(CONCATENATE($M2189,$N2189,$T2189),Oferta!$B$2:$Q$360,15,FALSE)</f>
        <v>#N/A</v>
      </c>
      <c r="AD2189" s="12"/>
      <c r="AE2189" s="12"/>
      <c r="AF2189" s="12"/>
      <c r="AG2189" s="12"/>
      <c r="AH2189" s="12"/>
      <c r="AI2189" s="5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12"/>
      <c r="AW2189" s="12"/>
    </row>
    <row r="2190" spans="1:49" ht="15" hidden="1" customHeight="1">
      <c r="A2190" s="12"/>
      <c r="B2190" s="12"/>
      <c r="C2190" s="12"/>
      <c r="D2190" s="12"/>
      <c r="E2190" s="12"/>
      <c r="F2190" s="12"/>
      <c r="G2190" s="12"/>
      <c r="H2190" s="12" t="e">
        <f t="shared" si="32"/>
        <v>#N/A</v>
      </c>
      <c r="I2190" s="12" t="e">
        <f>VLOOKUP(CONCATENATE(N2190,T2190),Simulador!$H$26:$H$33,1,FALSE)</f>
        <v>#N/A</v>
      </c>
      <c r="J2190" s="12" t="e">
        <f t="shared" si="33"/>
        <v>#N/A</v>
      </c>
      <c r="K2190" s="13" t="e">
        <f t="shared" si="34"/>
        <v>#N/A</v>
      </c>
      <c r="L2190" s="12" t="e">
        <f t="shared" si="35"/>
        <v>#N/A</v>
      </c>
      <c r="M2190" s="14"/>
      <c r="N2190" s="3"/>
      <c r="O2190" s="20" t="e">
        <f>VLOOKUP(CONCATENATE($M2190,$N2190),Curriculos!$A$2:$J$332,4,FALSE)</f>
        <v>#N/A</v>
      </c>
      <c r="P2190" s="21" t="e">
        <f>VLOOKUP(CONCATENATE($M2190,$N2190),Curriculos!$A$2:$J$332,5,FALSE)</f>
        <v>#N/A</v>
      </c>
      <c r="Q2190" s="21" t="e">
        <f>VLOOKUP($N2190,Oferta!$D$2:$P$100,5,FALSE)</f>
        <v>#N/A</v>
      </c>
      <c r="R2190" s="21" t="e">
        <f>VLOOKUP(CONCATENATE($M2190,$N2190),Curriculos!$A$2:$J$332,8,FALSE)</f>
        <v>#N/A</v>
      </c>
      <c r="S2190" s="5"/>
      <c r="T2190" s="22"/>
      <c r="U2190" s="21" t="e">
        <f>VLOOKUP(CONCATENATE($M2190,$N2190),Curriculos!$A$2:$J$332,10,FALSE)</f>
        <v>#N/A</v>
      </c>
      <c r="V2190" s="20" t="e">
        <f>VLOOKUP(CONCATENATE($M2190,$N2190,$T2190),Oferta!$B$2:$R$360,17,FALSE)</f>
        <v>#N/A</v>
      </c>
      <c r="W2190" s="20" t="e">
        <f>VLOOKUP(CONCATENATE($M2190,$N2190,$T2190),Oferta!$B$2:$Q$360,12,FALSE)</f>
        <v>#N/A</v>
      </c>
      <c r="X2190" s="22"/>
      <c r="Y2190" s="23" t="e">
        <f>VLOOKUP(CONCATENATE($W2190,$X2190),Mtz_Horarios!$E$2:$H$92,2,FALSE)</f>
        <v>#N/A</v>
      </c>
      <c r="Z2190" s="23" t="e">
        <f>VLOOKUP(CONCATENATE($W2190,$X2190),Mtz_Horarios!$E$2:$H$92,3,FALSE)</f>
        <v>#N/A</v>
      </c>
      <c r="AA2190" s="24" t="e">
        <f>VLOOKUP(CONCATENATE($W2190,$X2190),Mtz_Horarios!$E$2:$H$92,4,FALSE)</f>
        <v>#N/A</v>
      </c>
      <c r="AB2190" s="20" t="e">
        <f>VLOOKUP(CONCATENATE($M2190,$N2190,$T2190),Oferta!$B$2:$Q$360,16,FALSE)</f>
        <v>#N/A</v>
      </c>
      <c r="AC2190" s="20" t="e">
        <f>VLOOKUP(CONCATENATE($M2190,$N2190,$T2190),Oferta!$B$2:$Q$360,15,FALSE)</f>
        <v>#N/A</v>
      </c>
      <c r="AD2190" s="12"/>
      <c r="AE2190" s="12"/>
      <c r="AF2190" s="12"/>
      <c r="AG2190" s="12"/>
      <c r="AH2190" s="12"/>
      <c r="AI2190" s="5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12"/>
      <c r="AW2190" s="12"/>
    </row>
    <row r="2191" spans="1:49" ht="15" hidden="1" customHeight="1">
      <c r="A2191" s="12"/>
      <c r="B2191" s="12"/>
      <c r="C2191" s="12"/>
      <c r="D2191" s="12"/>
      <c r="E2191" s="12"/>
      <c r="F2191" s="12"/>
      <c r="G2191" s="12"/>
      <c r="H2191" s="12" t="e">
        <f t="shared" si="32"/>
        <v>#N/A</v>
      </c>
      <c r="I2191" s="12" t="e">
        <f>VLOOKUP(CONCATENATE(N2191,T2191),Simulador!$H$26:$H$33,1,FALSE)</f>
        <v>#N/A</v>
      </c>
      <c r="J2191" s="12" t="e">
        <f t="shared" si="33"/>
        <v>#N/A</v>
      </c>
      <c r="K2191" s="13" t="e">
        <f t="shared" si="34"/>
        <v>#N/A</v>
      </c>
      <c r="L2191" s="12" t="e">
        <f t="shared" si="35"/>
        <v>#N/A</v>
      </c>
      <c r="M2191" s="14"/>
      <c r="N2191" s="3"/>
      <c r="O2191" s="20" t="e">
        <f>VLOOKUP(CONCATENATE($M2191,$N2191),Curriculos!$A$2:$J$332,4,FALSE)</f>
        <v>#N/A</v>
      </c>
      <c r="P2191" s="21" t="e">
        <f>VLOOKUP(CONCATENATE($M2191,$N2191),Curriculos!$A$2:$J$332,5,FALSE)</f>
        <v>#N/A</v>
      </c>
      <c r="Q2191" s="21" t="e">
        <f>VLOOKUP($N2191,Oferta!$D$2:$P$100,5,FALSE)</f>
        <v>#N/A</v>
      </c>
      <c r="R2191" s="21" t="e">
        <f>VLOOKUP(CONCATENATE($M2191,$N2191),Curriculos!$A$2:$J$332,8,FALSE)</f>
        <v>#N/A</v>
      </c>
      <c r="S2191" s="5"/>
      <c r="T2191" s="22"/>
      <c r="U2191" s="21" t="e">
        <f>VLOOKUP(CONCATENATE($M2191,$N2191),Curriculos!$A$2:$J$332,10,FALSE)</f>
        <v>#N/A</v>
      </c>
      <c r="V2191" s="20" t="e">
        <f>VLOOKUP(CONCATENATE($M2191,$N2191,$T2191),Oferta!$B$2:$R$360,17,FALSE)</f>
        <v>#N/A</v>
      </c>
      <c r="W2191" s="20" t="e">
        <f>VLOOKUP(CONCATENATE($M2191,$N2191,$T2191),Oferta!$B$2:$Q$360,12,FALSE)</f>
        <v>#N/A</v>
      </c>
      <c r="X2191" s="22"/>
      <c r="Y2191" s="23" t="e">
        <f>VLOOKUP(CONCATENATE($W2191,$X2191),Mtz_Horarios!$E$2:$H$92,2,FALSE)</f>
        <v>#N/A</v>
      </c>
      <c r="Z2191" s="23" t="e">
        <f>VLOOKUP(CONCATENATE($W2191,$X2191),Mtz_Horarios!$E$2:$H$92,3,FALSE)</f>
        <v>#N/A</v>
      </c>
      <c r="AA2191" s="24" t="e">
        <f>VLOOKUP(CONCATENATE($W2191,$X2191),Mtz_Horarios!$E$2:$H$92,4,FALSE)</f>
        <v>#N/A</v>
      </c>
      <c r="AB2191" s="20" t="e">
        <f>VLOOKUP(CONCATENATE($M2191,$N2191,$T2191),Oferta!$B$2:$Q$360,16,FALSE)</f>
        <v>#N/A</v>
      </c>
      <c r="AC2191" s="20" t="e">
        <f>VLOOKUP(CONCATENATE($M2191,$N2191,$T2191),Oferta!$B$2:$Q$360,15,FALSE)</f>
        <v>#N/A</v>
      </c>
      <c r="AD2191" s="12"/>
      <c r="AE2191" s="12"/>
      <c r="AF2191" s="12"/>
      <c r="AG2191" s="12"/>
      <c r="AH2191" s="12"/>
      <c r="AI2191" s="5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12"/>
      <c r="AW2191" s="12"/>
    </row>
    <row r="2192" spans="1:49" ht="15" hidden="1" customHeight="1">
      <c r="A2192" s="12"/>
      <c r="B2192" s="12"/>
      <c r="C2192" s="12"/>
      <c r="D2192" s="12"/>
      <c r="E2192" s="12"/>
      <c r="F2192" s="12"/>
      <c r="G2192" s="12"/>
      <c r="H2192" s="12" t="e">
        <f t="shared" si="32"/>
        <v>#N/A</v>
      </c>
      <c r="I2192" s="12" t="e">
        <f>VLOOKUP(CONCATENATE(N2192,T2192),Simulador!$H$26:$H$33,1,FALSE)</f>
        <v>#N/A</v>
      </c>
      <c r="J2192" s="12" t="e">
        <f t="shared" si="33"/>
        <v>#N/A</v>
      </c>
      <c r="K2192" s="13" t="e">
        <f t="shared" si="34"/>
        <v>#N/A</v>
      </c>
      <c r="L2192" s="12" t="e">
        <f t="shared" si="35"/>
        <v>#N/A</v>
      </c>
      <c r="M2192" s="14"/>
      <c r="N2192" s="3"/>
      <c r="O2192" s="20" t="e">
        <f>VLOOKUP(CONCATENATE($M2192,$N2192),Curriculos!$A$2:$J$332,4,FALSE)</f>
        <v>#N/A</v>
      </c>
      <c r="P2192" s="21" t="e">
        <f>VLOOKUP(CONCATENATE($M2192,$N2192),Curriculos!$A$2:$J$332,5,FALSE)</f>
        <v>#N/A</v>
      </c>
      <c r="Q2192" s="21" t="e">
        <f>VLOOKUP($N2192,Oferta!$D$2:$P$100,5,FALSE)</f>
        <v>#N/A</v>
      </c>
      <c r="R2192" s="21" t="e">
        <f>VLOOKUP(CONCATENATE($M2192,$N2192),Curriculos!$A$2:$J$332,8,FALSE)</f>
        <v>#N/A</v>
      </c>
      <c r="S2192" s="5"/>
      <c r="T2192" s="22"/>
      <c r="U2192" s="21" t="e">
        <f>VLOOKUP(CONCATENATE($M2192,$N2192),Curriculos!$A$2:$J$332,10,FALSE)</f>
        <v>#N/A</v>
      </c>
      <c r="V2192" s="20" t="e">
        <f>VLOOKUP(CONCATENATE($M2192,$N2192,$T2192),Oferta!$B$2:$R$360,17,FALSE)</f>
        <v>#N/A</v>
      </c>
      <c r="W2192" s="20" t="e">
        <f>VLOOKUP(CONCATENATE($M2192,$N2192,$T2192),Oferta!$B$2:$Q$360,12,FALSE)</f>
        <v>#N/A</v>
      </c>
      <c r="X2192" s="22"/>
      <c r="Y2192" s="23" t="e">
        <f>VLOOKUP(CONCATENATE($W2192,$X2192),Mtz_Horarios!$E$2:$H$92,2,FALSE)</f>
        <v>#N/A</v>
      </c>
      <c r="Z2192" s="23" t="e">
        <f>VLOOKUP(CONCATENATE($W2192,$X2192),Mtz_Horarios!$E$2:$H$92,3,FALSE)</f>
        <v>#N/A</v>
      </c>
      <c r="AA2192" s="24" t="e">
        <f>VLOOKUP(CONCATENATE($W2192,$X2192),Mtz_Horarios!$E$2:$H$92,4,FALSE)</f>
        <v>#N/A</v>
      </c>
      <c r="AB2192" s="20" t="e">
        <f>VLOOKUP(CONCATENATE($M2192,$N2192,$T2192),Oferta!$B$2:$Q$360,16,FALSE)</f>
        <v>#N/A</v>
      </c>
      <c r="AC2192" s="20" t="e">
        <f>VLOOKUP(CONCATENATE($M2192,$N2192,$T2192),Oferta!$B$2:$Q$360,15,FALSE)</f>
        <v>#N/A</v>
      </c>
      <c r="AD2192" s="12"/>
      <c r="AE2192" s="12"/>
      <c r="AF2192" s="12"/>
      <c r="AG2192" s="12"/>
      <c r="AH2192" s="12"/>
      <c r="AI2192" s="5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12"/>
      <c r="AW2192" s="12"/>
    </row>
    <row r="2193" spans="1:49" ht="15" hidden="1" customHeight="1">
      <c r="A2193" s="12"/>
      <c r="B2193" s="12"/>
      <c r="C2193" s="12"/>
      <c r="D2193" s="12"/>
      <c r="E2193" s="12"/>
      <c r="F2193" s="12"/>
      <c r="G2193" s="12"/>
      <c r="H2193" s="12" t="e">
        <f t="shared" si="32"/>
        <v>#N/A</v>
      </c>
      <c r="I2193" s="12" t="e">
        <f>VLOOKUP(CONCATENATE(N2193,T2193),Simulador!$H$26:$H$33,1,FALSE)</f>
        <v>#N/A</v>
      </c>
      <c r="J2193" s="12" t="e">
        <f t="shared" si="33"/>
        <v>#N/A</v>
      </c>
      <c r="K2193" s="13" t="e">
        <f t="shared" si="34"/>
        <v>#N/A</v>
      </c>
      <c r="L2193" s="12" t="e">
        <f t="shared" si="35"/>
        <v>#N/A</v>
      </c>
      <c r="M2193" s="14"/>
      <c r="N2193" s="3"/>
      <c r="O2193" s="20" t="e">
        <f>VLOOKUP(CONCATENATE($M2193,$N2193),Curriculos!$A$2:$J$332,4,FALSE)</f>
        <v>#N/A</v>
      </c>
      <c r="P2193" s="21" t="e">
        <f>VLOOKUP(CONCATENATE($M2193,$N2193),Curriculos!$A$2:$J$332,5,FALSE)</f>
        <v>#N/A</v>
      </c>
      <c r="Q2193" s="21" t="e">
        <f>VLOOKUP($N2193,Oferta!$D$2:$P$100,5,FALSE)</f>
        <v>#N/A</v>
      </c>
      <c r="R2193" s="21" t="e">
        <f>VLOOKUP(CONCATENATE($M2193,$N2193),Curriculos!$A$2:$J$332,8,FALSE)</f>
        <v>#N/A</v>
      </c>
      <c r="S2193" s="5"/>
      <c r="T2193" s="22"/>
      <c r="U2193" s="21" t="e">
        <f>VLOOKUP(CONCATENATE($M2193,$N2193),Curriculos!$A$2:$J$332,10,FALSE)</f>
        <v>#N/A</v>
      </c>
      <c r="V2193" s="20" t="e">
        <f>VLOOKUP(CONCATENATE($M2193,$N2193,$T2193),Oferta!$B$2:$R$360,17,FALSE)</f>
        <v>#N/A</v>
      </c>
      <c r="W2193" s="20" t="e">
        <f>VLOOKUP(CONCATENATE($M2193,$N2193,$T2193),Oferta!$B$2:$Q$360,12,FALSE)</f>
        <v>#N/A</v>
      </c>
      <c r="X2193" s="22"/>
      <c r="Y2193" s="23" t="e">
        <f>VLOOKUP(CONCATENATE($W2193,$X2193),Mtz_Horarios!$E$2:$H$92,2,FALSE)</f>
        <v>#N/A</v>
      </c>
      <c r="Z2193" s="23" t="e">
        <f>VLOOKUP(CONCATENATE($W2193,$X2193),Mtz_Horarios!$E$2:$H$92,3,FALSE)</f>
        <v>#N/A</v>
      </c>
      <c r="AA2193" s="24" t="e">
        <f>VLOOKUP(CONCATENATE($W2193,$X2193),Mtz_Horarios!$E$2:$H$92,4,FALSE)</f>
        <v>#N/A</v>
      </c>
      <c r="AB2193" s="20" t="e">
        <f>VLOOKUP(CONCATENATE($M2193,$N2193,$T2193),Oferta!$B$2:$Q$360,16,FALSE)</f>
        <v>#N/A</v>
      </c>
      <c r="AC2193" s="20" t="e">
        <f>VLOOKUP(CONCATENATE($M2193,$N2193,$T2193),Oferta!$B$2:$Q$360,15,FALSE)</f>
        <v>#N/A</v>
      </c>
      <c r="AD2193" s="12"/>
      <c r="AE2193" s="12"/>
      <c r="AF2193" s="12"/>
      <c r="AG2193" s="12"/>
      <c r="AH2193" s="12"/>
      <c r="AI2193" s="5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12"/>
      <c r="AW2193" s="12"/>
    </row>
    <row r="2194" spans="1:49" ht="15" hidden="1" customHeight="1">
      <c r="A2194" s="12"/>
      <c r="B2194" s="12"/>
      <c r="C2194" s="12"/>
      <c r="D2194" s="12"/>
      <c r="E2194" s="12"/>
      <c r="F2194" s="12"/>
      <c r="G2194" s="12"/>
      <c r="H2194" s="12" t="e">
        <f t="shared" si="32"/>
        <v>#N/A</v>
      </c>
      <c r="I2194" s="12" t="e">
        <f>VLOOKUP(CONCATENATE(N2194,T2194),Simulador!$H$26:$H$33,1,FALSE)</f>
        <v>#N/A</v>
      </c>
      <c r="J2194" s="12" t="e">
        <f t="shared" si="33"/>
        <v>#N/A</v>
      </c>
      <c r="K2194" s="13" t="e">
        <f t="shared" si="34"/>
        <v>#N/A</v>
      </c>
      <c r="L2194" s="12" t="e">
        <f t="shared" si="35"/>
        <v>#N/A</v>
      </c>
      <c r="M2194" s="14"/>
      <c r="N2194" s="3"/>
      <c r="O2194" s="20" t="e">
        <f>VLOOKUP(CONCATENATE($M2194,$N2194),Curriculos!$A$2:$J$332,4,FALSE)</f>
        <v>#N/A</v>
      </c>
      <c r="P2194" s="21" t="e">
        <f>VLOOKUP(CONCATENATE($M2194,$N2194),Curriculos!$A$2:$J$332,5,FALSE)</f>
        <v>#N/A</v>
      </c>
      <c r="Q2194" s="21" t="e">
        <f>VLOOKUP($N2194,Oferta!$D$2:$P$100,5,FALSE)</f>
        <v>#N/A</v>
      </c>
      <c r="R2194" s="21" t="e">
        <f>VLOOKUP(CONCATENATE($M2194,$N2194),Curriculos!$A$2:$J$332,8,FALSE)</f>
        <v>#N/A</v>
      </c>
      <c r="S2194" s="5"/>
      <c r="T2194" s="22"/>
      <c r="U2194" s="21" t="e">
        <f>VLOOKUP(CONCATENATE($M2194,$N2194),Curriculos!$A$2:$J$332,10,FALSE)</f>
        <v>#N/A</v>
      </c>
      <c r="V2194" s="20" t="e">
        <f>VLOOKUP(CONCATENATE($M2194,$N2194,$T2194),Oferta!$B$2:$R$360,17,FALSE)</f>
        <v>#N/A</v>
      </c>
      <c r="W2194" s="20" t="e">
        <f>VLOOKUP(CONCATENATE($M2194,$N2194,$T2194),Oferta!$B$2:$Q$360,12,FALSE)</f>
        <v>#N/A</v>
      </c>
      <c r="X2194" s="22"/>
      <c r="Y2194" s="23" t="e">
        <f>VLOOKUP(CONCATENATE($W2194,$X2194),Mtz_Horarios!$E$2:$H$92,2,FALSE)</f>
        <v>#N/A</v>
      </c>
      <c r="Z2194" s="23" t="e">
        <f>VLOOKUP(CONCATENATE($W2194,$X2194),Mtz_Horarios!$E$2:$H$92,3,FALSE)</f>
        <v>#N/A</v>
      </c>
      <c r="AA2194" s="24" t="e">
        <f>VLOOKUP(CONCATENATE($W2194,$X2194),Mtz_Horarios!$E$2:$H$92,4,FALSE)</f>
        <v>#N/A</v>
      </c>
      <c r="AB2194" s="20" t="e">
        <f>VLOOKUP(CONCATENATE($M2194,$N2194,$T2194),Oferta!$B$2:$Q$360,16,FALSE)</f>
        <v>#N/A</v>
      </c>
      <c r="AC2194" s="20" t="e">
        <f>VLOOKUP(CONCATENATE($M2194,$N2194,$T2194),Oferta!$B$2:$Q$360,15,FALSE)</f>
        <v>#N/A</v>
      </c>
      <c r="AD2194" s="12"/>
      <c r="AE2194" s="12"/>
      <c r="AF2194" s="12"/>
      <c r="AG2194" s="12"/>
      <c r="AH2194" s="12"/>
      <c r="AI2194" s="5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12"/>
      <c r="AW2194" s="12"/>
    </row>
    <row r="2195" spans="1:49" ht="15" hidden="1" customHeight="1">
      <c r="A2195" s="12"/>
      <c r="B2195" s="12"/>
      <c r="C2195" s="12"/>
      <c r="D2195" s="12"/>
      <c r="E2195" s="12"/>
      <c r="F2195" s="12"/>
      <c r="G2195" s="12"/>
      <c r="H2195" s="12" t="e">
        <f t="shared" si="32"/>
        <v>#N/A</v>
      </c>
      <c r="I2195" s="12" t="e">
        <f>VLOOKUP(CONCATENATE(N2195,T2195),Simulador!$H$26:$H$33,1,FALSE)</f>
        <v>#N/A</v>
      </c>
      <c r="J2195" s="12" t="e">
        <f t="shared" si="33"/>
        <v>#N/A</v>
      </c>
      <c r="K2195" s="13" t="e">
        <f t="shared" si="34"/>
        <v>#N/A</v>
      </c>
      <c r="L2195" s="12" t="e">
        <f t="shared" si="35"/>
        <v>#N/A</v>
      </c>
      <c r="M2195" s="14"/>
      <c r="N2195" s="3"/>
      <c r="O2195" s="20" t="e">
        <f>VLOOKUP(CONCATENATE($M2195,$N2195),Curriculos!$A$2:$J$332,4,FALSE)</f>
        <v>#N/A</v>
      </c>
      <c r="P2195" s="21" t="e">
        <f>VLOOKUP(CONCATENATE($M2195,$N2195),Curriculos!$A$2:$J$332,5,FALSE)</f>
        <v>#N/A</v>
      </c>
      <c r="Q2195" s="21" t="e">
        <f>VLOOKUP($N2195,Oferta!$D$2:$P$100,5,FALSE)</f>
        <v>#N/A</v>
      </c>
      <c r="R2195" s="21" t="e">
        <f>VLOOKUP(CONCATENATE($M2195,$N2195),Curriculos!$A$2:$J$332,8,FALSE)</f>
        <v>#N/A</v>
      </c>
      <c r="S2195" s="5"/>
      <c r="T2195" s="22"/>
      <c r="U2195" s="21" t="e">
        <f>VLOOKUP(CONCATENATE($M2195,$N2195),Curriculos!$A$2:$J$332,10,FALSE)</f>
        <v>#N/A</v>
      </c>
      <c r="V2195" s="20" t="e">
        <f>VLOOKUP(CONCATENATE($M2195,$N2195,$T2195),Oferta!$B$2:$R$360,17,FALSE)</f>
        <v>#N/A</v>
      </c>
      <c r="W2195" s="20" t="e">
        <f>VLOOKUP(CONCATENATE($M2195,$N2195,$T2195),Oferta!$B$2:$Q$360,12,FALSE)</f>
        <v>#N/A</v>
      </c>
      <c r="X2195" s="22"/>
      <c r="Y2195" s="23" t="e">
        <f>VLOOKUP(CONCATENATE($W2195,$X2195),Mtz_Horarios!$E$2:$H$92,2,FALSE)</f>
        <v>#N/A</v>
      </c>
      <c r="Z2195" s="23" t="e">
        <f>VLOOKUP(CONCATENATE($W2195,$X2195),Mtz_Horarios!$E$2:$H$92,3,FALSE)</f>
        <v>#N/A</v>
      </c>
      <c r="AA2195" s="24" t="e">
        <f>VLOOKUP(CONCATENATE($W2195,$X2195),Mtz_Horarios!$E$2:$H$92,4,FALSE)</f>
        <v>#N/A</v>
      </c>
      <c r="AB2195" s="20" t="e">
        <f>VLOOKUP(CONCATENATE($M2195,$N2195,$T2195),Oferta!$B$2:$Q$360,16,FALSE)</f>
        <v>#N/A</v>
      </c>
      <c r="AC2195" s="20" t="e">
        <f>VLOOKUP(CONCATENATE($M2195,$N2195,$T2195),Oferta!$B$2:$Q$360,15,FALSE)</f>
        <v>#N/A</v>
      </c>
      <c r="AD2195" s="12"/>
      <c r="AE2195" s="12"/>
      <c r="AF2195" s="12"/>
      <c r="AG2195" s="12"/>
      <c r="AH2195" s="12"/>
      <c r="AI2195" s="5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12"/>
      <c r="AW2195" s="12"/>
    </row>
    <row r="2196" spans="1:49" ht="15" hidden="1" customHeight="1">
      <c r="A2196" s="12"/>
      <c r="B2196" s="12"/>
      <c r="C2196" s="12"/>
      <c r="D2196" s="12"/>
      <c r="E2196" s="12"/>
      <c r="F2196" s="12"/>
      <c r="G2196" s="12"/>
      <c r="H2196" s="12" t="e">
        <f t="shared" si="32"/>
        <v>#N/A</v>
      </c>
      <c r="I2196" s="12" t="e">
        <f>VLOOKUP(CONCATENATE(N2196,T2196),Simulador!$H$26:$H$33,1,FALSE)</f>
        <v>#N/A</v>
      </c>
      <c r="J2196" s="12" t="e">
        <f t="shared" si="33"/>
        <v>#N/A</v>
      </c>
      <c r="K2196" s="13" t="e">
        <f t="shared" si="34"/>
        <v>#N/A</v>
      </c>
      <c r="L2196" s="12" t="e">
        <f t="shared" si="35"/>
        <v>#N/A</v>
      </c>
      <c r="M2196" s="14"/>
      <c r="N2196" s="3"/>
      <c r="O2196" s="20" t="e">
        <f>VLOOKUP(CONCATENATE($M2196,$N2196),Curriculos!$A$2:$J$332,4,FALSE)</f>
        <v>#N/A</v>
      </c>
      <c r="P2196" s="21" t="e">
        <f>VLOOKUP(CONCATENATE($M2196,$N2196),Curriculos!$A$2:$J$332,5,FALSE)</f>
        <v>#N/A</v>
      </c>
      <c r="Q2196" s="21" t="e">
        <f>VLOOKUP($N2196,Oferta!$D$2:$P$100,5,FALSE)</f>
        <v>#N/A</v>
      </c>
      <c r="R2196" s="21" t="e">
        <f>VLOOKUP(CONCATENATE($M2196,$N2196),Curriculos!$A$2:$J$332,8,FALSE)</f>
        <v>#N/A</v>
      </c>
      <c r="S2196" s="5"/>
      <c r="T2196" s="22"/>
      <c r="U2196" s="21" t="e">
        <f>VLOOKUP(CONCATENATE($M2196,$N2196),Curriculos!$A$2:$J$332,10,FALSE)</f>
        <v>#N/A</v>
      </c>
      <c r="V2196" s="20" t="e">
        <f>VLOOKUP(CONCATENATE($M2196,$N2196,$T2196),Oferta!$B$2:$R$360,17,FALSE)</f>
        <v>#N/A</v>
      </c>
      <c r="W2196" s="20" t="e">
        <f>VLOOKUP(CONCATENATE($M2196,$N2196,$T2196),Oferta!$B$2:$Q$360,12,FALSE)</f>
        <v>#N/A</v>
      </c>
      <c r="X2196" s="22"/>
      <c r="Y2196" s="23" t="e">
        <f>VLOOKUP(CONCATENATE($W2196,$X2196),Mtz_Horarios!$E$2:$H$92,2,FALSE)</f>
        <v>#N/A</v>
      </c>
      <c r="Z2196" s="23" t="e">
        <f>VLOOKUP(CONCATENATE($W2196,$X2196),Mtz_Horarios!$E$2:$H$92,3,FALSE)</f>
        <v>#N/A</v>
      </c>
      <c r="AA2196" s="24" t="e">
        <f>VLOOKUP(CONCATENATE($W2196,$X2196),Mtz_Horarios!$E$2:$H$92,4,FALSE)</f>
        <v>#N/A</v>
      </c>
      <c r="AB2196" s="20" t="e">
        <f>VLOOKUP(CONCATENATE($M2196,$N2196,$T2196),Oferta!$B$2:$Q$360,16,FALSE)</f>
        <v>#N/A</v>
      </c>
      <c r="AC2196" s="20" t="e">
        <f>VLOOKUP(CONCATENATE($M2196,$N2196,$T2196),Oferta!$B$2:$Q$360,15,FALSE)</f>
        <v>#N/A</v>
      </c>
      <c r="AD2196" s="12"/>
      <c r="AE2196" s="12"/>
      <c r="AF2196" s="12"/>
      <c r="AG2196" s="12"/>
      <c r="AH2196" s="12"/>
      <c r="AI2196" s="5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12"/>
      <c r="AW2196" s="12"/>
    </row>
    <row r="2197" spans="1:49" ht="15" hidden="1" customHeight="1">
      <c r="A2197" s="12"/>
      <c r="B2197" s="12"/>
      <c r="C2197" s="12"/>
      <c r="D2197" s="12"/>
      <c r="E2197" s="12"/>
      <c r="F2197" s="12"/>
      <c r="G2197" s="12"/>
      <c r="H2197" s="12" t="e">
        <f t="shared" si="32"/>
        <v>#N/A</v>
      </c>
      <c r="I2197" s="12" t="e">
        <f>VLOOKUP(CONCATENATE(N2197,T2197),Simulador!$H$26:$H$33,1,FALSE)</f>
        <v>#N/A</v>
      </c>
      <c r="J2197" s="12" t="e">
        <f t="shared" si="33"/>
        <v>#N/A</v>
      </c>
      <c r="K2197" s="13" t="e">
        <f t="shared" si="34"/>
        <v>#N/A</v>
      </c>
      <c r="L2197" s="12" t="e">
        <f t="shared" si="35"/>
        <v>#N/A</v>
      </c>
      <c r="M2197" s="14"/>
      <c r="N2197" s="3"/>
      <c r="O2197" s="20" t="e">
        <f>VLOOKUP(CONCATENATE($M2197,$N2197),Curriculos!$A$2:$J$332,4,FALSE)</f>
        <v>#N/A</v>
      </c>
      <c r="P2197" s="21" t="e">
        <f>VLOOKUP(CONCATENATE($M2197,$N2197),Curriculos!$A$2:$J$332,5,FALSE)</f>
        <v>#N/A</v>
      </c>
      <c r="Q2197" s="21" t="e">
        <f>VLOOKUP($N2197,Oferta!$D$2:$P$100,5,FALSE)</f>
        <v>#N/A</v>
      </c>
      <c r="R2197" s="21" t="e">
        <f>VLOOKUP(CONCATENATE($M2197,$N2197),Curriculos!$A$2:$J$332,8,FALSE)</f>
        <v>#N/A</v>
      </c>
      <c r="S2197" s="5"/>
      <c r="T2197" s="22"/>
      <c r="U2197" s="21" t="e">
        <f>VLOOKUP(CONCATENATE($M2197,$N2197),Curriculos!$A$2:$J$332,10,FALSE)</f>
        <v>#N/A</v>
      </c>
      <c r="V2197" s="20" t="e">
        <f>VLOOKUP(CONCATENATE($M2197,$N2197,$T2197),Oferta!$B$2:$R$360,17,FALSE)</f>
        <v>#N/A</v>
      </c>
      <c r="W2197" s="20" t="e">
        <f>VLOOKUP(CONCATENATE($M2197,$N2197,$T2197),Oferta!$B$2:$Q$360,12,FALSE)</f>
        <v>#N/A</v>
      </c>
      <c r="X2197" s="22"/>
      <c r="Y2197" s="23" t="e">
        <f>VLOOKUP(CONCATENATE($W2197,$X2197),Mtz_Horarios!$E$2:$H$92,2,FALSE)</f>
        <v>#N/A</v>
      </c>
      <c r="Z2197" s="23" t="e">
        <f>VLOOKUP(CONCATENATE($W2197,$X2197),Mtz_Horarios!$E$2:$H$92,3,FALSE)</f>
        <v>#N/A</v>
      </c>
      <c r="AA2197" s="24" t="e">
        <f>VLOOKUP(CONCATENATE($W2197,$X2197),Mtz_Horarios!$E$2:$H$92,4,FALSE)</f>
        <v>#N/A</v>
      </c>
      <c r="AB2197" s="20" t="e">
        <f>VLOOKUP(CONCATENATE($M2197,$N2197,$T2197),Oferta!$B$2:$Q$360,16,FALSE)</f>
        <v>#N/A</v>
      </c>
      <c r="AC2197" s="20" t="e">
        <f>VLOOKUP(CONCATENATE($M2197,$N2197,$T2197),Oferta!$B$2:$Q$360,15,FALSE)</f>
        <v>#N/A</v>
      </c>
      <c r="AD2197" s="12"/>
      <c r="AE2197" s="12"/>
      <c r="AF2197" s="12"/>
      <c r="AG2197" s="12"/>
      <c r="AH2197" s="12"/>
      <c r="AI2197" s="5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12"/>
      <c r="AW2197" s="12"/>
    </row>
    <row r="2198" spans="1:49" ht="15" hidden="1" customHeight="1">
      <c r="A2198" s="12"/>
      <c r="B2198" s="12"/>
      <c r="C2198" s="12"/>
      <c r="D2198" s="12"/>
      <c r="E2198" s="12"/>
      <c r="F2198" s="12"/>
      <c r="G2198" s="12"/>
      <c r="H2198" s="12" t="e">
        <f t="shared" si="32"/>
        <v>#N/A</v>
      </c>
      <c r="I2198" s="12" t="e">
        <f>VLOOKUP(CONCATENATE(N2198,T2198),Simulador!$H$26:$H$33,1,FALSE)</f>
        <v>#N/A</v>
      </c>
      <c r="J2198" s="12" t="e">
        <f t="shared" si="33"/>
        <v>#N/A</v>
      </c>
      <c r="K2198" s="13" t="e">
        <f t="shared" si="34"/>
        <v>#N/A</v>
      </c>
      <c r="L2198" s="12" t="e">
        <f t="shared" si="35"/>
        <v>#N/A</v>
      </c>
      <c r="M2198" s="14"/>
      <c r="N2198" s="3"/>
      <c r="O2198" s="20" t="e">
        <f>VLOOKUP(CONCATENATE($M2198,$N2198),Curriculos!$A$2:$J$332,4,FALSE)</f>
        <v>#N/A</v>
      </c>
      <c r="P2198" s="21" t="e">
        <f>VLOOKUP(CONCATENATE($M2198,$N2198),Curriculos!$A$2:$J$332,5,FALSE)</f>
        <v>#N/A</v>
      </c>
      <c r="Q2198" s="21" t="e">
        <f>VLOOKUP($N2198,Oferta!$D$2:$P$100,5,FALSE)</f>
        <v>#N/A</v>
      </c>
      <c r="R2198" s="21" t="e">
        <f>VLOOKUP(CONCATENATE($M2198,$N2198),Curriculos!$A$2:$J$332,8,FALSE)</f>
        <v>#N/A</v>
      </c>
      <c r="S2198" s="5"/>
      <c r="T2198" s="22"/>
      <c r="U2198" s="21" t="e">
        <f>VLOOKUP(CONCATENATE($M2198,$N2198),Curriculos!$A$2:$J$332,10,FALSE)</f>
        <v>#N/A</v>
      </c>
      <c r="V2198" s="20" t="e">
        <f>VLOOKUP(CONCATENATE($M2198,$N2198,$T2198),Oferta!$B$2:$R$360,17,FALSE)</f>
        <v>#N/A</v>
      </c>
      <c r="W2198" s="20" t="e">
        <f>VLOOKUP(CONCATENATE($M2198,$N2198,$T2198),Oferta!$B$2:$Q$360,12,FALSE)</f>
        <v>#N/A</v>
      </c>
      <c r="X2198" s="22"/>
      <c r="Y2198" s="23" t="e">
        <f>VLOOKUP(CONCATENATE($W2198,$X2198),Mtz_Horarios!$E$2:$H$92,2,FALSE)</f>
        <v>#N/A</v>
      </c>
      <c r="Z2198" s="23" t="e">
        <f>VLOOKUP(CONCATENATE($W2198,$X2198),Mtz_Horarios!$E$2:$H$92,3,FALSE)</f>
        <v>#N/A</v>
      </c>
      <c r="AA2198" s="24" t="e">
        <f>VLOOKUP(CONCATENATE($W2198,$X2198),Mtz_Horarios!$E$2:$H$92,4,FALSE)</f>
        <v>#N/A</v>
      </c>
      <c r="AB2198" s="20" t="e">
        <f>VLOOKUP(CONCATENATE($M2198,$N2198,$T2198),Oferta!$B$2:$Q$360,16,FALSE)</f>
        <v>#N/A</v>
      </c>
      <c r="AC2198" s="20" t="e">
        <f>VLOOKUP(CONCATENATE($M2198,$N2198,$T2198),Oferta!$B$2:$Q$360,15,FALSE)</f>
        <v>#N/A</v>
      </c>
      <c r="AD2198" s="12"/>
      <c r="AE2198" s="12"/>
      <c r="AF2198" s="12"/>
      <c r="AG2198" s="12"/>
      <c r="AH2198" s="12"/>
      <c r="AI2198" s="5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12"/>
      <c r="AW2198" s="12"/>
    </row>
    <row r="2199" spans="1:49" ht="15" hidden="1" customHeight="1">
      <c r="A2199" s="12"/>
      <c r="B2199" s="12"/>
      <c r="C2199" s="12"/>
      <c r="D2199" s="12"/>
      <c r="E2199" s="12"/>
      <c r="F2199" s="12"/>
      <c r="G2199" s="12"/>
      <c r="H2199" s="12" t="e">
        <f t="shared" si="32"/>
        <v>#N/A</v>
      </c>
      <c r="I2199" s="12" t="e">
        <f>VLOOKUP(CONCATENATE(N2199,T2199),Simulador!$H$26:$H$33,1,FALSE)</f>
        <v>#N/A</v>
      </c>
      <c r="J2199" s="12" t="e">
        <f t="shared" si="33"/>
        <v>#N/A</v>
      </c>
      <c r="K2199" s="13" t="e">
        <f t="shared" si="34"/>
        <v>#N/A</v>
      </c>
      <c r="L2199" s="12" t="e">
        <f t="shared" si="35"/>
        <v>#N/A</v>
      </c>
      <c r="M2199" s="14"/>
      <c r="N2199" s="3"/>
      <c r="O2199" s="20" t="e">
        <f>VLOOKUP(CONCATENATE($M2199,$N2199),Curriculos!$A$2:$J$332,4,FALSE)</f>
        <v>#N/A</v>
      </c>
      <c r="P2199" s="21" t="e">
        <f>VLOOKUP(CONCATENATE($M2199,$N2199),Curriculos!$A$2:$J$332,5,FALSE)</f>
        <v>#N/A</v>
      </c>
      <c r="Q2199" s="21" t="e">
        <f>VLOOKUP($N2199,Oferta!$D$2:$P$100,5,FALSE)</f>
        <v>#N/A</v>
      </c>
      <c r="R2199" s="21" t="e">
        <f>VLOOKUP(CONCATENATE($M2199,$N2199),Curriculos!$A$2:$J$332,8,FALSE)</f>
        <v>#N/A</v>
      </c>
      <c r="S2199" s="5"/>
      <c r="T2199" s="22"/>
      <c r="U2199" s="21" t="e">
        <f>VLOOKUP(CONCATENATE($M2199,$N2199),Curriculos!$A$2:$J$332,10,FALSE)</f>
        <v>#N/A</v>
      </c>
      <c r="V2199" s="20" t="e">
        <f>VLOOKUP(CONCATENATE($M2199,$N2199,$T2199),Oferta!$B$2:$R$360,17,FALSE)</f>
        <v>#N/A</v>
      </c>
      <c r="W2199" s="20" t="e">
        <f>VLOOKUP(CONCATENATE($M2199,$N2199,$T2199),Oferta!$B$2:$Q$360,12,FALSE)</f>
        <v>#N/A</v>
      </c>
      <c r="X2199" s="22"/>
      <c r="Y2199" s="23" t="e">
        <f>VLOOKUP(CONCATENATE($W2199,$X2199),Mtz_Horarios!$E$2:$H$92,2,FALSE)</f>
        <v>#N/A</v>
      </c>
      <c r="Z2199" s="23" t="e">
        <f>VLOOKUP(CONCATENATE($W2199,$X2199),Mtz_Horarios!$E$2:$H$92,3,FALSE)</f>
        <v>#N/A</v>
      </c>
      <c r="AA2199" s="24" t="e">
        <f>VLOOKUP(CONCATENATE($W2199,$X2199),Mtz_Horarios!$E$2:$H$92,4,FALSE)</f>
        <v>#N/A</v>
      </c>
      <c r="AB2199" s="20" t="e">
        <f>VLOOKUP(CONCATENATE($M2199,$N2199,$T2199),Oferta!$B$2:$Q$360,16,FALSE)</f>
        <v>#N/A</v>
      </c>
      <c r="AC2199" s="20" t="e">
        <f>VLOOKUP(CONCATENATE($M2199,$N2199,$T2199),Oferta!$B$2:$Q$360,15,FALSE)</f>
        <v>#N/A</v>
      </c>
      <c r="AD2199" s="12"/>
      <c r="AE2199" s="12"/>
      <c r="AF2199" s="12"/>
      <c r="AG2199" s="12"/>
      <c r="AH2199" s="12"/>
      <c r="AI2199" s="5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12"/>
      <c r="AW2199" s="12"/>
    </row>
    <row r="2200" spans="1:49" ht="15" hidden="1" customHeight="1">
      <c r="A2200" s="12"/>
      <c r="B2200" s="12"/>
      <c r="C2200" s="12"/>
      <c r="D2200" s="12"/>
      <c r="E2200" s="12"/>
      <c r="F2200" s="12"/>
      <c r="G2200" s="12"/>
      <c r="H2200" s="12" t="e">
        <f t="shared" si="32"/>
        <v>#N/A</v>
      </c>
      <c r="I2200" s="12" t="e">
        <f>VLOOKUP(CONCATENATE(N2200,T2200),Simulador!$H$26:$H$33,1,FALSE)</f>
        <v>#N/A</v>
      </c>
      <c r="J2200" s="12" t="e">
        <f t="shared" si="33"/>
        <v>#N/A</v>
      </c>
      <c r="K2200" s="13" t="e">
        <f t="shared" si="34"/>
        <v>#N/A</v>
      </c>
      <c r="L2200" s="12" t="e">
        <f t="shared" si="35"/>
        <v>#N/A</v>
      </c>
      <c r="M2200" s="14"/>
      <c r="N2200" s="3"/>
      <c r="O2200" s="20" t="e">
        <f>VLOOKUP(CONCATENATE($M2200,$N2200),Curriculos!$A$2:$J$332,4,FALSE)</f>
        <v>#N/A</v>
      </c>
      <c r="P2200" s="21" t="e">
        <f>VLOOKUP(CONCATENATE($M2200,$N2200),Curriculos!$A$2:$J$332,5,FALSE)</f>
        <v>#N/A</v>
      </c>
      <c r="Q2200" s="21" t="e">
        <f>VLOOKUP($N2200,Oferta!$D$2:$P$100,5,FALSE)</f>
        <v>#N/A</v>
      </c>
      <c r="R2200" s="21" t="e">
        <f>VLOOKUP(CONCATENATE($M2200,$N2200),Curriculos!$A$2:$J$332,8,FALSE)</f>
        <v>#N/A</v>
      </c>
      <c r="S2200" s="5"/>
      <c r="T2200" s="22"/>
      <c r="U2200" s="21" t="e">
        <f>VLOOKUP(CONCATENATE($M2200,$N2200),Curriculos!$A$2:$J$332,10,FALSE)</f>
        <v>#N/A</v>
      </c>
      <c r="V2200" s="20" t="e">
        <f>VLOOKUP(CONCATENATE($M2200,$N2200,$T2200),Oferta!$B$2:$R$360,17,FALSE)</f>
        <v>#N/A</v>
      </c>
      <c r="W2200" s="20" t="e">
        <f>VLOOKUP(CONCATENATE($M2200,$N2200,$T2200),Oferta!$B$2:$Q$360,12,FALSE)</f>
        <v>#N/A</v>
      </c>
      <c r="X2200" s="22"/>
      <c r="Y2200" s="23" t="e">
        <f>VLOOKUP(CONCATENATE($W2200,$X2200),Mtz_Horarios!$E$2:$H$92,2,FALSE)</f>
        <v>#N/A</v>
      </c>
      <c r="Z2200" s="23" t="e">
        <f>VLOOKUP(CONCATENATE($W2200,$X2200),Mtz_Horarios!$E$2:$H$92,3,FALSE)</f>
        <v>#N/A</v>
      </c>
      <c r="AA2200" s="24" t="e">
        <f>VLOOKUP(CONCATENATE($W2200,$X2200),Mtz_Horarios!$E$2:$H$92,4,FALSE)</f>
        <v>#N/A</v>
      </c>
      <c r="AB2200" s="20" t="e">
        <f>VLOOKUP(CONCATENATE($M2200,$N2200,$T2200),Oferta!$B$2:$Q$360,16,FALSE)</f>
        <v>#N/A</v>
      </c>
      <c r="AC2200" s="20" t="e">
        <f>VLOOKUP(CONCATENATE($M2200,$N2200,$T2200),Oferta!$B$2:$Q$360,15,FALSE)</f>
        <v>#N/A</v>
      </c>
      <c r="AD2200" s="12"/>
      <c r="AE2200" s="12"/>
      <c r="AF2200" s="12"/>
      <c r="AG2200" s="12"/>
      <c r="AH2200" s="12"/>
      <c r="AI2200" s="5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12"/>
      <c r="AW2200" s="12"/>
    </row>
    <row r="2201" spans="1:49" ht="15" hidden="1" customHeight="1">
      <c r="A2201" s="12"/>
      <c r="B2201" s="12"/>
      <c r="C2201" s="12"/>
      <c r="D2201" s="12"/>
      <c r="E2201" s="12"/>
      <c r="F2201" s="12"/>
      <c r="G2201" s="12"/>
      <c r="H2201" s="12" t="e">
        <f t="shared" si="32"/>
        <v>#N/A</v>
      </c>
      <c r="I2201" s="12" t="e">
        <f>VLOOKUP(CONCATENATE(N2201,T2201),Simulador!$H$26:$H$33,1,FALSE)</f>
        <v>#N/A</v>
      </c>
      <c r="J2201" s="12" t="e">
        <f t="shared" si="33"/>
        <v>#N/A</v>
      </c>
      <c r="K2201" s="13" t="e">
        <f t="shared" si="34"/>
        <v>#N/A</v>
      </c>
      <c r="L2201" s="12" t="e">
        <f t="shared" si="35"/>
        <v>#N/A</v>
      </c>
      <c r="M2201" s="14"/>
      <c r="N2201" s="3"/>
      <c r="O2201" s="20" t="e">
        <f>VLOOKUP(CONCATENATE($M2201,$N2201),Curriculos!$A$2:$J$332,4,FALSE)</f>
        <v>#N/A</v>
      </c>
      <c r="P2201" s="21" t="e">
        <f>VLOOKUP(CONCATENATE($M2201,$N2201),Curriculos!$A$2:$J$332,5,FALSE)</f>
        <v>#N/A</v>
      </c>
      <c r="Q2201" s="21" t="e">
        <f>VLOOKUP($N2201,Oferta!$D$2:$P$100,5,FALSE)</f>
        <v>#N/A</v>
      </c>
      <c r="R2201" s="21" t="e">
        <f>VLOOKUP(CONCATENATE($M2201,$N2201),Curriculos!$A$2:$J$332,8,FALSE)</f>
        <v>#N/A</v>
      </c>
      <c r="S2201" s="5"/>
      <c r="T2201" s="22"/>
      <c r="U2201" s="21" t="e">
        <f>VLOOKUP(CONCATENATE($M2201,$N2201),Curriculos!$A$2:$J$332,10,FALSE)</f>
        <v>#N/A</v>
      </c>
      <c r="V2201" s="20" t="e">
        <f>VLOOKUP(CONCATENATE($M2201,$N2201,$T2201),Oferta!$B$2:$R$360,17,FALSE)</f>
        <v>#N/A</v>
      </c>
      <c r="W2201" s="20" t="e">
        <f>VLOOKUP(CONCATENATE($M2201,$N2201,$T2201),Oferta!$B$2:$Q$360,12,FALSE)</f>
        <v>#N/A</v>
      </c>
      <c r="X2201" s="22"/>
      <c r="Y2201" s="23" t="e">
        <f>VLOOKUP(CONCATENATE($W2201,$X2201),Mtz_Horarios!$E$2:$H$92,2,FALSE)</f>
        <v>#N/A</v>
      </c>
      <c r="Z2201" s="23" t="e">
        <f>VLOOKUP(CONCATENATE($W2201,$X2201),Mtz_Horarios!$E$2:$H$92,3,FALSE)</f>
        <v>#N/A</v>
      </c>
      <c r="AA2201" s="24" t="e">
        <f>VLOOKUP(CONCATENATE($W2201,$X2201),Mtz_Horarios!$E$2:$H$92,4,FALSE)</f>
        <v>#N/A</v>
      </c>
      <c r="AB2201" s="20" t="e">
        <f>VLOOKUP(CONCATENATE($M2201,$N2201,$T2201),Oferta!$B$2:$Q$360,16,FALSE)</f>
        <v>#N/A</v>
      </c>
      <c r="AC2201" s="20" t="e">
        <f>VLOOKUP(CONCATENATE($M2201,$N2201,$T2201),Oferta!$B$2:$Q$360,15,FALSE)</f>
        <v>#N/A</v>
      </c>
      <c r="AD2201" s="12"/>
      <c r="AE2201" s="12"/>
      <c r="AF2201" s="12"/>
      <c r="AG2201" s="12"/>
      <c r="AH2201" s="12"/>
      <c r="AI2201" s="5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12"/>
      <c r="AW2201" s="12"/>
    </row>
    <row r="2202" spans="1:49" ht="15" hidden="1" customHeight="1">
      <c r="A2202" s="12"/>
      <c r="B2202" s="12"/>
      <c r="C2202" s="12"/>
      <c r="D2202" s="12"/>
      <c r="E2202" s="12"/>
      <c r="F2202" s="12"/>
      <c r="G2202" s="12"/>
      <c r="H2202" s="12" t="e">
        <f t="shared" si="32"/>
        <v>#N/A</v>
      </c>
      <c r="I2202" s="12" t="e">
        <f>VLOOKUP(CONCATENATE(N2202,T2202),Simulador!$H$26:$H$33,1,FALSE)</f>
        <v>#N/A</v>
      </c>
      <c r="J2202" s="12" t="e">
        <f t="shared" si="33"/>
        <v>#N/A</v>
      </c>
      <c r="K2202" s="13" t="e">
        <f t="shared" si="34"/>
        <v>#N/A</v>
      </c>
      <c r="L2202" s="12" t="e">
        <f t="shared" si="35"/>
        <v>#N/A</v>
      </c>
      <c r="M2202" s="14"/>
      <c r="N2202" s="3"/>
      <c r="O2202" s="20" t="e">
        <f>VLOOKUP(CONCATENATE($M2202,$N2202),Curriculos!$A$2:$J$332,4,FALSE)</f>
        <v>#N/A</v>
      </c>
      <c r="P2202" s="21" t="e">
        <f>VLOOKUP(CONCATENATE($M2202,$N2202),Curriculos!$A$2:$J$332,5,FALSE)</f>
        <v>#N/A</v>
      </c>
      <c r="Q2202" s="21" t="e">
        <f>VLOOKUP($N2202,Oferta!$D$2:$P$100,5,FALSE)</f>
        <v>#N/A</v>
      </c>
      <c r="R2202" s="21" t="e">
        <f>VLOOKUP(CONCATENATE($M2202,$N2202),Curriculos!$A$2:$J$332,8,FALSE)</f>
        <v>#N/A</v>
      </c>
      <c r="S2202" s="5"/>
      <c r="T2202" s="22"/>
      <c r="U2202" s="21" t="e">
        <f>VLOOKUP(CONCATENATE($M2202,$N2202),Curriculos!$A$2:$J$332,10,FALSE)</f>
        <v>#N/A</v>
      </c>
      <c r="V2202" s="20" t="e">
        <f>VLOOKUP(CONCATENATE($M2202,$N2202,$T2202),Oferta!$B$2:$R$360,17,FALSE)</f>
        <v>#N/A</v>
      </c>
      <c r="W2202" s="20" t="e">
        <f>VLOOKUP(CONCATENATE($M2202,$N2202,$T2202),Oferta!$B$2:$Q$360,12,FALSE)</f>
        <v>#N/A</v>
      </c>
      <c r="X2202" s="22"/>
      <c r="Y2202" s="23" t="e">
        <f>VLOOKUP(CONCATENATE($W2202,$X2202),Mtz_Horarios!$E$2:$H$92,2,FALSE)</f>
        <v>#N/A</v>
      </c>
      <c r="Z2202" s="23" t="e">
        <f>VLOOKUP(CONCATENATE($W2202,$X2202),Mtz_Horarios!$E$2:$H$92,3,FALSE)</f>
        <v>#N/A</v>
      </c>
      <c r="AA2202" s="24" t="e">
        <f>VLOOKUP(CONCATENATE($W2202,$X2202),Mtz_Horarios!$E$2:$H$92,4,FALSE)</f>
        <v>#N/A</v>
      </c>
      <c r="AB2202" s="20" t="e">
        <f>VLOOKUP(CONCATENATE($M2202,$N2202,$T2202),Oferta!$B$2:$Q$360,16,FALSE)</f>
        <v>#N/A</v>
      </c>
      <c r="AC2202" s="20" t="e">
        <f>VLOOKUP(CONCATENATE($M2202,$N2202,$T2202),Oferta!$B$2:$Q$360,15,FALSE)</f>
        <v>#N/A</v>
      </c>
      <c r="AD2202" s="12"/>
      <c r="AE2202" s="12"/>
      <c r="AF2202" s="12"/>
      <c r="AG2202" s="12"/>
      <c r="AH2202" s="12"/>
      <c r="AI2202" s="5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12"/>
      <c r="AW2202" s="12"/>
    </row>
    <row r="2203" spans="1:49" ht="15" hidden="1" customHeight="1">
      <c r="A2203" s="12"/>
      <c r="B2203" s="12"/>
      <c r="C2203" s="12"/>
      <c r="D2203" s="12"/>
      <c r="E2203" s="12"/>
      <c r="F2203" s="12"/>
      <c r="G2203" s="12"/>
      <c r="H2203" s="12" t="e">
        <f t="shared" si="32"/>
        <v>#N/A</v>
      </c>
      <c r="I2203" s="12" t="e">
        <f>VLOOKUP(CONCATENATE(N2203,T2203),Simulador!$H$26:$H$33,1,FALSE)</f>
        <v>#N/A</v>
      </c>
      <c r="J2203" s="12" t="e">
        <f t="shared" si="33"/>
        <v>#N/A</v>
      </c>
      <c r="K2203" s="13" t="e">
        <f t="shared" si="34"/>
        <v>#N/A</v>
      </c>
      <c r="L2203" s="12" t="e">
        <f t="shared" si="35"/>
        <v>#N/A</v>
      </c>
      <c r="M2203" s="14"/>
      <c r="N2203" s="3"/>
      <c r="O2203" s="20" t="e">
        <f>VLOOKUP(CONCATENATE($M2203,$N2203),Curriculos!$A$2:$J$332,4,FALSE)</f>
        <v>#N/A</v>
      </c>
      <c r="P2203" s="21" t="e">
        <f>VLOOKUP(CONCATENATE($M2203,$N2203),Curriculos!$A$2:$J$332,5,FALSE)</f>
        <v>#N/A</v>
      </c>
      <c r="Q2203" s="21" t="e">
        <f>VLOOKUP($N2203,Oferta!$D$2:$P$100,5,FALSE)</f>
        <v>#N/A</v>
      </c>
      <c r="R2203" s="21" t="e">
        <f>VLOOKUP(CONCATENATE($M2203,$N2203),Curriculos!$A$2:$J$332,8,FALSE)</f>
        <v>#N/A</v>
      </c>
      <c r="S2203" s="5"/>
      <c r="T2203" s="22"/>
      <c r="U2203" s="21" t="e">
        <f>VLOOKUP(CONCATENATE($M2203,$N2203),Curriculos!$A$2:$J$332,10,FALSE)</f>
        <v>#N/A</v>
      </c>
      <c r="V2203" s="20" t="e">
        <f>VLOOKUP(CONCATENATE($M2203,$N2203,$T2203),Oferta!$B$2:$R$360,17,FALSE)</f>
        <v>#N/A</v>
      </c>
      <c r="W2203" s="20" t="e">
        <f>VLOOKUP(CONCATENATE($M2203,$N2203,$T2203),Oferta!$B$2:$Q$360,12,FALSE)</f>
        <v>#N/A</v>
      </c>
      <c r="X2203" s="22"/>
      <c r="Y2203" s="23" t="e">
        <f>VLOOKUP(CONCATENATE($W2203,$X2203),Mtz_Horarios!$E$2:$H$92,2,FALSE)</f>
        <v>#N/A</v>
      </c>
      <c r="Z2203" s="23" t="e">
        <f>VLOOKUP(CONCATENATE($W2203,$X2203),Mtz_Horarios!$E$2:$H$92,3,FALSE)</f>
        <v>#N/A</v>
      </c>
      <c r="AA2203" s="24" t="e">
        <f>VLOOKUP(CONCATENATE($W2203,$X2203),Mtz_Horarios!$E$2:$H$92,4,FALSE)</f>
        <v>#N/A</v>
      </c>
      <c r="AB2203" s="20" t="e">
        <f>VLOOKUP(CONCATENATE($M2203,$N2203,$T2203),Oferta!$B$2:$Q$360,16,FALSE)</f>
        <v>#N/A</v>
      </c>
      <c r="AC2203" s="20" t="e">
        <f>VLOOKUP(CONCATENATE($M2203,$N2203,$T2203),Oferta!$B$2:$Q$360,15,FALSE)</f>
        <v>#N/A</v>
      </c>
      <c r="AD2203" s="12"/>
      <c r="AE2203" s="12"/>
      <c r="AF2203" s="12"/>
      <c r="AG2203" s="12"/>
      <c r="AH2203" s="12"/>
      <c r="AI2203" s="5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12"/>
      <c r="AW2203" s="12"/>
    </row>
    <row r="2204" spans="1:49" ht="15" hidden="1" customHeight="1">
      <c r="A2204" s="12"/>
      <c r="B2204" s="12"/>
      <c r="C2204" s="12"/>
      <c r="D2204" s="12"/>
      <c r="E2204" s="12"/>
      <c r="F2204" s="12"/>
      <c r="G2204" s="12"/>
      <c r="H2204" s="12" t="e">
        <f t="shared" si="32"/>
        <v>#N/A</v>
      </c>
      <c r="I2204" s="12" t="e">
        <f>VLOOKUP(CONCATENATE(N2204,T2204),Simulador!$H$26:$H$33,1,FALSE)</f>
        <v>#N/A</v>
      </c>
      <c r="J2204" s="12" t="e">
        <f t="shared" si="33"/>
        <v>#N/A</v>
      </c>
      <c r="K2204" s="13" t="e">
        <f t="shared" si="34"/>
        <v>#N/A</v>
      </c>
      <c r="L2204" s="12" t="e">
        <f t="shared" si="35"/>
        <v>#N/A</v>
      </c>
      <c r="M2204" s="14"/>
      <c r="N2204" s="3"/>
      <c r="O2204" s="20" t="e">
        <f>VLOOKUP(CONCATENATE($M2204,$N2204),Curriculos!$A$2:$J$332,4,FALSE)</f>
        <v>#N/A</v>
      </c>
      <c r="P2204" s="21" t="e">
        <f>VLOOKUP(CONCATENATE($M2204,$N2204),Curriculos!$A$2:$J$332,5,FALSE)</f>
        <v>#N/A</v>
      </c>
      <c r="Q2204" s="21" t="e">
        <f>VLOOKUP($N2204,Oferta!$D$2:$P$100,5,FALSE)</f>
        <v>#N/A</v>
      </c>
      <c r="R2204" s="21" t="e">
        <f>VLOOKUP(CONCATENATE($M2204,$N2204),Curriculos!$A$2:$J$332,8,FALSE)</f>
        <v>#N/A</v>
      </c>
      <c r="S2204" s="5"/>
      <c r="T2204" s="22"/>
      <c r="U2204" s="21" t="e">
        <f>VLOOKUP(CONCATENATE($M2204,$N2204),Curriculos!$A$2:$J$332,10,FALSE)</f>
        <v>#N/A</v>
      </c>
      <c r="V2204" s="20" t="e">
        <f>VLOOKUP(CONCATENATE($M2204,$N2204,$T2204),Oferta!$B$2:$R$360,17,FALSE)</f>
        <v>#N/A</v>
      </c>
      <c r="W2204" s="20" t="e">
        <f>VLOOKUP(CONCATENATE($M2204,$N2204,$T2204),Oferta!$B$2:$Q$360,12,FALSE)</f>
        <v>#N/A</v>
      </c>
      <c r="X2204" s="22"/>
      <c r="Y2204" s="23" t="e">
        <f>VLOOKUP(CONCATENATE($W2204,$X2204),Mtz_Horarios!$E$2:$H$92,2,FALSE)</f>
        <v>#N/A</v>
      </c>
      <c r="Z2204" s="23" t="e">
        <f>VLOOKUP(CONCATENATE($W2204,$X2204),Mtz_Horarios!$E$2:$H$92,3,FALSE)</f>
        <v>#N/A</v>
      </c>
      <c r="AA2204" s="24" t="e">
        <f>VLOOKUP(CONCATENATE($W2204,$X2204),Mtz_Horarios!$E$2:$H$92,4,FALSE)</f>
        <v>#N/A</v>
      </c>
      <c r="AB2204" s="20" t="e">
        <f>VLOOKUP(CONCATENATE($M2204,$N2204,$T2204),Oferta!$B$2:$Q$360,16,FALSE)</f>
        <v>#N/A</v>
      </c>
      <c r="AC2204" s="20" t="e">
        <f>VLOOKUP(CONCATENATE($M2204,$N2204,$T2204),Oferta!$B$2:$Q$360,15,FALSE)</f>
        <v>#N/A</v>
      </c>
      <c r="AD2204" s="12"/>
      <c r="AE2204" s="12"/>
      <c r="AF2204" s="12"/>
      <c r="AG2204" s="12"/>
      <c r="AH2204" s="12"/>
      <c r="AI2204" s="5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12"/>
      <c r="AW2204" s="12"/>
    </row>
    <row r="2205" spans="1:49" ht="15" hidden="1" customHeight="1">
      <c r="A2205" s="12"/>
      <c r="B2205" s="12"/>
      <c r="C2205" s="12"/>
      <c r="D2205" s="12"/>
      <c r="E2205" s="12"/>
      <c r="F2205" s="12"/>
      <c r="G2205" s="12"/>
      <c r="H2205" s="12" t="e">
        <f t="shared" si="32"/>
        <v>#N/A</v>
      </c>
      <c r="I2205" s="12" t="e">
        <f>VLOOKUP(CONCATENATE(N2205,T2205),Simulador!$H$26:$H$33,1,FALSE)</f>
        <v>#N/A</v>
      </c>
      <c r="J2205" s="12" t="e">
        <f t="shared" si="33"/>
        <v>#N/A</v>
      </c>
      <c r="K2205" s="13" t="e">
        <f t="shared" si="34"/>
        <v>#N/A</v>
      </c>
      <c r="L2205" s="12" t="e">
        <f t="shared" si="35"/>
        <v>#N/A</v>
      </c>
      <c r="M2205" s="14"/>
      <c r="N2205" s="3"/>
      <c r="O2205" s="20" t="e">
        <f>VLOOKUP(CONCATENATE($M2205,$N2205),Curriculos!$A$2:$J$332,4,FALSE)</f>
        <v>#N/A</v>
      </c>
      <c r="P2205" s="21" t="e">
        <f>VLOOKUP(CONCATENATE($M2205,$N2205),Curriculos!$A$2:$J$332,5,FALSE)</f>
        <v>#N/A</v>
      </c>
      <c r="Q2205" s="21" t="e">
        <f>VLOOKUP($N2205,Oferta!$D$2:$P$100,5,FALSE)</f>
        <v>#N/A</v>
      </c>
      <c r="R2205" s="21" t="e">
        <f>VLOOKUP(CONCATENATE($M2205,$N2205),Curriculos!$A$2:$J$332,8,FALSE)</f>
        <v>#N/A</v>
      </c>
      <c r="S2205" s="5"/>
      <c r="T2205" s="22"/>
      <c r="U2205" s="21" t="e">
        <f>VLOOKUP(CONCATENATE($M2205,$N2205),Curriculos!$A$2:$J$332,10,FALSE)</f>
        <v>#N/A</v>
      </c>
      <c r="V2205" s="20" t="e">
        <f>VLOOKUP(CONCATENATE($M2205,$N2205,$T2205),Oferta!$B$2:$R$360,17,FALSE)</f>
        <v>#N/A</v>
      </c>
      <c r="W2205" s="20" t="e">
        <f>VLOOKUP(CONCATENATE($M2205,$N2205,$T2205),Oferta!$B$2:$Q$360,12,FALSE)</f>
        <v>#N/A</v>
      </c>
      <c r="X2205" s="22"/>
      <c r="Y2205" s="23" t="e">
        <f>VLOOKUP(CONCATENATE($W2205,$X2205),Mtz_Horarios!$E$2:$H$92,2,FALSE)</f>
        <v>#N/A</v>
      </c>
      <c r="Z2205" s="23" t="e">
        <f>VLOOKUP(CONCATENATE($W2205,$X2205),Mtz_Horarios!$E$2:$H$92,3,FALSE)</f>
        <v>#N/A</v>
      </c>
      <c r="AA2205" s="24" t="e">
        <f>VLOOKUP(CONCATENATE($W2205,$X2205),Mtz_Horarios!$E$2:$H$92,4,FALSE)</f>
        <v>#N/A</v>
      </c>
      <c r="AB2205" s="20" t="e">
        <f>VLOOKUP(CONCATENATE($M2205,$N2205,$T2205),Oferta!$B$2:$Q$360,16,FALSE)</f>
        <v>#N/A</v>
      </c>
      <c r="AC2205" s="20" t="e">
        <f>VLOOKUP(CONCATENATE($M2205,$N2205,$T2205),Oferta!$B$2:$Q$360,15,FALSE)</f>
        <v>#N/A</v>
      </c>
      <c r="AD2205" s="12"/>
      <c r="AE2205" s="12"/>
      <c r="AF2205" s="12"/>
      <c r="AG2205" s="12"/>
      <c r="AH2205" s="12"/>
      <c r="AI2205" s="5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12"/>
      <c r="AW2205" s="12"/>
    </row>
    <row r="2206" spans="1:49" ht="15" hidden="1" customHeight="1">
      <c r="A2206" s="12"/>
      <c r="B2206" s="12"/>
      <c r="C2206" s="12"/>
      <c r="D2206" s="12"/>
      <c r="E2206" s="12"/>
      <c r="F2206" s="12"/>
      <c r="G2206" s="12"/>
      <c r="H2206" s="12" t="e">
        <f t="shared" si="32"/>
        <v>#N/A</v>
      </c>
      <c r="I2206" s="12" t="e">
        <f>VLOOKUP(CONCATENATE(N2206,T2206),Simulador!$H$26:$H$33,1,FALSE)</f>
        <v>#N/A</v>
      </c>
      <c r="J2206" s="12" t="e">
        <f t="shared" si="33"/>
        <v>#N/A</v>
      </c>
      <c r="K2206" s="13" t="e">
        <f t="shared" si="34"/>
        <v>#N/A</v>
      </c>
      <c r="L2206" s="12" t="e">
        <f t="shared" si="35"/>
        <v>#N/A</v>
      </c>
      <c r="M2206" s="14"/>
      <c r="N2206" s="3"/>
      <c r="O2206" s="20" t="e">
        <f>VLOOKUP(CONCATENATE($M2206,$N2206),Curriculos!$A$2:$J$332,4,FALSE)</f>
        <v>#N/A</v>
      </c>
      <c r="P2206" s="21" t="e">
        <f>VLOOKUP(CONCATENATE($M2206,$N2206),Curriculos!$A$2:$J$332,5,FALSE)</f>
        <v>#N/A</v>
      </c>
      <c r="Q2206" s="21" t="e">
        <f>VLOOKUP($N2206,Oferta!$D$2:$P$100,5,FALSE)</f>
        <v>#N/A</v>
      </c>
      <c r="R2206" s="21" t="e">
        <f>VLOOKUP(CONCATENATE($M2206,$N2206),Curriculos!$A$2:$J$332,8,FALSE)</f>
        <v>#N/A</v>
      </c>
      <c r="S2206" s="5"/>
      <c r="T2206" s="22"/>
      <c r="U2206" s="21" t="e">
        <f>VLOOKUP(CONCATENATE($M2206,$N2206),Curriculos!$A$2:$J$332,10,FALSE)</f>
        <v>#N/A</v>
      </c>
      <c r="V2206" s="20" t="e">
        <f>VLOOKUP(CONCATENATE($M2206,$N2206,$T2206),Oferta!$B$2:$R$360,17,FALSE)</f>
        <v>#N/A</v>
      </c>
      <c r="W2206" s="20" t="e">
        <f>VLOOKUP(CONCATENATE($M2206,$N2206,$T2206),Oferta!$B$2:$Q$360,12,FALSE)</f>
        <v>#N/A</v>
      </c>
      <c r="X2206" s="22"/>
      <c r="Y2206" s="23" t="e">
        <f>VLOOKUP(CONCATENATE($W2206,$X2206),Mtz_Horarios!$E$2:$H$92,2,FALSE)</f>
        <v>#N/A</v>
      </c>
      <c r="Z2206" s="23" t="e">
        <f>VLOOKUP(CONCATENATE($W2206,$X2206),Mtz_Horarios!$E$2:$H$92,3,FALSE)</f>
        <v>#N/A</v>
      </c>
      <c r="AA2206" s="24" t="e">
        <f>VLOOKUP(CONCATENATE($W2206,$X2206),Mtz_Horarios!$E$2:$H$92,4,FALSE)</f>
        <v>#N/A</v>
      </c>
      <c r="AB2206" s="20" t="e">
        <f>VLOOKUP(CONCATENATE($M2206,$N2206,$T2206),Oferta!$B$2:$Q$360,16,FALSE)</f>
        <v>#N/A</v>
      </c>
      <c r="AC2206" s="20" t="e">
        <f>VLOOKUP(CONCATENATE($M2206,$N2206,$T2206),Oferta!$B$2:$Q$360,15,FALSE)</f>
        <v>#N/A</v>
      </c>
      <c r="AD2206" s="12"/>
      <c r="AE2206" s="12"/>
      <c r="AF2206" s="12"/>
      <c r="AG2206" s="12"/>
      <c r="AH2206" s="12"/>
      <c r="AI2206" s="5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12"/>
      <c r="AW2206" s="12"/>
    </row>
    <row r="2207" spans="1:49" ht="15" hidden="1" customHeight="1">
      <c r="A2207" s="12"/>
      <c r="B2207" s="12"/>
      <c r="C2207" s="12"/>
      <c r="D2207" s="12"/>
      <c r="E2207" s="12"/>
      <c r="F2207" s="12"/>
      <c r="G2207" s="12"/>
      <c r="H2207" s="12" t="e">
        <f t="shared" si="32"/>
        <v>#N/A</v>
      </c>
      <c r="I2207" s="12" t="e">
        <f>VLOOKUP(CONCATENATE(N2207,T2207),Simulador!$H$26:$H$33,1,FALSE)</f>
        <v>#N/A</v>
      </c>
      <c r="J2207" s="12" t="e">
        <f t="shared" si="33"/>
        <v>#N/A</v>
      </c>
      <c r="K2207" s="13" t="e">
        <f t="shared" si="34"/>
        <v>#N/A</v>
      </c>
      <c r="L2207" s="12" t="e">
        <f t="shared" si="35"/>
        <v>#N/A</v>
      </c>
      <c r="M2207" s="14"/>
      <c r="N2207" s="3"/>
      <c r="O2207" s="20" t="e">
        <f>VLOOKUP(CONCATENATE($M2207,$N2207),Curriculos!$A$2:$J$332,4,FALSE)</f>
        <v>#N/A</v>
      </c>
      <c r="P2207" s="21" t="e">
        <f>VLOOKUP(CONCATENATE($M2207,$N2207),Curriculos!$A$2:$J$332,5,FALSE)</f>
        <v>#N/A</v>
      </c>
      <c r="Q2207" s="21" t="e">
        <f>VLOOKUP($N2207,Oferta!$D$2:$P$100,5,FALSE)</f>
        <v>#N/A</v>
      </c>
      <c r="R2207" s="21" t="e">
        <f>VLOOKUP(CONCATENATE($M2207,$N2207),Curriculos!$A$2:$J$332,8,FALSE)</f>
        <v>#N/A</v>
      </c>
      <c r="S2207" s="5"/>
      <c r="T2207" s="22"/>
      <c r="U2207" s="21" t="e">
        <f>VLOOKUP(CONCATENATE($M2207,$N2207),Curriculos!$A$2:$J$332,10,FALSE)</f>
        <v>#N/A</v>
      </c>
      <c r="V2207" s="20" t="e">
        <f>VLOOKUP(CONCATENATE($M2207,$N2207,$T2207),Oferta!$B$2:$R$360,17,FALSE)</f>
        <v>#N/A</v>
      </c>
      <c r="W2207" s="20" t="e">
        <f>VLOOKUP(CONCATENATE($M2207,$N2207,$T2207),Oferta!$B$2:$Q$360,12,FALSE)</f>
        <v>#N/A</v>
      </c>
      <c r="X2207" s="22"/>
      <c r="Y2207" s="23" t="e">
        <f>VLOOKUP(CONCATENATE($W2207,$X2207),Mtz_Horarios!$E$2:$H$92,2,FALSE)</f>
        <v>#N/A</v>
      </c>
      <c r="Z2207" s="23" t="e">
        <f>VLOOKUP(CONCATENATE($W2207,$X2207),Mtz_Horarios!$E$2:$H$92,3,FALSE)</f>
        <v>#N/A</v>
      </c>
      <c r="AA2207" s="24" t="e">
        <f>VLOOKUP(CONCATENATE($W2207,$X2207),Mtz_Horarios!$E$2:$H$92,4,FALSE)</f>
        <v>#N/A</v>
      </c>
      <c r="AB2207" s="20" t="e">
        <f>VLOOKUP(CONCATENATE($M2207,$N2207,$T2207),Oferta!$B$2:$Q$360,16,FALSE)</f>
        <v>#N/A</v>
      </c>
      <c r="AC2207" s="20" t="e">
        <f>VLOOKUP(CONCATENATE($M2207,$N2207,$T2207),Oferta!$B$2:$Q$360,15,FALSE)</f>
        <v>#N/A</v>
      </c>
      <c r="AD2207" s="12"/>
      <c r="AE2207" s="12"/>
      <c r="AF2207" s="12"/>
      <c r="AG2207" s="12"/>
      <c r="AH2207" s="12"/>
      <c r="AI2207" s="5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12"/>
      <c r="AW2207" s="12"/>
    </row>
    <row r="2208" spans="1:49" ht="15" hidden="1" customHeight="1">
      <c r="A2208" s="12"/>
      <c r="B2208" s="12"/>
      <c r="C2208" s="12"/>
      <c r="D2208" s="12"/>
      <c r="E2208" s="12"/>
      <c r="F2208" s="12"/>
      <c r="G2208" s="12"/>
      <c r="H2208" s="12" t="e">
        <f t="shared" si="32"/>
        <v>#N/A</v>
      </c>
      <c r="I2208" s="12" t="e">
        <f>VLOOKUP(CONCATENATE(N2208,T2208),Simulador!$H$26:$H$33,1,FALSE)</f>
        <v>#N/A</v>
      </c>
      <c r="J2208" s="12" t="e">
        <f t="shared" si="33"/>
        <v>#N/A</v>
      </c>
      <c r="K2208" s="13" t="e">
        <f t="shared" si="34"/>
        <v>#N/A</v>
      </c>
      <c r="L2208" s="12" t="e">
        <f t="shared" si="35"/>
        <v>#N/A</v>
      </c>
      <c r="M2208" s="14"/>
      <c r="N2208" s="3"/>
      <c r="O2208" s="20" t="e">
        <f>VLOOKUP(CONCATENATE($M2208,$N2208),Curriculos!$A$2:$J$332,4,FALSE)</f>
        <v>#N/A</v>
      </c>
      <c r="P2208" s="21" t="e">
        <f>VLOOKUP(CONCATENATE($M2208,$N2208),Curriculos!$A$2:$J$332,5,FALSE)</f>
        <v>#N/A</v>
      </c>
      <c r="Q2208" s="21" t="e">
        <f>VLOOKUP($N2208,Oferta!$D$2:$P$100,5,FALSE)</f>
        <v>#N/A</v>
      </c>
      <c r="R2208" s="21" t="e">
        <f>VLOOKUP(CONCATENATE($M2208,$N2208),Curriculos!$A$2:$J$332,8,FALSE)</f>
        <v>#N/A</v>
      </c>
      <c r="S2208" s="5"/>
      <c r="T2208" s="22"/>
      <c r="U2208" s="21" t="e">
        <f>VLOOKUP(CONCATENATE($M2208,$N2208),Curriculos!$A$2:$J$332,10,FALSE)</f>
        <v>#N/A</v>
      </c>
      <c r="V2208" s="20" t="e">
        <f>VLOOKUP(CONCATENATE($M2208,$N2208,$T2208),Oferta!$B$2:$R$360,17,FALSE)</f>
        <v>#N/A</v>
      </c>
      <c r="W2208" s="20" t="e">
        <f>VLOOKUP(CONCATENATE($M2208,$N2208,$T2208),Oferta!$B$2:$Q$360,12,FALSE)</f>
        <v>#N/A</v>
      </c>
      <c r="X2208" s="22"/>
      <c r="Y2208" s="23" t="e">
        <f>VLOOKUP(CONCATENATE($W2208,$X2208),Mtz_Horarios!$E$2:$H$92,2,FALSE)</f>
        <v>#N/A</v>
      </c>
      <c r="Z2208" s="23" t="e">
        <f>VLOOKUP(CONCATENATE($W2208,$X2208),Mtz_Horarios!$E$2:$H$92,3,FALSE)</f>
        <v>#N/A</v>
      </c>
      <c r="AA2208" s="24" t="e">
        <f>VLOOKUP(CONCATENATE($W2208,$X2208),Mtz_Horarios!$E$2:$H$92,4,FALSE)</f>
        <v>#N/A</v>
      </c>
      <c r="AB2208" s="20" t="e">
        <f>VLOOKUP(CONCATENATE($M2208,$N2208,$T2208),Oferta!$B$2:$Q$360,16,FALSE)</f>
        <v>#N/A</v>
      </c>
      <c r="AC2208" s="20" t="e">
        <f>VLOOKUP(CONCATENATE($M2208,$N2208,$T2208),Oferta!$B$2:$Q$360,15,FALSE)</f>
        <v>#N/A</v>
      </c>
      <c r="AD2208" s="12"/>
      <c r="AE2208" s="12"/>
      <c r="AF2208" s="12"/>
      <c r="AG2208" s="12"/>
      <c r="AH2208" s="12"/>
      <c r="AI2208" s="5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12"/>
      <c r="AW2208" s="12"/>
    </row>
    <row r="2209" spans="1:49" ht="15" hidden="1" customHeight="1">
      <c r="A2209" s="12"/>
      <c r="B2209" s="12"/>
      <c r="C2209" s="12"/>
      <c r="D2209" s="12"/>
      <c r="E2209" s="12"/>
      <c r="F2209" s="12"/>
      <c r="G2209" s="12"/>
      <c r="H2209" s="12" t="e">
        <f t="shared" si="32"/>
        <v>#N/A</v>
      </c>
      <c r="I2209" s="12" t="e">
        <f>VLOOKUP(CONCATENATE(N2209,T2209),Simulador!$H$26:$H$33,1,FALSE)</f>
        <v>#N/A</v>
      </c>
      <c r="J2209" s="12" t="e">
        <f t="shared" si="33"/>
        <v>#N/A</v>
      </c>
      <c r="K2209" s="13" t="e">
        <f t="shared" si="34"/>
        <v>#N/A</v>
      </c>
      <c r="L2209" s="12" t="e">
        <f t="shared" si="35"/>
        <v>#N/A</v>
      </c>
      <c r="M2209" s="14"/>
      <c r="N2209" s="3"/>
      <c r="O2209" s="20" t="e">
        <f>VLOOKUP(CONCATENATE($M2209,$N2209),Curriculos!$A$2:$J$332,4,FALSE)</f>
        <v>#N/A</v>
      </c>
      <c r="P2209" s="21" t="e">
        <f>VLOOKUP(CONCATENATE($M2209,$N2209),Curriculos!$A$2:$J$332,5,FALSE)</f>
        <v>#N/A</v>
      </c>
      <c r="Q2209" s="21" t="e">
        <f>VLOOKUP($N2209,Oferta!$D$2:$P$100,5,FALSE)</f>
        <v>#N/A</v>
      </c>
      <c r="R2209" s="21" t="e">
        <f>VLOOKUP(CONCATENATE($M2209,$N2209),Curriculos!$A$2:$J$332,8,FALSE)</f>
        <v>#N/A</v>
      </c>
      <c r="S2209" s="5"/>
      <c r="T2209" s="22"/>
      <c r="U2209" s="21" t="e">
        <f>VLOOKUP(CONCATENATE($M2209,$N2209),Curriculos!$A$2:$J$332,10,FALSE)</f>
        <v>#N/A</v>
      </c>
      <c r="V2209" s="20" t="e">
        <f>VLOOKUP(CONCATENATE($M2209,$N2209,$T2209),Oferta!$B$2:$R$360,17,FALSE)</f>
        <v>#N/A</v>
      </c>
      <c r="W2209" s="20" t="e">
        <f>VLOOKUP(CONCATENATE($M2209,$N2209,$T2209),Oferta!$B$2:$Q$360,12,FALSE)</f>
        <v>#N/A</v>
      </c>
      <c r="X2209" s="22"/>
      <c r="Y2209" s="23" t="e">
        <f>VLOOKUP(CONCATENATE($W2209,$X2209),Mtz_Horarios!$E$2:$H$92,2,FALSE)</f>
        <v>#N/A</v>
      </c>
      <c r="Z2209" s="23" t="e">
        <f>VLOOKUP(CONCATENATE($W2209,$X2209),Mtz_Horarios!$E$2:$H$92,3,FALSE)</f>
        <v>#N/A</v>
      </c>
      <c r="AA2209" s="24" t="e">
        <f>VLOOKUP(CONCATENATE($W2209,$X2209),Mtz_Horarios!$E$2:$H$92,4,FALSE)</f>
        <v>#N/A</v>
      </c>
      <c r="AB2209" s="20" t="e">
        <f>VLOOKUP(CONCATENATE($M2209,$N2209,$T2209),Oferta!$B$2:$Q$360,16,FALSE)</f>
        <v>#N/A</v>
      </c>
      <c r="AC2209" s="20" t="e">
        <f>VLOOKUP(CONCATENATE($M2209,$N2209,$T2209),Oferta!$B$2:$Q$360,15,FALSE)</f>
        <v>#N/A</v>
      </c>
      <c r="AD2209" s="12"/>
      <c r="AE2209" s="12"/>
      <c r="AF2209" s="12"/>
      <c r="AG2209" s="12"/>
      <c r="AH2209" s="12"/>
      <c r="AI2209" s="5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12"/>
      <c r="AW2209" s="12"/>
    </row>
    <row r="2210" spans="1:49" ht="15" hidden="1" customHeight="1">
      <c r="A2210" s="12"/>
      <c r="B2210" s="12"/>
      <c r="C2210" s="12"/>
      <c r="D2210" s="12"/>
      <c r="E2210" s="12"/>
      <c r="F2210" s="12"/>
      <c r="G2210" s="12"/>
      <c r="H2210" s="12" t="e">
        <f t="shared" si="32"/>
        <v>#N/A</v>
      </c>
      <c r="I2210" s="12" t="e">
        <f>VLOOKUP(CONCATENATE(N2210,T2210),Simulador!$H$26:$H$33,1,FALSE)</f>
        <v>#N/A</v>
      </c>
      <c r="J2210" s="12" t="e">
        <f t="shared" si="33"/>
        <v>#N/A</v>
      </c>
      <c r="K2210" s="13" t="e">
        <f t="shared" si="34"/>
        <v>#N/A</v>
      </c>
      <c r="L2210" s="12" t="e">
        <f t="shared" si="35"/>
        <v>#N/A</v>
      </c>
      <c r="M2210" s="14"/>
      <c r="N2210" s="3"/>
      <c r="O2210" s="20" t="e">
        <f>VLOOKUP(CONCATENATE($M2210,$N2210),Curriculos!$A$2:$J$332,4,FALSE)</f>
        <v>#N/A</v>
      </c>
      <c r="P2210" s="21" t="e">
        <f>VLOOKUP(CONCATENATE($M2210,$N2210),Curriculos!$A$2:$J$332,5,FALSE)</f>
        <v>#N/A</v>
      </c>
      <c r="Q2210" s="21" t="e">
        <f>VLOOKUP($N2210,Oferta!$D$2:$P$100,5,FALSE)</f>
        <v>#N/A</v>
      </c>
      <c r="R2210" s="21" t="e">
        <f>VLOOKUP(CONCATENATE($M2210,$N2210),Curriculos!$A$2:$J$332,8,FALSE)</f>
        <v>#N/A</v>
      </c>
      <c r="S2210" s="5"/>
      <c r="T2210" s="22"/>
      <c r="U2210" s="21" t="e">
        <f>VLOOKUP(CONCATENATE($M2210,$N2210),Curriculos!$A$2:$J$332,10,FALSE)</f>
        <v>#N/A</v>
      </c>
      <c r="V2210" s="20" t="e">
        <f>VLOOKUP(CONCATENATE($M2210,$N2210,$T2210),Oferta!$B$2:$R$360,17,FALSE)</f>
        <v>#N/A</v>
      </c>
      <c r="W2210" s="20" t="e">
        <f>VLOOKUP(CONCATENATE($M2210,$N2210,$T2210),Oferta!$B$2:$Q$360,12,FALSE)</f>
        <v>#N/A</v>
      </c>
      <c r="X2210" s="22"/>
      <c r="Y2210" s="23" t="e">
        <f>VLOOKUP(CONCATENATE($W2210,$X2210),Mtz_Horarios!$E$2:$H$92,2,FALSE)</f>
        <v>#N/A</v>
      </c>
      <c r="Z2210" s="23" t="e">
        <f>VLOOKUP(CONCATENATE($W2210,$X2210),Mtz_Horarios!$E$2:$H$92,3,FALSE)</f>
        <v>#N/A</v>
      </c>
      <c r="AA2210" s="24" t="e">
        <f>VLOOKUP(CONCATENATE($W2210,$X2210),Mtz_Horarios!$E$2:$H$92,4,FALSE)</f>
        <v>#N/A</v>
      </c>
      <c r="AB2210" s="20" t="e">
        <f>VLOOKUP(CONCATENATE($M2210,$N2210,$T2210),Oferta!$B$2:$Q$360,16,FALSE)</f>
        <v>#N/A</v>
      </c>
      <c r="AC2210" s="20" t="e">
        <f>VLOOKUP(CONCATENATE($M2210,$N2210,$T2210),Oferta!$B$2:$Q$360,15,FALSE)</f>
        <v>#N/A</v>
      </c>
      <c r="AD2210" s="12"/>
      <c r="AE2210" s="12"/>
      <c r="AF2210" s="12"/>
      <c r="AG2210" s="12"/>
      <c r="AH2210" s="12"/>
      <c r="AI2210" s="5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12"/>
      <c r="AW2210" s="12"/>
    </row>
    <row r="2211" spans="1:49" ht="15" hidden="1" customHeight="1">
      <c r="A2211" s="12"/>
      <c r="B2211" s="12"/>
      <c r="C2211" s="12"/>
      <c r="D2211" s="12"/>
      <c r="E2211" s="12"/>
      <c r="F2211" s="12"/>
      <c r="G2211" s="12"/>
      <c r="H2211" s="12" t="e">
        <f t="shared" si="32"/>
        <v>#N/A</v>
      </c>
      <c r="I2211" s="12" t="e">
        <f>VLOOKUP(CONCATENATE(N2211,T2211),Simulador!$H$26:$H$33,1,FALSE)</f>
        <v>#N/A</v>
      </c>
      <c r="J2211" s="12" t="e">
        <f t="shared" si="33"/>
        <v>#N/A</v>
      </c>
      <c r="K2211" s="13" t="e">
        <f t="shared" si="34"/>
        <v>#N/A</v>
      </c>
      <c r="L2211" s="12" t="e">
        <f t="shared" si="35"/>
        <v>#N/A</v>
      </c>
      <c r="M2211" s="14"/>
      <c r="N2211" s="3"/>
      <c r="O2211" s="20" t="e">
        <f>VLOOKUP(CONCATENATE($M2211,$N2211),Curriculos!$A$2:$J$332,4,FALSE)</f>
        <v>#N/A</v>
      </c>
      <c r="P2211" s="21" t="e">
        <f>VLOOKUP(CONCATENATE($M2211,$N2211),Curriculos!$A$2:$J$332,5,FALSE)</f>
        <v>#N/A</v>
      </c>
      <c r="Q2211" s="21" t="e">
        <f>VLOOKUP($N2211,Oferta!$D$2:$P$100,5,FALSE)</f>
        <v>#N/A</v>
      </c>
      <c r="R2211" s="21" t="e">
        <f>VLOOKUP(CONCATENATE($M2211,$N2211),Curriculos!$A$2:$J$332,8,FALSE)</f>
        <v>#N/A</v>
      </c>
      <c r="S2211" s="5"/>
      <c r="T2211" s="22"/>
      <c r="U2211" s="21" t="e">
        <f>VLOOKUP(CONCATENATE($M2211,$N2211),Curriculos!$A$2:$J$332,10,FALSE)</f>
        <v>#N/A</v>
      </c>
      <c r="V2211" s="20" t="e">
        <f>VLOOKUP(CONCATENATE($M2211,$N2211,$T2211),Oferta!$B$2:$R$360,17,FALSE)</f>
        <v>#N/A</v>
      </c>
      <c r="W2211" s="20" t="e">
        <f>VLOOKUP(CONCATENATE($M2211,$N2211,$T2211),Oferta!$B$2:$Q$360,12,FALSE)</f>
        <v>#N/A</v>
      </c>
      <c r="X2211" s="22"/>
      <c r="Y2211" s="23" t="e">
        <f>VLOOKUP(CONCATENATE($W2211,$X2211),Mtz_Horarios!$E$2:$H$92,2,FALSE)</f>
        <v>#N/A</v>
      </c>
      <c r="Z2211" s="23" t="e">
        <f>VLOOKUP(CONCATENATE($W2211,$X2211),Mtz_Horarios!$E$2:$H$92,3,FALSE)</f>
        <v>#N/A</v>
      </c>
      <c r="AA2211" s="24" t="e">
        <f>VLOOKUP(CONCATENATE($W2211,$X2211),Mtz_Horarios!$E$2:$H$92,4,FALSE)</f>
        <v>#N/A</v>
      </c>
      <c r="AB2211" s="20" t="e">
        <f>VLOOKUP(CONCATENATE($M2211,$N2211,$T2211),Oferta!$B$2:$Q$360,16,FALSE)</f>
        <v>#N/A</v>
      </c>
      <c r="AC2211" s="20" t="e">
        <f>VLOOKUP(CONCATENATE($M2211,$N2211,$T2211),Oferta!$B$2:$Q$360,15,FALSE)</f>
        <v>#N/A</v>
      </c>
      <c r="AD2211" s="12"/>
      <c r="AE2211" s="12"/>
      <c r="AF2211" s="12"/>
      <c r="AG2211" s="12"/>
      <c r="AH2211" s="12"/>
      <c r="AI2211" s="5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12"/>
      <c r="AW2211" s="12"/>
    </row>
    <row r="2212" spans="1:49" ht="15" hidden="1" customHeight="1">
      <c r="A2212" s="12"/>
      <c r="B2212" s="12"/>
      <c r="C2212" s="12"/>
      <c r="D2212" s="12"/>
      <c r="E2212" s="12"/>
      <c r="F2212" s="12"/>
      <c r="G2212" s="12"/>
      <c r="H2212" s="12" t="e">
        <f t="shared" si="32"/>
        <v>#N/A</v>
      </c>
      <c r="I2212" s="12" t="e">
        <f>VLOOKUP(CONCATENATE(N2212,T2212),Simulador!$H$26:$H$33,1,FALSE)</f>
        <v>#N/A</v>
      </c>
      <c r="J2212" s="12" t="e">
        <f t="shared" si="33"/>
        <v>#N/A</v>
      </c>
      <c r="K2212" s="13" t="e">
        <f t="shared" si="34"/>
        <v>#N/A</v>
      </c>
      <c r="L2212" s="12" t="e">
        <f t="shared" si="35"/>
        <v>#N/A</v>
      </c>
      <c r="M2212" s="14"/>
      <c r="N2212" s="3"/>
      <c r="O2212" s="20" t="e">
        <f>VLOOKUP(CONCATENATE($M2212,$N2212),Curriculos!$A$2:$J$332,4,FALSE)</f>
        <v>#N/A</v>
      </c>
      <c r="P2212" s="21" t="e">
        <f>VLOOKUP(CONCATENATE($M2212,$N2212),Curriculos!$A$2:$J$332,5,FALSE)</f>
        <v>#N/A</v>
      </c>
      <c r="Q2212" s="21" t="e">
        <f>VLOOKUP($N2212,Oferta!$D$2:$P$100,5,FALSE)</f>
        <v>#N/A</v>
      </c>
      <c r="R2212" s="21" t="e">
        <f>VLOOKUP(CONCATENATE($M2212,$N2212),Curriculos!$A$2:$J$332,8,FALSE)</f>
        <v>#N/A</v>
      </c>
      <c r="S2212" s="5"/>
      <c r="T2212" s="22"/>
      <c r="U2212" s="21" t="e">
        <f>VLOOKUP(CONCATENATE($M2212,$N2212),Curriculos!$A$2:$J$332,10,FALSE)</f>
        <v>#N/A</v>
      </c>
      <c r="V2212" s="20" t="e">
        <f>VLOOKUP(CONCATENATE($M2212,$N2212,$T2212),Oferta!$B$2:$R$360,17,FALSE)</f>
        <v>#N/A</v>
      </c>
      <c r="W2212" s="20" t="e">
        <f>VLOOKUP(CONCATENATE($M2212,$N2212,$T2212),Oferta!$B$2:$Q$360,12,FALSE)</f>
        <v>#N/A</v>
      </c>
      <c r="X2212" s="22"/>
      <c r="Y2212" s="23" t="e">
        <f>VLOOKUP(CONCATENATE($W2212,$X2212),Mtz_Horarios!$E$2:$H$92,2,FALSE)</f>
        <v>#N/A</v>
      </c>
      <c r="Z2212" s="23" t="e">
        <f>VLOOKUP(CONCATENATE($W2212,$X2212),Mtz_Horarios!$E$2:$H$92,3,FALSE)</f>
        <v>#N/A</v>
      </c>
      <c r="AA2212" s="24" t="e">
        <f>VLOOKUP(CONCATENATE($W2212,$X2212),Mtz_Horarios!$E$2:$H$92,4,FALSE)</f>
        <v>#N/A</v>
      </c>
      <c r="AB2212" s="20" t="e">
        <f>VLOOKUP(CONCATENATE($M2212,$N2212,$T2212),Oferta!$B$2:$Q$360,16,FALSE)</f>
        <v>#N/A</v>
      </c>
      <c r="AC2212" s="20" t="e">
        <f>VLOOKUP(CONCATENATE($M2212,$N2212,$T2212),Oferta!$B$2:$Q$360,15,FALSE)</f>
        <v>#N/A</v>
      </c>
      <c r="AD2212" s="12"/>
      <c r="AE2212" s="12"/>
      <c r="AF2212" s="12"/>
      <c r="AG2212" s="12"/>
      <c r="AH2212" s="12"/>
      <c r="AI2212" s="5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12"/>
      <c r="AW2212" s="12"/>
    </row>
    <row r="2213" spans="1:49" ht="15" hidden="1" customHeight="1">
      <c r="A2213" s="12"/>
      <c r="B2213" s="12"/>
      <c r="C2213" s="12"/>
      <c r="D2213" s="12"/>
      <c r="E2213" s="12"/>
      <c r="F2213" s="12"/>
      <c r="G2213" s="12"/>
      <c r="H2213" s="12" t="e">
        <f t="shared" si="32"/>
        <v>#N/A</v>
      </c>
      <c r="I2213" s="12" t="e">
        <f>VLOOKUP(CONCATENATE(N2213,T2213),Simulador!$H$26:$H$33,1,FALSE)</f>
        <v>#N/A</v>
      </c>
      <c r="J2213" s="12" t="e">
        <f t="shared" si="33"/>
        <v>#N/A</v>
      </c>
      <c r="K2213" s="13" t="e">
        <f t="shared" si="34"/>
        <v>#N/A</v>
      </c>
      <c r="L2213" s="12" t="e">
        <f t="shared" si="35"/>
        <v>#N/A</v>
      </c>
      <c r="M2213" s="14"/>
      <c r="N2213" s="3"/>
      <c r="O2213" s="20" t="e">
        <f>VLOOKUP(CONCATENATE($M2213,$N2213),Curriculos!$A$2:$J$332,4,FALSE)</f>
        <v>#N/A</v>
      </c>
      <c r="P2213" s="21" t="e">
        <f>VLOOKUP(CONCATENATE($M2213,$N2213),Curriculos!$A$2:$J$332,5,FALSE)</f>
        <v>#N/A</v>
      </c>
      <c r="Q2213" s="21" t="e">
        <f>VLOOKUP($N2213,Oferta!$D$2:$P$100,5,FALSE)</f>
        <v>#N/A</v>
      </c>
      <c r="R2213" s="21" t="e">
        <f>VLOOKUP(CONCATENATE($M2213,$N2213),Curriculos!$A$2:$J$332,8,FALSE)</f>
        <v>#N/A</v>
      </c>
      <c r="S2213" s="5"/>
      <c r="T2213" s="22"/>
      <c r="U2213" s="21" t="e">
        <f>VLOOKUP(CONCATENATE($M2213,$N2213),Curriculos!$A$2:$J$332,10,FALSE)</f>
        <v>#N/A</v>
      </c>
      <c r="V2213" s="20" t="e">
        <f>VLOOKUP(CONCATENATE($M2213,$N2213,$T2213),Oferta!$B$2:$R$360,17,FALSE)</f>
        <v>#N/A</v>
      </c>
      <c r="W2213" s="20" t="e">
        <f>VLOOKUP(CONCATENATE($M2213,$N2213,$T2213),Oferta!$B$2:$Q$360,12,FALSE)</f>
        <v>#N/A</v>
      </c>
      <c r="X2213" s="22"/>
      <c r="Y2213" s="23" t="e">
        <f>VLOOKUP(CONCATENATE($W2213,$X2213),Mtz_Horarios!$E$2:$H$92,2,FALSE)</f>
        <v>#N/A</v>
      </c>
      <c r="Z2213" s="23" t="e">
        <f>VLOOKUP(CONCATENATE($W2213,$X2213),Mtz_Horarios!$E$2:$H$92,3,FALSE)</f>
        <v>#N/A</v>
      </c>
      <c r="AA2213" s="24" t="e">
        <f>VLOOKUP(CONCATENATE($W2213,$X2213),Mtz_Horarios!$E$2:$H$92,4,FALSE)</f>
        <v>#N/A</v>
      </c>
      <c r="AB2213" s="20" t="e">
        <f>VLOOKUP(CONCATENATE($M2213,$N2213,$T2213),Oferta!$B$2:$Q$360,16,FALSE)</f>
        <v>#N/A</v>
      </c>
      <c r="AC2213" s="20" t="e">
        <f>VLOOKUP(CONCATENATE($M2213,$N2213,$T2213),Oferta!$B$2:$Q$360,15,FALSE)</f>
        <v>#N/A</v>
      </c>
      <c r="AD2213" s="12"/>
      <c r="AE2213" s="12"/>
      <c r="AF2213" s="12"/>
      <c r="AG2213" s="12"/>
      <c r="AH2213" s="12"/>
      <c r="AI2213" s="5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12"/>
      <c r="AW2213" s="12"/>
    </row>
    <row r="2214" spans="1:49" ht="15" hidden="1" customHeight="1">
      <c r="A2214" s="12"/>
      <c r="B2214" s="12"/>
      <c r="C2214" s="12"/>
      <c r="D2214" s="12"/>
      <c r="E2214" s="12"/>
      <c r="F2214" s="12"/>
      <c r="G2214" s="12"/>
      <c r="H2214" s="12" t="e">
        <f t="shared" si="32"/>
        <v>#N/A</v>
      </c>
      <c r="I2214" s="12" t="e">
        <f>VLOOKUP(CONCATENATE(N2214,T2214),Simulador!$H$26:$H$33,1,FALSE)</f>
        <v>#N/A</v>
      </c>
      <c r="J2214" s="12" t="e">
        <f t="shared" si="33"/>
        <v>#N/A</v>
      </c>
      <c r="K2214" s="13" t="e">
        <f t="shared" si="34"/>
        <v>#N/A</v>
      </c>
      <c r="L2214" s="12" t="e">
        <f t="shared" si="35"/>
        <v>#N/A</v>
      </c>
      <c r="M2214" s="14"/>
      <c r="N2214" s="3"/>
      <c r="O2214" s="20" t="e">
        <f>VLOOKUP(CONCATENATE($M2214,$N2214),Curriculos!$A$2:$J$332,4,FALSE)</f>
        <v>#N/A</v>
      </c>
      <c r="P2214" s="21" t="e">
        <f>VLOOKUP(CONCATENATE($M2214,$N2214),Curriculos!$A$2:$J$332,5,FALSE)</f>
        <v>#N/A</v>
      </c>
      <c r="Q2214" s="21" t="e">
        <f>VLOOKUP($N2214,Oferta!$D$2:$P$100,5,FALSE)</f>
        <v>#N/A</v>
      </c>
      <c r="R2214" s="21" t="e">
        <f>VLOOKUP(CONCATENATE($M2214,$N2214),Curriculos!$A$2:$J$332,8,FALSE)</f>
        <v>#N/A</v>
      </c>
      <c r="S2214" s="5"/>
      <c r="T2214" s="22"/>
      <c r="U2214" s="21" t="e">
        <f>VLOOKUP(CONCATENATE($M2214,$N2214),Curriculos!$A$2:$J$332,10,FALSE)</f>
        <v>#N/A</v>
      </c>
      <c r="V2214" s="20" t="e">
        <f>VLOOKUP(CONCATENATE($M2214,$N2214,$T2214),Oferta!$B$2:$R$360,17,FALSE)</f>
        <v>#N/A</v>
      </c>
      <c r="W2214" s="20" t="e">
        <f>VLOOKUP(CONCATENATE($M2214,$N2214,$T2214),Oferta!$B$2:$Q$360,12,FALSE)</f>
        <v>#N/A</v>
      </c>
      <c r="X2214" s="22"/>
      <c r="Y2214" s="23" t="e">
        <f>VLOOKUP(CONCATENATE($W2214,$X2214),Mtz_Horarios!$E$2:$H$92,2,FALSE)</f>
        <v>#N/A</v>
      </c>
      <c r="Z2214" s="23" t="e">
        <f>VLOOKUP(CONCATENATE($W2214,$X2214),Mtz_Horarios!$E$2:$H$92,3,FALSE)</f>
        <v>#N/A</v>
      </c>
      <c r="AA2214" s="24" t="e">
        <f>VLOOKUP(CONCATENATE($W2214,$X2214),Mtz_Horarios!$E$2:$H$92,4,FALSE)</f>
        <v>#N/A</v>
      </c>
      <c r="AB2214" s="20" t="e">
        <f>VLOOKUP(CONCATENATE($M2214,$N2214,$T2214),Oferta!$B$2:$Q$360,16,FALSE)</f>
        <v>#N/A</v>
      </c>
      <c r="AC2214" s="20" t="e">
        <f>VLOOKUP(CONCATENATE($M2214,$N2214,$T2214),Oferta!$B$2:$Q$360,15,FALSE)</f>
        <v>#N/A</v>
      </c>
      <c r="AD2214" s="12"/>
      <c r="AE2214" s="12"/>
      <c r="AF2214" s="12"/>
      <c r="AG2214" s="12"/>
      <c r="AH2214" s="12"/>
      <c r="AI2214" s="5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12"/>
      <c r="AW2214" s="12"/>
    </row>
    <row r="2215" spans="1:49" ht="15" hidden="1" customHeight="1">
      <c r="A2215" s="12"/>
      <c r="B2215" s="12"/>
      <c r="C2215" s="12"/>
      <c r="D2215" s="12"/>
      <c r="E2215" s="12"/>
      <c r="F2215" s="12"/>
      <c r="G2215" s="12"/>
      <c r="H2215" s="12" t="e">
        <f t="shared" si="32"/>
        <v>#N/A</v>
      </c>
      <c r="I2215" s="12" t="e">
        <f>VLOOKUP(CONCATENATE(N2215,T2215),Simulador!$H$26:$H$33,1,FALSE)</f>
        <v>#N/A</v>
      </c>
      <c r="J2215" s="12" t="e">
        <f t="shared" si="33"/>
        <v>#N/A</v>
      </c>
      <c r="K2215" s="13" t="e">
        <f t="shared" si="34"/>
        <v>#N/A</v>
      </c>
      <c r="L2215" s="12" t="e">
        <f t="shared" si="35"/>
        <v>#N/A</v>
      </c>
      <c r="M2215" s="14"/>
      <c r="N2215" s="3"/>
      <c r="O2215" s="20" t="e">
        <f>VLOOKUP(CONCATENATE($M2215,$N2215),Curriculos!$A$2:$J$332,4,FALSE)</f>
        <v>#N/A</v>
      </c>
      <c r="P2215" s="21" t="e">
        <f>VLOOKUP(CONCATENATE($M2215,$N2215),Curriculos!$A$2:$J$332,5,FALSE)</f>
        <v>#N/A</v>
      </c>
      <c r="Q2215" s="21" t="e">
        <f>VLOOKUP($N2215,Oferta!$D$2:$P$100,5,FALSE)</f>
        <v>#N/A</v>
      </c>
      <c r="R2215" s="21" t="e">
        <f>VLOOKUP(CONCATENATE($M2215,$N2215),Curriculos!$A$2:$J$332,8,FALSE)</f>
        <v>#N/A</v>
      </c>
      <c r="S2215" s="5"/>
      <c r="T2215" s="22"/>
      <c r="U2215" s="21" t="e">
        <f>VLOOKUP(CONCATENATE($M2215,$N2215),Curriculos!$A$2:$J$332,10,FALSE)</f>
        <v>#N/A</v>
      </c>
      <c r="V2215" s="20" t="e">
        <f>VLOOKUP(CONCATENATE($M2215,$N2215,$T2215),Oferta!$B$2:$R$360,17,FALSE)</f>
        <v>#N/A</v>
      </c>
      <c r="W2215" s="20" t="e">
        <f>VLOOKUP(CONCATENATE($M2215,$N2215,$T2215),Oferta!$B$2:$Q$360,12,FALSE)</f>
        <v>#N/A</v>
      </c>
      <c r="X2215" s="22"/>
      <c r="Y2215" s="23" t="e">
        <f>VLOOKUP(CONCATENATE($W2215,$X2215),Mtz_Horarios!$E$2:$H$92,2,FALSE)</f>
        <v>#N/A</v>
      </c>
      <c r="Z2215" s="23" t="e">
        <f>VLOOKUP(CONCATENATE($W2215,$X2215),Mtz_Horarios!$E$2:$H$92,3,FALSE)</f>
        <v>#N/A</v>
      </c>
      <c r="AA2215" s="24" t="e">
        <f>VLOOKUP(CONCATENATE($W2215,$X2215),Mtz_Horarios!$E$2:$H$92,4,FALSE)</f>
        <v>#N/A</v>
      </c>
      <c r="AB2215" s="20" t="e">
        <f>VLOOKUP(CONCATENATE($M2215,$N2215,$T2215),Oferta!$B$2:$Q$360,16,FALSE)</f>
        <v>#N/A</v>
      </c>
      <c r="AC2215" s="20" t="e">
        <f>VLOOKUP(CONCATENATE($M2215,$N2215,$T2215),Oferta!$B$2:$Q$360,15,FALSE)</f>
        <v>#N/A</v>
      </c>
      <c r="AD2215" s="12"/>
      <c r="AE2215" s="12"/>
      <c r="AF2215" s="12"/>
      <c r="AG2215" s="12"/>
      <c r="AH2215" s="12"/>
      <c r="AI2215" s="5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12"/>
      <c r="AW2215" s="12"/>
    </row>
    <row r="2216" spans="1:49" ht="15" hidden="1" customHeight="1">
      <c r="A2216" s="12"/>
      <c r="B2216" s="12"/>
      <c r="C2216" s="12"/>
      <c r="D2216" s="12"/>
      <c r="E2216" s="12"/>
      <c r="F2216" s="12"/>
      <c r="G2216" s="12"/>
      <c r="H2216" s="12" t="e">
        <f t="shared" si="32"/>
        <v>#N/A</v>
      </c>
      <c r="I2216" s="12" t="e">
        <f>VLOOKUP(CONCATENATE(N2216,T2216),Simulador!$H$26:$H$33,1,FALSE)</f>
        <v>#N/A</v>
      </c>
      <c r="J2216" s="12" t="e">
        <f t="shared" si="33"/>
        <v>#N/A</v>
      </c>
      <c r="K2216" s="13" t="e">
        <f t="shared" si="34"/>
        <v>#N/A</v>
      </c>
      <c r="L2216" s="12" t="e">
        <f t="shared" si="35"/>
        <v>#N/A</v>
      </c>
      <c r="M2216" s="14"/>
      <c r="N2216" s="3"/>
      <c r="O2216" s="20" t="e">
        <f>VLOOKUP(CONCATENATE($M2216,$N2216),Curriculos!$A$2:$J$332,4,FALSE)</f>
        <v>#N/A</v>
      </c>
      <c r="P2216" s="21" t="e">
        <f>VLOOKUP(CONCATENATE($M2216,$N2216),Curriculos!$A$2:$J$332,5,FALSE)</f>
        <v>#N/A</v>
      </c>
      <c r="Q2216" s="21" t="e">
        <f>VLOOKUP($N2216,Oferta!$D$2:$P$100,5,FALSE)</f>
        <v>#N/A</v>
      </c>
      <c r="R2216" s="21" t="e">
        <f>VLOOKUP(CONCATENATE($M2216,$N2216),Curriculos!$A$2:$J$332,8,FALSE)</f>
        <v>#N/A</v>
      </c>
      <c r="S2216" s="5"/>
      <c r="T2216" s="22"/>
      <c r="U2216" s="21" t="e">
        <f>VLOOKUP(CONCATENATE($M2216,$N2216),Curriculos!$A$2:$J$332,10,FALSE)</f>
        <v>#N/A</v>
      </c>
      <c r="V2216" s="20" t="e">
        <f>VLOOKUP(CONCATENATE($M2216,$N2216,$T2216),Oferta!$B$2:$R$360,17,FALSE)</f>
        <v>#N/A</v>
      </c>
      <c r="W2216" s="20" t="e">
        <f>VLOOKUP(CONCATENATE($M2216,$N2216,$T2216),Oferta!$B$2:$Q$360,12,FALSE)</f>
        <v>#N/A</v>
      </c>
      <c r="X2216" s="22"/>
      <c r="Y2216" s="23" t="e">
        <f>VLOOKUP(CONCATENATE($W2216,$X2216),Mtz_Horarios!$E$2:$H$92,2,FALSE)</f>
        <v>#N/A</v>
      </c>
      <c r="Z2216" s="23" t="e">
        <f>VLOOKUP(CONCATENATE($W2216,$X2216),Mtz_Horarios!$E$2:$H$92,3,FALSE)</f>
        <v>#N/A</v>
      </c>
      <c r="AA2216" s="24" t="e">
        <f>VLOOKUP(CONCATENATE($W2216,$X2216),Mtz_Horarios!$E$2:$H$92,4,FALSE)</f>
        <v>#N/A</v>
      </c>
      <c r="AB2216" s="20" t="e">
        <f>VLOOKUP(CONCATENATE($M2216,$N2216,$T2216),Oferta!$B$2:$Q$360,16,FALSE)</f>
        <v>#N/A</v>
      </c>
      <c r="AC2216" s="20" t="e">
        <f>VLOOKUP(CONCATENATE($M2216,$N2216,$T2216),Oferta!$B$2:$Q$360,15,FALSE)</f>
        <v>#N/A</v>
      </c>
      <c r="AD2216" s="12"/>
      <c r="AE2216" s="12"/>
      <c r="AF2216" s="12"/>
      <c r="AG2216" s="12"/>
      <c r="AH2216" s="12"/>
      <c r="AI2216" s="5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12"/>
      <c r="AW2216" s="12"/>
    </row>
    <row r="2217" spans="1:49" ht="15" hidden="1" customHeight="1">
      <c r="A2217" s="12"/>
      <c r="B2217" s="12"/>
      <c r="C2217" s="12"/>
      <c r="D2217" s="12"/>
      <c r="E2217" s="12"/>
      <c r="F2217" s="12"/>
      <c r="G2217" s="12"/>
      <c r="H2217" s="12" t="e">
        <f t="shared" si="32"/>
        <v>#N/A</v>
      </c>
      <c r="I2217" s="12" t="e">
        <f>VLOOKUP(CONCATENATE(N2217,T2217),Simulador!$H$26:$H$33,1,FALSE)</f>
        <v>#N/A</v>
      </c>
      <c r="J2217" s="12" t="e">
        <f t="shared" si="33"/>
        <v>#N/A</v>
      </c>
      <c r="K2217" s="13" t="e">
        <f t="shared" si="34"/>
        <v>#N/A</v>
      </c>
      <c r="L2217" s="12" t="e">
        <f t="shared" si="35"/>
        <v>#N/A</v>
      </c>
      <c r="M2217" s="14"/>
      <c r="N2217" s="3"/>
      <c r="O2217" s="20" t="e">
        <f>VLOOKUP(CONCATENATE($M2217,$N2217),Curriculos!$A$2:$J$332,4,FALSE)</f>
        <v>#N/A</v>
      </c>
      <c r="P2217" s="21" t="e">
        <f>VLOOKUP(CONCATENATE($M2217,$N2217),Curriculos!$A$2:$J$332,5,FALSE)</f>
        <v>#N/A</v>
      </c>
      <c r="Q2217" s="21" t="e">
        <f>VLOOKUP($N2217,Oferta!$D$2:$P$100,5,FALSE)</f>
        <v>#N/A</v>
      </c>
      <c r="R2217" s="21" t="e">
        <f>VLOOKUP(CONCATENATE($M2217,$N2217),Curriculos!$A$2:$J$332,8,FALSE)</f>
        <v>#N/A</v>
      </c>
      <c r="S2217" s="5"/>
      <c r="T2217" s="22"/>
      <c r="U2217" s="21" t="e">
        <f>VLOOKUP(CONCATENATE($M2217,$N2217),Curriculos!$A$2:$J$332,10,FALSE)</f>
        <v>#N/A</v>
      </c>
      <c r="V2217" s="20" t="e">
        <f>VLOOKUP(CONCATENATE($M2217,$N2217,$T2217),Oferta!$B$2:$R$360,17,FALSE)</f>
        <v>#N/A</v>
      </c>
      <c r="W2217" s="20" t="e">
        <f>VLOOKUP(CONCATENATE($M2217,$N2217,$T2217),Oferta!$B$2:$Q$360,12,FALSE)</f>
        <v>#N/A</v>
      </c>
      <c r="X2217" s="22"/>
      <c r="Y2217" s="23" t="e">
        <f>VLOOKUP(CONCATENATE($W2217,$X2217),Mtz_Horarios!$E$2:$H$92,2,FALSE)</f>
        <v>#N/A</v>
      </c>
      <c r="Z2217" s="23" t="e">
        <f>VLOOKUP(CONCATENATE($W2217,$X2217),Mtz_Horarios!$E$2:$H$92,3,FALSE)</f>
        <v>#N/A</v>
      </c>
      <c r="AA2217" s="24" t="e">
        <f>VLOOKUP(CONCATENATE($W2217,$X2217),Mtz_Horarios!$E$2:$H$92,4,FALSE)</f>
        <v>#N/A</v>
      </c>
      <c r="AB2217" s="20" t="e">
        <f>VLOOKUP(CONCATENATE($M2217,$N2217,$T2217),Oferta!$B$2:$Q$360,16,FALSE)</f>
        <v>#N/A</v>
      </c>
      <c r="AC2217" s="20" t="e">
        <f>VLOOKUP(CONCATENATE($M2217,$N2217,$T2217),Oferta!$B$2:$Q$360,15,FALSE)</f>
        <v>#N/A</v>
      </c>
      <c r="AD2217" s="12"/>
      <c r="AE2217" s="12"/>
      <c r="AF2217" s="12"/>
      <c r="AG2217" s="12"/>
      <c r="AH2217" s="12"/>
      <c r="AI2217" s="5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12"/>
      <c r="AW2217" s="12"/>
    </row>
    <row r="2218" spans="1:49" ht="15" hidden="1" customHeight="1">
      <c r="A2218" s="12"/>
      <c r="B2218" s="12"/>
      <c r="C2218" s="12"/>
      <c r="D2218" s="12"/>
      <c r="E2218" s="12"/>
      <c r="F2218" s="12"/>
      <c r="G2218" s="12"/>
      <c r="H2218" s="12" t="e">
        <f t="shared" si="32"/>
        <v>#N/A</v>
      </c>
      <c r="I2218" s="12" t="e">
        <f>VLOOKUP(CONCATENATE(N2218,T2218),Simulador!$H$26:$H$33,1,FALSE)</f>
        <v>#N/A</v>
      </c>
      <c r="J2218" s="12" t="e">
        <f t="shared" si="33"/>
        <v>#N/A</v>
      </c>
      <c r="K2218" s="13" t="e">
        <f t="shared" si="34"/>
        <v>#N/A</v>
      </c>
      <c r="L2218" s="12" t="e">
        <f t="shared" si="35"/>
        <v>#N/A</v>
      </c>
      <c r="M2218" s="14"/>
      <c r="N2218" s="3"/>
      <c r="O2218" s="20" t="e">
        <f>VLOOKUP(CONCATENATE($M2218,$N2218),Curriculos!$A$2:$J$332,4,FALSE)</f>
        <v>#N/A</v>
      </c>
      <c r="P2218" s="21" t="e">
        <f>VLOOKUP(CONCATENATE($M2218,$N2218),Curriculos!$A$2:$J$332,5,FALSE)</f>
        <v>#N/A</v>
      </c>
      <c r="Q2218" s="21" t="e">
        <f>VLOOKUP($N2218,Oferta!$D$2:$P$100,5,FALSE)</f>
        <v>#N/A</v>
      </c>
      <c r="R2218" s="21" t="e">
        <f>VLOOKUP(CONCATENATE($M2218,$N2218),Curriculos!$A$2:$J$332,8,FALSE)</f>
        <v>#N/A</v>
      </c>
      <c r="S2218" s="5"/>
      <c r="T2218" s="22"/>
      <c r="U2218" s="21" t="e">
        <f>VLOOKUP(CONCATENATE($M2218,$N2218),Curriculos!$A$2:$J$332,10,FALSE)</f>
        <v>#N/A</v>
      </c>
      <c r="V2218" s="20" t="e">
        <f>VLOOKUP(CONCATENATE($M2218,$N2218,$T2218),Oferta!$B$2:$R$360,17,FALSE)</f>
        <v>#N/A</v>
      </c>
      <c r="W2218" s="20" t="e">
        <f>VLOOKUP(CONCATENATE($M2218,$N2218,$T2218),Oferta!$B$2:$Q$360,12,FALSE)</f>
        <v>#N/A</v>
      </c>
      <c r="X2218" s="22"/>
      <c r="Y2218" s="23" t="e">
        <f>VLOOKUP(CONCATENATE($W2218,$X2218),Mtz_Horarios!$E$2:$H$92,2,FALSE)</f>
        <v>#N/A</v>
      </c>
      <c r="Z2218" s="23" t="e">
        <f>VLOOKUP(CONCATENATE($W2218,$X2218),Mtz_Horarios!$E$2:$H$92,3,FALSE)</f>
        <v>#N/A</v>
      </c>
      <c r="AA2218" s="24" t="e">
        <f>VLOOKUP(CONCATENATE($W2218,$X2218),Mtz_Horarios!$E$2:$H$92,4,FALSE)</f>
        <v>#N/A</v>
      </c>
      <c r="AB2218" s="20" t="e">
        <f>VLOOKUP(CONCATENATE($M2218,$N2218,$T2218),Oferta!$B$2:$Q$360,16,FALSE)</f>
        <v>#N/A</v>
      </c>
      <c r="AC2218" s="20" t="e">
        <f>VLOOKUP(CONCATENATE($M2218,$N2218,$T2218),Oferta!$B$2:$Q$360,15,FALSE)</f>
        <v>#N/A</v>
      </c>
      <c r="AD2218" s="12"/>
      <c r="AE2218" s="12"/>
      <c r="AF2218" s="12"/>
      <c r="AG2218" s="12"/>
      <c r="AH2218" s="12"/>
      <c r="AI2218" s="5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12"/>
      <c r="AW2218" s="12"/>
    </row>
    <row r="2219" spans="1:49" ht="15" hidden="1" customHeight="1">
      <c r="A2219" s="12"/>
      <c r="B2219" s="12"/>
      <c r="C2219" s="12"/>
      <c r="D2219" s="12"/>
      <c r="E2219" s="12"/>
      <c r="F2219" s="12"/>
      <c r="G2219" s="12"/>
      <c r="H2219" s="12" t="e">
        <f t="shared" si="32"/>
        <v>#N/A</v>
      </c>
      <c r="I2219" s="12" t="e">
        <f>VLOOKUP(CONCATENATE(N2219,T2219),Simulador!$H$26:$H$33,1,FALSE)</f>
        <v>#N/A</v>
      </c>
      <c r="J2219" s="12" t="e">
        <f t="shared" si="33"/>
        <v>#N/A</v>
      </c>
      <c r="K2219" s="13" t="e">
        <f t="shared" si="34"/>
        <v>#N/A</v>
      </c>
      <c r="L2219" s="12" t="e">
        <f t="shared" si="35"/>
        <v>#N/A</v>
      </c>
      <c r="M2219" s="14"/>
      <c r="N2219" s="3"/>
      <c r="O2219" s="20" t="e">
        <f>VLOOKUP(CONCATENATE($M2219,$N2219),Curriculos!$A$2:$J$332,4,FALSE)</f>
        <v>#N/A</v>
      </c>
      <c r="P2219" s="21" t="e">
        <f>VLOOKUP(CONCATENATE($M2219,$N2219),Curriculos!$A$2:$J$332,5,FALSE)</f>
        <v>#N/A</v>
      </c>
      <c r="Q2219" s="21" t="e">
        <f>VLOOKUP($N2219,Oferta!$D$2:$P$100,5,FALSE)</f>
        <v>#N/A</v>
      </c>
      <c r="R2219" s="21" t="e">
        <f>VLOOKUP(CONCATENATE($M2219,$N2219),Curriculos!$A$2:$J$332,8,FALSE)</f>
        <v>#N/A</v>
      </c>
      <c r="S2219" s="5"/>
      <c r="T2219" s="22"/>
      <c r="U2219" s="21" t="e">
        <f>VLOOKUP(CONCATENATE($M2219,$N2219),Curriculos!$A$2:$J$332,10,FALSE)</f>
        <v>#N/A</v>
      </c>
      <c r="V2219" s="20" t="e">
        <f>VLOOKUP(CONCATENATE($M2219,$N2219,$T2219),Oferta!$B$2:$R$360,17,FALSE)</f>
        <v>#N/A</v>
      </c>
      <c r="W2219" s="20" t="e">
        <f>VLOOKUP(CONCATENATE($M2219,$N2219,$T2219),Oferta!$B$2:$Q$360,12,FALSE)</f>
        <v>#N/A</v>
      </c>
      <c r="X2219" s="22"/>
      <c r="Y2219" s="23" t="e">
        <f>VLOOKUP(CONCATENATE($W2219,$X2219),Mtz_Horarios!$E$2:$H$92,2,FALSE)</f>
        <v>#N/A</v>
      </c>
      <c r="Z2219" s="23" t="e">
        <f>VLOOKUP(CONCATENATE($W2219,$X2219),Mtz_Horarios!$E$2:$H$92,3,FALSE)</f>
        <v>#N/A</v>
      </c>
      <c r="AA2219" s="24" t="e">
        <f>VLOOKUP(CONCATENATE($W2219,$X2219),Mtz_Horarios!$E$2:$H$92,4,FALSE)</f>
        <v>#N/A</v>
      </c>
      <c r="AB2219" s="20" t="e">
        <f>VLOOKUP(CONCATENATE($M2219,$N2219,$T2219),Oferta!$B$2:$Q$360,16,FALSE)</f>
        <v>#N/A</v>
      </c>
      <c r="AC2219" s="20" t="e">
        <f>VLOOKUP(CONCATENATE($M2219,$N2219,$T2219),Oferta!$B$2:$Q$360,15,FALSE)</f>
        <v>#N/A</v>
      </c>
      <c r="AD2219" s="12"/>
      <c r="AE2219" s="12"/>
      <c r="AF2219" s="12"/>
      <c r="AG2219" s="12"/>
      <c r="AH2219" s="12"/>
      <c r="AI2219" s="5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12"/>
      <c r="AW2219" s="12"/>
    </row>
    <row r="2220" spans="1:49" ht="15" hidden="1" customHeight="1">
      <c r="A2220" s="12"/>
      <c r="B2220" s="12"/>
      <c r="C2220" s="12"/>
      <c r="D2220" s="12"/>
      <c r="E2220" s="12"/>
      <c r="F2220" s="12"/>
      <c r="G2220" s="12"/>
      <c r="H2220" s="12" t="e">
        <f t="shared" si="32"/>
        <v>#N/A</v>
      </c>
      <c r="I2220" s="12" t="e">
        <f>VLOOKUP(CONCATENATE(N2220,T2220),Simulador!$H$26:$H$33,1,FALSE)</f>
        <v>#N/A</v>
      </c>
      <c r="J2220" s="12" t="e">
        <f t="shared" si="33"/>
        <v>#N/A</v>
      </c>
      <c r="K2220" s="13" t="e">
        <f t="shared" si="34"/>
        <v>#N/A</v>
      </c>
      <c r="L2220" s="12" t="e">
        <f t="shared" si="35"/>
        <v>#N/A</v>
      </c>
      <c r="M2220" s="14"/>
      <c r="N2220" s="3"/>
      <c r="O2220" s="20" t="e">
        <f>VLOOKUP(CONCATENATE($M2220,$N2220),Curriculos!$A$2:$J$332,4,FALSE)</f>
        <v>#N/A</v>
      </c>
      <c r="P2220" s="21" t="e">
        <f>VLOOKUP(CONCATENATE($M2220,$N2220),Curriculos!$A$2:$J$332,5,FALSE)</f>
        <v>#N/A</v>
      </c>
      <c r="Q2220" s="21" t="e">
        <f>VLOOKUP($N2220,Oferta!$D$2:$P$100,5,FALSE)</f>
        <v>#N/A</v>
      </c>
      <c r="R2220" s="21" t="e">
        <f>VLOOKUP(CONCATENATE($M2220,$N2220),Curriculos!$A$2:$J$332,8,FALSE)</f>
        <v>#N/A</v>
      </c>
      <c r="S2220" s="5"/>
      <c r="T2220" s="22"/>
      <c r="U2220" s="21" t="e">
        <f>VLOOKUP(CONCATENATE($M2220,$N2220),Curriculos!$A$2:$J$332,10,FALSE)</f>
        <v>#N/A</v>
      </c>
      <c r="V2220" s="20" t="e">
        <f>VLOOKUP(CONCATENATE($M2220,$N2220,$T2220),Oferta!$B$2:$R$360,17,FALSE)</f>
        <v>#N/A</v>
      </c>
      <c r="W2220" s="20" t="e">
        <f>VLOOKUP(CONCATENATE($M2220,$N2220,$T2220),Oferta!$B$2:$Q$360,12,FALSE)</f>
        <v>#N/A</v>
      </c>
      <c r="X2220" s="22"/>
      <c r="Y2220" s="23" t="e">
        <f>VLOOKUP(CONCATENATE($W2220,$X2220),Mtz_Horarios!$E$2:$H$92,2,FALSE)</f>
        <v>#N/A</v>
      </c>
      <c r="Z2220" s="23" t="e">
        <f>VLOOKUP(CONCATENATE($W2220,$X2220),Mtz_Horarios!$E$2:$H$92,3,FALSE)</f>
        <v>#N/A</v>
      </c>
      <c r="AA2220" s="24" t="e">
        <f>VLOOKUP(CONCATENATE($W2220,$X2220),Mtz_Horarios!$E$2:$H$92,4,FALSE)</f>
        <v>#N/A</v>
      </c>
      <c r="AB2220" s="20" t="e">
        <f>VLOOKUP(CONCATENATE($M2220,$N2220,$T2220),Oferta!$B$2:$Q$360,16,FALSE)</f>
        <v>#N/A</v>
      </c>
      <c r="AC2220" s="20" t="e">
        <f>VLOOKUP(CONCATENATE($M2220,$N2220,$T2220),Oferta!$B$2:$Q$360,15,FALSE)</f>
        <v>#N/A</v>
      </c>
      <c r="AD2220" s="12"/>
      <c r="AE2220" s="12"/>
      <c r="AF2220" s="12"/>
      <c r="AG2220" s="12"/>
      <c r="AH2220" s="12"/>
      <c r="AI2220" s="5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12"/>
      <c r="AW2220" s="12"/>
    </row>
    <row r="2221" spans="1:49" ht="15" hidden="1" customHeight="1">
      <c r="A2221" s="12"/>
      <c r="B2221" s="12"/>
      <c r="C2221" s="12"/>
      <c r="D2221" s="12"/>
      <c r="E2221" s="12"/>
      <c r="F2221" s="12"/>
      <c r="G2221" s="12"/>
      <c r="H2221" s="12" t="e">
        <f t="shared" si="32"/>
        <v>#N/A</v>
      </c>
      <c r="I2221" s="12" t="e">
        <f>VLOOKUP(CONCATENATE(N2221,T2221),Simulador!$H$26:$H$33,1,FALSE)</f>
        <v>#N/A</v>
      </c>
      <c r="J2221" s="12" t="e">
        <f t="shared" si="33"/>
        <v>#N/A</v>
      </c>
      <c r="K2221" s="13" t="e">
        <f t="shared" si="34"/>
        <v>#N/A</v>
      </c>
      <c r="L2221" s="12" t="e">
        <f t="shared" si="35"/>
        <v>#N/A</v>
      </c>
      <c r="M2221" s="14"/>
      <c r="N2221" s="3"/>
      <c r="O2221" s="20" t="e">
        <f>VLOOKUP(CONCATENATE($M2221,$N2221),Curriculos!$A$2:$J$332,4,FALSE)</f>
        <v>#N/A</v>
      </c>
      <c r="P2221" s="21" t="e">
        <f>VLOOKUP(CONCATENATE($M2221,$N2221),Curriculos!$A$2:$J$332,5,FALSE)</f>
        <v>#N/A</v>
      </c>
      <c r="Q2221" s="21" t="e">
        <f>VLOOKUP($N2221,Oferta!$D$2:$P$100,5,FALSE)</f>
        <v>#N/A</v>
      </c>
      <c r="R2221" s="21" t="e">
        <f>VLOOKUP(CONCATENATE($M2221,$N2221),Curriculos!$A$2:$J$332,8,FALSE)</f>
        <v>#N/A</v>
      </c>
      <c r="S2221" s="5"/>
      <c r="T2221" s="22"/>
      <c r="U2221" s="21" t="e">
        <f>VLOOKUP(CONCATENATE($M2221,$N2221),Curriculos!$A$2:$J$332,10,FALSE)</f>
        <v>#N/A</v>
      </c>
      <c r="V2221" s="20" t="e">
        <f>VLOOKUP(CONCATENATE($M2221,$N2221,$T2221),Oferta!$B$2:$R$360,17,FALSE)</f>
        <v>#N/A</v>
      </c>
      <c r="W2221" s="20" t="e">
        <f>VLOOKUP(CONCATENATE($M2221,$N2221,$T2221),Oferta!$B$2:$Q$360,12,FALSE)</f>
        <v>#N/A</v>
      </c>
      <c r="X2221" s="22"/>
      <c r="Y2221" s="23" t="e">
        <f>VLOOKUP(CONCATENATE($W2221,$X2221),Mtz_Horarios!$E$2:$H$92,2,FALSE)</f>
        <v>#N/A</v>
      </c>
      <c r="Z2221" s="23" t="e">
        <f>VLOOKUP(CONCATENATE($W2221,$X2221),Mtz_Horarios!$E$2:$H$92,3,FALSE)</f>
        <v>#N/A</v>
      </c>
      <c r="AA2221" s="24" t="e">
        <f>VLOOKUP(CONCATENATE($W2221,$X2221),Mtz_Horarios!$E$2:$H$92,4,FALSE)</f>
        <v>#N/A</v>
      </c>
      <c r="AB2221" s="20" t="e">
        <f>VLOOKUP(CONCATENATE($M2221,$N2221,$T2221),Oferta!$B$2:$Q$360,16,FALSE)</f>
        <v>#N/A</v>
      </c>
      <c r="AC2221" s="20" t="e">
        <f>VLOOKUP(CONCATENATE($M2221,$N2221,$T2221),Oferta!$B$2:$Q$360,15,FALSE)</f>
        <v>#N/A</v>
      </c>
      <c r="AD2221" s="12"/>
      <c r="AE2221" s="12"/>
      <c r="AF2221" s="12"/>
      <c r="AG2221" s="12"/>
      <c r="AH2221" s="12"/>
      <c r="AI2221" s="5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12"/>
      <c r="AW2221" s="12"/>
    </row>
    <row r="2222" spans="1:49" ht="15" hidden="1" customHeight="1">
      <c r="A2222" s="12"/>
      <c r="B2222" s="12"/>
      <c r="C2222" s="12"/>
      <c r="D2222" s="12"/>
      <c r="E2222" s="12"/>
      <c r="F2222" s="12"/>
      <c r="G2222" s="12"/>
      <c r="H2222" s="12" t="e">
        <f t="shared" si="32"/>
        <v>#N/A</v>
      </c>
      <c r="I2222" s="12" t="e">
        <f>VLOOKUP(CONCATENATE(N2222,T2222),Simulador!$H$26:$H$33,1,FALSE)</f>
        <v>#N/A</v>
      </c>
      <c r="J2222" s="12" t="e">
        <f t="shared" si="33"/>
        <v>#N/A</v>
      </c>
      <c r="K2222" s="13" t="e">
        <f t="shared" si="34"/>
        <v>#N/A</v>
      </c>
      <c r="L2222" s="12" t="e">
        <f t="shared" si="35"/>
        <v>#N/A</v>
      </c>
      <c r="M2222" s="14"/>
      <c r="N2222" s="3"/>
      <c r="O2222" s="20" t="e">
        <f>VLOOKUP(CONCATENATE($M2222,$N2222),Curriculos!$A$2:$J$332,4,FALSE)</f>
        <v>#N/A</v>
      </c>
      <c r="P2222" s="21" t="e">
        <f>VLOOKUP(CONCATENATE($M2222,$N2222),Curriculos!$A$2:$J$332,5,FALSE)</f>
        <v>#N/A</v>
      </c>
      <c r="Q2222" s="21" t="e">
        <f>VLOOKUP($N2222,Oferta!$D$2:$P$100,5,FALSE)</f>
        <v>#N/A</v>
      </c>
      <c r="R2222" s="21" t="e">
        <f>VLOOKUP(CONCATENATE($M2222,$N2222),Curriculos!$A$2:$J$332,8,FALSE)</f>
        <v>#N/A</v>
      </c>
      <c r="S2222" s="5"/>
      <c r="T2222" s="22"/>
      <c r="U2222" s="21" t="e">
        <f>VLOOKUP(CONCATENATE($M2222,$N2222),Curriculos!$A$2:$J$332,10,FALSE)</f>
        <v>#N/A</v>
      </c>
      <c r="V2222" s="20" t="e">
        <f>VLOOKUP(CONCATENATE($M2222,$N2222,$T2222),Oferta!$B$2:$R$360,17,FALSE)</f>
        <v>#N/A</v>
      </c>
      <c r="W2222" s="20" t="e">
        <f>VLOOKUP(CONCATENATE($M2222,$N2222,$T2222),Oferta!$B$2:$Q$360,12,FALSE)</f>
        <v>#N/A</v>
      </c>
      <c r="X2222" s="22"/>
      <c r="Y2222" s="23" t="e">
        <f>VLOOKUP(CONCATENATE($W2222,$X2222),Mtz_Horarios!$E$2:$H$92,2,FALSE)</f>
        <v>#N/A</v>
      </c>
      <c r="Z2222" s="23" t="e">
        <f>VLOOKUP(CONCATENATE($W2222,$X2222),Mtz_Horarios!$E$2:$H$92,3,FALSE)</f>
        <v>#N/A</v>
      </c>
      <c r="AA2222" s="24" t="e">
        <f>VLOOKUP(CONCATENATE($W2222,$X2222),Mtz_Horarios!$E$2:$H$92,4,FALSE)</f>
        <v>#N/A</v>
      </c>
      <c r="AB2222" s="20" t="e">
        <f>VLOOKUP(CONCATENATE($M2222,$N2222,$T2222),Oferta!$B$2:$Q$360,16,FALSE)</f>
        <v>#N/A</v>
      </c>
      <c r="AC2222" s="20" t="e">
        <f>VLOOKUP(CONCATENATE($M2222,$N2222,$T2222),Oferta!$B$2:$Q$360,15,FALSE)</f>
        <v>#N/A</v>
      </c>
      <c r="AD2222" s="12"/>
      <c r="AE2222" s="12"/>
      <c r="AF2222" s="12"/>
      <c r="AG2222" s="12"/>
      <c r="AH2222" s="12"/>
      <c r="AI2222" s="5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12"/>
      <c r="AW2222" s="12"/>
    </row>
    <row r="2223" spans="1:49" ht="15" hidden="1" customHeight="1">
      <c r="A2223" s="12"/>
      <c r="B2223" s="12"/>
      <c r="C2223" s="12"/>
      <c r="D2223" s="12"/>
      <c r="E2223" s="12"/>
      <c r="F2223" s="12"/>
      <c r="G2223" s="12"/>
      <c r="H2223" s="12" t="e">
        <f t="shared" si="32"/>
        <v>#N/A</v>
      </c>
      <c r="I2223" s="12" t="e">
        <f>VLOOKUP(CONCATENATE(N2223,T2223),Simulador!$H$26:$H$33,1,FALSE)</f>
        <v>#N/A</v>
      </c>
      <c r="J2223" s="12" t="e">
        <f t="shared" si="33"/>
        <v>#N/A</v>
      </c>
      <c r="K2223" s="13" t="e">
        <f t="shared" si="34"/>
        <v>#N/A</v>
      </c>
      <c r="L2223" s="12" t="e">
        <f t="shared" si="35"/>
        <v>#N/A</v>
      </c>
      <c r="M2223" s="14"/>
      <c r="N2223" s="3"/>
      <c r="O2223" s="20" t="e">
        <f>VLOOKUP(CONCATENATE($M2223,$N2223),Curriculos!$A$2:$J$332,4,FALSE)</f>
        <v>#N/A</v>
      </c>
      <c r="P2223" s="21" t="e">
        <f>VLOOKUP(CONCATENATE($M2223,$N2223),Curriculos!$A$2:$J$332,5,FALSE)</f>
        <v>#N/A</v>
      </c>
      <c r="Q2223" s="21" t="e">
        <f>VLOOKUP($N2223,Oferta!$D$2:$P$100,5,FALSE)</f>
        <v>#N/A</v>
      </c>
      <c r="R2223" s="21" t="e">
        <f>VLOOKUP(CONCATENATE($M2223,$N2223),Curriculos!$A$2:$J$332,8,FALSE)</f>
        <v>#N/A</v>
      </c>
      <c r="S2223" s="5"/>
      <c r="T2223" s="22"/>
      <c r="U2223" s="21" t="e">
        <f>VLOOKUP(CONCATENATE($M2223,$N2223),Curriculos!$A$2:$J$332,10,FALSE)</f>
        <v>#N/A</v>
      </c>
      <c r="V2223" s="20" t="e">
        <f>VLOOKUP(CONCATENATE($M2223,$N2223,$T2223),Oferta!$B$2:$R$360,17,FALSE)</f>
        <v>#N/A</v>
      </c>
      <c r="W2223" s="20" t="e">
        <f>VLOOKUP(CONCATENATE($M2223,$N2223,$T2223),Oferta!$B$2:$Q$360,12,FALSE)</f>
        <v>#N/A</v>
      </c>
      <c r="X2223" s="22"/>
      <c r="Y2223" s="23" t="e">
        <f>VLOOKUP(CONCATENATE($W2223,$X2223),Mtz_Horarios!$E$2:$H$92,2,FALSE)</f>
        <v>#N/A</v>
      </c>
      <c r="Z2223" s="23" t="e">
        <f>VLOOKUP(CONCATENATE($W2223,$X2223),Mtz_Horarios!$E$2:$H$92,3,FALSE)</f>
        <v>#N/A</v>
      </c>
      <c r="AA2223" s="24" t="e">
        <f>VLOOKUP(CONCATENATE($W2223,$X2223),Mtz_Horarios!$E$2:$H$92,4,FALSE)</f>
        <v>#N/A</v>
      </c>
      <c r="AB2223" s="20" t="e">
        <f>VLOOKUP(CONCATENATE($M2223,$N2223,$T2223),Oferta!$B$2:$Q$360,16,FALSE)</f>
        <v>#N/A</v>
      </c>
      <c r="AC2223" s="20" t="e">
        <f>VLOOKUP(CONCATENATE($M2223,$N2223,$T2223),Oferta!$B$2:$Q$360,15,FALSE)</f>
        <v>#N/A</v>
      </c>
      <c r="AD2223" s="12"/>
      <c r="AE2223" s="12"/>
      <c r="AF2223" s="12"/>
      <c r="AG2223" s="12"/>
      <c r="AH2223" s="12"/>
      <c r="AI2223" s="5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12"/>
      <c r="AW2223" s="12"/>
    </row>
    <row r="2224" spans="1:49" ht="15" hidden="1" customHeight="1">
      <c r="A2224" s="12"/>
      <c r="B2224" s="12"/>
      <c r="C2224" s="12"/>
      <c r="D2224" s="12"/>
      <c r="E2224" s="12"/>
      <c r="F2224" s="12"/>
      <c r="G2224" s="12"/>
      <c r="H2224" s="12" t="e">
        <f t="shared" si="32"/>
        <v>#N/A</v>
      </c>
      <c r="I2224" s="12" t="e">
        <f>VLOOKUP(CONCATENATE(N2224,T2224),Simulador!$H$26:$H$33,1,FALSE)</f>
        <v>#N/A</v>
      </c>
      <c r="J2224" s="12" t="e">
        <f t="shared" si="33"/>
        <v>#N/A</v>
      </c>
      <c r="K2224" s="13" t="e">
        <f t="shared" si="34"/>
        <v>#N/A</v>
      </c>
      <c r="L2224" s="12" t="e">
        <f t="shared" si="35"/>
        <v>#N/A</v>
      </c>
      <c r="M2224" s="14"/>
      <c r="N2224" s="3"/>
      <c r="O2224" s="20" t="e">
        <f>VLOOKUP(CONCATENATE($M2224,$N2224),Curriculos!$A$2:$J$332,4,FALSE)</f>
        <v>#N/A</v>
      </c>
      <c r="P2224" s="21" t="e">
        <f>VLOOKUP(CONCATENATE($M2224,$N2224),Curriculos!$A$2:$J$332,5,FALSE)</f>
        <v>#N/A</v>
      </c>
      <c r="Q2224" s="21" t="e">
        <f>VLOOKUP($N2224,Oferta!$D$2:$P$100,5,FALSE)</f>
        <v>#N/A</v>
      </c>
      <c r="R2224" s="21" t="e">
        <f>VLOOKUP(CONCATENATE($M2224,$N2224),Curriculos!$A$2:$J$332,8,FALSE)</f>
        <v>#N/A</v>
      </c>
      <c r="S2224" s="5"/>
      <c r="T2224" s="22"/>
      <c r="U2224" s="21" t="e">
        <f>VLOOKUP(CONCATENATE($M2224,$N2224),Curriculos!$A$2:$J$332,10,FALSE)</f>
        <v>#N/A</v>
      </c>
      <c r="V2224" s="20" t="e">
        <f>VLOOKUP(CONCATENATE($M2224,$N2224,$T2224),Oferta!$B$2:$R$360,17,FALSE)</f>
        <v>#N/A</v>
      </c>
      <c r="W2224" s="20" t="e">
        <f>VLOOKUP(CONCATENATE($M2224,$N2224,$T2224),Oferta!$B$2:$Q$360,12,FALSE)</f>
        <v>#N/A</v>
      </c>
      <c r="X2224" s="22"/>
      <c r="Y2224" s="23" t="e">
        <f>VLOOKUP(CONCATENATE($W2224,$X2224),Mtz_Horarios!$E$2:$H$92,2,FALSE)</f>
        <v>#N/A</v>
      </c>
      <c r="Z2224" s="23" t="e">
        <f>VLOOKUP(CONCATENATE($W2224,$X2224),Mtz_Horarios!$E$2:$H$92,3,FALSE)</f>
        <v>#N/A</v>
      </c>
      <c r="AA2224" s="24" t="e">
        <f>VLOOKUP(CONCATENATE($W2224,$X2224),Mtz_Horarios!$E$2:$H$92,4,FALSE)</f>
        <v>#N/A</v>
      </c>
      <c r="AB2224" s="20" t="e">
        <f>VLOOKUP(CONCATENATE($M2224,$N2224,$T2224),Oferta!$B$2:$Q$360,16,FALSE)</f>
        <v>#N/A</v>
      </c>
      <c r="AC2224" s="20" t="e">
        <f>VLOOKUP(CONCATENATE($M2224,$N2224,$T2224),Oferta!$B$2:$Q$360,15,FALSE)</f>
        <v>#N/A</v>
      </c>
      <c r="AD2224" s="12"/>
      <c r="AE2224" s="12"/>
      <c r="AF2224" s="12"/>
      <c r="AG2224" s="12"/>
      <c r="AH2224" s="12"/>
      <c r="AI2224" s="5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12"/>
      <c r="AW2224" s="12"/>
    </row>
    <row r="2225" spans="1:49" ht="15" hidden="1" customHeight="1">
      <c r="A2225" s="12"/>
      <c r="B2225" s="12"/>
      <c r="C2225" s="12"/>
      <c r="D2225" s="12"/>
      <c r="E2225" s="12"/>
      <c r="F2225" s="12"/>
      <c r="G2225" s="12"/>
      <c r="H2225" s="12" t="e">
        <f t="shared" si="32"/>
        <v>#N/A</v>
      </c>
      <c r="I2225" s="12" t="e">
        <f>VLOOKUP(CONCATENATE(N2225,T2225),Simulador!$H$26:$H$33,1,FALSE)</f>
        <v>#N/A</v>
      </c>
      <c r="J2225" s="12" t="e">
        <f t="shared" si="33"/>
        <v>#N/A</v>
      </c>
      <c r="K2225" s="13" t="e">
        <f t="shared" si="34"/>
        <v>#N/A</v>
      </c>
      <c r="L2225" s="12" t="e">
        <f t="shared" si="35"/>
        <v>#N/A</v>
      </c>
      <c r="M2225" s="14"/>
      <c r="N2225" s="3"/>
      <c r="O2225" s="20" t="e">
        <f>VLOOKUP(CONCATENATE($M2225,$N2225),Curriculos!$A$2:$J$332,4,FALSE)</f>
        <v>#N/A</v>
      </c>
      <c r="P2225" s="21" t="e">
        <f>VLOOKUP(CONCATENATE($M2225,$N2225),Curriculos!$A$2:$J$332,5,FALSE)</f>
        <v>#N/A</v>
      </c>
      <c r="Q2225" s="21" t="e">
        <f>VLOOKUP($N2225,Oferta!$D$2:$P$100,5,FALSE)</f>
        <v>#N/A</v>
      </c>
      <c r="R2225" s="21" t="e">
        <f>VLOOKUP(CONCATENATE($M2225,$N2225),Curriculos!$A$2:$J$332,8,FALSE)</f>
        <v>#N/A</v>
      </c>
      <c r="S2225" s="5"/>
      <c r="T2225" s="22"/>
      <c r="U2225" s="21" t="e">
        <f>VLOOKUP(CONCATENATE($M2225,$N2225),Curriculos!$A$2:$J$332,10,FALSE)</f>
        <v>#N/A</v>
      </c>
      <c r="V2225" s="20" t="e">
        <f>VLOOKUP(CONCATENATE($M2225,$N2225,$T2225),Oferta!$B$2:$R$360,17,FALSE)</f>
        <v>#N/A</v>
      </c>
      <c r="W2225" s="20" t="e">
        <f>VLOOKUP(CONCATENATE($M2225,$N2225,$T2225),Oferta!$B$2:$Q$360,12,FALSE)</f>
        <v>#N/A</v>
      </c>
      <c r="X2225" s="22"/>
      <c r="Y2225" s="23" t="e">
        <f>VLOOKUP(CONCATENATE($W2225,$X2225),Mtz_Horarios!$E$2:$H$92,2,FALSE)</f>
        <v>#N/A</v>
      </c>
      <c r="Z2225" s="23" t="e">
        <f>VLOOKUP(CONCATENATE($W2225,$X2225),Mtz_Horarios!$E$2:$H$92,3,FALSE)</f>
        <v>#N/A</v>
      </c>
      <c r="AA2225" s="24" t="e">
        <f>VLOOKUP(CONCATENATE($W2225,$X2225),Mtz_Horarios!$E$2:$H$92,4,FALSE)</f>
        <v>#N/A</v>
      </c>
      <c r="AB2225" s="20" t="e">
        <f>VLOOKUP(CONCATENATE($M2225,$N2225,$T2225),Oferta!$B$2:$Q$360,16,FALSE)</f>
        <v>#N/A</v>
      </c>
      <c r="AC2225" s="20" t="e">
        <f>VLOOKUP(CONCATENATE($M2225,$N2225,$T2225),Oferta!$B$2:$Q$360,15,FALSE)</f>
        <v>#N/A</v>
      </c>
      <c r="AD2225" s="12"/>
      <c r="AE2225" s="12"/>
      <c r="AF2225" s="12"/>
      <c r="AG2225" s="12"/>
      <c r="AH2225" s="12"/>
      <c r="AI2225" s="5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12"/>
      <c r="AW2225" s="12"/>
    </row>
    <row r="2226" spans="1:49" ht="15" hidden="1" customHeight="1">
      <c r="A2226" s="12"/>
      <c r="B2226" s="12"/>
      <c r="C2226" s="12"/>
      <c r="D2226" s="12"/>
      <c r="E2226" s="12"/>
      <c r="F2226" s="12"/>
      <c r="G2226" s="12"/>
      <c r="H2226" s="12" t="e">
        <f t="shared" si="32"/>
        <v>#N/A</v>
      </c>
      <c r="I2226" s="12" t="e">
        <f>VLOOKUP(CONCATENATE(N2226,T2226),Simulador!$H$26:$H$33,1,FALSE)</f>
        <v>#N/A</v>
      </c>
      <c r="J2226" s="12" t="e">
        <f t="shared" si="33"/>
        <v>#N/A</v>
      </c>
      <c r="K2226" s="13" t="e">
        <f t="shared" si="34"/>
        <v>#N/A</v>
      </c>
      <c r="L2226" s="12" t="e">
        <f t="shared" si="35"/>
        <v>#N/A</v>
      </c>
      <c r="M2226" s="14"/>
      <c r="N2226" s="3"/>
      <c r="O2226" s="20" t="e">
        <f>VLOOKUP(CONCATENATE($M2226,$N2226),Curriculos!$A$2:$J$332,4,FALSE)</f>
        <v>#N/A</v>
      </c>
      <c r="P2226" s="21" t="e">
        <f>VLOOKUP(CONCATENATE($M2226,$N2226),Curriculos!$A$2:$J$332,5,FALSE)</f>
        <v>#N/A</v>
      </c>
      <c r="Q2226" s="21" t="e">
        <f>VLOOKUP($N2226,Oferta!$D$2:$P$100,5,FALSE)</f>
        <v>#N/A</v>
      </c>
      <c r="R2226" s="21" t="e">
        <f>VLOOKUP(CONCATENATE($M2226,$N2226),Curriculos!$A$2:$J$332,8,FALSE)</f>
        <v>#N/A</v>
      </c>
      <c r="S2226" s="5"/>
      <c r="T2226" s="22"/>
      <c r="U2226" s="21" t="e">
        <f>VLOOKUP(CONCATENATE($M2226,$N2226),Curriculos!$A$2:$J$332,10,FALSE)</f>
        <v>#N/A</v>
      </c>
      <c r="V2226" s="20" t="e">
        <f>VLOOKUP(CONCATENATE($M2226,$N2226,$T2226),Oferta!$B$2:$R$360,17,FALSE)</f>
        <v>#N/A</v>
      </c>
      <c r="W2226" s="20" t="e">
        <f>VLOOKUP(CONCATENATE($M2226,$N2226,$T2226),Oferta!$B$2:$Q$360,12,FALSE)</f>
        <v>#N/A</v>
      </c>
      <c r="X2226" s="22"/>
      <c r="Y2226" s="23" t="e">
        <f>VLOOKUP(CONCATENATE($W2226,$X2226),Mtz_Horarios!$E$2:$H$92,2,FALSE)</f>
        <v>#N/A</v>
      </c>
      <c r="Z2226" s="23" t="e">
        <f>VLOOKUP(CONCATENATE($W2226,$X2226),Mtz_Horarios!$E$2:$H$92,3,FALSE)</f>
        <v>#N/A</v>
      </c>
      <c r="AA2226" s="24" t="e">
        <f>VLOOKUP(CONCATENATE($W2226,$X2226),Mtz_Horarios!$E$2:$H$92,4,FALSE)</f>
        <v>#N/A</v>
      </c>
      <c r="AB2226" s="20" t="e">
        <f>VLOOKUP(CONCATENATE($M2226,$N2226,$T2226),Oferta!$B$2:$Q$360,16,FALSE)</f>
        <v>#N/A</v>
      </c>
      <c r="AC2226" s="20" t="e">
        <f>VLOOKUP(CONCATENATE($M2226,$N2226,$T2226),Oferta!$B$2:$Q$360,15,FALSE)</f>
        <v>#N/A</v>
      </c>
      <c r="AD2226" s="12"/>
      <c r="AE2226" s="12"/>
      <c r="AF2226" s="12"/>
      <c r="AG2226" s="12"/>
      <c r="AH2226" s="12"/>
      <c r="AI2226" s="5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12"/>
      <c r="AW2226" s="12"/>
    </row>
    <row r="2227" spans="1:49" ht="15" hidden="1" customHeight="1">
      <c r="A2227" s="12"/>
      <c r="B2227" s="12"/>
      <c r="C2227" s="12"/>
      <c r="D2227" s="12"/>
      <c r="E2227" s="12"/>
      <c r="F2227" s="12"/>
      <c r="G2227" s="12"/>
      <c r="H2227" s="12" t="e">
        <f t="shared" si="32"/>
        <v>#N/A</v>
      </c>
      <c r="I2227" s="12" t="e">
        <f>VLOOKUP(CONCATENATE(N2227,T2227),Simulador!$H$26:$H$33,1,FALSE)</f>
        <v>#N/A</v>
      </c>
      <c r="J2227" s="12" t="e">
        <f t="shared" si="33"/>
        <v>#N/A</v>
      </c>
      <c r="K2227" s="13" t="e">
        <f t="shared" si="34"/>
        <v>#N/A</v>
      </c>
      <c r="L2227" s="12" t="e">
        <f t="shared" si="35"/>
        <v>#N/A</v>
      </c>
      <c r="M2227" s="14"/>
      <c r="N2227" s="3"/>
      <c r="O2227" s="20" t="e">
        <f>VLOOKUP(CONCATENATE($M2227,$N2227),Curriculos!$A$2:$J$332,4,FALSE)</f>
        <v>#N/A</v>
      </c>
      <c r="P2227" s="21" t="e">
        <f>VLOOKUP(CONCATENATE($M2227,$N2227),Curriculos!$A$2:$J$332,5,FALSE)</f>
        <v>#N/A</v>
      </c>
      <c r="Q2227" s="21" t="e">
        <f>VLOOKUP($N2227,Oferta!$D$2:$P$100,5,FALSE)</f>
        <v>#N/A</v>
      </c>
      <c r="R2227" s="21" t="e">
        <f>VLOOKUP(CONCATENATE($M2227,$N2227),Curriculos!$A$2:$J$332,8,FALSE)</f>
        <v>#N/A</v>
      </c>
      <c r="S2227" s="5"/>
      <c r="T2227" s="22"/>
      <c r="U2227" s="21" t="e">
        <f>VLOOKUP(CONCATENATE($M2227,$N2227),Curriculos!$A$2:$J$332,10,FALSE)</f>
        <v>#N/A</v>
      </c>
      <c r="V2227" s="20" t="e">
        <f>VLOOKUP(CONCATENATE($M2227,$N2227,$T2227),Oferta!$B$2:$R$360,17,FALSE)</f>
        <v>#N/A</v>
      </c>
      <c r="W2227" s="20" t="e">
        <f>VLOOKUP(CONCATENATE($M2227,$N2227,$T2227),Oferta!$B$2:$Q$360,12,FALSE)</f>
        <v>#N/A</v>
      </c>
      <c r="X2227" s="22"/>
      <c r="Y2227" s="23" t="e">
        <f>VLOOKUP(CONCATENATE($W2227,$X2227),Mtz_Horarios!$E$2:$H$92,2,FALSE)</f>
        <v>#N/A</v>
      </c>
      <c r="Z2227" s="23" t="e">
        <f>VLOOKUP(CONCATENATE($W2227,$X2227),Mtz_Horarios!$E$2:$H$92,3,FALSE)</f>
        <v>#N/A</v>
      </c>
      <c r="AA2227" s="24" t="e">
        <f>VLOOKUP(CONCATENATE($W2227,$X2227),Mtz_Horarios!$E$2:$H$92,4,FALSE)</f>
        <v>#N/A</v>
      </c>
      <c r="AB2227" s="20" t="e">
        <f>VLOOKUP(CONCATENATE($M2227,$N2227,$T2227),Oferta!$B$2:$Q$360,16,FALSE)</f>
        <v>#N/A</v>
      </c>
      <c r="AC2227" s="20" t="e">
        <f>VLOOKUP(CONCATENATE($M2227,$N2227,$T2227),Oferta!$B$2:$Q$360,15,FALSE)</f>
        <v>#N/A</v>
      </c>
      <c r="AD2227" s="12"/>
      <c r="AE2227" s="12"/>
      <c r="AF2227" s="12"/>
      <c r="AG2227" s="12"/>
      <c r="AH2227" s="12"/>
      <c r="AI2227" s="5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12"/>
      <c r="AW2227" s="12"/>
    </row>
    <row r="2228" spans="1:49" ht="15" hidden="1" customHeight="1">
      <c r="A2228" s="12"/>
      <c r="B2228" s="12"/>
      <c r="C2228" s="12"/>
      <c r="D2228" s="12"/>
      <c r="E2228" s="12"/>
      <c r="F2228" s="12"/>
      <c r="G2228" s="12"/>
      <c r="H2228" s="12" t="e">
        <f t="shared" si="32"/>
        <v>#N/A</v>
      </c>
      <c r="I2228" s="12" t="e">
        <f>VLOOKUP(CONCATENATE(N2228,T2228),Simulador!$H$26:$H$33,1,FALSE)</f>
        <v>#N/A</v>
      </c>
      <c r="J2228" s="12" t="e">
        <f t="shared" si="33"/>
        <v>#N/A</v>
      </c>
      <c r="K2228" s="13" t="e">
        <f t="shared" si="34"/>
        <v>#N/A</v>
      </c>
      <c r="L2228" s="12" t="e">
        <f t="shared" si="35"/>
        <v>#N/A</v>
      </c>
      <c r="M2228" s="14"/>
      <c r="N2228" s="3"/>
      <c r="O2228" s="20" t="e">
        <f>VLOOKUP(CONCATENATE($M2228,$N2228),Curriculos!$A$2:$J$332,4,FALSE)</f>
        <v>#N/A</v>
      </c>
      <c r="P2228" s="21" t="e">
        <f>VLOOKUP(CONCATENATE($M2228,$N2228),Curriculos!$A$2:$J$332,5,FALSE)</f>
        <v>#N/A</v>
      </c>
      <c r="Q2228" s="21" t="e">
        <f>VLOOKUP($N2228,Oferta!$D$2:$P$100,5,FALSE)</f>
        <v>#N/A</v>
      </c>
      <c r="R2228" s="21" t="e">
        <f>VLOOKUP(CONCATENATE($M2228,$N2228),Curriculos!$A$2:$J$332,8,FALSE)</f>
        <v>#N/A</v>
      </c>
      <c r="S2228" s="5"/>
      <c r="T2228" s="22"/>
      <c r="U2228" s="21" t="e">
        <f>VLOOKUP(CONCATENATE($M2228,$N2228),Curriculos!$A$2:$J$332,10,FALSE)</f>
        <v>#N/A</v>
      </c>
      <c r="V2228" s="20" t="e">
        <f>VLOOKUP(CONCATENATE($M2228,$N2228,$T2228),Oferta!$B$2:$R$360,17,FALSE)</f>
        <v>#N/A</v>
      </c>
      <c r="W2228" s="20" t="e">
        <f>VLOOKUP(CONCATENATE($M2228,$N2228,$T2228),Oferta!$B$2:$Q$360,12,FALSE)</f>
        <v>#N/A</v>
      </c>
      <c r="X2228" s="22"/>
      <c r="Y2228" s="23" t="e">
        <f>VLOOKUP(CONCATENATE($W2228,$X2228),Mtz_Horarios!$E$2:$H$92,2,FALSE)</f>
        <v>#N/A</v>
      </c>
      <c r="Z2228" s="23" t="e">
        <f>VLOOKUP(CONCATENATE($W2228,$X2228),Mtz_Horarios!$E$2:$H$92,3,FALSE)</f>
        <v>#N/A</v>
      </c>
      <c r="AA2228" s="24" t="e">
        <f>VLOOKUP(CONCATENATE($W2228,$X2228),Mtz_Horarios!$E$2:$H$92,4,FALSE)</f>
        <v>#N/A</v>
      </c>
      <c r="AB2228" s="20" t="e">
        <f>VLOOKUP(CONCATENATE($M2228,$N2228,$T2228),Oferta!$B$2:$Q$360,16,FALSE)</f>
        <v>#N/A</v>
      </c>
      <c r="AC2228" s="20" t="e">
        <f>VLOOKUP(CONCATENATE($M2228,$N2228,$T2228),Oferta!$B$2:$Q$360,15,FALSE)</f>
        <v>#N/A</v>
      </c>
      <c r="AD2228" s="12"/>
      <c r="AE2228" s="12"/>
      <c r="AF2228" s="12"/>
      <c r="AG2228" s="12"/>
      <c r="AH2228" s="12"/>
      <c r="AI2228" s="5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12"/>
      <c r="AW2228" s="12"/>
    </row>
    <row r="2229" spans="1:49" ht="15" hidden="1" customHeight="1">
      <c r="A2229" s="12"/>
      <c r="B2229" s="12"/>
      <c r="C2229" s="12"/>
      <c r="D2229" s="12"/>
      <c r="E2229" s="12"/>
      <c r="F2229" s="12"/>
      <c r="G2229" s="12"/>
      <c r="H2229" s="12" t="e">
        <f t="shared" si="32"/>
        <v>#N/A</v>
      </c>
      <c r="I2229" s="12" t="e">
        <f>VLOOKUP(CONCATENATE(N2229,T2229),Simulador!$H$26:$H$33,1,FALSE)</f>
        <v>#N/A</v>
      </c>
      <c r="J2229" s="12" t="e">
        <f t="shared" si="33"/>
        <v>#N/A</v>
      </c>
      <c r="K2229" s="13" t="e">
        <f t="shared" si="34"/>
        <v>#N/A</v>
      </c>
      <c r="L2229" s="12" t="e">
        <f t="shared" si="35"/>
        <v>#N/A</v>
      </c>
      <c r="M2229" s="14"/>
      <c r="N2229" s="3"/>
      <c r="O2229" s="20" t="e">
        <f>VLOOKUP(CONCATENATE($M2229,$N2229),Curriculos!$A$2:$J$332,4,FALSE)</f>
        <v>#N/A</v>
      </c>
      <c r="P2229" s="21" t="e">
        <f>VLOOKUP(CONCATENATE($M2229,$N2229),Curriculos!$A$2:$J$332,5,FALSE)</f>
        <v>#N/A</v>
      </c>
      <c r="Q2229" s="21" t="e">
        <f>VLOOKUP($N2229,Oferta!$D$2:$P$100,5,FALSE)</f>
        <v>#N/A</v>
      </c>
      <c r="R2229" s="21" t="e">
        <f>VLOOKUP(CONCATENATE($M2229,$N2229),Curriculos!$A$2:$J$332,8,FALSE)</f>
        <v>#N/A</v>
      </c>
      <c r="S2229" s="5"/>
      <c r="T2229" s="22"/>
      <c r="U2229" s="21" t="e">
        <f>VLOOKUP(CONCATENATE($M2229,$N2229),Curriculos!$A$2:$J$332,10,FALSE)</f>
        <v>#N/A</v>
      </c>
      <c r="V2229" s="20" t="e">
        <f>VLOOKUP(CONCATENATE($M2229,$N2229,$T2229),Oferta!$B$2:$R$360,17,FALSE)</f>
        <v>#N/A</v>
      </c>
      <c r="W2229" s="20" t="e">
        <f>VLOOKUP(CONCATENATE($M2229,$N2229,$T2229),Oferta!$B$2:$Q$360,12,FALSE)</f>
        <v>#N/A</v>
      </c>
      <c r="X2229" s="22"/>
      <c r="Y2229" s="23" t="e">
        <f>VLOOKUP(CONCATENATE($W2229,$X2229),Mtz_Horarios!$E$2:$H$92,2,FALSE)</f>
        <v>#N/A</v>
      </c>
      <c r="Z2229" s="23" t="e">
        <f>VLOOKUP(CONCATENATE($W2229,$X2229),Mtz_Horarios!$E$2:$H$92,3,FALSE)</f>
        <v>#N/A</v>
      </c>
      <c r="AA2229" s="24" t="e">
        <f>VLOOKUP(CONCATENATE($W2229,$X2229),Mtz_Horarios!$E$2:$H$92,4,FALSE)</f>
        <v>#N/A</v>
      </c>
      <c r="AB2229" s="20" t="e">
        <f>VLOOKUP(CONCATENATE($M2229,$N2229,$T2229),Oferta!$B$2:$Q$360,16,FALSE)</f>
        <v>#N/A</v>
      </c>
      <c r="AC2229" s="20" t="e">
        <f>VLOOKUP(CONCATENATE($M2229,$N2229,$T2229),Oferta!$B$2:$Q$360,15,FALSE)</f>
        <v>#N/A</v>
      </c>
      <c r="AD2229" s="12"/>
      <c r="AE2229" s="12"/>
      <c r="AF2229" s="12"/>
      <c r="AG2229" s="12"/>
      <c r="AH2229" s="12"/>
      <c r="AI2229" s="5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12"/>
      <c r="AW2229" s="12"/>
    </row>
    <row r="2230" spans="1:49" ht="15" hidden="1" customHeight="1">
      <c r="A2230" s="12"/>
      <c r="B2230" s="12"/>
      <c r="C2230" s="12"/>
      <c r="D2230" s="12"/>
      <c r="E2230" s="12"/>
      <c r="F2230" s="12"/>
      <c r="G2230" s="12"/>
      <c r="H2230" s="12" t="e">
        <f t="shared" si="32"/>
        <v>#N/A</v>
      </c>
      <c r="I2230" s="12" t="e">
        <f>VLOOKUP(CONCATENATE(N2230,T2230),Simulador!$H$26:$H$33,1,FALSE)</f>
        <v>#N/A</v>
      </c>
      <c r="J2230" s="12" t="e">
        <f t="shared" si="33"/>
        <v>#N/A</v>
      </c>
      <c r="K2230" s="13" t="e">
        <f t="shared" si="34"/>
        <v>#N/A</v>
      </c>
      <c r="L2230" s="12" t="e">
        <f t="shared" si="35"/>
        <v>#N/A</v>
      </c>
      <c r="M2230" s="14"/>
      <c r="N2230" s="3"/>
      <c r="O2230" s="20" t="e">
        <f>VLOOKUP(CONCATENATE($M2230,$N2230),Curriculos!$A$2:$J$332,4,FALSE)</f>
        <v>#N/A</v>
      </c>
      <c r="P2230" s="21" t="e">
        <f>VLOOKUP(CONCATENATE($M2230,$N2230),Curriculos!$A$2:$J$332,5,FALSE)</f>
        <v>#N/A</v>
      </c>
      <c r="Q2230" s="21" t="e">
        <f>VLOOKUP($N2230,Oferta!$D$2:$P$100,5,FALSE)</f>
        <v>#N/A</v>
      </c>
      <c r="R2230" s="21" t="e">
        <f>VLOOKUP(CONCATENATE($M2230,$N2230),Curriculos!$A$2:$J$332,8,FALSE)</f>
        <v>#N/A</v>
      </c>
      <c r="S2230" s="5"/>
      <c r="T2230" s="22"/>
      <c r="U2230" s="21" t="e">
        <f>VLOOKUP(CONCATENATE($M2230,$N2230),Curriculos!$A$2:$J$332,10,FALSE)</f>
        <v>#N/A</v>
      </c>
      <c r="V2230" s="20" t="e">
        <f>VLOOKUP(CONCATENATE($M2230,$N2230,$T2230),Oferta!$B$2:$R$360,17,FALSE)</f>
        <v>#N/A</v>
      </c>
      <c r="W2230" s="20" t="e">
        <f>VLOOKUP(CONCATENATE($M2230,$N2230,$T2230),Oferta!$B$2:$Q$360,12,FALSE)</f>
        <v>#N/A</v>
      </c>
      <c r="X2230" s="22"/>
      <c r="Y2230" s="23" t="e">
        <f>VLOOKUP(CONCATENATE($W2230,$X2230),Mtz_Horarios!$E$2:$H$92,2,FALSE)</f>
        <v>#N/A</v>
      </c>
      <c r="Z2230" s="23" t="e">
        <f>VLOOKUP(CONCATENATE($W2230,$X2230),Mtz_Horarios!$E$2:$H$92,3,FALSE)</f>
        <v>#N/A</v>
      </c>
      <c r="AA2230" s="24" t="e">
        <f>VLOOKUP(CONCATENATE($W2230,$X2230),Mtz_Horarios!$E$2:$H$92,4,FALSE)</f>
        <v>#N/A</v>
      </c>
      <c r="AB2230" s="20" t="e">
        <f>VLOOKUP(CONCATENATE($M2230,$N2230,$T2230),Oferta!$B$2:$Q$360,16,FALSE)</f>
        <v>#N/A</v>
      </c>
      <c r="AC2230" s="20" t="e">
        <f>VLOOKUP(CONCATENATE($M2230,$N2230,$T2230),Oferta!$B$2:$Q$360,15,FALSE)</f>
        <v>#N/A</v>
      </c>
      <c r="AD2230" s="12"/>
      <c r="AE2230" s="12"/>
      <c r="AF2230" s="12"/>
      <c r="AG2230" s="12"/>
      <c r="AH2230" s="12"/>
      <c r="AI2230" s="5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12"/>
      <c r="AW2230" s="12"/>
    </row>
    <row r="2231" spans="1:49" ht="15" hidden="1" customHeight="1">
      <c r="A2231" s="12"/>
      <c r="B2231" s="12"/>
      <c r="C2231" s="12"/>
      <c r="D2231" s="12"/>
      <c r="E2231" s="12"/>
      <c r="F2231" s="12"/>
      <c r="G2231" s="12"/>
      <c r="H2231" s="12" t="e">
        <f t="shared" si="32"/>
        <v>#N/A</v>
      </c>
      <c r="I2231" s="12" t="e">
        <f>VLOOKUP(CONCATENATE(N2231,T2231),Simulador!$H$26:$H$33,1,FALSE)</f>
        <v>#N/A</v>
      </c>
      <c r="J2231" s="12" t="e">
        <f t="shared" si="33"/>
        <v>#N/A</v>
      </c>
      <c r="K2231" s="13" t="e">
        <f t="shared" si="34"/>
        <v>#N/A</v>
      </c>
      <c r="L2231" s="12" t="e">
        <f t="shared" si="35"/>
        <v>#N/A</v>
      </c>
      <c r="M2231" s="14"/>
      <c r="N2231" s="3"/>
      <c r="O2231" s="20" t="e">
        <f>VLOOKUP(CONCATENATE($M2231,$N2231),Curriculos!$A$2:$J$332,4,FALSE)</f>
        <v>#N/A</v>
      </c>
      <c r="P2231" s="21" t="e">
        <f>VLOOKUP(CONCATENATE($M2231,$N2231),Curriculos!$A$2:$J$332,5,FALSE)</f>
        <v>#N/A</v>
      </c>
      <c r="Q2231" s="21" t="e">
        <f>VLOOKUP($N2231,Oferta!$D$2:$P$100,5,FALSE)</f>
        <v>#N/A</v>
      </c>
      <c r="R2231" s="21" t="e">
        <f>VLOOKUP(CONCATENATE($M2231,$N2231),Curriculos!$A$2:$J$332,8,FALSE)</f>
        <v>#N/A</v>
      </c>
      <c r="S2231" s="5"/>
      <c r="T2231" s="22"/>
      <c r="U2231" s="21" t="e">
        <f>VLOOKUP(CONCATENATE($M2231,$N2231),Curriculos!$A$2:$J$332,10,FALSE)</f>
        <v>#N/A</v>
      </c>
      <c r="V2231" s="20" t="e">
        <f>VLOOKUP(CONCATENATE($M2231,$N2231,$T2231),Oferta!$B$2:$R$360,17,FALSE)</f>
        <v>#N/A</v>
      </c>
      <c r="W2231" s="20" t="e">
        <f>VLOOKUP(CONCATENATE($M2231,$N2231,$T2231),Oferta!$B$2:$Q$360,12,FALSE)</f>
        <v>#N/A</v>
      </c>
      <c r="X2231" s="22"/>
      <c r="Y2231" s="23" t="e">
        <f>VLOOKUP(CONCATENATE($W2231,$X2231),Mtz_Horarios!$E$2:$H$92,2,FALSE)</f>
        <v>#N/A</v>
      </c>
      <c r="Z2231" s="23" t="e">
        <f>VLOOKUP(CONCATENATE($W2231,$X2231),Mtz_Horarios!$E$2:$H$92,3,FALSE)</f>
        <v>#N/A</v>
      </c>
      <c r="AA2231" s="24" t="e">
        <f>VLOOKUP(CONCATENATE($W2231,$X2231),Mtz_Horarios!$E$2:$H$92,4,FALSE)</f>
        <v>#N/A</v>
      </c>
      <c r="AB2231" s="20" t="e">
        <f>VLOOKUP(CONCATENATE($M2231,$N2231,$T2231),Oferta!$B$2:$Q$360,16,FALSE)</f>
        <v>#N/A</v>
      </c>
      <c r="AC2231" s="20" t="e">
        <f>VLOOKUP(CONCATENATE($M2231,$N2231,$T2231),Oferta!$B$2:$Q$360,15,FALSE)</f>
        <v>#N/A</v>
      </c>
      <c r="AD2231" s="12"/>
      <c r="AE2231" s="12"/>
      <c r="AF2231" s="12"/>
      <c r="AG2231" s="12"/>
      <c r="AH2231" s="12"/>
      <c r="AI2231" s="5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12"/>
      <c r="AW2231" s="12"/>
    </row>
    <row r="2232" spans="1:49" ht="15" hidden="1" customHeight="1">
      <c r="A2232" s="12"/>
      <c r="B2232" s="12"/>
      <c r="C2232" s="12"/>
      <c r="D2232" s="12"/>
      <c r="E2232" s="12"/>
      <c r="F2232" s="12"/>
      <c r="G2232" s="12"/>
      <c r="H2232" s="12" t="e">
        <f t="shared" si="32"/>
        <v>#N/A</v>
      </c>
      <c r="I2232" s="12" t="e">
        <f>VLOOKUP(CONCATENATE(N2232,T2232),Simulador!$H$26:$H$33,1,FALSE)</f>
        <v>#N/A</v>
      </c>
      <c r="J2232" s="12" t="e">
        <f t="shared" si="33"/>
        <v>#N/A</v>
      </c>
      <c r="K2232" s="13" t="e">
        <f t="shared" si="34"/>
        <v>#N/A</v>
      </c>
      <c r="L2232" s="12" t="e">
        <f t="shared" si="35"/>
        <v>#N/A</v>
      </c>
      <c r="M2232" s="14"/>
      <c r="N2232" s="3"/>
      <c r="O2232" s="20" t="e">
        <f>VLOOKUP(CONCATENATE($M2232,$N2232),Curriculos!$A$2:$J$332,4,FALSE)</f>
        <v>#N/A</v>
      </c>
      <c r="P2232" s="21" t="e">
        <f>VLOOKUP(CONCATENATE($M2232,$N2232),Curriculos!$A$2:$J$332,5,FALSE)</f>
        <v>#N/A</v>
      </c>
      <c r="Q2232" s="21" t="e">
        <f>VLOOKUP($N2232,Oferta!$D$2:$P$100,5,FALSE)</f>
        <v>#N/A</v>
      </c>
      <c r="R2232" s="21" t="e">
        <f>VLOOKUP(CONCATENATE($M2232,$N2232),Curriculos!$A$2:$J$332,8,FALSE)</f>
        <v>#N/A</v>
      </c>
      <c r="S2232" s="5"/>
      <c r="T2232" s="22"/>
      <c r="U2232" s="21" t="e">
        <f>VLOOKUP(CONCATENATE($M2232,$N2232),Curriculos!$A$2:$J$332,10,FALSE)</f>
        <v>#N/A</v>
      </c>
      <c r="V2232" s="20" t="e">
        <f>VLOOKUP(CONCATENATE($M2232,$N2232,$T2232),Oferta!$B$2:$R$360,17,FALSE)</f>
        <v>#N/A</v>
      </c>
      <c r="W2232" s="20" t="e">
        <f>VLOOKUP(CONCATENATE($M2232,$N2232,$T2232),Oferta!$B$2:$Q$360,12,FALSE)</f>
        <v>#N/A</v>
      </c>
      <c r="X2232" s="22"/>
      <c r="Y2232" s="23" t="e">
        <f>VLOOKUP(CONCATENATE($W2232,$X2232),Mtz_Horarios!$E$2:$H$92,2,FALSE)</f>
        <v>#N/A</v>
      </c>
      <c r="Z2232" s="23" t="e">
        <f>VLOOKUP(CONCATENATE($W2232,$X2232),Mtz_Horarios!$E$2:$H$92,3,FALSE)</f>
        <v>#N/A</v>
      </c>
      <c r="AA2232" s="24" t="e">
        <f>VLOOKUP(CONCATENATE($W2232,$X2232),Mtz_Horarios!$E$2:$H$92,4,FALSE)</f>
        <v>#N/A</v>
      </c>
      <c r="AB2232" s="20" t="e">
        <f>VLOOKUP(CONCATENATE($M2232,$N2232,$T2232),Oferta!$B$2:$Q$360,16,FALSE)</f>
        <v>#N/A</v>
      </c>
      <c r="AC2232" s="20" t="e">
        <f>VLOOKUP(CONCATENATE($M2232,$N2232,$T2232),Oferta!$B$2:$Q$360,15,FALSE)</f>
        <v>#N/A</v>
      </c>
      <c r="AD2232" s="12"/>
      <c r="AE2232" s="12"/>
      <c r="AF2232" s="12"/>
      <c r="AG2232" s="12"/>
      <c r="AH2232" s="12"/>
      <c r="AI2232" s="5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12"/>
      <c r="AW2232" s="12"/>
    </row>
    <row r="2233" spans="1:49" ht="15" hidden="1" customHeight="1">
      <c r="A2233" s="12"/>
      <c r="B2233" s="12"/>
      <c r="C2233" s="12"/>
      <c r="D2233" s="12"/>
      <c r="E2233" s="12"/>
      <c r="F2233" s="12"/>
      <c r="G2233" s="12"/>
      <c r="H2233" s="12" t="e">
        <f t="shared" si="32"/>
        <v>#N/A</v>
      </c>
      <c r="I2233" s="12" t="e">
        <f>VLOOKUP(CONCATENATE(N2233,T2233),Simulador!$H$26:$H$33,1,FALSE)</f>
        <v>#N/A</v>
      </c>
      <c r="J2233" s="12" t="e">
        <f t="shared" si="33"/>
        <v>#N/A</v>
      </c>
      <c r="K2233" s="13" t="e">
        <f t="shared" si="34"/>
        <v>#N/A</v>
      </c>
      <c r="L2233" s="12" t="e">
        <f t="shared" si="35"/>
        <v>#N/A</v>
      </c>
      <c r="M2233" s="14"/>
      <c r="N2233" s="3"/>
      <c r="O2233" s="20" t="e">
        <f>VLOOKUP(CONCATENATE($M2233,$N2233),Curriculos!$A$2:$J$332,4,FALSE)</f>
        <v>#N/A</v>
      </c>
      <c r="P2233" s="21" t="e">
        <f>VLOOKUP(CONCATENATE($M2233,$N2233),Curriculos!$A$2:$J$332,5,FALSE)</f>
        <v>#N/A</v>
      </c>
      <c r="Q2233" s="21" t="e">
        <f>VLOOKUP($N2233,Oferta!$D$2:$P$100,5,FALSE)</f>
        <v>#N/A</v>
      </c>
      <c r="R2233" s="21" t="e">
        <f>VLOOKUP(CONCATENATE($M2233,$N2233),Curriculos!$A$2:$J$332,8,FALSE)</f>
        <v>#N/A</v>
      </c>
      <c r="S2233" s="5"/>
      <c r="T2233" s="22"/>
      <c r="U2233" s="21" t="e">
        <f>VLOOKUP(CONCATENATE($M2233,$N2233),Curriculos!$A$2:$J$332,10,FALSE)</f>
        <v>#N/A</v>
      </c>
      <c r="V2233" s="20" t="e">
        <f>VLOOKUP(CONCATENATE($M2233,$N2233,$T2233),Oferta!$B$2:$R$360,17,FALSE)</f>
        <v>#N/A</v>
      </c>
      <c r="W2233" s="20" t="e">
        <f>VLOOKUP(CONCATENATE($M2233,$N2233,$T2233),Oferta!$B$2:$Q$360,12,FALSE)</f>
        <v>#N/A</v>
      </c>
      <c r="X2233" s="22"/>
      <c r="Y2233" s="23" t="e">
        <f>VLOOKUP(CONCATENATE($W2233,$X2233),Mtz_Horarios!$E$2:$H$92,2,FALSE)</f>
        <v>#N/A</v>
      </c>
      <c r="Z2233" s="23" t="e">
        <f>VLOOKUP(CONCATENATE($W2233,$X2233),Mtz_Horarios!$E$2:$H$92,3,FALSE)</f>
        <v>#N/A</v>
      </c>
      <c r="AA2233" s="24" t="e">
        <f>VLOOKUP(CONCATENATE($W2233,$X2233),Mtz_Horarios!$E$2:$H$92,4,FALSE)</f>
        <v>#N/A</v>
      </c>
      <c r="AB2233" s="20" t="e">
        <f>VLOOKUP(CONCATENATE($M2233,$N2233,$T2233),Oferta!$B$2:$Q$360,16,FALSE)</f>
        <v>#N/A</v>
      </c>
      <c r="AC2233" s="20" t="e">
        <f>VLOOKUP(CONCATENATE($M2233,$N2233,$T2233),Oferta!$B$2:$Q$360,15,FALSE)</f>
        <v>#N/A</v>
      </c>
      <c r="AD2233" s="12"/>
      <c r="AE2233" s="12"/>
      <c r="AF2233" s="12"/>
      <c r="AG2233" s="12"/>
      <c r="AH2233" s="12"/>
      <c r="AI2233" s="5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12"/>
      <c r="AW2233" s="12"/>
    </row>
    <row r="2234" spans="1:49" ht="15" hidden="1" customHeight="1">
      <c r="A2234" s="12"/>
      <c r="B2234" s="12"/>
      <c r="C2234" s="12"/>
      <c r="D2234" s="12"/>
      <c r="E2234" s="12"/>
      <c r="F2234" s="12"/>
      <c r="G2234" s="12"/>
      <c r="H2234" s="12" t="e">
        <f t="shared" si="32"/>
        <v>#N/A</v>
      </c>
      <c r="I2234" s="12" t="e">
        <f>VLOOKUP(CONCATENATE(N2234,T2234),Simulador!$H$26:$H$33,1,FALSE)</f>
        <v>#N/A</v>
      </c>
      <c r="J2234" s="12" t="e">
        <f t="shared" si="33"/>
        <v>#N/A</v>
      </c>
      <c r="K2234" s="13" t="e">
        <f t="shared" si="34"/>
        <v>#N/A</v>
      </c>
      <c r="L2234" s="12" t="e">
        <f t="shared" si="35"/>
        <v>#N/A</v>
      </c>
      <c r="M2234" s="14"/>
      <c r="N2234" s="3"/>
      <c r="O2234" s="20" t="e">
        <f>VLOOKUP(CONCATENATE($M2234,$N2234),Curriculos!$A$2:$J$332,4,FALSE)</f>
        <v>#N/A</v>
      </c>
      <c r="P2234" s="21" t="e">
        <f>VLOOKUP(CONCATENATE($M2234,$N2234),Curriculos!$A$2:$J$332,5,FALSE)</f>
        <v>#N/A</v>
      </c>
      <c r="Q2234" s="21" t="e">
        <f>VLOOKUP($N2234,Oferta!$D$2:$P$100,5,FALSE)</f>
        <v>#N/A</v>
      </c>
      <c r="R2234" s="21" t="e">
        <f>VLOOKUP(CONCATENATE($M2234,$N2234),Curriculos!$A$2:$J$332,8,FALSE)</f>
        <v>#N/A</v>
      </c>
      <c r="S2234" s="5"/>
      <c r="T2234" s="22"/>
      <c r="U2234" s="21" t="e">
        <f>VLOOKUP(CONCATENATE($M2234,$N2234),Curriculos!$A$2:$J$332,10,FALSE)</f>
        <v>#N/A</v>
      </c>
      <c r="V2234" s="20" t="e">
        <f>VLOOKUP(CONCATENATE($M2234,$N2234,$T2234),Oferta!$B$2:$R$360,17,FALSE)</f>
        <v>#N/A</v>
      </c>
      <c r="W2234" s="20" t="e">
        <f>VLOOKUP(CONCATENATE($M2234,$N2234,$T2234),Oferta!$B$2:$Q$360,12,FALSE)</f>
        <v>#N/A</v>
      </c>
      <c r="X2234" s="22"/>
      <c r="Y2234" s="23" t="e">
        <f>VLOOKUP(CONCATENATE($W2234,$X2234),Mtz_Horarios!$E$2:$H$92,2,FALSE)</f>
        <v>#N/A</v>
      </c>
      <c r="Z2234" s="23" t="e">
        <f>VLOOKUP(CONCATENATE($W2234,$X2234),Mtz_Horarios!$E$2:$H$92,3,FALSE)</f>
        <v>#N/A</v>
      </c>
      <c r="AA2234" s="24" t="e">
        <f>VLOOKUP(CONCATENATE($W2234,$X2234),Mtz_Horarios!$E$2:$H$92,4,FALSE)</f>
        <v>#N/A</v>
      </c>
      <c r="AB2234" s="20" t="e">
        <f>VLOOKUP(CONCATENATE($M2234,$N2234,$T2234),Oferta!$B$2:$Q$360,16,FALSE)</f>
        <v>#N/A</v>
      </c>
      <c r="AC2234" s="20" t="e">
        <f>VLOOKUP(CONCATENATE($M2234,$N2234,$T2234),Oferta!$B$2:$Q$360,15,FALSE)</f>
        <v>#N/A</v>
      </c>
      <c r="AD2234" s="12"/>
      <c r="AE2234" s="12"/>
      <c r="AF2234" s="12"/>
      <c r="AG2234" s="12"/>
      <c r="AH2234" s="12"/>
      <c r="AI2234" s="5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12"/>
      <c r="AW2234" s="12"/>
    </row>
    <row r="2235" spans="1:49" ht="15" hidden="1" customHeight="1">
      <c r="A2235" s="12"/>
      <c r="B2235" s="12"/>
      <c r="C2235" s="12"/>
      <c r="D2235" s="12"/>
      <c r="E2235" s="12"/>
      <c r="F2235" s="12"/>
      <c r="G2235" s="12"/>
      <c r="H2235" s="12" t="e">
        <f t="shared" si="32"/>
        <v>#N/A</v>
      </c>
      <c r="I2235" s="12" t="e">
        <f>VLOOKUP(CONCATENATE(N2235,T2235),Simulador!$H$26:$H$33,1,FALSE)</f>
        <v>#N/A</v>
      </c>
      <c r="J2235" s="12" t="e">
        <f t="shared" si="33"/>
        <v>#N/A</v>
      </c>
      <c r="K2235" s="13" t="e">
        <f t="shared" si="34"/>
        <v>#N/A</v>
      </c>
      <c r="L2235" s="12" t="e">
        <f t="shared" si="35"/>
        <v>#N/A</v>
      </c>
      <c r="M2235" s="14"/>
      <c r="N2235" s="3"/>
      <c r="O2235" s="20" t="e">
        <f>VLOOKUP(CONCATENATE($M2235,$N2235),Curriculos!$A$2:$J$332,4,FALSE)</f>
        <v>#N/A</v>
      </c>
      <c r="P2235" s="21" t="e">
        <f>VLOOKUP(CONCATENATE($M2235,$N2235),Curriculos!$A$2:$J$332,5,FALSE)</f>
        <v>#N/A</v>
      </c>
      <c r="Q2235" s="21" t="e">
        <f>VLOOKUP($N2235,Oferta!$D$2:$P$100,5,FALSE)</f>
        <v>#N/A</v>
      </c>
      <c r="R2235" s="21" t="e">
        <f>VLOOKUP(CONCATENATE($M2235,$N2235),Curriculos!$A$2:$J$332,8,FALSE)</f>
        <v>#N/A</v>
      </c>
      <c r="S2235" s="5"/>
      <c r="T2235" s="22"/>
      <c r="U2235" s="21" t="e">
        <f>VLOOKUP(CONCATENATE($M2235,$N2235),Curriculos!$A$2:$J$332,10,FALSE)</f>
        <v>#N/A</v>
      </c>
      <c r="V2235" s="20" t="e">
        <f>VLOOKUP(CONCATENATE($M2235,$N2235,$T2235),Oferta!$B$2:$R$360,17,FALSE)</f>
        <v>#N/A</v>
      </c>
      <c r="W2235" s="20" t="e">
        <f>VLOOKUP(CONCATENATE($M2235,$N2235,$T2235),Oferta!$B$2:$Q$360,12,FALSE)</f>
        <v>#N/A</v>
      </c>
      <c r="X2235" s="22"/>
      <c r="Y2235" s="23" t="e">
        <f>VLOOKUP(CONCATENATE($W2235,$X2235),Mtz_Horarios!$E$2:$H$92,2,FALSE)</f>
        <v>#N/A</v>
      </c>
      <c r="Z2235" s="23" t="e">
        <f>VLOOKUP(CONCATENATE($W2235,$X2235),Mtz_Horarios!$E$2:$H$92,3,FALSE)</f>
        <v>#N/A</v>
      </c>
      <c r="AA2235" s="24" t="e">
        <f>VLOOKUP(CONCATENATE($W2235,$X2235),Mtz_Horarios!$E$2:$H$92,4,FALSE)</f>
        <v>#N/A</v>
      </c>
      <c r="AB2235" s="20" t="e">
        <f>VLOOKUP(CONCATENATE($M2235,$N2235,$T2235),Oferta!$B$2:$Q$360,16,FALSE)</f>
        <v>#N/A</v>
      </c>
      <c r="AC2235" s="20" t="e">
        <f>VLOOKUP(CONCATENATE($M2235,$N2235,$T2235),Oferta!$B$2:$Q$360,15,FALSE)</f>
        <v>#N/A</v>
      </c>
      <c r="AD2235" s="12"/>
      <c r="AE2235" s="12"/>
      <c r="AF2235" s="12"/>
      <c r="AG2235" s="12"/>
      <c r="AH2235" s="12"/>
      <c r="AI2235" s="5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12"/>
      <c r="AW2235" s="12"/>
    </row>
    <row r="2236" spans="1:49" ht="15" hidden="1" customHeight="1">
      <c r="A2236" s="12"/>
      <c r="B2236" s="12"/>
      <c r="C2236" s="12"/>
      <c r="D2236" s="12"/>
      <c r="E2236" s="12"/>
      <c r="F2236" s="12"/>
      <c r="G2236" s="12"/>
      <c r="H2236" s="12" t="e">
        <f t="shared" si="32"/>
        <v>#N/A</v>
      </c>
      <c r="I2236" s="12" t="e">
        <f>VLOOKUP(CONCATENATE(N2236,T2236),Simulador!$H$26:$H$33,1,FALSE)</f>
        <v>#N/A</v>
      </c>
      <c r="J2236" s="12" t="e">
        <f t="shared" si="33"/>
        <v>#N/A</v>
      </c>
      <c r="K2236" s="13" t="e">
        <f t="shared" si="34"/>
        <v>#N/A</v>
      </c>
      <c r="L2236" s="12" t="e">
        <f t="shared" si="35"/>
        <v>#N/A</v>
      </c>
      <c r="M2236" s="14"/>
      <c r="N2236" s="3"/>
      <c r="O2236" s="20" t="e">
        <f>VLOOKUP(CONCATENATE($M2236,$N2236),Curriculos!$A$2:$J$332,4,FALSE)</f>
        <v>#N/A</v>
      </c>
      <c r="P2236" s="21" t="e">
        <f>VLOOKUP(CONCATENATE($M2236,$N2236),Curriculos!$A$2:$J$332,5,FALSE)</f>
        <v>#N/A</v>
      </c>
      <c r="Q2236" s="21" t="e">
        <f>VLOOKUP($N2236,Oferta!$D$2:$P$100,5,FALSE)</f>
        <v>#N/A</v>
      </c>
      <c r="R2236" s="21" t="e">
        <f>VLOOKUP(CONCATENATE($M2236,$N2236),Curriculos!$A$2:$J$332,8,FALSE)</f>
        <v>#N/A</v>
      </c>
      <c r="S2236" s="5"/>
      <c r="T2236" s="22"/>
      <c r="U2236" s="21" t="e">
        <f>VLOOKUP(CONCATENATE($M2236,$N2236),Curriculos!$A$2:$J$332,10,FALSE)</f>
        <v>#N/A</v>
      </c>
      <c r="V2236" s="20" t="e">
        <f>VLOOKUP(CONCATENATE($M2236,$N2236,$T2236),Oferta!$B$2:$R$360,17,FALSE)</f>
        <v>#N/A</v>
      </c>
      <c r="W2236" s="20" t="e">
        <f>VLOOKUP(CONCATENATE($M2236,$N2236,$T2236),Oferta!$B$2:$Q$360,12,FALSE)</f>
        <v>#N/A</v>
      </c>
      <c r="X2236" s="22"/>
      <c r="Y2236" s="23" t="e">
        <f>VLOOKUP(CONCATENATE($W2236,$X2236),Mtz_Horarios!$E$2:$H$92,2,FALSE)</f>
        <v>#N/A</v>
      </c>
      <c r="Z2236" s="23" t="e">
        <f>VLOOKUP(CONCATENATE($W2236,$X2236),Mtz_Horarios!$E$2:$H$92,3,FALSE)</f>
        <v>#N/A</v>
      </c>
      <c r="AA2236" s="24" t="e">
        <f>VLOOKUP(CONCATENATE($W2236,$X2236),Mtz_Horarios!$E$2:$H$92,4,FALSE)</f>
        <v>#N/A</v>
      </c>
      <c r="AB2236" s="20" t="e">
        <f>VLOOKUP(CONCATENATE($M2236,$N2236,$T2236),Oferta!$B$2:$Q$360,16,FALSE)</f>
        <v>#N/A</v>
      </c>
      <c r="AC2236" s="20" t="e">
        <f>VLOOKUP(CONCATENATE($M2236,$N2236,$T2236),Oferta!$B$2:$Q$360,15,FALSE)</f>
        <v>#N/A</v>
      </c>
      <c r="AD2236" s="12"/>
      <c r="AE2236" s="12"/>
      <c r="AF2236" s="12"/>
      <c r="AG2236" s="12"/>
      <c r="AH2236" s="12"/>
      <c r="AI2236" s="5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12"/>
      <c r="AW2236" s="12"/>
    </row>
    <row r="2237" spans="1:49" ht="15" hidden="1" customHeight="1">
      <c r="A2237" s="12"/>
      <c r="B2237" s="12"/>
      <c r="C2237" s="12"/>
      <c r="D2237" s="12"/>
      <c r="E2237" s="12"/>
      <c r="F2237" s="12"/>
      <c r="G2237" s="12"/>
      <c r="H2237" s="12" t="e">
        <f t="shared" si="32"/>
        <v>#N/A</v>
      </c>
      <c r="I2237" s="12" t="e">
        <f>VLOOKUP(CONCATENATE(N2237,T2237),Simulador!$H$26:$H$33,1,FALSE)</f>
        <v>#N/A</v>
      </c>
      <c r="J2237" s="12" t="e">
        <f t="shared" si="33"/>
        <v>#N/A</v>
      </c>
      <c r="K2237" s="13" t="e">
        <f t="shared" si="34"/>
        <v>#N/A</v>
      </c>
      <c r="L2237" s="12" t="e">
        <f t="shared" si="35"/>
        <v>#N/A</v>
      </c>
      <c r="M2237" s="14"/>
      <c r="N2237" s="3"/>
      <c r="O2237" s="20" t="e">
        <f>VLOOKUP(CONCATENATE($M2237,$N2237),Curriculos!$A$2:$J$332,4,FALSE)</f>
        <v>#N/A</v>
      </c>
      <c r="P2237" s="21" t="e">
        <f>VLOOKUP(CONCATENATE($M2237,$N2237),Curriculos!$A$2:$J$332,5,FALSE)</f>
        <v>#N/A</v>
      </c>
      <c r="Q2237" s="21" t="e">
        <f>VLOOKUP($N2237,Oferta!$D$2:$P$100,5,FALSE)</f>
        <v>#N/A</v>
      </c>
      <c r="R2237" s="21" t="e">
        <f>VLOOKUP(CONCATENATE($M2237,$N2237),Curriculos!$A$2:$J$332,8,FALSE)</f>
        <v>#N/A</v>
      </c>
      <c r="S2237" s="5"/>
      <c r="T2237" s="22"/>
      <c r="U2237" s="21" t="e">
        <f>VLOOKUP(CONCATENATE($M2237,$N2237),Curriculos!$A$2:$J$332,10,FALSE)</f>
        <v>#N/A</v>
      </c>
      <c r="V2237" s="20" t="e">
        <f>VLOOKUP(CONCATENATE($M2237,$N2237,$T2237),Oferta!$B$2:$R$360,17,FALSE)</f>
        <v>#N/A</v>
      </c>
      <c r="W2237" s="20" t="e">
        <f>VLOOKUP(CONCATENATE($M2237,$N2237,$T2237),Oferta!$B$2:$Q$360,12,FALSE)</f>
        <v>#N/A</v>
      </c>
      <c r="X2237" s="22"/>
      <c r="Y2237" s="23" t="e">
        <f>VLOOKUP(CONCATENATE($W2237,$X2237),Mtz_Horarios!$E$2:$H$92,2,FALSE)</f>
        <v>#N/A</v>
      </c>
      <c r="Z2237" s="23" t="e">
        <f>VLOOKUP(CONCATENATE($W2237,$X2237),Mtz_Horarios!$E$2:$H$92,3,FALSE)</f>
        <v>#N/A</v>
      </c>
      <c r="AA2237" s="24" t="e">
        <f>VLOOKUP(CONCATENATE($W2237,$X2237),Mtz_Horarios!$E$2:$H$92,4,FALSE)</f>
        <v>#N/A</v>
      </c>
      <c r="AB2237" s="20" t="e">
        <f>VLOOKUP(CONCATENATE($M2237,$N2237,$T2237),Oferta!$B$2:$Q$360,16,FALSE)</f>
        <v>#N/A</v>
      </c>
      <c r="AC2237" s="20" t="e">
        <f>VLOOKUP(CONCATENATE($M2237,$N2237,$T2237),Oferta!$B$2:$Q$360,15,FALSE)</f>
        <v>#N/A</v>
      </c>
      <c r="AD2237" s="12"/>
      <c r="AE2237" s="12"/>
      <c r="AF2237" s="12"/>
      <c r="AG2237" s="12"/>
      <c r="AH2237" s="12"/>
      <c r="AI2237" s="5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12"/>
      <c r="AW2237" s="12"/>
    </row>
    <row r="2238" spans="1:49" ht="15" hidden="1" customHeight="1">
      <c r="A2238" s="12"/>
      <c r="B2238" s="12"/>
      <c r="C2238" s="12"/>
      <c r="D2238" s="12"/>
      <c r="E2238" s="12"/>
      <c r="F2238" s="12"/>
      <c r="G2238" s="12"/>
      <c r="H2238" s="12" t="e">
        <f t="shared" si="32"/>
        <v>#N/A</v>
      </c>
      <c r="I2238" s="12" t="e">
        <f>VLOOKUP(CONCATENATE(N2238,T2238),Simulador!$H$26:$H$33,1,FALSE)</f>
        <v>#N/A</v>
      </c>
      <c r="J2238" s="12" t="e">
        <f t="shared" si="33"/>
        <v>#N/A</v>
      </c>
      <c r="K2238" s="13" t="e">
        <f t="shared" si="34"/>
        <v>#N/A</v>
      </c>
      <c r="L2238" s="12" t="e">
        <f t="shared" si="35"/>
        <v>#N/A</v>
      </c>
      <c r="M2238" s="14"/>
      <c r="N2238" s="3"/>
      <c r="O2238" s="20" t="e">
        <f>VLOOKUP(CONCATENATE($M2238,$N2238),Curriculos!$A$2:$J$332,4,FALSE)</f>
        <v>#N/A</v>
      </c>
      <c r="P2238" s="21" t="e">
        <f>VLOOKUP(CONCATENATE($M2238,$N2238),Curriculos!$A$2:$J$332,5,FALSE)</f>
        <v>#N/A</v>
      </c>
      <c r="Q2238" s="21" t="e">
        <f>VLOOKUP($N2238,Oferta!$D$2:$P$100,5,FALSE)</f>
        <v>#N/A</v>
      </c>
      <c r="R2238" s="21" t="e">
        <f>VLOOKUP(CONCATENATE($M2238,$N2238),Curriculos!$A$2:$J$332,8,FALSE)</f>
        <v>#N/A</v>
      </c>
      <c r="S2238" s="5"/>
      <c r="T2238" s="22"/>
      <c r="U2238" s="21" t="e">
        <f>VLOOKUP(CONCATENATE($M2238,$N2238),Curriculos!$A$2:$J$332,10,FALSE)</f>
        <v>#N/A</v>
      </c>
      <c r="V2238" s="20" t="e">
        <f>VLOOKUP(CONCATENATE($M2238,$N2238,$T2238),Oferta!$B$2:$R$360,17,FALSE)</f>
        <v>#N/A</v>
      </c>
      <c r="W2238" s="20" t="e">
        <f>VLOOKUP(CONCATENATE($M2238,$N2238,$T2238),Oferta!$B$2:$Q$360,12,FALSE)</f>
        <v>#N/A</v>
      </c>
      <c r="X2238" s="22"/>
      <c r="Y2238" s="23" t="e">
        <f>VLOOKUP(CONCATENATE($W2238,$X2238),Mtz_Horarios!$E$2:$H$92,2,FALSE)</f>
        <v>#N/A</v>
      </c>
      <c r="Z2238" s="23" t="e">
        <f>VLOOKUP(CONCATENATE($W2238,$X2238),Mtz_Horarios!$E$2:$H$92,3,FALSE)</f>
        <v>#N/A</v>
      </c>
      <c r="AA2238" s="24" t="e">
        <f>VLOOKUP(CONCATENATE($W2238,$X2238),Mtz_Horarios!$E$2:$H$92,4,FALSE)</f>
        <v>#N/A</v>
      </c>
      <c r="AB2238" s="20" t="e">
        <f>VLOOKUP(CONCATENATE($M2238,$N2238,$T2238),Oferta!$B$2:$Q$360,16,FALSE)</f>
        <v>#N/A</v>
      </c>
      <c r="AC2238" s="20" t="e">
        <f>VLOOKUP(CONCATENATE($M2238,$N2238,$T2238),Oferta!$B$2:$Q$360,15,FALSE)</f>
        <v>#N/A</v>
      </c>
      <c r="AD2238" s="12"/>
      <c r="AE2238" s="12"/>
      <c r="AF2238" s="12"/>
      <c r="AG2238" s="12"/>
      <c r="AH2238" s="12"/>
      <c r="AI2238" s="5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12"/>
      <c r="AW2238" s="12"/>
    </row>
    <row r="2239" spans="1:49" ht="15" hidden="1" customHeight="1">
      <c r="A2239" s="12"/>
      <c r="B2239" s="12"/>
      <c r="C2239" s="12"/>
      <c r="D2239" s="12"/>
      <c r="E2239" s="12"/>
      <c r="F2239" s="12"/>
      <c r="G2239" s="12"/>
      <c r="H2239" s="12" t="e">
        <f t="shared" si="32"/>
        <v>#N/A</v>
      </c>
      <c r="I2239" s="12" t="e">
        <f>VLOOKUP(CONCATENATE(N2239,T2239),Simulador!$H$26:$H$33,1,FALSE)</f>
        <v>#N/A</v>
      </c>
      <c r="J2239" s="12" t="e">
        <f t="shared" si="33"/>
        <v>#N/A</v>
      </c>
      <c r="K2239" s="13" t="e">
        <f t="shared" si="34"/>
        <v>#N/A</v>
      </c>
      <c r="L2239" s="12" t="e">
        <f t="shared" si="35"/>
        <v>#N/A</v>
      </c>
      <c r="M2239" s="14"/>
      <c r="N2239" s="3"/>
      <c r="O2239" s="20" t="e">
        <f>VLOOKUP(CONCATENATE($M2239,$N2239),Curriculos!$A$2:$J$332,4,FALSE)</f>
        <v>#N/A</v>
      </c>
      <c r="P2239" s="21" t="e">
        <f>VLOOKUP(CONCATENATE($M2239,$N2239),Curriculos!$A$2:$J$332,5,FALSE)</f>
        <v>#N/A</v>
      </c>
      <c r="Q2239" s="21" t="e">
        <f>VLOOKUP($N2239,Oferta!$D$2:$P$100,5,FALSE)</f>
        <v>#N/A</v>
      </c>
      <c r="R2239" s="21" t="e">
        <f>VLOOKUP(CONCATENATE($M2239,$N2239),Curriculos!$A$2:$J$332,8,FALSE)</f>
        <v>#N/A</v>
      </c>
      <c r="S2239" s="5"/>
      <c r="T2239" s="22"/>
      <c r="U2239" s="21" t="e">
        <f>VLOOKUP(CONCATENATE($M2239,$N2239),Curriculos!$A$2:$J$332,10,FALSE)</f>
        <v>#N/A</v>
      </c>
      <c r="V2239" s="20" t="e">
        <f>VLOOKUP(CONCATENATE($M2239,$N2239,$T2239),Oferta!$B$2:$R$360,17,FALSE)</f>
        <v>#N/A</v>
      </c>
      <c r="W2239" s="20" t="e">
        <f>VLOOKUP(CONCATENATE($M2239,$N2239,$T2239),Oferta!$B$2:$Q$360,12,FALSE)</f>
        <v>#N/A</v>
      </c>
      <c r="X2239" s="22"/>
      <c r="Y2239" s="23" t="e">
        <f>VLOOKUP(CONCATENATE($W2239,$X2239),Mtz_Horarios!$E$2:$H$92,2,FALSE)</f>
        <v>#N/A</v>
      </c>
      <c r="Z2239" s="23" t="e">
        <f>VLOOKUP(CONCATENATE($W2239,$X2239),Mtz_Horarios!$E$2:$H$92,3,FALSE)</f>
        <v>#N/A</v>
      </c>
      <c r="AA2239" s="24" t="e">
        <f>VLOOKUP(CONCATENATE($W2239,$X2239),Mtz_Horarios!$E$2:$H$92,4,FALSE)</f>
        <v>#N/A</v>
      </c>
      <c r="AB2239" s="20" t="e">
        <f>VLOOKUP(CONCATENATE($M2239,$N2239,$T2239),Oferta!$B$2:$Q$360,16,FALSE)</f>
        <v>#N/A</v>
      </c>
      <c r="AC2239" s="20" t="e">
        <f>VLOOKUP(CONCATENATE($M2239,$N2239,$T2239),Oferta!$B$2:$Q$360,15,FALSE)</f>
        <v>#N/A</v>
      </c>
      <c r="AD2239" s="12"/>
      <c r="AE2239" s="12"/>
      <c r="AF2239" s="12"/>
      <c r="AG2239" s="12"/>
      <c r="AH2239" s="12"/>
      <c r="AI2239" s="5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12"/>
      <c r="AW2239" s="12"/>
    </row>
    <row r="2240" spans="1:49" ht="15" hidden="1" customHeight="1">
      <c r="A2240" s="12"/>
      <c r="B2240" s="12"/>
      <c r="C2240" s="12"/>
      <c r="D2240" s="12"/>
      <c r="E2240" s="12"/>
      <c r="F2240" s="12"/>
      <c r="G2240" s="12"/>
      <c r="H2240" s="12" t="e">
        <f t="shared" si="32"/>
        <v>#N/A</v>
      </c>
      <c r="I2240" s="12" t="e">
        <f>VLOOKUP(CONCATENATE(N2240,T2240),Simulador!$H$26:$H$33,1,FALSE)</f>
        <v>#N/A</v>
      </c>
      <c r="J2240" s="12" t="e">
        <f t="shared" si="33"/>
        <v>#N/A</v>
      </c>
      <c r="K2240" s="13" t="e">
        <f t="shared" si="34"/>
        <v>#N/A</v>
      </c>
      <c r="L2240" s="12" t="e">
        <f t="shared" si="35"/>
        <v>#N/A</v>
      </c>
      <c r="M2240" s="14"/>
      <c r="N2240" s="3"/>
      <c r="O2240" s="20" t="e">
        <f>VLOOKUP(CONCATENATE($M2240,$N2240),Curriculos!$A$2:$J$332,4,FALSE)</f>
        <v>#N/A</v>
      </c>
      <c r="P2240" s="21" t="e">
        <f>VLOOKUP(CONCATENATE($M2240,$N2240),Curriculos!$A$2:$J$332,5,FALSE)</f>
        <v>#N/A</v>
      </c>
      <c r="Q2240" s="21" t="e">
        <f>VLOOKUP($N2240,Oferta!$D$2:$P$100,5,FALSE)</f>
        <v>#N/A</v>
      </c>
      <c r="R2240" s="21" t="e">
        <f>VLOOKUP(CONCATENATE($M2240,$N2240),Curriculos!$A$2:$J$332,8,FALSE)</f>
        <v>#N/A</v>
      </c>
      <c r="S2240" s="5"/>
      <c r="T2240" s="22"/>
      <c r="U2240" s="21" t="e">
        <f>VLOOKUP(CONCATENATE($M2240,$N2240),Curriculos!$A$2:$J$332,10,FALSE)</f>
        <v>#N/A</v>
      </c>
      <c r="V2240" s="20" t="e">
        <f>VLOOKUP(CONCATENATE($M2240,$N2240,$T2240),Oferta!$B$2:$R$360,17,FALSE)</f>
        <v>#N/A</v>
      </c>
      <c r="W2240" s="20" t="e">
        <f>VLOOKUP(CONCATENATE($M2240,$N2240,$T2240),Oferta!$B$2:$Q$360,12,FALSE)</f>
        <v>#N/A</v>
      </c>
      <c r="X2240" s="22"/>
      <c r="Y2240" s="23" t="e">
        <f>VLOOKUP(CONCATENATE($W2240,$X2240),Mtz_Horarios!$E$2:$H$92,2,FALSE)</f>
        <v>#N/A</v>
      </c>
      <c r="Z2240" s="23" t="e">
        <f>VLOOKUP(CONCATENATE($W2240,$X2240),Mtz_Horarios!$E$2:$H$92,3,FALSE)</f>
        <v>#N/A</v>
      </c>
      <c r="AA2240" s="24" t="e">
        <f>VLOOKUP(CONCATENATE($W2240,$X2240),Mtz_Horarios!$E$2:$H$92,4,FALSE)</f>
        <v>#N/A</v>
      </c>
      <c r="AB2240" s="20" t="e">
        <f>VLOOKUP(CONCATENATE($M2240,$N2240,$T2240),Oferta!$B$2:$Q$360,16,FALSE)</f>
        <v>#N/A</v>
      </c>
      <c r="AC2240" s="20" t="e">
        <f>VLOOKUP(CONCATENATE($M2240,$N2240,$T2240),Oferta!$B$2:$Q$360,15,FALSE)</f>
        <v>#N/A</v>
      </c>
      <c r="AD2240" s="12"/>
      <c r="AE2240" s="12"/>
      <c r="AF2240" s="12"/>
      <c r="AG2240" s="12"/>
      <c r="AH2240" s="12"/>
      <c r="AI2240" s="5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12"/>
      <c r="AW2240" s="12"/>
    </row>
    <row r="2241" spans="1:49" ht="15" hidden="1" customHeight="1">
      <c r="A2241" s="12"/>
      <c r="B2241" s="12"/>
      <c r="C2241" s="12"/>
      <c r="D2241" s="12"/>
      <c r="E2241" s="12"/>
      <c r="F2241" s="12"/>
      <c r="G2241" s="12"/>
      <c r="H2241" s="12" t="e">
        <f t="shared" si="32"/>
        <v>#N/A</v>
      </c>
      <c r="I2241" s="12" t="e">
        <f>VLOOKUP(CONCATENATE(N2241,T2241),Simulador!$H$26:$H$33,1,FALSE)</f>
        <v>#N/A</v>
      </c>
      <c r="J2241" s="12" t="e">
        <f t="shared" si="33"/>
        <v>#N/A</v>
      </c>
      <c r="K2241" s="13" t="e">
        <f t="shared" si="34"/>
        <v>#N/A</v>
      </c>
      <c r="L2241" s="12" t="e">
        <f t="shared" si="35"/>
        <v>#N/A</v>
      </c>
      <c r="M2241" s="14"/>
      <c r="N2241" s="3"/>
      <c r="O2241" s="20" t="e">
        <f>VLOOKUP(CONCATENATE($M2241,$N2241),Curriculos!$A$2:$J$332,4,FALSE)</f>
        <v>#N/A</v>
      </c>
      <c r="P2241" s="21" t="e">
        <f>VLOOKUP(CONCATENATE($M2241,$N2241),Curriculos!$A$2:$J$332,5,FALSE)</f>
        <v>#N/A</v>
      </c>
      <c r="Q2241" s="21" t="e">
        <f>VLOOKUP($N2241,Oferta!$D$2:$P$100,5,FALSE)</f>
        <v>#N/A</v>
      </c>
      <c r="R2241" s="21" t="e">
        <f>VLOOKUP(CONCATENATE($M2241,$N2241),Curriculos!$A$2:$J$332,8,FALSE)</f>
        <v>#N/A</v>
      </c>
      <c r="S2241" s="5"/>
      <c r="T2241" s="22"/>
      <c r="U2241" s="21" t="e">
        <f>VLOOKUP(CONCATENATE($M2241,$N2241),Curriculos!$A$2:$J$332,10,FALSE)</f>
        <v>#N/A</v>
      </c>
      <c r="V2241" s="20" t="e">
        <f>VLOOKUP(CONCATENATE($M2241,$N2241,$T2241),Oferta!$B$2:$R$360,17,FALSE)</f>
        <v>#N/A</v>
      </c>
      <c r="W2241" s="20" t="e">
        <f>VLOOKUP(CONCATENATE($M2241,$N2241,$T2241),Oferta!$B$2:$Q$360,12,FALSE)</f>
        <v>#N/A</v>
      </c>
      <c r="X2241" s="22"/>
      <c r="Y2241" s="23" t="e">
        <f>VLOOKUP(CONCATENATE($W2241,$X2241),Mtz_Horarios!$E$2:$H$92,2,FALSE)</f>
        <v>#N/A</v>
      </c>
      <c r="Z2241" s="23" t="e">
        <f>VLOOKUP(CONCATENATE($W2241,$X2241),Mtz_Horarios!$E$2:$H$92,3,FALSE)</f>
        <v>#N/A</v>
      </c>
      <c r="AA2241" s="24" t="e">
        <f>VLOOKUP(CONCATENATE($W2241,$X2241),Mtz_Horarios!$E$2:$H$92,4,FALSE)</f>
        <v>#N/A</v>
      </c>
      <c r="AB2241" s="20" t="e">
        <f>VLOOKUP(CONCATENATE($M2241,$N2241,$T2241),Oferta!$B$2:$Q$360,16,FALSE)</f>
        <v>#N/A</v>
      </c>
      <c r="AC2241" s="20" t="e">
        <f>VLOOKUP(CONCATENATE($M2241,$N2241,$T2241),Oferta!$B$2:$Q$360,15,FALSE)</f>
        <v>#N/A</v>
      </c>
      <c r="AD2241" s="12"/>
      <c r="AE2241" s="12"/>
      <c r="AF2241" s="12"/>
      <c r="AG2241" s="12"/>
      <c r="AH2241" s="12"/>
      <c r="AI2241" s="5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12"/>
      <c r="AW2241" s="12"/>
    </row>
    <row r="2242" spans="1:49" ht="15" hidden="1" customHeight="1">
      <c r="A2242" s="12"/>
      <c r="B2242" s="12"/>
      <c r="C2242" s="12"/>
      <c r="D2242" s="12"/>
      <c r="E2242" s="12"/>
      <c r="F2242" s="12"/>
      <c r="G2242" s="12"/>
      <c r="H2242" s="12" t="e">
        <f t="shared" si="32"/>
        <v>#N/A</v>
      </c>
      <c r="I2242" s="12" t="e">
        <f>VLOOKUP(CONCATENATE(N2242,T2242),Simulador!$H$26:$H$33,1,FALSE)</f>
        <v>#N/A</v>
      </c>
      <c r="J2242" s="12" t="e">
        <f t="shared" si="33"/>
        <v>#N/A</v>
      </c>
      <c r="K2242" s="13" t="e">
        <f t="shared" si="34"/>
        <v>#N/A</v>
      </c>
      <c r="L2242" s="12" t="e">
        <f t="shared" si="35"/>
        <v>#N/A</v>
      </c>
      <c r="M2242" s="14"/>
      <c r="N2242" s="3"/>
      <c r="O2242" s="20" t="e">
        <f>VLOOKUP(CONCATENATE($M2242,$N2242),Curriculos!$A$2:$J$332,4,FALSE)</f>
        <v>#N/A</v>
      </c>
      <c r="P2242" s="21" t="e">
        <f>VLOOKUP(CONCATENATE($M2242,$N2242),Curriculos!$A$2:$J$332,5,FALSE)</f>
        <v>#N/A</v>
      </c>
      <c r="Q2242" s="21" t="e">
        <f>VLOOKUP($N2242,Oferta!$D$2:$P$100,5,FALSE)</f>
        <v>#N/A</v>
      </c>
      <c r="R2242" s="21" t="e">
        <f>VLOOKUP(CONCATENATE($M2242,$N2242),Curriculos!$A$2:$J$332,8,FALSE)</f>
        <v>#N/A</v>
      </c>
      <c r="S2242" s="5"/>
      <c r="T2242" s="22"/>
      <c r="U2242" s="21" t="e">
        <f>VLOOKUP(CONCATENATE($M2242,$N2242),Curriculos!$A$2:$J$332,10,FALSE)</f>
        <v>#N/A</v>
      </c>
      <c r="V2242" s="20" t="e">
        <f>VLOOKUP(CONCATENATE($M2242,$N2242,$T2242),Oferta!$B$2:$R$360,17,FALSE)</f>
        <v>#N/A</v>
      </c>
      <c r="W2242" s="20" t="e">
        <f>VLOOKUP(CONCATENATE($M2242,$N2242,$T2242),Oferta!$B$2:$Q$360,12,FALSE)</f>
        <v>#N/A</v>
      </c>
      <c r="X2242" s="22"/>
      <c r="Y2242" s="23" t="e">
        <f>VLOOKUP(CONCATENATE($W2242,$X2242),Mtz_Horarios!$E$2:$H$92,2,FALSE)</f>
        <v>#N/A</v>
      </c>
      <c r="Z2242" s="23" t="e">
        <f>VLOOKUP(CONCATENATE($W2242,$X2242),Mtz_Horarios!$E$2:$H$92,3,FALSE)</f>
        <v>#N/A</v>
      </c>
      <c r="AA2242" s="24" t="e">
        <f>VLOOKUP(CONCATENATE($W2242,$X2242),Mtz_Horarios!$E$2:$H$92,4,FALSE)</f>
        <v>#N/A</v>
      </c>
      <c r="AB2242" s="20" t="e">
        <f>VLOOKUP(CONCATENATE($M2242,$N2242,$T2242),Oferta!$B$2:$Q$360,16,FALSE)</f>
        <v>#N/A</v>
      </c>
      <c r="AC2242" s="20" t="e">
        <f>VLOOKUP(CONCATENATE($M2242,$N2242,$T2242),Oferta!$B$2:$Q$360,15,FALSE)</f>
        <v>#N/A</v>
      </c>
      <c r="AD2242" s="12"/>
      <c r="AE2242" s="12"/>
      <c r="AF2242" s="12"/>
      <c r="AG2242" s="12"/>
      <c r="AH2242" s="12"/>
      <c r="AI2242" s="5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12"/>
      <c r="AW2242" s="12"/>
    </row>
    <row r="2243" spans="1:49" ht="15" hidden="1" customHeight="1">
      <c r="A2243" s="12"/>
      <c r="B2243" s="12"/>
      <c r="C2243" s="12"/>
      <c r="D2243" s="12"/>
      <c r="E2243" s="12"/>
      <c r="F2243" s="12"/>
      <c r="G2243" s="12"/>
      <c r="H2243" s="12" t="e">
        <f t="shared" si="32"/>
        <v>#N/A</v>
      </c>
      <c r="I2243" s="12" t="e">
        <f>VLOOKUP(CONCATENATE(N2243,T2243),Simulador!$H$26:$H$33,1,FALSE)</f>
        <v>#N/A</v>
      </c>
      <c r="J2243" s="12" t="e">
        <f t="shared" si="33"/>
        <v>#N/A</v>
      </c>
      <c r="K2243" s="13" t="e">
        <f t="shared" si="34"/>
        <v>#N/A</v>
      </c>
      <c r="L2243" s="12" t="e">
        <f t="shared" si="35"/>
        <v>#N/A</v>
      </c>
      <c r="M2243" s="14"/>
      <c r="N2243" s="3"/>
      <c r="O2243" s="20" t="e">
        <f>VLOOKUP(CONCATENATE($M2243,$N2243),Curriculos!$A$2:$J$332,4,FALSE)</f>
        <v>#N/A</v>
      </c>
      <c r="P2243" s="21" t="e">
        <f>VLOOKUP(CONCATENATE($M2243,$N2243),Curriculos!$A$2:$J$332,5,FALSE)</f>
        <v>#N/A</v>
      </c>
      <c r="Q2243" s="21" t="e">
        <f>VLOOKUP($N2243,Oferta!$D$2:$P$100,5,FALSE)</f>
        <v>#N/A</v>
      </c>
      <c r="R2243" s="21" t="e">
        <f>VLOOKUP(CONCATENATE($M2243,$N2243),Curriculos!$A$2:$J$332,8,FALSE)</f>
        <v>#N/A</v>
      </c>
      <c r="S2243" s="5"/>
      <c r="T2243" s="22"/>
      <c r="U2243" s="21" t="e">
        <f>VLOOKUP(CONCATENATE($M2243,$N2243),Curriculos!$A$2:$J$332,10,FALSE)</f>
        <v>#N/A</v>
      </c>
      <c r="V2243" s="20" t="e">
        <f>VLOOKUP(CONCATENATE($M2243,$N2243,$T2243),Oferta!$B$2:$R$360,17,FALSE)</f>
        <v>#N/A</v>
      </c>
      <c r="W2243" s="20" t="e">
        <f>VLOOKUP(CONCATENATE($M2243,$N2243,$T2243),Oferta!$B$2:$Q$360,12,FALSE)</f>
        <v>#N/A</v>
      </c>
      <c r="X2243" s="22"/>
      <c r="Y2243" s="23" t="e">
        <f>VLOOKUP(CONCATENATE($W2243,$X2243),Mtz_Horarios!$E$2:$H$92,2,FALSE)</f>
        <v>#N/A</v>
      </c>
      <c r="Z2243" s="23" t="e">
        <f>VLOOKUP(CONCATENATE($W2243,$X2243),Mtz_Horarios!$E$2:$H$92,3,FALSE)</f>
        <v>#N/A</v>
      </c>
      <c r="AA2243" s="24" t="e">
        <f>VLOOKUP(CONCATENATE($W2243,$X2243),Mtz_Horarios!$E$2:$H$92,4,FALSE)</f>
        <v>#N/A</v>
      </c>
      <c r="AB2243" s="20" t="e">
        <f>VLOOKUP(CONCATENATE($M2243,$N2243,$T2243),Oferta!$B$2:$Q$360,16,FALSE)</f>
        <v>#N/A</v>
      </c>
      <c r="AC2243" s="20" t="e">
        <f>VLOOKUP(CONCATENATE($M2243,$N2243,$T2243),Oferta!$B$2:$Q$360,15,FALSE)</f>
        <v>#N/A</v>
      </c>
      <c r="AD2243" s="12"/>
      <c r="AE2243" s="12"/>
      <c r="AF2243" s="12"/>
      <c r="AG2243" s="12"/>
      <c r="AH2243" s="12"/>
      <c r="AI2243" s="5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12"/>
      <c r="AW2243" s="12"/>
    </row>
    <row r="2244" spans="1:49" ht="15" hidden="1" customHeight="1">
      <c r="A2244" s="12"/>
      <c r="B2244" s="12"/>
      <c r="C2244" s="12"/>
      <c r="D2244" s="12"/>
      <c r="E2244" s="12"/>
      <c r="F2244" s="12"/>
      <c r="G2244" s="12"/>
      <c r="H2244" s="12" t="e">
        <f t="shared" si="32"/>
        <v>#N/A</v>
      </c>
      <c r="I2244" s="12" t="e">
        <f>VLOOKUP(CONCATENATE(N2244,T2244),Simulador!$H$26:$H$33,1,FALSE)</f>
        <v>#N/A</v>
      </c>
      <c r="J2244" s="12" t="e">
        <f t="shared" si="33"/>
        <v>#N/A</v>
      </c>
      <c r="K2244" s="13" t="e">
        <f t="shared" si="34"/>
        <v>#N/A</v>
      </c>
      <c r="L2244" s="12" t="e">
        <f t="shared" si="35"/>
        <v>#N/A</v>
      </c>
      <c r="M2244" s="14"/>
      <c r="N2244" s="3"/>
      <c r="O2244" s="20" t="e">
        <f>VLOOKUP(CONCATENATE($M2244,$N2244),Curriculos!$A$2:$J$332,4,FALSE)</f>
        <v>#N/A</v>
      </c>
      <c r="P2244" s="21" t="e">
        <f>VLOOKUP(CONCATENATE($M2244,$N2244),Curriculos!$A$2:$J$332,5,FALSE)</f>
        <v>#N/A</v>
      </c>
      <c r="Q2244" s="21" t="e">
        <f>VLOOKUP($N2244,Oferta!$D$2:$P$100,5,FALSE)</f>
        <v>#N/A</v>
      </c>
      <c r="R2244" s="21" t="e">
        <f>VLOOKUP(CONCATENATE($M2244,$N2244),Curriculos!$A$2:$J$332,8,FALSE)</f>
        <v>#N/A</v>
      </c>
      <c r="S2244" s="5"/>
      <c r="T2244" s="22"/>
      <c r="U2244" s="21" t="e">
        <f>VLOOKUP(CONCATENATE($M2244,$N2244),Curriculos!$A$2:$J$332,10,FALSE)</f>
        <v>#N/A</v>
      </c>
      <c r="V2244" s="20" t="e">
        <f>VLOOKUP(CONCATENATE($M2244,$N2244,$T2244),Oferta!$B$2:$R$360,17,FALSE)</f>
        <v>#N/A</v>
      </c>
      <c r="W2244" s="20" t="e">
        <f>VLOOKUP(CONCATENATE($M2244,$N2244,$T2244),Oferta!$B$2:$Q$360,12,FALSE)</f>
        <v>#N/A</v>
      </c>
      <c r="X2244" s="22"/>
      <c r="Y2244" s="23" t="e">
        <f>VLOOKUP(CONCATENATE($W2244,$X2244),Mtz_Horarios!$E$2:$H$92,2,FALSE)</f>
        <v>#N/A</v>
      </c>
      <c r="Z2244" s="23" t="e">
        <f>VLOOKUP(CONCATENATE($W2244,$X2244),Mtz_Horarios!$E$2:$H$92,3,FALSE)</f>
        <v>#N/A</v>
      </c>
      <c r="AA2244" s="24" t="e">
        <f>VLOOKUP(CONCATENATE($W2244,$X2244),Mtz_Horarios!$E$2:$H$92,4,FALSE)</f>
        <v>#N/A</v>
      </c>
      <c r="AB2244" s="20" t="e">
        <f>VLOOKUP(CONCATENATE($M2244,$N2244,$T2244),Oferta!$B$2:$Q$360,16,FALSE)</f>
        <v>#N/A</v>
      </c>
      <c r="AC2244" s="20" t="e">
        <f>VLOOKUP(CONCATENATE($M2244,$N2244,$T2244),Oferta!$B$2:$Q$360,15,FALSE)</f>
        <v>#N/A</v>
      </c>
      <c r="AD2244" s="12"/>
      <c r="AE2244" s="12"/>
      <c r="AF2244" s="12"/>
      <c r="AG2244" s="12"/>
      <c r="AH2244" s="12"/>
      <c r="AI2244" s="5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12"/>
      <c r="AW2244" s="12"/>
    </row>
    <row r="2245" spans="1:49" ht="15" hidden="1" customHeight="1">
      <c r="A2245" s="12"/>
      <c r="B2245" s="12"/>
      <c r="C2245" s="12"/>
      <c r="D2245" s="12"/>
      <c r="E2245" s="12"/>
      <c r="F2245" s="12"/>
      <c r="G2245" s="12"/>
      <c r="H2245" s="12" t="e">
        <f t="shared" si="32"/>
        <v>#N/A</v>
      </c>
      <c r="I2245" s="12" t="e">
        <f>VLOOKUP(CONCATENATE(N2245,T2245),Simulador!$H$26:$H$33,1,FALSE)</f>
        <v>#N/A</v>
      </c>
      <c r="J2245" s="12" t="e">
        <f t="shared" si="33"/>
        <v>#N/A</v>
      </c>
      <c r="K2245" s="13" t="e">
        <f t="shared" si="34"/>
        <v>#N/A</v>
      </c>
      <c r="L2245" s="12" t="e">
        <f t="shared" si="35"/>
        <v>#N/A</v>
      </c>
      <c r="M2245" s="14"/>
      <c r="N2245" s="3"/>
      <c r="O2245" s="20" t="e">
        <f>VLOOKUP(CONCATENATE($M2245,$N2245),Curriculos!$A$2:$J$332,4,FALSE)</f>
        <v>#N/A</v>
      </c>
      <c r="P2245" s="21" t="e">
        <f>VLOOKUP(CONCATENATE($M2245,$N2245),Curriculos!$A$2:$J$332,5,FALSE)</f>
        <v>#N/A</v>
      </c>
      <c r="Q2245" s="21" t="e">
        <f>VLOOKUP($N2245,Oferta!$D$2:$P$100,5,FALSE)</f>
        <v>#N/A</v>
      </c>
      <c r="R2245" s="21" t="e">
        <f>VLOOKUP(CONCATENATE($M2245,$N2245),Curriculos!$A$2:$J$332,8,FALSE)</f>
        <v>#N/A</v>
      </c>
      <c r="S2245" s="5"/>
      <c r="T2245" s="22"/>
      <c r="U2245" s="21" t="e">
        <f>VLOOKUP(CONCATENATE($M2245,$N2245),Curriculos!$A$2:$J$332,10,FALSE)</f>
        <v>#N/A</v>
      </c>
      <c r="V2245" s="20" t="e">
        <f>VLOOKUP(CONCATENATE($M2245,$N2245,$T2245),Oferta!$B$2:$R$360,17,FALSE)</f>
        <v>#N/A</v>
      </c>
      <c r="W2245" s="20" t="e">
        <f>VLOOKUP(CONCATENATE($M2245,$N2245,$T2245),Oferta!$B$2:$Q$360,12,FALSE)</f>
        <v>#N/A</v>
      </c>
      <c r="X2245" s="22"/>
      <c r="Y2245" s="23" t="e">
        <f>VLOOKUP(CONCATENATE($W2245,$X2245),Mtz_Horarios!$E$2:$H$92,2,FALSE)</f>
        <v>#N/A</v>
      </c>
      <c r="Z2245" s="23" t="e">
        <f>VLOOKUP(CONCATENATE($W2245,$X2245),Mtz_Horarios!$E$2:$H$92,3,FALSE)</f>
        <v>#N/A</v>
      </c>
      <c r="AA2245" s="24" t="e">
        <f>VLOOKUP(CONCATENATE($W2245,$X2245),Mtz_Horarios!$E$2:$H$92,4,FALSE)</f>
        <v>#N/A</v>
      </c>
      <c r="AB2245" s="20" t="e">
        <f>VLOOKUP(CONCATENATE($M2245,$N2245,$T2245),Oferta!$B$2:$Q$360,16,FALSE)</f>
        <v>#N/A</v>
      </c>
      <c r="AC2245" s="20" t="e">
        <f>VLOOKUP(CONCATENATE($M2245,$N2245,$T2245),Oferta!$B$2:$Q$360,15,FALSE)</f>
        <v>#N/A</v>
      </c>
      <c r="AD2245" s="12"/>
      <c r="AE2245" s="12"/>
      <c r="AF2245" s="12"/>
      <c r="AG2245" s="12"/>
      <c r="AH2245" s="12"/>
      <c r="AI2245" s="5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12"/>
      <c r="AW2245" s="12"/>
    </row>
    <row r="2246" spans="1:49" ht="15" hidden="1" customHeight="1">
      <c r="A2246" s="12"/>
      <c r="B2246" s="12"/>
      <c r="C2246" s="12"/>
      <c r="D2246" s="12"/>
      <c r="E2246" s="12"/>
      <c r="F2246" s="12"/>
      <c r="G2246" s="12"/>
      <c r="H2246" s="12" t="e">
        <f t="shared" si="32"/>
        <v>#N/A</v>
      </c>
      <c r="I2246" s="12" t="e">
        <f>VLOOKUP(CONCATENATE(N2246,T2246),Simulador!$H$26:$H$33,1,FALSE)</f>
        <v>#N/A</v>
      </c>
      <c r="J2246" s="12" t="e">
        <f t="shared" si="33"/>
        <v>#N/A</v>
      </c>
      <c r="K2246" s="13" t="e">
        <f t="shared" si="34"/>
        <v>#N/A</v>
      </c>
      <c r="L2246" s="12" t="e">
        <f t="shared" si="35"/>
        <v>#N/A</v>
      </c>
      <c r="M2246" s="14"/>
      <c r="N2246" s="3"/>
      <c r="O2246" s="20" t="e">
        <f>VLOOKUP(CONCATENATE($M2246,$N2246),Curriculos!$A$2:$J$332,4,FALSE)</f>
        <v>#N/A</v>
      </c>
      <c r="P2246" s="21" t="e">
        <f>VLOOKUP(CONCATENATE($M2246,$N2246),Curriculos!$A$2:$J$332,5,FALSE)</f>
        <v>#N/A</v>
      </c>
      <c r="Q2246" s="21" t="e">
        <f>VLOOKUP($N2246,Oferta!$D$2:$P$100,5,FALSE)</f>
        <v>#N/A</v>
      </c>
      <c r="R2246" s="21" t="e">
        <f>VLOOKUP(CONCATENATE($M2246,$N2246),Curriculos!$A$2:$J$332,8,FALSE)</f>
        <v>#N/A</v>
      </c>
      <c r="S2246" s="5"/>
      <c r="T2246" s="22"/>
      <c r="U2246" s="21" t="e">
        <f>VLOOKUP(CONCATENATE($M2246,$N2246),Curriculos!$A$2:$J$332,10,FALSE)</f>
        <v>#N/A</v>
      </c>
      <c r="V2246" s="20" t="e">
        <f>VLOOKUP(CONCATENATE($M2246,$N2246,$T2246),Oferta!$B$2:$R$360,17,FALSE)</f>
        <v>#N/A</v>
      </c>
      <c r="W2246" s="20" t="e">
        <f>VLOOKUP(CONCATENATE($M2246,$N2246,$T2246),Oferta!$B$2:$Q$360,12,FALSE)</f>
        <v>#N/A</v>
      </c>
      <c r="X2246" s="22"/>
      <c r="Y2246" s="23" t="e">
        <f>VLOOKUP(CONCATENATE($W2246,$X2246),Mtz_Horarios!$E$2:$H$92,2,FALSE)</f>
        <v>#N/A</v>
      </c>
      <c r="Z2246" s="23" t="e">
        <f>VLOOKUP(CONCATENATE($W2246,$X2246),Mtz_Horarios!$E$2:$H$92,3,FALSE)</f>
        <v>#N/A</v>
      </c>
      <c r="AA2246" s="24" t="e">
        <f>VLOOKUP(CONCATENATE($W2246,$X2246),Mtz_Horarios!$E$2:$H$92,4,FALSE)</f>
        <v>#N/A</v>
      </c>
      <c r="AB2246" s="20" t="e">
        <f>VLOOKUP(CONCATENATE($M2246,$N2246,$T2246),Oferta!$B$2:$Q$360,16,FALSE)</f>
        <v>#N/A</v>
      </c>
      <c r="AC2246" s="20" t="e">
        <f>VLOOKUP(CONCATENATE($M2246,$N2246,$T2246),Oferta!$B$2:$Q$360,15,FALSE)</f>
        <v>#N/A</v>
      </c>
      <c r="AD2246" s="12"/>
      <c r="AE2246" s="12"/>
      <c r="AF2246" s="12"/>
      <c r="AG2246" s="12"/>
      <c r="AH2246" s="12"/>
      <c r="AI2246" s="5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12"/>
      <c r="AW2246" s="12"/>
    </row>
    <row r="2247" spans="1:49" ht="15" hidden="1" customHeight="1">
      <c r="A2247" s="12"/>
      <c r="B2247" s="12"/>
      <c r="C2247" s="12"/>
      <c r="D2247" s="12"/>
      <c r="E2247" s="12"/>
      <c r="F2247" s="12"/>
      <c r="G2247" s="12"/>
      <c r="H2247" s="12" t="e">
        <f t="shared" si="32"/>
        <v>#N/A</v>
      </c>
      <c r="I2247" s="12" t="e">
        <f>VLOOKUP(CONCATENATE(N2247,T2247),Simulador!$H$26:$H$33,1,FALSE)</f>
        <v>#N/A</v>
      </c>
      <c r="J2247" s="12" t="e">
        <f t="shared" si="33"/>
        <v>#N/A</v>
      </c>
      <c r="K2247" s="13" t="e">
        <f t="shared" si="34"/>
        <v>#N/A</v>
      </c>
      <c r="L2247" s="12" t="e">
        <f t="shared" si="35"/>
        <v>#N/A</v>
      </c>
      <c r="M2247" s="14"/>
      <c r="N2247" s="3"/>
      <c r="O2247" s="20" t="e">
        <f>VLOOKUP(CONCATENATE($M2247,$N2247),Curriculos!$A$2:$J$332,4,FALSE)</f>
        <v>#N/A</v>
      </c>
      <c r="P2247" s="21" t="e">
        <f>VLOOKUP(CONCATENATE($M2247,$N2247),Curriculos!$A$2:$J$332,5,FALSE)</f>
        <v>#N/A</v>
      </c>
      <c r="Q2247" s="21" t="e">
        <f>VLOOKUP($N2247,Oferta!$D$2:$P$100,5,FALSE)</f>
        <v>#N/A</v>
      </c>
      <c r="R2247" s="21" t="e">
        <f>VLOOKUP(CONCATENATE($M2247,$N2247),Curriculos!$A$2:$J$332,8,FALSE)</f>
        <v>#N/A</v>
      </c>
      <c r="S2247" s="5"/>
      <c r="T2247" s="22"/>
      <c r="U2247" s="21" t="e">
        <f>VLOOKUP(CONCATENATE($M2247,$N2247),Curriculos!$A$2:$J$332,10,FALSE)</f>
        <v>#N/A</v>
      </c>
      <c r="V2247" s="20" t="e">
        <f>VLOOKUP(CONCATENATE($M2247,$N2247,$T2247),Oferta!$B$2:$R$360,17,FALSE)</f>
        <v>#N/A</v>
      </c>
      <c r="W2247" s="20" t="e">
        <f>VLOOKUP(CONCATENATE($M2247,$N2247,$T2247),Oferta!$B$2:$Q$360,12,FALSE)</f>
        <v>#N/A</v>
      </c>
      <c r="X2247" s="22"/>
      <c r="Y2247" s="23" t="e">
        <f>VLOOKUP(CONCATENATE($W2247,$X2247),Mtz_Horarios!$E$2:$H$92,2,FALSE)</f>
        <v>#N/A</v>
      </c>
      <c r="Z2247" s="23" t="e">
        <f>VLOOKUP(CONCATENATE($W2247,$X2247),Mtz_Horarios!$E$2:$H$92,3,FALSE)</f>
        <v>#N/A</v>
      </c>
      <c r="AA2247" s="24" t="e">
        <f>VLOOKUP(CONCATENATE($W2247,$X2247),Mtz_Horarios!$E$2:$H$92,4,FALSE)</f>
        <v>#N/A</v>
      </c>
      <c r="AB2247" s="20" t="e">
        <f>VLOOKUP(CONCATENATE($M2247,$N2247,$T2247),Oferta!$B$2:$Q$360,16,FALSE)</f>
        <v>#N/A</v>
      </c>
      <c r="AC2247" s="20" t="e">
        <f>VLOOKUP(CONCATENATE($M2247,$N2247,$T2247),Oferta!$B$2:$Q$360,15,FALSE)</f>
        <v>#N/A</v>
      </c>
      <c r="AD2247" s="12"/>
      <c r="AE2247" s="12"/>
      <c r="AF2247" s="12"/>
      <c r="AG2247" s="12"/>
      <c r="AH2247" s="12"/>
      <c r="AI2247" s="5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12"/>
      <c r="AW2247" s="12"/>
    </row>
    <row r="2248" spans="1:49" ht="15" hidden="1" customHeight="1">
      <c r="A2248" s="12"/>
      <c r="B2248" s="12"/>
      <c r="C2248" s="12"/>
      <c r="D2248" s="12"/>
      <c r="E2248" s="12"/>
      <c r="F2248" s="12"/>
      <c r="G2248" s="12"/>
      <c r="H2248" s="12" t="e">
        <f t="shared" si="32"/>
        <v>#N/A</v>
      </c>
      <c r="I2248" s="12" t="e">
        <f>VLOOKUP(CONCATENATE(N2248,T2248),Simulador!$H$26:$H$33,1,FALSE)</f>
        <v>#N/A</v>
      </c>
      <c r="J2248" s="12" t="e">
        <f t="shared" si="33"/>
        <v>#N/A</v>
      </c>
      <c r="K2248" s="13" t="e">
        <f t="shared" si="34"/>
        <v>#N/A</v>
      </c>
      <c r="L2248" s="12" t="e">
        <f t="shared" si="35"/>
        <v>#N/A</v>
      </c>
      <c r="M2248" s="14"/>
      <c r="N2248" s="3"/>
      <c r="O2248" s="20" t="e">
        <f>VLOOKUP(CONCATENATE($M2248,$N2248),Curriculos!$A$2:$J$332,4,FALSE)</f>
        <v>#N/A</v>
      </c>
      <c r="P2248" s="21" t="e">
        <f>VLOOKUP(CONCATENATE($M2248,$N2248),Curriculos!$A$2:$J$332,5,FALSE)</f>
        <v>#N/A</v>
      </c>
      <c r="Q2248" s="21" t="e">
        <f>VLOOKUP($N2248,Oferta!$D$2:$P$100,5,FALSE)</f>
        <v>#N/A</v>
      </c>
      <c r="R2248" s="21" t="e">
        <f>VLOOKUP(CONCATENATE($M2248,$N2248),Curriculos!$A$2:$J$332,8,FALSE)</f>
        <v>#N/A</v>
      </c>
      <c r="S2248" s="5"/>
      <c r="T2248" s="22"/>
      <c r="U2248" s="21" t="e">
        <f>VLOOKUP(CONCATENATE($M2248,$N2248),Curriculos!$A$2:$J$332,10,FALSE)</f>
        <v>#N/A</v>
      </c>
      <c r="V2248" s="20" t="e">
        <f>VLOOKUP(CONCATENATE($M2248,$N2248,$T2248),Oferta!$B$2:$R$360,17,FALSE)</f>
        <v>#N/A</v>
      </c>
      <c r="W2248" s="20" t="e">
        <f>VLOOKUP(CONCATENATE($M2248,$N2248,$T2248),Oferta!$B$2:$Q$360,12,FALSE)</f>
        <v>#N/A</v>
      </c>
      <c r="X2248" s="22"/>
      <c r="Y2248" s="23" t="e">
        <f>VLOOKUP(CONCATENATE($W2248,$X2248),Mtz_Horarios!$E$2:$H$92,2,FALSE)</f>
        <v>#N/A</v>
      </c>
      <c r="Z2248" s="23" t="e">
        <f>VLOOKUP(CONCATENATE($W2248,$X2248),Mtz_Horarios!$E$2:$H$92,3,FALSE)</f>
        <v>#N/A</v>
      </c>
      <c r="AA2248" s="24" t="e">
        <f>VLOOKUP(CONCATENATE($W2248,$X2248),Mtz_Horarios!$E$2:$H$92,4,FALSE)</f>
        <v>#N/A</v>
      </c>
      <c r="AB2248" s="20" t="e">
        <f>VLOOKUP(CONCATENATE($M2248,$N2248,$T2248),Oferta!$B$2:$Q$360,16,FALSE)</f>
        <v>#N/A</v>
      </c>
      <c r="AC2248" s="20" t="e">
        <f>VLOOKUP(CONCATENATE($M2248,$N2248,$T2248),Oferta!$B$2:$Q$360,15,FALSE)</f>
        <v>#N/A</v>
      </c>
      <c r="AD2248" s="12"/>
      <c r="AE2248" s="12"/>
      <c r="AF2248" s="12"/>
      <c r="AG2248" s="12"/>
      <c r="AH2248" s="12"/>
      <c r="AI2248" s="5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12"/>
      <c r="AW2248" s="12"/>
    </row>
    <row r="2249" spans="1:49" ht="15" hidden="1" customHeight="1">
      <c r="A2249" s="12"/>
      <c r="B2249" s="12"/>
      <c r="C2249" s="12"/>
      <c r="D2249" s="12"/>
      <c r="E2249" s="12"/>
      <c r="F2249" s="12"/>
      <c r="G2249" s="12"/>
      <c r="H2249" s="12" t="e">
        <f t="shared" si="32"/>
        <v>#N/A</v>
      </c>
      <c r="I2249" s="12" t="e">
        <f>VLOOKUP(CONCATENATE(N2249,T2249),Simulador!$H$26:$H$33,1,FALSE)</f>
        <v>#N/A</v>
      </c>
      <c r="J2249" s="12" t="e">
        <f t="shared" si="33"/>
        <v>#N/A</v>
      </c>
      <c r="K2249" s="13" t="e">
        <f t="shared" si="34"/>
        <v>#N/A</v>
      </c>
      <c r="L2249" s="12" t="e">
        <f t="shared" si="35"/>
        <v>#N/A</v>
      </c>
      <c r="M2249" s="14"/>
      <c r="N2249" s="3"/>
      <c r="O2249" s="20" t="e">
        <f>VLOOKUP(CONCATENATE($M2249,$N2249),Curriculos!$A$2:$J$332,4,FALSE)</f>
        <v>#N/A</v>
      </c>
      <c r="P2249" s="21" t="e">
        <f>VLOOKUP(CONCATENATE($M2249,$N2249),Curriculos!$A$2:$J$332,5,FALSE)</f>
        <v>#N/A</v>
      </c>
      <c r="Q2249" s="21" t="e">
        <f>VLOOKUP($N2249,Oferta!$D$2:$P$100,5,FALSE)</f>
        <v>#N/A</v>
      </c>
      <c r="R2249" s="21" t="e">
        <f>VLOOKUP(CONCATENATE($M2249,$N2249),Curriculos!$A$2:$J$332,8,FALSE)</f>
        <v>#N/A</v>
      </c>
      <c r="S2249" s="5"/>
      <c r="T2249" s="22"/>
      <c r="U2249" s="21" t="e">
        <f>VLOOKUP(CONCATENATE($M2249,$N2249),Curriculos!$A$2:$J$332,10,FALSE)</f>
        <v>#N/A</v>
      </c>
      <c r="V2249" s="20" t="e">
        <f>VLOOKUP(CONCATENATE($M2249,$N2249,$T2249),Oferta!$B$2:$R$360,17,FALSE)</f>
        <v>#N/A</v>
      </c>
      <c r="W2249" s="20" t="e">
        <f>VLOOKUP(CONCATENATE($M2249,$N2249,$T2249),Oferta!$B$2:$Q$360,12,FALSE)</f>
        <v>#N/A</v>
      </c>
      <c r="X2249" s="22"/>
      <c r="Y2249" s="23" t="e">
        <f>VLOOKUP(CONCATENATE($W2249,$X2249),Mtz_Horarios!$E$2:$H$92,2,FALSE)</f>
        <v>#N/A</v>
      </c>
      <c r="Z2249" s="23" t="e">
        <f>VLOOKUP(CONCATENATE($W2249,$X2249),Mtz_Horarios!$E$2:$H$92,3,FALSE)</f>
        <v>#N/A</v>
      </c>
      <c r="AA2249" s="24" t="e">
        <f>VLOOKUP(CONCATENATE($W2249,$X2249),Mtz_Horarios!$E$2:$H$92,4,FALSE)</f>
        <v>#N/A</v>
      </c>
      <c r="AB2249" s="20" t="e">
        <f>VLOOKUP(CONCATENATE($M2249,$N2249,$T2249),Oferta!$B$2:$Q$360,16,FALSE)</f>
        <v>#N/A</v>
      </c>
      <c r="AC2249" s="20" t="e">
        <f>VLOOKUP(CONCATENATE($M2249,$N2249,$T2249),Oferta!$B$2:$Q$360,15,FALSE)</f>
        <v>#N/A</v>
      </c>
      <c r="AD2249" s="12"/>
      <c r="AE2249" s="12"/>
      <c r="AF2249" s="12"/>
      <c r="AG2249" s="12"/>
      <c r="AH2249" s="12"/>
      <c r="AI2249" s="5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12"/>
      <c r="AW2249" s="12"/>
    </row>
    <row r="2250" spans="1:49" ht="15" hidden="1" customHeight="1">
      <c r="A2250" s="12"/>
      <c r="B2250" s="12"/>
      <c r="C2250" s="12"/>
      <c r="D2250" s="12"/>
      <c r="E2250" s="12"/>
      <c r="F2250" s="12"/>
      <c r="G2250" s="12"/>
      <c r="H2250" s="12" t="e">
        <f t="shared" si="32"/>
        <v>#N/A</v>
      </c>
      <c r="I2250" s="12" t="e">
        <f>VLOOKUP(CONCATENATE(N2250,T2250),Simulador!$H$26:$H$33,1,FALSE)</f>
        <v>#N/A</v>
      </c>
      <c r="J2250" s="12" t="e">
        <f t="shared" si="33"/>
        <v>#N/A</v>
      </c>
      <c r="K2250" s="13" t="e">
        <f t="shared" si="34"/>
        <v>#N/A</v>
      </c>
      <c r="L2250" s="12" t="e">
        <f t="shared" si="35"/>
        <v>#N/A</v>
      </c>
      <c r="M2250" s="14"/>
      <c r="N2250" s="3"/>
      <c r="O2250" s="20" t="e">
        <f>VLOOKUP(CONCATENATE($M2250,$N2250),Curriculos!$A$2:$J$332,4,FALSE)</f>
        <v>#N/A</v>
      </c>
      <c r="P2250" s="21" t="e">
        <f>VLOOKUP(CONCATENATE($M2250,$N2250),Curriculos!$A$2:$J$332,5,FALSE)</f>
        <v>#N/A</v>
      </c>
      <c r="Q2250" s="21" t="e">
        <f>VLOOKUP($N2250,Oferta!$D$2:$P$100,5,FALSE)</f>
        <v>#N/A</v>
      </c>
      <c r="R2250" s="21" t="e">
        <f>VLOOKUP(CONCATENATE($M2250,$N2250),Curriculos!$A$2:$J$332,8,FALSE)</f>
        <v>#N/A</v>
      </c>
      <c r="S2250" s="5"/>
      <c r="T2250" s="22"/>
      <c r="U2250" s="21" t="e">
        <f>VLOOKUP(CONCATENATE($M2250,$N2250),Curriculos!$A$2:$J$332,10,FALSE)</f>
        <v>#N/A</v>
      </c>
      <c r="V2250" s="20" t="e">
        <f>VLOOKUP(CONCATENATE($M2250,$N2250,$T2250),Oferta!$B$2:$R$360,17,FALSE)</f>
        <v>#N/A</v>
      </c>
      <c r="W2250" s="20" t="e">
        <f>VLOOKUP(CONCATENATE($M2250,$N2250,$T2250),Oferta!$B$2:$Q$360,12,FALSE)</f>
        <v>#N/A</v>
      </c>
      <c r="X2250" s="22"/>
      <c r="Y2250" s="23" t="e">
        <f>VLOOKUP(CONCATENATE($W2250,$X2250),Mtz_Horarios!$E$2:$H$92,2,FALSE)</f>
        <v>#N/A</v>
      </c>
      <c r="Z2250" s="23" t="e">
        <f>VLOOKUP(CONCATENATE($W2250,$X2250),Mtz_Horarios!$E$2:$H$92,3,FALSE)</f>
        <v>#N/A</v>
      </c>
      <c r="AA2250" s="24" t="e">
        <f>VLOOKUP(CONCATENATE($W2250,$X2250),Mtz_Horarios!$E$2:$H$92,4,FALSE)</f>
        <v>#N/A</v>
      </c>
      <c r="AB2250" s="20" t="e">
        <f>VLOOKUP(CONCATENATE($M2250,$N2250,$T2250),Oferta!$B$2:$Q$360,16,FALSE)</f>
        <v>#N/A</v>
      </c>
      <c r="AC2250" s="20" t="e">
        <f>VLOOKUP(CONCATENATE($M2250,$N2250,$T2250),Oferta!$B$2:$Q$360,15,FALSE)</f>
        <v>#N/A</v>
      </c>
      <c r="AD2250" s="12"/>
      <c r="AE2250" s="12"/>
      <c r="AF2250" s="12"/>
      <c r="AG2250" s="12"/>
      <c r="AH2250" s="12"/>
      <c r="AI2250" s="5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12"/>
      <c r="AW2250" s="12"/>
    </row>
    <row r="2251" spans="1:49" ht="15" hidden="1" customHeight="1">
      <c r="A2251" s="12"/>
      <c r="B2251" s="12"/>
      <c r="C2251" s="12"/>
      <c r="D2251" s="12"/>
      <c r="E2251" s="12"/>
      <c r="F2251" s="12"/>
      <c r="G2251" s="12"/>
      <c r="H2251" s="12" t="e">
        <f t="shared" si="32"/>
        <v>#N/A</v>
      </c>
      <c r="I2251" s="12" t="e">
        <f>VLOOKUP(CONCATENATE(N2251,T2251),Simulador!$H$26:$H$33,1,FALSE)</f>
        <v>#N/A</v>
      </c>
      <c r="J2251" s="12" t="e">
        <f t="shared" si="33"/>
        <v>#N/A</v>
      </c>
      <c r="K2251" s="13" t="e">
        <f t="shared" si="34"/>
        <v>#N/A</v>
      </c>
      <c r="L2251" s="12" t="e">
        <f t="shared" si="35"/>
        <v>#N/A</v>
      </c>
      <c r="M2251" s="14"/>
      <c r="N2251" s="3"/>
      <c r="O2251" s="20" t="e">
        <f>VLOOKUP(CONCATENATE($M2251,$N2251),Curriculos!$A$2:$J$332,4,FALSE)</f>
        <v>#N/A</v>
      </c>
      <c r="P2251" s="21" t="e">
        <f>VLOOKUP(CONCATENATE($M2251,$N2251),Curriculos!$A$2:$J$332,5,FALSE)</f>
        <v>#N/A</v>
      </c>
      <c r="Q2251" s="21" t="e">
        <f>VLOOKUP($N2251,Oferta!$D$2:$P$100,5,FALSE)</f>
        <v>#N/A</v>
      </c>
      <c r="R2251" s="21" t="e">
        <f>VLOOKUP(CONCATENATE($M2251,$N2251),Curriculos!$A$2:$J$332,8,FALSE)</f>
        <v>#N/A</v>
      </c>
      <c r="S2251" s="5"/>
      <c r="T2251" s="22"/>
      <c r="U2251" s="21" t="e">
        <f>VLOOKUP(CONCATENATE($M2251,$N2251),Curriculos!$A$2:$J$332,10,FALSE)</f>
        <v>#N/A</v>
      </c>
      <c r="V2251" s="20" t="e">
        <f>VLOOKUP(CONCATENATE($M2251,$N2251,$T2251),Oferta!$B$2:$R$360,17,FALSE)</f>
        <v>#N/A</v>
      </c>
      <c r="W2251" s="20" t="e">
        <f>VLOOKUP(CONCATENATE($M2251,$N2251,$T2251),Oferta!$B$2:$Q$360,12,FALSE)</f>
        <v>#N/A</v>
      </c>
      <c r="X2251" s="22"/>
      <c r="Y2251" s="23" t="e">
        <f>VLOOKUP(CONCATENATE($W2251,$X2251),Mtz_Horarios!$E$2:$H$92,2,FALSE)</f>
        <v>#N/A</v>
      </c>
      <c r="Z2251" s="23" t="e">
        <f>VLOOKUP(CONCATENATE($W2251,$X2251),Mtz_Horarios!$E$2:$H$92,3,FALSE)</f>
        <v>#N/A</v>
      </c>
      <c r="AA2251" s="24" t="e">
        <f>VLOOKUP(CONCATENATE($W2251,$X2251),Mtz_Horarios!$E$2:$H$92,4,FALSE)</f>
        <v>#N/A</v>
      </c>
      <c r="AB2251" s="20" t="e">
        <f>VLOOKUP(CONCATENATE($M2251,$N2251,$T2251),Oferta!$B$2:$Q$360,16,FALSE)</f>
        <v>#N/A</v>
      </c>
      <c r="AC2251" s="20" t="e">
        <f>VLOOKUP(CONCATENATE($M2251,$N2251,$T2251),Oferta!$B$2:$Q$360,15,FALSE)</f>
        <v>#N/A</v>
      </c>
      <c r="AD2251" s="12"/>
      <c r="AE2251" s="12"/>
      <c r="AF2251" s="12"/>
      <c r="AG2251" s="12"/>
      <c r="AH2251" s="12"/>
      <c r="AI2251" s="5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12"/>
      <c r="AW2251" s="12"/>
    </row>
    <row r="2252" spans="1:49" ht="15" hidden="1" customHeight="1">
      <c r="A2252" s="12"/>
      <c r="B2252" s="12"/>
      <c r="C2252" s="12"/>
      <c r="D2252" s="12"/>
      <c r="E2252" s="12"/>
      <c r="F2252" s="12"/>
      <c r="G2252" s="12"/>
      <c r="H2252" s="12" t="e">
        <f t="shared" si="32"/>
        <v>#N/A</v>
      </c>
      <c r="I2252" s="12" t="e">
        <f>VLOOKUP(CONCATENATE(N2252,T2252),Simulador!$H$26:$H$33,1,FALSE)</f>
        <v>#N/A</v>
      </c>
      <c r="J2252" s="12" t="e">
        <f t="shared" si="33"/>
        <v>#N/A</v>
      </c>
      <c r="K2252" s="13" t="e">
        <f t="shared" si="34"/>
        <v>#N/A</v>
      </c>
      <c r="L2252" s="12" t="e">
        <f t="shared" si="35"/>
        <v>#N/A</v>
      </c>
      <c r="M2252" s="14"/>
      <c r="N2252" s="3"/>
      <c r="O2252" s="20" t="e">
        <f>VLOOKUP(CONCATENATE($M2252,$N2252),Curriculos!$A$2:$J$332,4,FALSE)</f>
        <v>#N/A</v>
      </c>
      <c r="P2252" s="21" t="e">
        <f>VLOOKUP(CONCATENATE($M2252,$N2252),Curriculos!$A$2:$J$332,5,FALSE)</f>
        <v>#N/A</v>
      </c>
      <c r="Q2252" s="21" t="e">
        <f>VLOOKUP($N2252,Oferta!$D$2:$P$100,5,FALSE)</f>
        <v>#N/A</v>
      </c>
      <c r="R2252" s="21" t="e">
        <f>VLOOKUP(CONCATENATE($M2252,$N2252),Curriculos!$A$2:$J$332,8,FALSE)</f>
        <v>#N/A</v>
      </c>
      <c r="S2252" s="5"/>
      <c r="T2252" s="22"/>
      <c r="U2252" s="21" t="e">
        <f>VLOOKUP(CONCATENATE($M2252,$N2252),Curriculos!$A$2:$J$332,10,FALSE)</f>
        <v>#N/A</v>
      </c>
      <c r="V2252" s="20" t="e">
        <f>VLOOKUP(CONCATENATE($M2252,$N2252,$T2252),Oferta!$B$2:$R$360,17,FALSE)</f>
        <v>#N/A</v>
      </c>
      <c r="W2252" s="20" t="e">
        <f>VLOOKUP(CONCATENATE($M2252,$N2252,$T2252),Oferta!$B$2:$Q$360,12,FALSE)</f>
        <v>#N/A</v>
      </c>
      <c r="X2252" s="22"/>
      <c r="Y2252" s="23" t="e">
        <f>VLOOKUP(CONCATENATE($W2252,$X2252),Mtz_Horarios!$E$2:$H$92,2,FALSE)</f>
        <v>#N/A</v>
      </c>
      <c r="Z2252" s="23" t="e">
        <f>VLOOKUP(CONCATENATE($W2252,$X2252),Mtz_Horarios!$E$2:$H$92,3,FALSE)</f>
        <v>#N/A</v>
      </c>
      <c r="AA2252" s="24" t="e">
        <f>VLOOKUP(CONCATENATE($W2252,$X2252),Mtz_Horarios!$E$2:$H$92,4,FALSE)</f>
        <v>#N/A</v>
      </c>
      <c r="AB2252" s="20" t="e">
        <f>VLOOKUP(CONCATENATE($M2252,$N2252,$T2252),Oferta!$B$2:$Q$360,16,FALSE)</f>
        <v>#N/A</v>
      </c>
      <c r="AC2252" s="20" t="e">
        <f>VLOOKUP(CONCATENATE($M2252,$N2252,$T2252),Oferta!$B$2:$Q$360,15,FALSE)</f>
        <v>#N/A</v>
      </c>
      <c r="AD2252" s="12"/>
      <c r="AE2252" s="12"/>
      <c r="AF2252" s="12"/>
      <c r="AG2252" s="12"/>
      <c r="AH2252" s="12"/>
      <c r="AI2252" s="5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12"/>
      <c r="AW2252" s="12"/>
    </row>
    <row r="2253" spans="1:49" ht="15" hidden="1" customHeight="1">
      <c r="A2253" s="12"/>
      <c r="B2253" s="12"/>
      <c r="C2253" s="12"/>
      <c r="D2253" s="12"/>
      <c r="E2253" s="12"/>
      <c r="F2253" s="12"/>
      <c r="G2253" s="12"/>
      <c r="H2253" s="12" t="e">
        <f t="shared" si="32"/>
        <v>#N/A</v>
      </c>
      <c r="I2253" s="12" t="e">
        <f>VLOOKUP(CONCATENATE(N2253,T2253),Simulador!$H$26:$H$33,1,FALSE)</f>
        <v>#N/A</v>
      </c>
      <c r="J2253" s="12" t="e">
        <f t="shared" si="33"/>
        <v>#N/A</v>
      </c>
      <c r="K2253" s="13" t="e">
        <f t="shared" si="34"/>
        <v>#N/A</v>
      </c>
      <c r="L2253" s="12" t="e">
        <f t="shared" si="35"/>
        <v>#N/A</v>
      </c>
      <c r="M2253" s="14"/>
      <c r="N2253" s="3"/>
      <c r="O2253" s="20" t="e">
        <f>VLOOKUP(CONCATENATE($M2253,$N2253),Curriculos!$A$2:$J$332,4,FALSE)</f>
        <v>#N/A</v>
      </c>
      <c r="P2253" s="21" t="e">
        <f>VLOOKUP(CONCATENATE($M2253,$N2253),Curriculos!$A$2:$J$332,5,FALSE)</f>
        <v>#N/A</v>
      </c>
      <c r="Q2253" s="21" t="e">
        <f>VLOOKUP($N2253,Oferta!$D$2:$P$100,5,FALSE)</f>
        <v>#N/A</v>
      </c>
      <c r="R2253" s="21" t="e">
        <f>VLOOKUP(CONCATENATE($M2253,$N2253),Curriculos!$A$2:$J$332,8,FALSE)</f>
        <v>#N/A</v>
      </c>
      <c r="S2253" s="5"/>
      <c r="T2253" s="22"/>
      <c r="U2253" s="21" t="e">
        <f>VLOOKUP(CONCATENATE($M2253,$N2253),Curriculos!$A$2:$J$332,10,FALSE)</f>
        <v>#N/A</v>
      </c>
      <c r="V2253" s="20" t="e">
        <f>VLOOKUP(CONCATENATE($M2253,$N2253,$T2253),Oferta!$B$2:$R$360,17,FALSE)</f>
        <v>#N/A</v>
      </c>
      <c r="W2253" s="20" t="e">
        <f>VLOOKUP(CONCATENATE($M2253,$N2253,$T2253),Oferta!$B$2:$Q$360,12,FALSE)</f>
        <v>#N/A</v>
      </c>
      <c r="X2253" s="22"/>
      <c r="Y2253" s="23" t="e">
        <f>VLOOKUP(CONCATENATE($W2253,$X2253),Mtz_Horarios!$E$2:$H$92,2,FALSE)</f>
        <v>#N/A</v>
      </c>
      <c r="Z2253" s="23" t="e">
        <f>VLOOKUP(CONCATENATE($W2253,$X2253),Mtz_Horarios!$E$2:$H$92,3,FALSE)</f>
        <v>#N/A</v>
      </c>
      <c r="AA2253" s="24" t="e">
        <f>VLOOKUP(CONCATENATE($W2253,$X2253),Mtz_Horarios!$E$2:$H$92,4,FALSE)</f>
        <v>#N/A</v>
      </c>
      <c r="AB2253" s="20" t="e">
        <f>VLOOKUP(CONCATENATE($M2253,$N2253,$T2253),Oferta!$B$2:$Q$360,16,FALSE)</f>
        <v>#N/A</v>
      </c>
      <c r="AC2253" s="20" t="e">
        <f>VLOOKUP(CONCATENATE($M2253,$N2253,$T2253),Oferta!$B$2:$Q$360,15,FALSE)</f>
        <v>#N/A</v>
      </c>
      <c r="AD2253" s="12"/>
      <c r="AE2253" s="12"/>
      <c r="AF2253" s="12"/>
      <c r="AG2253" s="12"/>
      <c r="AH2253" s="12"/>
      <c r="AI2253" s="5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12"/>
      <c r="AW2253" s="12"/>
    </row>
    <row r="2254" spans="1:49" ht="15" hidden="1" customHeight="1">
      <c r="A2254" s="12"/>
      <c r="B2254" s="12"/>
      <c r="C2254" s="12"/>
      <c r="D2254" s="12"/>
      <c r="E2254" s="12"/>
      <c r="F2254" s="12"/>
      <c r="G2254" s="12"/>
      <c r="H2254" s="12" t="e">
        <f t="shared" si="32"/>
        <v>#N/A</v>
      </c>
      <c r="I2254" s="12" t="e">
        <f>VLOOKUP(CONCATENATE(N2254,T2254),Simulador!$H$26:$H$33,1,FALSE)</f>
        <v>#N/A</v>
      </c>
      <c r="J2254" s="12" t="e">
        <f t="shared" si="33"/>
        <v>#N/A</v>
      </c>
      <c r="K2254" s="13" t="e">
        <f t="shared" si="34"/>
        <v>#N/A</v>
      </c>
      <c r="L2254" s="12" t="e">
        <f t="shared" si="35"/>
        <v>#N/A</v>
      </c>
      <c r="M2254" s="14"/>
      <c r="N2254" s="3"/>
      <c r="O2254" s="20" t="e">
        <f>VLOOKUP(CONCATENATE($M2254,$N2254),Curriculos!$A$2:$J$332,4,FALSE)</f>
        <v>#N/A</v>
      </c>
      <c r="P2254" s="21" t="e">
        <f>VLOOKUP(CONCATENATE($M2254,$N2254),Curriculos!$A$2:$J$332,5,FALSE)</f>
        <v>#N/A</v>
      </c>
      <c r="Q2254" s="21" t="e">
        <f>VLOOKUP($N2254,Oferta!$D$2:$P$100,5,FALSE)</f>
        <v>#N/A</v>
      </c>
      <c r="R2254" s="21" t="e">
        <f>VLOOKUP(CONCATENATE($M2254,$N2254),Curriculos!$A$2:$J$332,8,FALSE)</f>
        <v>#N/A</v>
      </c>
      <c r="S2254" s="5"/>
      <c r="T2254" s="22"/>
      <c r="U2254" s="21" t="e">
        <f>VLOOKUP(CONCATENATE($M2254,$N2254),Curriculos!$A$2:$J$332,10,FALSE)</f>
        <v>#N/A</v>
      </c>
      <c r="V2254" s="20" t="e">
        <f>VLOOKUP(CONCATENATE($M2254,$N2254,$T2254),Oferta!$B$2:$R$360,17,FALSE)</f>
        <v>#N/A</v>
      </c>
      <c r="W2254" s="20" t="e">
        <f>VLOOKUP(CONCATENATE($M2254,$N2254,$T2254),Oferta!$B$2:$Q$360,12,FALSE)</f>
        <v>#N/A</v>
      </c>
      <c r="X2254" s="22"/>
      <c r="Y2254" s="23" t="e">
        <f>VLOOKUP(CONCATENATE($W2254,$X2254),Mtz_Horarios!$E$2:$H$92,2,FALSE)</f>
        <v>#N/A</v>
      </c>
      <c r="Z2254" s="23" t="e">
        <f>VLOOKUP(CONCATENATE($W2254,$X2254),Mtz_Horarios!$E$2:$H$92,3,FALSE)</f>
        <v>#N/A</v>
      </c>
      <c r="AA2254" s="24" t="e">
        <f>VLOOKUP(CONCATENATE($W2254,$X2254),Mtz_Horarios!$E$2:$H$92,4,FALSE)</f>
        <v>#N/A</v>
      </c>
      <c r="AB2254" s="20" t="e">
        <f>VLOOKUP(CONCATENATE($M2254,$N2254,$T2254),Oferta!$B$2:$Q$360,16,FALSE)</f>
        <v>#N/A</v>
      </c>
      <c r="AC2254" s="20" t="e">
        <f>VLOOKUP(CONCATENATE($M2254,$N2254,$T2254),Oferta!$B$2:$Q$360,15,FALSE)</f>
        <v>#N/A</v>
      </c>
      <c r="AD2254" s="12"/>
      <c r="AE2254" s="12"/>
      <c r="AF2254" s="12"/>
      <c r="AG2254" s="12"/>
      <c r="AH2254" s="12"/>
      <c r="AI2254" s="5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12"/>
      <c r="AW2254" s="12"/>
    </row>
    <row r="2255" spans="1:49" ht="15" hidden="1" customHeight="1">
      <c r="A2255" s="12"/>
      <c r="B2255" s="12"/>
      <c r="C2255" s="12"/>
      <c r="D2255" s="12"/>
      <c r="E2255" s="12"/>
      <c r="F2255" s="12"/>
      <c r="G2255" s="12"/>
      <c r="H2255" s="12" t="e">
        <f t="shared" si="32"/>
        <v>#N/A</v>
      </c>
      <c r="I2255" s="12" t="e">
        <f>VLOOKUP(CONCATENATE(N2255,T2255),Simulador!$H$26:$H$33,1,FALSE)</f>
        <v>#N/A</v>
      </c>
      <c r="J2255" s="12" t="e">
        <f t="shared" si="33"/>
        <v>#N/A</v>
      </c>
      <c r="K2255" s="13" t="e">
        <f t="shared" si="34"/>
        <v>#N/A</v>
      </c>
      <c r="L2255" s="12" t="e">
        <f t="shared" si="35"/>
        <v>#N/A</v>
      </c>
      <c r="M2255" s="14"/>
      <c r="N2255" s="3"/>
      <c r="O2255" s="20" t="e">
        <f>VLOOKUP(CONCATENATE($M2255,$N2255),Curriculos!$A$2:$J$332,4,FALSE)</f>
        <v>#N/A</v>
      </c>
      <c r="P2255" s="21" t="e">
        <f>VLOOKUP(CONCATENATE($M2255,$N2255),Curriculos!$A$2:$J$332,5,FALSE)</f>
        <v>#N/A</v>
      </c>
      <c r="Q2255" s="21" t="e">
        <f>VLOOKUP($N2255,Oferta!$D$2:$P$100,5,FALSE)</f>
        <v>#N/A</v>
      </c>
      <c r="R2255" s="21" t="e">
        <f>VLOOKUP(CONCATENATE($M2255,$N2255),Curriculos!$A$2:$J$332,8,FALSE)</f>
        <v>#N/A</v>
      </c>
      <c r="S2255" s="5"/>
      <c r="T2255" s="22"/>
      <c r="U2255" s="21" t="e">
        <f>VLOOKUP(CONCATENATE($M2255,$N2255),Curriculos!$A$2:$J$332,10,FALSE)</f>
        <v>#N/A</v>
      </c>
      <c r="V2255" s="20" t="e">
        <f>VLOOKUP(CONCATENATE($M2255,$N2255,$T2255),Oferta!$B$2:$R$360,17,FALSE)</f>
        <v>#N/A</v>
      </c>
      <c r="W2255" s="20" t="e">
        <f>VLOOKUP(CONCATENATE($M2255,$N2255,$T2255),Oferta!$B$2:$Q$360,12,FALSE)</f>
        <v>#N/A</v>
      </c>
      <c r="X2255" s="22"/>
      <c r="Y2255" s="23" t="e">
        <f>VLOOKUP(CONCATENATE($W2255,$X2255),Mtz_Horarios!$E$2:$H$92,2,FALSE)</f>
        <v>#N/A</v>
      </c>
      <c r="Z2255" s="23" t="e">
        <f>VLOOKUP(CONCATENATE($W2255,$X2255),Mtz_Horarios!$E$2:$H$92,3,FALSE)</f>
        <v>#N/A</v>
      </c>
      <c r="AA2255" s="24" t="e">
        <f>VLOOKUP(CONCATENATE($W2255,$X2255),Mtz_Horarios!$E$2:$H$92,4,FALSE)</f>
        <v>#N/A</v>
      </c>
      <c r="AB2255" s="20" t="e">
        <f>VLOOKUP(CONCATENATE($M2255,$N2255,$T2255),Oferta!$B$2:$Q$360,16,FALSE)</f>
        <v>#N/A</v>
      </c>
      <c r="AC2255" s="20" t="e">
        <f>VLOOKUP(CONCATENATE($M2255,$N2255,$T2255),Oferta!$B$2:$Q$360,15,FALSE)</f>
        <v>#N/A</v>
      </c>
      <c r="AD2255" s="12"/>
      <c r="AE2255" s="12"/>
      <c r="AF2255" s="12"/>
      <c r="AG2255" s="12"/>
      <c r="AH2255" s="12"/>
      <c r="AI2255" s="5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12"/>
      <c r="AW2255" s="12"/>
    </row>
    <row r="2256" spans="1:49" ht="15" hidden="1" customHeight="1">
      <c r="A2256" s="12"/>
      <c r="B2256" s="12"/>
      <c r="C2256" s="12"/>
      <c r="D2256" s="12"/>
      <c r="E2256" s="12"/>
      <c r="F2256" s="12"/>
      <c r="G2256" s="12"/>
      <c r="H2256" s="12" t="e">
        <f t="shared" si="32"/>
        <v>#N/A</v>
      </c>
      <c r="I2256" s="12" t="e">
        <f>VLOOKUP(CONCATENATE(N2256,T2256),Simulador!$H$26:$H$33,1,FALSE)</f>
        <v>#N/A</v>
      </c>
      <c r="J2256" s="12" t="e">
        <f t="shared" si="33"/>
        <v>#N/A</v>
      </c>
      <c r="K2256" s="13" t="e">
        <f t="shared" si="34"/>
        <v>#N/A</v>
      </c>
      <c r="L2256" s="12" t="e">
        <f t="shared" si="35"/>
        <v>#N/A</v>
      </c>
      <c r="M2256" s="14"/>
      <c r="N2256" s="3"/>
      <c r="O2256" s="20" t="e">
        <f>VLOOKUP(CONCATENATE($M2256,$N2256),Curriculos!$A$2:$J$332,4,FALSE)</f>
        <v>#N/A</v>
      </c>
      <c r="P2256" s="21" t="e">
        <f>VLOOKUP(CONCATENATE($M2256,$N2256),Curriculos!$A$2:$J$332,5,FALSE)</f>
        <v>#N/A</v>
      </c>
      <c r="Q2256" s="21" t="e">
        <f>VLOOKUP($N2256,Oferta!$D$2:$P$100,5,FALSE)</f>
        <v>#N/A</v>
      </c>
      <c r="R2256" s="21" t="e">
        <f>VLOOKUP(CONCATENATE($M2256,$N2256),Curriculos!$A$2:$J$332,8,FALSE)</f>
        <v>#N/A</v>
      </c>
      <c r="S2256" s="5"/>
      <c r="T2256" s="22"/>
      <c r="U2256" s="21" t="e">
        <f>VLOOKUP(CONCATENATE($M2256,$N2256),Curriculos!$A$2:$J$332,10,FALSE)</f>
        <v>#N/A</v>
      </c>
      <c r="V2256" s="20" t="e">
        <f>VLOOKUP(CONCATENATE($M2256,$N2256,$T2256),Oferta!$B$2:$R$360,17,FALSE)</f>
        <v>#N/A</v>
      </c>
      <c r="W2256" s="20" t="e">
        <f>VLOOKUP(CONCATENATE($M2256,$N2256,$T2256),Oferta!$B$2:$Q$360,12,FALSE)</f>
        <v>#N/A</v>
      </c>
      <c r="X2256" s="22"/>
      <c r="Y2256" s="23" t="e">
        <f>VLOOKUP(CONCATENATE($W2256,$X2256),Mtz_Horarios!$E$2:$H$92,2,FALSE)</f>
        <v>#N/A</v>
      </c>
      <c r="Z2256" s="23" t="e">
        <f>VLOOKUP(CONCATENATE($W2256,$X2256),Mtz_Horarios!$E$2:$H$92,3,FALSE)</f>
        <v>#N/A</v>
      </c>
      <c r="AA2256" s="24" t="e">
        <f>VLOOKUP(CONCATENATE($W2256,$X2256),Mtz_Horarios!$E$2:$H$92,4,FALSE)</f>
        <v>#N/A</v>
      </c>
      <c r="AB2256" s="20" t="e">
        <f>VLOOKUP(CONCATENATE($M2256,$N2256,$T2256),Oferta!$B$2:$Q$360,16,FALSE)</f>
        <v>#N/A</v>
      </c>
      <c r="AC2256" s="20" t="e">
        <f>VLOOKUP(CONCATENATE($M2256,$N2256,$T2256),Oferta!$B$2:$Q$360,15,FALSE)</f>
        <v>#N/A</v>
      </c>
      <c r="AD2256" s="12"/>
      <c r="AE2256" s="12"/>
      <c r="AF2256" s="12"/>
      <c r="AG2256" s="12"/>
      <c r="AH2256" s="12"/>
      <c r="AI2256" s="5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12"/>
      <c r="AW2256" s="12"/>
    </row>
    <row r="2257" spans="1:49" ht="15" hidden="1" customHeight="1">
      <c r="A2257" s="12"/>
      <c r="B2257" s="12"/>
      <c r="C2257" s="12"/>
      <c r="D2257" s="12"/>
      <c r="E2257" s="12"/>
      <c r="F2257" s="12"/>
      <c r="G2257" s="12"/>
      <c r="H2257" s="12" t="e">
        <f t="shared" si="32"/>
        <v>#N/A</v>
      </c>
      <c r="I2257" s="12" t="e">
        <f>VLOOKUP(CONCATENATE(N2257,T2257),Simulador!$H$26:$H$33,1,FALSE)</f>
        <v>#N/A</v>
      </c>
      <c r="J2257" s="12" t="e">
        <f t="shared" si="33"/>
        <v>#N/A</v>
      </c>
      <c r="K2257" s="13" t="e">
        <f t="shared" si="34"/>
        <v>#N/A</v>
      </c>
      <c r="L2257" s="12" t="e">
        <f t="shared" si="35"/>
        <v>#N/A</v>
      </c>
      <c r="M2257" s="14"/>
      <c r="N2257" s="3"/>
      <c r="O2257" s="20" t="e">
        <f>VLOOKUP(CONCATENATE($M2257,$N2257),Curriculos!$A$2:$J$332,4,FALSE)</f>
        <v>#N/A</v>
      </c>
      <c r="P2257" s="21" t="e">
        <f>VLOOKUP(CONCATENATE($M2257,$N2257),Curriculos!$A$2:$J$332,5,FALSE)</f>
        <v>#N/A</v>
      </c>
      <c r="Q2257" s="21" t="e">
        <f>VLOOKUP($N2257,Oferta!$D$2:$P$100,5,FALSE)</f>
        <v>#N/A</v>
      </c>
      <c r="R2257" s="21" t="e">
        <f>VLOOKUP(CONCATENATE($M2257,$N2257),Curriculos!$A$2:$J$332,8,FALSE)</f>
        <v>#N/A</v>
      </c>
      <c r="S2257" s="5"/>
      <c r="T2257" s="22"/>
      <c r="U2257" s="21" t="e">
        <f>VLOOKUP(CONCATENATE($M2257,$N2257),Curriculos!$A$2:$J$332,10,FALSE)</f>
        <v>#N/A</v>
      </c>
      <c r="V2257" s="20" t="e">
        <f>VLOOKUP(CONCATENATE($M2257,$N2257,$T2257),Oferta!$B$2:$R$360,17,FALSE)</f>
        <v>#N/A</v>
      </c>
      <c r="W2257" s="20" t="e">
        <f>VLOOKUP(CONCATENATE($M2257,$N2257,$T2257),Oferta!$B$2:$Q$360,12,FALSE)</f>
        <v>#N/A</v>
      </c>
      <c r="X2257" s="22"/>
      <c r="Y2257" s="23" t="e">
        <f>VLOOKUP(CONCATENATE($W2257,$X2257),Mtz_Horarios!$E$2:$H$92,2,FALSE)</f>
        <v>#N/A</v>
      </c>
      <c r="Z2257" s="23" t="e">
        <f>VLOOKUP(CONCATENATE($W2257,$X2257),Mtz_Horarios!$E$2:$H$92,3,FALSE)</f>
        <v>#N/A</v>
      </c>
      <c r="AA2257" s="24" t="e">
        <f>VLOOKUP(CONCATENATE($W2257,$X2257),Mtz_Horarios!$E$2:$H$92,4,FALSE)</f>
        <v>#N/A</v>
      </c>
      <c r="AB2257" s="20" t="e">
        <f>VLOOKUP(CONCATENATE($M2257,$N2257,$T2257),Oferta!$B$2:$Q$360,16,FALSE)</f>
        <v>#N/A</v>
      </c>
      <c r="AC2257" s="20" t="e">
        <f>VLOOKUP(CONCATENATE($M2257,$N2257,$T2257),Oferta!$B$2:$Q$360,15,FALSE)</f>
        <v>#N/A</v>
      </c>
      <c r="AD2257" s="12"/>
      <c r="AE2257" s="12"/>
      <c r="AF2257" s="12"/>
      <c r="AG2257" s="12"/>
      <c r="AH2257" s="12"/>
      <c r="AI2257" s="5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12"/>
      <c r="AW2257" s="12"/>
    </row>
    <row r="2258" spans="1:49" ht="15" hidden="1" customHeight="1">
      <c r="A2258" s="12"/>
      <c r="B2258" s="12"/>
      <c r="C2258" s="12"/>
      <c r="D2258" s="12"/>
      <c r="E2258" s="12"/>
      <c r="F2258" s="12"/>
      <c r="G2258" s="12"/>
      <c r="H2258" s="12" t="e">
        <f t="shared" si="32"/>
        <v>#N/A</v>
      </c>
      <c r="I2258" s="12" t="e">
        <f>VLOOKUP(CONCATENATE(N2258,T2258),Simulador!$H$26:$H$33,1,FALSE)</f>
        <v>#N/A</v>
      </c>
      <c r="J2258" s="12" t="e">
        <f t="shared" si="33"/>
        <v>#N/A</v>
      </c>
      <c r="K2258" s="13" t="e">
        <f t="shared" si="34"/>
        <v>#N/A</v>
      </c>
      <c r="L2258" s="12" t="e">
        <f t="shared" si="35"/>
        <v>#N/A</v>
      </c>
      <c r="M2258" s="14"/>
      <c r="N2258" s="3"/>
      <c r="O2258" s="20" t="e">
        <f>VLOOKUP(CONCATENATE($M2258,$N2258),Curriculos!$A$2:$J$332,4,FALSE)</f>
        <v>#N/A</v>
      </c>
      <c r="P2258" s="21" t="e">
        <f>VLOOKUP(CONCATENATE($M2258,$N2258),Curriculos!$A$2:$J$332,5,FALSE)</f>
        <v>#N/A</v>
      </c>
      <c r="Q2258" s="21" t="e">
        <f>VLOOKUP($N2258,Oferta!$D$2:$P$100,5,FALSE)</f>
        <v>#N/A</v>
      </c>
      <c r="R2258" s="21" t="e">
        <f>VLOOKUP(CONCATENATE($M2258,$N2258),Curriculos!$A$2:$J$332,8,FALSE)</f>
        <v>#N/A</v>
      </c>
      <c r="S2258" s="5"/>
      <c r="T2258" s="22"/>
      <c r="U2258" s="21" t="e">
        <f>VLOOKUP(CONCATENATE($M2258,$N2258),Curriculos!$A$2:$J$332,10,FALSE)</f>
        <v>#N/A</v>
      </c>
      <c r="V2258" s="20" t="e">
        <f>VLOOKUP(CONCATENATE($M2258,$N2258,$T2258),Oferta!$B$2:$R$360,17,FALSE)</f>
        <v>#N/A</v>
      </c>
      <c r="W2258" s="20" t="e">
        <f>VLOOKUP(CONCATENATE($M2258,$N2258,$T2258),Oferta!$B$2:$Q$360,12,FALSE)</f>
        <v>#N/A</v>
      </c>
      <c r="X2258" s="22"/>
      <c r="Y2258" s="23" t="e">
        <f>VLOOKUP(CONCATENATE($W2258,$X2258),Mtz_Horarios!$E$2:$H$92,2,FALSE)</f>
        <v>#N/A</v>
      </c>
      <c r="Z2258" s="23" t="e">
        <f>VLOOKUP(CONCATENATE($W2258,$X2258),Mtz_Horarios!$E$2:$H$92,3,FALSE)</f>
        <v>#N/A</v>
      </c>
      <c r="AA2258" s="24" t="e">
        <f>VLOOKUP(CONCATENATE($W2258,$X2258),Mtz_Horarios!$E$2:$H$92,4,FALSE)</f>
        <v>#N/A</v>
      </c>
      <c r="AB2258" s="20" t="e">
        <f>VLOOKUP(CONCATENATE($M2258,$N2258,$T2258),Oferta!$B$2:$Q$360,16,FALSE)</f>
        <v>#N/A</v>
      </c>
      <c r="AC2258" s="20" t="e">
        <f>VLOOKUP(CONCATENATE($M2258,$N2258,$T2258),Oferta!$B$2:$Q$360,15,FALSE)</f>
        <v>#N/A</v>
      </c>
      <c r="AD2258" s="12"/>
      <c r="AE2258" s="12"/>
      <c r="AF2258" s="12"/>
      <c r="AG2258" s="12"/>
      <c r="AH2258" s="12"/>
      <c r="AI2258" s="5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12"/>
      <c r="AW2258" s="12"/>
    </row>
    <row r="2259" spans="1:49" ht="15" hidden="1" customHeight="1">
      <c r="A2259" s="12"/>
      <c r="B2259" s="12"/>
      <c r="C2259" s="12"/>
      <c r="D2259" s="12"/>
      <c r="E2259" s="12"/>
      <c r="F2259" s="12"/>
      <c r="G2259" s="12"/>
      <c r="H2259" s="12" t="e">
        <f t="shared" si="32"/>
        <v>#N/A</v>
      </c>
      <c r="I2259" s="12" t="e">
        <f>VLOOKUP(CONCATENATE(N2259,T2259),Simulador!$H$26:$H$33,1,FALSE)</f>
        <v>#N/A</v>
      </c>
      <c r="J2259" s="12" t="e">
        <f t="shared" si="33"/>
        <v>#N/A</v>
      </c>
      <c r="K2259" s="13" t="e">
        <f t="shared" si="34"/>
        <v>#N/A</v>
      </c>
      <c r="L2259" s="12" t="e">
        <f t="shared" si="35"/>
        <v>#N/A</v>
      </c>
      <c r="M2259" s="14"/>
      <c r="N2259" s="3"/>
      <c r="O2259" s="20" t="e">
        <f>VLOOKUP(CONCATENATE($M2259,$N2259),Curriculos!$A$2:$J$332,4,FALSE)</f>
        <v>#N/A</v>
      </c>
      <c r="P2259" s="21" t="e">
        <f>VLOOKUP(CONCATENATE($M2259,$N2259),Curriculos!$A$2:$J$332,5,FALSE)</f>
        <v>#N/A</v>
      </c>
      <c r="Q2259" s="21" t="e">
        <f>VLOOKUP($N2259,Oferta!$D$2:$P$100,5,FALSE)</f>
        <v>#N/A</v>
      </c>
      <c r="R2259" s="21" t="e">
        <f>VLOOKUP(CONCATENATE($M2259,$N2259),Curriculos!$A$2:$J$332,8,FALSE)</f>
        <v>#N/A</v>
      </c>
      <c r="S2259" s="5"/>
      <c r="T2259" s="22"/>
      <c r="U2259" s="21" t="e">
        <f>VLOOKUP(CONCATENATE($M2259,$N2259),Curriculos!$A$2:$J$332,10,FALSE)</f>
        <v>#N/A</v>
      </c>
      <c r="V2259" s="20" t="e">
        <f>VLOOKUP(CONCATENATE($M2259,$N2259,$T2259),Oferta!$B$2:$R$360,17,FALSE)</f>
        <v>#N/A</v>
      </c>
      <c r="W2259" s="20" t="e">
        <f>VLOOKUP(CONCATENATE($M2259,$N2259,$T2259),Oferta!$B$2:$Q$360,12,FALSE)</f>
        <v>#N/A</v>
      </c>
      <c r="X2259" s="22"/>
      <c r="Y2259" s="23" t="e">
        <f>VLOOKUP(CONCATENATE($W2259,$X2259),Mtz_Horarios!$E$2:$H$92,2,FALSE)</f>
        <v>#N/A</v>
      </c>
      <c r="Z2259" s="23" t="e">
        <f>VLOOKUP(CONCATENATE($W2259,$X2259),Mtz_Horarios!$E$2:$H$92,3,FALSE)</f>
        <v>#N/A</v>
      </c>
      <c r="AA2259" s="24" t="e">
        <f>VLOOKUP(CONCATENATE($W2259,$X2259),Mtz_Horarios!$E$2:$H$92,4,FALSE)</f>
        <v>#N/A</v>
      </c>
      <c r="AB2259" s="20" t="e">
        <f>VLOOKUP(CONCATENATE($M2259,$N2259,$T2259),Oferta!$B$2:$Q$360,16,FALSE)</f>
        <v>#N/A</v>
      </c>
      <c r="AC2259" s="20" t="e">
        <f>VLOOKUP(CONCATENATE($M2259,$N2259,$T2259),Oferta!$B$2:$Q$360,15,FALSE)</f>
        <v>#N/A</v>
      </c>
      <c r="AD2259" s="12"/>
      <c r="AE2259" s="12"/>
      <c r="AF2259" s="12"/>
      <c r="AG2259" s="12"/>
      <c r="AH2259" s="12"/>
      <c r="AI2259" s="5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12"/>
      <c r="AW2259" s="12"/>
    </row>
    <row r="2260" spans="1:49" ht="15" hidden="1" customHeight="1">
      <c r="A2260" s="12"/>
      <c r="B2260" s="12"/>
      <c r="C2260" s="12"/>
      <c r="D2260" s="12"/>
      <c r="E2260" s="12"/>
      <c r="F2260" s="12"/>
      <c r="G2260" s="12"/>
      <c r="H2260" s="12" t="e">
        <f t="shared" si="32"/>
        <v>#N/A</v>
      </c>
      <c r="I2260" s="12" t="e">
        <f>VLOOKUP(CONCATENATE(N2260,T2260),Simulador!$H$26:$H$33,1,FALSE)</f>
        <v>#N/A</v>
      </c>
      <c r="J2260" s="12" t="e">
        <f t="shared" si="33"/>
        <v>#N/A</v>
      </c>
      <c r="K2260" s="13" t="e">
        <f t="shared" si="34"/>
        <v>#N/A</v>
      </c>
      <c r="L2260" s="12" t="e">
        <f t="shared" si="35"/>
        <v>#N/A</v>
      </c>
      <c r="M2260" s="14"/>
      <c r="N2260" s="3"/>
      <c r="O2260" s="20" t="e">
        <f>VLOOKUP(CONCATENATE($M2260,$N2260),Curriculos!$A$2:$J$332,4,FALSE)</f>
        <v>#N/A</v>
      </c>
      <c r="P2260" s="21" t="e">
        <f>VLOOKUP(CONCATENATE($M2260,$N2260),Curriculos!$A$2:$J$332,5,FALSE)</f>
        <v>#N/A</v>
      </c>
      <c r="Q2260" s="21" t="e">
        <f>VLOOKUP($N2260,Oferta!$D$2:$P$100,5,FALSE)</f>
        <v>#N/A</v>
      </c>
      <c r="R2260" s="21" t="e">
        <f>VLOOKUP(CONCATENATE($M2260,$N2260),Curriculos!$A$2:$J$332,8,FALSE)</f>
        <v>#N/A</v>
      </c>
      <c r="S2260" s="5"/>
      <c r="T2260" s="22"/>
      <c r="U2260" s="21" t="e">
        <f>VLOOKUP(CONCATENATE($M2260,$N2260),Curriculos!$A$2:$J$332,10,FALSE)</f>
        <v>#N/A</v>
      </c>
      <c r="V2260" s="20" t="e">
        <f>VLOOKUP(CONCATENATE($M2260,$N2260,$T2260),Oferta!$B$2:$R$360,17,FALSE)</f>
        <v>#N/A</v>
      </c>
      <c r="W2260" s="20" t="e">
        <f>VLOOKUP(CONCATENATE($M2260,$N2260,$T2260),Oferta!$B$2:$Q$360,12,FALSE)</f>
        <v>#N/A</v>
      </c>
      <c r="X2260" s="22"/>
      <c r="Y2260" s="23" t="e">
        <f>VLOOKUP(CONCATENATE($W2260,$X2260),Mtz_Horarios!$E$2:$H$92,2,FALSE)</f>
        <v>#N/A</v>
      </c>
      <c r="Z2260" s="23" t="e">
        <f>VLOOKUP(CONCATENATE($W2260,$X2260),Mtz_Horarios!$E$2:$H$92,3,FALSE)</f>
        <v>#N/A</v>
      </c>
      <c r="AA2260" s="24" t="e">
        <f>VLOOKUP(CONCATENATE($W2260,$X2260),Mtz_Horarios!$E$2:$H$92,4,FALSE)</f>
        <v>#N/A</v>
      </c>
      <c r="AB2260" s="20" t="e">
        <f>VLOOKUP(CONCATENATE($M2260,$N2260,$T2260),Oferta!$B$2:$Q$360,16,FALSE)</f>
        <v>#N/A</v>
      </c>
      <c r="AC2260" s="20" t="e">
        <f>VLOOKUP(CONCATENATE($M2260,$N2260,$T2260),Oferta!$B$2:$Q$360,15,FALSE)</f>
        <v>#N/A</v>
      </c>
      <c r="AD2260" s="12"/>
      <c r="AE2260" s="12"/>
      <c r="AF2260" s="12"/>
      <c r="AG2260" s="12"/>
      <c r="AH2260" s="12"/>
      <c r="AI2260" s="5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12"/>
      <c r="AW2260" s="12"/>
    </row>
    <row r="2261" spans="1:49" ht="15" hidden="1" customHeight="1">
      <c r="A2261" s="12"/>
      <c r="B2261" s="12"/>
      <c r="C2261" s="12"/>
      <c r="D2261" s="12"/>
      <c r="E2261" s="12"/>
      <c r="F2261" s="12"/>
      <c r="G2261" s="12"/>
      <c r="H2261" s="12" t="e">
        <f t="shared" si="32"/>
        <v>#N/A</v>
      </c>
      <c r="I2261" s="12" t="e">
        <f>VLOOKUP(CONCATENATE(N2261,T2261),Simulador!$H$26:$H$33,1,FALSE)</f>
        <v>#N/A</v>
      </c>
      <c r="J2261" s="12" t="e">
        <f t="shared" si="33"/>
        <v>#N/A</v>
      </c>
      <c r="K2261" s="13" t="e">
        <f t="shared" si="34"/>
        <v>#N/A</v>
      </c>
      <c r="L2261" s="12" t="e">
        <f t="shared" si="35"/>
        <v>#N/A</v>
      </c>
      <c r="M2261" s="14"/>
      <c r="N2261" s="3"/>
      <c r="O2261" s="20" t="e">
        <f>VLOOKUP(CONCATENATE($M2261,$N2261),Curriculos!$A$2:$J$332,4,FALSE)</f>
        <v>#N/A</v>
      </c>
      <c r="P2261" s="21" t="e">
        <f>VLOOKUP(CONCATENATE($M2261,$N2261),Curriculos!$A$2:$J$332,5,FALSE)</f>
        <v>#N/A</v>
      </c>
      <c r="Q2261" s="21" t="e">
        <f>VLOOKUP($N2261,Oferta!$D$2:$P$100,5,FALSE)</f>
        <v>#N/A</v>
      </c>
      <c r="R2261" s="21" t="e">
        <f>VLOOKUP(CONCATENATE($M2261,$N2261),Curriculos!$A$2:$J$332,8,FALSE)</f>
        <v>#N/A</v>
      </c>
      <c r="S2261" s="5"/>
      <c r="T2261" s="22"/>
      <c r="U2261" s="21" t="e">
        <f>VLOOKUP(CONCATENATE($M2261,$N2261),Curriculos!$A$2:$J$332,10,FALSE)</f>
        <v>#N/A</v>
      </c>
      <c r="V2261" s="20" t="e">
        <f>VLOOKUP(CONCATENATE($M2261,$N2261,$T2261),Oferta!$B$2:$R$360,17,FALSE)</f>
        <v>#N/A</v>
      </c>
      <c r="W2261" s="20" t="e">
        <f>VLOOKUP(CONCATENATE($M2261,$N2261,$T2261),Oferta!$B$2:$Q$360,12,FALSE)</f>
        <v>#N/A</v>
      </c>
      <c r="X2261" s="22"/>
      <c r="Y2261" s="23" t="e">
        <f>VLOOKUP(CONCATENATE($W2261,$X2261),Mtz_Horarios!$E$2:$H$92,2,FALSE)</f>
        <v>#N/A</v>
      </c>
      <c r="Z2261" s="23" t="e">
        <f>VLOOKUP(CONCATENATE($W2261,$X2261),Mtz_Horarios!$E$2:$H$92,3,FALSE)</f>
        <v>#N/A</v>
      </c>
      <c r="AA2261" s="24" t="e">
        <f>VLOOKUP(CONCATENATE($W2261,$X2261),Mtz_Horarios!$E$2:$H$92,4,FALSE)</f>
        <v>#N/A</v>
      </c>
      <c r="AB2261" s="20" t="e">
        <f>VLOOKUP(CONCATENATE($M2261,$N2261,$T2261),Oferta!$B$2:$Q$360,16,FALSE)</f>
        <v>#N/A</v>
      </c>
      <c r="AC2261" s="20" t="e">
        <f>VLOOKUP(CONCATENATE($M2261,$N2261,$T2261),Oferta!$B$2:$Q$360,15,FALSE)</f>
        <v>#N/A</v>
      </c>
      <c r="AD2261" s="12"/>
      <c r="AE2261" s="12"/>
      <c r="AF2261" s="12"/>
      <c r="AG2261" s="12"/>
      <c r="AH2261" s="12"/>
      <c r="AI2261" s="5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12"/>
      <c r="AW2261" s="12"/>
    </row>
    <row r="2262" spans="1:49" ht="15" hidden="1" customHeight="1">
      <c r="A2262" s="12"/>
      <c r="B2262" s="12"/>
      <c r="C2262" s="12"/>
      <c r="D2262" s="12"/>
      <c r="E2262" s="12"/>
      <c r="F2262" s="12"/>
      <c r="G2262" s="12"/>
      <c r="H2262" s="12" t="e">
        <f t="shared" si="32"/>
        <v>#N/A</v>
      </c>
      <c r="I2262" s="12" t="e">
        <f>VLOOKUP(CONCATENATE(N2262,T2262),Simulador!$H$26:$H$33,1,FALSE)</f>
        <v>#N/A</v>
      </c>
      <c r="J2262" s="12" t="e">
        <f t="shared" si="33"/>
        <v>#N/A</v>
      </c>
      <c r="K2262" s="13" t="e">
        <f t="shared" si="34"/>
        <v>#N/A</v>
      </c>
      <c r="L2262" s="12" t="e">
        <f t="shared" si="35"/>
        <v>#N/A</v>
      </c>
      <c r="M2262" s="14"/>
      <c r="N2262" s="3"/>
      <c r="O2262" s="20" t="e">
        <f>VLOOKUP(CONCATENATE($M2262,$N2262),Curriculos!$A$2:$J$332,4,FALSE)</f>
        <v>#N/A</v>
      </c>
      <c r="P2262" s="21" t="e">
        <f>VLOOKUP(CONCATENATE($M2262,$N2262),Curriculos!$A$2:$J$332,5,FALSE)</f>
        <v>#N/A</v>
      </c>
      <c r="Q2262" s="21" t="e">
        <f>VLOOKUP($N2262,Oferta!$D$2:$P$100,5,FALSE)</f>
        <v>#N/A</v>
      </c>
      <c r="R2262" s="21" t="e">
        <f>VLOOKUP(CONCATENATE($M2262,$N2262),Curriculos!$A$2:$J$332,8,FALSE)</f>
        <v>#N/A</v>
      </c>
      <c r="S2262" s="5"/>
      <c r="T2262" s="22"/>
      <c r="U2262" s="21" t="e">
        <f>VLOOKUP(CONCATENATE($M2262,$N2262),Curriculos!$A$2:$J$332,10,FALSE)</f>
        <v>#N/A</v>
      </c>
      <c r="V2262" s="20" t="e">
        <f>VLOOKUP(CONCATENATE($M2262,$N2262,$T2262),Oferta!$B$2:$R$360,17,FALSE)</f>
        <v>#N/A</v>
      </c>
      <c r="W2262" s="20" t="e">
        <f>VLOOKUP(CONCATENATE($M2262,$N2262,$T2262),Oferta!$B$2:$Q$360,12,FALSE)</f>
        <v>#N/A</v>
      </c>
      <c r="X2262" s="22"/>
      <c r="Y2262" s="23" t="e">
        <f>VLOOKUP(CONCATENATE($W2262,$X2262),Mtz_Horarios!$E$2:$H$92,2,FALSE)</f>
        <v>#N/A</v>
      </c>
      <c r="Z2262" s="23" t="e">
        <f>VLOOKUP(CONCATENATE($W2262,$X2262),Mtz_Horarios!$E$2:$H$92,3,FALSE)</f>
        <v>#N/A</v>
      </c>
      <c r="AA2262" s="24" t="e">
        <f>VLOOKUP(CONCATENATE($W2262,$X2262),Mtz_Horarios!$E$2:$H$92,4,FALSE)</f>
        <v>#N/A</v>
      </c>
      <c r="AB2262" s="20" t="e">
        <f>VLOOKUP(CONCATENATE($M2262,$N2262,$T2262),Oferta!$B$2:$Q$360,16,FALSE)</f>
        <v>#N/A</v>
      </c>
      <c r="AC2262" s="20" t="e">
        <f>VLOOKUP(CONCATENATE($M2262,$N2262,$T2262),Oferta!$B$2:$Q$360,15,FALSE)</f>
        <v>#N/A</v>
      </c>
      <c r="AD2262" s="12"/>
      <c r="AE2262" s="12"/>
      <c r="AF2262" s="12"/>
      <c r="AG2262" s="12"/>
      <c r="AH2262" s="12"/>
      <c r="AI2262" s="5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12"/>
      <c r="AW2262" s="12"/>
    </row>
    <row r="2263" spans="1:49" ht="15" hidden="1" customHeight="1">
      <c r="A2263" s="12"/>
      <c r="B2263" s="12"/>
      <c r="C2263" s="12"/>
      <c r="D2263" s="12"/>
      <c r="E2263" s="12"/>
      <c r="F2263" s="12"/>
      <c r="G2263" s="12"/>
      <c r="H2263" s="12" t="e">
        <f t="shared" si="32"/>
        <v>#N/A</v>
      </c>
      <c r="I2263" s="12" t="e">
        <f>VLOOKUP(CONCATENATE(N2263,T2263),Simulador!$H$26:$H$33,1,FALSE)</f>
        <v>#N/A</v>
      </c>
      <c r="J2263" s="12" t="e">
        <f t="shared" si="33"/>
        <v>#N/A</v>
      </c>
      <c r="K2263" s="13" t="e">
        <f t="shared" si="34"/>
        <v>#N/A</v>
      </c>
      <c r="L2263" s="12" t="e">
        <f t="shared" si="35"/>
        <v>#N/A</v>
      </c>
      <c r="M2263" s="14"/>
      <c r="N2263" s="3"/>
      <c r="O2263" s="20" t="e">
        <f>VLOOKUP(CONCATENATE($M2263,$N2263),Curriculos!$A$2:$J$332,4,FALSE)</f>
        <v>#N/A</v>
      </c>
      <c r="P2263" s="21" t="e">
        <f>VLOOKUP(CONCATENATE($M2263,$N2263),Curriculos!$A$2:$J$332,5,FALSE)</f>
        <v>#N/A</v>
      </c>
      <c r="Q2263" s="21" t="e">
        <f>VLOOKUP($N2263,Oferta!$D$2:$P$100,5,FALSE)</f>
        <v>#N/A</v>
      </c>
      <c r="R2263" s="21" t="e">
        <f>VLOOKUP(CONCATENATE($M2263,$N2263),Curriculos!$A$2:$J$332,8,FALSE)</f>
        <v>#N/A</v>
      </c>
      <c r="S2263" s="5"/>
      <c r="T2263" s="22"/>
      <c r="U2263" s="21" t="e">
        <f>VLOOKUP(CONCATENATE($M2263,$N2263),Curriculos!$A$2:$J$332,10,FALSE)</f>
        <v>#N/A</v>
      </c>
      <c r="V2263" s="20" t="e">
        <f>VLOOKUP(CONCATENATE($M2263,$N2263,$T2263),Oferta!$B$2:$R$360,17,FALSE)</f>
        <v>#N/A</v>
      </c>
      <c r="W2263" s="20" t="e">
        <f>VLOOKUP(CONCATENATE($M2263,$N2263,$T2263),Oferta!$B$2:$Q$360,12,FALSE)</f>
        <v>#N/A</v>
      </c>
      <c r="X2263" s="22"/>
      <c r="Y2263" s="23" t="e">
        <f>VLOOKUP(CONCATENATE($W2263,$X2263),Mtz_Horarios!$E$2:$H$92,2,FALSE)</f>
        <v>#N/A</v>
      </c>
      <c r="Z2263" s="23" t="e">
        <f>VLOOKUP(CONCATENATE($W2263,$X2263),Mtz_Horarios!$E$2:$H$92,3,FALSE)</f>
        <v>#N/A</v>
      </c>
      <c r="AA2263" s="24" t="e">
        <f>VLOOKUP(CONCATENATE($W2263,$X2263),Mtz_Horarios!$E$2:$H$92,4,FALSE)</f>
        <v>#N/A</v>
      </c>
      <c r="AB2263" s="20" t="e">
        <f>VLOOKUP(CONCATENATE($M2263,$N2263,$T2263),Oferta!$B$2:$Q$360,16,FALSE)</f>
        <v>#N/A</v>
      </c>
      <c r="AC2263" s="20" t="e">
        <f>VLOOKUP(CONCATENATE($M2263,$N2263,$T2263),Oferta!$B$2:$Q$360,15,FALSE)</f>
        <v>#N/A</v>
      </c>
      <c r="AD2263" s="12"/>
      <c r="AE2263" s="12"/>
      <c r="AF2263" s="12"/>
      <c r="AG2263" s="12"/>
      <c r="AH2263" s="12"/>
      <c r="AI2263" s="5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12"/>
      <c r="AW2263" s="12"/>
    </row>
    <row r="2264" spans="1:49" ht="15" hidden="1" customHeight="1">
      <c r="A2264" s="12"/>
      <c r="B2264" s="12"/>
      <c r="C2264" s="12"/>
      <c r="D2264" s="12"/>
      <c r="E2264" s="12"/>
      <c r="F2264" s="12"/>
      <c r="G2264" s="12"/>
      <c r="H2264" s="12" t="e">
        <f t="shared" si="32"/>
        <v>#N/A</v>
      </c>
      <c r="I2264" s="12" t="e">
        <f>VLOOKUP(CONCATENATE(N2264,T2264),Simulador!$H$26:$H$33,1,FALSE)</f>
        <v>#N/A</v>
      </c>
      <c r="J2264" s="12" t="e">
        <f t="shared" si="33"/>
        <v>#N/A</v>
      </c>
      <c r="K2264" s="13" t="e">
        <f t="shared" si="34"/>
        <v>#N/A</v>
      </c>
      <c r="L2264" s="12" t="e">
        <f t="shared" si="35"/>
        <v>#N/A</v>
      </c>
      <c r="M2264" s="14"/>
      <c r="N2264" s="3"/>
      <c r="O2264" s="20" t="e">
        <f>VLOOKUP(CONCATENATE($M2264,$N2264),Curriculos!$A$2:$J$332,4,FALSE)</f>
        <v>#N/A</v>
      </c>
      <c r="P2264" s="21" t="e">
        <f>VLOOKUP(CONCATENATE($M2264,$N2264),Curriculos!$A$2:$J$332,5,FALSE)</f>
        <v>#N/A</v>
      </c>
      <c r="Q2264" s="21" t="e">
        <f>VLOOKUP($N2264,Oferta!$D$2:$P$100,5,FALSE)</f>
        <v>#N/A</v>
      </c>
      <c r="R2264" s="21" t="e">
        <f>VLOOKUP(CONCATENATE($M2264,$N2264),Curriculos!$A$2:$J$332,8,FALSE)</f>
        <v>#N/A</v>
      </c>
      <c r="S2264" s="5"/>
      <c r="T2264" s="22"/>
      <c r="U2264" s="21" t="e">
        <f>VLOOKUP(CONCATENATE($M2264,$N2264),Curriculos!$A$2:$J$332,10,FALSE)</f>
        <v>#N/A</v>
      </c>
      <c r="V2264" s="20" t="e">
        <f>VLOOKUP(CONCATENATE($M2264,$N2264,$T2264),Oferta!$B$2:$R$360,17,FALSE)</f>
        <v>#N/A</v>
      </c>
      <c r="W2264" s="20" t="e">
        <f>VLOOKUP(CONCATENATE($M2264,$N2264,$T2264),Oferta!$B$2:$Q$360,12,FALSE)</f>
        <v>#N/A</v>
      </c>
      <c r="X2264" s="22"/>
      <c r="Y2264" s="23" t="e">
        <f>VLOOKUP(CONCATENATE($W2264,$X2264),Mtz_Horarios!$E$2:$H$92,2,FALSE)</f>
        <v>#N/A</v>
      </c>
      <c r="Z2264" s="23" t="e">
        <f>VLOOKUP(CONCATENATE($W2264,$X2264),Mtz_Horarios!$E$2:$H$92,3,FALSE)</f>
        <v>#N/A</v>
      </c>
      <c r="AA2264" s="24" t="e">
        <f>VLOOKUP(CONCATENATE($W2264,$X2264),Mtz_Horarios!$E$2:$H$92,4,FALSE)</f>
        <v>#N/A</v>
      </c>
      <c r="AB2264" s="20" t="e">
        <f>VLOOKUP(CONCATENATE($M2264,$N2264,$T2264),Oferta!$B$2:$Q$360,16,FALSE)</f>
        <v>#N/A</v>
      </c>
      <c r="AC2264" s="20" t="e">
        <f>VLOOKUP(CONCATENATE($M2264,$N2264,$T2264),Oferta!$B$2:$Q$360,15,FALSE)</f>
        <v>#N/A</v>
      </c>
      <c r="AD2264" s="12"/>
      <c r="AE2264" s="12"/>
      <c r="AF2264" s="12"/>
      <c r="AG2264" s="12"/>
      <c r="AH2264" s="12"/>
      <c r="AI2264" s="5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12"/>
      <c r="AW2264" s="12"/>
    </row>
    <row r="2265" spans="1:49" ht="15" hidden="1" customHeight="1">
      <c r="A2265" s="12"/>
      <c r="B2265" s="12"/>
      <c r="C2265" s="12"/>
      <c r="D2265" s="12"/>
      <c r="E2265" s="12"/>
      <c r="F2265" s="12"/>
      <c r="G2265" s="12"/>
      <c r="H2265" s="12" t="e">
        <f t="shared" si="32"/>
        <v>#N/A</v>
      </c>
      <c r="I2265" s="12" t="e">
        <f>VLOOKUP(CONCATENATE(N2265,T2265),Simulador!$H$26:$H$33,1,FALSE)</f>
        <v>#N/A</v>
      </c>
      <c r="J2265" s="12" t="e">
        <f t="shared" si="33"/>
        <v>#N/A</v>
      </c>
      <c r="K2265" s="13" t="e">
        <f t="shared" si="34"/>
        <v>#N/A</v>
      </c>
      <c r="L2265" s="12" t="e">
        <f t="shared" si="35"/>
        <v>#N/A</v>
      </c>
      <c r="M2265" s="14"/>
      <c r="N2265" s="3"/>
      <c r="O2265" s="20" t="e">
        <f>VLOOKUP(CONCATENATE($M2265,$N2265),Curriculos!$A$2:$J$332,4,FALSE)</f>
        <v>#N/A</v>
      </c>
      <c r="P2265" s="21" t="e">
        <f>VLOOKUP(CONCATENATE($M2265,$N2265),Curriculos!$A$2:$J$332,5,FALSE)</f>
        <v>#N/A</v>
      </c>
      <c r="Q2265" s="21" t="e">
        <f>VLOOKUP($N2265,Oferta!$D$2:$P$100,5,FALSE)</f>
        <v>#N/A</v>
      </c>
      <c r="R2265" s="21" t="e">
        <f>VLOOKUP(CONCATENATE($M2265,$N2265),Curriculos!$A$2:$J$332,8,FALSE)</f>
        <v>#N/A</v>
      </c>
      <c r="S2265" s="5"/>
      <c r="T2265" s="22"/>
      <c r="U2265" s="21" t="e">
        <f>VLOOKUP(CONCATENATE($M2265,$N2265),Curriculos!$A$2:$J$332,10,FALSE)</f>
        <v>#N/A</v>
      </c>
      <c r="V2265" s="20" t="e">
        <f>VLOOKUP(CONCATENATE($M2265,$N2265,$T2265),Oferta!$B$2:$R$360,17,FALSE)</f>
        <v>#N/A</v>
      </c>
      <c r="W2265" s="20" t="e">
        <f>VLOOKUP(CONCATENATE($M2265,$N2265,$T2265),Oferta!$B$2:$Q$360,12,FALSE)</f>
        <v>#N/A</v>
      </c>
      <c r="X2265" s="22"/>
      <c r="Y2265" s="23" t="e">
        <f>VLOOKUP(CONCATENATE($W2265,$X2265),Mtz_Horarios!$E$2:$H$92,2,FALSE)</f>
        <v>#N/A</v>
      </c>
      <c r="Z2265" s="23" t="e">
        <f>VLOOKUP(CONCATENATE($W2265,$X2265),Mtz_Horarios!$E$2:$H$92,3,FALSE)</f>
        <v>#N/A</v>
      </c>
      <c r="AA2265" s="24" t="e">
        <f>VLOOKUP(CONCATENATE($W2265,$X2265),Mtz_Horarios!$E$2:$H$92,4,FALSE)</f>
        <v>#N/A</v>
      </c>
      <c r="AB2265" s="20" t="e">
        <f>VLOOKUP(CONCATENATE($M2265,$N2265,$T2265),Oferta!$B$2:$Q$360,16,FALSE)</f>
        <v>#N/A</v>
      </c>
      <c r="AC2265" s="20" t="e">
        <f>VLOOKUP(CONCATENATE($M2265,$N2265,$T2265),Oferta!$B$2:$Q$360,15,FALSE)</f>
        <v>#N/A</v>
      </c>
      <c r="AD2265" s="12"/>
      <c r="AE2265" s="12"/>
      <c r="AF2265" s="12"/>
      <c r="AG2265" s="12"/>
      <c r="AH2265" s="12"/>
      <c r="AI2265" s="5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12"/>
      <c r="AW2265" s="12"/>
    </row>
    <row r="2266" spans="1:49" ht="15" hidden="1" customHeight="1">
      <c r="A2266" s="12"/>
      <c r="B2266" s="12"/>
      <c r="C2266" s="12"/>
      <c r="D2266" s="12"/>
      <c r="E2266" s="12"/>
      <c r="F2266" s="12"/>
      <c r="G2266" s="12"/>
      <c r="H2266" s="12" t="e">
        <f t="shared" si="32"/>
        <v>#N/A</v>
      </c>
      <c r="I2266" s="12" t="e">
        <f>VLOOKUP(CONCATENATE(N2266,T2266),Simulador!$H$26:$H$33,1,FALSE)</f>
        <v>#N/A</v>
      </c>
      <c r="J2266" s="12" t="e">
        <f t="shared" si="33"/>
        <v>#N/A</v>
      </c>
      <c r="K2266" s="13" t="e">
        <f t="shared" si="34"/>
        <v>#N/A</v>
      </c>
      <c r="L2266" s="12" t="e">
        <f t="shared" si="35"/>
        <v>#N/A</v>
      </c>
      <c r="M2266" s="14"/>
      <c r="N2266" s="3"/>
      <c r="O2266" s="20" t="e">
        <f>VLOOKUP(CONCATENATE($M2266,$N2266),Curriculos!$A$2:$J$332,4,FALSE)</f>
        <v>#N/A</v>
      </c>
      <c r="P2266" s="21" t="e">
        <f>VLOOKUP(CONCATENATE($M2266,$N2266),Curriculos!$A$2:$J$332,5,FALSE)</f>
        <v>#N/A</v>
      </c>
      <c r="Q2266" s="21" t="e">
        <f>VLOOKUP($N2266,Oferta!$D$2:$P$100,5,FALSE)</f>
        <v>#N/A</v>
      </c>
      <c r="R2266" s="21" t="e">
        <f>VLOOKUP(CONCATENATE($M2266,$N2266),Curriculos!$A$2:$J$332,8,FALSE)</f>
        <v>#N/A</v>
      </c>
      <c r="S2266" s="5"/>
      <c r="T2266" s="22"/>
      <c r="U2266" s="21" t="e">
        <f>VLOOKUP(CONCATENATE($M2266,$N2266),Curriculos!$A$2:$J$332,10,FALSE)</f>
        <v>#N/A</v>
      </c>
      <c r="V2266" s="20" t="e">
        <f>VLOOKUP(CONCATENATE($M2266,$N2266,$T2266),Oferta!$B$2:$R$360,17,FALSE)</f>
        <v>#N/A</v>
      </c>
      <c r="W2266" s="20" t="e">
        <f>VLOOKUP(CONCATENATE($M2266,$N2266,$T2266),Oferta!$B$2:$Q$360,12,FALSE)</f>
        <v>#N/A</v>
      </c>
      <c r="X2266" s="22"/>
      <c r="Y2266" s="23" t="e">
        <f>VLOOKUP(CONCATENATE($W2266,$X2266),Mtz_Horarios!$E$2:$H$92,2,FALSE)</f>
        <v>#N/A</v>
      </c>
      <c r="Z2266" s="23" t="e">
        <f>VLOOKUP(CONCATENATE($W2266,$X2266),Mtz_Horarios!$E$2:$H$92,3,FALSE)</f>
        <v>#N/A</v>
      </c>
      <c r="AA2266" s="24" t="e">
        <f>VLOOKUP(CONCATENATE($W2266,$X2266),Mtz_Horarios!$E$2:$H$92,4,FALSE)</f>
        <v>#N/A</v>
      </c>
      <c r="AB2266" s="20" t="e">
        <f>VLOOKUP(CONCATENATE($M2266,$N2266,$T2266),Oferta!$B$2:$Q$360,16,FALSE)</f>
        <v>#N/A</v>
      </c>
      <c r="AC2266" s="20" t="e">
        <f>VLOOKUP(CONCATENATE($M2266,$N2266,$T2266),Oferta!$B$2:$Q$360,15,FALSE)</f>
        <v>#N/A</v>
      </c>
      <c r="AD2266" s="12"/>
      <c r="AE2266" s="12"/>
      <c r="AF2266" s="12"/>
      <c r="AG2266" s="12"/>
      <c r="AH2266" s="12"/>
      <c r="AI2266" s="5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12"/>
      <c r="AW2266" s="12"/>
    </row>
    <row r="2267" spans="1:49" ht="15" hidden="1" customHeight="1">
      <c r="A2267" s="12"/>
      <c r="B2267" s="12"/>
      <c r="C2267" s="12"/>
      <c r="D2267" s="12"/>
      <c r="E2267" s="12"/>
      <c r="F2267" s="12"/>
      <c r="G2267" s="12"/>
      <c r="H2267" s="12" t="e">
        <f t="shared" si="32"/>
        <v>#N/A</v>
      </c>
      <c r="I2267" s="12" t="e">
        <f>VLOOKUP(CONCATENATE(N2267,T2267),Simulador!$H$26:$H$33,1,FALSE)</f>
        <v>#N/A</v>
      </c>
      <c r="J2267" s="12" t="e">
        <f t="shared" si="33"/>
        <v>#N/A</v>
      </c>
      <c r="K2267" s="13" t="e">
        <f t="shared" si="34"/>
        <v>#N/A</v>
      </c>
      <c r="L2267" s="12" t="e">
        <f t="shared" si="35"/>
        <v>#N/A</v>
      </c>
      <c r="M2267" s="14"/>
      <c r="N2267" s="3"/>
      <c r="O2267" s="20" t="e">
        <f>VLOOKUP(CONCATENATE($M2267,$N2267),Curriculos!$A$2:$J$332,4,FALSE)</f>
        <v>#N/A</v>
      </c>
      <c r="P2267" s="21" t="e">
        <f>VLOOKUP(CONCATENATE($M2267,$N2267),Curriculos!$A$2:$J$332,5,FALSE)</f>
        <v>#N/A</v>
      </c>
      <c r="Q2267" s="21" t="e">
        <f>VLOOKUP($N2267,Oferta!$D$2:$P$100,5,FALSE)</f>
        <v>#N/A</v>
      </c>
      <c r="R2267" s="21" t="e">
        <f>VLOOKUP(CONCATENATE($M2267,$N2267),Curriculos!$A$2:$J$332,8,FALSE)</f>
        <v>#N/A</v>
      </c>
      <c r="S2267" s="5"/>
      <c r="T2267" s="22"/>
      <c r="U2267" s="21" t="e">
        <f>VLOOKUP(CONCATENATE($M2267,$N2267),Curriculos!$A$2:$J$332,10,FALSE)</f>
        <v>#N/A</v>
      </c>
      <c r="V2267" s="20" t="e">
        <f>VLOOKUP(CONCATENATE($M2267,$N2267,$T2267),Oferta!$B$2:$R$360,17,FALSE)</f>
        <v>#N/A</v>
      </c>
      <c r="W2267" s="20" t="e">
        <f>VLOOKUP(CONCATENATE($M2267,$N2267,$T2267),Oferta!$B$2:$Q$360,12,FALSE)</f>
        <v>#N/A</v>
      </c>
      <c r="X2267" s="22"/>
      <c r="Y2267" s="23" t="e">
        <f>VLOOKUP(CONCATENATE($W2267,$X2267),Mtz_Horarios!$E$2:$H$92,2,FALSE)</f>
        <v>#N/A</v>
      </c>
      <c r="Z2267" s="23" t="e">
        <f>VLOOKUP(CONCATENATE($W2267,$X2267),Mtz_Horarios!$E$2:$H$92,3,FALSE)</f>
        <v>#N/A</v>
      </c>
      <c r="AA2267" s="24" t="e">
        <f>VLOOKUP(CONCATENATE($W2267,$X2267),Mtz_Horarios!$E$2:$H$92,4,FALSE)</f>
        <v>#N/A</v>
      </c>
      <c r="AB2267" s="20" t="e">
        <f>VLOOKUP(CONCATENATE($M2267,$N2267,$T2267),Oferta!$B$2:$Q$360,16,FALSE)</f>
        <v>#N/A</v>
      </c>
      <c r="AC2267" s="20" t="e">
        <f>VLOOKUP(CONCATENATE($M2267,$N2267,$T2267),Oferta!$B$2:$Q$360,15,FALSE)</f>
        <v>#N/A</v>
      </c>
      <c r="AD2267" s="12"/>
      <c r="AE2267" s="12"/>
      <c r="AF2267" s="12"/>
      <c r="AG2267" s="12"/>
      <c r="AH2267" s="12"/>
      <c r="AI2267" s="5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12"/>
      <c r="AW2267" s="12"/>
    </row>
    <row r="2268" spans="1:49" ht="15" hidden="1" customHeight="1">
      <c r="A2268" s="12"/>
      <c r="B2268" s="12"/>
      <c r="C2268" s="12"/>
      <c r="D2268" s="12"/>
      <c r="E2268" s="12"/>
      <c r="F2268" s="12"/>
      <c r="G2268" s="12"/>
      <c r="H2268" s="12" t="e">
        <f t="shared" si="32"/>
        <v>#N/A</v>
      </c>
      <c r="I2268" s="12" t="e">
        <f>VLOOKUP(CONCATENATE(N2268,T2268),Simulador!$H$26:$H$33,1,FALSE)</f>
        <v>#N/A</v>
      </c>
      <c r="J2268" s="12" t="e">
        <f t="shared" si="33"/>
        <v>#N/A</v>
      </c>
      <c r="K2268" s="13" t="e">
        <f t="shared" si="34"/>
        <v>#N/A</v>
      </c>
      <c r="L2268" s="12" t="e">
        <f t="shared" si="35"/>
        <v>#N/A</v>
      </c>
      <c r="M2268" s="14"/>
      <c r="N2268" s="3"/>
      <c r="O2268" s="20" t="e">
        <f>VLOOKUP(CONCATENATE($M2268,$N2268),Curriculos!$A$2:$J$332,4,FALSE)</f>
        <v>#N/A</v>
      </c>
      <c r="P2268" s="21" t="e">
        <f>VLOOKUP(CONCATENATE($M2268,$N2268),Curriculos!$A$2:$J$332,5,FALSE)</f>
        <v>#N/A</v>
      </c>
      <c r="Q2268" s="21" t="e">
        <f>VLOOKUP($N2268,Oferta!$D$2:$P$100,5,FALSE)</f>
        <v>#N/A</v>
      </c>
      <c r="R2268" s="21" t="e">
        <f>VLOOKUP(CONCATENATE($M2268,$N2268),Curriculos!$A$2:$J$332,8,FALSE)</f>
        <v>#N/A</v>
      </c>
      <c r="S2268" s="5"/>
      <c r="T2268" s="22"/>
      <c r="U2268" s="21" t="e">
        <f>VLOOKUP(CONCATENATE($M2268,$N2268),Curriculos!$A$2:$J$332,10,FALSE)</f>
        <v>#N/A</v>
      </c>
      <c r="V2268" s="20" t="e">
        <f>VLOOKUP(CONCATENATE($M2268,$N2268,$T2268),Oferta!$B$2:$R$360,17,FALSE)</f>
        <v>#N/A</v>
      </c>
      <c r="W2268" s="20" t="e">
        <f>VLOOKUP(CONCATENATE($M2268,$N2268,$T2268),Oferta!$B$2:$Q$360,12,FALSE)</f>
        <v>#N/A</v>
      </c>
      <c r="X2268" s="22"/>
      <c r="Y2268" s="23" t="e">
        <f>VLOOKUP(CONCATENATE($W2268,$X2268),Mtz_Horarios!$E$2:$H$92,2,FALSE)</f>
        <v>#N/A</v>
      </c>
      <c r="Z2268" s="23" t="e">
        <f>VLOOKUP(CONCATENATE($W2268,$X2268),Mtz_Horarios!$E$2:$H$92,3,FALSE)</f>
        <v>#N/A</v>
      </c>
      <c r="AA2268" s="24" t="e">
        <f>VLOOKUP(CONCATENATE($W2268,$X2268),Mtz_Horarios!$E$2:$H$92,4,FALSE)</f>
        <v>#N/A</v>
      </c>
      <c r="AB2268" s="20" t="e">
        <f>VLOOKUP(CONCATENATE($M2268,$N2268,$T2268),Oferta!$B$2:$Q$360,16,FALSE)</f>
        <v>#N/A</v>
      </c>
      <c r="AC2268" s="20" t="e">
        <f>VLOOKUP(CONCATENATE($M2268,$N2268,$T2268),Oferta!$B$2:$Q$360,15,FALSE)</f>
        <v>#N/A</v>
      </c>
      <c r="AD2268" s="12"/>
      <c r="AE2268" s="12"/>
      <c r="AF2268" s="12"/>
      <c r="AG2268" s="12"/>
      <c r="AH2268" s="12"/>
      <c r="AI2268" s="5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12"/>
      <c r="AW2268" s="12"/>
    </row>
    <row r="2269" spans="1:49" ht="15" hidden="1" customHeight="1">
      <c r="A2269" s="12"/>
      <c r="B2269" s="12"/>
      <c r="C2269" s="12"/>
      <c r="D2269" s="12"/>
      <c r="E2269" s="12"/>
      <c r="F2269" s="12"/>
      <c r="G2269" s="12"/>
      <c r="H2269" s="12" t="e">
        <f t="shared" si="32"/>
        <v>#N/A</v>
      </c>
      <c r="I2269" s="12" t="e">
        <f>VLOOKUP(CONCATENATE(N2269,T2269),Simulador!$H$26:$H$33,1,FALSE)</f>
        <v>#N/A</v>
      </c>
      <c r="J2269" s="12" t="e">
        <f t="shared" si="33"/>
        <v>#N/A</v>
      </c>
      <c r="K2269" s="13" t="e">
        <f t="shared" si="34"/>
        <v>#N/A</v>
      </c>
      <c r="L2269" s="12" t="e">
        <f t="shared" si="35"/>
        <v>#N/A</v>
      </c>
      <c r="M2269" s="14"/>
      <c r="N2269" s="3"/>
      <c r="O2269" s="20" t="e">
        <f>VLOOKUP(CONCATENATE($M2269,$N2269),Curriculos!$A$2:$J$332,4,FALSE)</f>
        <v>#N/A</v>
      </c>
      <c r="P2269" s="21" t="e">
        <f>VLOOKUP(CONCATENATE($M2269,$N2269),Curriculos!$A$2:$J$332,5,FALSE)</f>
        <v>#N/A</v>
      </c>
      <c r="Q2269" s="21" t="e">
        <f>VLOOKUP($N2269,Oferta!$D$2:$P$100,5,FALSE)</f>
        <v>#N/A</v>
      </c>
      <c r="R2269" s="21" t="e">
        <f>VLOOKUP(CONCATENATE($M2269,$N2269),Curriculos!$A$2:$J$332,8,FALSE)</f>
        <v>#N/A</v>
      </c>
      <c r="S2269" s="5"/>
      <c r="T2269" s="22"/>
      <c r="U2269" s="21" t="e">
        <f>VLOOKUP(CONCATENATE($M2269,$N2269),Curriculos!$A$2:$J$332,10,FALSE)</f>
        <v>#N/A</v>
      </c>
      <c r="V2269" s="20" t="e">
        <f>VLOOKUP(CONCATENATE($M2269,$N2269,$T2269),Oferta!$B$2:$R$360,17,FALSE)</f>
        <v>#N/A</v>
      </c>
      <c r="W2269" s="20" t="e">
        <f>VLOOKUP(CONCATENATE($M2269,$N2269,$T2269),Oferta!$B$2:$Q$360,12,FALSE)</f>
        <v>#N/A</v>
      </c>
      <c r="X2269" s="22"/>
      <c r="Y2269" s="23" t="e">
        <f>VLOOKUP(CONCATENATE($W2269,$X2269),Mtz_Horarios!$E$2:$H$92,2,FALSE)</f>
        <v>#N/A</v>
      </c>
      <c r="Z2269" s="23" t="e">
        <f>VLOOKUP(CONCATENATE($W2269,$X2269),Mtz_Horarios!$E$2:$H$92,3,FALSE)</f>
        <v>#N/A</v>
      </c>
      <c r="AA2269" s="24" t="e">
        <f>VLOOKUP(CONCATENATE($W2269,$X2269),Mtz_Horarios!$E$2:$H$92,4,FALSE)</f>
        <v>#N/A</v>
      </c>
      <c r="AB2269" s="20" t="e">
        <f>VLOOKUP(CONCATENATE($M2269,$N2269,$T2269),Oferta!$B$2:$Q$360,16,FALSE)</f>
        <v>#N/A</v>
      </c>
      <c r="AC2269" s="20" t="e">
        <f>VLOOKUP(CONCATENATE($M2269,$N2269,$T2269),Oferta!$B$2:$Q$360,15,FALSE)</f>
        <v>#N/A</v>
      </c>
      <c r="AD2269" s="12"/>
      <c r="AE2269" s="12"/>
      <c r="AF2269" s="12"/>
      <c r="AG2269" s="12"/>
      <c r="AH2269" s="12"/>
      <c r="AI2269" s="5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12"/>
      <c r="AW2269" s="12"/>
    </row>
    <row r="2270" spans="1:49" ht="15" hidden="1" customHeight="1">
      <c r="A2270" s="12"/>
      <c r="B2270" s="12"/>
      <c r="C2270" s="12"/>
      <c r="D2270" s="12"/>
      <c r="E2270" s="12"/>
      <c r="F2270" s="12"/>
      <c r="G2270" s="12"/>
      <c r="H2270" s="12" t="e">
        <f t="shared" si="32"/>
        <v>#N/A</v>
      </c>
      <c r="I2270" s="12" t="e">
        <f>VLOOKUP(CONCATENATE(N2270,T2270),Simulador!$H$26:$H$33,1,FALSE)</f>
        <v>#N/A</v>
      </c>
      <c r="J2270" s="12" t="e">
        <f t="shared" si="33"/>
        <v>#N/A</v>
      </c>
      <c r="K2270" s="13" t="e">
        <f t="shared" si="34"/>
        <v>#N/A</v>
      </c>
      <c r="L2270" s="12" t="e">
        <f t="shared" si="35"/>
        <v>#N/A</v>
      </c>
      <c r="M2270" s="14"/>
      <c r="N2270" s="3"/>
      <c r="O2270" s="20" t="e">
        <f>VLOOKUP(CONCATENATE($M2270,$N2270),Curriculos!$A$2:$J$332,4,FALSE)</f>
        <v>#N/A</v>
      </c>
      <c r="P2270" s="21" t="e">
        <f>VLOOKUP(CONCATENATE($M2270,$N2270),Curriculos!$A$2:$J$332,5,FALSE)</f>
        <v>#N/A</v>
      </c>
      <c r="Q2270" s="21" t="e">
        <f>VLOOKUP($N2270,Oferta!$D$2:$P$100,5,FALSE)</f>
        <v>#N/A</v>
      </c>
      <c r="R2270" s="21" t="e">
        <f>VLOOKUP(CONCATENATE($M2270,$N2270),Curriculos!$A$2:$J$332,8,FALSE)</f>
        <v>#N/A</v>
      </c>
      <c r="S2270" s="5"/>
      <c r="T2270" s="22"/>
      <c r="U2270" s="21" t="e">
        <f>VLOOKUP(CONCATENATE($M2270,$N2270),Curriculos!$A$2:$J$332,10,FALSE)</f>
        <v>#N/A</v>
      </c>
      <c r="V2270" s="20" t="e">
        <f>VLOOKUP(CONCATENATE($M2270,$N2270,$T2270),Oferta!$B$2:$R$360,17,FALSE)</f>
        <v>#N/A</v>
      </c>
      <c r="W2270" s="20" t="e">
        <f>VLOOKUP(CONCATENATE($M2270,$N2270,$T2270),Oferta!$B$2:$Q$360,12,FALSE)</f>
        <v>#N/A</v>
      </c>
      <c r="X2270" s="22"/>
      <c r="Y2270" s="23" t="e">
        <f>VLOOKUP(CONCATENATE($W2270,$X2270),Mtz_Horarios!$E$2:$H$92,2,FALSE)</f>
        <v>#N/A</v>
      </c>
      <c r="Z2270" s="23" t="e">
        <f>VLOOKUP(CONCATENATE($W2270,$X2270),Mtz_Horarios!$E$2:$H$92,3,FALSE)</f>
        <v>#N/A</v>
      </c>
      <c r="AA2270" s="24" t="e">
        <f>VLOOKUP(CONCATENATE($W2270,$X2270),Mtz_Horarios!$E$2:$H$92,4,FALSE)</f>
        <v>#N/A</v>
      </c>
      <c r="AB2270" s="20" t="e">
        <f>VLOOKUP(CONCATENATE($M2270,$N2270,$T2270),Oferta!$B$2:$Q$360,16,FALSE)</f>
        <v>#N/A</v>
      </c>
      <c r="AC2270" s="20" t="e">
        <f>VLOOKUP(CONCATENATE($M2270,$N2270,$T2270),Oferta!$B$2:$Q$360,15,FALSE)</f>
        <v>#N/A</v>
      </c>
      <c r="AD2270" s="12"/>
      <c r="AE2270" s="12"/>
      <c r="AF2270" s="12"/>
      <c r="AG2270" s="12"/>
      <c r="AH2270" s="12"/>
      <c r="AI2270" s="5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12"/>
      <c r="AW2270" s="12"/>
    </row>
    <row r="2271" spans="1:49" ht="15" hidden="1" customHeight="1">
      <c r="A2271" s="12"/>
      <c r="B2271" s="12"/>
      <c r="C2271" s="12"/>
      <c r="D2271" s="12"/>
      <c r="E2271" s="12"/>
      <c r="F2271" s="12"/>
      <c r="G2271" s="12"/>
      <c r="H2271" s="12" t="e">
        <f t="shared" si="32"/>
        <v>#N/A</v>
      </c>
      <c r="I2271" s="12" t="e">
        <f>VLOOKUP(CONCATENATE(N2271,T2271),Simulador!$H$26:$H$33,1,FALSE)</f>
        <v>#N/A</v>
      </c>
      <c r="J2271" s="12" t="e">
        <f t="shared" si="33"/>
        <v>#N/A</v>
      </c>
      <c r="K2271" s="13" t="e">
        <f t="shared" si="34"/>
        <v>#N/A</v>
      </c>
      <c r="L2271" s="12" t="e">
        <f t="shared" si="35"/>
        <v>#N/A</v>
      </c>
      <c r="M2271" s="14"/>
      <c r="N2271" s="3"/>
      <c r="O2271" s="20" t="e">
        <f>VLOOKUP(CONCATENATE($M2271,$N2271),Curriculos!$A$2:$J$332,4,FALSE)</f>
        <v>#N/A</v>
      </c>
      <c r="P2271" s="21" t="e">
        <f>VLOOKUP(CONCATENATE($M2271,$N2271),Curriculos!$A$2:$J$332,5,FALSE)</f>
        <v>#N/A</v>
      </c>
      <c r="Q2271" s="21" t="e">
        <f>VLOOKUP($N2271,Oferta!$D$2:$P$100,5,FALSE)</f>
        <v>#N/A</v>
      </c>
      <c r="R2271" s="21" t="e">
        <f>VLOOKUP(CONCATENATE($M2271,$N2271),Curriculos!$A$2:$J$332,8,FALSE)</f>
        <v>#N/A</v>
      </c>
      <c r="S2271" s="5"/>
      <c r="T2271" s="22"/>
      <c r="U2271" s="21" t="e">
        <f>VLOOKUP(CONCATENATE($M2271,$N2271),Curriculos!$A$2:$J$332,10,FALSE)</f>
        <v>#N/A</v>
      </c>
      <c r="V2271" s="20" t="e">
        <f>VLOOKUP(CONCATENATE($M2271,$N2271,$T2271),Oferta!$B$2:$R$360,17,FALSE)</f>
        <v>#N/A</v>
      </c>
      <c r="W2271" s="20" t="e">
        <f>VLOOKUP(CONCATENATE($M2271,$N2271,$T2271),Oferta!$B$2:$Q$360,12,FALSE)</f>
        <v>#N/A</v>
      </c>
      <c r="X2271" s="22"/>
      <c r="Y2271" s="23" t="e">
        <f>VLOOKUP(CONCATENATE($W2271,$X2271),Mtz_Horarios!$E$2:$H$92,2,FALSE)</f>
        <v>#N/A</v>
      </c>
      <c r="Z2271" s="23" t="e">
        <f>VLOOKUP(CONCATENATE($W2271,$X2271),Mtz_Horarios!$E$2:$H$92,3,FALSE)</f>
        <v>#N/A</v>
      </c>
      <c r="AA2271" s="24" t="e">
        <f>VLOOKUP(CONCATENATE($W2271,$X2271),Mtz_Horarios!$E$2:$H$92,4,FALSE)</f>
        <v>#N/A</v>
      </c>
      <c r="AB2271" s="20" t="e">
        <f>VLOOKUP(CONCATENATE($M2271,$N2271,$T2271),Oferta!$B$2:$Q$360,16,FALSE)</f>
        <v>#N/A</v>
      </c>
      <c r="AC2271" s="20" t="e">
        <f>VLOOKUP(CONCATENATE($M2271,$N2271,$T2271),Oferta!$B$2:$Q$360,15,FALSE)</f>
        <v>#N/A</v>
      </c>
      <c r="AD2271" s="12"/>
      <c r="AE2271" s="12"/>
      <c r="AF2271" s="12"/>
      <c r="AG2271" s="12"/>
      <c r="AH2271" s="12"/>
      <c r="AI2271" s="5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12"/>
      <c r="AW2271" s="12"/>
    </row>
    <row r="2272" spans="1:49" ht="15" hidden="1" customHeight="1">
      <c r="A2272" s="12"/>
      <c r="B2272" s="12"/>
      <c r="C2272" s="12"/>
      <c r="D2272" s="12"/>
      <c r="E2272" s="12"/>
      <c r="F2272" s="12"/>
      <c r="G2272" s="12"/>
      <c r="H2272" s="12" t="e">
        <f t="shared" si="32"/>
        <v>#N/A</v>
      </c>
      <c r="I2272" s="12" t="e">
        <f>VLOOKUP(CONCATENATE(N2272,T2272),Simulador!$H$26:$H$33,1,FALSE)</f>
        <v>#N/A</v>
      </c>
      <c r="J2272" s="12" t="e">
        <f t="shared" si="33"/>
        <v>#N/A</v>
      </c>
      <c r="K2272" s="13" t="e">
        <f t="shared" si="34"/>
        <v>#N/A</v>
      </c>
      <c r="L2272" s="12" t="e">
        <f t="shared" si="35"/>
        <v>#N/A</v>
      </c>
      <c r="M2272" s="14"/>
      <c r="N2272" s="3"/>
      <c r="O2272" s="20" t="e">
        <f>VLOOKUP(CONCATENATE($M2272,$N2272),Curriculos!$A$2:$J$332,4,FALSE)</f>
        <v>#N/A</v>
      </c>
      <c r="P2272" s="21" t="e">
        <f>VLOOKUP(CONCATENATE($M2272,$N2272),Curriculos!$A$2:$J$332,5,FALSE)</f>
        <v>#N/A</v>
      </c>
      <c r="Q2272" s="21" t="e">
        <f>VLOOKUP($N2272,Oferta!$D$2:$P$100,5,FALSE)</f>
        <v>#N/A</v>
      </c>
      <c r="R2272" s="21" t="e">
        <f>VLOOKUP(CONCATENATE($M2272,$N2272),Curriculos!$A$2:$J$332,8,FALSE)</f>
        <v>#N/A</v>
      </c>
      <c r="S2272" s="5"/>
      <c r="T2272" s="22"/>
      <c r="U2272" s="21" t="e">
        <f>VLOOKUP(CONCATENATE($M2272,$N2272),Curriculos!$A$2:$J$332,10,FALSE)</f>
        <v>#N/A</v>
      </c>
      <c r="V2272" s="20" t="e">
        <f>VLOOKUP(CONCATENATE($M2272,$N2272,$T2272),Oferta!$B$2:$R$360,17,FALSE)</f>
        <v>#N/A</v>
      </c>
      <c r="W2272" s="20" t="e">
        <f>VLOOKUP(CONCATENATE($M2272,$N2272,$T2272),Oferta!$B$2:$Q$360,12,FALSE)</f>
        <v>#N/A</v>
      </c>
      <c r="X2272" s="22"/>
      <c r="Y2272" s="23" t="e">
        <f>VLOOKUP(CONCATENATE($W2272,$X2272),Mtz_Horarios!$E$2:$H$92,2,FALSE)</f>
        <v>#N/A</v>
      </c>
      <c r="Z2272" s="23" t="e">
        <f>VLOOKUP(CONCATENATE($W2272,$X2272),Mtz_Horarios!$E$2:$H$92,3,FALSE)</f>
        <v>#N/A</v>
      </c>
      <c r="AA2272" s="24" t="e">
        <f>VLOOKUP(CONCATENATE($W2272,$X2272),Mtz_Horarios!$E$2:$H$92,4,FALSE)</f>
        <v>#N/A</v>
      </c>
      <c r="AB2272" s="20" t="e">
        <f>VLOOKUP(CONCATENATE($M2272,$N2272,$T2272),Oferta!$B$2:$Q$360,16,FALSE)</f>
        <v>#N/A</v>
      </c>
      <c r="AC2272" s="20" t="e">
        <f>VLOOKUP(CONCATENATE($M2272,$N2272,$T2272),Oferta!$B$2:$Q$360,15,FALSE)</f>
        <v>#N/A</v>
      </c>
      <c r="AD2272" s="12"/>
      <c r="AE2272" s="12"/>
      <c r="AF2272" s="12"/>
      <c r="AG2272" s="12"/>
      <c r="AH2272" s="12"/>
      <c r="AI2272" s="5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12"/>
      <c r="AW2272" s="12"/>
    </row>
    <row r="2273" spans="1:49" ht="15" hidden="1" customHeight="1">
      <c r="A2273" s="12"/>
      <c r="B2273" s="12"/>
      <c r="C2273" s="12"/>
      <c r="D2273" s="12"/>
      <c r="E2273" s="12"/>
      <c r="F2273" s="12"/>
      <c r="G2273" s="12"/>
      <c r="H2273" s="12" t="e">
        <f t="shared" si="32"/>
        <v>#N/A</v>
      </c>
      <c r="I2273" s="12" t="e">
        <f>VLOOKUP(CONCATENATE(N2273,T2273),Simulador!$H$26:$H$33,1,FALSE)</f>
        <v>#N/A</v>
      </c>
      <c r="J2273" s="12" t="e">
        <f t="shared" si="33"/>
        <v>#N/A</v>
      </c>
      <c r="K2273" s="13" t="e">
        <f t="shared" si="34"/>
        <v>#N/A</v>
      </c>
      <c r="L2273" s="12" t="e">
        <f t="shared" si="35"/>
        <v>#N/A</v>
      </c>
      <c r="M2273" s="14"/>
      <c r="N2273" s="3"/>
      <c r="O2273" s="20" t="e">
        <f>VLOOKUP(CONCATENATE($M2273,$N2273),Curriculos!$A$2:$J$332,4,FALSE)</f>
        <v>#N/A</v>
      </c>
      <c r="P2273" s="21" t="e">
        <f>VLOOKUP(CONCATENATE($M2273,$N2273),Curriculos!$A$2:$J$332,5,FALSE)</f>
        <v>#N/A</v>
      </c>
      <c r="Q2273" s="21" t="e">
        <f>VLOOKUP($N2273,Oferta!$D$2:$P$100,5,FALSE)</f>
        <v>#N/A</v>
      </c>
      <c r="R2273" s="21" t="e">
        <f>VLOOKUP(CONCATENATE($M2273,$N2273),Curriculos!$A$2:$J$332,8,FALSE)</f>
        <v>#N/A</v>
      </c>
      <c r="S2273" s="5"/>
      <c r="T2273" s="22"/>
      <c r="U2273" s="21" t="e">
        <f>VLOOKUP(CONCATENATE($M2273,$N2273),Curriculos!$A$2:$J$332,10,FALSE)</f>
        <v>#N/A</v>
      </c>
      <c r="V2273" s="20" t="e">
        <f>VLOOKUP(CONCATENATE($M2273,$N2273,$T2273),Oferta!$B$2:$R$360,17,FALSE)</f>
        <v>#N/A</v>
      </c>
      <c r="W2273" s="20" t="e">
        <f>VLOOKUP(CONCATENATE($M2273,$N2273,$T2273),Oferta!$B$2:$Q$360,12,FALSE)</f>
        <v>#N/A</v>
      </c>
      <c r="X2273" s="22"/>
      <c r="Y2273" s="23" t="e">
        <f>VLOOKUP(CONCATENATE($W2273,$X2273),Mtz_Horarios!$E$2:$H$92,2,FALSE)</f>
        <v>#N/A</v>
      </c>
      <c r="Z2273" s="23" t="e">
        <f>VLOOKUP(CONCATENATE($W2273,$X2273),Mtz_Horarios!$E$2:$H$92,3,FALSE)</f>
        <v>#N/A</v>
      </c>
      <c r="AA2273" s="24" t="e">
        <f>VLOOKUP(CONCATENATE($W2273,$X2273),Mtz_Horarios!$E$2:$H$92,4,FALSE)</f>
        <v>#N/A</v>
      </c>
      <c r="AB2273" s="20" t="e">
        <f>VLOOKUP(CONCATENATE($M2273,$N2273,$T2273),Oferta!$B$2:$Q$360,16,FALSE)</f>
        <v>#N/A</v>
      </c>
      <c r="AC2273" s="20" t="e">
        <f>VLOOKUP(CONCATENATE($M2273,$N2273,$T2273),Oferta!$B$2:$Q$360,15,FALSE)</f>
        <v>#N/A</v>
      </c>
      <c r="AD2273" s="12"/>
      <c r="AE2273" s="12"/>
      <c r="AF2273" s="12"/>
      <c r="AG2273" s="12"/>
      <c r="AH2273" s="12"/>
      <c r="AI2273" s="5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12"/>
      <c r="AW2273" s="12"/>
    </row>
    <row r="2274" spans="1:49" ht="15" hidden="1" customHeight="1">
      <c r="A2274" s="12"/>
      <c r="B2274" s="12"/>
      <c r="C2274" s="12"/>
      <c r="D2274" s="12"/>
      <c r="E2274" s="12"/>
      <c r="F2274" s="12"/>
      <c r="G2274" s="12"/>
      <c r="H2274" s="12" t="e">
        <f t="shared" si="32"/>
        <v>#N/A</v>
      </c>
      <c r="I2274" s="12" t="e">
        <f>VLOOKUP(CONCATENATE(N2274,T2274),Simulador!$H$26:$H$33,1,FALSE)</f>
        <v>#N/A</v>
      </c>
      <c r="J2274" s="12" t="e">
        <f t="shared" si="33"/>
        <v>#N/A</v>
      </c>
      <c r="K2274" s="13" t="e">
        <f t="shared" si="34"/>
        <v>#N/A</v>
      </c>
      <c r="L2274" s="12" t="e">
        <f t="shared" si="35"/>
        <v>#N/A</v>
      </c>
      <c r="M2274" s="14"/>
      <c r="N2274" s="3"/>
      <c r="O2274" s="20" t="e">
        <f>VLOOKUP(CONCATENATE($M2274,$N2274),Curriculos!$A$2:$J$332,4,FALSE)</f>
        <v>#N/A</v>
      </c>
      <c r="P2274" s="21" t="e">
        <f>VLOOKUP(CONCATENATE($M2274,$N2274),Curriculos!$A$2:$J$332,5,FALSE)</f>
        <v>#N/A</v>
      </c>
      <c r="Q2274" s="21" t="e">
        <f>VLOOKUP($N2274,Oferta!$D$2:$P$100,5,FALSE)</f>
        <v>#N/A</v>
      </c>
      <c r="R2274" s="21" t="e">
        <f>VLOOKUP(CONCATENATE($M2274,$N2274),Curriculos!$A$2:$J$332,8,FALSE)</f>
        <v>#N/A</v>
      </c>
      <c r="S2274" s="5"/>
      <c r="T2274" s="22"/>
      <c r="U2274" s="21" t="e">
        <f>VLOOKUP(CONCATENATE($M2274,$N2274),Curriculos!$A$2:$J$332,10,FALSE)</f>
        <v>#N/A</v>
      </c>
      <c r="V2274" s="20" t="e">
        <f>VLOOKUP(CONCATENATE($M2274,$N2274,$T2274),Oferta!$B$2:$R$360,17,FALSE)</f>
        <v>#N/A</v>
      </c>
      <c r="W2274" s="20" t="e">
        <f>VLOOKUP(CONCATENATE($M2274,$N2274,$T2274),Oferta!$B$2:$Q$360,12,FALSE)</f>
        <v>#N/A</v>
      </c>
      <c r="X2274" s="22"/>
      <c r="Y2274" s="23" t="e">
        <f>VLOOKUP(CONCATENATE($W2274,$X2274),Mtz_Horarios!$E$2:$H$92,2,FALSE)</f>
        <v>#N/A</v>
      </c>
      <c r="Z2274" s="23" t="e">
        <f>VLOOKUP(CONCATENATE($W2274,$X2274),Mtz_Horarios!$E$2:$H$92,3,FALSE)</f>
        <v>#N/A</v>
      </c>
      <c r="AA2274" s="24" t="e">
        <f>VLOOKUP(CONCATENATE($W2274,$X2274),Mtz_Horarios!$E$2:$H$92,4,FALSE)</f>
        <v>#N/A</v>
      </c>
      <c r="AB2274" s="20" t="e">
        <f>VLOOKUP(CONCATENATE($M2274,$N2274,$T2274),Oferta!$B$2:$Q$360,16,FALSE)</f>
        <v>#N/A</v>
      </c>
      <c r="AC2274" s="20" t="e">
        <f>VLOOKUP(CONCATENATE($M2274,$N2274,$T2274),Oferta!$B$2:$Q$360,15,FALSE)</f>
        <v>#N/A</v>
      </c>
      <c r="AD2274" s="12"/>
      <c r="AE2274" s="12"/>
      <c r="AF2274" s="12"/>
      <c r="AG2274" s="12"/>
      <c r="AH2274" s="12"/>
      <c r="AI2274" s="5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12"/>
      <c r="AW2274" s="12"/>
    </row>
    <row r="2275" spans="1:49" ht="15" hidden="1" customHeight="1">
      <c r="A2275" s="12"/>
      <c r="B2275" s="12"/>
      <c r="C2275" s="12"/>
      <c r="D2275" s="12"/>
      <c r="E2275" s="12"/>
      <c r="F2275" s="12"/>
      <c r="G2275" s="12"/>
      <c r="H2275" s="12" t="e">
        <f t="shared" si="32"/>
        <v>#N/A</v>
      </c>
      <c r="I2275" s="12" t="e">
        <f>VLOOKUP(CONCATENATE(N2275,T2275),Simulador!$H$26:$H$33,1,FALSE)</f>
        <v>#N/A</v>
      </c>
      <c r="J2275" s="12" t="e">
        <f t="shared" si="33"/>
        <v>#N/A</v>
      </c>
      <c r="K2275" s="13" t="e">
        <f t="shared" si="34"/>
        <v>#N/A</v>
      </c>
      <c r="L2275" s="12" t="e">
        <f t="shared" si="35"/>
        <v>#N/A</v>
      </c>
      <c r="M2275" s="14"/>
      <c r="N2275" s="3"/>
      <c r="O2275" s="20" t="e">
        <f>VLOOKUP(CONCATENATE($M2275,$N2275),Curriculos!$A$2:$J$332,4,FALSE)</f>
        <v>#N/A</v>
      </c>
      <c r="P2275" s="21" t="e">
        <f>VLOOKUP(CONCATENATE($M2275,$N2275),Curriculos!$A$2:$J$332,5,FALSE)</f>
        <v>#N/A</v>
      </c>
      <c r="Q2275" s="21" t="e">
        <f>VLOOKUP($N2275,Oferta!$D$2:$P$100,5,FALSE)</f>
        <v>#N/A</v>
      </c>
      <c r="R2275" s="21" t="e">
        <f>VLOOKUP(CONCATENATE($M2275,$N2275),Curriculos!$A$2:$J$332,8,FALSE)</f>
        <v>#N/A</v>
      </c>
      <c r="S2275" s="5"/>
      <c r="T2275" s="22"/>
      <c r="U2275" s="21" t="e">
        <f>VLOOKUP(CONCATENATE($M2275,$N2275),Curriculos!$A$2:$J$332,10,FALSE)</f>
        <v>#N/A</v>
      </c>
      <c r="V2275" s="20" t="e">
        <f>VLOOKUP(CONCATENATE($M2275,$N2275,$T2275),Oferta!$B$2:$R$360,17,FALSE)</f>
        <v>#N/A</v>
      </c>
      <c r="W2275" s="20" t="e">
        <f>VLOOKUP(CONCATENATE($M2275,$N2275,$T2275),Oferta!$B$2:$Q$360,12,FALSE)</f>
        <v>#N/A</v>
      </c>
      <c r="X2275" s="22"/>
      <c r="Y2275" s="23" t="e">
        <f>VLOOKUP(CONCATENATE($W2275,$X2275),Mtz_Horarios!$E$2:$H$92,2,FALSE)</f>
        <v>#N/A</v>
      </c>
      <c r="Z2275" s="23" t="e">
        <f>VLOOKUP(CONCATENATE($W2275,$X2275),Mtz_Horarios!$E$2:$H$92,3,FALSE)</f>
        <v>#N/A</v>
      </c>
      <c r="AA2275" s="24" t="e">
        <f>VLOOKUP(CONCATENATE($W2275,$X2275),Mtz_Horarios!$E$2:$H$92,4,FALSE)</f>
        <v>#N/A</v>
      </c>
      <c r="AB2275" s="20" t="e">
        <f>VLOOKUP(CONCATENATE($M2275,$N2275,$T2275),Oferta!$B$2:$Q$360,16,FALSE)</f>
        <v>#N/A</v>
      </c>
      <c r="AC2275" s="20" t="e">
        <f>VLOOKUP(CONCATENATE($M2275,$N2275,$T2275),Oferta!$B$2:$Q$360,15,FALSE)</f>
        <v>#N/A</v>
      </c>
      <c r="AD2275" s="12"/>
      <c r="AE2275" s="12"/>
      <c r="AF2275" s="12"/>
      <c r="AG2275" s="12"/>
      <c r="AH2275" s="12"/>
      <c r="AI2275" s="5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12"/>
      <c r="AW2275" s="12"/>
    </row>
    <row r="2276" spans="1:49" ht="15" hidden="1" customHeight="1">
      <c r="A2276" s="12"/>
      <c r="B2276" s="12"/>
      <c r="C2276" s="12"/>
      <c r="D2276" s="12"/>
      <c r="E2276" s="12"/>
      <c r="F2276" s="12"/>
      <c r="G2276" s="12"/>
      <c r="H2276" s="12" t="e">
        <f t="shared" si="32"/>
        <v>#N/A</v>
      </c>
      <c r="I2276" s="12" t="e">
        <f>VLOOKUP(CONCATENATE(N2276,T2276),Simulador!$H$26:$H$33,1,FALSE)</f>
        <v>#N/A</v>
      </c>
      <c r="J2276" s="12" t="e">
        <f t="shared" si="33"/>
        <v>#N/A</v>
      </c>
      <c r="K2276" s="13" t="e">
        <f t="shared" si="34"/>
        <v>#N/A</v>
      </c>
      <c r="L2276" s="12" t="e">
        <f t="shared" si="35"/>
        <v>#N/A</v>
      </c>
      <c r="M2276" s="14"/>
      <c r="N2276" s="3"/>
      <c r="O2276" s="20" t="e">
        <f>VLOOKUP(CONCATENATE($M2276,$N2276),Curriculos!$A$2:$J$332,4,FALSE)</f>
        <v>#N/A</v>
      </c>
      <c r="P2276" s="21" t="e">
        <f>VLOOKUP(CONCATENATE($M2276,$N2276),Curriculos!$A$2:$J$332,5,FALSE)</f>
        <v>#N/A</v>
      </c>
      <c r="Q2276" s="21" t="e">
        <f>VLOOKUP($N2276,Oferta!$D$2:$P$100,5,FALSE)</f>
        <v>#N/A</v>
      </c>
      <c r="R2276" s="21" t="e">
        <f>VLOOKUP(CONCATENATE($M2276,$N2276),Curriculos!$A$2:$J$332,8,FALSE)</f>
        <v>#N/A</v>
      </c>
      <c r="S2276" s="5"/>
      <c r="T2276" s="22"/>
      <c r="U2276" s="21" t="e">
        <f>VLOOKUP(CONCATENATE($M2276,$N2276),Curriculos!$A$2:$J$332,10,FALSE)</f>
        <v>#N/A</v>
      </c>
      <c r="V2276" s="20" t="e">
        <f>VLOOKUP(CONCATENATE($M2276,$N2276,$T2276),Oferta!$B$2:$R$360,17,FALSE)</f>
        <v>#N/A</v>
      </c>
      <c r="W2276" s="20" t="e">
        <f>VLOOKUP(CONCATENATE($M2276,$N2276,$T2276),Oferta!$B$2:$Q$360,12,FALSE)</f>
        <v>#N/A</v>
      </c>
      <c r="X2276" s="22"/>
      <c r="Y2276" s="23" t="e">
        <f>VLOOKUP(CONCATENATE($W2276,$X2276),Mtz_Horarios!$E$2:$H$92,2,FALSE)</f>
        <v>#N/A</v>
      </c>
      <c r="Z2276" s="23" t="e">
        <f>VLOOKUP(CONCATENATE($W2276,$X2276),Mtz_Horarios!$E$2:$H$92,3,FALSE)</f>
        <v>#N/A</v>
      </c>
      <c r="AA2276" s="24" t="e">
        <f>VLOOKUP(CONCATENATE($W2276,$X2276),Mtz_Horarios!$E$2:$H$92,4,FALSE)</f>
        <v>#N/A</v>
      </c>
      <c r="AB2276" s="20" t="e">
        <f>VLOOKUP(CONCATENATE($M2276,$N2276,$T2276),Oferta!$B$2:$Q$360,16,FALSE)</f>
        <v>#N/A</v>
      </c>
      <c r="AC2276" s="20" t="e">
        <f>VLOOKUP(CONCATENATE($M2276,$N2276,$T2276),Oferta!$B$2:$Q$360,15,FALSE)</f>
        <v>#N/A</v>
      </c>
      <c r="AD2276" s="12"/>
      <c r="AE2276" s="12"/>
      <c r="AF2276" s="12"/>
      <c r="AG2276" s="12"/>
      <c r="AH2276" s="12"/>
      <c r="AI2276" s="5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12"/>
      <c r="AW2276" s="12"/>
    </row>
    <row r="2277" spans="1:49" ht="15" hidden="1" customHeight="1">
      <c r="A2277" s="12"/>
      <c r="B2277" s="12"/>
      <c r="C2277" s="12"/>
      <c r="D2277" s="12"/>
      <c r="E2277" s="12"/>
      <c r="F2277" s="12"/>
      <c r="G2277" s="12"/>
      <c r="H2277" s="12" t="e">
        <f t="shared" si="32"/>
        <v>#N/A</v>
      </c>
      <c r="I2277" s="12" t="e">
        <f>VLOOKUP(CONCATENATE(N2277,T2277),Simulador!$H$26:$H$33,1,FALSE)</f>
        <v>#N/A</v>
      </c>
      <c r="J2277" s="12" t="e">
        <f t="shared" si="33"/>
        <v>#N/A</v>
      </c>
      <c r="K2277" s="13" t="e">
        <f t="shared" si="34"/>
        <v>#N/A</v>
      </c>
      <c r="L2277" s="12" t="e">
        <f t="shared" si="35"/>
        <v>#N/A</v>
      </c>
      <c r="M2277" s="14"/>
      <c r="N2277" s="3"/>
      <c r="O2277" s="20" t="e">
        <f>VLOOKUP(CONCATENATE($M2277,$N2277),Curriculos!$A$2:$J$332,4,FALSE)</f>
        <v>#N/A</v>
      </c>
      <c r="P2277" s="21" t="e">
        <f>VLOOKUP(CONCATENATE($M2277,$N2277),Curriculos!$A$2:$J$332,5,FALSE)</f>
        <v>#N/A</v>
      </c>
      <c r="Q2277" s="21" t="e">
        <f>VLOOKUP($N2277,Oferta!$D$2:$P$100,5,FALSE)</f>
        <v>#N/A</v>
      </c>
      <c r="R2277" s="21" t="e">
        <f>VLOOKUP(CONCATENATE($M2277,$N2277),Curriculos!$A$2:$J$332,8,FALSE)</f>
        <v>#N/A</v>
      </c>
      <c r="S2277" s="5"/>
      <c r="T2277" s="22"/>
      <c r="U2277" s="21" t="e">
        <f>VLOOKUP(CONCATENATE($M2277,$N2277),Curriculos!$A$2:$J$332,10,FALSE)</f>
        <v>#N/A</v>
      </c>
      <c r="V2277" s="20" t="e">
        <f>VLOOKUP(CONCATENATE($M2277,$N2277,$T2277),Oferta!$B$2:$R$360,17,FALSE)</f>
        <v>#N/A</v>
      </c>
      <c r="W2277" s="20" t="e">
        <f>VLOOKUP(CONCATENATE($M2277,$N2277,$T2277),Oferta!$B$2:$Q$360,12,FALSE)</f>
        <v>#N/A</v>
      </c>
      <c r="X2277" s="22"/>
      <c r="Y2277" s="23" t="e">
        <f>VLOOKUP(CONCATENATE($W2277,$X2277),Mtz_Horarios!$E$2:$H$92,2,FALSE)</f>
        <v>#N/A</v>
      </c>
      <c r="Z2277" s="23" t="e">
        <f>VLOOKUP(CONCATENATE($W2277,$X2277),Mtz_Horarios!$E$2:$H$92,3,FALSE)</f>
        <v>#N/A</v>
      </c>
      <c r="AA2277" s="24" t="e">
        <f>VLOOKUP(CONCATENATE($W2277,$X2277),Mtz_Horarios!$E$2:$H$92,4,FALSE)</f>
        <v>#N/A</v>
      </c>
      <c r="AB2277" s="20" t="e">
        <f>VLOOKUP(CONCATENATE($M2277,$N2277,$T2277),Oferta!$B$2:$Q$360,16,FALSE)</f>
        <v>#N/A</v>
      </c>
      <c r="AC2277" s="20" t="e">
        <f>VLOOKUP(CONCATENATE($M2277,$N2277,$T2277),Oferta!$B$2:$Q$360,15,FALSE)</f>
        <v>#N/A</v>
      </c>
      <c r="AD2277" s="12"/>
      <c r="AE2277" s="12"/>
      <c r="AF2277" s="12"/>
      <c r="AG2277" s="12"/>
      <c r="AH2277" s="12"/>
      <c r="AI2277" s="5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12"/>
      <c r="AW2277" s="12"/>
    </row>
    <row r="2278" spans="1:49" ht="15" hidden="1" customHeight="1">
      <c r="A2278" s="12"/>
      <c r="B2278" s="12"/>
      <c r="C2278" s="12"/>
      <c r="D2278" s="12"/>
      <c r="E2278" s="12"/>
      <c r="F2278" s="12"/>
      <c r="G2278" s="12"/>
      <c r="H2278" s="12" t="e">
        <f t="shared" si="32"/>
        <v>#N/A</v>
      </c>
      <c r="I2278" s="12" t="e">
        <f>VLOOKUP(CONCATENATE(N2278,T2278),Simulador!$H$26:$H$33,1,FALSE)</f>
        <v>#N/A</v>
      </c>
      <c r="J2278" s="12" t="e">
        <f t="shared" si="33"/>
        <v>#N/A</v>
      </c>
      <c r="K2278" s="13" t="e">
        <f t="shared" si="34"/>
        <v>#N/A</v>
      </c>
      <c r="L2278" s="12" t="e">
        <f t="shared" si="35"/>
        <v>#N/A</v>
      </c>
      <c r="M2278" s="14"/>
      <c r="N2278" s="3"/>
      <c r="O2278" s="20" t="e">
        <f>VLOOKUP(CONCATENATE($M2278,$N2278),Curriculos!$A$2:$J$332,4,FALSE)</f>
        <v>#N/A</v>
      </c>
      <c r="P2278" s="21" t="e">
        <f>VLOOKUP(CONCATENATE($M2278,$N2278),Curriculos!$A$2:$J$332,5,FALSE)</f>
        <v>#N/A</v>
      </c>
      <c r="Q2278" s="21" t="e">
        <f>VLOOKUP($N2278,Oferta!$D$2:$P$100,5,FALSE)</f>
        <v>#N/A</v>
      </c>
      <c r="R2278" s="21" t="e">
        <f>VLOOKUP(CONCATENATE($M2278,$N2278),Curriculos!$A$2:$J$332,8,FALSE)</f>
        <v>#N/A</v>
      </c>
      <c r="S2278" s="5"/>
      <c r="T2278" s="22"/>
      <c r="U2278" s="21" t="e">
        <f>VLOOKUP(CONCATENATE($M2278,$N2278),Curriculos!$A$2:$J$332,10,FALSE)</f>
        <v>#N/A</v>
      </c>
      <c r="V2278" s="20" t="e">
        <f>VLOOKUP(CONCATENATE($M2278,$N2278,$T2278),Oferta!$B$2:$R$360,17,FALSE)</f>
        <v>#N/A</v>
      </c>
      <c r="W2278" s="20" t="e">
        <f>VLOOKUP(CONCATENATE($M2278,$N2278,$T2278),Oferta!$B$2:$Q$360,12,FALSE)</f>
        <v>#N/A</v>
      </c>
      <c r="X2278" s="22"/>
      <c r="Y2278" s="23" t="e">
        <f>VLOOKUP(CONCATENATE($W2278,$X2278),Mtz_Horarios!$E$2:$H$92,2,FALSE)</f>
        <v>#N/A</v>
      </c>
      <c r="Z2278" s="23" t="e">
        <f>VLOOKUP(CONCATENATE($W2278,$X2278),Mtz_Horarios!$E$2:$H$92,3,FALSE)</f>
        <v>#N/A</v>
      </c>
      <c r="AA2278" s="24" t="e">
        <f>VLOOKUP(CONCATENATE($W2278,$X2278),Mtz_Horarios!$E$2:$H$92,4,FALSE)</f>
        <v>#N/A</v>
      </c>
      <c r="AB2278" s="20" t="e">
        <f>VLOOKUP(CONCATENATE($M2278,$N2278,$T2278),Oferta!$B$2:$Q$360,16,FALSE)</f>
        <v>#N/A</v>
      </c>
      <c r="AC2278" s="20" t="e">
        <f>VLOOKUP(CONCATENATE($M2278,$N2278,$T2278),Oferta!$B$2:$Q$360,15,FALSE)</f>
        <v>#N/A</v>
      </c>
      <c r="AD2278" s="12"/>
      <c r="AE2278" s="12"/>
      <c r="AF2278" s="12"/>
      <c r="AG2278" s="12"/>
      <c r="AH2278" s="12"/>
      <c r="AI2278" s="5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12"/>
      <c r="AW2278" s="12"/>
    </row>
    <row r="2279" spans="1:49" ht="15" hidden="1" customHeight="1">
      <c r="A2279" s="12"/>
      <c r="B2279" s="12"/>
      <c r="C2279" s="12"/>
      <c r="D2279" s="12"/>
      <c r="E2279" s="12"/>
      <c r="F2279" s="12"/>
      <c r="G2279" s="12"/>
      <c r="H2279" s="12" t="e">
        <f t="shared" si="32"/>
        <v>#N/A</v>
      </c>
      <c r="I2279" s="12" t="e">
        <f>VLOOKUP(CONCATENATE(N2279,T2279),Simulador!$H$26:$H$33,1,FALSE)</f>
        <v>#N/A</v>
      </c>
      <c r="J2279" s="12" t="e">
        <f t="shared" si="33"/>
        <v>#N/A</v>
      </c>
      <c r="K2279" s="13" t="e">
        <f t="shared" si="34"/>
        <v>#N/A</v>
      </c>
      <c r="L2279" s="12" t="e">
        <f t="shared" si="35"/>
        <v>#N/A</v>
      </c>
      <c r="M2279" s="14"/>
      <c r="N2279" s="3"/>
      <c r="O2279" s="20" t="e">
        <f>VLOOKUP(CONCATENATE($M2279,$N2279),Curriculos!$A$2:$J$332,4,FALSE)</f>
        <v>#N/A</v>
      </c>
      <c r="P2279" s="21" t="e">
        <f>VLOOKUP(CONCATENATE($M2279,$N2279),Curriculos!$A$2:$J$332,5,FALSE)</f>
        <v>#N/A</v>
      </c>
      <c r="Q2279" s="21" t="e">
        <f>VLOOKUP($N2279,Oferta!$D$2:$P$100,5,FALSE)</f>
        <v>#N/A</v>
      </c>
      <c r="R2279" s="21" t="e">
        <f>VLOOKUP(CONCATENATE($M2279,$N2279),Curriculos!$A$2:$J$332,8,FALSE)</f>
        <v>#N/A</v>
      </c>
      <c r="S2279" s="5"/>
      <c r="T2279" s="22"/>
      <c r="U2279" s="21" t="e">
        <f>VLOOKUP(CONCATENATE($M2279,$N2279),Curriculos!$A$2:$J$332,10,FALSE)</f>
        <v>#N/A</v>
      </c>
      <c r="V2279" s="20" t="e">
        <f>VLOOKUP(CONCATENATE($M2279,$N2279,$T2279),Oferta!$B$2:$R$360,17,FALSE)</f>
        <v>#N/A</v>
      </c>
      <c r="W2279" s="20" t="e">
        <f>VLOOKUP(CONCATENATE($M2279,$N2279,$T2279),Oferta!$B$2:$Q$360,12,FALSE)</f>
        <v>#N/A</v>
      </c>
      <c r="X2279" s="22"/>
      <c r="Y2279" s="23" t="e">
        <f>VLOOKUP(CONCATENATE($W2279,$X2279),Mtz_Horarios!$E$2:$H$92,2,FALSE)</f>
        <v>#N/A</v>
      </c>
      <c r="Z2279" s="23" t="e">
        <f>VLOOKUP(CONCATENATE($W2279,$X2279),Mtz_Horarios!$E$2:$H$92,3,FALSE)</f>
        <v>#N/A</v>
      </c>
      <c r="AA2279" s="24" t="e">
        <f>VLOOKUP(CONCATENATE($W2279,$X2279),Mtz_Horarios!$E$2:$H$92,4,FALSE)</f>
        <v>#N/A</v>
      </c>
      <c r="AB2279" s="20" t="e">
        <f>VLOOKUP(CONCATENATE($M2279,$N2279,$T2279),Oferta!$B$2:$Q$360,16,FALSE)</f>
        <v>#N/A</v>
      </c>
      <c r="AC2279" s="20" t="e">
        <f>VLOOKUP(CONCATENATE($M2279,$N2279,$T2279),Oferta!$B$2:$Q$360,15,FALSE)</f>
        <v>#N/A</v>
      </c>
      <c r="AD2279" s="12"/>
      <c r="AE2279" s="12"/>
      <c r="AF2279" s="12"/>
      <c r="AG2279" s="12"/>
      <c r="AH2279" s="12"/>
      <c r="AI2279" s="5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12"/>
      <c r="AW2279" s="12"/>
    </row>
    <row r="2280" spans="1:49" ht="15" hidden="1" customHeight="1">
      <c r="A2280" s="12"/>
      <c r="B2280" s="12"/>
      <c r="C2280" s="12"/>
      <c r="D2280" s="12"/>
      <c r="E2280" s="12"/>
      <c r="F2280" s="12"/>
      <c r="G2280" s="12"/>
      <c r="H2280" s="12" t="e">
        <f t="shared" si="32"/>
        <v>#N/A</v>
      </c>
      <c r="I2280" s="12" t="e">
        <f>VLOOKUP(CONCATENATE(N2280,T2280),Simulador!$H$26:$H$33,1,FALSE)</f>
        <v>#N/A</v>
      </c>
      <c r="J2280" s="12" t="e">
        <f t="shared" si="33"/>
        <v>#N/A</v>
      </c>
      <c r="K2280" s="13" t="e">
        <f t="shared" si="34"/>
        <v>#N/A</v>
      </c>
      <c r="L2280" s="12" t="e">
        <f t="shared" si="35"/>
        <v>#N/A</v>
      </c>
      <c r="M2280" s="14"/>
      <c r="N2280" s="3"/>
      <c r="O2280" s="20" t="e">
        <f>VLOOKUP(CONCATENATE($M2280,$N2280),Curriculos!$A$2:$J$332,4,FALSE)</f>
        <v>#N/A</v>
      </c>
      <c r="P2280" s="21" t="e">
        <f>VLOOKUP(CONCATENATE($M2280,$N2280),Curriculos!$A$2:$J$332,5,FALSE)</f>
        <v>#N/A</v>
      </c>
      <c r="Q2280" s="21" t="e">
        <f>VLOOKUP($N2280,Oferta!$D$2:$P$100,5,FALSE)</f>
        <v>#N/A</v>
      </c>
      <c r="R2280" s="21" t="e">
        <f>VLOOKUP(CONCATENATE($M2280,$N2280),Curriculos!$A$2:$J$332,8,FALSE)</f>
        <v>#N/A</v>
      </c>
      <c r="S2280" s="5"/>
      <c r="T2280" s="22"/>
      <c r="U2280" s="21" t="e">
        <f>VLOOKUP(CONCATENATE($M2280,$N2280),Curriculos!$A$2:$J$332,10,FALSE)</f>
        <v>#N/A</v>
      </c>
      <c r="V2280" s="20" t="e">
        <f>VLOOKUP(CONCATENATE($M2280,$N2280,$T2280),Oferta!$B$2:$R$360,17,FALSE)</f>
        <v>#N/A</v>
      </c>
      <c r="W2280" s="20" t="e">
        <f>VLOOKUP(CONCATENATE($M2280,$N2280,$T2280),Oferta!$B$2:$Q$360,12,FALSE)</f>
        <v>#N/A</v>
      </c>
      <c r="X2280" s="22"/>
      <c r="Y2280" s="23" t="e">
        <f>VLOOKUP(CONCATENATE($W2280,$X2280),Mtz_Horarios!$E$2:$H$92,2,FALSE)</f>
        <v>#N/A</v>
      </c>
      <c r="Z2280" s="23" t="e">
        <f>VLOOKUP(CONCATENATE($W2280,$X2280),Mtz_Horarios!$E$2:$H$92,3,FALSE)</f>
        <v>#N/A</v>
      </c>
      <c r="AA2280" s="24" t="e">
        <f>VLOOKUP(CONCATENATE($W2280,$X2280),Mtz_Horarios!$E$2:$H$92,4,FALSE)</f>
        <v>#N/A</v>
      </c>
      <c r="AB2280" s="20" t="e">
        <f>VLOOKUP(CONCATENATE($M2280,$N2280,$T2280),Oferta!$B$2:$Q$360,16,FALSE)</f>
        <v>#N/A</v>
      </c>
      <c r="AC2280" s="20" t="e">
        <f>VLOOKUP(CONCATENATE($M2280,$N2280,$T2280),Oferta!$B$2:$Q$360,15,FALSE)</f>
        <v>#N/A</v>
      </c>
      <c r="AD2280" s="12"/>
      <c r="AE2280" s="12"/>
      <c r="AF2280" s="12"/>
      <c r="AG2280" s="12"/>
      <c r="AH2280" s="12"/>
      <c r="AI2280" s="5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12"/>
      <c r="AW2280" s="12"/>
    </row>
    <row r="2281" spans="1:49" ht="15" hidden="1" customHeight="1">
      <c r="A2281" s="12"/>
      <c r="B2281" s="12"/>
      <c r="C2281" s="12"/>
      <c r="D2281" s="12"/>
      <c r="E2281" s="12"/>
      <c r="F2281" s="12"/>
      <c r="G2281" s="12"/>
      <c r="H2281" s="12" t="e">
        <f t="shared" si="32"/>
        <v>#N/A</v>
      </c>
      <c r="I2281" s="12" t="e">
        <f>VLOOKUP(CONCATENATE(N2281,T2281),Simulador!$H$26:$H$33,1,FALSE)</f>
        <v>#N/A</v>
      </c>
      <c r="J2281" s="12" t="e">
        <f t="shared" si="33"/>
        <v>#N/A</v>
      </c>
      <c r="K2281" s="13" t="e">
        <f t="shared" si="34"/>
        <v>#N/A</v>
      </c>
      <c r="L2281" s="12" t="e">
        <f t="shared" si="35"/>
        <v>#N/A</v>
      </c>
      <c r="M2281" s="14"/>
      <c r="N2281" s="3"/>
      <c r="O2281" s="20" t="e">
        <f>VLOOKUP(CONCATENATE($M2281,$N2281),Curriculos!$A$2:$J$332,4,FALSE)</f>
        <v>#N/A</v>
      </c>
      <c r="P2281" s="21" t="e">
        <f>VLOOKUP(CONCATENATE($M2281,$N2281),Curriculos!$A$2:$J$332,5,FALSE)</f>
        <v>#N/A</v>
      </c>
      <c r="Q2281" s="21" t="e">
        <f>VLOOKUP($N2281,Oferta!$D$2:$P$100,5,FALSE)</f>
        <v>#N/A</v>
      </c>
      <c r="R2281" s="21" t="e">
        <f>VLOOKUP(CONCATENATE($M2281,$N2281),Curriculos!$A$2:$J$332,8,FALSE)</f>
        <v>#N/A</v>
      </c>
      <c r="S2281" s="5"/>
      <c r="T2281" s="22"/>
      <c r="U2281" s="21" t="e">
        <f>VLOOKUP(CONCATENATE($M2281,$N2281),Curriculos!$A$2:$J$332,10,FALSE)</f>
        <v>#N/A</v>
      </c>
      <c r="V2281" s="20" t="e">
        <f>VLOOKUP(CONCATENATE($M2281,$N2281,$T2281),Oferta!$B$2:$R$360,17,FALSE)</f>
        <v>#N/A</v>
      </c>
      <c r="W2281" s="20" t="e">
        <f>VLOOKUP(CONCATENATE($M2281,$N2281,$T2281),Oferta!$B$2:$Q$360,12,FALSE)</f>
        <v>#N/A</v>
      </c>
      <c r="X2281" s="22"/>
      <c r="Y2281" s="23" t="e">
        <f>VLOOKUP(CONCATENATE($W2281,$X2281),Mtz_Horarios!$E$2:$H$92,2,FALSE)</f>
        <v>#N/A</v>
      </c>
      <c r="Z2281" s="23" t="e">
        <f>VLOOKUP(CONCATENATE($W2281,$X2281),Mtz_Horarios!$E$2:$H$92,3,FALSE)</f>
        <v>#N/A</v>
      </c>
      <c r="AA2281" s="24" t="e">
        <f>VLOOKUP(CONCATENATE($W2281,$X2281),Mtz_Horarios!$E$2:$H$92,4,FALSE)</f>
        <v>#N/A</v>
      </c>
      <c r="AB2281" s="20" t="e">
        <f>VLOOKUP(CONCATENATE($M2281,$N2281,$T2281),Oferta!$B$2:$Q$360,16,FALSE)</f>
        <v>#N/A</v>
      </c>
      <c r="AC2281" s="20" t="e">
        <f>VLOOKUP(CONCATENATE($M2281,$N2281,$T2281),Oferta!$B$2:$Q$360,15,FALSE)</f>
        <v>#N/A</v>
      </c>
      <c r="AD2281" s="12"/>
      <c r="AE2281" s="12"/>
      <c r="AF2281" s="12"/>
      <c r="AG2281" s="12"/>
      <c r="AH2281" s="12"/>
      <c r="AI2281" s="5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12"/>
      <c r="AW2281" s="12"/>
    </row>
    <row r="2282" spans="1:49" ht="15" hidden="1" customHeight="1">
      <c r="A2282" s="12"/>
      <c r="B2282" s="12"/>
      <c r="C2282" s="12"/>
      <c r="D2282" s="12"/>
      <c r="E2282" s="12"/>
      <c r="F2282" s="12"/>
      <c r="G2282" s="12"/>
      <c r="H2282" s="12" t="e">
        <f t="shared" si="32"/>
        <v>#N/A</v>
      </c>
      <c r="I2282" s="12" t="e">
        <f>VLOOKUP(CONCATENATE(N2282,T2282),Simulador!$H$26:$H$33,1,FALSE)</f>
        <v>#N/A</v>
      </c>
      <c r="J2282" s="12" t="e">
        <f t="shared" si="33"/>
        <v>#N/A</v>
      </c>
      <c r="K2282" s="13" t="e">
        <f t="shared" si="34"/>
        <v>#N/A</v>
      </c>
      <c r="L2282" s="12" t="e">
        <f t="shared" si="35"/>
        <v>#N/A</v>
      </c>
      <c r="M2282" s="14"/>
      <c r="N2282" s="3"/>
      <c r="O2282" s="20" t="e">
        <f>VLOOKUP(CONCATENATE($M2282,$N2282),Curriculos!$A$2:$J$332,4,FALSE)</f>
        <v>#N/A</v>
      </c>
      <c r="P2282" s="21" t="e">
        <f>VLOOKUP(CONCATENATE($M2282,$N2282),Curriculos!$A$2:$J$332,5,FALSE)</f>
        <v>#N/A</v>
      </c>
      <c r="Q2282" s="21" t="e">
        <f>VLOOKUP($N2282,Oferta!$D$2:$P$100,5,FALSE)</f>
        <v>#N/A</v>
      </c>
      <c r="R2282" s="21" t="e">
        <f>VLOOKUP(CONCATENATE($M2282,$N2282),Curriculos!$A$2:$J$332,8,FALSE)</f>
        <v>#N/A</v>
      </c>
      <c r="S2282" s="5"/>
      <c r="T2282" s="22"/>
      <c r="U2282" s="21" t="e">
        <f>VLOOKUP(CONCATENATE($M2282,$N2282),Curriculos!$A$2:$J$332,10,FALSE)</f>
        <v>#N/A</v>
      </c>
      <c r="V2282" s="20" t="e">
        <f>VLOOKUP(CONCATENATE($M2282,$N2282,$T2282),Oferta!$B$2:$R$360,17,FALSE)</f>
        <v>#N/A</v>
      </c>
      <c r="W2282" s="20" t="e">
        <f>VLOOKUP(CONCATENATE($M2282,$N2282,$T2282),Oferta!$B$2:$Q$360,12,FALSE)</f>
        <v>#N/A</v>
      </c>
      <c r="X2282" s="22"/>
      <c r="Y2282" s="23" t="e">
        <f>VLOOKUP(CONCATENATE($W2282,$X2282),Mtz_Horarios!$E$2:$H$92,2,FALSE)</f>
        <v>#N/A</v>
      </c>
      <c r="Z2282" s="23" t="e">
        <f>VLOOKUP(CONCATENATE($W2282,$X2282),Mtz_Horarios!$E$2:$H$92,3,FALSE)</f>
        <v>#N/A</v>
      </c>
      <c r="AA2282" s="24" t="e">
        <f>VLOOKUP(CONCATENATE($W2282,$X2282),Mtz_Horarios!$E$2:$H$92,4,FALSE)</f>
        <v>#N/A</v>
      </c>
      <c r="AB2282" s="20" t="e">
        <f>VLOOKUP(CONCATENATE($M2282,$N2282,$T2282),Oferta!$B$2:$Q$360,16,FALSE)</f>
        <v>#N/A</v>
      </c>
      <c r="AC2282" s="20" t="e">
        <f>VLOOKUP(CONCATENATE($M2282,$N2282,$T2282),Oferta!$B$2:$Q$360,15,FALSE)</f>
        <v>#N/A</v>
      </c>
      <c r="AD2282" s="12"/>
      <c r="AE2282" s="12"/>
      <c r="AF2282" s="12"/>
      <c r="AG2282" s="12"/>
      <c r="AH2282" s="12"/>
      <c r="AI2282" s="5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12"/>
      <c r="AW2282" s="12"/>
    </row>
    <row r="2283" spans="1:49" ht="15" hidden="1" customHeight="1">
      <c r="A2283" s="12"/>
      <c r="B2283" s="12"/>
      <c r="C2283" s="12"/>
      <c r="D2283" s="12"/>
      <c r="E2283" s="12"/>
      <c r="F2283" s="12"/>
      <c r="G2283" s="12"/>
      <c r="H2283" s="12" t="e">
        <f t="shared" si="32"/>
        <v>#N/A</v>
      </c>
      <c r="I2283" s="12" t="e">
        <f>VLOOKUP(CONCATENATE(N2283,T2283),Simulador!$H$26:$H$33,1,FALSE)</f>
        <v>#N/A</v>
      </c>
      <c r="J2283" s="12" t="e">
        <f t="shared" si="33"/>
        <v>#N/A</v>
      </c>
      <c r="K2283" s="13" t="e">
        <f t="shared" si="34"/>
        <v>#N/A</v>
      </c>
      <c r="L2283" s="12" t="e">
        <f t="shared" si="35"/>
        <v>#N/A</v>
      </c>
      <c r="M2283" s="14"/>
      <c r="N2283" s="3"/>
      <c r="O2283" s="20" t="e">
        <f>VLOOKUP(CONCATENATE($M2283,$N2283),Curriculos!$A$2:$J$332,4,FALSE)</f>
        <v>#N/A</v>
      </c>
      <c r="P2283" s="21" t="e">
        <f>VLOOKUP(CONCATENATE($M2283,$N2283),Curriculos!$A$2:$J$332,5,FALSE)</f>
        <v>#N/A</v>
      </c>
      <c r="Q2283" s="21" t="e">
        <f>VLOOKUP($N2283,Oferta!$D$2:$P$100,5,FALSE)</f>
        <v>#N/A</v>
      </c>
      <c r="R2283" s="21" t="e">
        <f>VLOOKUP(CONCATENATE($M2283,$N2283),Curriculos!$A$2:$J$332,8,FALSE)</f>
        <v>#N/A</v>
      </c>
      <c r="S2283" s="5"/>
      <c r="T2283" s="22"/>
      <c r="U2283" s="21" t="e">
        <f>VLOOKUP(CONCATENATE($M2283,$N2283),Curriculos!$A$2:$J$332,10,FALSE)</f>
        <v>#N/A</v>
      </c>
      <c r="V2283" s="20" t="e">
        <f>VLOOKUP(CONCATENATE($M2283,$N2283,$T2283),Oferta!$B$2:$R$360,17,FALSE)</f>
        <v>#N/A</v>
      </c>
      <c r="W2283" s="20" t="e">
        <f>VLOOKUP(CONCATENATE($M2283,$N2283,$T2283),Oferta!$B$2:$Q$360,12,FALSE)</f>
        <v>#N/A</v>
      </c>
      <c r="X2283" s="22"/>
      <c r="Y2283" s="23" t="e">
        <f>VLOOKUP(CONCATENATE($W2283,$X2283),Mtz_Horarios!$E$2:$H$92,2,FALSE)</f>
        <v>#N/A</v>
      </c>
      <c r="Z2283" s="23" t="e">
        <f>VLOOKUP(CONCATENATE($W2283,$X2283),Mtz_Horarios!$E$2:$H$92,3,FALSE)</f>
        <v>#N/A</v>
      </c>
      <c r="AA2283" s="24" t="e">
        <f>VLOOKUP(CONCATENATE($W2283,$X2283),Mtz_Horarios!$E$2:$H$92,4,FALSE)</f>
        <v>#N/A</v>
      </c>
      <c r="AB2283" s="20" t="e">
        <f>VLOOKUP(CONCATENATE($M2283,$N2283,$T2283),Oferta!$B$2:$Q$360,16,FALSE)</f>
        <v>#N/A</v>
      </c>
      <c r="AC2283" s="20" t="e">
        <f>VLOOKUP(CONCATENATE($M2283,$N2283,$T2283),Oferta!$B$2:$Q$360,15,FALSE)</f>
        <v>#N/A</v>
      </c>
      <c r="AD2283" s="12"/>
      <c r="AE2283" s="12"/>
      <c r="AF2283" s="12"/>
      <c r="AG2283" s="12"/>
      <c r="AH2283" s="12"/>
      <c r="AI2283" s="5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12"/>
      <c r="AW2283" s="12"/>
    </row>
    <row r="2284" spans="1:49" ht="15" hidden="1" customHeight="1">
      <c r="A2284" s="12"/>
      <c r="B2284" s="12"/>
      <c r="C2284" s="12"/>
      <c r="D2284" s="12"/>
      <c r="E2284" s="12"/>
      <c r="F2284" s="12"/>
      <c r="G2284" s="12"/>
      <c r="H2284" s="12" t="e">
        <f t="shared" si="32"/>
        <v>#N/A</v>
      </c>
      <c r="I2284" s="12" t="e">
        <f>VLOOKUP(CONCATENATE(N2284,T2284),Simulador!$H$26:$H$33,1,FALSE)</f>
        <v>#N/A</v>
      </c>
      <c r="J2284" s="12" t="e">
        <f t="shared" si="33"/>
        <v>#N/A</v>
      </c>
      <c r="K2284" s="13" t="e">
        <f t="shared" si="34"/>
        <v>#N/A</v>
      </c>
      <c r="L2284" s="12" t="e">
        <f t="shared" si="35"/>
        <v>#N/A</v>
      </c>
      <c r="M2284" s="14"/>
      <c r="N2284" s="3"/>
      <c r="O2284" s="20" t="e">
        <f>VLOOKUP(CONCATENATE($M2284,$N2284),Curriculos!$A$2:$J$332,4,FALSE)</f>
        <v>#N/A</v>
      </c>
      <c r="P2284" s="21" t="e">
        <f>VLOOKUP(CONCATENATE($M2284,$N2284),Curriculos!$A$2:$J$332,5,FALSE)</f>
        <v>#N/A</v>
      </c>
      <c r="Q2284" s="21" t="e">
        <f>VLOOKUP($N2284,Oferta!$D$2:$P$100,5,FALSE)</f>
        <v>#N/A</v>
      </c>
      <c r="R2284" s="21" t="e">
        <f>VLOOKUP(CONCATENATE($M2284,$N2284),Curriculos!$A$2:$J$332,8,FALSE)</f>
        <v>#N/A</v>
      </c>
      <c r="S2284" s="5"/>
      <c r="T2284" s="22"/>
      <c r="U2284" s="21" t="e">
        <f>VLOOKUP(CONCATENATE($M2284,$N2284),Curriculos!$A$2:$J$332,10,FALSE)</f>
        <v>#N/A</v>
      </c>
      <c r="V2284" s="20" t="e">
        <f>VLOOKUP(CONCATENATE($M2284,$N2284,$T2284),Oferta!$B$2:$R$360,17,FALSE)</f>
        <v>#N/A</v>
      </c>
      <c r="W2284" s="20" t="e">
        <f>VLOOKUP(CONCATENATE($M2284,$N2284,$T2284),Oferta!$B$2:$Q$360,12,FALSE)</f>
        <v>#N/A</v>
      </c>
      <c r="X2284" s="22"/>
      <c r="Y2284" s="23" t="e">
        <f>VLOOKUP(CONCATENATE($W2284,$X2284),Mtz_Horarios!$E$2:$H$92,2,FALSE)</f>
        <v>#N/A</v>
      </c>
      <c r="Z2284" s="23" t="e">
        <f>VLOOKUP(CONCATENATE($W2284,$X2284),Mtz_Horarios!$E$2:$H$92,3,FALSE)</f>
        <v>#N/A</v>
      </c>
      <c r="AA2284" s="24" t="e">
        <f>VLOOKUP(CONCATENATE($W2284,$X2284),Mtz_Horarios!$E$2:$H$92,4,FALSE)</f>
        <v>#N/A</v>
      </c>
      <c r="AB2284" s="20" t="e">
        <f>VLOOKUP(CONCATENATE($M2284,$N2284,$T2284),Oferta!$B$2:$Q$360,16,FALSE)</f>
        <v>#N/A</v>
      </c>
      <c r="AC2284" s="20" t="e">
        <f>VLOOKUP(CONCATENATE($M2284,$N2284,$T2284),Oferta!$B$2:$Q$360,15,FALSE)</f>
        <v>#N/A</v>
      </c>
      <c r="AD2284" s="12"/>
      <c r="AE2284" s="12"/>
      <c r="AF2284" s="12"/>
      <c r="AG2284" s="12"/>
      <c r="AH2284" s="12"/>
      <c r="AI2284" s="5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12"/>
      <c r="AW2284" s="12"/>
    </row>
    <row r="2285" spans="1:49" ht="15" hidden="1" customHeight="1">
      <c r="A2285" s="12"/>
      <c r="B2285" s="12"/>
      <c r="C2285" s="12"/>
      <c r="D2285" s="12"/>
      <c r="E2285" s="12"/>
      <c r="F2285" s="12"/>
      <c r="G2285" s="12"/>
      <c r="H2285" s="12" t="e">
        <f t="shared" si="32"/>
        <v>#N/A</v>
      </c>
      <c r="I2285" s="12" t="e">
        <f>VLOOKUP(CONCATENATE(N2285,T2285),Simulador!$H$26:$H$33,1,FALSE)</f>
        <v>#N/A</v>
      </c>
      <c r="J2285" s="12" t="e">
        <f t="shared" si="33"/>
        <v>#N/A</v>
      </c>
      <c r="K2285" s="13" t="e">
        <f t="shared" si="34"/>
        <v>#N/A</v>
      </c>
      <c r="L2285" s="12" t="e">
        <f t="shared" si="35"/>
        <v>#N/A</v>
      </c>
      <c r="M2285" s="14"/>
      <c r="N2285" s="3"/>
      <c r="O2285" s="20" t="e">
        <f>VLOOKUP(CONCATENATE($M2285,$N2285),Curriculos!$A$2:$J$332,4,FALSE)</f>
        <v>#N/A</v>
      </c>
      <c r="P2285" s="21" t="e">
        <f>VLOOKUP(CONCATENATE($M2285,$N2285),Curriculos!$A$2:$J$332,5,FALSE)</f>
        <v>#N/A</v>
      </c>
      <c r="Q2285" s="21" t="e">
        <f>VLOOKUP($N2285,Oferta!$D$2:$P$100,5,FALSE)</f>
        <v>#N/A</v>
      </c>
      <c r="R2285" s="21" t="e">
        <f>VLOOKUP(CONCATENATE($M2285,$N2285),Curriculos!$A$2:$J$332,8,FALSE)</f>
        <v>#N/A</v>
      </c>
      <c r="S2285" s="5"/>
      <c r="T2285" s="22"/>
      <c r="U2285" s="21" t="e">
        <f>VLOOKUP(CONCATENATE($M2285,$N2285),Curriculos!$A$2:$J$332,10,FALSE)</f>
        <v>#N/A</v>
      </c>
      <c r="V2285" s="20" t="e">
        <f>VLOOKUP(CONCATENATE($M2285,$N2285,$T2285),Oferta!$B$2:$R$360,17,FALSE)</f>
        <v>#N/A</v>
      </c>
      <c r="W2285" s="20" t="e">
        <f>VLOOKUP(CONCATENATE($M2285,$N2285,$T2285),Oferta!$B$2:$Q$360,12,FALSE)</f>
        <v>#N/A</v>
      </c>
      <c r="X2285" s="22"/>
      <c r="Y2285" s="23" t="e">
        <f>VLOOKUP(CONCATENATE($W2285,$X2285),Mtz_Horarios!$E$2:$H$92,2,FALSE)</f>
        <v>#N/A</v>
      </c>
      <c r="Z2285" s="23" t="e">
        <f>VLOOKUP(CONCATENATE($W2285,$X2285),Mtz_Horarios!$E$2:$H$92,3,FALSE)</f>
        <v>#N/A</v>
      </c>
      <c r="AA2285" s="24" t="e">
        <f>VLOOKUP(CONCATENATE($W2285,$X2285),Mtz_Horarios!$E$2:$H$92,4,FALSE)</f>
        <v>#N/A</v>
      </c>
      <c r="AB2285" s="20" t="e">
        <f>VLOOKUP(CONCATENATE($M2285,$N2285,$T2285),Oferta!$B$2:$Q$360,16,FALSE)</f>
        <v>#N/A</v>
      </c>
      <c r="AC2285" s="20" t="e">
        <f>VLOOKUP(CONCATENATE($M2285,$N2285,$T2285),Oferta!$B$2:$Q$360,15,FALSE)</f>
        <v>#N/A</v>
      </c>
      <c r="AD2285" s="12"/>
      <c r="AE2285" s="12"/>
      <c r="AF2285" s="12"/>
      <c r="AG2285" s="12"/>
      <c r="AH2285" s="12"/>
      <c r="AI2285" s="5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12"/>
      <c r="AW2285" s="12"/>
    </row>
    <row r="2286" spans="1:49" ht="15" hidden="1" customHeight="1">
      <c r="A2286" s="12"/>
      <c r="B2286" s="12"/>
      <c r="C2286" s="12"/>
      <c r="D2286" s="12"/>
      <c r="E2286" s="12"/>
      <c r="F2286" s="12"/>
      <c r="G2286" s="12"/>
      <c r="H2286" s="12" t="e">
        <f t="shared" si="32"/>
        <v>#N/A</v>
      </c>
      <c r="I2286" s="12" t="e">
        <f>VLOOKUP(CONCATENATE(N2286,T2286),Simulador!$H$26:$H$33,1,FALSE)</f>
        <v>#N/A</v>
      </c>
      <c r="J2286" s="12" t="e">
        <f t="shared" si="33"/>
        <v>#N/A</v>
      </c>
      <c r="K2286" s="13" t="e">
        <f t="shared" si="34"/>
        <v>#N/A</v>
      </c>
      <c r="L2286" s="12" t="e">
        <f t="shared" si="35"/>
        <v>#N/A</v>
      </c>
      <c r="M2286" s="14"/>
      <c r="N2286" s="3"/>
      <c r="O2286" s="20" t="e">
        <f>VLOOKUP(CONCATENATE($M2286,$N2286),Curriculos!$A$2:$J$332,4,FALSE)</f>
        <v>#N/A</v>
      </c>
      <c r="P2286" s="21" t="e">
        <f>VLOOKUP(CONCATENATE($M2286,$N2286),Curriculos!$A$2:$J$332,5,FALSE)</f>
        <v>#N/A</v>
      </c>
      <c r="Q2286" s="21" t="e">
        <f>VLOOKUP($N2286,Oferta!$D$2:$P$100,5,FALSE)</f>
        <v>#N/A</v>
      </c>
      <c r="R2286" s="21" t="e">
        <f>VLOOKUP(CONCATENATE($M2286,$N2286),Curriculos!$A$2:$J$332,8,FALSE)</f>
        <v>#N/A</v>
      </c>
      <c r="S2286" s="5"/>
      <c r="T2286" s="22"/>
      <c r="U2286" s="21" t="e">
        <f>VLOOKUP(CONCATENATE($M2286,$N2286),Curriculos!$A$2:$J$332,10,FALSE)</f>
        <v>#N/A</v>
      </c>
      <c r="V2286" s="20" t="e">
        <f>VLOOKUP(CONCATENATE($M2286,$N2286,$T2286),Oferta!$B$2:$R$360,17,FALSE)</f>
        <v>#N/A</v>
      </c>
      <c r="W2286" s="20" t="e">
        <f>VLOOKUP(CONCATENATE($M2286,$N2286,$T2286),Oferta!$B$2:$Q$360,12,FALSE)</f>
        <v>#N/A</v>
      </c>
      <c r="X2286" s="22"/>
      <c r="Y2286" s="23" t="e">
        <f>VLOOKUP(CONCATENATE($W2286,$X2286),Mtz_Horarios!$E$2:$H$92,2,FALSE)</f>
        <v>#N/A</v>
      </c>
      <c r="Z2286" s="23" t="e">
        <f>VLOOKUP(CONCATENATE($W2286,$X2286),Mtz_Horarios!$E$2:$H$92,3,FALSE)</f>
        <v>#N/A</v>
      </c>
      <c r="AA2286" s="24" t="e">
        <f>VLOOKUP(CONCATENATE($W2286,$X2286),Mtz_Horarios!$E$2:$H$92,4,FALSE)</f>
        <v>#N/A</v>
      </c>
      <c r="AB2286" s="20" t="e">
        <f>VLOOKUP(CONCATENATE($M2286,$N2286,$T2286),Oferta!$B$2:$Q$360,16,FALSE)</f>
        <v>#N/A</v>
      </c>
      <c r="AC2286" s="20" t="e">
        <f>VLOOKUP(CONCATENATE($M2286,$N2286,$T2286),Oferta!$B$2:$Q$360,15,FALSE)</f>
        <v>#N/A</v>
      </c>
      <c r="AD2286" s="12"/>
      <c r="AE2286" s="12"/>
      <c r="AF2286" s="12"/>
      <c r="AG2286" s="12"/>
      <c r="AH2286" s="12"/>
      <c r="AI2286" s="5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12"/>
      <c r="AW2286" s="12"/>
    </row>
    <row r="2287" spans="1:49" ht="15" hidden="1" customHeight="1">
      <c r="A2287" s="12"/>
      <c r="B2287" s="12"/>
      <c r="C2287" s="12"/>
      <c r="D2287" s="12"/>
      <c r="E2287" s="12"/>
      <c r="F2287" s="12"/>
      <c r="G2287" s="12"/>
      <c r="H2287" s="12" t="e">
        <f t="shared" si="32"/>
        <v>#N/A</v>
      </c>
      <c r="I2287" s="12" t="e">
        <f>VLOOKUP(CONCATENATE(N2287,T2287),Simulador!$H$26:$H$33,1,FALSE)</f>
        <v>#N/A</v>
      </c>
      <c r="J2287" s="12" t="e">
        <f t="shared" si="33"/>
        <v>#N/A</v>
      </c>
      <c r="K2287" s="13" t="e">
        <f t="shared" si="34"/>
        <v>#N/A</v>
      </c>
      <c r="L2287" s="12" t="e">
        <f t="shared" si="35"/>
        <v>#N/A</v>
      </c>
      <c r="M2287" s="14"/>
      <c r="N2287" s="3"/>
      <c r="O2287" s="20" t="e">
        <f>VLOOKUP(CONCATENATE($M2287,$N2287),Curriculos!$A$2:$J$332,4,FALSE)</f>
        <v>#N/A</v>
      </c>
      <c r="P2287" s="21" t="e">
        <f>VLOOKUP(CONCATENATE($M2287,$N2287),Curriculos!$A$2:$J$332,5,FALSE)</f>
        <v>#N/A</v>
      </c>
      <c r="Q2287" s="21" t="e">
        <f>VLOOKUP($N2287,Oferta!$D$2:$P$100,5,FALSE)</f>
        <v>#N/A</v>
      </c>
      <c r="R2287" s="21" t="e">
        <f>VLOOKUP(CONCATENATE($M2287,$N2287),Curriculos!$A$2:$J$332,8,FALSE)</f>
        <v>#N/A</v>
      </c>
      <c r="S2287" s="5"/>
      <c r="T2287" s="22"/>
      <c r="U2287" s="21" t="e">
        <f>VLOOKUP(CONCATENATE($M2287,$N2287),Curriculos!$A$2:$J$332,10,FALSE)</f>
        <v>#N/A</v>
      </c>
      <c r="V2287" s="20" t="e">
        <f>VLOOKUP(CONCATENATE($M2287,$N2287,$T2287),Oferta!$B$2:$R$360,17,FALSE)</f>
        <v>#N/A</v>
      </c>
      <c r="W2287" s="20" t="e">
        <f>VLOOKUP(CONCATENATE($M2287,$N2287,$T2287),Oferta!$B$2:$Q$360,12,FALSE)</f>
        <v>#N/A</v>
      </c>
      <c r="X2287" s="22"/>
      <c r="Y2287" s="23" t="e">
        <f>VLOOKUP(CONCATENATE($W2287,$X2287),Mtz_Horarios!$E$2:$H$92,2,FALSE)</f>
        <v>#N/A</v>
      </c>
      <c r="Z2287" s="23" t="e">
        <f>VLOOKUP(CONCATENATE($W2287,$X2287),Mtz_Horarios!$E$2:$H$92,3,FALSE)</f>
        <v>#N/A</v>
      </c>
      <c r="AA2287" s="24" t="e">
        <f>VLOOKUP(CONCATENATE($W2287,$X2287),Mtz_Horarios!$E$2:$H$92,4,FALSE)</f>
        <v>#N/A</v>
      </c>
      <c r="AB2287" s="20" t="e">
        <f>VLOOKUP(CONCATENATE($M2287,$N2287,$T2287),Oferta!$B$2:$Q$360,16,FALSE)</f>
        <v>#N/A</v>
      </c>
      <c r="AC2287" s="20" t="e">
        <f>VLOOKUP(CONCATENATE($M2287,$N2287,$T2287),Oferta!$B$2:$Q$360,15,FALSE)</f>
        <v>#N/A</v>
      </c>
      <c r="AD2287" s="12"/>
      <c r="AE2287" s="12"/>
      <c r="AF2287" s="12"/>
      <c r="AG2287" s="12"/>
      <c r="AH2287" s="12"/>
      <c r="AI2287" s="5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12"/>
      <c r="AW2287" s="12"/>
    </row>
    <row r="2288" spans="1:49" ht="15" hidden="1" customHeight="1">
      <c r="A2288" s="12"/>
      <c r="B2288" s="12"/>
      <c r="C2288" s="12"/>
      <c r="D2288" s="12"/>
      <c r="E2288" s="12"/>
      <c r="F2288" s="12"/>
      <c r="G2288" s="12"/>
      <c r="H2288" s="12" t="e">
        <f t="shared" si="32"/>
        <v>#N/A</v>
      </c>
      <c r="I2288" s="12" t="e">
        <f>VLOOKUP(CONCATENATE(N2288,T2288),Simulador!$H$26:$H$33,1,FALSE)</f>
        <v>#N/A</v>
      </c>
      <c r="J2288" s="12" t="e">
        <f t="shared" si="33"/>
        <v>#N/A</v>
      </c>
      <c r="K2288" s="13" t="e">
        <f t="shared" si="34"/>
        <v>#N/A</v>
      </c>
      <c r="L2288" s="12" t="e">
        <f t="shared" si="35"/>
        <v>#N/A</v>
      </c>
      <c r="M2288" s="14"/>
      <c r="N2288" s="3"/>
      <c r="O2288" s="20" t="e">
        <f>VLOOKUP(CONCATENATE($M2288,$N2288),Curriculos!$A$2:$J$332,4,FALSE)</f>
        <v>#N/A</v>
      </c>
      <c r="P2288" s="21" t="e">
        <f>VLOOKUP(CONCATENATE($M2288,$N2288),Curriculos!$A$2:$J$332,5,FALSE)</f>
        <v>#N/A</v>
      </c>
      <c r="Q2288" s="21" t="e">
        <f>VLOOKUP($N2288,Oferta!$D$2:$P$100,5,FALSE)</f>
        <v>#N/A</v>
      </c>
      <c r="R2288" s="21" t="e">
        <f>VLOOKUP(CONCATENATE($M2288,$N2288),Curriculos!$A$2:$J$332,8,FALSE)</f>
        <v>#N/A</v>
      </c>
      <c r="S2288" s="5"/>
      <c r="T2288" s="22"/>
      <c r="U2288" s="21" t="e">
        <f>VLOOKUP(CONCATENATE($M2288,$N2288),Curriculos!$A$2:$J$332,10,FALSE)</f>
        <v>#N/A</v>
      </c>
      <c r="V2288" s="20" t="e">
        <f>VLOOKUP(CONCATENATE($M2288,$N2288,$T2288),Oferta!$B$2:$R$360,17,FALSE)</f>
        <v>#N/A</v>
      </c>
      <c r="W2288" s="20" t="e">
        <f>VLOOKUP(CONCATENATE($M2288,$N2288,$T2288),Oferta!$B$2:$Q$360,12,FALSE)</f>
        <v>#N/A</v>
      </c>
      <c r="X2288" s="22"/>
      <c r="Y2288" s="23" t="e">
        <f>VLOOKUP(CONCATENATE($W2288,$X2288),Mtz_Horarios!$E$2:$H$92,2,FALSE)</f>
        <v>#N/A</v>
      </c>
      <c r="Z2288" s="23" t="e">
        <f>VLOOKUP(CONCATENATE($W2288,$X2288),Mtz_Horarios!$E$2:$H$92,3,FALSE)</f>
        <v>#N/A</v>
      </c>
      <c r="AA2288" s="24" t="e">
        <f>VLOOKUP(CONCATENATE($W2288,$X2288),Mtz_Horarios!$E$2:$H$92,4,FALSE)</f>
        <v>#N/A</v>
      </c>
      <c r="AB2288" s="20" t="e">
        <f>VLOOKUP(CONCATENATE($M2288,$N2288,$T2288),Oferta!$B$2:$Q$360,16,FALSE)</f>
        <v>#N/A</v>
      </c>
      <c r="AC2288" s="20" t="e">
        <f>VLOOKUP(CONCATENATE($M2288,$N2288,$T2288),Oferta!$B$2:$Q$360,15,FALSE)</f>
        <v>#N/A</v>
      </c>
      <c r="AD2288" s="12"/>
      <c r="AE2288" s="12"/>
      <c r="AF2288" s="12"/>
      <c r="AG2288" s="12"/>
      <c r="AH2288" s="12"/>
      <c r="AI2288" s="5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12"/>
      <c r="AW2288" s="12"/>
    </row>
    <row r="2289" spans="1:49" ht="15" hidden="1" customHeight="1">
      <c r="A2289" s="12"/>
      <c r="B2289" s="12"/>
      <c r="C2289" s="12"/>
      <c r="D2289" s="12"/>
      <c r="E2289" s="12"/>
      <c r="F2289" s="12"/>
      <c r="G2289" s="12"/>
      <c r="H2289" s="12" t="e">
        <f t="shared" si="32"/>
        <v>#N/A</v>
      </c>
      <c r="I2289" s="12" t="e">
        <f>VLOOKUP(CONCATENATE(N2289,T2289),Simulador!$H$26:$H$33,1,FALSE)</f>
        <v>#N/A</v>
      </c>
      <c r="J2289" s="12" t="e">
        <f t="shared" si="33"/>
        <v>#N/A</v>
      </c>
      <c r="K2289" s="13" t="e">
        <f t="shared" si="34"/>
        <v>#N/A</v>
      </c>
      <c r="L2289" s="12" t="e">
        <f t="shared" si="35"/>
        <v>#N/A</v>
      </c>
      <c r="M2289" s="14"/>
      <c r="N2289" s="3"/>
      <c r="O2289" s="20" t="e">
        <f>VLOOKUP(CONCATENATE($M2289,$N2289),Curriculos!$A$2:$J$332,4,FALSE)</f>
        <v>#N/A</v>
      </c>
      <c r="P2289" s="21" t="e">
        <f>VLOOKUP(CONCATENATE($M2289,$N2289),Curriculos!$A$2:$J$332,5,FALSE)</f>
        <v>#N/A</v>
      </c>
      <c r="Q2289" s="21" t="e">
        <f>VLOOKUP($N2289,Oferta!$D$2:$P$100,5,FALSE)</f>
        <v>#N/A</v>
      </c>
      <c r="R2289" s="21" t="e">
        <f>VLOOKUP(CONCATENATE($M2289,$N2289),Curriculos!$A$2:$J$332,8,FALSE)</f>
        <v>#N/A</v>
      </c>
      <c r="S2289" s="5"/>
      <c r="T2289" s="22"/>
      <c r="U2289" s="21" t="e">
        <f>VLOOKUP(CONCATENATE($M2289,$N2289),Curriculos!$A$2:$J$332,10,FALSE)</f>
        <v>#N/A</v>
      </c>
      <c r="V2289" s="20" t="e">
        <f>VLOOKUP(CONCATENATE($M2289,$N2289,$T2289),Oferta!$B$2:$R$360,17,FALSE)</f>
        <v>#N/A</v>
      </c>
      <c r="W2289" s="20" t="e">
        <f>VLOOKUP(CONCATENATE($M2289,$N2289,$T2289),Oferta!$B$2:$Q$360,12,FALSE)</f>
        <v>#N/A</v>
      </c>
      <c r="X2289" s="22"/>
      <c r="Y2289" s="23" t="e">
        <f>VLOOKUP(CONCATENATE($W2289,$X2289),Mtz_Horarios!$E$2:$H$92,2,FALSE)</f>
        <v>#N/A</v>
      </c>
      <c r="Z2289" s="23" t="e">
        <f>VLOOKUP(CONCATENATE($W2289,$X2289),Mtz_Horarios!$E$2:$H$92,3,FALSE)</f>
        <v>#N/A</v>
      </c>
      <c r="AA2289" s="24" t="e">
        <f>VLOOKUP(CONCATENATE($W2289,$X2289),Mtz_Horarios!$E$2:$H$92,4,FALSE)</f>
        <v>#N/A</v>
      </c>
      <c r="AB2289" s="20" t="e">
        <f>VLOOKUP(CONCATENATE($M2289,$N2289,$T2289),Oferta!$B$2:$Q$360,16,FALSE)</f>
        <v>#N/A</v>
      </c>
      <c r="AC2289" s="20" t="e">
        <f>VLOOKUP(CONCATENATE($M2289,$N2289,$T2289),Oferta!$B$2:$Q$360,15,FALSE)</f>
        <v>#N/A</v>
      </c>
      <c r="AD2289" s="12"/>
      <c r="AE2289" s="12"/>
      <c r="AF2289" s="12"/>
      <c r="AG2289" s="12"/>
      <c r="AH2289" s="12"/>
      <c r="AI2289" s="5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12"/>
      <c r="AW2289" s="12"/>
    </row>
    <row r="2290" spans="1:49" ht="15" hidden="1" customHeight="1">
      <c r="A2290" s="12"/>
      <c r="B2290" s="12"/>
      <c r="C2290" s="12"/>
      <c r="D2290" s="12"/>
      <c r="E2290" s="12"/>
      <c r="F2290" s="12"/>
      <c r="G2290" s="12"/>
      <c r="H2290" s="12" t="e">
        <f t="shared" si="32"/>
        <v>#N/A</v>
      </c>
      <c r="I2290" s="12" t="e">
        <f>VLOOKUP(CONCATENATE(N2290,T2290),Simulador!$H$26:$H$33,1,FALSE)</f>
        <v>#N/A</v>
      </c>
      <c r="J2290" s="12" t="e">
        <f t="shared" si="33"/>
        <v>#N/A</v>
      </c>
      <c r="K2290" s="13" t="e">
        <f t="shared" si="34"/>
        <v>#N/A</v>
      </c>
      <c r="L2290" s="12" t="e">
        <f t="shared" si="35"/>
        <v>#N/A</v>
      </c>
      <c r="M2290" s="14"/>
      <c r="N2290" s="3"/>
      <c r="O2290" s="20" t="e">
        <f>VLOOKUP(CONCATENATE($M2290,$N2290),Curriculos!$A$2:$J$332,4,FALSE)</f>
        <v>#N/A</v>
      </c>
      <c r="P2290" s="21" t="e">
        <f>VLOOKUP(CONCATENATE($M2290,$N2290),Curriculos!$A$2:$J$332,5,FALSE)</f>
        <v>#N/A</v>
      </c>
      <c r="Q2290" s="21" t="e">
        <f>VLOOKUP($N2290,Oferta!$D$2:$P$100,5,FALSE)</f>
        <v>#N/A</v>
      </c>
      <c r="R2290" s="21" t="e">
        <f>VLOOKUP(CONCATENATE($M2290,$N2290),Curriculos!$A$2:$J$332,8,FALSE)</f>
        <v>#N/A</v>
      </c>
      <c r="S2290" s="5"/>
      <c r="T2290" s="22"/>
      <c r="U2290" s="21" t="e">
        <f>VLOOKUP(CONCATENATE($M2290,$N2290),Curriculos!$A$2:$J$332,10,FALSE)</f>
        <v>#N/A</v>
      </c>
      <c r="V2290" s="20" t="e">
        <f>VLOOKUP(CONCATENATE($M2290,$N2290,$T2290),Oferta!$B$2:$R$360,17,FALSE)</f>
        <v>#N/A</v>
      </c>
      <c r="W2290" s="20" t="e">
        <f>VLOOKUP(CONCATENATE($M2290,$N2290,$T2290),Oferta!$B$2:$Q$360,12,FALSE)</f>
        <v>#N/A</v>
      </c>
      <c r="X2290" s="22"/>
      <c r="Y2290" s="23" t="e">
        <f>VLOOKUP(CONCATENATE($W2290,$X2290),Mtz_Horarios!$E$2:$H$92,2,FALSE)</f>
        <v>#N/A</v>
      </c>
      <c r="Z2290" s="23" t="e">
        <f>VLOOKUP(CONCATENATE($W2290,$X2290),Mtz_Horarios!$E$2:$H$92,3,FALSE)</f>
        <v>#N/A</v>
      </c>
      <c r="AA2290" s="24" t="e">
        <f>VLOOKUP(CONCATENATE($W2290,$X2290),Mtz_Horarios!$E$2:$H$92,4,FALSE)</f>
        <v>#N/A</v>
      </c>
      <c r="AB2290" s="20" t="e">
        <f>VLOOKUP(CONCATENATE($M2290,$N2290,$T2290),Oferta!$B$2:$Q$360,16,FALSE)</f>
        <v>#N/A</v>
      </c>
      <c r="AC2290" s="20" t="e">
        <f>VLOOKUP(CONCATENATE($M2290,$N2290,$T2290),Oferta!$B$2:$Q$360,15,FALSE)</f>
        <v>#N/A</v>
      </c>
      <c r="AD2290" s="12"/>
      <c r="AE2290" s="12"/>
      <c r="AF2290" s="12"/>
      <c r="AG2290" s="12"/>
      <c r="AH2290" s="12"/>
      <c r="AI2290" s="5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12"/>
      <c r="AW2290" s="12"/>
    </row>
    <row r="2291" spans="1:49" ht="15" hidden="1" customHeight="1">
      <c r="A2291" s="12"/>
      <c r="B2291" s="12"/>
      <c r="C2291" s="12"/>
      <c r="D2291" s="12"/>
      <c r="E2291" s="12"/>
      <c r="F2291" s="12"/>
      <c r="G2291" s="12"/>
      <c r="H2291" s="12" t="e">
        <f t="shared" si="32"/>
        <v>#N/A</v>
      </c>
      <c r="I2291" s="12" t="e">
        <f>VLOOKUP(CONCATENATE(N2291,T2291),Simulador!$H$26:$H$33,1,FALSE)</f>
        <v>#N/A</v>
      </c>
      <c r="J2291" s="12" t="e">
        <f t="shared" si="33"/>
        <v>#N/A</v>
      </c>
      <c r="K2291" s="13" t="e">
        <f t="shared" si="34"/>
        <v>#N/A</v>
      </c>
      <c r="L2291" s="12" t="e">
        <f t="shared" si="35"/>
        <v>#N/A</v>
      </c>
      <c r="M2291" s="14"/>
      <c r="N2291" s="3"/>
      <c r="O2291" s="20" t="e">
        <f>VLOOKUP(CONCATENATE($M2291,$N2291),Curriculos!$A$2:$J$332,4,FALSE)</f>
        <v>#N/A</v>
      </c>
      <c r="P2291" s="21" t="e">
        <f>VLOOKUP(CONCATENATE($M2291,$N2291),Curriculos!$A$2:$J$332,5,FALSE)</f>
        <v>#N/A</v>
      </c>
      <c r="Q2291" s="21" t="e">
        <f>VLOOKUP($N2291,Oferta!$D$2:$P$100,5,FALSE)</f>
        <v>#N/A</v>
      </c>
      <c r="R2291" s="21" t="e">
        <f>VLOOKUP(CONCATENATE($M2291,$N2291),Curriculos!$A$2:$J$332,8,FALSE)</f>
        <v>#N/A</v>
      </c>
      <c r="S2291" s="5"/>
      <c r="T2291" s="22"/>
      <c r="U2291" s="21" t="e">
        <f>VLOOKUP(CONCATENATE($M2291,$N2291),Curriculos!$A$2:$J$332,10,FALSE)</f>
        <v>#N/A</v>
      </c>
      <c r="V2291" s="20" t="e">
        <f>VLOOKUP(CONCATENATE($M2291,$N2291,$T2291),Oferta!$B$2:$R$360,17,FALSE)</f>
        <v>#N/A</v>
      </c>
      <c r="W2291" s="20" t="e">
        <f>VLOOKUP(CONCATENATE($M2291,$N2291,$T2291),Oferta!$B$2:$Q$360,12,FALSE)</f>
        <v>#N/A</v>
      </c>
      <c r="X2291" s="22"/>
      <c r="Y2291" s="23" t="e">
        <f>VLOOKUP(CONCATENATE($W2291,$X2291),Mtz_Horarios!$E$2:$H$92,2,FALSE)</f>
        <v>#N/A</v>
      </c>
      <c r="Z2291" s="23" t="e">
        <f>VLOOKUP(CONCATENATE($W2291,$X2291),Mtz_Horarios!$E$2:$H$92,3,FALSE)</f>
        <v>#N/A</v>
      </c>
      <c r="AA2291" s="24" t="e">
        <f>VLOOKUP(CONCATENATE($W2291,$X2291),Mtz_Horarios!$E$2:$H$92,4,FALSE)</f>
        <v>#N/A</v>
      </c>
      <c r="AB2291" s="20" t="e">
        <f>VLOOKUP(CONCATENATE($M2291,$N2291,$T2291),Oferta!$B$2:$Q$360,16,FALSE)</f>
        <v>#N/A</v>
      </c>
      <c r="AC2291" s="20" t="e">
        <f>VLOOKUP(CONCATENATE($M2291,$N2291,$T2291),Oferta!$B$2:$Q$360,15,FALSE)</f>
        <v>#N/A</v>
      </c>
      <c r="AD2291" s="12"/>
      <c r="AE2291" s="12"/>
      <c r="AF2291" s="12"/>
      <c r="AG2291" s="12"/>
      <c r="AH2291" s="12"/>
      <c r="AI2291" s="5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12"/>
      <c r="AW2291" s="12"/>
    </row>
    <row r="2292" spans="1:49" ht="15" hidden="1" customHeight="1">
      <c r="A2292" s="12"/>
      <c r="B2292" s="12"/>
      <c r="C2292" s="12"/>
      <c r="D2292" s="12"/>
      <c r="E2292" s="12"/>
      <c r="F2292" s="12"/>
      <c r="G2292" s="12"/>
      <c r="H2292" s="12" t="e">
        <f t="shared" si="32"/>
        <v>#N/A</v>
      </c>
      <c r="I2292" s="12" t="e">
        <f>VLOOKUP(CONCATENATE(N2292,T2292),Simulador!$H$26:$H$33,1,FALSE)</f>
        <v>#N/A</v>
      </c>
      <c r="J2292" s="12" t="e">
        <f t="shared" si="33"/>
        <v>#N/A</v>
      </c>
      <c r="K2292" s="13" t="e">
        <f t="shared" si="34"/>
        <v>#N/A</v>
      </c>
      <c r="L2292" s="12" t="e">
        <f t="shared" si="35"/>
        <v>#N/A</v>
      </c>
      <c r="M2292" s="14"/>
      <c r="N2292" s="3"/>
      <c r="O2292" s="20" t="e">
        <f>VLOOKUP(CONCATENATE($M2292,$N2292),Curriculos!$A$2:$J$332,4,FALSE)</f>
        <v>#N/A</v>
      </c>
      <c r="P2292" s="21" t="e">
        <f>VLOOKUP(CONCATENATE($M2292,$N2292),Curriculos!$A$2:$J$332,5,FALSE)</f>
        <v>#N/A</v>
      </c>
      <c r="Q2292" s="21" t="e">
        <f>VLOOKUP($N2292,Oferta!$D$2:$P$100,5,FALSE)</f>
        <v>#N/A</v>
      </c>
      <c r="R2292" s="21" t="e">
        <f>VLOOKUP(CONCATENATE($M2292,$N2292),Curriculos!$A$2:$J$332,8,FALSE)</f>
        <v>#N/A</v>
      </c>
      <c r="S2292" s="5"/>
      <c r="T2292" s="22"/>
      <c r="U2292" s="21" t="e">
        <f>VLOOKUP(CONCATENATE($M2292,$N2292),Curriculos!$A$2:$J$332,10,FALSE)</f>
        <v>#N/A</v>
      </c>
      <c r="V2292" s="20" t="e">
        <f>VLOOKUP(CONCATENATE($M2292,$N2292,$T2292),Oferta!$B$2:$R$360,17,FALSE)</f>
        <v>#N/A</v>
      </c>
      <c r="W2292" s="20" t="e">
        <f>VLOOKUP(CONCATENATE($M2292,$N2292,$T2292),Oferta!$B$2:$Q$360,12,FALSE)</f>
        <v>#N/A</v>
      </c>
      <c r="X2292" s="22"/>
      <c r="Y2292" s="23" t="e">
        <f>VLOOKUP(CONCATENATE($W2292,$X2292),Mtz_Horarios!$E$2:$H$92,2,FALSE)</f>
        <v>#N/A</v>
      </c>
      <c r="Z2292" s="23" t="e">
        <f>VLOOKUP(CONCATENATE($W2292,$X2292),Mtz_Horarios!$E$2:$H$92,3,FALSE)</f>
        <v>#N/A</v>
      </c>
      <c r="AA2292" s="24" t="e">
        <f>VLOOKUP(CONCATENATE($W2292,$X2292),Mtz_Horarios!$E$2:$H$92,4,FALSE)</f>
        <v>#N/A</v>
      </c>
      <c r="AB2292" s="20" t="e">
        <f>VLOOKUP(CONCATENATE($M2292,$N2292,$T2292),Oferta!$B$2:$Q$360,16,FALSE)</f>
        <v>#N/A</v>
      </c>
      <c r="AC2292" s="20" t="e">
        <f>VLOOKUP(CONCATENATE($M2292,$N2292,$T2292),Oferta!$B$2:$Q$360,15,FALSE)</f>
        <v>#N/A</v>
      </c>
      <c r="AD2292" s="12"/>
      <c r="AE2292" s="12"/>
      <c r="AF2292" s="12"/>
      <c r="AG2292" s="12"/>
      <c r="AH2292" s="12"/>
      <c r="AI2292" s="5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12"/>
      <c r="AW2292" s="12"/>
    </row>
    <row r="2293" spans="1:49" ht="15" hidden="1" customHeight="1">
      <c r="A2293" s="12"/>
      <c r="B2293" s="12"/>
      <c r="C2293" s="12"/>
      <c r="D2293" s="12"/>
      <c r="E2293" s="12"/>
      <c r="F2293" s="12"/>
      <c r="G2293" s="12"/>
      <c r="H2293" s="12" t="e">
        <f t="shared" si="32"/>
        <v>#N/A</v>
      </c>
      <c r="I2293" s="12" t="e">
        <f>VLOOKUP(CONCATENATE(N2293,T2293),Simulador!$H$26:$H$33,1,FALSE)</f>
        <v>#N/A</v>
      </c>
      <c r="J2293" s="12" t="e">
        <f t="shared" si="33"/>
        <v>#N/A</v>
      </c>
      <c r="K2293" s="13" t="e">
        <f t="shared" si="34"/>
        <v>#N/A</v>
      </c>
      <c r="L2293" s="12" t="e">
        <f t="shared" si="35"/>
        <v>#N/A</v>
      </c>
      <c r="M2293" s="14"/>
      <c r="N2293" s="3"/>
      <c r="O2293" s="20" t="e">
        <f>VLOOKUP(CONCATENATE($M2293,$N2293),Curriculos!$A$2:$J$332,4,FALSE)</f>
        <v>#N/A</v>
      </c>
      <c r="P2293" s="21" t="e">
        <f>VLOOKUP(CONCATENATE($M2293,$N2293),Curriculos!$A$2:$J$332,5,FALSE)</f>
        <v>#N/A</v>
      </c>
      <c r="Q2293" s="21" t="e">
        <f>VLOOKUP($N2293,Oferta!$D$2:$P$100,5,FALSE)</f>
        <v>#N/A</v>
      </c>
      <c r="R2293" s="21" t="e">
        <f>VLOOKUP(CONCATENATE($M2293,$N2293),Curriculos!$A$2:$J$332,8,FALSE)</f>
        <v>#N/A</v>
      </c>
      <c r="S2293" s="5"/>
      <c r="T2293" s="22"/>
      <c r="U2293" s="21" t="e">
        <f>VLOOKUP(CONCATENATE($M2293,$N2293),Curriculos!$A$2:$J$332,10,FALSE)</f>
        <v>#N/A</v>
      </c>
      <c r="V2293" s="20" t="e">
        <f>VLOOKUP(CONCATENATE($M2293,$N2293,$T2293),Oferta!$B$2:$R$360,17,FALSE)</f>
        <v>#N/A</v>
      </c>
      <c r="W2293" s="20" t="e">
        <f>VLOOKUP(CONCATENATE($M2293,$N2293,$T2293),Oferta!$B$2:$Q$360,12,FALSE)</f>
        <v>#N/A</v>
      </c>
      <c r="X2293" s="22"/>
      <c r="Y2293" s="23" t="e">
        <f>VLOOKUP(CONCATENATE($W2293,$X2293),Mtz_Horarios!$E$2:$H$92,2,FALSE)</f>
        <v>#N/A</v>
      </c>
      <c r="Z2293" s="23" t="e">
        <f>VLOOKUP(CONCATENATE($W2293,$X2293),Mtz_Horarios!$E$2:$H$92,3,FALSE)</f>
        <v>#N/A</v>
      </c>
      <c r="AA2293" s="24" t="e">
        <f>VLOOKUP(CONCATENATE($W2293,$X2293),Mtz_Horarios!$E$2:$H$92,4,FALSE)</f>
        <v>#N/A</v>
      </c>
      <c r="AB2293" s="20" t="e">
        <f>VLOOKUP(CONCATENATE($M2293,$N2293,$T2293),Oferta!$B$2:$Q$360,16,FALSE)</f>
        <v>#N/A</v>
      </c>
      <c r="AC2293" s="20" t="e">
        <f>VLOOKUP(CONCATENATE($M2293,$N2293,$T2293),Oferta!$B$2:$Q$360,15,FALSE)</f>
        <v>#N/A</v>
      </c>
      <c r="AD2293" s="12"/>
      <c r="AE2293" s="12"/>
      <c r="AF2293" s="12"/>
      <c r="AG2293" s="12"/>
      <c r="AH2293" s="12"/>
      <c r="AI2293" s="5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12"/>
      <c r="AW2293" s="12"/>
    </row>
    <row r="2294" spans="1:49" ht="15" hidden="1" customHeight="1">
      <c r="A2294" s="12"/>
      <c r="B2294" s="12"/>
      <c r="C2294" s="12"/>
      <c r="D2294" s="12"/>
      <c r="E2294" s="12"/>
      <c r="F2294" s="12"/>
      <c r="G2294" s="12"/>
      <c r="H2294" s="12" t="e">
        <f t="shared" si="32"/>
        <v>#N/A</v>
      </c>
      <c r="I2294" s="12" t="e">
        <f>VLOOKUP(CONCATENATE(N2294,T2294),Simulador!$H$26:$H$33,1,FALSE)</f>
        <v>#N/A</v>
      </c>
      <c r="J2294" s="12" t="e">
        <f t="shared" si="33"/>
        <v>#N/A</v>
      </c>
      <c r="K2294" s="13" t="e">
        <f t="shared" si="34"/>
        <v>#N/A</v>
      </c>
      <c r="L2294" s="12" t="e">
        <f t="shared" si="35"/>
        <v>#N/A</v>
      </c>
      <c r="M2294" s="14"/>
      <c r="N2294" s="3"/>
      <c r="O2294" s="20" t="e">
        <f>VLOOKUP(CONCATENATE($M2294,$N2294),Curriculos!$A$2:$J$332,4,FALSE)</f>
        <v>#N/A</v>
      </c>
      <c r="P2294" s="21" t="e">
        <f>VLOOKUP(CONCATENATE($M2294,$N2294),Curriculos!$A$2:$J$332,5,FALSE)</f>
        <v>#N/A</v>
      </c>
      <c r="Q2294" s="21" t="e">
        <f>VLOOKUP($N2294,Oferta!$D$2:$P$100,5,FALSE)</f>
        <v>#N/A</v>
      </c>
      <c r="R2294" s="21" t="e">
        <f>VLOOKUP(CONCATENATE($M2294,$N2294),Curriculos!$A$2:$J$332,8,FALSE)</f>
        <v>#N/A</v>
      </c>
      <c r="S2294" s="5"/>
      <c r="T2294" s="22"/>
      <c r="U2294" s="21" t="e">
        <f>VLOOKUP(CONCATENATE($M2294,$N2294),Curriculos!$A$2:$J$332,10,FALSE)</f>
        <v>#N/A</v>
      </c>
      <c r="V2294" s="20" t="e">
        <f>VLOOKUP(CONCATENATE($M2294,$N2294,$T2294),Oferta!$B$2:$R$360,17,FALSE)</f>
        <v>#N/A</v>
      </c>
      <c r="W2294" s="20" t="e">
        <f>VLOOKUP(CONCATENATE($M2294,$N2294,$T2294),Oferta!$B$2:$Q$360,12,FALSE)</f>
        <v>#N/A</v>
      </c>
      <c r="X2294" s="22"/>
      <c r="Y2294" s="23" t="e">
        <f>VLOOKUP(CONCATENATE($W2294,$X2294),Mtz_Horarios!$E$2:$H$92,2,FALSE)</f>
        <v>#N/A</v>
      </c>
      <c r="Z2294" s="23" t="e">
        <f>VLOOKUP(CONCATENATE($W2294,$X2294),Mtz_Horarios!$E$2:$H$92,3,FALSE)</f>
        <v>#N/A</v>
      </c>
      <c r="AA2294" s="24" t="e">
        <f>VLOOKUP(CONCATENATE($W2294,$X2294),Mtz_Horarios!$E$2:$H$92,4,FALSE)</f>
        <v>#N/A</v>
      </c>
      <c r="AB2294" s="20" t="e">
        <f>VLOOKUP(CONCATENATE($M2294,$N2294,$T2294),Oferta!$B$2:$Q$360,16,FALSE)</f>
        <v>#N/A</v>
      </c>
      <c r="AC2294" s="20" t="e">
        <f>VLOOKUP(CONCATENATE($M2294,$N2294,$T2294),Oferta!$B$2:$Q$360,15,FALSE)</f>
        <v>#N/A</v>
      </c>
      <c r="AD2294" s="12"/>
      <c r="AE2294" s="12"/>
      <c r="AF2294" s="12"/>
      <c r="AG2294" s="12"/>
      <c r="AH2294" s="12"/>
      <c r="AI2294" s="5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12"/>
      <c r="AW2294" s="12"/>
    </row>
    <row r="2295" spans="1:49" ht="15" hidden="1" customHeight="1">
      <c r="A2295" s="12"/>
      <c r="B2295" s="12"/>
      <c r="C2295" s="12"/>
      <c r="D2295" s="12"/>
      <c r="E2295" s="12"/>
      <c r="F2295" s="12"/>
      <c r="G2295" s="12"/>
      <c r="H2295" s="12" t="e">
        <f t="shared" si="32"/>
        <v>#N/A</v>
      </c>
      <c r="I2295" s="12" t="e">
        <f>VLOOKUP(CONCATENATE(N2295,T2295),Simulador!$H$26:$H$33,1,FALSE)</f>
        <v>#N/A</v>
      </c>
      <c r="J2295" s="12" t="e">
        <f t="shared" si="33"/>
        <v>#N/A</v>
      </c>
      <c r="K2295" s="13" t="e">
        <f t="shared" si="34"/>
        <v>#N/A</v>
      </c>
      <c r="L2295" s="12" t="e">
        <f t="shared" si="35"/>
        <v>#N/A</v>
      </c>
      <c r="M2295" s="14"/>
      <c r="N2295" s="3"/>
      <c r="O2295" s="20" t="e">
        <f>VLOOKUP(CONCATENATE($M2295,$N2295),Curriculos!$A$2:$J$332,4,FALSE)</f>
        <v>#N/A</v>
      </c>
      <c r="P2295" s="21" t="e">
        <f>VLOOKUP(CONCATENATE($M2295,$N2295),Curriculos!$A$2:$J$332,5,FALSE)</f>
        <v>#N/A</v>
      </c>
      <c r="Q2295" s="21" t="e">
        <f>VLOOKUP($N2295,Oferta!$D$2:$P$100,5,FALSE)</f>
        <v>#N/A</v>
      </c>
      <c r="R2295" s="21" t="e">
        <f>VLOOKUP(CONCATENATE($M2295,$N2295),Curriculos!$A$2:$J$332,8,FALSE)</f>
        <v>#N/A</v>
      </c>
      <c r="S2295" s="5"/>
      <c r="T2295" s="22"/>
      <c r="U2295" s="21" t="e">
        <f>VLOOKUP(CONCATENATE($M2295,$N2295),Curriculos!$A$2:$J$332,10,FALSE)</f>
        <v>#N/A</v>
      </c>
      <c r="V2295" s="20" t="e">
        <f>VLOOKUP(CONCATENATE($M2295,$N2295,$T2295),Oferta!$B$2:$R$360,17,FALSE)</f>
        <v>#N/A</v>
      </c>
      <c r="W2295" s="20" t="e">
        <f>VLOOKUP(CONCATENATE($M2295,$N2295,$T2295),Oferta!$B$2:$Q$360,12,FALSE)</f>
        <v>#N/A</v>
      </c>
      <c r="X2295" s="22"/>
      <c r="Y2295" s="23" t="e">
        <f>VLOOKUP(CONCATENATE($W2295,$X2295),Mtz_Horarios!$E$2:$H$92,2,FALSE)</f>
        <v>#N/A</v>
      </c>
      <c r="Z2295" s="23" t="e">
        <f>VLOOKUP(CONCATENATE($W2295,$X2295),Mtz_Horarios!$E$2:$H$92,3,FALSE)</f>
        <v>#N/A</v>
      </c>
      <c r="AA2295" s="24" t="e">
        <f>VLOOKUP(CONCATENATE($W2295,$X2295),Mtz_Horarios!$E$2:$H$92,4,FALSE)</f>
        <v>#N/A</v>
      </c>
      <c r="AB2295" s="20" t="e">
        <f>VLOOKUP(CONCATENATE($M2295,$N2295,$T2295),Oferta!$B$2:$Q$360,16,FALSE)</f>
        <v>#N/A</v>
      </c>
      <c r="AC2295" s="20" t="e">
        <f>VLOOKUP(CONCATENATE($M2295,$N2295,$T2295),Oferta!$B$2:$Q$360,15,FALSE)</f>
        <v>#N/A</v>
      </c>
      <c r="AD2295" s="12"/>
      <c r="AE2295" s="12"/>
      <c r="AF2295" s="12"/>
      <c r="AG2295" s="12"/>
      <c r="AH2295" s="12"/>
      <c r="AI2295" s="5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12"/>
      <c r="AW2295" s="12"/>
    </row>
    <row r="2296" spans="1:49" ht="15" hidden="1" customHeight="1">
      <c r="A2296" s="12"/>
      <c r="B2296" s="12"/>
      <c r="C2296" s="12"/>
      <c r="D2296" s="12"/>
      <c r="E2296" s="12"/>
      <c r="F2296" s="12"/>
      <c r="G2296" s="12"/>
      <c r="H2296" s="12" t="e">
        <f t="shared" si="32"/>
        <v>#N/A</v>
      </c>
      <c r="I2296" s="12" t="e">
        <f>VLOOKUP(CONCATENATE(N2296,T2296),Simulador!$H$26:$H$33,1,FALSE)</f>
        <v>#N/A</v>
      </c>
      <c r="J2296" s="12" t="e">
        <f t="shared" si="33"/>
        <v>#N/A</v>
      </c>
      <c r="K2296" s="13" t="e">
        <f t="shared" si="34"/>
        <v>#N/A</v>
      </c>
      <c r="L2296" s="12" t="e">
        <f t="shared" si="35"/>
        <v>#N/A</v>
      </c>
      <c r="M2296" s="14"/>
      <c r="N2296" s="3"/>
      <c r="O2296" s="20" t="e">
        <f>VLOOKUP(CONCATENATE($M2296,$N2296),Curriculos!$A$2:$J$332,4,FALSE)</f>
        <v>#N/A</v>
      </c>
      <c r="P2296" s="21" t="e">
        <f>VLOOKUP(CONCATENATE($M2296,$N2296),Curriculos!$A$2:$J$332,5,FALSE)</f>
        <v>#N/A</v>
      </c>
      <c r="Q2296" s="21" t="e">
        <f>VLOOKUP($N2296,Oferta!$D$2:$P$100,5,FALSE)</f>
        <v>#N/A</v>
      </c>
      <c r="R2296" s="21" t="e">
        <f>VLOOKUP(CONCATENATE($M2296,$N2296),Curriculos!$A$2:$J$332,8,FALSE)</f>
        <v>#N/A</v>
      </c>
      <c r="S2296" s="5"/>
      <c r="T2296" s="22"/>
      <c r="U2296" s="21" t="e">
        <f>VLOOKUP(CONCATENATE($M2296,$N2296),Curriculos!$A$2:$J$332,10,FALSE)</f>
        <v>#N/A</v>
      </c>
      <c r="V2296" s="20" t="e">
        <f>VLOOKUP(CONCATENATE($M2296,$N2296,$T2296),Oferta!$B$2:$R$360,17,FALSE)</f>
        <v>#N/A</v>
      </c>
      <c r="W2296" s="20" t="e">
        <f>VLOOKUP(CONCATENATE($M2296,$N2296,$T2296),Oferta!$B$2:$Q$360,12,FALSE)</f>
        <v>#N/A</v>
      </c>
      <c r="X2296" s="22"/>
      <c r="Y2296" s="23" t="e">
        <f>VLOOKUP(CONCATENATE($W2296,$X2296),Mtz_Horarios!$E$2:$H$92,2,FALSE)</f>
        <v>#N/A</v>
      </c>
      <c r="Z2296" s="23" t="e">
        <f>VLOOKUP(CONCATENATE($W2296,$X2296),Mtz_Horarios!$E$2:$H$92,3,FALSE)</f>
        <v>#N/A</v>
      </c>
      <c r="AA2296" s="24" t="e">
        <f>VLOOKUP(CONCATENATE($W2296,$X2296),Mtz_Horarios!$E$2:$H$92,4,FALSE)</f>
        <v>#N/A</v>
      </c>
      <c r="AB2296" s="20" t="e">
        <f>VLOOKUP(CONCATENATE($M2296,$N2296,$T2296),Oferta!$B$2:$Q$360,16,FALSE)</f>
        <v>#N/A</v>
      </c>
      <c r="AC2296" s="20" t="e">
        <f>VLOOKUP(CONCATENATE($M2296,$N2296,$T2296),Oferta!$B$2:$Q$360,15,FALSE)</f>
        <v>#N/A</v>
      </c>
      <c r="AD2296" s="12"/>
      <c r="AE2296" s="12"/>
      <c r="AF2296" s="12"/>
      <c r="AG2296" s="12"/>
      <c r="AH2296" s="12"/>
      <c r="AI2296" s="5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12"/>
      <c r="AW2296" s="12"/>
    </row>
    <row r="2297" spans="1:49" ht="15" hidden="1" customHeight="1">
      <c r="A2297" s="12"/>
      <c r="B2297" s="12"/>
      <c r="C2297" s="12"/>
      <c r="D2297" s="12"/>
      <c r="E2297" s="12"/>
      <c r="F2297" s="12"/>
      <c r="G2297" s="12"/>
      <c r="H2297" s="12" t="e">
        <f t="shared" ref="H2297:H2551" si="36">IF(Y2297&gt;0,CONCATENATE(T2297,O2297)," ")</f>
        <v>#N/A</v>
      </c>
      <c r="I2297" s="12" t="e">
        <f>VLOOKUP(CONCATENATE(N2297,T2297),Simulador!$H$26:$H$33,1,FALSE)</f>
        <v>#N/A</v>
      </c>
      <c r="J2297" s="12" t="e">
        <f t="shared" ref="J2297:J2551" si="37">IF(I2297&lt;&gt;I2297,,CONCATENATE(Z2297,Y2297))</f>
        <v>#N/A</v>
      </c>
      <c r="K2297" s="13" t="e">
        <f t="shared" ref="K2297:K2551" si="38">CONCATENATE(Z2297,Y2297,AC2297)</f>
        <v>#N/A</v>
      </c>
      <c r="L2297" s="12" t="e">
        <f t="shared" ref="L2297:L2551" si="39">CONCATENATE(V2297,AA2297,Z2297,Y2297)</f>
        <v>#N/A</v>
      </c>
      <c r="M2297" s="14"/>
      <c r="N2297" s="3"/>
      <c r="O2297" s="20" t="e">
        <f>VLOOKUP(CONCATENATE($M2297,$N2297),Curriculos!$A$2:$J$332,4,FALSE)</f>
        <v>#N/A</v>
      </c>
      <c r="P2297" s="21" t="e">
        <f>VLOOKUP(CONCATENATE($M2297,$N2297),Curriculos!$A$2:$J$332,5,FALSE)</f>
        <v>#N/A</v>
      </c>
      <c r="Q2297" s="21" t="e">
        <f>VLOOKUP($N2297,Oferta!$D$2:$P$100,5,FALSE)</f>
        <v>#N/A</v>
      </c>
      <c r="R2297" s="21" t="e">
        <f>VLOOKUP(CONCATENATE($M2297,$N2297),Curriculos!$A$2:$J$332,8,FALSE)</f>
        <v>#N/A</v>
      </c>
      <c r="S2297" s="5"/>
      <c r="T2297" s="22"/>
      <c r="U2297" s="21" t="e">
        <f>VLOOKUP(CONCATENATE($M2297,$N2297),Curriculos!$A$2:$J$332,10,FALSE)</f>
        <v>#N/A</v>
      </c>
      <c r="V2297" s="20" t="e">
        <f>VLOOKUP(CONCATENATE($M2297,$N2297,$T2297),Oferta!$B$2:$R$360,17,FALSE)</f>
        <v>#N/A</v>
      </c>
      <c r="W2297" s="20" t="e">
        <f>VLOOKUP(CONCATENATE($M2297,$N2297,$T2297),Oferta!$B$2:$Q$360,12,FALSE)</f>
        <v>#N/A</v>
      </c>
      <c r="X2297" s="22"/>
      <c r="Y2297" s="23" t="e">
        <f>VLOOKUP(CONCATENATE($W2297,$X2297),Mtz_Horarios!$E$2:$H$92,2,FALSE)</f>
        <v>#N/A</v>
      </c>
      <c r="Z2297" s="23" t="e">
        <f>VLOOKUP(CONCATENATE($W2297,$X2297),Mtz_Horarios!$E$2:$H$92,3,FALSE)</f>
        <v>#N/A</v>
      </c>
      <c r="AA2297" s="24" t="e">
        <f>VLOOKUP(CONCATENATE($W2297,$X2297),Mtz_Horarios!$E$2:$H$92,4,FALSE)</f>
        <v>#N/A</v>
      </c>
      <c r="AB2297" s="20" t="e">
        <f>VLOOKUP(CONCATENATE($M2297,$N2297,$T2297),Oferta!$B$2:$Q$360,16,FALSE)</f>
        <v>#N/A</v>
      </c>
      <c r="AC2297" s="20" t="e">
        <f>VLOOKUP(CONCATENATE($M2297,$N2297,$T2297),Oferta!$B$2:$Q$360,15,FALSE)</f>
        <v>#N/A</v>
      </c>
      <c r="AD2297" s="12"/>
      <c r="AE2297" s="12"/>
      <c r="AF2297" s="12"/>
      <c r="AG2297" s="12"/>
      <c r="AH2297" s="12"/>
      <c r="AI2297" s="5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12"/>
      <c r="AW2297" s="12"/>
    </row>
    <row r="2298" spans="1:49" ht="15" hidden="1" customHeight="1">
      <c r="A2298" s="12"/>
      <c r="B2298" s="12"/>
      <c r="C2298" s="12"/>
      <c r="D2298" s="12"/>
      <c r="E2298" s="12"/>
      <c r="F2298" s="12"/>
      <c r="G2298" s="12"/>
      <c r="H2298" s="12" t="e">
        <f t="shared" si="36"/>
        <v>#N/A</v>
      </c>
      <c r="I2298" s="12" t="e">
        <f>VLOOKUP(CONCATENATE(N2298,T2298),Simulador!$H$26:$H$33,1,FALSE)</f>
        <v>#N/A</v>
      </c>
      <c r="J2298" s="12" t="e">
        <f t="shared" si="37"/>
        <v>#N/A</v>
      </c>
      <c r="K2298" s="13" t="e">
        <f t="shared" si="38"/>
        <v>#N/A</v>
      </c>
      <c r="L2298" s="12" t="e">
        <f t="shared" si="39"/>
        <v>#N/A</v>
      </c>
      <c r="M2298" s="14"/>
      <c r="N2298" s="3"/>
      <c r="O2298" s="20" t="e">
        <f>VLOOKUP(CONCATENATE($M2298,$N2298),Curriculos!$A$2:$J$332,4,FALSE)</f>
        <v>#N/A</v>
      </c>
      <c r="P2298" s="21" t="e">
        <f>VLOOKUP(CONCATENATE($M2298,$N2298),Curriculos!$A$2:$J$332,5,FALSE)</f>
        <v>#N/A</v>
      </c>
      <c r="Q2298" s="21" t="e">
        <f>VLOOKUP($N2298,Oferta!$D$2:$P$100,5,FALSE)</f>
        <v>#N/A</v>
      </c>
      <c r="R2298" s="21" t="e">
        <f>VLOOKUP(CONCATENATE($M2298,$N2298),Curriculos!$A$2:$J$332,8,FALSE)</f>
        <v>#N/A</v>
      </c>
      <c r="S2298" s="5"/>
      <c r="T2298" s="22"/>
      <c r="U2298" s="21" t="e">
        <f>VLOOKUP(CONCATENATE($M2298,$N2298),Curriculos!$A$2:$J$332,10,FALSE)</f>
        <v>#N/A</v>
      </c>
      <c r="V2298" s="20" t="e">
        <f>VLOOKUP(CONCATENATE($M2298,$N2298,$T2298),Oferta!$B$2:$R$360,17,FALSE)</f>
        <v>#N/A</v>
      </c>
      <c r="W2298" s="20" t="e">
        <f>VLOOKUP(CONCATENATE($M2298,$N2298,$T2298),Oferta!$B$2:$Q$360,12,FALSE)</f>
        <v>#N/A</v>
      </c>
      <c r="X2298" s="22"/>
      <c r="Y2298" s="23" t="e">
        <f>VLOOKUP(CONCATENATE($W2298,$X2298),Mtz_Horarios!$E$2:$H$92,2,FALSE)</f>
        <v>#N/A</v>
      </c>
      <c r="Z2298" s="23" t="e">
        <f>VLOOKUP(CONCATENATE($W2298,$X2298),Mtz_Horarios!$E$2:$H$92,3,FALSE)</f>
        <v>#N/A</v>
      </c>
      <c r="AA2298" s="24" t="e">
        <f>VLOOKUP(CONCATENATE($W2298,$X2298),Mtz_Horarios!$E$2:$H$92,4,FALSE)</f>
        <v>#N/A</v>
      </c>
      <c r="AB2298" s="20" t="e">
        <f>VLOOKUP(CONCATENATE($M2298,$N2298,$T2298),Oferta!$B$2:$Q$360,16,FALSE)</f>
        <v>#N/A</v>
      </c>
      <c r="AC2298" s="20" t="e">
        <f>VLOOKUP(CONCATENATE($M2298,$N2298,$T2298),Oferta!$B$2:$Q$360,15,FALSE)</f>
        <v>#N/A</v>
      </c>
      <c r="AD2298" s="12"/>
      <c r="AE2298" s="12"/>
      <c r="AF2298" s="12"/>
      <c r="AG2298" s="12"/>
      <c r="AH2298" s="12"/>
      <c r="AI2298" s="5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12"/>
      <c r="AW2298" s="12"/>
    </row>
    <row r="2299" spans="1:49" ht="15" hidden="1" customHeight="1">
      <c r="A2299" s="12"/>
      <c r="B2299" s="12"/>
      <c r="C2299" s="12"/>
      <c r="D2299" s="12"/>
      <c r="E2299" s="12"/>
      <c r="F2299" s="12"/>
      <c r="G2299" s="12"/>
      <c r="H2299" s="12" t="e">
        <f t="shared" si="36"/>
        <v>#N/A</v>
      </c>
      <c r="I2299" s="12" t="e">
        <f>VLOOKUP(CONCATENATE(N2299,T2299),Simulador!$H$26:$H$33,1,FALSE)</f>
        <v>#N/A</v>
      </c>
      <c r="J2299" s="12" t="e">
        <f t="shared" si="37"/>
        <v>#N/A</v>
      </c>
      <c r="K2299" s="13" t="e">
        <f t="shared" si="38"/>
        <v>#N/A</v>
      </c>
      <c r="L2299" s="12" t="e">
        <f t="shared" si="39"/>
        <v>#N/A</v>
      </c>
      <c r="M2299" s="14"/>
      <c r="N2299" s="3"/>
      <c r="O2299" s="20" t="e">
        <f>VLOOKUP(CONCATENATE($M2299,$N2299),Curriculos!$A$2:$J$332,4,FALSE)</f>
        <v>#N/A</v>
      </c>
      <c r="P2299" s="21" t="e">
        <f>VLOOKUP(CONCATENATE($M2299,$N2299),Curriculos!$A$2:$J$332,5,FALSE)</f>
        <v>#N/A</v>
      </c>
      <c r="Q2299" s="21" t="e">
        <f>VLOOKUP($N2299,Oferta!$D$2:$P$100,5,FALSE)</f>
        <v>#N/A</v>
      </c>
      <c r="R2299" s="21" t="e">
        <f>VLOOKUP(CONCATENATE($M2299,$N2299),Curriculos!$A$2:$J$332,8,FALSE)</f>
        <v>#N/A</v>
      </c>
      <c r="S2299" s="5"/>
      <c r="T2299" s="22"/>
      <c r="U2299" s="21" t="e">
        <f>VLOOKUP(CONCATENATE($M2299,$N2299),Curriculos!$A$2:$J$332,10,FALSE)</f>
        <v>#N/A</v>
      </c>
      <c r="V2299" s="20" t="e">
        <f>VLOOKUP(CONCATENATE($M2299,$N2299,$T2299),Oferta!$B$2:$R$360,17,FALSE)</f>
        <v>#N/A</v>
      </c>
      <c r="W2299" s="20" t="e">
        <f>VLOOKUP(CONCATENATE($M2299,$N2299,$T2299),Oferta!$B$2:$Q$360,12,FALSE)</f>
        <v>#N/A</v>
      </c>
      <c r="X2299" s="22"/>
      <c r="Y2299" s="23" t="e">
        <f>VLOOKUP(CONCATENATE($W2299,$X2299),Mtz_Horarios!$E$2:$H$92,2,FALSE)</f>
        <v>#N/A</v>
      </c>
      <c r="Z2299" s="23" t="e">
        <f>VLOOKUP(CONCATENATE($W2299,$X2299),Mtz_Horarios!$E$2:$H$92,3,FALSE)</f>
        <v>#N/A</v>
      </c>
      <c r="AA2299" s="24" t="e">
        <f>VLOOKUP(CONCATENATE($W2299,$X2299),Mtz_Horarios!$E$2:$H$92,4,FALSE)</f>
        <v>#N/A</v>
      </c>
      <c r="AB2299" s="20" t="e">
        <f>VLOOKUP(CONCATENATE($M2299,$N2299,$T2299),Oferta!$B$2:$Q$360,16,FALSE)</f>
        <v>#N/A</v>
      </c>
      <c r="AC2299" s="20" t="e">
        <f>VLOOKUP(CONCATENATE($M2299,$N2299,$T2299),Oferta!$B$2:$Q$360,15,FALSE)</f>
        <v>#N/A</v>
      </c>
      <c r="AD2299" s="12"/>
      <c r="AE2299" s="12"/>
      <c r="AF2299" s="12"/>
      <c r="AG2299" s="12"/>
      <c r="AH2299" s="12"/>
      <c r="AI2299" s="5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12"/>
      <c r="AW2299" s="12"/>
    </row>
    <row r="2300" spans="1:49" ht="15" hidden="1" customHeight="1">
      <c r="A2300" s="12"/>
      <c r="B2300" s="12"/>
      <c r="C2300" s="12"/>
      <c r="D2300" s="12"/>
      <c r="E2300" s="12"/>
      <c r="F2300" s="12"/>
      <c r="G2300" s="12"/>
      <c r="H2300" s="12" t="e">
        <f t="shared" si="36"/>
        <v>#N/A</v>
      </c>
      <c r="I2300" s="12" t="e">
        <f>VLOOKUP(CONCATENATE(N2300,T2300),Simulador!$H$26:$H$33,1,FALSE)</f>
        <v>#N/A</v>
      </c>
      <c r="J2300" s="12" t="e">
        <f t="shared" si="37"/>
        <v>#N/A</v>
      </c>
      <c r="K2300" s="13" t="e">
        <f t="shared" si="38"/>
        <v>#N/A</v>
      </c>
      <c r="L2300" s="12" t="e">
        <f t="shared" si="39"/>
        <v>#N/A</v>
      </c>
      <c r="M2300" s="14"/>
      <c r="N2300" s="3"/>
      <c r="O2300" s="20" t="e">
        <f>VLOOKUP(CONCATENATE($M2300,$N2300),Curriculos!$A$2:$J$332,4,FALSE)</f>
        <v>#N/A</v>
      </c>
      <c r="P2300" s="21" t="e">
        <f>VLOOKUP(CONCATENATE($M2300,$N2300),Curriculos!$A$2:$J$332,5,FALSE)</f>
        <v>#N/A</v>
      </c>
      <c r="Q2300" s="21" t="e">
        <f>VLOOKUP($N2300,Oferta!$D$2:$P$100,5,FALSE)</f>
        <v>#N/A</v>
      </c>
      <c r="R2300" s="21" t="e">
        <f>VLOOKUP(CONCATENATE($M2300,$N2300),Curriculos!$A$2:$J$332,8,FALSE)</f>
        <v>#N/A</v>
      </c>
      <c r="S2300" s="5"/>
      <c r="T2300" s="22"/>
      <c r="U2300" s="21" t="e">
        <f>VLOOKUP(CONCATENATE($M2300,$N2300),Curriculos!$A$2:$J$332,10,FALSE)</f>
        <v>#N/A</v>
      </c>
      <c r="V2300" s="20" t="e">
        <f>VLOOKUP(CONCATENATE($M2300,$N2300,$T2300),Oferta!$B$2:$R$360,17,FALSE)</f>
        <v>#N/A</v>
      </c>
      <c r="W2300" s="20" t="e">
        <f>VLOOKUP(CONCATENATE($M2300,$N2300,$T2300),Oferta!$B$2:$Q$360,12,FALSE)</f>
        <v>#N/A</v>
      </c>
      <c r="X2300" s="22"/>
      <c r="Y2300" s="23" t="e">
        <f>VLOOKUP(CONCATENATE($W2300,$X2300),Mtz_Horarios!$E$2:$H$92,2,FALSE)</f>
        <v>#N/A</v>
      </c>
      <c r="Z2300" s="23" t="e">
        <f>VLOOKUP(CONCATENATE($W2300,$X2300),Mtz_Horarios!$E$2:$H$92,3,FALSE)</f>
        <v>#N/A</v>
      </c>
      <c r="AA2300" s="24" t="e">
        <f>VLOOKUP(CONCATENATE($W2300,$X2300),Mtz_Horarios!$E$2:$H$92,4,FALSE)</f>
        <v>#N/A</v>
      </c>
      <c r="AB2300" s="20" t="e">
        <f>VLOOKUP(CONCATENATE($M2300,$N2300,$T2300),Oferta!$B$2:$Q$360,16,FALSE)</f>
        <v>#N/A</v>
      </c>
      <c r="AC2300" s="20" t="e">
        <f>VLOOKUP(CONCATENATE($M2300,$N2300,$T2300),Oferta!$B$2:$Q$360,15,FALSE)</f>
        <v>#N/A</v>
      </c>
      <c r="AD2300" s="12"/>
      <c r="AE2300" s="12"/>
      <c r="AF2300" s="12"/>
      <c r="AG2300" s="12"/>
      <c r="AH2300" s="12"/>
      <c r="AI2300" s="5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12"/>
      <c r="AW2300" s="12"/>
    </row>
    <row r="2301" spans="1:49" ht="15" hidden="1" customHeight="1">
      <c r="A2301" s="12"/>
      <c r="B2301" s="12"/>
      <c r="C2301" s="12"/>
      <c r="D2301" s="12"/>
      <c r="E2301" s="12"/>
      <c r="F2301" s="12"/>
      <c r="G2301" s="12"/>
      <c r="H2301" s="12" t="e">
        <f t="shared" si="36"/>
        <v>#N/A</v>
      </c>
      <c r="I2301" s="12" t="e">
        <f>VLOOKUP(CONCATENATE(N2301,T2301),Simulador!$H$26:$H$33,1,FALSE)</f>
        <v>#N/A</v>
      </c>
      <c r="J2301" s="12" t="e">
        <f t="shared" si="37"/>
        <v>#N/A</v>
      </c>
      <c r="K2301" s="13" t="e">
        <f t="shared" si="38"/>
        <v>#N/A</v>
      </c>
      <c r="L2301" s="12" t="e">
        <f t="shared" si="39"/>
        <v>#N/A</v>
      </c>
      <c r="M2301" s="14"/>
      <c r="N2301" s="3"/>
      <c r="O2301" s="20" t="e">
        <f>VLOOKUP(CONCATENATE($M2301,$N2301),Curriculos!$A$2:$J$332,4,FALSE)</f>
        <v>#N/A</v>
      </c>
      <c r="P2301" s="21" t="e">
        <f>VLOOKUP(CONCATENATE($M2301,$N2301),Curriculos!$A$2:$J$332,5,FALSE)</f>
        <v>#N/A</v>
      </c>
      <c r="Q2301" s="21" t="e">
        <f>VLOOKUP($N2301,Oferta!$D$2:$P$100,5,FALSE)</f>
        <v>#N/A</v>
      </c>
      <c r="R2301" s="21" t="e">
        <f>VLOOKUP(CONCATENATE($M2301,$N2301),Curriculos!$A$2:$J$332,8,FALSE)</f>
        <v>#N/A</v>
      </c>
      <c r="S2301" s="5"/>
      <c r="T2301" s="22"/>
      <c r="U2301" s="21" t="e">
        <f>VLOOKUP(CONCATENATE($M2301,$N2301),Curriculos!$A$2:$J$332,10,FALSE)</f>
        <v>#N/A</v>
      </c>
      <c r="V2301" s="20" t="e">
        <f>VLOOKUP(CONCATENATE($M2301,$N2301,$T2301),Oferta!$B$2:$R$360,17,FALSE)</f>
        <v>#N/A</v>
      </c>
      <c r="W2301" s="20" t="e">
        <f>VLOOKUP(CONCATENATE($M2301,$N2301,$T2301),Oferta!$B$2:$Q$360,12,FALSE)</f>
        <v>#N/A</v>
      </c>
      <c r="X2301" s="22"/>
      <c r="Y2301" s="23" t="e">
        <f>VLOOKUP(CONCATENATE($W2301,$X2301),Mtz_Horarios!$E$2:$H$92,2,FALSE)</f>
        <v>#N/A</v>
      </c>
      <c r="Z2301" s="23" t="e">
        <f>VLOOKUP(CONCATENATE($W2301,$X2301),Mtz_Horarios!$E$2:$H$92,3,FALSE)</f>
        <v>#N/A</v>
      </c>
      <c r="AA2301" s="24" t="e">
        <f>VLOOKUP(CONCATENATE($W2301,$X2301),Mtz_Horarios!$E$2:$H$92,4,FALSE)</f>
        <v>#N/A</v>
      </c>
      <c r="AB2301" s="20" t="e">
        <f>VLOOKUP(CONCATENATE($M2301,$N2301,$T2301),Oferta!$B$2:$Q$360,16,FALSE)</f>
        <v>#N/A</v>
      </c>
      <c r="AC2301" s="20" t="e">
        <f>VLOOKUP(CONCATENATE($M2301,$N2301,$T2301),Oferta!$B$2:$Q$360,15,FALSE)</f>
        <v>#N/A</v>
      </c>
      <c r="AD2301" s="12"/>
      <c r="AE2301" s="12"/>
      <c r="AF2301" s="12"/>
      <c r="AG2301" s="12"/>
      <c r="AH2301" s="12"/>
      <c r="AI2301" s="5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12"/>
      <c r="AW2301" s="12"/>
    </row>
    <row r="2302" spans="1:49" ht="15" hidden="1" customHeight="1">
      <c r="A2302" s="12"/>
      <c r="B2302" s="12"/>
      <c r="C2302" s="12"/>
      <c r="D2302" s="12"/>
      <c r="E2302" s="12"/>
      <c r="F2302" s="12"/>
      <c r="G2302" s="12"/>
      <c r="H2302" s="12" t="e">
        <f t="shared" si="36"/>
        <v>#N/A</v>
      </c>
      <c r="I2302" s="12" t="e">
        <f>VLOOKUP(CONCATENATE(N2302,T2302),Simulador!$H$26:$H$33,1,FALSE)</f>
        <v>#N/A</v>
      </c>
      <c r="J2302" s="12" t="e">
        <f t="shared" si="37"/>
        <v>#N/A</v>
      </c>
      <c r="K2302" s="13" t="e">
        <f t="shared" si="38"/>
        <v>#N/A</v>
      </c>
      <c r="L2302" s="12" t="e">
        <f t="shared" si="39"/>
        <v>#N/A</v>
      </c>
      <c r="M2302" s="14"/>
      <c r="N2302" s="3"/>
      <c r="O2302" s="20" t="e">
        <f>VLOOKUP(CONCATENATE($M2302,$N2302),Curriculos!$A$2:$J$332,4,FALSE)</f>
        <v>#N/A</v>
      </c>
      <c r="P2302" s="21" t="e">
        <f>VLOOKUP(CONCATENATE($M2302,$N2302),Curriculos!$A$2:$J$332,5,FALSE)</f>
        <v>#N/A</v>
      </c>
      <c r="Q2302" s="21" t="e">
        <f>VLOOKUP($N2302,Oferta!$D$2:$P$100,5,FALSE)</f>
        <v>#N/A</v>
      </c>
      <c r="R2302" s="21" t="e">
        <f>VLOOKUP(CONCATENATE($M2302,$N2302),Curriculos!$A$2:$J$332,8,FALSE)</f>
        <v>#N/A</v>
      </c>
      <c r="S2302" s="5"/>
      <c r="T2302" s="22"/>
      <c r="U2302" s="21" t="e">
        <f>VLOOKUP(CONCATENATE($M2302,$N2302),Curriculos!$A$2:$J$332,10,FALSE)</f>
        <v>#N/A</v>
      </c>
      <c r="V2302" s="20" t="e">
        <f>VLOOKUP(CONCATENATE($M2302,$N2302,$T2302),Oferta!$B$2:$R$360,17,FALSE)</f>
        <v>#N/A</v>
      </c>
      <c r="W2302" s="20" t="e">
        <f>VLOOKUP(CONCATENATE($M2302,$N2302,$T2302),Oferta!$B$2:$Q$360,12,FALSE)</f>
        <v>#N/A</v>
      </c>
      <c r="X2302" s="22"/>
      <c r="Y2302" s="23" t="e">
        <f>VLOOKUP(CONCATENATE($W2302,$X2302),Mtz_Horarios!$E$2:$H$92,2,FALSE)</f>
        <v>#N/A</v>
      </c>
      <c r="Z2302" s="23" t="e">
        <f>VLOOKUP(CONCATENATE($W2302,$X2302),Mtz_Horarios!$E$2:$H$92,3,FALSE)</f>
        <v>#N/A</v>
      </c>
      <c r="AA2302" s="24" t="e">
        <f>VLOOKUP(CONCATENATE($W2302,$X2302),Mtz_Horarios!$E$2:$H$92,4,FALSE)</f>
        <v>#N/A</v>
      </c>
      <c r="AB2302" s="20" t="e">
        <f>VLOOKUP(CONCATENATE($M2302,$N2302,$T2302),Oferta!$B$2:$Q$360,16,FALSE)</f>
        <v>#N/A</v>
      </c>
      <c r="AC2302" s="20" t="e">
        <f>VLOOKUP(CONCATENATE($M2302,$N2302,$T2302),Oferta!$B$2:$Q$360,15,FALSE)</f>
        <v>#N/A</v>
      </c>
      <c r="AD2302" s="12"/>
      <c r="AE2302" s="12"/>
      <c r="AF2302" s="12"/>
      <c r="AG2302" s="12"/>
      <c r="AH2302" s="12"/>
      <c r="AI2302" s="5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12"/>
      <c r="AW2302" s="12"/>
    </row>
    <row r="2303" spans="1:49" ht="15" hidden="1" customHeight="1">
      <c r="A2303" s="12"/>
      <c r="B2303" s="12"/>
      <c r="C2303" s="12"/>
      <c r="D2303" s="12"/>
      <c r="E2303" s="12"/>
      <c r="F2303" s="12"/>
      <c r="G2303" s="12"/>
      <c r="H2303" s="12" t="e">
        <f t="shared" si="36"/>
        <v>#N/A</v>
      </c>
      <c r="I2303" s="12" t="e">
        <f>VLOOKUP(CONCATENATE(N2303,T2303),Simulador!$H$26:$H$33,1,FALSE)</f>
        <v>#N/A</v>
      </c>
      <c r="J2303" s="12" t="e">
        <f t="shared" si="37"/>
        <v>#N/A</v>
      </c>
      <c r="K2303" s="13" t="e">
        <f t="shared" si="38"/>
        <v>#N/A</v>
      </c>
      <c r="L2303" s="12" t="e">
        <f t="shared" si="39"/>
        <v>#N/A</v>
      </c>
      <c r="M2303" s="14"/>
      <c r="N2303" s="3"/>
      <c r="O2303" s="20" t="e">
        <f>VLOOKUP(CONCATENATE($M2303,$N2303),Curriculos!$A$2:$J$332,4,FALSE)</f>
        <v>#N/A</v>
      </c>
      <c r="P2303" s="21" t="e">
        <f>VLOOKUP(CONCATENATE($M2303,$N2303),Curriculos!$A$2:$J$332,5,FALSE)</f>
        <v>#N/A</v>
      </c>
      <c r="Q2303" s="21" t="e">
        <f>VLOOKUP($N2303,Oferta!$D$2:$P$100,5,FALSE)</f>
        <v>#N/A</v>
      </c>
      <c r="R2303" s="21" t="e">
        <f>VLOOKUP(CONCATENATE($M2303,$N2303),Curriculos!$A$2:$J$332,8,FALSE)</f>
        <v>#N/A</v>
      </c>
      <c r="S2303" s="5"/>
      <c r="T2303" s="22"/>
      <c r="U2303" s="21" t="e">
        <f>VLOOKUP(CONCATENATE($M2303,$N2303),Curriculos!$A$2:$J$332,10,FALSE)</f>
        <v>#N/A</v>
      </c>
      <c r="V2303" s="20" t="e">
        <f>VLOOKUP(CONCATENATE($M2303,$N2303,$T2303),Oferta!$B$2:$R$360,17,FALSE)</f>
        <v>#N/A</v>
      </c>
      <c r="W2303" s="20" t="e">
        <f>VLOOKUP(CONCATENATE($M2303,$N2303,$T2303),Oferta!$B$2:$Q$360,12,FALSE)</f>
        <v>#N/A</v>
      </c>
      <c r="X2303" s="22"/>
      <c r="Y2303" s="23" t="e">
        <f>VLOOKUP(CONCATENATE($W2303,$X2303),Mtz_Horarios!$E$2:$H$92,2,FALSE)</f>
        <v>#N/A</v>
      </c>
      <c r="Z2303" s="23" t="e">
        <f>VLOOKUP(CONCATENATE($W2303,$X2303),Mtz_Horarios!$E$2:$H$92,3,FALSE)</f>
        <v>#N/A</v>
      </c>
      <c r="AA2303" s="24" t="e">
        <f>VLOOKUP(CONCATENATE($W2303,$X2303),Mtz_Horarios!$E$2:$H$92,4,FALSE)</f>
        <v>#N/A</v>
      </c>
      <c r="AB2303" s="20" t="e">
        <f>VLOOKUP(CONCATENATE($M2303,$N2303,$T2303),Oferta!$B$2:$Q$360,16,FALSE)</f>
        <v>#N/A</v>
      </c>
      <c r="AC2303" s="20" t="e">
        <f>VLOOKUP(CONCATENATE($M2303,$N2303,$T2303),Oferta!$B$2:$Q$360,15,FALSE)</f>
        <v>#N/A</v>
      </c>
      <c r="AD2303" s="12"/>
      <c r="AE2303" s="12"/>
      <c r="AF2303" s="12"/>
      <c r="AG2303" s="12"/>
      <c r="AH2303" s="12"/>
      <c r="AI2303" s="5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12"/>
      <c r="AW2303" s="12"/>
    </row>
    <row r="2304" spans="1:49" ht="15" hidden="1" customHeight="1">
      <c r="A2304" s="12"/>
      <c r="B2304" s="12"/>
      <c r="C2304" s="12"/>
      <c r="D2304" s="12"/>
      <c r="E2304" s="12"/>
      <c r="F2304" s="12"/>
      <c r="G2304" s="12"/>
      <c r="H2304" s="12" t="e">
        <f t="shared" si="36"/>
        <v>#N/A</v>
      </c>
      <c r="I2304" s="12" t="e">
        <f>VLOOKUP(CONCATENATE(N2304,T2304),Simulador!$H$26:$H$33,1,FALSE)</f>
        <v>#N/A</v>
      </c>
      <c r="J2304" s="12" t="e">
        <f t="shared" si="37"/>
        <v>#N/A</v>
      </c>
      <c r="K2304" s="13" t="e">
        <f t="shared" si="38"/>
        <v>#N/A</v>
      </c>
      <c r="L2304" s="12" t="e">
        <f t="shared" si="39"/>
        <v>#N/A</v>
      </c>
      <c r="M2304" s="14"/>
      <c r="N2304" s="3"/>
      <c r="O2304" s="20" t="e">
        <f>VLOOKUP(CONCATENATE($M2304,$N2304),Curriculos!$A$2:$J$332,4,FALSE)</f>
        <v>#N/A</v>
      </c>
      <c r="P2304" s="21" t="e">
        <f>VLOOKUP(CONCATENATE($M2304,$N2304),Curriculos!$A$2:$J$332,5,FALSE)</f>
        <v>#N/A</v>
      </c>
      <c r="Q2304" s="21" t="e">
        <f>VLOOKUP($N2304,Oferta!$D$2:$P$100,5,FALSE)</f>
        <v>#N/A</v>
      </c>
      <c r="R2304" s="21" t="e">
        <f>VLOOKUP(CONCATENATE($M2304,$N2304),Curriculos!$A$2:$J$332,8,FALSE)</f>
        <v>#N/A</v>
      </c>
      <c r="S2304" s="5"/>
      <c r="T2304" s="22"/>
      <c r="U2304" s="21" t="e">
        <f>VLOOKUP(CONCATENATE($M2304,$N2304),Curriculos!$A$2:$J$332,10,FALSE)</f>
        <v>#N/A</v>
      </c>
      <c r="V2304" s="20" t="e">
        <f>VLOOKUP(CONCATENATE($M2304,$N2304,$T2304),Oferta!$B$2:$R$360,17,FALSE)</f>
        <v>#N/A</v>
      </c>
      <c r="W2304" s="20" t="e">
        <f>VLOOKUP(CONCATENATE($M2304,$N2304,$T2304),Oferta!$B$2:$Q$360,12,FALSE)</f>
        <v>#N/A</v>
      </c>
      <c r="X2304" s="22"/>
      <c r="Y2304" s="23" t="e">
        <f>VLOOKUP(CONCATENATE($W2304,$X2304),Mtz_Horarios!$E$2:$H$92,2,FALSE)</f>
        <v>#N/A</v>
      </c>
      <c r="Z2304" s="23" t="e">
        <f>VLOOKUP(CONCATENATE($W2304,$X2304),Mtz_Horarios!$E$2:$H$92,3,FALSE)</f>
        <v>#N/A</v>
      </c>
      <c r="AA2304" s="24" t="e">
        <f>VLOOKUP(CONCATENATE($W2304,$X2304),Mtz_Horarios!$E$2:$H$92,4,FALSE)</f>
        <v>#N/A</v>
      </c>
      <c r="AB2304" s="20" t="e">
        <f>VLOOKUP(CONCATENATE($M2304,$N2304,$T2304),Oferta!$B$2:$Q$360,16,FALSE)</f>
        <v>#N/A</v>
      </c>
      <c r="AC2304" s="20" t="e">
        <f>VLOOKUP(CONCATENATE($M2304,$N2304,$T2304),Oferta!$B$2:$Q$360,15,FALSE)</f>
        <v>#N/A</v>
      </c>
      <c r="AD2304" s="12"/>
      <c r="AE2304" s="12"/>
      <c r="AF2304" s="12"/>
      <c r="AG2304" s="12"/>
      <c r="AH2304" s="12"/>
      <c r="AI2304" s="5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12"/>
      <c r="AW2304" s="12"/>
    </row>
    <row r="2305" spans="1:49" ht="15" hidden="1" customHeight="1">
      <c r="A2305" s="12"/>
      <c r="B2305" s="12"/>
      <c r="C2305" s="12"/>
      <c r="D2305" s="12"/>
      <c r="E2305" s="12"/>
      <c r="F2305" s="12"/>
      <c r="G2305" s="12"/>
      <c r="H2305" s="12" t="e">
        <f t="shared" si="36"/>
        <v>#N/A</v>
      </c>
      <c r="I2305" s="12" t="e">
        <f>VLOOKUP(CONCATENATE(N2305,T2305),Simulador!$H$26:$H$33,1,FALSE)</f>
        <v>#N/A</v>
      </c>
      <c r="J2305" s="12" t="e">
        <f t="shared" si="37"/>
        <v>#N/A</v>
      </c>
      <c r="K2305" s="13" t="e">
        <f t="shared" si="38"/>
        <v>#N/A</v>
      </c>
      <c r="L2305" s="12" t="e">
        <f t="shared" si="39"/>
        <v>#N/A</v>
      </c>
      <c r="M2305" s="14"/>
      <c r="N2305" s="3"/>
      <c r="O2305" s="20" t="e">
        <f>VLOOKUP(CONCATENATE($M2305,$N2305),Curriculos!$A$2:$J$332,4,FALSE)</f>
        <v>#N/A</v>
      </c>
      <c r="P2305" s="21" t="e">
        <f>VLOOKUP(CONCATENATE($M2305,$N2305),Curriculos!$A$2:$J$332,5,FALSE)</f>
        <v>#N/A</v>
      </c>
      <c r="Q2305" s="21" t="e">
        <f>VLOOKUP($N2305,Oferta!$D$2:$P$100,5,FALSE)</f>
        <v>#N/A</v>
      </c>
      <c r="R2305" s="21" t="e">
        <f>VLOOKUP(CONCATENATE($M2305,$N2305),Curriculos!$A$2:$J$332,8,FALSE)</f>
        <v>#N/A</v>
      </c>
      <c r="S2305" s="5"/>
      <c r="T2305" s="22"/>
      <c r="U2305" s="21" t="e">
        <f>VLOOKUP(CONCATENATE($M2305,$N2305),Curriculos!$A$2:$J$332,10,FALSE)</f>
        <v>#N/A</v>
      </c>
      <c r="V2305" s="20" t="e">
        <f>VLOOKUP(CONCATENATE($M2305,$N2305,$T2305),Oferta!$B$2:$R$360,17,FALSE)</f>
        <v>#N/A</v>
      </c>
      <c r="W2305" s="20" t="e">
        <f>VLOOKUP(CONCATENATE($M2305,$N2305,$T2305),Oferta!$B$2:$Q$360,12,FALSE)</f>
        <v>#N/A</v>
      </c>
      <c r="X2305" s="22"/>
      <c r="Y2305" s="23" t="e">
        <f>VLOOKUP(CONCATENATE($W2305,$X2305),Mtz_Horarios!$E$2:$H$92,2,FALSE)</f>
        <v>#N/A</v>
      </c>
      <c r="Z2305" s="23" t="e">
        <f>VLOOKUP(CONCATENATE($W2305,$X2305),Mtz_Horarios!$E$2:$H$92,3,FALSE)</f>
        <v>#N/A</v>
      </c>
      <c r="AA2305" s="24" t="e">
        <f>VLOOKUP(CONCATENATE($W2305,$X2305),Mtz_Horarios!$E$2:$H$92,4,FALSE)</f>
        <v>#N/A</v>
      </c>
      <c r="AB2305" s="20" t="e">
        <f>VLOOKUP(CONCATENATE($M2305,$N2305,$T2305),Oferta!$B$2:$Q$360,16,FALSE)</f>
        <v>#N/A</v>
      </c>
      <c r="AC2305" s="20" t="e">
        <f>VLOOKUP(CONCATENATE($M2305,$N2305,$T2305),Oferta!$B$2:$Q$360,15,FALSE)</f>
        <v>#N/A</v>
      </c>
      <c r="AD2305" s="12"/>
      <c r="AE2305" s="12"/>
      <c r="AF2305" s="12"/>
      <c r="AG2305" s="12"/>
      <c r="AH2305" s="12"/>
      <c r="AI2305" s="5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12"/>
      <c r="AW2305" s="12"/>
    </row>
    <row r="2306" spans="1:49" ht="15" hidden="1" customHeight="1">
      <c r="A2306" s="12"/>
      <c r="B2306" s="12"/>
      <c r="C2306" s="12"/>
      <c r="D2306" s="12"/>
      <c r="E2306" s="12"/>
      <c r="F2306" s="12"/>
      <c r="G2306" s="12"/>
      <c r="H2306" s="12" t="e">
        <f t="shared" si="36"/>
        <v>#N/A</v>
      </c>
      <c r="I2306" s="12" t="e">
        <f>VLOOKUP(CONCATENATE(N2306,T2306),Simulador!$H$26:$H$33,1,FALSE)</f>
        <v>#N/A</v>
      </c>
      <c r="J2306" s="12" t="e">
        <f t="shared" si="37"/>
        <v>#N/A</v>
      </c>
      <c r="K2306" s="13" t="e">
        <f t="shared" si="38"/>
        <v>#N/A</v>
      </c>
      <c r="L2306" s="12" t="e">
        <f t="shared" si="39"/>
        <v>#N/A</v>
      </c>
      <c r="M2306" s="14"/>
      <c r="N2306" s="3"/>
      <c r="O2306" s="20" t="e">
        <f>VLOOKUP(CONCATENATE($M2306,$N2306),Curriculos!$A$2:$J$332,4,FALSE)</f>
        <v>#N/A</v>
      </c>
      <c r="P2306" s="21" t="e">
        <f>VLOOKUP(CONCATENATE($M2306,$N2306),Curriculos!$A$2:$J$332,5,FALSE)</f>
        <v>#N/A</v>
      </c>
      <c r="Q2306" s="21" t="e">
        <f>VLOOKUP($N2306,Oferta!$D$2:$P$100,5,FALSE)</f>
        <v>#N/A</v>
      </c>
      <c r="R2306" s="21" t="e">
        <f>VLOOKUP(CONCATENATE($M2306,$N2306),Curriculos!$A$2:$J$332,8,FALSE)</f>
        <v>#N/A</v>
      </c>
      <c r="S2306" s="5"/>
      <c r="T2306" s="22"/>
      <c r="U2306" s="21" t="e">
        <f>VLOOKUP(CONCATENATE($M2306,$N2306),Curriculos!$A$2:$J$332,10,FALSE)</f>
        <v>#N/A</v>
      </c>
      <c r="V2306" s="20" t="e">
        <f>VLOOKUP(CONCATENATE($M2306,$N2306,$T2306),Oferta!$B$2:$R$360,17,FALSE)</f>
        <v>#N/A</v>
      </c>
      <c r="W2306" s="20" t="e">
        <f>VLOOKUP(CONCATENATE($M2306,$N2306,$T2306),Oferta!$B$2:$Q$360,12,FALSE)</f>
        <v>#N/A</v>
      </c>
      <c r="X2306" s="22"/>
      <c r="Y2306" s="23" t="e">
        <f>VLOOKUP(CONCATENATE($W2306,$X2306),Mtz_Horarios!$E$2:$H$92,2,FALSE)</f>
        <v>#N/A</v>
      </c>
      <c r="Z2306" s="23" t="e">
        <f>VLOOKUP(CONCATENATE($W2306,$X2306),Mtz_Horarios!$E$2:$H$92,3,FALSE)</f>
        <v>#N/A</v>
      </c>
      <c r="AA2306" s="24" t="e">
        <f>VLOOKUP(CONCATENATE($W2306,$X2306),Mtz_Horarios!$E$2:$H$92,4,FALSE)</f>
        <v>#N/A</v>
      </c>
      <c r="AB2306" s="20" t="e">
        <f>VLOOKUP(CONCATENATE($M2306,$N2306,$T2306),Oferta!$B$2:$Q$360,16,FALSE)</f>
        <v>#N/A</v>
      </c>
      <c r="AC2306" s="20" t="e">
        <f>VLOOKUP(CONCATENATE($M2306,$N2306,$T2306),Oferta!$B$2:$Q$360,15,FALSE)</f>
        <v>#N/A</v>
      </c>
      <c r="AD2306" s="12"/>
      <c r="AE2306" s="12"/>
      <c r="AF2306" s="12"/>
      <c r="AG2306" s="12"/>
      <c r="AH2306" s="12"/>
      <c r="AI2306" s="5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12"/>
      <c r="AW2306" s="12"/>
    </row>
    <row r="2307" spans="1:49" ht="15" hidden="1" customHeight="1">
      <c r="A2307" s="12"/>
      <c r="B2307" s="12"/>
      <c r="C2307" s="12"/>
      <c r="D2307" s="12"/>
      <c r="E2307" s="12"/>
      <c r="F2307" s="12"/>
      <c r="G2307" s="12"/>
      <c r="H2307" s="12" t="e">
        <f t="shared" si="36"/>
        <v>#N/A</v>
      </c>
      <c r="I2307" s="12" t="e">
        <f>VLOOKUP(CONCATENATE(N2307,T2307),Simulador!$H$26:$H$33,1,FALSE)</f>
        <v>#N/A</v>
      </c>
      <c r="J2307" s="12" t="e">
        <f t="shared" si="37"/>
        <v>#N/A</v>
      </c>
      <c r="K2307" s="13" t="e">
        <f t="shared" si="38"/>
        <v>#N/A</v>
      </c>
      <c r="L2307" s="12" t="e">
        <f t="shared" si="39"/>
        <v>#N/A</v>
      </c>
      <c r="M2307" s="14"/>
      <c r="N2307" s="3"/>
      <c r="O2307" s="20" t="e">
        <f>VLOOKUP(CONCATENATE($M2307,$N2307),Curriculos!$A$2:$J$332,4,FALSE)</f>
        <v>#N/A</v>
      </c>
      <c r="P2307" s="21" t="e">
        <f>VLOOKUP(CONCATENATE($M2307,$N2307),Curriculos!$A$2:$J$332,5,FALSE)</f>
        <v>#N/A</v>
      </c>
      <c r="Q2307" s="21" t="e">
        <f>VLOOKUP($N2307,Oferta!$D$2:$P$100,5,FALSE)</f>
        <v>#N/A</v>
      </c>
      <c r="R2307" s="21" t="e">
        <f>VLOOKUP(CONCATENATE($M2307,$N2307),Curriculos!$A$2:$J$332,8,FALSE)</f>
        <v>#N/A</v>
      </c>
      <c r="S2307" s="5"/>
      <c r="T2307" s="22"/>
      <c r="U2307" s="21" t="e">
        <f>VLOOKUP(CONCATENATE($M2307,$N2307),Curriculos!$A$2:$J$332,10,FALSE)</f>
        <v>#N/A</v>
      </c>
      <c r="V2307" s="20" t="e">
        <f>VLOOKUP(CONCATENATE($M2307,$N2307,$T2307),Oferta!$B$2:$R$360,17,FALSE)</f>
        <v>#N/A</v>
      </c>
      <c r="W2307" s="20" t="e">
        <f>VLOOKUP(CONCATENATE($M2307,$N2307,$T2307),Oferta!$B$2:$Q$360,12,FALSE)</f>
        <v>#N/A</v>
      </c>
      <c r="X2307" s="22"/>
      <c r="Y2307" s="23" t="e">
        <f>VLOOKUP(CONCATENATE($W2307,$X2307),Mtz_Horarios!$E$2:$H$92,2,FALSE)</f>
        <v>#N/A</v>
      </c>
      <c r="Z2307" s="23" t="e">
        <f>VLOOKUP(CONCATENATE($W2307,$X2307),Mtz_Horarios!$E$2:$H$92,3,FALSE)</f>
        <v>#N/A</v>
      </c>
      <c r="AA2307" s="24" t="e">
        <f>VLOOKUP(CONCATENATE($W2307,$X2307),Mtz_Horarios!$E$2:$H$92,4,FALSE)</f>
        <v>#N/A</v>
      </c>
      <c r="AB2307" s="20" t="e">
        <f>VLOOKUP(CONCATENATE($M2307,$N2307,$T2307),Oferta!$B$2:$Q$360,16,FALSE)</f>
        <v>#N/A</v>
      </c>
      <c r="AC2307" s="20" t="e">
        <f>VLOOKUP(CONCATENATE($M2307,$N2307,$T2307),Oferta!$B$2:$Q$360,15,FALSE)</f>
        <v>#N/A</v>
      </c>
      <c r="AD2307" s="12"/>
      <c r="AE2307" s="12"/>
      <c r="AF2307" s="12"/>
      <c r="AG2307" s="12"/>
      <c r="AH2307" s="12"/>
      <c r="AI2307" s="5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12"/>
      <c r="AW2307" s="12"/>
    </row>
    <row r="2308" spans="1:49" ht="15" hidden="1" customHeight="1">
      <c r="A2308" s="12"/>
      <c r="B2308" s="12"/>
      <c r="C2308" s="12"/>
      <c r="D2308" s="12"/>
      <c r="E2308" s="12"/>
      <c r="F2308" s="12"/>
      <c r="G2308" s="12"/>
      <c r="H2308" s="12" t="e">
        <f t="shared" si="36"/>
        <v>#N/A</v>
      </c>
      <c r="I2308" s="12" t="e">
        <f>VLOOKUP(CONCATENATE(N2308,T2308),Simulador!$H$26:$H$33,1,FALSE)</f>
        <v>#N/A</v>
      </c>
      <c r="J2308" s="12" t="e">
        <f t="shared" si="37"/>
        <v>#N/A</v>
      </c>
      <c r="K2308" s="13" t="e">
        <f t="shared" si="38"/>
        <v>#N/A</v>
      </c>
      <c r="L2308" s="12" t="e">
        <f t="shared" si="39"/>
        <v>#N/A</v>
      </c>
      <c r="M2308" s="14"/>
      <c r="N2308" s="3"/>
      <c r="O2308" s="20" t="e">
        <f>VLOOKUP(CONCATENATE($M2308,$N2308),Curriculos!$A$2:$J$332,4,FALSE)</f>
        <v>#N/A</v>
      </c>
      <c r="P2308" s="21" t="e">
        <f>VLOOKUP(CONCATENATE($M2308,$N2308),Curriculos!$A$2:$J$332,5,FALSE)</f>
        <v>#N/A</v>
      </c>
      <c r="Q2308" s="21" t="e">
        <f>VLOOKUP($N2308,Oferta!$D$2:$P$100,5,FALSE)</f>
        <v>#N/A</v>
      </c>
      <c r="R2308" s="21" t="e">
        <f>VLOOKUP(CONCATENATE($M2308,$N2308),Curriculos!$A$2:$J$332,8,FALSE)</f>
        <v>#N/A</v>
      </c>
      <c r="S2308" s="5"/>
      <c r="T2308" s="22"/>
      <c r="U2308" s="21" t="e">
        <f>VLOOKUP(CONCATENATE($M2308,$N2308),Curriculos!$A$2:$J$332,10,FALSE)</f>
        <v>#N/A</v>
      </c>
      <c r="V2308" s="20" t="e">
        <f>VLOOKUP(CONCATENATE($M2308,$N2308,$T2308),Oferta!$B$2:$R$360,17,FALSE)</f>
        <v>#N/A</v>
      </c>
      <c r="W2308" s="20" t="e">
        <f>VLOOKUP(CONCATENATE($M2308,$N2308,$T2308),Oferta!$B$2:$Q$360,12,FALSE)</f>
        <v>#N/A</v>
      </c>
      <c r="X2308" s="22"/>
      <c r="Y2308" s="23" t="e">
        <f>VLOOKUP(CONCATENATE($W2308,$X2308),Mtz_Horarios!$E$2:$H$92,2,FALSE)</f>
        <v>#N/A</v>
      </c>
      <c r="Z2308" s="23" t="e">
        <f>VLOOKUP(CONCATENATE($W2308,$X2308),Mtz_Horarios!$E$2:$H$92,3,FALSE)</f>
        <v>#N/A</v>
      </c>
      <c r="AA2308" s="24" t="e">
        <f>VLOOKUP(CONCATENATE($W2308,$X2308),Mtz_Horarios!$E$2:$H$92,4,FALSE)</f>
        <v>#N/A</v>
      </c>
      <c r="AB2308" s="20" t="e">
        <f>VLOOKUP(CONCATENATE($M2308,$N2308,$T2308),Oferta!$B$2:$Q$360,16,FALSE)</f>
        <v>#N/A</v>
      </c>
      <c r="AC2308" s="20" t="e">
        <f>VLOOKUP(CONCATENATE($M2308,$N2308,$T2308),Oferta!$B$2:$Q$360,15,FALSE)</f>
        <v>#N/A</v>
      </c>
      <c r="AD2308" s="12"/>
      <c r="AE2308" s="12"/>
      <c r="AF2308" s="12"/>
      <c r="AG2308" s="12"/>
      <c r="AH2308" s="12"/>
      <c r="AI2308" s="5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12"/>
      <c r="AW2308" s="12"/>
    </row>
    <row r="2309" spans="1:49" ht="15" hidden="1" customHeight="1">
      <c r="A2309" s="12"/>
      <c r="B2309" s="12"/>
      <c r="C2309" s="12"/>
      <c r="D2309" s="12"/>
      <c r="E2309" s="12"/>
      <c r="F2309" s="12"/>
      <c r="G2309" s="12"/>
      <c r="H2309" s="12" t="e">
        <f t="shared" si="36"/>
        <v>#N/A</v>
      </c>
      <c r="I2309" s="12" t="e">
        <f>VLOOKUP(CONCATENATE(N2309,T2309),Simulador!$H$26:$H$33,1,FALSE)</f>
        <v>#N/A</v>
      </c>
      <c r="J2309" s="12" t="e">
        <f t="shared" si="37"/>
        <v>#N/A</v>
      </c>
      <c r="K2309" s="13" t="e">
        <f t="shared" si="38"/>
        <v>#N/A</v>
      </c>
      <c r="L2309" s="12" t="e">
        <f t="shared" si="39"/>
        <v>#N/A</v>
      </c>
      <c r="M2309" s="14"/>
      <c r="N2309" s="3"/>
      <c r="O2309" s="20" t="e">
        <f>VLOOKUP(CONCATENATE($M2309,$N2309),Curriculos!$A$2:$J$332,4,FALSE)</f>
        <v>#N/A</v>
      </c>
      <c r="P2309" s="21" t="e">
        <f>VLOOKUP(CONCATENATE($M2309,$N2309),Curriculos!$A$2:$J$332,5,FALSE)</f>
        <v>#N/A</v>
      </c>
      <c r="Q2309" s="21" t="e">
        <f>VLOOKUP($N2309,Oferta!$D$2:$P$100,5,FALSE)</f>
        <v>#N/A</v>
      </c>
      <c r="R2309" s="21" t="e">
        <f>VLOOKUP(CONCATENATE($M2309,$N2309),Curriculos!$A$2:$J$332,8,FALSE)</f>
        <v>#N/A</v>
      </c>
      <c r="S2309" s="5"/>
      <c r="T2309" s="22"/>
      <c r="U2309" s="21" t="e">
        <f>VLOOKUP(CONCATENATE($M2309,$N2309),Curriculos!$A$2:$J$332,10,FALSE)</f>
        <v>#N/A</v>
      </c>
      <c r="V2309" s="20" t="e">
        <f>VLOOKUP(CONCATENATE($M2309,$N2309,$T2309),Oferta!$B$2:$R$360,17,FALSE)</f>
        <v>#N/A</v>
      </c>
      <c r="W2309" s="20" t="e">
        <f>VLOOKUP(CONCATENATE($M2309,$N2309,$T2309),Oferta!$B$2:$Q$360,12,FALSE)</f>
        <v>#N/A</v>
      </c>
      <c r="X2309" s="22"/>
      <c r="Y2309" s="23" t="e">
        <f>VLOOKUP(CONCATENATE($W2309,$X2309),Mtz_Horarios!$E$2:$H$92,2,FALSE)</f>
        <v>#N/A</v>
      </c>
      <c r="Z2309" s="23" t="e">
        <f>VLOOKUP(CONCATENATE($W2309,$X2309),Mtz_Horarios!$E$2:$H$92,3,FALSE)</f>
        <v>#N/A</v>
      </c>
      <c r="AA2309" s="24" t="e">
        <f>VLOOKUP(CONCATENATE($W2309,$X2309),Mtz_Horarios!$E$2:$H$92,4,FALSE)</f>
        <v>#N/A</v>
      </c>
      <c r="AB2309" s="20" t="e">
        <f>VLOOKUP(CONCATENATE($M2309,$N2309,$T2309),Oferta!$B$2:$Q$360,16,FALSE)</f>
        <v>#N/A</v>
      </c>
      <c r="AC2309" s="20" t="e">
        <f>VLOOKUP(CONCATENATE($M2309,$N2309,$T2309),Oferta!$B$2:$Q$360,15,FALSE)</f>
        <v>#N/A</v>
      </c>
      <c r="AD2309" s="12"/>
      <c r="AE2309" s="12"/>
      <c r="AF2309" s="12"/>
      <c r="AG2309" s="12"/>
      <c r="AH2309" s="12"/>
      <c r="AI2309" s="5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12"/>
      <c r="AW2309" s="12"/>
    </row>
    <row r="2310" spans="1:49" ht="15" hidden="1" customHeight="1">
      <c r="A2310" s="12"/>
      <c r="B2310" s="12"/>
      <c r="C2310" s="12"/>
      <c r="D2310" s="12"/>
      <c r="E2310" s="12"/>
      <c r="F2310" s="12"/>
      <c r="G2310" s="12"/>
      <c r="H2310" s="12" t="e">
        <f t="shared" si="36"/>
        <v>#N/A</v>
      </c>
      <c r="I2310" s="12" t="e">
        <f>VLOOKUP(CONCATENATE(N2310,T2310),Simulador!$H$26:$H$33,1,FALSE)</f>
        <v>#N/A</v>
      </c>
      <c r="J2310" s="12" t="e">
        <f t="shared" si="37"/>
        <v>#N/A</v>
      </c>
      <c r="K2310" s="13" t="e">
        <f t="shared" si="38"/>
        <v>#N/A</v>
      </c>
      <c r="L2310" s="12" t="e">
        <f t="shared" si="39"/>
        <v>#N/A</v>
      </c>
      <c r="M2310" s="14"/>
      <c r="N2310" s="3"/>
      <c r="O2310" s="20" t="e">
        <f>VLOOKUP(CONCATENATE($M2310,$N2310),Curriculos!$A$2:$J$332,4,FALSE)</f>
        <v>#N/A</v>
      </c>
      <c r="P2310" s="21" t="e">
        <f>VLOOKUP(CONCATENATE($M2310,$N2310),Curriculos!$A$2:$J$332,5,FALSE)</f>
        <v>#N/A</v>
      </c>
      <c r="Q2310" s="21" t="e">
        <f>VLOOKUP($N2310,Oferta!$D$2:$P$100,5,FALSE)</f>
        <v>#N/A</v>
      </c>
      <c r="R2310" s="21" t="e">
        <f>VLOOKUP(CONCATENATE($M2310,$N2310),Curriculos!$A$2:$J$332,8,FALSE)</f>
        <v>#N/A</v>
      </c>
      <c r="S2310" s="5"/>
      <c r="T2310" s="22"/>
      <c r="U2310" s="21" t="e">
        <f>VLOOKUP(CONCATENATE($M2310,$N2310),Curriculos!$A$2:$J$332,10,FALSE)</f>
        <v>#N/A</v>
      </c>
      <c r="V2310" s="20" t="e">
        <f>VLOOKUP(CONCATENATE($M2310,$N2310,$T2310),Oferta!$B$2:$R$360,17,FALSE)</f>
        <v>#N/A</v>
      </c>
      <c r="W2310" s="20" t="e">
        <f>VLOOKUP(CONCATENATE($M2310,$N2310,$T2310),Oferta!$B$2:$Q$360,12,FALSE)</f>
        <v>#N/A</v>
      </c>
      <c r="X2310" s="22"/>
      <c r="Y2310" s="23" t="e">
        <f>VLOOKUP(CONCATENATE($W2310,$X2310),Mtz_Horarios!$E$2:$H$92,2,FALSE)</f>
        <v>#N/A</v>
      </c>
      <c r="Z2310" s="23" t="e">
        <f>VLOOKUP(CONCATENATE($W2310,$X2310),Mtz_Horarios!$E$2:$H$92,3,FALSE)</f>
        <v>#N/A</v>
      </c>
      <c r="AA2310" s="24" t="e">
        <f>VLOOKUP(CONCATENATE($W2310,$X2310),Mtz_Horarios!$E$2:$H$92,4,FALSE)</f>
        <v>#N/A</v>
      </c>
      <c r="AB2310" s="20" t="e">
        <f>VLOOKUP(CONCATENATE($M2310,$N2310,$T2310),Oferta!$B$2:$Q$360,16,FALSE)</f>
        <v>#N/A</v>
      </c>
      <c r="AC2310" s="20" t="e">
        <f>VLOOKUP(CONCATENATE($M2310,$N2310,$T2310),Oferta!$B$2:$Q$360,15,FALSE)</f>
        <v>#N/A</v>
      </c>
      <c r="AD2310" s="12"/>
      <c r="AE2310" s="12"/>
      <c r="AF2310" s="12"/>
      <c r="AG2310" s="12"/>
      <c r="AH2310" s="12"/>
      <c r="AI2310" s="5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12"/>
      <c r="AW2310" s="12"/>
    </row>
    <row r="2311" spans="1:49" ht="15" hidden="1" customHeight="1">
      <c r="A2311" s="12"/>
      <c r="B2311" s="12"/>
      <c r="C2311" s="12"/>
      <c r="D2311" s="12"/>
      <c r="E2311" s="12"/>
      <c r="F2311" s="12"/>
      <c r="G2311" s="12"/>
      <c r="H2311" s="12" t="e">
        <f t="shared" si="36"/>
        <v>#N/A</v>
      </c>
      <c r="I2311" s="12" t="e">
        <f>VLOOKUP(CONCATENATE(N2311,T2311),Simulador!$H$26:$H$33,1,FALSE)</f>
        <v>#N/A</v>
      </c>
      <c r="J2311" s="12" t="e">
        <f t="shared" si="37"/>
        <v>#N/A</v>
      </c>
      <c r="K2311" s="13" t="e">
        <f t="shared" si="38"/>
        <v>#N/A</v>
      </c>
      <c r="L2311" s="12" t="e">
        <f t="shared" si="39"/>
        <v>#N/A</v>
      </c>
      <c r="M2311" s="14"/>
      <c r="N2311" s="3"/>
      <c r="O2311" s="20" t="e">
        <f>VLOOKUP(CONCATENATE($M2311,$N2311),Curriculos!$A$2:$J$332,4,FALSE)</f>
        <v>#N/A</v>
      </c>
      <c r="P2311" s="21" t="e">
        <f>VLOOKUP(CONCATENATE($M2311,$N2311),Curriculos!$A$2:$J$332,5,FALSE)</f>
        <v>#N/A</v>
      </c>
      <c r="Q2311" s="21" t="e">
        <f>VLOOKUP($N2311,Oferta!$D$2:$P$100,5,FALSE)</f>
        <v>#N/A</v>
      </c>
      <c r="R2311" s="21" t="e">
        <f>VLOOKUP(CONCATENATE($M2311,$N2311),Curriculos!$A$2:$J$332,8,FALSE)</f>
        <v>#N/A</v>
      </c>
      <c r="S2311" s="5"/>
      <c r="T2311" s="22"/>
      <c r="U2311" s="21" t="e">
        <f>VLOOKUP(CONCATENATE($M2311,$N2311),Curriculos!$A$2:$J$332,10,FALSE)</f>
        <v>#N/A</v>
      </c>
      <c r="V2311" s="20" t="e">
        <f>VLOOKUP(CONCATENATE($M2311,$N2311,$T2311),Oferta!$B$2:$R$360,17,FALSE)</f>
        <v>#N/A</v>
      </c>
      <c r="W2311" s="20" t="e">
        <f>VLOOKUP(CONCATENATE($M2311,$N2311,$T2311),Oferta!$B$2:$Q$360,12,FALSE)</f>
        <v>#N/A</v>
      </c>
      <c r="X2311" s="22"/>
      <c r="Y2311" s="23" t="e">
        <f>VLOOKUP(CONCATENATE($W2311,$X2311),Mtz_Horarios!$E$2:$H$92,2,FALSE)</f>
        <v>#N/A</v>
      </c>
      <c r="Z2311" s="23" t="e">
        <f>VLOOKUP(CONCATENATE($W2311,$X2311),Mtz_Horarios!$E$2:$H$92,3,FALSE)</f>
        <v>#N/A</v>
      </c>
      <c r="AA2311" s="24" t="e">
        <f>VLOOKUP(CONCATENATE($W2311,$X2311),Mtz_Horarios!$E$2:$H$92,4,FALSE)</f>
        <v>#N/A</v>
      </c>
      <c r="AB2311" s="20" t="e">
        <f>VLOOKUP(CONCATENATE($M2311,$N2311,$T2311),Oferta!$B$2:$Q$360,16,FALSE)</f>
        <v>#N/A</v>
      </c>
      <c r="AC2311" s="20" t="e">
        <f>VLOOKUP(CONCATENATE($M2311,$N2311,$T2311),Oferta!$B$2:$Q$360,15,FALSE)</f>
        <v>#N/A</v>
      </c>
      <c r="AD2311" s="12"/>
      <c r="AE2311" s="12"/>
      <c r="AF2311" s="12"/>
      <c r="AG2311" s="12"/>
      <c r="AH2311" s="12"/>
      <c r="AI2311" s="5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12"/>
      <c r="AW2311" s="12"/>
    </row>
    <row r="2312" spans="1:49" ht="15" hidden="1" customHeight="1">
      <c r="A2312" s="12"/>
      <c r="B2312" s="12"/>
      <c r="C2312" s="12"/>
      <c r="D2312" s="12"/>
      <c r="E2312" s="12"/>
      <c r="F2312" s="12"/>
      <c r="G2312" s="12"/>
      <c r="H2312" s="12" t="e">
        <f t="shared" si="36"/>
        <v>#N/A</v>
      </c>
      <c r="I2312" s="12" t="e">
        <f>VLOOKUP(CONCATENATE(N2312,T2312),Simulador!$H$26:$H$33,1,FALSE)</f>
        <v>#N/A</v>
      </c>
      <c r="J2312" s="12" t="e">
        <f t="shared" si="37"/>
        <v>#N/A</v>
      </c>
      <c r="K2312" s="13" t="e">
        <f t="shared" si="38"/>
        <v>#N/A</v>
      </c>
      <c r="L2312" s="12" t="e">
        <f t="shared" si="39"/>
        <v>#N/A</v>
      </c>
      <c r="M2312" s="14"/>
      <c r="N2312" s="3"/>
      <c r="O2312" s="20" t="e">
        <f>VLOOKUP(CONCATENATE($M2312,$N2312),Curriculos!$A$2:$J$332,4,FALSE)</f>
        <v>#N/A</v>
      </c>
      <c r="P2312" s="21" t="e">
        <f>VLOOKUP(CONCATENATE($M2312,$N2312),Curriculos!$A$2:$J$332,5,FALSE)</f>
        <v>#N/A</v>
      </c>
      <c r="Q2312" s="21" t="e">
        <f>VLOOKUP($N2312,Oferta!$D$2:$P$100,5,FALSE)</f>
        <v>#N/A</v>
      </c>
      <c r="R2312" s="21" t="e">
        <f>VLOOKUP(CONCATENATE($M2312,$N2312),Curriculos!$A$2:$J$332,8,FALSE)</f>
        <v>#N/A</v>
      </c>
      <c r="S2312" s="5"/>
      <c r="T2312" s="22"/>
      <c r="U2312" s="21" t="e">
        <f>VLOOKUP(CONCATENATE($M2312,$N2312),Curriculos!$A$2:$J$332,10,FALSE)</f>
        <v>#N/A</v>
      </c>
      <c r="V2312" s="20" t="e">
        <f>VLOOKUP(CONCATENATE($M2312,$N2312,$T2312),Oferta!$B$2:$R$360,17,FALSE)</f>
        <v>#N/A</v>
      </c>
      <c r="W2312" s="20" t="e">
        <f>VLOOKUP(CONCATENATE($M2312,$N2312,$T2312),Oferta!$B$2:$Q$360,12,FALSE)</f>
        <v>#N/A</v>
      </c>
      <c r="X2312" s="22"/>
      <c r="Y2312" s="23" t="e">
        <f>VLOOKUP(CONCATENATE($W2312,$X2312),Mtz_Horarios!$E$2:$H$92,2,FALSE)</f>
        <v>#N/A</v>
      </c>
      <c r="Z2312" s="23" t="e">
        <f>VLOOKUP(CONCATENATE($W2312,$X2312),Mtz_Horarios!$E$2:$H$92,3,FALSE)</f>
        <v>#N/A</v>
      </c>
      <c r="AA2312" s="24" t="e">
        <f>VLOOKUP(CONCATENATE($W2312,$X2312),Mtz_Horarios!$E$2:$H$92,4,FALSE)</f>
        <v>#N/A</v>
      </c>
      <c r="AB2312" s="20" t="e">
        <f>VLOOKUP(CONCATENATE($M2312,$N2312,$T2312),Oferta!$B$2:$Q$360,16,FALSE)</f>
        <v>#N/A</v>
      </c>
      <c r="AC2312" s="20" t="e">
        <f>VLOOKUP(CONCATENATE($M2312,$N2312,$T2312),Oferta!$B$2:$Q$360,15,FALSE)</f>
        <v>#N/A</v>
      </c>
      <c r="AD2312" s="12"/>
      <c r="AE2312" s="12"/>
      <c r="AF2312" s="12"/>
      <c r="AG2312" s="12"/>
      <c r="AH2312" s="12"/>
      <c r="AI2312" s="5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12"/>
      <c r="AW2312" s="12"/>
    </row>
    <row r="2313" spans="1:49" ht="15" hidden="1" customHeight="1">
      <c r="A2313" s="12"/>
      <c r="B2313" s="12"/>
      <c r="C2313" s="12"/>
      <c r="D2313" s="12"/>
      <c r="E2313" s="12"/>
      <c r="F2313" s="12"/>
      <c r="G2313" s="12"/>
      <c r="H2313" s="12" t="e">
        <f t="shared" si="36"/>
        <v>#N/A</v>
      </c>
      <c r="I2313" s="12" t="e">
        <f>VLOOKUP(CONCATENATE(N2313,T2313),Simulador!$H$26:$H$33,1,FALSE)</f>
        <v>#N/A</v>
      </c>
      <c r="J2313" s="12" t="e">
        <f t="shared" si="37"/>
        <v>#N/A</v>
      </c>
      <c r="K2313" s="13" t="e">
        <f t="shared" si="38"/>
        <v>#N/A</v>
      </c>
      <c r="L2313" s="12" t="e">
        <f t="shared" si="39"/>
        <v>#N/A</v>
      </c>
      <c r="M2313" s="14"/>
      <c r="N2313" s="3"/>
      <c r="O2313" s="20" t="e">
        <f>VLOOKUP(CONCATENATE($M2313,$N2313),Curriculos!$A$2:$J$332,4,FALSE)</f>
        <v>#N/A</v>
      </c>
      <c r="P2313" s="21" t="e">
        <f>VLOOKUP(CONCATENATE($M2313,$N2313),Curriculos!$A$2:$J$332,5,FALSE)</f>
        <v>#N/A</v>
      </c>
      <c r="Q2313" s="21" t="e">
        <f>VLOOKUP($N2313,Oferta!$D$2:$P$100,5,FALSE)</f>
        <v>#N/A</v>
      </c>
      <c r="R2313" s="21" t="e">
        <f>VLOOKUP(CONCATENATE($M2313,$N2313),Curriculos!$A$2:$J$332,8,FALSE)</f>
        <v>#N/A</v>
      </c>
      <c r="S2313" s="5"/>
      <c r="T2313" s="22"/>
      <c r="U2313" s="21" t="e">
        <f>VLOOKUP(CONCATENATE($M2313,$N2313),Curriculos!$A$2:$J$332,10,FALSE)</f>
        <v>#N/A</v>
      </c>
      <c r="V2313" s="20" t="e">
        <f>VLOOKUP(CONCATENATE($M2313,$N2313,$T2313),Oferta!$B$2:$R$360,17,FALSE)</f>
        <v>#N/A</v>
      </c>
      <c r="W2313" s="20" t="e">
        <f>VLOOKUP(CONCATENATE($M2313,$N2313,$T2313),Oferta!$B$2:$Q$360,12,FALSE)</f>
        <v>#N/A</v>
      </c>
      <c r="X2313" s="22"/>
      <c r="Y2313" s="23" t="e">
        <f>VLOOKUP(CONCATENATE($W2313,$X2313),Mtz_Horarios!$E$2:$H$92,2,FALSE)</f>
        <v>#N/A</v>
      </c>
      <c r="Z2313" s="23" t="e">
        <f>VLOOKUP(CONCATENATE($W2313,$X2313),Mtz_Horarios!$E$2:$H$92,3,FALSE)</f>
        <v>#N/A</v>
      </c>
      <c r="AA2313" s="24" t="e">
        <f>VLOOKUP(CONCATENATE($W2313,$X2313),Mtz_Horarios!$E$2:$H$92,4,FALSE)</f>
        <v>#N/A</v>
      </c>
      <c r="AB2313" s="20" t="e">
        <f>VLOOKUP(CONCATENATE($M2313,$N2313,$T2313),Oferta!$B$2:$Q$360,16,FALSE)</f>
        <v>#N/A</v>
      </c>
      <c r="AC2313" s="20" t="e">
        <f>VLOOKUP(CONCATENATE($M2313,$N2313,$T2313),Oferta!$B$2:$Q$360,15,FALSE)</f>
        <v>#N/A</v>
      </c>
      <c r="AD2313" s="12"/>
      <c r="AE2313" s="12"/>
      <c r="AF2313" s="12"/>
      <c r="AG2313" s="12"/>
      <c r="AH2313" s="12"/>
      <c r="AI2313" s="5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12"/>
      <c r="AW2313" s="12"/>
    </row>
    <row r="2314" spans="1:49" ht="15" hidden="1" customHeight="1">
      <c r="A2314" s="12"/>
      <c r="B2314" s="12"/>
      <c r="C2314" s="12"/>
      <c r="D2314" s="12"/>
      <c r="E2314" s="12"/>
      <c r="F2314" s="12"/>
      <c r="G2314" s="12"/>
      <c r="H2314" s="12" t="e">
        <f t="shared" si="36"/>
        <v>#N/A</v>
      </c>
      <c r="I2314" s="12" t="e">
        <f>VLOOKUP(CONCATENATE(N2314,T2314),Simulador!$H$26:$H$33,1,FALSE)</f>
        <v>#N/A</v>
      </c>
      <c r="J2314" s="12" t="e">
        <f t="shared" si="37"/>
        <v>#N/A</v>
      </c>
      <c r="K2314" s="13" t="e">
        <f t="shared" si="38"/>
        <v>#N/A</v>
      </c>
      <c r="L2314" s="12" t="e">
        <f t="shared" si="39"/>
        <v>#N/A</v>
      </c>
      <c r="M2314" s="14"/>
      <c r="N2314" s="3"/>
      <c r="O2314" s="20" t="e">
        <f>VLOOKUP(CONCATENATE($M2314,$N2314),Curriculos!$A$2:$J$332,4,FALSE)</f>
        <v>#N/A</v>
      </c>
      <c r="P2314" s="21" t="e">
        <f>VLOOKUP(CONCATENATE($M2314,$N2314),Curriculos!$A$2:$J$332,5,FALSE)</f>
        <v>#N/A</v>
      </c>
      <c r="Q2314" s="21" t="e">
        <f>VLOOKUP($N2314,Oferta!$D$2:$P$100,5,FALSE)</f>
        <v>#N/A</v>
      </c>
      <c r="R2314" s="21" t="e">
        <f>VLOOKUP(CONCATENATE($M2314,$N2314),Curriculos!$A$2:$J$332,8,FALSE)</f>
        <v>#N/A</v>
      </c>
      <c r="S2314" s="5"/>
      <c r="T2314" s="22"/>
      <c r="U2314" s="21" t="e">
        <f>VLOOKUP(CONCATENATE($M2314,$N2314),Curriculos!$A$2:$J$332,10,FALSE)</f>
        <v>#N/A</v>
      </c>
      <c r="V2314" s="20" t="e">
        <f>VLOOKUP(CONCATENATE($M2314,$N2314,$T2314),Oferta!$B$2:$R$360,17,FALSE)</f>
        <v>#N/A</v>
      </c>
      <c r="W2314" s="20" t="e">
        <f>VLOOKUP(CONCATENATE($M2314,$N2314,$T2314),Oferta!$B$2:$Q$360,12,FALSE)</f>
        <v>#N/A</v>
      </c>
      <c r="X2314" s="22"/>
      <c r="Y2314" s="23" t="e">
        <f>VLOOKUP(CONCATENATE($W2314,$X2314),Mtz_Horarios!$E$2:$H$92,2,FALSE)</f>
        <v>#N/A</v>
      </c>
      <c r="Z2314" s="23" t="e">
        <f>VLOOKUP(CONCATENATE($W2314,$X2314),Mtz_Horarios!$E$2:$H$92,3,FALSE)</f>
        <v>#N/A</v>
      </c>
      <c r="AA2314" s="24" t="e">
        <f>VLOOKUP(CONCATENATE($W2314,$X2314),Mtz_Horarios!$E$2:$H$92,4,FALSE)</f>
        <v>#N/A</v>
      </c>
      <c r="AB2314" s="20" t="e">
        <f>VLOOKUP(CONCATENATE($M2314,$N2314,$T2314),Oferta!$B$2:$Q$360,16,FALSE)</f>
        <v>#N/A</v>
      </c>
      <c r="AC2314" s="20" t="e">
        <f>VLOOKUP(CONCATENATE($M2314,$N2314,$T2314),Oferta!$B$2:$Q$360,15,FALSE)</f>
        <v>#N/A</v>
      </c>
      <c r="AD2314" s="12"/>
      <c r="AE2314" s="12"/>
      <c r="AF2314" s="12"/>
      <c r="AG2314" s="12"/>
      <c r="AH2314" s="12"/>
      <c r="AI2314" s="5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12"/>
      <c r="AW2314" s="12"/>
    </row>
    <row r="2315" spans="1:49" ht="15" hidden="1" customHeight="1">
      <c r="A2315" s="12"/>
      <c r="B2315" s="12"/>
      <c r="C2315" s="12"/>
      <c r="D2315" s="12"/>
      <c r="E2315" s="12"/>
      <c r="F2315" s="12"/>
      <c r="G2315" s="12"/>
      <c r="H2315" s="12" t="e">
        <f t="shared" si="36"/>
        <v>#N/A</v>
      </c>
      <c r="I2315" s="12" t="e">
        <f>VLOOKUP(CONCATENATE(N2315,T2315),Simulador!$H$26:$H$33,1,FALSE)</f>
        <v>#N/A</v>
      </c>
      <c r="J2315" s="12" t="e">
        <f t="shared" si="37"/>
        <v>#N/A</v>
      </c>
      <c r="K2315" s="13" t="e">
        <f t="shared" si="38"/>
        <v>#N/A</v>
      </c>
      <c r="L2315" s="12" t="e">
        <f t="shared" si="39"/>
        <v>#N/A</v>
      </c>
      <c r="M2315" s="14"/>
      <c r="N2315" s="3"/>
      <c r="O2315" s="20" t="e">
        <f>VLOOKUP(CONCATENATE($M2315,$N2315),Curriculos!$A$2:$J$332,4,FALSE)</f>
        <v>#N/A</v>
      </c>
      <c r="P2315" s="21" t="e">
        <f>VLOOKUP(CONCATENATE($M2315,$N2315),Curriculos!$A$2:$J$332,5,FALSE)</f>
        <v>#N/A</v>
      </c>
      <c r="Q2315" s="21" t="e">
        <f>VLOOKUP($N2315,Oferta!$D$2:$P$100,5,FALSE)</f>
        <v>#N/A</v>
      </c>
      <c r="R2315" s="21" t="e">
        <f>VLOOKUP(CONCATENATE($M2315,$N2315),Curriculos!$A$2:$J$332,8,FALSE)</f>
        <v>#N/A</v>
      </c>
      <c r="S2315" s="5"/>
      <c r="T2315" s="22"/>
      <c r="U2315" s="21" t="e">
        <f>VLOOKUP(CONCATENATE($M2315,$N2315),Curriculos!$A$2:$J$332,10,FALSE)</f>
        <v>#N/A</v>
      </c>
      <c r="V2315" s="20" t="e">
        <f>VLOOKUP(CONCATENATE($M2315,$N2315,$T2315),Oferta!$B$2:$R$360,17,FALSE)</f>
        <v>#N/A</v>
      </c>
      <c r="W2315" s="20" t="e">
        <f>VLOOKUP(CONCATENATE($M2315,$N2315,$T2315),Oferta!$B$2:$Q$360,12,FALSE)</f>
        <v>#N/A</v>
      </c>
      <c r="X2315" s="22"/>
      <c r="Y2315" s="23" t="e">
        <f>VLOOKUP(CONCATENATE($W2315,$X2315),Mtz_Horarios!$E$2:$H$92,2,FALSE)</f>
        <v>#N/A</v>
      </c>
      <c r="Z2315" s="23" t="e">
        <f>VLOOKUP(CONCATENATE($W2315,$X2315),Mtz_Horarios!$E$2:$H$92,3,FALSE)</f>
        <v>#N/A</v>
      </c>
      <c r="AA2315" s="24" t="e">
        <f>VLOOKUP(CONCATENATE($W2315,$X2315),Mtz_Horarios!$E$2:$H$92,4,FALSE)</f>
        <v>#N/A</v>
      </c>
      <c r="AB2315" s="20" t="e">
        <f>VLOOKUP(CONCATENATE($M2315,$N2315,$T2315),Oferta!$B$2:$Q$360,16,FALSE)</f>
        <v>#N/A</v>
      </c>
      <c r="AC2315" s="20" t="e">
        <f>VLOOKUP(CONCATENATE($M2315,$N2315,$T2315),Oferta!$B$2:$Q$360,15,FALSE)</f>
        <v>#N/A</v>
      </c>
      <c r="AD2315" s="12"/>
      <c r="AE2315" s="12"/>
      <c r="AF2315" s="12"/>
      <c r="AG2315" s="12"/>
      <c r="AH2315" s="12"/>
      <c r="AI2315" s="5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12"/>
      <c r="AW2315" s="12"/>
    </row>
    <row r="2316" spans="1:49" ht="15" hidden="1" customHeight="1">
      <c r="A2316" s="12"/>
      <c r="B2316" s="12"/>
      <c r="C2316" s="12"/>
      <c r="D2316" s="12"/>
      <c r="E2316" s="12"/>
      <c r="F2316" s="12"/>
      <c r="G2316" s="12"/>
      <c r="H2316" s="12" t="e">
        <f t="shared" si="36"/>
        <v>#N/A</v>
      </c>
      <c r="I2316" s="12" t="e">
        <f>VLOOKUP(CONCATENATE(N2316,T2316),Simulador!$H$26:$H$33,1,FALSE)</f>
        <v>#N/A</v>
      </c>
      <c r="J2316" s="12" t="e">
        <f t="shared" si="37"/>
        <v>#N/A</v>
      </c>
      <c r="K2316" s="13" t="e">
        <f t="shared" si="38"/>
        <v>#N/A</v>
      </c>
      <c r="L2316" s="12" t="e">
        <f t="shared" si="39"/>
        <v>#N/A</v>
      </c>
      <c r="M2316" s="14"/>
      <c r="N2316" s="3"/>
      <c r="O2316" s="20" t="e">
        <f>VLOOKUP(CONCATENATE($M2316,$N2316),Curriculos!$A$2:$J$332,4,FALSE)</f>
        <v>#N/A</v>
      </c>
      <c r="P2316" s="21" t="e">
        <f>VLOOKUP(CONCATENATE($M2316,$N2316),Curriculos!$A$2:$J$332,5,FALSE)</f>
        <v>#N/A</v>
      </c>
      <c r="Q2316" s="21" t="e">
        <f>VLOOKUP($N2316,Oferta!$D$2:$P$100,5,FALSE)</f>
        <v>#N/A</v>
      </c>
      <c r="R2316" s="21" t="e">
        <f>VLOOKUP(CONCATENATE($M2316,$N2316),Curriculos!$A$2:$J$332,8,FALSE)</f>
        <v>#N/A</v>
      </c>
      <c r="S2316" s="5"/>
      <c r="T2316" s="22"/>
      <c r="U2316" s="21" t="e">
        <f>VLOOKUP(CONCATENATE($M2316,$N2316),Curriculos!$A$2:$J$332,10,FALSE)</f>
        <v>#N/A</v>
      </c>
      <c r="V2316" s="20" t="e">
        <f>VLOOKUP(CONCATENATE($M2316,$N2316,$T2316),Oferta!$B$2:$R$360,17,FALSE)</f>
        <v>#N/A</v>
      </c>
      <c r="W2316" s="20" t="e">
        <f>VLOOKUP(CONCATENATE($M2316,$N2316,$T2316),Oferta!$B$2:$Q$360,12,FALSE)</f>
        <v>#N/A</v>
      </c>
      <c r="X2316" s="22"/>
      <c r="Y2316" s="23" t="e">
        <f>VLOOKUP(CONCATENATE($W2316,$X2316),Mtz_Horarios!$E$2:$H$92,2,FALSE)</f>
        <v>#N/A</v>
      </c>
      <c r="Z2316" s="23" t="e">
        <f>VLOOKUP(CONCATENATE($W2316,$X2316),Mtz_Horarios!$E$2:$H$92,3,FALSE)</f>
        <v>#N/A</v>
      </c>
      <c r="AA2316" s="24" t="e">
        <f>VLOOKUP(CONCATENATE($W2316,$X2316),Mtz_Horarios!$E$2:$H$92,4,FALSE)</f>
        <v>#N/A</v>
      </c>
      <c r="AB2316" s="20" t="e">
        <f>VLOOKUP(CONCATENATE($M2316,$N2316,$T2316),Oferta!$B$2:$Q$360,16,FALSE)</f>
        <v>#N/A</v>
      </c>
      <c r="AC2316" s="20" t="e">
        <f>VLOOKUP(CONCATENATE($M2316,$N2316,$T2316),Oferta!$B$2:$Q$360,15,FALSE)</f>
        <v>#N/A</v>
      </c>
      <c r="AD2316" s="12"/>
      <c r="AE2316" s="12"/>
      <c r="AF2316" s="12"/>
      <c r="AG2316" s="12"/>
      <c r="AH2316" s="12"/>
      <c r="AI2316" s="5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12"/>
      <c r="AW2316" s="12"/>
    </row>
    <row r="2317" spans="1:49" ht="15" hidden="1" customHeight="1">
      <c r="A2317" s="12"/>
      <c r="B2317" s="12"/>
      <c r="C2317" s="12"/>
      <c r="D2317" s="12"/>
      <c r="E2317" s="12"/>
      <c r="F2317" s="12"/>
      <c r="G2317" s="12"/>
      <c r="H2317" s="12" t="e">
        <f t="shared" si="36"/>
        <v>#N/A</v>
      </c>
      <c r="I2317" s="12" t="e">
        <f>VLOOKUP(CONCATENATE(N2317,T2317),Simulador!$H$26:$H$33,1,FALSE)</f>
        <v>#N/A</v>
      </c>
      <c r="J2317" s="12" t="e">
        <f t="shared" si="37"/>
        <v>#N/A</v>
      </c>
      <c r="K2317" s="13" t="e">
        <f t="shared" si="38"/>
        <v>#N/A</v>
      </c>
      <c r="L2317" s="12" t="e">
        <f t="shared" si="39"/>
        <v>#N/A</v>
      </c>
      <c r="M2317" s="14"/>
      <c r="N2317" s="3"/>
      <c r="O2317" s="20" t="e">
        <f>VLOOKUP(CONCATENATE($M2317,$N2317),Curriculos!$A$2:$J$332,4,FALSE)</f>
        <v>#N/A</v>
      </c>
      <c r="P2317" s="21" t="e">
        <f>VLOOKUP(CONCATENATE($M2317,$N2317),Curriculos!$A$2:$J$332,5,FALSE)</f>
        <v>#N/A</v>
      </c>
      <c r="Q2317" s="21" t="e">
        <f>VLOOKUP($N2317,Oferta!$D$2:$P$100,5,FALSE)</f>
        <v>#N/A</v>
      </c>
      <c r="R2317" s="21" t="e">
        <f>VLOOKUP(CONCATENATE($M2317,$N2317),Curriculos!$A$2:$J$332,8,FALSE)</f>
        <v>#N/A</v>
      </c>
      <c r="S2317" s="5"/>
      <c r="T2317" s="22"/>
      <c r="U2317" s="21" t="e">
        <f>VLOOKUP(CONCATENATE($M2317,$N2317),Curriculos!$A$2:$J$332,10,FALSE)</f>
        <v>#N/A</v>
      </c>
      <c r="V2317" s="20" t="e">
        <f>VLOOKUP(CONCATENATE($M2317,$N2317,$T2317),Oferta!$B$2:$R$360,17,FALSE)</f>
        <v>#N/A</v>
      </c>
      <c r="W2317" s="20" t="e">
        <f>VLOOKUP(CONCATENATE($M2317,$N2317,$T2317),Oferta!$B$2:$Q$360,12,FALSE)</f>
        <v>#N/A</v>
      </c>
      <c r="X2317" s="22"/>
      <c r="Y2317" s="23" t="e">
        <f>VLOOKUP(CONCATENATE($W2317,$X2317),Mtz_Horarios!$E$2:$H$92,2,FALSE)</f>
        <v>#N/A</v>
      </c>
      <c r="Z2317" s="23" t="e">
        <f>VLOOKUP(CONCATENATE($W2317,$X2317),Mtz_Horarios!$E$2:$H$92,3,FALSE)</f>
        <v>#N/A</v>
      </c>
      <c r="AA2317" s="24" t="e">
        <f>VLOOKUP(CONCATENATE($W2317,$X2317),Mtz_Horarios!$E$2:$H$92,4,FALSE)</f>
        <v>#N/A</v>
      </c>
      <c r="AB2317" s="20" t="e">
        <f>VLOOKUP(CONCATENATE($M2317,$N2317,$T2317),Oferta!$B$2:$Q$360,16,FALSE)</f>
        <v>#N/A</v>
      </c>
      <c r="AC2317" s="20" t="e">
        <f>VLOOKUP(CONCATENATE($M2317,$N2317,$T2317),Oferta!$B$2:$Q$360,15,FALSE)</f>
        <v>#N/A</v>
      </c>
      <c r="AD2317" s="12"/>
      <c r="AE2317" s="12"/>
      <c r="AF2317" s="12"/>
      <c r="AG2317" s="12"/>
      <c r="AH2317" s="12"/>
      <c r="AI2317" s="5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12"/>
      <c r="AW2317" s="12"/>
    </row>
    <row r="2318" spans="1:49" ht="15" hidden="1" customHeight="1">
      <c r="A2318" s="12"/>
      <c r="B2318" s="12"/>
      <c r="C2318" s="12"/>
      <c r="D2318" s="12"/>
      <c r="E2318" s="12"/>
      <c r="F2318" s="12"/>
      <c r="G2318" s="12"/>
      <c r="H2318" s="12" t="e">
        <f t="shared" si="36"/>
        <v>#N/A</v>
      </c>
      <c r="I2318" s="12" t="e">
        <f>VLOOKUP(CONCATENATE(N2318,T2318),Simulador!$H$26:$H$33,1,FALSE)</f>
        <v>#N/A</v>
      </c>
      <c r="J2318" s="12" t="e">
        <f t="shared" si="37"/>
        <v>#N/A</v>
      </c>
      <c r="K2318" s="13" t="e">
        <f t="shared" si="38"/>
        <v>#N/A</v>
      </c>
      <c r="L2318" s="12" t="e">
        <f t="shared" si="39"/>
        <v>#N/A</v>
      </c>
      <c r="M2318" s="14"/>
      <c r="N2318" s="3"/>
      <c r="O2318" s="20" t="e">
        <f>VLOOKUP(CONCATENATE($M2318,$N2318),Curriculos!$A$2:$J$332,4,FALSE)</f>
        <v>#N/A</v>
      </c>
      <c r="P2318" s="21" t="e">
        <f>VLOOKUP(CONCATENATE($M2318,$N2318),Curriculos!$A$2:$J$332,5,FALSE)</f>
        <v>#N/A</v>
      </c>
      <c r="Q2318" s="21" t="e">
        <f>VLOOKUP($N2318,Oferta!$D$2:$P$100,5,FALSE)</f>
        <v>#N/A</v>
      </c>
      <c r="R2318" s="21" t="e">
        <f>VLOOKUP(CONCATENATE($M2318,$N2318),Curriculos!$A$2:$J$332,8,FALSE)</f>
        <v>#N/A</v>
      </c>
      <c r="S2318" s="5"/>
      <c r="T2318" s="22"/>
      <c r="U2318" s="21" t="e">
        <f>VLOOKUP(CONCATENATE($M2318,$N2318),Curriculos!$A$2:$J$332,10,FALSE)</f>
        <v>#N/A</v>
      </c>
      <c r="V2318" s="20" t="e">
        <f>VLOOKUP(CONCATENATE($M2318,$N2318,$T2318),Oferta!$B$2:$R$360,17,FALSE)</f>
        <v>#N/A</v>
      </c>
      <c r="W2318" s="20" t="e">
        <f>VLOOKUP(CONCATENATE($M2318,$N2318,$T2318),Oferta!$B$2:$Q$360,12,FALSE)</f>
        <v>#N/A</v>
      </c>
      <c r="X2318" s="22"/>
      <c r="Y2318" s="23" t="e">
        <f>VLOOKUP(CONCATENATE($W2318,$X2318),Mtz_Horarios!$E$2:$H$92,2,FALSE)</f>
        <v>#N/A</v>
      </c>
      <c r="Z2318" s="23" t="e">
        <f>VLOOKUP(CONCATENATE($W2318,$X2318),Mtz_Horarios!$E$2:$H$92,3,FALSE)</f>
        <v>#N/A</v>
      </c>
      <c r="AA2318" s="24" t="e">
        <f>VLOOKUP(CONCATENATE($W2318,$X2318),Mtz_Horarios!$E$2:$H$92,4,FALSE)</f>
        <v>#N/A</v>
      </c>
      <c r="AB2318" s="20" t="e">
        <f>VLOOKUP(CONCATENATE($M2318,$N2318,$T2318),Oferta!$B$2:$Q$360,16,FALSE)</f>
        <v>#N/A</v>
      </c>
      <c r="AC2318" s="20" t="e">
        <f>VLOOKUP(CONCATENATE($M2318,$N2318,$T2318),Oferta!$B$2:$Q$360,15,FALSE)</f>
        <v>#N/A</v>
      </c>
      <c r="AD2318" s="12"/>
      <c r="AE2318" s="12"/>
      <c r="AF2318" s="12"/>
      <c r="AG2318" s="12"/>
      <c r="AH2318" s="12"/>
      <c r="AI2318" s="5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12"/>
      <c r="AW2318" s="12"/>
    </row>
    <row r="2319" spans="1:49" ht="15" hidden="1" customHeight="1">
      <c r="A2319" s="12"/>
      <c r="B2319" s="12"/>
      <c r="C2319" s="12"/>
      <c r="D2319" s="12"/>
      <c r="E2319" s="12"/>
      <c r="F2319" s="12"/>
      <c r="G2319" s="12"/>
      <c r="H2319" s="12" t="e">
        <f t="shared" si="36"/>
        <v>#N/A</v>
      </c>
      <c r="I2319" s="12" t="e">
        <f>VLOOKUP(CONCATENATE(N2319,T2319),Simulador!$H$26:$H$33,1,FALSE)</f>
        <v>#N/A</v>
      </c>
      <c r="J2319" s="12" t="e">
        <f t="shared" si="37"/>
        <v>#N/A</v>
      </c>
      <c r="K2319" s="13" t="e">
        <f t="shared" si="38"/>
        <v>#N/A</v>
      </c>
      <c r="L2319" s="12" t="e">
        <f t="shared" si="39"/>
        <v>#N/A</v>
      </c>
      <c r="M2319" s="14"/>
      <c r="N2319" s="3"/>
      <c r="O2319" s="20" t="e">
        <f>VLOOKUP(CONCATENATE($M2319,$N2319),Curriculos!$A$2:$J$332,4,FALSE)</f>
        <v>#N/A</v>
      </c>
      <c r="P2319" s="21" t="e">
        <f>VLOOKUP(CONCATENATE($M2319,$N2319),Curriculos!$A$2:$J$332,5,FALSE)</f>
        <v>#N/A</v>
      </c>
      <c r="Q2319" s="21" t="e">
        <f>VLOOKUP($N2319,Oferta!$D$2:$P$100,5,FALSE)</f>
        <v>#N/A</v>
      </c>
      <c r="R2319" s="21" t="e">
        <f>VLOOKUP(CONCATENATE($M2319,$N2319),Curriculos!$A$2:$J$332,8,FALSE)</f>
        <v>#N/A</v>
      </c>
      <c r="S2319" s="5"/>
      <c r="T2319" s="22"/>
      <c r="U2319" s="21" t="e">
        <f>VLOOKUP(CONCATENATE($M2319,$N2319),Curriculos!$A$2:$J$332,10,FALSE)</f>
        <v>#N/A</v>
      </c>
      <c r="V2319" s="20" t="e">
        <f>VLOOKUP(CONCATENATE($M2319,$N2319,$T2319),Oferta!$B$2:$R$360,17,FALSE)</f>
        <v>#N/A</v>
      </c>
      <c r="W2319" s="20" t="e">
        <f>VLOOKUP(CONCATENATE($M2319,$N2319,$T2319),Oferta!$B$2:$Q$360,12,FALSE)</f>
        <v>#N/A</v>
      </c>
      <c r="X2319" s="22"/>
      <c r="Y2319" s="23" t="e">
        <f>VLOOKUP(CONCATENATE($W2319,$X2319),Mtz_Horarios!$E$2:$H$92,2,FALSE)</f>
        <v>#N/A</v>
      </c>
      <c r="Z2319" s="23" t="e">
        <f>VLOOKUP(CONCATENATE($W2319,$X2319),Mtz_Horarios!$E$2:$H$92,3,FALSE)</f>
        <v>#N/A</v>
      </c>
      <c r="AA2319" s="24" t="e">
        <f>VLOOKUP(CONCATENATE($W2319,$X2319),Mtz_Horarios!$E$2:$H$92,4,FALSE)</f>
        <v>#N/A</v>
      </c>
      <c r="AB2319" s="20" t="e">
        <f>VLOOKUP(CONCATENATE($M2319,$N2319,$T2319),Oferta!$B$2:$Q$360,16,FALSE)</f>
        <v>#N/A</v>
      </c>
      <c r="AC2319" s="20" t="e">
        <f>VLOOKUP(CONCATENATE($M2319,$N2319,$T2319),Oferta!$B$2:$Q$360,15,FALSE)</f>
        <v>#N/A</v>
      </c>
      <c r="AD2319" s="12"/>
      <c r="AE2319" s="12"/>
      <c r="AF2319" s="12"/>
      <c r="AG2319" s="12"/>
      <c r="AH2319" s="12"/>
      <c r="AI2319" s="5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12"/>
      <c r="AW2319" s="12"/>
    </row>
    <row r="2320" spans="1:49" ht="15" hidden="1" customHeight="1">
      <c r="A2320" s="12"/>
      <c r="B2320" s="12"/>
      <c r="C2320" s="12"/>
      <c r="D2320" s="12"/>
      <c r="E2320" s="12"/>
      <c r="F2320" s="12"/>
      <c r="G2320" s="12"/>
      <c r="H2320" s="12" t="e">
        <f t="shared" si="36"/>
        <v>#N/A</v>
      </c>
      <c r="I2320" s="12" t="e">
        <f>VLOOKUP(CONCATENATE(N2320,T2320),Simulador!$H$26:$H$33,1,FALSE)</f>
        <v>#N/A</v>
      </c>
      <c r="J2320" s="12" t="e">
        <f t="shared" si="37"/>
        <v>#N/A</v>
      </c>
      <c r="K2320" s="13" t="e">
        <f t="shared" si="38"/>
        <v>#N/A</v>
      </c>
      <c r="L2320" s="12" t="e">
        <f t="shared" si="39"/>
        <v>#N/A</v>
      </c>
      <c r="M2320" s="14"/>
      <c r="N2320" s="3"/>
      <c r="O2320" s="20" t="e">
        <f>VLOOKUP(CONCATENATE($M2320,$N2320),Curriculos!$A$2:$J$332,4,FALSE)</f>
        <v>#N/A</v>
      </c>
      <c r="P2320" s="21" t="e">
        <f>VLOOKUP(CONCATENATE($M2320,$N2320),Curriculos!$A$2:$J$332,5,FALSE)</f>
        <v>#N/A</v>
      </c>
      <c r="Q2320" s="21" t="e">
        <f>VLOOKUP($N2320,Oferta!$D$2:$P$100,5,FALSE)</f>
        <v>#N/A</v>
      </c>
      <c r="R2320" s="21" t="e">
        <f>VLOOKUP(CONCATENATE($M2320,$N2320),Curriculos!$A$2:$J$332,8,FALSE)</f>
        <v>#N/A</v>
      </c>
      <c r="S2320" s="5"/>
      <c r="T2320" s="22"/>
      <c r="U2320" s="21" t="e">
        <f>VLOOKUP(CONCATENATE($M2320,$N2320),Curriculos!$A$2:$J$332,10,FALSE)</f>
        <v>#N/A</v>
      </c>
      <c r="V2320" s="20" t="e">
        <f>VLOOKUP(CONCATENATE($M2320,$N2320,$T2320),Oferta!$B$2:$R$360,17,FALSE)</f>
        <v>#N/A</v>
      </c>
      <c r="W2320" s="20" t="e">
        <f>VLOOKUP(CONCATENATE($M2320,$N2320,$T2320),Oferta!$B$2:$Q$360,12,FALSE)</f>
        <v>#N/A</v>
      </c>
      <c r="X2320" s="22"/>
      <c r="Y2320" s="23" t="e">
        <f>VLOOKUP(CONCATENATE($W2320,$X2320),Mtz_Horarios!$E$2:$H$92,2,FALSE)</f>
        <v>#N/A</v>
      </c>
      <c r="Z2320" s="23" t="e">
        <f>VLOOKUP(CONCATENATE($W2320,$X2320),Mtz_Horarios!$E$2:$H$92,3,FALSE)</f>
        <v>#N/A</v>
      </c>
      <c r="AA2320" s="24" t="e">
        <f>VLOOKUP(CONCATENATE($W2320,$X2320),Mtz_Horarios!$E$2:$H$92,4,FALSE)</f>
        <v>#N/A</v>
      </c>
      <c r="AB2320" s="20" t="e">
        <f>VLOOKUP(CONCATENATE($M2320,$N2320,$T2320),Oferta!$B$2:$Q$360,16,FALSE)</f>
        <v>#N/A</v>
      </c>
      <c r="AC2320" s="20" t="e">
        <f>VLOOKUP(CONCATENATE($M2320,$N2320,$T2320),Oferta!$B$2:$Q$360,15,FALSE)</f>
        <v>#N/A</v>
      </c>
      <c r="AD2320" s="12"/>
      <c r="AE2320" s="12"/>
      <c r="AF2320" s="12"/>
      <c r="AG2320" s="12"/>
      <c r="AH2320" s="12"/>
      <c r="AI2320" s="5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12"/>
      <c r="AW2320" s="12"/>
    </row>
    <row r="2321" spans="1:49" ht="15" hidden="1" customHeight="1">
      <c r="A2321" s="12"/>
      <c r="B2321" s="12"/>
      <c r="C2321" s="12"/>
      <c r="D2321" s="12"/>
      <c r="E2321" s="12"/>
      <c r="F2321" s="12"/>
      <c r="G2321" s="12"/>
      <c r="H2321" s="12" t="e">
        <f t="shared" si="36"/>
        <v>#N/A</v>
      </c>
      <c r="I2321" s="12" t="e">
        <f>VLOOKUP(CONCATENATE(N2321,T2321),Simulador!$H$26:$H$33,1,FALSE)</f>
        <v>#N/A</v>
      </c>
      <c r="J2321" s="12" t="e">
        <f t="shared" si="37"/>
        <v>#N/A</v>
      </c>
      <c r="K2321" s="13" t="e">
        <f t="shared" si="38"/>
        <v>#N/A</v>
      </c>
      <c r="L2321" s="12" t="e">
        <f t="shared" si="39"/>
        <v>#N/A</v>
      </c>
      <c r="M2321" s="14"/>
      <c r="N2321" s="3"/>
      <c r="O2321" s="20" t="e">
        <f>VLOOKUP(CONCATENATE($M2321,$N2321),Curriculos!$A$2:$J$332,4,FALSE)</f>
        <v>#N/A</v>
      </c>
      <c r="P2321" s="21" t="e">
        <f>VLOOKUP(CONCATENATE($M2321,$N2321),Curriculos!$A$2:$J$332,5,FALSE)</f>
        <v>#N/A</v>
      </c>
      <c r="Q2321" s="21" t="e">
        <f>VLOOKUP($N2321,Oferta!$D$2:$P$100,5,FALSE)</f>
        <v>#N/A</v>
      </c>
      <c r="R2321" s="21" t="e">
        <f>VLOOKUP(CONCATENATE($M2321,$N2321),Curriculos!$A$2:$J$332,8,FALSE)</f>
        <v>#N/A</v>
      </c>
      <c r="S2321" s="5"/>
      <c r="T2321" s="22"/>
      <c r="U2321" s="21" t="e">
        <f>VLOOKUP(CONCATENATE($M2321,$N2321),Curriculos!$A$2:$J$332,10,FALSE)</f>
        <v>#N/A</v>
      </c>
      <c r="V2321" s="20" t="e">
        <f>VLOOKUP(CONCATENATE($M2321,$N2321,$T2321),Oferta!$B$2:$R$360,17,FALSE)</f>
        <v>#N/A</v>
      </c>
      <c r="W2321" s="20" t="e">
        <f>VLOOKUP(CONCATENATE($M2321,$N2321,$T2321),Oferta!$B$2:$Q$360,12,FALSE)</f>
        <v>#N/A</v>
      </c>
      <c r="X2321" s="22"/>
      <c r="Y2321" s="23" t="e">
        <f>VLOOKUP(CONCATENATE($W2321,$X2321),Mtz_Horarios!$E$2:$H$92,2,FALSE)</f>
        <v>#N/A</v>
      </c>
      <c r="Z2321" s="23" t="e">
        <f>VLOOKUP(CONCATENATE($W2321,$X2321),Mtz_Horarios!$E$2:$H$92,3,FALSE)</f>
        <v>#N/A</v>
      </c>
      <c r="AA2321" s="24" t="e">
        <f>VLOOKUP(CONCATENATE($W2321,$X2321),Mtz_Horarios!$E$2:$H$92,4,FALSE)</f>
        <v>#N/A</v>
      </c>
      <c r="AB2321" s="20" t="e">
        <f>VLOOKUP(CONCATENATE($M2321,$N2321,$T2321),Oferta!$B$2:$Q$360,16,FALSE)</f>
        <v>#N/A</v>
      </c>
      <c r="AC2321" s="20" t="e">
        <f>VLOOKUP(CONCATENATE($M2321,$N2321,$T2321),Oferta!$B$2:$Q$360,15,FALSE)</f>
        <v>#N/A</v>
      </c>
      <c r="AD2321" s="12"/>
      <c r="AE2321" s="12"/>
      <c r="AF2321" s="12"/>
      <c r="AG2321" s="12"/>
      <c r="AH2321" s="12"/>
      <c r="AI2321" s="5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12"/>
      <c r="AW2321" s="12"/>
    </row>
    <row r="2322" spans="1:49" ht="15" hidden="1" customHeight="1">
      <c r="A2322" s="12"/>
      <c r="B2322" s="12"/>
      <c r="C2322" s="12"/>
      <c r="D2322" s="12"/>
      <c r="E2322" s="12"/>
      <c r="F2322" s="12"/>
      <c r="G2322" s="12"/>
      <c r="H2322" s="12" t="e">
        <f t="shared" si="36"/>
        <v>#N/A</v>
      </c>
      <c r="I2322" s="12" t="e">
        <f>VLOOKUP(CONCATENATE(N2322,T2322),Simulador!$H$26:$H$33,1,FALSE)</f>
        <v>#N/A</v>
      </c>
      <c r="J2322" s="12" t="e">
        <f t="shared" si="37"/>
        <v>#N/A</v>
      </c>
      <c r="K2322" s="13" t="e">
        <f t="shared" si="38"/>
        <v>#N/A</v>
      </c>
      <c r="L2322" s="12" t="e">
        <f t="shared" si="39"/>
        <v>#N/A</v>
      </c>
      <c r="M2322" s="14"/>
      <c r="N2322" s="3"/>
      <c r="O2322" s="20" t="e">
        <f>VLOOKUP(CONCATENATE($M2322,$N2322),Curriculos!$A$2:$J$332,4,FALSE)</f>
        <v>#N/A</v>
      </c>
      <c r="P2322" s="21" t="e">
        <f>VLOOKUP(CONCATENATE($M2322,$N2322),Curriculos!$A$2:$J$332,5,FALSE)</f>
        <v>#N/A</v>
      </c>
      <c r="Q2322" s="21" t="e">
        <f>VLOOKUP($N2322,Oferta!$D$2:$P$100,5,FALSE)</f>
        <v>#N/A</v>
      </c>
      <c r="R2322" s="21" t="e">
        <f>VLOOKUP(CONCATENATE($M2322,$N2322),Curriculos!$A$2:$J$332,8,FALSE)</f>
        <v>#N/A</v>
      </c>
      <c r="S2322" s="5"/>
      <c r="T2322" s="22"/>
      <c r="U2322" s="21" t="e">
        <f>VLOOKUP(CONCATENATE($M2322,$N2322),Curriculos!$A$2:$J$332,10,FALSE)</f>
        <v>#N/A</v>
      </c>
      <c r="V2322" s="20" t="e">
        <f>VLOOKUP(CONCATENATE($M2322,$N2322,$T2322),Oferta!$B$2:$R$360,17,FALSE)</f>
        <v>#N/A</v>
      </c>
      <c r="W2322" s="20" t="e">
        <f>VLOOKUP(CONCATENATE($M2322,$N2322,$T2322),Oferta!$B$2:$Q$360,12,FALSE)</f>
        <v>#N/A</v>
      </c>
      <c r="X2322" s="22"/>
      <c r="Y2322" s="23" t="e">
        <f>VLOOKUP(CONCATENATE($W2322,$X2322),Mtz_Horarios!$E$2:$H$92,2,FALSE)</f>
        <v>#N/A</v>
      </c>
      <c r="Z2322" s="23" t="e">
        <f>VLOOKUP(CONCATENATE($W2322,$X2322),Mtz_Horarios!$E$2:$H$92,3,FALSE)</f>
        <v>#N/A</v>
      </c>
      <c r="AA2322" s="24" t="e">
        <f>VLOOKUP(CONCATENATE($W2322,$X2322),Mtz_Horarios!$E$2:$H$92,4,FALSE)</f>
        <v>#N/A</v>
      </c>
      <c r="AB2322" s="20" t="e">
        <f>VLOOKUP(CONCATENATE($M2322,$N2322,$T2322),Oferta!$B$2:$Q$360,16,FALSE)</f>
        <v>#N/A</v>
      </c>
      <c r="AC2322" s="20" t="e">
        <f>VLOOKUP(CONCATENATE($M2322,$N2322,$T2322),Oferta!$B$2:$Q$360,15,FALSE)</f>
        <v>#N/A</v>
      </c>
      <c r="AD2322" s="12"/>
      <c r="AE2322" s="12"/>
      <c r="AF2322" s="12"/>
      <c r="AG2322" s="12"/>
      <c r="AH2322" s="12"/>
      <c r="AI2322" s="5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12"/>
      <c r="AW2322" s="12"/>
    </row>
    <row r="2323" spans="1:49" ht="15" hidden="1" customHeight="1">
      <c r="A2323" s="12"/>
      <c r="B2323" s="12"/>
      <c r="C2323" s="12"/>
      <c r="D2323" s="12"/>
      <c r="E2323" s="12"/>
      <c r="F2323" s="12"/>
      <c r="G2323" s="12"/>
      <c r="H2323" s="12" t="e">
        <f t="shared" si="36"/>
        <v>#N/A</v>
      </c>
      <c r="I2323" s="12" t="e">
        <f>VLOOKUP(CONCATENATE(N2323,T2323),Simulador!$H$26:$H$33,1,FALSE)</f>
        <v>#N/A</v>
      </c>
      <c r="J2323" s="12" t="e">
        <f t="shared" si="37"/>
        <v>#N/A</v>
      </c>
      <c r="K2323" s="13" t="e">
        <f t="shared" si="38"/>
        <v>#N/A</v>
      </c>
      <c r="L2323" s="12" t="e">
        <f t="shared" si="39"/>
        <v>#N/A</v>
      </c>
      <c r="M2323" s="14"/>
      <c r="N2323" s="3"/>
      <c r="O2323" s="20" t="e">
        <f>VLOOKUP(CONCATENATE($M2323,$N2323),Curriculos!$A$2:$J$332,4,FALSE)</f>
        <v>#N/A</v>
      </c>
      <c r="P2323" s="21" t="e">
        <f>VLOOKUP(CONCATENATE($M2323,$N2323),Curriculos!$A$2:$J$332,5,FALSE)</f>
        <v>#N/A</v>
      </c>
      <c r="Q2323" s="21" t="e">
        <f>VLOOKUP($N2323,Oferta!$D$2:$P$100,5,FALSE)</f>
        <v>#N/A</v>
      </c>
      <c r="R2323" s="21" t="e">
        <f>VLOOKUP(CONCATENATE($M2323,$N2323),Curriculos!$A$2:$J$332,8,FALSE)</f>
        <v>#N/A</v>
      </c>
      <c r="S2323" s="5"/>
      <c r="T2323" s="22"/>
      <c r="U2323" s="21" t="e">
        <f>VLOOKUP(CONCATENATE($M2323,$N2323),Curriculos!$A$2:$J$332,10,FALSE)</f>
        <v>#N/A</v>
      </c>
      <c r="V2323" s="20" t="e">
        <f>VLOOKUP(CONCATENATE($M2323,$N2323,$T2323),Oferta!$B$2:$R$360,17,FALSE)</f>
        <v>#N/A</v>
      </c>
      <c r="W2323" s="20" t="e">
        <f>VLOOKUP(CONCATENATE($M2323,$N2323,$T2323),Oferta!$B$2:$Q$360,12,FALSE)</f>
        <v>#N/A</v>
      </c>
      <c r="X2323" s="22"/>
      <c r="Y2323" s="23" t="e">
        <f>VLOOKUP(CONCATENATE($W2323,$X2323),Mtz_Horarios!$E$2:$H$92,2,FALSE)</f>
        <v>#N/A</v>
      </c>
      <c r="Z2323" s="23" t="e">
        <f>VLOOKUP(CONCATENATE($W2323,$X2323),Mtz_Horarios!$E$2:$H$92,3,FALSE)</f>
        <v>#N/A</v>
      </c>
      <c r="AA2323" s="24" t="e">
        <f>VLOOKUP(CONCATENATE($W2323,$X2323),Mtz_Horarios!$E$2:$H$92,4,FALSE)</f>
        <v>#N/A</v>
      </c>
      <c r="AB2323" s="20" t="e">
        <f>VLOOKUP(CONCATENATE($M2323,$N2323,$T2323),Oferta!$B$2:$Q$360,16,FALSE)</f>
        <v>#N/A</v>
      </c>
      <c r="AC2323" s="20" t="e">
        <f>VLOOKUP(CONCATENATE($M2323,$N2323,$T2323),Oferta!$B$2:$Q$360,15,FALSE)</f>
        <v>#N/A</v>
      </c>
      <c r="AD2323" s="12"/>
      <c r="AE2323" s="12"/>
      <c r="AF2323" s="12"/>
      <c r="AG2323" s="12"/>
      <c r="AH2323" s="12"/>
      <c r="AI2323" s="5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12"/>
      <c r="AW2323" s="12"/>
    </row>
    <row r="2324" spans="1:49" ht="15" hidden="1" customHeight="1">
      <c r="A2324" s="12"/>
      <c r="B2324" s="12"/>
      <c r="C2324" s="12"/>
      <c r="D2324" s="12"/>
      <c r="E2324" s="12"/>
      <c r="F2324" s="12"/>
      <c r="G2324" s="12"/>
      <c r="H2324" s="12" t="e">
        <f t="shared" si="36"/>
        <v>#N/A</v>
      </c>
      <c r="I2324" s="12" t="e">
        <f>VLOOKUP(CONCATENATE(N2324,T2324),Simulador!$H$26:$H$33,1,FALSE)</f>
        <v>#N/A</v>
      </c>
      <c r="J2324" s="12" t="e">
        <f t="shared" si="37"/>
        <v>#N/A</v>
      </c>
      <c r="K2324" s="13" t="e">
        <f t="shared" si="38"/>
        <v>#N/A</v>
      </c>
      <c r="L2324" s="12" t="e">
        <f t="shared" si="39"/>
        <v>#N/A</v>
      </c>
      <c r="M2324" s="14"/>
      <c r="N2324" s="3"/>
      <c r="O2324" s="20" t="e">
        <f>VLOOKUP(CONCATENATE($M2324,$N2324),Curriculos!$A$2:$J$332,4,FALSE)</f>
        <v>#N/A</v>
      </c>
      <c r="P2324" s="21" t="e">
        <f>VLOOKUP(CONCATENATE($M2324,$N2324),Curriculos!$A$2:$J$332,5,FALSE)</f>
        <v>#N/A</v>
      </c>
      <c r="Q2324" s="21" t="e">
        <f>VLOOKUP($N2324,Oferta!$D$2:$P$100,5,FALSE)</f>
        <v>#N/A</v>
      </c>
      <c r="R2324" s="21" t="e">
        <f>VLOOKUP(CONCATENATE($M2324,$N2324),Curriculos!$A$2:$J$332,8,FALSE)</f>
        <v>#N/A</v>
      </c>
      <c r="S2324" s="5"/>
      <c r="T2324" s="22"/>
      <c r="U2324" s="21" t="e">
        <f>VLOOKUP(CONCATENATE($M2324,$N2324),Curriculos!$A$2:$J$332,10,FALSE)</f>
        <v>#N/A</v>
      </c>
      <c r="V2324" s="20" t="e">
        <f>VLOOKUP(CONCATENATE($M2324,$N2324,$T2324),Oferta!$B$2:$R$360,17,FALSE)</f>
        <v>#N/A</v>
      </c>
      <c r="W2324" s="20" t="e">
        <f>VLOOKUP(CONCATENATE($M2324,$N2324,$T2324),Oferta!$B$2:$Q$360,12,FALSE)</f>
        <v>#N/A</v>
      </c>
      <c r="X2324" s="22"/>
      <c r="Y2324" s="23" t="e">
        <f>VLOOKUP(CONCATENATE($W2324,$X2324),Mtz_Horarios!$E$2:$H$92,2,FALSE)</f>
        <v>#N/A</v>
      </c>
      <c r="Z2324" s="23" t="e">
        <f>VLOOKUP(CONCATENATE($W2324,$X2324),Mtz_Horarios!$E$2:$H$92,3,FALSE)</f>
        <v>#N/A</v>
      </c>
      <c r="AA2324" s="24" t="e">
        <f>VLOOKUP(CONCATENATE($W2324,$X2324),Mtz_Horarios!$E$2:$H$92,4,FALSE)</f>
        <v>#N/A</v>
      </c>
      <c r="AB2324" s="20" t="e">
        <f>VLOOKUP(CONCATENATE($M2324,$N2324,$T2324),Oferta!$B$2:$Q$360,16,FALSE)</f>
        <v>#N/A</v>
      </c>
      <c r="AC2324" s="20" t="e">
        <f>VLOOKUP(CONCATENATE($M2324,$N2324,$T2324),Oferta!$B$2:$Q$360,15,FALSE)</f>
        <v>#N/A</v>
      </c>
      <c r="AD2324" s="12"/>
      <c r="AE2324" s="12"/>
      <c r="AF2324" s="12"/>
      <c r="AG2324" s="12"/>
      <c r="AH2324" s="12"/>
      <c r="AI2324" s="5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12"/>
      <c r="AW2324" s="12"/>
    </row>
    <row r="2325" spans="1:49" ht="15" hidden="1" customHeight="1">
      <c r="A2325" s="12"/>
      <c r="B2325" s="12"/>
      <c r="C2325" s="12"/>
      <c r="D2325" s="12"/>
      <c r="E2325" s="12"/>
      <c r="F2325" s="12"/>
      <c r="G2325" s="12"/>
      <c r="H2325" s="12" t="e">
        <f t="shared" si="36"/>
        <v>#N/A</v>
      </c>
      <c r="I2325" s="12" t="e">
        <f>VLOOKUP(CONCATENATE(N2325,T2325),Simulador!$H$26:$H$33,1,FALSE)</f>
        <v>#N/A</v>
      </c>
      <c r="J2325" s="12" t="e">
        <f t="shared" si="37"/>
        <v>#N/A</v>
      </c>
      <c r="K2325" s="13" t="e">
        <f t="shared" si="38"/>
        <v>#N/A</v>
      </c>
      <c r="L2325" s="12" t="e">
        <f t="shared" si="39"/>
        <v>#N/A</v>
      </c>
      <c r="M2325" s="14"/>
      <c r="N2325" s="3"/>
      <c r="O2325" s="20" t="e">
        <f>VLOOKUP(CONCATENATE($M2325,$N2325),Curriculos!$A$2:$J$332,4,FALSE)</f>
        <v>#N/A</v>
      </c>
      <c r="P2325" s="21" t="e">
        <f>VLOOKUP(CONCATENATE($M2325,$N2325),Curriculos!$A$2:$J$332,5,FALSE)</f>
        <v>#N/A</v>
      </c>
      <c r="Q2325" s="21" t="e">
        <f>VLOOKUP($N2325,Oferta!$D$2:$P$100,5,FALSE)</f>
        <v>#N/A</v>
      </c>
      <c r="R2325" s="21" t="e">
        <f>VLOOKUP(CONCATENATE($M2325,$N2325),Curriculos!$A$2:$J$332,8,FALSE)</f>
        <v>#N/A</v>
      </c>
      <c r="S2325" s="5"/>
      <c r="T2325" s="22"/>
      <c r="U2325" s="21" t="e">
        <f>VLOOKUP(CONCATENATE($M2325,$N2325),Curriculos!$A$2:$J$332,10,FALSE)</f>
        <v>#N/A</v>
      </c>
      <c r="V2325" s="20" t="e">
        <f>VLOOKUP(CONCATENATE($M2325,$N2325,$T2325),Oferta!$B$2:$R$360,17,FALSE)</f>
        <v>#N/A</v>
      </c>
      <c r="W2325" s="20" t="e">
        <f>VLOOKUP(CONCATENATE($M2325,$N2325,$T2325),Oferta!$B$2:$Q$360,12,FALSE)</f>
        <v>#N/A</v>
      </c>
      <c r="X2325" s="22"/>
      <c r="Y2325" s="23" t="e">
        <f>VLOOKUP(CONCATENATE($W2325,$X2325),Mtz_Horarios!$E$2:$H$92,2,FALSE)</f>
        <v>#N/A</v>
      </c>
      <c r="Z2325" s="23" t="e">
        <f>VLOOKUP(CONCATENATE($W2325,$X2325),Mtz_Horarios!$E$2:$H$92,3,FALSE)</f>
        <v>#N/A</v>
      </c>
      <c r="AA2325" s="24" t="e">
        <f>VLOOKUP(CONCATENATE($W2325,$X2325),Mtz_Horarios!$E$2:$H$92,4,FALSE)</f>
        <v>#N/A</v>
      </c>
      <c r="AB2325" s="20" t="e">
        <f>VLOOKUP(CONCATENATE($M2325,$N2325,$T2325),Oferta!$B$2:$Q$360,16,FALSE)</f>
        <v>#N/A</v>
      </c>
      <c r="AC2325" s="20" t="e">
        <f>VLOOKUP(CONCATENATE($M2325,$N2325,$T2325),Oferta!$B$2:$Q$360,15,FALSE)</f>
        <v>#N/A</v>
      </c>
      <c r="AD2325" s="12"/>
      <c r="AE2325" s="12"/>
      <c r="AF2325" s="12"/>
      <c r="AG2325" s="12"/>
      <c r="AH2325" s="12"/>
      <c r="AI2325" s="5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12"/>
      <c r="AW2325" s="12"/>
    </row>
    <row r="2326" spans="1:49" ht="15" hidden="1" customHeight="1">
      <c r="A2326" s="12"/>
      <c r="B2326" s="12"/>
      <c r="C2326" s="12"/>
      <c r="D2326" s="12"/>
      <c r="E2326" s="12"/>
      <c r="F2326" s="12"/>
      <c r="G2326" s="12"/>
      <c r="H2326" s="12" t="e">
        <f t="shared" si="36"/>
        <v>#N/A</v>
      </c>
      <c r="I2326" s="12" t="e">
        <f>VLOOKUP(CONCATENATE(N2326,T2326),Simulador!$H$26:$H$33,1,FALSE)</f>
        <v>#N/A</v>
      </c>
      <c r="J2326" s="12" t="e">
        <f t="shared" si="37"/>
        <v>#N/A</v>
      </c>
      <c r="K2326" s="13" t="e">
        <f t="shared" si="38"/>
        <v>#N/A</v>
      </c>
      <c r="L2326" s="12" t="e">
        <f t="shared" si="39"/>
        <v>#N/A</v>
      </c>
      <c r="M2326" s="14"/>
      <c r="N2326" s="3"/>
      <c r="O2326" s="20" t="e">
        <f>VLOOKUP(CONCATENATE($M2326,$N2326),Curriculos!$A$2:$J$332,4,FALSE)</f>
        <v>#N/A</v>
      </c>
      <c r="P2326" s="21" t="e">
        <f>VLOOKUP(CONCATENATE($M2326,$N2326),Curriculos!$A$2:$J$332,5,FALSE)</f>
        <v>#N/A</v>
      </c>
      <c r="Q2326" s="21" t="e">
        <f>VLOOKUP($N2326,Oferta!$D$2:$P$100,5,FALSE)</f>
        <v>#N/A</v>
      </c>
      <c r="R2326" s="21" t="e">
        <f>VLOOKUP(CONCATENATE($M2326,$N2326),Curriculos!$A$2:$J$332,8,FALSE)</f>
        <v>#N/A</v>
      </c>
      <c r="S2326" s="5"/>
      <c r="T2326" s="22"/>
      <c r="U2326" s="21" t="e">
        <f>VLOOKUP(CONCATENATE($M2326,$N2326),Curriculos!$A$2:$J$332,10,FALSE)</f>
        <v>#N/A</v>
      </c>
      <c r="V2326" s="20" t="e">
        <f>VLOOKUP(CONCATENATE($M2326,$N2326,$T2326),Oferta!$B$2:$R$360,17,FALSE)</f>
        <v>#N/A</v>
      </c>
      <c r="W2326" s="20" t="e">
        <f>VLOOKUP(CONCATENATE($M2326,$N2326,$T2326),Oferta!$B$2:$Q$360,12,FALSE)</f>
        <v>#N/A</v>
      </c>
      <c r="X2326" s="22"/>
      <c r="Y2326" s="23" t="e">
        <f>VLOOKUP(CONCATENATE($W2326,$X2326),Mtz_Horarios!$E$2:$H$92,2,FALSE)</f>
        <v>#N/A</v>
      </c>
      <c r="Z2326" s="23" t="e">
        <f>VLOOKUP(CONCATENATE($W2326,$X2326),Mtz_Horarios!$E$2:$H$92,3,FALSE)</f>
        <v>#N/A</v>
      </c>
      <c r="AA2326" s="24" t="e">
        <f>VLOOKUP(CONCATENATE($W2326,$X2326),Mtz_Horarios!$E$2:$H$92,4,FALSE)</f>
        <v>#N/A</v>
      </c>
      <c r="AB2326" s="20" t="e">
        <f>VLOOKUP(CONCATENATE($M2326,$N2326,$T2326),Oferta!$B$2:$Q$360,16,FALSE)</f>
        <v>#N/A</v>
      </c>
      <c r="AC2326" s="20" t="e">
        <f>VLOOKUP(CONCATENATE($M2326,$N2326,$T2326),Oferta!$B$2:$Q$360,15,FALSE)</f>
        <v>#N/A</v>
      </c>
      <c r="AD2326" s="12"/>
      <c r="AE2326" s="12"/>
      <c r="AF2326" s="12"/>
      <c r="AG2326" s="12"/>
      <c r="AH2326" s="12"/>
      <c r="AI2326" s="5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12"/>
      <c r="AW2326" s="12"/>
    </row>
    <row r="2327" spans="1:49" ht="15" hidden="1" customHeight="1">
      <c r="A2327" s="12"/>
      <c r="B2327" s="12"/>
      <c r="C2327" s="12"/>
      <c r="D2327" s="12"/>
      <c r="E2327" s="12"/>
      <c r="F2327" s="12"/>
      <c r="G2327" s="12"/>
      <c r="H2327" s="12" t="e">
        <f t="shared" si="36"/>
        <v>#N/A</v>
      </c>
      <c r="I2327" s="12" t="e">
        <f>VLOOKUP(CONCATENATE(N2327,T2327),Simulador!$H$26:$H$33,1,FALSE)</f>
        <v>#N/A</v>
      </c>
      <c r="J2327" s="12" t="e">
        <f t="shared" si="37"/>
        <v>#N/A</v>
      </c>
      <c r="K2327" s="13" t="e">
        <f t="shared" si="38"/>
        <v>#N/A</v>
      </c>
      <c r="L2327" s="12" t="e">
        <f t="shared" si="39"/>
        <v>#N/A</v>
      </c>
      <c r="M2327" s="14"/>
      <c r="N2327" s="3"/>
      <c r="O2327" s="20" t="e">
        <f>VLOOKUP(CONCATENATE($M2327,$N2327),Curriculos!$A$2:$J$332,4,FALSE)</f>
        <v>#N/A</v>
      </c>
      <c r="P2327" s="21" t="e">
        <f>VLOOKUP(CONCATENATE($M2327,$N2327),Curriculos!$A$2:$J$332,5,FALSE)</f>
        <v>#N/A</v>
      </c>
      <c r="Q2327" s="21" t="e">
        <f>VLOOKUP($N2327,Oferta!$D$2:$P$100,5,FALSE)</f>
        <v>#N/A</v>
      </c>
      <c r="R2327" s="21" t="e">
        <f>VLOOKUP(CONCATENATE($M2327,$N2327),Curriculos!$A$2:$J$332,8,FALSE)</f>
        <v>#N/A</v>
      </c>
      <c r="S2327" s="5"/>
      <c r="T2327" s="22"/>
      <c r="U2327" s="21" t="e">
        <f>VLOOKUP(CONCATENATE($M2327,$N2327),Curriculos!$A$2:$J$332,10,FALSE)</f>
        <v>#N/A</v>
      </c>
      <c r="V2327" s="20" t="e">
        <f>VLOOKUP(CONCATENATE($M2327,$N2327,$T2327),Oferta!$B$2:$R$360,17,FALSE)</f>
        <v>#N/A</v>
      </c>
      <c r="W2327" s="20" t="e">
        <f>VLOOKUP(CONCATENATE($M2327,$N2327,$T2327),Oferta!$B$2:$Q$360,12,FALSE)</f>
        <v>#N/A</v>
      </c>
      <c r="X2327" s="22"/>
      <c r="Y2327" s="23" t="e">
        <f>VLOOKUP(CONCATENATE($W2327,$X2327),Mtz_Horarios!$E$2:$H$92,2,FALSE)</f>
        <v>#N/A</v>
      </c>
      <c r="Z2327" s="23" t="e">
        <f>VLOOKUP(CONCATENATE($W2327,$X2327),Mtz_Horarios!$E$2:$H$92,3,FALSE)</f>
        <v>#N/A</v>
      </c>
      <c r="AA2327" s="24" t="e">
        <f>VLOOKUP(CONCATENATE($W2327,$X2327),Mtz_Horarios!$E$2:$H$92,4,FALSE)</f>
        <v>#N/A</v>
      </c>
      <c r="AB2327" s="20" t="e">
        <f>VLOOKUP(CONCATENATE($M2327,$N2327,$T2327),Oferta!$B$2:$Q$360,16,FALSE)</f>
        <v>#N/A</v>
      </c>
      <c r="AC2327" s="20" t="e">
        <f>VLOOKUP(CONCATENATE($M2327,$N2327,$T2327),Oferta!$B$2:$Q$360,15,FALSE)</f>
        <v>#N/A</v>
      </c>
      <c r="AD2327" s="12"/>
      <c r="AE2327" s="12"/>
      <c r="AF2327" s="12"/>
      <c r="AG2327" s="12"/>
      <c r="AH2327" s="12"/>
      <c r="AI2327" s="5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12"/>
      <c r="AW2327" s="12"/>
    </row>
    <row r="2328" spans="1:49" ht="15" hidden="1" customHeight="1">
      <c r="A2328" s="12"/>
      <c r="B2328" s="12"/>
      <c r="C2328" s="12"/>
      <c r="D2328" s="12"/>
      <c r="E2328" s="12"/>
      <c r="F2328" s="12"/>
      <c r="G2328" s="12"/>
      <c r="H2328" s="12" t="e">
        <f t="shared" si="36"/>
        <v>#N/A</v>
      </c>
      <c r="I2328" s="12" t="e">
        <f>VLOOKUP(CONCATENATE(N2328,T2328),Simulador!$H$26:$H$33,1,FALSE)</f>
        <v>#N/A</v>
      </c>
      <c r="J2328" s="12" t="e">
        <f t="shared" si="37"/>
        <v>#N/A</v>
      </c>
      <c r="K2328" s="13" t="e">
        <f t="shared" si="38"/>
        <v>#N/A</v>
      </c>
      <c r="L2328" s="12" t="e">
        <f t="shared" si="39"/>
        <v>#N/A</v>
      </c>
      <c r="M2328" s="14"/>
      <c r="N2328" s="3"/>
      <c r="O2328" s="20" t="e">
        <f>VLOOKUP(CONCATENATE($M2328,$N2328),Curriculos!$A$2:$J$332,4,FALSE)</f>
        <v>#N/A</v>
      </c>
      <c r="P2328" s="21" t="e">
        <f>VLOOKUP(CONCATENATE($M2328,$N2328),Curriculos!$A$2:$J$332,5,FALSE)</f>
        <v>#N/A</v>
      </c>
      <c r="Q2328" s="21" t="e">
        <f>VLOOKUP($N2328,Oferta!$D$2:$P$100,5,FALSE)</f>
        <v>#N/A</v>
      </c>
      <c r="R2328" s="21" t="e">
        <f>VLOOKUP(CONCATENATE($M2328,$N2328),Curriculos!$A$2:$J$332,8,FALSE)</f>
        <v>#N/A</v>
      </c>
      <c r="S2328" s="5"/>
      <c r="T2328" s="22"/>
      <c r="U2328" s="21" t="e">
        <f>VLOOKUP(CONCATENATE($M2328,$N2328),Curriculos!$A$2:$J$332,10,FALSE)</f>
        <v>#N/A</v>
      </c>
      <c r="V2328" s="20" t="e">
        <f>VLOOKUP(CONCATENATE($M2328,$N2328,$T2328),Oferta!$B$2:$R$360,17,FALSE)</f>
        <v>#N/A</v>
      </c>
      <c r="W2328" s="20" t="e">
        <f>VLOOKUP(CONCATENATE($M2328,$N2328,$T2328),Oferta!$B$2:$Q$360,12,FALSE)</f>
        <v>#N/A</v>
      </c>
      <c r="X2328" s="22"/>
      <c r="Y2328" s="23" t="e">
        <f>VLOOKUP(CONCATENATE($W2328,$X2328),Mtz_Horarios!$E$2:$H$92,2,FALSE)</f>
        <v>#N/A</v>
      </c>
      <c r="Z2328" s="23" t="e">
        <f>VLOOKUP(CONCATENATE($W2328,$X2328),Mtz_Horarios!$E$2:$H$92,3,FALSE)</f>
        <v>#N/A</v>
      </c>
      <c r="AA2328" s="24" t="e">
        <f>VLOOKUP(CONCATENATE($W2328,$X2328),Mtz_Horarios!$E$2:$H$92,4,FALSE)</f>
        <v>#N/A</v>
      </c>
      <c r="AB2328" s="20" t="e">
        <f>VLOOKUP(CONCATENATE($M2328,$N2328,$T2328),Oferta!$B$2:$Q$360,16,FALSE)</f>
        <v>#N/A</v>
      </c>
      <c r="AC2328" s="20" t="e">
        <f>VLOOKUP(CONCATENATE($M2328,$N2328,$T2328),Oferta!$B$2:$Q$360,15,FALSE)</f>
        <v>#N/A</v>
      </c>
      <c r="AD2328" s="12"/>
      <c r="AE2328" s="12"/>
      <c r="AF2328" s="12"/>
      <c r="AG2328" s="12"/>
      <c r="AH2328" s="12"/>
      <c r="AI2328" s="5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12"/>
      <c r="AW2328" s="12"/>
    </row>
    <row r="2329" spans="1:49" ht="15" hidden="1" customHeight="1">
      <c r="A2329" s="12"/>
      <c r="B2329" s="12"/>
      <c r="C2329" s="12"/>
      <c r="D2329" s="12"/>
      <c r="E2329" s="12"/>
      <c r="F2329" s="12"/>
      <c r="G2329" s="12"/>
      <c r="H2329" s="12" t="e">
        <f t="shared" si="36"/>
        <v>#N/A</v>
      </c>
      <c r="I2329" s="12" t="e">
        <f>VLOOKUP(CONCATENATE(N2329,T2329),Simulador!$H$26:$H$33,1,FALSE)</f>
        <v>#N/A</v>
      </c>
      <c r="J2329" s="12" t="e">
        <f t="shared" si="37"/>
        <v>#N/A</v>
      </c>
      <c r="K2329" s="13" t="e">
        <f t="shared" si="38"/>
        <v>#N/A</v>
      </c>
      <c r="L2329" s="12" t="e">
        <f t="shared" si="39"/>
        <v>#N/A</v>
      </c>
      <c r="M2329" s="14"/>
      <c r="N2329" s="3"/>
      <c r="O2329" s="20" t="e">
        <f>VLOOKUP(CONCATENATE($M2329,$N2329),Curriculos!$A$2:$J$332,4,FALSE)</f>
        <v>#N/A</v>
      </c>
      <c r="P2329" s="21" t="e">
        <f>VLOOKUP(CONCATENATE($M2329,$N2329),Curriculos!$A$2:$J$332,5,FALSE)</f>
        <v>#N/A</v>
      </c>
      <c r="Q2329" s="21" t="e">
        <f>VLOOKUP($N2329,Oferta!$D$2:$P$100,5,FALSE)</f>
        <v>#N/A</v>
      </c>
      <c r="R2329" s="21" t="e">
        <f>VLOOKUP(CONCATENATE($M2329,$N2329),Curriculos!$A$2:$J$332,8,FALSE)</f>
        <v>#N/A</v>
      </c>
      <c r="S2329" s="5"/>
      <c r="T2329" s="22"/>
      <c r="U2329" s="21" t="e">
        <f>VLOOKUP(CONCATENATE($M2329,$N2329),Curriculos!$A$2:$J$332,10,FALSE)</f>
        <v>#N/A</v>
      </c>
      <c r="V2329" s="20" t="e">
        <f>VLOOKUP(CONCATENATE($M2329,$N2329,$T2329),Oferta!$B$2:$R$360,17,FALSE)</f>
        <v>#N/A</v>
      </c>
      <c r="W2329" s="20" t="e">
        <f>VLOOKUP(CONCATENATE($M2329,$N2329,$T2329),Oferta!$B$2:$Q$360,12,FALSE)</f>
        <v>#N/A</v>
      </c>
      <c r="X2329" s="22"/>
      <c r="Y2329" s="23" t="e">
        <f>VLOOKUP(CONCATENATE($W2329,$X2329),Mtz_Horarios!$E$2:$H$92,2,FALSE)</f>
        <v>#N/A</v>
      </c>
      <c r="Z2329" s="23" t="e">
        <f>VLOOKUP(CONCATENATE($W2329,$X2329),Mtz_Horarios!$E$2:$H$92,3,FALSE)</f>
        <v>#N/A</v>
      </c>
      <c r="AA2329" s="24" t="e">
        <f>VLOOKUP(CONCATENATE($W2329,$X2329),Mtz_Horarios!$E$2:$H$92,4,FALSE)</f>
        <v>#N/A</v>
      </c>
      <c r="AB2329" s="20" t="e">
        <f>VLOOKUP(CONCATENATE($M2329,$N2329,$T2329),Oferta!$B$2:$Q$360,16,FALSE)</f>
        <v>#N/A</v>
      </c>
      <c r="AC2329" s="20" t="e">
        <f>VLOOKUP(CONCATENATE($M2329,$N2329,$T2329),Oferta!$B$2:$Q$360,15,FALSE)</f>
        <v>#N/A</v>
      </c>
      <c r="AD2329" s="12"/>
      <c r="AE2329" s="12"/>
      <c r="AF2329" s="12"/>
      <c r="AG2329" s="12"/>
      <c r="AH2329" s="12"/>
      <c r="AI2329" s="5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12"/>
      <c r="AW2329" s="12"/>
    </row>
    <row r="2330" spans="1:49" ht="15" hidden="1" customHeight="1">
      <c r="A2330" s="12"/>
      <c r="B2330" s="12"/>
      <c r="C2330" s="12"/>
      <c r="D2330" s="12"/>
      <c r="E2330" s="12"/>
      <c r="F2330" s="12"/>
      <c r="G2330" s="12"/>
      <c r="H2330" s="12" t="e">
        <f t="shared" si="36"/>
        <v>#N/A</v>
      </c>
      <c r="I2330" s="12" t="e">
        <f>VLOOKUP(CONCATENATE(N2330,T2330),Simulador!$H$26:$H$33,1,FALSE)</f>
        <v>#N/A</v>
      </c>
      <c r="J2330" s="12" t="e">
        <f t="shared" si="37"/>
        <v>#N/A</v>
      </c>
      <c r="K2330" s="13" t="e">
        <f t="shared" si="38"/>
        <v>#N/A</v>
      </c>
      <c r="L2330" s="12" t="e">
        <f t="shared" si="39"/>
        <v>#N/A</v>
      </c>
      <c r="M2330" s="14"/>
      <c r="N2330" s="3"/>
      <c r="O2330" s="20" t="e">
        <f>VLOOKUP(CONCATENATE($M2330,$N2330),Curriculos!$A$2:$J$332,4,FALSE)</f>
        <v>#N/A</v>
      </c>
      <c r="P2330" s="21" t="e">
        <f>VLOOKUP(CONCATENATE($M2330,$N2330),Curriculos!$A$2:$J$332,5,FALSE)</f>
        <v>#N/A</v>
      </c>
      <c r="Q2330" s="21" t="e">
        <f>VLOOKUP($N2330,Oferta!$D$2:$P$100,5,FALSE)</f>
        <v>#N/A</v>
      </c>
      <c r="R2330" s="21" t="e">
        <f>VLOOKUP(CONCATENATE($M2330,$N2330),Curriculos!$A$2:$J$332,8,FALSE)</f>
        <v>#N/A</v>
      </c>
      <c r="S2330" s="5"/>
      <c r="T2330" s="22"/>
      <c r="U2330" s="21" t="e">
        <f>VLOOKUP(CONCATENATE($M2330,$N2330),Curriculos!$A$2:$J$332,10,FALSE)</f>
        <v>#N/A</v>
      </c>
      <c r="V2330" s="20" t="e">
        <f>VLOOKUP(CONCATENATE($M2330,$N2330,$T2330),Oferta!$B$2:$R$360,17,FALSE)</f>
        <v>#N/A</v>
      </c>
      <c r="W2330" s="20" t="e">
        <f>VLOOKUP(CONCATENATE($M2330,$N2330,$T2330),Oferta!$B$2:$Q$360,12,FALSE)</f>
        <v>#N/A</v>
      </c>
      <c r="X2330" s="22"/>
      <c r="Y2330" s="23" t="e">
        <f>VLOOKUP(CONCATENATE($W2330,$X2330),Mtz_Horarios!$E$2:$H$92,2,FALSE)</f>
        <v>#N/A</v>
      </c>
      <c r="Z2330" s="23" t="e">
        <f>VLOOKUP(CONCATENATE($W2330,$X2330),Mtz_Horarios!$E$2:$H$92,3,FALSE)</f>
        <v>#N/A</v>
      </c>
      <c r="AA2330" s="24" t="e">
        <f>VLOOKUP(CONCATENATE($W2330,$X2330),Mtz_Horarios!$E$2:$H$92,4,FALSE)</f>
        <v>#N/A</v>
      </c>
      <c r="AB2330" s="20" t="e">
        <f>VLOOKUP(CONCATENATE($M2330,$N2330,$T2330),Oferta!$B$2:$Q$360,16,FALSE)</f>
        <v>#N/A</v>
      </c>
      <c r="AC2330" s="20" t="e">
        <f>VLOOKUP(CONCATENATE($M2330,$N2330,$T2330),Oferta!$B$2:$Q$360,15,FALSE)</f>
        <v>#N/A</v>
      </c>
      <c r="AD2330" s="12"/>
      <c r="AE2330" s="12"/>
      <c r="AF2330" s="12"/>
      <c r="AG2330" s="12"/>
      <c r="AH2330" s="12"/>
      <c r="AI2330" s="5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12"/>
      <c r="AW2330" s="12"/>
    </row>
    <row r="2331" spans="1:49" ht="15" hidden="1" customHeight="1">
      <c r="A2331" s="12"/>
      <c r="B2331" s="12"/>
      <c r="C2331" s="12"/>
      <c r="D2331" s="12"/>
      <c r="E2331" s="12"/>
      <c r="F2331" s="12"/>
      <c r="G2331" s="12"/>
      <c r="H2331" s="12" t="e">
        <f t="shared" si="36"/>
        <v>#N/A</v>
      </c>
      <c r="I2331" s="12" t="e">
        <f>VLOOKUP(CONCATENATE(N2331,T2331),Simulador!$H$26:$H$33,1,FALSE)</f>
        <v>#N/A</v>
      </c>
      <c r="J2331" s="12" t="e">
        <f t="shared" si="37"/>
        <v>#N/A</v>
      </c>
      <c r="K2331" s="13" t="e">
        <f t="shared" si="38"/>
        <v>#N/A</v>
      </c>
      <c r="L2331" s="12" t="e">
        <f t="shared" si="39"/>
        <v>#N/A</v>
      </c>
      <c r="M2331" s="14"/>
      <c r="N2331" s="3"/>
      <c r="O2331" s="20" t="e">
        <f>VLOOKUP(CONCATENATE($M2331,$N2331),Curriculos!$A$2:$J$332,4,FALSE)</f>
        <v>#N/A</v>
      </c>
      <c r="P2331" s="21" t="e">
        <f>VLOOKUP(CONCATENATE($M2331,$N2331),Curriculos!$A$2:$J$332,5,FALSE)</f>
        <v>#N/A</v>
      </c>
      <c r="Q2331" s="21" t="e">
        <f>VLOOKUP($N2331,Oferta!$D$2:$P$100,5,FALSE)</f>
        <v>#N/A</v>
      </c>
      <c r="R2331" s="21" t="e">
        <f>VLOOKUP(CONCATENATE($M2331,$N2331),Curriculos!$A$2:$J$332,8,FALSE)</f>
        <v>#N/A</v>
      </c>
      <c r="S2331" s="5"/>
      <c r="T2331" s="22"/>
      <c r="U2331" s="21" t="e">
        <f>VLOOKUP(CONCATENATE($M2331,$N2331),Curriculos!$A$2:$J$332,10,FALSE)</f>
        <v>#N/A</v>
      </c>
      <c r="V2331" s="20" t="e">
        <f>VLOOKUP(CONCATENATE($M2331,$N2331,$T2331),Oferta!$B$2:$R$360,17,FALSE)</f>
        <v>#N/A</v>
      </c>
      <c r="W2331" s="20" t="e">
        <f>VLOOKUP(CONCATENATE($M2331,$N2331,$T2331),Oferta!$B$2:$Q$360,12,FALSE)</f>
        <v>#N/A</v>
      </c>
      <c r="X2331" s="22"/>
      <c r="Y2331" s="23" t="e">
        <f>VLOOKUP(CONCATENATE($W2331,$X2331),Mtz_Horarios!$E$2:$H$92,2,FALSE)</f>
        <v>#N/A</v>
      </c>
      <c r="Z2331" s="23" t="e">
        <f>VLOOKUP(CONCATENATE($W2331,$X2331),Mtz_Horarios!$E$2:$H$92,3,FALSE)</f>
        <v>#N/A</v>
      </c>
      <c r="AA2331" s="24" t="e">
        <f>VLOOKUP(CONCATENATE($W2331,$X2331),Mtz_Horarios!$E$2:$H$92,4,FALSE)</f>
        <v>#N/A</v>
      </c>
      <c r="AB2331" s="20" t="e">
        <f>VLOOKUP(CONCATENATE($M2331,$N2331,$T2331),Oferta!$B$2:$Q$360,16,FALSE)</f>
        <v>#N/A</v>
      </c>
      <c r="AC2331" s="20" t="e">
        <f>VLOOKUP(CONCATENATE($M2331,$N2331,$T2331),Oferta!$B$2:$Q$360,15,FALSE)</f>
        <v>#N/A</v>
      </c>
      <c r="AD2331" s="12"/>
      <c r="AE2331" s="12"/>
      <c r="AF2331" s="12"/>
      <c r="AG2331" s="12"/>
      <c r="AH2331" s="12"/>
      <c r="AI2331" s="5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12"/>
      <c r="AW2331" s="12"/>
    </row>
    <row r="2332" spans="1:49" ht="15" hidden="1" customHeight="1">
      <c r="A2332" s="12"/>
      <c r="B2332" s="12"/>
      <c r="C2332" s="12"/>
      <c r="D2332" s="12"/>
      <c r="E2332" s="12"/>
      <c r="F2332" s="12"/>
      <c r="G2332" s="12"/>
      <c r="H2332" s="12" t="e">
        <f t="shared" si="36"/>
        <v>#N/A</v>
      </c>
      <c r="I2332" s="12" t="e">
        <f>VLOOKUP(CONCATENATE(N2332,T2332),Simulador!$H$26:$H$33,1,FALSE)</f>
        <v>#N/A</v>
      </c>
      <c r="J2332" s="12" t="e">
        <f t="shared" si="37"/>
        <v>#N/A</v>
      </c>
      <c r="K2332" s="13" t="e">
        <f t="shared" si="38"/>
        <v>#N/A</v>
      </c>
      <c r="L2332" s="12" t="e">
        <f t="shared" si="39"/>
        <v>#N/A</v>
      </c>
      <c r="M2332" s="14"/>
      <c r="N2332" s="3"/>
      <c r="O2332" s="20" t="e">
        <f>VLOOKUP(CONCATENATE($M2332,$N2332),Curriculos!$A$2:$J$332,4,FALSE)</f>
        <v>#N/A</v>
      </c>
      <c r="P2332" s="21" t="e">
        <f>VLOOKUP(CONCATENATE($M2332,$N2332),Curriculos!$A$2:$J$332,5,FALSE)</f>
        <v>#N/A</v>
      </c>
      <c r="Q2332" s="21" t="e">
        <f>VLOOKUP($N2332,Oferta!$D$2:$P$100,5,FALSE)</f>
        <v>#N/A</v>
      </c>
      <c r="R2332" s="21" t="e">
        <f>VLOOKUP(CONCATENATE($M2332,$N2332),Curriculos!$A$2:$J$332,8,FALSE)</f>
        <v>#N/A</v>
      </c>
      <c r="S2332" s="5"/>
      <c r="T2332" s="22"/>
      <c r="U2332" s="21" t="e">
        <f>VLOOKUP(CONCATENATE($M2332,$N2332),Curriculos!$A$2:$J$332,10,FALSE)</f>
        <v>#N/A</v>
      </c>
      <c r="V2332" s="20" t="e">
        <f>VLOOKUP(CONCATENATE($M2332,$N2332,$T2332),Oferta!$B$2:$R$360,17,FALSE)</f>
        <v>#N/A</v>
      </c>
      <c r="W2332" s="20" t="e">
        <f>VLOOKUP(CONCATENATE($M2332,$N2332,$T2332),Oferta!$B$2:$Q$360,12,FALSE)</f>
        <v>#N/A</v>
      </c>
      <c r="X2332" s="22"/>
      <c r="Y2332" s="23" t="e">
        <f>VLOOKUP(CONCATENATE($W2332,$X2332),Mtz_Horarios!$E$2:$H$92,2,FALSE)</f>
        <v>#N/A</v>
      </c>
      <c r="Z2332" s="23" t="e">
        <f>VLOOKUP(CONCATENATE($W2332,$X2332),Mtz_Horarios!$E$2:$H$92,3,FALSE)</f>
        <v>#N/A</v>
      </c>
      <c r="AA2332" s="24" t="e">
        <f>VLOOKUP(CONCATENATE($W2332,$X2332),Mtz_Horarios!$E$2:$H$92,4,FALSE)</f>
        <v>#N/A</v>
      </c>
      <c r="AB2332" s="20" t="e">
        <f>VLOOKUP(CONCATENATE($M2332,$N2332,$T2332),Oferta!$B$2:$Q$360,16,FALSE)</f>
        <v>#N/A</v>
      </c>
      <c r="AC2332" s="20" t="e">
        <f>VLOOKUP(CONCATENATE($M2332,$N2332,$T2332),Oferta!$B$2:$Q$360,15,FALSE)</f>
        <v>#N/A</v>
      </c>
      <c r="AD2332" s="12"/>
      <c r="AE2332" s="12"/>
      <c r="AF2332" s="12"/>
      <c r="AG2332" s="12"/>
      <c r="AH2332" s="12"/>
      <c r="AI2332" s="5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12"/>
      <c r="AW2332" s="12"/>
    </row>
    <row r="2333" spans="1:49" ht="15" hidden="1" customHeight="1">
      <c r="A2333" s="12"/>
      <c r="B2333" s="12"/>
      <c r="C2333" s="12"/>
      <c r="D2333" s="12"/>
      <c r="E2333" s="12"/>
      <c r="F2333" s="12"/>
      <c r="G2333" s="12"/>
      <c r="H2333" s="12" t="e">
        <f t="shared" si="36"/>
        <v>#N/A</v>
      </c>
      <c r="I2333" s="12" t="e">
        <f>VLOOKUP(CONCATENATE(N2333,T2333),Simulador!$H$26:$H$33,1,FALSE)</f>
        <v>#N/A</v>
      </c>
      <c r="J2333" s="12" t="e">
        <f t="shared" si="37"/>
        <v>#N/A</v>
      </c>
      <c r="K2333" s="13" t="e">
        <f t="shared" si="38"/>
        <v>#N/A</v>
      </c>
      <c r="L2333" s="12" t="e">
        <f t="shared" si="39"/>
        <v>#N/A</v>
      </c>
      <c r="M2333" s="14"/>
      <c r="N2333" s="3"/>
      <c r="O2333" s="20" t="e">
        <f>VLOOKUP(CONCATENATE($M2333,$N2333),Curriculos!$A$2:$J$332,4,FALSE)</f>
        <v>#N/A</v>
      </c>
      <c r="P2333" s="21" t="e">
        <f>VLOOKUP(CONCATENATE($M2333,$N2333),Curriculos!$A$2:$J$332,5,FALSE)</f>
        <v>#N/A</v>
      </c>
      <c r="Q2333" s="21" t="e">
        <f>VLOOKUP($N2333,Oferta!$D$2:$P$100,5,FALSE)</f>
        <v>#N/A</v>
      </c>
      <c r="R2333" s="21" t="e">
        <f>VLOOKUP(CONCATENATE($M2333,$N2333),Curriculos!$A$2:$J$332,8,FALSE)</f>
        <v>#N/A</v>
      </c>
      <c r="S2333" s="5"/>
      <c r="T2333" s="22"/>
      <c r="U2333" s="21" t="e">
        <f>VLOOKUP(CONCATENATE($M2333,$N2333),Curriculos!$A$2:$J$332,10,FALSE)</f>
        <v>#N/A</v>
      </c>
      <c r="V2333" s="20" t="e">
        <f>VLOOKUP(CONCATENATE($M2333,$N2333,$T2333),Oferta!$B$2:$R$360,17,FALSE)</f>
        <v>#N/A</v>
      </c>
      <c r="W2333" s="20" t="e">
        <f>VLOOKUP(CONCATENATE($M2333,$N2333,$T2333),Oferta!$B$2:$Q$360,12,FALSE)</f>
        <v>#N/A</v>
      </c>
      <c r="X2333" s="22"/>
      <c r="Y2333" s="23" t="e">
        <f>VLOOKUP(CONCATENATE($W2333,$X2333),Mtz_Horarios!$E$2:$H$92,2,FALSE)</f>
        <v>#N/A</v>
      </c>
      <c r="Z2333" s="23" t="e">
        <f>VLOOKUP(CONCATENATE($W2333,$X2333),Mtz_Horarios!$E$2:$H$92,3,FALSE)</f>
        <v>#N/A</v>
      </c>
      <c r="AA2333" s="24" t="e">
        <f>VLOOKUP(CONCATENATE($W2333,$X2333),Mtz_Horarios!$E$2:$H$92,4,FALSE)</f>
        <v>#N/A</v>
      </c>
      <c r="AB2333" s="20" t="e">
        <f>VLOOKUP(CONCATENATE($M2333,$N2333,$T2333),Oferta!$B$2:$Q$360,16,FALSE)</f>
        <v>#N/A</v>
      </c>
      <c r="AC2333" s="20" t="e">
        <f>VLOOKUP(CONCATENATE($M2333,$N2333,$T2333),Oferta!$B$2:$Q$360,15,FALSE)</f>
        <v>#N/A</v>
      </c>
      <c r="AD2333" s="12"/>
      <c r="AE2333" s="12"/>
      <c r="AF2333" s="12"/>
      <c r="AG2333" s="12"/>
      <c r="AH2333" s="12"/>
      <c r="AI2333" s="5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12"/>
      <c r="AW2333" s="12"/>
    </row>
    <row r="2334" spans="1:49" ht="15" hidden="1" customHeight="1">
      <c r="A2334" s="12"/>
      <c r="B2334" s="12"/>
      <c r="C2334" s="12"/>
      <c r="D2334" s="12"/>
      <c r="E2334" s="12"/>
      <c r="F2334" s="12"/>
      <c r="G2334" s="12"/>
      <c r="H2334" s="12" t="e">
        <f t="shared" si="36"/>
        <v>#N/A</v>
      </c>
      <c r="I2334" s="12" t="e">
        <f>VLOOKUP(CONCATENATE(N2334,T2334),Simulador!$H$26:$H$33,1,FALSE)</f>
        <v>#N/A</v>
      </c>
      <c r="J2334" s="12" t="e">
        <f t="shared" si="37"/>
        <v>#N/A</v>
      </c>
      <c r="K2334" s="13" t="e">
        <f t="shared" si="38"/>
        <v>#N/A</v>
      </c>
      <c r="L2334" s="12" t="e">
        <f t="shared" si="39"/>
        <v>#N/A</v>
      </c>
      <c r="M2334" s="14"/>
      <c r="N2334" s="3"/>
      <c r="O2334" s="20" t="e">
        <f>VLOOKUP(CONCATENATE($M2334,$N2334),Curriculos!$A$2:$J$332,4,FALSE)</f>
        <v>#N/A</v>
      </c>
      <c r="P2334" s="21" t="e">
        <f>VLOOKUP(CONCATENATE($M2334,$N2334),Curriculos!$A$2:$J$332,5,FALSE)</f>
        <v>#N/A</v>
      </c>
      <c r="Q2334" s="21" t="e">
        <f>VLOOKUP($N2334,Oferta!$D$2:$P$100,5,FALSE)</f>
        <v>#N/A</v>
      </c>
      <c r="R2334" s="21" t="e">
        <f>VLOOKUP(CONCATENATE($M2334,$N2334),Curriculos!$A$2:$J$332,8,FALSE)</f>
        <v>#N/A</v>
      </c>
      <c r="S2334" s="5"/>
      <c r="T2334" s="22"/>
      <c r="U2334" s="21" t="e">
        <f>VLOOKUP(CONCATENATE($M2334,$N2334),Curriculos!$A$2:$J$332,10,FALSE)</f>
        <v>#N/A</v>
      </c>
      <c r="V2334" s="20" t="e">
        <f>VLOOKUP(CONCATENATE($M2334,$N2334,$T2334),Oferta!$B$2:$R$360,17,FALSE)</f>
        <v>#N/A</v>
      </c>
      <c r="W2334" s="20" t="e">
        <f>VLOOKUP(CONCATENATE($M2334,$N2334,$T2334),Oferta!$B$2:$Q$360,12,FALSE)</f>
        <v>#N/A</v>
      </c>
      <c r="X2334" s="22"/>
      <c r="Y2334" s="23" t="e">
        <f>VLOOKUP(CONCATENATE($W2334,$X2334),Mtz_Horarios!$E$2:$H$92,2,FALSE)</f>
        <v>#N/A</v>
      </c>
      <c r="Z2334" s="23" t="e">
        <f>VLOOKUP(CONCATENATE($W2334,$X2334),Mtz_Horarios!$E$2:$H$92,3,FALSE)</f>
        <v>#N/A</v>
      </c>
      <c r="AA2334" s="24" t="e">
        <f>VLOOKUP(CONCATENATE($W2334,$X2334),Mtz_Horarios!$E$2:$H$92,4,FALSE)</f>
        <v>#N/A</v>
      </c>
      <c r="AB2334" s="20" t="e">
        <f>VLOOKUP(CONCATENATE($M2334,$N2334,$T2334),Oferta!$B$2:$Q$360,16,FALSE)</f>
        <v>#N/A</v>
      </c>
      <c r="AC2334" s="20" t="e">
        <f>VLOOKUP(CONCATENATE($M2334,$N2334,$T2334),Oferta!$B$2:$Q$360,15,FALSE)</f>
        <v>#N/A</v>
      </c>
      <c r="AD2334" s="12"/>
      <c r="AE2334" s="12"/>
      <c r="AF2334" s="12"/>
      <c r="AG2334" s="12"/>
      <c r="AH2334" s="12"/>
      <c r="AI2334" s="5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12"/>
      <c r="AW2334" s="12"/>
    </row>
    <row r="2335" spans="1:49" ht="15" hidden="1" customHeight="1">
      <c r="A2335" s="12"/>
      <c r="B2335" s="12"/>
      <c r="C2335" s="12"/>
      <c r="D2335" s="12"/>
      <c r="E2335" s="12"/>
      <c r="F2335" s="12"/>
      <c r="G2335" s="12"/>
      <c r="H2335" s="12" t="e">
        <f t="shared" si="36"/>
        <v>#N/A</v>
      </c>
      <c r="I2335" s="12" t="e">
        <f>VLOOKUP(CONCATENATE(N2335,T2335),Simulador!$H$26:$H$33,1,FALSE)</f>
        <v>#N/A</v>
      </c>
      <c r="J2335" s="12" t="e">
        <f t="shared" si="37"/>
        <v>#N/A</v>
      </c>
      <c r="K2335" s="13" t="e">
        <f t="shared" si="38"/>
        <v>#N/A</v>
      </c>
      <c r="L2335" s="12" t="e">
        <f t="shared" si="39"/>
        <v>#N/A</v>
      </c>
      <c r="M2335" s="14"/>
      <c r="N2335" s="3"/>
      <c r="O2335" s="20" t="e">
        <f>VLOOKUP(CONCATENATE($M2335,$N2335),Curriculos!$A$2:$J$332,4,FALSE)</f>
        <v>#N/A</v>
      </c>
      <c r="P2335" s="21" t="e">
        <f>VLOOKUP(CONCATENATE($M2335,$N2335),Curriculos!$A$2:$J$332,5,FALSE)</f>
        <v>#N/A</v>
      </c>
      <c r="Q2335" s="21" t="e">
        <f>VLOOKUP($N2335,Oferta!$D$2:$P$100,5,FALSE)</f>
        <v>#N/A</v>
      </c>
      <c r="R2335" s="21" t="e">
        <f>VLOOKUP(CONCATENATE($M2335,$N2335),Curriculos!$A$2:$J$332,8,FALSE)</f>
        <v>#N/A</v>
      </c>
      <c r="S2335" s="5"/>
      <c r="T2335" s="22"/>
      <c r="U2335" s="21" t="e">
        <f>VLOOKUP(CONCATENATE($M2335,$N2335),Curriculos!$A$2:$J$332,10,FALSE)</f>
        <v>#N/A</v>
      </c>
      <c r="V2335" s="20" t="e">
        <f>VLOOKUP(CONCATENATE($M2335,$N2335,$T2335),Oferta!$B$2:$R$360,17,FALSE)</f>
        <v>#N/A</v>
      </c>
      <c r="W2335" s="20" t="e">
        <f>VLOOKUP(CONCATENATE($M2335,$N2335,$T2335),Oferta!$B$2:$Q$360,12,FALSE)</f>
        <v>#N/A</v>
      </c>
      <c r="X2335" s="22"/>
      <c r="Y2335" s="23" t="e">
        <f>VLOOKUP(CONCATENATE($W2335,$X2335),Mtz_Horarios!$E$2:$H$92,2,FALSE)</f>
        <v>#N/A</v>
      </c>
      <c r="Z2335" s="23" t="e">
        <f>VLOOKUP(CONCATENATE($W2335,$X2335),Mtz_Horarios!$E$2:$H$92,3,FALSE)</f>
        <v>#N/A</v>
      </c>
      <c r="AA2335" s="24" t="e">
        <f>VLOOKUP(CONCATENATE($W2335,$X2335),Mtz_Horarios!$E$2:$H$92,4,FALSE)</f>
        <v>#N/A</v>
      </c>
      <c r="AB2335" s="20" t="e">
        <f>VLOOKUP(CONCATENATE($M2335,$N2335,$T2335),Oferta!$B$2:$Q$360,16,FALSE)</f>
        <v>#N/A</v>
      </c>
      <c r="AC2335" s="20" t="e">
        <f>VLOOKUP(CONCATENATE($M2335,$N2335,$T2335),Oferta!$B$2:$Q$360,15,FALSE)</f>
        <v>#N/A</v>
      </c>
      <c r="AD2335" s="12"/>
      <c r="AE2335" s="12"/>
      <c r="AF2335" s="12"/>
      <c r="AG2335" s="12"/>
      <c r="AH2335" s="12"/>
      <c r="AI2335" s="5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12"/>
      <c r="AW2335" s="12"/>
    </row>
    <row r="2336" spans="1:49" ht="15" hidden="1" customHeight="1">
      <c r="A2336" s="12"/>
      <c r="B2336" s="12"/>
      <c r="C2336" s="12"/>
      <c r="D2336" s="12"/>
      <c r="E2336" s="12"/>
      <c r="F2336" s="12"/>
      <c r="G2336" s="12"/>
      <c r="H2336" s="12" t="e">
        <f t="shared" si="36"/>
        <v>#N/A</v>
      </c>
      <c r="I2336" s="12" t="e">
        <f>VLOOKUP(CONCATENATE(N2336,T2336),Simulador!$H$26:$H$33,1,FALSE)</f>
        <v>#N/A</v>
      </c>
      <c r="J2336" s="12" t="e">
        <f t="shared" si="37"/>
        <v>#N/A</v>
      </c>
      <c r="K2336" s="13" t="e">
        <f t="shared" si="38"/>
        <v>#N/A</v>
      </c>
      <c r="L2336" s="12" t="e">
        <f t="shared" si="39"/>
        <v>#N/A</v>
      </c>
      <c r="M2336" s="14"/>
      <c r="N2336" s="3"/>
      <c r="O2336" s="20" t="e">
        <f>VLOOKUP(CONCATENATE($M2336,$N2336),Curriculos!$A$2:$J$332,4,FALSE)</f>
        <v>#N/A</v>
      </c>
      <c r="P2336" s="21" t="e">
        <f>VLOOKUP(CONCATENATE($M2336,$N2336),Curriculos!$A$2:$J$332,5,FALSE)</f>
        <v>#N/A</v>
      </c>
      <c r="Q2336" s="21" t="e">
        <f>VLOOKUP($N2336,Oferta!$D$2:$P$100,5,FALSE)</f>
        <v>#N/A</v>
      </c>
      <c r="R2336" s="21" t="e">
        <f>VLOOKUP(CONCATENATE($M2336,$N2336),Curriculos!$A$2:$J$332,8,FALSE)</f>
        <v>#N/A</v>
      </c>
      <c r="S2336" s="5"/>
      <c r="T2336" s="22"/>
      <c r="U2336" s="21" t="e">
        <f>VLOOKUP(CONCATENATE($M2336,$N2336),Curriculos!$A$2:$J$332,10,FALSE)</f>
        <v>#N/A</v>
      </c>
      <c r="V2336" s="20" t="e">
        <f>VLOOKUP(CONCATENATE($M2336,$N2336,$T2336),Oferta!$B$2:$R$360,17,FALSE)</f>
        <v>#N/A</v>
      </c>
      <c r="W2336" s="20" t="e">
        <f>VLOOKUP(CONCATENATE($M2336,$N2336,$T2336),Oferta!$B$2:$Q$360,12,FALSE)</f>
        <v>#N/A</v>
      </c>
      <c r="X2336" s="22"/>
      <c r="Y2336" s="23" t="e">
        <f>VLOOKUP(CONCATENATE($W2336,$X2336),Mtz_Horarios!$E$2:$H$92,2,FALSE)</f>
        <v>#N/A</v>
      </c>
      <c r="Z2336" s="23" t="e">
        <f>VLOOKUP(CONCATENATE($W2336,$X2336),Mtz_Horarios!$E$2:$H$92,3,FALSE)</f>
        <v>#N/A</v>
      </c>
      <c r="AA2336" s="24" t="e">
        <f>VLOOKUP(CONCATENATE($W2336,$X2336),Mtz_Horarios!$E$2:$H$92,4,FALSE)</f>
        <v>#N/A</v>
      </c>
      <c r="AB2336" s="20" t="e">
        <f>VLOOKUP(CONCATENATE($M2336,$N2336,$T2336),Oferta!$B$2:$Q$360,16,FALSE)</f>
        <v>#N/A</v>
      </c>
      <c r="AC2336" s="20" t="e">
        <f>VLOOKUP(CONCATENATE($M2336,$N2336,$T2336),Oferta!$B$2:$Q$360,15,FALSE)</f>
        <v>#N/A</v>
      </c>
      <c r="AD2336" s="12"/>
      <c r="AE2336" s="12"/>
      <c r="AF2336" s="12"/>
      <c r="AG2336" s="12"/>
      <c r="AH2336" s="12"/>
      <c r="AI2336" s="5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12"/>
      <c r="AW2336" s="12"/>
    </row>
    <row r="2337" spans="1:49" ht="15" hidden="1" customHeight="1">
      <c r="A2337" s="12"/>
      <c r="B2337" s="12"/>
      <c r="C2337" s="12"/>
      <c r="D2337" s="12"/>
      <c r="E2337" s="12"/>
      <c r="F2337" s="12"/>
      <c r="G2337" s="12"/>
      <c r="H2337" s="12" t="e">
        <f t="shared" si="36"/>
        <v>#N/A</v>
      </c>
      <c r="I2337" s="12" t="e">
        <f>VLOOKUP(CONCATENATE(N2337,T2337),Simulador!$H$26:$H$33,1,FALSE)</f>
        <v>#N/A</v>
      </c>
      <c r="J2337" s="12" t="e">
        <f t="shared" si="37"/>
        <v>#N/A</v>
      </c>
      <c r="K2337" s="13" t="e">
        <f t="shared" si="38"/>
        <v>#N/A</v>
      </c>
      <c r="L2337" s="12" t="e">
        <f t="shared" si="39"/>
        <v>#N/A</v>
      </c>
      <c r="M2337" s="14"/>
      <c r="N2337" s="3"/>
      <c r="O2337" s="20" t="e">
        <f>VLOOKUP(CONCATENATE($M2337,$N2337),Curriculos!$A$2:$J$332,4,FALSE)</f>
        <v>#N/A</v>
      </c>
      <c r="P2337" s="21" t="e">
        <f>VLOOKUP(CONCATENATE($M2337,$N2337),Curriculos!$A$2:$J$332,5,FALSE)</f>
        <v>#N/A</v>
      </c>
      <c r="Q2337" s="21" t="e">
        <f>VLOOKUP($N2337,Oferta!$D$2:$P$100,5,FALSE)</f>
        <v>#N/A</v>
      </c>
      <c r="R2337" s="21" t="e">
        <f>VLOOKUP(CONCATENATE($M2337,$N2337),Curriculos!$A$2:$J$332,8,FALSE)</f>
        <v>#N/A</v>
      </c>
      <c r="S2337" s="5"/>
      <c r="T2337" s="22"/>
      <c r="U2337" s="21" t="e">
        <f>VLOOKUP(CONCATENATE($M2337,$N2337),Curriculos!$A$2:$J$332,10,FALSE)</f>
        <v>#N/A</v>
      </c>
      <c r="V2337" s="20" t="e">
        <f>VLOOKUP(CONCATENATE($M2337,$N2337,$T2337),Oferta!$B$2:$R$360,17,FALSE)</f>
        <v>#N/A</v>
      </c>
      <c r="W2337" s="20" t="e">
        <f>VLOOKUP(CONCATENATE($M2337,$N2337,$T2337),Oferta!$B$2:$Q$360,12,FALSE)</f>
        <v>#N/A</v>
      </c>
      <c r="X2337" s="22"/>
      <c r="Y2337" s="23" t="e">
        <f>VLOOKUP(CONCATENATE($W2337,$X2337),Mtz_Horarios!$E$2:$H$92,2,FALSE)</f>
        <v>#N/A</v>
      </c>
      <c r="Z2337" s="23" t="e">
        <f>VLOOKUP(CONCATENATE($W2337,$X2337),Mtz_Horarios!$E$2:$H$92,3,FALSE)</f>
        <v>#N/A</v>
      </c>
      <c r="AA2337" s="24" t="e">
        <f>VLOOKUP(CONCATENATE($W2337,$X2337),Mtz_Horarios!$E$2:$H$92,4,FALSE)</f>
        <v>#N/A</v>
      </c>
      <c r="AB2337" s="20" t="e">
        <f>VLOOKUP(CONCATENATE($M2337,$N2337,$T2337),Oferta!$B$2:$Q$360,16,FALSE)</f>
        <v>#N/A</v>
      </c>
      <c r="AC2337" s="20" t="e">
        <f>VLOOKUP(CONCATENATE($M2337,$N2337,$T2337),Oferta!$B$2:$Q$360,15,FALSE)</f>
        <v>#N/A</v>
      </c>
      <c r="AD2337" s="12"/>
      <c r="AE2337" s="12"/>
      <c r="AF2337" s="12"/>
      <c r="AG2337" s="12"/>
      <c r="AH2337" s="12"/>
      <c r="AI2337" s="5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12"/>
      <c r="AW2337" s="12"/>
    </row>
    <row r="2338" spans="1:49" ht="15" hidden="1" customHeight="1">
      <c r="A2338" s="12"/>
      <c r="B2338" s="12"/>
      <c r="C2338" s="12"/>
      <c r="D2338" s="12"/>
      <c r="E2338" s="12"/>
      <c r="F2338" s="12"/>
      <c r="G2338" s="12"/>
      <c r="H2338" s="12" t="e">
        <f t="shared" si="36"/>
        <v>#N/A</v>
      </c>
      <c r="I2338" s="12" t="e">
        <f>VLOOKUP(CONCATENATE(N2338,T2338),Simulador!$H$26:$H$33,1,FALSE)</f>
        <v>#N/A</v>
      </c>
      <c r="J2338" s="12" t="e">
        <f t="shared" si="37"/>
        <v>#N/A</v>
      </c>
      <c r="K2338" s="13" t="e">
        <f t="shared" si="38"/>
        <v>#N/A</v>
      </c>
      <c r="L2338" s="12" t="e">
        <f t="shared" si="39"/>
        <v>#N/A</v>
      </c>
      <c r="M2338" s="14"/>
      <c r="N2338" s="3"/>
      <c r="O2338" s="20" t="e">
        <f>VLOOKUP(CONCATENATE($M2338,$N2338),Curriculos!$A$2:$J$332,4,FALSE)</f>
        <v>#N/A</v>
      </c>
      <c r="P2338" s="21" t="e">
        <f>VLOOKUP(CONCATENATE($M2338,$N2338),Curriculos!$A$2:$J$332,5,FALSE)</f>
        <v>#N/A</v>
      </c>
      <c r="Q2338" s="21" t="e">
        <f>VLOOKUP($N2338,Oferta!$D$2:$P$100,5,FALSE)</f>
        <v>#N/A</v>
      </c>
      <c r="R2338" s="21" t="e">
        <f>VLOOKUP(CONCATENATE($M2338,$N2338),Curriculos!$A$2:$J$332,8,FALSE)</f>
        <v>#N/A</v>
      </c>
      <c r="S2338" s="5"/>
      <c r="T2338" s="22"/>
      <c r="U2338" s="21" t="e">
        <f>VLOOKUP(CONCATENATE($M2338,$N2338),Curriculos!$A$2:$J$332,10,FALSE)</f>
        <v>#N/A</v>
      </c>
      <c r="V2338" s="20" t="e">
        <f>VLOOKUP(CONCATENATE($M2338,$N2338,$T2338),Oferta!$B$2:$R$360,17,FALSE)</f>
        <v>#N/A</v>
      </c>
      <c r="W2338" s="20" t="e">
        <f>VLOOKUP(CONCATENATE($M2338,$N2338,$T2338),Oferta!$B$2:$Q$360,12,FALSE)</f>
        <v>#N/A</v>
      </c>
      <c r="X2338" s="22"/>
      <c r="Y2338" s="23" t="e">
        <f>VLOOKUP(CONCATENATE($W2338,$X2338),Mtz_Horarios!$E$2:$H$92,2,FALSE)</f>
        <v>#N/A</v>
      </c>
      <c r="Z2338" s="23" t="e">
        <f>VLOOKUP(CONCATENATE($W2338,$X2338),Mtz_Horarios!$E$2:$H$92,3,FALSE)</f>
        <v>#N/A</v>
      </c>
      <c r="AA2338" s="24" t="e">
        <f>VLOOKUP(CONCATENATE($W2338,$X2338),Mtz_Horarios!$E$2:$H$92,4,FALSE)</f>
        <v>#N/A</v>
      </c>
      <c r="AB2338" s="20" t="e">
        <f>VLOOKUP(CONCATENATE($M2338,$N2338,$T2338),Oferta!$B$2:$Q$360,16,FALSE)</f>
        <v>#N/A</v>
      </c>
      <c r="AC2338" s="20" t="e">
        <f>VLOOKUP(CONCATENATE($M2338,$N2338,$T2338),Oferta!$B$2:$Q$360,15,FALSE)</f>
        <v>#N/A</v>
      </c>
      <c r="AD2338" s="12"/>
      <c r="AE2338" s="12"/>
      <c r="AF2338" s="12"/>
      <c r="AG2338" s="12"/>
      <c r="AH2338" s="12"/>
      <c r="AI2338" s="5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12"/>
      <c r="AW2338" s="12"/>
    </row>
    <row r="2339" spans="1:49" ht="15" hidden="1" customHeight="1">
      <c r="A2339" s="12"/>
      <c r="B2339" s="12"/>
      <c r="C2339" s="12"/>
      <c r="D2339" s="12"/>
      <c r="E2339" s="12"/>
      <c r="F2339" s="12"/>
      <c r="G2339" s="12"/>
      <c r="H2339" s="12" t="e">
        <f t="shared" si="36"/>
        <v>#N/A</v>
      </c>
      <c r="I2339" s="12" t="e">
        <f>VLOOKUP(CONCATENATE(N2339,T2339),Simulador!$H$26:$H$33,1,FALSE)</f>
        <v>#N/A</v>
      </c>
      <c r="J2339" s="12" t="e">
        <f t="shared" si="37"/>
        <v>#N/A</v>
      </c>
      <c r="K2339" s="13" t="e">
        <f t="shared" si="38"/>
        <v>#N/A</v>
      </c>
      <c r="L2339" s="12" t="e">
        <f t="shared" si="39"/>
        <v>#N/A</v>
      </c>
      <c r="M2339" s="14"/>
      <c r="N2339" s="3"/>
      <c r="O2339" s="20" t="e">
        <f>VLOOKUP(CONCATENATE($M2339,$N2339),Curriculos!$A$2:$J$332,4,FALSE)</f>
        <v>#N/A</v>
      </c>
      <c r="P2339" s="21" t="e">
        <f>VLOOKUP(CONCATENATE($M2339,$N2339),Curriculos!$A$2:$J$332,5,FALSE)</f>
        <v>#N/A</v>
      </c>
      <c r="Q2339" s="21" t="e">
        <f>VLOOKUP($N2339,Oferta!$D$2:$P$100,5,FALSE)</f>
        <v>#N/A</v>
      </c>
      <c r="R2339" s="21" t="e">
        <f>VLOOKUP(CONCATENATE($M2339,$N2339),Curriculos!$A$2:$J$332,8,FALSE)</f>
        <v>#N/A</v>
      </c>
      <c r="S2339" s="5"/>
      <c r="T2339" s="22"/>
      <c r="U2339" s="21" t="e">
        <f>VLOOKUP(CONCATENATE($M2339,$N2339),Curriculos!$A$2:$J$332,10,FALSE)</f>
        <v>#N/A</v>
      </c>
      <c r="V2339" s="20" t="e">
        <f>VLOOKUP(CONCATENATE($M2339,$N2339,$T2339),Oferta!$B$2:$R$360,17,FALSE)</f>
        <v>#N/A</v>
      </c>
      <c r="W2339" s="20" t="e">
        <f>VLOOKUP(CONCATENATE($M2339,$N2339,$T2339),Oferta!$B$2:$Q$360,12,FALSE)</f>
        <v>#N/A</v>
      </c>
      <c r="X2339" s="22"/>
      <c r="Y2339" s="23" t="e">
        <f>VLOOKUP(CONCATENATE($W2339,$X2339),Mtz_Horarios!$E$2:$H$92,2,FALSE)</f>
        <v>#N/A</v>
      </c>
      <c r="Z2339" s="23" t="e">
        <f>VLOOKUP(CONCATENATE($W2339,$X2339),Mtz_Horarios!$E$2:$H$92,3,FALSE)</f>
        <v>#N/A</v>
      </c>
      <c r="AA2339" s="24" t="e">
        <f>VLOOKUP(CONCATENATE($W2339,$X2339),Mtz_Horarios!$E$2:$H$92,4,FALSE)</f>
        <v>#N/A</v>
      </c>
      <c r="AB2339" s="20" t="e">
        <f>VLOOKUP(CONCATENATE($M2339,$N2339,$T2339),Oferta!$B$2:$Q$360,16,FALSE)</f>
        <v>#N/A</v>
      </c>
      <c r="AC2339" s="20" t="e">
        <f>VLOOKUP(CONCATENATE($M2339,$N2339,$T2339),Oferta!$B$2:$Q$360,15,FALSE)</f>
        <v>#N/A</v>
      </c>
      <c r="AD2339" s="12"/>
      <c r="AE2339" s="12"/>
      <c r="AF2339" s="12"/>
      <c r="AG2339" s="12"/>
      <c r="AH2339" s="12"/>
      <c r="AI2339" s="5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12"/>
      <c r="AW2339" s="12"/>
    </row>
    <row r="2340" spans="1:49" ht="15" hidden="1" customHeight="1">
      <c r="A2340" s="12"/>
      <c r="B2340" s="12"/>
      <c r="C2340" s="12"/>
      <c r="D2340" s="12"/>
      <c r="E2340" s="12"/>
      <c r="F2340" s="12"/>
      <c r="G2340" s="12"/>
      <c r="H2340" s="12" t="e">
        <f t="shared" si="36"/>
        <v>#N/A</v>
      </c>
      <c r="I2340" s="12" t="e">
        <f>VLOOKUP(CONCATENATE(N2340,T2340),Simulador!$H$26:$H$33,1,FALSE)</f>
        <v>#N/A</v>
      </c>
      <c r="J2340" s="12" t="e">
        <f t="shared" si="37"/>
        <v>#N/A</v>
      </c>
      <c r="K2340" s="13" t="e">
        <f t="shared" si="38"/>
        <v>#N/A</v>
      </c>
      <c r="L2340" s="12" t="e">
        <f t="shared" si="39"/>
        <v>#N/A</v>
      </c>
      <c r="M2340" s="14"/>
      <c r="N2340" s="3"/>
      <c r="O2340" s="20" t="e">
        <f>VLOOKUP(CONCATENATE($M2340,$N2340),Curriculos!$A$2:$J$332,4,FALSE)</f>
        <v>#N/A</v>
      </c>
      <c r="P2340" s="21" t="e">
        <f>VLOOKUP(CONCATENATE($M2340,$N2340),Curriculos!$A$2:$J$332,5,FALSE)</f>
        <v>#N/A</v>
      </c>
      <c r="Q2340" s="21" t="e">
        <f>VLOOKUP($N2340,Oferta!$D$2:$P$100,5,FALSE)</f>
        <v>#N/A</v>
      </c>
      <c r="R2340" s="21" t="e">
        <f>VLOOKUP(CONCATENATE($M2340,$N2340),Curriculos!$A$2:$J$332,8,FALSE)</f>
        <v>#N/A</v>
      </c>
      <c r="S2340" s="5"/>
      <c r="T2340" s="22"/>
      <c r="U2340" s="21" t="e">
        <f>VLOOKUP(CONCATENATE($M2340,$N2340),Curriculos!$A$2:$J$332,10,FALSE)</f>
        <v>#N/A</v>
      </c>
      <c r="V2340" s="20" t="e">
        <f>VLOOKUP(CONCATENATE($M2340,$N2340,$T2340),Oferta!$B$2:$R$360,17,FALSE)</f>
        <v>#N/A</v>
      </c>
      <c r="W2340" s="20" t="e">
        <f>VLOOKUP(CONCATENATE($M2340,$N2340,$T2340),Oferta!$B$2:$Q$360,12,FALSE)</f>
        <v>#N/A</v>
      </c>
      <c r="X2340" s="22"/>
      <c r="Y2340" s="23" t="e">
        <f>VLOOKUP(CONCATENATE($W2340,$X2340),Mtz_Horarios!$E$2:$H$92,2,FALSE)</f>
        <v>#N/A</v>
      </c>
      <c r="Z2340" s="23" t="e">
        <f>VLOOKUP(CONCATENATE($W2340,$X2340),Mtz_Horarios!$E$2:$H$92,3,FALSE)</f>
        <v>#N/A</v>
      </c>
      <c r="AA2340" s="24" t="e">
        <f>VLOOKUP(CONCATENATE($W2340,$X2340),Mtz_Horarios!$E$2:$H$92,4,FALSE)</f>
        <v>#N/A</v>
      </c>
      <c r="AB2340" s="20" t="e">
        <f>VLOOKUP(CONCATENATE($M2340,$N2340,$T2340),Oferta!$B$2:$Q$360,16,FALSE)</f>
        <v>#N/A</v>
      </c>
      <c r="AC2340" s="20" t="e">
        <f>VLOOKUP(CONCATENATE($M2340,$N2340,$T2340),Oferta!$B$2:$Q$360,15,FALSE)</f>
        <v>#N/A</v>
      </c>
      <c r="AD2340" s="12"/>
      <c r="AE2340" s="12"/>
      <c r="AF2340" s="12"/>
      <c r="AG2340" s="12"/>
      <c r="AH2340" s="12"/>
      <c r="AI2340" s="5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12"/>
      <c r="AW2340" s="12"/>
    </row>
    <row r="2341" spans="1:49" ht="15" hidden="1" customHeight="1">
      <c r="A2341" s="12"/>
      <c r="B2341" s="12"/>
      <c r="C2341" s="12"/>
      <c r="D2341" s="12"/>
      <c r="E2341" s="12"/>
      <c r="F2341" s="12"/>
      <c r="G2341" s="12"/>
      <c r="H2341" s="12" t="e">
        <f t="shared" si="36"/>
        <v>#N/A</v>
      </c>
      <c r="I2341" s="12" t="e">
        <f>VLOOKUP(CONCATENATE(N2341,T2341),Simulador!$H$26:$H$33,1,FALSE)</f>
        <v>#N/A</v>
      </c>
      <c r="J2341" s="12" t="e">
        <f t="shared" si="37"/>
        <v>#N/A</v>
      </c>
      <c r="K2341" s="13" t="e">
        <f t="shared" si="38"/>
        <v>#N/A</v>
      </c>
      <c r="L2341" s="12" t="e">
        <f t="shared" si="39"/>
        <v>#N/A</v>
      </c>
      <c r="M2341" s="14"/>
      <c r="N2341" s="3"/>
      <c r="O2341" s="20" t="e">
        <f>VLOOKUP(CONCATENATE($M2341,$N2341),Curriculos!$A$2:$J$332,4,FALSE)</f>
        <v>#N/A</v>
      </c>
      <c r="P2341" s="21" t="e">
        <f>VLOOKUP(CONCATENATE($M2341,$N2341),Curriculos!$A$2:$J$332,5,FALSE)</f>
        <v>#N/A</v>
      </c>
      <c r="Q2341" s="21" t="e">
        <f>VLOOKUP($N2341,Oferta!$D$2:$P$100,5,FALSE)</f>
        <v>#N/A</v>
      </c>
      <c r="R2341" s="21" t="e">
        <f>VLOOKUP(CONCATENATE($M2341,$N2341),Curriculos!$A$2:$J$332,8,FALSE)</f>
        <v>#N/A</v>
      </c>
      <c r="S2341" s="5"/>
      <c r="T2341" s="22"/>
      <c r="U2341" s="21" t="e">
        <f>VLOOKUP(CONCATENATE($M2341,$N2341),Curriculos!$A$2:$J$332,10,FALSE)</f>
        <v>#N/A</v>
      </c>
      <c r="V2341" s="20" t="e">
        <f>VLOOKUP(CONCATENATE($M2341,$N2341,$T2341),Oferta!$B$2:$R$360,17,FALSE)</f>
        <v>#N/A</v>
      </c>
      <c r="W2341" s="20" t="e">
        <f>VLOOKUP(CONCATENATE($M2341,$N2341,$T2341),Oferta!$B$2:$Q$360,12,FALSE)</f>
        <v>#N/A</v>
      </c>
      <c r="X2341" s="22"/>
      <c r="Y2341" s="23" t="e">
        <f>VLOOKUP(CONCATENATE($W2341,$X2341),Mtz_Horarios!$E$2:$H$92,2,FALSE)</f>
        <v>#N/A</v>
      </c>
      <c r="Z2341" s="23" t="e">
        <f>VLOOKUP(CONCATENATE($W2341,$X2341),Mtz_Horarios!$E$2:$H$92,3,FALSE)</f>
        <v>#N/A</v>
      </c>
      <c r="AA2341" s="24" t="e">
        <f>VLOOKUP(CONCATENATE($W2341,$X2341),Mtz_Horarios!$E$2:$H$92,4,FALSE)</f>
        <v>#N/A</v>
      </c>
      <c r="AB2341" s="20" t="e">
        <f>VLOOKUP(CONCATENATE($M2341,$N2341,$T2341),Oferta!$B$2:$Q$360,16,FALSE)</f>
        <v>#N/A</v>
      </c>
      <c r="AC2341" s="20" t="e">
        <f>VLOOKUP(CONCATENATE($M2341,$N2341,$T2341),Oferta!$B$2:$Q$360,15,FALSE)</f>
        <v>#N/A</v>
      </c>
      <c r="AD2341" s="12"/>
      <c r="AE2341" s="12"/>
      <c r="AF2341" s="12"/>
      <c r="AG2341" s="12"/>
      <c r="AH2341" s="12"/>
      <c r="AI2341" s="5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12"/>
      <c r="AW2341" s="12"/>
    </row>
    <row r="2342" spans="1:49" ht="15" hidden="1" customHeight="1">
      <c r="A2342" s="12"/>
      <c r="B2342" s="12"/>
      <c r="C2342" s="12"/>
      <c r="D2342" s="12"/>
      <c r="E2342" s="12"/>
      <c r="F2342" s="12"/>
      <c r="G2342" s="12"/>
      <c r="H2342" s="12" t="e">
        <f t="shared" si="36"/>
        <v>#N/A</v>
      </c>
      <c r="I2342" s="12" t="e">
        <f>VLOOKUP(CONCATENATE(N2342,T2342),Simulador!$H$26:$H$33,1,FALSE)</f>
        <v>#N/A</v>
      </c>
      <c r="J2342" s="12" t="e">
        <f t="shared" si="37"/>
        <v>#N/A</v>
      </c>
      <c r="K2342" s="13" t="e">
        <f t="shared" si="38"/>
        <v>#N/A</v>
      </c>
      <c r="L2342" s="12" t="e">
        <f t="shared" si="39"/>
        <v>#N/A</v>
      </c>
      <c r="M2342" s="14"/>
      <c r="N2342" s="3"/>
      <c r="O2342" s="20" t="e">
        <f>VLOOKUP(CONCATENATE($M2342,$N2342),Curriculos!$A$2:$J$332,4,FALSE)</f>
        <v>#N/A</v>
      </c>
      <c r="P2342" s="21" t="e">
        <f>VLOOKUP(CONCATENATE($M2342,$N2342),Curriculos!$A$2:$J$332,5,FALSE)</f>
        <v>#N/A</v>
      </c>
      <c r="Q2342" s="21" t="e">
        <f>VLOOKUP($N2342,Oferta!$D$2:$P$100,5,FALSE)</f>
        <v>#N/A</v>
      </c>
      <c r="R2342" s="21" t="e">
        <f>VLOOKUP(CONCATENATE($M2342,$N2342),Curriculos!$A$2:$J$332,8,FALSE)</f>
        <v>#N/A</v>
      </c>
      <c r="S2342" s="5"/>
      <c r="T2342" s="22"/>
      <c r="U2342" s="21" t="e">
        <f>VLOOKUP(CONCATENATE($M2342,$N2342),Curriculos!$A$2:$J$332,10,FALSE)</f>
        <v>#N/A</v>
      </c>
      <c r="V2342" s="20" t="e">
        <f>VLOOKUP(CONCATENATE($M2342,$N2342,$T2342),Oferta!$B$2:$R$360,17,FALSE)</f>
        <v>#N/A</v>
      </c>
      <c r="W2342" s="20" t="e">
        <f>VLOOKUP(CONCATENATE($M2342,$N2342,$T2342),Oferta!$B$2:$Q$360,12,FALSE)</f>
        <v>#N/A</v>
      </c>
      <c r="X2342" s="22"/>
      <c r="Y2342" s="23" t="e">
        <f>VLOOKUP(CONCATENATE($W2342,$X2342),Mtz_Horarios!$E$2:$H$92,2,FALSE)</f>
        <v>#N/A</v>
      </c>
      <c r="Z2342" s="23" t="e">
        <f>VLOOKUP(CONCATENATE($W2342,$X2342),Mtz_Horarios!$E$2:$H$92,3,FALSE)</f>
        <v>#N/A</v>
      </c>
      <c r="AA2342" s="24" t="e">
        <f>VLOOKUP(CONCATENATE($W2342,$X2342),Mtz_Horarios!$E$2:$H$92,4,FALSE)</f>
        <v>#N/A</v>
      </c>
      <c r="AB2342" s="20" t="e">
        <f>VLOOKUP(CONCATENATE($M2342,$N2342,$T2342),Oferta!$B$2:$Q$360,16,FALSE)</f>
        <v>#N/A</v>
      </c>
      <c r="AC2342" s="20" t="e">
        <f>VLOOKUP(CONCATENATE($M2342,$N2342,$T2342),Oferta!$B$2:$Q$360,15,FALSE)</f>
        <v>#N/A</v>
      </c>
      <c r="AD2342" s="12"/>
      <c r="AE2342" s="12"/>
      <c r="AF2342" s="12"/>
      <c r="AG2342" s="12"/>
      <c r="AH2342" s="12"/>
      <c r="AI2342" s="5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12"/>
      <c r="AW2342" s="12"/>
    </row>
    <row r="2343" spans="1:49" ht="15" hidden="1" customHeight="1">
      <c r="A2343" s="12"/>
      <c r="B2343" s="12"/>
      <c r="C2343" s="12"/>
      <c r="D2343" s="12"/>
      <c r="E2343" s="12"/>
      <c r="F2343" s="12"/>
      <c r="G2343" s="12"/>
      <c r="H2343" s="12" t="e">
        <f t="shared" si="36"/>
        <v>#N/A</v>
      </c>
      <c r="I2343" s="12" t="e">
        <f>VLOOKUP(CONCATENATE(N2343,T2343),Simulador!$H$26:$H$33,1,FALSE)</f>
        <v>#N/A</v>
      </c>
      <c r="J2343" s="12" t="e">
        <f t="shared" si="37"/>
        <v>#N/A</v>
      </c>
      <c r="K2343" s="13" t="e">
        <f t="shared" si="38"/>
        <v>#N/A</v>
      </c>
      <c r="L2343" s="12" t="e">
        <f t="shared" si="39"/>
        <v>#N/A</v>
      </c>
      <c r="M2343" s="14"/>
      <c r="N2343" s="3"/>
      <c r="O2343" s="20" t="e">
        <f>VLOOKUP(CONCATENATE($M2343,$N2343),Curriculos!$A$2:$J$332,4,FALSE)</f>
        <v>#N/A</v>
      </c>
      <c r="P2343" s="21" t="e">
        <f>VLOOKUP(CONCATENATE($M2343,$N2343),Curriculos!$A$2:$J$332,5,FALSE)</f>
        <v>#N/A</v>
      </c>
      <c r="Q2343" s="21" t="e">
        <f>VLOOKUP($N2343,Oferta!$D$2:$P$100,5,FALSE)</f>
        <v>#N/A</v>
      </c>
      <c r="R2343" s="21" t="e">
        <f>VLOOKUP(CONCATENATE($M2343,$N2343),Curriculos!$A$2:$J$332,8,FALSE)</f>
        <v>#N/A</v>
      </c>
      <c r="S2343" s="5"/>
      <c r="T2343" s="22"/>
      <c r="U2343" s="21" t="e">
        <f>VLOOKUP(CONCATENATE($M2343,$N2343),Curriculos!$A$2:$J$332,10,FALSE)</f>
        <v>#N/A</v>
      </c>
      <c r="V2343" s="20" t="e">
        <f>VLOOKUP(CONCATENATE($M2343,$N2343,$T2343),Oferta!$B$2:$R$360,17,FALSE)</f>
        <v>#N/A</v>
      </c>
      <c r="W2343" s="20" t="e">
        <f>VLOOKUP(CONCATENATE($M2343,$N2343,$T2343),Oferta!$B$2:$Q$360,12,FALSE)</f>
        <v>#N/A</v>
      </c>
      <c r="X2343" s="22"/>
      <c r="Y2343" s="23" t="e">
        <f>VLOOKUP(CONCATENATE($W2343,$X2343),Mtz_Horarios!$E$2:$H$92,2,FALSE)</f>
        <v>#N/A</v>
      </c>
      <c r="Z2343" s="23" t="e">
        <f>VLOOKUP(CONCATENATE($W2343,$X2343),Mtz_Horarios!$E$2:$H$92,3,FALSE)</f>
        <v>#N/A</v>
      </c>
      <c r="AA2343" s="24" t="e">
        <f>VLOOKUP(CONCATENATE($W2343,$X2343),Mtz_Horarios!$E$2:$H$92,4,FALSE)</f>
        <v>#N/A</v>
      </c>
      <c r="AB2343" s="20" t="e">
        <f>VLOOKUP(CONCATENATE($M2343,$N2343,$T2343),Oferta!$B$2:$Q$360,16,FALSE)</f>
        <v>#N/A</v>
      </c>
      <c r="AC2343" s="20" t="e">
        <f>VLOOKUP(CONCATENATE($M2343,$N2343,$T2343),Oferta!$B$2:$Q$360,15,FALSE)</f>
        <v>#N/A</v>
      </c>
      <c r="AD2343" s="12"/>
      <c r="AE2343" s="12"/>
      <c r="AF2343" s="12"/>
      <c r="AG2343" s="12"/>
      <c r="AH2343" s="12"/>
      <c r="AI2343" s="5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12"/>
      <c r="AW2343" s="12"/>
    </row>
    <row r="2344" spans="1:49" ht="15" hidden="1" customHeight="1">
      <c r="A2344" s="12"/>
      <c r="B2344" s="12"/>
      <c r="C2344" s="12"/>
      <c r="D2344" s="12"/>
      <c r="E2344" s="12"/>
      <c r="F2344" s="12"/>
      <c r="G2344" s="12"/>
      <c r="H2344" s="12" t="e">
        <f t="shared" si="36"/>
        <v>#N/A</v>
      </c>
      <c r="I2344" s="12" t="e">
        <f>VLOOKUP(CONCATENATE(N2344,T2344),Simulador!$H$26:$H$33,1,FALSE)</f>
        <v>#N/A</v>
      </c>
      <c r="J2344" s="12" t="e">
        <f t="shared" si="37"/>
        <v>#N/A</v>
      </c>
      <c r="K2344" s="13" t="e">
        <f t="shared" si="38"/>
        <v>#N/A</v>
      </c>
      <c r="L2344" s="12" t="e">
        <f t="shared" si="39"/>
        <v>#N/A</v>
      </c>
      <c r="M2344" s="14"/>
      <c r="N2344" s="3"/>
      <c r="O2344" s="20" t="e">
        <f>VLOOKUP(CONCATENATE($M2344,$N2344),Curriculos!$A$2:$J$332,4,FALSE)</f>
        <v>#N/A</v>
      </c>
      <c r="P2344" s="21" t="e">
        <f>VLOOKUP(CONCATENATE($M2344,$N2344),Curriculos!$A$2:$J$332,5,FALSE)</f>
        <v>#N/A</v>
      </c>
      <c r="Q2344" s="21" t="e">
        <f>VLOOKUP($N2344,Oferta!$D$2:$P$100,5,FALSE)</f>
        <v>#N/A</v>
      </c>
      <c r="R2344" s="21" t="e">
        <f>VLOOKUP(CONCATENATE($M2344,$N2344),Curriculos!$A$2:$J$332,8,FALSE)</f>
        <v>#N/A</v>
      </c>
      <c r="S2344" s="5"/>
      <c r="T2344" s="22"/>
      <c r="U2344" s="21" t="e">
        <f>VLOOKUP(CONCATENATE($M2344,$N2344),Curriculos!$A$2:$J$332,10,FALSE)</f>
        <v>#N/A</v>
      </c>
      <c r="V2344" s="20" t="e">
        <f>VLOOKUP(CONCATENATE($M2344,$N2344,$T2344),Oferta!$B$2:$R$360,17,FALSE)</f>
        <v>#N/A</v>
      </c>
      <c r="W2344" s="20" t="e">
        <f>VLOOKUP(CONCATENATE($M2344,$N2344,$T2344),Oferta!$B$2:$Q$360,12,FALSE)</f>
        <v>#N/A</v>
      </c>
      <c r="X2344" s="22"/>
      <c r="Y2344" s="23" t="e">
        <f>VLOOKUP(CONCATENATE($W2344,$X2344),Mtz_Horarios!$E$2:$H$92,2,FALSE)</f>
        <v>#N/A</v>
      </c>
      <c r="Z2344" s="23" t="e">
        <f>VLOOKUP(CONCATENATE($W2344,$X2344),Mtz_Horarios!$E$2:$H$92,3,FALSE)</f>
        <v>#N/A</v>
      </c>
      <c r="AA2344" s="24" t="e">
        <f>VLOOKUP(CONCATENATE($W2344,$X2344),Mtz_Horarios!$E$2:$H$92,4,FALSE)</f>
        <v>#N/A</v>
      </c>
      <c r="AB2344" s="20" t="e">
        <f>VLOOKUP(CONCATENATE($M2344,$N2344,$T2344),Oferta!$B$2:$Q$360,16,FALSE)</f>
        <v>#N/A</v>
      </c>
      <c r="AC2344" s="20" t="e">
        <f>VLOOKUP(CONCATENATE($M2344,$N2344,$T2344),Oferta!$B$2:$Q$360,15,FALSE)</f>
        <v>#N/A</v>
      </c>
      <c r="AD2344" s="12"/>
      <c r="AE2344" s="12"/>
      <c r="AF2344" s="12"/>
      <c r="AG2344" s="12"/>
      <c r="AH2344" s="12"/>
      <c r="AI2344" s="5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12"/>
      <c r="AW2344" s="12"/>
    </row>
    <row r="2345" spans="1:49" ht="15" hidden="1" customHeight="1">
      <c r="A2345" s="12"/>
      <c r="B2345" s="12"/>
      <c r="C2345" s="12"/>
      <c r="D2345" s="12"/>
      <c r="E2345" s="12"/>
      <c r="F2345" s="12"/>
      <c r="G2345" s="12"/>
      <c r="H2345" s="12" t="e">
        <f t="shared" si="36"/>
        <v>#N/A</v>
      </c>
      <c r="I2345" s="12" t="e">
        <f>VLOOKUP(CONCATENATE(N2345,T2345),Simulador!$H$26:$H$33,1,FALSE)</f>
        <v>#N/A</v>
      </c>
      <c r="J2345" s="12" t="e">
        <f t="shared" si="37"/>
        <v>#N/A</v>
      </c>
      <c r="K2345" s="13" t="e">
        <f t="shared" si="38"/>
        <v>#N/A</v>
      </c>
      <c r="L2345" s="12" t="e">
        <f t="shared" si="39"/>
        <v>#N/A</v>
      </c>
      <c r="M2345" s="14"/>
      <c r="N2345" s="3"/>
      <c r="O2345" s="20" t="e">
        <f>VLOOKUP(CONCATENATE($M2345,$N2345),Curriculos!$A$2:$J$332,4,FALSE)</f>
        <v>#N/A</v>
      </c>
      <c r="P2345" s="21" t="e">
        <f>VLOOKUP(CONCATENATE($M2345,$N2345),Curriculos!$A$2:$J$332,5,FALSE)</f>
        <v>#N/A</v>
      </c>
      <c r="Q2345" s="21" t="e">
        <f>VLOOKUP($N2345,Oferta!$D$2:$P$100,5,FALSE)</f>
        <v>#N/A</v>
      </c>
      <c r="R2345" s="21" t="e">
        <f>VLOOKUP(CONCATENATE($M2345,$N2345),Curriculos!$A$2:$J$332,8,FALSE)</f>
        <v>#N/A</v>
      </c>
      <c r="S2345" s="5"/>
      <c r="T2345" s="22"/>
      <c r="U2345" s="21" t="e">
        <f>VLOOKUP(CONCATENATE($M2345,$N2345),Curriculos!$A$2:$J$332,10,FALSE)</f>
        <v>#N/A</v>
      </c>
      <c r="V2345" s="20" t="e">
        <f>VLOOKUP(CONCATENATE($M2345,$N2345,$T2345),Oferta!$B$2:$R$360,17,FALSE)</f>
        <v>#N/A</v>
      </c>
      <c r="W2345" s="20" t="e">
        <f>VLOOKUP(CONCATENATE($M2345,$N2345,$T2345),Oferta!$B$2:$Q$360,12,FALSE)</f>
        <v>#N/A</v>
      </c>
      <c r="X2345" s="22"/>
      <c r="Y2345" s="23" t="e">
        <f>VLOOKUP(CONCATENATE($W2345,$X2345),Mtz_Horarios!$E$2:$H$92,2,FALSE)</f>
        <v>#N/A</v>
      </c>
      <c r="Z2345" s="23" t="e">
        <f>VLOOKUP(CONCATENATE($W2345,$X2345),Mtz_Horarios!$E$2:$H$92,3,FALSE)</f>
        <v>#N/A</v>
      </c>
      <c r="AA2345" s="24" t="e">
        <f>VLOOKUP(CONCATENATE($W2345,$X2345),Mtz_Horarios!$E$2:$H$92,4,FALSE)</f>
        <v>#N/A</v>
      </c>
      <c r="AB2345" s="20" t="e">
        <f>VLOOKUP(CONCATENATE($M2345,$N2345,$T2345),Oferta!$B$2:$Q$360,16,FALSE)</f>
        <v>#N/A</v>
      </c>
      <c r="AC2345" s="20" t="e">
        <f>VLOOKUP(CONCATENATE($M2345,$N2345,$T2345),Oferta!$B$2:$Q$360,15,FALSE)</f>
        <v>#N/A</v>
      </c>
      <c r="AD2345" s="12"/>
      <c r="AE2345" s="12"/>
      <c r="AF2345" s="12"/>
      <c r="AG2345" s="12"/>
      <c r="AH2345" s="12"/>
      <c r="AI2345" s="5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12"/>
      <c r="AW2345" s="12"/>
    </row>
    <row r="2346" spans="1:49" ht="15" hidden="1" customHeight="1">
      <c r="A2346" s="12"/>
      <c r="B2346" s="12"/>
      <c r="C2346" s="12"/>
      <c r="D2346" s="12"/>
      <c r="E2346" s="12"/>
      <c r="F2346" s="12"/>
      <c r="G2346" s="12"/>
      <c r="H2346" s="12" t="e">
        <f t="shared" si="36"/>
        <v>#N/A</v>
      </c>
      <c r="I2346" s="12" t="e">
        <f>VLOOKUP(CONCATENATE(N2346,T2346),Simulador!$H$26:$H$33,1,FALSE)</f>
        <v>#N/A</v>
      </c>
      <c r="J2346" s="12" t="e">
        <f t="shared" si="37"/>
        <v>#N/A</v>
      </c>
      <c r="K2346" s="13" t="e">
        <f t="shared" si="38"/>
        <v>#N/A</v>
      </c>
      <c r="L2346" s="12" t="e">
        <f t="shared" si="39"/>
        <v>#N/A</v>
      </c>
      <c r="M2346" s="14"/>
      <c r="N2346" s="3"/>
      <c r="O2346" s="20" t="e">
        <f>VLOOKUP(CONCATENATE($M2346,$N2346),Curriculos!$A$2:$J$332,4,FALSE)</f>
        <v>#N/A</v>
      </c>
      <c r="P2346" s="21" t="e">
        <f>VLOOKUP(CONCATENATE($M2346,$N2346),Curriculos!$A$2:$J$332,5,FALSE)</f>
        <v>#N/A</v>
      </c>
      <c r="Q2346" s="21" t="e">
        <f>VLOOKUP($N2346,Oferta!$D$2:$P$100,5,FALSE)</f>
        <v>#N/A</v>
      </c>
      <c r="R2346" s="21" t="e">
        <f>VLOOKUP(CONCATENATE($M2346,$N2346),Curriculos!$A$2:$J$332,8,FALSE)</f>
        <v>#N/A</v>
      </c>
      <c r="S2346" s="5"/>
      <c r="T2346" s="22"/>
      <c r="U2346" s="21" t="e">
        <f>VLOOKUP(CONCATENATE($M2346,$N2346),Curriculos!$A$2:$J$332,10,FALSE)</f>
        <v>#N/A</v>
      </c>
      <c r="V2346" s="20" t="e">
        <f>VLOOKUP(CONCATENATE($M2346,$N2346,$T2346),Oferta!$B$2:$R$360,17,FALSE)</f>
        <v>#N/A</v>
      </c>
      <c r="W2346" s="20" t="e">
        <f>VLOOKUP(CONCATENATE($M2346,$N2346,$T2346),Oferta!$B$2:$Q$360,12,FALSE)</f>
        <v>#N/A</v>
      </c>
      <c r="X2346" s="22"/>
      <c r="Y2346" s="23" t="e">
        <f>VLOOKUP(CONCATENATE($W2346,$X2346),Mtz_Horarios!$E$2:$H$92,2,FALSE)</f>
        <v>#N/A</v>
      </c>
      <c r="Z2346" s="23" t="e">
        <f>VLOOKUP(CONCATENATE($W2346,$X2346),Mtz_Horarios!$E$2:$H$92,3,FALSE)</f>
        <v>#N/A</v>
      </c>
      <c r="AA2346" s="24" t="e">
        <f>VLOOKUP(CONCATENATE($W2346,$X2346),Mtz_Horarios!$E$2:$H$92,4,FALSE)</f>
        <v>#N/A</v>
      </c>
      <c r="AB2346" s="20" t="e">
        <f>VLOOKUP(CONCATENATE($M2346,$N2346,$T2346),Oferta!$B$2:$Q$360,16,FALSE)</f>
        <v>#N/A</v>
      </c>
      <c r="AC2346" s="20" t="e">
        <f>VLOOKUP(CONCATENATE($M2346,$N2346,$T2346),Oferta!$B$2:$Q$360,15,FALSE)</f>
        <v>#N/A</v>
      </c>
      <c r="AD2346" s="12"/>
      <c r="AE2346" s="12"/>
      <c r="AF2346" s="12"/>
      <c r="AG2346" s="12"/>
      <c r="AH2346" s="12"/>
      <c r="AI2346" s="5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12"/>
      <c r="AW2346" s="12"/>
    </row>
    <row r="2347" spans="1:49" ht="15" hidden="1" customHeight="1">
      <c r="A2347" s="12"/>
      <c r="B2347" s="12"/>
      <c r="C2347" s="12"/>
      <c r="D2347" s="12"/>
      <c r="E2347" s="12"/>
      <c r="F2347" s="12"/>
      <c r="G2347" s="12"/>
      <c r="H2347" s="12" t="e">
        <f t="shared" si="36"/>
        <v>#N/A</v>
      </c>
      <c r="I2347" s="12" t="e">
        <f>VLOOKUP(CONCATENATE(N2347,T2347),Simulador!$H$26:$H$33,1,FALSE)</f>
        <v>#N/A</v>
      </c>
      <c r="J2347" s="12" t="e">
        <f t="shared" si="37"/>
        <v>#N/A</v>
      </c>
      <c r="K2347" s="13" t="e">
        <f t="shared" si="38"/>
        <v>#N/A</v>
      </c>
      <c r="L2347" s="12" t="e">
        <f t="shared" si="39"/>
        <v>#N/A</v>
      </c>
      <c r="M2347" s="14"/>
      <c r="N2347" s="3"/>
      <c r="O2347" s="20" t="e">
        <f>VLOOKUP(CONCATENATE($M2347,$N2347),Curriculos!$A$2:$J$332,4,FALSE)</f>
        <v>#N/A</v>
      </c>
      <c r="P2347" s="21" t="e">
        <f>VLOOKUP(CONCATENATE($M2347,$N2347),Curriculos!$A$2:$J$332,5,FALSE)</f>
        <v>#N/A</v>
      </c>
      <c r="Q2347" s="21" t="e">
        <f>VLOOKUP($N2347,Oferta!$D$2:$P$100,5,FALSE)</f>
        <v>#N/A</v>
      </c>
      <c r="R2347" s="21" t="e">
        <f>VLOOKUP(CONCATENATE($M2347,$N2347),Curriculos!$A$2:$J$332,8,FALSE)</f>
        <v>#N/A</v>
      </c>
      <c r="S2347" s="5"/>
      <c r="T2347" s="22"/>
      <c r="U2347" s="21" t="e">
        <f>VLOOKUP(CONCATENATE($M2347,$N2347),Curriculos!$A$2:$J$332,10,FALSE)</f>
        <v>#N/A</v>
      </c>
      <c r="V2347" s="20" t="e">
        <f>VLOOKUP(CONCATENATE($M2347,$N2347,$T2347),Oferta!$B$2:$R$360,17,FALSE)</f>
        <v>#N/A</v>
      </c>
      <c r="W2347" s="20" t="e">
        <f>VLOOKUP(CONCATENATE($M2347,$N2347,$T2347),Oferta!$B$2:$Q$360,12,FALSE)</f>
        <v>#N/A</v>
      </c>
      <c r="X2347" s="22"/>
      <c r="Y2347" s="23" t="e">
        <f>VLOOKUP(CONCATENATE($W2347,$X2347),Mtz_Horarios!$E$2:$H$92,2,FALSE)</f>
        <v>#N/A</v>
      </c>
      <c r="Z2347" s="23" t="e">
        <f>VLOOKUP(CONCATENATE($W2347,$X2347),Mtz_Horarios!$E$2:$H$92,3,FALSE)</f>
        <v>#N/A</v>
      </c>
      <c r="AA2347" s="24" t="e">
        <f>VLOOKUP(CONCATENATE($W2347,$X2347),Mtz_Horarios!$E$2:$H$92,4,FALSE)</f>
        <v>#N/A</v>
      </c>
      <c r="AB2347" s="20" t="e">
        <f>VLOOKUP(CONCATENATE($M2347,$N2347,$T2347),Oferta!$B$2:$Q$360,16,FALSE)</f>
        <v>#N/A</v>
      </c>
      <c r="AC2347" s="20" t="e">
        <f>VLOOKUP(CONCATENATE($M2347,$N2347,$T2347),Oferta!$B$2:$Q$360,15,FALSE)</f>
        <v>#N/A</v>
      </c>
      <c r="AD2347" s="12"/>
      <c r="AE2347" s="12"/>
      <c r="AF2347" s="12"/>
      <c r="AG2347" s="12"/>
      <c r="AH2347" s="12"/>
      <c r="AI2347" s="5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12"/>
      <c r="AW2347" s="12"/>
    </row>
    <row r="2348" spans="1:49" ht="15" hidden="1" customHeight="1">
      <c r="A2348" s="12"/>
      <c r="B2348" s="12"/>
      <c r="C2348" s="12"/>
      <c r="D2348" s="12"/>
      <c r="E2348" s="12"/>
      <c r="F2348" s="12"/>
      <c r="G2348" s="12"/>
      <c r="H2348" s="12" t="e">
        <f t="shared" si="36"/>
        <v>#N/A</v>
      </c>
      <c r="I2348" s="12" t="e">
        <f>VLOOKUP(CONCATENATE(N2348,T2348),Simulador!$H$26:$H$33,1,FALSE)</f>
        <v>#N/A</v>
      </c>
      <c r="J2348" s="12" t="e">
        <f t="shared" si="37"/>
        <v>#N/A</v>
      </c>
      <c r="K2348" s="13" t="e">
        <f t="shared" si="38"/>
        <v>#N/A</v>
      </c>
      <c r="L2348" s="12" t="e">
        <f t="shared" si="39"/>
        <v>#N/A</v>
      </c>
      <c r="M2348" s="14"/>
      <c r="N2348" s="3"/>
      <c r="O2348" s="20" t="e">
        <f>VLOOKUP(CONCATENATE($M2348,$N2348),Curriculos!$A$2:$J$332,4,FALSE)</f>
        <v>#N/A</v>
      </c>
      <c r="P2348" s="21" t="e">
        <f>VLOOKUP(CONCATENATE($M2348,$N2348),Curriculos!$A$2:$J$332,5,FALSE)</f>
        <v>#N/A</v>
      </c>
      <c r="Q2348" s="21" t="e">
        <f>VLOOKUP($N2348,Oferta!$D$2:$P$100,5,FALSE)</f>
        <v>#N/A</v>
      </c>
      <c r="R2348" s="21" t="e">
        <f>VLOOKUP(CONCATENATE($M2348,$N2348),Curriculos!$A$2:$J$332,8,FALSE)</f>
        <v>#N/A</v>
      </c>
      <c r="S2348" s="5"/>
      <c r="T2348" s="22"/>
      <c r="U2348" s="21" t="e">
        <f>VLOOKUP(CONCATENATE($M2348,$N2348),Curriculos!$A$2:$J$332,10,FALSE)</f>
        <v>#N/A</v>
      </c>
      <c r="V2348" s="20" t="e">
        <f>VLOOKUP(CONCATENATE($M2348,$N2348,$T2348),Oferta!$B$2:$R$360,17,FALSE)</f>
        <v>#N/A</v>
      </c>
      <c r="W2348" s="20" t="e">
        <f>VLOOKUP(CONCATENATE($M2348,$N2348,$T2348),Oferta!$B$2:$Q$360,12,FALSE)</f>
        <v>#N/A</v>
      </c>
      <c r="X2348" s="22"/>
      <c r="Y2348" s="23" t="e">
        <f>VLOOKUP(CONCATENATE($W2348,$X2348),Mtz_Horarios!$E$2:$H$92,2,FALSE)</f>
        <v>#N/A</v>
      </c>
      <c r="Z2348" s="23" t="e">
        <f>VLOOKUP(CONCATENATE($W2348,$X2348),Mtz_Horarios!$E$2:$H$92,3,FALSE)</f>
        <v>#N/A</v>
      </c>
      <c r="AA2348" s="24" t="e">
        <f>VLOOKUP(CONCATENATE($W2348,$X2348),Mtz_Horarios!$E$2:$H$92,4,FALSE)</f>
        <v>#N/A</v>
      </c>
      <c r="AB2348" s="20" t="e">
        <f>VLOOKUP(CONCATENATE($M2348,$N2348,$T2348),Oferta!$B$2:$Q$360,16,FALSE)</f>
        <v>#N/A</v>
      </c>
      <c r="AC2348" s="20" t="e">
        <f>VLOOKUP(CONCATENATE($M2348,$N2348,$T2348),Oferta!$B$2:$Q$360,15,FALSE)</f>
        <v>#N/A</v>
      </c>
      <c r="AD2348" s="12"/>
      <c r="AE2348" s="12"/>
      <c r="AF2348" s="12"/>
      <c r="AG2348" s="12"/>
      <c r="AH2348" s="12"/>
      <c r="AI2348" s="5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12"/>
      <c r="AW2348" s="12"/>
    </row>
    <row r="2349" spans="1:49" ht="15" hidden="1" customHeight="1">
      <c r="A2349" s="12"/>
      <c r="B2349" s="12"/>
      <c r="C2349" s="12"/>
      <c r="D2349" s="12"/>
      <c r="E2349" s="12"/>
      <c r="F2349" s="12"/>
      <c r="G2349" s="12"/>
      <c r="H2349" s="12" t="e">
        <f t="shared" si="36"/>
        <v>#N/A</v>
      </c>
      <c r="I2349" s="12" t="e">
        <f>VLOOKUP(CONCATENATE(N2349,T2349),Simulador!$H$26:$H$33,1,FALSE)</f>
        <v>#N/A</v>
      </c>
      <c r="J2349" s="12" t="e">
        <f t="shared" si="37"/>
        <v>#N/A</v>
      </c>
      <c r="K2349" s="13" t="e">
        <f t="shared" si="38"/>
        <v>#N/A</v>
      </c>
      <c r="L2349" s="12" t="e">
        <f t="shared" si="39"/>
        <v>#N/A</v>
      </c>
      <c r="M2349" s="14"/>
      <c r="N2349" s="3"/>
      <c r="O2349" s="20" t="e">
        <f>VLOOKUP(CONCATENATE($M2349,$N2349),Curriculos!$A$2:$J$332,4,FALSE)</f>
        <v>#N/A</v>
      </c>
      <c r="P2349" s="21" t="e">
        <f>VLOOKUP(CONCATENATE($M2349,$N2349),Curriculos!$A$2:$J$332,5,FALSE)</f>
        <v>#N/A</v>
      </c>
      <c r="Q2349" s="21" t="e">
        <f>VLOOKUP($N2349,Oferta!$D$2:$P$100,5,FALSE)</f>
        <v>#N/A</v>
      </c>
      <c r="R2349" s="21" t="e">
        <f>VLOOKUP(CONCATENATE($M2349,$N2349),Curriculos!$A$2:$J$332,8,FALSE)</f>
        <v>#N/A</v>
      </c>
      <c r="S2349" s="5"/>
      <c r="T2349" s="22"/>
      <c r="U2349" s="21" t="e">
        <f>VLOOKUP(CONCATENATE($M2349,$N2349),Curriculos!$A$2:$J$332,10,FALSE)</f>
        <v>#N/A</v>
      </c>
      <c r="V2349" s="20" t="e">
        <f>VLOOKUP(CONCATENATE($M2349,$N2349,$T2349),Oferta!$B$2:$R$360,17,FALSE)</f>
        <v>#N/A</v>
      </c>
      <c r="W2349" s="20" t="e">
        <f>VLOOKUP(CONCATENATE($M2349,$N2349,$T2349),Oferta!$B$2:$Q$360,12,FALSE)</f>
        <v>#N/A</v>
      </c>
      <c r="X2349" s="22"/>
      <c r="Y2349" s="23" t="e">
        <f>VLOOKUP(CONCATENATE($W2349,$X2349),Mtz_Horarios!$E$2:$H$92,2,FALSE)</f>
        <v>#N/A</v>
      </c>
      <c r="Z2349" s="23" t="e">
        <f>VLOOKUP(CONCATENATE($W2349,$X2349),Mtz_Horarios!$E$2:$H$92,3,FALSE)</f>
        <v>#N/A</v>
      </c>
      <c r="AA2349" s="24" t="e">
        <f>VLOOKUP(CONCATENATE($W2349,$X2349),Mtz_Horarios!$E$2:$H$92,4,FALSE)</f>
        <v>#N/A</v>
      </c>
      <c r="AB2349" s="20" t="e">
        <f>VLOOKUP(CONCATENATE($M2349,$N2349,$T2349),Oferta!$B$2:$Q$360,16,FALSE)</f>
        <v>#N/A</v>
      </c>
      <c r="AC2349" s="20" t="e">
        <f>VLOOKUP(CONCATENATE($M2349,$N2349,$T2349),Oferta!$B$2:$Q$360,15,FALSE)</f>
        <v>#N/A</v>
      </c>
      <c r="AD2349" s="12"/>
      <c r="AE2349" s="12"/>
      <c r="AF2349" s="12"/>
      <c r="AG2349" s="12"/>
      <c r="AH2349" s="12"/>
      <c r="AI2349" s="5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12"/>
      <c r="AW2349" s="12"/>
    </row>
    <row r="2350" spans="1:49" ht="15" hidden="1" customHeight="1">
      <c r="A2350" s="12"/>
      <c r="B2350" s="12"/>
      <c r="C2350" s="12"/>
      <c r="D2350" s="12"/>
      <c r="E2350" s="12"/>
      <c r="F2350" s="12"/>
      <c r="G2350" s="12"/>
      <c r="H2350" s="12" t="e">
        <f t="shared" si="36"/>
        <v>#N/A</v>
      </c>
      <c r="I2350" s="12" t="e">
        <f>VLOOKUP(CONCATENATE(N2350,T2350),Simulador!$H$26:$H$33,1,FALSE)</f>
        <v>#N/A</v>
      </c>
      <c r="J2350" s="12" t="e">
        <f t="shared" si="37"/>
        <v>#N/A</v>
      </c>
      <c r="K2350" s="13" t="e">
        <f t="shared" si="38"/>
        <v>#N/A</v>
      </c>
      <c r="L2350" s="12" t="e">
        <f t="shared" si="39"/>
        <v>#N/A</v>
      </c>
      <c r="M2350" s="14"/>
      <c r="N2350" s="3"/>
      <c r="O2350" s="20" t="e">
        <f>VLOOKUP(CONCATENATE($M2350,$N2350),Curriculos!$A$2:$J$332,4,FALSE)</f>
        <v>#N/A</v>
      </c>
      <c r="P2350" s="21" t="e">
        <f>VLOOKUP(CONCATENATE($M2350,$N2350),Curriculos!$A$2:$J$332,5,FALSE)</f>
        <v>#N/A</v>
      </c>
      <c r="Q2350" s="21" t="e">
        <f>VLOOKUP($N2350,Oferta!$D$2:$P$100,5,FALSE)</f>
        <v>#N/A</v>
      </c>
      <c r="R2350" s="21" t="e">
        <f>VLOOKUP(CONCATENATE($M2350,$N2350),Curriculos!$A$2:$J$332,8,FALSE)</f>
        <v>#N/A</v>
      </c>
      <c r="S2350" s="5"/>
      <c r="T2350" s="22"/>
      <c r="U2350" s="21" t="e">
        <f>VLOOKUP(CONCATENATE($M2350,$N2350),Curriculos!$A$2:$J$332,10,FALSE)</f>
        <v>#N/A</v>
      </c>
      <c r="V2350" s="20" t="e">
        <f>VLOOKUP(CONCATENATE($M2350,$N2350,$T2350),Oferta!$B$2:$R$360,17,FALSE)</f>
        <v>#N/A</v>
      </c>
      <c r="W2350" s="20" t="e">
        <f>VLOOKUP(CONCATENATE($M2350,$N2350,$T2350),Oferta!$B$2:$Q$360,12,FALSE)</f>
        <v>#N/A</v>
      </c>
      <c r="X2350" s="22"/>
      <c r="Y2350" s="23" t="e">
        <f>VLOOKUP(CONCATENATE($W2350,$X2350),Mtz_Horarios!$E$2:$H$92,2,FALSE)</f>
        <v>#N/A</v>
      </c>
      <c r="Z2350" s="23" t="e">
        <f>VLOOKUP(CONCATENATE($W2350,$X2350),Mtz_Horarios!$E$2:$H$92,3,FALSE)</f>
        <v>#N/A</v>
      </c>
      <c r="AA2350" s="24" t="e">
        <f>VLOOKUP(CONCATENATE($W2350,$X2350),Mtz_Horarios!$E$2:$H$92,4,FALSE)</f>
        <v>#N/A</v>
      </c>
      <c r="AB2350" s="20" t="e">
        <f>VLOOKUP(CONCATENATE($M2350,$N2350,$T2350),Oferta!$B$2:$Q$360,16,FALSE)</f>
        <v>#N/A</v>
      </c>
      <c r="AC2350" s="20" t="e">
        <f>VLOOKUP(CONCATENATE($M2350,$N2350,$T2350),Oferta!$B$2:$Q$360,15,FALSE)</f>
        <v>#N/A</v>
      </c>
      <c r="AD2350" s="12"/>
      <c r="AE2350" s="12"/>
      <c r="AF2350" s="12"/>
      <c r="AG2350" s="12"/>
      <c r="AH2350" s="12"/>
      <c r="AI2350" s="5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12"/>
      <c r="AW2350" s="12"/>
    </row>
    <row r="2351" spans="1:49" ht="15" hidden="1" customHeight="1">
      <c r="A2351" s="12"/>
      <c r="B2351" s="12"/>
      <c r="C2351" s="12"/>
      <c r="D2351" s="12"/>
      <c r="E2351" s="12"/>
      <c r="F2351" s="12"/>
      <c r="G2351" s="12"/>
      <c r="H2351" s="12" t="e">
        <f t="shared" si="36"/>
        <v>#N/A</v>
      </c>
      <c r="I2351" s="12" t="e">
        <f>VLOOKUP(CONCATENATE(N2351,T2351),Simulador!$H$26:$H$33,1,FALSE)</f>
        <v>#N/A</v>
      </c>
      <c r="J2351" s="12" t="e">
        <f t="shared" si="37"/>
        <v>#N/A</v>
      </c>
      <c r="K2351" s="13" t="e">
        <f t="shared" si="38"/>
        <v>#N/A</v>
      </c>
      <c r="L2351" s="12" t="e">
        <f t="shared" si="39"/>
        <v>#N/A</v>
      </c>
      <c r="M2351" s="14"/>
      <c r="N2351" s="3"/>
      <c r="O2351" s="20" t="e">
        <f>VLOOKUP(CONCATENATE($M2351,$N2351),Curriculos!$A$2:$J$332,4,FALSE)</f>
        <v>#N/A</v>
      </c>
      <c r="P2351" s="21" t="e">
        <f>VLOOKUP(CONCATENATE($M2351,$N2351),Curriculos!$A$2:$J$332,5,FALSE)</f>
        <v>#N/A</v>
      </c>
      <c r="Q2351" s="21" t="e">
        <f>VLOOKUP($N2351,Oferta!$D$2:$P$100,5,FALSE)</f>
        <v>#N/A</v>
      </c>
      <c r="R2351" s="21" t="e">
        <f>VLOOKUP(CONCATENATE($M2351,$N2351),Curriculos!$A$2:$J$332,8,FALSE)</f>
        <v>#N/A</v>
      </c>
      <c r="S2351" s="5"/>
      <c r="T2351" s="22"/>
      <c r="U2351" s="21" t="e">
        <f>VLOOKUP(CONCATENATE($M2351,$N2351),Curriculos!$A$2:$J$332,10,FALSE)</f>
        <v>#N/A</v>
      </c>
      <c r="V2351" s="20" t="e">
        <f>VLOOKUP(CONCATENATE($M2351,$N2351,$T2351),Oferta!$B$2:$R$360,17,FALSE)</f>
        <v>#N/A</v>
      </c>
      <c r="W2351" s="20" t="e">
        <f>VLOOKUP(CONCATENATE($M2351,$N2351,$T2351),Oferta!$B$2:$Q$360,12,FALSE)</f>
        <v>#N/A</v>
      </c>
      <c r="X2351" s="22"/>
      <c r="Y2351" s="23" t="e">
        <f>VLOOKUP(CONCATENATE($W2351,$X2351),Mtz_Horarios!$E$2:$H$92,2,FALSE)</f>
        <v>#N/A</v>
      </c>
      <c r="Z2351" s="23" t="e">
        <f>VLOOKUP(CONCATENATE($W2351,$X2351),Mtz_Horarios!$E$2:$H$92,3,FALSE)</f>
        <v>#N/A</v>
      </c>
      <c r="AA2351" s="24" t="e">
        <f>VLOOKUP(CONCATENATE($W2351,$X2351),Mtz_Horarios!$E$2:$H$92,4,FALSE)</f>
        <v>#N/A</v>
      </c>
      <c r="AB2351" s="20" t="e">
        <f>VLOOKUP(CONCATENATE($M2351,$N2351,$T2351),Oferta!$B$2:$Q$360,16,FALSE)</f>
        <v>#N/A</v>
      </c>
      <c r="AC2351" s="20" t="e">
        <f>VLOOKUP(CONCATENATE($M2351,$N2351,$T2351),Oferta!$B$2:$Q$360,15,FALSE)</f>
        <v>#N/A</v>
      </c>
      <c r="AD2351" s="12"/>
      <c r="AE2351" s="12"/>
      <c r="AF2351" s="12"/>
      <c r="AG2351" s="12"/>
      <c r="AH2351" s="12"/>
      <c r="AI2351" s="5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12"/>
      <c r="AW2351" s="12"/>
    </row>
    <row r="2352" spans="1:49" ht="15" hidden="1" customHeight="1">
      <c r="A2352" s="12"/>
      <c r="B2352" s="12"/>
      <c r="C2352" s="12"/>
      <c r="D2352" s="12"/>
      <c r="E2352" s="12"/>
      <c r="F2352" s="12"/>
      <c r="G2352" s="12"/>
      <c r="H2352" s="12" t="e">
        <f t="shared" si="36"/>
        <v>#N/A</v>
      </c>
      <c r="I2352" s="12" t="e">
        <f>VLOOKUP(CONCATENATE(N2352,T2352),Simulador!$H$26:$H$33,1,FALSE)</f>
        <v>#N/A</v>
      </c>
      <c r="J2352" s="12" t="e">
        <f t="shared" si="37"/>
        <v>#N/A</v>
      </c>
      <c r="K2352" s="13" t="e">
        <f t="shared" si="38"/>
        <v>#N/A</v>
      </c>
      <c r="L2352" s="12" t="e">
        <f t="shared" si="39"/>
        <v>#N/A</v>
      </c>
      <c r="M2352" s="14"/>
      <c r="N2352" s="3"/>
      <c r="O2352" s="20" t="e">
        <f>VLOOKUP(CONCATENATE($M2352,$N2352),Curriculos!$A$2:$J$332,4,FALSE)</f>
        <v>#N/A</v>
      </c>
      <c r="P2352" s="21" t="e">
        <f>VLOOKUP(CONCATENATE($M2352,$N2352),Curriculos!$A$2:$J$332,5,FALSE)</f>
        <v>#N/A</v>
      </c>
      <c r="Q2352" s="21" t="e">
        <f>VLOOKUP($N2352,Oferta!$D$2:$P$100,5,FALSE)</f>
        <v>#N/A</v>
      </c>
      <c r="R2352" s="21" t="e">
        <f>VLOOKUP(CONCATENATE($M2352,$N2352),Curriculos!$A$2:$J$332,8,FALSE)</f>
        <v>#N/A</v>
      </c>
      <c r="S2352" s="5"/>
      <c r="T2352" s="22"/>
      <c r="U2352" s="21" t="e">
        <f>VLOOKUP(CONCATENATE($M2352,$N2352),Curriculos!$A$2:$J$332,10,FALSE)</f>
        <v>#N/A</v>
      </c>
      <c r="V2352" s="20" t="e">
        <f>VLOOKUP(CONCATENATE($M2352,$N2352,$T2352),Oferta!$B$2:$R$360,17,FALSE)</f>
        <v>#N/A</v>
      </c>
      <c r="W2352" s="20" t="e">
        <f>VLOOKUP(CONCATENATE($M2352,$N2352,$T2352),Oferta!$B$2:$Q$360,12,FALSE)</f>
        <v>#N/A</v>
      </c>
      <c r="X2352" s="22"/>
      <c r="Y2352" s="23" t="e">
        <f>VLOOKUP(CONCATENATE($W2352,$X2352),Mtz_Horarios!$E$2:$H$92,2,FALSE)</f>
        <v>#N/A</v>
      </c>
      <c r="Z2352" s="23" t="e">
        <f>VLOOKUP(CONCATENATE($W2352,$X2352),Mtz_Horarios!$E$2:$H$92,3,FALSE)</f>
        <v>#N/A</v>
      </c>
      <c r="AA2352" s="24" t="e">
        <f>VLOOKUP(CONCATENATE($W2352,$X2352),Mtz_Horarios!$E$2:$H$92,4,FALSE)</f>
        <v>#N/A</v>
      </c>
      <c r="AB2352" s="20" t="e">
        <f>VLOOKUP(CONCATENATE($M2352,$N2352,$T2352),Oferta!$B$2:$Q$360,16,FALSE)</f>
        <v>#N/A</v>
      </c>
      <c r="AC2352" s="20" t="e">
        <f>VLOOKUP(CONCATENATE($M2352,$N2352,$T2352),Oferta!$B$2:$Q$360,15,FALSE)</f>
        <v>#N/A</v>
      </c>
      <c r="AD2352" s="12"/>
      <c r="AE2352" s="12"/>
      <c r="AF2352" s="12"/>
      <c r="AG2352" s="12"/>
      <c r="AH2352" s="12"/>
      <c r="AI2352" s="5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12"/>
      <c r="AW2352" s="12"/>
    </row>
    <row r="2353" spans="1:49" ht="15" hidden="1" customHeight="1">
      <c r="A2353" s="12"/>
      <c r="B2353" s="12"/>
      <c r="C2353" s="12"/>
      <c r="D2353" s="12"/>
      <c r="E2353" s="12"/>
      <c r="F2353" s="12"/>
      <c r="G2353" s="12"/>
      <c r="H2353" s="12" t="e">
        <f t="shared" si="36"/>
        <v>#N/A</v>
      </c>
      <c r="I2353" s="12" t="e">
        <f>VLOOKUP(CONCATENATE(N2353,T2353),Simulador!$H$26:$H$33,1,FALSE)</f>
        <v>#N/A</v>
      </c>
      <c r="J2353" s="12" t="e">
        <f t="shared" si="37"/>
        <v>#N/A</v>
      </c>
      <c r="K2353" s="13" t="e">
        <f t="shared" si="38"/>
        <v>#N/A</v>
      </c>
      <c r="L2353" s="12" t="e">
        <f t="shared" si="39"/>
        <v>#N/A</v>
      </c>
      <c r="M2353" s="14"/>
      <c r="N2353" s="3"/>
      <c r="O2353" s="20" t="e">
        <f>VLOOKUP(CONCATENATE($M2353,$N2353),Curriculos!$A$2:$J$332,4,FALSE)</f>
        <v>#N/A</v>
      </c>
      <c r="P2353" s="21" t="e">
        <f>VLOOKUP(CONCATENATE($M2353,$N2353),Curriculos!$A$2:$J$332,5,FALSE)</f>
        <v>#N/A</v>
      </c>
      <c r="Q2353" s="21" t="e">
        <f>VLOOKUP($N2353,Oferta!$D$2:$P$100,5,FALSE)</f>
        <v>#N/A</v>
      </c>
      <c r="R2353" s="21" t="e">
        <f>VLOOKUP(CONCATENATE($M2353,$N2353),Curriculos!$A$2:$J$332,8,FALSE)</f>
        <v>#N/A</v>
      </c>
      <c r="S2353" s="5"/>
      <c r="T2353" s="22"/>
      <c r="U2353" s="21" t="e">
        <f>VLOOKUP(CONCATENATE($M2353,$N2353),Curriculos!$A$2:$J$332,10,FALSE)</f>
        <v>#N/A</v>
      </c>
      <c r="V2353" s="20" t="e">
        <f>VLOOKUP(CONCATENATE($M2353,$N2353,$T2353),Oferta!$B$2:$R$360,17,FALSE)</f>
        <v>#N/A</v>
      </c>
      <c r="W2353" s="20" t="e">
        <f>VLOOKUP(CONCATENATE($M2353,$N2353,$T2353),Oferta!$B$2:$Q$360,12,FALSE)</f>
        <v>#N/A</v>
      </c>
      <c r="X2353" s="22"/>
      <c r="Y2353" s="23" t="e">
        <f>VLOOKUP(CONCATENATE($W2353,$X2353),Mtz_Horarios!$E$2:$H$92,2,FALSE)</f>
        <v>#N/A</v>
      </c>
      <c r="Z2353" s="23" t="e">
        <f>VLOOKUP(CONCATENATE($W2353,$X2353),Mtz_Horarios!$E$2:$H$92,3,FALSE)</f>
        <v>#N/A</v>
      </c>
      <c r="AA2353" s="24" t="e">
        <f>VLOOKUP(CONCATENATE($W2353,$X2353),Mtz_Horarios!$E$2:$H$92,4,FALSE)</f>
        <v>#N/A</v>
      </c>
      <c r="AB2353" s="20" t="e">
        <f>VLOOKUP(CONCATENATE($M2353,$N2353,$T2353),Oferta!$B$2:$Q$360,16,FALSE)</f>
        <v>#N/A</v>
      </c>
      <c r="AC2353" s="20" t="e">
        <f>VLOOKUP(CONCATENATE($M2353,$N2353,$T2353),Oferta!$B$2:$Q$360,15,FALSE)</f>
        <v>#N/A</v>
      </c>
      <c r="AD2353" s="12"/>
      <c r="AE2353" s="12"/>
      <c r="AF2353" s="12"/>
      <c r="AG2353" s="12"/>
      <c r="AH2353" s="12"/>
      <c r="AI2353" s="5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12"/>
      <c r="AW2353" s="12"/>
    </row>
    <row r="2354" spans="1:49" ht="15" hidden="1" customHeight="1">
      <c r="A2354" s="12"/>
      <c r="B2354" s="12"/>
      <c r="C2354" s="12"/>
      <c r="D2354" s="12"/>
      <c r="E2354" s="12"/>
      <c r="F2354" s="12"/>
      <c r="G2354" s="12"/>
      <c r="H2354" s="12" t="e">
        <f t="shared" si="36"/>
        <v>#N/A</v>
      </c>
      <c r="I2354" s="12" t="e">
        <f>VLOOKUP(CONCATENATE(N2354,T2354),Simulador!$H$26:$H$33,1,FALSE)</f>
        <v>#N/A</v>
      </c>
      <c r="J2354" s="12" t="e">
        <f t="shared" si="37"/>
        <v>#N/A</v>
      </c>
      <c r="K2354" s="13" t="e">
        <f t="shared" si="38"/>
        <v>#N/A</v>
      </c>
      <c r="L2354" s="12" t="e">
        <f t="shared" si="39"/>
        <v>#N/A</v>
      </c>
      <c r="M2354" s="14"/>
      <c r="N2354" s="3"/>
      <c r="O2354" s="20" t="e">
        <f>VLOOKUP(CONCATENATE($M2354,$N2354),Curriculos!$A$2:$J$332,4,FALSE)</f>
        <v>#N/A</v>
      </c>
      <c r="P2354" s="21" t="e">
        <f>VLOOKUP(CONCATENATE($M2354,$N2354),Curriculos!$A$2:$J$332,5,FALSE)</f>
        <v>#N/A</v>
      </c>
      <c r="Q2354" s="21" t="e">
        <f>VLOOKUP($N2354,Oferta!$D$2:$P$100,5,FALSE)</f>
        <v>#N/A</v>
      </c>
      <c r="R2354" s="21" t="e">
        <f>VLOOKUP(CONCATENATE($M2354,$N2354),Curriculos!$A$2:$J$332,8,FALSE)</f>
        <v>#N/A</v>
      </c>
      <c r="S2354" s="5"/>
      <c r="T2354" s="22"/>
      <c r="U2354" s="21" t="e">
        <f>VLOOKUP(CONCATENATE($M2354,$N2354),Curriculos!$A$2:$J$332,10,FALSE)</f>
        <v>#N/A</v>
      </c>
      <c r="V2354" s="20" t="e">
        <f>VLOOKUP(CONCATENATE($M2354,$N2354,$T2354),Oferta!$B$2:$R$360,17,FALSE)</f>
        <v>#N/A</v>
      </c>
      <c r="W2354" s="20" t="e">
        <f>VLOOKUP(CONCATENATE($M2354,$N2354,$T2354),Oferta!$B$2:$Q$360,12,FALSE)</f>
        <v>#N/A</v>
      </c>
      <c r="X2354" s="22"/>
      <c r="Y2354" s="23" t="e">
        <f>VLOOKUP(CONCATENATE($W2354,$X2354),Mtz_Horarios!$E$2:$H$92,2,FALSE)</f>
        <v>#N/A</v>
      </c>
      <c r="Z2354" s="23" t="e">
        <f>VLOOKUP(CONCATENATE($W2354,$X2354),Mtz_Horarios!$E$2:$H$92,3,FALSE)</f>
        <v>#N/A</v>
      </c>
      <c r="AA2354" s="24" t="e">
        <f>VLOOKUP(CONCATENATE($W2354,$X2354),Mtz_Horarios!$E$2:$H$92,4,FALSE)</f>
        <v>#N/A</v>
      </c>
      <c r="AB2354" s="20" t="e">
        <f>VLOOKUP(CONCATENATE($M2354,$N2354,$T2354),Oferta!$B$2:$Q$360,16,FALSE)</f>
        <v>#N/A</v>
      </c>
      <c r="AC2354" s="20" t="e">
        <f>VLOOKUP(CONCATENATE($M2354,$N2354,$T2354),Oferta!$B$2:$Q$360,15,FALSE)</f>
        <v>#N/A</v>
      </c>
      <c r="AD2354" s="12"/>
      <c r="AE2354" s="12"/>
      <c r="AF2354" s="12"/>
      <c r="AG2354" s="12"/>
      <c r="AH2354" s="12"/>
      <c r="AI2354" s="5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12"/>
      <c r="AW2354" s="12"/>
    </row>
    <row r="2355" spans="1:49" ht="15" hidden="1" customHeight="1">
      <c r="A2355" s="12"/>
      <c r="B2355" s="12"/>
      <c r="C2355" s="12"/>
      <c r="D2355" s="12"/>
      <c r="E2355" s="12"/>
      <c r="F2355" s="12"/>
      <c r="G2355" s="12"/>
      <c r="H2355" s="12" t="e">
        <f t="shared" si="36"/>
        <v>#N/A</v>
      </c>
      <c r="I2355" s="12" t="e">
        <f>VLOOKUP(CONCATENATE(N2355,T2355),Simulador!$H$26:$H$33,1,FALSE)</f>
        <v>#N/A</v>
      </c>
      <c r="J2355" s="12" t="e">
        <f t="shared" si="37"/>
        <v>#N/A</v>
      </c>
      <c r="K2355" s="13" t="e">
        <f t="shared" si="38"/>
        <v>#N/A</v>
      </c>
      <c r="L2355" s="12" t="e">
        <f t="shared" si="39"/>
        <v>#N/A</v>
      </c>
      <c r="M2355" s="14"/>
      <c r="N2355" s="3"/>
      <c r="O2355" s="20" t="e">
        <f>VLOOKUP(CONCATENATE($M2355,$N2355),Curriculos!$A$2:$J$332,4,FALSE)</f>
        <v>#N/A</v>
      </c>
      <c r="P2355" s="21" t="e">
        <f>VLOOKUP(CONCATENATE($M2355,$N2355),Curriculos!$A$2:$J$332,5,FALSE)</f>
        <v>#N/A</v>
      </c>
      <c r="Q2355" s="21" t="e">
        <f>VLOOKUP($N2355,Oferta!$D$2:$P$100,5,FALSE)</f>
        <v>#N/A</v>
      </c>
      <c r="R2355" s="21" t="e">
        <f>VLOOKUP(CONCATENATE($M2355,$N2355),Curriculos!$A$2:$J$332,8,FALSE)</f>
        <v>#N/A</v>
      </c>
      <c r="S2355" s="5"/>
      <c r="T2355" s="22"/>
      <c r="U2355" s="21" t="e">
        <f>VLOOKUP(CONCATENATE($M2355,$N2355),Curriculos!$A$2:$J$332,10,FALSE)</f>
        <v>#N/A</v>
      </c>
      <c r="V2355" s="20" t="e">
        <f>VLOOKUP(CONCATENATE($M2355,$N2355,$T2355),Oferta!$B$2:$R$360,17,FALSE)</f>
        <v>#N/A</v>
      </c>
      <c r="W2355" s="20" t="e">
        <f>VLOOKUP(CONCATENATE($M2355,$N2355,$T2355),Oferta!$B$2:$Q$360,12,FALSE)</f>
        <v>#N/A</v>
      </c>
      <c r="X2355" s="22"/>
      <c r="Y2355" s="23" t="e">
        <f>VLOOKUP(CONCATENATE($W2355,$X2355),Mtz_Horarios!$E$2:$H$92,2,FALSE)</f>
        <v>#N/A</v>
      </c>
      <c r="Z2355" s="23" t="e">
        <f>VLOOKUP(CONCATENATE($W2355,$X2355),Mtz_Horarios!$E$2:$H$92,3,FALSE)</f>
        <v>#N/A</v>
      </c>
      <c r="AA2355" s="24" t="e">
        <f>VLOOKUP(CONCATENATE($W2355,$X2355),Mtz_Horarios!$E$2:$H$92,4,FALSE)</f>
        <v>#N/A</v>
      </c>
      <c r="AB2355" s="20" t="e">
        <f>VLOOKUP(CONCATENATE($M2355,$N2355,$T2355),Oferta!$B$2:$Q$360,16,FALSE)</f>
        <v>#N/A</v>
      </c>
      <c r="AC2355" s="20" t="e">
        <f>VLOOKUP(CONCATENATE($M2355,$N2355,$T2355),Oferta!$B$2:$Q$360,15,FALSE)</f>
        <v>#N/A</v>
      </c>
      <c r="AD2355" s="12"/>
      <c r="AE2355" s="12"/>
      <c r="AF2355" s="12"/>
      <c r="AG2355" s="12"/>
      <c r="AH2355" s="12"/>
      <c r="AI2355" s="5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12"/>
      <c r="AW2355" s="12"/>
    </row>
    <row r="2356" spans="1:49" ht="15" hidden="1" customHeight="1">
      <c r="A2356" s="12"/>
      <c r="B2356" s="12"/>
      <c r="C2356" s="12"/>
      <c r="D2356" s="12"/>
      <c r="E2356" s="12"/>
      <c r="F2356" s="12"/>
      <c r="G2356" s="12"/>
      <c r="H2356" s="12" t="e">
        <f t="shared" si="36"/>
        <v>#N/A</v>
      </c>
      <c r="I2356" s="12" t="e">
        <f>VLOOKUP(CONCATENATE(N2356,T2356),Simulador!$H$26:$H$33,1,FALSE)</f>
        <v>#N/A</v>
      </c>
      <c r="J2356" s="12" t="e">
        <f t="shared" si="37"/>
        <v>#N/A</v>
      </c>
      <c r="K2356" s="13" t="e">
        <f t="shared" si="38"/>
        <v>#N/A</v>
      </c>
      <c r="L2356" s="12" t="e">
        <f t="shared" si="39"/>
        <v>#N/A</v>
      </c>
      <c r="M2356" s="14"/>
      <c r="N2356" s="3"/>
      <c r="O2356" s="20" t="e">
        <f>VLOOKUP(CONCATENATE($M2356,$N2356),Curriculos!$A$2:$J$332,4,FALSE)</f>
        <v>#N/A</v>
      </c>
      <c r="P2356" s="21" t="e">
        <f>VLOOKUP(CONCATENATE($M2356,$N2356),Curriculos!$A$2:$J$332,5,FALSE)</f>
        <v>#N/A</v>
      </c>
      <c r="Q2356" s="21" t="e">
        <f>VLOOKUP($N2356,Oferta!$D$2:$P$100,5,FALSE)</f>
        <v>#N/A</v>
      </c>
      <c r="R2356" s="21" t="e">
        <f>VLOOKUP(CONCATENATE($M2356,$N2356),Curriculos!$A$2:$J$332,8,FALSE)</f>
        <v>#N/A</v>
      </c>
      <c r="S2356" s="5"/>
      <c r="T2356" s="22"/>
      <c r="U2356" s="21" t="e">
        <f>VLOOKUP(CONCATENATE($M2356,$N2356),Curriculos!$A$2:$J$332,10,FALSE)</f>
        <v>#N/A</v>
      </c>
      <c r="V2356" s="20" t="e">
        <f>VLOOKUP(CONCATENATE($M2356,$N2356,$T2356),Oferta!$B$2:$R$360,17,FALSE)</f>
        <v>#N/A</v>
      </c>
      <c r="W2356" s="20" t="e">
        <f>VLOOKUP(CONCATENATE($M2356,$N2356,$T2356),Oferta!$B$2:$Q$360,12,FALSE)</f>
        <v>#N/A</v>
      </c>
      <c r="X2356" s="22"/>
      <c r="Y2356" s="23" t="e">
        <f>VLOOKUP(CONCATENATE($W2356,$X2356),Mtz_Horarios!$E$2:$H$92,2,FALSE)</f>
        <v>#N/A</v>
      </c>
      <c r="Z2356" s="23" t="e">
        <f>VLOOKUP(CONCATENATE($W2356,$X2356),Mtz_Horarios!$E$2:$H$92,3,FALSE)</f>
        <v>#N/A</v>
      </c>
      <c r="AA2356" s="24" t="e">
        <f>VLOOKUP(CONCATENATE($W2356,$X2356),Mtz_Horarios!$E$2:$H$92,4,FALSE)</f>
        <v>#N/A</v>
      </c>
      <c r="AB2356" s="20" t="e">
        <f>VLOOKUP(CONCATENATE($M2356,$N2356,$T2356),Oferta!$B$2:$Q$360,16,FALSE)</f>
        <v>#N/A</v>
      </c>
      <c r="AC2356" s="20" t="e">
        <f>VLOOKUP(CONCATENATE($M2356,$N2356,$T2356),Oferta!$B$2:$Q$360,15,FALSE)</f>
        <v>#N/A</v>
      </c>
      <c r="AD2356" s="12"/>
      <c r="AE2356" s="12"/>
      <c r="AF2356" s="12"/>
      <c r="AG2356" s="12"/>
      <c r="AH2356" s="12"/>
      <c r="AI2356" s="5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12"/>
      <c r="AW2356" s="12"/>
    </row>
    <row r="2357" spans="1:49" ht="15" hidden="1" customHeight="1">
      <c r="A2357" s="12"/>
      <c r="B2357" s="12"/>
      <c r="C2357" s="12"/>
      <c r="D2357" s="12"/>
      <c r="E2357" s="12"/>
      <c r="F2357" s="12"/>
      <c r="G2357" s="12"/>
      <c r="H2357" s="12" t="e">
        <f t="shared" si="36"/>
        <v>#N/A</v>
      </c>
      <c r="I2357" s="12" t="e">
        <f>VLOOKUP(CONCATENATE(N2357,T2357),Simulador!$H$26:$H$33,1,FALSE)</f>
        <v>#N/A</v>
      </c>
      <c r="J2357" s="12" t="e">
        <f t="shared" si="37"/>
        <v>#N/A</v>
      </c>
      <c r="K2357" s="13" t="e">
        <f t="shared" si="38"/>
        <v>#N/A</v>
      </c>
      <c r="L2357" s="12" t="e">
        <f t="shared" si="39"/>
        <v>#N/A</v>
      </c>
      <c r="M2357" s="14"/>
      <c r="N2357" s="3"/>
      <c r="O2357" s="20" t="e">
        <f>VLOOKUP(CONCATENATE($M2357,$N2357),Curriculos!$A$2:$J$332,4,FALSE)</f>
        <v>#N/A</v>
      </c>
      <c r="P2357" s="21" t="e">
        <f>VLOOKUP(CONCATENATE($M2357,$N2357),Curriculos!$A$2:$J$332,5,FALSE)</f>
        <v>#N/A</v>
      </c>
      <c r="Q2357" s="21" t="e">
        <f>VLOOKUP($N2357,Oferta!$D$2:$P$100,5,FALSE)</f>
        <v>#N/A</v>
      </c>
      <c r="R2357" s="21" t="e">
        <f>VLOOKUP(CONCATENATE($M2357,$N2357),Curriculos!$A$2:$J$332,8,FALSE)</f>
        <v>#N/A</v>
      </c>
      <c r="S2357" s="5"/>
      <c r="T2357" s="22"/>
      <c r="U2357" s="21" t="e">
        <f>VLOOKUP(CONCATENATE($M2357,$N2357),Curriculos!$A$2:$J$332,10,FALSE)</f>
        <v>#N/A</v>
      </c>
      <c r="V2357" s="20" t="e">
        <f>VLOOKUP(CONCATENATE($M2357,$N2357,$T2357),Oferta!$B$2:$R$360,17,FALSE)</f>
        <v>#N/A</v>
      </c>
      <c r="W2357" s="20" t="e">
        <f>VLOOKUP(CONCATENATE($M2357,$N2357,$T2357),Oferta!$B$2:$Q$360,12,FALSE)</f>
        <v>#N/A</v>
      </c>
      <c r="X2357" s="22"/>
      <c r="Y2357" s="23" t="e">
        <f>VLOOKUP(CONCATENATE($W2357,$X2357),Mtz_Horarios!$E$2:$H$92,2,FALSE)</f>
        <v>#N/A</v>
      </c>
      <c r="Z2357" s="23" t="e">
        <f>VLOOKUP(CONCATENATE($W2357,$X2357),Mtz_Horarios!$E$2:$H$92,3,FALSE)</f>
        <v>#N/A</v>
      </c>
      <c r="AA2357" s="24" t="e">
        <f>VLOOKUP(CONCATENATE($W2357,$X2357),Mtz_Horarios!$E$2:$H$92,4,FALSE)</f>
        <v>#N/A</v>
      </c>
      <c r="AB2357" s="20" t="e">
        <f>VLOOKUP(CONCATENATE($M2357,$N2357,$T2357),Oferta!$B$2:$Q$360,16,FALSE)</f>
        <v>#N/A</v>
      </c>
      <c r="AC2357" s="20" t="e">
        <f>VLOOKUP(CONCATENATE($M2357,$N2357,$T2357),Oferta!$B$2:$Q$360,15,FALSE)</f>
        <v>#N/A</v>
      </c>
      <c r="AD2357" s="12"/>
      <c r="AE2357" s="12"/>
      <c r="AF2357" s="12"/>
      <c r="AG2357" s="12"/>
      <c r="AH2357" s="12"/>
      <c r="AI2357" s="5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12"/>
      <c r="AW2357" s="12"/>
    </row>
    <row r="2358" spans="1:49" ht="15" hidden="1" customHeight="1">
      <c r="A2358" s="12"/>
      <c r="B2358" s="12"/>
      <c r="C2358" s="12"/>
      <c r="D2358" s="12"/>
      <c r="E2358" s="12"/>
      <c r="F2358" s="12"/>
      <c r="G2358" s="12"/>
      <c r="H2358" s="12" t="e">
        <f t="shared" si="36"/>
        <v>#N/A</v>
      </c>
      <c r="I2358" s="12" t="e">
        <f>VLOOKUP(CONCATENATE(N2358,T2358),Simulador!$H$26:$H$33,1,FALSE)</f>
        <v>#N/A</v>
      </c>
      <c r="J2358" s="12" t="e">
        <f t="shared" si="37"/>
        <v>#N/A</v>
      </c>
      <c r="K2358" s="13" t="e">
        <f t="shared" si="38"/>
        <v>#N/A</v>
      </c>
      <c r="L2358" s="12" t="e">
        <f t="shared" si="39"/>
        <v>#N/A</v>
      </c>
      <c r="M2358" s="14"/>
      <c r="N2358" s="3"/>
      <c r="O2358" s="20" t="e">
        <f>VLOOKUP(CONCATENATE($M2358,$N2358),Curriculos!$A$2:$J$332,4,FALSE)</f>
        <v>#N/A</v>
      </c>
      <c r="P2358" s="21" t="e">
        <f>VLOOKUP(CONCATENATE($M2358,$N2358),Curriculos!$A$2:$J$332,5,FALSE)</f>
        <v>#N/A</v>
      </c>
      <c r="Q2358" s="21" t="e">
        <f>VLOOKUP($N2358,Oferta!$D$2:$P$100,5,FALSE)</f>
        <v>#N/A</v>
      </c>
      <c r="R2358" s="21" t="e">
        <f>VLOOKUP(CONCATENATE($M2358,$N2358),Curriculos!$A$2:$J$332,8,FALSE)</f>
        <v>#N/A</v>
      </c>
      <c r="S2358" s="5"/>
      <c r="T2358" s="22"/>
      <c r="U2358" s="21" t="e">
        <f>VLOOKUP(CONCATENATE($M2358,$N2358),Curriculos!$A$2:$J$332,10,FALSE)</f>
        <v>#N/A</v>
      </c>
      <c r="V2358" s="20" t="e">
        <f>VLOOKUP(CONCATENATE($M2358,$N2358,$T2358),Oferta!$B$2:$R$360,17,FALSE)</f>
        <v>#N/A</v>
      </c>
      <c r="W2358" s="20" t="e">
        <f>VLOOKUP(CONCATENATE($M2358,$N2358,$T2358),Oferta!$B$2:$Q$360,12,FALSE)</f>
        <v>#N/A</v>
      </c>
      <c r="X2358" s="22"/>
      <c r="Y2358" s="23" t="e">
        <f>VLOOKUP(CONCATENATE($W2358,$X2358),Mtz_Horarios!$E$2:$H$92,2,FALSE)</f>
        <v>#N/A</v>
      </c>
      <c r="Z2358" s="23" t="e">
        <f>VLOOKUP(CONCATENATE($W2358,$X2358),Mtz_Horarios!$E$2:$H$92,3,FALSE)</f>
        <v>#N/A</v>
      </c>
      <c r="AA2358" s="24" t="e">
        <f>VLOOKUP(CONCATENATE($W2358,$X2358),Mtz_Horarios!$E$2:$H$92,4,FALSE)</f>
        <v>#N/A</v>
      </c>
      <c r="AB2358" s="20" t="e">
        <f>VLOOKUP(CONCATENATE($M2358,$N2358,$T2358),Oferta!$B$2:$Q$360,16,FALSE)</f>
        <v>#N/A</v>
      </c>
      <c r="AC2358" s="20" t="e">
        <f>VLOOKUP(CONCATENATE($M2358,$N2358,$T2358),Oferta!$B$2:$Q$360,15,FALSE)</f>
        <v>#N/A</v>
      </c>
      <c r="AD2358" s="12"/>
      <c r="AE2358" s="12"/>
      <c r="AF2358" s="12"/>
      <c r="AG2358" s="12"/>
      <c r="AH2358" s="12"/>
      <c r="AI2358" s="5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12"/>
      <c r="AW2358" s="12"/>
    </row>
    <row r="2359" spans="1:49" ht="15" hidden="1" customHeight="1">
      <c r="A2359" s="12"/>
      <c r="B2359" s="12"/>
      <c r="C2359" s="12"/>
      <c r="D2359" s="12"/>
      <c r="E2359" s="12"/>
      <c r="F2359" s="12"/>
      <c r="G2359" s="12"/>
      <c r="H2359" s="12" t="e">
        <f t="shared" si="36"/>
        <v>#N/A</v>
      </c>
      <c r="I2359" s="12" t="e">
        <f>VLOOKUP(CONCATENATE(N2359,T2359),Simulador!$H$26:$H$33,1,FALSE)</f>
        <v>#N/A</v>
      </c>
      <c r="J2359" s="12" t="e">
        <f t="shared" si="37"/>
        <v>#N/A</v>
      </c>
      <c r="K2359" s="13" t="e">
        <f t="shared" si="38"/>
        <v>#N/A</v>
      </c>
      <c r="L2359" s="12" t="e">
        <f t="shared" si="39"/>
        <v>#N/A</v>
      </c>
      <c r="M2359" s="14"/>
      <c r="N2359" s="3"/>
      <c r="O2359" s="20" t="e">
        <f>VLOOKUP(CONCATENATE($M2359,$N2359),Curriculos!$A$2:$J$332,4,FALSE)</f>
        <v>#N/A</v>
      </c>
      <c r="P2359" s="21" t="e">
        <f>VLOOKUP(CONCATENATE($M2359,$N2359),Curriculos!$A$2:$J$332,5,FALSE)</f>
        <v>#N/A</v>
      </c>
      <c r="Q2359" s="21" t="e">
        <f>VLOOKUP($N2359,Oferta!$D$2:$P$100,5,FALSE)</f>
        <v>#N/A</v>
      </c>
      <c r="R2359" s="21" t="e">
        <f>VLOOKUP(CONCATENATE($M2359,$N2359),Curriculos!$A$2:$J$332,8,FALSE)</f>
        <v>#N/A</v>
      </c>
      <c r="S2359" s="5"/>
      <c r="T2359" s="22"/>
      <c r="U2359" s="21" t="e">
        <f>VLOOKUP(CONCATENATE($M2359,$N2359),Curriculos!$A$2:$J$332,10,FALSE)</f>
        <v>#N/A</v>
      </c>
      <c r="V2359" s="20" t="e">
        <f>VLOOKUP(CONCATENATE($M2359,$N2359,$T2359),Oferta!$B$2:$R$360,17,FALSE)</f>
        <v>#N/A</v>
      </c>
      <c r="W2359" s="20" t="e">
        <f>VLOOKUP(CONCATENATE($M2359,$N2359,$T2359),Oferta!$B$2:$Q$360,12,FALSE)</f>
        <v>#N/A</v>
      </c>
      <c r="X2359" s="22"/>
      <c r="Y2359" s="23" t="e">
        <f>VLOOKUP(CONCATENATE($W2359,$X2359),Mtz_Horarios!$E$2:$H$92,2,FALSE)</f>
        <v>#N/A</v>
      </c>
      <c r="Z2359" s="23" t="e">
        <f>VLOOKUP(CONCATENATE($W2359,$X2359),Mtz_Horarios!$E$2:$H$92,3,FALSE)</f>
        <v>#N/A</v>
      </c>
      <c r="AA2359" s="24" t="e">
        <f>VLOOKUP(CONCATENATE($W2359,$X2359),Mtz_Horarios!$E$2:$H$92,4,FALSE)</f>
        <v>#N/A</v>
      </c>
      <c r="AB2359" s="20" t="e">
        <f>VLOOKUP(CONCATENATE($M2359,$N2359,$T2359),Oferta!$B$2:$Q$360,16,FALSE)</f>
        <v>#N/A</v>
      </c>
      <c r="AC2359" s="20" t="e">
        <f>VLOOKUP(CONCATENATE($M2359,$N2359,$T2359),Oferta!$B$2:$Q$360,15,FALSE)</f>
        <v>#N/A</v>
      </c>
      <c r="AD2359" s="12"/>
      <c r="AE2359" s="12"/>
      <c r="AF2359" s="12"/>
      <c r="AG2359" s="12"/>
      <c r="AH2359" s="12"/>
      <c r="AI2359" s="5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12"/>
      <c r="AW2359" s="12"/>
    </row>
    <row r="2360" spans="1:49" ht="15" hidden="1" customHeight="1">
      <c r="A2360" s="12"/>
      <c r="B2360" s="12"/>
      <c r="C2360" s="12"/>
      <c r="D2360" s="12"/>
      <c r="E2360" s="12"/>
      <c r="F2360" s="12"/>
      <c r="G2360" s="12"/>
      <c r="H2360" s="12" t="e">
        <f t="shared" si="36"/>
        <v>#N/A</v>
      </c>
      <c r="I2360" s="12" t="e">
        <f>VLOOKUP(CONCATENATE(N2360,T2360),Simulador!$H$26:$H$33,1,FALSE)</f>
        <v>#N/A</v>
      </c>
      <c r="J2360" s="12" t="e">
        <f t="shared" si="37"/>
        <v>#N/A</v>
      </c>
      <c r="K2360" s="13" t="e">
        <f t="shared" si="38"/>
        <v>#N/A</v>
      </c>
      <c r="L2360" s="12" t="e">
        <f t="shared" si="39"/>
        <v>#N/A</v>
      </c>
      <c r="M2360" s="14"/>
      <c r="N2360" s="3"/>
      <c r="O2360" s="20" t="e">
        <f>VLOOKUP(CONCATENATE($M2360,$N2360),Curriculos!$A$2:$J$332,4,FALSE)</f>
        <v>#N/A</v>
      </c>
      <c r="P2360" s="21" t="e">
        <f>VLOOKUP(CONCATENATE($M2360,$N2360),Curriculos!$A$2:$J$332,5,FALSE)</f>
        <v>#N/A</v>
      </c>
      <c r="Q2360" s="21" t="e">
        <f>VLOOKUP($N2360,Oferta!$D$2:$P$100,5,FALSE)</f>
        <v>#N/A</v>
      </c>
      <c r="R2360" s="21" t="e">
        <f>VLOOKUP(CONCATENATE($M2360,$N2360),Curriculos!$A$2:$J$332,8,FALSE)</f>
        <v>#N/A</v>
      </c>
      <c r="S2360" s="5"/>
      <c r="T2360" s="22"/>
      <c r="U2360" s="21" t="e">
        <f>VLOOKUP(CONCATENATE($M2360,$N2360),Curriculos!$A$2:$J$332,10,FALSE)</f>
        <v>#N/A</v>
      </c>
      <c r="V2360" s="20" t="e">
        <f>VLOOKUP(CONCATENATE($M2360,$N2360,$T2360),Oferta!$B$2:$R$360,17,FALSE)</f>
        <v>#N/A</v>
      </c>
      <c r="W2360" s="20" t="e">
        <f>VLOOKUP(CONCATENATE($M2360,$N2360,$T2360),Oferta!$B$2:$Q$360,12,FALSE)</f>
        <v>#N/A</v>
      </c>
      <c r="X2360" s="22"/>
      <c r="Y2360" s="23" t="e">
        <f>VLOOKUP(CONCATENATE($W2360,$X2360),Mtz_Horarios!$E$2:$H$92,2,FALSE)</f>
        <v>#N/A</v>
      </c>
      <c r="Z2360" s="23" t="e">
        <f>VLOOKUP(CONCATENATE($W2360,$X2360),Mtz_Horarios!$E$2:$H$92,3,FALSE)</f>
        <v>#N/A</v>
      </c>
      <c r="AA2360" s="24" t="e">
        <f>VLOOKUP(CONCATENATE($W2360,$X2360),Mtz_Horarios!$E$2:$H$92,4,FALSE)</f>
        <v>#N/A</v>
      </c>
      <c r="AB2360" s="20" t="e">
        <f>VLOOKUP(CONCATENATE($M2360,$N2360,$T2360),Oferta!$B$2:$Q$360,16,FALSE)</f>
        <v>#N/A</v>
      </c>
      <c r="AC2360" s="20" t="e">
        <f>VLOOKUP(CONCATENATE($M2360,$N2360,$T2360),Oferta!$B$2:$Q$360,15,FALSE)</f>
        <v>#N/A</v>
      </c>
      <c r="AD2360" s="12"/>
      <c r="AE2360" s="12"/>
      <c r="AF2360" s="12"/>
      <c r="AG2360" s="12"/>
      <c r="AH2360" s="12"/>
      <c r="AI2360" s="5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12"/>
      <c r="AW2360" s="12"/>
    </row>
    <row r="2361" spans="1:49" ht="15" hidden="1" customHeight="1">
      <c r="A2361" s="12"/>
      <c r="B2361" s="12"/>
      <c r="C2361" s="12"/>
      <c r="D2361" s="12"/>
      <c r="E2361" s="12"/>
      <c r="F2361" s="12"/>
      <c r="G2361" s="12"/>
      <c r="H2361" s="12" t="e">
        <f t="shared" si="36"/>
        <v>#N/A</v>
      </c>
      <c r="I2361" s="12" t="e">
        <f>VLOOKUP(CONCATENATE(N2361,T2361),Simulador!$H$26:$H$33,1,FALSE)</f>
        <v>#N/A</v>
      </c>
      <c r="J2361" s="12" t="e">
        <f t="shared" si="37"/>
        <v>#N/A</v>
      </c>
      <c r="K2361" s="13" t="e">
        <f t="shared" si="38"/>
        <v>#N/A</v>
      </c>
      <c r="L2361" s="12" t="e">
        <f t="shared" si="39"/>
        <v>#N/A</v>
      </c>
      <c r="M2361" s="14"/>
      <c r="N2361" s="3"/>
      <c r="O2361" s="20" t="e">
        <f>VLOOKUP(CONCATENATE($M2361,$N2361),Curriculos!$A$2:$J$332,4,FALSE)</f>
        <v>#N/A</v>
      </c>
      <c r="P2361" s="21" t="e">
        <f>VLOOKUP(CONCATENATE($M2361,$N2361),Curriculos!$A$2:$J$332,5,FALSE)</f>
        <v>#N/A</v>
      </c>
      <c r="Q2361" s="21" t="e">
        <f>VLOOKUP($N2361,Oferta!$D$2:$P$100,5,FALSE)</f>
        <v>#N/A</v>
      </c>
      <c r="R2361" s="21" t="e">
        <f>VLOOKUP(CONCATENATE($M2361,$N2361),Curriculos!$A$2:$J$332,8,FALSE)</f>
        <v>#N/A</v>
      </c>
      <c r="S2361" s="5"/>
      <c r="T2361" s="22"/>
      <c r="U2361" s="21" t="e">
        <f>VLOOKUP(CONCATENATE($M2361,$N2361),Curriculos!$A$2:$J$332,10,FALSE)</f>
        <v>#N/A</v>
      </c>
      <c r="V2361" s="20" t="e">
        <f>VLOOKUP(CONCATENATE($M2361,$N2361,$T2361),Oferta!$B$2:$R$360,17,FALSE)</f>
        <v>#N/A</v>
      </c>
      <c r="W2361" s="20" t="e">
        <f>VLOOKUP(CONCATENATE($M2361,$N2361,$T2361),Oferta!$B$2:$Q$360,12,FALSE)</f>
        <v>#N/A</v>
      </c>
      <c r="X2361" s="22"/>
      <c r="Y2361" s="23" t="e">
        <f>VLOOKUP(CONCATENATE($W2361,$X2361),Mtz_Horarios!$E$2:$H$92,2,FALSE)</f>
        <v>#N/A</v>
      </c>
      <c r="Z2361" s="23" t="e">
        <f>VLOOKUP(CONCATENATE($W2361,$X2361),Mtz_Horarios!$E$2:$H$92,3,FALSE)</f>
        <v>#N/A</v>
      </c>
      <c r="AA2361" s="24" t="e">
        <f>VLOOKUP(CONCATENATE($W2361,$X2361),Mtz_Horarios!$E$2:$H$92,4,FALSE)</f>
        <v>#N/A</v>
      </c>
      <c r="AB2361" s="20" t="e">
        <f>VLOOKUP(CONCATENATE($M2361,$N2361,$T2361),Oferta!$B$2:$Q$360,16,FALSE)</f>
        <v>#N/A</v>
      </c>
      <c r="AC2361" s="20" t="e">
        <f>VLOOKUP(CONCATENATE($M2361,$N2361,$T2361),Oferta!$B$2:$Q$360,15,FALSE)</f>
        <v>#N/A</v>
      </c>
      <c r="AD2361" s="12"/>
      <c r="AE2361" s="12"/>
      <c r="AF2361" s="12"/>
      <c r="AG2361" s="12"/>
      <c r="AH2361" s="12"/>
      <c r="AI2361" s="5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12"/>
      <c r="AW2361" s="12"/>
    </row>
    <row r="2362" spans="1:49" ht="15" hidden="1" customHeight="1">
      <c r="A2362" s="12"/>
      <c r="B2362" s="12"/>
      <c r="C2362" s="12"/>
      <c r="D2362" s="12"/>
      <c r="E2362" s="12"/>
      <c r="F2362" s="12"/>
      <c r="G2362" s="12"/>
      <c r="H2362" s="12" t="e">
        <f t="shared" si="36"/>
        <v>#N/A</v>
      </c>
      <c r="I2362" s="12" t="e">
        <f>VLOOKUP(CONCATENATE(N2362,T2362),Simulador!$H$26:$H$33,1,FALSE)</f>
        <v>#N/A</v>
      </c>
      <c r="J2362" s="12" t="e">
        <f t="shared" si="37"/>
        <v>#N/A</v>
      </c>
      <c r="K2362" s="13" t="e">
        <f t="shared" si="38"/>
        <v>#N/A</v>
      </c>
      <c r="L2362" s="12" t="e">
        <f t="shared" si="39"/>
        <v>#N/A</v>
      </c>
      <c r="M2362" s="14"/>
      <c r="N2362" s="3"/>
      <c r="O2362" s="20" t="e">
        <f>VLOOKUP(CONCATENATE($M2362,$N2362),Curriculos!$A$2:$J$332,4,FALSE)</f>
        <v>#N/A</v>
      </c>
      <c r="P2362" s="21" t="e">
        <f>VLOOKUP(CONCATENATE($M2362,$N2362),Curriculos!$A$2:$J$332,5,FALSE)</f>
        <v>#N/A</v>
      </c>
      <c r="Q2362" s="21" t="e">
        <f>VLOOKUP($N2362,Oferta!$D$2:$P$100,5,FALSE)</f>
        <v>#N/A</v>
      </c>
      <c r="R2362" s="21" t="e">
        <f>VLOOKUP(CONCATENATE($M2362,$N2362),Curriculos!$A$2:$J$332,8,FALSE)</f>
        <v>#N/A</v>
      </c>
      <c r="S2362" s="5"/>
      <c r="T2362" s="22"/>
      <c r="U2362" s="21" t="e">
        <f>VLOOKUP(CONCATENATE($M2362,$N2362),Curriculos!$A$2:$J$332,10,FALSE)</f>
        <v>#N/A</v>
      </c>
      <c r="V2362" s="20" t="e">
        <f>VLOOKUP(CONCATENATE($M2362,$N2362,$T2362),Oferta!$B$2:$R$360,17,FALSE)</f>
        <v>#N/A</v>
      </c>
      <c r="W2362" s="20" t="e">
        <f>VLOOKUP(CONCATENATE($M2362,$N2362,$T2362),Oferta!$B$2:$Q$360,12,FALSE)</f>
        <v>#N/A</v>
      </c>
      <c r="X2362" s="22"/>
      <c r="Y2362" s="23" t="e">
        <f>VLOOKUP(CONCATENATE($W2362,$X2362),Mtz_Horarios!$E$2:$H$92,2,FALSE)</f>
        <v>#N/A</v>
      </c>
      <c r="Z2362" s="23" t="e">
        <f>VLOOKUP(CONCATENATE($W2362,$X2362),Mtz_Horarios!$E$2:$H$92,3,FALSE)</f>
        <v>#N/A</v>
      </c>
      <c r="AA2362" s="24" t="e">
        <f>VLOOKUP(CONCATENATE($W2362,$X2362),Mtz_Horarios!$E$2:$H$92,4,FALSE)</f>
        <v>#N/A</v>
      </c>
      <c r="AB2362" s="20" t="e">
        <f>VLOOKUP(CONCATENATE($M2362,$N2362,$T2362),Oferta!$B$2:$Q$360,16,FALSE)</f>
        <v>#N/A</v>
      </c>
      <c r="AC2362" s="20" t="e">
        <f>VLOOKUP(CONCATENATE($M2362,$N2362,$T2362),Oferta!$B$2:$Q$360,15,FALSE)</f>
        <v>#N/A</v>
      </c>
      <c r="AD2362" s="12"/>
      <c r="AE2362" s="12"/>
      <c r="AF2362" s="12"/>
      <c r="AG2362" s="12"/>
      <c r="AH2362" s="12"/>
      <c r="AI2362" s="5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12"/>
      <c r="AW2362" s="12"/>
    </row>
    <row r="2363" spans="1:49" ht="15" hidden="1" customHeight="1">
      <c r="A2363" s="12"/>
      <c r="B2363" s="12"/>
      <c r="C2363" s="12"/>
      <c r="D2363" s="12"/>
      <c r="E2363" s="12"/>
      <c r="F2363" s="12"/>
      <c r="G2363" s="12"/>
      <c r="H2363" s="12" t="e">
        <f t="shared" si="36"/>
        <v>#N/A</v>
      </c>
      <c r="I2363" s="12" t="e">
        <f>VLOOKUP(CONCATENATE(N2363,T2363),Simulador!$H$26:$H$33,1,FALSE)</f>
        <v>#N/A</v>
      </c>
      <c r="J2363" s="12" t="e">
        <f t="shared" si="37"/>
        <v>#N/A</v>
      </c>
      <c r="K2363" s="13" t="e">
        <f t="shared" si="38"/>
        <v>#N/A</v>
      </c>
      <c r="L2363" s="12" t="e">
        <f t="shared" si="39"/>
        <v>#N/A</v>
      </c>
      <c r="M2363" s="14"/>
      <c r="N2363" s="3"/>
      <c r="O2363" s="20" t="e">
        <f>VLOOKUP(CONCATENATE($M2363,$N2363),Curriculos!$A$2:$J$332,4,FALSE)</f>
        <v>#N/A</v>
      </c>
      <c r="P2363" s="21" t="e">
        <f>VLOOKUP(CONCATENATE($M2363,$N2363),Curriculos!$A$2:$J$332,5,FALSE)</f>
        <v>#N/A</v>
      </c>
      <c r="Q2363" s="21" t="e">
        <f>VLOOKUP($N2363,Oferta!$D$2:$P$100,5,FALSE)</f>
        <v>#N/A</v>
      </c>
      <c r="R2363" s="21" t="e">
        <f>VLOOKUP(CONCATENATE($M2363,$N2363),Curriculos!$A$2:$J$332,8,FALSE)</f>
        <v>#N/A</v>
      </c>
      <c r="S2363" s="5"/>
      <c r="T2363" s="22"/>
      <c r="U2363" s="21" t="e">
        <f>VLOOKUP(CONCATENATE($M2363,$N2363),Curriculos!$A$2:$J$332,10,FALSE)</f>
        <v>#N/A</v>
      </c>
      <c r="V2363" s="20" t="e">
        <f>VLOOKUP(CONCATENATE($M2363,$N2363,$T2363),Oferta!$B$2:$R$360,17,FALSE)</f>
        <v>#N/A</v>
      </c>
      <c r="W2363" s="20" t="e">
        <f>VLOOKUP(CONCATENATE($M2363,$N2363,$T2363),Oferta!$B$2:$Q$360,12,FALSE)</f>
        <v>#N/A</v>
      </c>
      <c r="X2363" s="22"/>
      <c r="Y2363" s="23" t="e">
        <f>VLOOKUP(CONCATENATE($W2363,$X2363),Mtz_Horarios!$E$2:$H$92,2,FALSE)</f>
        <v>#N/A</v>
      </c>
      <c r="Z2363" s="23" t="e">
        <f>VLOOKUP(CONCATENATE($W2363,$X2363),Mtz_Horarios!$E$2:$H$92,3,FALSE)</f>
        <v>#N/A</v>
      </c>
      <c r="AA2363" s="24" t="e">
        <f>VLOOKUP(CONCATENATE($W2363,$X2363),Mtz_Horarios!$E$2:$H$92,4,FALSE)</f>
        <v>#N/A</v>
      </c>
      <c r="AB2363" s="20" t="e">
        <f>VLOOKUP(CONCATENATE($M2363,$N2363,$T2363),Oferta!$B$2:$Q$360,16,FALSE)</f>
        <v>#N/A</v>
      </c>
      <c r="AC2363" s="20" t="e">
        <f>VLOOKUP(CONCATENATE($M2363,$N2363,$T2363),Oferta!$B$2:$Q$360,15,FALSE)</f>
        <v>#N/A</v>
      </c>
      <c r="AD2363" s="12"/>
      <c r="AE2363" s="12"/>
      <c r="AF2363" s="12"/>
      <c r="AG2363" s="12"/>
      <c r="AH2363" s="12"/>
      <c r="AI2363" s="5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12"/>
      <c r="AW2363" s="12"/>
    </row>
    <row r="2364" spans="1:49" ht="15" hidden="1" customHeight="1">
      <c r="A2364" s="12"/>
      <c r="B2364" s="12"/>
      <c r="C2364" s="12"/>
      <c r="D2364" s="12"/>
      <c r="E2364" s="12"/>
      <c r="F2364" s="12"/>
      <c r="G2364" s="12"/>
      <c r="H2364" s="12" t="e">
        <f t="shared" si="36"/>
        <v>#N/A</v>
      </c>
      <c r="I2364" s="12" t="e">
        <f>VLOOKUP(CONCATENATE(N2364,T2364),Simulador!$H$26:$H$33,1,FALSE)</f>
        <v>#N/A</v>
      </c>
      <c r="J2364" s="12" t="e">
        <f t="shared" si="37"/>
        <v>#N/A</v>
      </c>
      <c r="K2364" s="13" t="e">
        <f t="shared" si="38"/>
        <v>#N/A</v>
      </c>
      <c r="L2364" s="12" t="e">
        <f t="shared" si="39"/>
        <v>#N/A</v>
      </c>
      <c r="M2364" s="14"/>
      <c r="N2364" s="3"/>
      <c r="O2364" s="20" t="e">
        <f>VLOOKUP(CONCATENATE($M2364,$N2364),Curriculos!$A$2:$J$332,4,FALSE)</f>
        <v>#N/A</v>
      </c>
      <c r="P2364" s="21" t="e">
        <f>VLOOKUP(CONCATENATE($M2364,$N2364),Curriculos!$A$2:$J$332,5,FALSE)</f>
        <v>#N/A</v>
      </c>
      <c r="Q2364" s="21" t="e">
        <f>VLOOKUP($N2364,Oferta!$D$2:$P$100,5,FALSE)</f>
        <v>#N/A</v>
      </c>
      <c r="R2364" s="21" t="e">
        <f>VLOOKUP(CONCATENATE($M2364,$N2364),Curriculos!$A$2:$J$332,8,FALSE)</f>
        <v>#N/A</v>
      </c>
      <c r="S2364" s="5"/>
      <c r="T2364" s="22"/>
      <c r="U2364" s="21" t="e">
        <f>VLOOKUP(CONCATENATE($M2364,$N2364),Curriculos!$A$2:$J$332,10,FALSE)</f>
        <v>#N/A</v>
      </c>
      <c r="V2364" s="20" t="e">
        <f>VLOOKUP(CONCATENATE($M2364,$N2364,$T2364),Oferta!$B$2:$R$360,17,FALSE)</f>
        <v>#N/A</v>
      </c>
      <c r="W2364" s="20" t="e">
        <f>VLOOKUP(CONCATENATE($M2364,$N2364,$T2364),Oferta!$B$2:$Q$360,12,FALSE)</f>
        <v>#N/A</v>
      </c>
      <c r="X2364" s="22"/>
      <c r="Y2364" s="23" t="e">
        <f>VLOOKUP(CONCATENATE($W2364,$X2364),Mtz_Horarios!$E$2:$H$92,2,FALSE)</f>
        <v>#N/A</v>
      </c>
      <c r="Z2364" s="23" t="e">
        <f>VLOOKUP(CONCATENATE($W2364,$X2364),Mtz_Horarios!$E$2:$H$92,3,FALSE)</f>
        <v>#N/A</v>
      </c>
      <c r="AA2364" s="24" t="e">
        <f>VLOOKUP(CONCATENATE($W2364,$X2364),Mtz_Horarios!$E$2:$H$92,4,FALSE)</f>
        <v>#N/A</v>
      </c>
      <c r="AB2364" s="20" t="e">
        <f>VLOOKUP(CONCATENATE($M2364,$N2364,$T2364),Oferta!$B$2:$Q$360,16,FALSE)</f>
        <v>#N/A</v>
      </c>
      <c r="AC2364" s="20" t="e">
        <f>VLOOKUP(CONCATENATE($M2364,$N2364,$T2364),Oferta!$B$2:$Q$360,15,FALSE)</f>
        <v>#N/A</v>
      </c>
      <c r="AD2364" s="12"/>
      <c r="AE2364" s="12"/>
      <c r="AF2364" s="12"/>
      <c r="AG2364" s="12"/>
      <c r="AH2364" s="12"/>
      <c r="AI2364" s="5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12"/>
      <c r="AW2364" s="12"/>
    </row>
    <row r="2365" spans="1:49" ht="15" hidden="1" customHeight="1">
      <c r="A2365" s="12"/>
      <c r="B2365" s="12"/>
      <c r="C2365" s="12"/>
      <c r="D2365" s="12"/>
      <c r="E2365" s="12"/>
      <c r="F2365" s="12"/>
      <c r="G2365" s="12"/>
      <c r="H2365" s="12" t="e">
        <f t="shared" si="36"/>
        <v>#N/A</v>
      </c>
      <c r="I2365" s="12" t="e">
        <f>VLOOKUP(CONCATENATE(N2365,T2365),Simulador!$H$26:$H$33,1,FALSE)</f>
        <v>#N/A</v>
      </c>
      <c r="J2365" s="12" t="e">
        <f t="shared" si="37"/>
        <v>#N/A</v>
      </c>
      <c r="K2365" s="13" t="e">
        <f t="shared" si="38"/>
        <v>#N/A</v>
      </c>
      <c r="L2365" s="12" t="e">
        <f t="shared" si="39"/>
        <v>#N/A</v>
      </c>
      <c r="M2365" s="14"/>
      <c r="N2365" s="3"/>
      <c r="O2365" s="20" t="e">
        <f>VLOOKUP(CONCATENATE($M2365,$N2365),Curriculos!$A$2:$J$332,4,FALSE)</f>
        <v>#N/A</v>
      </c>
      <c r="P2365" s="21" t="e">
        <f>VLOOKUP(CONCATENATE($M2365,$N2365),Curriculos!$A$2:$J$332,5,FALSE)</f>
        <v>#N/A</v>
      </c>
      <c r="Q2365" s="21" t="e">
        <f>VLOOKUP($N2365,Oferta!$D$2:$P$100,5,FALSE)</f>
        <v>#N/A</v>
      </c>
      <c r="R2365" s="21" t="e">
        <f>VLOOKUP(CONCATENATE($M2365,$N2365),Curriculos!$A$2:$J$332,8,FALSE)</f>
        <v>#N/A</v>
      </c>
      <c r="S2365" s="5"/>
      <c r="T2365" s="22"/>
      <c r="U2365" s="21" t="e">
        <f>VLOOKUP(CONCATENATE($M2365,$N2365),Curriculos!$A$2:$J$332,10,FALSE)</f>
        <v>#N/A</v>
      </c>
      <c r="V2365" s="20" t="e">
        <f>VLOOKUP(CONCATENATE($M2365,$N2365,$T2365),Oferta!$B$2:$R$360,17,FALSE)</f>
        <v>#N/A</v>
      </c>
      <c r="W2365" s="20" t="e">
        <f>VLOOKUP(CONCATENATE($M2365,$N2365,$T2365),Oferta!$B$2:$Q$360,12,FALSE)</f>
        <v>#N/A</v>
      </c>
      <c r="X2365" s="22"/>
      <c r="Y2365" s="23" t="e">
        <f>VLOOKUP(CONCATENATE($W2365,$X2365),Mtz_Horarios!$E$2:$H$92,2,FALSE)</f>
        <v>#N/A</v>
      </c>
      <c r="Z2365" s="23" t="e">
        <f>VLOOKUP(CONCATENATE($W2365,$X2365),Mtz_Horarios!$E$2:$H$92,3,FALSE)</f>
        <v>#N/A</v>
      </c>
      <c r="AA2365" s="24" t="e">
        <f>VLOOKUP(CONCATENATE($W2365,$X2365),Mtz_Horarios!$E$2:$H$92,4,FALSE)</f>
        <v>#N/A</v>
      </c>
      <c r="AB2365" s="20" t="e">
        <f>VLOOKUP(CONCATENATE($M2365,$N2365,$T2365),Oferta!$B$2:$Q$360,16,FALSE)</f>
        <v>#N/A</v>
      </c>
      <c r="AC2365" s="20" t="e">
        <f>VLOOKUP(CONCATENATE($M2365,$N2365,$T2365),Oferta!$B$2:$Q$360,15,FALSE)</f>
        <v>#N/A</v>
      </c>
      <c r="AD2365" s="12"/>
      <c r="AE2365" s="12"/>
      <c r="AF2365" s="12"/>
      <c r="AG2365" s="12"/>
      <c r="AH2365" s="12"/>
      <c r="AI2365" s="5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12"/>
      <c r="AW2365" s="12"/>
    </row>
    <row r="2366" spans="1:49" ht="15" hidden="1" customHeight="1">
      <c r="A2366" s="12"/>
      <c r="B2366" s="12"/>
      <c r="C2366" s="12"/>
      <c r="D2366" s="12"/>
      <c r="E2366" s="12"/>
      <c r="F2366" s="12"/>
      <c r="G2366" s="12"/>
      <c r="H2366" s="12" t="e">
        <f t="shared" si="36"/>
        <v>#N/A</v>
      </c>
      <c r="I2366" s="12" t="e">
        <f>VLOOKUP(CONCATENATE(N2366,T2366),Simulador!$H$26:$H$33,1,FALSE)</f>
        <v>#N/A</v>
      </c>
      <c r="J2366" s="12" t="e">
        <f t="shared" si="37"/>
        <v>#N/A</v>
      </c>
      <c r="K2366" s="13" t="e">
        <f t="shared" si="38"/>
        <v>#N/A</v>
      </c>
      <c r="L2366" s="12" t="e">
        <f t="shared" si="39"/>
        <v>#N/A</v>
      </c>
      <c r="M2366" s="14"/>
      <c r="N2366" s="3"/>
      <c r="O2366" s="20" t="e">
        <f>VLOOKUP(CONCATENATE($M2366,$N2366),Curriculos!$A$2:$J$332,4,FALSE)</f>
        <v>#N/A</v>
      </c>
      <c r="P2366" s="21" t="e">
        <f>VLOOKUP(CONCATENATE($M2366,$N2366),Curriculos!$A$2:$J$332,5,FALSE)</f>
        <v>#N/A</v>
      </c>
      <c r="Q2366" s="21" t="e">
        <f>VLOOKUP($N2366,Oferta!$D$2:$P$100,5,FALSE)</f>
        <v>#N/A</v>
      </c>
      <c r="R2366" s="21" t="e">
        <f>VLOOKUP(CONCATENATE($M2366,$N2366),Curriculos!$A$2:$J$332,8,FALSE)</f>
        <v>#N/A</v>
      </c>
      <c r="S2366" s="5"/>
      <c r="T2366" s="22"/>
      <c r="U2366" s="21" t="e">
        <f>VLOOKUP(CONCATENATE($M2366,$N2366),Curriculos!$A$2:$J$332,10,FALSE)</f>
        <v>#N/A</v>
      </c>
      <c r="V2366" s="20" t="e">
        <f>VLOOKUP(CONCATENATE($M2366,$N2366,$T2366),Oferta!$B$2:$R$360,17,FALSE)</f>
        <v>#N/A</v>
      </c>
      <c r="W2366" s="20" t="e">
        <f>VLOOKUP(CONCATENATE($M2366,$N2366,$T2366),Oferta!$B$2:$Q$360,12,FALSE)</f>
        <v>#N/A</v>
      </c>
      <c r="X2366" s="22"/>
      <c r="Y2366" s="23" t="e">
        <f>VLOOKUP(CONCATENATE($W2366,$X2366),Mtz_Horarios!$E$2:$H$92,2,FALSE)</f>
        <v>#N/A</v>
      </c>
      <c r="Z2366" s="23" t="e">
        <f>VLOOKUP(CONCATENATE($W2366,$X2366),Mtz_Horarios!$E$2:$H$92,3,FALSE)</f>
        <v>#N/A</v>
      </c>
      <c r="AA2366" s="24" t="e">
        <f>VLOOKUP(CONCATENATE($W2366,$X2366),Mtz_Horarios!$E$2:$H$92,4,FALSE)</f>
        <v>#N/A</v>
      </c>
      <c r="AB2366" s="20" t="e">
        <f>VLOOKUP(CONCATENATE($M2366,$N2366,$T2366),Oferta!$B$2:$Q$360,16,FALSE)</f>
        <v>#N/A</v>
      </c>
      <c r="AC2366" s="20" t="e">
        <f>VLOOKUP(CONCATENATE($M2366,$N2366,$T2366),Oferta!$B$2:$Q$360,15,FALSE)</f>
        <v>#N/A</v>
      </c>
      <c r="AD2366" s="12"/>
      <c r="AE2366" s="12"/>
      <c r="AF2366" s="12"/>
      <c r="AG2366" s="12"/>
      <c r="AH2366" s="12"/>
      <c r="AI2366" s="5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12"/>
      <c r="AW2366" s="12"/>
    </row>
    <row r="2367" spans="1:49" ht="15" hidden="1" customHeight="1">
      <c r="A2367" s="12"/>
      <c r="B2367" s="12"/>
      <c r="C2367" s="12"/>
      <c r="D2367" s="12"/>
      <c r="E2367" s="12"/>
      <c r="F2367" s="12"/>
      <c r="G2367" s="12"/>
      <c r="H2367" s="12" t="e">
        <f t="shared" si="36"/>
        <v>#N/A</v>
      </c>
      <c r="I2367" s="12" t="e">
        <f>VLOOKUP(CONCATENATE(N2367,T2367),Simulador!$H$26:$H$33,1,FALSE)</f>
        <v>#N/A</v>
      </c>
      <c r="J2367" s="12" t="e">
        <f t="shared" si="37"/>
        <v>#N/A</v>
      </c>
      <c r="K2367" s="13" t="e">
        <f t="shared" si="38"/>
        <v>#N/A</v>
      </c>
      <c r="L2367" s="12" t="e">
        <f t="shared" si="39"/>
        <v>#N/A</v>
      </c>
      <c r="M2367" s="14"/>
      <c r="N2367" s="3"/>
      <c r="O2367" s="20" t="e">
        <f>VLOOKUP(CONCATENATE($M2367,$N2367),Curriculos!$A$2:$J$332,4,FALSE)</f>
        <v>#N/A</v>
      </c>
      <c r="P2367" s="21" t="e">
        <f>VLOOKUP(CONCATENATE($M2367,$N2367),Curriculos!$A$2:$J$332,5,FALSE)</f>
        <v>#N/A</v>
      </c>
      <c r="Q2367" s="21" t="e">
        <f>VLOOKUP($N2367,Oferta!$D$2:$P$100,5,FALSE)</f>
        <v>#N/A</v>
      </c>
      <c r="R2367" s="21" t="e">
        <f>VLOOKUP(CONCATENATE($M2367,$N2367),Curriculos!$A$2:$J$332,8,FALSE)</f>
        <v>#N/A</v>
      </c>
      <c r="S2367" s="5"/>
      <c r="T2367" s="22"/>
      <c r="U2367" s="21" t="e">
        <f>VLOOKUP(CONCATENATE($M2367,$N2367),Curriculos!$A$2:$J$332,10,FALSE)</f>
        <v>#N/A</v>
      </c>
      <c r="V2367" s="20" t="e">
        <f>VLOOKUP(CONCATENATE($M2367,$N2367,$T2367),Oferta!$B$2:$R$360,17,FALSE)</f>
        <v>#N/A</v>
      </c>
      <c r="W2367" s="20" t="e">
        <f>VLOOKUP(CONCATENATE($M2367,$N2367,$T2367),Oferta!$B$2:$Q$360,12,FALSE)</f>
        <v>#N/A</v>
      </c>
      <c r="X2367" s="22"/>
      <c r="Y2367" s="23" t="e">
        <f>VLOOKUP(CONCATENATE($W2367,$X2367),Mtz_Horarios!$E$2:$H$92,2,FALSE)</f>
        <v>#N/A</v>
      </c>
      <c r="Z2367" s="23" t="e">
        <f>VLOOKUP(CONCATENATE($W2367,$X2367),Mtz_Horarios!$E$2:$H$92,3,FALSE)</f>
        <v>#N/A</v>
      </c>
      <c r="AA2367" s="24" t="e">
        <f>VLOOKUP(CONCATENATE($W2367,$X2367),Mtz_Horarios!$E$2:$H$92,4,FALSE)</f>
        <v>#N/A</v>
      </c>
      <c r="AB2367" s="20" t="e">
        <f>VLOOKUP(CONCATENATE($M2367,$N2367,$T2367),Oferta!$B$2:$Q$360,16,FALSE)</f>
        <v>#N/A</v>
      </c>
      <c r="AC2367" s="20" t="e">
        <f>VLOOKUP(CONCATENATE($M2367,$N2367,$T2367),Oferta!$B$2:$Q$360,15,FALSE)</f>
        <v>#N/A</v>
      </c>
      <c r="AD2367" s="12"/>
      <c r="AE2367" s="12"/>
      <c r="AF2367" s="12"/>
      <c r="AG2367" s="12"/>
      <c r="AH2367" s="12"/>
      <c r="AI2367" s="5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12"/>
      <c r="AW2367" s="12"/>
    </row>
    <row r="2368" spans="1:49" ht="15" hidden="1" customHeight="1">
      <c r="A2368" s="12"/>
      <c r="B2368" s="12"/>
      <c r="C2368" s="12"/>
      <c r="D2368" s="12"/>
      <c r="E2368" s="12"/>
      <c r="F2368" s="12"/>
      <c r="G2368" s="12"/>
      <c r="H2368" s="12" t="e">
        <f t="shared" si="36"/>
        <v>#N/A</v>
      </c>
      <c r="I2368" s="12" t="e">
        <f>VLOOKUP(CONCATENATE(N2368,T2368),Simulador!$H$26:$H$33,1,FALSE)</f>
        <v>#N/A</v>
      </c>
      <c r="J2368" s="12" t="e">
        <f t="shared" si="37"/>
        <v>#N/A</v>
      </c>
      <c r="K2368" s="13" t="e">
        <f t="shared" si="38"/>
        <v>#N/A</v>
      </c>
      <c r="L2368" s="12" t="e">
        <f t="shared" si="39"/>
        <v>#N/A</v>
      </c>
      <c r="M2368" s="14"/>
      <c r="N2368" s="3"/>
      <c r="O2368" s="20" t="e">
        <f>VLOOKUP(CONCATENATE($M2368,$N2368),Curriculos!$A$2:$J$332,4,FALSE)</f>
        <v>#N/A</v>
      </c>
      <c r="P2368" s="21" t="e">
        <f>VLOOKUP(CONCATENATE($M2368,$N2368),Curriculos!$A$2:$J$332,5,FALSE)</f>
        <v>#N/A</v>
      </c>
      <c r="Q2368" s="21" t="e">
        <f>VLOOKUP($N2368,Oferta!$D$2:$P$100,5,FALSE)</f>
        <v>#N/A</v>
      </c>
      <c r="R2368" s="21" t="e">
        <f>VLOOKUP(CONCATENATE($M2368,$N2368),Curriculos!$A$2:$J$332,8,FALSE)</f>
        <v>#N/A</v>
      </c>
      <c r="S2368" s="5"/>
      <c r="T2368" s="22"/>
      <c r="U2368" s="21" t="e">
        <f>VLOOKUP(CONCATENATE($M2368,$N2368),Curriculos!$A$2:$J$332,10,FALSE)</f>
        <v>#N/A</v>
      </c>
      <c r="V2368" s="20" t="e">
        <f>VLOOKUP(CONCATENATE($M2368,$N2368,$T2368),Oferta!$B$2:$R$360,17,FALSE)</f>
        <v>#N/A</v>
      </c>
      <c r="W2368" s="20" t="e">
        <f>VLOOKUP(CONCATENATE($M2368,$N2368,$T2368),Oferta!$B$2:$Q$360,12,FALSE)</f>
        <v>#N/A</v>
      </c>
      <c r="X2368" s="22"/>
      <c r="Y2368" s="23" t="e">
        <f>VLOOKUP(CONCATENATE($W2368,$X2368),Mtz_Horarios!$E$2:$H$92,2,FALSE)</f>
        <v>#N/A</v>
      </c>
      <c r="Z2368" s="23" t="e">
        <f>VLOOKUP(CONCATENATE($W2368,$X2368),Mtz_Horarios!$E$2:$H$92,3,FALSE)</f>
        <v>#N/A</v>
      </c>
      <c r="AA2368" s="24" t="e">
        <f>VLOOKUP(CONCATENATE($W2368,$X2368),Mtz_Horarios!$E$2:$H$92,4,FALSE)</f>
        <v>#N/A</v>
      </c>
      <c r="AB2368" s="20" t="e">
        <f>VLOOKUP(CONCATENATE($M2368,$N2368,$T2368),Oferta!$B$2:$Q$360,16,FALSE)</f>
        <v>#N/A</v>
      </c>
      <c r="AC2368" s="20" t="e">
        <f>VLOOKUP(CONCATENATE($M2368,$N2368,$T2368),Oferta!$B$2:$Q$360,15,FALSE)</f>
        <v>#N/A</v>
      </c>
      <c r="AD2368" s="12"/>
      <c r="AE2368" s="12"/>
      <c r="AF2368" s="12"/>
      <c r="AG2368" s="12"/>
      <c r="AH2368" s="12"/>
      <c r="AI2368" s="5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12"/>
      <c r="AW2368" s="12"/>
    </row>
    <row r="2369" spans="1:49" ht="15" hidden="1" customHeight="1">
      <c r="A2369" s="12"/>
      <c r="B2369" s="12"/>
      <c r="C2369" s="12"/>
      <c r="D2369" s="12"/>
      <c r="E2369" s="12"/>
      <c r="F2369" s="12"/>
      <c r="G2369" s="12"/>
      <c r="H2369" s="12" t="e">
        <f t="shared" si="36"/>
        <v>#N/A</v>
      </c>
      <c r="I2369" s="12" t="e">
        <f>VLOOKUP(CONCATENATE(N2369,T2369),Simulador!$H$26:$H$33,1,FALSE)</f>
        <v>#N/A</v>
      </c>
      <c r="J2369" s="12" t="e">
        <f t="shared" si="37"/>
        <v>#N/A</v>
      </c>
      <c r="K2369" s="13" t="e">
        <f t="shared" si="38"/>
        <v>#N/A</v>
      </c>
      <c r="L2369" s="12" t="e">
        <f t="shared" si="39"/>
        <v>#N/A</v>
      </c>
      <c r="M2369" s="14"/>
      <c r="N2369" s="3"/>
      <c r="O2369" s="20" t="e">
        <f>VLOOKUP(CONCATENATE($M2369,$N2369),Curriculos!$A$2:$J$332,4,FALSE)</f>
        <v>#N/A</v>
      </c>
      <c r="P2369" s="21" t="e">
        <f>VLOOKUP(CONCATENATE($M2369,$N2369),Curriculos!$A$2:$J$332,5,FALSE)</f>
        <v>#N/A</v>
      </c>
      <c r="Q2369" s="21" t="e">
        <f>VLOOKUP($N2369,Oferta!$D$2:$P$100,5,FALSE)</f>
        <v>#N/A</v>
      </c>
      <c r="R2369" s="21" t="e">
        <f>VLOOKUP(CONCATENATE($M2369,$N2369),Curriculos!$A$2:$J$332,8,FALSE)</f>
        <v>#N/A</v>
      </c>
      <c r="S2369" s="5"/>
      <c r="T2369" s="22"/>
      <c r="U2369" s="21" t="e">
        <f>VLOOKUP(CONCATENATE($M2369,$N2369),Curriculos!$A$2:$J$332,10,FALSE)</f>
        <v>#N/A</v>
      </c>
      <c r="V2369" s="20" t="e">
        <f>VLOOKUP(CONCATENATE($M2369,$N2369,$T2369),Oferta!$B$2:$R$360,17,FALSE)</f>
        <v>#N/A</v>
      </c>
      <c r="W2369" s="20" t="e">
        <f>VLOOKUP(CONCATENATE($M2369,$N2369,$T2369),Oferta!$B$2:$Q$360,12,FALSE)</f>
        <v>#N/A</v>
      </c>
      <c r="X2369" s="22"/>
      <c r="Y2369" s="23" t="e">
        <f>VLOOKUP(CONCATENATE($W2369,$X2369),Mtz_Horarios!$E$2:$H$92,2,FALSE)</f>
        <v>#N/A</v>
      </c>
      <c r="Z2369" s="23" t="e">
        <f>VLOOKUP(CONCATENATE($W2369,$X2369),Mtz_Horarios!$E$2:$H$92,3,FALSE)</f>
        <v>#N/A</v>
      </c>
      <c r="AA2369" s="24" t="e">
        <f>VLOOKUP(CONCATENATE($W2369,$X2369),Mtz_Horarios!$E$2:$H$92,4,FALSE)</f>
        <v>#N/A</v>
      </c>
      <c r="AB2369" s="20" t="e">
        <f>VLOOKUP(CONCATENATE($M2369,$N2369,$T2369),Oferta!$B$2:$Q$360,16,FALSE)</f>
        <v>#N/A</v>
      </c>
      <c r="AC2369" s="20" t="e">
        <f>VLOOKUP(CONCATENATE($M2369,$N2369,$T2369),Oferta!$B$2:$Q$360,15,FALSE)</f>
        <v>#N/A</v>
      </c>
      <c r="AD2369" s="12"/>
      <c r="AE2369" s="12"/>
      <c r="AF2369" s="12"/>
      <c r="AG2369" s="12"/>
      <c r="AH2369" s="12"/>
      <c r="AI2369" s="5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12"/>
      <c r="AW2369" s="12"/>
    </row>
    <row r="2370" spans="1:49" ht="15" hidden="1" customHeight="1">
      <c r="A2370" s="12"/>
      <c r="B2370" s="12"/>
      <c r="C2370" s="12"/>
      <c r="D2370" s="12"/>
      <c r="E2370" s="12"/>
      <c r="F2370" s="12"/>
      <c r="G2370" s="12"/>
      <c r="H2370" s="12" t="e">
        <f t="shared" si="36"/>
        <v>#N/A</v>
      </c>
      <c r="I2370" s="12" t="e">
        <f>VLOOKUP(CONCATENATE(N2370,T2370),Simulador!$H$26:$H$33,1,FALSE)</f>
        <v>#N/A</v>
      </c>
      <c r="J2370" s="12" t="e">
        <f t="shared" si="37"/>
        <v>#N/A</v>
      </c>
      <c r="K2370" s="13" t="e">
        <f t="shared" si="38"/>
        <v>#N/A</v>
      </c>
      <c r="L2370" s="12" t="e">
        <f t="shared" si="39"/>
        <v>#N/A</v>
      </c>
      <c r="M2370" s="14"/>
      <c r="N2370" s="3"/>
      <c r="O2370" s="20" t="e">
        <f>VLOOKUP(CONCATENATE($M2370,$N2370),Curriculos!$A$2:$J$332,4,FALSE)</f>
        <v>#N/A</v>
      </c>
      <c r="P2370" s="21" t="e">
        <f>VLOOKUP(CONCATENATE($M2370,$N2370),Curriculos!$A$2:$J$332,5,FALSE)</f>
        <v>#N/A</v>
      </c>
      <c r="Q2370" s="21" t="e">
        <f>VLOOKUP($N2370,Oferta!$D$2:$P$100,5,FALSE)</f>
        <v>#N/A</v>
      </c>
      <c r="R2370" s="21" t="e">
        <f>VLOOKUP(CONCATENATE($M2370,$N2370),Curriculos!$A$2:$J$332,8,FALSE)</f>
        <v>#N/A</v>
      </c>
      <c r="S2370" s="5"/>
      <c r="T2370" s="22"/>
      <c r="U2370" s="21" t="e">
        <f>VLOOKUP(CONCATENATE($M2370,$N2370),Curriculos!$A$2:$J$332,10,FALSE)</f>
        <v>#N/A</v>
      </c>
      <c r="V2370" s="20" t="e">
        <f>VLOOKUP(CONCATENATE($M2370,$N2370,$T2370),Oferta!$B$2:$R$360,17,FALSE)</f>
        <v>#N/A</v>
      </c>
      <c r="W2370" s="20" t="e">
        <f>VLOOKUP(CONCATENATE($M2370,$N2370,$T2370),Oferta!$B$2:$Q$360,12,FALSE)</f>
        <v>#N/A</v>
      </c>
      <c r="X2370" s="22"/>
      <c r="Y2370" s="23" t="e">
        <f>VLOOKUP(CONCATENATE($W2370,$X2370),Mtz_Horarios!$E$2:$H$92,2,FALSE)</f>
        <v>#N/A</v>
      </c>
      <c r="Z2370" s="23" t="e">
        <f>VLOOKUP(CONCATENATE($W2370,$X2370),Mtz_Horarios!$E$2:$H$92,3,FALSE)</f>
        <v>#N/A</v>
      </c>
      <c r="AA2370" s="24" t="e">
        <f>VLOOKUP(CONCATENATE($W2370,$X2370),Mtz_Horarios!$E$2:$H$92,4,FALSE)</f>
        <v>#N/A</v>
      </c>
      <c r="AB2370" s="20" t="e">
        <f>VLOOKUP(CONCATENATE($M2370,$N2370,$T2370),Oferta!$B$2:$Q$360,16,FALSE)</f>
        <v>#N/A</v>
      </c>
      <c r="AC2370" s="20" t="e">
        <f>VLOOKUP(CONCATENATE($M2370,$N2370,$T2370),Oferta!$B$2:$Q$360,15,FALSE)</f>
        <v>#N/A</v>
      </c>
      <c r="AD2370" s="12"/>
      <c r="AE2370" s="12"/>
      <c r="AF2370" s="12"/>
      <c r="AG2370" s="12"/>
      <c r="AH2370" s="12"/>
      <c r="AI2370" s="5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12"/>
      <c r="AW2370" s="12"/>
    </row>
    <row r="2371" spans="1:49" ht="15" hidden="1" customHeight="1">
      <c r="A2371" s="12"/>
      <c r="B2371" s="12"/>
      <c r="C2371" s="12"/>
      <c r="D2371" s="12"/>
      <c r="E2371" s="12"/>
      <c r="F2371" s="12"/>
      <c r="G2371" s="12"/>
      <c r="H2371" s="12" t="e">
        <f t="shared" si="36"/>
        <v>#N/A</v>
      </c>
      <c r="I2371" s="12" t="e">
        <f>VLOOKUP(CONCATENATE(N2371,T2371),Simulador!$H$26:$H$33,1,FALSE)</f>
        <v>#N/A</v>
      </c>
      <c r="J2371" s="12" t="e">
        <f t="shared" si="37"/>
        <v>#N/A</v>
      </c>
      <c r="K2371" s="13" t="e">
        <f t="shared" si="38"/>
        <v>#N/A</v>
      </c>
      <c r="L2371" s="12" t="e">
        <f t="shared" si="39"/>
        <v>#N/A</v>
      </c>
      <c r="M2371" s="14"/>
      <c r="N2371" s="3"/>
      <c r="O2371" s="20" t="e">
        <f>VLOOKUP(CONCATENATE($M2371,$N2371),Curriculos!$A$2:$J$332,4,FALSE)</f>
        <v>#N/A</v>
      </c>
      <c r="P2371" s="21" t="e">
        <f>VLOOKUP(CONCATENATE($M2371,$N2371),Curriculos!$A$2:$J$332,5,FALSE)</f>
        <v>#N/A</v>
      </c>
      <c r="Q2371" s="21" t="e">
        <f>VLOOKUP($N2371,Oferta!$D$2:$P$100,5,FALSE)</f>
        <v>#N/A</v>
      </c>
      <c r="R2371" s="21" t="e">
        <f>VLOOKUP(CONCATENATE($M2371,$N2371),Curriculos!$A$2:$J$332,8,FALSE)</f>
        <v>#N/A</v>
      </c>
      <c r="S2371" s="5"/>
      <c r="T2371" s="22"/>
      <c r="U2371" s="21" t="e">
        <f>VLOOKUP(CONCATENATE($M2371,$N2371),Curriculos!$A$2:$J$332,10,FALSE)</f>
        <v>#N/A</v>
      </c>
      <c r="V2371" s="20" t="e">
        <f>VLOOKUP(CONCATENATE($M2371,$N2371,$T2371),Oferta!$B$2:$R$360,17,FALSE)</f>
        <v>#N/A</v>
      </c>
      <c r="W2371" s="20" t="e">
        <f>VLOOKUP(CONCATENATE($M2371,$N2371,$T2371),Oferta!$B$2:$Q$360,12,FALSE)</f>
        <v>#N/A</v>
      </c>
      <c r="X2371" s="22"/>
      <c r="Y2371" s="23" t="e">
        <f>VLOOKUP(CONCATENATE($W2371,$X2371),Mtz_Horarios!$E$2:$H$92,2,FALSE)</f>
        <v>#N/A</v>
      </c>
      <c r="Z2371" s="23" t="e">
        <f>VLOOKUP(CONCATENATE($W2371,$X2371),Mtz_Horarios!$E$2:$H$92,3,FALSE)</f>
        <v>#N/A</v>
      </c>
      <c r="AA2371" s="24" t="e">
        <f>VLOOKUP(CONCATENATE($W2371,$X2371),Mtz_Horarios!$E$2:$H$92,4,FALSE)</f>
        <v>#N/A</v>
      </c>
      <c r="AB2371" s="20" t="e">
        <f>VLOOKUP(CONCATENATE($M2371,$N2371,$T2371),Oferta!$B$2:$Q$360,16,FALSE)</f>
        <v>#N/A</v>
      </c>
      <c r="AC2371" s="20" t="e">
        <f>VLOOKUP(CONCATENATE($M2371,$N2371,$T2371),Oferta!$B$2:$Q$360,15,FALSE)</f>
        <v>#N/A</v>
      </c>
      <c r="AD2371" s="12"/>
      <c r="AE2371" s="12"/>
      <c r="AF2371" s="12"/>
      <c r="AG2371" s="12"/>
      <c r="AH2371" s="12"/>
      <c r="AI2371" s="5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12"/>
      <c r="AW2371" s="12"/>
    </row>
    <row r="2372" spans="1:49" ht="15" hidden="1" customHeight="1">
      <c r="A2372" s="12"/>
      <c r="B2372" s="12"/>
      <c r="C2372" s="12"/>
      <c r="D2372" s="12"/>
      <c r="E2372" s="12"/>
      <c r="F2372" s="12"/>
      <c r="G2372" s="12"/>
      <c r="H2372" s="12" t="e">
        <f t="shared" si="36"/>
        <v>#N/A</v>
      </c>
      <c r="I2372" s="12" t="e">
        <f>VLOOKUP(CONCATENATE(N2372,T2372),Simulador!$H$26:$H$33,1,FALSE)</f>
        <v>#N/A</v>
      </c>
      <c r="J2372" s="12" t="e">
        <f t="shared" si="37"/>
        <v>#N/A</v>
      </c>
      <c r="K2372" s="13" t="e">
        <f t="shared" si="38"/>
        <v>#N/A</v>
      </c>
      <c r="L2372" s="12" t="e">
        <f t="shared" si="39"/>
        <v>#N/A</v>
      </c>
      <c r="M2372" s="14"/>
      <c r="N2372" s="3"/>
      <c r="O2372" s="20" t="e">
        <f>VLOOKUP(CONCATENATE($M2372,$N2372),Curriculos!$A$2:$J$332,4,FALSE)</f>
        <v>#N/A</v>
      </c>
      <c r="P2372" s="21" t="e">
        <f>VLOOKUP(CONCATENATE($M2372,$N2372),Curriculos!$A$2:$J$332,5,FALSE)</f>
        <v>#N/A</v>
      </c>
      <c r="Q2372" s="21" t="e">
        <f>VLOOKUP($N2372,Oferta!$D$2:$P$100,5,FALSE)</f>
        <v>#N/A</v>
      </c>
      <c r="R2372" s="21" t="e">
        <f>VLOOKUP(CONCATENATE($M2372,$N2372),Curriculos!$A$2:$J$332,8,FALSE)</f>
        <v>#N/A</v>
      </c>
      <c r="S2372" s="5"/>
      <c r="T2372" s="22"/>
      <c r="U2372" s="21" t="e">
        <f>VLOOKUP(CONCATENATE($M2372,$N2372),Curriculos!$A$2:$J$332,10,FALSE)</f>
        <v>#N/A</v>
      </c>
      <c r="V2372" s="20" t="e">
        <f>VLOOKUP(CONCATENATE($M2372,$N2372,$T2372),Oferta!$B$2:$R$360,17,FALSE)</f>
        <v>#N/A</v>
      </c>
      <c r="W2372" s="20" t="e">
        <f>VLOOKUP(CONCATENATE($M2372,$N2372,$T2372),Oferta!$B$2:$Q$360,12,FALSE)</f>
        <v>#N/A</v>
      </c>
      <c r="X2372" s="22"/>
      <c r="Y2372" s="23" t="e">
        <f>VLOOKUP(CONCATENATE($W2372,$X2372),Mtz_Horarios!$E$2:$H$92,2,FALSE)</f>
        <v>#N/A</v>
      </c>
      <c r="Z2372" s="23" t="e">
        <f>VLOOKUP(CONCATENATE($W2372,$X2372),Mtz_Horarios!$E$2:$H$92,3,FALSE)</f>
        <v>#N/A</v>
      </c>
      <c r="AA2372" s="24" t="e">
        <f>VLOOKUP(CONCATENATE($W2372,$X2372),Mtz_Horarios!$E$2:$H$92,4,FALSE)</f>
        <v>#N/A</v>
      </c>
      <c r="AB2372" s="20" t="e">
        <f>VLOOKUP(CONCATENATE($M2372,$N2372,$T2372),Oferta!$B$2:$Q$360,16,FALSE)</f>
        <v>#N/A</v>
      </c>
      <c r="AC2372" s="20" t="e">
        <f>VLOOKUP(CONCATENATE($M2372,$N2372,$T2372),Oferta!$B$2:$Q$360,15,FALSE)</f>
        <v>#N/A</v>
      </c>
      <c r="AD2372" s="12"/>
      <c r="AE2372" s="12"/>
      <c r="AF2372" s="12"/>
      <c r="AG2372" s="12"/>
      <c r="AH2372" s="12"/>
      <c r="AI2372" s="5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12"/>
      <c r="AW2372" s="12"/>
    </row>
    <row r="2373" spans="1:49" ht="15" hidden="1" customHeight="1">
      <c r="A2373" s="12"/>
      <c r="B2373" s="12"/>
      <c r="C2373" s="12"/>
      <c r="D2373" s="12"/>
      <c r="E2373" s="12"/>
      <c r="F2373" s="12"/>
      <c r="G2373" s="12"/>
      <c r="H2373" s="12" t="e">
        <f t="shared" si="36"/>
        <v>#N/A</v>
      </c>
      <c r="I2373" s="12" t="e">
        <f>VLOOKUP(CONCATENATE(N2373,T2373),Simulador!$H$26:$H$33,1,FALSE)</f>
        <v>#N/A</v>
      </c>
      <c r="J2373" s="12" t="e">
        <f t="shared" si="37"/>
        <v>#N/A</v>
      </c>
      <c r="K2373" s="13" t="e">
        <f t="shared" si="38"/>
        <v>#N/A</v>
      </c>
      <c r="L2373" s="12" t="e">
        <f t="shared" si="39"/>
        <v>#N/A</v>
      </c>
      <c r="M2373" s="14"/>
      <c r="N2373" s="3"/>
      <c r="O2373" s="20" t="e">
        <f>VLOOKUP(CONCATENATE($M2373,$N2373),Curriculos!$A$2:$J$332,4,FALSE)</f>
        <v>#N/A</v>
      </c>
      <c r="P2373" s="21" t="e">
        <f>VLOOKUP(CONCATENATE($M2373,$N2373),Curriculos!$A$2:$J$332,5,FALSE)</f>
        <v>#N/A</v>
      </c>
      <c r="Q2373" s="21" t="e">
        <f>VLOOKUP($N2373,Oferta!$D$2:$P$100,5,FALSE)</f>
        <v>#N/A</v>
      </c>
      <c r="R2373" s="21" t="e">
        <f>VLOOKUP(CONCATENATE($M2373,$N2373),Curriculos!$A$2:$J$332,8,FALSE)</f>
        <v>#N/A</v>
      </c>
      <c r="S2373" s="5"/>
      <c r="T2373" s="22"/>
      <c r="U2373" s="21" t="e">
        <f>VLOOKUP(CONCATENATE($M2373,$N2373),Curriculos!$A$2:$J$332,10,FALSE)</f>
        <v>#N/A</v>
      </c>
      <c r="V2373" s="20" t="e">
        <f>VLOOKUP(CONCATENATE($M2373,$N2373,$T2373),Oferta!$B$2:$R$360,17,FALSE)</f>
        <v>#N/A</v>
      </c>
      <c r="W2373" s="20" t="e">
        <f>VLOOKUP(CONCATENATE($M2373,$N2373,$T2373),Oferta!$B$2:$Q$360,12,FALSE)</f>
        <v>#N/A</v>
      </c>
      <c r="X2373" s="22"/>
      <c r="Y2373" s="23" t="e">
        <f>VLOOKUP(CONCATENATE($W2373,$X2373),Mtz_Horarios!$E$2:$H$92,2,FALSE)</f>
        <v>#N/A</v>
      </c>
      <c r="Z2373" s="23" t="e">
        <f>VLOOKUP(CONCATENATE($W2373,$X2373),Mtz_Horarios!$E$2:$H$92,3,FALSE)</f>
        <v>#N/A</v>
      </c>
      <c r="AA2373" s="24" t="e">
        <f>VLOOKUP(CONCATENATE($W2373,$X2373),Mtz_Horarios!$E$2:$H$92,4,FALSE)</f>
        <v>#N/A</v>
      </c>
      <c r="AB2373" s="20" t="e">
        <f>VLOOKUP(CONCATENATE($M2373,$N2373,$T2373),Oferta!$B$2:$Q$360,16,FALSE)</f>
        <v>#N/A</v>
      </c>
      <c r="AC2373" s="20" t="e">
        <f>VLOOKUP(CONCATENATE($M2373,$N2373,$T2373),Oferta!$B$2:$Q$360,15,FALSE)</f>
        <v>#N/A</v>
      </c>
      <c r="AD2373" s="12"/>
      <c r="AE2373" s="12"/>
      <c r="AF2373" s="12"/>
      <c r="AG2373" s="12"/>
      <c r="AH2373" s="12"/>
      <c r="AI2373" s="5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12"/>
      <c r="AW2373" s="12"/>
    </row>
    <row r="2374" spans="1:49" ht="15" hidden="1" customHeight="1">
      <c r="A2374" s="12"/>
      <c r="B2374" s="12"/>
      <c r="C2374" s="12"/>
      <c r="D2374" s="12"/>
      <c r="E2374" s="12"/>
      <c r="F2374" s="12"/>
      <c r="G2374" s="12"/>
      <c r="H2374" s="12" t="e">
        <f t="shared" si="36"/>
        <v>#N/A</v>
      </c>
      <c r="I2374" s="12" t="e">
        <f>VLOOKUP(CONCATENATE(N2374,T2374),Simulador!$H$26:$H$33,1,FALSE)</f>
        <v>#N/A</v>
      </c>
      <c r="J2374" s="12" t="e">
        <f t="shared" si="37"/>
        <v>#N/A</v>
      </c>
      <c r="K2374" s="13" t="e">
        <f t="shared" si="38"/>
        <v>#N/A</v>
      </c>
      <c r="L2374" s="12" t="e">
        <f t="shared" si="39"/>
        <v>#N/A</v>
      </c>
      <c r="M2374" s="14"/>
      <c r="N2374" s="3"/>
      <c r="O2374" s="20" t="e">
        <f>VLOOKUP(CONCATENATE($M2374,$N2374),Curriculos!$A$2:$J$332,4,FALSE)</f>
        <v>#N/A</v>
      </c>
      <c r="P2374" s="21" t="e">
        <f>VLOOKUP(CONCATENATE($M2374,$N2374),Curriculos!$A$2:$J$332,5,FALSE)</f>
        <v>#N/A</v>
      </c>
      <c r="Q2374" s="21" t="e">
        <f>VLOOKUP($N2374,Oferta!$D$2:$P$100,5,FALSE)</f>
        <v>#N/A</v>
      </c>
      <c r="R2374" s="21" t="e">
        <f>VLOOKUP(CONCATENATE($M2374,$N2374),Curriculos!$A$2:$J$332,8,FALSE)</f>
        <v>#N/A</v>
      </c>
      <c r="S2374" s="5"/>
      <c r="T2374" s="22"/>
      <c r="U2374" s="21" t="e">
        <f>VLOOKUP(CONCATENATE($M2374,$N2374),Curriculos!$A$2:$J$332,10,FALSE)</f>
        <v>#N/A</v>
      </c>
      <c r="V2374" s="20" t="e">
        <f>VLOOKUP(CONCATENATE($M2374,$N2374,$T2374),Oferta!$B$2:$R$360,17,FALSE)</f>
        <v>#N/A</v>
      </c>
      <c r="W2374" s="20" t="e">
        <f>VLOOKUP(CONCATENATE($M2374,$N2374,$T2374),Oferta!$B$2:$Q$360,12,FALSE)</f>
        <v>#N/A</v>
      </c>
      <c r="X2374" s="22"/>
      <c r="Y2374" s="23" t="e">
        <f>VLOOKUP(CONCATENATE($W2374,$X2374),Mtz_Horarios!$E$2:$H$92,2,FALSE)</f>
        <v>#N/A</v>
      </c>
      <c r="Z2374" s="23" t="e">
        <f>VLOOKUP(CONCATENATE($W2374,$X2374),Mtz_Horarios!$E$2:$H$92,3,FALSE)</f>
        <v>#N/A</v>
      </c>
      <c r="AA2374" s="24" t="e">
        <f>VLOOKUP(CONCATENATE($W2374,$X2374),Mtz_Horarios!$E$2:$H$92,4,FALSE)</f>
        <v>#N/A</v>
      </c>
      <c r="AB2374" s="20" t="e">
        <f>VLOOKUP(CONCATENATE($M2374,$N2374,$T2374),Oferta!$B$2:$Q$360,16,FALSE)</f>
        <v>#N/A</v>
      </c>
      <c r="AC2374" s="20" t="e">
        <f>VLOOKUP(CONCATENATE($M2374,$N2374,$T2374),Oferta!$B$2:$Q$360,15,FALSE)</f>
        <v>#N/A</v>
      </c>
      <c r="AD2374" s="12"/>
      <c r="AE2374" s="12"/>
      <c r="AF2374" s="12"/>
      <c r="AG2374" s="12"/>
      <c r="AH2374" s="12"/>
      <c r="AI2374" s="5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12"/>
      <c r="AW2374" s="12"/>
    </row>
    <row r="2375" spans="1:49" ht="15" hidden="1" customHeight="1">
      <c r="A2375" s="12"/>
      <c r="B2375" s="12"/>
      <c r="C2375" s="12"/>
      <c r="D2375" s="12"/>
      <c r="E2375" s="12"/>
      <c r="F2375" s="12"/>
      <c r="G2375" s="12"/>
      <c r="H2375" s="12" t="e">
        <f t="shared" si="36"/>
        <v>#N/A</v>
      </c>
      <c r="I2375" s="12" t="e">
        <f>VLOOKUP(CONCATENATE(N2375,T2375),Simulador!$H$26:$H$33,1,FALSE)</f>
        <v>#N/A</v>
      </c>
      <c r="J2375" s="12" t="e">
        <f t="shared" si="37"/>
        <v>#N/A</v>
      </c>
      <c r="K2375" s="13" t="e">
        <f t="shared" si="38"/>
        <v>#N/A</v>
      </c>
      <c r="L2375" s="12" t="e">
        <f t="shared" si="39"/>
        <v>#N/A</v>
      </c>
      <c r="M2375" s="14"/>
      <c r="N2375" s="3"/>
      <c r="O2375" s="20" t="e">
        <f>VLOOKUP(CONCATENATE($M2375,$N2375),Curriculos!$A$2:$J$332,4,FALSE)</f>
        <v>#N/A</v>
      </c>
      <c r="P2375" s="21" t="e">
        <f>VLOOKUP(CONCATENATE($M2375,$N2375),Curriculos!$A$2:$J$332,5,FALSE)</f>
        <v>#N/A</v>
      </c>
      <c r="Q2375" s="21" t="e">
        <f>VLOOKUP($N2375,Oferta!$D$2:$P$100,5,FALSE)</f>
        <v>#N/A</v>
      </c>
      <c r="R2375" s="21" t="e">
        <f>VLOOKUP(CONCATENATE($M2375,$N2375),Curriculos!$A$2:$J$332,8,FALSE)</f>
        <v>#N/A</v>
      </c>
      <c r="S2375" s="5"/>
      <c r="T2375" s="22"/>
      <c r="U2375" s="21" t="e">
        <f>VLOOKUP(CONCATENATE($M2375,$N2375),Curriculos!$A$2:$J$332,10,FALSE)</f>
        <v>#N/A</v>
      </c>
      <c r="V2375" s="20" t="e">
        <f>VLOOKUP(CONCATENATE($M2375,$N2375,$T2375),Oferta!$B$2:$R$360,17,FALSE)</f>
        <v>#N/A</v>
      </c>
      <c r="W2375" s="20" t="e">
        <f>VLOOKUP(CONCATENATE($M2375,$N2375,$T2375),Oferta!$B$2:$Q$360,12,FALSE)</f>
        <v>#N/A</v>
      </c>
      <c r="X2375" s="22"/>
      <c r="Y2375" s="23" t="e">
        <f>VLOOKUP(CONCATENATE($W2375,$X2375),Mtz_Horarios!$E$2:$H$92,2,FALSE)</f>
        <v>#N/A</v>
      </c>
      <c r="Z2375" s="23" t="e">
        <f>VLOOKUP(CONCATENATE($W2375,$X2375),Mtz_Horarios!$E$2:$H$92,3,FALSE)</f>
        <v>#N/A</v>
      </c>
      <c r="AA2375" s="24" t="e">
        <f>VLOOKUP(CONCATENATE($W2375,$X2375),Mtz_Horarios!$E$2:$H$92,4,FALSE)</f>
        <v>#N/A</v>
      </c>
      <c r="AB2375" s="20" t="e">
        <f>VLOOKUP(CONCATENATE($M2375,$N2375,$T2375),Oferta!$B$2:$Q$360,16,FALSE)</f>
        <v>#N/A</v>
      </c>
      <c r="AC2375" s="20" t="e">
        <f>VLOOKUP(CONCATENATE($M2375,$N2375,$T2375),Oferta!$B$2:$Q$360,15,FALSE)</f>
        <v>#N/A</v>
      </c>
      <c r="AD2375" s="12"/>
      <c r="AE2375" s="12"/>
      <c r="AF2375" s="12"/>
      <c r="AG2375" s="12"/>
      <c r="AH2375" s="12"/>
      <c r="AI2375" s="5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12"/>
      <c r="AW2375" s="12"/>
    </row>
    <row r="2376" spans="1:49" ht="15" hidden="1" customHeight="1">
      <c r="A2376" s="12"/>
      <c r="B2376" s="12"/>
      <c r="C2376" s="12"/>
      <c r="D2376" s="12"/>
      <c r="E2376" s="12"/>
      <c r="F2376" s="12"/>
      <c r="G2376" s="12"/>
      <c r="H2376" s="12" t="e">
        <f t="shared" si="36"/>
        <v>#N/A</v>
      </c>
      <c r="I2376" s="12" t="e">
        <f>VLOOKUP(CONCATENATE(N2376,T2376),Simulador!$H$26:$H$33,1,FALSE)</f>
        <v>#N/A</v>
      </c>
      <c r="J2376" s="12" t="e">
        <f t="shared" si="37"/>
        <v>#N/A</v>
      </c>
      <c r="K2376" s="13" t="e">
        <f t="shared" si="38"/>
        <v>#N/A</v>
      </c>
      <c r="L2376" s="12" t="e">
        <f t="shared" si="39"/>
        <v>#N/A</v>
      </c>
      <c r="M2376" s="14"/>
      <c r="N2376" s="3"/>
      <c r="O2376" s="20" t="e">
        <f>VLOOKUP(CONCATENATE($M2376,$N2376),Curriculos!$A$2:$J$332,4,FALSE)</f>
        <v>#N/A</v>
      </c>
      <c r="P2376" s="21" t="e">
        <f>VLOOKUP(CONCATENATE($M2376,$N2376),Curriculos!$A$2:$J$332,5,FALSE)</f>
        <v>#N/A</v>
      </c>
      <c r="Q2376" s="21" t="e">
        <f>VLOOKUP($N2376,Oferta!$D$2:$P$100,5,FALSE)</f>
        <v>#N/A</v>
      </c>
      <c r="R2376" s="21" t="e">
        <f>VLOOKUP(CONCATENATE($M2376,$N2376),Curriculos!$A$2:$J$332,8,FALSE)</f>
        <v>#N/A</v>
      </c>
      <c r="S2376" s="5"/>
      <c r="T2376" s="22"/>
      <c r="U2376" s="21" t="e">
        <f>VLOOKUP(CONCATENATE($M2376,$N2376),Curriculos!$A$2:$J$332,10,FALSE)</f>
        <v>#N/A</v>
      </c>
      <c r="V2376" s="20" t="e">
        <f>VLOOKUP(CONCATENATE($M2376,$N2376,$T2376),Oferta!$B$2:$R$360,17,FALSE)</f>
        <v>#N/A</v>
      </c>
      <c r="W2376" s="20" t="e">
        <f>VLOOKUP(CONCATENATE($M2376,$N2376,$T2376),Oferta!$B$2:$Q$360,12,FALSE)</f>
        <v>#N/A</v>
      </c>
      <c r="X2376" s="22"/>
      <c r="Y2376" s="23" t="e">
        <f>VLOOKUP(CONCATENATE($W2376,$X2376),Mtz_Horarios!$E$2:$H$92,2,FALSE)</f>
        <v>#N/A</v>
      </c>
      <c r="Z2376" s="23" t="e">
        <f>VLOOKUP(CONCATENATE($W2376,$X2376),Mtz_Horarios!$E$2:$H$92,3,FALSE)</f>
        <v>#N/A</v>
      </c>
      <c r="AA2376" s="24" t="e">
        <f>VLOOKUP(CONCATENATE($W2376,$X2376),Mtz_Horarios!$E$2:$H$92,4,FALSE)</f>
        <v>#N/A</v>
      </c>
      <c r="AB2376" s="20" t="e">
        <f>VLOOKUP(CONCATENATE($M2376,$N2376,$T2376),Oferta!$B$2:$Q$360,16,FALSE)</f>
        <v>#N/A</v>
      </c>
      <c r="AC2376" s="20" t="e">
        <f>VLOOKUP(CONCATENATE($M2376,$N2376,$T2376),Oferta!$B$2:$Q$360,15,FALSE)</f>
        <v>#N/A</v>
      </c>
      <c r="AD2376" s="12"/>
      <c r="AE2376" s="12"/>
      <c r="AF2376" s="12"/>
      <c r="AG2376" s="12"/>
      <c r="AH2376" s="12"/>
      <c r="AI2376" s="5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12"/>
      <c r="AW2376" s="12"/>
    </row>
    <row r="2377" spans="1:49" ht="15" hidden="1" customHeight="1">
      <c r="A2377" s="12"/>
      <c r="B2377" s="12"/>
      <c r="C2377" s="12"/>
      <c r="D2377" s="12"/>
      <c r="E2377" s="12"/>
      <c r="F2377" s="12"/>
      <c r="G2377" s="12"/>
      <c r="H2377" s="12" t="e">
        <f t="shared" si="36"/>
        <v>#N/A</v>
      </c>
      <c r="I2377" s="12" t="e">
        <f>VLOOKUP(CONCATENATE(N2377,T2377),Simulador!$H$26:$H$33,1,FALSE)</f>
        <v>#N/A</v>
      </c>
      <c r="J2377" s="12" t="e">
        <f t="shared" si="37"/>
        <v>#N/A</v>
      </c>
      <c r="K2377" s="13" t="e">
        <f t="shared" si="38"/>
        <v>#N/A</v>
      </c>
      <c r="L2377" s="12" t="e">
        <f t="shared" si="39"/>
        <v>#N/A</v>
      </c>
      <c r="M2377" s="14"/>
      <c r="N2377" s="3"/>
      <c r="O2377" s="20" t="e">
        <f>VLOOKUP(CONCATENATE($M2377,$N2377),Curriculos!$A$2:$J$332,4,FALSE)</f>
        <v>#N/A</v>
      </c>
      <c r="P2377" s="21" t="e">
        <f>VLOOKUP(CONCATENATE($M2377,$N2377),Curriculos!$A$2:$J$332,5,FALSE)</f>
        <v>#N/A</v>
      </c>
      <c r="Q2377" s="21" t="e">
        <f>VLOOKUP($N2377,Oferta!$D$2:$P$100,5,FALSE)</f>
        <v>#N/A</v>
      </c>
      <c r="R2377" s="21" t="e">
        <f>VLOOKUP(CONCATENATE($M2377,$N2377),Curriculos!$A$2:$J$332,8,FALSE)</f>
        <v>#N/A</v>
      </c>
      <c r="S2377" s="5"/>
      <c r="T2377" s="22"/>
      <c r="U2377" s="21" t="e">
        <f>VLOOKUP(CONCATENATE($M2377,$N2377),Curriculos!$A$2:$J$332,10,FALSE)</f>
        <v>#N/A</v>
      </c>
      <c r="V2377" s="20" t="e">
        <f>VLOOKUP(CONCATENATE($M2377,$N2377,$T2377),Oferta!$B$2:$R$360,17,FALSE)</f>
        <v>#N/A</v>
      </c>
      <c r="W2377" s="20" t="e">
        <f>VLOOKUP(CONCATENATE($M2377,$N2377,$T2377),Oferta!$B$2:$Q$360,12,FALSE)</f>
        <v>#N/A</v>
      </c>
      <c r="X2377" s="22"/>
      <c r="Y2377" s="23" t="e">
        <f>VLOOKUP(CONCATENATE($W2377,$X2377),Mtz_Horarios!$E$2:$H$92,2,FALSE)</f>
        <v>#N/A</v>
      </c>
      <c r="Z2377" s="23" t="e">
        <f>VLOOKUP(CONCATENATE($W2377,$X2377),Mtz_Horarios!$E$2:$H$92,3,FALSE)</f>
        <v>#N/A</v>
      </c>
      <c r="AA2377" s="24" t="e">
        <f>VLOOKUP(CONCATENATE($W2377,$X2377),Mtz_Horarios!$E$2:$H$92,4,FALSE)</f>
        <v>#N/A</v>
      </c>
      <c r="AB2377" s="20" t="e">
        <f>VLOOKUP(CONCATENATE($M2377,$N2377,$T2377),Oferta!$B$2:$Q$360,16,FALSE)</f>
        <v>#N/A</v>
      </c>
      <c r="AC2377" s="20" t="e">
        <f>VLOOKUP(CONCATENATE($M2377,$N2377,$T2377),Oferta!$B$2:$Q$360,15,FALSE)</f>
        <v>#N/A</v>
      </c>
      <c r="AD2377" s="12"/>
      <c r="AE2377" s="12"/>
      <c r="AF2377" s="12"/>
      <c r="AG2377" s="12"/>
      <c r="AH2377" s="12"/>
      <c r="AI2377" s="5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12"/>
      <c r="AW2377" s="12"/>
    </row>
    <row r="2378" spans="1:49" ht="15" hidden="1" customHeight="1">
      <c r="A2378" s="12"/>
      <c r="B2378" s="12"/>
      <c r="C2378" s="12"/>
      <c r="D2378" s="12"/>
      <c r="E2378" s="12"/>
      <c r="F2378" s="12"/>
      <c r="G2378" s="12"/>
      <c r="H2378" s="12" t="e">
        <f t="shared" si="36"/>
        <v>#N/A</v>
      </c>
      <c r="I2378" s="12" t="e">
        <f>VLOOKUP(CONCATENATE(N2378,T2378),Simulador!$H$26:$H$33,1,FALSE)</f>
        <v>#N/A</v>
      </c>
      <c r="J2378" s="12" t="e">
        <f t="shared" si="37"/>
        <v>#N/A</v>
      </c>
      <c r="K2378" s="13" t="e">
        <f t="shared" si="38"/>
        <v>#N/A</v>
      </c>
      <c r="L2378" s="12" t="e">
        <f t="shared" si="39"/>
        <v>#N/A</v>
      </c>
      <c r="M2378" s="14"/>
      <c r="N2378" s="3"/>
      <c r="O2378" s="20" t="e">
        <f>VLOOKUP(CONCATENATE($M2378,$N2378),Curriculos!$A$2:$J$332,4,FALSE)</f>
        <v>#N/A</v>
      </c>
      <c r="P2378" s="21" t="e">
        <f>VLOOKUP(CONCATENATE($M2378,$N2378),Curriculos!$A$2:$J$332,5,FALSE)</f>
        <v>#N/A</v>
      </c>
      <c r="Q2378" s="21" t="e">
        <f>VLOOKUP($N2378,Oferta!$D$2:$P$100,5,FALSE)</f>
        <v>#N/A</v>
      </c>
      <c r="R2378" s="21" t="e">
        <f>VLOOKUP(CONCATENATE($M2378,$N2378),Curriculos!$A$2:$J$332,8,FALSE)</f>
        <v>#N/A</v>
      </c>
      <c r="S2378" s="5"/>
      <c r="T2378" s="22"/>
      <c r="U2378" s="21" t="e">
        <f>VLOOKUP(CONCATENATE($M2378,$N2378),Curriculos!$A$2:$J$332,10,FALSE)</f>
        <v>#N/A</v>
      </c>
      <c r="V2378" s="20" t="e">
        <f>VLOOKUP(CONCATENATE($M2378,$N2378,$T2378),Oferta!$B$2:$R$360,17,FALSE)</f>
        <v>#N/A</v>
      </c>
      <c r="W2378" s="20" t="e">
        <f>VLOOKUP(CONCATENATE($M2378,$N2378,$T2378),Oferta!$B$2:$Q$360,12,FALSE)</f>
        <v>#N/A</v>
      </c>
      <c r="X2378" s="22"/>
      <c r="Y2378" s="23" t="e">
        <f>VLOOKUP(CONCATENATE($W2378,$X2378),Mtz_Horarios!$E$2:$H$92,2,FALSE)</f>
        <v>#N/A</v>
      </c>
      <c r="Z2378" s="23" t="e">
        <f>VLOOKUP(CONCATENATE($W2378,$X2378),Mtz_Horarios!$E$2:$H$92,3,FALSE)</f>
        <v>#N/A</v>
      </c>
      <c r="AA2378" s="24" t="e">
        <f>VLOOKUP(CONCATENATE($W2378,$X2378),Mtz_Horarios!$E$2:$H$92,4,FALSE)</f>
        <v>#N/A</v>
      </c>
      <c r="AB2378" s="20" t="e">
        <f>VLOOKUP(CONCATENATE($M2378,$N2378,$T2378),Oferta!$B$2:$Q$360,16,FALSE)</f>
        <v>#N/A</v>
      </c>
      <c r="AC2378" s="20" t="e">
        <f>VLOOKUP(CONCATENATE($M2378,$N2378,$T2378),Oferta!$B$2:$Q$360,15,FALSE)</f>
        <v>#N/A</v>
      </c>
      <c r="AD2378" s="12"/>
      <c r="AE2378" s="12"/>
      <c r="AF2378" s="12"/>
      <c r="AG2378" s="12"/>
      <c r="AH2378" s="12"/>
      <c r="AI2378" s="5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12"/>
      <c r="AW2378" s="12"/>
    </row>
    <row r="2379" spans="1:49" ht="15" hidden="1" customHeight="1">
      <c r="A2379" s="12"/>
      <c r="B2379" s="12"/>
      <c r="C2379" s="12"/>
      <c r="D2379" s="12"/>
      <c r="E2379" s="12"/>
      <c r="F2379" s="12"/>
      <c r="G2379" s="12"/>
      <c r="H2379" s="12" t="e">
        <f t="shared" si="36"/>
        <v>#N/A</v>
      </c>
      <c r="I2379" s="12" t="e">
        <f>VLOOKUP(CONCATENATE(N2379,T2379),Simulador!$H$26:$H$33,1,FALSE)</f>
        <v>#N/A</v>
      </c>
      <c r="J2379" s="12" t="e">
        <f t="shared" si="37"/>
        <v>#N/A</v>
      </c>
      <c r="K2379" s="13" t="e">
        <f t="shared" si="38"/>
        <v>#N/A</v>
      </c>
      <c r="L2379" s="12" t="e">
        <f t="shared" si="39"/>
        <v>#N/A</v>
      </c>
      <c r="M2379" s="14"/>
      <c r="N2379" s="3"/>
      <c r="O2379" s="20" t="e">
        <f>VLOOKUP(CONCATENATE($M2379,$N2379),Curriculos!$A$2:$J$332,4,FALSE)</f>
        <v>#N/A</v>
      </c>
      <c r="P2379" s="21" t="e">
        <f>VLOOKUP(CONCATENATE($M2379,$N2379),Curriculos!$A$2:$J$332,5,FALSE)</f>
        <v>#N/A</v>
      </c>
      <c r="Q2379" s="21" t="e">
        <f>VLOOKUP($N2379,Oferta!$D$2:$P$100,5,FALSE)</f>
        <v>#N/A</v>
      </c>
      <c r="R2379" s="21" t="e">
        <f>VLOOKUP(CONCATENATE($M2379,$N2379),Curriculos!$A$2:$J$332,8,FALSE)</f>
        <v>#N/A</v>
      </c>
      <c r="S2379" s="5"/>
      <c r="T2379" s="22"/>
      <c r="U2379" s="21" t="e">
        <f>VLOOKUP(CONCATENATE($M2379,$N2379),Curriculos!$A$2:$J$332,10,FALSE)</f>
        <v>#N/A</v>
      </c>
      <c r="V2379" s="20" t="e">
        <f>VLOOKUP(CONCATENATE($M2379,$N2379,$T2379),Oferta!$B$2:$R$360,17,FALSE)</f>
        <v>#N/A</v>
      </c>
      <c r="W2379" s="20" t="e">
        <f>VLOOKUP(CONCATENATE($M2379,$N2379,$T2379),Oferta!$B$2:$Q$360,12,FALSE)</f>
        <v>#N/A</v>
      </c>
      <c r="X2379" s="22"/>
      <c r="Y2379" s="23" t="e">
        <f>VLOOKUP(CONCATENATE($W2379,$X2379),Mtz_Horarios!$E$2:$H$92,2,FALSE)</f>
        <v>#N/A</v>
      </c>
      <c r="Z2379" s="23" t="e">
        <f>VLOOKUP(CONCATENATE($W2379,$X2379),Mtz_Horarios!$E$2:$H$92,3,FALSE)</f>
        <v>#N/A</v>
      </c>
      <c r="AA2379" s="24" t="e">
        <f>VLOOKUP(CONCATENATE($W2379,$X2379),Mtz_Horarios!$E$2:$H$92,4,FALSE)</f>
        <v>#N/A</v>
      </c>
      <c r="AB2379" s="20" t="e">
        <f>VLOOKUP(CONCATENATE($M2379,$N2379,$T2379),Oferta!$B$2:$Q$360,16,FALSE)</f>
        <v>#N/A</v>
      </c>
      <c r="AC2379" s="20" t="e">
        <f>VLOOKUP(CONCATENATE($M2379,$N2379,$T2379),Oferta!$B$2:$Q$360,15,FALSE)</f>
        <v>#N/A</v>
      </c>
      <c r="AD2379" s="12"/>
      <c r="AE2379" s="12"/>
      <c r="AF2379" s="12"/>
      <c r="AG2379" s="12"/>
      <c r="AH2379" s="12"/>
      <c r="AI2379" s="5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12"/>
      <c r="AW2379" s="12"/>
    </row>
    <row r="2380" spans="1:49" ht="15" hidden="1" customHeight="1">
      <c r="A2380" s="12"/>
      <c r="B2380" s="12"/>
      <c r="C2380" s="12"/>
      <c r="D2380" s="12"/>
      <c r="E2380" s="12"/>
      <c r="F2380" s="12"/>
      <c r="G2380" s="12"/>
      <c r="H2380" s="12" t="e">
        <f t="shared" si="36"/>
        <v>#N/A</v>
      </c>
      <c r="I2380" s="12" t="e">
        <f>VLOOKUP(CONCATENATE(N2380,T2380),Simulador!$H$26:$H$33,1,FALSE)</f>
        <v>#N/A</v>
      </c>
      <c r="J2380" s="12" t="e">
        <f t="shared" si="37"/>
        <v>#N/A</v>
      </c>
      <c r="K2380" s="13" t="e">
        <f t="shared" si="38"/>
        <v>#N/A</v>
      </c>
      <c r="L2380" s="12" t="e">
        <f t="shared" si="39"/>
        <v>#N/A</v>
      </c>
      <c r="M2380" s="14"/>
      <c r="N2380" s="3"/>
      <c r="O2380" s="20" t="e">
        <f>VLOOKUP(CONCATENATE($M2380,$N2380),Curriculos!$A$2:$J$332,4,FALSE)</f>
        <v>#N/A</v>
      </c>
      <c r="P2380" s="21" t="e">
        <f>VLOOKUP(CONCATENATE($M2380,$N2380),Curriculos!$A$2:$J$332,5,FALSE)</f>
        <v>#N/A</v>
      </c>
      <c r="Q2380" s="21" t="e">
        <f>VLOOKUP($N2380,Oferta!$D$2:$P$100,5,FALSE)</f>
        <v>#N/A</v>
      </c>
      <c r="R2380" s="21" t="e">
        <f>VLOOKUP(CONCATENATE($M2380,$N2380),Curriculos!$A$2:$J$332,8,FALSE)</f>
        <v>#N/A</v>
      </c>
      <c r="S2380" s="5"/>
      <c r="T2380" s="22"/>
      <c r="U2380" s="21" t="e">
        <f>VLOOKUP(CONCATENATE($M2380,$N2380),Curriculos!$A$2:$J$332,10,FALSE)</f>
        <v>#N/A</v>
      </c>
      <c r="V2380" s="20" t="e">
        <f>VLOOKUP(CONCATENATE($M2380,$N2380,$T2380),Oferta!$B$2:$R$360,17,FALSE)</f>
        <v>#N/A</v>
      </c>
      <c r="W2380" s="20" t="e">
        <f>VLOOKUP(CONCATENATE($M2380,$N2380,$T2380),Oferta!$B$2:$Q$360,12,FALSE)</f>
        <v>#N/A</v>
      </c>
      <c r="X2380" s="22"/>
      <c r="Y2380" s="23" t="e">
        <f>VLOOKUP(CONCATENATE($W2380,$X2380),Mtz_Horarios!$E$2:$H$92,2,FALSE)</f>
        <v>#N/A</v>
      </c>
      <c r="Z2380" s="23" t="e">
        <f>VLOOKUP(CONCATENATE($W2380,$X2380),Mtz_Horarios!$E$2:$H$92,3,FALSE)</f>
        <v>#N/A</v>
      </c>
      <c r="AA2380" s="24" t="e">
        <f>VLOOKUP(CONCATENATE($W2380,$X2380),Mtz_Horarios!$E$2:$H$92,4,FALSE)</f>
        <v>#N/A</v>
      </c>
      <c r="AB2380" s="20" t="e">
        <f>VLOOKUP(CONCATENATE($M2380,$N2380,$T2380),Oferta!$B$2:$Q$360,16,FALSE)</f>
        <v>#N/A</v>
      </c>
      <c r="AC2380" s="20" t="e">
        <f>VLOOKUP(CONCATENATE($M2380,$N2380,$T2380),Oferta!$B$2:$Q$360,15,FALSE)</f>
        <v>#N/A</v>
      </c>
      <c r="AD2380" s="12"/>
      <c r="AE2380" s="12"/>
      <c r="AF2380" s="12"/>
      <c r="AG2380" s="12"/>
      <c r="AH2380" s="12"/>
      <c r="AI2380" s="5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12"/>
      <c r="AW2380" s="12"/>
    </row>
    <row r="2381" spans="1:49" ht="15" hidden="1" customHeight="1">
      <c r="A2381" s="12"/>
      <c r="B2381" s="12"/>
      <c r="C2381" s="12"/>
      <c r="D2381" s="12"/>
      <c r="E2381" s="12"/>
      <c r="F2381" s="12"/>
      <c r="G2381" s="12"/>
      <c r="H2381" s="12" t="e">
        <f t="shared" si="36"/>
        <v>#N/A</v>
      </c>
      <c r="I2381" s="12" t="e">
        <f>VLOOKUP(CONCATENATE(N2381,T2381),Simulador!$H$26:$H$33,1,FALSE)</f>
        <v>#N/A</v>
      </c>
      <c r="J2381" s="12" t="e">
        <f t="shared" si="37"/>
        <v>#N/A</v>
      </c>
      <c r="K2381" s="13" t="e">
        <f t="shared" si="38"/>
        <v>#N/A</v>
      </c>
      <c r="L2381" s="12" t="e">
        <f t="shared" si="39"/>
        <v>#N/A</v>
      </c>
      <c r="M2381" s="14"/>
      <c r="N2381" s="3"/>
      <c r="O2381" s="20" t="e">
        <f>VLOOKUP(CONCATENATE($M2381,$N2381),Curriculos!$A$2:$J$332,4,FALSE)</f>
        <v>#N/A</v>
      </c>
      <c r="P2381" s="21" t="e">
        <f>VLOOKUP(CONCATENATE($M2381,$N2381),Curriculos!$A$2:$J$332,5,FALSE)</f>
        <v>#N/A</v>
      </c>
      <c r="Q2381" s="21" t="e">
        <f>VLOOKUP($N2381,Oferta!$D$2:$P$100,5,FALSE)</f>
        <v>#N/A</v>
      </c>
      <c r="R2381" s="21" t="e">
        <f>VLOOKUP(CONCATENATE($M2381,$N2381),Curriculos!$A$2:$J$332,8,FALSE)</f>
        <v>#N/A</v>
      </c>
      <c r="S2381" s="5"/>
      <c r="T2381" s="22"/>
      <c r="U2381" s="21" t="e">
        <f>VLOOKUP(CONCATENATE($M2381,$N2381),Curriculos!$A$2:$J$332,10,FALSE)</f>
        <v>#N/A</v>
      </c>
      <c r="V2381" s="20" t="e">
        <f>VLOOKUP(CONCATENATE($M2381,$N2381,$T2381),Oferta!$B$2:$R$360,17,FALSE)</f>
        <v>#N/A</v>
      </c>
      <c r="W2381" s="20" t="e">
        <f>VLOOKUP(CONCATENATE($M2381,$N2381,$T2381),Oferta!$B$2:$Q$360,12,FALSE)</f>
        <v>#N/A</v>
      </c>
      <c r="X2381" s="22"/>
      <c r="Y2381" s="23" t="e">
        <f>VLOOKUP(CONCATENATE($W2381,$X2381),Mtz_Horarios!$E$2:$H$92,2,FALSE)</f>
        <v>#N/A</v>
      </c>
      <c r="Z2381" s="23" t="e">
        <f>VLOOKUP(CONCATENATE($W2381,$X2381),Mtz_Horarios!$E$2:$H$92,3,FALSE)</f>
        <v>#N/A</v>
      </c>
      <c r="AA2381" s="24" t="e">
        <f>VLOOKUP(CONCATENATE($W2381,$X2381),Mtz_Horarios!$E$2:$H$92,4,FALSE)</f>
        <v>#N/A</v>
      </c>
      <c r="AB2381" s="20" t="e">
        <f>VLOOKUP(CONCATENATE($M2381,$N2381,$T2381),Oferta!$B$2:$Q$360,16,FALSE)</f>
        <v>#N/A</v>
      </c>
      <c r="AC2381" s="20" t="e">
        <f>VLOOKUP(CONCATENATE($M2381,$N2381,$T2381),Oferta!$B$2:$Q$360,15,FALSE)</f>
        <v>#N/A</v>
      </c>
      <c r="AD2381" s="12"/>
      <c r="AE2381" s="12"/>
      <c r="AF2381" s="12"/>
      <c r="AG2381" s="12"/>
      <c r="AH2381" s="12"/>
      <c r="AI2381" s="5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12"/>
      <c r="AW2381" s="12"/>
    </row>
    <row r="2382" spans="1:49" ht="15" hidden="1" customHeight="1">
      <c r="A2382" s="12"/>
      <c r="B2382" s="12"/>
      <c r="C2382" s="12"/>
      <c r="D2382" s="12"/>
      <c r="E2382" s="12"/>
      <c r="F2382" s="12"/>
      <c r="G2382" s="12"/>
      <c r="H2382" s="12" t="e">
        <f t="shared" si="36"/>
        <v>#N/A</v>
      </c>
      <c r="I2382" s="12" t="e">
        <f>VLOOKUP(CONCATENATE(N2382,T2382),Simulador!$H$26:$H$33,1,FALSE)</f>
        <v>#N/A</v>
      </c>
      <c r="J2382" s="12" t="e">
        <f t="shared" si="37"/>
        <v>#N/A</v>
      </c>
      <c r="K2382" s="13" t="e">
        <f t="shared" si="38"/>
        <v>#N/A</v>
      </c>
      <c r="L2382" s="12" t="e">
        <f t="shared" si="39"/>
        <v>#N/A</v>
      </c>
      <c r="M2382" s="14"/>
      <c r="N2382" s="3"/>
      <c r="O2382" s="20" t="e">
        <f>VLOOKUP(CONCATENATE($M2382,$N2382),Curriculos!$A$2:$J$332,4,FALSE)</f>
        <v>#N/A</v>
      </c>
      <c r="P2382" s="21" t="e">
        <f>VLOOKUP(CONCATENATE($M2382,$N2382),Curriculos!$A$2:$J$332,5,FALSE)</f>
        <v>#N/A</v>
      </c>
      <c r="Q2382" s="21" t="e">
        <f>VLOOKUP($N2382,Oferta!$D$2:$P$100,5,FALSE)</f>
        <v>#N/A</v>
      </c>
      <c r="R2382" s="21" t="e">
        <f>VLOOKUP(CONCATENATE($M2382,$N2382),Curriculos!$A$2:$J$332,8,FALSE)</f>
        <v>#N/A</v>
      </c>
      <c r="S2382" s="5"/>
      <c r="T2382" s="22"/>
      <c r="U2382" s="21" t="e">
        <f>VLOOKUP(CONCATENATE($M2382,$N2382),Curriculos!$A$2:$J$332,10,FALSE)</f>
        <v>#N/A</v>
      </c>
      <c r="V2382" s="20" t="e">
        <f>VLOOKUP(CONCATENATE($M2382,$N2382,$T2382),Oferta!$B$2:$R$360,17,FALSE)</f>
        <v>#N/A</v>
      </c>
      <c r="W2382" s="20" t="e">
        <f>VLOOKUP(CONCATENATE($M2382,$N2382,$T2382),Oferta!$B$2:$Q$360,12,FALSE)</f>
        <v>#N/A</v>
      </c>
      <c r="X2382" s="22"/>
      <c r="Y2382" s="23" t="e">
        <f>VLOOKUP(CONCATENATE($W2382,$X2382),Mtz_Horarios!$E$2:$H$92,2,FALSE)</f>
        <v>#N/A</v>
      </c>
      <c r="Z2382" s="23" t="e">
        <f>VLOOKUP(CONCATENATE($W2382,$X2382),Mtz_Horarios!$E$2:$H$92,3,FALSE)</f>
        <v>#N/A</v>
      </c>
      <c r="AA2382" s="24" t="e">
        <f>VLOOKUP(CONCATENATE($W2382,$X2382),Mtz_Horarios!$E$2:$H$92,4,FALSE)</f>
        <v>#N/A</v>
      </c>
      <c r="AB2382" s="20" t="e">
        <f>VLOOKUP(CONCATENATE($M2382,$N2382,$T2382),Oferta!$B$2:$Q$360,16,FALSE)</f>
        <v>#N/A</v>
      </c>
      <c r="AC2382" s="20" t="e">
        <f>VLOOKUP(CONCATENATE($M2382,$N2382,$T2382),Oferta!$B$2:$Q$360,15,FALSE)</f>
        <v>#N/A</v>
      </c>
      <c r="AD2382" s="12"/>
      <c r="AE2382" s="12"/>
      <c r="AF2382" s="12"/>
      <c r="AG2382" s="12"/>
      <c r="AH2382" s="12"/>
      <c r="AI2382" s="5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12"/>
      <c r="AW2382" s="12"/>
    </row>
    <row r="2383" spans="1:49" ht="15" hidden="1" customHeight="1">
      <c r="A2383" s="12"/>
      <c r="B2383" s="12"/>
      <c r="C2383" s="12"/>
      <c r="D2383" s="12"/>
      <c r="E2383" s="12"/>
      <c r="F2383" s="12"/>
      <c r="G2383" s="12"/>
      <c r="H2383" s="12" t="e">
        <f t="shared" si="36"/>
        <v>#N/A</v>
      </c>
      <c r="I2383" s="12" t="e">
        <f>VLOOKUP(CONCATENATE(N2383,T2383),Simulador!$H$26:$H$33,1,FALSE)</f>
        <v>#N/A</v>
      </c>
      <c r="J2383" s="12" t="e">
        <f t="shared" si="37"/>
        <v>#N/A</v>
      </c>
      <c r="K2383" s="13" t="e">
        <f t="shared" si="38"/>
        <v>#N/A</v>
      </c>
      <c r="L2383" s="12" t="e">
        <f t="shared" si="39"/>
        <v>#N/A</v>
      </c>
      <c r="M2383" s="14"/>
      <c r="N2383" s="3"/>
      <c r="O2383" s="20" t="e">
        <f>VLOOKUP(CONCATENATE($M2383,$N2383),Curriculos!$A$2:$J$332,4,FALSE)</f>
        <v>#N/A</v>
      </c>
      <c r="P2383" s="21" t="e">
        <f>VLOOKUP(CONCATENATE($M2383,$N2383),Curriculos!$A$2:$J$332,5,FALSE)</f>
        <v>#N/A</v>
      </c>
      <c r="Q2383" s="21" t="e">
        <f>VLOOKUP($N2383,Oferta!$D$2:$P$100,5,FALSE)</f>
        <v>#N/A</v>
      </c>
      <c r="R2383" s="21" t="e">
        <f>VLOOKUP(CONCATENATE($M2383,$N2383),Curriculos!$A$2:$J$332,8,FALSE)</f>
        <v>#N/A</v>
      </c>
      <c r="S2383" s="5"/>
      <c r="T2383" s="22"/>
      <c r="U2383" s="21" t="e">
        <f>VLOOKUP(CONCATENATE($M2383,$N2383),Curriculos!$A$2:$J$332,10,FALSE)</f>
        <v>#N/A</v>
      </c>
      <c r="V2383" s="20" t="e">
        <f>VLOOKUP(CONCATENATE($M2383,$N2383,$T2383),Oferta!$B$2:$R$360,17,FALSE)</f>
        <v>#N/A</v>
      </c>
      <c r="W2383" s="20" t="e">
        <f>VLOOKUP(CONCATENATE($M2383,$N2383,$T2383),Oferta!$B$2:$Q$360,12,FALSE)</f>
        <v>#N/A</v>
      </c>
      <c r="X2383" s="22"/>
      <c r="Y2383" s="23" t="e">
        <f>VLOOKUP(CONCATENATE($W2383,$X2383),Mtz_Horarios!$E$2:$H$92,2,FALSE)</f>
        <v>#N/A</v>
      </c>
      <c r="Z2383" s="23" t="e">
        <f>VLOOKUP(CONCATENATE($W2383,$X2383),Mtz_Horarios!$E$2:$H$92,3,FALSE)</f>
        <v>#N/A</v>
      </c>
      <c r="AA2383" s="24" t="e">
        <f>VLOOKUP(CONCATENATE($W2383,$X2383),Mtz_Horarios!$E$2:$H$92,4,FALSE)</f>
        <v>#N/A</v>
      </c>
      <c r="AB2383" s="20" t="e">
        <f>VLOOKUP(CONCATENATE($M2383,$N2383,$T2383),Oferta!$B$2:$Q$360,16,FALSE)</f>
        <v>#N/A</v>
      </c>
      <c r="AC2383" s="20" t="e">
        <f>VLOOKUP(CONCATENATE($M2383,$N2383,$T2383),Oferta!$B$2:$Q$360,15,FALSE)</f>
        <v>#N/A</v>
      </c>
      <c r="AD2383" s="12"/>
      <c r="AE2383" s="12"/>
      <c r="AF2383" s="12"/>
      <c r="AG2383" s="12"/>
      <c r="AH2383" s="12"/>
      <c r="AI2383" s="5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12"/>
      <c r="AW2383" s="12"/>
    </row>
    <row r="2384" spans="1:49" ht="15" hidden="1" customHeight="1">
      <c r="A2384" s="12"/>
      <c r="B2384" s="12"/>
      <c r="C2384" s="12"/>
      <c r="D2384" s="12"/>
      <c r="E2384" s="12"/>
      <c r="F2384" s="12"/>
      <c r="G2384" s="12"/>
      <c r="H2384" s="12" t="e">
        <f t="shared" si="36"/>
        <v>#N/A</v>
      </c>
      <c r="I2384" s="12" t="e">
        <f>VLOOKUP(CONCATENATE(N2384,T2384),Simulador!$H$26:$H$33,1,FALSE)</f>
        <v>#N/A</v>
      </c>
      <c r="J2384" s="12" t="e">
        <f t="shared" si="37"/>
        <v>#N/A</v>
      </c>
      <c r="K2384" s="13" t="e">
        <f t="shared" si="38"/>
        <v>#N/A</v>
      </c>
      <c r="L2384" s="12" t="e">
        <f t="shared" si="39"/>
        <v>#N/A</v>
      </c>
      <c r="M2384" s="14"/>
      <c r="N2384" s="3"/>
      <c r="O2384" s="20" t="e">
        <f>VLOOKUP(CONCATENATE($M2384,$N2384),Curriculos!$A$2:$J$332,4,FALSE)</f>
        <v>#N/A</v>
      </c>
      <c r="P2384" s="21" t="e">
        <f>VLOOKUP(CONCATENATE($M2384,$N2384),Curriculos!$A$2:$J$332,5,FALSE)</f>
        <v>#N/A</v>
      </c>
      <c r="Q2384" s="21" t="e">
        <f>VLOOKUP($N2384,Oferta!$D$2:$P$100,5,FALSE)</f>
        <v>#N/A</v>
      </c>
      <c r="R2384" s="21" t="e">
        <f>VLOOKUP(CONCATENATE($M2384,$N2384),Curriculos!$A$2:$J$332,8,FALSE)</f>
        <v>#N/A</v>
      </c>
      <c r="S2384" s="5"/>
      <c r="T2384" s="22"/>
      <c r="U2384" s="21" t="e">
        <f>VLOOKUP(CONCATENATE($M2384,$N2384),Curriculos!$A$2:$J$332,10,FALSE)</f>
        <v>#N/A</v>
      </c>
      <c r="V2384" s="20" t="e">
        <f>VLOOKUP(CONCATENATE($M2384,$N2384,$T2384),Oferta!$B$2:$R$360,17,FALSE)</f>
        <v>#N/A</v>
      </c>
      <c r="W2384" s="20" t="e">
        <f>VLOOKUP(CONCATENATE($M2384,$N2384,$T2384),Oferta!$B$2:$Q$360,12,FALSE)</f>
        <v>#N/A</v>
      </c>
      <c r="X2384" s="22"/>
      <c r="Y2384" s="23" t="e">
        <f>VLOOKUP(CONCATENATE($W2384,$X2384),Mtz_Horarios!$E$2:$H$92,2,FALSE)</f>
        <v>#N/A</v>
      </c>
      <c r="Z2384" s="23" t="e">
        <f>VLOOKUP(CONCATENATE($W2384,$X2384),Mtz_Horarios!$E$2:$H$92,3,FALSE)</f>
        <v>#N/A</v>
      </c>
      <c r="AA2384" s="24" t="e">
        <f>VLOOKUP(CONCATENATE($W2384,$X2384),Mtz_Horarios!$E$2:$H$92,4,FALSE)</f>
        <v>#N/A</v>
      </c>
      <c r="AB2384" s="20" t="e">
        <f>VLOOKUP(CONCATENATE($M2384,$N2384,$T2384),Oferta!$B$2:$Q$360,16,FALSE)</f>
        <v>#N/A</v>
      </c>
      <c r="AC2384" s="20" t="e">
        <f>VLOOKUP(CONCATENATE($M2384,$N2384,$T2384),Oferta!$B$2:$Q$360,15,FALSE)</f>
        <v>#N/A</v>
      </c>
      <c r="AD2384" s="12"/>
      <c r="AE2384" s="12"/>
      <c r="AF2384" s="12"/>
      <c r="AG2384" s="12"/>
      <c r="AH2384" s="12"/>
      <c r="AI2384" s="5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12"/>
      <c r="AW2384" s="12"/>
    </row>
    <row r="2385" spans="1:49" ht="15" hidden="1" customHeight="1">
      <c r="A2385" s="12"/>
      <c r="B2385" s="12"/>
      <c r="C2385" s="12"/>
      <c r="D2385" s="12"/>
      <c r="E2385" s="12"/>
      <c r="F2385" s="12"/>
      <c r="G2385" s="12"/>
      <c r="H2385" s="12" t="e">
        <f t="shared" si="36"/>
        <v>#N/A</v>
      </c>
      <c r="I2385" s="12" t="e">
        <f>VLOOKUP(CONCATENATE(N2385,T2385),Simulador!$H$26:$H$33,1,FALSE)</f>
        <v>#N/A</v>
      </c>
      <c r="J2385" s="12" t="e">
        <f t="shared" si="37"/>
        <v>#N/A</v>
      </c>
      <c r="K2385" s="13" t="e">
        <f t="shared" si="38"/>
        <v>#N/A</v>
      </c>
      <c r="L2385" s="12" t="e">
        <f t="shared" si="39"/>
        <v>#N/A</v>
      </c>
      <c r="M2385" s="14"/>
      <c r="N2385" s="3"/>
      <c r="O2385" s="20" t="e">
        <f>VLOOKUP(CONCATENATE($M2385,$N2385),Curriculos!$A$2:$J$332,4,FALSE)</f>
        <v>#N/A</v>
      </c>
      <c r="P2385" s="21" t="e">
        <f>VLOOKUP(CONCATENATE($M2385,$N2385),Curriculos!$A$2:$J$332,5,FALSE)</f>
        <v>#N/A</v>
      </c>
      <c r="Q2385" s="21" t="e">
        <f>VLOOKUP($N2385,Oferta!$D$2:$P$100,5,FALSE)</f>
        <v>#N/A</v>
      </c>
      <c r="R2385" s="21" t="e">
        <f>VLOOKUP(CONCATENATE($M2385,$N2385),Curriculos!$A$2:$J$332,8,FALSE)</f>
        <v>#N/A</v>
      </c>
      <c r="S2385" s="5"/>
      <c r="T2385" s="22"/>
      <c r="U2385" s="21" t="e">
        <f>VLOOKUP(CONCATENATE($M2385,$N2385),Curriculos!$A$2:$J$332,10,FALSE)</f>
        <v>#N/A</v>
      </c>
      <c r="V2385" s="20" t="e">
        <f>VLOOKUP(CONCATENATE($M2385,$N2385,$T2385),Oferta!$B$2:$R$360,17,FALSE)</f>
        <v>#N/A</v>
      </c>
      <c r="W2385" s="20" t="e">
        <f>VLOOKUP(CONCATENATE($M2385,$N2385,$T2385),Oferta!$B$2:$Q$360,12,FALSE)</f>
        <v>#N/A</v>
      </c>
      <c r="X2385" s="22"/>
      <c r="Y2385" s="23" t="e">
        <f>VLOOKUP(CONCATENATE($W2385,$X2385),Mtz_Horarios!$E$2:$H$92,2,FALSE)</f>
        <v>#N/A</v>
      </c>
      <c r="Z2385" s="23" t="e">
        <f>VLOOKUP(CONCATENATE($W2385,$X2385),Mtz_Horarios!$E$2:$H$92,3,FALSE)</f>
        <v>#N/A</v>
      </c>
      <c r="AA2385" s="24" t="e">
        <f>VLOOKUP(CONCATENATE($W2385,$X2385),Mtz_Horarios!$E$2:$H$92,4,FALSE)</f>
        <v>#N/A</v>
      </c>
      <c r="AB2385" s="20" t="e">
        <f>VLOOKUP(CONCATENATE($M2385,$N2385,$T2385),Oferta!$B$2:$Q$360,16,FALSE)</f>
        <v>#N/A</v>
      </c>
      <c r="AC2385" s="20" t="e">
        <f>VLOOKUP(CONCATENATE($M2385,$N2385,$T2385),Oferta!$B$2:$Q$360,15,FALSE)</f>
        <v>#N/A</v>
      </c>
      <c r="AD2385" s="12"/>
      <c r="AE2385" s="12"/>
      <c r="AF2385" s="12"/>
      <c r="AG2385" s="12"/>
      <c r="AH2385" s="12"/>
      <c r="AI2385" s="5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12"/>
      <c r="AW2385" s="12"/>
    </row>
    <row r="2386" spans="1:49" ht="15" hidden="1" customHeight="1">
      <c r="A2386" s="12"/>
      <c r="B2386" s="12"/>
      <c r="C2386" s="12"/>
      <c r="D2386" s="12"/>
      <c r="E2386" s="12"/>
      <c r="F2386" s="12"/>
      <c r="G2386" s="12"/>
      <c r="H2386" s="12" t="e">
        <f t="shared" si="36"/>
        <v>#N/A</v>
      </c>
      <c r="I2386" s="12" t="e">
        <f>VLOOKUP(CONCATENATE(N2386,T2386),Simulador!$H$26:$H$33,1,FALSE)</f>
        <v>#N/A</v>
      </c>
      <c r="J2386" s="12" t="e">
        <f t="shared" si="37"/>
        <v>#N/A</v>
      </c>
      <c r="K2386" s="13" t="e">
        <f t="shared" si="38"/>
        <v>#N/A</v>
      </c>
      <c r="L2386" s="12" t="e">
        <f t="shared" si="39"/>
        <v>#N/A</v>
      </c>
      <c r="M2386" s="14"/>
      <c r="N2386" s="3"/>
      <c r="O2386" s="20" t="e">
        <f>VLOOKUP(CONCATENATE($M2386,$N2386),Curriculos!$A$2:$J$332,4,FALSE)</f>
        <v>#N/A</v>
      </c>
      <c r="P2386" s="21" t="e">
        <f>VLOOKUP(CONCATENATE($M2386,$N2386),Curriculos!$A$2:$J$332,5,FALSE)</f>
        <v>#N/A</v>
      </c>
      <c r="Q2386" s="21" t="e">
        <f>VLOOKUP($N2386,Oferta!$D$2:$P$100,5,FALSE)</f>
        <v>#N/A</v>
      </c>
      <c r="R2386" s="21" t="e">
        <f>VLOOKUP(CONCATENATE($M2386,$N2386),Curriculos!$A$2:$J$332,8,FALSE)</f>
        <v>#N/A</v>
      </c>
      <c r="S2386" s="5"/>
      <c r="T2386" s="22"/>
      <c r="U2386" s="21" t="e">
        <f>VLOOKUP(CONCATENATE($M2386,$N2386),Curriculos!$A$2:$J$332,10,FALSE)</f>
        <v>#N/A</v>
      </c>
      <c r="V2386" s="20" t="e">
        <f>VLOOKUP(CONCATENATE($M2386,$N2386,$T2386),Oferta!$B$2:$R$360,17,FALSE)</f>
        <v>#N/A</v>
      </c>
      <c r="W2386" s="20" t="e">
        <f>VLOOKUP(CONCATENATE($M2386,$N2386,$T2386),Oferta!$B$2:$Q$360,12,FALSE)</f>
        <v>#N/A</v>
      </c>
      <c r="X2386" s="22"/>
      <c r="Y2386" s="23" t="e">
        <f>VLOOKUP(CONCATENATE($W2386,$X2386),Mtz_Horarios!$E$2:$H$92,2,FALSE)</f>
        <v>#N/A</v>
      </c>
      <c r="Z2386" s="23" t="e">
        <f>VLOOKUP(CONCATENATE($W2386,$X2386),Mtz_Horarios!$E$2:$H$92,3,FALSE)</f>
        <v>#N/A</v>
      </c>
      <c r="AA2386" s="24" t="e">
        <f>VLOOKUP(CONCATENATE($W2386,$X2386),Mtz_Horarios!$E$2:$H$92,4,FALSE)</f>
        <v>#N/A</v>
      </c>
      <c r="AB2386" s="20" t="e">
        <f>VLOOKUP(CONCATENATE($M2386,$N2386,$T2386),Oferta!$B$2:$Q$360,16,FALSE)</f>
        <v>#N/A</v>
      </c>
      <c r="AC2386" s="20" t="e">
        <f>VLOOKUP(CONCATENATE($M2386,$N2386,$T2386),Oferta!$B$2:$Q$360,15,FALSE)</f>
        <v>#N/A</v>
      </c>
      <c r="AD2386" s="12"/>
      <c r="AE2386" s="12"/>
      <c r="AF2386" s="12"/>
      <c r="AG2386" s="12"/>
      <c r="AH2386" s="12"/>
      <c r="AI2386" s="5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12"/>
      <c r="AW2386" s="12"/>
    </row>
    <row r="2387" spans="1:49" ht="15" hidden="1" customHeight="1">
      <c r="A2387" s="12"/>
      <c r="B2387" s="12"/>
      <c r="C2387" s="12"/>
      <c r="D2387" s="12"/>
      <c r="E2387" s="12"/>
      <c r="F2387" s="12"/>
      <c r="G2387" s="12"/>
      <c r="H2387" s="12" t="e">
        <f t="shared" si="36"/>
        <v>#N/A</v>
      </c>
      <c r="I2387" s="12" t="e">
        <f>VLOOKUP(CONCATENATE(N2387,T2387),Simulador!$H$26:$H$33,1,FALSE)</f>
        <v>#N/A</v>
      </c>
      <c r="J2387" s="12" t="e">
        <f t="shared" si="37"/>
        <v>#N/A</v>
      </c>
      <c r="K2387" s="13" t="e">
        <f t="shared" si="38"/>
        <v>#N/A</v>
      </c>
      <c r="L2387" s="12" t="e">
        <f t="shared" si="39"/>
        <v>#N/A</v>
      </c>
      <c r="M2387" s="14"/>
      <c r="N2387" s="3"/>
      <c r="O2387" s="20" t="e">
        <f>VLOOKUP(CONCATENATE($M2387,$N2387),Curriculos!$A$2:$J$332,4,FALSE)</f>
        <v>#N/A</v>
      </c>
      <c r="P2387" s="21" t="e">
        <f>VLOOKUP(CONCATENATE($M2387,$N2387),Curriculos!$A$2:$J$332,5,FALSE)</f>
        <v>#N/A</v>
      </c>
      <c r="Q2387" s="21" t="e">
        <f>VLOOKUP($N2387,Oferta!$D$2:$P$100,5,FALSE)</f>
        <v>#N/A</v>
      </c>
      <c r="R2387" s="21" t="e">
        <f>VLOOKUP(CONCATENATE($M2387,$N2387),Curriculos!$A$2:$J$332,8,FALSE)</f>
        <v>#N/A</v>
      </c>
      <c r="S2387" s="5"/>
      <c r="T2387" s="22"/>
      <c r="U2387" s="21" t="e">
        <f>VLOOKUP(CONCATENATE($M2387,$N2387),Curriculos!$A$2:$J$332,10,FALSE)</f>
        <v>#N/A</v>
      </c>
      <c r="V2387" s="20" t="e">
        <f>VLOOKUP(CONCATENATE($M2387,$N2387,$T2387),Oferta!$B$2:$R$360,17,FALSE)</f>
        <v>#N/A</v>
      </c>
      <c r="W2387" s="20" t="e">
        <f>VLOOKUP(CONCATENATE($M2387,$N2387,$T2387),Oferta!$B$2:$Q$360,12,FALSE)</f>
        <v>#N/A</v>
      </c>
      <c r="X2387" s="22"/>
      <c r="Y2387" s="23" t="e">
        <f>VLOOKUP(CONCATENATE($W2387,$X2387),Mtz_Horarios!$E$2:$H$92,2,FALSE)</f>
        <v>#N/A</v>
      </c>
      <c r="Z2387" s="23" t="e">
        <f>VLOOKUP(CONCATENATE($W2387,$X2387),Mtz_Horarios!$E$2:$H$92,3,FALSE)</f>
        <v>#N/A</v>
      </c>
      <c r="AA2387" s="24" t="e">
        <f>VLOOKUP(CONCATENATE($W2387,$X2387),Mtz_Horarios!$E$2:$H$92,4,FALSE)</f>
        <v>#N/A</v>
      </c>
      <c r="AB2387" s="20" t="e">
        <f>VLOOKUP(CONCATENATE($M2387,$N2387,$T2387),Oferta!$B$2:$Q$360,16,FALSE)</f>
        <v>#N/A</v>
      </c>
      <c r="AC2387" s="20" t="e">
        <f>VLOOKUP(CONCATENATE($M2387,$N2387,$T2387),Oferta!$B$2:$Q$360,15,FALSE)</f>
        <v>#N/A</v>
      </c>
      <c r="AD2387" s="12"/>
      <c r="AE2387" s="12"/>
      <c r="AF2387" s="12"/>
      <c r="AG2387" s="12"/>
      <c r="AH2387" s="12"/>
      <c r="AI2387" s="5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12"/>
      <c r="AW2387" s="12"/>
    </row>
    <row r="2388" spans="1:49" ht="15" hidden="1" customHeight="1">
      <c r="A2388" s="12"/>
      <c r="B2388" s="12"/>
      <c r="C2388" s="12"/>
      <c r="D2388" s="12"/>
      <c r="E2388" s="12"/>
      <c r="F2388" s="12"/>
      <c r="G2388" s="12"/>
      <c r="H2388" s="12" t="e">
        <f t="shared" si="36"/>
        <v>#N/A</v>
      </c>
      <c r="I2388" s="12" t="e">
        <f>VLOOKUP(CONCATENATE(N2388,T2388),Simulador!$H$26:$H$33,1,FALSE)</f>
        <v>#N/A</v>
      </c>
      <c r="J2388" s="12" t="e">
        <f t="shared" si="37"/>
        <v>#N/A</v>
      </c>
      <c r="K2388" s="13" t="e">
        <f t="shared" si="38"/>
        <v>#N/A</v>
      </c>
      <c r="L2388" s="12" t="e">
        <f t="shared" si="39"/>
        <v>#N/A</v>
      </c>
      <c r="M2388" s="14"/>
      <c r="N2388" s="3"/>
      <c r="O2388" s="20" t="e">
        <f>VLOOKUP(CONCATENATE($M2388,$N2388),Curriculos!$A$2:$J$332,4,FALSE)</f>
        <v>#N/A</v>
      </c>
      <c r="P2388" s="21" t="e">
        <f>VLOOKUP(CONCATENATE($M2388,$N2388),Curriculos!$A$2:$J$332,5,FALSE)</f>
        <v>#N/A</v>
      </c>
      <c r="Q2388" s="21" t="e">
        <f>VLOOKUP($N2388,Oferta!$D$2:$P$100,5,FALSE)</f>
        <v>#N/A</v>
      </c>
      <c r="R2388" s="21" t="e">
        <f>VLOOKUP(CONCATENATE($M2388,$N2388),Curriculos!$A$2:$J$332,8,FALSE)</f>
        <v>#N/A</v>
      </c>
      <c r="S2388" s="5"/>
      <c r="T2388" s="22"/>
      <c r="U2388" s="21" t="e">
        <f>VLOOKUP(CONCATENATE($M2388,$N2388),Curriculos!$A$2:$J$332,10,FALSE)</f>
        <v>#N/A</v>
      </c>
      <c r="V2388" s="20" t="e">
        <f>VLOOKUP(CONCATENATE($M2388,$N2388,$T2388),Oferta!$B$2:$R$360,17,FALSE)</f>
        <v>#N/A</v>
      </c>
      <c r="W2388" s="20" t="e">
        <f>VLOOKUP(CONCATENATE($M2388,$N2388,$T2388),Oferta!$B$2:$Q$360,12,FALSE)</f>
        <v>#N/A</v>
      </c>
      <c r="X2388" s="22"/>
      <c r="Y2388" s="23" t="e">
        <f>VLOOKUP(CONCATENATE($W2388,$X2388),Mtz_Horarios!$E$2:$H$92,2,FALSE)</f>
        <v>#N/A</v>
      </c>
      <c r="Z2388" s="23" t="e">
        <f>VLOOKUP(CONCATENATE($W2388,$X2388),Mtz_Horarios!$E$2:$H$92,3,FALSE)</f>
        <v>#N/A</v>
      </c>
      <c r="AA2388" s="24" t="e">
        <f>VLOOKUP(CONCATENATE($W2388,$X2388),Mtz_Horarios!$E$2:$H$92,4,FALSE)</f>
        <v>#N/A</v>
      </c>
      <c r="AB2388" s="20" t="e">
        <f>VLOOKUP(CONCATENATE($M2388,$N2388,$T2388),Oferta!$B$2:$Q$360,16,FALSE)</f>
        <v>#N/A</v>
      </c>
      <c r="AC2388" s="20" t="e">
        <f>VLOOKUP(CONCATENATE($M2388,$N2388,$T2388),Oferta!$B$2:$Q$360,15,FALSE)</f>
        <v>#N/A</v>
      </c>
      <c r="AD2388" s="12"/>
      <c r="AE2388" s="12"/>
      <c r="AF2388" s="12"/>
      <c r="AG2388" s="12"/>
      <c r="AH2388" s="12"/>
      <c r="AI2388" s="5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12"/>
      <c r="AW2388" s="12"/>
    </row>
    <row r="2389" spans="1:49" ht="15" hidden="1" customHeight="1">
      <c r="A2389" s="12"/>
      <c r="B2389" s="12"/>
      <c r="C2389" s="12"/>
      <c r="D2389" s="12"/>
      <c r="E2389" s="12"/>
      <c r="F2389" s="12"/>
      <c r="G2389" s="12"/>
      <c r="H2389" s="12" t="e">
        <f t="shared" si="36"/>
        <v>#N/A</v>
      </c>
      <c r="I2389" s="12" t="e">
        <f>VLOOKUP(CONCATENATE(N2389,T2389),Simulador!$H$26:$H$33,1,FALSE)</f>
        <v>#N/A</v>
      </c>
      <c r="J2389" s="12" t="e">
        <f t="shared" si="37"/>
        <v>#N/A</v>
      </c>
      <c r="K2389" s="13" t="e">
        <f t="shared" si="38"/>
        <v>#N/A</v>
      </c>
      <c r="L2389" s="12" t="e">
        <f t="shared" si="39"/>
        <v>#N/A</v>
      </c>
      <c r="M2389" s="14"/>
      <c r="N2389" s="3"/>
      <c r="O2389" s="20" t="e">
        <f>VLOOKUP(CONCATENATE($M2389,$N2389),Curriculos!$A$2:$J$332,4,FALSE)</f>
        <v>#N/A</v>
      </c>
      <c r="P2389" s="21" t="e">
        <f>VLOOKUP(CONCATENATE($M2389,$N2389),Curriculos!$A$2:$J$332,5,FALSE)</f>
        <v>#N/A</v>
      </c>
      <c r="Q2389" s="21" t="e">
        <f>VLOOKUP($N2389,Oferta!$D$2:$P$100,5,FALSE)</f>
        <v>#N/A</v>
      </c>
      <c r="R2389" s="21" t="e">
        <f>VLOOKUP(CONCATENATE($M2389,$N2389),Curriculos!$A$2:$J$332,8,FALSE)</f>
        <v>#N/A</v>
      </c>
      <c r="S2389" s="5"/>
      <c r="T2389" s="22"/>
      <c r="U2389" s="21" t="e">
        <f>VLOOKUP(CONCATENATE($M2389,$N2389),Curriculos!$A$2:$J$332,10,FALSE)</f>
        <v>#N/A</v>
      </c>
      <c r="V2389" s="20" t="e">
        <f>VLOOKUP(CONCATENATE($M2389,$N2389,$T2389),Oferta!$B$2:$R$360,17,FALSE)</f>
        <v>#N/A</v>
      </c>
      <c r="W2389" s="20" t="e">
        <f>VLOOKUP(CONCATENATE($M2389,$N2389,$T2389),Oferta!$B$2:$Q$360,12,FALSE)</f>
        <v>#N/A</v>
      </c>
      <c r="X2389" s="22"/>
      <c r="Y2389" s="23" t="e">
        <f>VLOOKUP(CONCATENATE($W2389,$X2389),Mtz_Horarios!$E$2:$H$92,2,FALSE)</f>
        <v>#N/A</v>
      </c>
      <c r="Z2389" s="23" t="e">
        <f>VLOOKUP(CONCATENATE($W2389,$X2389),Mtz_Horarios!$E$2:$H$92,3,FALSE)</f>
        <v>#N/A</v>
      </c>
      <c r="AA2389" s="24" t="e">
        <f>VLOOKUP(CONCATENATE($W2389,$X2389),Mtz_Horarios!$E$2:$H$92,4,FALSE)</f>
        <v>#N/A</v>
      </c>
      <c r="AB2389" s="20" t="e">
        <f>VLOOKUP(CONCATENATE($M2389,$N2389,$T2389),Oferta!$B$2:$Q$360,16,FALSE)</f>
        <v>#N/A</v>
      </c>
      <c r="AC2389" s="20" t="e">
        <f>VLOOKUP(CONCATENATE($M2389,$N2389,$T2389),Oferta!$B$2:$Q$360,15,FALSE)</f>
        <v>#N/A</v>
      </c>
      <c r="AD2389" s="12"/>
      <c r="AE2389" s="12"/>
      <c r="AF2389" s="12"/>
      <c r="AG2389" s="12"/>
      <c r="AH2389" s="12"/>
      <c r="AI2389" s="5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12"/>
      <c r="AW2389" s="12"/>
    </row>
    <row r="2390" spans="1:49" ht="15" hidden="1" customHeight="1">
      <c r="A2390" s="12"/>
      <c r="B2390" s="12"/>
      <c r="C2390" s="12"/>
      <c r="D2390" s="12"/>
      <c r="E2390" s="12"/>
      <c r="F2390" s="12"/>
      <c r="G2390" s="12"/>
      <c r="H2390" s="12" t="e">
        <f t="shared" si="36"/>
        <v>#N/A</v>
      </c>
      <c r="I2390" s="12" t="e">
        <f>VLOOKUP(CONCATENATE(N2390,T2390),Simulador!$H$26:$H$33,1,FALSE)</f>
        <v>#N/A</v>
      </c>
      <c r="J2390" s="12" t="e">
        <f t="shared" si="37"/>
        <v>#N/A</v>
      </c>
      <c r="K2390" s="13" t="e">
        <f t="shared" si="38"/>
        <v>#N/A</v>
      </c>
      <c r="L2390" s="12" t="e">
        <f t="shared" si="39"/>
        <v>#N/A</v>
      </c>
      <c r="M2390" s="14"/>
      <c r="N2390" s="3"/>
      <c r="O2390" s="20" t="e">
        <f>VLOOKUP(CONCATENATE($M2390,$N2390),Curriculos!$A$2:$J$332,4,FALSE)</f>
        <v>#N/A</v>
      </c>
      <c r="P2390" s="21" t="e">
        <f>VLOOKUP(CONCATENATE($M2390,$N2390),Curriculos!$A$2:$J$332,5,FALSE)</f>
        <v>#N/A</v>
      </c>
      <c r="Q2390" s="21" t="e">
        <f>VLOOKUP($N2390,Oferta!$D$2:$P$100,5,FALSE)</f>
        <v>#N/A</v>
      </c>
      <c r="R2390" s="21" t="e">
        <f>VLOOKUP(CONCATENATE($M2390,$N2390),Curriculos!$A$2:$J$332,8,FALSE)</f>
        <v>#N/A</v>
      </c>
      <c r="S2390" s="5"/>
      <c r="T2390" s="22"/>
      <c r="U2390" s="21" t="e">
        <f>VLOOKUP(CONCATENATE($M2390,$N2390),Curriculos!$A$2:$J$332,10,FALSE)</f>
        <v>#N/A</v>
      </c>
      <c r="V2390" s="20" t="e">
        <f>VLOOKUP(CONCATENATE($M2390,$N2390,$T2390),Oferta!$B$2:$R$360,17,FALSE)</f>
        <v>#N/A</v>
      </c>
      <c r="W2390" s="20" t="e">
        <f>VLOOKUP(CONCATENATE($M2390,$N2390,$T2390),Oferta!$B$2:$Q$360,12,FALSE)</f>
        <v>#N/A</v>
      </c>
      <c r="X2390" s="22"/>
      <c r="Y2390" s="23" t="e">
        <f>VLOOKUP(CONCATENATE($W2390,$X2390),Mtz_Horarios!$E$2:$H$92,2,FALSE)</f>
        <v>#N/A</v>
      </c>
      <c r="Z2390" s="23" t="e">
        <f>VLOOKUP(CONCATENATE($W2390,$X2390),Mtz_Horarios!$E$2:$H$92,3,FALSE)</f>
        <v>#N/A</v>
      </c>
      <c r="AA2390" s="24" t="e">
        <f>VLOOKUP(CONCATENATE($W2390,$X2390),Mtz_Horarios!$E$2:$H$92,4,FALSE)</f>
        <v>#N/A</v>
      </c>
      <c r="AB2390" s="20" t="e">
        <f>VLOOKUP(CONCATENATE($M2390,$N2390,$T2390),Oferta!$B$2:$Q$360,16,FALSE)</f>
        <v>#N/A</v>
      </c>
      <c r="AC2390" s="20" t="e">
        <f>VLOOKUP(CONCATENATE($M2390,$N2390,$T2390),Oferta!$B$2:$Q$360,15,FALSE)</f>
        <v>#N/A</v>
      </c>
      <c r="AD2390" s="12"/>
      <c r="AE2390" s="12"/>
      <c r="AF2390" s="12"/>
      <c r="AG2390" s="12"/>
      <c r="AH2390" s="12"/>
      <c r="AI2390" s="5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12"/>
      <c r="AW2390" s="12"/>
    </row>
    <row r="2391" spans="1:49" ht="15" hidden="1" customHeight="1">
      <c r="A2391" s="12"/>
      <c r="B2391" s="12"/>
      <c r="C2391" s="12"/>
      <c r="D2391" s="12"/>
      <c r="E2391" s="12"/>
      <c r="F2391" s="12"/>
      <c r="G2391" s="12"/>
      <c r="H2391" s="12" t="e">
        <f t="shared" si="36"/>
        <v>#N/A</v>
      </c>
      <c r="I2391" s="12" t="e">
        <f>VLOOKUP(CONCATENATE(N2391,T2391),Simulador!$H$26:$H$33,1,FALSE)</f>
        <v>#N/A</v>
      </c>
      <c r="J2391" s="12" t="e">
        <f t="shared" si="37"/>
        <v>#N/A</v>
      </c>
      <c r="K2391" s="13" t="e">
        <f t="shared" si="38"/>
        <v>#N/A</v>
      </c>
      <c r="L2391" s="12" t="e">
        <f t="shared" si="39"/>
        <v>#N/A</v>
      </c>
      <c r="M2391" s="14"/>
      <c r="N2391" s="3"/>
      <c r="O2391" s="20" t="e">
        <f>VLOOKUP(CONCATENATE($M2391,$N2391),Curriculos!$A$2:$J$332,4,FALSE)</f>
        <v>#N/A</v>
      </c>
      <c r="P2391" s="21" t="e">
        <f>VLOOKUP(CONCATENATE($M2391,$N2391),Curriculos!$A$2:$J$332,5,FALSE)</f>
        <v>#N/A</v>
      </c>
      <c r="Q2391" s="21" t="e">
        <f>VLOOKUP($N2391,Oferta!$D$2:$P$100,5,FALSE)</f>
        <v>#N/A</v>
      </c>
      <c r="R2391" s="21" t="e">
        <f>VLOOKUP(CONCATENATE($M2391,$N2391),Curriculos!$A$2:$J$332,8,FALSE)</f>
        <v>#N/A</v>
      </c>
      <c r="S2391" s="5"/>
      <c r="T2391" s="22"/>
      <c r="U2391" s="21" t="e">
        <f>VLOOKUP(CONCATENATE($M2391,$N2391),Curriculos!$A$2:$J$332,10,FALSE)</f>
        <v>#N/A</v>
      </c>
      <c r="V2391" s="20" t="e">
        <f>VLOOKUP(CONCATENATE($M2391,$N2391,$T2391),Oferta!$B$2:$R$360,17,FALSE)</f>
        <v>#N/A</v>
      </c>
      <c r="W2391" s="20" t="e">
        <f>VLOOKUP(CONCATENATE($M2391,$N2391,$T2391),Oferta!$B$2:$Q$360,12,FALSE)</f>
        <v>#N/A</v>
      </c>
      <c r="X2391" s="22"/>
      <c r="Y2391" s="23" t="e">
        <f>VLOOKUP(CONCATENATE($W2391,$X2391),Mtz_Horarios!$E$2:$H$92,2,FALSE)</f>
        <v>#N/A</v>
      </c>
      <c r="Z2391" s="23" t="e">
        <f>VLOOKUP(CONCATENATE($W2391,$X2391),Mtz_Horarios!$E$2:$H$92,3,FALSE)</f>
        <v>#N/A</v>
      </c>
      <c r="AA2391" s="24" t="e">
        <f>VLOOKUP(CONCATENATE($W2391,$X2391),Mtz_Horarios!$E$2:$H$92,4,FALSE)</f>
        <v>#N/A</v>
      </c>
      <c r="AB2391" s="20" t="e">
        <f>VLOOKUP(CONCATENATE($M2391,$N2391,$T2391),Oferta!$B$2:$Q$360,16,FALSE)</f>
        <v>#N/A</v>
      </c>
      <c r="AC2391" s="20" t="e">
        <f>VLOOKUP(CONCATENATE($M2391,$N2391,$T2391),Oferta!$B$2:$Q$360,15,FALSE)</f>
        <v>#N/A</v>
      </c>
      <c r="AD2391" s="12"/>
      <c r="AE2391" s="12"/>
      <c r="AF2391" s="12"/>
      <c r="AG2391" s="12"/>
      <c r="AH2391" s="12"/>
      <c r="AI2391" s="5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12"/>
      <c r="AW2391" s="12"/>
    </row>
    <row r="2392" spans="1:49" ht="15" hidden="1" customHeight="1">
      <c r="A2392" s="12"/>
      <c r="B2392" s="12"/>
      <c r="C2392" s="12"/>
      <c r="D2392" s="12"/>
      <c r="E2392" s="12"/>
      <c r="F2392" s="12"/>
      <c r="G2392" s="12"/>
      <c r="H2392" s="12" t="e">
        <f t="shared" si="36"/>
        <v>#N/A</v>
      </c>
      <c r="I2392" s="12" t="e">
        <f>VLOOKUP(CONCATENATE(N2392,T2392),Simulador!$H$26:$H$33,1,FALSE)</f>
        <v>#N/A</v>
      </c>
      <c r="J2392" s="12" t="e">
        <f t="shared" si="37"/>
        <v>#N/A</v>
      </c>
      <c r="K2392" s="13" t="e">
        <f t="shared" si="38"/>
        <v>#N/A</v>
      </c>
      <c r="L2392" s="12" t="e">
        <f t="shared" si="39"/>
        <v>#N/A</v>
      </c>
      <c r="M2392" s="14"/>
      <c r="N2392" s="3"/>
      <c r="O2392" s="20" t="e">
        <f>VLOOKUP(CONCATENATE($M2392,$N2392),Curriculos!$A$2:$J$332,4,FALSE)</f>
        <v>#N/A</v>
      </c>
      <c r="P2392" s="21" t="e">
        <f>VLOOKUP(CONCATENATE($M2392,$N2392),Curriculos!$A$2:$J$332,5,FALSE)</f>
        <v>#N/A</v>
      </c>
      <c r="Q2392" s="21" t="e">
        <f>VLOOKUP($N2392,Oferta!$D$2:$P$100,5,FALSE)</f>
        <v>#N/A</v>
      </c>
      <c r="R2392" s="21" t="e">
        <f>VLOOKUP(CONCATENATE($M2392,$N2392),Curriculos!$A$2:$J$332,8,FALSE)</f>
        <v>#N/A</v>
      </c>
      <c r="S2392" s="5"/>
      <c r="T2392" s="22"/>
      <c r="U2392" s="21" t="e">
        <f>VLOOKUP(CONCATENATE($M2392,$N2392),Curriculos!$A$2:$J$332,10,FALSE)</f>
        <v>#N/A</v>
      </c>
      <c r="V2392" s="20" t="e">
        <f>VLOOKUP(CONCATENATE($M2392,$N2392,$T2392),Oferta!$B$2:$R$360,17,FALSE)</f>
        <v>#N/A</v>
      </c>
      <c r="W2392" s="20" t="e">
        <f>VLOOKUP(CONCATENATE($M2392,$N2392,$T2392),Oferta!$B$2:$Q$360,12,FALSE)</f>
        <v>#N/A</v>
      </c>
      <c r="X2392" s="22"/>
      <c r="Y2392" s="23" t="e">
        <f>VLOOKUP(CONCATENATE($W2392,$X2392),Mtz_Horarios!$E$2:$H$92,2,FALSE)</f>
        <v>#N/A</v>
      </c>
      <c r="Z2392" s="23" t="e">
        <f>VLOOKUP(CONCATENATE($W2392,$X2392),Mtz_Horarios!$E$2:$H$92,3,FALSE)</f>
        <v>#N/A</v>
      </c>
      <c r="AA2392" s="24" t="e">
        <f>VLOOKUP(CONCATENATE($W2392,$X2392),Mtz_Horarios!$E$2:$H$92,4,FALSE)</f>
        <v>#N/A</v>
      </c>
      <c r="AB2392" s="20" t="e">
        <f>VLOOKUP(CONCATENATE($M2392,$N2392,$T2392),Oferta!$B$2:$Q$360,16,FALSE)</f>
        <v>#N/A</v>
      </c>
      <c r="AC2392" s="20" t="e">
        <f>VLOOKUP(CONCATENATE($M2392,$N2392,$T2392),Oferta!$B$2:$Q$360,15,FALSE)</f>
        <v>#N/A</v>
      </c>
      <c r="AD2392" s="12"/>
      <c r="AE2392" s="12"/>
      <c r="AF2392" s="12"/>
      <c r="AG2392" s="12"/>
      <c r="AH2392" s="12"/>
      <c r="AI2392" s="5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12"/>
      <c r="AW2392" s="12"/>
    </row>
    <row r="2393" spans="1:49" ht="15" hidden="1" customHeight="1">
      <c r="A2393" s="12"/>
      <c r="B2393" s="12"/>
      <c r="C2393" s="12"/>
      <c r="D2393" s="12"/>
      <c r="E2393" s="12"/>
      <c r="F2393" s="12"/>
      <c r="G2393" s="12"/>
      <c r="H2393" s="12" t="e">
        <f t="shared" si="36"/>
        <v>#N/A</v>
      </c>
      <c r="I2393" s="12" t="e">
        <f>VLOOKUP(CONCATENATE(N2393,T2393),Simulador!$H$26:$H$33,1,FALSE)</f>
        <v>#N/A</v>
      </c>
      <c r="J2393" s="12" t="e">
        <f t="shared" si="37"/>
        <v>#N/A</v>
      </c>
      <c r="K2393" s="13" t="e">
        <f t="shared" si="38"/>
        <v>#N/A</v>
      </c>
      <c r="L2393" s="12" t="e">
        <f t="shared" si="39"/>
        <v>#N/A</v>
      </c>
      <c r="M2393" s="14"/>
      <c r="N2393" s="3"/>
      <c r="O2393" s="20" t="e">
        <f>VLOOKUP(CONCATENATE($M2393,$N2393),Curriculos!$A$2:$J$332,4,FALSE)</f>
        <v>#N/A</v>
      </c>
      <c r="P2393" s="21" t="e">
        <f>VLOOKUP(CONCATENATE($M2393,$N2393),Curriculos!$A$2:$J$332,5,FALSE)</f>
        <v>#N/A</v>
      </c>
      <c r="Q2393" s="21" t="e">
        <f>VLOOKUP($N2393,Oferta!$D$2:$P$100,5,FALSE)</f>
        <v>#N/A</v>
      </c>
      <c r="R2393" s="21" t="e">
        <f>VLOOKUP(CONCATENATE($M2393,$N2393),Curriculos!$A$2:$J$332,8,FALSE)</f>
        <v>#N/A</v>
      </c>
      <c r="S2393" s="5"/>
      <c r="T2393" s="22"/>
      <c r="U2393" s="21" t="e">
        <f>VLOOKUP(CONCATENATE($M2393,$N2393),Curriculos!$A$2:$J$332,10,FALSE)</f>
        <v>#N/A</v>
      </c>
      <c r="V2393" s="20" t="e">
        <f>VLOOKUP(CONCATENATE($M2393,$N2393,$T2393),Oferta!$B$2:$R$360,17,FALSE)</f>
        <v>#N/A</v>
      </c>
      <c r="W2393" s="20" t="e">
        <f>VLOOKUP(CONCATENATE($M2393,$N2393,$T2393),Oferta!$B$2:$Q$360,12,FALSE)</f>
        <v>#N/A</v>
      </c>
      <c r="X2393" s="22"/>
      <c r="Y2393" s="23" t="e">
        <f>VLOOKUP(CONCATENATE($W2393,$X2393),Mtz_Horarios!$E$2:$H$92,2,FALSE)</f>
        <v>#N/A</v>
      </c>
      <c r="Z2393" s="23" t="e">
        <f>VLOOKUP(CONCATENATE($W2393,$X2393),Mtz_Horarios!$E$2:$H$92,3,FALSE)</f>
        <v>#N/A</v>
      </c>
      <c r="AA2393" s="24" t="e">
        <f>VLOOKUP(CONCATENATE($W2393,$X2393),Mtz_Horarios!$E$2:$H$92,4,FALSE)</f>
        <v>#N/A</v>
      </c>
      <c r="AB2393" s="20" t="e">
        <f>VLOOKUP(CONCATENATE($M2393,$N2393,$T2393),Oferta!$B$2:$Q$360,16,FALSE)</f>
        <v>#N/A</v>
      </c>
      <c r="AC2393" s="20" t="e">
        <f>VLOOKUP(CONCATENATE($M2393,$N2393,$T2393),Oferta!$B$2:$Q$360,15,FALSE)</f>
        <v>#N/A</v>
      </c>
      <c r="AD2393" s="12"/>
      <c r="AE2393" s="12"/>
      <c r="AF2393" s="12"/>
      <c r="AG2393" s="12"/>
      <c r="AH2393" s="12"/>
      <c r="AI2393" s="5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12"/>
      <c r="AW2393" s="12"/>
    </row>
    <row r="2394" spans="1:49" ht="15" hidden="1" customHeight="1">
      <c r="A2394" s="12"/>
      <c r="B2394" s="12"/>
      <c r="C2394" s="12"/>
      <c r="D2394" s="12"/>
      <c r="E2394" s="12"/>
      <c r="F2394" s="12"/>
      <c r="G2394" s="12"/>
      <c r="H2394" s="12" t="e">
        <f t="shared" si="36"/>
        <v>#N/A</v>
      </c>
      <c r="I2394" s="12" t="e">
        <f>VLOOKUP(CONCATENATE(N2394,T2394),Simulador!$H$26:$H$33,1,FALSE)</f>
        <v>#N/A</v>
      </c>
      <c r="J2394" s="12" t="e">
        <f t="shared" si="37"/>
        <v>#N/A</v>
      </c>
      <c r="K2394" s="13" t="e">
        <f t="shared" si="38"/>
        <v>#N/A</v>
      </c>
      <c r="L2394" s="12" t="e">
        <f t="shared" si="39"/>
        <v>#N/A</v>
      </c>
      <c r="M2394" s="14"/>
      <c r="N2394" s="3"/>
      <c r="O2394" s="20" t="e">
        <f>VLOOKUP(CONCATENATE($M2394,$N2394),Curriculos!$A$2:$J$332,4,FALSE)</f>
        <v>#N/A</v>
      </c>
      <c r="P2394" s="21" t="e">
        <f>VLOOKUP(CONCATENATE($M2394,$N2394),Curriculos!$A$2:$J$332,5,FALSE)</f>
        <v>#N/A</v>
      </c>
      <c r="Q2394" s="21" t="e">
        <f>VLOOKUP($N2394,Oferta!$D$2:$P$100,5,FALSE)</f>
        <v>#N/A</v>
      </c>
      <c r="R2394" s="21" t="e">
        <f>VLOOKUP(CONCATENATE($M2394,$N2394),Curriculos!$A$2:$J$332,8,FALSE)</f>
        <v>#N/A</v>
      </c>
      <c r="S2394" s="5"/>
      <c r="T2394" s="22"/>
      <c r="U2394" s="21" t="e">
        <f>VLOOKUP(CONCATENATE($M2394,$N2394),Curriculos!$A$2:$J$332,10,FALSE)</f>
        <v>#N/A</v>
      </c>
      <c r="V2394" s="20" t="e">
        <f>VLOOKUP(CONCATENATE($M2394,$N2394,$T2394),Oferta!$B$2:$R$360,17,FALSE)</f>
        <v>#N/A</v>
      </c>
      <c r="W2394" s="20" t="e">
        <f>VLOOKUP(CONCATENATE($M2394,$N2394,$T2394),Oferta!$B$2:$Q$360,12,FALSE)</f>
        <v>#N/A</v>
      </c>
      <c r="X2394" s="22"/>
      <c r="Y2394" s="23" t="e">
        <f>VLOOKUP(CONCATENATE($W2394,$X2394),Mtz_Horarios!$E$2:$H$92,2,FALSE)</f>
        <v>#N/A</v>
      </c>
      <c r="Z2394" s="23" t="e">
        <f>VLOOKUP(CONCATENATE($W2394,$X2394),Mtz_Horarios!$E$2:$H$92,3,FALSE)</f>
        <v>#N/A</v>
      </c>
      <c r="AA2394" s="24" t="e">
        <f>VLOOKUP(CONCATENATE($W2394,$X2394),Mtz_Horarios!$E$2:$H$92,4,FALSE)</f>
        <v>#N/A</v>
      </c>
      <c r="AB2394" s="20" t="e">
        <f>VLOOKUP(CONCATENATE($M2394,$N2394,$T2394),Oferta!$B$2:$Q$360,16,FALSE)</f>
        <v>#N/A</v>
      </c>
      <c r="AC2394" s="20" t="e">
        <f>VLOOKUP(CONCATENATE($M2394,$N2394,$T2394),Oferta!$B$2:$Q$360,15,FALSE)</f>
        <v>#N/A</v>
      </c>
      <c r="AD2394" s="12"/>
      <c r="AE2394" s="12"/>
      <c r="AF2394" s="12"/>
      <c r="AG2394" s="12"/>
      <c r="AH2394" s="12"/>
      <c r="AI2394" s="5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12"/>
      <c r="AW2394" s="12"/>
    </row>
    <row r="2395" spans="1:49" ht="15" hidden="1" customHeight="1">
      <c r="A2395" s="12"/>
      <c r="B2395" s="12"/>
      <c r="C2395" s="12"/>
      <c r="D2395" s="12"/>
      <c r="E2395" s="12"/>
      <c r="F2395" s="12"/>
      <c r="G2395" s="12"/>
      <c r="H2395" s="12" t="e">
        <f t="shared" si="36"/>
        <v>#N/A</v>
      </c>
      <c r="I2395" s="12" t="e">
        <f>VLOOKUP(CONCATENATE(N2395,T2395),Simulador!$H$26:$H$33,1,FALSE)</f>
        <v>#N/A</v>
      </c>
      <c r="J2395" s="12" t="e">
        <f t="shared" si="37"/>
        <v>#N/A</v>
      </c>
      <c r="K2395" s="13" t="e">
        <f t="shared" si="38"/>
        <v>#N/A</v>
      </c>
      <c r="L2395" s="12" t="e">
        <f t="shared" si="39"/>
        <v>#N/A</v>
      </c>
      <c r="M2395" s="14"/>
      <c r="N2395" s="3"/>
      <c r="O2395" s="20" t="e">
        <f>VLOOKUP(CONCATENATE($M2395,$N2395),Curriculos!$A$2:$J$332,4,FALSE)</f>
        <v>#N/A</v>
      </c>
      <c r="P2395" s="21" t="e">
        <f>VLOOKUP(CONCATENATE($M2395,$N2395),Curriculos!$A$2:$J$332,5,FALSE)</f>
        <v>#N/A</v>
      </c>
      <c r="Q2395" s="21" t="e">
        <f>VLOOKUP($N2395,Oferta!$D$2:$P$100,5,FALSE)</f>
        <v>#N/A</v>
      </c>
      <c r="R2395" s="21" t="e">
        <f>VLOOKUP(CONCATENATE($M2395,$N2395),Curriculos!$A$2:$J$332,8,FALSE)</f>
        <v>#N/A</v>
      </c>
      <c r="S2395" s="5"/>
      <c r="T2395" s="22"/>
      <c r="U2395" s="21" t="e">
        <f>VLOOKUP(CONCATENATE($M2395,$N2395),Curriculos!$A$2:$J$332,10,FALSE)</f>
        <v>#N/A</v>
      </c>
      <c r="V2395" s="20" t="e">
        <f>VLOOKUP(CONCATENATE($M2395,$N2395,$T2395),Oferta!$B$2:$R$360,17,FALSE)</f>
        <v>#N/A</v>
      </c>
      <c r="W2395" s="20" t="e">
        <f>VLOOKUP(CONCATENATE($M2395,$N2395,$T2395),Oferta!$B$2:$Q$360,12,FALSE)</f>
        <v>#N/A</v>
      </c>
      <c r="X2395" s="22"/>
      <c r="Y2395" s="23" t="e">
        <f>VLOOKUP(CONCATENATE($W2395,$X2395),Mtz_Horarios!$E$2:$H$92,2,FALSE)</f>
        <v>#N/A</v>
      </c>
      <c r="Z2395" s="23" t="e">
        <f>VLOOKUP(CONCATENATE($W2395,$X2395),Mtz_Horarios!$E$2:$H$92,3,FALSE)</f>
        <v>#N/A</v>
      </c>
      <c r="AA2395" s="24" t="e">
        <f>VLOOKUP(CONCATENATE($W2395,$X2395),Mtz_Horarios!$E$2:$H$92,4,FALSE)</f>
        <v>#N/A</v>
      </c>
      <c r="AB2395" s="20" t="e">
        <f>VLOOKUP(CONCATENATE($M2395,$N2395,$T2395),Oferta!$B$2:$Q$360,16,FALSE)</f>
        <v>#N/A</v>
      </c>
      <c r="AC2395" s="20" t="e">
        <f>VLOOKUP(CONCATENATE($M2395,$N2395,$T2395),Oferta!$B$2:$Q$360,15,FALSE)</f>
        <v>#N/A</v>
      </c>
      <c r="AD2395" s="12"/>
      <c r="AE2395" s="12"/>
      <c r="AF2395" s="12"/>
      <c r="AG2395" s="12"/>
      <c r="AH2395" s="12"/>
      <c r="AI2395" s="5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12"/>
      <c r="AW2395" s="12"/>
    </row>
    <row r="2396" spans="1:49" ht="15" hidden="1" customHeight="1">
      <c r="A2396" s="12"/>
      <c r="B2396" s="12"/>
      <c r="C2396" s="12"/>
      <c r="D2396" s="12"/>
      <c r="E2396" s="12"/>
      <c r="F2396" s="12"/>
      <c r="G2396" s="12"/>
      <c r="H2396" s="12" t="e">
        <f t="shared" si="36"/>
        <v>#N/A</v>
      </c>
      <c r="I2396" s="12" t="e">
        <f>VLOOKUP(CONCATENATE(N2396,T2396),Simulador!$H$26:$H$33,1,FALSE)</f>
        <v>#N/A</v>
      </c>
      <c r="J2396" s="12" t="e">
        <f t="shared" si="37"/>
        <v>#N/A</v>
      </c>
      <c r="K2396" s="13" t="e">
        <f t="shared" si="38"/>
        <v>#N/A</v>
      </c>
      <c r="L2396" s="12" t="e">
        <f t="shared" si="39"/>
        <v>#N/A</v>
      </c>
      <c r="M2396" s="14"/>
      <c r="N2396" s="3"/>
      <c r="O2396" s="20" t="e">
        <f>VLOOKUP(CONCATENATE($M2396,$N2396),Curriculos!$A$2:$J$332,4,FALSE)</f>
        <v>#N/A</v>
      </c>
      <c r="P2396" s="21" t="e">
        <f>VLOOKUP(CONCATENATE($M2396,$N2396),Curriculos!$A$2:$J$332,5,FALSE)</f>
        <v>#N/A</v>
      </c>
      <c r="Q2396" s="21" t="e">
        <f>VLOOKUP($N2396,Oferta!$D$2:$P$100,5,FALSE)</f>
        <v>#N/A</v>
      </c>
      <c r="R2396" s="21" t="e">
        <f>VLOOKUP(CONCATENATE($M2396,$N2396),Curriculos!$A$2:$J$332,8,FALSE)</f>
        <v>#N/A</v>
      </c>
      <c r="S2396" s="5"/>
      <c r="T2396" s="22"/>
      <c r="U2396" s="21" t="e">
        <f>VLOOKUP(CONCATENATE($M2396,$N2396),Curriculos!$A$2:$J$332,10,FALSE)</f>
        <v>#N/A</v>
      </c>
      <c r="V2396" s="20" t="e">
        <f>VLOOKUP(CONCATENATE($M2396,$N2396,$T2396),Oferta!$B$2:$R$360,17,FALSE)</f>
        <v>#N/A</v>
      </c>
      <c r="W2396" s="20" t="e">
        <f>VLOOKUP(CONCATENATE($M2396,$N2396,$T2396),Oferta!$B$2:$Q$360,12,FALSE)</f>
        <v>#N/A</v>
      </c>
      <c r="X2396" s="22"/>
      <c r="Y2396" s="23" t="e">
        <f>VLOOKUP(CONCATENATE($W2396,$X2396),Mtz_Horarios!$E$2:$H$92,2,FALSE)</f>
        <v>#N/A</v>
      </c>
      <c r="Z2396" s="23" t="e">
        <f>VLOOKUP(CONCATENATE($W2396,$X2396),Mtz_Horarios!$E$2:$H$92,3,FALSE)</f>
        <v>#N/A</v>
      </c>
      <c r="AA2396" s="24" t="e">
        <f>VLOOKUP(CONCATENATE($W2396,$X2396),Mtz_Horarios!$E$2:$H$92,4,FALSE)</f>
        <v>#N/A</v>
      </c>
      <c r="AB2396" s="20" t="e">
        <f>VLOOKUP(CONCATENATE($M2396,$N2396,$T2396),Oferta!$B$2:$Q$360,16,FALSE)</f>
        <v>#N/A</v>
      </c>
      <c r="AC2396" s="20" t="e">
        <f>VLOOKUP(CONCATENATE($M2396,$N2396,$T2396),Oferta!$B$2:$Q$360,15,FALSE)</f>
        <v>#N/A</v>
      </c>
      <c r="AD2396" s="12"/>
      <c r="AE2396" s="12"/>
      <c r="AF2396" s="12"/>
      <c r="AG2396" s="12"/>
      <c r="AH2396" s="12"/>
      <c r="AI2396" s="5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12"/>
      <c r="AW2396" s="12"/>
    </row>
    <row r="2397" spans="1:49" ht="15" hidden="1" customHeight="1">
      <c r="A2397" s="12"/>
      <c r="B2397" s="12"/>
      <c r="C2397" s="12"/>
      <c r="D2397" s="12"/>
      <c r="E2397" s="12"/>
      <c r="F2397" s="12"/>
      <c r="G2397" s="12"/>
      <c r="H2397" s="12" t="e">
        <f t="shared" si="36"/>
        <v>#N/A</v>
      </c>
      <c r="I2397" s="12" t="e">
        <f>VLOOKUP(CONCATENATE(N2397,T2397),Simulador!$H$26:$H$33,1,FALSE)</f>
        <v>#N/A</v>
      </c>
      <c r="J2397" s="12" t="e">
        <f t="shared" si="37"/>
        <v>#N/A</v>
      </c>
      <c r="K2397" s="13" t="e">
        <f t="shared" si="38"/>
        <v>#N/A</v>
      </c>
      <c r="L2397" s="12" t="e">
        <f t="shared" si="39"/>
        <v>#N/A</v>
      </c>
      <c r="M2397" s="14"/>
      <c r="N2397" s="3"/>
      <c r="O2397" s="20" t="e">
        <f>VLOOKUP(CONCATENATE($M2397,$N2397),Curriculos!$A$2:$J$332,4,FALSE)</f>
        <v>#N/A</v>
      </c>
      <c r="P2397" s="21" t="e">
        <f>VLOOKUP(CONCATENATE($M2397,$N2397),Curriculos!$A$2:$J$332,5,FALSE)</f>
        <v>#N/A</v>
      </c>
      <c r="Q2397" s="21" t="e">
        <f>VLOOKUP($N2397,Oferta!$D$2:$P$100,5,FALSE)</f>
        <v>#N/A</v>
      </c>
      <c r="R2397" s="21" t="e">
        <f>VLOOKUP(CONCATENATE($M2397,$N2397),Curriculos!$A$2:$J$332,8,FALSE)</f>
        <v>#N/A</v>
      </c>
      <c r="S2397" s="5"/>
      <c r="T2397" s="22"/>
      <c r="U2397" s="21" t="e">
        <f>VLOOKUP(CONCATENATE($M2397,$N2397),Curriculos!$A$2:$J$332,10,FALSE)</f>
        <v>#N/A</v>
      </c>
      <c r="V2397" s="20" t="e">
        <f>VLOOKUP(CONCATENATE($M2397,$N2397,$T2397),Oferta!$B$2:$R$360,17,FALSE)</f>
        <v>#N/A</v>
      </c>
      <c r="W2397" s="20" t="e">
        <f>VLOOKUP(CONCATENATE($M2397,$N2397,$T2397),Oferta!$B$2:$Q$360,12,FALSE)</f>
        <v>#N/A</v>
      </c>
      <c r="X2397" s="22"/>
      <c r="Y2397" s="23" t="e">
        <f>VLOOKUP(CONCATENATE($W2397,$X2397),Mtz_Horarios!$E$2:$H$92,2,FALSE)</f>
        <v>#N/A</v>
      </c>
      <c r="Z2397" s="23" t="e">
        <f>VLOOKUP(CONCATENATE($W2397,$X2397),Mtz_Horarios!$E$2:$H$92,3,FALSE)</f>
        <v>#N/A</v>
      </c>
      <c r="AA2397" s="24" t="e">
        <f>VLOOKUP(CONCATENATE($W2397,$X2397),Mtz_Horarios!$E$2:$H$92,4,FALSE)</f>
        <v>#N/A</v>
      </c>
      <c r="AB2397" s="20" t="e">
        <f>VLOOKUP(CONCATENATE($M2397,$N2397,$T2397),Oferta!$B$2:$Q$360,16,FALSE)</f>
        <v>#N/A</v>
      </c>
      <c r="AC2397" s="20" t="e">
        <f>VLOOKUP(CONCATENATE($M2397,$N2397,$T2397),Oferta!$B$2:$Q$360,15,FALSE)</f>
        <v>#N/A</v>
      </c>
      <c r="AD2397" s="12"/>
      <c r="AE2397" s="12"/>
      <c r="AF2397" s="12"/>
      <c r="AG2397" s="12"/>
      <c r="AH2397" s="12"/>
      <c r="AI2397" s="5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12"/>
      <c r="AW2397" s="12"/>
    </row>
    <row r="2398" spans="1:49" ht="15" hidden="1" customHeight="1">
      <c r="A2398" s="12"/>
      <c r="B2398" s="12"/>
      <c r="C2398" s="12"/>
      <c r="D2398" s="12"/>
      <c r="E2398" s="12"/>
      <c r="F2398" s="12"/>
      <c r="G2398" s="12"/>
      <c r="H2398" s="12" t="e">
        <f t="shared" si="36"/>
        <v>#N/A</v>
      </c>
      <c r="I2398" s="12" t="e">
        <f>VLOOKUP(CONCATENATE(N2398,T2398),Simulador!$H$26:$H$33,1,FALSE)</f>
        <v>#N/A</v>
      </c>
      <c r="J2398" s="12" t="e">
        <f t="shared" si="37"/>
        <v>#N/A</v>
      </c>
      <c r="K2398" s="13" t="e">
        <f t="shared" si="38"/>
        <v>#N/A</v>
      </c>
      <c r="L2398" s="12" t="e">
        <f t="shared" si="39"/>
        <v>#N/A</v>
      </c>
      <c r="M2398" s="14"/>
      <c r="N2398" s="3"/>
      <c r="O2398" s="20" t="e">
        <f>VLOOKUP(CONCATENATE($M2398,$N2398),Curriculos!$A$2:$J$332,4,FALSE)</f>
        <v>#N/A</v>
      </c>
      <c r="P2398" s="21" t="e">
        <f>VLOOKUP(CONCATENATE($M2398,$N2398),Curriculos!$A$2:$J$332,5,FALSE)</f>
        <v>#N/A</v>
      </c>
      <c r="Q2398" s="21" t="e">
        <f>VLOOKUP($N2398,Oferta!$D$2:$P$100,5,FALSE)</f>
        <v>#N/A</v>
      </c>
      <c r="R2398" s="21" t="e">
        <f>VLOOKUP(CONCATENATE($M2398,$N2398),Curriculos!$A$2:$J$332,8,FALSE)</f>
        <v>#N/A</v>
      </c>
      <c r="S2398" s="5"/>
      <c r="T2398" s="22"/>
      <c r="U2398" s="21" t="e">
        <f>VLOOKUP(CONCATENATE($M2398,$N2398),Curriculos!$A$2:$J$332,10,FALSE)</f>
        <v>#N/A</v>
      </c>
      <c r="V2398" s="20" t="e">
        <f>VLOOKUP(CONCATENATE($M2398,$N2398,$T2398),Oferta!$B$2:$R$360,17,FALSE)</f>
        <v>#N/A</v>
      </c>
      <c r="W2398" s="20" t="e">
        <f>VLOOKUP(CONCATENATE($M2398,$N2398,$T2398),Oferta!$B$2:$Q$360,12,FALSE)</f>
        <v>#N/A</v>
      </c>
      <c r="X2398" s="22"/>
      <c r="Y2398" s="23" t="e">
        <f>VLOOKUP(CONCATENATE($W2398,$X2398),Mtz_Horarios!$E$2:$H$92,2,FALSE)</f>
        <v>#N/A</v>
      </c>
      <c r="Z2398" s="23" t="e">
        <f>VLOOKUP(CONCATENATE($W2398,$X2398),Mtz_Horarios!$E$2:$H$92,3,FALSE)</f>
        <v>#N/A</v>
      </c>
      <c r="AA2398" s="24" t="e">
        <f>VLOOKUP(CONCATENATE($W2398,$X2398),Mtz_Horarios!$E$2:$H$92,4,FALSE)</f>
        <v>#N/A</v>
      </c>
      <c r="AB2398" s="20" t="e">
        <f>VLOOKUP(CONCATENATE($M2398,$N2398,$T2398),Oferta!$B$2:$Q$360,16,FALSE)</f>
        <v>#N/A</v>
      </c>
      <c r="AC2398" s="20" t="e">
        <f>VLOOKUP(CONCATENATE($M2398,$N2398,$T2398),Oferta!$B$2:$Q$360,15,FALSE)</f>
        <v>#N/A</v>
      </c>
      <c r="AD2398" s="12"/>
      <c r="AE2398" s="12"/>
      <c r="AF2398" s="12"/>
      <c r="AG2398" s="12"/>
      <c r="AH2398" s="12"/>
      <c r="AI2398" s="5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12"/>
      <c r="AW2398" s="12"/>
    </row>
    <row r="2399" spans="1:49" ht="15" hidden="1" customHeight="1">
      <c r="A2399" s="12"/>
      <c r="B2399" s="12"/>
      <c r="C2399" s="12"/>
      <c r="D2399" s="12"/>
      <c r="E2399" s="12"/>
      <c r="F2399" s="12"/>
      <c r="G2399" s="12"/>
      <c r="H2399" s="12" t="e">
        <f t="shared" si="36"/>
        <v>#N/A</v>
      </c>
      <c r="I2399" s="12" t="e">
        <f>VLOOKUP(CONCATENATE(N2399,T2399),Simulador!$H$26:$H$33,1,FALSE)</f>
        <v>#N/A</v>
      </c>
      <c r="J2399" s="12" t="e">
        <f t="shared" si="37"/>
        <v>#N/A</v>
      </c>
      <c r="K2399" s="13" t="e">
        <f t="shared" si="38"/>
        <v>#N/A</v>
      </c>
      <c r="L2399" s="12" t="e">
        <f t="shared" si="39"/>
        <v>#N/A</v>
      </c>
      <c r="M2399" s="14"/>
      <c r="N2399" s="3"/>
      <c r="O2399" s="20" t="e">
        <f>VLOOKUP(CONCATENATE($M2399,$N2399),Curriculos!$A$2:$J$332,4,FALSE)</f>
        <v>#N/A</v>
      </c>
      <c r="P2399" s="21" t="e">
        <f>VLOOKUP(CONCATENATE($M2399,$N2399),Curriculos!$A$2:$J$332,5,FALSE)</f>
        <v>#N/A</v>
      </c>
      <c r="Q2399" s="21" t="e">
        <f>VLOOKUP($N2399,Oferta!$D$2:$P$100,5,FALSE)</f>
        <v>#N/A</v>
      </c>
      <c r="R2399" s="21" t="e">
        <f>VLOOKUP(CONCATENATE($M2399,$N2399),Curriculos!$A$2:$J$332,8,FALSE)</f>
        <v>#N/A</v>
      </c>
      <c r="S2399" s="5"/>
      <c r="T2399" s="22"/>
      <c r="U2399" s="21" t="e">
        <f>VLOOKUP(CONCATENATE($M2399,$N2399),Curriculos!$A$2:$J$332,10,FALSE)</f>
        <v>#N/A</v>
      </c>
      <c r="V2399" s="20" t="e">
        <f>VLOOKUP(CONCATENATE($M2399,$N2399,$T2399),Oferta!$B$2:$R$360,17,FALSE)</f>
        <v>#N/A</v>
      </c>
      <c r="W2399" s="20" t="e">
        <f>VLOOKUP(CONCATENATE($M2399,$N2399,$T2399),Oferta!$B$2:$Q$360,12,FALSE)</f>
        <v>#N/A</v>
      </c>
      <c r="X2399" s="22"/>
      <c r="Y2399" s="23" t="e">
        <f>VLOOKUP(CONCATENATE($W2399,$X2399),Mtz_Horarios!$E$2:$H$92,2,FALSE)</f>
        <v>#N/A</v>
      </c>
      <c r="Z2399" s="23" t="e">
        <f>VLOOKUP(CONCATENATE($W2399,$X2399),Mtz_Horarios!$E$2:$H$92,3,FALSE)</f>
        <v>#N/A</v>
      </c>
      <c r="AA2399" s="24" t="e">
        <f>VLOOKUP(CONCATENATE($W2399,$X2399),Mtz_Horarios!$E$2:$H$92,4,FALSE)</f>
        <v>#N/A</v>
      </c>
      <c r="AB2399" s="20" t="e">
        <f>VLOOKUP(CONCATENATE($M2399,$N2399,$T2399),Oferta!$B$2:$Q$360,16,FALSE)</f>
        <v>#N/A</v>
      </c>
      <c r="AC2399" s="20" t="e">
        <f>VLOOKUP(CONCATENATE($M2399,$N2399,$T2399),Oferta!$B$2:$Q$360,15,FALSE)</f>
        <v>#N/A</v>
      </c>
      <c r="AD2399" s="12"/>
      <c r="AE2399" s="12"/>
      <c r="AF2399" s="12"/>
      <c r="AG2399" s="12"/>
      <c r="AH2399" s="12"/>
      <c r="AI2399" s="5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12"/>
      <c r="AW2399" s="12"/>
    </row>
    <row r="2400" spans="1:49" ht="15" hidden="1" customHeight="1">
      <c r="A2400" s="12"/>
      <c r="B2400" s="12"/>
      <c r="C2400" s="12"/>
      <c r="D2400" s="12"/>
      <c r="E2400" s="12"/>
      <c r="F2400" s="12"/>
      <c r="G2400" s="12"/>
      <c r="H2400" s="12" t="e">
        <f t="shared" si="36"/>
        <v>#N/A</v>
      </c>
      <c r="I2400" s="12" t="e">
        <f>VLOOKUP(CONCATENATE(N2400,T2400),Simulador!$H$26:$H$33,1,FALSE)</f>
        <v>#N/A</v>
      </c>
      <c r="J2400" s="12" t="e">
        <f t="shared" si="37"/>
        <v>#N/A</v>
      </c>
      <c r="K2400" s="13" t="e">
        <f t="shared" si="38"/>
        <v>#N/A</v>
      </c>
      <c r="L2400" s="12" t="e">
        <f t="shared" si="39"/>
        <v>#N/A</v>
      </c>
      <c r="M2400" s="14"/>
      <c r="N2400" s="3"/>
      <c r="O2400" s="20" t="e">
        <f>VLOOKUP(CONCATENATE($M2400,$N2400),Curriculos!$A$2:$J$332,4,FALSE)</f>
        <v>#N/A</v>
      </c>
      <c r="P2400" s="21" t="e">
        <f>VLOOKUP(CONCATENATE($M2400,$N2400),Curriculos!$A$2:$J$332,5,FALSE)</f>
        <v>#N/A</v>
      </c>
      <c r="Q2400" s="21" t="e">
        <f>VLOOKUP($N2400,Oferta!$D$2:$P$100,5,FALSE)</f>
        <v>#N/A</v>
      </c>
      <c r="R2400" s="21" t="e">
        <f>VLOOKUP(CONCATENATE($M2400,$N2400),Curriculos!$A$2:$J$332,8,FALSE)</f>
        <v>#N/A</v>
      </c>
      <c r="S2400" s="5"/>
      <c r="T2400" s="22"/>
      <c r="U2400" s="21" t="e">
        <f>VLOOKUP(CONCATENATE($M2400,$N2400),Curriculos!$A$2:$J$332,10,FALSE)</f>
        <v>#N/A</v>
      </c>
      <c r="V2400" s="20" t="e">
        <f>VLOOKUP(CONCATENATE($M2400,$N2400,$T2400),Oferta!$B$2:$R$360,17,FALSE)</f>
        <v>#N/A</v>
      </c>
      <c r="W2400" s="20" t="e">
        <f>VLOOKUP(CONCATENATE($M2400,$N2400,$T2400),Oferta!$B$2:$Q$360,12,FALSE)</f>
        <v>#N/A</v>
      </c>
      <c r="X2400" s="22"/>
      <c r="Y2400" s="23" t="e">
        <f>VLOOKUP(CONCATENATE($W2400,$X2400),Mtz_Horarios!$E$2:$H$92,2,FALSE)</f>
        <v>#N/A</v>
      </c>
      <c r="Z2400" s="23" t="e">
        <f>VLOOKUP(CONCATENATE($W2400,$X2400),Mtz_Horarios!$E$2:$H$92,3,FALSE)</f>
        <v>#N/A</v>
      </c>
      <c r="AA2400" s="24" t="e">
        <f>VLOOKUP(CONCATENATE($W2400,$X2400),Mtz_Horarios!$E$2:$H$92,4,FALSE)</f>
        <v>#N/A</v>
      </c>
      <c r="AB2400" s="20" t="e">
        <f>VLOOKUP(CONCATENATE($M2400,$N2400,$T2400),Oferta!$B$2:$Q$360,16,FALSE)</f>
        <v>#N/A</v>
      </c>
      <c r="AC2400" s="20" t="e">
        <f>VLOOKUP(CONCATENATE($M2400,$N2400,$T2400),Oferta!$B$2:$Q$360,15,FALSE)</f>
        <v>#N/A</v>
      </c>
      <c r="AD2400" s="12"/>
      <c r="AE2400" s="12"/>
      <c r="AF2400" s="12"/>
      <c r="AG2400" s="12"/>
      <c r="AH2400" s="12"/>
      <c r="AI2400" s="5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12"/>
      <c r="AW2400" s="12"/>
    </row>
    <row r="2401" spans="1:49" ht="15" hidden="1" customHeight="1">
      <c r="A2401" s="12"/>
      <c r="B2401" s="12"/>
      <c r="C2401" s="12"/>
      <c r="D2401" s="12"/>
      <c r="E2401" s="12"/>
      <c r="F2401" s="12"/>
      <c r="G2401" s="12"/>
      <c r="H2401" s="12" t="e">
        <f t="shared" si="36"/>
        <v>#N/A</v>
      </c>
      <c r="I2401" s="12" t="e">
        <f>VLOOKUP(CONCATENATE(N2401,T2401),Simulador!$H$26:$H$33,1,FALSE)</f>
        <v>#N/A</v>
      </c>
      <c r="J2401" s="12" t="e">
        <f t="shared" si="37"/>
        <v>#N/A</v>
      </c>
      <c r="K2401" s="13" t="e">
        <f t="shared" si="38"/>
        <v>#N/A</v>
      </c>
      <c r="L2401" s="12" t="e">
        <f t="shared" si="39"/>
        <v>#N/A</v>
      </c>
      <c r="M2401" s="14"/>
      <c r="N2401" s="3"/>
      <c r="O2401" s="20" t="e">
        <f>VLOOKUP(CONCATENATE($M2401,$N2401),Curriculos!$A$2:$J$332,4,FALSE)</f>
        <v>#N/A</v>
      </c>
      <c r="P2401" s="21" t="e">
        <f>VLOOKUP(CONCATENATE($M2401,$N2401),Curriculos!$A$2:$J$332,5,FALSE)</f>
        <v>#N/A</v>
      </c>
      <c r="Q2401" s="21" t="e">
        <f>VLOOKUP($N2401,Oferta!$D$2:$P$100,5,FALSE)</f>
        <v>#N/A</v>
      </c>
      <c r="R2401" s="21" t="e">
        <f>VLOOKUP(CONCATENATE($M2401,$N2401),Curriculos!$A$2:$J$332,8,FALSE)</f>
        <v>#N/A</v>
      </c>
      <c r="S2401" s="5"/>
      <c r="T2401" s="22"/>
      <c r="U2401" s="21" t="e">
        <f>VLOOKUP(CONCATENATE($M2401,$N2401),Curriculos!$A$2:$J$332,10,FALSE)</f>
        <v>#N/A</v>
      </c>
      <c r="V2401" s="20" t="e">
        <f>VLOOKUP(CONCATENATE($M2401,$N2401,$T2401),Oferta!$B$2:$R$360,17,FALSE)</f>
        <v>#N/A</v>
      </c>
      <c r="W2401" s="20" t="e">
        <f>VLOOKUP(CONCATENATE($M2401,$N2401,$T2401),Oferta!$B$2:$Q$360,12,FALSE)</f>
        <v>#N/A</v>
      </c>
      <c r="X2401" s="22"/>
      <c r="Y2401" s="23" t="e">
        <f>VLOOKUP(CONCATENATE($W2401,$X2401),Mtz_Horarios!$E$2:$H$92,2,FALSE)</f>
        <v>#N/A</v>
      </c>
      <c r="Z2401" s="23" t="e">
        <f>VLOOKUP(CONCATENATE($W2401,$X2401),Mtz_Horarios!$E$2:$H$92,3,FALSE)</f>
        <v>#N/A</v>
      </c>
      <c r="AA2401" s="24" t="e">
        <f>VLOOKUP(CONCATENATE($W2401,$X2401),Mtz_Horarios!$E$2:$H$92,4,FALSE)</f>
        <v>#N/A</v>
      </c>
      <c r="AB2401" s="20" t="e">
        <f>VLOOKUP(CONCATENATE($M2401,$N2401,$T2401),Oferta!$B$2:$Q$360,16,FALSE)</f>
        <v>#N/A</v>
      </c>
      <c r="AC2401" s="20" t="e">
        <f>VLOOKUP(CONCATENATE($M2401,$N2401,$T2401),Oferta!$B$2:$Q$360,15,FALSE)</f>
        <v>#N/A</v>
      </c>
      <c r="AD2401" s="12"/>
      <c r="AE2401" s="12"/>
      <c r="AF2401" s="12"/>
      <c r="AG2401" s="12"/>
      <c r="AH2401" s="12"/>
      <c r="AI2401" s="5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12"/>
      <c r="AW2401" s="12"/>
    </row>
    <row r="2402" spans="1:49" ht="15" hidden="1" customHeight="1">
      <c r="A2402" s="12"/>
      <c r="B2402" s="12"/>
      <c r="C2402" s="12"/>
      <c r="D2402" s="12"/>
      <c r="E2402" s="12"/>
      <c r="F2402" s="12"/>
      <c r="G2402" s="12"/>
      <c r="H2402" s="12" t="e">
        <f t="shared" si="36"/>
        <v>#N/A</v>
      </c>
      <c r="I2402" s="12" t="e">
        <f>VLOOKUP(CONCATENATE(N2402,T2402),Simulador!$H$26:$H$33,1,FALSE)</f>
        <v>#N/A</v>
      </c>
      <c r="J2402" s="12" t="e">
        <f t="shared" si="37"/>
        <v>#N/A</v>
      </c>
      <c r="K2402" s="13" t="e">
        <f t="shared" si="38"/>
        <v>#N/A</v>
      </c>
      <c r="L2402" s="12" t="e">
        <f t="shared" si="39"/>
        <v>#N/A</v>
      </c>
      <c r="M2402" s="14"/>
      <c r="N2402" s="3"/>
      <c r="O2402" s="20" t="e">
        <f>VLOOKUP(CONCATENATE($M2402,$N2402),Curriculos!$A$2:$J$332,4,FALSE)</f>
        <v>#N/A</v>
      </c>
      <c r="P2402" s="21" t="e">
        <f>VLOOKUP(CONCATENATE($M2402,$N2402),Curriculos!$A$2:$J$332,5,FALSE)</f>
        <v>#N/A</v>
      </c>
      <c r="Q2402" s="21" t="e">
        <f>VLOOKUP($N2402,Oferta!$D$2:$P$100,5,FALSE)</f>
        <v>#N/A</v>
      </c>
      <c r="R2402" s="21" t="e">
        <f>VLOOKUP(CONCATENATE($M2402,$N2402),Curriculos!$A$2:$J$332,8,FALSE)</f>
        <v>#N/A</v>
      </c>
      <c r="S2402" s="5"/>
      <c r="T2402" s="22"/>
      <c r="U2402" s="21" t="e">
        <f>VLOOKUP(CONCATENATE($M2402,$N2402),Curriculos!$A$2:$J$332,10,FALSE)</f>
        <v>#N/A</v>
      </c>
      <c r="V2402" s="20" t="e">
        <f>VLOOKUP(CONCATENATE($M2402,$N2402,$T2402),Oferta!$B$2:$R$360,17,FALSE)</f>
        <v>#N/A</v>
      </c>
      <c r="W2402" s="20" t="e">
        <f>VLOOKUP(CONCATENATE($M2402,$N2402,$T2402),Oferta!$B$2:$Q$360,12,FALSE)</f>
        <v>#N/A</v>
      </c>
      <c r="X2402" s="22"/>
      <c r="Y2402" s="23" t="e">
        <f>VLOOKUP(CONCATENATE($W2402,$X2402),Mtz_Horarios!$E$2:$H$92,2,FALSE)</f>
        <v>#N/A</v>
      </c>
      <c r="Z2402" s="23" t="e">
        <f>VLOOKUP(CONCATENATE($W2402,$X2402),Mtz_Horarios!$E$2:$H$92,3,FALSE)</f>
        <v>#N/A</v>
      </c>
      <c r="AA2402" s="24" t="e">
        <f>VLOOKUP(CONCATENATE($W2402,$X2402),Mtz_Horarios!$E$2:$H$92,4,FALSE)</f>
        <v>#N/A</v>
      </c>
      <c r="AB2402" s="20" t="e">
        <f>VLOOKUP(CONCATENATE($M2402,$N2402,$T2402),Oferta!$B$2:$Q$360,16,FALSE)</f>
        <v>#N/A</v>
      </c>
      <c r="AC2402" s="20" t="e">
        <f>VLOOKUP(CONCATENATE($M2402,$N2402,$T2402),Oferta!$B$2:$Q$360,15,FALSE)</f>
        <v>#N/A</v>
      </c>
      <c r="AD2402" s="12"/>
      <c r="AE2402" s="12"/>
      <c r="AF2402" s="12"/>
      <c r="AG2402" s="12"/>
      <c r="AH2402" s="12"/>
      <c r="AI2402" s="5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12"/>
      <c r="AW2402" s="12"/>
    </row>
    <row r="2403" spans="1:49" ht="15" hidden="1" customHeight="1">
      <c r="A2403" s="12"/>
      <c r="B2403" s="12"/>
      <c r="C2403" s="12"/>
      <c r="D2403" s="12"/>
      <c r="E2403" s="12"/>
      <c r="F2403" s="12"/>
      <c r="G2403" s="12"/>
      <c r="H2403" s="12" t="e">
        <f t="shared" si="36"/>
        <v>#N/A</v>
      </c>
      <c r="I2403" s="12" t="e">
        <f>VLOOKUP(CONCATENATE(N2403,T2403),Simulador!$H$26:$H$33,1,FALSE)</f>
        <v>#N/A</v>
      </c>
      <c r="J2403" s="12" t="e">
        <f t="shared" si="37"/>
        <v>#N/A</v>
      </c>
      <c r="K2403" s="13" t="e">
        <f t="shared" si="38"/>
        <v>#N/A</v>
      </c>
      <c r="L2403" s="12" t="e">
        <f t="shared" si="39"/>
        <v>#N/A</v>
      </c>
      <c r="M2403" s="14"/>
      <c r="N2403" s="3"/>
      <c r="O2403" s="20" t="e">
        <f>VLOOKUP(CONCATENATE($M2403,$N2403),Curriculos!$A$2:$J$332,4,FALSE)</f>
        <v>#N/A</v>
      </c>
      <c r="P2403" s="21" t="e">
        <f>VLOOKUP(CONCATENATE($M2403,$N2403),Curriculos!$A$2:$J$332,5,FALSE)</f>
        <v>#N/A</v>
      </c>
      <c r="Q2403" s="21" t="e">
        <f>VLOOKUP($N2403,Oferta!$D$2:$P$100,5,FALSE)</f>
        <v>#N/A</v>
      </c>
      <c r="R2403" s="21" t="e">
        <f>VLOOKUP(CONCATENATE($M2403,$N2403),Curriculos!$A$2:$J$332,8,FALSE)</f>
        <v>#N/A</v>
      </c>
      <c r="S2403" s="5"/>
      <c r="T2403" s="22"/>
      <c r="U2403" s="21" t="e">
        <f>VLOOKUP(CONCATENATE($M2403,$N2403),Curriculos!$A$2:$J$332,10,FALSE)</f>
        <v>#N/A</v>
      </c>
      <c r="V2403" s="20" t="e">
        <f>VLOOKUP(CONCATENATE($M2403,$N2403,$T2403),Oferta!$B$2:$R$360,17,FALSE)</f>
        <v>#N/A</v>
      </c>
      <c r="W2403" s="20" t="e">
        <f>VLOOKUP(CONCATENATE($M2403,$N2403,$T2403),Oferta!$B$2:$Q$360,12,FALSE)</f>
        <v>#N/A</v>
      </c>
      <c r="X2403" s="22"/>
      <c r="Y2403" s="23" t="e">
        <f>VLOOKUP(CONCATENATE($W2403,$X2403),Mtz_Horarios!$E$2:$H$92,2,FALSE)</f>
        <v>#N/A</v>
      </c>
      <c r="Z2403" s="23" t="e">
        <f>VLOOKUP(CONCATENATE($W2403,$X2403),Mtz_Horarios!$E$2:$H$92,3,FALSE)</f>
        <v>#N/A</v>
      </c>
      <c r="AA2403" s="24" t="e">
        <f>VLOOKUP(CONCATENATE($W2403,$X2403),Mtz_Horarios!$E$2:$H$92,4,FALSE)</f>
        <v>#N/A</v>
      </c>
      <c r="AB2403" s="20" t="e">
        <f>VLOOKUP(CONCATENATE($M2403,$N2403,$T2403),Oferta!$B$2:$Q$360,16,FALSE)</f>
        <v>#N/A</v>
      </c>
      <c r="AC2403" s="20" t="e">
        <f>VLOOKUP(CONCATENATE($M2403,$N2403,$T2403),Oferta!$B$2:$Q$360,15,FALSE)</f>
        <v>#N/A</v>
      </c>
      <c r="AD2403" s="12"/>
      <c r="AE2403" s="12"/>
      <c r="AF2403" s="12"/>
      <c r="AG2403" s="12"/>
      <c r="AH2403" s="12"/>
      <c r="AI2403" s="5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12"/>
      <c r="AW2403" s="12"/>
    </row>
    <row r="2404" spans="1:49" ht="15" hidden="1" customHeight="1">
      <c r="A2404" s="12"/>
      <c r="B2404" s="12"/>
      <c r="C2404" s="12"/>
      <c r="D2404" s="12"/>
      <c r="E2404" s="12"/>
      <c r="F2404" s="12"/>
      <c r="G2404" s="12"/>
      <c r="H2404" s="12" t="e">
        <f t="shared" si="36"/>
        <v>#N/A</v>
      </c>
      <c r="I2404" s="12" t="e">
        <f>VLOOKUP(CONCATENATE(N2404,T2404),Simulador!$H$26:$H$33,1,FALSE)</f>
        <v>#N/A</v>
      </c>
      <c r="J2404" s="12" t="e">
        <f t="shared" si="37"/>
        <v>#N/A</v>
      </c>
      <c r="K2404" s="13" t="e">
        <f t="shared" si="38"/>
        <v>#N/A</v>
      </c>
      <c r="L2404" s="12" t="e">
        <f t="shared" si="39"/>
        <v>#N/A</v>
      </c>
      <c r="M2404" s="14"/>
      <c r="N2404" s="3"/>
      <c r="O2404" s="20" t="e">
        <f>VLOOKUP(CONCATENATE($M2404,$N2404),Curriculos!$A$2:$J$332,4,FALSE)</f>
        <v>#N/A</v>
      </c>
      <c r="P2404" s="21" t="e">
        <f>VLOOKUP(CONCATENATE($M2404,$N2404),Curriculos!$A$2:$J$332,5,FALSE)</f>
        <v>#N/A</v>
      </c>
      <c r="Q2404" s="21" t="e">
        <f>VLOOKUP($N2404,Oferta!$D$2:$P$100,5,FALSE)</f>
        <v>#N/A</v>
      </c>
      <c r="R2404" s="21" t="e">
        <f>VLOOKUP(CONCATENATE($M2404,$N2404),Curriculos!$A$2:$J$332,8,FALSE)</f>
        <v>#N/A</v>
      </c>
      <c r="S2404" s="5"/>
      <c r="T2404" s="22"/>
      <c r="U2404" s="21" t="e">
        <f>VLOOKUP(CONCATENATE($M2404,$N2404),Curriculos!$A$2:$J$332,10,FALSE)</f>
        <v>#N/A</v>
      </c>
      <c r="V2404" s="20" t="e">
        <f>VLOOKUP(CONCATENATE($M2404,$N2404,$T2404),Oferta!$B$2:$R$360,17,FALSE)</f>
        <v>#N/A</v>
      </c>
      <c r="W2404" s="20" t="e">
        <f>VLOOKUP(CONCATENATE($M2404,$N2404,$T2404),Oferta!$B$2:$Q$360,12,FALSE)</f>
        <v>#N/A</v>
      </c>
      <c r="X2404" s="22"/>
      <c r="Y2404" s="23" t="e">
        <f>VLOOKUP(CONCATENATE($W2404,$X2404),Mtz_Horarios!$E$2:$H$92,2,FALSE)</f>
        <v>#N/A</v>
      </c>
      <c r="Z2404" s="23" t="e">
        <f>VLOOKUP(CONCATENATE($W2404,$X2404),Mtz_Horarios!$E$2:$H$92,3,FALSE)</f>
        <v>#N/A</v>
      </c>
      <c r="AA2404" s="24" t="e">
        <f>VLOOKUP(CONCATENATE($W2404,$X2404),Mtz_Horarios!$E$2:$H$92,4,FALSE)</f>
        <v>#N/A</v>
      </c>
      <c r="AB2404" s="20" t="e">
        <f>VLOOKUP(CONCATENATE($M2404,$N2404,$T2404),Oferta!$B$2:$Q$360,16,FALSE)</f>
        <v>#N/A</v>
      </c>
      <c r="AC2404" s="20" t="e">
        <f>VLOOKUP(CONCATENATE($M2404,$N2404,$T2404),Oferta!$B$2:$Q$360,15,FALSE)</f>
        <v>#N/A</v>
      </c>
      <c r="AD2404" s="12"/>
      <c r="AE2404" s="12"/>
      <c r="AF2404" s="12"/>
      <c r="AG2404" s="12"/>
      <c r="AH2404" s="12"/>
      <c r="AI2404" s="5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12"/>
      <c r="AW2404" s="12"/>
    </row>
    <row r="2405" spans="1:49" ht="15" hidden="1" customHeight="1">
      <c r="A2405" s="12"/>
      <c r="B2405" s="12"/>
      <c r="C2405" s="12"/>
      <c r="D2405" s="12"/>
      <c r="E2405" s="12"/>
      <c r="F2405" s="12"/>
      <c r="G2405" s="12"/>
      <c r="H2405" s="12" t="e">
        <f t="shared" si="36"/>
        <v>#N/A</v>
      </c>
      <c r="I2405" s="12" t="e">
        <f>VLOOKUP(CONCATENATE(N2405,T2405),Simulador!$H$26:$H$33,1,FALSE)</f>
        <v>#N/A</v>
      </c>
      <c r="J2405" s="12" t="e">
        <f t="shared" si="37"/>
        <v>#N/A</v>
      </c>
      <c r="K2405" s="13" t="e">
        <f t="shared" si="38"/>
        <v>#N/A</v>
      </c>
      <c r="L2405" s="12" t="e">
        <f t="shared" si="39"/>
        <v>#N/A</v>
      </c>
      <c r="M2405" s="14"/>
      <c r="N2405" s="3"/>
      <c r="O2405" s="20" t="e">
        <f>VLOOKUP(CONCATENATE($M2405,$N2405),Curriculos!$A$2:$J$332,4,FALSE)</f>
        <v>#N/A</v>
      </c>
      <c r="P2405" s="21" t="e">
        <f>VLOOKUP(CONCATENATE($M2405,$N2405),Curriculos!$A$2:$J$332,5,FALSE)</f>
        <v>#N/A</v>
      </c>
      <c r="Q2405" s="21" t="e">
        <f>VLOOKUP($N2405,Oferta!$D$2:$P$100,5,FALSE)</f>
        <v>#N/A</v>
      </c>
      <c r="R2405" s="21" t="e">
        <f>VLOOKUP(CONCATENATE($M2405,$N2405),Curriculos!$A$2:$J$332,8,FALSE)</f>
        <v>#N/A</v>
      </c>
      <c r="S2405" s="5"/>
      <c r="T2405" s="22"/>
      <c r="U2405" s="21" t="e">
        <f>VLOOKUP(CONCATENATE($M2405,$N2405),Curriculos!$A$2:$J$332,10,FALSE)</f>
        <v>#N/A</v>
      </c>
      <c r="V2405" s="20" t="e">
        <f>VLOOKUP(CONCATENATE($M2405,$N2405,$T2405),Oferta!$B$2:$R$360,17,FALSE)</f>
        <v>#N/A</v>
      </c>
      <c r="W2405" s="20" t="e">
        <f>VLOOKUP(CONCATENATE($M2405,$N2405,$T2405),Oferta!$B$2:$Q$360,12,FALSE)</f>
        <v>#N/A</v>
      </c>
      <c r="X2405" s="22"/>
      <c r="Y2405" s="23" t="e">
        <f>VLOOKUP(CONCATENATE($W2405,$X2405),Mtz_Horarios!$E$2:$H$92,2,FALSE)</f>
        <v>#N/A</v>
      </c>
      <c r="Z2405" s="23" t="e">
        <f>VLOOKUP(CONCATENATE($W2405,$X2405),Mtz_Horarios!$E$2:$H$92,3,FALSE)</f>
        <v>#N/A</v>
      </c>
      <c r="AA2405" s="24" t="e">
        <f>VLOOKUP(CONCATENATE($W2405,$X2405),Mtz_Horarios!$E$2:$H$92,4,FALSE)</f>
        <v>#N/A</v>
      </c>
      <c r="AB2405" s="20" t="e">
        <f>VLOOKUP(CONCATENATE($M2405,$N2405,$T2405),Oferta!$B$2:$Q$360,16,FALSE)</f>
        <v>#N/A</v>
      </c>
      <c r="AC2405" s="20" t="e">
        <f>VLOOKUP(CONCATENATE($M2405,$N2405,$T2405),Oferta!$B$2:$Q$360,15,FALSE)</f>
        <v>#N/A</v>
      </c>
      <c r="AD2405" s="12"/>
      <c r="AE2405" s="12"/>
      <c r="AF2405" s="12"/>
      <c r="AG2405" s="12"/>
      <c r="AH2405" s="12"/>
      <c r="AI2405" s="5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12"/>
      <c r="AW2405" s="12"/>
    </row>
    <row r="2406" spans="1:49" ht="15" hidden="1" customHeight="1">
      <c r="A2406" s="12"/>
      <c r="B2406" s="12"/>
      <c r="C2406" s="12"/>
      <c r="D2406" s="12"/>
      <c r="E2406" s="12"/>
      <c r="F2406" s="12"/>
      <c r="G2406" s="12"/>
      <c r="H2406" s="12" t="e">
        <f t="shared" si="36"/>
        <v>#N/A</v>
      </c>
      <c r="I2406" s="12" t="e">
        <f>VLOOKUP(CONCATENATE(N2406,T2406),Simulador!$H$26:$H$33,1,FALSE)</f>
        <v>#N/A</v>
      </c>
      <c r="J2406" s="12" t="e">
        <f t="shared" si="37"/>
        <v>#N/A</v>
      </c>
      <c r="K2406" s="13" t="e">
        <f t="shared" si="38"/>
        <v>#N/A</v>
      </c>
      <c r="L2406" s="12" t="e">
        <f t="shared" si="39"/>
        <v>#N/A</v>
      </c>
      <c r="M2406" s="14"/>
      <c r="N2406" s="3"/>
      <c r="O2406" s="20" t="e">
        <f>VLOOKUP(CONCATENATE($M2406,$N2406),Curriculos!$A$2:$J$332,4,FALSE)</f>
        <v>#N/A</v>
      </c>
      <c r="P2406" s="21" t="e">
        <f>VLOOKUP(CONCATENATE($M2406,$N2406),Curriculos!$A$2:$J$332,5,FALSE)</f>
        <v>#N/A</v>
      </c>
      <c r="Q2406" s="21" t="e">
        <f>VLOOKUP($N2406,Oferta!$D$2:$P$100,5,FALSE)</f>
        <v>#N/A</v>
      </c>
      <c r="R2406" s="21" t="e">
        <f>VLOOKUP(CONCATENATE($M2406,$N2406),Curriculos!$A$2:$J$332,8,FALSE)</f>
        <v>#N/A</v>
      </c>
      <c r="S2406" s="5"/>
      <c r="T2406" s="22"/>
      <c r="U2406" s="21" t="e">
        <f>VLOOKUP(CONCATENATE($M2406,$N2406),Curriculos!$A$2:$J$332,10,FALSE)</f>
        <v>#N/A</v>
      </c>
      <c r="V2406" s="20" t="e">
        <f>VLOOKUP(CONCATENATE($M2406,$N2406,$T2406),Oferta!$B$2:$R$360,17,FALSE)</f>
        <v>#N/A</v>
      </c>
      <c r="W2406" s="20" t="e">
        <f>VLOOKUP(CONCATENATE($M2406,$N2406,$T2406),Oferta!$B$2:$Q$360,12,FALSE)</f>
        <v>#N/A</v>
      </c>
      <c r="X2406" s="22"/>
      <c r="Y2406" s="23" t="e">
        <f>VLOOKUP(CONCATENATE($W2406,$X2406),Mtz_Horarios!$E$2:$H$92,2,FALSE)</f>
        <v>#N/A</v>
      </c>
      <c r="Z2406" s="23" t="e">
        <f>VLOOKUP(CONCATENATE($W2406,$X2406),Mtz_Horarios!$E$2:$H$92,3,FALSE)</f>
        <v>#N/A</v>
      </c>
      <c r="AA2406" s="24" t="e">
        <f>VLOOKUP(CONCATENATE($W2406,$X2406),Mtz_Horarios!$E$2:$H$92,4,FALSE)</f>
        <v>#N/A</v>
      </c>
      <c r="AB2406" s="20" t="e">
        <f>VLOOKUP(CONCATENATE($M2406,$N2406,$T2406),Oferta!$B$2:$Q$360,16,FALSE)</f>
        <v>#N/A</v>
      </c>
      <c r="AC2406" s="20" t="e">
        <f>VLOOKUP(CONCATENATE($M2406,$N2406,$T2406),Oferta!$B$2:$Q$360,15,FALSE)</f>
        <v>#N/A</v>
      </c>
      <c r="AD2406" s="12"/>
      <c r="AE2406" s="12"/>
      <c r="AF2406" s="12"/>
      <c r="AG2406" s="12"/>
      <c r="AH2406" s="12"/>
      <c r="AI2406" s="5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12"/>
      <c r="AW2406" s="12"/>
    </row>
    <row r="2407" spans="1:49" ht="15" hidden="1" customHeight="1">
      <c r="A2407" s="12"/>
      <c r="B2407" s="12"/>
      <c r="C2407" s="12"/>
      <c r="D2407" s="12"/>
      <c r="E2407" s="12"/>
      <c r="F2407" s="12"/>
      <c r="G2407" s="12"/>
      <c r="H2407" s="12" t="e">
        <f t="shared" si="36"/>
        <v>#N/A</v>
      </c>
      <c r="I2407" s="12" t="e">
        <f>VLOOKUP(CONCATENATE(N2407,T2407),Simulador!$H$26:$H$33,1,FALSE)</f>
        <v>#N/A</v>
      </c>
      <c r="J2407" s="12" t="e">
        <f t="shared" si="37"/>
        <v>#N/A</v>
      </c>
      <c r="K2407" s="13" t="e">
        <f t="shared" si="38"/>
        <v>#N/A</v>
      </c>
      <c r="L2407" s="12" t="e">
        <f t="shared" si="39"/>
        <v>#N/A</v>
      </c>
      <c r="M2407" s="14"/>
      <c r="N2407" s="3"/>
      <c r="O2407" s="20" t="e">
        <f>VLOOKUP(CONCATENATE($M2407,$N2407),Curriculos!$A$2:$J$332,4,FALSE)</f>
        <v>#N/A</v>
      </c>
      <c r="P2407" s="21" t="e">
        <f>VLOOKUP(CONCATENATE($M2407,$N2407),Curriculos!$A$2:$J$332,5,FALSE)</f>
        <v>#N/A</v>
      </c>
      <c r="Q2407" s="21" t="e">
        <f>VLOOKUP($N2407,Oferta!$D$2:$P$100,5,FALSE)</f>
        <v>#N/A</v>
      </c>
      <c r="R2407" s="21" t="e">
        <f>VLOOKUP(CONCATENATE($M2407,$N2407),Curriculos!$A$2:$J$332,8,FALSE)</f>
        <v>#N/A</v>
      </c>
      <c r="S2407" s="5"/>
      <c r="T2407" s="22"/>
      <c r="U2407" s="21" t="e">
        <f>VLOOKUP(CONCATENATE($M2407,$N2407),Curriculos!$A$2:$J$332,10,FALSE)</f>
        <v>#N/A</v>
      </c>
      <c r="V2407" s="20" t="e">
        <f>VLOOKUP(CONCATENATE($M2407,$N2407,$T2407),Oferta!$B$2:$R$360,17,FALSE)</f>
        <v>#N/A</v>
      </c>
      <c r="W2407" s="20" t="e">
        <f>VLOOKUP(CONCATENATE($M2407,$N2407,$T2407),Oferta!$B$2:$Q$360,12,FALSE)</f>
        <v>#N/A</v>
      </c>
      <c r="X2407" s="22"/>
      <c r="Y2407" s="23" t="e">
        <f>VLOOKUP(CONCATENATE($W2407,$X2407),Mtz_Horarios!$E$2:$H$92,2,FALSE)</f>
        <v>#N/A</v>
      </c>
      <c r="Z2407" s="23" t="e">
        <f>VLOOKUP(CONCATENATE($W2407,$X2407),Mtz_Horarios!$E$2:$H$92,3,FALSE)</f>
        <v>#N/A</v>
      </c>
      <c r="AA2407" s="24" t="e">
        <f>VLOOKUP(CONCATENATE($W2407,$X2407),Mtz_Horarios!$E$2:$H$92,4,FALSE)</f>
        <v>#N/A</v>
      </c>
      <c r="AB2407" s="20" t="e">
        <f>VLOOKUP(CONCATENATE($M2407,$N2407,$T2407),Oferta!$B$2:$Q$360,16,FALSE)</f>
        <v>#N/A</v>
      </c>
      <c r="AC2407" s="20" t="e">
        <f>VLOOKUP(CONCATENATE($M2407,$N2407,$T2407),Oferta!$B$2:$Q$360,15,FALSE)</f>
        <v>#N/A</v>
      </c>
      <c r="AD2407" s="12"/>
      <c r="AE2407" s="12"/>
      <c r="AF2407" s="12"/>
      <c r="AG2407" s="12"/>
      <c r="AH2407" s="12"/>
      <c r="AI2407" s="5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12"/>
      <c r="AW2407" s="12"/>
    </row>
    <row r="2408" spans="1:49" ht="15" hidden="1" customHeight="1">
      <c r="A2408" s="12"/>
      <c r="B2408" s="12"/>
      <c r="C2408" s="12"/>
      <c r="D2408" s="12"/>
      <c r="E2408" s="12"/>
      <c r="F2408" s="12"/>
      <c r="G2408" s="12"/>
      <c r="H2408" s="12" t="e">
        <f t="shared" si="36"/>
        <v>#N/A</v>
      </c>
      <c r="I2408" s="12" t="e">
        <f>VLOOKUP(CONCATENATE(N2408,T2408),Simulador!$H$26:$H$33,1,FALSE)</f>
        <v>#N/A</v>
      </c>
      <c r="J2408" s="12" t="e">
        <f t="shared" si="37"/>
        <v>#N/A</v>
      </c>
      <c r="K2408" s="13" t="e">
        <f t="shared" si="38"/>
        <v>#N/A</v>
      </c>
      <c r="L2408" s="12" t="e">
        <f t="shared" si="39"/>
        <v>#N/A</v>
      </c>
      <c r="M2408" s="14"/>
      <c r="N2408" s="3"/>
      <c r="O2408" s="20" t="e">
        <f>VLOOKUP(CONCATENATE($M2408,$N2408),Curriculos!$A$2:$J$332,4,FALSE)</f>
        <v>#N/A</v>
      </c>
      <c r="P2408" s="21" t="e">
        <f>VLOOKUP(CONCATENATE($M2408,$N2408),Curriculos!$A$2:$J$332,5,FALSE)</f>
        <v>#N/A</v>
      </c>
      <c r="Q2408" s="21" t="e">
        <f>VLOOKUP($N2408,Oferta!$D$2:$P$100,5,FALSE)</f>
        <v>#N/A</v>
      </c>
      <c r="R2408" s="21" t="e">
        <f>VLOOKUP(CONCATENATE($M2408,$N2408),Curriculos!$A$2:$J$332,8,FALSE)</f>
        <v>#N/A</v>
      </c>
      <c r="S2408" s="5"/>
      <c r="T2408" s="22"/>
      <c r="U2408" s="21" t="e">
        <f>VLOOKUP(CONCATENATE($M2408,$N2408),Curriculos!$A$2:$J$332,10,FALSE)</f>
        <v>#N/A</v>
      </c>
      <c r="V2408" s="20" t="e">
        <f>VLOOKUP(CONCATENATE($M2408,$N2408,$T2408),Oferta!$B$2:$R$360,17,FALSE)</f>
        <v>#N/A</v>
      </c>
      <c r="W2408" s="20" t="e">
        <f>VLOOKUP(CONCATENATE($M2408,$N2408,$T2408),Oferta!$B$2:$Q$360,12,FALSE)</f>
        <v>#N/A</v>
      </c>
      <c r="X2408" s="22"/>
      <c r="Y2408" s="23" t="e">
        <f>VLOOKUP(CONCATENATE($W2408,$X2408),Mtz_Horarios!$E$2:$H$92,2,FALSE)</f>
        <v>#N/A</v>
      </c>
      <c r="Z2408" s="23" t="e">
        <f>VLOOKUP(CONCATENATE($W2408,$X2408),Mtz_Horarios!$E$2:$H$92,3,FALSE)</f>
        <v>#N/A</v>
      </c>
      <c r="AA2408" s="24" t="e">
        <f>VLOOKUP(CONCATENATE($W2408,$X2408),Mtz_Horarios!$E$2:$H$92,4,FALSE)</f>
        <v>#N/A</v>
      </c>
      <c r="AB2408" s="20" t="e">
        <f>VLOOKUP(CONCATENATE($M2408,$N2408,$T2408),Oferta!$B$2:$Q$360,16,FALSE)</f>
        <v>#N/A</v>
      </c>
      <c r="AC2408" s="20" t="e">
        <f>VLOOKUP(CONCATENATE($M2408,$N2408,$T2408),Oferta!$B$2:$Q$360,15,FALSE)</f>
        <v>#N/A</v>
      </c>
      <c r="AD2408" s="12"/>
      <c r="AE2408" s="12"/>
      <c r="AF2408" s="12"/>
      <c r="AG2408" s="12"/>
      <c r="AH2408" s="12"/>
      <c r="AI2408" s="5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12"/>
      <c r="AW2408" s="12"/>
    </row>
    <row r="2409" spans="1:49" ht="15" hidden="1" customHeight="1">
      <c r="A2409" s="12"/>
      <c r="B2409" s="12"/>
      <c r="C2409" s="12"/>
      <c r="D2409" s="12"/>
      <c r="E2409" s="12"/>
      <c r="F2409" s="12"/>
      <c r="G2409" s="12"/>
      <c r="H2409" s="12" t="e">
        <f t="shared" si="36"/>
        <v>#N/A</v>
      </c>
      <c r="I2409" s="12" t="e">
        <f>VLOOKUP(CONCATENATE(N2409,T2409),Simulador!$H$26:$H$33,1,FALSE)</f>
        <v>#N/A</v>
      </c>
      <c r="J2409" s="12" t="e">
        <f t="shared" si="37"/>
        <v>#N/A</v>
      </c>
      <c r="K2409" s="13" t="e">
        <f t="shared" si="38"/>
        <v>#N/A</v>
      </c>
      <c r="L2409" s="12" t="e">
        <f t="shared" si="39"/>
        <v>#N/A</v>
      </c>
      <c r="M2409" s="14"/>
      <c r="N2409" s="3"/>
      <c r="O2409" s="20" t="e">
        <f>VLOOKUP(CONCATENATE($M2409,$N2409),Curriculos!$A$2:$J$332,4,FALSE)</f>
        <v>#N/A</v>
      </c>
      <c r="P2409" s="21" t="e">
        <f>VLOOKUP(CONCATENATE($M2409,$N2409),Curriculos!$A$2:$J$332,5,FALSE)</f>
        <v>#N/A</v>
      </c>
      <c r="Q2409" s="21" t="e">
        <f>VLOOKUP($N2409,Oferta!$D$2:$P$100,5,FALSE)</f>
        <v>#N/A</v>
      </c>
      <c r="R2409" s="21" t="e">
        <f>VLOOKUP(CONCATENATE($M2409,$N2409),Curriculos!$A$2:$J$332,8,FALSE)</f>
        <v>#N/A</v>
      </c>
      <c r="S2409" s="5"/>
      <c r="T2409" s="22"/>
      <c r="U2409" s="21" t="e">
        <f>VLOOKUP(CONCATENATE($M2409,$N2409),Curriculos!$A$2:$J$332,10,FALSE)</f>
        <v>#N/A</v>
      </c>
      <c r="V2409" s="20" t="e">
        <f>VLOOKUP(CONCATENATE($M2409,$N2409,$T2409),Oferta!$B$2:$R$360,17,FALSE)</f>
        <v>#N/A</v>
      </c>
      <c r="W2409" s="20" t="e">
        <f>VLOOKUP(CONCATENATE($M2409,$N2409,$T2409),Oferta!$B$2:$Q$360,12,FALSE)</f>
        <v>#N/A</v>
      </c>
      <c r="X2409" s="22"/>
      <c r="Y2409" s="23" t="e">
        <f>VLOOKUP(CONCATENATE($W2409,$X2409),Mtz_Horarios!$E$2:$H$92,2,FALSE)</f>
        <v>#N/A</v>
      </c>
      <c r="Z2409" s="23" t="e">
        <f>VLOOKUP(CONCATENATE($W2409,$X2409),Mtz_Horarios!$E$2:$H$92,3,FALSE)</f>
        <v>#N/A</v>
      </c>
      <c r="AA2409" s="24" t="e">
        <f>VLOOKUP(CONCATENATE($W2409,$X2409),Mtz_Horarios!$E$2:$H$92,4,FALSE)</f>
        <v>#N/A</v>
      </c>
      <c r="AB2409" s="20" t="e">
        <f>VLOOKUP(CONCATENATE($M2409,$N2409,$T2409),Oferta!$B$2:$Q$360,16,FALSE)</f>
        <v>#N/A</v>
      </c>
      <c r="AC2409" s="20" t="e">
        <f>VLOOKUP(CONCATENATE($M2409,$N2409,$T2409),Oferta!$B$2:$Q$360,15,FALSE)</f>
        <v>#N/A</v>
      </c>
      <c r="AD2409" s="12"/>
      <c r="AE2409" s="12"/>
      <c r="AF2409" s="12"/>
      <c r="AG2409" s="12"/>
      <c r="AH2409" s="12"/>
      <c r="AI2409" s="5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12"/>
      <c r="AW2409" s="12"/>
    </row>
    <row r="2410" spans="1:49" ht="15" hidden="1" customHeight="1">
      <c r="A2410" s="12"/>
      <c r="B2410" s="12"/>
      <c r="C2410" s="12"/>
      <c r="D2410" s="12"/>
      <c r="E2410" s="12"/>
      <c r="F2410" s="12"/>
      <c r="G2410" s="12"/>
      <c r="H2410" s="12" t="e">
        <f t="shared" si="36"/>
        <v>#N/A</v>
      </c>
      <c r="I2410" s="12" t="e">
        <f>VLOOKUP(CONCATENATE(N2410,T2410),Simulador!$H$26:$H$33,1,FALSE)</f>
        <v>#N/A</v>
      </c>
      <c r="J2410" s="12" t="e">
        <f t="shared" si="37"/>
        <v>#N/A</v>
      </c>
      <c r="K2410" s="13" t="e">
        <f t="shared" si="38"/>
        <v>#N/A</v>
      </c>
      <c r="L2410" s="12" t="e">
        <f t="shared" si="39"/>
        <v>#N/A</v>
      </c>
      <c r="M2410" s="14"/>
      <c r="N2410" s="3"/>
      <c r="O2410" s="20" t="e">
        <f>VLOOKUP(CONCATENATE($M2410,$N2410),Curriculos!$A$2:$J$332,4,FALSE)</f>
        <v>#N/A</v>
      </c>
      <c r="P2410" s="21" t="e">
        <f>VLOOKUP(CONCATENATE($M2410,$N2410),Curriculos!$A$2:$J$332,5,FALSE)</f>
        <v>#N/A</v>
      </c>
      <c r="Q2410" s="21" t="e">
        <f>VLOOKUP($N2410,Oferta!$D$2:$P$100,5,FALSE)</f>
        <v>#N/A</v>
      </c>
      <c r="R2410" s="21" t="e">
        <f>VLOOKUP(CONCATENATE($M2410,$N2410),Curriculos!$A$2:$J$332,8,FALSE)</f>
        <v>#N/A</v>
      </c>
      <c r="S2410" s="5"/>
      <c r="T2410" s="22"/>
      <c r="U2410" s="21" t="e">
        <f>VLOOKUP(CONCATENATE($M2410,$N2410),Curriculos!$A$2:$J$332,10,FALSE)</f>
        <v>#N/A</v>
      </c>
      <c r="V2410" s="20" t="e">
        <f>VLOOKUP(CONCATENATE($M2410,$N2410,$T2410),Oferta!$B$2:$R$360,17,FALSE)</f>
        <v>#N/A</v>
      </c>
      <c r="W2410" s="20" t="e">
        <f>VLOOKUP(CONCATENATE($M2410,$N2410,$T2410),Oferta!$B$2:$Q$360,12,FALSE)</f>
        <v>#N/A</v>
      </c>
      <c r="X2410" s="22"/>
      <c r="Y2410" s="23" t="e">
        <f>VLOOKUP(CONCATENATE($W2410,$X2410),Mtz_Horarios!$E$2:$H$92,2,FALSE)</f>
        <v>#N/A</v>
      </c>
      <c r="Z2410" s="23" t="e">
        <f>VLOOKUP(CONCATENATE($W2410,$X2410),Mtz_Horarios!$E$2:$H$92,3,FALSE)</f>
        <v>#N/A</v>
      </c>
      <c r="AA2410" s="24" t="e">
        <f>VLOOKUP(CONCATENATE($W2410,$X2410),Mtz_Horarios!$E$2:$H$92,4,FALSE)</f>
        <v>#N/A</v>
      </c>
      <c r="AB2410" s="20" t="e">
        <f>VLOOKUP(CONCATENATE($M2410,$N2410,$T2410),Oferta!$B$2:$Q$360,16,FALSE)</f>
        <v>#N/A</v>
      </c>
      <c r="AC2410" s="20" t="e">
        <f>VLOOKUP(CONCATENATE($M2410,$N2410,$T2410),Oferta!$B$2:$Q$360,15,FALSE)</f>
        <v>#N/A</v>
      </c>
      <c r="AD2410" s="12"/>
      <c r="AE2410" s="12"/>
      <c r="AF2410" s="12"/>
      <c r="AG2410" s="12"/>
      <c r="AH2410" s="12"/>
      <c r="AI2410" s="5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12"/>
      <c r="AW2410" s="12"/>
    </row>
    <row r="2411" spans="1:49" ht="15" hidden="1" customHeight="1">
      <c r="A2411" s="12"/>
      <c r="B2411" s="12"/>
      <c r="C2411" s="12"/>
      <c r="D2411" s="12"/>
      <c r="E2411" s="12"/>
      <c r="F2411" s="12"/>
      <c r="G2411" s="12"/>
      <c r="H2411" s="12" t="e">
        <f t="shared" si="36"/>
        <v>#N/A</v>
      </c>
      <c r="I2411" s="12" t="e">
        <f>VLOOKUP(CONCATENATE(N2411,T2411),Simulador!$H$26:$H$33,1,FALSE)</f>
        <v>#N/A</v>
      </c>
      <c r="J2411" s="12" t="e">
        <f t="shared" si="37"/>
        <v>#N/A</v>
      </c>
      <c r="K2411" s="13" t="e">
        <f t="shared" si="38"/>
        <v>#N/A</v>
      </c>
      <c r="L2411" s="12" t="e">
        <f t="shared" si="39"/>
        <v>#N/A</v>
      </c>
      <c r="M2411" s="14"/>
      <c r="N2411" s="3"/>
      <c r="O2411" s="20" t="e">
        <f>VLOOKUP(CONCATENATE($M2411,$N2411),Curriculos!$A$2:$J$332,4,FALSE)</f>
        <v>#N/A</v>
      </c>
      <c r="P2411" s="21" t="e">
        <f>VLOOKUP(CONCATENATE($M2411,$N2411),Curriculos!$A$2:$J$332,5,FALSE)</f>
        <v>#N/A</v>
      </c>
      <c r="Q2411" s="21" t="e">
        <f>VLOOKUP($N2411,Oferta!$D$2:$P$100,5,FALSE)</f>
        <v>#N/A</v>
      </c>
      <c r="R2411" s="21" t="e">
        <f>VLOOKUP(CONCATENATE($M2411,$N2411),Curriculos!$A$2:$J$332,8,FALSE)</f>
        <v>#N/A</v>
      </c>
      <c r="S2411" s="5"/>
      <c r="T2411" s="22"/>
      <c r="U2411" s="21" t="e">
        <f>VLOOKUP(CONCATENATE($M2411,$N2411),Curriculos!$A$2:$J$332,10,FALSE)</f>
        <v>#N/A</v>
      </c>
      <c r="V2411" s="20" t="e">
        <f>VLOOKUP(CONCATENATE($M2411,$N2411,$T2411),Oferta!$B$2:$R$360,17,FALSE)</f>
        <v>#N/A</v>
      </c>
      <c r="W2411" s="20" t="e">
        <f>VLOOKUP(CONCATENATE($M2411,$N2411,$T2411),Oferta!$B$2:$Q$360,12,FALSE)</f>
        <v>#N/A</v>
      </c>
      <c r="X2411" s="22"/>
      <c r="Y2411" s="23" t="e">
        <f>VLOOKUP(CONCATENATE($W2411,$X2411),Mtz_Horarios!$E$2:$H$92,2,FALSE)</f>
        <v>#N/A</v>
      </c>
      <c r="Z2411" s="23" t="e">
        <f>VLOOKUP(CONCATENATE($W2411,$X2411),Mtz_Horarios!$E$2:$H$92,3,FALSE)</f>
        <v>#N/A</v>
      </c>
      <c r="AA2411" s="24" t="e">
        <f>VLOOKUP(CONCATENATE($W2411,$X2411),Mtz_Horarios!$E$2:$H$92,4,FALSE)</f>
        <v>#N/A</v>
      </c>
      <c r="AB2411" s="20" t="e">
        <f>VLOOKUP(CONCATENATE($M2411,$N2411,$T2411),Oferta!$B$2:$Q$360,16,FALSE)</f>
        <v>#N/A</v>
      </c>
      <c r="AC2411" s="20" t="e">
        <f>VLOOKUP(CONCATENATE($M2411,$N2411,$T2411),Oferta!$B$2:$Q$360,15,FALSE)</f>
        <v>#N/A</v>
      </c>
      <c r="AD2411" s="12"/>
      <c r="AE2411" s="12"/>
      <c r="AF2411" s="12"/>
      <c r="AG2411" s="12"/>
      <c r="AH2411" s="12"/>
      <c r="AI2411" s="5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12"/>
      <c r="AW2411" s="12"/>
    </row>
    <row r="2412" spans="1:49" ht="15" hidden="1" customHeight="1">
      <c r="A2412" s="12"/>
      <c r="B2412" s="12"/>
      <c r="C2412" s="12"/>
      <c r="D2412" s="12"/>
      <c r="E2412" s="12"/>
      <c r="F2412" s="12"/>
      <c r="G2412" s="12"/>
      <c r="H2412" s="12" t="e">
        <f t="shared" si="36"/>
        <v>#N/A</v>
      </c>
      <c r="I2412" s="12" t="e">
        <f>VLOOKUP(CONCATENATE(N2412,T2412),Simulador!$H$26:$H$33,1,FALSE)</f>
        <v>#N/A</v>
      </c>
      <c r="J2412" s="12" t="e">
        <f t="shared" si="37"/>
        <v>#N/A</v>
      </c>
      <c r="K2412" s="13" t="e">
        <f t="shared" si="38"/>
        <v>#N/A</v>
      </c>
      <c r="L2412" s="12" t="e">
        <f t="shared" si="39"/>
        <v>#N/A</v>
      </c>
      <c r="M2412" s="14"/>
      <c r="N2412" s="3"/>
      <c r="O2412" s="20" t="e">
        <f>VLOOKUP(CONCATENATE($M2412,$N2412),Curriculos!$A$2:$J$332,4,FALSE)</f>
        <v>#N/A</v>
      </c>
      <c r="P2412" s="21" t="e">
        <f>VLOOKUP(CONCATENATE($M2412,$N2412),Curriculos!$A$2:$J$332,5,FALSE)</f>
        <v>#N/A</v>
      </c>
      <c r="Q2412" s="21" t="e">
        <f>VLOOKUP($N2412,Oferta!$D$2:$P$100,5,FALSE)</f>
        <v>#N/A</v>
      </c>
      <c r="R2412" s="21" t="e">
        <f>VLOOKUP(CONCATENATE($M2412,$N2412),Curriculos!$A$2:$J$332,8,FALSE)</f>
        <v>#N/A</v>
      </c>
      <c r="S2412" s="5"/>
      <c r="T2412" s="22"/>
      <c r="U2412" s="21" t="e">
        <f>VLOOKUP(CONCATENATE($M2412,$N2412),Curriculos!$A$2:$J$332,10,FALSE)</f>
        <v>#N/A</v>
      </c>
      <c r="V2412" s="20" t="e">
        <f>VLOOKUP(CONCATENATE($M2412,$N2412,$T2412),Oferta!$B$2:$R$360,17,FALSE)</f>
        <v>#N/A</v>
      </c>
      <c r="W2412" s="20" t="e">
        <f>VLOOKUP(CONCATENATE($M2412,$N2412,$T2412),Oferta!$B$2:$Q$360,12,FALSE)</f>
        <v>#N/A</v>
      </c>
      <c r="X2412" s="22"/>
      <c r="Y2412" s="23" t="e">
        <f>VLOOKUP(CONCATENATE($W2412,$X2412),Mtz_Horarios!$E$2:$H$92,2,FALSE)</f>
        <v>#N/A</v>
      </c>
      <c r="Z2412" s="23" t="e">
        <f>VLOOKUP(CONCATENATE($W2412,$X2412),Mtz_Horarios!$E$2:$H$92,3,FALSE)</f>
        <v>#N/A</v>
      </c>
      <c r="AA2412" s="24" t="e">
        <f>VLOOKUP(CONCATENATE($W2412,$X2412),Mtz_Horarios!$E$2:$H$92,4,FALSE)</f>
        <v>#N/A</v>
      </c>
      <c r="AB2412" s="20" t="e">
        <f>VLOOKUP(CONCATENATE($M2412,$N2412,$T2412),Oferta!$B$2:$Q$360,16,FALSE)</f>
        <v>#N/A</v>
      </c>
      <c r="AC2412" s="20" t="e">
        <f>VLOOKUP(CONCATENATE($M2412,$N2412,$T2412),Oferta!$B$2:$Q$360,15,FALSE)</f>
        <v>#N/A</v>
      </c>
      <c r="AD2412" s="12"/>
      <c r="AE2412" s="12"/>
      <c r="AF2412" s="12"/>
      <c r="AG2412" s="12"/>
      <c r="AH2412" s="12"/>
      <c r="AI2412" s="5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12"/>
      <c r="AW2412" s="12"/>
    </row>
    <row r="2413" spans="1:49" ht="15" hidden="1" customHeight="1">
      <c r="A2413" s="12"/>
      <c r="B2413" s="12"/>
      <c r="C2413" s="12"/>
      <c r="D2413" s="12"/>
      <c r="E2413" s="12"/>
      <c r="F2413" s="12"/>
      <c r="G2413" s="12"/>
      <c r="H2413" s="12" t="e">
        <f t="shared" si="36"/>
        <v>#N/A</v>
      </c>
      <c r="I2413" s="12" t="e">
        <f>VLOOKUP(CONCATENATE(N2413,T2413),Simulador!$H$26:$H$33,1,FALSE)</f>
        <v>#N/A</v>
      </c>
      <c r="J2413" s="12" t="e">
        <f t="shared" si="37"/>
        <v>#N/A</v>
      </c>
      <c r="K2413" s="13" t="e">
        <f t="shared" si="38"/>
        <v>#N/A</v>
      </c>
      <c r="L2413" s="12" t="e">
        <f t="shared" si="39"/>
        <v>#N/A</v>
      </c>
      <c r="M2413" s="14"/>
      <c r="N2413" s="3"/>
      <c r="O2413" s="20" t="e">
        <f>VLOOKUP(CONCATENATE($M2413,$N2413),Curriculos!$A$2:$J$332,4,FALSE)</f>
        <v>#N/A</v>
      </c>
      <c r="P2413" s="21" t="e">
        <f>VLOOKUP(CONCATENATE($M2413,$N2413),Curriculos!$A$2:$J$332,5,FALSE)</f>
        <v>#N/A</v>
      </c>
      <c r="Q2413" s="21" t="e">
        <f>VLOOKUP($N2413,Oferta!$D$2:$P$100,5,FALSE)</f>
        <v>#N/A</v>
      </c>
      <c r="R2413" s="21" t="e">
        <f>VLOOKUP(CONCATENATE($M2413,$N2413),Curriculos!$A$2:$J$332,8,FALSE)</f>
        <v>#N/A</v>
      </c>
      <c r="S2413" s="5"/>
      <c r="T2413" s="22"/>
      <c r="U2413" s="21" t="e">
        <f>VLOOKUP(CONCATENATE($M2413,$N2413),Curriculos!$A$2:$J$332,10,FALSE)</f>
        <v>#N/A</v>
      </c>
      <c r="V2413" s="20" t="e">
        <f>VLOOKUP(CONCATENATE($M2413,$N2413,$T2413),Oferta!$B$2:$R$360,17,FALSE)</f>
        <v>#N/A</v>
      </c>
      <c r="W2413" s="20" t="e">
        <f>VLOOKUP(CONCATENATE($M2413,$N2413,$T2413),Oferta!$B$2:$Q$360,12,FALSE)</f>
        <v>#N/A</v>
      </c>
      <c r="X2413" s="22"/>
      <c r="Y2413" s="23" t="e">
        <f>VLOOKUP(CONCATENATE($W2413,$X2413),Mtz_Horarios!$E$2:$H$92,2,FALSE)</f>
        <v>#N/A</v>
      </c>
      <c r="Z2413" s="23" t="e">
        <f>VLOOKUP(CONCATENATE($W2413,$X2413),Mtz_Horarios!$E$2:$H$92,3,FALSE)</f>
        <v>#N/A</v>
      </c>
      <c r="AA2413" s="24" t="e">
        <f>VLOOKUP(CONCATENATE($W2413,$X2413),Mtz_Horarios!$E$2:$H$92,4,FALSE)</f>
        <v>#N/A</v>
      </c>
      <c r="AB2413" s="20" t="e">
        <f>VLOOKUP(CONCATENATE($M2413,$N2413,$T2413),Oferta!$B$2:$Q$360,16,FALSE)</f>
        <v>#N/A</v>
      </c>
      <c r="AC2413" s="20" t="e">
        <f>VLOOKUP(CONCATENATE($M2413,$N2413,$T2413),Oferta!$B$2:$Q$360,15,FALSE)</f>
        <v>#N/A</v>
      </c>
      <c r="AD2413" s="12"/>
      <c r="AE2413" s="12"/>
      <c r="AF2413" s="12"/>
      <c r="AG2413" s="12"/>
      <c r="AH2413" s="12"/>
      <c r="AI2413" s="5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12"/>
      <c r="AW2413" s="12"/>
    </row>
    <row r="2414" spans="1:49" ht="15" hidden="1" customHeight="1">
      <c r="A2414" s="12"/>
      <c r="B2414" s="12"/>
      <c r="C2414" s="12"/>
      <c r="D2414" s="12"/>
      <c r="E2414" s="12"/>
      <c r="F2414" s="12"/>
      <c r="G2414" s="12"/>
      <c r="H2414" s="12" t="e">
        <f t="shared" si="36"/>
        <v>#N/A</v>
      </c>
      <c r="I2414" s="12" t="e">
        <f>VLOOKUP(CONCATENATE(N2414,T2414),Simulador!$H$26:$H$33,1,FALSE)</f>
        <v>#N/A</v>
      </c>
      <c r="J2414" s="12" t="e">
        <f t="shared" si="37"/>
        <v>#N/A</v>
      </c>
      <c r="K2414" s="13" t="e">
        <f t="shared" si="38"/>
        <v>#N/A</v>
      </c>
      <c r="L2414" s="12" t="e">
        <f t="shared" si="39"/>
        <v>#N/A</v>
      </c>
      <c r="M2414" s="14"/>
      <c r="N2414" s="3"/>
      <c r="O2414" s="20" t="e">
        <f>VLOOKUP(CONCATENATE($M2414,$N2414),Curriculos!$A$2:$J$332,4,FALSE)</f>
        <v>#N/A</v>
      </c>
      <c r="P2414" s="21" t="e">
        <f>VLOOKUP(CONCATENATE($M2414,$N2414),Curriculos!$A$2:$J$332,5,FALSE)</f>
        <v>#N/A</v>
      </c>
      <c r="Q2414" s="21" t="e">
        <f>VLOOKUP($N2414,Oferta!$D$2:$P$100,5,FALSE)</f>
        <v>#N/A</v>
      </c>
      <c r="R2414" s="21" t="e">
        <f>VLOOKUP(CONCATENATE($M2414,$N2414),Curriculos!$A$2:$J$332,8,FALSE)</f>
        <v>#N/A</v>
      </c>
      <c r="S2414" s="5"/>
      <c r="T2414" s="22"/>
      <c r="U2414" s="21" t="e">
        <f>VLOOKUP(CONCATENATE($M2414,$N2414),Curriculos!$A$2:$J$332,10,FALSE)</f>
        <v>#N/A</v>
      </c>
      <c r="V2414" s="20" t="e">
        <f>VLOOKUP(CONCATENATE($M2414,$N2414,$T2414),Oferta!$B$2:$R$360,17,FALSE)</f>
        <v>#N/A</v>
      </c>
      <c r="W2414" s="20" t="e">
        <f>VLOOKUP(CONCATENATE($M2414,$N2414,$T2414),Oferta!$B$2:$Q$360,12,FALSE)</f>
        <v>#N/A</v>
      </c>
      <c r="X2414" s="22"/>
      <c r="Y2414" s="23" t="e">
        <f>VLOOKUP(CONCATENATE($W2414,$X2414),Mtz_Horarios!$E$2:$H$92,2,FALSE)</f>
        <v>#N/A</v>
      </c>
      <c r="Z2414" s="23" t="e">
        <f>VLOOKUP(CONCATENATE($W2414,$X2414),Mtz_Horarios!$E$2:$H$92,3,FALSE)</f>
        <v>#N/A</v>
      </c>
      <c r="AA2414" s="24" t="e">
        <f>VLOOKUP(CONCATENATE($W2414,$X2414),Mtz_Horarios!$E$2:$H$92,4,FALSE)</f>
        <v>#N/A</v>
      </c>
      <c r="AB2414" s="20" t="e">
        <f>VLOOKUP(CONCATENATE($M2414,$N2414,$T2414),Oferta!$B$2:$Q$360,16,FALSE)</f>
        <v>#N/A</v>
      </c>
      <c r="AC2414" s="20" t="e">
        <f>VLOOKUP(CONCATENATE($M2414,$N2414,$T2414),Oferta!$B$2:$Q$360,15,FALSE)</f>
        <v>#N/A</v>
      </c>
      <c r="AD2414" s="12"/>
      <c r="AE2414" s="12"/>
      <c r="AF2414" s="12"/>
      <c r="AG2414" s="12"/>
      <c r="AH2414" s="12"/>
      <c r="AI2414" s="5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12"/>
      <c r="AW2414" s="12"/>
    </row>
    <row r="2415" spans="1:49" ht="15" hidden="1" customHeight="1">
      <c r="A2415" s="12"/>
      <c r="B2415" s="12"/>
      <c r="C2415" s="12"/>
      <c r="D2415" s="12"/>
      <c r="E2415" s="12"/>
      <c r="F2415" s="12"/>
      <c r="G2415" s="12"/>
      <c r="H2415" s="12" t="e">
        <f t="shared" si="36"/>
        <v>#N/A</v>
      </c>
      <c r="I2415" s="12" t="e">
        <f>VLOOKUP(CONCATENATE(N2415,T2415),Simulador!$H$26:$H$33,1,FALSE)</f>
        <v>#N/A</v>
      </c>
      <c r="J2415" s="12" t="e">
        <f t="shared" si="37"/>
        <v>#N/A</v>
      </c>
      <c r="K2415" s="13" t="e">
        <f t="shared" si="38"/>
        <v>#N/A</v>
      </c>
      <c r="L2415" s="12" t="e">
        <f t="shared" si="39"/>
        <v>#N/A</v>
      </c>
      <c r="M2415" s="14"/>
      <c r="N2415" s="3"/>
      <c r="O2415" s="20" t="e">
        <f>VLOOKUP(CONCATENATE($M2415,$N2415),Curriculos!$A$2:$J$332,4,FALSE)</f>
        <v>#N/A</v>
      </c>
      <c r="P2415" s="21" t="e">
        <f>VLOOKUP(CONCATENATE($M2415,$N2415),Curriculos!$A$2:$J$332,5,FALSE)</f>
        <v>#N/A</v>
      </c>
      <c r="Q2415" s="21" t="e">
        <f>VLOOKUP($N2415,Oferta!$D$2:$P$100,5,FALSE)</f>
        <v>#N/A</v>
      </c>
      <c r="R2415" s="21" t="e">
        <f>VLOOKUP(CONCATENATE($M2415,$N2415),Curriculos!$A$2:$J$332,8,FALSE)</f>
        <v>#N/A</v>
      </c>
      <c r="S2415" s="5"/>
      <c r="T2415" s="22"/>
      <c r="U2415" s="21" t="e">
        <f>VLOOKUP(CONCATENATE($M2415,$N2415),Curriculos!$A$2:$J$332,10,FALSE)</f>
        <v>#N/A</v>
      </c>
      <c r="V2415" s="20" t="e">
        <f>VLOOKUP(CONCATENATE($M2415,$N2415,$T2415),Oferta!$B$2:$R$360,17,FALSE)</f>
        <v>#N/A</v>
      </c>
      <c r="W2415" s="20" t="e">
        <f>VLOOKUP(CONCATENATE($M2415,$N2415,$T2415),Oferta!$B$2:$Q$360,12,FALSE)</f>
        <v>#N/A</v>
      </c>
      <c r="X2415" s="22"/>
      <c r="Y2415" s="23" t="e">
        <f>VLOOKUP(CONCATENATE($W2415,$X2415),Mtz_Horarios!$E$2:$H$92,2,FALSE)</f>
        <v>#N/A</v>
      </c>
      <c r="Z2415" s="23" t="e">
        <f>VLOOKUP(CONCATENATE($W2415,$X2415),Mtz_Horarios!$E$2:$H$92,3,FALSE)</f>
        <v>#N/A</v>
      </c>
      <c r="AA2415" s="24" t="e">
        <f>VLOOKUP(CONCATENATE($W2415,$X2415),Mtz_Horarios!$E$2:$H$92,4,FALSE)</f>
        <v>#N/A</v>
      </c>
      <c r="AB2415" s="20" t="e">
        <f>VLOOKUP(CONCATENATE($M2415,$N2415,$T2415),Oferta!$B$2:$Q$360,16,FALSE)</f>
        <v>#N/A</v>
      </c>
      <c r="AC2415" s="20" t="e">
        <f>VLOOKUP(CONCATENATE($M2415,$N2415,$T2415),Oferta!$B$2:$Q$360,15,FALSE)</f>
        <v>#N/A</v>
      </c>
      <c r="AD2415" s="12"/>
      <c r="AE2415" s="12"/>
      <c r="AF2415" s="12"/>
      <c r="AG2415" s="12"/>
      <c r="AH2415" s="12"/>
      <c r="AI2415" s="5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12"/>
      <c r="AW2415" s="12"/>
    </row>
    <row r="2416" spans="1:49" ht="15" hidden="1" customHeight="1">
      <c r="A2416" s="12"/>
      <c r="B2416" s="12"/>
      <c r="C2416" s="12"/>
      <c r="D2416" s="12"/>
      <c r="E2416" s="12"/>
      <c r="F2416" s="12"/>
      <c r="G2416" s="12"/>
      <c r="H2416" s="12" t="e">
        <f t="shared" si="36"/>
        <v>#N/A</v>
      </c>
      <c r="I2416" s="12" t="e">
        <f>VLOOKUP(CONCATENATE(N2416,T2416),Simulador!$H$26:$H$33,1,FALSE)</f>
        <v>#N/A</v>
      </c>
      <c r="J2416" s="12" t="e">
        <f t="shared" si="37"/>
        <v>#N/A</v>
      </c>
      <c r="K2416" s="13" t="e">
        <f t="shared" si="38"/>
        <v>#N/A</v>
      </c>
      <c r="L2416" s="12" t="e">
        <f t="shared" si="39"/>
        <v>#N/A</v>
      </c>
      <c r="M2416" s="14"/>
      <c r="N2416" s="3"/>
      <c r="O2416" s="20" t="e">
        <f>VLOOKUP(CONCATENATE($M2416,$N2416),Curriculos!$A$2:$J$332,4,FALSE)</f>
        <v>#N/A</v>
      </c>
      <c r="P2416" s="21" t="e">
        <f>VLOOKUP(CONCATENATE($M2416,$N2416),Curriculos!$A$2:$J$332,5,FALSE)</f>
        <v>#N/A</v>
      </c>
      <c r="Q2416" s="21" t="e">
        <f>VLOOKUP($N2416,Oferta!$D$2:$P$100,5,FALSE)</f>
        <v>#N/A</v>
      </c>
      <c r="R2416" s="21" t="e">
        <f>VLOOKUP(CONCATENATE($M2416,$N2416),Curriculos!$A$2:$J$332,8,FALSE)</f>
        <v>#N/A</v>
      </c>
      <c r="S2416" s="5"/>
      <c r="T2416" s="22"/>
      <c r="U2416" s="21" t="e">
        <f>VLOOKUP(CONCATENATE($M2416,$N2416),Curriculos!$A$2:$J$332,10,FALSE)</f>
        <v>#N/A</v>
      </c>
      <c r="V2416" s="20" t="e">
        <f>VLOOKUP(CONCATENATE($M2416,$N2416,$T2416),Oferta!$B$2:$R$360,17,FALSE)</f>
        <v>#N/A</v>
      </c>
      <c r="W2416" s="20" t="e">
        <f>VLOOKUP(CONCATENATE($M2416,$N2416,$T2416),Oferta!$B$2:$Q$360,12,FALSE)</f>
        <v>#N/A</v>
      </c>
      <c r="X2416" s="22"/>
      <c r="Y2416" s="23" t="e">
        <f>VLOOKUP(CONCATENATE($W2416,$X2416),Mtz_Horarios!$E$2:$H$92,2,FALSE)</f>
        <v>#N/A</v>
      </c>
      <c r="Z2416" s="23" t="e">
        <f>VLOOKUP(CONCATENATE($W2416,$X2416),Mtz_Horarios!$E$2:$H$92,3,FALSE)</f>
        <v>#N/A</v>
      </c>
      <c r="AA2416" s="24" t="e">
        <f>VLOOKUP(CONCATENATE($W2416,$X2416),Mtz_Horarios!$E$2:$H$92,4,FALSE)</f>
        <v>#N/A</v>
      </c>
      <c r="AB2416" s="20" t="e">
        <f>VLOOKUP(CONCATENATE($M2416,$N2416,$T2416),Oferta!$B$2:$Q$360,16,FALSE)</f>
        <v>#N/A</v>
      </c>
      <c r="AC2416" s="20" t="e">
        <f>VLOOKUP(CONCATENATE($M2416,$N2416,$T2416),Oferta!$B$2:$Q$360,15,FALSE)</f>
        <v>#N/A</v>
      </c>
      <c r="AD2416" s="12"/>
      <c r="AE2416" s="12"/>
      <c r="AF2416" s="12"/>
      <c r="AG2416" s="12"/>
      <c r="AH2416" s="12"/>
      <c r="AI2416" s="5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12"/>
      <c r="AW2416" s="12"/>
    </row>
    <row r="2417" spans="1:49" ht="15" hidden="1" customHeight="1">
      <c r="A2417" s="12"/>
      <c r="B2417" s="12"/>
      <c r="C2417" s="12"/>
      <c r="D2417" s="12"/>
      <c r="E2417" s="12"/>
      <c r="F2417" s="12"/>
      <c r="G2417" s="12"/>
      <c r="H2417" s="12" t="e">
        <f t="shared" si="36"/>
        <v>#N/A</v>
      </c>
      <c r="I2417" s="12" t="e">
        <f>VLOOKUP(CONCATENATE(N2417,T2417),Simulador!$H$26:$H$33,1,FALSE)</f>
        <v>#N/A</v>
      </c>
      <c r="J2417" s="12" t="e">
        <f t="shared" si="37"/>
        <v>#N/A</v>
      </c>
      <c r="K2417" s="13" t="e">
        <f t="shared" si="38"/>
        <v>#N/A</v>
      </c>
      <c r="L2417" s="12" t="e">
        <f t="shared" si="39"/>
        <v>#N/A</v>
      </c>
      <c r="M2417" s="14"/>
      <c r="N2417" s="3"/>
      <c r="O2417" s="20" t="e">
        <f>VLOOKUP(CONCATENATE($M2417,$N2417),Curriculos!$A$2:$J$332,4,FALSE)</f>
        <v>#N/A</v>
      </c>
      <c r="P2417" s="21" t="e">
        <f>VLOOKUP(CONCATENATE($M2417,$N2417),Curriculos!$A$2:$J$332,5,FALSE)</f>
        <v>#N/A</v>
      </c>
      <c r="Q2417" s="21" t="e">
        <f>VLOOKUP($N2417,Oferta!$D$2:$P$100,5,FALSE)</f>
        <v>#N/A</v>
      </c>
      <c r="R2417" s="21" t="e">
        <f>VLOOKUP(CONCATENATE($M2417,$N2417),Curriculos!$A$2:$J$332,8,FALSE)</f>
        <v>#N/A</v>
      </c>
      <c r="S2417" s="5"/>
      <c r="T2417" s="22"/>
      <c r="U2417" s="21" t="e">
        <f>VLOOKUP(CONCATENATE($M2417,$N2417),Curriculos!$A$2:$J$332,10,FALSE)</f>
        <v>#N/A</v>
      </c>
      <c r="V2417" s="20" t="e">
        <f>VLOOKUP(CONCATENATE($M2417,$N2417,$T2417),Oferta!$B$2:$R$360,17,FALSE)</f>
        <v>#N/A</v>
      </c>
      <c r="W2417" s="20" t="e">
        <f>VLOOKUP(CONCATENATE($M2417,$N2417,$T2417),Oferta!$B$2:$Q$360,12,FALSE)</f>
        <v>#N/A</v>
      </c>
      <c r="X2417" s="22"/>
      <c r="Y2417" s="23" t="e">
        <f>VLOOKUP(CONCATENATE($W2417,$X2417),Mtz_Horarios!$E$2:$H$92,2,FALSE)</f>
        <v>#N/A</v>
      </c>
      <c r="Z2417" s="23" t="e">
        <f>VLOOKUP(CONCATENATE($W2417,$X2417),Mtz_Horarios!$E$2:$H$92,3,FALSE)</f>
        <v>#N/A</v>
      </c>
      <c r="AA2417" s="24" t="e">
        <f>VLOOKUP(CONCATENATE($W2417,$X2417),Mtz_Horarios!$E$2:$H$92,4,FALSE)</f>
        <v>#N/A</v>
      </c>
      <c r="AB2417" s="20" t="e">
        <f>VLOOKUP(CONCATENATE($M2417,$N2417,$T2417),Oferta!$B$2:$Q$360,16,FALSE)</f>
        <v>#N/A</v>
      </c>
      <c r="AC2417" s="20" t="e">
        <f>VLOOKUP(CONCATENATE($M2417,$N2417,$T2417),Oferta!$B$2:$Q$360,15,FALSE)</f>
        <v>#N/A</v>
      </c>
      <c r="AD2417" s="12"/>
      <c r="AE2417" s="12"/>
      <c r="AF2417" s="12"/>
      <c r="AG2417" s="12"/>
      <c r="AH2417" s="12"/>
      <c r="AI2417" s="5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12"/>
      <c r="AW2417" s="12"/>
    </row>
    <row r="2418" spans="1:49" ht="15" hidden="1" customHeight="1">
      <c r="A2418" s="12"/>
      <c r="B2418" s="12"/>
      <c r="C2418" s="12"/>
      <c r="D2418" s="12"/>
      <c r="E2418" s="12"/>
      <c r="F2418" s="12"/>
      <c r="G2418" s="12"/>
      <c r="H2418" s="12" t="e">
        <f t="shared" si="36"/>
        <v>#N/A</v>
      </c>
      <c r="I2418" s="12" t="e">
        <f>VLOOKUP(CONCATENATE(N2418,T2418),Simulador!$H$26:$H$33,1,FALSE)</f>
        <v>#N/A</v>
      </c>
      <c r="J2418" s="12" t="e">
        <f t="shared" si="37"/>
        <v>#N/A</v>
      </c>
      <c r="K2418" s="13" t="e">
        <f t="shared" si="38"/>
        <v>#N/A</v>
      </c>
      <c r="L2418" s="12" t="e">
        <f t="shared" si="39"/>
        <v>#N/A</v>
      </c>
      <c r="M2418" s="14"/>
      <c r="N2418" s="3"/>
      <c r="O2418" s="20" t="e">
        <f>VLOOKUP(CONCATENATE($M2418,$N2418),Curriculos!$A$2:$J$332,4,FALSE)</f>
        <v>#N/A</v>
      </c>
      <c r="P2418" s="21" t="e">
        <f>VLOOKUP(CONCATENATE($M2418,$N2418),Curriculos!$A$2:$J$332,5,FALSE)</f>
        <v>#N/A</v>
      </c>
      <c r="Q2418" s="21" t="e">
        <f>VLOOKUP($N2418,Oferta!$D$2:$P$100,5,FALSE)</f>
        <v>#N/A</v>
      </c>
      <c r="R2418" s="21" t="e">
        <f>VLOOKUP(CONCATENATE($M2418,$N2418),Curriculos!$A$2:$J$332,8,FALSE)</f>
        <v>#N/A</v>
      </c>
      <c r="S2418" s="5"/>
      <c r="T2418" s="22"/>
      <c r="U2418" s="21" t="e">
        <f>VLOOKUP(CONCATENATE($M2418,$N2418),Curriculos!$A$2:$J$332,10,FALSE)</f>
        <v>#N/A</v>
      </c>
      <c r="V2418" s="20" t="e">
        <f>VLOOKUP(CONCATENATE($M2418,$N2418,$T2418),Oferta!$B$2:$R$360,17,FALSE)</f>
        <v>#N/A</v>
      </c>
      <c r="W2418" s="20" t="e">
        <f>VLOOKUP(CONCATENATE($M2418,$N2418,$T2418),Oferta!$B$2:$Q$360,12,FALSE)</f>
        <v>#N/A</v>
      </c>
      <c r="X2418" s="22"/>
      <c r="Y2418" s="23" t="e">
        <f>VLOOKUP(CONCATENATE($W2418,$X2418),Mtz_Horarios!$E$2:$H$92,2,FALSE)</f>
        <v>#N/A</v>
      </c>
      <c r="Z2418" s="23" t="e">
        <f>VLOOKUP(CONCATENATE($W2418,$X2418),Mtz_Horarios!$E$2:$H$92,3,FALSE)</f>
        <v>#N/A</v>
      </c>
      <c r="AA2418" s="24" t="e">
        <f>VLOOKUP(CONCATENATE($W2418,$X2418),Mtz_Horarios!$E$2:$H$92,4,FALSE)</f>
        <v>#N/A</v>
      </c>
      <c r="AB2418" s="20" t="e">
        <f>VLOOKUP(CONCATENATE($M2418,$N2418,$T2418),Oferta!$B$2:$Q$360,16,FALSE)</f>
        <v>#N/A</v>
      </c>
      <c r="AC2418" s="20" t="e">
        <f>VLOOKUP(CONCATENATE($M2418,$N2418,$T2418),Oferta!$B$2:$Q$360,15,FALSE)</f>
        <v>#N/A</v>
      </c>
      <c r="AD2418" s="12"/>
      <c r="AE2418" s="12"/>
      <c r="AF2418" s="12"/>
      <c r="AG2418" s="12"/>
      <c r="AH2418" s="12"/>
      <c r="AI2418" s="5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12"/>
      <c r="AW2418" s="12"/>
    </row>
    <row r="2419" spans="1:49" ht="15" hidden="1" customHeight="1">
      <c r="A2419" s="12"/>
      <c r="B2419" s="12"/>
      <c r="C2419" s="12"/>
      <c r="D2419" s="12"/>
      <c r="E2419" s="12"/>
      <c r="F2419" s="12"/>
      <c r="G2419" s="12"/>
      <c r="H2419" s="12" t="e">
        <f t="shared" si="36"/>
        <v>#N/A</v>
      </c>
      <c r="I2419" s="12" t="e">
        <f>VLOOKUP(CONCATENATE(N2419,T2419),Simulador!$H$26:$H$33,1,FALSE)</f>
        <v>#N/A</v>
      </c>
      <c r="J2419" s="12" t="e">
        <f t="shared" si="37"/>
        <v>#N/A</v>
      </c>
      <c r="K2419" s="13" t="e">
        <f t="shared" si="38"/>
        <v>#N/A</v>
      </c>
      <c r="L2419" s="12" t="e">
        <f t="shared" si="39"/>
        <v>#N/A</v>
      </c>
      <c r="M2419" s="14"/>
      <c r="N2419" s="3"/>
      <c r="O2419" s="20" t="e">
        <f>VLOOKUP(CONCATENATE($M2419,$N2419),Curriculos!$A$2:$J$332,4,FALSE)</f>
        <v>#N/A</v>
      </c>
      <c r="P2419" s="21" t="e">
        <f>VLOOKUP(CONCATENATE($M2419,$N2419),Curriculos!$A$2:$J$332,5,FALSE)</f>
        <v>#N/A</v>
      </c>
      <c r="Q2419" s="21" t="e">
        <f>VLOOKUP($N2419,Oferta!$D$2:$P$100,5,FALSE)</f>
        <v>#N/A</v>
      </c>
      <c r="R2419" s="21" t="e">
        <f>VLOOKUP(CONCATENATE($M2419,$N2419),Curriculos!$A$2:$J$332,8,FALSE)</f>
        <v>#N/A</v>
      </c>
      <c r="S2419" s="5"/>
      <c r="T2419" s="22"/>
      <c r="U2419" s="21" t="e">
        <f>VLOOKUP(CONCATENATE($M2419,$N2419),Curriculos!$A$2:$J$332,10,FALSE)</f>
        <v>#N/A</v>
      </c>
      <c r="V2419" s="20" t="e">
        <f>VLOOKUP(CONCATENATE($M2419,$N2419,$T2419),Oferta!$B$2:$R$360,17,FALSE)</f>
        <v>#N/A</v>
      </c>
      <c r="W2419" s="20" t="e">
        <f>VLOOKUP(CONCATENATE($M2419,$N2419,$T2419),Oferta!$B$2:$Q$360,12,FALSE)</f>
        <v>#N/A</v>
      </c>
      <c r="X2419" s="22"/>
      <c r="Y2419" s="23" t="e">
        <f>VLOOKUP(CONCATENATE($W2419,$X2419),Mtz_Horarios!$E$2:$H$92,2,FALSE)</f>
        <v>#N/A</v>
      </c>
      <c r="Z2419" s="23" t="e">
        <f>VLOOKUP(CONCATENATE($W2419,$X2419),Mtz_Horarios!$E$2:$H$92,3,FALSE)</f>
        <v>#N/A</v>
      </c>
      <c r="AA2419" s="24" t="e">
        <f>VLOOKUP(CONCATENATE($W2419,$X2419),Mtz_Horarios!$E$2:$H$92,4,FALSE)</f>
        <v>#N/A</v>
      </c>
      <c r="AB2419" s="20" t="e">
        <f>VLOOKUP(CONCATENATE($M2419,$N2419,$T2419),Oferta!$B$2:$Q$360,16,FALSE)</f>
        <v>#N/A</v>
      </c>
      <c r="AC2419" s="20" t="e">
        <f>VLOOKUP(CONCATENATE($M2419,$N2419,$T2419),Oferta!$B$2:$Q$360,15,FALSE)</f>
        <v>#N/A</v>
      </c>
      <c r="AD2419" s="12"/>
      <c r="AE2419" s="12"/>
      <c r="AF2419" s="12"/>
      <c r="AG2419" s="12"/>
      <c r="AH2419" s="12"/>
      <c r="AI2419" s="5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12"/>
      <c r="AW2419" s="12"/>
    </row>
    <row r="2420" spans="1:49" ht="15" hidden="1" customHeight="1">
      <c r="A2420" s="12"/>
      <c r="B2420" s="12"/>
      <c r="C2420" s="12"/>
      <c r="D2420" s="12"/>
      <c r="E2420" s="12"/>
      <c r="F2420" s="12"/>
      <c r="G2420" s="12"/>
      <c r="H2420" s="12" t="e">
        <f t="shared" si="36"/>
        <v>#N/A</v>
      </c>
      <c r="I2420" s="12" t="e">
        <f>VLOOKUP(CONCATENATE(N2420,T2420),Simulador!$H$26:$H$33,1,FALSE)</f>
        <v>#N/A</v>
      </c>
      <c r="J2420" s="12" t="e">
        <f t="shared" si="37"/>
        <v>#N/A</v>
      </c>
      <c r="K2420" s="13" t="e">
        <f t="shared" si="38"/>
        <v>#N/A</v>
      </c>
      <c r="L2420" s="12" t="e">
        <f t="shared" si="39"/>
        <v>#N/A</v>
      </c>
      <c r="M2420" s="14"/>
      <c r="N2420" s="3"/>
      <c r="O2420" s="20" t="e">
        <f>VLOOKUP(CONCATENATE($M2420,$N2420),Curriculos!$A$2:$J$332,4,FALSE)</f>
        <v>#N/A</v>
      </c>
      <c r="P2420" s="21" t="e">
        <f>VLOOKUP(CONCATENATE($M2420,$N2420),Curriculos!$A$2:$J$332,5,FALSE)</f>
        <v>#N/A</v>
      </c>
      <c r="Q2420" s="21" t="e">
        <f>VLOOKUP($N2420,Oferta!$D$2:$P$100,5,FALSE)</f>
        <v>#N/A</v>
      </c>
      <c r="R2420" s="21" t="e">
        <f>VLOOKUP(CONCATENATE($M2420,$N2420),Curriculos!$A$2:$J$332,8,FALSE)</f>
        <v>#N/A</v>
      </c>
      <c r="S2420" s="5"/>
      <c r="T2420" s="22"/>
      <c r="U2420" s="21" t="e">
        <f>VLOOKUP(CONCATENATE($M2420,$N2420),Curriculos!$A$2:$J$332,10,FALSE)</f>
        <v>#N/A</v>
      </c>
      <c r="V2420" s="20" t="e">
        <f>VLOOKUP(CONCATENATE($M2420,$N2420,$T2420),Oferta!$B$2:$R$360,17,FALSE)</f>
        <v>#N/A</v>
      </c>
      <c r="W2420" s="20" t="e">
        <f>VLOOKUP(CONCATENATE($M2420,$N2420,$T2420),Oferta!$B$2:$Q$360,12,FALSE)</f>
        <v>#N/A</v>
      </c>
      <c r="X2420" s="22"/>
      <c r="Y2420" s="23" t="e">
        <f>VLOOKUP(CONCATENATE($W2420,$X2420),Mtz_Horarios!$E$2:$H$92,2,FALSE)</f>
        <v>#N/A</v>
      </c>
      <c r="Z2420" s="23" t="e">
        <f>VLOOKUP(CONCATENATE($W2420,$X2420),Mtz_Horarios!$E$2:$H$92,3,FALSE)</f>
        <v>#N/A</v>
      </c>
      <c r="AA2420" s="24" t="e">
        <f>VLOOKUP(CONCATENATE($W2420,$X2420),Mtz_Horarios!$E$2:$H$92,4,FALSE)</f>
        <v>#N/A</v>
      </c>
      <c r="AB2420" s="20" t="e">
        <f>VLOOKUP(CONCATENATE($M2420,$N2420,$T2420),Oferta!$B$2:$Q$360,16,FALSE)</f>
        <v>#N/A</v>
      </c>
      <c r="AC2420" s="20" t="e">
        <f>VLOOKUP(CONCATENATE($M2420,$N2420,$T2420),Oferta!$B$2:$Q$360,15,FALSE)</f>
        <v>#N/A</v>
      </c>
      <c r="AD2420" s="12"/>
      <c r="AE2420" s="12"/>
      <c r="AF2420" s="12"/>
      <c r="AG2420" s="12"/>
      <c r="AH2420" s="12"/>
      <c r="AI2420" s="5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12"/>
      <c r="AW2420" s="12"/>
    </row>
    <row r="2421" spans="1:49" ht="15" hidden="1" customHeight="1">
      <c r="A2421" s="12"/>
      <c r="B2421" s="12"/>
      <c r="C2421" s="12"/>
      <c r="D2421" s="12"/>
      <c r="E2421" s="12"/>
      <c r="F2421" s="12"/>
      <c r="G2421" s="12"/>
      <c r="H2421" s="12" t="e">
        <f t="shared" si="36"/>
        <v>#N/A</v>
      </c>
      <c r="I2421" s="12" t="e">
        <f>VLOOKUP(CONCATENATE(N2421,T2421),Simulador!$H$26:$H$33,1,FALSE)</f>
        <v>#N/A</v>
      </c>
      <c r="J2421" s="12" t="e">
        <f t="shared" si="37"/>
        <v>#N/A</v>
      </c>
      <c r="K2421" s="13" t="e">
        <f t="shared" si="38"/>
        <v>#N/A</v>
      </c>
      <c r="L2421" s="12" t="e">
        <f t="shared" si="39"/>
        <v>#N/A</v>
      </c>
      <c r="M2421" s="14"/>
      <c r="N2421" s="3"/>
      <c r="O2421" s="20" t="e">
        <f>VLOOKUP(CONCATENATE($M2421,$N2421),Curriculos!$A$2:$J$332,4,FALSE)</f>
        <v>#N/A</v>
      </c>
      <c r="P2421" s="21" t="e">
        <f>VLOOKUP(CONCATENATE($M2421,$N2421),Curriculos!$A$2:$J$332,5,FALSE)</f>
        <v>#N/A</v>
      </c>
      <c r="Q2421" s="21" t="e">
        <f>VLOOKUP($N2421,Oferta!$D$2:$P$100,5,FALSE)</f>
        <v>#N/A</v>
      </c>
      <c r="R2421" s="21" t="e">
        <f>VLOOKUP(CONCATENATE($M2421,$N2421),Curriculos!$A$2:$J$332,8,FALSE)</f>
        <v>#N/A</v>
      </c>
      <c r="S2421" s="5"/>
      <c r="T2421" s="22"/>
      <c r="U2421" s="21" t="e">
        <f>VLOOKUP(CONCATENATE($M2421,$N2421),Curriculos!$A$2:$J$332,10,FALSE)</f>
        <v>#N/A</v>
      </c>
      <c r="V2421" s="20" t="e">
        <f>VLOOKUP(CONCATENATE($M2421,$N2421,$T2421),Oferta!$B$2:$R$360,17,FALSE)</f>
        <v>#N/A</v>
      </c>
      <c r="W2421" s="20" t="e">
        <f>VLOOKUP(CONCATENATE($M2421,$N2421,$T2421),Oferta!$B$2:$Q$360,12,FALSE)</f>
        <v>#N/A</v>
      </c>
      <c r="X2421" s="22"/>
      <c r="Y2421" s="23" t="e">
        <f>VLOOKUP(CONCATENATE($W2421,$X2421),Mtz_Horarios!$E$2:$H$92,2,FALSE)</f>
        <v>#N/A</v>
      </c>
      <c r="Z2421" s="23" t="e">
        <f>VLOOKUP(CONCATENATE($W2421,$X2421),Mtz_Horarios!$E$2:$H$92,3,FALSE)</f>
        <v>#N/A</v>
      </c>
      <c r="AA2421" s="24" t="e">
        <f>VLOOKUP(CONCATENATE($W2421,$X2421),Mtz_Horarios!$E$2:$H$92,4,FALSE)</f>
        <v>#N/A</v>
      </c>
      <c r="AB2421" s="20" t="e">
        <f>VLOOKUP(CONCATENATE($M2421,$N2421,$T2421),Oferta!$B$2:$Q$360,16,FALSE)</f>
        <v>#N/A</v>
      </c>
      <c r="AC2421" s="20" t="e">
        <f>VLOOKUP(CONCATENATE($M2421,$N2421,$T2421),Oferta!$B$2:$Q$360,15,FALSE)</f>
        <v>#N/A</v>
      </c>
      <c r="AD2421" s="12"/>
      <c r="AE2421" s="12"/>
      <c r="AF2421" s="12"/>
      <c r="AG2421" s="12"/>
      <c r="AH2421" s="12"/>
      <c r="AI2421" s="5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12"/>
      <c r="AW2421" s="12"/>
    </row>
    <row r="2422" spans="1:49" ht="15" hidden="1" customHeight="1">
      <c r="A2422" s="12"/>
      <c r="B2422" s="12"/>
      <c r="C2422" s="12"/>
      <c r="D2422" s="12"/>
      <c r="E2422" s="12"/>
      <c r="F2422" s="12"/>
      <c r="G2422" s="12"/>
      <c r="H2422" s="12" t="e">
        <f t="shared" si="36"/>
        <v>#N/A</v>
      </c>
      <c r="I2422" s="12" t="e">
        <f>VLOOKUP(CONCATENATE(N2422,T2422),Simulador!$H$26:$H$33,1,FALSE)</f>
        <v>#N/A</v>
      </c>
      <c r="J2422" s="12" t="e">
        <f t="shared" si="37"/>
        <v>#N/A</v>
      </c>
      <c r="K2422" s="13" t="e">
        <f t="shared" si="38"/>
        <v>#N/A</v>
      </c>
      <c r="L2422" s="12" t="e">
        <f t="shared" si="39"/>
        <v>#N/A</v>
      </c>
      <c r="M2422" s="14"/>
      <c r="N2422" s="3"/>
      <c r="O2422" s="20" t="e">
        <f>VLOOKUP(CONCATENATE($M2422,$N2422),Curriculos!$A$2:$J$332,4,FALSE)</f>
        <v>#N/A</v>
      </c>
      <c r="P2422" s="21" t="e">
        <f>VLOOKUP(CONCATENATE($M2422,$N2422),Curriculos!$A$2:$J$332,5,FALSE)</f>
        <v>#N/A</v>
      </c>
      <c r="Q2422" s="21" t="e">
        <f>VLOOKUP($N2422,Oferta!$D$2:$P$100,5,FALSE)</f>
        <v>#N/A</v>
      </c>
      <c r="R2422" s="21" t="e">
        <f>VLOOKUP(CONCATENATE($M2422,$N2422),Curriculos!$A$2:$J$332,8,FALSE)</f>
        <v>#N/A</v>
      </c>
      <c r="S2422" s="5"/>
      <c r="T2422" s="22"/>
      <c r="U2422" s="21" t="e">
        <f>VLOOKUP(CONCATENATE($M2422,$N2422),Curriculos!$A$2:$J$332,10,FALSE)</f>
        <v>#N/A</v>
      </c>
      <c r="V2422" s="20" t="e">
        <f>VLOOKUP(CONCATENATE($M2422,$N2422,$T2422),Oferta!$B$2:$R$360,17,FALSE)</f>
        <v>#N/A</v>
      </c>
      <c r="W2422" s="20" t="e">
        <f>VLOOKUP(CONCATENATE($M2422,$N2422,$T2422),Oferta!$B$2:$Q$360,12,FALSE)</f>
        <v>#N/A</v>
      </c>
      <c r="X2422" s="22"/>
      <c r="Y2422" s="23" t="e">
        <f>VLOOKUP(CONCATENATE($W2422,$X2422),Mtz_Horarios!$E$2:$H$92,2,FALSE)</f>
        <v>#N/A</v>
      </c>
      <c r="Z2422" s="23" t="e">
        <f>VLOOKUP(CONCATENATE($W2422,$X2422),Mtz_Horarios!$E$2:$H$92,3,FALSE)</f>
        <v>#N/A</v>
      </c>
      <c r="AA2422" s="24" t="e">
        <f>VLOOKUP(CONCATENATE($W2422,$X2422),Mtz_Horarios!$E$2:$H$92,4,FALSE)</f>
        <v>#N/A</v>
      </c>
      <c r="AB2422" s="20" t="e">
        <f>VLOOKUP(CONCATENATE($M2422,$N2422,$T2422),Oferta!$B$2:$Q$360,16,FALSE)</f>
        <v>#N/A</v>
      </c>
      <c r="AC2422" s="20" t="e">
        <f>VLOOKUP(CONCATENATE($M2422,$N2422,$T2422),Oferta!$B$2:$Q$360,15,FALSE)</f>
        <v>#N/A</v>
      </c>
      <c r="AD2422" s="12"/>
      <c r="AE2422" s="12"/>
      <c r="AF2422" s="12"/>
      <c r="AG2422" s="12"/>
      <c r="AH2422" s="12"/>
      <c r="AI2422" s="5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12"/>
      <c r="AW2422" s="12"/>
    </row>
    <row r="2423" spans="1:49" ht="15" hidden="1" customHeight="1">
      <c r="A2423" s="12"/>
      <c r="B2423" s="12"/>
      <c r="C2423" s="12"/>
      <c r="D2423" s="12"/>
      <c r="E2423" s="12"/>
      <c r="F2423" s="12"/>
      <c r="G2423" s="12"/>
      <c r="H2423" s="12" t="e">
        <f t="shared" si="36"/>
        <v>#N/A</v>
      </c>
      <c r="I2423" s="12" t="e">
        <f>VLOOKUP(CONCATENATE(N2423,T2423),Simulador!$H$26:$H$33,1,FALSE)</f>
        <v>#N/A</v>
      </c>
      <c r="J2423" s="12" t="e">
        <f t="shared" si="37"/>
        <v>#N/A</v>
      </c>
      <c r="K2423" s="13" t="e">
        <f t="shared" si="38"/>
        <v>#N/A</v>
      </c>
      <c r="L2423" s="12" t="e">
        <f t="shared" si="39"/>
        <v>#N/A</v>
      </c>
      <c r="M2423" s="14"/>
      <c r="N2423" s="3"/>
      <c r="O2423" s="20" t="e">
        <f>VLOOKUP(CONCATENATE($M2423,$N2423),Curriculos!$A$2:$J$332,4,FALSE)</f>
        <v>#N/A</v>
      </c>
      <c r="P2423" s="21" t="e">
        <f>VLOOKUP(CONCATENATE($M2423,$N2423),Curriculos!$A$2:$J$332,5,FALSE)</f>
        <v>#N/A</v>
      </c>
      <c r="Q2423" s="21" t="e">
        <f>VLOOKUP($N2423,Oferta!$D$2:$P$100,5,FALSE)</f>
        <v>#N/A</v>
      </c>
      <c r="R2423" s="21" t="e">
        <f>VLOOKUP(CONCATENATE($M2423,$N2423),Curriculos!$A$2:$J$332,8,FALSE)</f>
        <v>#N/A</v>
      </c>
      <c r="S2423" s="5"/>
      <c r="T2423" s="22"/>
      <c r="U2423" s="21" t="e">
        <f>VLOOKUP(CONCATENATE($M2423,$N2423),Curriculos!$A$2:$J$332,10,FALSE)</f>
        <v>#N/A</v>
      </c>
      <c r="V2423" s="20" t="e">
        <f>VLOOKUP(CONCATENATE($M2423,$N2423,$T2423),Oferta!$B$2:$R$360,17,FALSE)</f>
        <v>#N/A</v>
      </c>
      <c r="W2423" s="20" t="e">
        <f>VLOOKUP(CONCATENATE($M2423,$N2423,$T2423),Oferta!$B$2:$Q$360,12,FALSE)</f>
        <v>#N/A</v>
      </c>
      <c r="X2423" s="22"/>
      <c r="Y2423" s="23" t="e">
        <f>VLOOKUP(CONCATENATE($W2423,$X2423),Mtz_Horarios!$E$2:$H$92,2,FALSE)</f>
        <v>#N/A</v>
      </c>
      <c r="Z2423" s="23" t="e">
        <f>VLOOKUP(CONCATENATE($W2423,$X2423),Mtz_Horarios!$E$2:$H$92,3,FALSE)</f>
        <v>#N/A</v>
      </c>
      <c r="AA2423" s="24" t="e">
        <f>VLOOKUP(CONCATENATE($W2423,$X2423),Mtz_Horarios!$E$2:$H$92,4,FALSE)</f>
        <v>#N/A</v>
      </c>
      <c r="AB2423" s="20" t="e">
        <f>VLOOKUP(CONCATENATE($M2423,$N2423,$T2423),Oferta!$B$2:$Q$360,16,FALSE)</f>
        <v>#N/A</v>
      </c>
      <c r="AC2423" s="20" t="e">
        <f>VLOOKUP(CONCATENATE($M2423,$N2423,$T2423),Oferta!$B$2:$Q$360,15,FALSE)</f>
        <v>#N/A</v>
      </c>
      <c r="AD2423" s="12"/>
      <c r="AE2423" s="12"/>
      <c r="AF2423" s="12"/>
      <c r="AG2423" s="12"/>
      <c r="AH2423" s="12"/>
      <c r="AI2423" s="5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12"/>
      <c r="AW2423" s="12"/>
    </row>
    <row r="2424" spans="1:49" ht="15" hidden="1" customHeight="1">
      <c r="A2424" s="12"/>
      <c r="B2424" s="12"/>
      <c r="C2424" s="12"/>
      <c r="D2424" s="12"/>
      <c r="E2424" s="12"/>
      <c r="F2424" s="12"/>
      <c r="G2424" s="12"/>
      <c r="H2424" s="12" t="e">
        <f t="shared" si="36"/>
        <v>#N/A</v>
      </c>
      <c r="I2424" s="12" t="e">
        <f>VLOOKUP(CONCATENATE(N2424,T2424),Simulador!$H$26:$H$33,1,FALSE)</f>
        <v>#N/A</v>
      </c>
      <c r="J2424" s="12" t="e">
        <f t="shared" si="37"/>
        <v>#N/A</v>
      </c>
      <c r="K2424" s="13" t="e">
        <f t="shared" si="38"/>
        <v>#N/A</v>
      </c>
      <c r="L2424" s="12" t="e">
        <f t="shared" si="39"/>
        <v>#N/A</v>
      </c>
      <c r="M2424" s="14"/>
      <c r="N2424" s="3"/>
      <c r="O2424" s="20" t="e">
        <f>VLOOKUP(CONCATENATE($M2424,$N2424),Curriculos!$A$2:$J$332,4,FALSE)</f>
        <v>#N/A</v>
      </c>
      <c r="P2424" s="21" t="e">
        <f>VLOOKUP(CONCATENATE($M2424,$N2424),Curriculos!$A$2:$J$332,5,FALSE)</f>
        <v>#N/A</v>
      </c>
      <c r="Q2424" s="21" t="e">
        <f>VLOOKUP($N2424,Oferta!$D$2:$P$100,5,FALSE)</f>
        <v>#N/A</v>
      </c>
      <c r="R2424" s="21" t="e">
        <f>VLOOKUP(CONCATENATE($M2424,$N2424),Curriculos!$A$2:$J$332,8,FALSE)</f>
        <v>#N/A</v>
      </c>
      <c r="S2424" s="5"/>
      <c r="T2424" s="22"/>
      <c r="U2424" s="21" t="e">
        <f>VLOOKUP(CONCATENATE($M2424,$N2424),Curriculos!$A$2:$J$332,10,FALSE)</f>
        <v>#N/A</v>
      </c>
      <c r="V2424" s="20" t="e">
        <f>VLOOKUP(CONCATENATE($M2424,$N2424,$T2424),Oferta!$B$2:$R$360,17,FALSE)</f>
        <v>#N/A</v>
      </c>
      <c r="W2424" s="20" t="e">
        <f>VLOOKUP(CONCATENATE($M2424,$N2424,$T2424),Oferta!$B$2:$Q$360,12,FALSE)</f>
        <v>#N/A</v>
      </c>
      <c r="X2424" s="22"/>
      <c r="Y2424" s="23" t="e">
        <f>VLOOKUP(CONCATENATE($W2424,$X2424),Mtz_Horarios!$E$2:$H$92,2,FALSE)</f>
        <v>#N/A</v>
      </c>
      <c r="Z2424" s="23" t="e">
        <f>VLOOKUP(CONCATENATE($W2424,$X2424),Mtz_Horarios!$E$2:$H$92,3,FALSE)</f>
        <v>#N/A</v>
      </c>
      <c r="AA2424" s="24" t="e">
        <f>VLOOKUP(CONCATENATE($W2424,$X2424),Mtz_Horarios!$E$2:$H$92,4,FALSE)</f>
        <v>#N/A</v>
      </c>
      <c r="AB2424" s="20" t="e">
        <f>VLOOKUP(CONCATENATE($M2424,$N2424,$T2424),Oferta!$B$2:$Q$360,16,FALSE)</f>
        <v>#N/A</v>
      </c>
      <c r="AC2424" s="20" t="e">
        <f>VLOOKUP(CONCATENATE($M2424,$N2424,$T2424),Oferta!$B$2:$Q$360,15,FALSE)</f>
        <v>#N/A</v>
      </c>
      <c r="AD2424" s="12"/>
      <c r="AE2424" s="12"/>
      <c r="AF2424" s="12"/>
      <c r="AG2424" s="12"/>
      <c r="AH2424" s="12"/>
      <c r="AI2424" s="5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12"/>
      <c r="AW2424" s="12"/>
    </row>
    <row r="2425" spans="1:49" ht="15" hidden="1" customHeight="1">
      <c r="A2425" s="12"/>
      <c r="B2425" s="12"/>
      <c r="C2425" s="12"/>
      <c r="D2425" s="12"/>
      <c r="E2425" s="12"/>
      <c r="F2425" s="12"/>
      <c r="G2425" s="12"/>
      <c r="H2425" s="12" t="e">
        <f t="shared" si="36"/>
        <v>#N/A</v>
      </c>
      <c r="I2425" s="12" t="e">
        <f>VLOOKUP(CONCATENATE(N2425,T2425),Simulador!$H$26:$H$33,1,FALSE)</f>
        <v>#N/A</v>
      </c>
      <c r="J2425" s="12" t="e">
        <f t="shared" si="37"/>
        <v>#N/A</v>
      </c>
      <c r="K2425" s="13" t="e">
        <f t="shared" si="38"/>
        <v>#N/A</v>
      </c>
      <c r="L2425" s="12" t="e">
        <f t="shared" si="39"/>
        <v>#N/A</v>
      </c>
      <c r="M2425" s="14"/>
      <c r="N2425" s="3"/>
      <c r="O2425" s="20" t="e">
        <f>VLOOKUP(CONCATENATE($M2425,$N2425),Curriculos!$A$2:$J$332,4,FALSE)</f>
        <v>#N/A</v>
      </c>
      <c r="P2425" s="21" t="e">
        <f>VLOOKUP(CONCATENATE($M2425,$N2425),Curriculos!$A$2:$J$332,5,FALSE)</f>
        <v>#N/A</v>
      </c>
      <c r="Q2425" s="21" t="e">
        <f>VLOOKUP($N2425,Oferta!$D$2:$P$100,5,FALSE)</f>
        <v>#N/A</v>
      </c>
      <c r="R2425" s="21" t="e">
        <f>VLOOKUP(CONCATENATE($M2425,$N2425),Curriculos!$A$2:$J$332,8,FALSE)</f>
        <v>#N/A</v>
      </c>
      <c r="S2425" s="5"/>
      <c r="T2425" s="22"/>
      <c r="U2425" s="21" t="e">
        <f>VLOOKUP(CONCATENATE($M2425,$N2425),Curriculos!$A$2:$J$332,10,FALSE)</f>
        <v>#N/A</v>
      </c>
      <c r="V2425" s="20" t="e">
        <f>VLOOKUP(CONCATENATE($M2425,$N2425,$T2425),Oferta!$B$2:$R$360,17,FALSE)</f>
        <v>#N/A</v>
      </c>
      <c r="W2425" s="20" t="e">
        <f>VLOOKUP(CONCATENATE($M2425,$N2425,$T2425),Oferta!$B$2:$Q$360,12,FALSE)</f>
        <v>#N/A</v>
      </c>
      <c r="X2425" s="22"/>
      <c r="Y2425" s="23" t="e">
        <f>VLOOKUP(CONCATENATE($W2425,$X2425),Mtz_Horarios!$E$2:$H$92,2,FALSE)</f>
        <v>#N/A</v>
      </c>
      <c r="Z2425" s="23" t="e">
        <f>VLOOKUP(CONCATENATE($W2425,$X2425),Mtz_Horarios!$E$2:$H$92,3,FALSE)</f>
        <v>#N/A</v>
      </c>
      <c r="AA2425" s="24" t="e">
        <f>VLOOKUP(CONCATENATE($W2425,$X2425),Mtz_Horarios!$E$2:$H$92,4,FALSE)</f>
        <v>#N/A</v>
      </c>
      <c r="AB2425" s="20" t="e">
        <f>VLOOKUP(CONCATENATE($M2425,$N2425,$T2425),Oferta!$B$2:$Q$360,16,FALSE)</f>
        <v>#N/A</v>
      </c>
      <c r="AC2425" s="20" t="e">
        <f>VLOOKUP(CONCATENATE($M2425,$N2425,$T2425),Oferta!$B$2:$Q$360,15,FALSE)</f>
        <v>#N/A</v>
      </c>
      <c r="AD2425" s="12"/>
      <c r="AE2425" s="12"/>
      <c r="AF2425" s="12"/>
      <c r="AG2425" s="12"/>
      <c r="AH2425" s="12"/>
      <c r="AI2425" s="5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12"/>
      <c r="AW2425" s="12"/>
    </row>
    <row r="2426" spans="1:49" ht="15" hidden="1" customHeight="1">
      <c r="A2426" s="12"/>
      <c r="B2426" s="12"/>
      <c r="C2426" s="12"/>
      <c r="D2426" s="12"/>
      <c r="E2426" s="12"/>
      <c r="F2426" s="12"/>
      <c r="G2426" s="12"/>
      <c r="H2426" s="12" t="e">
        <f t="shared" si="36"/>
        <v>#N/A</v>
      </c>
      <c r="I2426" s="12" t="e">
        <f>VLOOKUP(CONCATENATE(N2426,T2426),Simulador!$H$26:$H$33,1,FALSE)</f>
        <v>#N/A</v>
      </c>
      <c r="J2426" s="12" t="e">
        <f t="shared" si="37"/>
        <v>#N/A</v>
      </c>
      <c r="K2426" s="13" t="e">
        <f t="shared" si="38"/>
        <v>#N/A</v>
      </c>
      <c r="L2426" s="12" t="e">
        <f t="shared" si="39"/>
        <v>#N/A</v>
      </c>
      <c r="M2426" s="14"/>
      <c r="N2426" s="3"/>
      <c r="O2426" s="20" t="e">
        <f>VLOOKUP(CONCATENATE($M2426,$N2426),Curriculos!$A$2:$J$332,4,FALSE)</f>
        <v>#N/A</v>
      </c>
      <c r="P2426" s="21" t="e">
        <f>VLOOKUP(CONCATENATE($M2426,$N2426),Curriculos!$A$2:$J$332,5,FALSE)</f>
        <v>#N/A</v>
      </c>
      <c r="Q2426" s="21" t="e">
        <f>VLOOKUP($N2426,Oferta!$D$2:$P$100,5,FALSE)</f>
        <v>#N/A</v>
      </c>
      <c r="R2426" s="21" t="e">
        <f>VLOOKUP(CONCATENATE($M2426,$N2426),Curriculos!$A$2:$J$332,8,FALSE)</f>
        <v>#N/A</v>
      </c>
      <c r="S2426" s="5"/>
      <c r="T2426" s="22"/>
      <c r="U2426" s="21" t="e">
        <f>VLOOKUP(CONCATENATE($M2426,$N2426),Curriculos!$A$2:$J$332,10,FALSE)</f>
        <v>#N/A</v>
      </c>
      <c r="V2426" s="20" t="e">
        <f>VLOOKUP(CONCATENATE($M2426,$N2426,$T2426),Oferta!$B$2:$R$360,17,FALSE)</f>
        <v>#N/A</v>
      </c>
      <c r="W2426" s="20" t="e">
        <f>VLOOKUP(CONCATENATE($M2426,$N2426,$T2426),Oferta!$B$2:$Q$360,12,FALSE)</f>
        <v>#N/A</v>
      </c>
      <c r="X2426" s="22"/>
      <c r="Y2426" s="23" t="e">
        <f>VLOOKUP(CONCATENATE($W2426,$X2426),Mtz_Horarios!$E$2:$H$92,2,FALSE)</f>
        <v>#N/A</v>
      </c>
      <c r="Z2426" s="23" t="e">
        <f>VLOOKUP(CONCATENATE($W2426,$X2426),Mtz_Horarios!$E$2:$H$92,3,FALSE)</f>
        <v>#N/A</v>
      </c>
      <c r="AA2426" s="24" t="e">
        <f>VLOOKUP(CONCATENATE($W2426,$X2426),Mtz_Horarios!$E$2:$H$92,4,FALSE)</f>
        <v>#N/A</v>
      </c>
      <c r="AB2426" s="20" t="e">
        <f>VLOOKUP(CONCATENATE($M2426,$N2426,$T2426),Oferta!$B$2:$Q$360,16,FALSE)</f>
        <v>#N/A</v>
      </c>
      <c r="AC2426" s="20" t="e">
        <f>VLOOKUP(CONCATENATE($M2426,$N2426,$T2426),Oferta!$B$2:$Q$360,15,FALSE)</f>
        <v>#N/A</v>
      </c>
      <c r="AD2426" s="12"/>
      <c r="AE2426" s="12"/>
      <c r="AF2426" s="12"/>
      <c r="AG2426" s="12"/>
      <c r="AH2426" s="12"/>
      <c r="AI2426" s="5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12"/>
      <c r="AW2426" s="12"/>
    </row>
    <row r="2427" spans="1:49" ht="15" hidden="1" customHeight="1">
      <c r="A2427" s="12"/>
      <c r="B2427" s="12"/>
      <c r="C2427" s="12"/>
      <c r="D2427" s="12"/>
      <c r="E2427" s="12"/>
      <c r="F2427" s="12"/>
      <c r="G2427" s="12"/>
      <c r="H2427" s="12" t="e">
        <f t="shared" si="36"/>
        <v>#N/A</v>
      </c>
      <c r="I2427" s="12" t="e">
        <f>VLOOKUP(CONCATENATE(N2427,T2427),Simulador!$H$26:$H$33,1,FALSE)</f>
        <v>#N/A</v>
      </c>
      <c r="J2427" s="12" t="e">
        <f t="shared" si="37"/>
        <v>#N/A</v>
      </c>
      <c r="K2427" s="13" t="e">
        <f t="shared" si="38"/>
        <v>#N/A</v>
      </c>
      <c r="L2427" s="12" t="e">
        <f t="shared" si="39"/>
        <v>#N/A</v>
      </c>
      <c r="M2427" s="14"/>
      <c r="N2427" s="3"/>
      <c r="O2427" s="20" t="e">
        <f>VLOOKUP(CONCATENATE($M2427,$N2427),Curriculos!$A$2:$J$332,4,FALSE)</f>
        <v>#N/A</v>
      </c>
      <c r="P2427" s="21" t="e">
        <f>VLOOKUP(CONCATENATE($M2427,$N2427),Curriculos!$A$2:$J$332,5,FALSE)</f>
        <v>#N/A</v>
      </c>
      <c r="Q2427" s="21" t="e">
        <f>VLOOKUP($N2427,Oferta!$D$2:$P$100,5,FALSE)</f>
        <v>#N/A</v>
      </c>
      <c r="R2427" s="21" t="e">
        <f>VLOOKUP(CONCATENATE($M2427,$N2427),Curriculos!$A$2:$J$332,8,FALSE)</f>
        <v>#N/A</v>
      </c>
      <c r="S2427" s="5"/>
      <c r="T2427" s="22"/>
      <c r="U2427" s="21" t="e">
        <f>VLOOKUP(CONCATENATE($M2427,$N2427),Curriculos!$A$2:$J$332,10,FALSE)</f>
        <v>#N/A</v>
      </c>
      <c r="V2427" s="20" t="e">
        <f>VLOOKUP(CONCATENATE($M2427,$N2427,$T2427),Oferta!$B$2:$R$360,17,FALSE)</f>
        <v>#N/A</v>
      </c>
      <c r="W2427" s="20" t="e">
        <f>VLOOKUP(CONCATENATE($M2427,$N2427,$T2427),Oferta!$B$2:$Q$360,12,FALSE)</f>
        <v>#N/A</v>
      </c>
      <c r="X2427" s="22"/>
      <c r="Y2427" s="23" t="e">
        <f>VLOOKUP(CONCATENATE($W2427,$X2427),Mtz_Horarios!$E$2:$H$92,2,FALSE)</f>
        <v>#N/A</v>
      </c>
      <c r="Z2427" s="23" t="e">
        <f>VLOOKUP(CONCATENATE($W2427,$X2427),Mtz_Horarios!$E$2:$H$92,3,FALSE)</f>
        <v>#N/A</v>
      </c>
      <c r="AA2427" s="24" t="e">
        <f>VLOOKUP(CONCATENATE($W2427,$X2427),Mtz_Horarios!$E$2:$H$92,4,FALSE)</f>
        <v>#N/A</v>
      </c>
      <c r="AB2427" s="20" t="e">
        <f>VLOOKUP(CONCATENATE($M2427,$N2427,$T2427),Oferta!$B$2:$Q$360,16,FALSE)</f>
        <v>#N/A</v>
      </c>
      <c r="AC2427" s="20" t="e">
        <f>VLOOKUP(CONCATENATE($M2427,$N2427,$T2427),Oferta!$B$2:$Q$360,15,FALSE)</f>
        <v>#N/A</v>
      </c>
      <c r="AD2427" s="12"/>
      <c r="AE2427" s="12"/>
      <c r="AF2427" s="12"/>
      <c r="AG2427" s="12"/>
      <c r="AH2427" s="12"/>
      <c r="AI2427" s="5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12"/>
      <c r="AW2427" s="12"/>
    </row>
    <row r="2428" spans="1:49" ht="15" hidden="1" customHeight="1">
      <c r="A2428" s="12"/>
      <c r="B2428" s="12"/>
      <c r="C2428" s="12"/>
      <c r="D2428" s="12"/>
      <c r="E2428" s="12"/>
      <c r="F2428" s="12"/>
      <c r="G2428" s="12"/>
      <c r="H2428" s="12" t="e">
        <f t="shared" si="36"/>
        <v>#N/A</v>
      </c>
      <c r="I2428" s="12" t="e">
        <f>VLOOKUP(CONCATENATE(N2428,T2428),Simulador!$H$26:$H$33,1,FALSE)</f>
        <v>#N/A</v>
      </c>
      <c r="J2428" s="12" t="e">
        <f t="shared" si="37"/>
        <v>#N/A</v>
      </c>
      <c r="K2428" s="13" t="e">
        <f t="shared" si="38"/>
        <v>#N/A</v>
      </c>
      <c r="L2428" s="12" t="e">
        <f t="shared" si="39"/>
        <v>#N/A</v>
      </c>
      <c r="M2428" s="14"/>
      <c r="N2428" s="3"/>
      <c r="O2428" s="20" t="e">
        <f>VLOOKUP(CONCATENATE($M2428,$N2428),Curriculos!$A$2:$J$332,4,FALSE)</f>
        <v>#N/A</v>
      </c>
      <c r="P2428" s="21" t="e">
        <f>VLOOKUP(CONCATENATE($M2428,$N2428),Curriculos!$A$2:$J$332,5,FALSE)</f>
        <v>#N/A</v>
      </c>
      <c r="Q2428" s="21" t="e">
        <f>VLOOKUP($N2428,Oferta!$D$2:$P$100,5,FALSE)</f>
        <v>#N/A</v>
      </c>
      <c r="R2428" s="21" t="e">
        <f>VLOOKUP(CONCATENATE($M2428,$N2428),Curriculos!$A$2:$J$332,8,FALSE)</f>
        <v>#N/A</v>
      </c>
      <c r="S2428" s="5"/>
      <c r="T2428" s="22"/>
      <c r="U2428" s="21" t="e">
        <f>VLOOKUP(CONCATENATE($M2428,$N2428),Curriculos!$A$2:$J$332,10,FALSE)</f>
        <v>#N/A</v>
      </c>
      <c r="V2428" s="20" t="e">
        <f>VLOOKUP(CONCATENATE($M2428,$N2428,$T2428),Oferta!$B$2:$R$360,17,FALSE)</f>
        <v>#N/A</v>
      </c>
      <c r="W2428" s="20" t="e">
        <f>VLOOKUP(CONCATENATE($M2428,$N2428,$T2428),Oferta!$B$2:$Q$360,12,FALSE)</f>
        <v>#N/A</v>
      </c>
      <c r="X2428" s="22"/>
      <c r="Y2428" s="23" t="e">
        <f>VLOOKUP(CONCATENATE($W2428,$X2428),Mtz_Horarios!$E$2:$H$92,2,FALSE)</f>
        <v>#N/A</v>
      </c>
      <c r="Z2428" s="23" t="e">
        <f>VLOOKUP(CONCATENATE($W2428,$X2428),Mtz_Horarios!$E$2:$H$92,3,FALSE)</f>
        <v>#N/A</v>
      </c>
      <c r="AA2428" s="24" t="e">
        <f>VLOOKUP(CONCATENATE($W2428,$X2428),Mtz_Horarios!$E$2:$H$92,4,FALSE)</f>
        <v>#N/A</v>
      </c>
      <c r="AB2428" s="20" t="e">
        <f>VLOOKUP(CONCATENATE($M2428,$N2428,$T2428),Oferta!$B$2:$Q$360,16,FALSE)</f>
        <v>#N/A</v>
      </c>
      <c r="AC2428" s="20" t="e">
        <f>VLOOKUP(CONCATENATE($M2428,$N2428,$T2428),Oferta!$B$2:$Q$360,15,FALSE)</f>
        <v>#N/A</v>
      </c>
      <c r="AD2428" s="12"/>
      <c r="AE2428" s="12"/>
      <c r="AF2428" s="12"/>
      <c r="AG2428" s="12"/>
      <c r="AH2428" s="12"/>
      <c r="AI2428" s="5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12"/>
      <c r="AW2428" s="12"/>
    </row>
    <row r="2429" spans="1:49" ht="15" hidden="1" customHeight="1">
      <c r="A2429" s="12"/>
      <c r="B2429" s="12"/>
      <c r="C2429" s="12"/>
      <c r="D2429" s="12"/>
      <c r="E2429" s="12"/>
      <c r="F2429" s="12"/>
      <c r="G2429" s="12"/>
      <c r="H2429" s="12" t="e">
        <f t="shared" si="36"/>
        <v>#N/A</v>
      </c>
      <c r="I2429" s="12" t="e">
        <f>VLOOKUP(CONCATENATE(N2429,T2429),Simulador!$H$26:$H$33,1,FALSE)</f>
        <v>#N/A</v>
      </c>
      <c r="J2429" s="12" t="e">
        <f t="shared" si="37"/>
        <v>#N/A</v>
      </c>
      <c r="K2429" s="13" t="e">
        <f t="shared" si="38"/>
        <v>#N/A</v>
      </c>
      <c r="L2429" s="12" t="e">
        <f t="shared" si="39"/>
        <v>#N/A</v>
      </c>
      <c r="M2429" s="14"/>
      <c r="N2429" s="3"/>
      <c r="O2429" s="20" t="e">
        <f>VLOOKUP(CONCATENATE($M2429,$N2429),Curriculos!$A$2:$J$332,4,FALSE)</f>
        <v>#N/A</v>
      </c>
      <c r="P2429" s="21" t="e">
        <f>VLOOKUP(CONCATENATE($M2429,$N2429),Curriculos!$A$2:$J$332,5,FALSE)</f>
        <v>#N/A</v>
      </c>
      <c r="Q2429" s="21" t="e">
        <f>VLOOKUP($N2429,Oferta!$D$2:$P$100,5,FALSE)</f>
        <v>#N/A</v>
      </c>
      <c r="R2429" s="21" t="e">
        <f>VLOOKUP(CONCATENATE($M2429,$N2429),Curriculos!$A$2:$J$332,8,FALSE)</f>
        <v>#N/A</v>
      </c>
      <c r="S2429" s="5"/>
      <c r="T2429" s="22"/>
      <c r="U2429" s="21" t="e">
        <f>VLOOKUP(CONCATENATE($M2429,$N2429),Curriculos!$A$2:$J$332,10,FALSE)</f>
        <v>#N/A</v>
      </c>
      <c r="V2429" s="20" t="e">
        <f>VLOOKUP(CONCATENATE($M2429,$N2429,$T2429),Oferta!$B$2:$R$360,17,FALSE)</f>
        <v>#N/A</v>
      </c>
      <c r="W2429" s="20" t="e">
        <f>VLOOKUP(CONCATENATE($M2429,$N2429,$T2429),Oferta!$B$2:$Q$360,12,FALSE)</f>
        <v>#N/A</v>
      </c>
      <c r="X2429" s="22"/>
      <c r="Y2429" s="23" t="e">
        <f>VLOOKUP(CONCATENATE($W2429,$X2429),Mtz_Horarios!$E$2:$H$92,2,FALSE)</f>
        <v>#N/A</v>
      </c>
      <c r="Z2429" s="23" t="e">
        <f>VLOOKUP(CONCATENATE($W2429,$X2429),Mtz_Horarios!$E$2:$H$92,3,FALSE)</f>
        <v>#N/A</v>
      </c>
      <c r="AA2429" s="24" t="e">
        <f>VLOOKUP(CONCATENATE($W2429,$X2429),Mtz_Horarios!$E$2:$H$92,4,FALSE)</f>
        <v>#N/A</v>
      </c>
      <c r="AB2429" s="20" t="e">
        <f>VLOOKUP(CONCATENATE($M2429,$N2429,$T2429),Oferta!$B$2:$Q$360,16,FALSE)</f>
        <v>#N/A</v>
      </c>
      <c r="AC2429" s="20" t="e">
        <f>VLOOKUP(CONCATENATE($M2429,$N2429,$T2429),Oferta!$B$2:$Q$360,15,FALSE)</f>
        <v>#N/A</v>
      </c>
      <c r="AD2429" s="12"/>
      <c r="AE2429" s="12"/>
      <c r="AF2429" s="12"/>
      <c r="AG2429" s="12"/>
      <c r="AH2429" s="12"/>
      <c r="AI2429" s="5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12"/>
      <c r="AW2429" s="12"/>
    </row>
    <row r="2430" spans="1:49" ht="15" hidden="1" customHeight="1">
      <c r="A2430" s="12"/>
      <c r="B2430" s="12"/>
      <c r="C2430" s="12"/>
      <c r="D2430" s="12"/>
      <c r="E2430" s="12"/>
      <c r="F2430" s="12"/>
      <c r="G2430" s="12"/>
      <c r="H2430" s="12" t="e">
        <f t="shared" si="36"/>
        <v>#N/A</v>
      </c>
      <c r="I2430" s="12" t="e">
        <f>VLOOKUP(CONCATENATE(N2430,T2430),Simulador!$H$26:$H$33,1,FALSE)</f>
        <v>#N/A</v>
      </c>
      <c r="J2430" s="12" t="e">
        <f t="shared" si="37"/>
        <v>#N/A</v>
      </c>
      <c r="K2430" s="13" t="e">
        <f t="shared" si="38"/>
        <v>#N/A</v>
      </c>
      <c r="L2430" s="12" t="e">
        <f t="shared" si="39"/>
        <v>#N/A</v>
      </c>
      <c r="M2430" s="14"/>
      <c r="N2430" s="3"/>
      <c r="O2430" s="20" t="e">
        <f>VLOOKUP(CONCATENATE($M2430,$N2430),Curriculos!$A$2:$J$332,4,FALSE)</f>
        <v>#N/A</v>
      </c>
      <c r="P2430" s="21" t="e">
        <f>VLOOKUP(CONCATENATE($M2430,$N2430),Curriculos!$A$2:$J$332,5,FALSE)</f>
        <v>#N/A</v>
      </c>
      <c r="Q2430" s="21" t="e">
        <f>VLOOKUP($N2430,Oferta!$D$2:$P$100,5,FALSE)</f>
        <v>#N/A</v>
      </c>
      <c r="R2430" s="21" t="e">
        <f>VLOOKUP(CONCATENATE($M2430,$N2430),Curriculos!$A$2:$J$332,8,FALSE)</f>
        <v>#N/A</v>
      </c>
      <c r="S2430" s="5"/>
      <c r="T2430" s="22"/>
      <c r="U2430" s="21" t="e">
        <f>VLOOKUP(CONCATENATE($M2430,$N2430),Curriculos!$A$2:$J$332,10,FALSE)</f>
        <v>#N/A</v>
      </c>
      <c r="V2430" s="20" t="e">
        <f>VLOOKUP(CONCATENATE($M2430,$N2430,$T2430),Oferta!$B$2:$R$360,17,FALSE)</f>
        <v>#N/A</v>
      </c>
      <c r="W2430" s="20" t="e">
        <f>VLOOKUP(CONCATENATE($M2430,$N2430,$T2430),Oferta!$B$2:$Q$360,12,FALSE)</f>
        <v>#N/A</v>
      </c>
      <c r="X2430" s="22"/>
      <c r="Y2430" s="23" t="e">
        <f>VLOOKUP(CONCATENATE($W2430,$X2430),Mtz_Horarios!$E$2:$H$92,2,FALSE)</f>
        <v>#N/A</v>
      </c>
      <c r="Z2430" s="23" t="e">
        <f>VLOOKUP(CONCATENATE($W2430,$X2430),Mtz_Horarios!$E$2:$H$92,3,FALSE)</f>
        <v>#N/A</v>
      </c>
      <c r="AA2430" s="24" t="e">
        <f>VLOOKUP(CONCATENATE($W2430,$X2430),Mtz_Horarios!$E$2:$H$92,4,FALSE)</f>
        <v>#N/A</v>
      </c>
      <c r="AB2430" s="20" t="e">
        <f>VLOOKUP(CONCATENATE($M2430,$N2430,$T2430),Oferta!$B$2:$Q$360,16,FALSE)</f>
        <v>#N/A</v>
      </c>
      <c r="AC2430" s="20" t="e">
        <f>VLOOKUP(CONCATENATE($M2430,$N2430,$T2430),Oferta!$B$2:$Q$360,15,FALSE)</f>
        <v>#N/A</v>
      </c>
      <c r="AD2430" s="12"/>
      <c r="AE2430" s="12"/>
      <c r="AF2430" s="12"/>
      <c r="AG2430" s="12"/>
      <c r="AH2430" s="12"/>
      <c r="AI2430" s="5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12"/>
      <c r="AW2430" s="12"/>
    </row>
    <row r="2431" spans="1:49" ht="15" hidden="1" customHeight="1">
      <c r="A2431" s="12"/>
      <c r="B2431" s="12"/>
      <c r="C2431" s="12"/>
      <c r="D2431" s="12"/>
      <c r="E2431" s="12"/>
      <c r="F2431" s="12"/>
      <c r="G2431" s="12"/>
      <c r="H2431" s="12" t="e">
        <f t="shared" si="36"/>
        <v>#N/A</v>
      </c>
      <c r="I2431" s="12" t="e">
        <f>VLOOKUP(CONCATENATE(N2431,T2431),Simulador!$H$26:$H$33,1,FALSE)</f>
        <v>#N/A</v>
      </c>
      <c r="J2431" s="12" t="e">
        <f t="shared" si="37"/>
        <v>#N/A</v>
      </c>
      <c r="K2431" s="13" t="e">
        <f t="shared" si="38"/>
        <v>#N/A</v>
      </c>
      <c r="L2431" s="12" t="e">
        <f t="shared" si="39"/>
        <v>#N/A</v>
      </c>
      <c r="M2431" s="14"/>
      <c r="N2431" s="3"/>
      <c r="O2431" s="20" t="e">
        <f>VLOOKUP(CONCATENATE($M2431,$N2431),Curriculos!$A$2:$J$332,4,FALSE)</f>
        <v>#N/A</v>
      </c>
      <c r="P2431" s="21" t="e">
        <f>VLOOKUP(CONCATENATE($M2431,$N2431),Curriculos!$A$2:$J$332,5,FALSE)</f>
        <v>#N/A</v>
      </c>
      <c r="Q2431" s="21" t="e">
        <f>VLOOKUP($N2431,Oferta!$D$2:$P$100,5,FALSE)</f>
        <v>#N/A</v>
      </c>
      <c r="R2431" s="21" t="e">
        <f>VLOOKUP(CONCATENATE($M2431,$N2431),Curriculos!$A$2:$J$332,8,FALSE)</f>
        <v>#N/A</v>
      </c>
      <c r="S2431" s="5"/>
      <c r="T2431" s="22"/>
      <c r="U2431" s="21" t="e">
        <f>VLOOKUP(CONCATENATE($M2431,$N2431),Curriculos!$A$2:$J$332,10,FALSE)</f>
        <v>#N/A</v>
      </c>
      <c r="V2431" s="20" t="e">
        <f>VLOOKUP(CONCATENATE($M2431,$N2431,$T2431),Oferta!$B$2:$R$360,17,FALSE)</f>
        <v>#N/A</v>
      </c>
      <c r="W2431" s="20" t="e">
        <f>VLOOKUP(CONCATENATE($M2431,$N2431,$T2431),Oferta!$B$2:$Q$360,12,FALSE)</f>
        <v>#N/A</v>
      </c>
      <c r="X2431" s="22"/>
      <c r="Y2431" s="23" t="e">
        <f>VLOOKUP(CONCATENATE($W2431,$X2431),Mtz_Horarios!$E$2:$H$92,2,FALSE)</f>
        <v>#N/A</v>
      </c>
      <c r="Z2431" s="23" t="e">
        <f>VLOOKUP(CONCATENATE($W2431,$X2431),Mtz_Horarios!$E$2:$H$92,3,FALSE)</f>
        <v>#N/A</v>
      </c>
      <c r="AA2431" s="24" t="e">
        <f>VLOOKUP(CONCATENATE($W2431,$X2431),Mtz_Horarios!$E$2:$H$92,4,FALSE)</f>
        <v>#N/A</v>
      </c>
      <c r="AB2431" s="20" t="e">
        <f>VLOOKUP(CONCATENATE($M2431,$N2431,$T2431),Oferta!$B$2:$Q$360,16,FALSE)</f>
        <v>#N/A</v>
      </c>
      <c r="AC2431" s="20" t="e">
        <f>VLOOKUP(CONCATENATE($M2431,$N2431,$T2431),Oferta!$B$2:$Q$360,15,FALSE)</f>
        <v>#N/A</v>
      </c>
      <c r="AD2431" s="12"/>
      <c r="AE2431" s="12"/>
      <c r="AF2431" s="12"/>
      <c r="AG2431" s="12"/>
      <c r="AH2431" s="12"/>
      <c r="AI2431" s="5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12"/>
      <c r="AW2431" s="12"/>
    </row>
    <row r="2432" spans="1:49" ht="15" hidden="1" customHeight="1">
      <c r="A2432" s="12"/>
      <c r="B2432" s="12"/>
      <c r="C2432" s="12"/>
      <c r="D2432" s="12"/>
      <c r="E2432" s="12"/>
      <c r="F2432" s="12"/>
      <c r="G2432" s="12"/>
      <c r="H2432" s="12" t="e">
        <f t="shared" si="36"/>
        <v>#N/A</v>
      </c>
      <c r="I2432" s="12" t="e">
        <f>VLOOKUP(CONCATENATE(N2432,T2432),Simulador!$H$26:$H$33,1,FALSE)</f>
        <v>#N/A</v>
      </c>
      <c r="J2432" s="12" t="e">
        <f t="shared" si="37"/>
        <v>#N/A</v>
      </c>
      <c r="K2432" s="13" t="e">
        <f t="shared" si="38"/>
        <v>#N/A</v>
      </c>
      <c r="L2432" s="12" t="e">
        <f t="shared" si="39"/>
        <v>#N/A</v>
      </c>
      <c r="M2432" s="14"/>
      <c r="N2432" s="3"/>
      <c r="O2432" s="20" t="e">
        <f>VLOOKUP(CONCATENATE($M2432,$N2432),Curriculos!$A$2:$J$332,4,FALSE)</f>
        <v>#N/A</v>
      </c>
      <c r="P2432" s="21" t="e">
        <f>VLOOKUP(CONCATENATE($M2432,$N2432),Curriculos!$A$2:$J$332,5,FALSE)</f>
        <v>#N/A</v>
      </c>
      <c r="Q2432" s="21" t="e">
        <f>VLOOKUP($N2432,Oferta!$D$2:$P$100,5,FALSE)</f>
        <v>#N/A</v>
      </c>
      <c r="R2432" s="21" t="e">
        <f>VLOOKUP(CONCATENATE($M2432,$N2432),Curriculos!$A$2:$J$332,8,FALSE)</f>
        <v>#N/A</v>
      </c>
      <c r="S2432" s="5"/>
      <c r="T2432" s="22"/>
      <c r="U2432" s="21" t="e">
        <f>VLOOKUP(CONCATENATE($M2432,$N2432),Curriculos!$A$2:$J$332,10,FALSE)</f>
        <v>#N/A</v>
      </c>
      <c r="V2432" s="20" t="e">
        <f>VLOOKUP(CONCATENATE($M2432,$N2432,$T2432),Oferta!$B$2:$R$360,17,FALSE)</f>
        <v>#N/A</v>
      </c>
      <c r="W2432" s="20" t="e">
        <f>VLOOKUP(CONCATENATE($M2432,$N2432,$T2432),Oferta!$B$2:$Q$360,12,FALSE)</f>
        <v>#N/A</v>
      </c>
      <c r="X2432" s="22"/>
      <c r="Y2432" s="23" t="e">
        <f>VLOOKUP(CONCATENATE($W2432,$X2432),Mtz_Horarios!$E$2:$H$92,2,FALSE)</f>
        <v>#N/A</v>
      </c>
      <c r="Z2432" s="23" t="e">
        <f>VLOOKUP(CONCATENATE($W2432,$X2432),Mtz_Horarios!$E$2:$H$92,3,FALSE)</f>
        <v>#N/A</v>
      </c>
      <c r="AA2432" s="24" t="e">
        <f>VLOOKUP(CONCATENATE($W2432,$X2432),Mtz_Horarios!$E$2:$H$92,4,FALSE)</f>
        <v>#N/A</v>
      </c>
      <c r="AB2432" s="20" t="e">
        <f>VLOOKUP(CONCATENATE($M2432,$N2432,$T2432),Oferta!$B$2:$Q$360,16,FALSE)</f>
        <v>#N/A</v>
      </c>
      <c r="AC2432" s="20" t="e">
        <f>VLOOKUP(CONCATENATE($M2432,$N2432,$T2432),Oferta!$B$2:$Q$360,15,FALSE)</f>
        <v>#N/A</v>
      </c>
      <c r="AD2432" s="12"/>
      <c r="AE2432" s="12"/>
      <c r="AF2432" s="12"/>
      <c r="AG2432" s="12"/>
      <c r="AH2432" s="12"/>
      <c r="AI2432" s="5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12"/>
      <c r="AW2432" s="12"/>
    </row>
    <row r="2433" spans="1:49" ht="15" hidden="1" customHeight="1">
      <c r="A2433" s="12"/>
      <c r="B2433" s="12"/>
      <c r="C2433" s="12"/>
      <c r="D2433" s="12"/>
      <c r="E2433" s="12"/>
      <c r="F2433" s="12"/>
      <c r="G2433" s="12"/>
      <c r="H2433" s="12" t="e">
        <f t="shared" si="36"/>
        <v>#N/A</v>
      </c>
      <c r="I2433" s="12" t="e">
        <f>VLOOKUP(CONCATENATE(N2433,T2433),Simulador!$H$26:$H$33,1,FALSE)</f>
        <v>#N/A</v>
      </c>
      <c r="J2433" s="12" t="e">
        <f t="shared" si="37"/>
        <v>#N/A</v>
      </c>
      <c r="K2433" s="13" t="e">
        <f t="shared" si="38"/>
        <v>#N/A</v>
      </c>
      <c r="L2433" s="12" t="e">
        <f t="shared" si="39"/>
        <v>#N/A</v>
      </c>
      <c r="M2433" s="14"/>
      <c r="N2433" s="3"/>
      <c r="O2433" s="20" t="e">
        <f>VLOOKUP(CONCATENATE($M2433,$N2433),Curriculos!$A$2:$J$332,4,FALSE)</f>
        <v>#N/A</v>
      </c>
      <c r="P2433" s="21" t="e">
        <f>VLOOKUP(CONCATENATE($M2433,$N2433),Curriculos!$A$2:$J$332,5,FALSE)</f>
        <v>#N/A</v>
      </c>
      <c r="Q2433" s="21" t="e">
        <f>VLOOKUP($N2433,Oferta!$D$2:$P$100,5,FALSE)</f>
        <v>#N/A</v>
      </c>
      <c r="R2433" s="21" t="e">
        <f>VLOOKUP(CONCATENATE($M2433,$N2433),Curriculos!$A$2:$J$332,8,FALSE)</f>
        <v>#N/A</v>
      </c>
      <c r="S2433" s="5"/>
      <c r="T2433" s="22"/>
      <c r="U2433" s="21" t="e">
        <f>VLOOKUP(CONCATENATE($M2433,$N2433),Curriculos!$A$2:$J$332,10,FALSE)</f>
        <v>#N/A</v>
      </c>
      <c r="V2433" s="20" t="e">
        <f>VLOOKUP(CONCATENATE($M2433,$N2433,$T2433),Oferta!$B$2:$R$360,17,FALSE)</f>
        <v>#N/A</v>
      </c>
      <c r="W2433" s="20" t="e">
        <f>VLOOKUP(CONCATENATE($M2433,$N2433,$T2433),Oferta!$B$2:$Q$360,12,FALSE)</f>
        <v>#N/A</v>
      </c>
      <c r="X2433" s="22"/>
      <c r="Y2433" s="23" t="e">
        <f>VLOOKUP(CONCATENATE($W2433,$X2433),Mtz_Horarios!$E$2:$H$92,2,FALSE)</f>
        <v>#N/A</v>
      </c>
      <c r="Z2433" s="23" t="e">
        <f>VLOOKUP(CONCATENATE($W2433,$X2433),Mtz_Horarios!$E$2:$H$92,3,FALSE)</f>
        <v>#N/A</v>
      </c>
      <c r="AA2433" s="24" t="e">
        <f>VLOOKUP(CONCATENATE($W2433,$X2433),Mtz_Horarios!$E$2:$H$92,4,FALSE)</f>
        <v>#N/A</v>
      </c>
      <c r="AB2433" s="20" t="e">
        <f>VLOOKUP(CONCATENATE($M2433,$N2433,$T2433),Oferta!$B$2:$Q$360,16,FALSE)</f>
        <v>#N/A</v>
      </c>
      <c r="AC2433" s="20" t="e">
        <f>VLOOKUP(CONCATENATE($M2433,$N2433,$T2433),Oferta!$B$2:$Q$360,15,FALSE)</f>
        <v>#N/A</v>
      </c>
      <c r="AD2433" s="12"/>
      <c r="AE2433" s="12"/>
      <c r="AF2433" s="12"/>
      <c r="AG2433" s="12"/>
      <c r="AH2433" s="12"/>
      <c r="AI2433" s="5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12"/>
      <c r="AW2433" s="12"/>
    </row>
    <row r="2434" spans="1:49" ht="15" hidden="1" customHeight="1">
      <c r="A2434" s="12"/>
      <c r="B2434" s="12"/>
      <c r="C2434" s="12"/>
      <c r="D2434" s="12"/>
      <c r="E2434" s="12"/>
      <c r="F2434" s="12"/>
      <c r="G2434" s="12"/>
      <c r="H2434" s="12" t="e">
        <f t="shared" si="36"/>
        <v>#N/A</v>
      </c>
      <c r="I2434" s="12" t="e">
        <f>VLOOKUP(CONCATENATE(N2434,T2434),Simulador!$H$26:$H$33,1,FALSE)</f>
        <v>#N/A</v>
      </c>
      <c r="J2434" s="12" t="e">
        <f t="shared" si="37"/>
        <v>#N/A</v>
      </c>
      <c r="K2434" s="13" t="e">
        <f t="shared" si="38"/>
        <v>#N/A</v>
      </c>
      <c r="L2434" s="12" t="e">
        <f t="shared" si="39"/>
        <v>#N/A</v>
      </c>
      <c r="M2434" s="14"/>
      <c r="N2434" s="3"/>
      <c r="O2434" s="20" t="e">
        <f>VLOOKUP(CONCATENATE($M2434,$N2434),Curriculos!$A$2:$J$332,4,FALSE)</f>
        <v>#N/A</v>
      </c>
      <c r="P2434" s="21" t="e">
        <f>VLOOKUP(CONCATENATE($M2434,$N2434),Curriculos!$A$2:$J$332,5,FALSE)</f>
        <v>#N/A</v>
      </c>
      <c r="Q2434" s="21" t="e">
        <f>VLOOKUP($N2434,Oferta!$D$2:$P$100,5,FALSE)</f>
        <v>#N/A</v>
      </c>
      <c r="R2434" s="21" t="e">
        <f>VLOOKUP(CONCATENATE($M2434,$N2434),Curriculos!$A$2:$J$332,8,FALSE)</f>
        <v>#N/A</v>
      </c>
      <c r="S2434" s="5"/>
      <c r="T2434" s="22"/>
      <c r="U2434" s="21" t="e">
        <f>VLOOKUP(CONCATENATE($M2434,$N2434),Curriculos!$A$2:$J$332,10,FALSE)</f>
        <v>#N/A</v>
      </c>
      <c r="V2434" s="20" t="e">
        <f>VLOOKUP(CONCATENATE($M2434,$N2434,$T2434),Oferta!$B$2:$R$360,17,FALSE)</f>
        <v>#N/A</v>
      </c>
      <c r="W2434" s="20" t="e">
        <f>VLOOKUP(CONCATENATE($M2434,$N2434,$T2434),Oferta!$B$2:$Q$360,12,FALSE)</f>
        <v>#N/A</v>
      </c>
      <c r="X2434" s="22"/>
      <c r="Y2434" s="23" t="e">
        <f>VLOOKUP(CONCATENATE($W2434,$X2434),Mtz_Horarios!$E$2:$H$92,2,FALSE)</f>
        <v>#N/A</v>
      </c>
      <c r="Z2434" s="23" t="e">
        <f>VLOOKUP(CONCATENATE($W2434,$X2434),Mtz_Horarios!$E$2:$H$92,3,FALSE)</f>
        <v>#N/A</v>
      </c>
      <c r="AA2434" s="24" t="e">
        <f>VLOOKUP(CONCATENATE($W2434,$X2434),Mtz_Horarios!$E$2:$H$92,4,FALSE)</f>
        <v>#N/A</v>
      </c>
      <c r="AB2434" s="20" t="e">
        <f>VLOOKUP(CONCATENATE($M2434,$N2434,$T2434),Oferta!$B$2:$Q$360,16,FALSE)</f>
        <v>#N/A</v>
      </c>
      <c r="AC2434" s="20" t="e">
        <f>VLOOKUP(CONCATENATE($M2434,$N2434,$T2434),Oferta!$B$2:$Q$360,15,FALSE)</f>
        <v>#N/A</v>
      </c>
      <c r="AD2434" s="12"/>
      <c r="AE2434" s="12"/>
      <c r="AF2434" s="12"/>
      <c r="AG2434" s="12"/>
      <c r="AH2434" s="12"/>
      <c r="AI2434" s="5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12"/>
      <c r="AW2434" s="12"/>
    </row>
    <row r="2435" spans="1:49" ht="15" hidden="1" customHeight="1">
      <c r="A2435" s="12"/>
      <c r="B2435" s="12"/>
      <c r="C2435" s="12"/>
      <c r="D2435" s="12"/>
      <c r="E2435" s="12"/>
      <c r="F2435" s="12"/>
      <c r="G2435" s="12"/>
      <c r="H2435" s="12" t="e">
        <f t="shared" si="36"/>
        <v>#N/A</v>
      </c>
      <c r="I2435" s="12" t="e">
        <f>VLOOKUP(CONCATENATE(N2435,T2435),Simulador!$H$26:$H$33,1,FALSE)</f>
        <v>#N/A</v>
      </c>
      <c r="J2435" s="12" t="e">
        <f t="shared" si="37"/>
        <v>#N/A</v>
      </c>
      <c r="K2435" s="13" t="e">
        <f t="shared" si="38"/>
        <v>#N/A</v>
      </c>
      <c r="L2435" s="12" t="e">
        <f t="shared" si="39"/>
        <v>#N/A</v>
      </c>
      <c r="M2435" s="14"/>
      <c r="N2435" s="3"/>
      <c r="O2435" s="20" t="e">
        <f>VLOOKUP(CONCATENATE($M2435,$N2435),Curriculos!$A$2:$J$332,4,FALSE)</f>
        <v>#N/A</v>
      </c>
      <c r="P2435" s="21" t="e">
        <f>VLOOKUP(CONCATENATE($M2435,$N2435),Curriculos!$A$2:$J$332,5,FALSE)</f>
        <v>#N/A</v>
      </c>
      <c r="Q2435" s="21" t="e">
        <f>VLOOKUP($N2435,Oferta!$D$2:$P$100,5,FALSE)</f>
        <v>#N/A</v>
      </c>
      <c r="R2435" s="21" t="e">
        <f>VLOOKUP(CONCATENATE($M2435,$N2435),Curriculos!$A$2:$J$332,8,FALSE)</f>
        <v>#N/A</v>
      </c>
      <c r="S2435" s="5"/>
      <c r="T2435" s="22"/>
      <c r="U2435" s="21" t="e">
        <f>VLOOKUP(CONCATENATE($M2435,$N2435),Curriculos!$A$2:$J$332,10,FALSE)</f>
        <v>#N/A</v>
      </c>
      <c r="V2435" s="20" t="e">
        <f>VLOOKUP(CONCATENATE($M2435,$N2435,$T2435),Oferta!$B$2:$R$360,17,FALSE)</f>
        <v>#N/A</v>
      </c>
      <c r="W2435" s="20" t="e">
        <f>VLOOKUP(CONCATENATE($M2435,$N2435,$T2435),Oferta!$B$2:$Q$360,12,FALSE)</f>
        <v>#N/A</v>
      </c>
      <c r="X2435" s="22"/>
      <c r="Y2435" s="23" t="e">
        <f>VLOOKUP(CONCATENATE($W2435,$X2435),Mtz_Horarios!$E$2:$H$92,2,FALSE)</f>
        <v>#N/A</v>
      </c>
      <c r="Z2435" s="23" t="e">
        <f>VLOOKUP(CONCATENATE($W2435,$X2435),Mtz_Horarios!$E$2:$H$92,3,FALSE)</f>
        <v>#N/A</v>
      </c>
      <c r="AA2435" s="24" t="e">
        <f>VLOOKUP(CONCATENATE($W2435,$X2435),Mtz_Horarios!$E$2:$H$92,4,FALSE)</f>
        <v>#N/A</v>
      </c>
      <c r="AB2435" s="20" t="e">
        <f>VLOOKUP(CONCATENATE($M2435,$N2435,$T2435),Oferta!$B$2:$Q$360,16,FALSE)</f>
        <v>#N/A</v>
      </c>
      <c r="AC2435" s="20" t="e">
        <f>VLOOKUP(CONCATENATE($M2435,$N2435,$T2435),Oferta!$B$2:$Q$360,15,FALSE)</f>
        <v>#N/A</v>
      </c>
      <c r="AD2435" s="12"/>
      <c r="AE2435" s="12"/>
      <c r="AF2435" s="12"/>
      <c r="AG2435" s="12"/>
      <c r="AH2435" s="12"/>
      <c r="AI2435" s="5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12"/>
      <c r="AW2435" s="12"/>
    </row>
    <row r="2436" spans="1:49" ht="15" hidden="1" customHeight="1">
      <c r="A2436" s="12"/>
      <c r="B2436" s="12"/>
      <c r="C2436" s="12"/>
      <c r="D2436" s="12"/>
      <c r="E2436" s="12"/>
      <c r="F2436" s="12"/>
      <c r="G2436" s="12"/>
      <c r="H2436" s="12" t="e">
        <f t="shared" si="36"/>
        <v>#N/A</v>
      </c>
      <c r="I2436" s="12" t="e">
        <f>VLOOKUP(CONCATENATE(N2436,T2436),Simulador!$H$26:$H$33,1,FALSE)</f>
        <v>#N/A</v>
      </c>
      <c r="J2436" s="12" t="e">
        <f t="shared" si="37"/>
        <v>#N/A</v>
      </c>
      <c r="K2436" s="13" t="e">
        <f t="shared" si="38"/>
        <v>#N/A</v>
      </c>
      <c r="L2436" s="12" t="e">
        <f t="shared" si="39"/>
        <v>#N/A</v>
      </c>
      <c r="M2436" s="14"/>
      <c r="N2436" s="3"/>
      <c r="O2436" s="20" t="e">
        <f>VLOOKUP(CONCATENATE($M2436,$N2436),Curriculos!$A$2:$J$332,4,FALSE)</f>
        <v>#N/A</v>
      </c>
      <c r="P2436" s="21" t="e">
        <f>VLOOKUP(CONCATENATE($M2436,$N2436),Curriculos!$A$2:$J$332,5,FALSE)</f>
        <v>#N/A</v>
      </c>
      <c r="Q2436" s="21" t="e">
        <f>VLOOKUP($N2436,Oferta!$D$2:$P$100,5,FALSE)</f>
        <v>#N/A</v>
      </c>
      <c r="R2436" s="21" t="e">
        <f>VLOOKUP(CONCATENATE($M2436,$N2436),Curriculos!$A$2:$J$332,8,FALSE)</f>
        <v>#N/A</v>
      </c>
      <c r="S2436" s="5"/>
      <c r="T2436" s="22"/>
      <c r="U2436" s="21" t="e">
        <f>VLOOKUP(CONCATENATE($M2436,$N2436),Curriculos!$A$2:$J$332,10,FALSE)</f>
        <v>#N/A</v>
      </c>
      <c r="V2436" s="20" t="e">
        <f>VLOOKUP(CONCATENATE($M2436,$N2436,$T2436),Oferta!$B$2:$R$360,17,FALSE)</f>
        <v>#N/A</v>
      </c>
      <c r="W2436" s="20" t="e">
        <f>VLOOKUP(CONCATENATE($M2436,$N2436,$T2436),Oferta!$B$2:$Q$360,12,FALSE)</f>
        <v>#N/A</v>
      </c>
      <c r="X2436" s="22"/>
      <c r="Y2436" s="23" t="e">
        <f>VLOOKUP(CONCATENATE($W2436,$X2436),Mtz_Horarios!$E$2:$H$92,2,FALSE)</f>
        <v>#N/A</v>
      </c>
      <c r="Z2436" s="23" t="e">
        <f>VLOOKUP(CONCATENATE($W2436,$X2436),Mtz_Horarios!$E$2:$H$92,3,FALSE)</f>
        <v>#N/A</v>
      </c>
      <c r="AA2436" s="24" t="e">
        <f>VLOOKUP(CONCATENATE($W2436,$X2436),Mtz_Horarios!$E$2:$H$92,4,FALSE)</f>
        <v>#N/A</v>
      </c>
      <c r="AB2436" s="20" t="e">
        <f>VLOOKUP(CONCATENATE($M2436,$N2436,$T2436),Oferta!$B$2:$Q$360,16,FALSE)</f>
        <v>#N/A</v>
      </c>
      <c r="AC2436" s="20" t="e">
        <f>VLOOKUP(CONCATENATE($M2436,$N2436,$T2436),Oferta!$B$2:$Q$360,15,FALSE)</f>
        <v>#N/A</v>
      </c>
      <c r="AD2436" s="12"/>
      <c r="AE2436" s="12"/>
      <c r="AF2436" s="12"/>
      <c r="AG2436" s="12"/>
      <c r="AH2436" s="12"/>
      <c r="AI2436" s="5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12"/>
      <c r="AW2436" s="12"/>
    </row>
    <row r="2437" spans="1:49" ht="15" hidden="1" customHeight="1">
      <c r="A2437" s="12"/>
      <c r="B2437" s="12"/>
      <c r="C2437" s="12"/>
      <c r="D2437" s="12"/>
      <c r="E2437" s="12"/>
      <c r="F2437" s="12"/>
      <c r="G2437" s="12"/>
      <c r="H2437" s="12" t="e">
        <f t="shared" si="36"/>
        <v>#N/A</v>
      </c>
      <c r="I2437" s="12" t="e">
        <f>VLOOKUP(CONCATENATE(N2437,T2437),Simulador!$H$26:$H$33,1,FALSE)</f>
        <v>#N/A</v>
      </c>
      <c r="J2437" s="12" t="e">
        <f t="shared" si="37"/>
        <v>#N/A</v>
      </c>
      <c r="K2437" s="13" t="e">
        <f t="shared" si="38"/>
        <v>#N/A</v>
      </c>
      <c r="L2437" s="12" t="e">
        <f t="shared" si="39"/>
        <v>#N/A</v>
      </c>
      <c r="M2437" s="14"/>
      <c r="N2437" s="3"/>
      <c r="O2437" s="20" t="e">
        <f>VLOOKUP(CONCATENATE($M2437,$N2437),Curriculos!$A$2:$J$332,4,FALSE)</f>
        <v>#N/A</v>
      </c>
      <c r="P2437" s="21" t="e">
        <f>VLOOKUP(CONCATENATE($M2437,$N2437),Curriculos!$A$2:$J$332,5,FALSE)</f>
        <v>#N/A</v>
      </c>
      <c r="Q2437" s="21" t="e">
        <f>VLOOKUP($N2437,Oferta!$D$2:$P$100,5,FALSE)</f>
        <v>#N/A</v>
      </c>
      <c r="R2437" s="21" t="e">
        <f>VLOOKUP(CONCATENATE($M2437,$N2437),Curriculos!$A$2:$J$332,8,FALSE)</f>
        <v>#N/A</v>
      </c>
      <c r="S2437" s="5"/>
      <c r="T2437" s="22"/>
      <c r="U2437" s="21" t="e">
        <f>VLOOKUP(CONCATENATE($M2437,$N2437),Curriculos!$A$2:$J$332,10,FALSE)</f>
        <v>#N/A</v>
      </c>
      <c r="V2437" s="20" t="e">
        <f>VLOOKUP(CONCATENATE($M2437,$N2437,$T2437),Oferta!$B$2:$R$360,17,FALSE)</f>
        <v>#N/A</v>
      </c>
      <c r="W2437" s="20" t="e">
        <f>VLOOKUP(CONCATENATE($M2437,$N2437,$T2437),Oferta!$B$2:$Q$360,12,FALSE)</f>
        <v>#N/A</v>
      </c>
      <c r="X2437" s="22"/>
      <c r="Y2437" s="23" t="e">
        <f>VLOOKUP(CONCATENATE($W2437,$X2437),Mtz_Horarios!$E$2:$H$92,2,FALSE)</f>
        <v>#N/A</v>
      </c>
      <c r="Z2437" s="23" t="e">
        <f>VLOOKUP(CONCATENATE($W2437,$X2437),Mtz_Horarios!$E$2:$H$92,3,FALSE)</f>
        <v>#N/A</v>
      </c>
      <c r="AA2437" s="24" t="e">
        <f>VLOOKUP(CONCATENATE($W2437,$X2437),Mtz_Horarios!$E$2:$H$92,4,FALSE)</f>
        <v>#N/A</v>
      </c>
      <c r="AB2437" s="20" t="e">
        <f>VLOOKUP(CONCATENATE($M2437,$N2437,$T2437),Oferta!$B$2:$Q$360,16,FALSE)</f>
        <v>#N/A</v>
      </c>
      <c r="AC2437" s="20" t="e">
        <f>VLOOKUP(CONCATENATE($M2437,$N2437,$T2437),Oferta!$B$2:$Q$360,15,FALSE)</f>
        <v>#N/A</v>
      </c>
      <c r="AD2437" s="12"/>
      <c r="AE2437" s="12"/>
      <c r="AF2437" s="12"/>
      <c r="AG2437" s="12"/>
      <c r="AH2437" s="12"/>
      <c r="AI2437" s="5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12"/>
      <c r="AW2437" s="12"/>
    </row>
    <row r="2438" spans="1:49" ht="15" hidden="1" customHeight="1">
      <c r="A2438" s="12"/>
      <c r="B2438" s="12"/>
      <c r="C2438" s="12"/>
      <c r="D2438" s="12"/>
      <c r="E2438" s="12"/>
      <c r="F2438" s="12"/>
      <c r="G2438" s="12"/>
      <c r="H2438" s="12" t="e">
        <f t="shared" si="36"/>
        <v>#N/A</v>
      </c>
      <c r="I2438" s="12" t="e">
        <f>VLOOKUP(CONCATENATE(N2438,T2438),Simulador!$H$26:$H$33,1,FALSE)</f>
        <v>#N/A</v>
      </c>
      <c r="J2438" s="12" t="e">
        <f t="shared" si="37"/>
        <v>#N/A</v>
      </c>
      <c r="K2438" s="13" t="e">
        <f t="shared" si="38"/>
        <v>#N/A</v>
      </c>
      <c r="L2438" s="12" t="e">
        <f t="shared" si="39"/>
        <v>#N/A</v>
      </c>
      <c r="M2438" s="14"/>
      <c r="N2438" s="3"/>
      <c r="O2438" s="20" t="e">
        <f>VLOOKUP(CONCATENATE($M2438,$N2438),Curriculos!$A$2:$J$332,4,FALSE)</f>
        <v>#N/A</v>
      </c>
      <c r="P2438" s="21" t="e">
        <f>VLOOKUP(CONCATENATE($M2438,$N2438),Curriculos!$A$2:$J$332,5,FALSE)</f>
        <v>#N/A</v>
      </c>
      <c r="Q2438" s="21" t="e">
        <f>VLOOKUP($N2438,Oferta!$D$2:$P$100,5,FALSE)</f>
        <v>#N/A</v>
      </c>
      <c r="R2438" s="21" t="e">
        <f>VLOOKUP(CONCATENATE($M2438,$N2438),Curriculos!$A$2:$J$332,8,FALSE)</f>
        <v>#N/A</v>
      </c>
      <c r="S2438" s="5"/>
      <c r="T2438" s="22"/>
      <c r="U2438" s="21" t="e">
        <f>VLOOKUP(CONCATENATE($M2438,$N2438),Curriculos!$A$2:$J$332,10,FALSE)</f>
        <v>#N/A</v>
      </c>
      <c r="V2438" s="20" t="e">
        <f>VLOOKUP(CONCATENATE($M2438,$N2438,$T2438),Oferta!$B$2:$R$360,17,FALSE)</f>
        <v>#N/A</v>
      </c>
      <c r="W2438" s="20" t="e">
        <f>VLOOKUP(CONCATENATE($M2438,$N2438,$T2438),Oferta!$B$2:$Q$360,12,FALSE)</f>
        <v>#N/A</v>
      </c>
      <c r="X2438" s="22"/>
      <c r="Y2438" s="23" t="e">
        <f>VLOOKUP(CONCATENATE($W2438,$X2438),Mtz_Horarios!$E$2:$H$92,2,FALSE)</f>
        <v>#N/A</v>
      </c>
      <c r="Z2438" s="23" t="e">
        <f>VLOOKUP(CONCATENATE($W2438,$X2438),Mtz_Horarios!$E$2:$H$92,3,FALSE)</f>
        <v>#N/A</v>
      </c>
      <c r="AA2438" s="24" t="e">
        <f>VLOOKUP(CONCATENATE($W2438,$X2438),Mtz_Horarios!$E$2:$H$92,4,FALSE)</f>
        <v>#N/A</v>
      </c>
      <c r="AB2438" s="20" t="e">
        <f>VLOOKUP(CONCATENATE($M2438,$N2438,$T2438),Oferta!$B$2:$Q$360,16,FALSE)</f>
        <v>#N/A</v>
      </c>
      <c r="AC2438" s="20" t="e">
        <f>VLOOKUP(CONCATENATE($M2438,$N2438,$T2438),Oferta!$B$2:$Q$360,15,FALSE)</f>
        <v>#N/A</v>
      </c>
      <c r="AD2438" s="12"/>
      <c r="AE2438" s="12"/>
      <c r="AF2438" s="12"/>
      <c r="AG2438" s="12"/>
      <c r="AH2438" s="12"/>
      <c r="AI2438" s="5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12"/>
      <c r="AW2438" s="12"/>
    </row>
    <row r="2439" spans="1:49" ht="15" hidden="1" customHeight="1">
      <c r="A2439" s="12"/>
      <c r="B2439" s="12"/>
      <c r="C2439" s="12"/>
      <c r="D2439" s="12"/>
      <c r="E2439" s="12"/>
      <c r="F2439" s="12"/>
      <c r="G2439" s="12"/>
      <c r="H2439" s="12" t="e">
        <f t="shared" si="36"/>
        <v>#N/A</v>
      </c>
      <c r="I2439" s="12" t="e">
        <f>VLOOKUP(CONCATENATE(N2439,T2439),Simulador!$H$26:$H$33,1,FALSE)</f>
        <v>#N/A</v>
      </c>
      <c r="J2439" s="12" t="e">
        <f t="shared" si="37"/>
        <v>#N/A</v>
      </c>
      <c r="K2439" s="13" t="e">
        <f t="shared" si="38"/>
        <v>#N/A</v>
      </c>
      <c r="L2439" s="12" t="e">
        <f t="shared" si="39"/>
        <v>#N/A</v>
      </c>
      <c r="M2439" s="14"/>
      <c r="N2439" s="3"/>
      <c r="O2439" s="20" t="e">
        <f>VLOOKUP(CONCATENATE($M2439,$N2439),Curriculos!$A$2:$J$332,4,FALSE)</f>
        <v>#N/A</v>
      </c>
      <c r="P2439" s="21" t="e">
        <f>VLOOKUP(CONCATENATE($M2439,$N2439),Curriculos!$A$2:$J$332,5,FALSE)</f>
        <v>#N/A</v>
      </c>
      <c r="Q2439" s="21" t="e">
        <f>VLOOKUP($N2439,Oferta!$D$2:$P$100,5,FALSE)</f>
        <v>#N/A</v>
      </c>
      <c r="R2439" s="21" t="e">
        <f>VLOOKUP(CONCATENATE($M2439,$N2439),Curriculos!$A$2:$J$332,8,FALSE)</f>
        <v>#N/A</v>
      </c>
      <c r="S2439" s="5"/>
      <c r="T2439" s="22"/>
      <c r="U2439" s="21" t="e">
        <f>VLOOKUP(CONCATENATE($M2439,$N2439),Curriculos!$A$2:$J$332,10,FALSE)</f>
        <v>#N/A</v>
      </c>
      <c r="V2439" s="20" t="e">
        <f>VLOOKUP(CONCATENATE($M2439,$N2439,$T2439),Oferta!$B$2:$R$360,17,FALSE)</f>
        <v>#N/A</v>
      </c>
      <c r="W2439" s="20" t="e">
        <f>VLOOKUP(CONCATENATE($M2439,$N2439,$T2439),Oferta!$B$2:$Q$360,12,FALSE)</f>
        <v>#N/A</v>
      </c>
      <c r="X2439" s="22"/>
      <c r="Y2439" s="23" t="e">
        <f>VLOOKUP(CONCATENATE($W2439,$X2439),Mtz_Horarios!$E$2:$H$92,2,FALSE)</f>
        <v>#N/A</v>
      </c>
      <c r="Z2439" s="23" t="e">
        <f>VLOOKUP(CONCATENATE($W2439,$X2439),Mtz_Horarios!$E$2:$H$92,3,FALSE)</f>
        <v>#N/A</v>
      </c>
      <c r="AA2439" s="24" t="e">
        <f>VLOOKUP(CONCATENATE($W2439,$X2439),Mtz_Horarios!$E$2:$H$92,4,FALSE)</f>
        <v>#N/A</v>
      </c>
      <c r="AB2439" s="20" t="e">
        <f>VLOOKUP(CONCATENATE($M2439,$N2439,$T2439),Oferta!$B$2:$Q$360,16,FALSE)</f>
        <v>#N/A</v>
      </c>
      <c r="AC2439" s="20" t="e">
        <f>VLOOKUP(CONCATENATE($M2439,$N2439,$T2439),Oferta!$B$2:$Q$360,15,FALSE)</f>
        <v>#N/A</v>
      </c>
      <c r="AD2439" s="12"/>
      <c r="AE2439" s="12"/>
      <c r="AF2439" s="12"/>
      <c r="AG2439" s="12"/>
      <c r="AH2439" s="12"/>
      <c r="AI2439" s="5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12"/>
      <c r="AW2439" s="12"/>
    </row>
    <row r="2440" spans="1:49" ht="15" hidden="1" customHeight="1">
      <c r="A2440" s="12"/>
      <c r="B2440" s="12"/>
      <c r="C2440" s="12"/>
      <c r="D2440" s="12"/>
      <c r="E2440" s="12"/>
      <c r="F2440" s="12"/>
      <c r="G2440" s="12"/>
      <c r="H2440" s="12" t="e">
        <f t="shared" si="36"/>
        <v>#N/A</v>
      </c>
      <c r="I2440" s="12" t="e">
        <f>VLOOKUP(CONCATENATE(N2440,T2440),Simulador!$H$26:$H$33,1,FALSE)</f>
        <v>#N/A</v>
      </c>
      <c r="J2440" s="12" t="e">
        <f t="shared" si="37"/>
        <v>#N/A</v>
      </c>
      <c r="K2440" s="13" t="e">
        <f t="shared" si="38"/>
        <v>#N/A</v>
      </c>
      <c r="L2440" s="12" t="e">
        <f t="shared" si="39"/>
        <v>#N/A</v>
      </c>
      <c r="M2440" s="14"/>
      <c r="N2440" s="3"/>
      <c r="O2440" s="20" t="e">
        <f>VLOOKUP(CONCATENATE($M2440,$N2440),Curriculos!$A$2:$J$332,4,FALSE)</f>
        <v>#N/A</v>
      </c>
      <c r="P2440" s="21" t="e">
        <f>VLOOKUP(CONCATENATE($M2440,$N2440),Curriculos!$A$2:$J$332,5,FALSE)</f>
        <v>#N/A</v>
      </c>
      <c r="Q2440" s="21" t="e">
        <f>VLOOKUP($N2440,Oferta!$D$2:$P$100,5,FALSE)</f>
        <v>#N/A</v>
      </c>
      <c r="R2440" s="21" t="e">
        <f>VLOOKUP(CONCATENATE($M2440,$N2440),Curriculos!$A$2:$J$332,8,FALSE)</f>
        <v>#N/A</v>
      </c>
      <c r="S2440" s="5"/>
      <c r="T2440" s="22"/>
      <c r="U2440" s="21" t="e">
        <f>VLOOKUP(CONCATENATE($M2440,$N2440),Curriculos!$A$2:$J$332,10,FALSE)</f>
        <v>#N/A</v>
      </c>
      <c r="V2440" s="20" t="e">
        <f>VLOOKUP(CONCATENATE($M2440,$N2440,$T2440),Oferta!$B$2:$R$360,17,FALSE)</f>
        <v>#N/A</v>
      </c>
      <c r="W2440" s="20" t="e">
        <f>VLOOKUP(CONCATENATE($M2440,$N2440,$T2440),Oferta!$B$2:$Q$360,12,FALSE)</f>
        <v>#N/A</v>
      </c>
      <c r="X2440" s="22"/>
      <c r="Y2440" s="23" t="e">
        <f>VLOOKUP(CONCATENATE($W2440,$X2440),Mtz_Horarios!$E$2:$H$92,2,FALSE)</f>
        <v>#N/A</v>
      </c>
      <c r="Z2440" s="23" t="e">
        <f>VLOOKUP(CONCATENATE($W2440,$X2440),Mtz_Horarios!$E$2:$H$92,3,FALSE)</f>
        <v>#N/A</v>
      </c>
      <c r="AA2440" s="24" t="e">
        <f>VLOOKUP(CONCATENATE($W2440,$X2440),Mtz_Horarios!$E$2:$H$92,4,FALSE)</f>
        <v>#N/A</v>
      </c>
      <c r="AB2440" s="20" t="e">
        <f>VLOOKUP(CONCATENATE($M2440,$N2440,$T2440),Oferta!$B$2:$Q$360,16,FALSE)</f>
        <v>#N/A</v>
      </c>
      <c r="AC2440" s="20" t="e">
        <f>VLOOKUP(CONCATENATE($M2440,$N2440,$T2440),Oferta!$B$2:$Q$360,15,FALSE)</f>
        <v>#N/A</v>
      </c>
      <c r="AD2440" s="12"/>
      <c r="AE2440" s="12"/>
      <c r="AF2440" s="12"/>
      <c r="AG2440" s="12"/>
      <c r="AH2440" s="12"/>
      <c r="AI2440" s="5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12"/>
      <c r="AW2440" s="12"/>
    </row>
    <row r="2441" spans="1:49" ht="15" hidden="1" customHeight="1">
      <c r="A2441" s="12"/>
      <c r="B2441" s="12"/>
      <c r="C2441" s="12"/>
      <c r="D2441" s="12"/>
      <c r="E2441" s="12"/>
      <c r="F2441" s="12"/>
      <c r="G2441" s="12"/>
      <c r="H2441" s="12" t="e">
        <f t="shared" si="36"/>
        <v>#N/A</v>
      </c>
      <c r="I2441" s="12" t="e">
        <f>VLOOKUP(CONCATENATE(N2441,T2441),Simulador!$H$26:$H$33,1,FALSE)</f>
        <v>#N/A</v>
      </c>
      <c r="J2441" s="12" t="e">
        <f t="shared" si="37"/>
        <v>#N/A</v>
      </c>
      <c r="K2441" s="13" t="e">
        <f t="shared" si="38"/>
        <v>#N/A</v>
      </c>
      <c r="L2441" s="12" t="e">
        <f t="shared" si="39"/>
        <v>#N/A</v>
      </c>
      <c r="M2441" s="14"/>
      <c r="N2441" s="3"/>
      <c r="O2441" s="20" t="e">
        <f>VLOOKUP(CONCATENATE($M2441,$N2441),Curriculos!$A$2:$J$332,4,FALSE)</f>
        <v>#N/A</v>
      </c>
      <c r="P2441" s="21" t="e">
        <f>VLOOKUP(CONCATENATE($M2441,$N2441),Curriculos!$A$2:$J$332,5,FALSE)</f>
        <v>#N/A</v>
      </c>
      <c r="Q2441" s="21" t="e">
        <f>VLOOKUP($N2441,Oferta!$D$2:$P$100,5,FALSE)</f>
        <v>#N/A</v>
      </c>
      <c r="R2441" s="21" t="e">
        <f>VLOOKUP(CONCATENATE($M2441,$N2441),Curriculos!$A$2:$J$332,8,FALSE)</f>
        <v>#N/A</v>
      </c>
      <c r="S2441" s="5"/>
      <c r="T2441" s="22"/>
      <c r="U2441" s="21" t="e">
        <f>VLOOKUP(CONCATENATE($M2441,$N2441),Curriculos!$A$2:$J$332,10,FALSE)</f>
        <v>#N/A</v>
      </c>
      <c r="V2441" s="20" t="e">
        <f>VLOOKUP(CONCATENATE($M2441,$N2441,$T2441),Oferta!$B$2:$R$360,17,FALSE)</f>
        <v>#N/A</v>
      </c>
      <c r="W2441" s="20" t="e">
        <f>VLOOKUP(CONCATENATE($M2441,$N2441,$T2441),Oferta!$B$2:$Q$360,12,FALSE)</f>
        <v>#N/A</v>
      </c>
      <c r="X2441" s="22"/>
      <c r="Y2441" s="23" t="e">
        <f>VLOOKUP(CONCATENATE($W2441,$X2441),Mtz_Horarios!$E$2:$H$92,2,FALSE)</f>
        <v>#N/A</v>
      </c>
      <c r="Z2441" s="23" t="e">
        <f>VLOOKUP(CONCATENATE($W2441,$X2441),Mtz_Horarios!$E$2:$H$92,3,FALSE)</f>
        <v>#N/A</v>
      </c>
      <c r="AA2441" s="24" t="e">
        <f>VLOOKUP(CONCATENATE($W2441,$X2441),Mtz_Horarios!$E$2:$H$92,4,FALSE)</f>
        <v>#N/A</v>
      </c>
      <c r="AB2441" s="20" t="e">
        <f>VLOOKUP(CONCATENATE($M2441,$N2441,$T2441),Oferta!$B$2:$Q$360,16,FALSE)</f>
        <v>#N/A</v>
      </c>
      <c r="AC2441" s="20" t="e">
        <f>VLOOKUP(CONCATENATE($M2441,$N2441,$T2441),Oferta!$B$2:$Q$360,15,FALSE)</f>
        <v>#N/A</v>
      </c>
      <c r="AD2441" s="12"/>
      <c r="AE2441" s="12"/>
      <c r="AF2441" s="12"/>
      <c r="AG2441" s="12"/>
      <c r="AH2441" s="12"/>
      <c r="AI2441" s="5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12"/>
      <c r="AW2441" s="12"/>
    </row>
    <row r="2442" spans="1:49" ht="15" hidden="1" customHeight="1">
      <c r="A2442" s="12"/>
      <c r="B2442" s="12"/>
      <c r="C2442" s="12"/>
      <c r="D2442" s="12"/>
      <c r="E2442" s="12"/>
      <c r="F2442" s="12"/>
      <c r="G2442" s="12"/>
      <c r="H2442" s="12" t="e">
        <f t="shared" si="36"/>
        <v>#N/A</v>
      </c>
      <c r="I2442" s="12" t="e">
        <f>VLOOKUP(CONCATENATE(N2442,T2442),Simulador!$H$26:$H$33,1,FALSE)</f>
        <v>#N/A</v>
      </c>
      <c r="J2442" s="12" t="e">
        <f t="shared" si="37"/>
        <v>#N/A</v>
      </c>
      <c r="K2442" s="13" t="e">
        <f t="shared" si="38"/>
        <v>#N/A</v>
      </c>
      <c r="L2442" s="12" t="e">
        <f t="shared" si="39"/>
        <v>#N/A</v>
      </c>
      <c r="M2442" s="14"/>
      <c r="N2442" s="3"/>
      <c r="O2442" s="20" t="e">
        <f>VLOOKUP(CONCATENATE($M2442,$N2442),Curriculos!$A$2:$J$332,4,FALSE)</f>
        <v>#N/A</v>
      </c>
      <c r="P2442" s="21" t="e">
        <f>VLOOKUP(CONCATENATE($M2442,$N2442),Curriculos!$A$2:$J$332,5,FALSE)</f>
        <v>#N/A</v>
      </c>
      <c r="Q2442" s="21" t="e">
        <f>VLOOKUP($N2442,Oferta!$D$2:$P$100,5,FALSE)</f>
        <v>#N/A</v>
      </c>
      <c r="R2442" s="21" t="e">
        <f>VLOOKUP(CONCATENATE($M2442,$N2442),Curriculos!$A$2:$J$332,8,FALSE)</f>
        <v>#N/A</v>
      </c>
      <c r="S2442" s="5"/>
      <c r="T2442" s="22"/>
      <c r="U2442" s="21" t="e">
        <f>VLOOKUP(CONCATENATE($M2442,$N2442),Curriculos!$A$2:$J$332,10,FALSE)</f>
        <v>#N/A</v>
      </c>
      <c r="V2442" s="20" t="e">
        <f>VLOOKUP(CONCATENATE($M2442,$N2442,$T2442),Oferta!$B$2:$R$360,17,FALSE)</f>
        <v>#N/A</v>
      </c>
      <c r="W2442" s="20" t="e">
        <f>VLOOKUP(CONCATENATE($M2442,$N2442,$T2442),Oferta!$B$2:$Q$360,12,FALSE)</f>
        <v>#N/A</v>
      </c>
      <c r="X2442" s="22"/>
      <c r="Y2442" s="23" t="e">
        <f>VLOOKUP(CONCATENATE($W2442,$X2442),Mtz_Horarios!$E$2:$H$92,2,FALSE)</f>
        <v>#N/A</v>
      </c>
      <c r="Z2442" s="23" t="e">
        <f>VLOOKUP(CONCATENATE($W2442,$X2442),Mtz_Horarios!$E$2:$H$92,3,FALSE)</f>
        <v>#N/A</v>
      </c>
      <c r="AA2442" s="24" t="e">
        <f>VLOOKUP(CONCATENATE($W2442,$X2442),Mtz_Horarios!$E$2:$H$92,4,FALSE)</f>
        <v>#N/A</v>
      </c>
      <c r="AB2442" s="20" t="e">
        <f>VLOOKUP(CONCATENATE($M2442,$N2442,$T2442),Oferta!$B$2:$Q$360,16,FALSE)</f>
        <v>#N/A</v>
      </c>
      <c r="AC2442" s="20" t="e">
        <f>VLOOKUP(CONCATENATE($M2442,$N2442,$T2442),Oferta!$B$2:$Q$360,15,FALSE)</f>
        <v>#N/A</v>
      </c>
      <c r="AD2442" s="12"/>
      <c r="AE2442" s="12"/>
      <c r="AF2442" s="12"/>
      <c r="AG2442" s="12"/>
      <c r="AH2442" s="12"/>
      <c r="AI2442" s="5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12"/>
      <c r="AW2442" s="12"/>
    </row>
    <row r="2443" spans="1:49" ht="15" hidden="1" customHeight="1">
      <c r="A2443" s="12"/>
      <c r="B2443" s="12"/>
      <c r="C2443" s="12"/>
      <c r="D2443" s="12"/>
      <c r="E2443" s="12"/>
      <c r="F2443" s="12"/>
      <c r="G2443" s="12"/>
      <c r="H2443" s="12" t="e">
        <f t="shared" si="36"/>
        <v>#N/A</v>
      </c>
      <c r="I2443" s="12" t="e">
        <f>VLOOKUP(CONCATENATE(N2443,T2443),Simulador!$H$26:$H$33,1,FALSE)</f>
        <v>#N/A</v>
      </c>
      <c r="J2443" s="12" t="e">
        <f t="shared" si="37"/>
        <v>#N/A</v>
      </c>
      <c r="K2443" s="13" t="e">
        <f t="shared" si="38"/>
        <v>#N/A</v>
      </c>
      <c r="L2443" s="12" t="e">
        <f t="shared" si="39"/>
        <v>#N/A</v>
      </c>
      <c r="M2443" s="14"/>
      <c r="N2443" s="3"/>
      <c r="O2443" s="20" t="e">
        <f>VLOOKUP(CONCATENATE($M2443,$N2443),Curriculos!$A$2:$J$332,4,FALSE)</f>
        <v>#N/A</v>
      </c>
      <c r="P2443" s="21" t="e">
        <f>VLOOKUP(CONCATENATE($M2443,$N2443),Curriculos!$A$2:$J$332,5,FALSE)</f>
        <v>#N/A</v>
      </c>
      <c r="Q2443" s="21" t="e">
        <f>VLOOKUP($N2443,Oferta!$D$2:$P$100,5,FALSE)</f>
        <v>#N/A</v>
      </c>
      <c r="R2443" s="21" t="e">
        <f>VLOOKUP(CONCATENATE($M2443,$N2443),Curriculos!$A$2:$J$332,8,FALSE)</f>
        <v>#N/A</v>
      </c>
      <c r="S2443" s="5"/>
      <c r="T2443" s="22"/>
      <c r="U2443" s="21" t="e">
        <f>VLOOKUP(CONCATENATE($M2443,$N2443),Curriculos!$A$2:$J$332,10,FALSE)</f>
        <v>#N/A</v>
      </c>
      <c r="V2443" s="20" t="e">
        <f>VLOOKUP(CONCATENATE($M2443,$N2443,$T2443),Oferta!$B$2:$R$360,17,FALSE)</f>
        <v>#N/A</v>
      </c>
      <c r="W2443" s="20" t="e">
        <f>VLOOKUP(CONCATENATE($M2443,$N2443,$T2443),Oferta!$B$2:$Q$360,12,FALSE)</f>
        <v>#N/A</v>
      </c>
      <c r="X2443" s="22"/>
      <c r="Y2443" s="23" t="e">
        <f>VLOOKUP(CONCATENATE($W2443,$X2443),Mtz_Horarios!$E$2:$H$92,2,FALSE)</f>
        <v>#N/A</v>
      </c>
      <c r="Z2443" s="23" t="e">
        <f>VLOOKUP(CONCATENATE($W2443,$X2443),Mtz_Horarios!$E$2:$H$92,3,FALSE)</f>
        <v>#N/A</v>
      </c>
      <c r="AA2443" s="24" t="e">
        <f>VLOOKUP(CONCATENATE($W2443,$X2443),Mtz_Horarios!$E$2:$H$92,4,FALSE)</f>
        <v>#N/A</v>
      </c>
      <c r="AB2443" s="20" t="e">
        <f>VLOOKUP(CONCATENATE($M2443,$N2443,$T2443),Oferta!$B$2:$Q$360,16,FALSE)</f>
        <v>#N/A</v>
      </c>
      <c r="AC2443" s="20" t="e">
        <f>VLOOKUP(CONCATENATE($M2443,$N2443,$T2443),Oferta!$B$2:$Q$360,15,FALSE)</f>
        <v>#N/A</v>
      </c>
      <c r="AD2443" s="12"/>
      <c r="AE2443" s="12"/>
      <c r="AF2443" s="12"/>
      <c r="AG2443" s="12"/>
      <c r="AH2443" s="12"/>
      <c r="AI2443" s="5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12"/>
      <c r="AW2443" s="12"/>
    </row>
    <row r="2444" spans="1:49" ht="15" hidden="1" customHeight="1">
      <c r="A2444" s="12"/>
      <c r="B2444" s="12"/>
      <c r="C2444" s="12"/>
      <c r="D2444" s="12"/>
      <c r="E2444" s="12"/>
      <c r="F2444" s="12"/>
      <c r="G2444" s="12"/>
      <c r="H2444" s="12" t="e">
        <f t="shared" si="36"/>
        <v>#N/A</v>
      </c>
      <c r="I2444" s="12" t="e">
        <f>VLOOKUP(CONCATENATE(N2444,T2444),Simulador!$H$26:$H$33,1,FALSE)</f>
        <v>#N/A</v>
      </c>
      <c r="J2444" s="12" t="e">
        <f t="shared" si="37"/>
        <v>#N/A</v>
      </c>
      <c r="K2444" s="13" t="e">
        <f t="shared" si="38"/>
        <v>#N/A</v>
      </c>
      <c r="L2444" s="12" t="e">
        <f t="shared" si="39"/>
        <v>#N/A</v>
      </c>
      <c r="M2444" s="14"/>
      <c r="N2444" s="3"/>
      <c r="O2444" s="20" t="e">
        <f>VLOOKUP(CONCATENATE($M2444,$N2444),Curriculos!$A$2:$J$332,4,FALSE)</f>
        <v>#N/A</v>
      </c>
      <c r="P2444" s="21" t="e">
        <f>VLOOKUP(CONCATENATE($M2444,$N2444),Curriculos!$A$2:$J$332,5,FALSE)</f>
        <v>#N/A</v>
      </c>
      <c r="Q2444" s="21" t="e">
        <f>VLOOKUP($N2444,Oferta!$D$2:$P$100,5,FALSE)</f>
        <v>#N/A</v>
      </c>
      <c r="R2444" s="21" t="e">
        <f>VLOOKUP(CONCATENATE($M2444,$N2444),Curriculos!$A$2:$J$332,8,FALSE)</f>
        <v>#N/A</v>
      </c>
      <c r="S2444" s="5"/>
      <c r="T2444" s="22"/>
      <c r="U2444" s="21" t="e">
        <f>VLOOKUP(CONCATENATE($M2444,$N2444),Curriculos!$A$2:$J$332,10,FALSE)</f>
        <v>#N/A</v>
      </c>
      <c r="V2444" s="20" t="e">
        <f>VLOOKUP(CONCATENATE($M2444,$N2444,$T2444),Oferta!$B$2:$R$360,17,FALSE)</f>
        <v>#N/A</v>
      </c>
      <c r="W2444" s="20" t="e">
        <f>VLOOKUP(CONCATENATE($M2444,$N2444,$T2444),Oferta!$B$2:$Q$360,12,FALSE)</f>
        <v>#N/A</v>
      </c>
      <c r="X2444" s="22"/>
      <c r="Y2444" s="23" t="e">
        <f>VLOOKUP(CONCATENATE($W2444,$X2444),Mtz_Horarios!$E$2:$H$92,2,FALSE)</f>
        <v>#N/A</v>
      </c>
      <c r="Z2444" s="23" t="e">
        <f>VLOOKUP(CONCATENATE($W2444,$X2444),Mtz_Horarios!$E$2:$H$92,3,FALSE)</f>
        <v>#N/A</v>
      </c>
      <c r="AA2444" s="24" t="e">
        <f>VLOOKUP(CONCATENATE($W2444,$X2444),Mtz_Horarios!$E$2:$H$92,4,FALSE)</f>
        <v>#N/A</v>
      </c>
      <c r="AB2444" s="20" t="e">
        <f>VLOOKUP(CONCATENATE($M2444,$N2444,$T2444),Oferta!$B$2:$Q$360,16,FALSE)</f>
        <v>#N/A</v>
      </c>
      <c r="AC2444" s="20" t="e">
        <f>VLOOKUP(CONCATENATE($M2444,$N2444,$T2444),Oferta!$B$2:$Q$360,15,FALSE)</f>
        <v>#N/A</v>
      </c>
      <c r="AD2444" s="12"/>
      <c r="AE2444" s="12"/>
      <c r="AF2444" s="12"/>
      <c r="AG2444" s="12"/>
      <c r="AH2444" s="12"/>
      <c r="AI2444" s="5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12"/>
      <c r="AW2444" s="12"/>
    </row>
    <row r="2445" spans="1:49" ht="15" hidden="1" customHeight="1">
      <c r="A2445" s="12"/>
      <c r="B2445" s="12"/>
      <c r="C2445" s="12"/>
      <c r="D2445" s="12"/>
      <c r="E2445" s="12"/>
      <c r="F2445" s="12"/>
      <c r="G2445" s="12"/>
      <c r="H2445" s="12" t="e">
        <f t="shared" si="36"/>
        <v>#N/A</v>
      </c>
      <c r="I2445" s="12" t="e">
        <f>VLOOKUP(CONCATENATE(N2445,T2445),Simulador!$H$26:$H$33,1,FALSE)</f>
        <v>#N/A</v>
      </c>
      <c r="J2445" s="12" t="e">
        <f t="shared" si="37"/>
        <v>#N/A</v>
      </c>
      <c r="K2445" s="13" t="e">
        <f t="shared" si="38"/>
        <v>#N/A</v>
      </c>
      <c r="L2445" s="12" t="e">
        <f t="shared" si="39"/>
        <v>#N/A</v>
      </c>
      <c r="M2445" s="14"/>
      <c r="N2445" s="3"/>
      <c r="O2445" s="20" t="e">
        <f>VLOOKUP(CONCATENATE($M2445,$N2445),Curriculos!$A$2:$J$332,4,FALSE)</f>
        <v>#N/A</v>
      </c>
      <c r="P2445" s="21" t="e">
        <f>VLOOKUP(CONCATENATE($M2445,$N2445),Curriculos!$A$2:$J$332,5,FALSE)</f>
        <v>#N/A</v>
      </c>
      <c r="Q2445" s="21" t="e">
        <f>VLOOKUP($N2445,Oferta!$D$2:$P$100,5,FALSE)</f>
        <v>#N/A</v>
      </c>
      <c r="R2445" s="21" t="e">
        <f>VLOOKUP(CONCATENATE($M2445,$N2445),Curriculos!$A$2:$J$332,8,FALSE)</f>
        <v>#N/A</v>
      </c>
      <c r="S2445" s="5"/>
      <c r="T2445" s="22"/>
      <c r="U2445" s="21" t="e">
        <f>VLOOKUP(CONCATENATE($M2445,$N2445),Curriculos!$A$2:$J$332,10,FALSE)</f>
        <v>#N/A</v>
      </c>
      <c r="V2445" s="20" t="e">
        <f>VLOOKUP(CONCATENATE($M2445,$N2445,$T2445),Oferta!$B$2:$R$360,17,FALSE)</f>
        <v>#N/A</v>
      </c>
      <c r="W2445" s="20" t="e">
        <f>VLOOKUP(CONCATENATE($M2445,$N2445,$T2445),Oferta!$B$2:$Q$360,12,FALSE)</f>
        <v>#N/A</v>
      </c>
      <c r="X2445" s="22"/>
      <c r="Y2445" s="23" t="e">
        <f>VLOOKUP(CONCATENATE($W2445,$X2445),Mtz_Horarios!$E$2:$H$92,2,FALSE)</f>
        <v>#N/A</v>
      </c>
      <c r="Z2445" s="23" t="e">
        <f>VLOOKUP(CONCATENATE($W2445,$X2445),Mtz_Horarios!$E$2:$H$92,3,FALSE)</f>
        <v>#N/A</v>
      </c>
      <c r="AA2445" s="24" t="e">
        <f>VLOOKUP(CONCATENATE($W2445,$X2445),Mtz_Horarios!$E$2:$H$92,4,FALSE)</f>
        <v>#N/A</v>
      </c>
      <c r="AB2445" s="20" t="e">
        <f>VLOOKUP(CONCATENATE($M2445,$N2445,$T2445),Oferta!$B$2:$Q$360,16,FALSE)</f>
        <v>#N/A</v>
      </c>
      <c r="AC2445" s="20" t="e">
        <f>VLOOKUP(CONCATENATE($M2445,$N2445,$T2445),Oferta!$B$2:$Q$360,15,FALSE)</f>
        <v>#N/A</v>
      </c>
      <c r="AD2445" s="12"/>
      <c r="AE2445" s="12"/>
      <c r="AF2445" s="12"/>
      <c r="AG2445" s="12"/>
      <c r="AH2445" s="12"/>
      <c r="AI2445" s="5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12"/>
      <c r="AW2445" s="12"/>
    </row>
    <row r="2446" spans="1:49" ht="15" hidden="1" customHeight="1">
      <c r="A2446" s="12"/>
      <c r="B2446" s="12"/>
      <c r="C2446" s="12"/>
      <c r="D2446" s="12"/>
      <c r="E2446" s="12"/>
      <c r="F2446" s="12"/>
      <c r="G2446" s="12"/>
      <c r="H2446" s="12" t="e">
        <f t="shared" si="36"/>
        <v>#N/A</v>
      </c>
      <c r="I2446" s="12" t="e">
        <f>VLOOKUP(CONCATENATE(N2446,T2446),Simulador!$H$26:$H$33,1,FALSE)</f>
        <v>#N/A</v>
      </c>
      <c r="J2446" s="12" t="e">
        <f t="shared" si="37"/>
        <v>#N/A</v>
      </c>
      <c r="K2446" s="13" t="e">
        <f t="shared" si="38"/>
        <v>#N/A</v>
      </c>
      <c r="L2446" s="12" t="e">
        <f t="shared" si="39"/>
        <v>#N/A</v>
      </c>
      <c r="M2446" s="14"/>
      <c r="N2446" s="3"/>
      <c r="O2446" s="20" t="e">
        <f>VLOOKUP(CONCATENATE($M2446,$N2446),Curriculos!$A$2:$J$332,4,FALSE)</f>
        <v>#N/A</v>
      </c>
      <c r="P2446" s="21" t="e">
        <f>VLOOKUP(CONCATENATE($M2446,$N2446),Curriculos!$A$2:$J$332,5,FALSE)</f>
        <v>#N/A</v>
      </c>
      <c r="Q2446" s="21" t="e">
        <f>VLOOKUP($N2446,Oferta!$D$2:$P$100,5,FALSE)</f>
        <v>#N/A</v>
      </c>
      <c r="R2446" s="21" t="e">
        <f>VLOOKUP(CONCATENATE($M2446,$N2446),Curriculos!$A$2:$J$332,8,FALSE)</f>
        <v>#N/A</v>
      </c>
      <c r="S2446" s="5"/>
      <c r="T2446" s="22"/>
      <c r="U2446" s="21" t="e">
        <f>VLOOKUP(CONCATENATE($M2446,$N2446),Curriculos!$A$2:$J$332,10,FALSE)</f>
        <v>#N/A</v>
      </c>
      <c r="V2446" s="20" t="e">
        <f>VLOOKUP(CONCATENATE($M2446,$N2446,$T2446),Oferta!$B$2:$R$360,17,FALSE)</f>
        <v>#N/A</v>
      </c>
      <c r="W2446" s="20" t="e">
        <f>VLOOKUP(CONCATENATE($M2446,$N2446,$T2446),Oferta!$B$2:$Q$360,12,FALSE)</f>
        <v>#N/A</v>
      </c>
      <c r="X2446" s="22"/>
      <c r="Y2446" s="23" t="e">
        <f>VLOOKUP(CONCATENATE($W2446,$X2446),Mtz_Horarios!$E$2:$H$92,2,FALSE)</f>
        <v>#N/A</v>
      </c>
      <c r="Z2446" s="23" t="e">
        <f>VLOOKUP(CONCATENATE($W2446,$X2446),Mtz_Horarios!$E$2:$H$92,3,FALSE)</f>
        <v>#N/A</v>
      </c>
      <c r="AA2446" s="24" t="e">
        <f>VLOOKUP(CONCATENATE($W2446,$X2446),Mtz_Horarios!$E$2:$H$92,4,FALSE)</f>
        <v>#N/A</v>
      </c>
      <c r="AB2446" s="20" t="e">
        <f>VLOOKUP(CONCATENATE($M2446,$N2446,$T2446),Oferta!$B$2:$Q$360,16,FALSE)</f>
        <v>#N/A</v>
      </c>
      <c r="AC2446" s="20" t="e">
        <f>VLOOKUP(CONCATENATE($M2446,$N2446,$T2446),Oferta!$B$2:$Q$360,15,FALSE)</f>
        <v>#N/A</v>
      </c>
      <c r="AD2446" s="12"/>
      <c r="AE2446" s="12"/>
      <c r="AF2446" s="12"/>
      <c r="AG2446" s="12"/>
      <c r="AH2446" s="12"/>
      <c r="AI2446" s="5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12"/>
      <c r="AW2446" s="12"/>
    </row>
    <row r="2447" spans="1:49" ht="15" hidden="1" customHeight="1">
      <c r="A2447" s="12"/>
      <c r="B2447" s="12"/>
      <c r="C2447" s="12"/>
      <c r="D2447" s="12"/>
      <c r="E2447" s="12"/>
      <c r="F2447" s="12"/>
      <c r="G2447" s="12"/>
      <c r="H2447" s="12" t="e">
        <f t="shared" si="36"/>
        <v>#N/A</v>
      </c>
      <c r="I2447" s="12" t="e">
        <f>VLOOKUP(CONCATENATE(N2447,T2447),Simulador!$H$26:$H$33,1,FALSE)</f>
        <v>#N/A</v>
      </c>
      <c r="J2447" s="12" t="e">
        <f t="shared" si="37"/>
        <v>#N/A</v>
      </c>
      <c r="K2447" s="13" t="e">
        <f t="shared" si="38"/>
        <v>#N/A</v>
      </c>
      <c r="L2447" s="12" t="e">
        <f t="shared" si="39"/>
        <v>#N/A</v>
      </c>
      <c r="M2447" s="14"/>
      <c r="N2447" s="3"/>
      <c r="O2447" s="20" t="e">
        <f>VLOOKUP(CONCATENATE($M2447,$N2447),Curriculos!$A$2:$J$332,4,FALSE)</f>
        <v>#N/A</v>
      </c>
      <c r="P2447" s="21" t="e">
        <f>VLOOKUP(CONCATENATE($M2447,$N2447),Curriculos!$A$2:$J$332,5,FALSE)</f>
        <v>#N/A</v>
      </c>
      <c r="Q2447" s="21" t="e">
        <f>VLOOKUP($N2447,Oferta!$D$2:$P$100,5,FALSE)</f>
        <v>#N/A</v>
      </c>
      <c r="R2447" s="21" t="e">
        <f>VLOOKUP(CONCATENATE($M2447,$N2447),Curriculos!$A$2:$J$332,8,FALSE)</f>
        <v>#N/A</v>
      </c>
      <c r="S2447" s="5"/>
      <c r="T2447" s="22"/>
      <c r="U2447" s="21" t="e">
        <f>VLOOKUP(CONCATENATE($M2447,$N2447),Curriculos!$A$2:$J$332,10,FALSE)</f>
        <v>#N/A</v>
      </c>
      <c r="V2447" s="20" t="e">
        <f>VLOOKUP(CONCATENATE($M2447,$N2447,$T2447),Oferta!$B$2:$R$360,17,FALSE)</f>
        <v>#N/A</v>
      </c>
      <c r="W2447" s="20" t="e">
        <f>VLOOKUP(CONCATENATE($M2447,$N2447,$T2447),Oferta!$B$2:$Q$360,12,FALSE)</f>
        <v>#N/A</v>
      </c>
      <c r="X2447" s="22"/>
      <c r="Y2447" s="23" t="e">
        <f>VLOOKUP(CONCATENATE($W2447,$X2447),Mtz_Horarios!$E$2:$H$92,2,FALSE)</f>
        <v>#N/A</v>
      </c>
      <c r="Z2447" s="23" t="e">
        <f>VLOOKUP(CONCATENATE($W2447,$X2447),Mtz_Horarios!$E$2:$H$92,3,FALSE)</f>
        <v>#N/A</v>
      </c>
      <c r="AA2447" s="24" t="e">
        <f>VLOOKUP(CONCATENATE($W2447,$X2447),Mtz_Horarios!$E$2:$H$92,4,FALSE)</f>
        <v>#N/A</v>
      </c>
      <c r="AB2447" s="20" t="e">
        <f>VLOOKUP(CONCATENATE($M2447,$N2447,$T2447),Oferta!$B$2:$Q$360,16,FALSE)</f>
        <v>#N/A</v>
      </c>
      <c r="AC2447" s="20" t="e">
        <f>VLOOKUP(CONCATENATE($M2447,$N2447,$T2447),Oferta!$B$2:$Q$360,15,FALSE)</f>
        <v>#N/A</v>
      </c>
      <c r="AD2447" s="12"/>
      <c r="AE2447" s="12"/>
      <c r="AF2447" s="12"/>
      <c r="AG2447" s="12"/>
      <c r="AH2447" s="12"/>
      <c r="AI2447" s="5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12"/>
      <c r="AW2447" s="12"/>
    </row>
    <row r="2448" spans="1:49" ht="15" hidden="1" customHeight="1">
      <c r="A2448" s="12"/>
      <c r="B2448" s="12"/>
      <c r="C2448" s="12"/>
      <c r="D2448" s="12"/>
      <c r="E2448" s="12"/>
      <c r="F2448" s="12"/>
      <c r="G2448" s="12"/>
      <c r="H2448" s="12" t="e">
        <f t="shared" si="36"/>
        <v>#N/A</v>
      </c>
      <c r="I2448" s="12" t="e">
        <f>VLOOKUP(CONCATENATE(N2448,T2448),Simulador!$H$26:$H$33,1,FALSE)</f>
        <v>#N/A</v>
      </c>
      <c r="J2448" s="12" t="e">
        <f t="shared" si="37"/>
        <v>#N/A</v>
      </c>
      <c r="K2448" s="13" t="e">
        <f t="shared" si="38"/>
        <v>#N/A</v>
      </c>
      <c r="L2448" s="12" t="e">
        <f t="shared" si="39"/>
        <v>#N/A</v>
      </c>
      <c r="M2448" s="14"/>
      <c r="N2448" s="3"/>
      <c r="O2448" s="20" t="e">
        <f>VLOOKUP(CONCATENATE($M2448,$N2448),Curriculos!$A$2:$J$332,4,FALSE)</f>
        <v>#N/A</v>
      </c>
      <c r="P2448" s="21" t="e">
        <f>VLOOKUP(CONCATENATE($M2448,$N2448),Curriculos!$A$2:$J$332,5,FALSE)</f>
        <v>#N/A</v>
      </c>
      <c r="Q2448" s="21" t="e">
        <f>VLOOKUP($N2448,Oferta!$D$2:$P$100,5,FALSE)</f>
        <v>#N/A</v>
      </c>
      <c r="R2448" s="21" t="e">
        <f>VLOOKUP(CONCATENATE($M2448,$N2448),Curriculos!$A$2:$J$332,8,FALSE)</f>
        <v>#N/A</v>
      </c>
      <c r="S2448" s="5"/>
      <c r="T2448" s="22"/>
      <c r="U2448" s="21" t="e">
        <f>VLOOKUP(CONCATENATE($M2448,$N2448),Curriculos!$A$2:$J$332,10,FALSE)</f>
        <v>#N/A</v>
      </c>
      <c r="V2448" s="20" t="e">
        <f>VLOOKUP(CONCATENATE($M2448,$N2448,$T2448),Oferta!$B$2:$R$360,17,FALSE)</f>
        <v>#N/A</v>
      </c>
      <c r="W2448" s="20" t="e">
        <f>VLOOKUP(CONCATENATE($M2448,$N2448,$T2448),Oferta!$B$2:$Q$360,12,FALSE)</f>
        <v>#N/A</v>
      </c>
      <c r="X2448" s="22"/>
      <c r="Y2448" s="23" t="e">
        <f>VLOOKUP(CONCATENATE($W2448,$X2448),Mtz_Horarios!$E$2:$H$92,2,FALSE)</f>
        <v>#N/A</v>
      </c>
      <c r="Z2448" s="23" t="e">
        <f>VLOOKUP(CONCATENATE($W2448,$X2448),Mtz_Horarios!$E$2:$H$92,3,FALSE)</f>
        <v>#N/A</v>
      </c>
      <c r="AA2448" s="24" t="e">
        <f>VLOOKUP(CONCATENATE($W2448,$X2448),Mtz_Horarios!$E$2:$H$92,4,FALSE)</f>
        <v>#N/A</v>
      </c>
      <c r="AB2448" s="20" t="e">
        <f>VLOOKUP(CONCATENATE($M2448,$N2448,$T2448),Oferta!$B$2:$Q$360,16,FALSE)</f>
        <v>#N/A</v>
      </c>
      <c r="AC2448" s="20" t="e">
        <f>VLOOKUP(CONCATENATE($M2448,$N2448,$T2448),Oferta!$B$2:$Q$360,15,FALSE)</f>
        <v>#N/A</v>
      </c>
      <c r="AD2448" s="12"/>
      <c r="AE2448" s="12"/>
      <c r="AF2448" s="12"/>
      <c r="AG2448" s="12"/>
      <c r="AH2448" s="12"/>
      <c r="AI2448" s="5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12"/>
      <c r="AW2448" s="12"/>
    </row>
    <row r="2449" spans="1:49" ht="15" hidden="1" customHeight="1">
      <c r="A2449" s="12"/>
      <c r="B2449" s="12"/>
      <c r="C2449" s="12"/>
      <c r="D2449" s="12"/>
      <c r="E2449" s="12"/>
      <c r="F2449" s="12"/>
      <c r="G2449" s="12"/>
      <c r="H2449" s="12" t="e">
        <f t="shared" si="36"/>
        <v>#N/A</v>
      </c>
      <c r="I2449" s="12" t="e">
        <f>VLOOKUP(CONCATENATE(N2449,T2449),Simulador!$H$26:$H$33,1,FALSE)</f>
        <v>#N/A</v>
      </c>
      <c r="J2449" s="12" t="e">
        <f t="shared" si="37"/>
        <v>#N/A</v>
      </c>
      <c r="K2449" s="13" t="e">
        <f t="shared" si="38"/>
        <v>#N/A</v>
      </c>
      <c r="L2449" s="12" t="e">
        <f t="shared" si="39"/>
        <v>#N/A</v>
      </c>
      <c r="M2449" s="14"/>
      <c r="N2449" s="3"/>
      <c r="O2449" s="20" t="e">
        <f>VLOOKUP(CONCATENATE($M2449,$N2449),Curriculos!$A$2:$J$332,4,FALSE)</f>
        <v>#N/A</v>
      </c>
      <c r="P2449" s="21" t="e">
        <f>VLOOKUP(CONCATENATE($M2449,$N2449),Curriculos!$A$2:$J$332,5,FALSE)</f>
        <v>#N/A</v>
      </c>
      <c r="Q2449" s="21" t="e">
        <f>VLOOKUP($N2449,Oferta!$D$2:$P$100,5,FALSE)</f>
        <v>#N/A</v>
      </c>
      <c r="R2449" s="21" t="e">
        <f>VLOOKUP(CONCATENATE($M2449,$N2449),Curriculos!$A$2:$J$332,8,FALSE)</f>
        <v>#N/A</v>
      </c>
      <c r="S2449" s="5"/>
      <c r="T2449" s="22"/>
      <c r="U2449" s="21" t="e">
        <f>VLOOKUP(CONCATENATE($M2449,$N2449),Curriculos!$A$2:$J$332,10,FALSE)</f>
        <v>#N/A</v>
      </c>
      <c r="V2449" s="20" t="e">
        <f>VLOOKUP(CONCATENATE($M2449,$N2449,$T2449),Oferta!$B$2:$R$360,17,FALSE)</f>
        <v>#N/A</v>
      </c>
      <c r="W2449" s="20" t="e">
        <f>VLOOKUP(CONCATENATE($M2449,$N2449,$T2449),Oferta!$B$2:$Q$360,12,FALSE)</f>
        <v>#N/A</v>
      </c>
      <c r="X2449" s="22"/>
      <c r="Y2449" s="23" t="e">
        <f>VLOOKUP(CONCATENATE($W2449,$X2449),Mtz_Horarios!$E$2:$H$92,2,FALSE)</f>
        <v>#N/A</v>
      </c>
      <c r="Z2449" s="23" t="e">
        <f>VLOOKUP(CONCATENATE($W2449,$X2449),Mtz_Horarios!$E$2:$H$92,3,FALSE)</f>
        <v>#N/A</v>
      </c>
      <c r="AA2449" s="24" t="e">
        <f>VLOOKUP(CONCATENATE($W2449,$X2449),Mtz_Horarios!$E$2:$H$92,4,FALSE)</f>
        <v>#N/A</v>
      </c>
      <c r="AB2449" s="20" t="e">
        <f>VLOOKUP(CONCATENATE($M2449,$N2449,$T2449),Oferta!$B$2:$Q$360,16,FALSE)</f>
        <v>#N/A</v>
      </c>
      <c r="AC2449" s="20" t="e">
        <f>VLOOKUP(CONCATENATE($M2449,$N2449,$T2449),Oferta!$B$2:$Q$360,15,FALSE)</f>
        <v>#N/A</v>
      </c>
      <c r="AD2449" s="12"/>
      <c r="AE2449" s="12"/>
      <c r="AF2449" s="12"/>
      <c r="AG2449" s="12"/>
      <c r="AH2449" s="12"/>
      <c r="AI2449" s="5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12"/>
      <c r="AW2449" s="12"/>
    </row>
    <row r="2450" spans="1:49" ht="15" hidden="1" customHeight="1">
      <c r="A2450" s="12"/>
      <c r="B2450" s="12"/>
      <c r="C2450" s="12"/>
      <c r="D2450" s="12"/>
      <c r="E2450" s="12"/>
      <c r="F2450" s="12"/>
      <c r="G2450" s="12"/>
      <c r="H2450" s="12" t="e">
        <f t="shared" si="36"/>
        <v>#N/A</v>
      </c>
      <c r="I2450" s="12" t="e">
        <f>VLOOKUP(CONCATENATE(N2450,T2450),Simulador!$H$26:$H$33,1,FALSE)</f>
        <v>#N/A</v>
      </c>
      <c r="J2450" s="12" t="e">
        <f t="shared" si="37"/>
        <v>#N/A</v>
      </c>
      <c r="K2450" s="13" t="e">
        <f t="shared" si="38"/>
        <v>#N/A</v>
      </c>
      <c r="L2450" s="12" t="e">
        <f t="shared" si="39"/>
        <v>#N/A</v>
      </c>
      <c r="M2450" s="14"/>
      <c r="N2450" s="3"/>
      <c r="O2450" s="20" t="e">
        <f>VLOOKUP(CONCATENATE($M2450,$N2450),Curriculos!$A$2:$J$332,4,FALSE)</f>
        <v>#N/A</v>
      </c>
      <c r="P2450" s="21" t="e">
        <f>VLOOKUP(CONCATENATE($M2450,$N2450),Curriculos!$A$2:$J$332,5,FALSE)</f>
        <v>#N/A</v>
      </c>
      <c r="Q2450" s="21" t="e">
        <f>VLOOKUP($N2450,Oferta!$D$2:$P$100,5,FALSE)</f>
        <v>#N/A</v>
      </c>
      <c r="R2450" s="21" t="e">
        <f>VLOOKUP(CONCATENATE($M2450,$N2450),Curriculos!$A$2:$J$332,8,FALSE)</f>
        <v>#N/A</v>
      </c>
      <c r="S2450" s="5"/>
      <c r="T2450" s="22"/>
      <c r="U2450" s="21" t="e">
        <f>VLOOKUP(CONCATENATE($M2450,$N2450),Curriculos!$A$2:$J$332,10,FALSE)</f>
        <v>#N/A</v>
      </c>
      <c r="V2450" s="20" t="e">
        <f>VLOOKUP(CONCATENATE($M2450,$N2450,$T2450),Oferta!$B$2:$R$360,17,FALSE)</f>
        <v>#N/A</v>
      </c>
      <c r="W2450" s="20" t="e">
        <f>VLOOKUP(CONCATENATE($M2450,$N2450,$T2450),Oferta!$B$2:$Q$360,12,FALSE)</f>
        <v>#N/A</v>
      </c>
      <c r="X2450" s="22"/>
      <c r="Y2450" s="23" t="e">
        <f>VLOOKUP(CONCATENATE($W2450,$X2450),Mtz_Horarios!$E$2:$H$92,2,FALSE)</f>
        <v>#N/A</v>
      </c>
      <c r="Z2450" s="23" t="e">
        <f>VLOOKUP(CONCATENATE($W2450,$X2450),Mtz_Horarios!$E$2:$H$92,3,FALSE)</f>
        <v>#N/A</v>
      </c>
      <c r="AA2450" s="24" t="e">
        <f>VLOOKUP(CONCATENATE($W2450,$X2450),Mtz_Horarios!$E$2:$H$92,4,FALSE)</f>
        <v>#N/A</v>
      </c>
      <c r="AB2450" s="20" t="e">
        <f>VLOOKUP(CONCATENATE($M2450,$N2450,$T2450),Oferta!$B$2:$Q$360,16,FALSE)</f>
        <v>#N/A</v>
      </c>
      <c r="AC2450" s="20" t="e">
        <f>VLOOKUP(CONCATENATE($M2450,$N2450,$T2450),Oferta!$B$2:$Q$360,15,FALSE)</f>
        <v>#N/A</v>
      </c>
      <c r="AD2450" s="12"/>
      <c r="AE2450" s="12"/>
      <c r="AF2450" s="12"/>
      <c r="AG2450" s="12"/>
      <c r="AH2450" s="12"/>
      <c r="AI2450" s="5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12"/>
      <c r="AW2450" s="12"/>
    </row>
    <row r="2451" spans="1:49" ht="15" hidden="1" customHeight="1">
      <c r="A2451" s="12"/>
      <c r="B2451" s="12"/>
      <c r="C2451" s="12"/>
      <c r="D2451" s="12"/>
      <c r="E2451" s="12"/>
      <c r="F2451" s="12"/>
      <c r="G2451" s="12"/>
      <c r="H2451" s="12" t="e">
        <f t="shared" si="36"/>
        <v>#N/A</v>
      </c>
      <c r="I2451" s="12" t="e">
        <f>VLOOKUP(CONCATENATE(N2451,T2451),Simulador!$H$26:$H$33,1,FALSE)</f>
        <v>#N/A</v>
      </c>
      <c r="J2451" s="12" t="e">
        <f t="shared" si="37"/>
        <v>#N/A</v>
      </c>
      <c r="K2451" s="13" t="e">
        <f t="shared" si="38"/>
        <v>#N/A</v>
      </c>
      <c r="L2451" s="12" t="e">
        <f t="shared" si="39"/>
        <v>#N/A</v>
      </c>
      <c r="M2451" s="14"/>
      <c r="N2451" s="3"/>
      <c r="O2451" s="20" t="e">
        <f>VLOOKUP(CONCATENATE($M2451,$N2451),Curriculos!$A$2:$J$332,4,FALSE)</f>
        <v>#N/A</v>
      </c>
      <c r="P2451" s="21" t="e">
        <f>VLOOKUP(CONCATENATE($M2451,$N2451),Curriculos!$A$2:$J$332,5,FALSE)</f>
        <v>#N/A</v>
      </c>
      <c r="Q2451" s="21" t="e">
        <f>VLOOKUP($N2451,Oferta!$D$2:$P$100,5,FALSE)</f>
        <v>#N/A</v>
      </c>
      <c r="R2451" s="21" t="e">
        <f>VLOOKUP(CONCATENATE($M2451,$N2451),Curriculos!$A$2:$J$332,8,FALSE)</f>
        <v>#N/A</v>
      </c>
      <c r="S2451" s="5"/>
      <c r="T2451" s="22"/>
      <c r="U2451" s="21" t="e">
        <f>VLOOKUP(CONCATENATE($M2451,$N2451),Curriculos!$A$2:$J$332,10,FALSE)</f>
        <v>#N/A</v>
      </c>
      <c r="V2451" s="20" t="e">
        <f>VLOOKUP(CONCATENATE($M2451,$N2451,$T2451),Oferta!$B$2:$R$360,17,FALSE)</f>
        <v>#N/A</v>
      </c>
      <c r="W2451" s="20" t="e">
        <f>VLOOKUP(CONCATENATE($M2451,$N2451,$T2451),Oferta!$B$2:$Q$360,12,FALSE)</f>
        <v>#N/A</v>
      </c>
      <c r="X2451" s="22"/>
      <c r="Y2451" s="23" t="e">
        <f>VLOOKUP(CONCATENATE($W2451,$X2451),Mtz_Horarios!$E$2:$H$92,2,FALSE)</f>
        <v>#N/A</v>
      </c>
      <c r="Z2451" s="23" t="e">
        <f>VLOOKUP(CONCATENATE($W2451,$X2451),Mtz_Horarios!$E$2:$H$92,3,FALSE)</f>
        <v>#N/A</v>
      </c>
      <c r="AA2451" s="24" t="e">
        <f>VLOOKUP(CONCATENATE($W2451,$X2451),Mtz_Horarios!$E$2:$H$92,4,FALSE)</f>
        <v>#N/A</v>
      </c>
      <c r="AB2451" s="20" t="e">
        <f>VLOOKUP(CONCATENATE($M2451,$N2451,$T2451),Oferta!$B$2:$Q$360,16,FALSE)</f>
        <v>#N/A</v>
      </c>
      <c r="AC2451" s="20" t="e">
        <f>VLOOKUP(CONCATENATE($M2451,$N2451,$T2451),Oferta!$B$2:$Q$360,15,FALSE)</f>
        <v>#N/A</v>
      </c>
      <c r="AD2451" s="12"/>
      <c r="AE2451" s="12"/>
      <c r="AF2451" s="12"/>
      <c r="AG2451" s="12"/>
      <c r="AH2451" s="12"/>
      <c r="AI2451" s="5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12"/>
      <c r="AW2451" s="12"/>
    </row>
    <row r="2452" spans="1:49" ht="15" hidden="1" customHeight="1">
      <c r="A2452" s="12"/>
      <c r="B2452" s="12"/>
      <c r="C2452" s="12"/>
      <c r="D2452" s="12"/>
      <c r="E2452" s="12"/>
      <c r="F2452" s="12"/>
      <c r="G2452" s="12"/>
      <c r="H2452" s="12" t="e">
        <f t="shared" si="36"/>
        <v>#N/A</v>
      </c>
      <c r="I2452" s="12" t="e">
        <f>VLOOKUP(CONCATENATE(N2452,T2452),Simulador!$H$26:$H$33,1,FALSE)</f>
        <v>#N/A</v>
      </c>
      <c r="J2452" s="12" t="e">
        <f t="shared" si="37"/>
        <v>#N/A</v>
      </c>
      <c r="K2452" s="13" t="e">
        <f t="shared" si="38"/>
        <v>#N/A</v>
      </c>
      <c r="L2452" s="12" t="e">
        <f t="shared" si="39"/>
        <v>#N/A</v>
      </c>
      <c r="M2452" s="14"/>
      <c r="N2452" s="3"/>
      <c r="O2452" s="20" t="e">
        <f>VLOOKUP(CONCATENATE($M2452,$N2452),Curriculos!$A$2:$J$332,4,FALSE)</f>
        <v>#N/A</v>
      </c>
      <c r="P2452" s="21" t="e">
        <f>VLOOKUP(CONCATENATE($M2452,$N2452),Curriculos!$A$2:$J$332,5,FALSE)</f>
        <v>#N/A</v>
      </c>
      <c r="Q2452" s="21" t="e">
        <f>VLOOKUP($N2452,Oferta!$D$2:$P$100,5,FALSE)</f>
        <v>#N/A</v>
      </c>
      <c r="R2452" s="21" t="e">
        <f>VLOOKUP(CONCATENATE($M2452,$N2452),Curriculos!$A$2:$J$332,8,FALSE)</f>
        <v>#N/A</v>
      </c>
      <c r="S2452" s="5"/>
      <c r="T2452" s="22"/>
      <c r="U2452" s="21" t="e">
        <f>VLOOKUP(CONCATENATE($M2452,$N2452),Curriculos!$A$2:$J$332,10,FALSE)</f>
        <v>#N/A</v>
      </c>
      <c r="V2452" s="20" t="e">
        <f>VLOOKUP(CONCATENATE($M2452,$N2452,$T2452),Oferta!$B$2:$R$360,17,FALSE)</f>
        <v>#N/A</v>
      </c>
      <c r="W2452" s="20" t="e">
        <f>VLOOKUP(CONCATENATE($M2452,$N2452,$T2452),Oferta!$B$2:$Q$360,12,FALSE)</f>
        <v>#N/A</v>
      </c>
      <c r="X2452" s="22"/>
      <c r="Y2452" s="23" t="e">
        <f>VLOOKUP(CONCATENATE($W2452,$X2452),Mtz_Horarios!$E$2:$H$92,2,FALSE)</f>
        <v>#N/A</v>
      </c>
      <c r="Z2452" s="23" t="e">
        <f>VLOOKUP(CONCATENATE($W2452,$X2452),Mtz_Horarios!$E$2:$H$92,3,FALSE)</f>
        <v>#N/A</v>
      </c>
      <c r="AA2452" s="24" t="e">
        <f>VLOOKUP(CONCATENATE($W2452,$X2452),Mtz_Horarios!$E$2:$H$92,4,FALSE)</f>
        <v>#N/A</v>
      </c>
      <c r="AB2452" s="20" t="e">
        <f>VLOOKUP(CONCATENATE($M2452,$N2452,$T2452),Oferta!$B$2:$Q$360,16,FALSE)</f>
        <v>#N/A</v>
      </c>
      <c r="AC2452" s="20" t="e">
        <f>VLOOKUP(CONCATENATE($M2452,$N2452,$T2452),Oferta!$B$2:$Q$360,15,FALSE)</f>
        <v>#N/A</v>
      </c>
      <c r="AD2452" s="12"/>
      <c r="AE2452" s="12"/>
      <c r="AF2452" s="12"/>
      <c r="AG2452" s="12"/>
      <c r="AH2452" s="12"/>
      <c r="AI2452" s="5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12"/>
      <c r="AW2452" s="12"/>
    </row>
    <row r="2453" spans="1:49" ht="15" hidden="1" customHeight="1">
      <c r="A2453" s="12"/>
      <c r="B2453" s="12"/>
      <c r="C2453" s="12"/>
      <c r="D2453" s="12"/>
      <c r="E2453" s="12"/>
      <c r="F2453" s="12"/>
      <c r="G2453" s="12"/>
      <c r="H2453" s="12" t="e">
        <f t="shared" si="36"/>
        <v>#N/A</v>
      </c>
      <c r="I2453" s="12" t="e">
        <f>VLOOKUP(CONCATENATE(N2453,T2453),Simulador!$H$26:$H$33,1,FALSE)</f>
        <v>#N/A</v>
      </c>
      <c r="J2453" s="12" t="e">
        <f t="shared" si="37"/>
        <v>#N/A</v>
      </c>
      <c r="K2453" s="13" t="e">
        <f t="shared" si="38"/>
        <v>#N/A</v>
      </c>
      <c r="L2453" s="12" t="e">
        <f t="shared" si="39"/>
        <v>#N/A</v>
      </c>
      <c r="M2453" s="14"/>
      <c r="N2453" s="3"/>
      <c r="O2453" s="20" t="e">
        <f>VLOOKUP(CONCATENATE($M2453,$N2453),Curriculos!$A$2:$J$332,4,FALSE)</f>
        <v>#N/A</v>
      </c>
      <c r="P2453" s="21" t="e">
        <f>VLOOKUP(CONCATENATE($M2453,$N2453),Curriculos!$A$2:$J$332,5,FALSE)</f>
        <v>#N/A</v>
      </c>
      <c r="Q2453" s="21" t="e">
        <f>VLOOKUP($N2453,Oferta!$D$2:$P$100,5,FALSE)</f>
        <v>#N/A</v>
      </c>
      <c r="R2453" s="21" t="e">
        <f>VLOOKUP(CONCATENATE($M2453,$N2453),Curriculos!$A$2:$J$332,8,FALSE)</f>
        <v>#N/A</v>
      </c>
      <c r="S2453" s="5"/>
      <c r="T2453" s="22"/>
      <c r="U2453" s="21" t="e">
        <f>VLOOKUP(CONCATENATE($M2453,$N2453),Curriculos!$A$2:$J$332,10,FALSE)</f>
        <v>#N/A</v>
      </c>
      <c r="V2453" s="20" t="e">
        <f>VLOOKUP(CONCATENATE($M2453,$N2453,$T2453),Oferta!$B$2:$R$360,17,FALSE)</f>
        <v>#N/A</v>
      </c>
      <c r="W2453" s="20" t="e">
        <f>VLOOKUP(CONCATENATE($M2453,$N2453,$T2453),Oferta!$B$2:$Q$360,12,FALSE)</f>
        <v>#N/A</v>
      </c>
      <c r="X2453" s="22"/>
      <c r="Y2453" s="23" t="e">
        <f>VLOOKUP(CONCATENATE($W2453,$X2453),Mtz_Horarios!$E$2:$H$92,2,FALSE)</f>
        <v>#N/A</v>
      </c>
      <c r="Z2453" s="23" t="e">
        <f>VLOOKUP(CONCATENATE($W2453,$X2453),Mtz_Horarios!$E$2:$H$92,3,FALSE)</f>
        <v>#N/A</v>
      </c>
      <c r="AA2453" s="24" t="e">
        <f>VLOOKUP(CONCATENATE($W2453,$X2453),Mtz_Horarios!$E$2:$H$92,4,FALSE)</f>
        <v>#N/A</v>
      </c>
      <c r="AB2453" s="20" t="e">
        <f>VLOOKUP(CONCATENATE($M2453,$N2453,$T2453),Oferta!$B$2:$Q$360,16,FALSE)</f>
        <v>#N/A</v>
      </c>
      <c r="AC2453" s="20" t="e">
        <f>VLOOKUP(CONCATENATE($M2453,$N2453,$T2453),Oferta!$B$2:$Q$360,15,FALSE)</f>
        <v>#N/A</v>
      </c>
      <c r="AD2453" s="12"/>
      <c r="AE2453" s="12"/>
      <c r="AF2453" s="12"/>
      <c r="AG2453" s="12"/>
      <c r="AH2453" s="12"/>
      <c r="AI2453" s="5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12"/>
      <c r="AW2453" s="12"/>
    </row>
    <row r="2454" spans="1:49" ht="15" hidden="1" customHeight="1">
      <c r="A2454" s="12"/>
      <c r="B2454" s="12"/>
      <c r="C2454" s="12"/>
      <c r="D2454" s="12"/>
      <c r="E2454" s="12"/>
      <c r="F2454" s="12"/>
      <c r="G2454" s="12"/>
      <c r="H2454" s="12" t="e">
        <f t="shared" si="36"/>
        <v>#N/A</v>
      </c>
      <c r="I2454" s="12" t="e">
        <f>VLOOKUP(CONCATENATE(N2454,T2454),Simulador!$H$26:$H$33,1,FALSE)</f>
        <v>#N/A</v>
      </c>
      <c r="J2454" s="12" t="e">
        <f t="shared" si="37"/>
        <v>#N/A</v>
      </c>
      <c r="K2454" s="13" t="e">
        <f t="shared" si="38"/>
        <v>#N/A</v>
      </c>
      <c r="L2454" s="12" t="e">
        <f t="shared" si="39"/>
        <v>#N/A</v>
      </c>
      <c r="M2454" s="14"/>
      <c r="N2454" s="3"/>
      <c r="O2454" s="20" t="e">
        <f>VLOOKUP(CONCATENATE($M2454,$N2454),Curriculos!$A$2:$J$332,4,FALSE)</f>
        <v>#N/A</v>
      </c>
      <c r="P2454" s="21" t="e">
        <f>VLOOKUP(CONCATENATE($M2454,$N2454),Curriculos!$A$2:$J$332,5,FALSE)</f>
        <v>#N/A</v>
      </c>
      <c r="Q2454" s="21" t="e">
        <f>VLOOKUP($N2454,Oferta!$D$2:$P$100,5,FALSE)</f>
        <v>#N/A</v>
      </c>
      <c r="R2454" s="21" t="e">
        <f>VLOOKUP(CONCATENATE($M2454,$N2454),Curriculos!$A$2:$J$332,8,FALSE)</f>
        <v>#N/A</v>
      </c>
      <c r="S2454" s="5"/>
      <c r="T2454" s="22"/>
      <c r="U2454" s="21" t="e">
        <f>VLOOKUP(CONCATENATE($M2454,$N2454),Curriculos!$A$2:$J$332,10,FALSE)</f>
        <v>#N/A</v>
      </c>
      <c r="V2454" s="20" t="e">
        <f>VLOOKUP(CONCATENATE($M2454,$N2454,$T2454),Oferta!$B$2:$R$360,17,FALSE)</f>
        <v>#N/A</v>
      </c>
      <c r="W2454" s="20" t="e">
        <f>VLOOKUP(CONCATENATE($M2454,$N2454,$T2454),Oferta!$B$2:$Q$360,12,FALSE)</f>
        <v>#N/A</v>
      </c>
      <c r="X2454" s="22"/>
      <c r="Y2454" s="23" t="e">
        <f>VLOOKUP(CONCATENATE($W2454,$X2454),Mtz_Horarios!$E$2:$H$92,2,FALSE)</f>
        <v>#N/A</v>
      </c>
      <c r="Z2454" s="23" t="e">
        <f>VLOOKUP(CONCATENATE($W2454,$X2454),Mtz_Horarios!$E$2:$H$92,3,FALSE)</f>
        <v>#N/A</v>
      </c>
      <c r="AA2454" s="24" t="e">
        <f>VLOOKUP(CONCATENATE($W2454,$X2454),Mtz_Horarios!$E$2:$H$92,4,FALSE)</f>
        <v>#N/A</v>
      </c>
      <c r="AB2454" s="20" t="e">
        <f>VLOOKUP(CONCATENATE($M2454,$N2454,$T2454),Oferta!$B$2:$Q$360,16,FALSE)</f>
        <v>#N/A</v>
      </c>
      <c r="AC2454" s="20" t="e">
        <f>VLOOKUP(CONCATENATE($M2454,$N2454,$T2454),Oferta!$B$2:$Q$360,15,FALSE)</f>
        <v>#N/A</v>
      </c>
      <c r="AD2454" s="12"/>
      <c r="AE2454" s="12"/>
      <c r="AF2454" s="12"/>
      <c r="AG2454" s="12"/>
      <c r="AH2454" s="12"/>
      <c r="AI2454" s="5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12"/>
      <c r="AW2454" s="12"/>
    </row>
    <row r="2455" spans="1:49" ht="15" hidden="1" customHeight="1">
      <c r="A2455" s="12"/>
      <c r="B2455" s="12"/>
      <c r="C2455" s="12"/>
      <c r="D2455" s="12"/>
      <c r="E2455" s="12"/>
      <c r="F2455" s="12"/>
      <c r="G2455" s="12"/>
      <c r="H2455" s="12" t="e">
        <f t="shared" si="36"/>
        <v>#N/A</v>
      </c>
      <c r="I2455" s="12" t="e">
        <f>VLOOKUP(CONCATENATE(N2455,T2455),Simulador!$H$26:$H$33,1,FALSE)</f>
        <v>#N/A</v>
      </c>
      <c r="J2455" s="12" t="e">
        <f t="shared" si="37"/>
        <v>#N/A</v>
      </c>
      <c r="K2455" s="13" t="e">
        <f t="shared" si="38"/>
        <v>#N/A</v>
      </c>
      <c r="L2455" s="12" t="e">
        <f t="shared" si="39"/>
        <v>#N/A</v>
      </c>
      <c r="M2455" s="14"/>
      <c r="N2455" s="3"/>
      <c r="O2455" s="20" t="e">
        <f>VLOOKUP(CONCATENATE($M2455,$N2455),Curriculos!$A$2:$J$332,4,FALSE)</f>
        <v>#N/A</v>
      </c>
      <c r="P2455" s="21" t="e">
        <f>VLOOKUP(CONCATENATE($M2455,$N2455),Curriculos!$A$2:$J$332,5,FALSE)</f>
        <v>#N/A</v>
      </c>
      <c r="Q2455" s="21" t="e">
        <f>VLOOKUP($N2455,Oferta!$D$2:$P$100,5,FALSE)</f>
        <v>#N/A</v>
      </c>
      <c r="R2455" s="21" t="e">
        <f>VLOOKUP(CONCATENATE($M2455,$N2455),Curriculos!$A$2:$J$332,8,FALSE)</f>
        <v>#N/A</v>
      </c>
      <c r="S2455" s="5"/>
      <c r="T2455" s="22"/>
      <c r="U2455" s="21" t="e">
        <f>VLOOKUP(CONCATENATE($M2455,$N2455),Curriculos!$A$2:$J$332,10,FALSE)</f>
        <v>#N/A</v>
      </c>
      <c r="V2455" s="20" t="e">
        <f>VLOOKUP(CONCATENATE($M2455,$N2455,$T2455),Oferta!$B$2:$R$360,17,FALSE)</f>
        <v>#N/A</v>
      </c>
      <c r="W2455" s="20" t="e">
        <f>VLOOKUP(CONCATENATE($M2455,$N2455,$T2455),Oferta!$B$2:$Q$360,12,FALSE)</f>
        <v>#N/A</v>
      </c>
      <c r="X2455" s="22"/>
      <c r="Y2455" s="23" t="e">
        <f>VLOOKUP(CONCATENATE($W2455,$X2455),Mtz_Horarios!$E$2:$H$92,2,FALSE)</f>
        <v>#N/A</v>
      </c>
      <c r="Z2455" s="23" t="e">
        <f>VLOOKUP(CONCATENATE($W2455,$X2455),Mtz_Horarios!$E$2:$H$92,3,FALSE)</f>
        <v>#N/A</v>
      </c>
      <c r="AA2455" s="24" t="e">
        <f>VLOOKUP(CONCATENATE($W2455,$X2455),Mtz_Horarios!$E$2:$H$92,4,FALSE)</f>
        <v>#N/A</v>
      </c>
      <c r="AB2455" s="20" t="e">
        <f>VLOOKUP(CONCATENATE($M2455,$N2455,$T2455),Oferta!$B$2:$Q$360,16,FALSE)</f>
        <v>#N/A</v>
      </c>
      <c r="AC2455" s="20" t="e">
        <f>VLOOKUP(CONCATENATE($M2455,$N2455,$T2455),Oferta!$B$2:$Q$360,15,FALSE)</f>
        <v>#N/A</v>
      </c>
      <c r="AD2455" s="12"/>
      <c r="AE2455" s="12"/>
      <c r="AF2455" s="12"/>
      <c r="AG2455" s="12"/>
      <c r="AH2455" s="12"/>
      <c r="AI2455" s="5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12"/>
      <c r="AW2455" s="12"/>
    </row>
    <row r="2456" spans="1:49" ht="15" hidden="1" customHeight="1">
      <c r="A2456" s="12"/>
      <c r="B2456" s="12"/>
      <c r="C2456" s="12"/>
      <c r="D2456" s="12"/>
      <c r="E2456" s="12"/>
      <c r="F2456" s="12"/>
      <c r="G2456" s="12"/>
      <c r="H2456" s="12" t="e">
        <f t="shared" si="36"/>
        <v>#N/A</v>
      </c>
      <c r="I2456" s="12" t="e">
        <f>VLOOKUP(CONCATENATE(N2456,T2456),Simulador!$H$26:$H$33,1,FALSE)</f>
        <v>#N/A</v>
      </c>
      <c r="J2456" s="12" t="e">
        <f t="shared" si="37"/>
        <v>#N/A</v>
      </c>
      <c r="K2456" s="13" t="e">
        <f t="shared" si="38"/>
        <v>#N/A</v>
      </c>
      <c r="L2456" s="12" t="e">
        <f t="shared" si="39"/>
        <v>#N/A</v>
      </c>
      <c r="M2456" s="14"/>
      <c r="N2456" s="3"/>
      <c r="O2456" s="20" t="e">
        <f>VLOOKUP(CONCATENATE($M2456,$N2456),Curriculos!$A$2:$J$332,4,FALSE)</f>
        <v>#N/A</v>
      </c>
      <c r="P2456" s="21" t="e">
        <f>VLOOKUP(CONCATENATE($M2456,$N2456),Curriculos!$A$2:$J$332,5,FALSE)</f>
        <v>#N/A</v>
      </c>
      <c r="Q2456" s="21" t="e">
        <f>VLOOKUP($N2456,Oferta!$D$2:$P$100,5,FALSE)</f>
        <v>#N/A</v>
      </c>
      <c r="R2456" s="21" t="e">
        <f>VLOOKUP(CONCATENATE($M2456,$N2456),Curriculos!$A$2:$J$332,8,FALSE)</f>
        <v>#N/A</v>
      </c>
      <c r="S2456" s="5"/>
      <c r="T2456" s="22"/>
      <c r="U2456" s="21" t="e">
        <f>VLOOKUP(CONCATENATE($M2456,$N2456),Curriculos!$A$2:$J$332,10,FALSE)</f>
        <v>#N/A</v>
      </c>
      <c r="V2456" s="20" t="e">
        <f>VLOOKUP(CONCATENATE($M2456,$N2456,$T2456),Oferta!$B$2:$R$360,17,FALSE)</f>
        <v>#N/A</v>
      </c>
      <c r="W2456" s="20" t="e">
        <f>VLOOKUP(CONCATENATE($M2456,$N2456,$T2456),Oferta!$B$2:$Q$360,12,FALSE)</f>
        <v>#N/A</v>
      </c>
      <c r="X2456" s="22"/>
      <c r="Y2456" s="23" t="e">
        <f>VLOOKUP(CONCATENATE($W2456,$X2456),Mtz_Horarios!$E$2:$H$92,2,FALSE)</f>
        <v>#N/A</v>
      </c>
      <c r="Z2456" s="23" t="e">
        <f>VLOOKUP(CONCATENATE($W2456,$X2456),Mtz_Horarios!$E$2:$H$92,3,FALSE)</f>
        <v>#N/A</v>
      </c>
      <c r="AA2456" s="24" t="e">
        <f>VLOOKUP(CONCATENATE($W2456,$X2456),Mtz_Horarios!$E$2:$H$92,4,FALSE)</f>
        <v>#N/A</v>
      </c>
      <c r="AB2456" s="20" t="e">
        <f>VLOOKUP(CONCATENATE($M2456,$N2456,$T2456),Oferta!$B$2:$Q$360,16,FALSE)</f>
        <v>#N/A</v>
      </c>
      <c r="AC2456" s="20" t="e">
        <f>VLOOKUP(CONCATENATE($M2456,$N2456,$T2456),Oferta!$B$2:$Q$360,15,FALSE)</f>
        <v>#N/A</v>
      </c>
      <c r="AD2456" s="12"/>
      <c r="AE2456" s="12"/>
      <c r="AF2456" s="12"/>
      <c r="AG2456" s="12"/>
      <c r="AH2456" s="12"/>
      <c r="AI2456" s="5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12"/>
      <c r="AW2456" s="12"/>
    </row>
    <row r="2457" spans="1:49" ht="15" hidden="1" customHeight="1">
      <c r="A2457" s="12"/>
      <c r="B2457" s="12"/>
      <c r="C2457" s="12"/>
      <c r="D2457" s="12"/>
      <c r="E2457" s="12"/>
      <c r="F2457" s="12"/>
      <c r="G2457" s="12"/>
      <c r="H2457" s="12" t="e">
        <f t="shared" si="36"/>
        <v>#N/A</v>
      </c>
      <c r="I2457" s="12" t="e">
        <f>VLOOKUP(CONCATENATE(N2457,T2457),Simulador!$H$26:$H$33,1,FALSE)</f>
        <v>#N/A</v>
      </c>
      <c r="J2457" s="12" t="e">
        <f t="shared" si="37"/>
        <v>#N/A</v>
      </c>
      <c r="K2457" s="13" t="e">
        <f t="shared" si="38"/>
        <v>#N/A</v>
      </c>
      <c r="L2457" s="12" t="e">
        <f t="shared" si="39"/>
        <v>#N/A</v>
      </c>
      <c r="M2457" s="14"/>
      <c r="N2457" s="3"/>
      <c r="O2457" s="20" t="e">
        <f>VLOOKUP(CONCATENATE($M2457,$N2457),Curriculos!$A$2:$J$332,4,FALSE)</f>
        <v>#N/A</v>
      </c>
      <c r="P2457" s="21" t="e">
        <f>VLOOKUP(CONCATENATE($M2457,$N2457),Curriculos!$A$2:$J$332,5,FALSE)</f>
        <v>#N/A</v>
      </c>
      <c r="Q2457" s="21" t="e">
        <f>VLOOKUP($N2457,Oferta!$D$2:$P$100,5,FALSE)</f>
        <v>#N/A</v>
      </c>
      <c r="R2457" s="21" t="e">
        <f>VLOOKUP(CONCATENATE($M2457,$N2457),Curriculos!$A$2:$J$332,8,FALSE)</f>
        <v>#N/A</v>
      </c>
      <c r="S2457" s="5"/>
      <c r="T2457" s="22"/>
      <c r="U2457" s="21" t="e">
        <f>VLOOKUP(CONCATENATE($M2457,$N2457),Curriculos!$A$2:$J$332,10,FALSE)</f>
        <v>#N/A</v>
      </c>
      <c r="V2457" s="20" t="e">
        <f>VLOOKUP(CONCATENATE($M2457,$N2457,$T2457),Oferta!$B$2:$R$360,17,FALSE)</f>
        <v>#N/A</v>
      </c>
      <c r="W2457" s="20" t="e">
        <f>VLOOKUP(CONCATENATE($M2457,$N2457,$T2457),Oferta!$B$2:$Q$360,12,FALSE)</f>
        <v>#N/A</v>
      </c>
      <c r="X2457" s="22"/>
      <c r="Y2457" s="23" t="e">
        <f>VLOOKUP(CONCATENATE($W2457,$X2457),Mtz_Horarios!$E$2:$H$92,2,FALSE)</f>
        <v>#N/A</v>
      </c>
      <c r="Z2457" s="23" t="e">
        <f>VLOOKUP(CONCATENATE($W2457,$X2457),Mtz_Horarios!$E$2:$H$92,3,FALSE)</f>
        <v>#N/A</v>
      </c>
      <c r="AA2457" s="24" t="e">
        <f>VLOOKUP(CONCATENATE($W2457,$X2457),Mtz_Horarios!$E$2:$H$92,4,FALSE)</f>
        <v>#N/A</v>
      </c>
      <c r="AB2457" s="20" t="e">
        <f>VLOOKUP(CONCATENATE($M2457,$N2457,$T2457),Oferta!$B$2:$Q$360,16,FALSE)</f>
        <v>#N/A</v>
      </c>
      <c r="AC2457" s="20" t="e">
        <f>VLOOKUP(CONCATENATE($M2457,$N2457,$T2457),Oferta!$B$2:$Q$360,15,FALSE)</f>
        <v>#N/A</v>
      </c>
      <c r="AD2457" s="12"/>
      <c r="AE2457" s="12"/>
      <c r="AF2457" s="12"/>
      <c r="AG2457" s="12"/>
      <c r="AH2457" s="12"/>
      <c r="AI2457" s="5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12"/>
      <c r="AW2457" s="12"/>
    </row>
    <row r="2458" spans="1:49" ht="15" hidden="1" customHeight="1">
      <c r="A2458" s="12"/>
      <c r="B2458" s="12"/>
      <c r="C2458" s="12"/>
      <c r="D2458" s="12"/>
      <c r="E2458" s="12"/>
      <c r="F2458" s="12"/>
      <c r="G2458" s="12"/>
      <c r="H2458" s="12" t="e">
        <f t="shared" si="36"/>
        <v>#N/A</v>
      </c>
      <c r="I2458" s="12" t="e">
        <f>VLOOKUP(CONCATENATE(N2458,T2458),Simulador!$H$26:$H$33,1,FALSE)</f>
        <v>#N/A</v>
      </c>
      <c r="J2458" s="12" t="e">
        <f t="shared" si="37"/>
        <v>#N/A</v>
      </c>
      <c r="K2458" s="13" t="e">
        <f t="shared" si="38"/>
        <v>#N/A</v>
      </c>
      <c r="L2458" s="12" t="e">
        <f t="shared" si="39"/>
        <v>#N/A</v>
      </c>
      <c r="M2458" s="14"/>
      <c r="N2458" s="3"/>
      <c r="O2458" s="20" t="e">
        <f>VLOOKUP(CONCATENATE($M2458,$N2458),Curriculos!$A$2:$J$332,4,FALSE)</f>
        <v>#N/A</v>
      </c>
      <c r="P2458" s="21" t="e">
        <f>VLOOKUP(CONCATENATE($M2458,$N2458),Curriculos!$A$2:$J$332,5,FALSE)</f>
        <v>#N/A</v>
      </c>
      <c r="Q2458" s="21" t="e">
        <f>VLOOKUP($N2458,Oferta!$D$2:$P$100,5,FALSE)</f>
        <v>#N/A</v>
      </c>
      <c r="R2458" s="21" t="e">
        <f>VLOOKUP(CONCATENATE($M2458,$N2458),Curriculos!$A$2:$J$332,8,FALSE)</f>
        <v>#N/A</v>
      </c>
      <c r="S2458" s="5"/>
      <c r="T2458" s="22"/>
      <c r="U2458" s="21" t="e">
        <f>VLOOKUP(CONCATENATE($M2458,$N2458),Curriculos!$A$2:$J$332,10,FALSE)</f>
        <v>#N/A</v>
      </c>
      <c r="V2458" s="20" t="e">
        <f>VLOOKUP(CONCATENATE($M2458,$N2458,$T2458),Oferta!$B$2:$R$360,17,FALSE)</f>
        <v>#N/A</v>
      </c>
      <c r="W2458" s="20" t="e">
        <f>VLOOKUP(CONCATENATE($M2458,$N2458,$T2458),Oferta!$B$2:$Q$360,12,FALSE)</f>
        <v>#N/A</v>
      </c>
      <c r="X2458" s="22"/>
      <c r="Y2458" s="23" t="e">
        <f>VLOOKUP(CONCATENATE($W2458,$X2458),Mtz_Horarios!$E$2:$H$92,2,FALSE)</f>
        <v>#N/A</v>
      </c>
      <c r="Z2458" s="23" t="e">
        <f>VLOOKUP(CONCATENATE($W2458,$X2458),Mtz_Horarios!$E$2:$H$92,3,FALSE)</f>
        <v>#N/A</v>
      </c>
      <c r="AA2458" s="24" t="e">
        <f>VLOOKUP(CONCATENATE($W2458,$X2458),Mtz_Horarios!$E$2:$H$92,4,FALSE)</f>
        <v>#N/A</v>
      </c>
      <c r="AB2458" s="20" t="e">
        <f>VLOOKUP(CONCATENATE($M2458,$N2458,$T2458),Oferta!$B$2:$Q$360,16,FALSE)</f>
        <v>#N/A</v>
      </c>
      <c r="AC2458" s="20" t="e">
        <f>VLOOKUP(CONCATENATE($M2458,$N2458,$T2458),Oferta!$B$2:$Q$360,15,FALSE)</f>
        <v>#N/A</v>
      </c>
      <c r="AD2458" s="12"/>
      <c r="AE2458" s="12"/>
      <c r="AF2458" s="12"/>
      <c r="AG2458" s="12"/>
      <c r="AH2458" s="12"/>
      <c r="AI2458" s="5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12"/>
      <c r="AW2458" s="12"/>
    </row>
    <row r="2459" spans="1:49" ht="15" hidden="1" customHeight="1">
      <c r="A2459" s="12"/>
      <c r="B2459" s="12"/>
      <c r="C2459" s="12"/>
      <c r="D2459" s="12"/>
      <c r="E2459" s="12"/>
      <c r="F2459" s="12"/>
      <c r="G2459" s="12"/>
      <c r="H2459" s="12" t="e">
        <f t="shared" si="36"/>
        <v>#N/A</v>
      </c>
      <c r="I2459" s="12" t="e">
        <f>VLOOKUP(CONCATENATE(N2459,T2459),Simulador!$H$26:$H$33,1,FALSE)</f>
        <v>#N/A</v>
      </c>
      <c r="J2459" s="12" t="e">
        <f t="shared" si="37"/>
        <v>#N/A</v>
      </c>
      <c r="K2459" s="13" t="e">
        <f t="shared" si="38"/>
        <v>#N/A</v>
      </c>
      <c r="L2459" s="12" t="e">
        <f t="shared" si="39"/>
        <v>#N/A</v>
      </c>
      <c r="M2459" s="14"/>
      <c r="N2459" s="3"/>
      <c r="O2459" s="20" t="e">
        <f>VLOOKUP(CONCATENATE($M2459,$N2459),Curriculos!$A$2:$J$332,4,FALSE)</f>
        <v>#N/A</v>
      </c>
      <c r="P2459" s="21" t="e">
        <f>VLOOKUP(CONCATENATE($M2459,$N2459),Curriculos!$A$2:$J$332,5,FALSE)</f>
        <v>#N/A</v>
      </c>
      <c r="Q2459" s="21" t="e">
        <f>VLOOKUP($N2459,Oferta!$D$2:$P$100,5,FALSE)</f>
        <v>#N/A</v>
      </c>
      <c r="R2459" s="21" t="e">
        <f>VLOOKUP(CONCATENATE($M2459,$N2459),Curriculos!$A$2:$J$332,8,FALSE)</f>
        <v>#N/A</v>
      </c>
      <c r="S2459" s="5"/>
      <c r="T2459" s="22"/>
      <c r="U2459" s="21" t="e">
        <f>VLOOKUP(CONCATENATE($M2459,$N2459),Curriculos!$A$2:$J$332,10,FALSE)</f>
        <v>#N/A</v>
      </c>
      <c r="V2459" s="20" t="e">
        <f>VLOOKUP(CONCATENATE($M2459,$N2459,$T2459),Oferta!$B$2:$R$360,17,FALSE)</f>
        <v>#N/A</v>
      </c>
      <c r="W2459" s="20" t="e">
        <f>VLOOKUP(CONCATENATE($M2459,$N2459,$T2459),Oferta!$B$2:$Q$360,12,FALSE)</f>
        <v>#N/A</v>
      </c>
      <c r="X2459" s="22"/>
      <c r="Y2459" s="23" t="e">
        <f>VLOOKUP(CONCATENATE($W2459,$X2459),Mtz_Horarios!$E$2:$H$92,2,FALSE)</f>
        <v>#N/A</v>
      </c>
      <c r="Z2459" s="23" t="e">
        <f>VLOOKUP(CONCATENATE($W2459,$X2459),Mtz_Horarios!$E$2:$H$92,3,FALSE)</f>
        <v>#N/A</v>
      </c>
      <c r="AA2459" s="24" t="e">
        <f>VLOOKUP(CONCATENATE($W2459,$X2459),Mtz_Horarios!$E$2:$H$92,4,FALSE)</f>
        <v>#N/A</v>
      </c>
      <c r="AB2459" s="20" t="e">
        <f>VLOOKUP(CONCATENATE($M2459,$N2459,$T2459),Oferta!$B$2:$Q$360,16,FALSE)</f>
        <v>#N/A</v>
      </c>
      <c r="AC2459" s="20" t="e">
        <f>VLOOKUP(CONCATENATE($M2459,$N2459,$T2459),Oferta!$B$2:$Q$360,15,FALSE)</f>
        <v>#N/A</v>
      </c>
      <c r="AD2459" s="12"/>
      <c r="AE2459" s="12"/>
      <c r="AF2459" s="12"/>
      <c r="AG2459" s="12"/>
      <c r="AH2459" s="12"/>
      <c r="AI2459" s="5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12"/>
      <c r="AW2459" s="12"/>
    </row>
    <row r="2460" spans="1:49" ht="15" hidden="1" customHeight="1">
      <c r="A2460" s="12"/>
      <c r="B2460" s="12"/>
      <c r="C2460" s="12"/>
      <c r="D2460" s="12"/>
      <c r="E2460" s="12"/>
      <c r="F2460" s="12"/>
      <c r="G2460" s="12"/>
      <c r="H2460" s="12" t="e">
        <f t="shared" si="36"/>
        <v>#N/A</v>
      </c>
      <c r="I2460" s="12" t="e">
        <f>VLOOKUP(CONCATENATE(N2460,T2460),Simulador!$H$26:$H$33,1,FALSE)</f>
        <v>#N/A</v>
      </c>
      <c r="J2460" s="12" t="e">
        <f t="shared" si="37"/>
        <v>#N/A</v>
      </c>
      <c r="K2460" s="13" t="e">
        <f t="shared" si="38"/>
        <v>#N/A</v>
      </c>
      <c r="L2460" s="12" t="e">
        <f t="shared" si="39"/>
        <v>#N/A</v>
      </c>
      <c r="M2460" s="14"/>
      <c r="N2460" s="3"/>
      <c r="O2460" s="20" t="e">
        <f>VLOOKUP(CONCATENATE($M2460,$N2460),Curriculos!$A$2:$J$332,4,FALSE)</f>
        <v>#N/A</v>
      </c>
      <c r="P2460" s="21" t="e">
        <f>VLOOKUP(CONCATENATE($M2460,$N2460),Curriculos!$A$2:$J$332,5,FALSE)</f>
        <v>#N/A</v>
      </c>
      <c r="Q2460" s="21" t="e">
        <f>VLOOKUP($N2460,Oferta!$D$2:$P$100,5,FALSE)</f>
        <v>#N/A</v>
      </c>
      <c r="R2460" s="21" t="e">
        <f>VLOOKUP(CONCATENATE($M2460,$N2460),Curriculos!$A$2:$J$332,8,FALSE)</f>
        <v>#N/A</v>
      </c>
      <c r="S2460" s="5"/>
      <c r="T2460" s="22"/>
      <c r="U2460" s="21" t="e">
        <f>VLOOKUP(CONCATENATE($M2460,$N2460),Curriculos!$A$2:$J$332,10,FALSE)</f>
        <v>#N/A</v>
      </c>
      <c r="V2460" s="20" t="e">
        <f>VLOOKUP(CONCATENATE($M2460,$N2460,$T2460),Oferta!$B$2:$R$360,17,FALSE)</f>
        <v>#N/A</v>
      </c>
      <c r="W2460" s="20" t="e">
        <f>VLOOKUP(CONCATENATE($M2460,$N2460,$T2460),Oferta!$B$2:$Q$360,12,FALSE)</f>
        <v>#N/A</v>
      </c>
      <c r="X2460" s="22"/>
      <c r="Y2460" s="23" t="e">
        <f>VLOOKUP(CONCATENATE($W2460,$X2460),Mtz_Horarios!$E$2:$H$92,2,FALSE)</f>
        <v>#N/A</v>
      </c>
      <c r="Z2460" s="23" t="e">
        <f>VLOOKUP(CONCATENATE($W2460,$X2460),Mtz_Horarios!$E$2:$H$92,3,FALSE)</f>
        <v>#N/A</v>
      </c>
      <c r="AA2460" s="24" t="e">
        <f>VLOOKUP(CONCATENATE($W2460,$X2460),Mtz_Horarios!$E$2:$H$92,4,FALSE)</f>
        <v>#N/A</v>
      </c>
      <c r="AB2460" s="20" t="e">
        <f>VLOOKUP(CONCATENATE($M2460,$N2460,$T2460),Oferta!$B$2:$Q$360,16,FALSE)</f>
        <v>#N/A</v>
      </c>
      <c r="AC2460" s="20" t="e">
        <f>VLOOKUP(CONCATENATE($M2460,$N2460,$T2460),Oferta!$B$2:$Q$360,15,FALSE)</f>
        <v>#N/A</v>
      </c>
      <c r="AD2460" s="12"/>
      <c r="AE2460" s="12"/>
      <c r="AF2460" s="12"/>
      <c r="AG2460" s="12"/>
      <c r="AH2460" s="12"/>
      <c r="AI2460" s="5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12"/>
      <c r="AW2460" s="12"/>
    </row>
    <row r="2461" spans="1:49" ht="15" hidden="1" customHeight="1">
      <c r="A2461" s="12"/>
      <c r="B2461" s="12"/>
      <c r="C2461" s="12"/>
      <c r="D2461" s="12"/>
      <c r="E2461" s="12"/>
      <c r="F2461" s="12"/>
      <c r="G2461" s="12"/>
      <c r="H2461" s="12" t="e">
        <f t="shared" si="36"/>
        <v>#N/A</v>
      </c>
      <c r="I2461" s="12" t="e">
        <f>VLOOKUP(CONCATENATE(N2461,T2461),Simulador!$H$26:$H$33,1,FALSE)</f>
        <v>#N/A</v>
      </c>
      <c r="J2461" s="12" t="e">
        <f t="shared" si="37"/>
        <v>#N/A</v>
      </c>
      <c r="K2461" s="13" t="e">
        <f t="shared" si="38"/>
        <v>#N/A</v>
      </c>
      <c r="L2461" s="12" t="e">
        <f t="shared" si="39"/>
        <v>#N/A</v>
      </c>
      <c r="M2461" s="14"/>
      <c r="N2461" s="3"/>
      <c r="O2461" s="20" t="e">
        <f>VLOOKUP(CONCATENATE($M2461,$N2461),Curriculos!$A$2:$J$332,4,FALSE)</f>
        <v>#N/A</v>
      </c>
      <c r="P2461" s="21" t="e">
        <f>VLOOKUP(CONCATENATE($M2461,$N2461),Curriculos!$A$2:$J$332,5,FALSE)</f>
        <v>#N/A</v>
      </c>
      <c r="Q2461" s="21" t="e">
        <f>VLOOKUP($N2461,Oferta!$D$2:$P$100,5,FALSE)</f>
        <v>#N/A</v>
      </c>
      <c r="R2461" s="21" t="e">
        <f>VLOOKUP(CONCATENATE($M2461,$N2461),Curriculos!$A$2:$J$332,8,FALSE)</f>
        <v>#N/A</v>
      </c>
      <c r="S2461" s="5"/>
      <c r="T2461" s="22"/>
      <c r="U2461" s="21" t="e">
        <f>VLOOKUP(CONCATENATE($M2461,$N2461),Curriculos!$A$2:$J$332,10,FALSE)</f>
        <v>#N/A</v>
      </c>
      <c r="V2461" s="20" t="e">
        <f>VLOOKUP(CONCATENATE($M2461,$N2461,$T2461),Oferta!$B$2:$R$360,17,FALSE)</f>
        <v>#N/A</v>
      </c>
      <c r="W2461" s="20" t="e">
        <f>VLOOKUP(CONCATENATE($M2461,$N2461,$T2461),Oferta!$B$2:$Q$360,12,FALSE)</f>
        <v>#N/A</v>
      </c>
      <c r="X2461" s="22"/>
      <c r="Y2461" s="23" t="e">
        <f>VLOOKUP(CONCATENATE($W2461,$X2461),Mtz_Horarios!$E$2:$H$92,2,FALSE)</f>
        <v>#N/A</v>
      </c>
      <c r="Z2461" s="23" t="e">
        <f>VLOOKUP(CONCATENATE($W2461,$X2461),Mtz_Horarios!$E$2:$H$92,3,FALSE)</f>
        <v>#N/A</v>
      </c>
      <c r="AA2461" s="24" t="e">
        <f>VLOOKUP(CONCATENATE($W2461,$X2461),Mtz_Horarios!$E$2:$H$92,4,FALSE)</f>
        <v>#N/A</v>
      </c>
      <c r="AB2461" s="20" t="e">
        <f>VLOOKUP(CONCATENATE($M2461,$N2461,$T2461),Oferta!$B$2:$Q$360,16,FALSE)</f>
        <v>#N/A</v>
      </c>
      <c r="AC2461" s="20" t="e">
        <f>VLOOKUP(CONCATENATE($M2461,$N2461,$T2461),Oferta!$B$2:$Q$360,15,FALSE)</f>
        <v>#N/A</v>
      </c>
      <c r="AD2461" s="12"/>
      <c r="AE2461" s="12"/>
      <c r="AF2461" s="12"/>
      <c r="AG2461" s="12"/>
      <c r="AH2461" s="12"/>
      <c r="AI2461" s="5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12"/>
      <c r="AW2461" s="12"/>
    </row>
    <row r="2462" spans="1:49" ht="15" hidden="1" customHeight="1">
      <c r="A2462" s="12"/>
      <c r="B2462" s="12"/>
      <c r="C2462" s="12"/>
      <c r="D2462" s="12"/>
      <c r="E2462" s="12"/>
      <c r="F2462" s="12"/>
      <c r="G2462" s="12"/>
      <c r="H2462" s="12" t="e">
        <f t="shared" si="36"/>
        <v>#N/A</v>
      </c>
      <c r="I2462" s="12" t="e">
        <f>VLOOKUP(CONCATENATE(N2462,T2462),Simulador!$H$26:$H$33,1,FALSE)</f>
        <v>#N/A</v>
      </c>
      <c r="J2462" s="12" t="e">
        <f t="shared" si="37"/>
        <v>#N/A</v>
      </c>
      <c r="K2462" s="13" t="e">
        <f t="shared" si="38"/>
        <v>#N/A</v>
      </c>
      <c r="L2462" s="12" t="e">
        <f t="shared" si="39"/>
        <v>#N/A</v>
      </c>
      <c r="M2462" s="14"/>
      <c r="N2462" s="3"/>
      <c r="O2462" s="20" t="e">
        <f>VLOOKUP(CONCATENATE($M2462,$N2462),Curriculos!$A$2:$J$332,4,FALSE)</f>
        <v>#N/A</v>
      </c>
      <c r="P2462" s="21" t="e">
        <f>VLOOKUP(CONCATENATE($M2462,$N2462),Curriculos!$A$2:$J$332,5,FALSE)</f>
        <v>#N/A</v>
      </c>
      <c r="Q2462" s="21" t="e">
        <f>VLOOKUP($N2462,Oferta!$D$2:$P$100,5,FALSE)</f>
        <v>#N/A</v>
      </c>
      <c r="R2462" s="21" t="e">
        <f>VLOOKUP(CONCATENATE($M2462,$N2462),Curriculos!$A$2:$J$332,8,FALSE)</f>
        <v>#N/A</v>
      </c>
      <c r="S2462" s="5"/>
      <c r="T2462" s="22"/>
      <c r="U2462" s="21" t="e">
        <f>VLOOKUP(CONCATENATE($M2462,$N2462),Curriculos!$A$2:$J$332,10,FALSE)</f>
        <v>#N/A</v>
      </c>
      <c r="V2462" s="20" t="e">
        <f>VLOOKUP(CONCATENATE($M2462,$N2462,$T2462),Oferta!$B$2:$R$360,17,FALSE)</f>
        <v>#N/A</v>
      </c>
      <c r="W2462" s="20" t="e">
        <f>VLOOKUP(CONCATENATE($M2462,$N2462,$T2462),Oferta!$B$2:$Q$360,12,FALSE)</f>
        <v>#N/A</v>
      </c>
      <c r="X2462" s="22"/>
      <c r="Y2462" s="23" t="e">
        <f>VLOOKUP(CONCATENATE($W2462,$X2462),Mtz_Horarios!$E$2:$H$92,2,FALSE)</f>
        <v>#N/A</v>
      </c>
      <c r="Z2462" s="23" t="e">
        <f>VLOOKUP(CONCATENATE($W2462,$X2462),Mtz_Horarios!$E$2:$H$92,3,FALSE)</f>
        <v>#N/A</v>
      </c>
      <c r="AA2462" s="24" t="e">
        <f>VLOOKUP(CONCATENATE($W2462,$X2462),Mtz_Horarios!$E$2:$H$92,4,FALSE)</f>
        <v>#N/A</v>
      </c>
      <c r="AB2462" s="20" t="e">
        <f>VLOOKUP(CONCATENATE($M2462,$N2462,$T2462),Oferta!$B$2:$Q$360,16,FALSE)</f>
        <v>#N/A</v>
      </c>
      <c r="AC2462" s="20" t="e">
        <f>VLOOKUP(CONCATENATE($M2462,$N2462,$T2462),Oferta!$B$2:$Q$360,15,FALSE)</f>
        <v>#N/A</v>
      </c>
      <c r="AD2462" s="12"/>
      <c r="AE2462" s="12"/>
      <c r="AF2462" s="12"/>
      <c r="AG2462" s="12"/>
      <c r="AH2462" s="12"/>
      <c r="AI2462" s="5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12"/>
      <c r="AW2462" s="12"/>
    </row>
    <row r="2463" spans="1:49" ht="15" hidden="1" customHeight="1">
      <c r="A2463" s="12"/>
      <c r="B2463" s="12"/>
      <c r="C2463" s="12"/>
      <c r="D2463" s="12"/>
      <c r="E2463" s="12"/>
      <c r="F2463" s="12"/>
      <c r="G2463" s="12"/>
      <c r="H2463" s="12" t="e">
        <f t="shared" si="36"/>
        <v>#N/A</v>
      </c>
      <c r="I2463" s="12" t="e">
        <f>VLOOKUP(CONCATENATE(N2463,T2463),Simulador!$H$26:$H$33,1,FALSE)</f>
        <v>#N/A</v>
      </c>
      <c r="J2463" s="12" t="e">
        <f t="shared" si="37"/>
        <v>#N/A</v>
      </c>
      <c r="K2463" s="13" t="e">
        <f t="shared" si="38"/>
        <v>#N/A</v>
      </c>
      <c r="L2463" s="12" t="e">
        <f t="shared" si="39"/>
        <v>#N/A</v>
      </c>
      <c r="M2463" s="14"/>
      <c r="N2463" s="3"/>
      <c r="O2463" s="20" t="e">
        <f>VLOOKUP(CONCATENATE($M2463,$N2463),Curriculos!$A$2:$J$332,4,FALSE)</f>
        <v>#N/A</v>
      </c>
      <c r="P2463" s="21" t="e">
        <f>VLOOKUP(CONCATENATE($M2463,$N2463),Curriculos!$A$2:$J$332,5,FALSE)</f>
        <v>#N/A</v>
      </c>
      <c r="Q2463" s="21" t="e">
        <f>VLOOKUP($N2463,Oferta!$D$2:$P$100,5,FALSE)</f>
        <v>#N/A</v>
      </c>
      <c r="R2463" s="21" t="e">
        <f>VLOOKUP(CONCATENATE($M2463,$N2463),Curriculos!$A$2:$J$332,8,FALSE)</f>
        <v>#N/A</v>
      </c>
      <c r="S2463" s="5"/>
      <c r="T2463" s="22"/>
      <c r="U2463" s="21" t="e">
        <f>VLOOKUP(CONCATENATE($M2463,$N2463),Curriculos!$A$2:$J$332,10,FALSE)</f>
        <v>#N/A</v>
      </c>
      <c r="V2463" s="20" t="e">
        <f>VLOOKUP(CONCATENATE($M2463,$N2463,$T2463),Oferta!$B$2:$R$360,17,FALSE)</f>
        <v>#N/A</v>
      </c>
      <c r="W2463" s="20" t="e">
        <f>VLOOKUP(CONCATENATE($M2463,$N2463,$T2463),Oferta!$B$2:$Q$360,12,FALSE)</f>
        <v>#N/A</v>
      </c>
      <c r="X2463" s="22"/>
      <c r="Y2463" s="23" t="e">
        <f>VLOOKUP(CONCATENATE($W2463,$X2463),Mtz_Horarios!$E$2:$H$92,2,FALSE)</f>
        <v>#N/A</v>
      </c>
      <c r="Z2463" s="23" t="e">
        <f>VLOOKUP(CONCATENATE($W2463,$X2463),Mtz_Horarios!$E$2:$H$92,3,FALSE)</f>
        <v>#N/A</v>
      </c>
      <c r="AA2463" s="24" t="e">
        <f>VLOOKUP(CONCATENATE($W2463,$X2463),Mtz_Horarios!$E$2:$H$92,4,FALSE)</f>
        <v>#N/A</v>
      </c>
      <c r="AB2463" s="20" t="e">
        <f>VLOOKUP(CONCATENATE($M2463,$N2463,$T2463),Oferta!$B$2:$Q$360,16,FALSE)</f>
        <v>#N/A</v>
      </c>
      <c r="AC2463" s="20" t="e">
        <f>VLOOKUP(CONCATENATE($M2463,$N2463,$T2463),Oferta!$B$2:$Q$360,15,FALSE)</f>
        <v>#N/A</v>
      </c>
      <c r="AD2463" s="12"/>
      <c r="AE2463" s="12"/>
      <c r="AF2463" s="12"/>
      <c r="AG2463" s="12"/>
      <c r="AH2463" s="12"/>
      <c r="AI2463" s="5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12"/>
      <c r="AW2463" s="12"/>
    </row>
    <row r="2464" spans="1:49" ht="15" hidden="1" customHeight="1">
      <c r="A2464" s="12"/>
      <c r="B2464" s="12"/>
      <c r="C2464" s="12"/>
      <c r="D2464" s="12"/>
      <c r="E2464" s="12"/>
      <c r="F2464" s="12"/>
      <c r="G2464" s="12"/>
      <c r="H2464" s="12" t="e">
        <f t="shared" si="36"/>
        <v>#N/A</v>
      </c>
      <c r="I2464" s="12" t="e">
        <f>VLOOKUP(CONCATENATE(N2464,T2464),Simulador!$H$26:$H$33,1,FALSE)</f>
        <v>#N/A</v>
      </c>
      <c r="J2464" s="12" t="e">
        <f t="shared" si="37"/>
        <v>#N/A</v>
      </c>
      <c r="K2464" s="13" t="e">
        <f t="shared" si="38"/>
        <v>#N/A</v>
      </c>
      <c r="L2464" s="12" t="e">
        <f t="shared" si="39"/>
        <v>#N/A</v>
      </c>
      <c r="M2464" s="14"/>
      <c r="N2464" s="3"/>
      <c r="O2464" s="20" t="e">
        <f>VLOOKUP(CONCATENATE($M2464,$N2464),Curriculos!$A$2:$J$332,4,FALSE)</f>
        <v>#N/A</v>
      </c>
      <c r="P2464" s="21" t="e">
        <f>VLOOKUP(CONCATENATE($M2464,$N2464),Curriculos!$A$2:$J$332,5,FALSE)</f>
        <v>#N/A</v>
      </c>
      <c r="Q2464" s="21" t="e">
        <f>VLOOKUP($N2464,Oferta!$D$2:$P$100,5,FALSE)</f>
        <v>#N/A</v>
      </c>
      <c r="R2464" s="21" t="e">
        <f>VLOOKUP(CONCATENATE($M2464,$N2464),Curriculos!$A$2:$J$332,8,FALSE)</f>
        <v>#N/A</v>
      </c>
      <c r="S2464" s="5"/>
      <c r="T2464" s="22"/>
      <c r="U2464" s="21" t="e">
        <f>VLOOKUP(CONCATENATE($M2464,$N2464),Curriculos!$A$2:$J$332,10,FALSE)</f>
        <v>#N/A</v>
      </c>
      <c r="V2464" s="20" t="e">
        <f>VLOOKUP(CONCATENATE($M2464,$N2464,$T2464),Oferta!$B$2:$R$360,17,FALSE)</f>
        <v>#N/A</v>
      </c>
      <c r="W2464" s="20" t="e">
        <f>VLOOKUP(CONCATENATE($M2464,$N2464,$T2464),Oferta!$B$2:$Q$360,12,FALSE)</f>
        <v>#N/A</v>
      </c>
      <c r="X2464" s="22"/>
      <c r="Y2464" s="23" t="e">
        <f>VLOOKUP(CONCATENATE($W2464,$X2464),Mtz_Horarios!$E$2:$H$92,2,FALSE)</f>
        <v>#N/A</v>
      </c>
      <c r="Z2464" s="23" t="e">
        <f>VLOOKUP(CONCATENATE($W2464,$X2464),Mtz_Horarios!$E$2:$H$92,3,FALSE)</f>
        <v>#N/A</v>
      </c>
      <c r="AA2464" s="24" t="e">
        <f>VLOOKUP(CONCATENATE($W2464,$X2464),Mtz_Horarios!$E$2:$H$92,4,FALSE)</f>
        <v>#N/A</v>
      </c>
      <c r="AB2464" s="20" t="e">
        <f>VLOOKUP(CONCATENATE($M2464,$N2464,$T2464),Oferta!$B$2:$Q$360,16,FALSE)</f>
        <v>#N/A</v>
      </c>
      <c r="AC2464" s="20" t="e">
        <f>VLOOKUP(CONCATENATE($M2464,$N2464,$T2464),Oferta!$B$2:$Q$360,15,FALSE)</f>
        <v>#N/A</v>
      </c>
      <c r="AD2464" s="12"/>
      <c r="AE2464" s="12"/>
      <c r="AF2464" s="12"/>
      <c r="AG2464" s="12"/>
      <c r="AH2464" s="12"/>
      <c r="AI2464" s="5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12"/>
      <c r="AW2464" s="12"/>
    </row>
    <row r="2465" spans="1:49" ht="15" hidden="1" customHeight="1">
      <c r="A2465" s="12"/>
      <c r="B2465" s="12"/>
      <c r="C2465" s="12"/>
      <c r="D2465" s="12"/>
      <c r="E2465" s="12"/>
      <c r="F2465" s="12"/>
      <c r="G2465" s="12"/>
      <c r="H2465" s="12" t="e">
        <f t="shared" si="36"/>
        <v>#N/A</v>
      </c>
      <c r="I2465" s="12" t="e">
        <f>VLOOKUP(CONCATENATE(N2465,T2465),Simulador!$H$26:$H$33,1,FALSE)</f>
        <v>#N/A</v>
      </c>
      <c r="J2465" s="12" t="e">
        <f t="shared" si="37"/>
        <v>#N/A</v>
      </c>
      <c r="K2465" s="13" t="e">
        <f t="shared" si="38"/>
        <v>#N/A</v>
      </c>
      <c r="L2465" s="12" t="e">
        <f t="shared" si="39"/>
        <v>#N/A</v>
      </c>
      <c r="M2465" s="14"/>
      <c r="N2465" s="3"/>
      <c r="O2465" s="20" t="e">
        <f>VLOOKUP(CONCATENATE($M2465,$N2465),Curriculos!$A$2:$J$332,4,FALSE)</f>
        <v>#N/A</v>
      </c>
      <c r="P2465" s="21" t="e">
        <f>VLOOKUP(CONCATENATE($M2465,$N2465),Curriculos!$A$2:$J$332,5,FALSE)</f>
        <v>#N/A</v>
      </c>
      <c r="Q2465" s="21" t="e">
        <f>VLOOKUP($N2465,Oferta!$D$2:$P$100,5,FALSE)</f>
        <v>#N/A</v>
      </c>
      <c r="R2465" s="21" t="e">
        <f>VLOOKUP(CONCATENATE($M2465,$N2465),Curriculos!$A$2:$J$332,8,FALSE)</f>
        <v>#N/A</v>
      </c>
      <c r="S2465" s="5"/>
      <c r="T2465" s="22"/>
      <c r="U2465" s="21" t="e">
        <f>VLOOKUP(CONCATENATE($M2465,$N2465),Curriculos!$A$2:$J$332,10,FALSE)</f>
        <v>#N/A</v>
      </c>
      <c r="V2465" s="20" t="e">
        <f>VLOOKUP(CONCATENATE($M2465,$N2465,$T2465),Oferta!$B$2:$R$360,17,FALSE)</f>
        <v>#N/A</v>
      </c>
      <c r="W2465" s="20" t="e">
        <f>VLOOKUP(CONCATENATE($M2465,$N2465,$T2465),Oferta!$B$2:$Q$360,12,FALSE)</f>
        <v>#N/A</v>
      </c>
      <c r="X2465" s="22"/>
      <c r="Y2465" s="23" t="e">
        <f>VLOOKUP(CONCATENATE($W2465,$X2465),Mtz_Horarios!$E$2:$H$92,2,FALSE)</f>
        <v>#N/A</v>
      </c>
      <c r="Z2465" s="23" t="e">
        <f>VLOOKUP(CONCATENATE($W2465,$X2465),Mtz_Horarios!$E$2:$H$92,3,FALSE)</f>
        <v>#N/A</v>
      </c>
      <c r="AA2465" s="24" t="e">
        <f>VLOOKUP(CONCATENATE($W2465,$X2465),Mtz_Horarios!$E$2:$H$92,4,FALSE)</f>
        <v>#N/A</v>
      </c>
      <c r="AB2465" s="20" t="e">
        <f>VLOOKUP(CONCATENATE($M2465,$N2465,$T2465),Oferta!$B$2:$Q$360,16,FALSE)</f>
        <v>#N/A</v>
      </c>
      <c r="AC2465" s="20" t="e">
        <f>VLOOKUP(CONCATENATE($M2465,$N2465,$T2465),Oferta!$B$2:$Q$360,15,FALSE)</f>
        <v>#N/A</v>
      </c>
      <c r="AD2465" s="12"/>
      <c r="AE2465" s="12"/>
      <c r="AF2465" s="12"/>
      <c r="AG2465" s="12"/>
      <c r="AH2465" s="12"/>
      <c r="AI2465" s="5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12"/>
      <c r="AW2465" s="12"/>
    </row>
    <row r="2466" spans="1:49" ht="15" hidden="1" customHeight="1">
      <c r="A2466" s="12"/>
      <c r="B2466" s="12"/>
      <c r="C2466" s="12"/>
      <c r="D2466" s="12"/>
      <c r="E2466" s="12"/>
      <c r="F2466" s="12"/>
      <c r="G2466" s="12"/>
      <c r="H2466" s="12" t="e">
        <f t="shared" si="36"/>
        <v>#N/A</v>
      </c>
      <c r="I2466" s="12" t="e">
        <f>VLOOKUP(CONCATENATE(N2466,T2466),Simulador!$H$26:$H$33,1,FALSE)</f>
        <v>#N/A</v>
      </c>
      <c r="J2466" s="12" t="e">
        <f t="shared" si="37"/>
        <v>#N/A</v>
      </c>
      <c r="K2466" s="13" t="e">
        <f t="shared" si="38"/>
        <v>#N/A</v>
      </c>
      <c r="L2466" s="12" t="e">
        <f t="shared" si="39"/>
        <v>#N/A</v>
      </c>
      <c r="M2466" s="14"/>
      <c r="N2466" s="3"/>
      <c r="O2466" s="20" t="e">
        <f>VLOOKUP(CONCATENATE($M2466,$N2466),Curriculos!$A$2:$J$332,4,FALSE)</f>
        <v>#N/A</v>
      </c>
      <c r="P2466" s="21" t="e">
        <f>VLOOKUP(CONCATENATE($M2466,$N2466),Curriculos!$A$2:$J$332,5,FALSE)</f>
        <v>#N/A</v>
      </c>
      <c r="Q2466" s="21" t="e">
        <f>VLOOKUP($N2466,Oferta!$D$2:$P$100,5,FALSE)</f>
        <v>#N/A</v>
      </c>
      <c r="R2466" s="21" t="e">
        <f>VLOOKUP(CONCATENATE($M2466,$N2466),Curriculos!$A$2:$J$332,8,FALSE)</f>
        <v>#N/A</v>
      </c>
      <c r="S2466" s="5"/>
      <c r="T2466" s="22"/>
      <c r="U2466" s="21" t="e">
        <f>VLOOKUP(CONCATENATE($M2466,$N2466),Curriculos!$A$2:$J$332,10,FALSE)</f>
        <v>#N/A</v>
      </c>
      <c r="V2466" s="20" t="e">
        <f>VLOOKUP(CONCATENATE($M2466,$N2466,$T2466),Oferta!$B$2:$R$360,17,FALSE)</f>
        <v>#N/A</v>
      </c>
      <c r="W2466" s="20" t="e">
        <f>VLOOKUP(CONCATENATE($M2466,$N2466,$T2466),Oferta!$B$2:$Q$360,12,FALSE)</f>
        <v>#N/A</v>
      </c>
      <c r="X2466" s="22"/>
      <c r="Y2466" s="23" t="e">
        <f>VLOOKUP(CONCATENATE($W2466,$X2466),Mtz_Horarios!$E$2:$H$92,2,FALSE)</f>
        <v>#N/A</v>
      </c>
      <c r="Z2466" s="23" t="e">
        <f>VLOOKUP(CONCATENATE($W2466,$X2466),Mtz_Horarios!$E$2:$H$92,3,FALSE)</f>
        <v>#N/A</v>
      </c>
      <c r="AA2466" s="24" t="e">
        <f>VLOOKUP(CONCATENATE($W2466,$X2466),Mtz_Horarios!$E$2:$H$92,4,FALSE)</f>
        <v>#N/A</v>
      </c>
      <c r="AB2466" s="20" t="e">
        <f>VLOOKUP(CONCATENATE($M2466,$N2466,$T2466),Oferta!$B$2:$Q$360,16,FALSE)</f>
        <v>#N/A</v>
      </c>
      <c r="AC2466" s="20" t="e">
        <f>VLOOKUP(CONCATENATE($M2466,$N2466,$T2466),Oferta!$B$2:$Q$360,15,FALSE)</f>
        <v>#N/A</v>
      </c>
      <c r="AD2466" s="12"/>
      <c r="AE2466" s="12"/>
      <c r="AF2466" s="12"/>
      <c r="AG2466" s="12"/>
      <c r="AH2466" s="12"/>
      <c r="AI2466" s="5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12"/>
      <c r="AW2466" s="12"/>
    </row>
    <row r="2467" spans="1:49" ht="15" hidden="1" customHeight="1">
      <c r="A2467" s="12"/>
      <c r="B2467" s="12"/>
      <c r="C2467" s="12"/>
      <c r="D2467" s="12"/>
      <c r="E2467" s="12"/>
      <c r="F2467" s="12"/>
      <c r="G2467" s="12"/>
      <c r="H2467" s="12" t="e">
        <f t="shared" si="36"/>
        <v>#N/A</v>
      </c>
      <c r="I2467" s="12" t="e">
        <f>VLOOKUP(CONCATENATE(N2467,T2467),Simulador!$H$26:$H$33,1,FALSE)</f>
        <v>#N/A</v>
      </c>
      <c r="J2467" s="12" t="e">
        <f t="shared" si="37"/>
        <v>#N/A</v>
      </c>
      <c r="K2467" s="13" t="e">
        <f t="shared" si="38"/>
        <v>#N/A</v>
      </c>
      <c r="L2467" s="12" t="e">
        <f t="shared" si="39"/>
        <v>#N/A</v>
      </c>
      <c r="M2467" s="14"/>
      <c r="N2467" s="3"/>
      <c r="O2467" s="20" t="e">
        <f>VLOOKUP(CONCATENATE($M2467,$N2467),Curriculos!$A$2:$J$332,4,FALSE)</f>
        <v>#N/A</v>
      </c>
      <c r="P2467" s="21" t="e">
        <f>VLOOKUP(CONCATENATE($M2467,$N2467),Curriculos!$A$2:$J$332,5,FALSE)</f>
        <v>#N/A</v>
      </c>
      <c r="Q2467" s="21" t="e">
        <f>VLOOKUP($N2467,Oferta!$D$2:$P$100,5,FALSE)</f>
        <v>#N/A</v>
      </c>
      <c r="R2467" s="21" t="e">
        <f>VLOOKUP(CONCATENATE($M2467,$N2467),Curriculos!$A$2:$J$332,8,FALSE)</f>
        <v>#N/A</v>
      </c>
      <c r="S2467" s="5"/>
      <c r="T2467" s="22"/>
      <c r="U2467" s="21" t="e">
        <f>VLOOKUP(CONCATENATE($M2467,$N2467),Curriculos!$A$2:$J$332,10,FALSE)</f>
        <v>#N/A</v>
      </c>
      <c r="V2467" s="20" t="e">
        <f>VLOOKUP(CONCATENATE($M2467,$N2467,$T2467),Oferta!$B$2:$R$360,17,FALSE)</f>
        <v>#N/A</v>
      </c>
      <c r="W2467" s="20" t="e">
        <f>VLOOKUP(CONCATENATE($M2467,$N2467,$T2467),Oferta!$B$2:$Q$360,12,FALSE)</f>
        <v>#N/A</v>
      </c>
      <c r="X2467" s="22"/>
      <c r="Y2467" s="23" t="e">
        <f>VLOOKUP(CONCATENATE($W2467,$X2467),Mtz_Horarios!$E$2:$H$92,2,FALSE)</f>
        <v>#N/A</v>
      </c>
      <c r="Z2467" s="23" t="e">
        <f>VLOOKUP(CONCATENATE($W2467,$X2467),Mtz_Horarios!$E$2:$H$92,3,FALSE)</f>
        <v>#N/A</v>
      </c>
      <c r="AA2467" s="24" t="e">
        <f>VLOOKUP(CONCATENATE($W2467,$X2467),Mtz_Horarios!$E$2:$H$92,4,FALSE)</f>
        <v>#N/A</v>
      </c>
      <c r="AB2467" s="20" t="e">
        <f>VLOOKUP(CONCATENATE($M2467,$N2467,$T2467),Oferta!$B$2:$Q$360,16,FALSE)</f>
        <v>#N/A</v>
      </c>
      <c r="AC2467" s="20" t="e">
        <f>VLOOKUP(CONCATENATE($M2467,$N2467,$T2467),Oferta!$B$2:$Q$360,15,FALSE)</f>
        <v>#N/A</v>
      </c>
      <c r="AD2467" s="12"/>
      <c r="AE2467" s="12"/>
      <c r="AF2467" s="12"/>
      <c r="AG2467" s="12"/>
      <c r="AH2467" s="12"/>
      <c r="AI2467" s="5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12"/>
      <c r="AW2467" s="12"/>
    </row>
    <row r="2468" spans="1:49" ht="15" hidden="1" customHeight="1">
      <c r="A2468" s="12"/>
      <c r="B2468" s="12"/>
      <c r="C2468" s="12"/>
      <c r="D2468" s="12"/>
      <c r="E2468" s="12"/>
      <c r="F2468" s="12"/>
      <c r="G2468" s="12"/>
      <c r="H2468" s="12" t="e">
        <f t="shared" si="36"/>
        <v>#N/A</v>
      </c>
      <c r="I2468" s="12" t="e">
        <f>VLOOKUP(CONCATENATE(N2468,T2468),Simulador!$H$26:$H$33,1,FALSE)</f>
        <v>#N/A</v>
      </c>
      <c r="J2468" s="12" t="e">
        <f t="shared" si="37"/>
        <v>#N/A</v>
      </c>
      <c r="K2468" s="13" t="e">
        <f t="shared" si="38"/>
        <v>#N/A</v>
      </c>
      <c r="L2468" s="12" t="e">
        <f t="shared" si="39"/>
        <v>#N/A</v>
      </c>
      <c r="M2468" s="14"/>
      <c r="N2468" s="3"/>
      <c r="O2468" s="20" t="e">
        <f>VLOOKUP(CONCATENATE($M2468,$N2468),Curriculos!$A$2:$J$332,4,FALSE)</f>
        <v>#N/A</v>
      </c>
      <c r="P2468" s="21" t="e">
        <f>VLOOKUP(CONCATENATE($M2468,$N2468),Curriculos!$A$2:$J$332,5,FALSE)</f>
        <v>#N/A</v>
      </c>
      <c r="Q2468" s="21" t="e">
        <f>VLOOKUP($N2468,Oferta!$D$2:$P$100,5,FALSE)</f>
        <v>#N/A</v>
      </c>
      <c r="R2468" s="21" t="e">
        <f>VLOOKUP(CONCATENATE($M2468,$N2468),Curriculos!$A$2:$J$332,8,FALSE)</f>
        <v>#N/A</v>
      </c>
      <c r="S2468" s="5"/>
      <c r="T2468" s="22"/>
      <c r="U2468" s="21" t="e">
        <f>VLOOKUP(CONCATENATE($M2468,$N2468),Curriculos!$A$2:$J$332,10,FALSE)</f>
        <v>#N/A</v>
      </c>
      <c r="V2468" s="20" t="e">
        <f>VLOOKUP(CONCATENATE($M2468,$N2468,$T2468),Oferta!$B$2:$R$360,17,FALSE)</f>
        <v>#N/A</v>
      </c>
      <c r="W2468" s="20" t="e">
        <f>VLOOKUP(CONCATENATE($M2468,$N2468,$T2468),Oferta!$B$2:$Q$360,12,FALSE)</f>
        <v>#N/A</v>
      </c>
      <c r="X2468" s="22"/>
      <c r="Y2468" s="23" t="e">
        <f>VLOOKUP(CONCATENATE($W2468,$X2468),Mtz_Horarios!$E$2:$H$92,2,FALSE)</f>
        <v>#N/A</v>
      </c>
      <c r="Z2468" s="23" t="e">
        <f>VLOOKUP(CONCATENATE($W2468,$X2468),Mtz_Horarios!$E$2:$H$92,3,FALSE)</f>
        <v>#N/A</v>
      </c>
      <c r="AA2468" s="24" t="e">
        <f>VLOOKUP(CONCATENATE($W2468,$X2468),Mtz_Horarios!$E$2:$H$92,4,FALSE)</f>
        <v>#N/A</v>
      </c>
      <c r="AB2468" s="20" t="e">
        <f>VLOOKUP(CONCATENATE($M2468,$N2468,$T2468),Oferta!$B$2:$Q$360,16,FALSE)</f>
        <v>#N/A</v>
      </c>
      <c r="AC2468" s="20" t="e">
        <f>VLOOKUP(CONCATENATE($M2468,$N2468,$T2468),Oferta!$B$2:$Q$360,15,FALSE)</f>
        <v>#N/A</v>
      </c>
      <c r="AD2468" s="12"/>
      <c r="AE2468" s="12"/>
      <c r="AF2468" s="12"/>
      <c r="AG2468" s="12"/>
      <c r="AH2468" s="12"/>
      <c r="AI2468" s="5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12"/>
      <c r="AW2468" s="12"/>
    </row>
    <row r="2469" spans="1:49" ht="15" hidden="1" customHeight="1">
      <c r="A2469" s="12"/>
      <c r="B2469" s="12"/>
      <c r="C2469" s="12"/>
      <c r="D2469" s="12"/>
      <c r="E2469" s="12"/>
      <c r="F2469" s="12"/>
      <c r="G2469" s="12"/>
      <c r="H2469" s="12" t="e">
        <f t="shared" si="36"/>
        <v>#N/A</v>
      </c>
      <c r="I2469" s="12" t="e">
        <f>VLOOKUP(CONCATENATE(N2469,T2469),Simulador!$H$26:$H$33,1,FALSE)</f>
        <v>#N/A</v>
      </c>
      <c r="J2469" s="12" t="e">
        <f t="shared" si="37"/>
        <v>#N/A</v>
      </c>
      <c r="K2469" s="13" t="e">
        <f t="shared" si="38"/>
        <v>#N/A</v>
      </c>
      <c r="L2469" s="12" t="e">
        <f t="shared" si="39"/>
        <v>#N/A</v>
      </c>
      <c r="M2469" s="14"/>
      <c r="N2469" s="3"/>
      <c r="O2469" s="20" t="e">
        <f>VLOOKUP(CONCATENATE($M2469,$N2469),Curriculos!$A$2:$J$332,4,FALSE)</f>
        <v>#N/A</v>
      </c>
      <c r="P2469" s="21" t="e">
        <f>VLOOKUP(CONCATENATE($M2469,$N2469),Curriculos!$A$2:$J$332,5,FALSE)</f>
        <v>#N/A</v>
      </c>
      <c r="Q2469" s="21" t="e">
        <f>VLOOKUP($N2469,Oferta!$D$2:$P$100,5,FALSE)</f>
        <v>#N/A</v>
      </c>
      <c r="R2469" s="21" t="e">
        <f>VLOOKUP(CONCATENATE($M2469,$N2469),Curriculos!$A$2:$J$332,8,FALSE)</f>
        <v>#N/A</v>
      </c>
      <c r="S2469" s="5"/>
      <c r="T2469" s="22"/>
      <c r="U2469" s="21" t="e">
        <f>VLOOKUP(CONCATENATE($M2469,$N2469),Curriculos!$A$2:$J$332,10,FALSE)</f>
        <v>#N/A</v>
      </c>
      <c r="V2469" s="20" t="e">
        <f>VLOOKUP(CONCATENATE($M2469,$N2469,$T2469),Oferta!$B$2:$R$360,17,FALSE)</f>
        <v>#N/A</v>
      </c>
      <c r="W2469" s="20" t="e">
        <f>VLOOKUP(CONCATENATE($M2469,$N2469,$T2469),Oferta!$B$2:$Q$360,12,FALSE)</f>
        <v>#N/A</v>
      </c>
      <c r="X2469" s="22"/>
      <c r="Y2469" s="23" t="e">
        <f>VLOOKUP(CONCATENATE($W2469,$X2469),Mtz_Horarios!$E$2:$H$92,2,FALSE)</f>
        <v>#N/A</v>
      </c>
      <c r="Z2469" s="23" t="e">
        <f>VLOOKUP(CONCATENATE($W2469,$X2469),Mtz_Horarios!$E$2:$H$92,3,FALSE)</f>
        <v>#N/A</v>
      </c>
      <c r="AA2469" s="24" t="e">
        <f>VLOOKUP(CONCATENATE($W2469,$X2469),Mtz_Horarios!$E$2:$H$92,4,FALSE)</f>
        <v>#N/A</v>
      </c>
      <c r="AB2469" s="20" t="e">
        <f>VLOOKUP(CONCATENATE($M2469,$N2469,$T2469),Oferta!$B$2:$Q$360,16,FALSE)</f>
        <v>#N/A</v>
      </c>
      <c r="AC2469" s="20" t="e">
        <f>VLOOKUP(CONCATENATE($M2469,$N2469,$T2469),Oferta!$B$2:$Q$360,15,FALSE)</f>
        <v>#N/A</v>
      </c>
      <c r="AD2469" s="12"/>
      <c r="AE2469" s="12"/>
      <c r="AF2469" s="12"/>
      <c r="AG2469" s="12"/>
      <c r="AH2469" s="12"/>
      <c r="AI2469" s="5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12"/>
      <c r="AW2469" s="12"/>
    </row>
    <row r="2470" spans="1:49" ht="15" hidden="1" customHeight="1">
      <c r="A2470" s="12"/>
      <c r="B2470" s="12"/>
      <c r="C2470" s="12"/>
      <c r="D2470" s="12"/>
      <c r="E2470" s="12"/>
      <c r="F2470" s="12"/>
      <c r="G2470" s="12"/>
      <c r="H2470" s="12" t="e">
        <f t="shared" si="36"/>
        <v>#N/A</v>
      </c>
      <c r="I2470" s="12" t="e">
        <f>VLOOKUP(CONCATENATE(N2470,T2470),Simulador!$H$26:$H$33,1,FALSE)</f>
        <v>#N/A</v>
      </c>
      <c r="J2470" s="12" t="e">
        <f t="shared" si="37"/>
        <v>#N/A</v>
      </c>
      <c r="K2470" s="13" t="e">
        <f t="shared" si="38"/>
        <v>#N/A</v>
      </c>
      <c r="L2470" s="12" t="e">
        <f t="shared" si="39"/>
        <v>#N/A</v>
      </c>
      <c r="M2470" s="14"/>
      <c r="N2470" s="3"/>
      <c r="O2470" s="20" t="e">
        <f>VLOOKUP(CONCATENATE($M2470,$N2470),Curriculos!$A$2:$J$332,4,FALSE)</f>
        <v>#N/A</v>
      </c>
      <c r="P2470" s="21" t="e">
        <f>VLOOKUP(CONCATENATE($M2470,$N2470),Curriculos!$A$2:$J$332,5,FALSE)</f>
        <v>#N/A</v>
      </c>
      <c r="Q2470" s="21" t="e">
        <f>VLOOKUP($N2470,Oferta!$D$2:$P$100,5,FALSE)</f>
        <v>#N/A</v>
      </c>
      <c r="R2470" s="21" t="e">
        <f>VLOOKUP(CONCATENATE($M2470,$N2470),Curriculos!$A$2:$J$332,8,FALSE)</f>
        <v>#N/A</v>
      </c>
      <c r="S2470" s="5"/>
      <c r="T2470" s="22"/>
      <c r="U2470" s="21" t="e">
        <f>VLOOKUP(CONCATENATE($M2470,$N2470),Curriculos!$A$2:$J$332,10,FALSE)</f>
        <v>#N/A</v>
      </c>
      <c r="V2470" s="20" t="e">
        <f>VLOOKUP(CONCATENATE($M2470,$N2470,$T2470),Oferta!$B$2:$R$360,17,FALSE)</f>
        <v>#N/A</v>
      </c>
      <c r="W2470" s="20" t="e">
        <f>VLOOKUP(CONCATENATE($M2470,$N2470,$T2470),Oferta!$B$2:$Q$360,12,FALSE)</f>
        <v>#N/A</v>
      </c>
      <c r="X2470" s="22"/>
      <c r="Y2470" s="23" t="e">
        <f>VLOOKUP(CONCATENATE($W2470,$X2470),Mtz_Horarios!$E$2:$H$92,2,FALSE)</f>
        <v>#N/A</v>
      </c>
      <c r="Z2470" s="23" t="e">
        <f>VLOOKUP(CONCATENATE($W2470,$X2470),Mtz_Horarios!$E$2:$H$92,3,FALSE)</f>
        <v>#N/A</v>
      </c>
      <c r="AA2470" s="24" t="e">
        <f>VLOOKUP(CONCATENATE($W2470,$X2470),Mtz_Horarios!$E$2:$H$92,4,FALSE)</f>
        <v>#N/A</v>
      </c>
      <c r="AB2470" s="20" t="e">
        <f>VLOOKUP(CONCATENATE($M2470,$N2470,$T2470),Oferta!$B$2:$Q$360,16,FALSE)</f>
        <v>#N/A</v>
      </c>
      <c r="AC2470" s="20" t="e">
        <f>VLOOKUP(CONCATENATE($M2470,$N2470,$T2470),Oferta!$B$2:$Q$360,15,FALSE)</f>
        <v>#N/A</v>
      </c>
      <c r="AD2470" s="12"/>
      <c r="AE2470" s="12"/>
      <c r="AF2470" s="12"/>
      <c r="AG2470" s="12"/>
      <c r="AH2470" s="12"/>
      <c r="AI2470" s="5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12"/>
      <c r="AW2470" s="12"/>
    </row>
    <row r="2471" spans="1:49" ht="15" hidden="1" customHeight="1">
      <c r="A2471" s="12"/>
      <c r="B2471" s="12"/>
      <c r="C2471" s="12"/>
      <c r="D2471" s="12"/>
      <c r="E2471" s="12"/>
      <c r="F2471" s="12"/>
      <c r="G2471" s="12"/>
      <c r="H2471" s="12" t="e">
        <f t="shared" si="36"/>
        <v>#N/A</v>
      </c>
      <c r="I2471" s="12" t="e">
        <f>VLOOKUP(CONCATENATE(N2471,T2471),Simulador!$H$26:$H$33,1,FALSE)</f>
        <v>#N/A</v>
      </c>
      <c r="J2471" s="12" t="e">
        <f t="shared" si="37"/>
        <v>#N/A</v>
      </c>
      <c r="K2471" s="13" t="e">
        <f t="shared" si="38"/>
        <v>#N/A</v>
      </c>
      <c r="L2471" s="12" t="e">
        <f t="shared" si="39"/>
        <v>#N/A</v>
      </c>
      <c r="M2471" s="14"/>
      <c r="N2471" s="3"/>
      <c r="O2471" s="20" t="e">
        <f>VLOOKUP(CONCATENATE($M2471,$N2471),Curriculos!$A$2:$J$332,4,FALSE)</f>
        <v>#N/A</v>
      </c>
      <c r="P2471" s="21" t="e">
        <f>VLOOKUP(CONCATENATE($M2471,$N2471),Curriculos!$A$2:$J$332,5,FALSE)</f>
        <v>#N/A</v>
      </c>
      <c r="Q2471" s="21" t="e">
        <f>VLOOKUP($N2471,Oferta!$D$2:$P$100,5,FALSE)</f>
        <v>#N/A</v>
      </c>
      <c r="R2471" s="21" t="e">
        <f>VLOOKUP(CONCATENATE($M2471,$N2471),Curriculos!$A$2:$J$332,8,FALSE)</f>
        <v>#N/A</v>
      </c>
      <c r="S2471" s="5"/>
      <c r="T2471" s="22"/>
      <c r="U2471" s="21" t="e">
        <f>VLOOKUP(CONCATENATE($M2471,$N2471),Curriculos!$A$2:$J$332,10,FALSE)</f>
        <v>#N/A</v>
      </c>
      <c r="V2471" s="20" t="e">
        <f>VLOOKUP(CONCATENATE($M2471,$N2471,$T2471),Oferta!$B$2:$R$360,17,FALSE)</f>
        <v>#N/A</v>
      </c>
      <c r="W2471" s="20" t="e">
        <f>VLOOKUP(CONCATENATE($M2471,$N2471,$T2471),Oferta!$B$2:$Q$360,12,FALSE)</f>
        <v>#N/A</v>
      </c>
      <c r="X2471" s="22"/>
      <c r="Y2471" s="23" t="e">
        <f>VLOOKUP(CONCATENATE($W2471,$X2471),Mtz_Horarios!$E$2:$H$92,2,FALSE)</f>
        <v>#N/A</v>
      </c>
      <c r="Z2471" s="23" t="e">
        <f>VLOOKUP(CONCATENATE($W2471,$X2471),Mtz_Horarios!$E$2:$H$92,3,FALSE)</f>
        <v>#N/A</v>
      </c>
      <c r="AA2471" s="24" t="e">
        <f>VLOOKUP(CONCATENATE($W2471,$X2471),Mtz_Horarios!$E$2:$H$92,4,FALSE)</f>
        <v>#N/A</v>
      </c>
      <c r="AB2471" s="20" t="e">
        <f>VLOOKUP(CONCATENATE($M2471,$N2471,$T2471),Oferta!$B$2:$Q$360,16,FALSE)</f>
        <v>#N/A</v>
      </c>
      <c r="AC2471" s="20" t="e">
        <f>VLOOKUP(CONCATENATE($M2471,$N2471,$T2471),Oferta!$B$2:$Q$360,15,FALSE)</f>
        <v>#N/A</v>
      </c>
      <c r="AD2471" s="12"/>
      <c r="AE2471" s="12"/>
      <c r="AF2471" s="12"/>
      <c r="AG2471" s="12"/>
      <c r="AH2471" s="12"/>
      <c r="AI2471" s="5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12"/>
      <c r="AW2471" s="12"/>
    </row>
    <row r="2472" spans="1:49" ht="15" hidden="1" customHeight="1">
      <c r="A2472" s="12"/>
      <c r="B2472" s="12"/>
      <c r="C2472" s="12"/>
      <c r="D2472" s="12"/>
      <c r="E2472" s="12"/>
      <c r="F2472" s="12"/>
      <c r="G2472" s="12"/>
      <c r="H2472" s="12" t="e">
        <f t="shared" si="36"/>
        <v>#N/A</v>
      </c>
      <c r="I2472" s="12" t="e">
        <f>VLOOKUP(CONCATENATE(N2472,T2472),Simulador!$H$26:$H$33,1,FALSE)</f>
        <v>#N/A</v>
      </c>
      <c r="J2472" s="12" t="e">
        <f t="shared" si="37"/>
        <v>#N/A</v>
      </c>
      <c r="K2472" s="13" t="e">
        <f t="shared" si="38"/>
        <v>#N/A</v>
      </c>
      <c r="L2472" s="12" t="e">
        <f t="shared" si="39"/>
        <v>#N/A</v>
      </c>
      <c r="M2472" s="14"/>
      <c r="N2472" s="3"/>
      <c r="O2472" s="20" t="e">
        <f>VLOOKUP(CONCATENATE($M2472,$N2472),Curriculos!$A$2:$J$332,4,FALSE)</f>
        <v>#N/A</v>
      </c>
      <c r="P2472" s="21" t="e">
        <f>VLOOKUP(CONCATENATE($M2472,$N2472),Curriculos!$A$2:$J$332,5,FALSE)</f>
        <v>#N/A</v>
      </c>
      <c r="Q2472" s="21" t="e">
        <f>VLOOKUP($N2472,Oferta!$D$2:$P$100,5,FALSE)</f>
        <v>#N/A</v>
      </c>
      <c r="R2472" s="21" t="e">
        <f>VLOOKUP(CONCATENATE($M2472,$N2472),Curriculos!$A$2:$J$332,8,FALSE)</f>
        <v>#N/A</v>
      </c>
      <c r="S2472" s="5"/>
      <c r="T2472" s="22"/>
      <c r="U2472" s="21" t="e">
        <f>VLOOKUP(CONCATENATE($M2472,$N2472),Curriculos!$A$2:$J$332,10,FALSE)</f>
        <v>#N/A</v>
      </c>
      <c r="V2472" s="20" t="e">
        <f>VLOOKUP(CONCATENATE($M2472,$N2472,$T2472),Oferta!$B$2:$R$360,17,FALSE)</f>
        <v>#N/A</v>
      </c>
      <c r="W2472" s="20" t="e">
        <f>VLOOKUP(CONCATENATE($M2472,$N2472,$T2472),Oferta!$B$2:$Q$360,12,FALSE)</f>
        <v>#N/A</v>
      </c>
      <c r="X2472" s="22"/>
      <c r="Y2472" s="23" t="e">
        <f>VLOOKUP(CONCATENATE($W2472,$X2472),Mtz_Horarios!$E$2:$H$92,2,FALSE)</f>
        <v>#N/A</v>
      </c>
      <c r="Z2472" s="23" t="e">
        <f>VLOOKUP(CONCATENATE($W2472,$X2472),Mtz_Horarios!$E$2:$H$92,3,FALSE)</f>
        <v>#N/A</v>
      </c>
      <c r="AA2472" s="24" t="e">
        <f>VLOOKUP(CONCATENATE($W2472,$X2472),Mtz_Horarios!$E$2:$H$92,4,FALSE)</f>
        <v>#N/A</v>
      </c>
      <c r="AB2472" s="20" t="e">
        <f>VLOOKUP(CONCATENATE($M2472,$N2472,$T2472),Oferta!$B$2:$Q$360,16,FALSE)</f>
        <v>#N/A</v>
      </c>
      <c r="AC2472" s="20" t="e">
        <f>VLOOKUP(CONCATENATE($M2472,$N2472,$T2472),Oferta!$B$2:$Q$360,15,FALSE)</f>
        <v>#N/A</v>
      </c>
      <c r="AD2472" s="12"/>
      <c r="AE2472" s="12"/>
      <c r="AF2472" s="12"/>
      <c r="AG2472" s="12"/>
      <c r="AH2472" s="12"/>
      <c r="AI2472" s="5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12"/>
      <c r="AW2472" s="12"/>
    </row>
    <row r="2473" spans="1:49" ht="15" hidden="1" customHeight="1">
      <c r="A2473" s="12"/>
      <c r="B2473" s="12"/>
      <c r="C2473" s="12"/>
      <c r="D2473" s="12"/>
      <c r="E2473" s="12"/>
      <c r="F2473" s="12"/>
      <c r="G2473" s="12"/>
      <c r="H2473" s="12" t="e">
        <f t="shared" si="36"/>
        <v>#N/A</v>
      </c>
      <c r="I2473" s="12" t="e">
        <f>VLOOKUP(CONCATENATE(N2473,T2473),Simulador!$H$26:$H$33,1,FALSE)</f>
        <v>#N/A</v>
      </c>
      <c r="J2473" s="12" t="e">
        <f t="shared" si="37"/>
        <v>#N/A</v>
      </c>
      <c r="K2473" s="13" t="e">
        <f t="shared" si="38"/>
        <v>#N/A</v>
      </c>
      <c r="L2473" s="12" t="e">
        <f t="shared" si="39"/>
        <v>#N/A</v>
      </c>
      <c r="M2473" s="14"/>
      <c r="N2473" s="3"/>
      <c r="O2473" s="20" t="e">
        <f>VLOOKUP(CONCATENATE($M2473,$N2473),Curriculos!$A$2:$J$332,4,FALSE)</f>
        <v>#N/A</v>
      </c>
      <c r="P2473" s="21" t="e">
        <f>VLOOKUP(CONCATENATE($M2473,$N2473),Curriculos!$A$2:$J$332,5,FALSE)</f>
        <v>#N/A</v>
      </c>
      <c r="Q2473" s="21" t="e">
        <f>VLOOKUP($N2473,Oferta!$D$2:$P$100,5,FALSE)</f>
        <v>#N/A</v>
      </c>
      <c r="R2473" s="21" t="e">
        <f>VLOOKUP(CONCATENATE($M2473,$N2473),Curriculos!$A$2:$J$332,8,FALSE)</f>
        <v>#N/A</v>
      </c>
      <c r="S2473" s="5"/>
      <c r="T2473" s="22"/>
      <c r="U2473" s="21" t="e">
        <f>VLOOKUP(CONCATENATE($M2473,$N2473),Curriculos!$A$2:$J$332,10,FALSE)</f>
        <v>#N/A</v>
      </c>
      <c r="V2473" s="20" t="e">
        <f>VLOOKUP(CONCATENATE($M2473,$N2473,$T2473),Oferta!$B$2:$R$360,17,FALSE)</f>
        <v>#N/A</v>
      </c>
      <c r="W2473" s="20" t="e">
        <f>VLOOKUP(CONCATENATE($M2473,$N2473,$T2473),Oferta!$B$2:$Q$360,12,FALSE)</f>
        <v>#N/A</v>
      </c>
      <c r="X2473" s="22"/>
      <c r="Y2473" s="23" t="e">
        <f>VLOOKUP(CONCATENATE($W2473,$X2473),Mtz_Horarios!$E$2:$H$92,2,FALSE)</f>
        <v>#N/A</v>
      </c>
      <c r="Z2473" s="23" t="e">
        <f>VLOOKUP(CONCATENATE($W2473,$X2473),Mtz_Horarios!$E$2:$H$92,3,FALSE)</f>
        <v>#N/A</v>
      </c>
      <c r="AA2473" s="24" t="e">
        <f>VLOOKUP(CONCATENATE($W2473,$X2473),Mtz_Horarios!$E$2:$H$92,4,FALSE)</f>
        <v>#N/A</v>
      </c>
      <c r="AB2473" s="20" t="e">
        <f>VLOOKUP(CONCATENATE($M2473,$N2473,$T2473),Oferta!$B$2:$Q$360,16,FALSE)</f>
        <v>#N/A</v>
      </c>
      <c r="AC2473" s="20" t="e">
        <f>VLOOKUP(CONCATENATE($M2473,$N2473,$T2473),Oferta!$B$2:$Q$360,15,FALSE)</f>
        <v>#N/A</v>
      </c>
      <c r="AD2473" s="12"/>
      <c r="AE2473" s="12"/>
      <c r="AF2473" s="12"/>
      <c r="AG2473" s="12"/>
      <c r="AH2473" s="12"/>
      <c r="AI2473" s="5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12"/>
      <c r="AW2473" s="12"/>
    </row>
    <row r="2474" spans="1:49" ht="15" hidden="1" customHeight="1">
      <c r="A2474" s="12"/>
      <c r="B2474" s="12"/>
      <c r="C2474" s="12"/>
      <c r="D2474" s="12"/>
      <c r="E2474" s="12"/>
      <c r="F2474" s="12"/>
      <c r="G2474" s="12"/>
      <c r="H2474" s="12" t="e">
        <f t="shared" si="36"/>
        <v>#N/A</v>
      </c>
      <c r="I2474" s="12" t="e">
        <f>VLOOKUP(CONCATENATE(N2474,T2474),Simulador!$H$26:$H$33,1,FALSE)</f>
        <v>#N/A</v>
      </c>
      <c r="J2474" s="12" t="e">
        <f t="shared" si="37"/>
        <v>#N/A</v>
      </c>
      <c r="K2474" s="13" t="e">
        <f t="shared" si="38"/>
        <v>#N/A</v>
      </c>
      <c r="L2474" s="12" t="e">
        <f t="shared" si="39"/>
        <v>#N/A</v>
      </c>
      <c r="M2474" s="14"/>
      <c r="N2474" s="3"/>
      <c r="O2474" s="20" t="e">
        <f>VLOOKUP(CONCATENATE($M2474,$N2474),Curriculos!$A$2:$J$332,4,FALSE)</f>
        <v>#N/A</v>
      </c>
      <c r="P2474" s="21" t="e">
        <f>VLOOKUP(CONCATENATE($M2474,$N2474),Curriculos!$A$2:$J$332,5,FALSE)</f>
        <v>#N/A</v>
      </c>
      <c r="Q2474" s="21" t="e">
        <f>VLOOKUP($N2474,Oferta!$D$2:$P$100,5,FALSE)</f>
        <v>#N/A</v>
      </c>
      <c r="R2474" s="21" t="e">
        <f>VLOOKUP(CONCATENATE($M2474,$N2474),Curriculos!$A$2:$J$332,8,FALSE)</f>
        <v>#N/A</v>
      </c>
      <c r="S2474" s="5"/>
      <c r="T2474" s="22"/>
      <c r="U2474" s="21" t="e">
        <f>VLOOKUP(CONCATENATE($M2474,$N2474),Curriculos!$A$2:$J$332,10,FALSE)</f>
        <v>#N/A</v>
      </c>
      <c r="V2474" s="20" t="e">
        <f>VLOOKUP(CONCATENATE($M2474,$N2474,$T2474),Oferta!$B$2:$R$360,17,FALSE)</f>
        <v>#N/A</v>
      </c>
      <c r="W2474" s="20" t="e">
        <f>VLOOKUP(CONCATENATE($M2474,$N2474,$T2474),Oferta!$B$2:$Q$360,12,FALSE)</f>
        <v>#N/A</v>
      </c>
      <c r="X2474" s="22"/>
      <c r="Y2474" s="23" t="e">
        <f>VLOOKUP(CONCATENATE($W2474,$X2474),Mtz_Horarios!$E$2:$H$92,2,FALSE)</f>
        <v>#N/A</v>
      </c>
      <c r="Z2474" s="23" t="e">
        <f>VLOOKUP(CONCATENATE($W2474,$X2474),Mtz_Horarios!$E$2:$H$92,3,FALSE)</f>
        <v>#N/A</v>
      </c>
      <c r="AA2474" s="24" t="e">
        <f>VLOOKUP(CONCATENATE($W2474,$X2474),Mtz_Horarios!$E$2:$H$92,4,FALSE)</f>
        <v>#N/A</v>
      </c>
      <c r="AB2474" s="20" t="e">
        <f>VLOOKUP(CONCATENATE($M2474,$N2474,$T2474),Oferta!$B$2:$Q$360,16,FALSE)</f>
        <v>#N/A</v>
      </c>
      <c r="AC2474" s="20" t="e">
        <f>VLOOKUP(CONCATENATE($M2474,$N2474,$T2474),Oferta!$B$2:$Q$360,15,FALSE)</f>
        <v>#N/A</v>
      </c>
      <c r="AD2474" s="12"/>
      <c r="AE2474" s="12"/>
      <c r="AF2474" s="12"/>
      <c r="AG2474" s="12"/>
      <c r="AH2474" s="12"/>
      <c r="AI2474" s="5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12"/>
      <c r="AW2474" s="12"/>
    </row>
    <row r="2475" spans="1:49" ht="15" hidden="1" customHeight="1">
      <c r="A2475" s="12"/>
      <c r="B2475" s="12"/>
      <c r="C2475" s="12"/>
      <c r="D2475" s="12"/>
      <c r="E2475" s="12"/>
      <c r="F2475" s="12"/>
      <c r="G2475" s="12"/>
      <c r="H2475" s="12" t="e">
        <f t="shared" si="36"/>
        <v>#N/A</v>
      </c>
      <c r="I2475" s="12" t="e">
        <f>VLOOKUP(CONCATENATE(N2475,T2475),Simulador!$H$26:$H$33,1,FALSE)</f>
        <v>#N/A</v>
      </c>
      <c r="J2475" s="12" t="e">
        <f t="shared" si="37"/>
        <v>#N/A</v>
      </c>
      <c r="K2475" s="13" t="e">
        <f t="shared" si="38"/>
        <v>#N/A</v>
      </c>
      <c r="L2475" s="12" t="e">
        <f t="shared" si="39"/>
        <v>#N/A</v>
      </c>
      <c r="M2475" s="14"/>
      <c r="N2475" s="3"/>
      <c r="O2475" s="20" t="e">
        <f>VLOOKUP(CONCATENATE($M2475,$N2475),Curriculos!$A$2:$J$332,4,FALSE)</f>
        <v>#N/A</v>
      </c>
      <c r="P2475" s="21" t="e">
        <f>VLOOKUP(CONCATENATE($M2475,$N2475),Curriculos!$A$2:$J$332,5,FALSE)</f>
        <v>#N/A</v>
      </c>
      <c r="Q2475" s="21" t="e">
        <f>VLOOKUP($N2475,Oferta!$D$2:$P$100,5,FALSE)</f>
        <v>#N/A</v>
      </c>
      <c r="R2475" s="21" t="e">
        <f>VLOOKUP(CONCATENATE($M2475,$N2475),Curriculos!$A$2:$J$332,8,FALSE)</f>
        <v>#N/A</v>
      </c>
      <c r="S2475" s="5"/>
      <c r="T2475" s="22"/>
      <c r="U2475" s="21" t="e">
        <f>VLOOKUP(CONCATENATE($M2475,$N2475),Curriculos!$A$2:$J$332,10,FALSE)</f>
        <v>#N/A</v>
      </c>
      <c r="V2475" s="20" t="e">
        <f>VLOOKUP(CONCATENATE($M2475,$N2475,$T2475),Oferta!$B$2:$R$360,17,FALSE)</f>
        <v>#N/A</v>
      </c>
      <c r="W2475" s="20" t="e">
        <f>VLOOKUP(CONCATENATE($M2475,$N2475,$T2475),Oferta!$B$2:$Q$360,12,FALSE)</f>
        <v>#N/A</v>
      </c>
      <c r="X2475" s="22"/>
      <c r="Y2475" s="23" t="e">
        <f>VLOOKUP(CONCATENATE($W2475,$X2475),Mtz_Horarios!$E$2:$H$92,2,FALSE)</f>
        <v>#N/A</v>
      </c>
      <c r="Z2475" s="23" t="e">
        <f>VLOOKUP(CONCATENATE($W2475,$X2475),Mtz_Horarios!$E$2:$H$92,3,FALSE)</f>
        <v>#N/A</v>
      </c>
      <c r="AA2475" s="24" t="e">
        <f>VLOOKUP(CONCATENATE($W2475,$X2475),Mtz_Horarios!$E$2:$H$92,4,FALSE)</f>
        <v>#N/A</v>
      </c>
      <c r="AB2475" s="20" t="e">
        <f>VLOOKUP(CONCATENATE($M2475,$N2475,$T2475),Oferta!$B$2:$Q$360,16,FALSE)</f>
        <v>#N/A</v>
      </c>
      <c r="AC2475" s="20" t="e">
        <f>VLOOKUP(CONCATENATE($M2475,$N2475,$T2475),Oferta!$B$2:$Q$360,15,FALSE)</f>
        <v>#N/A</v>
      </c>
      <c r="AD2475" s="12"/>
      <c r="AE2475" s="12"/>
      <c r="AF2475" s="12"/>
      <c r="AG2475" s="12"/>
      <c r="AH2475" s="12"/>
      <c r="AI2475" s="5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12"/>
      <c r="AW2475" s="12"/>
    </row>
    <row r="2476" spans="1:49" ht="15" hidden="1" customHeight="1">
      <c r="A2476" s="12"/>
      <c r="B2476" s="12"/>
      <c r="C2476" s="12"/>
      <c r="D2476" s="12"/>
      <c r="E2476" s="12"/>
      <c r="F2476" s="12"/>
      <c r="G2476" s="12"/>
      <c r="H2476" s="12" t="e">
        <f t="shared" si="36"/>
        <v>#N/A</v>
      </c>
      <c r="I2476" s="12" t="e">
        <f>VLOOKUP(CONCATENATE(N2476,T2476),Simulador!$H$26:$H$33,1,FALSE)</f>
        <v>#N/A</v>
      </c>
      <c r="J2476" s="12" t="e">
        <f t="shared" si="37"/>
        <v>#N/A</v>
      </c>
      <c r="K2476" s="13" t="e">
        <f t="shared" si="38"/>
        <v>#N/A</v>
      </c>
      <c r="L2476" s="12" t="e">
        <f t="shared" si="39"/>
        <v>#N/A</v>
      </c>
      <c r="M2476" s="14"/>
      <c r="N2476" s="3"/>
      <c r="O2476" s="20" t="e">
        <f>VLOOKUP(CONCATENATE($M2476,$N2476),Curriculos!$A$2:$J$332,4,FALSE)</f>
        <v>#N/A</v>
      </c>
      <c r="P2476" s="21" t="e">
        <f>VLOOKUP(CONCATENATE($M2476,$N2476),Curriculos!$A$2:$J$332,5,FALSE)</f>
        <v>#N/A</v>
      </c>
      <c r="Q2476" s="21" t="e">
        <f>VLOOKUP($N2476,Oferta!$D$2:$P$100,5,FALSE)</f>
        <v>#N/A</v>
      </c>
      <c r="R2476" s="21" t="e">
        <f>VLOOKUP(CONCATENATE($M2476,$N2476),Curriculos!$A$2:$J$332,8,FALSE)</f>
        <v>#N/A</v>
      </c>
      <c r="S2476" s="5"/>
      <c r="T2476" s="22"/>
      <c r="U2476" s="21" t="e">
        <f>VLOOKUP(CONCATENATE($M2476,$N2476),Curriculos!$A$2:$J$332,10,FALSE)</f>
        <v>#N/A</v>
      </c>
      <c r="V2476" s="20" t="e">
        <f>VLOOKUP(CONCATENATE($M2476,$N2476,$T2476),Oferta!$B$2:$R$360,17,FALSE)</f>
        <v>#N/A</v>
      </c>
      <c r="W2476" s="20" t="e">
        <f>VLOOKUP(CONCATENATE($M2476,$N2476,$T2476),Oferta!$B$2:$Q$360,12,FALSE)</f>
        <v>#N/A</v>
      </c>
      <c r="X2476" s="22"/>
      <c r="Y2476" s="23" t="e">
        <f>VLOOKUP(CONCATENATE($W2476,$X2476),Mtz_Horarios!$E$2:$H$92,2,FALSE)</f>
        <v>#N/A</v>
      </c>
      <c r="Z2476" s="23" t="e">
        <f>VLOOKUP(CONCATENATE($W2476,$X2476),Mtz_Horarios!$E$2:$H$92,3,FALSE)</f>
        <v>#N/A</v>
      </c>
      <c r="AA2476" s="24" t="e">
        <f>VLOOKUP(CONCATENATE($W2476,$X2476),Mtz_Horarios!$E$2:$H$92,4,FALSE)</f>
        <v>#N/A</v>
      </c>
      <c r="AB2476" s="20" t="e">
        <f>VLOOKUP(CONCATENATE($M2476,$N2476,$T2476),Oferta!$B$2:$Q$360,16,FALSE)</f>
        <v>#N/A</v>
      </c>
      <c r="AC2476" s="20" t="e">
        <f>VLOOKUP(CONCATENATE($M2476,$N2476,$T2476),Oferta!$B$2:$Q$360,15,FALSE)</f>
        <v>#N/A</v>
      </c>
      <c r="AD2476" s="12"/>
      <c r="AE2476" s="12"/>
      <c r="AF2476" s="12"/>
      <c r="AG2476" s="12"/>
      <c r="AH2476" s="12"/>
      <c r="AI2476" s="5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12"/>
      <c r="AW2476" s="12"/>
    </row>
    <row r="2477" spans="1:49" ht="15" hidden="1" customHeight="1">
      <c r="A2477" s="12"/>
      <c r="B2477" s="12"/>
      <c r="C2477" s="12"/>
      <c r="D2477" s="12"/>
      <c r="E2477" s="12"/>
      <c r="F2477" s="12"/>
      <c r="G2477" s="12"/>
      <c r="H2477" s="12" t="e">
        <f t="shared" si="36"/>
        <v>#N/A</v>
      </c>
      <c r="I2477" s="12" t="e">
        <f>VLOOKUP(CONCATENATE(N2477,T2477),Simulador!$H$26:$H$33,1,FALSE)</f>
        <v>#N/A</v>
      </c>
      <c r="J2477" s="12" t="e">
        <f t="shared" si="37"/>
        <v>#N/A</v>
      </c>
      <c r="K2477" s="13" t="e">
        <f t="shared" si="38"/>
        <v>#N/A</v>
      </c>
      <c r="L2477" s="12" t="e">
        <f t="shared" si="39"/>
        <v>#N/A</v>
      </c>
      <c r="M2477" s="14"/>
      <c r="N2477" s="3"/>
      <c r="O2477" s="20" t="e">
        <f>VLOOKUP(CONCATENATE($M2477,$N2477),Curriculos!$A$2:$J$332,4,FALSE)</f>
        <v>#N/A</v>
      </c>
      <c r="P2477" s="21" t="e">
        <f>VLOOKUP(CONCATENATE($M2477,$N2477),Curriculos!$A$2:$J$332,5,FALSE)</f>
        <v>#N/A</v>
      </c>
      <c r="Q2477" s="21" t="e">
        <f>VLOOKUP($N2477,Oferta!$D$2:$P$100,5,FALSE)</f>
        <v>#N/A</v>
      </c>
      <c r="R2477" s="21" t="e">
        <f>VLOOKUP(CONCATENATE($M2477,$N2477),Curriculos!$A$2:$J$332,8,FALSE)</f>
        <v>#N/A</v>
      </c>
      <c r="S2477" s="5"/>
      <c r="T2477" s="22"/>
      <c r="U2477" s="21" t="e">
        <f>VLOOKUP(CONCATENATE($M2477,$N2477),Curriculos!$A$2:$J$332,10,FALSE)</f>
        <v>#N/A</v>
      </c>
      <c r="V2477" s="20" t="e">
        <f>VLOOKUP(CONCATENATE($M2477,$N2477,$T2477),Oferta!$B$2:$R$360,17,FALSE)</f>
        <v>#N/A</v>
      </c>
      <c r="W2477" s="20" t="e">
        <f>VLOOKUP(CONCATENATE($M2477,$N2477,$T2477),Oferta!$B$2:$Q$360,12,FALSE)</f>
        <v>#N/A</v>
      </c>
      <c r="X2477" s="22"/>
      <c r="Y2477" s="23" t="e">
        <f>VLOOKUP(CONCATENATE($W2477,$X2477),Mtz_Horarios!$E$2:$H$92,2,FALSE)</f>
        <v>#N/A</v>
      </c>
      <c r="Z2477" s="23" t="e">
        <f>VLOOKUP(CONCATENATE($W2477,$X2477),Mtz_Horarios!$E$2:$H$92,3,FALSE)</f>
        <v>#N/A</v>
      </c>
      <c r="AA2477" s="24" t="e">
        <f>VLOOKUP(CONCATENATE($W2477,$X2477),Mtz_Horarios!$E$2:$H$92,4,FALSE)</f>
        <v>#N/A</v>
      </c>
      <c r="AB2477" s="20" t="e">
        <f>VLOOKUP(CONCATENATE($M2477,$N2477,$T2477),Oferta!$B$2:$Q$360,16,FALSE)</f>
        <v>#N/A</v>
      </c>
      <c r="AC2477" s="20" t="e">
        <f>VLOOKUP(CONCATENATE($M2477,$N2477,$T2477),Oferta!$B$2:$Q$360,15,FALSE)</f>
        <v>#N/A</v>
      </c>
      <c r="AD2477" s="12"/>
      <c r="AE2477" s="12"/>
      <c r="AF2477" s="12"/>
      <c r="AG2477" s="12"/>
      <c r="AH2477" s="12"/>
      <c r="AI2477" s="5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12"/>
      <c r="AW2477" s="12"/>
    </row>
    <row r="2478" spans="1:49" ht="15" hidden="1" customHeight="1">
      <c r="A2478" s="12"/>
      <c r="B2478" s="12"/>
      <c r="C2478" s="12"/>
      <c r="D2478" s="12"/>
      <c r="E2478" s="12"/>
      <c r="F2478" s="12"/>
      <c r="G2478" s="12"/>
      <c r="H2478" s="12" t="e">
        <f t="shared" si="36"/>
        <v>#N/A</v>
      </c>
      <c r="I2478" s="12" t="e">
        <f>VLOOKUP(CONCATENATE(N2478,T2478),Simulador!$H$26:$H$33,1,FALSE)</f>
        <v>#N/A</v>
      </c>
      <c r="J2478" s="12" t="e">
        <f t="shared" si="37"/>
        <v>#N/A</v>
      </c>
      <c r="K2478" s="13" t="e">
        <f t="shared" si="38"/>
        <v>#N/A</v>
      </c>
      <c r="L2478" s="12" t="e">
        <f t="shared" si="39"/>
        <v>#N/A</v>
      </c>
      <c r="M2478" s="14"/>
      <c r="N2478" s="3"/>
      <c r="O2478" s="20" t="e">
        <f>VLOOKUP(CONCATENATE($M2478,$N2478),Curriculos!$A$2:$J$332,4,FALSE)</f>
        <v>#N/A</v>
      </c>
      <c r="P2478" s="21" t="e">
        <f>VLOOKUP(CONCATENATE($M2478,$N2478),Curriculos!$A$2:$J$332,5,FALSE)</f>
        <v>#N/A</v>
      </c>
      <c r="Q2478" s="21" t="e">
        <f>VLOOKUP($N2478,Oferta!$D$2:$P$100,5,FALSE)</f>
        <v>#N/A</v>
      </c>
      <c r="R2478" s="21" t="e">
        <f>VLOOKUP(CONCATENATE($M2478,$N2478),Curriculos!$A$2:$J$332,8,FALSE)</f>
        <v>#N/A</v>
      </c>
      <c r="S2478" s="5"/>
      <c r="T2478" s="22"/>
      <c r="U2478" s="21" t="e">
        <f>VLOOKUP(CONCATENATE($M2478,$N2478),Curriculos!$A$2:$J$332,10,FALSE)</f>
        <v>#N/A</v>
      </c>
      <c r="V2478" s="20" t="e">
        <f>VLOOKUP(CONCATENATE($M2478,$N2478,$T2478),Oferta!$B$2:$R$360,17,FALSE)</f>
        <v>#N/A</v>
      </c>
      <c r="W2478" s="20" t="e">
        <f>VLOOKUP(CONCATENATE($M2478,$N2478,$T2478),Oferta!$B$2:$Q$360,12,FALSE)</f>
        <v>#N/A</v>
      </c>
      <c r="X2478" s="22"/>
      <c r="Y2478" s="23" t="e">
        <f>VLOOKUP(CONCATENATE($W2478,$X2478),Mtz_Horarios!$E$2:$H$92,2,FALSE)</f>
        <v>#N/A</v>
      </c>
      <c r="Z2478" s="23" t="e">
        <f>VLOOKUP(CONCATENATE($W2478,$X2478),Mtz_Horarios!$E$2:$H$92,3,FALSE)</f>
        <v>#N/A</v>
      </c>
      <c r="AA2478" s="24" t="e">
        <f>VLOOKUP(CONCATENATE($W2478,$X2478),Mtz_Horarios!$E$2:$H$92,4,FALSE)</f>
        <v>#N/A</v>
      </c>
      <c r="AB2478" s="20" t="e">
        <f>VLOOKUP(CONCATENATE($M2478,$N2478,$T2478),Oferta!$B$2:$Q$360,16,FALSE)</f>
        <v>#N/A</v>
      </c>
      <c r="AC2478" s="20" t="e">
        <f>VLOOKUP(CONCATENATE($M2478,$N2478,$T2478),Oferta!$B$2:$Q$360,15,FALSE)</f>
        <v>#N/A</v>
      </c>
      <c r="AD2478" s="12"/>
      <c r="AE2478" s="12"/>
      <c r="AF2478" s="12"/>
      <c r="AG2478" s="12"/>
      <c r="AH2478" s="12"/>
      <c r="AI2478" s="5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12"/>
      <c r="AW2478" s="12"/>
    </row>
    <row r="2479" spans="1:49" ht="15" hidden="1" customHeight="1">
      <c r="A2479" s="12"/>
      <c r="B2479" s="12"/>
      <c r="C2479" s="12"/>
      <c r="D2479" s="12"/>
      <c r="E2479" s="12"/>
      <c r="F2479" s="12"/>
      <c r="G2479" s="12"/>
      <c r="H2479" s="12" t="e">
        <f t="shared" si="36"/>
        <v>#N/A</v>
      </c>
      <c r="I2479" s="12" t="e">
        <f>VLOOKUP(CONCATENATE(N2479,T2479),Simulador!$H$26:$H$33,1,FALSE)</f>
        <v>#N/A</v>
      </c>
      <c r="J2479" s="12" t="e">
        <f t="shared" si="37"/>
        <v>#N/A</v>
      </c>
      <c r="K2479" s="13" t="e">
        <f t="shared" si="38"/>
        <v>#N/A</v>
      </c>
      <c r="L2479" s="12" t="e">
        <f t="shared" si="39"/>
        <v>#N/A</v>
      </c>
      <c r="M2479" s="14"/>
      <c r="N2479" s="3"/>
      <c r="O2479" s="20" t="e">
        <f>VLOOKUP(CONCATENATE($M2479,$N2479),Curriculos!$A$2:$J$332,4,FALSE)</f>
        <v>#N/A</v>
      </c>
      <c r="P2479" s="21" t="e">
        <f>VLOOKUP(CONCATENATE($M2479,$N2479),Curriculos!$A$2:$J$332,5,FALSE)</f>
        <v>#N/A</v>
      </c>
      <c r="Q2479" s="21" t="e">
        <f>VLOOKUP($N2479,Oferta!$D$2:$P$100,5,FALSE)</f>
        <v>#N/A</v>
      </c>
      <c r="R2479" s="21" t="e">
        <f>VLOOKUP(CONCATENATE($M2479,$N2479),Curriculos!$A$2:$J$332,8,FALSE)</f>
        <v>#N/A</v>
      </c>
      <c r="S2479" s="5"/>
      <c r="T2479" s="22"/>
      <c r="U2479" s="21" t="e">
        <f>VLOOKUP(CONCATENATE($M2479,$N2479),Curriculos!$A$2:$J$332,10,FALSE)</f>
        <v>#N/A</v>
      </c>
      <c r="V2479" s="20" t="e">
        <f>VLOOKUP(CONCATENATE($M2479,$N2479,$T2479),Oferta!$B$2:$R$360,17,FALSE)</f>
        <v>#N/A</v>
      </c>
      <c r="W2479" s="20" t="e">
        <f>VLOOKUP(CONCATENATE($M2479,$N2479,$T2479),Oferta!$B$2:$Q$360,12,FALSE)</f>
        <v>#N/A</v>
      </c>
      <c r="X2479" s="22"/>
      <c r="Y2479" s="23" t="e">
        <f>VLOOKUP(CONCATENATE($W2479,$X2479),Mtz_Horarios!$E$2:$H$92,2,FALSE)</f>
        <v>#N/A</v>
      </c>
      <c r="Z2479" s="23" t="e">
        <f>VLOOKUP(CONCATENATE($W2479,$X2479),Mtz_Horarios!$E$2:$H$92,3,FALSE)</f>
        <v>#N/A</v>
      </c>
      <c r="AA2479" s="24" t="e">
        <f>VLOOKUP(CONCATENATE($W2479,$X2479),Mtz_Horarios!$E$2:$H$92,4,FALSE)</f>
        <v>#N/A</v>
      </c>
      <c r="AB2479" s="20" t="e">
        <f>VLOOKUP(CONCATENATE($M2479,$N2479,$T2479),Oferta!$B$2:$Q$360,16,FALSE)</f>
        <v>#N/A</v>
      </c>
      <c r="AC2479" s="20" t="e">
        <f>VLOOKUP(CONCATENATE($M2479,$N2479,$T2479),Oferta!$B$2:$Q$360,15,FALSE)</f>
        <v>#N/A</v>
      </c>
      <c r="AD2479" s="12"/>
      <c r="AE2479" s="12"/>
      <c r="AF2479" s="12"/>
      <c r="AG2479" s="12"/>
      <c r="AH2479" s="12"/>
      <c r="AI2479" s="5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12"/>
      <c r="AW2479" s="12"/>
    </row>
    <row r="2480" spans="1:49" ht="15" hidden="1" customHeight="1">
      <c r="A2480" s="12"/>
      <c r="B2480" s="12"/>
      <c r="C2480" s="12"/>
      <c r="D2480" s="12"/>
      <c r="E2480" s="12"/>
      <c r="F2480" s="12"/>
      <c r="G2480" s="12"/>
      <c r="H2480" s="12" t="e">
        <f t="shared" si="36"/>
        <v>#N/A</v>
      </c>
      <c r="I2480" s="12" t="e">
        <f>VLOOKUP(CONCATENATE(N2480,T2480),Simulador!$H$26:$H$33,1,FALSE)</f>
        <v>#N/A</v>
      </c>
      <c r="J2480" s="12" t="e">
        <f t="shared" si="37"/>
        <v>#N/A</v>
      </c>
      <c r="K2480" s="13" t="e">
        <f t="shared" si="38"/>
        <v>#N/A</v>
      </c>
      <c r="L2480" s="12" t="e">
        <f t="shared" si="39"/>
        <v>#N/A</v>
      </c>
      <c r="M2480" s="14"/>
      <c r="N2480" s="3"/>
      <c r="O2480" s="20" t="e">
        <f>VLOOKUP(CONCATENATE($M2480,$N2480),Curriculos!$A$2:$J$332,4,FALSE)</f>
        <v>#N/A</v>
      </c>
      <c r="P2480" s="21" t="e">
        <f>VLOOKUP(CONCATENATE($M2480,$N2480),Curriculos!$A$2:$J$332,5,FALSE)</f>
        <v>#N/A</v>
      </c>
      <c r="Q2480" s="21" t="e">
        <f>VLOOKUP($N2480,Oferta!$D$2:$P$100,5,FALSE)</f>
        <v>#N/A</v>
      </c>
      <c r="R2480" s="21" t="e">
        <f>VLOOKUP(CONCATENATE($M2480,$N2480),Curriculos!$A$2:$J$332,8,FALSE)</f>
        <v>#N/A</v>
      </c>
      <c r="S2480" s="5"/>
      <c r="T2480" s="22"/>
      <c r="U2480" s="21" t="e">
        <f>VLOOKUP(CONCATENATE($M2480,$N2480),Curriculos!$A$2:$J$332,10,FALSE)</f>
        <v>#N/A</v>
      </c>
      <c r="V2480" s="20" t="e">
        <f>VLOOKUP(CONCATENATE($M2480,$N2480,$T2480),Oferta!$B$2:$R$360,17,FALSE)</f>
        <v>#N/A</v>
      </c>
      <c r="W2480" s="20" t="e">
        <f>VLOOKUP(CONCATENATE($M2480,$N2480,$T2480),Oferta!$B$2:$Q$360,12,FALSE)</f>
        <v>#N/A</v>
      </c>
      <c r="X2480" s="22"/>
      <c r="Y2480" s="23" t="e">
        <f>VLOOKUP(CONCATENATE($W2480,$X2480),Mtz_Horarios!$E$2:$H$92,2,FALSE)</f>
        <v>#N/A</v>
      </c>
      <c r="Z2480" s="23" t="e">
        <f>VLOOKUP(CONCATENATE($W2480,$X2480),Mtz_Horarios!$E$2:$H$92,3,FALSE)</f>
        <v>#N/A</v>
      </c>
      <c r="AA2480" s="24" t="e">
        <f>VLOOKUP(CONCATENATE($W2480,$X2480),Mtz_Horarios!$E$2:$H$92,4,FALSE)</f>
        <v>#N/A</v>
      </c>
      <c r="AB2480" s="20" t="e">
        <f>VLOOKUP(CONCATENATE($M2480,$N2480,$T2480),Oferta!$B$2:$Q$360,16,FALSE)</f>
        <v>#N/A</v>
      </c>
      <c r="AC2480" s="20" t="e">
        <f>VLOOKUP(CONCATENATE($M2480,$N2480,$T2480),Oferta!$B$2:$Q$360,15,FALSE)</f>
        <v>#N/A</v>
      </c>
      <c r="AD2480" s="12"/>
      <c r="AE2480" s="12"/>
      <c r="AF2480" s="12"/>
      <c r="AG2480" s="12"/>
      <c r="AH2480" s="12"/>
      <c r="AI2480" s="5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12"/>
      <c r="AW2480" s="12"/>
    </row>
    <row r="2481" spans="1:49" ht="15" hidden="1" customHeight="1">
      <c r="A2481" s="12"/>
      <c r="B2481" s="12"/>
      <c r="C2481" s="12"/>
      <c r="D2481" s="12"/>
      <c r="E2481" s="12"/>
      <c r="F2481" s="12"/>
      <c r="G2481" s="12"/>
      <c r="H2481" s="12" t="e">
        <f t="shared" si="36"/>
        <v>#N/A</v>
      </c>
      <c r="I2481" s="12" t="e">
        <f>VLOOKUP(CONCATENATE(N2481,T2481),Simulador!$H$26:$H$33,1,FALSE)</f>
        <v>#N/A</v>
      </c>
      <c r="J2481" s="12" t="e">
        <f t="shared" si="37"/>
        <v>#N/A</v>
      </c>
      <c r="K2481" s="13" t="e">
        <f t="shared" si="38"/>
        <v>#N/A</v>
      </c>
      <c r="L2481" s="12" t="e">
        <f t="shared" si="39"/>
        <v>#N/A</v>
      </c>
      <c r="M2481" s="14"/>
      <c r="N2481" s="3"/>
      <c r="O2481" s="20" t="e">
        <f>VLOOKUP(CONCATENATE($M2481,$N2481),Curriculos!$A$2:$J$332,4,FALSE)</f>
        <v>#N/A</v>
      </c>
      <c r="P2481" s="21" t="e">
        <f>VLOOKUP(CONCATENATE($M2481,$N2481),Curriculos!$A$2:$J$332,5,FALSE)</f>
        <v>#N/A</v>
      </c>
      <c r="Q2481" s="21" t="e">
        <f>VLOOKUP($N2481,Oferta!$D$2:$P$100,5,FALSE)</f>
        <v>#N/A</v>
      </c>
      <c r="R2481" s="21" t="e">
        <f>VLOOKUP(CONCATENATE($M2481,$N2481),Curriculos!$A$2:$J$332,8,FALSE)</f>
        <v>#N/A</v>
      </c>
      <c r="S2481" s="5"/>
      <c r="T2481" s="22"/>
      <c r="U2481" s="21" t="e">
        <f>VLOOKUP(CONCATENATE($M2481,$N2481),Curriculos!$A$2:$J$332,10,FALSE)</f>
        <v>#N/A</v>
      </c>
      <c r="V2481" s="20" t="e">
        <f>VLOOKUP(CONCATENATE($M2481,$N2481,$T2481),Oferta!$B$2:$R$360,17,FALSE)</f>
        <v>#N/A</v>
      </c>
      <c r="W2481" s="20" t="e">
        <f>VLOOKUP(CONCATENATE($M2481,$N2481,$T2481),Oferta!$B$2:$Q$360,12,FALSE)</f>
        <v>#N/A</v>
      </c>
      <c r="X2481" s="22"/>
      <c r="Y2481" s="23" t="e">
        <f>VLOOKUP(CONCATENATE($W2481,$X2481),Mtz_Horarios!$E$2:$H$92,2,FALSE)</f>
        <v>#N/A</v>
      </c>
      <c r="Z2481" s="23" t="e">
        <f>VLOOKUP(CONCATENATE($W2481,$X2481),Mtz_Horarios!$E$2:$H$92,3,FALSE)</f>
        <v>#N/A</v>
      </c>
      <c r="AA2481" s="24" t="e">
        <f>VLOOKUP(CONCATENATE($W2481,$X2481),Mtz_Horarios!$E$2:$H$92,4,FALSE)</f>
        <v>#N/A</v>
      </c>
      <c r="AB2481" s="20" t="e">
        <f>VLOOKUP(CONCATENATE($M2481,$N2481,$T2481),Oferta!$B$2:$Q$360,16,FALSE)</f>
        <v>#N/A</v>
      </c>
      <c r="AC2481" s="20" t="e">
        <f>VLOOKUP(CONCATENATE($M2481,$N2481,$T2481),Oferta!$B$2:$Q$360,15,FALSE)</f>
        <v>#N/A</v>
      </c>
      <c r="AD2481" s="12"/>
      <c r="AE2481" s="12"/>
      <c r="AF2481" s="12"/>
      <c r="AG2481" s="12"/>
      <c r="AH2481" s="12"/>
      <c r="AI2481" s="5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12"/>
      <c r="AW2481" s="12"/>
    </row>
    <row r="2482" spans="1:49" ht="15" hidden="1" customHeight="1">
      <c r="A2482" s="12"/>
      <c r="B2482" s="12"/>
      <c r="C2482" s="12"/>
      <c r="D2482" s="12"/>
      <c r="E2482" s="12"/>
      <c r="F2482" s="12"/>
      <c r="G2482" s="12"/>
      <c r="H2482" s="12" t="e">
        <f t="shared" si="36"/>
        <v>#N/A</v>
      </c>
      <c r="I2482" s="12" t="e">
        <f>VLOOKUP(CONCATENATE(N2482,T2482),Simulador!$H$26:$H$33,1,FALSE)</f>
        <v>#N/A</v>
      </c>
      <c r="J2482" s="12" t="e">
        <f t="shared" si="37"/>
        <v>#N/A</v>
      </c>
      <c r="K2482" s="13" t="e">
        <f t="shared" si="38"/>
        <v>#N/A</v>
      </c>
      <c r="L2482" s="12" t="e">
        <f t="shared" si="39"/>
        <v>#N/A</v>
      </c>
      <c r="M2482" s="14"/>
      <c r="N2482" s="3"/>
      <c r="O2482" s="20" t="e">
        <f>VLOOKUP(CONCATENATE($M2482,$N2482),Curriculos!$A$2:$J$332,4,FALSE)</f>
        <v>#N/A</v>
      </c>
      <c r="P2482" s="21" t="e">
        <f>VLOOKUP(CONCATENATE($M2482,$N2482),Curriculos!$A$2:$J$332,5,FALSE)</f>
        <v>#N/A</v>
      </c>
      <c r="Q2482" s="21" t="e">
        <f>VLOOKUP($N2482,Oferta!$D$2:$P$100,5,FALSE)</f>
        <v>#N/A</v>
      </c>
      <c r="R2482" s="21" t="e">
        <f>VLOOKUP(CONCATENATE($M2482,$N2482),Curriculos!$A$2:$J$332,8,FALSE)</f>
        <v>#N/A</v>
      </c>
      <c r="S2482" s="5"/>
      <c r="T2482" s="22"/>
      <c r="U2482" s="21" t="e">
        <f>VLOOKUP(CONCATENATE($M2482,$N2482),Curriculos!$A$2:$J$332,10,FALSE)</f>
        <v>#N/A</v>
      </c>
      <c r="V2482" s="20" t="e">
        <f>VLOOKUP(CONCATENATE($M2482,$N2482,$T2482),Oferta!$B$2:$R$360,17,FALSE)</f>
        <v>#N/A</v>
      </c>
      <c r="W2482" s="20" t="e">
        <f>VLOOKUP(CONCATENATE($M2482,$N2482,$T2482),Oferta!$B$2:$Q$360,12,FALSE)</f>
        <v>#N/A</v>
      </c>
      <c r="X2482" s="22"/>
      <c r="Y2482" s="23" t="e">
        <f>VLOOKUP(CONCATENATE($W2482,$X2482),Mtz_Horarios!$E$2:$H$92,2,FALSE)</f>
        <v>#N/A</v>
      </c>
      <c r="Z2482" s="23" t="e">
        <f>VLOOKUP(CONCATENATE($W2482,$X2482),Mtz_Horarios!$E$2:$H$92,3,FALSE)</f>
        <v>#N/A</v>
      </c>
      <c r="AA2482" s="24" t="e">
        <f>VLOOKUP(CONCATENATE($W2482,$X2482),Mtz_Horarios!$E$2:$H$92,4,FALSE)</f>
        <v>#N/A</v>
      </c>
      <c r="AB2482" s="20" t="e">
        <f>VLOOKUP(CONCATENATE($M2482,$N2482,$T2482),Oferta!$B$2:$Q$360,16,FALSE)</f>
        <v>#N/A</v>
      </c>
      <c r="AC2482" s="20" t="e">
        <f>VLOOKUP(CONCATENATE($M2482,$N2482,$T2482),Oferta!$B$2:$Q$360,15,FALSE)</f>
        <v>#N/A</v>
      </c>
      <c r="AD2482" s="12"/>
      <c r="AE2482" s="12"/>
      <c r="AF2482" s="12"/>
      <c r="AG2482" s="12"/>
      <c r="AH2482" s="12"/>
      <c r="AI2482" s="5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12"/>
      <c r="AW2482" s="12"/>
    </row>
    <row r="2483" spans="1:49" ht="15" hidden="1" customHeight="1">
      <c r="A2483" s="12"/>
      <c r="B2483" s="12"/>
      <c r="C2483" s="12"/>
      <c r="D2483" s="12"/>
      <c r="E2483" s="12"/>
      <c r="F2483" s="12"/>
      <c r="G2483" s="12"/>
      <c r="H2483" s="12" t="e">
        <f t="shared" si="36"/>
        <v>#N/A</v>
      </c>
      <c r="I2483" s="12" t="e">
        <f>VLOOKUP(CONCATENATE(N2483,T2483),Simulador!$H$26:$H$33,1,FALSE)</f>
        <v>#N/A</v>
      </c>
      <c r="J2483" s="12" t="e">
        <f t="shared" si="37"/>
        <v>#N/A</v>
      </c>
      <c r="K2483" s="13" t="e">
        <f t="shared" si="38"/>
        <v>#N/A</v>
      </c>
      <c r="L2483" s="12" t="e">
        <f t="shared" si="39"/>
        <v>#N/A</v>
      </c>
      <c r="M2483" s="14"/>
      <c r="N2483" s="3"/>
      <c r="O2483" s="20" t="e">
        <f>VLOOKUP(CONCATENATE($M2483,$N2483),Curriculos!$A$2:$J$332,4,FALSE)</f>
        <v>#N/A</v>
      </c>
      <c r="P2483" s="21" t="e">
        <f>VLOOKUP(CONCATENATE($M2483,$N2483),Curriculos!$A$2:$J$332,5,FALSE)</f>
        <v>#N/A</v>
      </c>
      <c r="Q2483" s="21" t="e">
        <f>VLOOKUP($N2483,Oferta!$D$2:$P$100,5,FALSE)</f>
        <v>#N/A</v>
      </c>
      <c r="R2483" s="21" t="e">
        <f>VLOOKUP(CONCATENATE($M2483,$N2483),Curriculos!$A$2:$J$332,8,FALSE)</f>
        <v>#N/A</v>
      </c>
      <c r="S2483" s="5"/>
      <c r="T2483" s="22"/>
      <c r="U2483" s="21" t="e">
        <f>VLOOKUP(CONCATENATE($M2483,$N2483),Curriculos!$A$2:$J$332,10,FALSE)</f>
        <v>#N/A</v>
      </c>
      <c r="V2483" s="20" t="e">
        <f>VLOOKUP(CONCATENATE($M2483,$N2483,$T2483),Oferta!$B$2:$R$360,17,FALSE)</f>
        <v>#N/A</v>
      </c>
      <c r="W2483" s="20" t="e">
        <f>VLOOKUP(CONCATENATE($M2483,$N2483,$T2483),Oferta!$B$2:$Q$360,12,FALSE)</f>
        <v>#N/A</v>
      </c>
      <c r="X2483" s="22"/>
      <c r="Y2483" s="23" t="e">
        <f>VLOOKUP(CONCATENATE($W2483,$X2483),Mtz_Horarios!$E$2:$H$92,2,FALSE)</f>
        <v>#N/A</v>
      </c>
      <c r="Z2483" s="23" t="e">
        <f>VLOOKUP(CONCATENATE($W2483,$X2483),Mtz_Horarios!$E$2:$H$92,3,FALSE)</f>
        <v>#N/A</v>
      </c>
      <c r="AA2483" s="24" t="e">
        <f>VLOOKUP(CONCATENATE($W2483,$X2483),Mtz_Horarios!$E$2:$H$92,4,FALSE)</f>
        <v>#N/A</v>
      </c>
      <c r="AB2483" s="20" t="e">
        <f>VLOOKUP(CONCATENATE($M2483,$N2483,$T2483),Oferta!$B$2:$Q$360,16,FALSE)</f>
        <v>#N/A</v>
      </c>
      <c r="AC2483" s="20" t="e">
        <f>VLOOKUP(CONCATENATE($M2483,$N2483,$T2483),Oferta!$B$2:$Q$360,15,FALSE)</f>
        <v>#N/A</v>
      </c>
      <c r="AD2483" s="12"/>
      <c r="AE2483" s="12"/>
      <c r="AF2483" s="12"/>
      <c r="AG2483" s="12"/>
      <c r="AH2483" s="12"/>
      <c r="AI2483" s="5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12"/>
      <c r="AW2483" s="12"/>
    </row>
    <row r="2484" spans="1:49" ht="15" hidden="1" customHeight="1">
      <c r="A2484" s="12"/>
      <c r="B2484" s="12"/>
      <c r="C2484" s="12"/>
      <c r="D2484" s="12"/>
      <c r="E2484" s="12"/>
      <c r="F2484" s="12"/>
      <c r="G2484" s="12"/>
      <c r="H2484" s="12" t="e">
        <f t="shared" si="36"/>
        <v>#N/A</v>
      </c>
      <c r="I2484" s="12" t="e">
        <f>VLOOKUP(CONCATENATE(N2484,T2484),Simulador!$H$26:$H$33,1,FALSE)</f>
        <v>#N/A</v>
      </c>
      <c r="J2484" s="12" t="e">
        <f t="shared" si="37"/>
        <v>#N/A</v>
      </c>
      <c r="K2484" s="13" t="e">
        <f t="shared" si="38"/>
        <v>#N/A</v>
      </c>
      <c r="L2484" s="12" t="e">
        <f t="shared" si="39"/>
        <v>#N/A</v>
      </c>
      <c r="M2484" s="14"/>
      <c r="N2484" s="3"/>
      <c r="O2484" s="20" t="e">
        <f>VLOOKUP(CONCATENATE($M2484,$N2484),Curriculos!$A$2:$J$332,4,FALSE)</f>
        <v>#N/A</v>
      </c>
      <c r="P2484" s="21" t="e">
        <f>VLOOKUP(CONCATENATE($M2484,$N2484),Curriculos!$A$2:$J$332,5,FALSE)</f>
        <v>#N/A</v>
      </c>
      <c r="Q2484" s="21" t="e">
        <f>VLOOKUP($N2484,Oferta!$D$2:$P$100,5,FALSE)</f>
        <v>#N/A</v>
      </c>
      <c r="R2484" s="21" t="e">
        <f>VLOOKUP(CONCATENATE($M2484,$N2484),Curriculos!$A$2:$J$332,8,FALSE)</f>
        <v>#N/A</v>
      </c>
      <c r="S2484" s="5"/>
      <c r="T2484" s="22"/>
      <c r="U2484" s="21" t="e">
        <f>VLOOKUP(CONCATENATE($M2484,$N2484),Curriculos!$A$2:$J$332,10,FALSE)</f>
        <v>#N/A</v>
      </c>
      <c r="V2484" s="20" t="e">
        <f>VLOOKUP(CONCATENATE($M2484,$N2484,$T2484),Oferta!$B$2:$R$360,17,FALSE)</f>
        <v>#N/A</v>
      </c>
      <c r="W2484" s="20" t="e">
        <f>VLOOKUP(CONCATENATE($M2484,$N2484,$T2484),Oferta!$B$2:$Q$360,12,FALSE)</f>
        <v>#N/A</v>
      </c>
      <c r="X2484" s="22"/>
      <c r="Y2484" s="23" t="e">
        <f>VLOOKUP(CONCATENATE($W2484,$X2484),Mtz_Horarios!$E$2:$H$92,2,FALSE)</f>
        <v>#N/A</v>
      </c>
      <c r="Z2484" s="23" t="e">
        <f>VLOOKUP(CONCATENATE($W2484,$X2484),Mtz_Horarios!$E$2:$H$92,3,FALSE)</f>
        <v>#N/A</v>
      </c>
      <c r="AA2484" s="24" t="e">
        <f>VLOOKUP(CONCATENATE($W2484,$X2484),Mtz_Horarios!$E$2:$H$92,4,FALSE)</f>
        <v>#N/A</v>
      </c>
      <c r="AB2484" s="20" t="e">
        <f>VLOOKUP(CONCATENATE($M2484,$N2484,$T2484),Oferta!$B$2:$Q$360,16,FALSE)</f>
        <v>#N/A</v>
      </c>
      <c r="AC2484" s="20" t="e">
        <f>VLOOKUP(CONCATENATE($M2484,$N2484,$T2484),Oferta!$B$2:$Q$360,15,FALSE)</f>
        <v>#N/A</v>
      </c>
      <c r="AD2484" s="12"/>
      <c r="AE2484" s="12"/>
      <c r="AF2484" s="12"/>
      <c r="AG2484" s="12"/>
      <c r="AH2484" s="12"/>
      <c r="AI2484" s="5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12"/>
      <c r="AW2484" s="12"/>
    </row>
    <row r="2485" spans="1:49" ht="15" hidden="1" customHeight="1">
      <c r="A2485" s="12"/>
      <c r="B2485" s="12"/>
      <c r="C2485" s="12"/>
      <c r="D2485" s="12"/>
      <c r="E2485" s="12"/>
      <c r="F2485" s="12"/>
      <c r="G2485" s="12"/>
      <c r="H2485" s="12" t="e">
        <f t="shared" si="36"/>
        <v>#N/A</v>
      </c>
      <c r="I2485" s="12" t="e">
        <f>VLOOKUP(CONCATENATE(N2485,T2485),Simulador!$H$26:$H$33,1,FALSE)</f>
        <v>#N/A</v>
      </c>
      <c r="J2485" s="12" t="e">
        <f t="shared" si="37"/>
        <v>#N/A</v>
      </c>
      <c r="K2485" s="13" t="e">
        <f t="shared" si="38"/>
        <v>#N/A</v>
      </c>
      <c r="L2485" s="12" t="e">
        <f t="shared" si="39"/>
        <v>#N/A</v>
      </c>
      <c r="M2485" s="14"/>
      <c r="N2485" s="3"/>
      <c r="O2485" s="20" t="e">
        <f>VLOOKUP(CONCATENATE($M2485,$N2485),Curriculos!$A$2:$J$332,4,FALSE)</f>
        <v>#N/A</v>
      </c>
      <c r="P2485" s="21" t="e">
        <f>VLOOKUP(CONCATENATE($M2485,$N2485),Curriculos!$A$2:$J$332,5,FALSE)</f>
        <v>#N/A</v>
      </c>
      <c r="Q2485" s="21" t="e">
        <f>VLOOKUP($N2485,Oferta!$D$2:$P$100,5,FALSE)</f>
        <v>#N/A</v>
      </c>
      <c r="R2485" s="21" t="e">
        <f>VLOOKUP(CONCATENATE($M2485,$N2485),Curriculos!$A$2:$J$332,8,FALSE)</f>
        <v>#N/A</v>
      </c>
      <c r="S2485" s="5"/>
      <c r="T2485" s="22"/>
      <c r="U2485" s="21" t="e">
        <f>VLOOKUP(CONCATENATE($M2485,$N2485),Curriculos!$A$2:$J$332,10,FALSE)</f>
        <v>#N/A</v>
      </c>
      <c r="V2485" s="20" t="e">
        <f>VLOOKUP(CONCATENATE($M2485,$N2485,$T2485),Oferta!$B$2:$R$360,17,FALSE)</f>
        <v>#N/A</v>
      </c>
      <c r="W2485" s="20" t="e">
        <f>VLOOKUP(CONCATENATE($M2485,$N2485,$T2485),Oferta!$B$2:$Q$360,12,FALSE)</f>
        <v>#N/A</v>
      </c>
      <c r="X2485" s="22"/>
      <c r="Y2485" s="23" t="e">
        <f>VLOOKUP(CONCATENATE($W2485,$X2485),Mtz_Horarios!$E$2:$H$92,2,FALSE)</f>
        <v>#N/A</v>
      </c>
      <c r="Z2485" s="23" t="e">
        <f>VLOOKUP(CONCATENATE($W2485,$X2485),Mtz_Horarios!$E$2:$H$92,3,FALSE)</f>
        <v>#N/A</v>
      </c>
      <c r="AA2485" s="24" t="e">
        <f>VLOOKUP(CONCATENATE($W2485,$X2485),Mtz_Horarios!$E$2:$H$92,4,FALSE)</f>
        <v>#N/A</v>
      </c>
      <c r="AB2485" s="20" t="e">
        <f>VLOOKUP(CONCATENATE($M2485,$N2485,$T2485),Oferta!$B$2:$Q$360,16,FALSE)</f>
        <v>#N/A</v>
      </c>
      <c r="AC2485" s="20" t="e">
        <f>VLOOKUP(CONCATENATE($M2485,$N2485,$T2485),Oferta!$B$2:$Q$360,15,FALSE)</f>
        <v>#N/A</v>
      </c>
      <c r="AD2485" s="12"/>
      <c r="AE2485" s="12"/>
      <c r="AF2485" s="12"/>
      <c r="AG2485" s="12"/>
      <c r="AH2485" s="12"/>
      <c r="AI2485" s="5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12"/>
      <c r="AW2485" s="12"/>
    </row>
    <row r="2486" spans="1:49" ht="15" hidden="1" customHeight="1">
      <c r="A2486" s="12"/>
      <c r="B2486" s="12"/>
      <c r="C2486" s="12"/>
      <c r="D2486" s="12"/>
      <c r="E2486" s="12"/>
      <c r="F2486" s="12"/>
      <c r="G2486" s="12"/>
      <c r="H2486" s="12" t="e">
        <f t="shared" si="36"/>
        <v>#N/A</v>
      </c>
      <c r="I2486" s="12" t="e">
        <f>VLOOKUP(CONCATENATE(N2486,T2486),Simulador!$H$26:$H$33,1,FALSE)</f>
        <v>#N/A</v>
      </c>
      <c r="J2486" s="12" t="e">
        <f t="shared" si="37"/>
        <v>#N/A</v>
      </c>
      <c r="K2486" s="13" t="e">
        <f t="shared" si="38"/>
        <v>#N/A</v>
      </c>
      <c r="L2486" s="12" t="e">
        <f t="shared" si="39"/>
        <v>#N/A</v>
      </c>
      <c r="M2486" s="14"/>
      <c r="N2486" s="3"/>
      <c r="O2486" s="20" t="e">
        <f>VLOOKUP(CONCATENATE($M2486,$N2486),Curriculos!$A$2:$J$332,4,FALSE)</f>
        <v>#N/A</v>
      </c>
      <c r="P2486" s="21" t="e">
        <f>VLOOKUP(CONCATENATE($M2486,$N2486),Curriculos!$A$2:$J$332,5,FALSE)</f>
        <v>#N/A</v>
      </c>
      <c r="Q2486" s="21" t="e">
        <f>VLOOKUP($N2486,Oferta!$D$2:$P$100,5,FALSE)</f>
        <v>#N/A</v>
      </c>
      <c r="R2486" s="21" t="e">
        <f>VLOOKUP(CONCATENATE($M2486,$N2486),Curriculos!$A$2:$J$332,8,FALSE)</f>
        <v>#N/A</v>
      </c>
      <c r="S2486" s="5"/>
      <c r="T2486" s="22"/>
      <c r="U2486" s="21" t="e">
        <f>VLOOKUP(CONCATENATE($M2486,$N2486),Curriculos!$A$2:$J$332,10,FALSE)</f>
        <v>#N/A</v>
      </c>
      <c r="V2486" s="20" t="e">
        <f>VLOOKUP(CONCATENATE($M2486,$N2486,$T2486),Oferta!$B$2:$R$360,17,FALSE)</f>
        <v>#N/A</v>
      </c>
      <c r="W2486" s="20" t="e">
        <f>VLOOKUP(CONCATENATE($M2486,$N2486,$T2486),Oferta!$B$2:$Q$360,12,FALSE)</f>
        <v>#N/A</v>
      </c>
      <c r="X2486" s="22"/>
      <c r="Y2486" s="23" t="e">
        <f>VLOOKUP(CONCATENATE($W2486,$X2486),Mtz_Horarios!$E$2:$H$92,2,FALSE)</f>
        <v>#N/A</v>
      </c>
      <c r="Z2486" s="23" t="e">
        <f>VLOOKUP(CONCATENATE($W2486,$X2486),Mtz_Horarios!$E$2:$H$92,3,FALSE)</f>
        <v>#N/A</v>
      </c>
      <c r="AA2486" s="24" t="e">
        <f>VLOOKUP(CONCATENATE($W2486,$X2486),Mtz_Horarios!$E$2:$H$92,4,FALSE)</f>
        <v>#N/A</v>
      </c>
      <c r="AB2486" s="20" t="e">
        <f>VLOOKUP(CONCATENATE($M2486,$N2486,$T2486),Oferta!$B$2:$Q$360,16,FALSE)</f>
        <v>#N/A</v>
      </c>
      <c r="AC2486" s="20" t="e">
        <f>VLOOKUP(CONCATENATE($M2486,$N2486,$T2486),Oferta!$B$2:$Q$360,15,FALSE)</f>
        <v>#N/A</v>
      </c>
      <c r="AD2486" s="12"/>
      <c r="AE2486" s="12"/>
      <c r="AF2486" s="12"/>
      <c r="AG2486" s="12"/>
      <c r="AH2486" s="12"/>
      <c r="AI2486" s="5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12"/>
      <c r="AW2486" s="12"/>
    </row>
    <row r="2487" spans="1:49" ht="15" hidden="1" customHeight="1">
      <c r="A2487" s="12"/>
      <c r="B2487" s="12"/>
      <c r="C2487" s="12"/>
      <c r="D2487" s="12"/>
      <c r="E2487" s="12"/>
      <c r="F2487" s="12"/>
      <c r="G2487" s="12"/>
      <c r="H2487" s="12" t="e">
        <f t="shared" si="36"/>
        <v>#N/A</v>
      </c>
      <c r="I2487" s="12" t="e">
        <f>VLOOKUP(CONCATENATE(N2487,T2487),Simulador!$H$26:$H$33,1,FALSE)</f>
        <v>#N/A</v>
      </c>
      <c r="J2487" s="12" t="e">
        <f t="shared" si="37"/>
        <v>#N/A</v>
      </c>
      <c r="K2487" s="13" t="e">
        <f t="shared" si="38"/>
        <v>#N/A</v>
      </c>
      <c r="L2487" s="12" t="e">
        <f t="shared" si="39"/>
        <v>#N/A</v>
      </c>
      <c r="M2487" s="14"/>
      <c r="N2487" s="3"/>
      <c r="O2487" s="20" t="e">
        <f>VLOOKUP(CONCATENATE($M2487,$N2487),Curriculos!$A$2:$J$332,4,FALSE)</f>
        <v>#N/A</v>
      </c>
      <c r="P2487" s="21" t="e">
        <f>VLOOKUP(CONCATENATE($M2487,$N2487),Curriculos!$A$2:$J$332,5,FALSE)</f>
        <v>#N/A</v>
      </c>
      <c r="Q2487" s="21" t="e">
        <f>VLOOKUP($N2487,Oferta!$D$2:$P$100,5,FALSE)</f>
        <v>#N/A</v>
      </c>
      <c r="R2487" s="21" t="e">
        <f>VLOOKUP(CONCATENATE($M2487,$N2487),Curriculos!$A$2:$J$332,8,FALSE)</f>
        <v>#N/A</v>
      </c>
      <c r="S2487" s="5"/>
      <c r="T2487" s="22"/>
      <c r="U2487" s="21" t="e">
        <f>VLOOKUP(CONCATENATE($M2487,$N2487),Curriculos!$A$2:$J$332,10,FALSE)</f>
        <v>#N/A</v>
      </c>
      <c r="V2487" s="20" t="e">
        <f>VLOOKUP(CONCATENATE($M2487,$N2487,$T2487),Oferta!$B$2:$R$360,17,FALSE)</f>
        <v>#N/A</v>
      </c>
      <c r="W2487" s="20" t="e">
        <f>VLOOKUP(CONCATENATE($M2487,$N2487,$T2487),Oferta!$B$2:$Q$360,12,FALSE)</f>
        <v>#N/A</v>
      </c>
      <c r="X2487" s="22"/>
      <c r="Y2487" s="23" t="e">
        <f>VLOOKUP(CONCATENATE($W2487,$X2487),Mtz_Horarios!$E$2:$H$92,2,FALSE)</f>
        <v>#N/A</v>
      </c>
      <c r="Z2487" s="23" t="e">
        <f>VLOOKUP(CONCATENATE($W2487,$X2487),Mtz_Horarios!$E$2:$H$92,3,FALSE)</f>
        <v>#N/A</v>
      </c>
      <c r="AA2487" s="24" t="e">
        <f>VLOOKUP(CONCATENATE($W2487,$X2487),Mtz_Horarios!$E$2:$H$92,4,FALSE)</f>
        <v>#N/A</v>
      </c>
      <c r="AB2487" s="20" t="e">
        <f>VLOOKUP(CONCATENATE($M2487,$N2487,$T2487),Oferta!$B$2:$Q$360,16,FALSE)</f>
        <v>#N/A</v>
      </c>
      <c r="AC2487" s="20" t="e">
        <f>VLOOKUP(CONCATENATE($M2487,$N2487,$T2487),Oferta!$B$2:$Q$360,15,FALSE)</f>
        <v>#N/A</v>
      </c>
      <c r="AD2487" s="12"/>
      <c r="AE2487" s="12"/>
      <c r="AF2487" s="12"/>
      <c r="AG2487" s="12"/>
      <c r="AH2487" s="12"/>
      <c r="AI2487" s="5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12"/>
      <c r="AW2487" s="12"/>
    </row>
    <row r="2488" spans="1:49" ht="15" hidden="1" customHeight="1">
      <c r="A2488" s="12"/>
      <c r="B2488" s="12"/>
      <c r="C2488" s="12"/>
      <c r="D2488" s="12"/>
      <c r="E2488" s="12"/>
      <c r="F2488" s="12"/>
      <c r="G2488" s="12"/>
      <c r="H2488" s="12" t="e">
        <f t="shared" si="36"/>
        <v>#N/A</v>
      </c>
      <c r="I2488" s="12" t="e">
        <f>VLOOKUP(CONCATENATE(N2488,T2488),Simulador!$H$26:$H$33,1,FALSE)</f>
        <v>#N/A</v>
      </c>
      <c r="J2488" s="12" t="e">
        <f t="shared" si="37"/>
        <v>#N/A</v>
      </c>
      <c r="K2488" s="13" t="e">
        <f t="shared" si="38"/>
        <v>#N/A</v>
      </c>
      <c r="L2488" s="12" t="e">
        <f t="shared" si="39"/>
        <v>#N/A</v>
      </c>
      <c r="M2488" s="14"/>
      <c r="N2488" s="3"/>
      <c r="O2488" s="20" t="e">
        <f>VLOOKUP(CONCATENATE($M2488,$N2488),Curriculos!$A$2:$J$332,4,FALSE)</f>
        <v>#N/A</v>
      </c>
      <c r="P2488" s="21" t="e">
        <f>VLOOKUP(CONCATENATE($M2488,$N2488),Curriculos!$A$2:$J$332,5,FALSE)</f>
        <v>#N/A</v>
      </c>
      <c r="Q2488" s="21" t="e">
        <f>VLOOKUP($N2488,Oferta!$D$2:$P$100,5,FALSE)</f>
        <v>#N/A</v>
      </c>
      <c r="R2488" s="21" t="e">
        <f>VLOOKUP(CONCATENATE($M2488,$N2488),Curriculos!$A$2:$J$332,8,FALSE)</f>
        <v>#N/A</v>
      </c>
      <c r="S2488" s="5"/>
      <c r="T2488" s="22"/>
      <c r="U2488" s="21" t="e">
        <f>VLOOKUP(CONCATENATE($M2488,$N2488),Curriculos!$A$2:$J$332,10,FALSE)</f>
        <v>#N/A</v>
      </c>
      <c r="V2488" s="20" t="e">
        <f>VLOOKUP(CONCATENATE($M2488,$N2488,$T2488),Oferta!$B$2:$R$360,17,FALSE)</f>
        <v>#N/A</v>
      </c>
      <c r="W2488" s="20" t="e">
        <f>VLOOKUP(CONCATENATE($M2488,$N2488,$T2488),Oferta!$B$2:$Q$360,12,FALSE)</f>
        <v>#N/A</v>
      </c>
      <c r="X2488" s="22"/>
      <c r="Y2488" s="23" t="e">
        <f>VLOOKUP(CONCATENATE($W2488,$X2488),Mtz_Horarios!$E$2:$H$92,2,FALSE)</f>
        <v>#N/A</v>
      </c>
      <c r="Z2488" s="23" t="e">
        <f>VLOOKUP(CONCATENATE($W2488,$X2488),Mtz_Horarios!$E$2:$H$92,3,FALSE)</f>
        <v>#N/A</v>
      </c>
      <c r="AA2488" s="24" t="e">
        <f>VLOOKUP(CONCATENATE($W2488,$X2488),Mtz_Horarios!$E$2:$H$92,4,FALSE)</f>
        <v>#N/A</v>
      </c>
      <c r="AB2488" s="20" t="e">
        <f>VLOOKUP(CONCATENATE($M2488,$N2488,$T2488),Oferta!$B$2:$Q$360,16,FALSE)</f>
        <v>#N/A</v>
      </c>
      <c r="AC2488" s="20" t="e">
        <f>VLOOKUP(CONCATENATE($M2488,$N2488,$T2488),Oferta!$B$2:$Q$360,15,FALSE)</f>
        <v>#N/A</v>
      </c>
      <c r="AD2488" s="12"/>
      <c r="AE2488" s="12"/>
      <c r="AF2488" s="12"/>
      <c r="AG2488" s="12"/>
      <c r="AH2488" s="12"/>
      <c r="AI2488" s="5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12"/>
      <c r="AW2488" s="12"/>
    </row>
    <row r="2489" spans="1:49" ht="15" hidden="1" customHeight="1">
      <c r="A2489" s="12"/>
      <c r="B2489" s="12"/>
      <c r="C2489" s="12"/>
      <c r="D2489" s="12"/>
      <c r="E2489" s="12"/>
      <c r="F2489" s="12"/>
      <c r="G2489" s="12"/>
      <c r="H2489" s="12" t="e">
        <f t="shared" si="36"/>
        <v>#N/A</v>
      </c>
      <c r="I2489" s="12" t="e">
        <f>VLOOKUP(CONCATENATE(N2489,T2489),Simulador!$H$26:$H$33,1,FALSE)</f>
        <v>#N/A</v>
      </c>
      <c r="J2489" s="12" t="e">
        <f t="shared" si="37"/>
        <v>#N/A</v>
      </c>
      <c r="K2489" s="13" t="e">
        <f t="shared" si="38"/>
        <v>#N/A</v>
      </c>
      <c r="L2489" s="12" t="e">
        <f t="shared" si="39"/>
        <v>#N/A</v>
      </c>
      <c r="M2489" s="14"/>
      <c r="N2489" s="3"/>
      <c r="O2489" s="20" t="e">
        <f>VLOOKUP(CONCATENATE($M2489,$N2489),Curriculos!$A$2:$J$332,4,FALSE)</f>
        <v>#N/A</v>
      </c>
      <c r="P2489" s="21" t="e">
        <f>VLOOKUP(CONCATENATE($M2489,$N2489),Curriculos!$A$2:$J$332,5,FALSE)</f>
        <v>#N/A</v>
      </c>
      <c r="Q2489" s="21" t="e">
        <f>VLOOKUP($N2489,Oferta!$D$2:$P$100,5,FALSE)</f>
        <v>#N/A</v>
      </c>
      <c r="R2489" s="21" t="e">
        <f>VLOOKUP(CONCATENATE($M2489,$N2489),Curriculos!$A$2:$J$332,8,FALSE)</f>
        <v>#N/A</v>
      </c>
      <c r="S2489" s="5"/>
      <c r="T2489" s="22"/>
      <c r="U2489" s="21" t="e">
        <f>VLOOKUP(CONCATENATE($M2489,$N2489),Curriculos!$A$2:$J$332,10,FALSE)</f>
        <v>#N/A</v>
      </c>
      <c r="V2489" s="20" t="e">
        <f>VLOOKUP(CONCATENATE($M2489,$N2489,$T2489),Oferta!$B$2:$R$360,17,FALSE)</f>
        <v>#N/A</v>
      </c>
      <c r="W2489" s="20" t="e">
        <f>VLOOKUP(CONCATENATE($M2489,$N2489,$T2489),Oferta!$B$2:$Q$360,12,FALSE)</f>
        <v>#N/A</v>
      </c>
      <c r="X2489" s="22"/>
      <c r="Y2489" s="23" t="e">
        <f>VLOOKUP(CONCATENATE($W2489,$X2489),Mtz_Horarios!$E$2:$H$92,2,FALSE)</f>
        <v>#N/A</v>
      </c>
      <c r="Z2489" s="23" t="e">
        <f>VLOOKUP(CONCATENATE($W2489,$X2489),Mtz_Horarios!$E$2:$H$92,3,FALSE)</f>
        <v>#N/A</v>
      </c>
      <c r="AA2489" s="24" t="e">
        <f>VLOOKUP(CONCATENATE($W2489,$X2489),Mtz_Horarios!$E$2:$H$92,4,FALSE)</f>
        <v>#N/A</v>
      </c>
      <c r="AB2489" s="20" t="e">
        <f>VLOOKUP(CONCATENATE($M2489,$N2489,$T2489),Oferta!$B$2:$Q$360,16,FALSE)</f>
        <v>#N/A</v>
      </c>
      <c r="AC2489" s="20" t="e">
        <f>VLOOKUP(CONCATENATE($M2489,$N2489,$T2489),Oferta!$B$2:$Q$360,15,FALSE)</f>
        <v>#N/A</v>
      </c>
      <c r="AD2489" s="12"/>
      <c r="AE2489" s="12"/>
      <c r="AF2489" s="12"/>
      <c r="AG2489" s="12"/>
      <c r="AH2489" s="12"/>
      <c r="AI2489" s="5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12"/>
      <c r="AW2489" s="12"/>
    </row>
    <row r="2490" spans="1:49" ht="15" hidden="1" customHeight="1">
      <c r="A2490" s="12"/>
      <c r="B2490" s="12"/>
      <c r="C2490" s="12"/>
      <c r="D2490" s="12"/>
      <c r="E2490" s="12"/>
      <c r="F2490" s="12"/>
      <c r="G2490" s="12"/>
      <c r="H2490" s="12" t="e">
        <f t="shared" si="36"/>
        <v>#N/A</v>
      </c>
      <c r="I2490" s="12" t="e">
        <f>VLOOKUP(CONCATENATE(N2490,T2490),Simulador!$H$26:$H$33,1,FALSE)</f>
        <v>#N/A</v>
      </c>
      <c r="J2490" s="12" t="e">
        <f t="shared" si="37"/>
        <v>#N/A</v>
      </c>
      <c r="K2490" s="13" t="e">
        <f t="shared" si="38"/>
        <v>#N/A</v>
      </c>
      <c r="L2490" s="12" t="e">
        <f t="shared" si="39"/>
        <v>#N/A</v>
      </c>
      <c r="M2490" s="14"/>
      <c r="N2490" s="3"/>
      <c r="O2490" s="20" t="e">
        <f>VLOOKUP(CONCATENATE($M2490,$N2490),Curriculos!$A$2:$J$332,4,FALSE)</f>
        <v>#N/A</v>
      </c>
      <c r="P2490" s="21" t="e">
        <f>VLOOKUP(CONCATENATE($M2490,$N2490),Curriculos!$A$2:$J$332,5,FALSE)</f>
        <v>#N/A</v>
      </c>
      <c r="Q2490" s="21" t="e">
        <f>VLOOKUP($N2490,Oferta!$D$2:$P$100,5,FALSE)</f>
        <v>#N/A</v>
      </c>
      <c r="R2490" s="21" t="e">
        <f>VLOOKUP(CONCATENATE($M2490,$N2490),Curriculos!$A$2:$J$332,8,FALSE)</f>
        <v>#N/A</v>
      </c>
      <c r="S2490" s="5"/>
      <c r="T2490" s="22"/>
      <c r="U2490" s="21" t="e">
        <f>VLOOKUP(CONCATENATE($M2490,$N2490),Curriculos!$A$2:$J$332,10,FALSE)</f>
        <v>#N/A</v>
      </c>
      <c r="V2490" s="20" t="e">
        <f>VLOOKUP(CONCATENATE($M2490,$N2490,$T2490),Oferta!$B$2:$R$360,17,FALSE)</f>
        <v>#N/A</v>
      </c>
      <c r="W2490" s="20" t="e">
        <f>VLOOKUP(CONCATENATE($M2490,$N2490,$T2490),Oferta!$B$2:$Q$360,12,FALSE)</f>
        <v>#N/A</v>
      </c>
      <c r="X2490" s="22"/>
      <c r="Y2490" s="23" t="e">
        <f>VLOOKUP(CONCATENATE($W2490,$X2490),Mtz_Horarios!$E$2:$H$92,2,FALSE)</f>
        <v>#N/A</v>
      </c>
      <c r="Z2490" s="23" t="e">
        <f>VLOOKUP(CONCATENATE($W2490,$X2490),Mtz_Horarios!$E$2:$H$92,3,FALSE)</f>
        <v>#N/A</v>
      </c>
      <c r="AA2490" s="24" t="e">
        <f>VLOOKUP(CONCATENATE($W2490,$X2490),Mtz_Horarios!$E$2:$H$92,4,FALSE)</f>
        <v>#N/A</v>
      </c>
      <c r="AB2490" s="20" t="e">
        <f>VLOOKUP(CONCATENATE($M2490,$N2490,$T2490),Oferta!$B$2:$Q$360,16,FALSE)</f>
        <v>#N/A</v>
      </c>
      <c r="AC2490" s="20" t="e">
        <f>VLOOKUP(CONCATENATE($M2490,$N2490,$T2490),Oferta!$B$2:$Q$360,15,FALSE)</f>
        <v>#N/A</v>
      </c>
      <c r="AD2490" s="12"/>
      <c r="AE2490" s="12"/>
      <c r="AF2490" s="12"/>
      <c r="AG2490" s="12"/>
      <c r="AH2490" s="12"/>
      <c r="AI2490" s="5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12"/>
      <c r="AW2490" s="12"/>
    </row>
    <row r="2491" spans="1:49" ht="15" hidden="1" customHeight="1">
      <c r="A2491" s="12"/>
      <c r="B2491" s="12"/>
      <c r="C2491" s="12"/>
      <c r="D2491" s="12"/>
      <c r="E2491" s="12"/>
      <c r="F2491" s="12"/>
      <c r="G2491" s="12"/>
      <c r="H2491" s="12" t="e">
        <f t="shared" si="36"/>
        <v>#N/A</v>
      </c>
      <c r="I2491" s="12" t="e">
        <f>VLOOKUP(CONCATENATE(N2491,T2491),Simulador!$H$26:$H$33,1,FALSE)</f>
        <v>#N/A</v>
      </c>
      <c r="J2491" s="12" t="e">
        <f t="shared" si="37"/>
        <v>#N/A</v>
      </c>
      <c r="K2491" s="13" t="e">
        <f t="shared" si="38"/>
        <v>#N/A</v>
      </c>
      <c r="L2491" s="12" t="e">
        <f t="shared" si="39"/>
        <v>#N/A</v>
      </c>
      <c r="M2491" s="14"/>
      <c r="N2491" s="3"/>
      <c r="O2491" s="20" t="e">
        <f>VLOOKUP(CONCATENATE($M2491,$N2491),Curriculos!$A$2:$J$332,4,FALSE)</f>
        <v>#N/A</v>
      </c>
      <c r="P2491" s="21" t="e">
        <f>VLOOKUP(CONCATENATE($M2491,$N2491),Curriculos!$A$2:$J$332,5,FALSE)</f>
        <v>#N/A</v>
      </c>
      <c r="Q2491" s="21" t="e">
        <f>VLOOKUP($N2491,Oferta!$D$2:$P$100,5,FALSE)</f>
        <v>#N/A</v>
      </c>
      <c r="R2491" s="21" t="e">
        <f>VLOOKUP(CONCATENATE($M2491,$N2491),Curriculos!$A$2:$J$332,8,FALSE)</f>
        <v>#N/A</v>
      </c>
      <c r="S2491" s="5"/>
      <c r="T2491" s="22"/>
      <c r="U2491" s="21" t="e">
        <f>VLOOKUP(CONCATENATE($M2491,$N2491),Curriculos!$A$2:$J$332,10,FALSE)</f>
        <v>#N/A</v>
      </c>
      <c r="V2491" s="20" t="e">
        <f>VLOOKUP(CONCATENATE($M2491,$N2491,$T2491),Oferta!$B$2:$R$360,17,FALSE)</f>
        <v>#N/A</v>
      </c>
      <c r="W2491" s="20" t="e">
        <f>VLOOKUP(CONCATENATE($M2491,$N2491,$T2491),Oferta!$B$2:$Q$360,12,FALSE)</f>
        <v>#N/A</v>
      </c>
      <c r="X2491" s="22"/>
      <c r="Y2491" s="23" t="e">
        <f>VLOOKUP(CONCATENATE($W2491,$X2491),Mtz_Horarios!$E$2:$H$92,2,FALSE)</f>
        <v>#N/A</v>
      </c>
      <c r="Z2491" s="23" t="e">
        <f>VLOOKUP(CONCATENATE($W2491,$X2491),Mtz_Horarios!$E$2:$H$92,3,FALSE)</f>
        <v>#N/A</v>
      </c>
      <c r="AA2491" s="24" t="e">
        <f>VLOOKUP(CONCATENATE($W2491,$X2491),Mtz_Horarios!$E$2:$H$92,4,FALSE)</f>
        <v>#N/A</v>
      </c>
      <c r="AB2491" s="20" t="e">
        <f>VLOOKUP(CONCATENATE($M2491,$N2491,$T2491),Oferta!$B$2:$Q$360,16,FALSE)</f>
        <v>#N/A</v>
      </c>
      <c r="AC2491" s="20" t="e">
        <f>VLOOKUP(CONCATENATE($M2491,$N2491,$T2491),Oferta!$B$2:$Q$360,15,FALSE)</f>
        <v>#N/A</v>
      </c>
      <c r="AD2491" s="12"/>
      <c r="AE2491" s="12"/>
      <c r="AF2491" s="12"/>
      <c r="AG2491" s="12"/>
      <c r="AH2491" s="12"/>
      <c r="AI2491" s="5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12"/>
      <c r="AW2491" s="12"/>
    </row>
    <row r="2492" spans="1:49" ht="15" hidden="1" customHeight="1">
      <c r="A2492" s="12"/>
      <c r="B2492" s="12"/>
      <c r="C2492" s="12"/>
      <c r="D2492" s="12"/>
      <c r="E2492" s="12"/>
      <c r="F2492" s="12"/>
      <c r="G2492" s="12"/>
      <c r="H2492" s="12" t="e">
        <f t="shared" si="36"/>
        <v>#N/A</v>
      </c>
      <c r="I2492" s="12" t="e">
        <f>VLOOKUP(CONCATENATE(N2492,T2492),Simulador!$H$26:$H$33,1,FALSE)</f>
        <v>#N/A</v>
      </c>
      <c r="J2492" s="12" t="e">
        <f t="shared" si="37"/>
        <v>#N/A</v>
      </c>
      <c r="K2492" s="13" t="e">
        <f t="shared" si="38"/>
        <v>#N/A</v>
      </c>
      <c r="L2492" s="12" t="e">
        <f t="shared" si="39"/>
        <v>#N/A</v>
      </c>
      <c r="M2492" s="14"/>
      <c r="N2492" s="3"/>
      <c r="O2492" s="20" t="e">
        <f>VLOOKUP(CONCATENATE($M2492,$N2492),Curriculos!$A$2:$J$332,4,FALSE)</f>
        <v>#N/A</v>
      </c>
      <c r="P2492" s="21" t="e">
        <f>VLOOKUP(CONCATENATE($M2492,$N2492),Curriculos!$A$2:$J$332,5,FALSE)</f>
        <v>#N/A</v>
      </c>
      <c r="Q2492" s="21" t="e">
        <f>VLOOKUP($N2492,Oferta!$D$2:$P$100,5,FALSE)</f>
        <v>#N/A</v>
      </c>
      <c r="R2492" s="21" t="e">
        <f>VLOOKUP(CONCATENATE($M2492,$N2492),Curriculos!$A$2:$J$332,8,FALSE)</f>
        <v>#N/A</v>
      </c>
      <c r="S2492" s="5"/>
      <c r="T2492" s="22"/>
      <c r="U2492" s="21" t="e">
        <f>VLOOKUP(CONCATENATE($M2492,$N2492),Curriculos!$A$2:$J$332,10,FALSE)</f>
        <v>#N/A</v>
      </c>
      <c r="V2492" s="20" t="e">
        <f>VLOOKUP(CONCATENATE($M2492,$N2492,$T2492),Oferta!$B$2:$R$360,17,FALSE)</f>
        <v>#N/A</v>
      </c>
      <c r="W2492" s="20" t="e">
        <f>VLOOKUP(CONCATENATE($M2492,$N2492,$T2492),Oferta!$B$2:$Q$360,12,FALSE)</f>
        <v>#N/A</v>
      </c>
      <c r="X2492" s="22"/>
      <c r="Y2492" s="23" t="e">
        <f>VLOOKUP(CONCATENATE($W2492,$X2492),Mtz_Horarios!$E$2:$H$92,2,FALSE)</f>
        <v>#N/A</v>
      </c>
      <c r="Z2492" s="23" t="e">
        <f>VLOOKUP(CONCATENATE($W2492,$X2492),Mtz_Horarios!$E$2:$H$92,3,FALSE)</f>
        <v>#N/A</v>
      </c>
      <c r="AA2492" s="24" t="e">
        <f>VLOOKUP(CONCATENATE($W2492,$X2492),Mtz_Horarios!$E$2:$H$92,4,FALSE)</f>
        <v>#N/A</v>
      </c>
      <c r="AB2492" s="20" t="e">
        <f>VLOOKUP(CONCATENATE($M2492,$N2492,$T2492),Oferta!$B$2:$Q$360,16,FALSE)</f>
        <v>#N/A</v>
      </c>
      <c r="AC2492" s="20" t="e">
        <f>VLOOKUP(CONCATENATE($M2492,$N2492,$T2492),Oferta!$B$2:$Q$360,15,FALSE)</f>
        <v>#N/A</v>
      </c>
      <c r="AD2492" s="12"/>
      <c r="AE2492" s="12"/>
      <c r="AF2492" s="12"/>
      <c r="AG2492" s="12"/>
      <c r="AH2492" s="12"/>
      <c r="AI2492" s="5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12"/>
      <c r="AW2492" s="12"/>
    </row>
    <row r="2493" spans="1:49" ht="15" hidden="1" customHeight="1">
      <c r="A2493" s="12"/>
      <c r="B2493" s="12"/>
      <c r="C2493" s="12"/>
      <c r="D2493" s="12"/>
      <c r="E2493" s="12"/>
      <c r="F2493" s="12"/>
      <c r="G2493" s="12"/>
      <c r="H2493" s="12" t="e">
        <f t="shared" si="36"/>
        <v>#N/A</v>
      </c>
      <c r="I2493" s="12" t="e">
        <f>VLOOKUP(CONCATENATE(N2493,T2493),Simulador!$H$26:$H$33,1,FALSE)</f>
        <v>#N/A</v>
      </c>
      <c r="J2493" s="12" t="e">
        <f t="shared" si="37"/>
        <v>#N/A</v>
      </c>
      <c r="K2493" s="13" t="e">
        <f t="shared" si="38"/>
        <v>#N/A</v>
      </c>
      <c r="L2493" s="12" t="e">
        <f t="shared" si="39"/>
        <v>#N/A</v>
      </c>
      <c r="M2493" s="14"/>
      <c r="N2493" s="3"/>
      <c r="O2493" s="20" t="e">
        <f>VLOOKUP(CONCATENATE($M2493,$N2493),Curriculos!$A$2:$J$332,4,FALSE)</f>
        <v>#N/A</v>
      </c>
      <c r="P2493" s="21" t="e">
        <f>VLOOKUP(CONCATENATE($M2493,$N2493),Curriculos!$A$2:$J$332,5,FALSE)</f>
        <v>#N/A</v>
      </c>
      <c r="Q2493" s="21" t="e">
        <f>VLOOKUP($N2493,Oferta!$D$2:$P$100,5,FALSE)</f>
        <v>#N/A</v>
      </c>
      <c r="R2493" s="21" t="e">
        <f>VLOOKUP(CONCATENATE($M2493,$N2493),Curriculos!$A$2:$J$332,8,FALSE)</f>
        <v>#N/A</v>
      </c>
      <c r="S2493" s="5"/>
      <c r="T2493" s="22"/>
      <c r="U2493" s="21" t="e">
        <f>VLOOKUP(CONCATENATE($M2493,$N2493),Curriculos!$A$2:$J$332,10,FALSE)</f>
        <v>#N/A</v>
      </c>
      <c r="V2493" s="20" t="e">
        <f>VLOOKUP(CONCATENATE($M2493,$N2493,$T2493),Oferta!$B$2:$R$360,17,FALSE)</f>
        <v>#N/A</v>
      </c>
      <c r="W2493" s="20" t="e">
        <f>VLOOKUP(CONCATENATE($M2493,$N2493,$T2493),Oferta!$B$2:$Q$360,12,FALSE)</f>
        <v>#N/A</v>
      </c>
      <c r="X2493" s="22"/>
      <c r="Y2493" s="23" t="e">
        <f>VLOOKUP(CONCATENATE($W2493,$X2493),Mtz_Horarios!$E$2:$H$92,2,FALSE)</f>
        <v>#N/A</v>
      </c>
      <c r="Z2493" s="23" t="e">
        <f>VLOOKUP(CONCATENATE($W2493,$X2493),Mtz_Horarios!$E$2:$H$92,3,FALSE)</f>
        <v>#N/A</v>
      </c>
      <c r="AA2493" s="24" t="e">
        <f>VLOOKUP(CONCATENATE($W2493,$X2493),Mtz_Horarios!$E$2:$H$92,4,FALSE)</f>
        <v>#N/A</v>
      </c>
      <c r="AB2493" s="20" t="e">
        <f>VLOOKUP(CONCATENATE($M2493,$N2493,$T2493),Oferta!$B$2:$Q$360,16,FALSE)</f>
        <v>#N/A</v>
      </c>
      <c r="AC2493" s="20" t="e">
        <f>VLOOKUP(CONCATENATE($M2493,$N2493,$T2493),Oferta!$B$2:$Q$360,15,FALSE)</f>
        <v>#N/A</v>
      </c>
      <c r="AD2493" s="12"/>
      <c r="AE2493" s="12"/>
      <c r="AF2493" s="12"/>
      <c r="AG2493" s="12"/>
      <c r="AH2493" s="12"/>
      <c r="AI2493" s="5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12"/>
      <c r="AW2493" s="12"/>
    </row>
    <row r="2494" spans="1:49" ht="15" hidden="1" customHeight="1">
      <c r="A2494" s="12"/>
      <c r="B2494" s="12"/>
      <c r="C2494" s="12"/>
      <c r="D2494" s="12"/>
      <c r="E2494" s="12"/>
      <c r="F2494" s="12"/>
      <c r="G2494" s="12"/>
      <c r="H2494" s="12" t="e">
        <f t="shared" si="36"/>
        <v>#N/A</v>
      </c>
      <c r="I2494" s="12" t="e">
        <f>VLOOKUP(CONCATENATE(N2494,T2494),Simulador!$H$26:$H$33,1,FALSE)</f>
        <v>#N/A</v>
      </c>
      <c r="J2494" s="12" t="e">
        <f t="shared" si="37"/>
        <v>#N/A</v>
      </c>
      <c r="K2494" s="13" t="e">
        <f t="shared" si="38"/>
        <v>#N/A</v>
      </c>
      <c r="L2494" s="12" t="e">
        <f t="shared" si="39"/>
        <v>#N/A</v>
      </c>
      <c r="M2494" s="14"/>
      <c r="N2494" s="3"/>
      <c r="O2494" s="20" t="e">
        <f>VLOOKUP(CONCATENATE($M2494,$N2494),Curriculos!$A$2:$J$332,4,FALSE)</f>
        <v>#N/A</v>
      </c>
      <c r="P2494" s="21" t="e">
        <f>VLOOKUP(CONCATENATE($M2494,$N2494),Curriculos!$A$2:$J$332,5,FALSE)</f>
        <v>#N/A</v>
      </c>
      <c r="Q2494" s="21" t="e">
        <f>VLOOKUP($N2494,Oferta!$D$2:$P$100,5,FALSE)</f>
        <v>#N/A</v>
      </c>
      <c r="R2494" s="21" t="e">
        <f>VLOOKUP(CONCATENATE($M2494,$N2494),Curriculos!$A$2:$J$332,8,FALSE)</f>
        <v>#N/A</v>
      </c>
      <c r="S2494" s="5"/>
      <c r="T2494" s="22"/>
      <c r="U2494" s="21" t="e">
        <f>VLOOKUP(CONCATENATE($M2494,$N2494),Curriculos!$A$2:$J$332,10,FALSE)</f>
        <v>#N/A</v>
      </c>
      <c r="V2494" s="20" t="e">
        <f>VLOOKUP(CONCATENATE($M2494,$N2494,$T2494),Oferta!$B$2:$R$360,17,FALSE)</f>
        <v>#N/A</v>
      </c>
      <c r="W2494" s="20" t="e">
        <f>VLOOKUP(CONCATENATE($M2494,$N2494,$T2494),Oferta!$B$2:$Q$360,12,FALSE)</f>
        <v>#N/A</v>
      </c>
      <c r="X2494" s="22"/>
      <c r="Y2494" s="23" t="e">
        <f>VLOOKUP(CONCATENATE($W2494,$X2494),Mtz_Horarios!$E$2:$H$92,2,FALSE)</f>
        <v>#N/A</v>
      </c>
      <c r="Z2494" s="23" t="e">
        <f>VLOOKUP(CONCATENATE($W2494,$X2494),Mtz_Horarios!$E$2:$H$92,3,FALSE)</f>
        <v>#N/A</v>
      </c>
      <c r="AA2494" s="24" t="e">
        <f>VLOOKUP(CONCATENATE($W2494,$X2494),Mtz_Horarios!$E$2:$H$92,4,FALSE)</f>
        <v>#N/A</v>
      </c>
      <c r="AB2494" s="20" t="e">
        <f>VLOOKUP(CONCATENATE($M2494,$N2494,$T2494),Oferta!$B$2:$Q$360,16,FALSE)</f>
        <v>#N/A</v>
      </c>
      <c r="AC2494" s="20" t="e">
        <f>VLOOKUP(CONCATENATE($M2494,$N2494,$T2494),Oferta!$B$2:$Q$360,15,FALSE)</f>
        <v>#N/A</v>
      </c>
      <c r="AD2494" s="12"/>
      <c r="AE2494" s="12"/>
      <c r="AF2494" s="12"/>
      <c r="AG2494" s="12"/>
      <c r="AH2494" s="12"/>
      <c r="AI2494" s="5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12"/>
      <c r="AW2494" s="12"/>
    </row>
    <row r="2495" spans="1:49" ht="15" hidden="1" customHeight="1">
      <c r="A2495" s="12"/>
      <c r="B2495" s="12"/>
      <c r="C2495" s="12"/>
      <c r="D2495" s="12"/>
      <c r="E2495" s="12"/>
      <c r="F2495" s="12"/>
      <c r="G2495" s="12"/>
      <c r="H2495" s="12" t="e">
        <f t="shared" si="36"/>
        <v>#N/A</v>
      </c>
      <c r="I2495" s="12" t="e">
        <f>VLOOKUP(CONCATENATE(N2495,T2495),Simulador!$H$26:$H$33,1,FALSE)</f>
        <v>#N/A</v>
      </c>
      <c r="J2495" s="12" t="e">
        <f t="shared" si="37"/>
        <v>#N/A</v>
      </c>
      <c r="K2495" s="13" t="e">
        <f t="shared" si="38"/>
        <v>#N/A</v>
      </c>
      <c r="L2495" s="12" t="e">
        <f t="shared" si="39"/>
        <v>#N/A</v>
      </c>
      <c r="M2495" s="14"/>
      <c r="N2495" s="3"/>
      <c r="O2495" s="20" t="e">
        <f>VLOOKUP(CONCATENATE($M2495,$N2495),Curriculos!$A$2:$J$332,4,FALSE)</f>
        <v>#N/A</v>
      </c>
      <c r="P2495" s="21" t="e">
        <f>VLOOKUP(CONCATENATE($M2495,$N2495),Curriculos!$A$2:$J$332,5,FALSE)</f>
        <v>#N/A</v>
      </c>
      <c r="Q2495" s="21" t="e">
        <f>VLOOKUP($N2495,Oferta!$D$2:$P$100,5,FALSE)</f>
        <v>#N/A</v>
      </c>
      <c r="R2495" s="21" t="e">
        <f>VLOOKUP(CONCATENATE($M2495,$N2495),Curriculos!$A$2:$J$332,8,FALSE)</f>
        <v>#N/A</v>
      </c>
      <c r="S2495" s="5"/>
      <c r="T2495" s="22"/>
      <c r="U2495" s="21" t="e">
        <f>VLOOKUP(CONCATENATE($M2495,$N2495),Curriculos!$A$2:$J$332,10,FALSE)</f>
        <v>#N/A</v>
      </c>
      <c r="V2495" s="20" t="e">
        <f>VLOOKUP(CONCATENATE($M2495,$N2495,$T2495),Oferta!$B$2:$R$360,17,FALSE)</f>
        <v>#N/A</v>
      </c>
      <c r="W2495" s="20" t="e">
        <f>VLOOKUP(CONCATENATE($M2495,$N2495,$T2495),Oferta!$B$2:$Q$360,12,FALSE)</f>
        <v>#N/A</v>
      </c>
      <c r="X2495" s="22"/>
      <c r="Y2495" s="23" t="e">
        <f>VLOOKUP(CONCATENATE($W2495,$X2495),Mtz_Horarios!$E$2:$H$92,2,FALSE)</f>
        <v>#N/A</v>
      </c>
      <c r="Z2495" s="23" t="e">
        <f>VLOOKUP(CONCATENATE($W2495,$X2495),Mtz_Horarios!$E$2:$H$92,3,FALSE)</f>
        <v>#N/A</v>
      </c>
      <c r="AA2495" s="24" t="e">
        <f>VLOOKUP(CONCATENATE($W2495,$X2495),Mtz_Horarios!$E$2:$H$92,4,FALSE)</f>
        <v>#N/A</v>
      </c>
      <c r="AB2495" s="20" t="e">
        <f>VLOOKUP(CONCATENATE($M2495,$N2495,$T2495),Oferta!$B$2:$Q$360,16,FALSE)</f>
        <v>#N/A</v>
      </c>
      <c r="AC2495" s="20" t="e">
        <f>VLOOKUP(CONCATENATE($M2495,$N2495,$T2495),Oferta!$B$2:$Q$360,15,FALSE)</f>
        <v>#N/A</v>
      </c>
      <c r="AD2495" s="12"/>
      <c r="AE2495" s="12"/>
      <c r="AF2495" s="12"/>
      <c r="AG2495" s="12"/>
      <c r="AH2495" s="12"/>
      <c r="AI2495" s="5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12"/>
      <c r="AW2495" s="12"/>
    </row>
    <row r="2496" spans="1:49" ht="15" hidden="1" customHeight="1">
      <c r="A2496" s="12"/>
      <c r="B2496" s="12"/>
      <c r="C2496" s="12"/>
      <c r="D2496" s="12"/>
      <c r="E2496" s="12"/>
      <c r="F2496" s="12"/>
      <c r="G2496" s="12"/>
      <c r="H2496" s="12" t="e">
        <f t="shared" si="36"/>
        <v>#N/A</v>
      </c>
      <c r="I2496" s="12" t="e">
        <f>VLOOKUP(CONCATENATE(N2496,T2496),Simulador!$H$26:$H$33,1,FALSE)</f>
        <v>#N/A</v>
      </c>
      <c r="J2496" s="12" t="e">
        <f t="shared" si="37"/>
        <v>#N/A</v>
      </c>
      <c r="K2496" s="13" t="e">
        <f t="shared" si="38"/>
        <v>#N/A</v>
      </c>
      <c r="L2496" s="12" t="e">
        <f t="shared" si="39"/>
        <v>#N/A</v>
      </c>
      <c r="M2496" s="14"/>
      <c r="N2496" s="3"/>
      <c r="O2496" s="20" t="e">
        <f>VLOOKUP(CONCATENATE($M2496,$N2496),Curriculos!$A$2:$J$332,4,FALSE)</f>
        <v>#N/A</v>
      </c>
      <c r="P2496" s="21" t="e">
        <f>VLOOKUP(CONCATENATE($M2496,$N2496),Curriculos!$A$2:$J$332,5,FALSE)</f>
        <v>#N/A</v>
      </c>
      <c r="Q2496" s="21" t="e">
        <f>VLOOKUP($N2496,Oferta!$D$2:$P$100,5,FALSE)</f>
        <v>#N/A</v>
      </c>
      <c r="R2496" s="21" t="e">
        <f>VLOOKUP(CONCATENATE($M2496,$N2496),Curriculos!$A$2:$J$332,8,FALSE)</f>
        <v>#N/A</v>
      </c>
      <c r="S2496" s="5"/>
      <c r="T2496" s="22"/>
      <c r="U2496" s="21" t="e">
        <f>VLOOKUP(CONCATENATE($M2496,$N2496),Curriculos!$A$2:$J$332,10,FALSE)</f>
        <v>#N/A</v>
      </c>
      <c r="V2496" s="20" t="e">
        <f>VLOOKUP(CONCATENATE($M2496,$N2496,$T2496),Oferta!$B$2:$R$360,17,FALSE)</f>
        <v>#N/A</v>
      </c>
      <c r="W2496" s="20" t="e">
        <f>VLOOKUP(CONCATENATE($M2496,$N2496,$T2496),Oferta!$B$2:$Q$360,12,FALSE)</f>
        <v>#N/A</v>
      </c>
      <c r="X2496" s="22"/>
      <c r="Y2496" s="23" t="e">
        <f>VLOOKUP(CONCATENATE($W2496,$X2496),Mtz_Horarios!$E$2:$H$92,2,FALSE)</f>
        <v>#N/A</v>
      </c>
      <c r="Z2496" s="23" t="e">
        <f>VLOOKUP(CONCATENATE($W2496,$X2496),Mtz_Horarios!$E$2:$H$92,3,FALSE)</f>
        <v>#N/A</v>
      </c>
      <c r="AA2496" s="24" t="e">
        <f>VLOOKUP(CONCATENATE($W2496,$X2496),Mtz_Horarios!$E$2:$H$92,4,FALSE)</f>
        <v>#N/A</v>
      </c>
      <c r="AB2496" s="20" t="e">
        <f>VLOOKUP(CONCATENATE($M2496,$N2496,$T2496),Oferta!$B$2:$Q$360,16,FALSE)</f>
        <v>#N/A</v>
      </c>
      <c r="AC2496" s="20" t="e">
        <f>VLOOKUP(CONCATENATE($M2496,$N2496,$T2496),Oferta!$B$2:$Q$360,15,FALSE)</f>
        <v>#N/A</v>
      </c>
      <c r="AD2496" s="12"/>
      <c r="AE2496" s="12"/>
      <c r="AF2496" s="12"/>
      <c r="AG2496" s="12"/>
      <c r="AH2496" s="12"/>
      <c r="AI2496" s="5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12"/>
      <c r="AW2496" s="12"/>
    </row>
    <row r="2497" spans="1:49" ht="15" hidden="1" customHeight="1">
      <c r="A2497" s="12"/>
      <c r="B2497" s="12"/>
      <c r="C2497" s="12"/>
      <c r="D2497" s="12"/>
      <c r="E2497" s="12"/>
      <c r="F2497" s="12"/>
      <c r="G2497" s="12"/>
      <c r="H2497" s="12" t="e">
        <f t="shared" si="36"/>
        <v>#N/A</v>
      </c>
      <c r="I2497" s="12" t="e">
        <f>VLOOKUP(CONCATENATE(N2497,T2497),Simulador!$H$26:$H$33,1,FALSE)</f>
        <v>#N/A</v>
      </c>
      <c r="J2497" s="12" t="e">
        <f t="shared" si="37"/>
        <v>#N/A</v>
      </c>
      <c r="K2497" s="13" t="e">
        <f t="shared" si="38"/>
        <v>#N/A</v>
      </c>
      <c r="L2497" s="12" t="e">
        <f t="shared" si="39"/>
        <v>#N/A</v>
      </c>
      <c r="M2497" s="14"/>
      <c r="N2497" s="3"/>
      <c r="O2497" s="20" t="e">
        <f>VLOOKUP(CONCATENATE($M2497,$N2497),Curriculos!$A$2:$J$332,4,FALSE)</f>
        <v>#N/A</v>
      </c>
      <c r="P2497" s="21" t="e">
        <f>VLOOKUP(CONCATENATE($M2497,$N2497),Curriculos!$A$2:$J$332,5,FALSE)</f>
        <v>#N/A</v>
      </c>
      <c r="Q2497" s="21" t="e">
        <f>VLOOKUP($N2497,Oferta!$D$2:$P$100,5,FALSE)</f>
        <v>#N/A</v>
      </c>
      <c r="R2497" s="21" t="e">
        <f>VLOOKUP(CONCATENATE($M2497,$N2497),Curriculos!$A$2:$J$332,8,FALSE)</f>
        <v>#N/A</v>
      </c>
      <c r="S2497" s="5"/>
      <c r="T2497" s="22"/>
      <c r="U2497" s="21" t="e">
        <f>VLOOKUP(CONCATENATE($M2497,$N2497),Curriculos!$A$2:$J$332,10,FALSE)</f>
        <v>#N/A</v>
      </c>
      <c r="V2497" s="20" t="e">
        <f>VLOOKUP(CONCATENATE($M2497,$N2497,$T2497),Oferta!$B$2:$R$360,17,FALSE)</f>
        <v>#N/A</v>
      </c>
      <c r="W2497" s="20" t="e">
        <f>VLOOKUP(CONCATENATE($M2497,$N2497,$T2497),Oferta!$B$2:$Q$360,12,FALSE)</f>
        <v>#N/A</v>
      </c>
      <c r="X2497" s="22"/>
      <c r="Y2497" s="23" t="e">
        <f>VLOOKUP(CONCATENATE($W2497,$X2497),Mtz_Horarios!$E$2:$H$92,2,FALSE)</f>
        <v>#N/A</v>
      </c>
      <c r="Z2497" s="23" t="e">
        <f>VLOOKUP(CONCATENATE($W2497,$X2497),Mtz_Horarios!$E$2:$H$92,3,FALSE)</f>
        <v>#N/A</v>
      </c>
      <c r="AA2497" s="24" t="e">
        <f>VLOOKUP(CONCATENATE($W2497,$X2497),Mtz_Horarios!$E$2:$H$92,4,FALSE)</f>
        <v>#N/A</v>
      </c>
      <c r="AB2497" s="20" t="e">
        <f>VLOOKUP(CONCATENATE($M2497,$N2497,$T2497),Oferta!$B$2:$Q$360,16,FALSE)</f>
        <v>#N/A</v>
      </c>
      <c r="AC2497" s="20" t="e">
        <f>VLOOKUP(CONCATENATE($M2497,$N2497,$T2497),Oferta!$B$2:$Q$360,15,FALSE)</f>
        <v>#N/A</v>
      </c>
      <c r="AD2497" s="12"/>
      <c r="AE2497" s="12"/>
      <c r="AF2497" s="12"/>
      <c r="AG2497" s="12"/>
      <c r="AH2497" s="12"/>
      <c r="AI2497" s="5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12"/>
      <c r="AW2497" s="12"/>
    </row>
    <row r="2498" spans="1:49" ht="15" hidden="1" customHeight="1">
      <c r="A2498" s="12"/>
      <c r="B2498" s="12"/>
      <c r="C2498" s="12"/>
      <c r="D2498" s="12"/>
      <c r="E2498" s="12"/>
      <c r="F2498" s="12"/>
      <c r="G2498" s="12"/>
      <c r="H2498" s="12" t="e">
        <f t="shared" si="36"/>
        <v>#N/A</v>
      </c>
      <c r="I2498" s="12" t="e">
        <f>VLOOKUP(CONCATENATE(N2498,T2498),Simulador!$H$26:$H$33,1,FALSE)</f>
        <v>#N/A</v>
      </c>
      <c r="J2498" s="12" t="e">
        <f t="shared" si="37"/>
        <v>#N/A</v>
      </c>
      <c r="K2498" s="13" t="e">
        <f t="shared" si="38"/>
        <v>#N/A</v>
      </c>
      <c r="L2498" s="12" t="e">
        <f t="shared" si="39"/>
        <v>#N/A</v>
      </c>
      <c r="M2498" s="14"/>
      <c r="N2498" s="3"/>
      <c r="O2498" s="20" t="e">
        <f>VLOOKUP(CONCATENATE($M2498,$N2498),Curriculos!$A$2:$J$332,4,FALSE)</f>
        <v>#N/A</v>
      </c>
      <c r="P2498" s="21" t="e">
        <f>VLOOKUP(CONCATENATE($M2498,$N2498),Curriculos!$A$2:$J$332,5,FALSE)</f>
        <v>#N/A</v>
      </c>
      <c r="Q2498" s="21" t="e">
        <f>VLOOKUP($N2498,Oferta!$D$2:$P$100,5,FALSE)</f>
        <v>#N/A</v>
      </c>
      <c r="R2498" s="21" t="e">
        <f>VLOOKUP(CONCATENATE($M2498,$N2498),Curriculos!$A$2:$J$332,8,FALSE)</f>
        <v>#N/A</v>
      </c>
      <c r="S2498" s="5"/>
      <c r="T2498" s="22"/>
      <c r="U2498" s="21" t="e">
        <f>VLOOKUP(CONCATENATE($M2498,$N2498),Curriculos!$A$2:$J$332,10,FALSE)</f>
        <v>#N/A</v>
      </c>
      <c r="V2498" s="20" t="e">
        <f>VLOOKUP(CONCATENATE($M2498,$N2498,$T2498),Oferta!$B$2:$R$360,17,FALSE)</f>
        <v>#N/A</v>
      </c>
      <c r="W2498" s="20" t="e">
        <f>VLOOKUP(CONCATENATE($M2498,$N2498,$T2498),Oferta!$B$2:$Q$360,12,FALSE)</f>
        <v>#N/A</v>
      </c>
      <c r="X2498" s="22"/>
      <c r="Y2498" s="23" t="e">
        <f>VLOOKUP(CONCATENATE($W2498,$X2498),Mtz_Horarios!$E$2:$H$92,2,FALSE)</f>
        <v>#N/A</v>
      </c>
      <c r="Z2498" s="23" t="e">
        <f>VLOOKUP(CONCATENATE($W2498,$X2498),Mtz_Horarios!$E$2:$H$92,3,FALSE)</f>
        <v>#N/A</v>
      </c>
      <c r="AA2498" s="24" t="e">
        <f>VLOOKUP(CONCATENATE($W2498,$X2498),Mtz_Horarios!$E$2:$H$92,4,FALSE)</f>
        <v>#N/A</v>
      </c>
      <c r="AB2498" s="20" t="e">
        <f>VLOOKUP(CONCATENATE($M2498,$N2498,$T2498),Oferta!$B$2:$Q$360,16,FALSE)</f>
        <v>#N/A</v>
      </c>
      <c r="AC2498" s="20" t="e">
        <f>VLOOKUP(CONCATENATE($M2498,$N2498,$T2498),Oferta!$B$2:$Q$360,15,FALSE)</f>
        <v>#N/A</v>
      </c>
      <c r="AD2498" s="12"/>
      <c r="AE2498" s="12"/>
      <c r="AF2498" s="12"/>
      <c r="AG2498" s="12"/>
      <c r="AH2498" s="12"/>
      <c r="AI2498" s="5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12"/>
      <c r="AW2498" s="12"/>
    </row>
    <row r="2499" spans="1:49" ht="15" hidden="1" customHeight="1">
      <c r="A2499" s="12"/>
      <c r="B2499" s="12"/>
      <c r="C2499" s="12"/>
      <c r="D2499" s="12"/>
      <c r="E2499" s="12"/>
      <c r="F2499" s="12"/>
      <c r="G2499" s="12"/>
      <c r="H2499" s="12" t="e">
        <f t="shared" si="36"/>
        <v>#N/A</v>
      </c>
      <c r="I2499" s="12" t="e">
        <f>VLOOKUP(CONCATENATE(N2499,T2499),Simulador!$H$26:$H$33,1,FALSE)</f>
        <v>#N/A</v>
      </c>
      <c r="J2499" s="12" t="e">
        <f t="shared" si="37"/>
        <v>#N/A</v>
      </c>
      <c r="K2499" s="13" t="e">
        <f t="shared" si="38"/>
        <v>#N/A</v>
      </c>
      <c r="L2499" s="12" t="e">
        <f t="shared" si="39"/>
        <v>#N/A</v>
      </c>
      <c r="M2499" s="14"/>
      <c r="N2499" s="3"/>
      <c r="O2499" s="20" t="e">
        <f>VLOOKUP(CONCATENATE($M2499,$N2499),Curriculos!$A$2:$J$332,4,FALSE)</f>
        <v>#N/A</v>
      </c>
      <c r="P2499" s="21" t="e">
        <f>VLOOKUP(CONCATENATE($M2499,$N2499),Curriculos!$A$2:$J$332,5,FALSE)</f>
        <v>#N/A</v>
      </c>
      <c r="Q2499" s="21" t="e">
        <f>VLOOKUP($N2499,Oferta!$D$2:$P$100,5,FALSE)</f>
        <v>#N/A</v>
      </c>
      <c r="R2499" s="21" t="e">
        <f>VLOOKUP(CONCATENATE($M2499,$N2499),Curriculos!$A$2:$J$332,8,FALSE)</f>
        <v>#N/A</v>
      </c>
      <c r="S2499" s="5"/>
      <c r="T2499" s="22"/>
      <c r="U2499" s="21" t="e">
        <f>VLOOKUP(CONCATENATE($M2499,$N2499),Curriculos!$A$2:$J$332,10,FALSE)</f>
        <v>#N/A</v>
      </c>
      <c r="V2499" s="20" t="e">
        <f>VLOOKUP(CONCATENATE($M2499,$N2499,$T2499),Oferta!$B$2:$R$360,17,FALSE)</f>
        <v>#N/A</v>
      </c>
      <c r="W2499" s="20" t="e">
        <f>VLOOKUP(CONCATENATE($M2499,$N2499,$T2499),Oferta!$B$2:$Q$360,12,FALSE)</f>
        <v>#N/A</v>
      </c>
      <c r="X2499" s="22"/>
      <c r="Y2499" s="23" t="e">
        <f>VLOOKUP(CONCATENATE($W2499,$X2499),Mtz_Horarios!$E$2:$H$92,2,FALSE)</f>
        <v>#N/A</v>
      </c>
      <c r="Z2499" s="23" t="e">
        <f>VLOOKUP(CONCATENATE($W2499,$X2499),Mtz_Horarios!$E$2:$H$92,3,FALSE)</f>
        <v>#N/A</v>
      </c>
      <c r="AA2499" s="24" t="e">
        <f>VLOOKUP(CONCATENATE($W2499,$X2499),Mtz_Horarios!$E$2:$H$92,4,FALSE)</f>
        <v>#N/A</v>
      </c>
      <c r="AB2499" s="20" t="e">
        <f>VLOOKUP(CONCATENATE($M2499,$N2499,$T2499),Oferta!$B$2:$Q$360,16,FALSE)</f>
        <v>#N/A</v>
      </c>
      <c r="AC2499" s="20" t="e">
        <f>VLOOKUP(CONCATENATE($M2499,$N2499,$T2499),Oferta!$B$2:$Q$360,15,FALSE)</f>
        <v>#N/A</v>
      </c>
      <c r="AD2499" s="12"/>
      <c r="AE2499" s="12"/>
      <c r="AF2499" s="12"/>
      <c r="AG2499" s="12"/>
      <c r="AH2499" s="12"/>
      <c r="AI2499" s="5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12"/>
      <c r="AW2499" s="12"/>
    </row>
    <row r="2500" spans="1:49" ht="15" hidden="1" customHeight="1">
      <c r="A2500" s="12"/>
      <c r="B2500" s="12"/>
      <c r="C2500" s="12"/>
      <c r="D2500" s="12"/>
      <c r="E2500" s="12"/>
      <c r="F2500" s="12"/>
      <c r="G2500" s="12"/>
      <c r="H2500" s="12" t="e">
        <f t="shared" si="36"/>
        <v>#N/A</v>
      </c>
      <c r="I2500" s="12" t="e">
        <f>VLOOKUP(CONCATENATE(N2500,T2500),Simulador!$H$26:$H$33,1,FALSE)</f>
        <v>#N/A</v>
      </c>
      <c r="J2500" s="12" t="e">
        <f t="shared" si="37"/>
        <v>#N/A</v>
      </c>
      <c r="K2500" s="13" t="e">
        <f t="shared" si="38"/>
        <v>#N/A</v>
      </c>
      <c r="L2500" s="12" t="e">
        <f t="shared" si="39"/>
        <v>#N/A</v>
      </c>
      <c r="M2500" s="14"/>
      <c r="N2500" s="3"/>
      <c r="O2500" s="20" t="e">
        <f>VLOOKUP(CONCATENATE($M2500,$N2500),Curriculos!$A$2:$J$332,4,FALSE)</f>
        <v>#N/A</v>
      </c>
      <c r="P2500" s="21" t="e">
        <f>VLOOKUP(CONCATENATE($M2500,$N2500),Curriculos!$A$2:$J$332,5,FALSE)</f>
        <v>#N/A</v>
      </c>
      <c r="Q2500" s="21" t="e">
        <f>VLOOKUP($N2500,Oferta!$D$2:$P$100,5,FALSE)</f>
        <v>#N/A</v>
      </c>
      <c r="R2500" s="21" t="e">
        <f>VLOOKUP(CONCATENATE($M2500,$N2500),Curriculos!$A$2:$J$332,8,FALSE)</f>
        <v>#N/A</v>
      </c>
      <c r="S2500" s="5"/>
      <c r="T2500" s="22"/>
      <c r="U2500" s="21" t="e">
        <f>VLOOKUP(CONCATENATE($M2500,$N2500),Curriculos!$A$2:$J$332,10,FALSE)</f>
        <v>#N/A</v>
      </c>
      <c r="V2500" s="20" t="e">
        <f>VLOOKUP(CONCATENATE($M2500,$N2500,$T2500),Oferta!$B$2:$R$360,17,FALSE)</f>
        <v>#N/A</v>
      </c>
      <c r="W2500" s="20" t="e">
        <f>VLOOKUP(CONCATENATE($M2500,$N2500,$T2500),Oferta!$B$2:$Q$360,12,FALSE)</f>
        <v>#N/A</v>
      </c>
      <c r="X2500" s="22"/>
      <c r="Y2500" s="23" t="e">
        <f>VLOOKUP(CONCATENATE($W2500,$X2500),Mtz_Horarios!$E$2:$H$92,2,FALSE)</f>
        <v>#N/A</v>
      </c>
      <c r="Z2500" s="23" t="e">
        <f>VLOOKUP(CONCATENATE($W2500,$X2500),Mtz_Horarios!$E$2:$H$92,3,FALSE)</f>
        <v>#N/A</v>
      </c>
      <c r="AA2500" s="24" t="e">
        <f>VLOOKUP(CONCATENATE($W2500,$X2500),Mtz_Horarios!$E$2:$H$92,4,FALSE)</f>
        <v>#N/A</v>
      </c>
      <c r="AB2500" s="20" t="e">
        <f>VLOOKUP(CONCATENATE($M2500,$N2500,$T2500),Oferta!$B$2:$Q$360,16,FALSE)</f>
        <v>#N/A</v>
      </c>
      <c r="AC2500" s="20" t="e">
        <f>VLOOKUP(CONCATENATE($M2500,$N2500,$T2500),Oferta!$B$2:$Q$360,15,FALSE)</f>
        <v>#N/A</v>
      </c>
      <c r="AD2500" s="12"/>
      <c r="AE2500" s="12"/>
      <c r="AF2500" s="12"/>
      <c r="AG2500" s="12"/>
      <c r="AH2500" s="12"/>
      <c r="AI2500" s="5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12"/>
      <c r="AW2500" s="12"/>
    </row>
    <row r="2501" spans="1:49" ht="15" hidden="1" customHeight="1">
      <c r="A2501" s="12"/>
      <c r="B2501" s="12"/>
      <c r="C2501" s="12"/>
      <c r="D2501" s="12"/>
      <c r="E2501" s="12"/>
      <c r="F2501" s="12"/>
      <c r="G2501" s="12"/>
      <c r="H2501" s="12" t="e">
        <f t="shared" si="36"/>
        <v>#N/A</v>
      </c>
      <c r="I2501" s="12" t="e">
        <f>VLOOKUP(CONCATENATE(N2501,T2501),Simulador!$H$26:$H$33,1,FALSE)</f>
        <v>#N/A</v>
      </c>
      <c r="J2501" s="12" t="e">
        <f t="shared" si="37"/>
        <v>#N/A</v>
      </c>
      <c r="K2501" s="13" t="e">
        <f t="shared" si="38"/>
        <v>#N/A</v>
      </c>
      <c r="L2501" s="12" t="e">
        <f t="shared" si="39"/>
        <v>#N/A</v>
      </c>
      <c r="M2501" s="14"/>
      <c r="N2501" s="3"/>
      <c r="O2501" s="20" t="e">
        <f>VLOOKUP(CONCATENATE($M2501,$N2501),Curriculos!$A$2:$J$332,4,FALSE)</f>
        <v>#N/A</v>
      </c>
      <c r="P2501" s="21" t="e">
        <f>VLOOKUP(CONCATENATE($M2501,$N2501),Curriculos!$A$2:$J$332,5,FALSE)</f>
        <v>#N/A</v>
      </c>
      <c r="Q2501" s="21" t="e">
        <f>VLOOKUP($N2501,Oferta!$D$2:$P$100,5,FALSE)</f>
        <v>#N/A</v>
      </c>
      <c r="R2501" s="21" t="e">
        <f>VLOOKUP(CONCATENATE($M2501,$N2501),Curriculos!$A$2:$J$332,8,FALSE)</f>
        <v>#N/A</v>
      </c>
      <c r="S2501" s="5"/>
      <c r="T2501" s="22"/>
      <c r="U2501" s="21" t="e">
        <f>VLOOKUP(CONCATENATE($M2501,$N2501),Curriculos!$A$2:$J$332,10,FALSE)</f>
        <v>#N/A</v>
      </c>
      <c r="V2501" s="20" t="e">
        <f>VLOOKUP(CONCATENATE($M2501,$N2501,$T2501),Oferta!$B$2:$R$360,17,FALSE)</f>
        <v>#N/A</v>
      </c>
      <c r="W2501" s="20" t="e">
        <f>VLOOKUP(CONCATENATE($M2501,$N2501,$T2501),Oferta!$B$2:$Q$360,12,FALSE)</f>
        <v>#N/A</v>
      </c>
      <c r="X2501" s="22"/>
      <c r="Y2501" s="23" t="e">
        <f>VLOOKUP(CONCATENATE($W2501,$X2501),Mtz_Horarios!$E$2:$H$92,2,FALSE)</f>
        <v>#N/A</v>
      </c>
      <c r="Z2501" s="23" t="e">
        <f>VLOOKUP(CONCATENATE($W2501,$X2501),Mtz_Horarios!$E$2:$H$92,3,FALSE)</f>
        <v>#N/A</v>
      </c>
      <c r="AA2501" s="24" t="e">
        <f>VLOOKUP(CONCATENATE($W2501,$X2501),Mtz_Horarios!$E$2:$H$92,4,FALSE)</f>
        <v>#N/A</v>
      </c>
      <c r="AB2501" s="20" t="e">
        <f>VLOOKUP(CONCATENATE($M2501,$N2501,$T2501),Oferta!$B$2:$Q$360,16,FALSE)</f>
        <v>#N/A</v>
      </c>
      <c r="AC2501" s="20" t="e">
        <f>VLOOKUP(CONCATENATE($M2501,$N2501,$T2501),Oferta!$B$2:$Q$360,15,FALSE)</f>
        <v>#N/A</v>
      </c>
      <c r="AD2501" s="12"/>
      <c r="AE2501" s="12"/>
      <c r="AF2501" s="12"/>
      <c r="AG2501" s="12"/>
      <c r="AH2501" s="12"/>
      <c r="AI2501" s="5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12"/>
      <c r="AW2501" s="12"/>
    </row>
    <row r="2502" spans="1:49" ht="15" hidden="1" customHeight="1">
      <c r="A2502" s="12"/>
      <c r="B2502" s="12"/>
      <c r="C2502" s="12"/>
      <c r="D2502" s="12"/>
      <c r="E2502" s="12"/>
      <c r="F2502" s="12"/>
      <c r="G2502" s="12"/>
      <c r="H2502" s="12" t="e">
        <f t="shared" si="36"/>
        <v>#N/A</v>
      </c>
      <c r="I2502" s="12" t="e">
        <f>VLOOKUP(CONCATENATE(N2502,T2502),Simulador!$H$26:$H$33,1,FALSE)</f>
        <v>#N/A</v>
      </c>
      <c r="J2502" s="12" t="e">
        <f t="shared" si="37"/>
        <v>#N/A</v>
      </c>
      <c r="K2502" s="13" t="e">
        <f t="shared" si="38"/>
        <v>#N/A</v>
      </c>
      <c r="L2502" s="12" t="e">
        <f t="shared" si="39"/>
        <v>#N/A</v>
      </c>
      <c r="M2502" s="14"/>
      <c r="N2502" s="3"/>
      <c r="O2502" s="20" t="e">
        <f>VLOOKUP(CONCATENATE($M2502,$N2502),Curriculos!$A$2:$J$332,4,FALSE)</f>
        <v>#N/A</v>
      </c>
      <c r="P2502" s="21" t="e">
        <f>VLOOKUP(CONCATENATE($M2502,$N2502),Curriculos!$A$2:$J$332,5,FALSE)</f>
        <v>#N/A</v>
      </c>
      <c r="Q2502" s="21" t="e">
        <f>VLOOKUP($N2502,Oferta!$D$2:$P$100,5,FALSE)</f>
        <v>#N/A</v>
      </c>
      <c r="R2502" s="21" t="e">
        <f>VLOOKUP(CONCATENATE($M2502,$N2502),Curriculos!$A$2:$J$332,8,FALSE)</f>
        <v>#N/A</v>
      </c>
      <c r="S2502" s="5"/>
      <c r="T2502" s="22"/>
      <c r="U2502" s="21" t="e">
        <f>VLOOKUP(CONCATENATE($M2502,$N2502),Curriculos!$A$2:$J$332,10,FALSE)</f>
        <v>#N/A</v>
      </c>
      <c r="V2502" s="20" t="e">
        <f>VLOOKUP(CONCATENATE($M2502,$N2502,$T2502),Oferta!$B$2:$R$360,17,FALSE)</f>
        <v>#N/A</v>
      </c>
      <c r="W2502" s="20" t="e">
        <f>VLOOKUP(CONCATENATE($M2502,$N2502,$T2502),Oferta!$B$2:$Q$360,12,FALSE)</f>
        <v>#N/A</v>
      </c>
      <c r="X2502" s="22"/>
      <c r="Y2502" s="23" t="e">
        <f>VLOOKUP(CONCATENATE($W2502,$X2502),Mtz_Horarios!$E$2:$H$92,2,FALSE)</f>
        <v>#N/A</v>
      </c>
      <c r="Z2502" s="23" t="e">
        <f>VLOOKUP(CONCATENATE($W2502,$X2502),Mtz_Horarios!$E$2:$H$92,3,FALSE)</f>
        <v>#N/A</v>
      </c>
      <c r="AA2502" s="24" t="e">
        <f>VLOOKUP(CONCATENATE($W2502,$X2502),Mtz_Horarios!$E$2:$H$92,4,FALSE)</f>
        <v>#N/A</v>
      </c>
      <c r="AB2502" s="20" t="e">
        <f>VLOOKUP(CONCATENATE($M2502,$N2502,$T2502),Oferta!$B$2:$Q$360,16,FALSE)</f>
        <v>#N/A</v>
      </c>
      <c r="AC2502" s="20" t="e">
        <f>VLOOKUP(CONCATENATE($M2502,$N2502,$T2502),Oferta!$B$2:$Q$360,15,FALSE)</f>
        <v>#N/A</v>
      </c>
      <c r="AD2502" s="12"/>
      <c r="AE2502" s="12"/>
      <c r="AF2502" s="12"/>
      <c r="AG2502" s="12"/>
      <c r="AH2502" s="12"/>
      <c r="AI2502" s="5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12"/>
      <c r="AW2502" s="12"/>
    </row>
    <row r="2503" spans="1:49" ht="15" hidden="1" customHeight="1">
      <c r="A2503" s="12"/>
      <c r="B2503" s="12"/>
      <c r="C2503" s="12"/>
      <c r="D2503" s="12"/>
      <c r="E2503" s="12"/>
      <c r="F2503" s="12"/>
      <c r="G2503" s="12"/>
      <c r="H2503" s="12" t="e">
        <f t="shared" si="36"/>
        <v>#N/A</v>
      </c>
      <c r="I2503" s="12" t="e">
        <f>VLOOKUP(CONCATENATE(N2503,T2503),Simulador!$H$26:$H$33,1,FALSE)</f>
        <v>#N/A</v>
      </c>
      <c r="J2503" s="12" t="e">
        <f t="shared" si="37"/>
        <v>#N/A</v>
      </c>
      <c r="K2503" s="13" t="e">
        <f t="shared" si="38"/>
        <v>#N/A</v>
      </c>
      <c r="L2503" s="12" t="e">
        <f t="shared" si="39"/>
        <v>#N/A</v>
      </c>
      <c r="M2503" s="14"/>
      <c r="N2503" s="3"/>
      <c r="O2503" s="20" t="e">
        <f>VLOOKUP(CONCATENATE($M2503,$N2503),Curriculos!$A$2:$J$332,4,FALSE)</f>
        <v>#N/A</v>
      </c>
      <c r="P2503" s="21" t="e">
        <f>VLOOKUP(CONCATENATE($M2503,$N2503),Curriculos!$A$2:$J$332,5,FALSE)</f>
        <v>#N/A</v>
      </c>
      <c r="Q2503" s="21" t="e">
        <f>VLOOKUP($N2503,Oferta!$D$2:$P$100,5,FALSE)</f>
        <v>#N/A</v>
      </c>
      <c r="R2503" s="21" t="e">
        <f>VLOOKUP(CONCATENATE($M2503,$N2503),Curriculos!$A$2:$J$332,8,FALSE)</f>
        <v>#N/A</v>
      </c>
      <c r="S2503" s="5"/>
      <c r="T2503" s="22"/>
      <c r="U2503" s="21" t="e">
        <f>VLOOKUP(CONCATENATE($M2503,$N2503),Curriculos!$A$2:$J$332,10,FALSE)</f>
        <v>#N/A</v>
      </c>
      <c r="V2503" s="20" t="e">
        <f>VLOOKUP(CONCATENATE($M2503,$N2503,$T2503),Oferta!$B$2:$R$360,17,FALSE)</f>
        <v>#N/A</v>
      </c>
      <c r="W2503" s="20" t="e">
        <f>VLOOKUP(CONCATENATE($M2503,$N2503,$T2503),Oferta!$B$2:$Q$360,12,FALSE)</f>
        <v>#N/A</v>
      </c>
      <c r="X2503" s="22"/>
      <c r="Y2503" s="23" t="e">
        <f>VLOOKUP(CONCATENATE($W2503,$X2503),Mtz_Horarios!$E$2:$H$92,2,FALSE)</f>
        <v>#N/A</v>
      </c>
      <c r="Z2503" s="23" t="e">
        <f>VLOOKUP(CONCATENATE($W2503,$X2503),Mtz_Horarios!$E$2:$H$92,3,FALSE)</f>
        <v>#N/A</v>
      </c>
      <c r="AA2503" s="24" t="e">
        <f>VLOOKUP(CONCATENATE($W2503,$X2503),Mtz_Horarios!$E$2:$H$92,4,FALSE)</f>
        <v>#N/A</v>
      </c>
      <c r="AB2503" s="20" t="e">
        <f>VLOOKUP(CONCATENATE($M2503,$N2503,$T2503),Oferta!$B$2:$Q$360,16,FALSE)</f>
        <v>#N/A</v>
      </c>
      <c r="AC2503" s="20" t="e">
        <f>VLOOKUP(CONCATENATE($M2503,$N2503,$T2503),Oferta!$B$2:$Q$360,15,FALSE)</f>
        <v>#N/A</v>
      </c>
      <c r="AD2503" s="12"/>
      <c r="AE2503" s="12"/>
      <c r="AF2503" s="12"/>
      <c r="AG2503" s="12"/>
      <c r="AH2503" s="12"/>
      <c r="AI2503" s="5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12"/>
      <c r="AW2503" s="12"/>
    </row>
    <row r="2504" spans="1:49" ht="15" hidden="1" customHeight="1">
      <c r="A2504" s="12"/>
      <c r="B2504" s="12"/>
      <c r="C2504" s="12"/>
      <c r="D2504" s="12"/>
      <c r="E2504" s="12"/>
      <c r="F2504" s="12"/>
      <c r="G2504" s="12"/>
      <c r="H2504" s="12" t="e">
        <f t="shared" si="36"/>
        <v>#N/A</v>
      </c>
      <c r="I2504" s="12" t="e">
        <f>VLOOKUP(CONCATENATE(N2504,T2504),Simulador!$H$26:$H$33,1,FALSE)</f>
        <v>#N/A</v>
      </c>
      <c r="J2504" s="12" t="e">
        <f t="shared" si="37"/>
        <v>#N/A</v>
      </c>
      <c r="K2504" s="13" t="e">
        <f t="shared" si="38"/>
        <v>#N/A</v>
      </c>
      <c r="L2504" s="12" t="e">
        <f t="shared" si="39"/>
        <v>#N/A</v>
      </c>
      <c r="M2504" s="14"/>
      <c r="N2504" s="3"/>
      <c r="O2504" s="20" t="e">
        <f>VLOOKUP(CONCATENATE($M2504,$N2504),Curriculos!$A$2:$J$332,4,FALSE)</f>
        <v>#N/A</v>
      </c>
      <c r="P2504" s="21" t="e">
        <f>VLOOKUP(CONCATENATE($M2504,$N2504),Curriculos!$A$2:$J$332,5,FALSE)</f>
        <v>#N/A</v>
      </c>
      <c r="Q2504" s="21" t="e">
        <f>VLOOKUP($N2504,Oferta!$D$2:$P$100,5,FALSE)</f>
        <v>#N/A</v>
      </c>
      <c r="R2504" s="21" t="e">
        <f>VLOOKUP(CONCATENATE($M2504,$N2504),Curriculos!$A$2:$J$332,8,FALSE)</f>
        <v>#N/A</v>
      </c>
      <c r="S2504" s="5"/>
      <c r="T2504" s="22"/>
      <c r="U2504" s="21" t="e">
        <f>VLOOKUP(CONCATENATE($M2504,$N2504),Curriculos!$A$2:$J$332,10,FALSE)</f>
        <v>#N/A</v>
      </c>
      <c r="V2504" s="20" t="e">
        <f>VLOOKUP(CONCATENATE($M2504,$N2504,$T2504),Oferta!$B$2:$R$360,17,FALSE)</f>
        <v>#N/A</v>
      </c>
      <c r="W2504" s="20" t="e">
        <f>VLOOKUP(CONCATENATE($M2504,$N2504,$T2504),Oferta!$B$2:$Q$360,12,FALSE)</f>
        <v>#N/A</v>
      </c>
      <c r="X2504" s="22"/>
      <c r="Y2504" s="23" t="e">
        <f>VLOOKUP(CONCATENATE($W2504,$X2504),Mtz_Horarios!$E$2:$H$92,2,FALSE)</f>
        <v>#N/A</v>
      </c>
      <c r="Z2504" s="23" t="e">
        <f>VLOOKUP(CONCATENATE($W2504,$X2504),Mtz_Horarios!$E$2:$H$92,3,FALSE)</f>
        <v>#N/A</v>
      </c>
      <c r="AA2504" s="24" t="e">
        <f>VLOOKUP(CONCATENATE($W2504,$X2504),Mtz_Horarios!$E$2:$H$92,4,FALSE)</f>
        <v>#N/A</v>
      </c>
      <c r="AB2504" s="20" t="e">
        <f>VLOOKUP(CONCATENATE($M2504,$N2504,$T2504),Oferta!$B$2:$Q$360,16,FALSE)</f>
        <v>#N/A</v>
      </c>
      <c r="AC2504" s="20" t="e">
        <f>VLOOKUP(CONCATENATE($M2504,$N2504,$T2504),Oferta!$B$2:$Q$360,15,FALSE)</f>
        <v>#N/A</v>
      </c>
      <c r="AD2504" s="12"/>
      <c r="AE2504" s="12"/>
      <c r="AF2504" s="12"/>
      <c r="AG2504" s="12"/>
      <c r="AH2504" s="12"/>
      <c r="AI2504" s="5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12"/>
      <c r="AW2504" s="12"/>
    </row>
    <row r="2505" spans="1:49" ht="15" hidden="1" customHeight="1">
      <c r="A2505" s="12"/>
      <c r="B2505" s="12"/>
      <c r="C2505" s="12"/>
      <c r="D2505" s="12"/>
      <c r="E2505" s="12"/>
      <c r="F2505" s="12"/>
      <c r="G2505" s="12"/>
      <c r="H2505" s="12" t="e">
        <f t="shared" si="36"/>
        <v>#N/A</v>
      </c>
      <c r="I2505" s="12" t="e">
        <f>VLOOKUP(CONCATENATE(N2505,T2505),Simulador!$H$26:$H$33,1,FALSE)</f>
        <v>#N/A</v>
      </c>
      <c r="J2505" s="12" t="e">
        <f t="shared" si="37"/>
        <v>#N/A</v>
      </c>
      <c r="K2505" s="13" t="e">
        <f t="shared" si="38"/>
        <v>#N/A</v>
      </c>
      <c r="L2505" s="12" t="e">
        <f t="shared" si="39"/>
        <v>#N/A</v>
      </c>
      <c r="M2505" s="14"/>
      <c r="N2505" s="3"/>
      <c r="O2505" s="20" t="e">
        <f>VLOOKUP(CONCATENATE($M2505,$N2505),Curriculos!$A$2:$J$332,4,FALSE)</f>
        <v>#N/A</v>
      </c>
      <c r="P2505" s="21" t="e">
        <f>VLOOKUP(CONCATENATE($M2505,$N2505),Curriculos!$A$2:$J$332,5,FALSE)</f>
        <v>#N/A</v>
      </c>
      <c r="Q2505" s="21" t="e">
        <f>VLOOKUP($N2505,Oferta!$D$2:$P$100,5,FALSE)</f>
        <v>#N/A</v>
      </c>
      <c r="R2505" s="21" t="e">
        <f>VLOOKUP(CONCATENATE($M2505,$N2505),Curriculos!$A$2:$J$332,8,FALSE)</f>
        <v>#N/A</v>
      </c>
      <c r="S2505" s="5"/>
      <c r="T2505" s="22"/>
      <c r="U2505" s="21" t="e">
        <f>VLOOKUP(CONCATENATE($M2505,$N2505),Curriculos!$A$2:$J$332,10,FALSE)</f>
        <v>#N/A</v>
      </c>
      <c r="V2505" s="20" t="e">
        <f>VLOOKUP(CONCATENATE($M2505,$N2505,$T2505),Oferta!$B$2:$R$360,17,FALSE)</f>
        <v>#N/A</v>
      </c>
      <c r="W2505" s="20" t="e">
        <f>VLOOKUP(CONCATENATE($M2505,$N2505,$T2505),Oferta!$B$2:$Q$360,12,FALSE)</f>
        <v>#N/A</v>
      </c>
      <c r="X2505" s="22"/>
      <c r="Y2505" s="23" t="e">
        <f>VLOOKUP(CONCATENATE($W2505,$X2505),Mtz_Horarios!$E$2:$H$92,2,FALSE)</f>
        <v>#N/A</v>
      </c>
      <c r="Z2505" s="23" t="e">
        <f>VLOOKUP(CONCATENATE($W2505,$X2505),Mtz_Horarios!$E$2:$H$92,3,FALSE)</f>
        <v>#N/A</v>
      </c>
      <c r="AA2505" s="24" t="e">
        <f>VLOOKUP(CONCATENATE($W2505,$X2505),Mtz_Horarios!$E$2:$H$92,4,FALSE)</f>
        <v>#N/A</v>
      </c>
      <c r="AB2505" s="20" t="e">
        <f>VLOOKUP(CONCATENATE($M2505,$N2505,$T2505),Oferta!$B$2:$Q$360,16,FALSE)</f>
        <v>#N/A</v>
      </c>
      <c r="AC2505" s="20" t="e">
        <f>VLOOKUP(CONCATENATE($M2505,$N2505,$T2505),Oferta!$B$2:$Q$360,15,FALSE)</f>
        <v>#N/A</v>
      </c>
      <c r="AD2505" s="12"/>
      <c r="AE2505" s="12"/>
      <c r="AF2505" s="12"/>
      <c r="AG2505" s="12"/>
      <c r="AH2505" s="12"/>
      <c r="AI2505" s="5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12"/>
      <c r="AW2505" s="12"/>
    </row>
    <row r="2506" spans="1:49" ht="15" hidden="1" customHeight="1">
      <c r="A2506" s="12"/>
      <c r="B2506" s="12"/>
      <c r="C2506" s="12"/>
      <c r="D2506" s="12"/>
      <c r="E2506" s="12"/>
      <c r="F2506" s="12"/>
      <c r="G2506" s="12"/>
      <c r="H2506" s="12" t="e">
        <f t="shared" si="36"/>
        <v>#N/A</v>
      </c>
      <c r="I2506" s="12" t="e">
        <f>VLOOKUP(CONCATENATE(N2506,T2506),Simulador!$H$26:$H$33,1,FALSE)</f>
        <v>#N/A</v>
      </c>
      <c r="J2506" s="12" t="e">
        <f t="shared" si="37"/>
        <v>#N/A</v>
      </c>
      <c r="K2506" s="13" t="e">
        <f t="shared" si="38"/>
        <v>#N/A</v>
      </c>
      <c r="L2506" s="12" t="e">
        <f t="shared" si="39"/>
        <v>#N/A</v>
      </c>
      <c r="M2506" s="14"/>
      <c r="N2506" s="3"/>
      <c r="O2506" s="20" t="e">
        <f>VLOOKUP(CONCATENATE($M2506,$N2506),Curriculos!$A$2:$J$332,4,FALSE)</f>
        <v>#N/A</v>
      </c>
      <c r="P2506" s="21" t="e">
        <f>VLOOKUP(CONCATENATE($M2506,$N2506),Curriculos!$A$2:$J$332,5,FALSE)</f>
        <v>#N/A</v>
      </c>
      <c r="Q2506" s="21" t="e">
        <f>VLOOKUP($N2506,Oferta!$D$2:$P$100,5,FALSE)</f>
        <v>#N/A</v>
      </c>
      <c r="R2506" s="21" t="e">
        <f>VLOOKUP(CONCATENATE($M2506,$N2506),Curriculos!$A$2:$J$332,8,FALSE)</f>
        <v>#N/A</v>
      </c>
      <c r="S2506" s="5"/>
      <c r="T2506" s="22"/>
      <c r="U2506" s="21" t="e">
        <f>VLOOKUP(CONCATENATE($M2506,$N2506),Curriculos!$A$2:$J$332,10,FALSE)</f>
        <v>#N/A</v>
      </c>
      <c r="V2506" s="20" t="e">
        <f>VLOOKUP(CONCATENATE($M2506,$N2506,$T2506),Oferta!$B$2:$R$360,17,FALSE)</f>
        <v>#N/A</v>
      </c>
      <c r="W2506" s="20" t="e">
        <f>VLOOKUP(CONCATENATE($M2506,$N2506,$T2506),Oferta!$B$2:$Q$360,12,FALSE)</f>
        <v>#N/A</v>
      </c>
      <c r="X2506" s="22"/>
      <c r="Y2506" s="23" t="e">
        <f>VLOOKUP(CONCATENATE($W2506,$X2506),Mtz_Horarios!$E$2:$H$92,2,FALSE)</f>
        <v>#N/A</v>
      </c>
      <c r="Z2506" s="23" t="e">
        <f>VLOOKUP(CONCATENATE($W2506,$X2506),Mtz_Horarios!$E$2:$H$92,3,FALSE)</f>
        <v>#N/A</v>
      </c>
      <c r="AA2506" s="24" t="e">
        <f>VLOOKUP(CONCATENATE($W2506,$X2506),Mtz_Horarios!$E$2:$H$92,4,FALSE)</f>
        <v>#N/A</v>
      </c>
      <c r="AB2506" s="20" t="e">
        <f>VLOOKUP(CONCATENATE($M2506,$N2506,$T2506),Oferta!$B$2:$Q$360,16,FALSE)</f>
        <v>#N/A</v>
      </c>
      <c r="AC2506" s="20" t="e">
        <f>VLOOKUP(CONCATENATE($M2506,$N2506,$T2506),Oferta!$B$2:$Q$360,15,FALSE)</f>
        <v>#N/A</v>
      </c>
      <c r="AD2506" s="12"/>
      <c r="AE2506" s="12"/>
      <c r="AF2506" s="12"/>
      <c r="AG2506" s="12"/>
      <c r="AH2506" s="12"/>
      <c r="AI2506" s="5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12"/>
      <c r="AW2506" s="12"/>
    </row>
    <row r="2507" spans="1:49" ht="15" hidden="1" customHeight="1">
      <c r="A2507" s="12"/>
      <c r="B2507" s="12"/>
      <c r="C2507" s="12"/>
      <c r="D2507" s="12"/>
      <c r="E2507" s="12"/>
      <c r="F2507" s="12"/>
      <c r="G2507" s="12"/>
      <c r="H2507" s="12" t="e">
        <f t="shared" si="36"/>
        <v>#N/A</v>
      </c>
      <c r="I2507" s="12" t="e">
        <f>VLOOKUP(CONCATENATE(N2507,T2507),Simulador!$H$26:$H$33,1,FALSE)</f>
        <v>#N/A</v>
      </c>
      <c r="J2507" s="12" t="e">
        <f t="shared" si="37"/>
        <v>#N/A</v>
      </c>
      <c r="K2507" s="13" t="e">
        <f t="shared" si="38"/>
        <v>#N/A</v>
      </c>
      <c r="L2507" s="12" t="e">
        <f t="shared" si="39"/>
        <v>#N/A</v>
      </c>
      <c r="M2507" s="14"/>
      <c r="N2507" s="3"/>
      <c r="O2507" s="20" t="e">
        <f>VLOOKUP(CONCATENATE($M2507,$N2507),Curriculos!$A$2:$J$332,4,FALSE)</f>
        <v>#N/A</v>
      </c>
      <c r="P2507" s="21" t="e">
        <f>VLOOKUP(CONCATENATE($M2507,$N2507),Curriculos!$A$2:$J$332,5,FALSE)</f>
        <v>#N/A</v>
      </c>
      <c r="Q2507" s="21" t="e">
        <f>VLOOKUP($N2507,Oferta!$D$2:$P$100,5,FALSE)</f>
        <v>#N/A</v>
      </c>
      <c r="R2507" s="21" t="e">
        <f>VLOOKUP(CONCATENATE($M2507,$N2507),Curriculos!$A$2:$J$332,8,FALSE)</f>
        <v>#N/A</v>
      </c>
      <c r="S2507" s="5"/>
      <c r="T2507" s="22"/>
      <c r="U2507" s="21" t="e">
        <f>VLOOKUP(CONCATENATE($M2507,$N2507),Curriculos!$A$2:$J$332,10,FALSE)</f>
        <v>#N/A</v>
      </c>
      <c r="V2507" s="20" t="e">
        <f>VLOOKUP(CONCATENATE($M2507,$N2507,$T2507),Oferta!$B$2:$R$360,17,FALSE)</f>
        <v>#N/A</v>
      </c>
      <c r="W2507" s="20" t="e">
        <f>VLOOKUP(CONCATENATE($M2507,$N2507,$T2507),Oferta!$B$2:$Q$360,12,FALSE)</f>
        <v>#N/A</v>
      </c>
      <c r="X2507" s="22"/>
      <c r="Y2507" s="23" t="e">
        <f>VLOOKUP(CONCATENATE($W2507,$X2507),Mtz_Horarios!$E$2:$H$92,2,FALSE)</f>
        <v>#N/A</v>
      </c>
      <c r="Z2507" s="23" t="e">
        <f>VLOOKUP(CONCATENATE($W2507,$X2507),Mtz_Horarios!$E$2:$H$92,3,FALSE)</f>
        <v>#N/A</v>
      </c>
      <c r="AA2507" s="24" t="e">
        <f>VLOOKUP(CONCATENATE($W2507,$X2507),Mtz_Horarios!$E$2:$H$92,4,FALSE)</f>
        <v>#N/A</v>
      </c>
      <c r="AB2507" s="20" t="e">
        <f>VLOOKUP(CONCATENATE($M2507,$N2507,$T2507),Oferta!$B$2:$Q$360,16,FALSE)</f>
        <v>#N/A</v>
      </c>
      <c r="AC2507" s="20" t="e">
        <f>VLOOKUP(CONCATENATE($M2507,$N2507,$T2507),Oferta!$B$2:$Q$360,15,FALSE)</f>
        <v>#N/A</v>
      </c>
      <c r="AD2507" s="12"/>
      <c r="AE2507" s="12"/>
      <c r="AF2507" s="12"/>
      <c r="AG2507" s="12"/>
      <c r="AH2507" s="12"/>
      <c r="AI2507" s="5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12"/>
      <c r="AW2507" s="12"/>
    </row>
    <row r="2508" spans="1:49" ht="15" hidden="1" customHeight="1">
      <c r="A2508" s="12"/>
      <c r="B2508" s="12"/>
      <c r="C2508" s="12"/>
      <c r="D2508" s="12"/>
      <c r="E2508" s="12"/>
      <c r="F2508" s="12"/>
      <c r="G2508" s="12"/>
      <c r="H2508" s="12" t="e">
        <f t="shared" si="36"/>
        <v>#N/A</v>
      </c>
      <c r="I2508" s="12" t="e">
        <f>VLOOKUP(CONCATENATE(N2508,T2508),Simulador!$H$26:$H$33,1,FALSE)</f>
        <v>#N/A</v>
      </c>
      <c r="J2508" s="12" t="e">
        <f t="shared" si="37"/>
        <v>#N/A</v>
      </c>
      <c r="K2508" s="13" t="e">
        <f t="shared" si="38"/>
        <v>#N/A</v>
      </c>
      <c r="L2508" s="12" t="e">
        <f t="shared" si="39"/>
        <v>#N/A</v>
      </c>
      <c r="M2508" s="14"/>
      <c r="N2508" s="3"/>
      <c r="O2508" s="20" t="e">
        <f>VLOOKUP(CONCATENATE($M2508,$N2508),Curriculos!$A$2:$J$332,4,FALSE)</f>
        <v>#N/A</v>
      </c>
      <c r="P2508" s="21" t="e">
        <f>VLOOKUP(CONCATENATE($M2508,$N2508),Curriculos!$A$2:$J$332,5,FALSE)</f>
        <v>#N/A</v>
      </c>
      <c r="Q2508" s="21" t="e">
        <f>VLOOKUP($N2508,Oferta!$D$2:$P$100,5,FALSE)</f>
        <v>#N/A</v>
      </c>
      <c r="R2508" s="21" t="e">
        <f>VLOOKUP(CONCATENATE($M2508,$N2508),Curriculos!$A$2:$J$332,8,FALSE)</f>
        <v>#N/A</v>
      </c>
      <c r="S2508" s="5"/>
      <c r="T2508" s="22"/>
      <c r="U2508" s="21" t="e">
        <f>VLOOKUP(CONCATENATE($M2508,$N2508),Curriculos!$A$2:$J$332,10,FALSE)</f>
        <v>#N/A</v>
      </c>
      <c r="V2508" s="20" t="e">
        <f>VLOOKUP(CONCATENATE($M2508,$N2508,$T2508),Oferta!$B$2:$R$360,17,FALSE)</f>
        <v>#N/A</v>
      </c>
      <c r="W2508" s="20" t="e">
        <f>VLOOKUP(CONCATENATE($M2508,$N2508,$T2508),Oferta!$B$2:$Q$360,12,FALSE)</f>
        <v>#N/A</v>
      </c>
      <c r="X2508" s="22"/>
      <c r="Y2508" s="23" t="e">
        <f>VLOOKUP(CONCATENATE($W2508,$X2508),Mtz_Horarios!$E$2:$H$92,2,FALSE)</f>
        <v>#N/A</v>
      </c>
      <c r="Z2508" s="23" t="e">
        <f>VLOOKUP(CONCATENATE($W2508,$X2508),Mtz_Horarios!$E$2:$H$92,3,FALSE)</f>
        <v>#N/A</v>
      </c>
      <c r="AA2508" s="24" t="e">
        <f>VLOOKUP(CONCATENATE($W2508,$X2508),Mtz_Horarios!$E$2:$H$92,4,FALSE)</f>
        <v>#N/A</v>
      </c>
      <c r="AB2508" s="20" t="e">
        <f>VLOOKUP(CONCATENATE($M2508,$N2508,$T2508),Oferta!$B$2:$Q$360,16,FALSE)</f>
        <v>#N/A</v>
      </c>
      <c r="AC2508" s="20" t="e">
        <f>VLOOKUP(CONCATENATE($M2508,$N2508,$T2508),Oferta!$B$2:$Q$360,15,FALSE)</f>
        <v>#N/A</v>
      </c>
      <c r="AD2508" s="12"/>
      <c r="AE2508" s="12"/>
      <c r="AF2508" s="12"/>
      <c r="AG2508" s="12"/>
      <c r="AH2508" s="12"/>
      <c r="AI2508" s="5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12"/>
      <c r="AW2508" s="12"/>
    </row>
    <row r="2509" spans="1:49" ht="15" hidden="1" customHeight="1">
      <c r="A2509" s="12"/>
      <c r="B2509" s="12"/>
      <c r="C2509" s="12"/>
      <c r="D2509" s="12"/>
      <c r="E2509" s="12"/>
      <c r="F2509" s="12"/>
      <c r="G2509" s="12"/>
      <c r="H2509" s="12" t="e">
        <f t="shared" si="36"/>
        <v>#N/A</v>
      </c>
      <c r="I2509" s="12" t="e">
        <f>VLOOKUP(CONCATENATE(N2509,T2509),Simulador!$H$26:$H$33,1,FALSE)</f>
        <v>#N/A</v>
      </c>
      <c r="J2509" s="12" t="e">
        <f t="shared" si="37"/>
        <v>#N/A</v>
      </c>
      <c r="K2509" s="13" t="e">
        <f t="shared" si="38"/>
        <v>#N/A</v>
      </c>
      <c r="L2509" s="12" t="e">
        <f t="shared" si="39"/>
        <v>#N/A</v>
      </c>
      <c r="M2509" s="14"/>
      <c r="N2509" s="3"/>
      <c r="O2509" s="20" t="e">
        <f>VLOOKUP(CONCATENATE($M2509,$N2509),Curriculos!$A$2:$J$332,4,FALSE)</f>
        <v>#N/A</v>
      </c>
      <c r="P2509" s="21" t="e">
        <f>VLOOKUP(CONCATENATE($M2509,$N2509),Curriculos!$A$2:$J$332,5,FALSE)</f>
        <v>#N/A</v>
      </c>
      <c r="Q2509" s="21" t="e">
        <f>VLOOKUP($N2509,Oferta!$D$2:$P$100,5,FALSE)</f>
        <v>#N/A</v>
      </c>
      <c r="R2509" s="21" t="e">
        <f>VLOOKUP(CONCATENATE($M2509,$N2509),Curriculos!$A$2:$J$332,8,FALSE)</f>
        <v>#N/A</v>
      </c>
      <c r="S2509" s="5"/>
      <c r="T2509" s="22"/>
      <c r="U2509" s="21" t="e">
        <f>VLOOKUP(CONCATENATE($M2509,$N2509),Curriculos!$A$2:$J$332,10,FALSE)</f>
        <v>#N/A</v>
      </c>
      <c r="V2509" s="20" t="e">
        <f>VLOOKUP(CONCATENATE($M2509,$N2509,$T2509),Oferta!$B$2:$R$360,17,FALSE)</f>
        <v>#N/A</v>
      </c>
      <c r="W2509" s="20" t="e">
        <f>VLOOKUP(CONCATENATE($M2509,$N2509,$T2509),Oferta!$B$2:$Q$360,12,FALSE)</f>
        <v>#N/A</v>
      </c>
      <c r="X2509" s="22"/>
      <c r="Y2509" s="23" t="e">
        <f>VLOOKUP(CONCATENATE($W2509,$X2509),Mtz_Horarios!$E$2:$H$92,2,FALSE)</f>
        <v>#N/A</v>
      </c>
      <c r="Z2509" s="23" t="e">
        <f>VLOOKUP(CONCATENATE($W2509,$X2509),Mtz_Horarios!$E$2:$H$92,3,FALSE)</f>
        <v>#N/A</v>
      </c>
      <c r="AA2509" s="24" t="e">
        <f>VLOOKUP(CONCATENATE($W2509,$X2509),Mtz_Horarios!$E$2:$H$92,4,FALSE)</f>
        <v>#N/A</v>
      </c>
      <c r="AB2509" s="20" t="e">
        <f>VLOOKUP(CONCATENATE($M2509,$N2509,$T2509),Oferta!$B$2:$Q$360,16,FALSE)</f>
        <v>#N/A</v>
      </c>
      <c r="AC2509" s="20" t="e">
        <f>VLOOKUP(CONCATENATE($M2509,$N2509,$T2509),Oferta!$B$2:$Q$360,15,FALSE)</f>
        <v>#N/A</v>
      </c>
      <c r="AD2509" s="12"/>
      <c r="AE2509" s="12"/>
      <c r="AF2509" s="12"/>
      <c r="AG2509" s="12"/>
      <c r="AH2509" s="12"/>
      <c r="AI2509" s="5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12"/>
      <c r="AW2509" s="12"/>
    </row>
    <row r="2510" spans="1:49" ht="15" hidden="1" customHeight="1">
      <c r="A2510" s="12"/>
      <c r="B2510" s="12"/>
      <c r="C2510" s="12"/>
      <c r="D2510" s="12"/>
      <c r="E2510" s="12"/>
      <c r="F2510" s="12"/>
      <c r="G2510" s="12"/>
      <c r="H2510" s="12" t="e">
        <f t="shared" si="36"/>
        <v>#N/A</v>
      </c>
      <c r="I2510" s="12" t="e">
        <f>VLOOKUP(CONCATENATE(N2510,T2510),Simulador!$H$26:$H$33,1,FALSE)</f>
        <v>#N/A</v>
      </c>
      <c r="J2510" s="12" t="e">
        <f t="shared" si="37"/>
        <v>#N/A</v>
      </c>
      <c r="K2510" s="13" t="e">
        <f t="shared" si="38"/>
        <v>#N/A</v>
      </c>
      <c r="L2510" s="12" t="e">
        <f t="shared" si="39"/>
        <v>#N/A</v>
      </c>
      <c r="M2510" s="14"/>
      <c r="N2510" s="3"/>
      <c r="O2510" s="20" t="e">
        <f>VLOOKUP(CONCATENATE($M2510,$N2510),Curriculos!$A$2:$J$332,4,FALSE)</f>
        <v>#N/A</v>
      </c>
      <c r="P2510" s="21" t="e">
        <f>VLOOKUP(CONCATENATE($M2510,$N2510),Curriculos!$A$2:$J$332,5,FALSE)</f>
        <v>#N/A</v>
      </c>
      <c r="Q2510" s="21" t="e">
        <f>VLOOKUP($N2510,Oferta!$D$2:$P$100,5,FALSE)</f>
        <v>#N/A</v>
      </c>
      <c r="R2510" s="21" t="e">
        <f>VLOOKUP(CONCATENATE($M2510,$N2510),Curriculos!$A$2:$J$332,8,FALSE)</f>
        <v>#N/A</v>
      </c>
      <c r="S2510" s="5"/>
      <c r="T2510" s="22"/>
      <c r="U2510" s="21" t="e">
        <f>VLOOKUP(CONCATENATE($M2510,$N2510),Curriculos!$A$2:$J$332,10,FALSE)</f>
        <v>#N/A</v>
      </c>
      <c r="V2510" s="20" t="e">
        <f>VLOOKUP(CONCATENATE($M2510,$N2510,$T2510),Oferta!$B$2:$R$360,17,FALSE)</f>
        <v>#N/A</v>
      </c>
      <c r="W2510" s="20" t="e">
        <f>VLOOKUP(CONCATENATE($M2510,$N2510,$T2510),Oferta!$B$2:$Q$360,12,FALSE)</f>
        <v>#N/A</v>
      </c>
      <c r="X2510" s="22"/>
      <c r="Y2510" s="23" t="e">
        <f>VLOOKUP(CONCATENATE($W2510,$X2510),Mtz_Horarios!$E$2:$H$92,2,FALSE)</f>
        <v>#N/A</v>
      </c>
      <c r="Z2510" s="23" t="e">
        <f>VLOOKUP(CONCATENATE($W2510,$X2510),Mtz_Horarios!$E$2:$H$92,3,FALSE)</f>
        <v>#N/A</v>
      </c>
      <c r="AA2510" s="24" t="e">
        <f>VLOOKUP(CONCATENATE($W2510,$X2510),Mtz_Horarios!$E$2:$H$92,4,FALSE)</f>
        <v>#N/A</v>
      </c>
      <c r="AB2510" s="20" t="e">
        <f>VLOOKUP(CONCATENATE($M2510,$N2510,$T2510),Oferta!$B$2:$Q$360,16,FALSE)</f>
        <v>#N/A</v>
      </c>
      <c r="AC2510" s="20" t="e">
        <f>VLOOKUP(CONCATENATE($M2510,$N2510,$T2510),Oferta!$B$2:$Q$360,15,FALSE)</f>
        <v>#N/A</v>
      </c>
      <c r="AD2510" s="12"/>
      <c r="AE2510" s="12"/>
      <c r="AF2510" s="12"/>
      <c r="AG2510" s="12"/>
      <c r="AH2510" s="12"/>
      <c r="AI2510" s="5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12"/>
      <c r="AW2510" s="12"/>
    </row>
    <row r="2511" spans="1:49" ht="15" hidden="1" customHeight="1">
      <c r="A2511" s="12"/>
      <c r="B2511" s="12"/>
      <c r="C2511" s="12"/>
      <c r="D2511" s="12"/>
      <c r="E2511" s="12"/>
      <c r="F2511" s="12"/>
      <c r="G2511" s="12"/>
      <c r="H2511" s="12" t="e">
        <f t="shared" si="36"/>
        <v>#N/A</v>
      </c>
      <c r="I2511" s="12" t="e">
        <f>VLOOKUP(CONCATENATE(N2511,T2511),Simulador!$H$26:$H$33,1,FALSE)</f>
        <v>#N/A</v>
      </c>
      <c r="J2511" s="12" t="e">
        <f t="shared" si="37"/>
        <v>#N/A</v>
      </c>
      <c r="K2511" s="13" t="e">
        <f t="shared" si="38"/>
        <v>#N/A</v>
      </c>
      <c r="L2511" s="12" t="e">
        <f t="shared" si="39"/>
        <v>#N/A</v>
      </c>
      <c r="M2511" s="14"/>
      <c r="N2511" s="3"/>
      <c r="O2511" s="20" t="e">
        <f>VLOOKUP(CONCATENATE($M2511,$N2511),Curriculos!$A$2:$J$332,4,FALSE)</f>
        <v>#N/A</v>
      </c>
      <c r="P2511" s="21" t="e">
        <f>VLOOKUP(CONCATENATE($M2511,$N2511),Curriculos!$A$2:$J$332,5,FALSE)</f>
        <v>#N/A</v>
      </c>
      <c r="Q2511" s="21" t="e">
        <f>VLOOKUP($N2511,Oferta!$D$2:$P$100,5,FALSE)</f>
        <v>#N/A</v>
      </c>
      <c r="R2511" s="21" t="e">
        <f>VLOOKUP(CONCATENATE($M2511,$N2511),Curriculos!$A$2:$J$332,8,FALSE)</f>
        <v>#N/A</v>
      </c>
      <c r="S2511" s="5"/>
      <c r="T2511" s="22"/>
      <c r="U2511" s="21" t="e">
        <f>VLOOKUP(CONCATENATE($M2511,$N2511),Curriculos!$A$2:$J$332,10,FALSE)</f>
        <v>#N/A</v>
      </c>
      <c r="V2511" s="20" t="e">
        <f>VLOOKUP(CONCATENATE($M2511,$N2511,$T2511),Oferta!$B$2:$R$360,17,FALSE)</f>
        <v>#N/A</v>
      </c>
      <c r="W2511" s="20" t="e">
        <f>VLOOKUP(CONCATENATE($M2511,$N2511,$T2511),Oferta!$B$2:$Q$360,12,FALSE)</f>
        <v>#N/A</v>
      </c>
      <c r="X2511" s="22"/>
      <c r="Y2511" s="23" t="e">
        <f>VLOOKUP(CONCATENATE($W2511,$X2511),Mtz_Horarios!$E$2:$H$92,2,FALSE)</f>
        <v>#N/A</v>
      </c>
      <c r="Z2511" s="23" t="e">
        <f>VLOOKUP(CONCATENATE($W2511,$X2511),Mtz_Horarios!$E$2:$H$92,3,FALSE)</f>
        <v>#N/A</v>
      </c>
      <c r="AA2511" s="24" t="e">
        <f>VLOOKUP(CONCATENATE($W2511,$X2511),Mtz_Horarios!$E$2:$H$92,4,FALSE)</f>
        <v>#N/A</v>
      </c>
      <c r="AB2511" s="20" t="e">
        <f>VLOOKUP(CONCATENATE($M2511,$N2511,$T2511),Oferta!$B$2:$Q$360,16,FALSE)</f>
        <v>#N/A</v>
      </c>
      <c r="AC2511" s="20" t="e">
        <f>VLOOKUP(CONCATENATE($M2511,$N2511,$T2511),Oferta!$B$2:$Q$360,15,FALSE)</f>
        <v>#N/A</v>
      </c>
      <c r="AD2511" s="12"/>
      <c r="AE2511" s="12"/>
      <c r="AF2511" s="12"/>
      <c r="AG2511" s="12"/>
      <c r="AH2511" s="12"/>
      <c r="AI2511" s="5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12"/>
      <c r="AW2511" s="12"/>
    </row>
    <row r="2512" spans="1:49" ht="15" hidden="1" customHeight="1">
      <c r="A2512" s="12"/>
      <c r="B2512" s="12"/>
      <c r="C2512" s="12"/>
      <c r="D2512" s="12"/>
      <c r="E2512" s="12"/>
      <c r="F2512" s="12"/>
      <c r="G2512" s="12"/>
      <c r="H2512" s="12" t="e">
        <f t="shared" si="36"/>
        <v>#N/A</v>
      </c>
      <c r="I2512" s="12" t="e">
        <f>VLOOKUP(CONCATENATE(N2512,T2512),Simulador!$H$26:$H$33,1,FALSE)</f>
        <v>#N/A</v>
      </c>
      <c r="J2512" s="12" t="e">
        <f t="shared" si="37"/>
        <v>#N/A</v>
      </c>
      <c r="K2512" s="13" t="e">
        <f t="shared" si="38"/>
        <v>#N/A</v>
      </c>
      <c r="L2512" s="12" t="e">
        <f t="shared" si="39"/>
        <v>#N/A</v>
      </c>
      <c r="M2512" s="14"/>
      <c r="N2512" s="3"/>
      <c r="O2512" s="20" t="e">
        <f>VLOOKUP(CONCATENATE($M2512,$N2512),Curriculos!$A$2:$J$332,4,FALSE)</f>
        <v>#N/A</v>
      </c>
      <c r="P2512" s="21" t="e">
        <f>VLOOKUP(CONCATENATE($M2512,$N2512),Curriculos!$A$2:$J$332,5,FALSE)</f>
        <v>#N/A</v>
      </c>
      <c r="Q2512" s="21" t="e">
        <f>VLOOKUP($N2512,Oferta!$D$2:$P$100,5,FALSE)</f>
        <v>#N/A</v>
      </c>
      <c r="R2512" s="21" t="e">
        <f>VLOOKUP(CONCATENATE($M2512,$N2512),Curriculos!$A$2:$J$332,8,FALSE)</f>
        <v>#N/A</v>
      </c>
      <c r="S2512" s="5"/>
      <c r="T2512" s="22"/>
      <c r="U2512" s="21" t="e">
        <f>VLOOKUP(CONCATENATE($M2512,$N2512),Curriculos!$A$2:$J$332,10,FALSE)</f>
        <v>#N/A</v>
      </c>
      <c r="V2512" s="20" t="e">
        <f>VLOOKUP(CONCATENATE($M2512,$N2512,$T2512),Oferta!$B$2:$R$360,17,FALSE)</f>
        <v>#N/A</v>
      </c>
      <c r="W2512" s="20" t="e">
        <f>VLOOKUP(CONCATENATE($M2512,$N2512,$T2512),Oferta!$B$2:$Q$360,12,FALSE)</f>
        <v>#N/A</v>
      </c>
      <c r="X2512" s="22"/>
      <c r="Y2512" s="23" t="e">
        <f>VLOOKUP(CONCATENATE($W2512,$X2512),Mtz_Horarios!$E$2:$H$92,2,FALSE)</f>
        <v>#N/A</v>
      </c>
      <c r="Z2512" s="23" t="e">
        <f>VLOOKUP(CONCATENATE($W2512,$X2512),Mtz_Horarios!$E$2:$H$92,3,FALSE)</f>
        <v>#N/A</v>
      </c>
      <c r="AA2512" s="24" t="e">
        <f>VLOOKUP(CONCATENATE($W2512,$X2512),Mtz_Horarios!$E$2:$H$92,4,FALSE)</f>
        <v>#N/A</v>
      </c>
      <c r="AB2512" s="20" t="e">
        <f>VLOOKUP(CONCATENATE($M2512,$N2512,$T2512),Oferta!$B$2:$Q$360,16,FALSE)</f>
        <v>#N/A</v>
      </c>
      <c r="AC2512" s="20" t="e">
        <f>VLOOKUP(CONCATENATE($M2512,$N2512,$T2512),Oferta!$B$2:$Q$360,15,FALSE)</f>
        <v>#N/A</v>
      </c>
      <c r="AD2512" s="12"/>
      <c r="AE2512" s="12"/>
      <c r="AF2512" s="12"/>
      <c r="AG2512" s="12"/>
      <c r="AH2512" s="12"/>
      <c r="AI2512" s="5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12"/>
      <c r="AW2512" s="12"/>
    </row>
    <row r="2513" spans="1:49" ht="15" hidden="1" customHeight="1">
      <c r="A2513" s="12"/>
      <c r="B2513" s="12"/>
      <c r="C2513" s="12"/>
      <c r="D2513" s="12"/>
      <c r="E2513" s="12"/>
      <c r="F2513" s="12"/>
      <c r="G2513" s="12"/>
      <c r="H2513" s="12" t="e">
        <f t="shared" si="36"/>
        <v>#N/A</v>
      </c>
      <c r="I2513" s="12" t="e">
        <f>VLOOKUP(CONCATENATE(N2513,T2513),Simulador!$H$26:$H$33,1,FALSE)</f>
        <v>#N/A</v>
      </c>
      <c r="J2513" s="12" t="e">
        <f t="shared" si="37"/>
        <v>#N/A</v>
      </c>
      <c r="K2513" s="13" t="e">
        <f t="shared" si="38"/>
        <v>#N/A</v>
      </c>
      <c r="L2513" s="12" t="e">
        <f t="shared" si="39"/>
        <v>#N/A</v>
      </c>
      <c r="M2513" s="14"/>
      <c r="N2513" s="3"/>
      <c r="O2513" s="20" t="e">
        <f>VLOOKUP(CONCATENATE($M2513,$N2513),Curriculos!$A$2:$J$332,4,FALSE)</f>
        <v>#N/A</v>
      </c>
      <c r="P2513" s="21" t="e">
        <f>VLOOKUP(CONCATENATE($M2513,$N2513),Curriculos!$A$2:$J$332,5,FALSE)</f>
        <v>#N/A</v>
      </c>
      <c r="Q2513" s="21" t="e">
        <f>VLOOKUP($N2513,Oferta!$D$2:$P$100,5,FALSE)</f>
        <v>#N/A</v>
      </c>
      <c r="R2513" s="21" t="e">
        <f>VLOOKUP(CONCATENATE($M2513,$N2513),Curriculos!$A$2:$J$332,8,FALSE)</f>
        <v>#N/A</v>
      </c>
      <c r="S2513" s="5"/>
      <c r="T2513" s="22"/>
      <c r="U2513" s="21" t="e">
        <f>VLOOKUP(CONCATENATE($M2513,$N2513),Curriculos!$A$2:$J$332,10,FALSE)</f>
        <v>#N/A</v>
      </c>
      <c r="V2513" s="20" t="e">
        <f>VLOOKUP(CONCATENATE($M2513,$N2513,$T2513),Oferta!$B$2:$R$360,17,FALSE)</f>
        <v>#N/A</v>
      </c>
      <c r="W2513" s="20" t="e">
        <f>VLOOKUP(CONCATENATE($M2513,$N2513,$T2513),Oferta!$B$2:$Q$360,12,FALSE)</f>
        <v>#N/A</v>
      </c>
      <c r="X2513" s="22"/>
      <c r="Y2513" s="23" t="e">
        <f>VLOOKUP(CONCATENATE($W2513,$X2513),Mtz_Horarios!$E$2:$H$92,2,FALSE)</f>
        <v>#N/A</v>
      </c>
      <c r="Z2513" s="23" t="e">
        <f>VLOOKUP(CONCATENATE($W2513,$X2513),Mtz_Horarios!$E$2:$H$92,3,FALSE)</f>
        <v>#N/A</v>
      </c>
      <c r="AA2513" s="24" t="e">
        <f>VLOOKUP(CONCATENATE($W2513,$X2513),Mtz_Horarios!$E$2:$H$92,4,FALSE)</f>
        <v>#N/A</v>
      </c>
      <c r="AB2513" s="20" t="e">
        <f>VLOOKUP(CONCATENATE($M2513,$N2513,$T2513),Oferta!$B$2:$Q$360,16,FALSE)</f>
        <v>#N/A</v>
      </c>
      <c r="AC2513" s="20" t="e">
        <f>VLOOKUP(CONCATENATE($M2513,$N2513,$T2513),Oferta!$B$2:$Q$360,15,FALSE)</f>
        <v>#N/A</v>
      </c>
      <c r="AD2513" s="12"/>
      <c r="AE2513" s="12"/>
      <c r="AF2513" s="12"/>
      <c r="AG2513" s="12"/>
      <c r="AH2513" s="12"/>
      <c r="AI2513" s="5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12"/>
      <c r="AW2513" s="12"/>
    </row>
    <row r="2514" spans="1:49" ht="15" hidden="1" customHeight="1">
      <c r="A2514" s="12"/>
      <c r="B2514" s="12"/>
      <c r="C2514" s="12"/>
      <c r="D2514" s="12"/>
      <c r="E2514" s="12"/>
      <c r="F2514" s="12"/>
      <c r="G2514" s="12"/>
      <c r="H2514" s="12" t="e">
        <f t="shared" si="36"/>
        <v>#N/A</v>
      </c>
      <c r="I2514" s="12" t="e">
        <f>VLOOKUP(CONCATENATE(N2514,T2514),Simulador!$H$26:$H$33,1,FALSE)</f>
        <v>#N/A</v>
      </c>
      <c r="J2514" s="12" t="e">
        <f t="shared" si="37"/>
        <v>#N/A</v>
      </c>
      <c r="K2514" s="13" t="e">
        <f t="shared" si="38"/>
        <v>#N/A</v>
      </c>
      <c r="L2514" s="12" t="e">
        <f t="shared" si="39"/>
        <v>#N/A</v>
      </c>
      <c r="M2514" s="14"/>
      <c r="N2514" s="3"/>
      <c r="O2514" s="20" t="e">
        <f>VLOOKUP(CONCATENATE($M2514,$N2514),Curriculos!$A$2:$J$332,4,FALSE)</f>
        <v>#N/A</v>
      </c>
      <c r="P2514" s="21" t="e">
        <f>VLOOKUP(CONCATENATE($M2514,$N2514),Curriculos!$A$2:$J$332,5,FALSE)</f>
        <v>#N/A</v>
      </c>
      <c r="Q2514" s="21" t="e">
        <f>VLOOKUP($N2514,Oferta!$D$2:$P$100,5,FALSE)</f>
        <v>#N/A</v>
      </c>
      <c r="R2514" s="21" t="e">
        <f>VLOOKUP(CONCATENATE($M2514,$N2514),Curriculos!$A$2:$J$332,8,FALSE)</f>
        <v>#N/A</v>
      </c>
      <c r="S2514" s="5"/>
      <c r="T2514" s="22"/>
      <c r="U2514" s="21" t="e">
        <f>VLOOKUP(CONCATENATE($M2514,$N2514),Curriculos!$A$2:$J$332,10,FALSE)</f>
        <v>#N/A</v>
      </c>
      <c r="V2514" s="20" t="e">
        <f>VLOOKUP(CONCATENATE($M2514,$N2514,$T2514),Oferta!$B$2:$R$360,17,FALSE)</f>
        <v>#N/A</v>
      </c>
      <c r="W2514" s="20" t="e">
        <f>VLOOKUP(CONCATENATE($M2514,$N2514,$T2514),Oferta!$B$2:$Q$360,12,FALSE)</f>
        <v>#N/A</v>
      </c>
      <c r="X2514" s="22"/>
      <c r="Y2514" s="23" t="e">
        <f>VLOOKUP(CONCATENATE($W2514,$X2514),Mtz_Horarios!$E$2:$H$92,2,FALSE)</f>
        <v>#N/A</v>
      </c>
      <c r="Z2514" s="23" t="e">
        <f>VLOOKUP(CONCATENATE($W2514,$X2514),Mtz_Horarios!$E$2:$H$92,3,FALSE)</f>
        <v>#N/A</v>
      </c>
      <c r="AA2514" s="24" t="e">
        <f>VLOOKUP(CONCATENATE($W2514,$X2514),Mtz_Horarios!$E$2:$H$92,4,FALSE)</f>
        <v>#N/A</v>
      </c>
      <c r="AB2514" s="20" t="e">
        <f>VLOOKUP(CONCATENATE($M2514,$N2514,$T2514),Oferta!$B$2:$Q$360,16,FALSE)</f>
        <v>#N/A</v>
      </c>
      <c r="AC2514" s="20" t="e">
        <f>VLOOKUP(CONCATENATE($M2514,$N2514,$T2514),Oferta!$B$2:$Q$360,15,FALSE)</f>
        <v>#N/A</v>
      </c>
      <c r="AD2514" s="12"/>
      <c r="AE2514" s="12"/>
      <c r="AF2514" s="12"/>
      <c r="AG2514" s="12"/>
      <c r="AH2514" s="12"/>
      <c r="AI2514" s="5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12"/>
      <c r="AW2514" s="12"/>
    </row>
    <row r="2515" spans="1:49" ht="15" hidden="1" customHeight="1">
      <c r="A2515" s="12"/>
      <c r="B2515" s="12"/>
      <c r="C2515" s="12"/>
      <c r="D2515" s="12"/>
      <c r="E2515" s="12"/>
      <c r="F2515" s="12"/>
      <c r="G2515" s="12"/>
      <c r="H2515" s="12" t="e">
        <f t="shared" si="36"/>
        <v>#N/A</v>
      </c>
      <c r="I2515" s="12" t="e">
        <f>VLOOKUP(CONCATENATE(N2515,T2515),Simulador!$H$26:$H$33,1,FALSE)</f>
        <v>#N/A</v>
      </c>
      <c r="J2515" s="12" t="e">
        <f t="shared" si="37"/>
        <v>#N/A</v>
      </c>
      <c r="K2515" s="13" t="e">
        <f t="shared" si="38"/>
        <v>#N/A</v>
      </c>
      <c r="L2515" s="12" t="e">
        <f t="shared" si="39"/>
        <v>#N/A</v>
      </c>
      <c r="M2515" s="14"/>
      <c r="N2515" s="3"/>
      <c r="O2515" s="20" t="e">
        <f>VLOOKUP(CONCATENATE($M2515,$N2515),Curriculos!$A$2:$J$332,4,FALSE)</f>
        <v>#N/A</v>
      </c>
      <c r="P2515" s="21" t="e">
        <f>VLOOKUP(CONCATENATE($M2515,$N2515),Curriculos!$A$2:$J$332,5,FALSE)</f>
        <v>#N/A</v>
      </c>
      <c r="Q2515" s="21" t="e">
        <f>VLOOKUP($N2515,Oferta!$D$2:$P$100,5,FALSE)</f>
        <v>#N/A</v>
      </c>
      <c r="R2515" s="21" t="e">
        <f>VLOOKUP(CONCATENATE($M2515,$N2515),Curriculos!$A$2:$J$332,8,FALSE)</f>
        <v>#N/A</v>
      </c>
      <c r="S2515" s="5"/>
      <c r="T2515" s="22"/>
      <c r="U2515" s="21" t="e">
        <f>VLOOKUP(CONCATENATE($M2515,$N2515),Curriculos!$A$2:$J$332,10,FALSE)</f>
        <v>#N/A</v>
      </c>
      <c r="V2515" s="20" t="e">
        <f>VLOOKUP(CONCATENATE($M2515,$N2515,$T2515),Oferta!$B$2:$R$360,17,FALSE)</f>
        <v>#N/A</v>
      </c>
      <c r="W2515" s="20" t="e">
        <f>VLOOKUP(CONCATENATE($M2515,$N2515,$T2515),Oferta!$B$2:$Q$360,12,FALSE)</f>
        <v>#N/A</v>
      </c>
      <c r="X2515" s="22"/>
      <c r="Y2515" s="23" t="e">
        <f>VLOOKUP(CONCATENATE($W2515,$X2515),Mtz_Horarios!$E$2:$H$92,2,FALSE)</f>
        <v>#N/A</v>
      </c>
      <c r="Z2515" s="23" t="e">
        <f>VLOOKUP(CONCATENATE($W2515,$X2515),Mtz_Horarios!$E$2:$H$92,3,FALSE)</f>
        <v>#N/A</v>
      </c>
      <c r="AA2515" s="24" t="e">
        <f>VLOOKUP(CONCATENATE($W2515,$X2515),Mtz_Horarios!$E$2:$H$92,4,FALSE)</f>
        <v>#N/A</v>
      </c>
      <c r="AB2515" s="20" t="e">
        <f>VLOOKUP(CONCATENATE($M2515,$N2515,$T2515),Oferta!$B$2:$Q$360,16,FALSE)</f>
        <v>#N/A</v>
      </c>
      <c r="AC2515" s="20" t="e">
        <f>VLOOKUP(CONCATENATE($M2515,$N2515,$T2515),Oferta!$B$2:$Q$360,15,FALSE)</f>
        <v>#N/A</v>
      </c>
      <c r="AD2515" s="12"/>
      <c r="AE2515" s="12"/>
      <c r="AF2515" s="12"/>
      <c r="AG2515" s="12"/>
      <c r="AH2515" s="12"/>
      <c r="AI2515" s="5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12"/>
      <c r="AW2515" s="12"/>
    </row>
    <row r="2516" spans="1:49" ht="15" hidden="1" customHeight="1">
      <c r="A2516" s="12"/>
      <c r="B2516" s="12"/>
      <c r="C2516" s="12"/>
      <c r="D2516" s="12"/>
      <c r="E2516" s="12"/>
      <c r="F2516" s="12"/>
      <c r="G2516" s="12"/>
      <c r="H2516" s="12" t="e">
        <f t="shared" si="36"/>
        <v>#N/A</v>
      </c>
      <c r="I2516" s="12" t="e">
        <f>VLOOKUP(CONCATENATE(N2516,T2516),Simulador!$H$26:$H$33,1,FALSE)</f>
        <v>#N/A</v>
      </c>
      <c r="J2516" s="12" t="e">
        <f t="shared" si="37"/>
        <v>#N/A</v>
      </c>
      <c r="K2516" s="13" t="e">
        <f t="shared" si="38"/>
        <v>#N/A</v>
      </c>
      <c r="L2516" s="12" t="e">
        <f t="shared" si="39"/>
        <v>#N/A</v>
      </c>
      <c r="M2516" s="14"/>
      <c r="N2516" s="3"/>
      <c r="O2516" s="20" t="e">
        <f>VLOOKUP(CONCATENATE($M2516,$N2516),Curriculos!$A$2:$J$332,4,FALSE)</f>
        <v>#N/A</v>
      </c>
      <c r="P2516" s="21" t="e">
        <f>VLOOKUP(CONCATENATE($M2516,$N2516),Curriculos!$A$2:$J$332,5,FALSE)</f>
        <v>#N/A</v>
      </c>
      <c r="Q2516" s="21" t="e">
        <f>VLOOKUP($N2516,Oferta!$D$2:$P$100,5,FALSE)</f>
        <v>#N/A</v>
      </c>
      <c r="R2516" s="21" t="e">
        <f>VLOOKUP(CONCATENATE($M2516,$N2516),Curriculos!$A$2:$J$332,8,FALSE)</f>
        <v>#N/A</v>
      </c>
      <c r="S2516" s="5"/>
      <c r="T2516" s="22"/>
      <c r="U2516" s="21" t="e">
        <f>VLOOKUP(CONCATENATE($M2516,$N2516),Curriculos!$A$2:$J$332,10,FALSE)</f>
        <v>#N/A</v>
      </c>
      <c r="V2516" s="20" t="e">
        <f>VLOOKUP(CONCATENATE($M2516,$N2516,$T2516),Oferta!$B$2:$R$360,17,FALSE)</f>
        <v>#N/A</v>
      </c>
      <c r="W2516" s="20" t="e">
        <f>VLOOKUP(CONCATENATE($M2516,$N2516,$T2516),Oferta!$B$2:$Q$360,12,FALSE)</f>
        <v>#N/A</v>
      </c>
      <c r="X2516" s="22"/>
      <c r="Y2516" s="23" t="e">
        <f>VLOOKUP(CONCATENATE($W2516,$X2516),Mtz_Horarios!$E$2:$H$92,2,FALSE)</f>
        <v>#N/A</v>
      </c>
      <c r="Z2516" s="23" t="e">
        <f>VLOOKUP(CONCATENATE($W2516,$X2516),Mtz_Horarios!$E$2:$H$92,3,FALSE)</f>
        <v>#N/A</v>
      </c>
      <c r="AA2516" s="24" t="e">
        <f>VLOOKUP(CONCATENATE($W2516,$X2516),Mtz_Horarios!$E$2:$H$92,4,FALSE)</f>
        <v>#N/A</v>
      </c>
      <c r="AB2516" s="20" t="e">
        <f>VLOOKUP(CONCATENATE($M2516,$N2516,$T2516),Oferta!$B$2:$Q$360,16,FALSE)</f>
        <v>#N/A</v>
      </c>
      <c r="AC2516" s="20" t="e">
        <f>VLOOKUP(CONCATENATE($M2516,$N2516,$T2516),Oferta!$B$2:$Q$360,15,FALSE)</f>
        <v>#N/A</v>
      </c>
      <c r="AD2516" s="12"/>
      <c r="AE2516" s="12"/>
      <c r="AF2516" s="12"/>
      <c r="AG2516" s="12"/>
      <c r="AH2516" s="12"/>
      <c r="AI2516" s="5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12"/>
      <c r="AW2516" s="12"/>
    </row>
    <row r="2517" spans="1:49" ht="15" hidden="1" customHeight="1">
      <c r="A2517" s="12"/>
      <c r="B2517" s="12"/>
      <c r="C2517" s="12"/>
      <c r="D2517" s="12"/>
      <c r="E2517" s="12"/>
      <c r="F2517" s="12"/>
      <c r="G2517" s="12"/>
      <c r="H2517" s="12" t="e">
        <f t="shared" si="36"/>
        <v>#N/A</v>
      </c>
      <c r="I2517" s="12" t="e">
        <f>VLOOKUP(CONCATENATE(N2517,T2517),Simulador!$H$26:$H$33,1,FALSE)</f>
        <v>#N/A</v>
      </c>
      <c r="J2517" s="12" t="e">
        <f t="shared" si="37"/>
        <v>#N/A</v>
      </c>
      <c r="K2517" s="13" t="e">
        <f t="shared" si="38"/>
        <v>#N/A</v>
      </c>
      <c r="L2517" s="12" t="e">
        <f t="shared" si="39"/>
        <v>#N/A</v>
      </c>
      <c r="M2517" s="14"/>
      <c r="N2517" s="3"/>
      <c r="O2517" s="20" t="e">
        <f>VLOOKUP(CONCATENATE($M2517,$N2517),Curriculos!$A$2:$J$332,4,FALSE)</f>
        <v>#N/A</v>
      </c>
      <c r="P2517" s="21" t="e">
        <f>VLOOKUP(CONCATENATE($M2517,$N2517),Curriculos!$A$2:$J$332,5,FALSE)</f>
        <v>#N/A</v>
      </c>
      <c r="Q2517" s="21" t="e">
        <f>VLOOKUP($N2517,Oferta!$D$2:$P$100,5,FALSE)</f>
        <v>#N/A</v>
      </c>
      <c r="R2517" s="21" t="e">
        <f>VLOOKUP(CONCATENATE($M2517,$N2517),Curriculos!$A$2:$J$332,8,FALSE)</f>
        <v>#N/A</v>
      </c>
      <c r="S2517" s="5"/>
      <c r="T2517" s="22"/>
      <c r="U2517" s="21" t="e">
        <f>VLOOKUP(CONCATENATE($M2517,$N2517),Curriculos!$A$2:$J$332,10,FALSE)</f>
        <v>#N/A</v>
      </c>
      <c r="V2517" s="20" t="e">
        <f>VLOOKUP(CONCATENATE($M2517,$N2517,$T2517),Oferta!$B$2:$R$360,17,FALSE)</f>
        <v>#N/A</v>
      </c>
      <c r="W2517" s="20" t="e">
        <f>VLOOKUP(CONCATENATE($M2517,$N2517,$T2517),Oferta!$B$2:$Q$360,12,FALSE)</f>
        <v>#N/A</v>
      </c>
      <c r="X2517" s="22"/>
      <c r="Y2517" s="23" t="e">
        <f>VLOOKUP(CONCATENATE($W2517,$X2517),Mtz_Horarios!$E$2:$H$92,2,FALSE)</f>
        <v>#N/A</v>
      </c>
      <c r="Z2517" s="23" t="e">
        <f>VLOOKUP(CONCATENATE($W2517,$X2517),Mtz_Horarios!$E$2:$H$92,3,FALSE)</f>
        <v>#N/A</v>
      </c>
      <c r="AA2517" s="24" t="e">
        <f>VLOOKUP(CONCATENATE($W2517,$X2517),Mtz_Horarios!$E$2:$H$92,4,FALSE)</f>
        <v>#N/A</v>
      </c>
      <c r="AB2517" s="20" t="e">
        <f>VLOOKUP(CONCATENATE($M2517,$N2517,$T2517),Oferta!$B$2:$Q$360,16,FALSE)</f>
        <v>#N/A</v>
      </c>
      <c r="AC2517" s="20" t="e">
        <f>VLOOKUP(CONCATENATE($M2517,$N2517,$T2517),Oferta!$B$2:$Q$360,15,FALSE)</f>
        <v>#N/A</v>
      </c>
      <c r="AD2517" s="12"/>
      <c r="AE2517" s="12"/>
      <c r="AF2517" s="12"/>
      <c r="AG2517" s="12"/>
      <c r="AH2517" s="12"/>
      <c r="AI2517" s="5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12"/>
      <c r="AW2517" s="12"/>
    </row>
    <row r="2518" spans="1:49" ht="15" hidden="1" customHeight="1">
      <c r="A2518" s="12"/>
      <c r="B2518" s="12"/>
      <c r="C2518" s="12"/>
      <c r="D2518" s="12"/>
      <c r="E2518" s="12"/>
      <c r="F2518" s="12"/>
      <c r="G2518" s="12"/>
      <c r="H2518" s="12" t="e">
        <f t="shared" si="36"/>
        <v>#N/A</v>
      </c>
      <c r="I2518" s="12" t="e">
        <f>VLOOKUP(CONCATENATE(N2518,T2518),Simulador!$H$26:$H$33,1,FALSE)</f>
        <v>#N/A</v>
      </c>
      <c r="J2518" s="12" t="e">
        <f t="shared" si="37"/>
        <v>#N/A</v>
      </c>
      <c r="K2518" s="13" t="e">
        <f t="shared" si="38"/>
        <v>#N/A</v>
      </c>
      <c r="L2518" s="12" t="e">
        <f t="shared" si="39"/>
        <v>#N/A</v>
      </c>
      <c r="M2518" s="14"/>
      <c r="N2518" s="3"/>
      <c r="O2518" s="20" t="e">
        <f>VLOOKUP(CONCATENATE($M2518,$N2518),Curriculos!$A$2:$J$332,4,FALSE)</f>
        <v>#N/A</v>
      </c>
      <c r="P2518" s="21" t="e">
        <f>VLOOKUP(CONCATENATE($M2518,$N2518),Curriculos!$A$2:$J$332,5,FALSE)</f>
        <v>#N/A</v>
      </c>
      <c r="Q2518" s="21" t="e">
        <f>VLOOKUP($N2518,Oferta!$D$2:$P$100,5,FALSE)</f>
        <v>#N/A</v>
      </c>
      <c r="R2518" s="21" t="e">
        <f>VLOOKUP(CONCATENATE($M2518,$N2518),Curriculos!$A$2:$J$332,8,FALSE)</f>
        <v>#N/A</v>
      </c>
      <c r="S2518" s="5"/>
      <c r="T2518" s="22"/>
      <c r="U2518" s="21" t="e">
        <f>VLOOKUP(CONCATENATE($M2518,$N2518),Curriculos!$A$2:$J$332,10,FALSE)</f>
        <v>#N/A</v>
      </c>
      <c r="V2518" s="20" t="e">
        <f>VLOOKUP(CONCATENATE($M2518,$N2518,$T2518),Oferta!$B$2:$R$360,17,FALSE)</f>
        <v>#N/A</v>
      </c>
      <c r="W2518" s="20" t="e">
        <f>VLOOKUP(CONCATENATE($M2518,$N2518,$T2518),Oferta!$B$2:$Q$360,12,FALSE)</f>
        <v>#N/A</v>
      </c>
      <c r="X2518" s="22"/>
      <c r="Y2518" s="23" t="e">
        <f>VLOOKUP(CONCATENATE($W2518,$X2518),Mtz_Horarios!$E$2:$H$92,2,FALSE)</f>
        <v>#N/A</v>
      </c>
      <c r="Z2518" s="23" t="e">
        <f>VLOOKUP(CONCATENATE($W2518,$X2518),Mtz_Horarios!$E$2:$H$92,3,FALSE)</f>
        <v>#N/A</v>
      </c>
      <c r="AA2518" s="24" t="e">
        <f>VLOOKUP(CONCATENATE($W2518,$X2518),Mtz_Horarios!$E$2:$H$92,4,FALSE)</f>
        <v>#N/A</v>
      </c>
      <c r="AB2518" s="20" t="e">
        <f>VLOOKUP(CONCATENATE($M2518,$N2518,$T2518),Oferta!$B$2:$Q$360,16,FALSE)</f>
        <v>#N/A</v>
      </c>
      <c r="AC2518" s="20" t="e">
        <f>VLOOKUP(CONCATENATE($M2518,$N2518,$T2518),Oferta!$B$2:$Q$360,15,FALSE)</f>
        <v>#N/A</v>
      </c>
      <c r="AD2518" s="12"/>
      <c r="AE2518" s="12"/>
      <c r="AF2518" s="12"/>
      <c r="AG2518" s="12"/>
      <c r="AH2518" s="12"/>
      <c r="AI2518" s="5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12"/>
      <c r="AW2518" s="12"/>
    </row>
    <row r="2519" spans="1:49" ht="15" hidden="1" customHeight="1">
      <c r="A2519" s="12"/>
      <c r="B2519" s="12"/>
      <c r="C2519" s="12"/>
      <c r="D2519" s="12"/>
      <c r="E2519" s="12"/>
      <c r="F2519" s="12"/>
      <c r="G2519" s="12"/>
      <c r="H2519" s="12" t="e">
        <f t="shared" si="36"/>
        <v>#N/A</v>
      </c>
      <c r="I2519" s="12" t="e">
        <f>VLOOKUP(CONCATENATE(N2519,T2519),Simulador!$H$26:$H$33,1,FALSE)</f>
        <v>#N/A</v>
      </c>
      <c r="J2519" s="12" t="e">
        <f t="shared" si="37"/>
        <v>#N/A</v>
      </c>
      <c r="K2519" s="13" t="e">
        <f t="shared" si="38"/>
        <v>#N/A</v>
      </c>
      <c r="L2519" s="12" t="e">
        <f t="shared" si="39"/>
        <v>#N/A</v>
      </c>
      <c r="M2519" s="14"/>
      <c r="N2519" s="3"/>
      <c r="O2519" s="20" t="e">
        <f>VLOOKUP(CONCATENATE($M2519,$N2519),Curriculos!$A$2:$J$332,4,FALSE)</f>
        <v>#N/A</v>
      </c>
      <c r="P2519" s="21" t="e">
        <f>VLOOKUP(CONCATENATE($M2519,$N2519),Curriculos!$A$2:$J$332,5,FALSE)</f>
        <v>#N/A</v>
      </c>
      <c r="Q2519" s="21" t="e">
        <f>VLOOKUP($N2519,Oferta!$D$2:$P$100,5,FALSE)</f>
        <v>#N/A</v>
      </c>
      <c r="R2519" s="21" t="e">
        <f>VLOOKUP(CONCATENATE($M2519,$N2519),Curriculos!$A$2:$J$332,8,FALSE)</f>
        <v>#N/A</v>
      </c>
      <c r="S2519" s="5"/>
      <c r="T2519" s="22"/>
      <c r="U2519" s="21" t="e">
        <f>VLOOKUP(CONCATENATE($M2519,$N2519),Curriculos!$A$2:$J$332,10,FALSE)</f>
        <v>#N/A</v>
      </c>
      <c r="V2519" s="20" t="e">
        <f>VLOOKUP(CONCATENATE($M2519,$N2519,$T2519),Oferta!$B$2:$R$360,17,FALSE)</f>
        <v>#N/A</v>
      </c>
      <c r="W2519" s="20" t="e">
        <f>VLOOKUP(CONCATENATE($M2519,$N2519,$T2519),Oferta!$B$2:$Q$360,12,FALSE)</f>
        <v>#N/A</v>
      </c>
      <c r="X2519" s="22"/>
      <c r="Y2519" s="23" t="e">
        <f>VLOOKUP(CONCATENATE($W2519,$X2519),Mtz_Horarios!$E$2:$H$92,2,FALSE)</f>
        <v>#N/A</v>
      </c>
      <c r="Z2519" s="23" t="e">
        <f>VLOOKUP(CONCATENATE($W2519,$X2519),Mtz_Horarios!$E$2:$H$92,3,FALSE)</f>
        <v>#N/A</v>
      </c>
      <c r="AA2519" s="24" t="e">
        <f>VLOOKUP(CONCATENATE($W2519,$X2519),Mtz_Horarios!$E$2:$H$92,4,FALSE)</f>
        <v>#N/A</v>
      </c>
      <c r="AB2519" s="20" t="e">
        <f>VLOOKUP(CONCATENATE($M2519,$N2519,$T2519),Oferta!$B$2:$Q$360,16,FALSE)</f>
        <v>#N/A</v>
      </c>
      <c r="AC2519" s="20" t="e">
        <f>VLOOKUP(CONCATENATE($M2519,$N2519,$T2519),Oferta!$B$2:$Q$360,15,FALSE)</f>
        <v>#N/A</v>
      </c>
      <c r="AD2519" s="12"/>
      <c r="AE2519" s="12"/>
      <c r="AF2519" s="12"/>
      <c r="AG2519" s="12"/>
      <c r="AH2519" s="12"/>
      <c r="AI2519" s="5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12"/>
      <c r="AW2519" s="12"/>
    </row>
    <row r="2520" spans="1:49" ht="15" hidden="1" customHeight="1">
      <c r="A2520" s="12"/>
      <c r="B2520" s="12"/>
      <c r="C2520" s="12"/>
      <c r="D2520" s="12"/>
      <c r="E2520" s="12"/>
      <c r="F2520" s="12"/>
      <c r="G2520" s="12"/>
      <c r="H2520" s="12" t="e">
        <f t="shared" si="36"/>
        <v>#N/A</v>
      </c>
      <c r="I2520" s="12" t="e">
        <f>VLOOKUP(CONCATENATE(N2520,T2520),Simulador!$H$26:$H$33,1,FALSE)</f>
        <v>#N/A</v>
      </c>
      <c r="J2520" s="12" t="e">
        <f t="shared" si="37"/>
        <v>#N/A</v>
      </c>
      <c r="K2520" s="13" t="e">
        <f t="shared" si="38"/>
        <v>#N/A</v>
      </c>
      <c r="L2520" s="12" t="e">
        <f t="shared" si="39"/>
        <v>#N/A</v>
      </c>
      <c r="M2520" s="14"/>
      <c r="N2520" s="3"/>
      <c r="O2520" s="20" t="e">
        <f>VLOOKUP(CONCATENATE($M2520,$N2520),Curriculos!$A$2:$J$332,4,FALSE)</f>
        <v>#N/A</v>
      </c>
      <c r="P2520" s="21" t="e">
        <f>VLOOKUP(CONCATENATE($M2520,$N2520),Curriculos!$A$2:$J$332,5,FALSE)</f>
        <v>#N/A</v>
      </c>
      <c r="Q2520" s="21" t="e">
        <f>VLOOKUP($N2520,Oferta!$D$2:$P$100,5,FALSE)</f>
        <v>#N/A</v>
      </c>
      <c r="R2520" s="21" t="e">
        <f>VLOOKUP(CONCATENATE($M2520,$N2520),Curriculos!$A$2:$J$332,8,FALSE)</f>
        <v>#N/A</v>
      </c>
      <c r="S2520" s="5"/>
      <c r="T2520" s="22"/>
      <c r="U2520" s="21" t="e">
        <f>VLOOKUP(CONCATENATE($M2520,$N2520),Curriculos!$A$2:$J$332,10,FALSE)</f>
        <v>#N/A</v>
      </c>
      <c r="V2520" s="20" t="e">
        <f>VLOOKUP(CONCATENATE($M2520,$N2520,$T2520),Oferta!$B$2:$R$360,17,FALSE)</f>
        <v>#N/A</v>
      </c>
      <c r="W2520" s="20" t="e">
        <f>VLOOKUP(CONCATENATE($M2520,$N2520,$T2520),Oferta!$B$2:$Q$360,12,FALSE)</f>
        <v>#N/A</v>
      </c>
      <c r="X2520" s="22"/>
      <c r="Y2520" s="23" t="e">
        <f>VLOOKUP(CONCATENATE($W2520,$X2520),Mtz_Horarios!$E$2:$H$92,2,FALSE)</f>
        <v>#N/A</v>
      </c>
      <c r="Z2520" s="23" t="e">
        <f>VLOOKUP(CONCATENATE($W2520,$X2520),Mtz_Horarios!$E$2:$H$92,3,FALSE)</f>
        <v>#N/A</v>
      </c>
      <c r="AA2520" s="24" t="e">
        <f>VLOOKUP(CONCATENATE($W2520,$X2520),Mtz_Horarios!$E$2:$H$92,4,FALSE)</f>
        <v>#N/A</v>
      </c>
      <c r="AB2520" s="20" t="e">
        <f>VLOOKUP(CONCATENATE($M2520,$N2520,$T2520),Oferta!$B$2:$Q$360,16,FALSE)</f>
        <v>#N/A</v>
      </c>
      <c r="AC2520" s="20" t="e">
        <f>VLOOKUP(CONCATENATE($M2520,$N2520,$T2520),Oferta!$B$2:$Q$360,15,FALSE)</f>
        <v>#N/A</v>
      </c>
      <c r="AD2520" s="12"/>
      <c r="AE2520" s="12"/>
      <c r="AF2520" s="12"/>
      <c r="AG2520" s="12"/>
      <c r="AH2520" s="12"/>
      <c r="AI2520" s="5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12"/>
      <c r="AW2520" s="12"/>
    </row>
    <row r="2521" spans="1:49" ht="15" hidden="1" customHeight="1">
      <c r="A2521" s="12"/>
      <c r="B2521" s="12"/>
      <c r="C2521" s="12"/>
      <c r="D2521" s="12"/>
      <c r="E2521" s="12"/>
      <c r="F2521" s="12"/>
      <c r="G2521" s="12"/>
      <c r="H2521" s="12" t="e">
        <f t="shared" si="36"/>
        <v>#N/A</v>
      </c>
      <c r="I2521" s="12" t="e">
        <f>VLOOKUP(CONCATENATE(N2521,T2521),Simulador!$H$26:$H$33,1,FALSE)</f>
        <v>#N/A</v>
      </c>
      <c r="J2521" s="12" t="e">
        <f t="shared" si="37"/>
        <v>#N/A</v>
      </c>
      <c r="K2521" s="13" t="e">
        <f t="shared" si="38"/>
        <v>#N/A</v>
      </c>
      <c r="L2521" s="12" t="e">
        <f t="shared" si="39"/>
        <v>#N/A</v>
      </c>
      <c r="M2521" s="14"/>
      <c r="N2521" s="3"/>
      <c r="O2521" s="20" t="e">
        <f>VLOOKUP(CONCATENATE($M2521,$N2521),Curriculos!$A$2:$J$332,4,FALSE)</f>
        <v>#N/A</v>
      </c>
      <c r="P2521" s="21" t="e">
        <f>VLOOKUP(CONCATENATE($M2521,$N2521),Curriculos!$A$2:$J$332,5,FALSE)</f>
        <v>#N/A</v>
      </c>
      <c r="Q2521" s="21" t="e">
        <f>VLOOKUP($N2521,Oferta!$D$2:$P$100,5,FALSE)</f>
        <v>#N/A</v>
      </c>
      <c r="R2521" s="21" t="e">
        <f>VLOOKUP(CONCATENATE($M2521,$N2521),Curriculos!$A$2:$J$332,8,FALSE)</f>
        <v>#N/A</v>
      </c>
      <c r="S2521" s="5"/>
      <c r="T2521" s="22"/>
      <c r="U2521" s="21" t="e">
        <f>VLOOKUP(CONCATENATE($M2521,$N2521),Curriculos!$A$2:$J$332,10,FALSE)</f>
        <v>#N/A</v>
      </c>
      <c r="V2521" s="20" t="e">
        <f>VLOOKUP(CONCATENATE($M2521,$N2521,$T2521),Oferta!$B$2:$R$360,17,FALSE)</f>
        <v>#N/A</v>
      </c>
      <c r="W2521" s="20" t="e">
        <f>VLOOKUP(CONCATENATE($M2521,$N2521,$T2521),Oferta!$B$2:$Q$360,12,FALSE)</f>
        <v>#N/A</v>
      </c>
      <c r="X2521" s="22"/>
      <c r="Y2521" s="23" t="e">
        <f>VLOOKUP(CONCATENATE($W2521,$X2521),Mtz_Horarios!$E$2:$H$92,2,FALSE)</f>
        <v>#N/A</v>
      </c>
      <c r="Z2521" s="23" t="e">
        <f>VLOOKUP(CONCATENATE($W2521,$X2521),Mtz_Horarios!$E$2:$H$92,3,FALSE)</f>
        <v>#N/A</v>
      </c>
      <c r="AA2521" s="24" t="e">
        <f>VLOOKUP(CONCATENATE($W2521,$X2521),Mtz_Horarios!$E$2:$H$92,4,FALSE)</f>
        <v>#N/A</v>
      </c>
      <c r="AB2521" s="20" t="e">
        <f>VLOOKUP(CONCATENATE($M2521,$N2521,$T2521),Oferta!$B$2:$Q$360,16,FALSE)</f>
        <v>#N/A</v>
      </c>
      <c r="AC2521" s="20" t="e">
        <f>VLOOKUP(CONCATENATE($M2521,$N2521,$T2521),Oferta!$B$2:$Q$360,15,FALSE)</f>
        <v>#N/A</v>
      </c>
      <c r="AD2521" s="12"/>
      <c r="AE2521" s="12"/>
      <c r="AF2521" s="12"/>
      <c r="AG2521" s="12"/>
      <c r="AH2521" s="12"/>
      <c r="AI2521" s="5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12"/>
      <c r="AW2521" s="12"/>
    </row>
    <row r="2522" spans="1:49" ht="15" hidden="1" customHeight="1">
      <c r="A2522" s="12"/>
      <c r="B2522" s="12"/>
      <c r="C2522" s="12"/>
      <c r="D2522" s="12"/>
      <c r="E2522" s="12"/>
      <c r="F2522" s="12"/>
      <c r="G2522" s="12"/>
      <c r="H2522" s="12" t="e">
        <f t="shared" si="36"/>
        <v>#N/A</v>
      </c>
      <c r="I2522" s="12" t="e">
        <f>VLOOKUP(CONCATENATE(N2522,T2522),Simulador!$H$26:$H$33,1,FALSE)</f>
        <v>#N/A</v>
      </c>
      <c r="J2522" s="12" t="e">
        <f t="shared" si="37"/>
        <v>#N/A</v>
      </c>
      <c r="K2522" s="13" t="e">
        <f t="shared" si="38"/>
        <v>#N/A</v>
      </c>
      <c r="L2522" s="12" t="e">
        <f t="shared" si="39"/>
        <v>#N/A</v>
      </c>
      <c r="M2522" s="14"/>
      <c r="N2522" s="3"/>
      <c r="O2522" s="20" t="e">
        <f>VLOOKUP(CONCATENATE($M2522,$N2522),Curriculos!$A$2:$J$332,4,FALSE)</f>
        <v>#N/A</v>
      </c>
      <c r="P2522" s="21" t="e">
        <f>VLOOKUP(CONCATENATE($M2522,$N2522),Curriculos!$A$2:$J$332,5,FALSE)</f>
        <v>#N/A</v>
      </c>
      <c r="Q2522" s="21" t="e">
        <f>VLOOKUP($N2522,Oferta!$D$2:$P$100,5,FALSE)</f>
        <v>#N/A</v>
      </c>
      <c r="R2522" s="21" t="e">
        <f>VLOOKUP(CONCATENATE($M2522,$N2522),Curriculos!$A$2:$J$332,8,FALSE)</f>
        <v>#N/A</v>
      </c>
      <c r="S2522" s="5"/>
      <c r="T2522" s="22"/>
      <c r="U2522" s="21" t="e">
        <f>VLOOKUP(CONCATENATE($M2522,$N2522),Curriculos!$A$2:$J$332,10,FALSE)</f>
        <v>#N/A</v>
      </c>
      <c r="V2522" s="20" t="e">
        <f>VLOOKUP(CONCATENATE($M2522,$N2522,$T2522),Oferta!$B$2:$R$360,17,FALSE)</f>
        <v>#N/A</v>
      </c>
      <c r="W2522" s="20" t="e">
        <f>VLOOKUP(CONCATENATE($M2522,$N2522,$T2522),Oferta!$B$2:$Q$360,12,FALSE)</f>
        <v>#N/A</v>
      </c>
      <c r="X2522" s="22"/>
      <c r="Y2522" s="23" t="e">
        <f>VLOOKUP(CONCATENATE($W2522,$X2522),Mtz_Horarios!$E$2:$H$92,2,FALSE)</f>
        <v>#N/A</v>
      </c>
      <c r="Z2522" s="23" t="e">
        <f>VLOOKUP(CONCATENATE($W2522,$X2522),Mtz_Horarios!$E$2:$H$92,3,FALSE)</f>
        <v>#N/A</v>
      </c>
      <c r="AA2522" s="24" t="e">
        <f>VLOOKUP(CONCATENATE($W2522,$X2522),Mtz_Horarios!$E$2:$H$92,4,FALSE)</f>
        <v>#N/A</v>
      </c>
      <c r="AB2522" s="20" t="e">
        <f>VLOOKUP(CONCATENATE($M2522,$N2522,$T2522),Oferta!$B$2:$Q$360,16,FALSE)</f>
        <v>#N/A</v>
      </c>
      <c r="AC2522" s="20" t="e">
        <f>VLOOKUP(CONCATENATE($M2522,$N2522,$T2522),Oferta!$B$2:$Q$360,15,FALSE)</f>
        <v>#N/A</v>
      </c>
      <c r="AD2522" s="12"/>
      <c r="AE2522" s="12"/>
      <c r="AF2522" s="12"/>
      <c r="AG2522" s="12"/>
      <c r="AH2522" s="12"/>
      <c r="AI2522" s="5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12"/>
      <c r="AW2522" s="12"/>
    </row>
    <row r="2523" spans="1:49" ht="15" hidden="1" customHeight="1">
      <c r="A2523" s="12"/>
      <c r="B2523" s="12"/>
      <c r="C2523" s="12"/>
      <c r="D2523" s="12"/>
      <c r="E2523" s="12"/>
      <c r="F2523" s="12"/>
      <c r="G2523" s="12"/>
      <c r="H2523" s="12" t="e">
        <f t="shared" si="36"/>
        <v>#N/A</v>
      </c>
      <c r="I2523" s="12" t="e">
        <f>VLOOKUP(CONCATENATE(N2523,T2523),Simulador!$H$26:$H$33,1,FALSE)</f>
        <v>#N/A</v>
      </c>
      <c r="J2523" s="12" t="e">
        <f t="shared" si="37"/>
        <v>#N/A</v>
      </c>
      <c r="K2523" s="13" t="e">
        <f t="shared" si="38"/>
        <v>#N/A</v>
      </c>
      <c r="L2523" s="12" t="e">
        <f t="shared" si="39"/>
        <v>#N/A</v>
      </c>
      <c r="M2523" s="14"/>
      <c r="N2523" s="3"/>
      <c r="O2523" s="20" t="e">
        <f>VLOOKUP(CONCATENATE($M2523,$N2523),Curriculos!$A$2:$J$332,4,FALSE)</f>
        <v>#N/A</v>
      </c>
      <c r="P2523" s="21" t="e">
        <f>VLOOKUP(CONCATENATE($M2523,$N2523),Curriculos!$A$2:$J$332,5,FALSE)</f>
        <v>#N/A</v>
      </c>
      <c r="Q2523" s="21" t="e">
        <f>VLOOKUP($N2523,Oferta!$D$2:$P$100,5,FALSE)</f>
        <v>#N/A</v>
      </c>
      <c r="R2523" s="21" t="e">
        <f>VLOOKUP(CONCATENATE($M2523,$N2523),Curriculos!$A$2:$J$332,8,FALSE)</f>
        <v>#N/A</v>
      </c>
      <c r="S2523" s="5"/>
      <c r="T2523" s="22"/>
      <c r="U2523" s="21" t="e">
        <f>VLOOKUP(CONCATENATE($M2523,$N2523),Curriculos!$A$2:$J$332,10,FALSE)</f>
        <v>#N/A</v>
      </c>
      <c r="V2523" s="20" t="e">
        <f>VLOOKUP(CONCATENATE($M2523,$N2523,$T2523),Oferta!$B$2:$R$360,17,FALSE)</f>
        <v>#N/A</v>
      </c>
      <c r="W2523" s="20" t="e">
        <f>VLOOKUP(CONCATENATE($M2523,$N2523,$T2523),Oferta!$B$2:$Q$360,12,FALSE)</f>
        <v>#N/A</v>
      </c>
      <c r="X2523" s="22"/>
      <c r="Y2523" s="23" t="e">
        <f>VLOOKUP(CONCATENATE($W2523,$X2523),Mtz_Horarios!$E$2:$H$92,2,FALSE)</f>
        <v>#N/A</v>
      </c>
      <c r="Z2523" s="23" t="e">
        <f>VLOOKUP(CONCATENATE($W2523,$X2523),Mtz_Horarios!$E$2:$H$92,3,FALSE)</f>
        <v>#N/A</v>
      </c>
      <c r="AA2523" s="24" t="e">
        <f>VLOOKUP(CONCATENATE($W2523,$X2523),Mtz_Horarios!$E$2:$H$92,4,FALSE)</f>
        <v>#N/A</v>
      </c>
      <c r="AB2523" s="20" t="e">
        <f>VLOOKUP(CONCATENATE($M2523,$N2523,$T2523),Oferta!$B$2:$Q$360,16,FALSE)</f>
        <v>#N/A</v>
      </c>
      <c r="AC2523" s="20" t="e">
        <f>VLOOKUP(CONCATENATE($M2523,$N2523,$T2523),Oferta!$B$2:$Q$360,15,FALSE)</f>
        <v>#N/A</v>
      </c>
      <c r="AD2523" s="12"/>
      <c r="AE2523" s="12"/>
      <c r="AF2523" s="12"/>
      <c r="AG2523" s="12"/>
      <c r="AH2523" s="12"/>
      <c r="AI2523" s="5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12"/>
      <c r="AW2523" s="12"/>
    </row>
    <row r="2524" spans="1:49" ht="15" hidden="1" customHeight="1">
      <c r="A2524" s="12"/>
      <c r="B2524" s="12"/>
      <c r="C2524" s="12"/>
      <c r="D2524" s="12"/>
      <c r="E2524" s="12"/>
      <c r="F2524" s="12"/>
      <c r="G2524" s="12"/>
      <c r="H2524" s="12" t="e">
        <f t="shared" si="36"/>
        <v>#N/A</v>
      </c>
      <c r="I2524" s="12" t="e">
        <f>VLOOKUP(CONCATENATE(N2524,T2524),Simulador!$H$26:$H$33,1,FALSE)</f>
        <v>#N/A</v>
      </c>
      <c r="J2524" s="12" t="e">
        <f t="shared" si="37"/>
        <v>#N/A</v>
      </c>
      <c r="K2524" s="13" t="e">
        <f t="shared" si="38"/>
        <v>#N/A</v>
      </c>
      <c r="L2524" s="12" t="e">
        <f t="shared" si="39"/>
        <v>#N/A</v>
      </c>
      <c r="M2524" s="14"/>
      <c r="N2524" s="3"/>
      <c r="O2524" s="20" t="e">
        <f>VLOOKUP(CONCATENATE($M2524,$N2524),Curriculos!$A$2:$J$332,4,FALSE)</f>
        <v>#N/A</v>
      </c>
      <c r="P2524" s="21" t="e">
        <f>VLOOKUP(CONCATENATE($M2524,$N2524),Curriculos!$A$2:$J$332,5,FALSE)</f>
        <v>#N/A</v>
      </c>
      <c r="Q2524" s="21" t="e">
        <f>VLOOKUP($N2524,Oferta!$D$2:$P$100,5,FALSE)</f>
        <v>#N/A</v>
      </c>
      <c r="R2524" s="21" t="e">
        <f>VLOOKUP(CONCATENATE($M2524,$N2524),Curriculos!$A$2:$J$332,8,FALSE)</f>
        <v>#N/A</v>
      </c>
      <c r="S2524" s="5"/>
      <c r="T2524" s="22"/>
      <c r="U2524" s="21" t="e">
        <f>VLOOKUP(CONCATENATE($M2524,$N2524),Curriculos!$A$2:$J$332,10,FALSE)</f>
        <v>#N/A</v>
      </c>
      <c r="V2524" s="20" t="e">
        <f>VLOOKUP(CONCATENATE($M2524,$N2524,$T2524),Oferta!$B$2:$R$360,17,FALSE)</f>
        <v>#N/A</v>
      </c>
      <c r="W2524" s="20" t="e">
        <f>VLOOKUP(CONCATENATE($M2524,$N2524,$T2524),Oferta!$B$2:$Q$360,12,FALSE)</f>
        <v>#N/A</v>
      </c>
      <c r="X2524" s="22"/>
      <c r="Y2524" s="23" t="e">
        <f>VLOOKUP(CONCATENATE($W2524,$X2524),Mtz_Horarios!$E$2:$H$92,2,FALSE)</f>
        <v>#N/A</v>
      </c>
      <c r="Z2524" s="23" t="e">
        <f>VLOOKUP(CONCATENATE($W2524,$X2524),Mtz_Horarios!$E$2:$H$92,3,FALSE)</f>
        <v>#N/A</v>
      </c>
      <c r="AA2524" s="24" t="e">
        <f>VLOOKUP(CONCATENATE($W2524,$X2524),Mtz_Horarios!$E$2:$H$92,4,FALSE)</f>
        <v>#N/A</v>
      </c>
      <c r="AB2524" s="20" t="e">
        <f>VLOOKUP(CONCATENATE($M2524,$N2524,$T2524),Oferta!$B$2:$Q$360,16,FALSE)</f>
        <v>#N/A</v>
      </c>
      <c r="AC2524" s="20" t="e">
        <f>VLOOKUP(CONCATENATE($M2524,$N2524,$T2524),Oferta!$B$2:$Q$360,15,FALSE)</f>
        <v>#N/A</v>
      </c>
      <c r="AD2524" s="12"/>
      <c r="AE2524" s="12"/>
      <c r="AF2524" s="12"/>
      <c r="AG2524" s="12"/>
      <c r="AH2524" s="12"/>
      <c r="AI2524" s="5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12"/>
      <c r="AW2524" s="12"/>
    </row>
    <row r="2525" spans="1:49" ht="15" hidden="1" customHeight="1">
      <c r="A2525" s="12"/>
      <c r="B2525" s="12"/>
      <c r="C2525" s="12"/>
      <c r="D2525" s="12"/>
      <c r="E2525" s="12"/>
      <c r="F2525" s="12"/>
      <c r="G2525" s="12"/>
      <c r="H2525" s="12" t="e">
        <f t="shared" si="36"/>
        <v>#N/A</v>
      </c>
      <c r="I2525" s="12" t="e">
        <f>VLOOKUP(CONCATENATE(N2525,T2525),Simulador!$H$26:$H$33,1,FALSE)</f>
        <v>#N/A</v>
      </c>
      <c r="J2525" s="12" t="e">
        <f t="shared" si="37"/>
        <v>#N/A</v>
      </c>
      <c r="K2525" s="13" t="e">
        <f t="shared" si="38"/>
        <v>#N/A</v>
      </c>
      <c r="L2525" s="12" t="e">
        <f t="shared" si="39"/>
        <v>#N/A</v>
      </c>
      <c r="M2525" s="14"/>
      <c r="N2525" s="3"/>
      <c r="O2525" s="20" t="e">
        <f>VLOOKUP(CONCATENATE($M2525,$N2525),Curriculos!$A$2:$J$332,4,FALSE)</f>
        <v>#N/A</v>
      </c>
      <c r="P2525" s="21" t="e">
        <f>VLOOKUP(CONCATENATE($M2525,$N2525),Curriculos!$A$2:$J$332,5,FALSE)</f>
        <v>#N/A</v>
      </c>
      <c r="Q2525" s="21" t="e">
        <f>VLOOKUP($N2525,Oferta!$D$2:$P$100,5,FALSE)</f>
        <v>#N/A</v>
      </c>
      <c r="R2525" s="21" t="e">
        <f>VLOOKUP(CONCATENATE($M2525,$N2525),Curriculos!$A$2:$J$332,8,FALSE)</f>
        <v>#N/A</v>
      </c>
      <c r="S2525" s="5"/>
      <c r="T2525" s="22"/>
      <c r="U2525" s="21" t="e">
        <f>VLOOKUP(CONCATENATE($M2525,$N2525),Curriculos!$A$2:$J$332,10,FALSE)</f>
        <v>#N/A</v>
      </c>
      <c r="V2525" s="20" t="e">
        <f>VLOOKUP(CONCATENATE($M2525,$N2525,$T2525),Oferta!$B$2:$R$360,17,FALSE)</f>
        <v>#N/A</v>
      </c>
      <c r="W2525" s="20" t="e">
        <f>VLOOKUP(CONCATENATE($M2525,$N2525,$T2525),Oferta!$B$2:$Q$360,12,FALSE)</f>
        <v>#N/A</v>
      </c>
      <c r="X2525" s="22"/>
      <c r="Y2525" s="23" t="e">
        <f>VLOOKUP(CONCATENATE($W2525,$X2525),Mtz_Horarios!$E$2:$H$92,2,FALSE)</f>
        <v>#N/A</v>
      </c>
      <c r="Z2525" s="23" t="e">
        <f>VLOOKUP(CONCATENATE($W2525,$X2525),Mtz_Horarios!$E$2:$H$92,3,FALSE)</f>
        <v>#N/A</v>
      </c>
      <c r="AA2525" s="24" t="e">
        <f>VLOOKUP(CONCATENATE($W2525,$X2525),Mtz_Horarios!$E$2:$H$92,4,FALSE)</f>
        <v>#N/A</v>
      </c>
      <c r="AB2525" s="20" t="e">
        <f>VLOOKUP(CONCATENATE($M2525,$N2525,$T2525),Oferta!$B$2:$Q$360,16,FALSE)</f>
        <v>#N/A</v>
      </c>
      <c r="AC2525" s="20" t="e">
        <f>VLOOKUP(CONCATENATE($M2525,$N2525,$T2525),Oferta!$B$2:$Q$360,15,FALSE)</f>
        <v>#N/A</v>
      </c>
      <c r="AD2525" s="12"/>
      <c r="AE2525" s="12"/>
      <c r="AF2525" s="12"/>
      <c r="AG2525" s="12"/>
      <c r="AH2525" s="12"/>
      <c r="AI2525" s="5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12"/>
      <c r="AW2525" s="12"/>
    </row>
    <row r="2526" spans="1:49" ht="15" hidden="1" customHeight="1">
      <c r="A2526" s="12"/>
      <c r="B2526" s="12"/>
      <c r="C2526" s="12"/>
      <c r="D2526" s="12"/>
      <c r="E2526" s="12"/>
      <c r="F2526" s="12"/>
      <c r="G2526" s="12"/>
      <c r="H2526" s="12" t="e">
        <f t="shared" si="36"/>
        <v>#N/A</v>
      </c>
      <c r="I2526" s="12" t="e">
        <f>VLOOKUP(CONCATENATE(N2526,T2526),Simulador!$H$26:$H$33,1,FALSE)</f>
        <v>#N/A</v>
      </c>
      <c r="J2526" s="12" t="e">
        <f t="shared" si="37"/>
        <v>#N/A</v>
      </c>
      <c r="K2526" s="13" t="e">
        <f t="shared" si="38"/>
        <v>#N/A</v>
      </c>
      <c r="L2526" s="12" t="e">
        <f t="shared" si="39"/>
        <v>#N/A</v>
      </c>
      <c r="M2526" s="14"/>
      <c r="N2526" s="3"/>
      <c r="O2526" s="20" t="e">
        <f>VLOOKUP(CONCATENATE($M2526,$N2526),Curriculos!$A$2:$J$332,4,FALSE)</f>
        <v>#N/A</v>
      </c>
      <c r="P2526" s="21" t="e">
        <f>VLOOKUP(CONCATENATE($M2526,$N2526),Curriculos!$A$2:$J$332,5,FALSE)</f>
        <v>#N/A</v>
      </c>
      <c r="Q2526" s="21" t="e">
        <f>VLOOKUP($N2526,Oferta!$D$2:$P$100,5,FALSE)</f>
        <v>#N/A</v>
      </c>
      <c r="R2526" s="21" t="e">
        <f>VLOOKUP(CONCATENATE($M2526,$N2526),Curriculos!$A$2:$J$332,8,FALSE)</f>
        <v>#N/A</v>
      </c>
      <c r="S2526" s="5"/>
      <c r="T2526" s="22"/>
      <c r="U2526" s="21" t="e">
        <f>VLOOKUP(CONCATENATE($M2526,$N2526),Curriculos!$A$2:$J$332,10,FALSE)</f>
        <v>#N/A</v>
      </c>
      <c r="V2526" s="20" t="e">
        <f>VLOOKUP(CONCATENATE($M2526,$N2526,$T2526),Oferta!$B$2:$R$360,17,FALSE)</f>
        <v>#N/A</v>
      </c>
      <c r="W2526" s="20" t="e">
        <f>VLOOKUP(CONCATENATE($M2526,$N2526,$T2526),Oferta!$B$2:$Q$360,12,FALSE)</f>
        <v>#N/A</v>
      </c>
      <c r="X2526" s="22"/>
      <c r="Y2526" s="23" t="e">
        <f>VLOOKUP(CONCATENATE($W2526,$X2526),Mtz_Horarios!$E$2:$H$92,2,FALSE)</f>
        <v>#N/A</v>
      </c>
      <c r="Z2526" s="23" t="e">
        <f>VLOOKUP(CONCATENATE($W2526,$X2526),Mtz_Horarios!$E$2:$H$92,3,FALSE)</f>
        <v>#N/A</v>
      </c>
      <c r="AA2526" s="24" t="e">
        <f>VLOOKUP(CONCATENATE($W2526,$X2526),Mtz_Horarios!$E$2:$H$92,4,FALSE)</f>
        <v>#N/A</v>
      </c>
      <c r="AB2526" s="20" t="e">
        <f>VLOOKUP(CONCATENATE($M2526,$N2526,$T2526),Oferta!$B$2:$Q$360,16,FALSE)</f>
        <v>#N/A</v>
      </c>
      <c r="AC2526" s="20" t="e">
        <f>VLOOKUP(CONCATENATE($M2526,$N2526,$T2526),Oferta!$B$2:$Q$360,15,FALSE)</f>
        <v>#N/A</v>
      </c>
      <c r="AD2526" s="12"/>
      <c r="AE2526" s="12"/>
      <c r="AF2526" s="12"/>
      <c r="AG2526" s="12"/>
      <c r="AH2526" s="12"/>
      <c r="AI2526" s="5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12"/>
      <c r="AW2526" s="12"/>
    </row>
    <row r="2527" spans="1:49" ht="15" hidden="1" customHeight="1">
      <c r="A2527" s="12"/>
      <c r="B2527" s="12"/>
      <c r="C2527" s="12"/>
      <c r="D2527" s="12"/>
      <c r="E2527" s="12"/>
      <c r="F2527" s="12"/>
      <c r="G2527" s="12"/>
      <c r="H2527" s="12" t="e">
        <f t="shared" si="36"/>
        <v>#N/A</v>
      </c>
      <c r="I2527" s="12" t="e">
        <f>VLOOKUP(CONCATENATE(N2527,T2527),Simulador!$H$26:$H$33,1,FALSE)</f>
        <v>#N/A</v>
      </c>
      <c r="J2527" s="12" t="e">
        <f t="shared" si="37"/>
        <v>#N/A</v>
      </c>
      <c r="K2527" s="13" t="e">
        <f t="shared" si="38"/>
        <v>#N/A</v>
      </c>
      <c r="L2527" s="12" t="e">
        <f t="shared" si="39"/>
        <v>#N/A</v>
      </c>
      <c r="M2527" s="14"/>
      <c r="N2527" s="3"/>
      <c r="O2527" s="20" t="e">
        <f>VLOOKUP(CONCATENATE($M2527,$N2527),Curriculos!$A$2:$J$332,4,FALSE)</f>
        <v>#N/A</v>
      </c>
      <c r="P2527" s="21" t="e">
        <f>VLOOKUP(CONCATENATE($M2527,$N2527),Curriculos!$A$2:$J$332,5,FALSE)</f>
        <v>#N/A</v>
      </c>
      <c r="Q2527" s="21" t="e">
        <f>VLOOKUP($N2527,Oferta!$D$2:$P$100,5,FALSE)</f>
        <v>#N/A</v>
      </c>
      <c r="R2527" s="21" t="e">
        <f>VLOOKUP(CONCATENATE($M2527,$N2527),Curriculos!$A$2:$J$332,8,FALSE)</f>
        <v>#N/A</v>
      </c>
      <c r="S2527" s="5"/>
      <c r="T2527" s="22"/>
      <c r="U2527" s="21" t="e">
        <f>VLOOKUP(CONCATENATE($M2527,$N2527),Curriculos!$A$2:$J$332,10,FALSE)</f>
        <v>#N/A</v>
      </c>
      <c r="V2527" s="20" t="e">
        <f>VLOOKUP(CONCATENATE($M2527,$N2527,$T2527),Oferta!$B$2:$R$360,17,FALSE)</f>
        <v>#N/A</v>
      </c>
      <c r="W2527" s="20" t="e">
        <f>VLOOKUP(CONCATENATE($M2527,$N2527,$T2527),Oferta!$B$2:$Q$360,12,FALSE)</f>
        <v>#N/A</v>
      </c>
      <c r="X2527" s="22"/>
      <c r="Y2527" s="23" t="e">
        <f>VLOOKUP(CONCATENATE($W2527,$X2527),Mtz_Horarios!$E$2:$H$92,2,FALSE)</f>
        <v>#N/A</v>
      </c>
      <c r="Z2527" s="23" t="e">
        <f>VLOOKUP(CONCATENATE($W2527,$X2527),Mtz_Horarios!$E$2:$H$92,3,FALSE)</f>
        <v>#N/A</v>
      </c>
      <c r="AA2527" s="24" t="e">
        <f>VLOOKUP(CONCATENATE($W2527,$X2527),Mtz_Horarios!$E$2:$H$92,4,FALSE)</f>
        <v>#N/A</v>
      </c>
      <c r="AB2527" s="20" t="e">
        <f>VLOOKUP(CONCATENATE($M2527,$N2527,$T2527),Oferta!$B$2:$Q$360,16,FALSE)</f>
        <v>#N/A</v>
      </c>
      <c r="AC2527" s="20" t="e">
        <f>VLOOKUP(CONCATENATE($M2527,$N2527,$T2527),Oferta!$B$2:$Q$360,15,FALSE)</f>
        <v>#N/A</v>
      </c>
      <c r="AD2527" s="12"/>
      <c r="AE2527" s="12"/>
      <c r="AF2527" s="12"/>
      <c r="AG2527" s="12"/>
      <c r="AH2527" s="12"/>
      <c r="AI2527" s="5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12"/>
      <c r="AW2527" s="12"/>
    </row>
    <row r="2528" spans="1:49" ht="15" hidden="1" customHeight="1">
      <c r="A2528" s="12"/>
      <c r="B2528" s="12"/>
      <c r="C2528" s="12"/>
      <c r="D2528" s="12"/>
      <c r="E2528" s="12"/>
      <c r="F2528" s="12"/>
      <c r="G2528" s="12"/>
      <c r="H2528" s="12" t="e">
        <f t="shared" si="36"/>
        <v>#N/A</v>
      </c>
      <c r="I2528" s="12" t="e">
        <f>VLOOKUP(CONCATENATE(N2528,T2528),Simulador!$H$26:$H$33,1,FALSE)</f>
        <v>#N/A</v>
      </c>
      <c r="J2528" s="12" t="e">
        <f t="shared" si="37"/>
        <v>#N/A</v>
      </c>
      <c r="K2528" s="13" t="e">
        <f t="shared" si="38"/>
        <v>#N/A</v>
      </c>
      <c r="L2528" s="12" t="e">
        <f t="shared" si="39"/>
        <v>#N/A</v>
      </c>
      <c r="M2528" s="14"/>
      <c r="N2528" s="3"/>
      <c r="O2528" s="20" t="e">
        <f>VLOOKUP(CONCATENATE($M2528,$N2528),Curriculos!$A$2:$J$332,4,FALSE)</f>
        <v>#N/A</v>
      </c>
      <c r="P2528" s="21" t="e">
        <f>VLOOKUP(CONCATENATE($M2528,$N2528),Curriculos!$A$2:$J$332,5,FALSE)</f>
        <v>#N/A</v>
      </c>
      <c r="Q2528" s="21" t="e">
        <f>VLOOKUP($N2528,Oferta!$D$2:$P$100,5,FALSE)</f>
        <v>#N/A</v>
      </c>
      <c r="R2528" s="21" t="e">
        <f>VLOOKUP(CONCATENATE($M2528,$N2528),Curriculos!$A$2:$J$332,8,FALSE)</f>
        <v>#N/A</v>
      </c>
      <c r="S2528" s="5"/>
      <c r="T2528" s="22"/>
      <c r="U2528" s="21" t="e">
        <f>VLOOKUP(CONCATENATE($M2528,$N2528),Curriculos!$A$2:$J$332,10,FALSE)</f>
        <v>#N/A</v>
      </c>
      <c r="V2528" s="20" t="e">
        <f>VLOOKUP(CONCATENATE($M2528,$N2528,$T2528),Oferta!$B$2:$R$360,17,FALSE)</f>
        <v>#N/A</v>
      </c>
      <c r="W2528" s="20" t="e">
        <f>VLOOKUP(CONCATENATE($M2528,$N2528,$T2528),Oferta!$B$2:$Q$360,12,FALSE)</f>
        <v>#N/A</v>
      </c>
      <c r="X2528" s="22"/>
      <c r="Y2528" s="23" t="e">
        <f>VLOOKUP(CONCATENATE($W2528,$X2528),Mtz_Horarios!$E$2:$H$92,2,FALSE)</f>
        <v>#N/A</v>
      </c>
      <c r="Z2528" s="23" t="e">
        <f>VLOOKUP(CONCATENATE($W2528,$X2528),Mtz_Horarios!$E$2:$H$92,3,FALSE)</f>
        <v>#N/A</v>
      </c>
      <c r="AA2528" s="24" t="e">
        <f>VLOOKUP(CONCATENATE($W2528,$X2528),Mtz_Horarios!$E$2:$H$92,4,FALSE)</f>
        <v>#N/A</v>
      </c>
      <c r="AB2528" s="20" t="e">
        <f>VLOOKUP(CONCATENATE($M2528,$N2528,$T2528),Oferta!$B$2:$Q$360,16,FALSE)</f>
        <v>#N/A</v>
      </c>
      <c r="AC2528" s="20" t="e">
        <f>VLOOKUP(CONCATENATE($M2528,$N2528,$T2528),Oferta!$B$2:$Q$360,15,FALSE)</f>
        <v>#N/A</v>
      </c>
      <c r="AD2528" s="12"/>
      <c r="AE2528" s="12"/>
      <c r="AF2528" s="12"/>
      <c r="AG2528" s="12"/>
      <c r="AH2528" s="12"/>
      <c r="AI2528" s="5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12"/>
      <c r="AW2528" s="12"/>
    </row>
    <row r="2529" spans="1:49" ht="15" hidden="1" customHeight="1">
      <c r="A2529" s="12"/>
      <c r="B2529" s="12"/>
      <c r="C2529" s="12"/>
      <c r="D2529" s="12"/>
      <c r="E2529" s="12"/>
      <c r="F2529" s="12"/>
      <c r="G2529" s="12"/>
      <c r="H2529" s="12" t="e">
        <f t="shared" si="36"/>
        <v>#N/A</v>
      </c>
      <c r="I2529" s="12" t="e">
        <f>VLOOKUP(CONCATENATE(N2529,T2529),Simulador!$H$26:$H$33,1,FALSE)</f>
        <v>#N/A</v>
      </c>
      <c r="J2529" s="12" t="e">
        <f t="shared" si="37"/>
        <v>#N/A</v>
      </c>
      <c r="K2529" s="13" t="e">
        <f t="shared" si="38"/>
        <v>#N/A</v>
      </c>
      <c r="L2529" s="12" t="e">
        <f t="shared" si="39"/>
        <v>#N/A</v>
      </c>
      <c r="M2529" s="14"/>
      <c r="N2529" s="3"/>
      <c r="O2529" s="20" t="e">
        <f>VLOOKUP(CONCATENATE($M2529,$N2529),Curriculos!$A$2:$J$332,4,FALSE)</f>
        <v>#N/A</v>
      </c>
      <c r="P2529" s="21" t="e">
        <f>VLOOKUP(CONCATENATE($M2529,$N2529),Curriculos!$A$2:$J$332,5,FALSE)</f>
        <v>#N/A</v>
      </c>
      <c r="Q2529" s="21" t="e">
        <f>VLOOKUP($N2529,Oferta!$D$2:$P$100,5,FALSE)</f>
        <v>#N/A</v>
      </c>
      <c r="R2529" s="21" t="e">
        <f>VLOOKUP(CONCATENATE($M2529,$N2529),Curriculos!$A$2:$J$332,8,FALSE)</f>
        <v>#N/A</v>
      </c>
      <c r="S2529" s="5"/>
      <c r="T2529" s="22"/>
      <c r="U2529" s="21" t="e">
        <f>VLOOKUP(CONCATENATE($M2529,$N2529),Curriculos!$A$2:$J$332,10,FALSE)</f>
        <v>#N/A</v>
      </c>
      <c r="V2529" s="20" t="e">
        <f>VLOOKUP(CONCATENATE($M2529,$N2529,$T2529),Oferta!$B$2:$R$360,17,FALSE)</f>
        <v>#N/A</v>
      </c>
      <c r="W2529" s="20" t="e">
        <f>VLOOKUP(CONCATENATE($M2529,$N2529,$T2529),Oferta!$B$2:$Q$360,12,FALSE)</f>
        <v>#N/A</v>
      </c>
      <c r="X2529" s="22"/>
      <c r="Y2529" s="23" t="e">
        <f>VLOOKUP(CONCATENATE($W2529,$X2529),Mtz_Horarios!$E$2:$H$92,2,FALSE)</f>
        <v>#N/A</v>
      </c>
      <c r="Z2529" s="23" t="e">
        <f>VLOOKUP(CONCATENATE($W2529,$X2529),Mtz_Horarios!$E$2:$H$92,3,FALSE)</f>
        <v>#N/A</v>
      </c>
      <c r="AA2529" s="24" t="e">
        <f>VLOOKUP(CONCATENATE($W2529,$X2529),Mtz_Horarios!$E$2:$H$92,4,FALSE)</f>
        <v>#N/A</v>
      </c>
      <c r="AB2529" s="20" t="e">
        <f>VLOOKUP(CONCATENATE($M2529,$N2529,$T2529),Oferta!$B$2:$Q$360,16,FALSE)</f>
        <v>#N/A</v>
      </c>
      <c r="AC2529" s="20" t="e">
        <f>VLOOKUP(CONCATENATE($M2529,$N2529,$T2529),Oferta!$B$2:$Q$360,15,FALSE)</f>
        <v>#N/A</v>
      </c>
      <c r="AD2529" s="12"/>
      <c r="AE2529" s="12"/>
      <c r="AF2529" s="12"/>
      <c r="AG2529" s="12"/>
      <c r="AH2529" s="12"/>
      <c r="AI2529" s="5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12"/>
      <c r="AW2529" s="12"/>
    </row>
    <row r="2530" spans="1:49" ht="15" hidden="1" customHeight="1">
      <c r="A2530" s="12"/>
      <c r="B2530" s="12"/>
      <c r="C2530" s="12"/>
      <c r="D2530" s="12"/>
      <c r="E2530" s="12"/>
      <c r="F2530" s="12"/>
      <c r="G2530" s="12"/>
      <c r="H2530" s="12" t="e">
        <f t="shared" si="36"/>
        <v>#N/A</v>
      </c>
      <c r="I2530" s="12" t="e">
        <f>VLOOKUP(CONCATENATE(N2530,T2530),Simulador!$H$26:$H$33,1,FALSE)</f>
        <v>#N/A</v>
      </c>
      <c r="J2530" s="12" t="e">
        <f t="shared" si="37"/>
        <v>#N/A</v>
      </c>
      <c r="K2530" s="13" t="e">
        <f t="shared" si="38"/>
        <v>#N/A</v>
      </c>
      <c r="L2530" s="12" t="e">
        <f t="shared" si="39"/>
        <v>#N/A</v>
      </c>
      <c r="M2530" s="14"/>
      <c r="N2530" s="3"/>
      <c r="O2530" s="20" t="e">
        <f>VLOOKUP(CONCATENATE($M2530,$N2530),Curriculos!$A$2:$J$332,4,FALSE)</f>
        <v>#N/A</v>
      </c>
      <c r="P2530" s="21" t="e">
        <f>VLOOKUP(CONCATENATE($M2530,$N2530),Curriculos!$A$2:$J$332,5,FALSE)</f>
        <v>#N/A</v>
      </c>
      <c r="Q2530" s="21" t="e">
        <f>VLOOKUP($N2530,Oferta!$D$2:$P$100,5,FALSE)</f>
        <v>#N/A</v>
      </c>
      <c r="R2530" s="21" t="e">
        <f>VLOOKUP(CONCATENATE($M2530,$N2530),Curriculos!$A$2:$J$332,8,FALSE)</f>
        <v>#N/A</v>
      </c>
      <c r="S2530" s="5"/>
      <c r="T2530" s="22"/>
      <c r="U2530" s="21" t="e">
        <f>VLOOKUP(CONCATENATE($M2530,$N2530),Curriculos!$A$2:$J$332,10,FALSE)</f>
        <v>#N/A</v>
      </c>
      <c r="V2530" s="20" t="e">
        <f>VLOOKUP(CONCATENATE($M2530,$N2530,$T2530),Oferta!$B$2:$R$360,17,FALSE)</f>
        <v>#N/A</v>
      </c>
      <c r="W2530" s="20" t="e">
        <f>VLOOKUP(CONCATENATE($M2530,$N2530,$T2530),Oferta!$B$2:$Q$360,12,FALSE)</f>
        <v>#N/A</v>
      </c>
      <c r="X2530" s="22"/>
      <c r="Y2530" s="23" t="e">
        <f>VLOOKUP(CONCATENATE($W2530,$X2530),Mtz_Horarios!$E$2:$H$92,2,FALSE)</f>
        <v>#N/A</v>
      </c>
      <c r="Z2530" s="23" t="e">
        <f>VLOOKUP(CONCATENATE($W2530,$X2530),Mtz_Horarios!$E$2:$H$92,3,FALSE)</f>
        <v>#N/A</v>
      </c>
      <c r="AA2530" s="24" t="e">
        <f>VLOOKUP(CONCATENATE($W2530,$X2530),Mtz_Horarios!$E$2:$H$92,4,FALSE)</f>
        <v>#N/A</v>
      </c>
      <c r="AB2530" s="20" t="e">
        <f>VLOOKUP(CONCATENATE($M2530,$N2530,$T2530),Oferta!$B$2:$Q$360,16,FALSE)</f>
        <v>#N/A</v>
      </c>
      <c r="AC2530" s="20" t="e">
        <f>VLOOKUP(CONCATENATE($M2530,$N2530,$T2530),Oferta!$B$2:$Q$360,15,FALSE)</f>
        <v>#N/A</v>
      </c>
      <c r="AD2530" s="12"/>
      <c r="AE2530" s="12"/>
      <c r="AF2530" s="12"/>
      <c r="AG2530" s="12"/>
      <c r="AH2530" s="12"/>
      <c r="AI2530" s="5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12"/>
      <c r="AW2530" s="12"/>
    </row>
    <row r="2531" spans="1:49" ht="15" hidden="1" customHeight="1">
      <c r="A2531" s="12"/>
      <c r="B2531" s="12"/>
      <c r="C2531" s="12"/>
      <c r="D2531" s="12"/>
      <c r="E2531" s="12"/>
      <c r="F2531" s="12"/>
      <c r="G2531" s="12"/>
      <c r="H2531" s="12" t="e">
        <f t="shared" si="36"/>
        <v>#N/A</v>
      </c>
      <c r="I2531" s="12" t="e">
        <f>VLOOKUP(CONCATENATE(N2531,T2531),Simulador!$H$26:$H$33,1,FALSE)</f>
        <v>#N/A</v>
      </c>
      <c r="J2531" s="12" t="e">
        <f t="shared" si="37"/>
        <v>#N/A</v>
      </c>
      <c r="K2531" s="13" t="e">
        <f t="shared" si="38"/>
        <v>#N/A</v>
      </c>
      <c r="L2531" s="12" t="e">
        <f t="shared" si="39"/>
        <v>#N/A</v>
      </c>
      <c r="M2531" s="14"/>
      <c r="N2531" s="3"/>
      <c r="O2531" s="20" t="e">
        <f>VLOOKUP(CONCATENATE($M2531,$N2531),Curriculos!$A$2:$J$332,4,FALSE)</f>
        <v>#N/A</v>
      </c>
      <c r="P2531" s="21" t="e">
        <f>VLOOKUP(CONCATENATE($M2531,$N2531),Curriculos!$A$2:$J$332,5,FALSE)</f>
        <v>#N/A</v>
      </c>
      <c r="Q2531" s="21" t="e">
        <f>VLOOKUP($N2531,Oferta!$D$2:$P$100,5,FALSE)</f>
        <v>#N/A</v>
      </c>
      <c r="R2531" s="21" t="e">
        <f>VLOOKUP(CONCATENATE($M2531,$N2531),Curriculos!$A$2:$J$332,8,FALSE)</f>
        <v>#N/A</v>
      </c>
      <c r="S2531" s="5"/>
      <c r="T2531" s="22"/>
      <c r="U2531" s="21" t="e">
        <f>VLOOKUP(CONCATENATE($M2531,$N2531),Curriculos!$A$2:$J$332,10,FALSE)</f>
        <v>#N/A</v>
      </c>
      <c r="V2531" s="20" t="e">
        <f>VLOOKUP(CONCATENATE($M2531,$N2531,$T2531),Oferta!$B$2:$R$360,17,FALSE)</f>
        <v>#N/A</v>
      </c>
      <c r="W2531" s="20" t="e">
        <f>VLOOKUP(CONCATENATE($M2531,$N2531,$T2531),Oferta!$B$2:$Q$360,12,FALSE)</f>
        <v>#N/A</v>
      </c>
      <c r="X2531" s="22"/>
      <c r="Y2531" s="23" t="e">
        <f>VLOOKUP(CONCATENATE($W2531,$X2531),Mtz_Horarios!$E$2:$H$92,2,FALSE)</f>
        <v>#N/A</v>
      </c>
      <c r="Z2531" s="23" t="e">
        <f>VLOOKUP(CONCATENATE($W2531,$X2531),Mtz_Horarios!$E$2:$H$92,3,FALSE)</f>
        <v>#N/A</v>
      </c>
      <c r="AA2531" s="24" t="e">
        <f>VLOOKUP(CONCATENATE($W2531,$X2531),Mtz_Horarios!$E$2:$H$92,4,FALSE)</f>
        <v>#N/A</v>
      </c>
      <c r="AB2531" s="20" t="e">
        <f>VLOOKUP(CONCATENATE($M2531,$N2531,$T2531),Oferta!$B$2:$Q$360,16,FALSE)</f>
        <v>#N/A</v>
      </c>
      <c r="AC2531" s="20" t="e">
        <f>VLOOKUP(CONCATENATE($M2531,$N2531,$T2531),Oferta!$B$2:$Q$360,15,FALSE)</f>
        <v>#N/A</v>
      </c>
      <c r="AD2531" s="12"/>
      <c r="AE2531" s="12"/>
      <c r="AF2531" s="12"/>
      <c r="AG2531" s="12"/>
      <c r="AH2531" s="12"/>
      <c r="AI2531" s="5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12"/>
      <c r="AW2531" s="12"/>
    </row>
    <row r="2532" spans="1:49" ht="15" hidden="1" customHeight="1">
      <c r="A2532" s="12"/>
      <c r="B2532" s="12"/>
      <c r="C2532" s="12"/>
      <c r="D2532" s="12"/>
      <c r="E2532" s="12"/>
      <c r="F2532" s="12"/>
      <c r="G2532" s="12"/>
      <c r="H2532" s="12" t="e">
        <f t="shared" si="36"/>
        <v>#N/A</v>
      </c>
      <c r="I2532" s="12" t="e">
        <f>VLOOKUP(CONCATENATE(N2532,T2532),Simulador!$H$26:$H$33,1,FALSE)</f>
        <v>#N/A</v>
      </c>
      <c r="J2532" s="12" t="e">
        <f t="shared" si="37"/>
        <v>#N/A</v>
      </c>
      <c r="K2532" s="13" t="e">
        <f t="shared" si="38"/>
        <v>#N/A</v>
      </c>
      <c r="L2532" s="12" t="e">
        <f t="shared" si="39"/>
        <v>#N/A</v>
      </c>
      <c r="M2532" s="14"/>
      <c r="N2532" s="3"/>
      <c r="O2532" s="20" t="e">
        <f>VLOOKUP(CONCATENATE($M2532,$N2532),Curriculos!$A$2:$J$332,4,FALSE)</f>
        <v>#N/A</v>
      </c>
      <c r="P2532" s="21" t="e">
        <f>VLOOKUP(CONCATENATE($M2532,$N2532),Curriculos!$A$2:$J$332,5,FALSE)</f>
        <v>#N/A</v>
      </c>
      <c r="Q2532" s="21" t="e">
        <f>VLOOKUP($N2532,Oferta!$D$2:$P$100,5,FALSE)</f>
        <v>#N/A</v>
      </c>
      <c r="R2532" s="21" t="e">
        <f>VLOOKUP(CONCATENATE($M2532,$N2532),Curriculos!$A$2:$J$332,8,FALSE)</f>
        <v>#N/A</v>
      </c>
      <c r="S2532" s="5"/>
      <c r="T2532" s="22"/>
      <c r="U2532" s="21" t="e">
        <f>VLOOKUP(CONCATENATE($M2532,$N2532),Curriculos!$A$2:$J$332,10,FALSE)</f>
        <v>#N/A</v>
      </c>
      <c r="V2532" s="20" t="e">
        <f>VLOOKUP(CONCATENATE($M2532,$N2532,$T2532),Oferta!$B$2:$R$360,17,FALSE)</f>
        <v>#N/A</v>
      </c>
      <c r="W2532" s="20" t="e">
        <f>VLOOKUP(CONCATENATE($M2532,$N2532,$T2532),Oferta!$B$2:$Q$360,12,FALSE)</f>
        <v>#N/A</v>
      </c>
      <c r="X2532" s="22"/>
      <c r="Y2532" s="23" t="e">
        <f>VLOOKUP(CONCATENATE($W2532,$X2532),Mtz_Horarios!$E$2:$H$92,2,FALSE)</f>
        <v>#N/A</v>
      </c>
      <c r="Z2532" s="23" t="e">
        <f>VLOOKUP(CONCATENATE($W2532,$X2532),Mtz_Horarios!$E$2:$H$92,3,FALSE)</f>
        <v>#N/A</v>
      </c>
      <c r="AA2532" s="24" t="e">
        <f>VLOOKUP(CONCATENATE($W2532,$X2532),Mtz_Horarios!$E$2:$H$92,4,FALSE)</f>
        <v>#N/A</v>
      </c>
      <c r="AB2532" s="20" t="e">
        <f>VLOOKUP(CONCATENATE($M2532,$N2532,$T2532),Oferta!$B$2:$Q$360,16,FALSE)</f>
        <v>#N/A</v>
      </c>
      <c r="AC2532" s="20" t="e">
        <f>VLOOKUP(CONCATENATE($M2532,$N2532,$T2532),Oferta!$B$2:$Q$360,15,FALSE)</f>
        <v>#N/A</v>
      </c>
      <c r="AD2532" s="12"/>
      <c r="AE2532" s="12"/>
      <c r="AF2532" s="12"/>
      <c r="AG2532" s="12"/>
      <c r="AH2532" s="12"/>
      <c r="AI2532" s="5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12"/>
      <c r="AW2532" s="12"/>
    </row>
    <row r="2533" spans="1:49" ht="15" hidden="1" customHeight="1">
      <c r="A2533" s="12"/>
      <c r="B2533" s="12"/>
      <c r="C2533" s="12"/>
      <c r="D2533" s="12"/>
      <c r="E2533" s="12"/>
      <c r="F2533" s="12"/>
      <c r="G2533" s="12"/>
      <c r="H2533" s="12" t="e">
        <f t="shared" si="36"/>
        <v>#N/A</v>
      </c>
      <c r="I2533" s="12" t="e">
        <f>VLOOKUP(CONCATENATE(N2533,T2533),Simulador!$H$26:$H$33,1,FALSE)</f>
        <v>#N/A</v>
      </c>
      <c r="J2533" s="12" t="e">
        <f t="shared" si="37"/>
        <v>#N/A</v>
      </c>
      <c r="K2533" s="13" t="e">
        <f t="shared" si="38"/>
        <v>#N/A</v>
      </c>
      <c r="L2533" s="12" t="e">
        <f t="shared" si="39"/>
        <v>#N/A</v>
      </c>
      <c r="M2533" s="14"/>
      <c r="N2533" s="3"/>
      <c r="O2533" s="20" t="e">
        <f>VLOOKUP(CONCATENATE($M2533,$N2533),Curriculos!$A$2:$J$332,4,FALSE)</f>
        <v>#N/A</v>
      </c>
      <c r="P2533" s="21" t="e">
        <f>VLOOKUP(CONCATENATE($M2533,$N2533),Curriculos!$A$2:$J$332,5,FALSE)</f>
        <v>#N/A</v>
      </c>
      <c r="Q2533" s="21" t="e">
        <f>VLOOKUP($N2533,Oferta!$D$2:$P$100,5,FALSE)</f>
        <v>#N/A</v>
      </c>
      <c r="R2533" s="21" t="e">
        <f>VLOOKUP(CONCATENATE($M2533,$N2533),Curriculos!$A$2:$J$332,8,FALSE)</f>
        <v>#N/A</v>
      </c>
      <c r="S2533" s="5"/>
      <c r="T2533" s="22"/>
      <c r="U2533" s="21" t="e">
        <f>VLOOKUP(CONCATENATE($M2533,$N2533),Curriculos!$A$2:$J$332,10,FALSE)</f>
        <v>#N/A</v>
      </c>
      <c r="V2533" s="20" t="e">
        <f>VLOOKUP(CONCATENATE($M2533,$N2533,$T2533),Oferta!$B$2:$R$360,17,FALSE)</f>
        <v>#N/A</v>
      </c>
      <c r="W2533" s="20" t="e">
        <f>VLOOKUP(CONCATENATE($M2533,$N2533,$T2533),Oferta!$B$2:$Q$360,12,FALSE)</f>
        <v>#N/A</v>
      </c>
      <c r="X2533" s="22"/>
      <c r="Y2533" s="23" t="e">
        <f>VLOOKUP(CONCATENATE($W2533,$X2533),Mtz_Horarios!$E$2:$H$92,2,FALSE)</f>
        <v>#N/A</v>
      </c>
      <c r="Z2533" s="23" t="e">
        <f>VLOOKUP(CONCATENATE($W2533,$X2533),Mtz_Horarios!$E$2:$H$92,3,FALSE)</f>
        <v>#N/A</v>
      </c>
      <c r="AA2533" s="24" t="e">
        <f>VLOOKUP(CONCATENATE($W2533,$X2533),Mtz_Horarios!$E$2:$H$92,4,FALSE)</f>
        <v>#N/A</v>
      </c>
      <c r="AB2533" s="20" t="e">
        <f>VLOOKUP(CONCATENATE($M2533,$N2533,$T2533),Oferta!$B$2:$Q$360,16,FALSE)</f>
        <v>#N/A</v>
      </c>
      <c r="AC2533" s="20" t="e">
        <f>VLOOKUP(CONCATENATE($M2533,$N2533,$T2533),Oferta!$B$2:$Q$360,15,FALSE)</f>
        <v>#N/A</v>
      </c>
      <c r="AD2533" s="12"/>
      <c r="AE2533" s="12"/>
      <c r="AF2533" s="12"/>
      <c r="AG2533" s="12"/>
      <c r="AH2533" s="12"/>
      <c r="AI2533" s="5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12"/>
      <c r="AW2533" s="12"/>
    </row>
    <row r="2534" spans="1:49" ht="15" hidden="1" customHeight="1">
      <c r="A2534" s="12"/>
      <c r="B2534" s="12"/>
      <c r="C2534" s="12"/>
      <c r="D2534" s="12"/>
      <c r="E2534" s="12"/>
      <c r="F2534" s="12"/>
      <c r="G2534" s="12"/>
      <c r="H2534" s="12" t="e">
        <f t="shared" si="36"/>
        <v>#N/A</v>
      </c>
      <c r="I2534" s="12" t="e">
        <f>VLOOKUP(CONCATENATE(N2534,T2534),Simulador!$H$26:$H$33,1,FALSE)</f>
        <v>#N/A</v>
      </c>
      <c r="J2534" s="12" t="e">
        <f t="shared" si="37"/>
        <v>#N/A</v>
      </c>
      <c r="K2534" s="13" t="e">
        <f t="shared" si="38"/>
        <v>#N/A</v>
      </c>
      <c r="L2534" s="12" t="e">
        <f t="shared" si="39"/>
        <v>#N/A</v>
      </c>
      <c r="M2534" s="14"/>
      <c r="N2534" s="3"/>
      <c r="O2534" s="20" t="e">
        <f>VLOOKUP(CONCATENATE($M2534,$N2534),Curriculos!$A$2:$J$332,4,FALSE)</f>
        <v>#N/A</v>
      </c>
      <c r="P2534" s="21" t="e">
        <f>VLOOKUP(CONCATENATE($M2534,$N2534),Curriculos!$A$2:$J$332,5,FALSE)</f>
        <v>#N/A</v>
      </c>
      <c r="Q2534" s="21" t="e">
        <f>VLOOKUP($N2534,Oferta!$D$2:$P$100,5,FALSE)</f>
        <v>#N/A</v>
      </c>
      <c r="R2534" s="21" t="e">
        <f>VLOOKUP(CONCATENATE($M2534,$N2534),Curriculos!$A$2:$J$332,8,FALSE)</f>
        <v>#N/A</v>
      </c>
      <c r="S2534" s="5"/>
      <c r="T2534" s="22"/>
      <c r="U2534" s="21" t="e">
        <f>VLOOKUP(CONCATENATE($M2534,$N2534),Curriculos!$A$2:$J$332,10,FALSE)</f>
        <v>#N/A</v>
      </c>
      <c r="V2534" s="20" t="e">
        <f>VLOOKUP(CONCATENATE($M2534,$N2534,$T2534),Oferta!$B$2:$R$360,17,FALSE)</f>
        <v>#N/A</v>
      </c>
      <c r="W2534" s="20" t="e">
        <f>VLOOKUP(CONCATENATE($M2534,$N2534,$T2534),Oferta!$B$2:$Q$360,12,FALSE)</f>
        <v>#N/A</v>
      </c>
      <c r="X2534" s="22"/>
      <c r="Y2534" s="23" t="e">
        <f>VLOOKUP(CONCATENATE($W2534,$X2534),Mtz_Horarios!$E$2:$H$92,2,FALSE)</f>
        <v>#N/A</v>
      </c>
      <c r="Z2534" s="23" t="e">
        <f>VLOOKUP(CONCATENATE($W2534,$X2534),Mtz_Horarios!$E$2:$H$92,3,FALSE)</f>
        <v>#N/A</v>
      </c>
      <c r="AA2534" s="24" t="e">
        <f>VLOOKUP(CONCATENATE($W2534,$X2534),Mtz_Horarios!$E$2:$H$92,4,FALSE)</f>
        <v>#N/A</v>
      </c>
      <c r="AB2534" s="20" t="e">
        <f>VLOOKUP(CONCATENATE($M2534,$N2534,$T2534),Oferta!$B$2:$Q$360,16,FALSE)</f>
        <v>#N/A</v>
      </c>
      <c r="AC2534" s="20" t="e">
        <f>VLOOKUP(CONCATENATE($M2534,$N2534,$T2534),Oferta!$B$2:$Q$360,15,FALSE)</f>
        <v>#N/A</v>
      </c>
      <c r="AD2534" s="12"/>
      <c r="AE2534" s="12"/>
      <c r="AF2534" s="12"/>
      <c r="AG2534" s="12"/>
      <c r="AH2534" s="12"/>
      <c r="AI2534" s="5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12"/>
      <c r="AW2534" s="12"/>
    </row>
    <row r="2535" spans="1:49" ht="15" hidden="1" customHeight="1">
      <c r="A2535" s="12"/>
      <c r="B2535" s="12"/>
      <c r="C2535" s="12"/>
      <c r="D2535" s="12"/>
      <c r="E2535" s="12"/>
      <c r="F2535" s="12"/>
      <c r="G2535" s="12"/>
      <c r="H2535" s="12" t="e">
        <f t="shared" si="36"/>
        <v>#N/A</v>
      </c>
      <c r="I2535" s="12" t="e">
        <f>VLOOKUP(CONCATENATE(N2535,T2535),Simulador!$H$26:$H$33,1,FALSE)</f>
        <v>#N/A</v>
      </c>
      <c r="J2535" s="12" t="e">
        <f t="shared" si="37"/>
        <v>#N/A</v>
      </c>
      <c r="K2535" s="13" t="e">
        <f t="shared" si="38"/>
        <v>#N/A</v>
      </c>
      <c r="L2535" s="12" t="e">
        <f t="shared" si="39"/>
        <v>#N/A</v>
      </c>
      <c r="M2535" s="14"/>
      <c r="N2535" s="3"/>
      <c r="O2535" s="20" t="e">
        <f>VLOOKUP(CONCATENATE($M2535,$N2535),Curriculos!$A$2:$J$332,4,FALSE)</f>
        <v>#N/A</v>
      </c>
      <c r="P2535" s="21" t="e">
        <f>VLOOKUP(CONCATENATE($M2535,$N2535),Curriculos!$A$2:$J$332,5,FALSE)</f>
        <v>#N/A</v>
      </c>
      <c r="Q2535" s="21" t="e">
        <f>VLOOKUP($N2535,Oferta!$D$2:$P$100,5,FALSE)</f>
        <v>#N/A</v>
      </c>
      <c r="R2535" s="21" t="e">
        <f>VLOOKUP(CONCATENATE($M2535,$N2535),Curriculos!$A$2:$J$332,8,FALSE)</f>
        <v>#N/A</v>
      </c>
      <c r="S2535" s="5"/>
      <c r="T2535" s="22"/>
      <c r="U2535" s="21" t="e">
        <f>VLOOKUP(CONCATENATE($M2535,$N2535),Curriculos!$A$2:$J$332,10,FALSE)</f>
        <v>#N/A</v>
      </c>
      <c r="V2535" s="20" t="e">
        <f>VLOOKUP(CONCATENATE($M2535,$N2535,$T2535),Oferta!$B$2:$R$360,17,FALSE)</f>
        <v>#N/A</v>
      </c>
      <c r="W2535" s="20" t="e">
        <f>VLOOKUP(CONCATENATE($M2535,$N2535,$T2535),Oferta!$B$2:$Q$360,12,FALSE)</f>
        <v>#N/A</v>
      </c>
      <c r="X2535" s="22"/>
      <c r="Y2535" s="23" t="e">
        <f>VLOOKUP(CONCATENATE($W2535,$X2535),Mtz_Horarios!$E$2:$H$92,2,FALSE)</f>
        <v>#N/A</v>
      </c>
      <c r="Z2535" s="23" t="e">
        <f>VLOOKUP(CONCATENATE($W2535,$X2535),Mtz_Horarios!$E$2:$H$92,3,FALSE)</f>
        <v>#N/A</v>
      </c>
      <c r="AA2535" s="24" t="e">
        <f>VLOOKUP(CONCATENATE($W2535,$X2535),Mtz_Horarios!$E$2:$H$92,4,FALSE)</f>
        <v>#N/A</v>
      </c>
      <c r="AB2535" s="20" t="e">
        <f>VLOOKUP(CONCATENATE($M2535,$N2535,$T2535),Oferta!$B$2:$Q$360,16,FALSE)</f>
        <v>#N/A</v>
      </c>
      <c r="AC2535" s="20" t="e">
        <f>VLOOKUP(CONCATENATE($M2535,$N2535,$T2535),Oferta!$B$2:$Q$360,15,FALSE)</f>
        <v>#N/A</v>
      </c>
      <c r="AD2535" s="12"/>
      <c r="AE2535" s="12"/>
      <c r="AF2535" s="12"/>
      <c r="AG2535" s="12"/>
      <c r="AH2535" s="12"/>
      <c r="AI2535" s="5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12"/>
      <c r="AW2535" s="12"/>
    </row>
    <row r="2536" spans="1:49" ht="15" hidden="1" customHeight="1">
      <c r="A2536" s="12"/>
      <c r="B2536" s="12"/>
      <c r="C2536" s="12"/>
      <c r="D2536" s="12"/>
      <c r="E2536" s="12"/>
      <c r="F2536" s="12"/>
      <c r="G2536" s="12"/>
      <c r="H2536" s="12" t="e">
        <f t="shared" si="36"/>
        <v>#N/A</v>
      </c>
      <c r="I2536" s="12" t="e">
        <f>VLOOKUP(CONCATENATE(N2536,T2536),Simulador!$H$26:$H$33,1,FALSE)</f>
        <v>#N/A</v>
      </c>
      <c r="J2536" s="12" t="e">
        <f t="shared" si="37"/>
        <v>#N/A</v>
      </c>
      <c r="K2536" s="13" t="e">
        <f t="shared" si="38"/>
        <v>#N/A</v>
      </c>
      <c r="L2536" s="12" t="e">
        <f t="shared" si="39"/>
        <v>#N/A</v>
      </c>
      <c r="M2536" s="14"/>
      <c r="N2536" s="3"/>
      <c r="O2536" s="20" t="e">
        <f>VLOOKUP(CONCATENATE($M2536,$N2536),Curriculos!$A$2:$J$332,4,FALSE)</f>
        <v>#N/A</v>
      </c>
      <c r="P2536" s="21" t="e">
        <f>VLOOKUP(CONCATENATE($M2536,$N2536),Curriculos!$A$2:$J$332,5,FALSE)</f>
        <v>#N/A</v>
      </c>
      <c r="Q2536" s="21" t="e">
        <f>VLOOKUP($N2536,Oferta!$D$2:$P$100,5,FALSE)</f>
        <v>#N/A</v>
      </c>
      <c r="R2536" s="21" t="e">
        <f>VLOOKUP(CONCATENATE($M2536,$N2536),Curriculos!$A$2:$J$332,8,FALSE)</f>
        <v>#N/A</v>
      </c>
      <c r="S2536" s="5"/>
      <c r="T2536" s="22"/>
      <c r="U2536" s="21" t="e">
        <f>VLOOKUP(CONCATENATE($M2536,$N2536),Curriculos!$A$2:$J$332,10,FALSE)</f>
        <v>#N/A</v>
      </c>
      <c r="V2536" s="20" t="e">
        <f>VLOOKUP(CONCATENATE($M2536,$N2536,$T2536),Oferta!$B$2:$R$360,17,FALSE)</f>
        <v>#N/A</v>
      </c>
      <c r="W2536" s="20" t="e">
        <f>VLOOKUP(CONCATENATE($M2536,$N2536,$T2536),Oferta!$B$2:$Q$360,12,FALSE)</f>
        <v>#N/A</v>
      </c>
      <c r="X2536" s="22"/>
      <c r="Y2536" s="23" t="e">
        <f>VLOOKUP(CONCATENATE($W2536,$X2536),Mtz_Horarios!$E$2:$H$92,2,FALSE)</f>
        <v>#N/A</v>
      </c>
      <c r="Z2536" s="23" t="e">
        <f>VLOOKUP(CONCATENATE($W2536,$X2536),Mtz_Horarios!$E$2:$H$92,3,FALSE)</f>
        <v>#N/A</v>
      </c>
      <c r="AA2536" s="24" t="e">
        <f>VLOOKUP(CONCATENATE($W2536,$X2536),Mtz_Horarios!$E$2:$H$92,4,FALSE)</f>
        <v>#N/A</v>
      </c>
      <c r="AB2536" s="20" t="e">
        <f>VLOOKUP(CONCATENATE($M2536,$N2536,$T2536),Oferta!$B$2:$Q$360,16,FALSE)</f>
        <v>#N/A</v>
      </c>
      <c r="AC2536" s="20" t="e">
        <f>VLOOKUP(CONCATENATE($M2536,$N2536,$T2536),Oferta!$B$2:$Q$360,15,FALSE)</f>
        <v>#N/A</v>
      </c>
      <c r="AD2536" s="12"/>
      <c r="AE2536" s="12"/>
      <c r="AF2536" s="12"/>
      <c r="AG2536" s="12"/>
      <c r="AH2536" s="12"/>
      <c r="AI2536" s="5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12"/>
      <c r="AW2536" s="12"/>
    </row>
    <row r="2537" spans="1:49" ht="15" hidden="1" customHeight="1">
      <c r="A2537" s="12"/>
      <c r="B2537" s="12"/>
      <c r="C2537" s="12"/>
      <c r="D2537" s="12"/>
      <c r="E2537" s="12"/>
      <c r="F2537" s="12"/>
      <c r="G2537" s="12"/>
      <c r="H2537" s="12" t="e">
        <f t="shared" si="36"/>
        <v>#N/A</v>
      </c>
      <c r="I2537" s="12" t="e">
        <f>VLOOKUP(CONCATENATE(N2537,T2537),Simulador!$H$26:$H$33,1,FALSE)</f>
        <v>#N/A</v>
      </c>
      <c r="J2537" s="12" t="e">
        <f t="shared" si="37"/>
        <v>#N/A</v>
      </c>
      <c r="K2537" s="13" t="e">
        <f t="shared" si="38"/>
        <v>#N/A</v>
      </c>
      <c r="L2537" s="12" t="e">
        <f t="shared" si="39"/>
        <v>#N/A</v>
      </c>
      <c r="M2537" s="14"/>
      <c r="N2537" s="3"/>
      <c r="O2537" s="20" t="e">
        <f>VLOOKUP(CONCATENATE($M2537,$N2537),Curriculos!$A$2:$J$332,4,FALSE)</f>
        <v>#N/A</v>
      </c>
      <c r="P2537" s="21" t="e">
        <f>VLOOKUP(CONCATENATE($M2537,$N2537),Curriculos!$A$2:$J$332,5,FALSE)</f>
        <v>#N/A</v>
      </c>
      <c r="Q2537" s="21" t="e">
        <f>VLOOKUP($N2537,Oferta!$D$2:$P$100,5,FALSE)</f>
        <v>#N/A</v>
      </c>
      <c r="R2537" s="21" t="e">
        <f>VLOOKUP(CONCATENATE($M2537,$N2537),Curriculos!$A$2:$J$332,8,FALSE)</f>
        <v>#N/A</v>
      </c>
      <c r="S2537" s="5"/>
      <c r="T2537" s="22"/>
      <c r="U2537" s="21" t="e">
        <f>VLOOKUP(CONCATENATE($M2537,$N2537),Curriculos!$A$2:$J$332,10,FALSE)</f>
        <v>#N/A</v>
      </c>
      <c r="V2537" s="20" t="e">
        <f>VLOOKUP(CONCATENATE($M2537,$N2537,$T2537),Oferta!$B$2:$R$360,17,FALSE)</f>
        <v>#N/A</v>
      </c>
      <c r="W2537" s="20" t="e">
        <f>VLOOKUP(CONCATENATE($M2537,$N2537,$T2537),Oferta!$B$2:$Q$360,12,FALSE)</f>
        <v>#N/A</v>
      </c>
      <c r="X2537" s="22"/>
      <c r="Y2537" s="23" t="e">
        <f>VLOOKUP(CONCATENATE($W2537,$X2537),Mtz_Horarios!$E$2:$H$92,2,FALSE)</f>
        <v>#N/A</v>
      </c>
      <c r="Z2537" s="23" t="e">
        <f>VLOOKUP(CONCATENATE($W2537,$X2537),Mtz_Horarios!$E$2:$H$92,3,FALSE)</f>
        <v>#N/A</v>
      </c>
      <c r="AA2537" s="24" t="e">
        <f>VLOOKUP(CONCATENATE($W2537,$X2537),Mtz_Horarios!$E$2:$H$92,4,FALSE)</f>
        <v>#N/A</v>
      </c>
      <c r="AB2537" s="20" t="e">
        <f>VLOOKUP(CONCATENATE($M2537,$N2537,$T2537),Oferta!$B$2:$Q$360,16,FALSE)</f>
        <v>#N/A</v>
      </c>
      <c r="AC2537" s="20" t="e">
        <f>VLOOKUP(CONCATENATE($M2537,$N2537,$T2537),Oferta!$B$2:$Q$360,15,FALSE)</f>
        <v>#N/A</v>
      </c>
      <c r="AD2537" s="12"/>
      <c r="AE2537" s="12"/>
      <c r="AF2537" s="12"/>
      <c r="AG2537" s="12"/>
      <c r="AH2537" s="12"/>
      <c r="AI2537" s="5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12"/>
      <c r="AW2537" s="12"/>
    </row>
    <row r="2538" spans="1:49" ht="15" hidden="1" customHeight="1">
      <c r="A2538" s="12"/>
      <c r="B2538" s="12"/>
      <c r="C2538" s="12"/>
      <c r="D2538" s="12"/>
      <c r="E2538" s="12"/>
      <c r="F2538" s="12"/>
      <c r="G2538" s="12"/>
      <c r="H2538" s="12" t="e">
        <f t="shared" si="36"/>
        <v>#N/A</v>
      </c>
      <c r="I2538" s="12" t="e">
        <f>VLOOKUP(CONCATENATE(N2538,T2538),Simulador!$H$26:$H$33,1,FALSE)</f>
        <v>#N/A</v>
      </c>
      <c r="J2538" s="12" t="e">
        <f t="shared" si="37"/>
        <v>#N/A</v>
      </c>
      <c r="K2538" s="13" t="e">
        <f t="shared" si="38"/>
        <v>#N/A</v>
      </c>
      <c r="L2538" s="12" t="e">
        <f t="shared" si="39"/>
        <v>#N/A</v>
      </c>
      <c r="M2538" s="14"/>
      <c r="N2538" s="3"/>
      <c r="O2538" s="20" t="e">
        <f>VLOOKUP(CONCATENATE($M2538,$N2538),Curriculos!$A$2:$J$332,4,FALSE)</f>
        <v>#N/A</v>
      </c>
      <c r="P2538" s="21" t="e">
        <f>VLOOKUP(CONCATENATE($M2538,$N2538),Curriculos!$A$2:$J$332,5,FALSE)</f>
        <v>#N/A</v>
      </c>
      <c r="Q2538" s="21" t="e">
        <f>VLOOKUP($N2538,Oferta!$D$2:$P$100,5,FALSE)</f>
        <v>#N/A</v>
      </c>
      <c r="R2538" s="21" t="e">
        <f>VLOOKUP(CONCATENATE($M2538,$N2538),Curriculos!$A$2:$J$332,8,FALSE)</f>
        <v>#N/A</v>
      </c>
      <c r="S2538" s="5"/>
      <c r="T2538" s="22"/>
      <c r="U2538" s="21" t="e">
        <f>VLOOKUP(CONCATENATE($M2538,$N2538),Curriculos!$A$2:$J$332,10,FALSE)</f>
        <v>#N/A</v>
      </c>
      <c r="V2538" s="20" t="e">
        <f>VLOOKUP(CONCATENATE($M2538,$N2538,$T2538),Oferta!$B$2:$R$360,17,FALSE)</f>
        <v>#N/A</v>
      </c>
      <c r="W2538" s="20" t="e">
        <f>VLOOKUP(CONCATENATE($M2538,$N2538,$T2538),Oferta!$B$2:$Q$360,12,FALSE)</f>
        <v>#N/A</v>
      </c>
      <c r="X2538" s="22"/>
      <c r="Y2538" s="23" t="e">
        <f>VLOOKUP(CONCATENATE($W2538,$X2538),Mtz_Horarios!$E$2:$H$92,2,FALSE)</f>
        <v>#N/A</v>
      </c>
      <c r="Z2538" s="23" t="e">
        <f>VLOOKUP(CONCATENATE($W2538,$X2538),Mtz_Horarios!$E$2:$H$92,3,FALSE)</f>
        <v>#N/A</v>
      </c>
      <c r="AA2538" s="24" t="e">
        <f>VLOOKUP(CONCATENATE($W2538,$X2538),Mtz_Horarios!$E$2:$H$92,4,FALSE)</f>
        <v>#N/A</v>
      </c>
      <c r="AB2538" s="20" t="e">
        <f>VLOOKUP(CONCATENATE($M2538,$N2538,$T2538),Oferta!$B$2:$Q$360,16,FALSE)</f>
        <v>#N/A</v>
      </c>
      <c r="AC2538" s="20" t="e">
        <f>VLOOKUP(CONCATENATE($M2538,$N2538,$T2538),Oferta!$B$2:$Q$360,15,FALSE)</f>
        <v>#N/A</v>
      </c>
      <c r="AD2538" s="12"/>
      <c r="AE2538" s="12"/>
      <c r="AF2538" s="12"/>
      <c r="AG2538" s="12"/>
      <c r="AH2538" s="12"/>
      <c r="AI2538" s="5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12"/>
      <c r="AW2538" s="12"/>
    </row>
    <row r="2539" spans="1:49" ht="15" hidden="1" customHeight="1">
      <c r="A2539" s="12"/>
      <c r="B2539" s="12"/>
      <c r="C2539" s="12"/>
      <c r="D2539" s="12"/>
      <c r="E2539" s="12"/>
      <c r="F2539" s="12"/>
      <c r="G2539" s="12"/>
      <c r="H2539" s="12" t="e">
        <f t="shared" si="36"/>
        <v>#N/A</v>
      </c>
      <c r="I2539" s="12" t="e">
        <f>VLOOKUP(CONCATENATE(N2539,T2539),Simulador!$H$26:$H$33,1,FALSE)</f>
        <v>#N/A</v>
      </c>
      <c r="J2539" s="12" t="e">
        <f t="shared" si="37"/>
        <v>#N/A</v>
      </c>
      <c r="K2539" s="13" t="e">
        <f t="shared" si="38"/>
        <v>#N/A</v>
      </c>
      <c r="L2539" s="12" t="e">
        <f t="shared" si="39"/>
        <v>#N/A</v>
      </c>
      <c r="M2539" s="14"/>
      <c r="N2539" s="3"/>
      <c r="O2539" s="20" t="e">
        <f>VLOOKUP(CONCATENATE($M2539,$N2539),Curriculos!$A$2:$J$332,4,FALSE)</f>
        <v>#N/A</v>
      </c>
      <c r="P2539" s="21" t="e">
        <f>VLOOKUP(CONCATENATE($M2539,$N2539),Curriculos!$A$2:$J$332,5,FALSE)</f>
        <v>#N/A</v>
      </c>
      <c r="Q2539" s="21" t="e">
        <f>VLOOKUP($N2539,Oferta!$D$2:$P$100,5,FALSE)</f>
        <v>#N/A</v>
      </c>
      <c r="R2539" s="21" t="e">
        <f>VLOOKUP(CONCATENATE($M2539,$N2539),Curriculos!$A$2:$J$332,8,FALSE)</f>
        <v>#N/A</v>
      </c>
      <c r="S2539" s="5"/>
      <c r="T2539" s="22"/>
      <c r="U2539" s="21" t="e">
        <f>VLOOKUP(CONCATENATE($M2539,$N2539),Curriculos!$A$2:$J$332,10,FALSE)</f>
        <v>#N/A</v>
      </c>
      <c r="V2539" s="20" t="e">
        <f>VLOOKUP(CONCATENATE($M2539,$N2539,$T2539),Oferta!$B$2:$R$360,17,FALSE)</f>
        <v>#N/A</v>
      </c>
      <c r="W2539" s="20" t="e">
        <f>VLOOKUP(CONCATENATE($M2539,$N2539,$T2539),Oferta!$B$2:$Q$360,12,FALSE)</f>
        <v>#N/A</v>
      </c>
      <c r="X2539" s="22"/>
      <c r="Y2539" s="23" t="e">
        <f>VLOOKUP(CONCATENATE($W2539,$X2539),Mtz_Horarios!$E$2:$H$92,2,FALSE)</f>
        <v>#N/A</v>
      </c>
      <c r="Z2539" s="23" t="e">
        <f>VLOOKUP(CONCATENATE($W2539,$X2539),Mtz_Horarios!$E$2:$H$92,3,FALSE)</f>
        <v>#N/A</v>
      </c>
      <c r="AA2539" s="24" t="e">
        <f>VLOOKUP(CONCATENATE($W2539,$X2539),Mtz_Horarios!$E$2:$H$92,4,FALSE)</f>
        <v>#N/A</v>
      </c>
      <c r="AB2539" s="20" t="e">
        <f>VLOOKUP(CONCATENATE($M2539,$N2539,$T2539),Oferta!$B$2:$Q$360,16,FALSE)</f>
        <v>#N/A</v>
      </c>
      <c r="AC2539" s="20" t="e">
        <f>VLOOKUP(CONCATENATE($M2539,$N2539,$T2539),Oferta!$B$2:$Q$360,15,FALSE)</f>
        <v>#N/A</v>
      </c>
      <c r="AD2539" s="12"/>
      <c r="AE2539" s="12"/>
      <c r="AF2539" s="12"/>
      <c r="AG2539" s="12"/>
      <c r="AH2539" s="12"/>
      <c r="AI2539" s="5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12"/>
      <c r="AW2539" s="12"/>
    </row>
    <row r="2540" spans="1:49" ht="15" hidden="1" customHeight="1">
      <c r="A2540" s="12"/>
      <c r="B2540" s="12"/>
      <c r="C2540" s="12"/>
      <c r="D2540" s="12"/>
      <c r="E2540" s="12"/>
      <c r="F2540" s="12"/>
      <c r="G2540" s="12"/>
      <c r="H2540" s="12" t="e">
        <f t="shared" si="36"/>
        <v>#N/A</v>
      </c>
      <c r="I2540" s="12" t="e">
        <f>VLOOKUP(CONCATENATE(N2540,T2540),Simulador!$H$26:$H$33,1,FALSE)</f>
        <v>#N/A</v>
      </c>
      <c r="J2540" s="12" t="e">
        <f t="shared" si="37"/>
        <v>#N/A</v>
      </c>
      <c r="K2540" s="13" t="e">
        <f t="shared" si="38"/>
        <v>#N/A</v>
      </c>
      <c r="L2540" s="12" t="e">
        <f t="shared" si="39"/>
        <v>#N/A</v>
      </c>
      <c r="M2540" s="14"/>
      <c r="N2540" s="3"/>
      <c r="O2540" s="20" t="e">
        <f>VLOOKUP(CONCATENATE($M2540,$N2540),Curriculos!$A$2:$J$332,4,FALSE)</f>
        <v>#N/A</v>
      </c>
      <c r="P2540" s="21" t="e">
        <f>VLOOKUP(CONCATENATE($M2540,$N2540),Curriculos!$A$2:$J$332,5,FALSE)</f>
        <v>#N/A</v>
      </c>
      <c r="Q2540" s="21" t="e">
        <f>VLOOKUP($N2540,Oferta!$D$2:$P$100,5,FALSE)</f>
        <v>#N/A</v>
      </c>
      <c r="R2540" s="21" t="e">
        <f>VLOOKUP(CONCATENATE($M2540,$N2540),Curriculos!$A$2:$J$332,8,FALSE)</f>
        <v>#N/A</v>
      </c>
      <c r="S2540" s="5"/>
      <c r="T2540" s="22"/>
      <c r="U2540" s="21" t="e">
        <f>VLOOKUP(CONCATENATE($M2540,$N2540),Curriculos!$A$2:$J$332,10,FALSE)</f>
        <v>#N/A</v>
      </c>
      <c r="V2540" s="20" t="e">
        <f>VLOOKUP(CONCATENATE($M2540,$N2540,$T2540),Oferta!$B$2:$R$360,17,FALSE)</f>
        <v>#N/A</v>
      </c>
      <c r="W2540" s="20" t="e">
        <f>VLOOKUP(CONCATENATE($M2540,$N2540,$T2540),Oferta!$B$2:$Q$360,12,FALSE)</f>
        <v>#N/A</v>
      </c>
      <c r="X2540" s="22"/>
      <c r="Y2540" s="23" t="e">
        <f>VLOOKUP(CONCATENATE($W2540,$X2540),Mtz_Horarios!$E$2:$H$92,2,FALSE)</f>
        <v>#N/A</v>
      </c>
      <c r="Z2540" s="23" t="e">
        <f>VLOOKUP(CONCATENATE($W2540,$X2540),Mtz_Horarios!$E$2:$H$92,3,FALSE)</f>
        <v>#N/A</v>
      </c>
      <c r="AA2540" s="24" t="e">
        <f>VLOOKUP(CONCATENATE($W2540,$X2540),Mtz_Horarios!$E$2:$H$92,4,FALSE)</f>
        <v>#N/A</v>
      </c>
      <c r="AB2540" s="20" t="e">
        <f>VLOOKUP(CONCATENATE($M2540,$N2540,$T2540),Oferta!$B$2:$Q$360,16,FALSE)</f>
        <v>#N/A</v>
      </c>
      <c r="AC2540" s="20" t="e">
        <f>VLOOKUP(CONCATENATE($M2540,$N2540,$T2540),Oferta!$B$2:$Q$360,15,FALSE)</f>
        <v>#N/A</v>
      </c>
      <c r="AD2540" s="12"/>
      <c r="AE2540" s="12"/>
      <c r="AF2540" s="12"/>
      <c r="AG2540" s="12"/>
      <c r="AH2540" s="12"/>
      <c r="AI2540" s="5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12"/>
      <c r="AW2540" s="12"/>
    </row>
    <row r="2541" spans="1:49" ht="15" hidden="1" customHeight="1">
      <c r="A2541" s="12"/>
      <c r="B2541" s="12"/>
      <c r="C2541" s="12"/>
      <c r="D2541" s="12"/>
      <c r="E2541" s="12"/>
      <c r="F2541" s="12"/>
      <c r="G2541" s="12"/>
      <c r="H2541" s="12" t="e">
        <f t="shared" si="36"/>
        <v>#N/A</v>
      </c>
      <c r="I2541" s="12" t="e">
        <f>VLOOKUP(CONCATENATE(N2541,T2541),Simulador!$H$26:$H$33,1,FALSE)</f>
        <v>#N/A</v>
      </c>
      <c r="J2541" s="12" t="e">
        <f t="shared" si="37"/>
        <v>#N/A</v>
      </c>
      <c r="K2541" s="13" t="e">
        <f t="shared" si="38"/>
        <v>#N/A</v>
      </c>
      <c r="L2541" s="12" t="e">
        <f t="shared" si="39"/>
        <v>#N/A</v>
      </c>
      <c r="M2541" s="14"/>
      <c r="N2541" s="3"/>
      <c r="O2541" s="20" t="e">
        <f>VLOOKUP(CONCATENATE($M2541,$N2541),Curriculos!$A$2:$J$332,4,FALSE)</f>
        <v>#N/A</v>
      </c>
      <c r="P2541" s="21" t="e">
        <f>VLOOKUP(CONCATENATE($M2541,$N2541),Curriculos!$A$2:$J$332,5,FALSE)</f>
        <v>#N/A</v>
      </c>
      <c r="Q2541" s="21" t="e">
        <f>VLOOKUP($N2541,Oferta!$D$2:$P$100,5,FALSE)</f>
        <v>#N/A</v>
      </c>
      <c r="R2541" s="21" t="e">
        <f>VLOOKUP(CONCATENATE($M2541,$N2541),Curriculos!$A$2:$J$332,8,FALSE)</f>
        <v>#N/A</v>
      </c>
      <c r="S2541" s="5"/>
      <c r="T2541" s="22"/>
      <c r="U2541" s="21" t="e">
        <f>VLOOKUP(CONCATENATE($M2541,$N2541),Curriculos!$A$2:$J$332,10,FALSE)</f>
        <v>#N/A</v>
      </c>
      <c r="V2541" s="20" t="e">
        <f>VLOOKUP(CONCATENATE($M2541,$N2541,$T2541),Oferta!$B$2:$R$360,17,FALSE)</f>
        <v>#N/A</v>
      </c>
      <c r="W2541" s="20" t="e">
        <f>VLOOKUP(CONCATENATE($M2541,$N2541,$T2541),Oferta!$B$2:$Q$360,12,FALSE)</f>
        <v>#N/A</v>
      </c>
      <c r="X2541" s="22"/>
      <c r="Y2541" s="23" t="e">
        <f>VLOOKUP(CONCATENATE($W2541,$X2541),Mtz_Horarios!$E$2:$H$92,2,FALSE)</f>
        <v>#N/A</v>
      </c>
      <c r="Z2541" s="23" t="e">
        <f>VLOOKUP(CONCATENATE($W2541,$X2541),Mtz_Horarios!$E$2:$H$92,3,FALSE)</f>
        <v>#N/A</v>
      </c>
      <c r="AA2541" s="24" t="e">
        <f>VLOOKUP(CONCATENATE($W2541,$X2541),Mtz_Horarios!$E$2:$H$92,4,FALSE)</f>
        <v>#N/A</v>
      </c>
      <c r="AB2541" s="20" t="e">
        <f>VLOOKUP(CONCATENATE($M2541,$N2541,$T2541),Oferta!$B$2:$Q$360,16,FALSE)</f>
        <v>#N/A</v>
      </c>
      <c r="AC2541" s="20" t="e">
        <f>VLOOKUP(CONCATENATE($M2541,$N2541,$T2541),Oferta!$B$2:$Q$360,15,FALSE)</f>
        <v>#N/A</v>
      </c>
      <c r="AD2541" s="12"/>
      <c r="AE2541" s="12"/>
      <c r="AF2541" s="12"/>
      <c r="AG2541" s="12"/>
      <c r="AH2541" s="12"/>
      <c r="AI2541" s="5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12"/>
      <c r="AW2541" s="12"/>
    </row>
    <row r="2542" spans="1:49" ht="15" hidden="1" customHeight="1">
      <c r="A2542" s="12"/>
      <c r="B2542" s="12"/>
      <c r="C2542" s="12"/>
      <c r="D2542" s="12"/>
      <c r="E2542" s="12"/>
      <c r="F2542" s="12"/>
      <c r="G2542" s="12"/>
      <c r="H2542" s="12" t="e">
        <f t="shared" si="36"/>
        <v>#N/A</v>
      </c>
      <c r="I2542" s="12" t="e">
        <f>VLOOKUP(CONCATENATE(N2542,T2542),Simulador!$H$26:$H$33,1,FALSE)</f>
        <v>#N/A</v>
      </c>
      <c r="J2542" s="12" t="e">
        <f t="shared" si="37"/>
        <v>#N/A</v>
      </c>
      <c r="K2542" s="13" t="e">
        <f t="shared" si="38"/>
        <v>#N/A</v>
      </c>
      <c r="L2542" s="12" t="e">
        <f t="shared" si="39"/>
        <v>#N/A</v>
      </c>
      <c r="M2542" s="14"/>
      <c r="N2542" s="3"/>
      <c r="O2542" s="20" t="e">
        <f>VLOOKUP(CONCATENATE($M2542,$N2542),Curriculos!$A$2:$J$332,4,FALSE)</f>
        <v>#N/A</v>
      </c>
      <c r="P2542" s="21" t="e">
        <f>VLOOKUP(CONCATENATE($M2542,$N2542),Curriculos!$A$2:$J$332,5,FALSE)</f>
        <v>#N/A</v>
      </c>
      <c r="Q2542" s="21" t="e">
        <f>VLOOKUP($N2542,Oferta!$D$2:$P$100,5,FALSE)</f>
        <v>#N/A</v>
      </c>
      <c r="R2542" s="21" t="e">
        <f>VLOOKUP(CONCATENATE($M2542,$N2542),Curriculos!$A$2:$J$332,8,FALSE)</f>
        <v>#N/A</v>
      </c>
      <c r="S2542" s="5"/>
      <c r="T2542" s="22"/>
      <c r="U2542" s="21" t="e">
        <f>VLOOKUP(CONCATENATE($M2542,$N2542),Curriculos!$A$2:$J$332,10,FALSE)</f>
        <v>#N/A</v>
      </c>
      <c r="V2542" s="20" t="e">
        <f>VLOOKUP(CONCATENATE($M2542,$N2542,$T2542),Oferta!$B$2:$R$360,17,FALSE)</f>
        <v>#N/A</v>
      </c>
      <c r="W2542" s="20" t="e">
        <f>VLOOKUP(CONCATENATE($M2542,$N2542,$T2542),Oferta!$B$2:$Q$360,12,FALSE)</f>
        <v>#N/A</v>
      </c>
      <c r="X2542" s="22"/>
      <c r="Y2542" s="23" t="e">
        <f>VLOOKUP(CONCATENATE($W2542,$X2542),Mtz_Horarios!$E$2:$H$92,2,FALSE)</f>
        <v>#N/A</v>
      </c>
      <c r="Z2542" s="23" t="e">
        <f>VLOOKUP(CONCATENATE($W2542,$X2542),Mtz_Horarios!$E$2:$H$92,3,FALSE)</f>
        <v>#N/A</v>
      </c>
      <c r="AA2542" s="24" t="e">
        <f>VLOOKUP(CONCATENATE($W2542,$X2542),Mtz_Horarios!$E$2:$H$92,4,FALSE)</f>
        <v>#N/A</v>
      </c>
      <c r="AB2542" s="20" t="e">
        <f>VLOOKUP(CONCATENATE($M2542,$N2542,$T2542),Oferta!$B$2:$Q$360,16,FALSE)</f>
        <v>#N/A</v>
      </c>
      <c r="AC2542" s="20" t="e">
        <f>VLOOKUP(CONCATENATE($M2542,$N2542,$T2542),Oferta!$B$2:$Q$360,15,FALSE)</f>
        <v>#N/A</v>
      </c>
      <c r="AD2542" s="12"/>
      <c r="AE2542" s="12"/>
      <c r="AF2542" s="12"/>
      <c r="AG2542" s="12"/>
      <c r="AH2542" s="12"/>
      <c r="AI2542" s="5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12"/>
      <c r="AW2542" s="12"/>
    </row>
    <row r="2543" spans="1:49" ht="15" hidden="1" customHeight="1">
      <c r="A2543" s="12"/>
      <c r="B2543" s="12"/>
      <c r="C2543" s="12"/>
      <c r="D2543" s="12"/>
      <c r="E2543" s="12"/>
      <c r="F2543" s="12"/>
      <c r="G2543" s="12"/>
      <c r="H2543" s="12" t="e">
        <f t="shared" si="36"/>
        <v>#N/A</v>
      </c>
      <c r="I2543" s="12" t="e">
        <f>VLOOKUP(CONCATENATE(N2543,T2543),Simulador!$H$26:$H$33,1,FALSE)</f>
        <v>#N/A</v>
      </c>
      <c r="J2543" s="12" t="e">
        <f t="shared" si="37"/>
        <v>#N/A</v>
      </c>
      <c r="K2543" s="13" t="e">
        <f t="shared" si="38"/>
        <v>#N/A</v>
      </c>
      <c r="L2543" s="12" t="e">
        <f t="shared" si="39"/>
        <v>#N/A</v>
      </c>
      <c r="M2543" s="14"/>
      <c r="N2543" s="3"/>
      <c r="O2543" s="20" t="e">
        <f>VLOOKUP(CONCATENATE($M2543,$N2543),Curriculos!$A$2:$J$332,4,FALSE)</f>
        <v>#N/A</v>
      </c>
      <c r="P2543" s="21" t="e">
        <f>VLOOKUP(CONCATENATE($M2543,$N2543),Curriculos!$A$2:$J$332,5,FALSE)</f>
        <v>#N/A</v>
      </c>
      <c r="Q2543" s="21" t="e">
        <f>VLOOKUP($N2543,Oferta!$D$2:$P$100,5,FALSE)</f>
        <v>#N/A</v>
      </c>
      <c r="R2543" s="21" t="e">
        <f>VLOOKUP(CONCATENATE($M2543,$N2543),Curriculos!$A$2:$J$332,8,FALSE)</f>
        <v>#N/A</v>
      </c>
      <c r="S2543" s="5"/>
      <c r="T2543" s="22"/>
      <c r="U2543" s="21" t="e">
        <f>VLOOKUP(CONCATENATE($M2543,$N2543),Curriculos!$A$2:$J$332,10,FALSE)</f>
        <v>#N/A</v>
      </c>
      <c r="V2543" s="20" t="e">
        <f>VLOOKUP(CONCATENATE($M2543,$N2543,$T2543),Oferta!$B$2:$R$360,17,FALSE)</f>
        <v>#N/A</v>
      </c>
      <c r="W2543" s="20" t="e">
        <f>VLOOKUP(CONCATENATE($M2543,$N2543,$T2543),Oferta!$B$2:$Q$360,12,FALSE)</f>
        <v>#N/A</v>
      </c>
      <c r="X2543" s="22"/>
      <c r="Y2543" s="23" t="e">
        <f>VLOOKUP(CONCATENATE($W2543,$X2543),Mtz_Horarios!$E$2:$H$92,2,FALSE)</f>
        <v>#N/A</v>
      </c>
      <c r="Z2543" s="23" t="e">
        <f>VLOOKUP(CONCATENATE($W2543,$X2543),Mtz_Horarios!$E$2:$H$92,3,FALSE)</f>
        <v>#N/A</v>
      </c>
      <c r="AA2543" s="24" t="e">
        <f>VLOOKUP(CONCATENATE($W2543,$X2543),Mtz_Horarios!$E$2:$H$92,4,FALSE)</f>
        <v>#N/A</v>
      </c>
      <c r="AB2543" s="20" t="e">
        <f>VLOOKUP(CONCATENATE($M2543,$N2543,$T2543),Oferta!$B$2:$Q$360,16,FALSE)</f>
        <v>#N/A</v>
      </c>
      <c r="AC2543" s="20" t="e">
        <f>VLOOKUP(CONCATENATE($M2543,$N2543,$T2543),Oferta!$B$2:$Q$360,15,FALSE)</f>
        <v>#N/A</v>
      </c>
      <c r="AD2543" s="12"/>
      <c r="AE2543" s="12"/>
      <c r="AF2543" s="12"/>
      <c r="AG2543" s="12"/>
      <c r="AH2543" s="12"/>
      <c r="AI2543" s="5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12"/>
      <c r="AW2543" s="12"/>
    </row>
    <row r="2544" spans="1:49" ht="15" hidden="1" customHeight="1">
      <c r="A2544" s="12"/>
      <c r="B2544" s="12"/>
      <c r="C2544" s="12"/>
      <c r="D2544" s="12"/>
      <c r="E2544" s="12"/>
      <c r="F2544" s="12"/>
      <c r="G2544" s="12"/>
      <c r="H2544" s="12" t="e">
        <f t="shared" si="36"/>
        <v>#N/A</v>
      </c>
      <c r="I2544" s="12" t="e">
        <f>VLOOKUP(CONCATENATE(N2544,T2544),Simulador!$H$26:$H$33,1,FALSE)</f>
        <v>#N/A</v>
      </c>
      <c r="J2544" s="12" t="e">
        <f t="shared" si="37"/>
        <v>#N/A</v>
      </c>
      <c r="K2544" s="13" t="e">
        <f t="shared" si="38"/>
        <v>#N/A</v>
      </c>
      <c r="L2544" s="12" t="e">
        <f t="shared" si="39"/>
        <v>#N/A</v>
      </c>
      <c r="M2544" s="14"/>
      <c r="N2544" s="3"/>
      <c r="O2544" s="20" t="e">
        <f>VLOOKUP(CONCATENATE($M2544,$N2544),Curriculos!$A$2:$J$332,4,FALSE)</f>
        <v>#N/A</v>
      </c>
      <c r="P2544" s="21" t="e">
        <f>VLOOKUP(CONCATENATE($M2544,$N2544),Curriculos!$A$2:$J$332,5,FALSE)</f>
        <v>#N/A</v>
      </c>
      <c r="Q2544" s="21" t="e">
        <f>VLOOKUP($N2544,Oferta!$D$2:$P$100,5,FALSE)</f>
        <v>#N/A</v>
      </c>
      <c r="R2544" s="21" t="e">
        <f>VLOOKUP(CONCATENATE($M2544,$N2544),Curriculos!$A$2:$J$332,8,FALSE)</f>
        <v>#N/A</v>
      </c>
      <c r="S2544" s="5"/>
      <c r="T2544" s="22"/>
      <c r="U2544" s="21" t="e">
        <f>VLOOKUP(CONCATENATE($M2544,$N2544),Curriculos!$A$2:$J$332,10,FALSE)</f>
        <v>#N/A</v>
      </c>
      <c r="V2544" s="20" t="e">
        <f>VLOOKUP(CONCATENATE($M2544,$N2544,$T2544),Oferta!$B$2:$R$360,17,FALSE)</f>
        <v>#N/A</v>
      </c>
      <c r="W2544" s="20" t="e">
        <f>VLOOKUP(CONCATENATE($M2544,$N2544,$T2544),Oferta!$B$2:$Q$360,12,FALSE)</f>
        <v>#N/A</v>
      </c>
      <c r="X2544" s="22"/>
      <c r="Y2544" s="23" t="e">
        <f>VLOOKUP(CONCATENATE($W2544,$X2544),Mtz_Horarios!$E$2:$H$92,2,FALSE)</f>
        <v>#N/A</v>
      </c>
      <c r="Z2544" s="23" t="e">
        <f>VLOOKUP(CONCATENATE($W2544,$X2544),Mtz_Horarios!$E$2:$H$92,3,FALSE)</f>
        <v>#N/A</v>
      </c>
      <c r="AA2544" s="24" t="e">
        <f>VLOOKUP(CONCATENATE($W2544,$X2544),Mtz_Horarios!$E$2:$H$92,4,FALSE)</f>
        <v>#N/A</v>
      </c>
      <c r="AB2544" s="20" t="e">
        <f>VLOOKUP(CONCATENATE($M2544,$N2544,$T2544),Oferta!$B$2:$Q$360,16,FALSE)</f>
        <v>#N/A</v>
      </c>
      <c r="AC2544" s="20" t="e">
        <f>VLOOKUP(CONCATENATE($M2544,$N2544,$T2544),Oferta!$B$2:$Q$360,15,FALSE)</f>
        <v>#N/A</v>
      </c>
      <c r="AD2544" s="12"/>
      <c r="AE2544" s="12"/>
      <c r="AF2544" s="12"/>
      <c r="AG2544" s="12"/>
      <c r="AH2544" s="12"/>
      <c r="AI2544" s="5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12"/>
      <c r="AW2544" s="12"/>
    </row>
    <row r="2545" spans="1:49" ht="15" hidden="1" customHeight="1">
      <c r="A2545" s="12"/>
      <c r="B2545" s="12"/>
      <c r="C2545" s="12"/>
      <c r="D2545" s="12"/>
      <c r="E2545" s="12"/>
      <c r="F2545" s="12"/>
      <c r="G2545" s="12"/>
      <c r="H2545" s="12" t="e">
        <f t="shared" si="36"/>
        <v>#N/A</v>
      </c>
      <c r="I2545" s="12" t="e">
        <f>VLOOKUP(CONCATENATE(N2545,T2545),Simulador!$H$26:$H$33,1,FALSE)</f>
        <v>#N/A</v>
      </c>
      <c r="J2545" s="12" t="e">
        <f t="shared" si="37"/>
        <v>#N/A</v>
      </c>
      <c r="K2545" s="13" t="e">
        <f t="shared" si="38"/>
        <v>#N/A</v>
      </c>
      <c r="L2545" s="12" t="e">
        <f t="shared" si="39"/>
        <v>#N/A</v>
      </c>
      <c r="M2545" s="14"/>
      <c r="N2545" s="3"/>
      <c r="O2545" s="20" t="e">
        <f>VLOOKUP(CONCATENATE($M2545,$N2545),Curriculos!$A$2:$J$332,4,FALSE)</f>
        <v>#N/A</v>
      </c>
      <c r="P2545" s="21" t="e">
        <f>VLOOKUP(CONCATENATE($M2545,$N2545),Curriculos!$A$2:$J$332,5,FALSE)</f>
        <v>#N/A</v>
      </c>
      <c r="Q2545" s="21" t="e">
        <f>VLOOKUP($N2545,Oferta!$D$2:$P$100,5,FALSE)</f>
        <v>#N/A</v>
      </c>
      <c r="R2545" s="21" t="e">
        <f>VLOOKUP(CONCATENATE($M2545,$N2545),Curriculos!$A$2:$J$332,8,FALSE)</f>
        <v>#N/A</v>
      </c>
      <c r="S2545" s="5"/>
      <c r="T2545" s="22"/>
      <c r="U2545" s="21" t="e">
        <f>VLOOKUP(CONCATENATE($M2545,$N2545),Curriculos!$A$2:$J$332,10,FALSE)</f>
        <v>#N/A</v>
      </c>
      <c r="V2545" s="20" t="e">
        <f>VLOOKUP(CONCATENATE($M2545,$N2545,$T2545),Oferta!$B$2:$R$360,17,FALSE)</f>
        <v>#N/A</v>
      </c>
      <c r="W2545" s="20" t="e">
        <f>VLOOKUP(CONCATENATE($M2545,$N2545,$T2545),Oferta!$B$2:$Q$360,12,FALSE)</f>
        <v>#N/A</v>
      </c>
      <c r="X2545" s="22"/>
      <c r="Y2545" s="23" t="e">
        <f>VLOOKUP(CONCATENATE($W2545,$X2545),Mtz_Horarios!$E$2:$H$92,2,FALSE)</f>
        <v>#N/A</v>
      </c>
      <c r="Z2545" s="23" t="e">
        <f>VLOOKUP(CONCATENATE($W2545,$X2545),Mtz_Horarios!$E$2:$H$92,3,FALSE)</f>
        <v>#N/A</v>
      </c>
      <c r="AA2545" s="24" t="e">
        <f>VLOOKUP(CONCATENATE($W2545,$X2545),Mtz_Horarios!$E$2:$H$92,4,FALSE)</f>
        <v>#N/A</v>
      </c>
      <c r="AB2545" s="20" t="e">
        <f>VLOOKUP(CONCATENATE($M2545,$N2545,$T2545),Oferta!$B$2:$Q$360,16,FALSE)</f>
        <v>#N/A</v>
      </c>
      <c r="AC2545" s="20" t="e">
        <f>VLOOKUP(CONCATENATE($M2545,$N2545,$T2545),Oferta!$B$2:$Q$360,15,FALSE)</f>
        <v>#N/A</v>
      </c>
      <c r="AD2545" s="12"/>
      <c r="AE2545" s="12"/>
      <c r="AF2545" s="12"/>
      <c r="AG2545" s="12"/>
      <c r="AH2545" s="12"/>
      <c r="AI2545" s="5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12"/>
      <c r="AW2545" s="12"/>
    </row>
    <row r="2546" spans="1:49" ht="15" hidden="1" customHeight="1">
      <c r="A2546" s="12"/>
      <c r="B2546" s="12"/>
      <c r="C2546" s="12"/>
      <c r="D2546" s="12"/>
      <c r="E2546" s="12"/>
      <c r="F2546" s="12"/>
      <c r="G2546" s="12"/>
      <c r="H2546" s="12" t="e">
        <f t="shared" si="36"/>
        <v>#N/A</v>
      </c>
      <c r="I2546" s="12" t="e">
        <f>VLOOKUP(CONCATENATE(N2546,T2546),Simulador!$H$26:$H$33,1,FALSE)</f>
        <v>#N/A</v>
      </c>
      <c r="J2546" s="12" t="e">
        <f t="shared" si="37"/>
        <v>#N/A</v>
      </c>
      <c r="K2546" s="13" t="e">
        <f t="shared" si="38"/>
        <v>#N/A</v>
      </c>
      <c r="L2546" s="12" t="e">
        <f t="shared" si="39"/>
        <v>#N/A</v>
      </c>
      <c r="M2546" s="14"/>
      <c r="N2546" s="3"/>
      <c r="O2546" s="20" t="e">
        <f>VLOOKUP(CONCATENATE($M2546,$N2546),Curriculos!$A$2:$J$332,4,FALSE)</f>
        <v>#N/A</v>
      </c>
      <c r="P2546" s="21" t="e">
        <f>VLOOKUP(CONCATENATE($M2546,$N2546),Curriculos!$A$2:$J$332,5,FALSE)</f>
        <v>#N/A</v>
      </c>
      <c r="Q2546" s="21" t="e">
        <f>VLOOKUP($N2546,Oferta!$D$2:$P$100,5,FALSE)</f>
        <v>#N/A</v>
      </c>
      <c r="R2546" s="21" t="e">
        <f>VLOOKUP(CONCATENATE($M2546,$N2546),Curriculos!$A$2:$J$332,8,FALSE)</f>
        <v>#N/A</v>
      </c>
      <c r="S2546" s="5"/>
      <c r="T2546" s="22"/>
      <c r="U2546" s="21" t="e">
        <f>VLOOKUP(CONCATENATE($M2546,$N2546),Curriculos!$A$2:$J$332,10,FALSE)</f>
        <v>#N/A</v>
      </c>
      <c r="V2546" s="20" t="e">
        <f>VLOOKUP(CONCATENATE($M2546,$N2546,$T2546),Oferta!$B$2:$R$360,17,FALSE)</f>
        <v>#N/A</v>
      </c>
      <c r="W2546" s="20" t="e">
        <f>VLOOKUP(CONCATENATE($M2546,$N2546,$T2546),Oferta!$B$2:$Q$360,12,FALSE)</f>
        <v>#N/A</v>
      </c>
      <c r="X2546" s="22"/>
      <c r="Y2546" s="23" t="e">
        <f>VLOOKUP(CONCATENATE($W2546,$X2546),Mtz_Horarios!$E$2:$H$92,2,FALSE)</f>
        <v>#N/A</v>
      </c>
      <c r="Z2546" s="23" t="e">
        <f>VLOOKUP(CONCATENATE($W2546,$X2546),Mtz_Horarios!$E$2:$H$92,3,FALSE)</f>
        <v>#N/A</v>
      </c>
      <c r="AA2546" s="24" t="e">
        <f>VLOOKUP(CONCATENATE($W2546,$X2546),Mtz_Horarios!$E$2:$H$92,4,FALSE)</f>
        <v>#N/A</v>
      </c>
      <c r="AB2546" s="20" t="e">
        <f>VLOOKUP(CONCATENATE($M2546,$N2546,$T2546),Oferta!$B$2:$Q$360,16,FALSE)</f>
        <v>#N/A</v>
      </c>
      <c r="AC2546" s="20" t="e">
        <f>VLOOKUP(CONCATENATE($M2546,$N2546,$T2546),Oferta!$B$2:$Q$360,15,FALSE)</f>
        <v>#N/A</v>
      </c>
      <c r="AD2546" s="12"/>
      <c r="AE2546" s="12"/>
      <c r="AF2546" s="12"/>
      <c r="AG2546" s="12"/>
      <c r="AH2546" s="12"/>
      <c r="AI2546" s="5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12"/>
      <c r="AW2546" s="12"/>
    </row>
    <row r="2547" spans="1:49" ht="15" hidden="1" customHeight="1">
      <c r="A2547" s="12"/>
      <c r="B2547" s="12"/>
      <c r="C2547" s="12"/>
      <c r="D2547" s="12"/>
      <c r="E2547" s="12"/>
      <c r="F2547" s="12"/>
      <c r="G2547" s="12"/>
      <c r="H2547" s="12" t="e">
        <f t="shared" si="36"/>
        <v>#N/A</v>
      </c>
      <c r="I2547" s="12" t="e">
        <f>VLOOKUP(CONCATENATE(N2547,T2547),Simulador!$H$26:$H$33,1,FALSE)</f>
        <v>#N/A</v>
      </c>
      <c r="J2547" s="12" t="e">
        <f t="shared" si="37"/>
        <v>#N/A</v>
      </c>
      <c r="K2547" s="13" t="e">
        <f t="shared" si="38"/>
        <v>#N/A</v>
      </c>
      <c r="L2547" s="12" t="e">
        <f t="shared" si="39"/>
        <v>#N/A</v>
      </c>
      <c r="M2547" s="14"/>
      <c r="N2547" s="3"/>
      <c r="O2547" s="20" t="e">
        <f>VLOOKUP(CONCATENATE($M2547,$N2547),Curriculos!$A$2:$J$332,4,FALSE)</f>
        <v>#N/A</v>
      </c>
      <c r="P2547" s="21" t="e">
        <f>VLOOKUP(CONCATENATE($M2547,$N2547),Curriculos!$A$2:$J$332,5,FALSE)</f>
        <v>#N/A</v>
      </c>
      <c r="Q2547" s="21" t="e">
        <f>VLOOKUP($N2547,Oferta!$D$2:$P$100,5,FALSE)</f>
        <v>#N/A</v>
      </c>
      <c r="R2547" s="21" t="e">
        <f>VLOOKUP(CONCATENATE($M2547,$N2547),Curriculos!$A$2:$J$332,8,FALSE)</f>
        <v>#N/A</v>
      </c>
      <c r="S2547" s="5"/>
      <c r="T2547" s="22"/>
      <c r="U2547" s="21" t="e">
        <f>VLOOKUP(CONCATENATE($M2547,$N2547),Curriculos!$A$2:$J$332,10,FALSE)</f>
        <v>#N/A</v>
      </c>
      <c r="V2547" s="20" t="e">
        <f>VLOOKUP(CONCATENATE($M2547,$N2547,$T2547),Oferta!$B$2:$R$360,17,FALSE)</f>
        <v>#N/A</v>
      </c>
      <c r="W2547" s="20" t="e">
        <f>VLOOKUP(CONCATENATE($M2547,$N2547,$T2547),Oferta!$B$2:$Q$360,12,FALSE)</f>
        <v>#N/A</v>
      </c>
      <c r="X2547" s="22"/>
      <c r="Y2547" s="23" t="e">
        <f>VLOOKUP(CONCATENATE($W2547,$X2547),Mtz_Horarios!$E$2:$H$92,2,FALSE)</f>
        <v>#N/A</v>
      </c>
      <c r="Z2547" s="23" t="e">
        <f>VLOOKUP(CONCATENATE($W2547,$X2547),Mtz_Horarios!$E$2:$H$92,3,FALSE)</f>
        <v>#N/A</v>
      </c>
      <c r="AA2547" s="24" t="e">
        <f>VLOOKUP(CONCATENATE($W2547,$X2547),Mtz_Horarios!$E$2:$H$92,4,FALSE)</f>
        <v>#N/A</v>
      </c>
      <c r="AB2547" s="20" t="e">
        <f>VLOOKUP(CONCATENATE($M2547,$N2547,$T2547),Oferta!$B$2:$Q$360,16,FALSE)</f>
        <v>#N/A</v>
      </c>
      <c r="AC2547" s="20" t="e">
        <f>VLOOKUP(CONCATENATE($M2547,$N2547,$T2547),Oferta!$B$2:$Q$360,15,FALSE)</f>
        <v>#N/A</v>
      </c>
      <c r="AD2547" s="12"/>
      <c r="AE2547" s="12"/>
      <c r="AF2547" s="12"/>
      <c r="AG2547" s="12"/>
      <c r="AH2547" s="12"/>
      <c r="AI2547" s="5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12"/>
      <c r="AW2547" s="12"/>
    </row>
    <row r="2548" spans="1:49" ht="15" hidden="1" customHeight="1">
      <c r="A2548" s="12"/>
      <c r="B2548" s="12"/>
      <c r="C2548" s="12"/>
      <c r="D2548" s="12"/>
      <c r="E2548" s="12"/>
      <c r="F2548" s="12"/>
      <c r="G2548" s="12"/>
      <c r="H2548" s="12" t="e">
        <f t="shared" si="36"/>
        <v>#N/A</v>
      </c>
      <c r="I2548" s="12" t="e">
        <f>VLOOKUP(CONCATENATE(N2548,T2548),Simulador!$H$26:$H$33,1,FALSE)</f>
        <v>#N/A</v>
      </c>
      <c r="J2548" s="12" t="e">
        <f t="shared" si="37"/>
        <v>#N/A</v>
      </c>
      <c r="K2548" s="13" t="e">
        <f t="shared" si="38"/>
        <v>#N/A</v>
      </c>
      <c r="L2548" s="12" t="e">
        <f t="shared" si="39"/>
        <v>#N/A</v>
      </c>
      <c r="M2548" s="14"/>
      <c r="N2548" s="3"/>
      <c r="O2548" s="20" t="e">
        <f>VLOOKUP(CONCATENATE($M2548,$N2548),Curriculos!$A$2:$J$332,4,FALSE)</f>
        <v>#N/A</v>
      </c>
      <c r="P2548" s="21" t="e">
        <f>VLOOKUP(CONCATENATE($M2548,$N2548),Curriculos!$A$2:$J$332,5,FALSE)</f>
        <v>#N/A</v>
      </c>
      <c r="Q2548" s="21" t="e">
        <f>VLOOKUP($N2548,Oferta!$D$2:$P$100,5,FALSE)</f>
        <v>#N/A</v>
      </c>
      <c r="R2548" s="21" t="e">
        <f>VLOOKUP(CONCATENATE($M2548,$N2548),Curriculos!$A$2:$J$332,8,FALSE)</f>
        <v>#N/A</v>
      </c>
      <c r="S2548" s="5"/>
      <c r="T2548" s="22"/>
      <c r="U2548" s="21" t="e">
        <f>VLOOKUP(CONCATENATE($M2548,$N2548),Curriculos!$A$2:$J$332,10,FALSE)</f>
        <v>#N/A</v>
      </c>
      <c r="V2548" s="20" t="e">
        <f>VLOOKUP(CONCATENATE($M2548,$N2548,$T2548),Oferta!$B$2:$R$360,17,FALSE)</f>
        <v>#N/A</v>
      </c>
      <c r="W2548" s="20" t="e">
        <f>VLOOKUP(CONCATENATE($M2548,$N2548,$T2548),Oferta!$B$2:$Q$360,12,FALSE)</f>
        <v>#N/A</v>
      </c>
      <c r="X2548" s="22"/>
      <c r="Y2548" s="23" t="e">
        <f>VLOOKUP(CONCATENATE($W2548,$X2548),Mtz_Horarios!$E$2:$H$92,2,FALSE)</f>
        <v>#N/A</v>
      </c>
      <c r="Z2548" s="23" t="e">
        <f>VLOOKUP(CONCATENATE($W2548,$X2548),Mtz_Horarios!$E$2:$H$92,3,FALSE)</f>
        <v>#N/A</v>
      </c>
      <c r="AA2548" s="24" t="e">
        <f>VLOOKUP(CONCATENATE($W2548,$X2548),Mtz_Horarios!$E$2:$H$92,4,FALSE)</f>
        <v>#N/A</v>
      </c>
      <c r="AB2548" s="20" t="e">
        <f>VLOOKUP(CONCATENATE($M2548,$N2548,$T2548),Oferta!$B$2:$Q$360,16,FALSE)</f>
        <v>#N/A</v>
      </c>
      <c r="AC2548" s="20" t="e">
        <f>VLOOKUP(CONCATENATE($M2548,$N2548,$T2548),Oferta!$B$2:$Q$360,15,FALSE)</f>
        <v>#N/A</v>
      </c>
      <c r="AD2548" s="12"/>
      <c r="AE2548" s="12"/>
      <c r="AF2548" s="12"/>
      <c r="AG2548" s="12"/>
      <c r="AH2548" s="12"/>
      <c r="AI2548" s="5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12"/>
      <c r="AW2548" s="12"/>
    </row>
    <row r="2549" spans="1:49" ht="15" hidden="1" customHeight="1">
      <c r="A2549" s="12"/>
      <c r="B2549" s="12"/>
      <c r="C2549" s="12"/>
      <c r="D2549" s="12"/>
      <c r="E2549" s="12"/>
      <c r="F2549" s="12"/>
      <c r="G2549" s="12"/>
      <c r="H2549" s="12" t="e">
        <f t="shared" si="36"/>
        <v>#N/A</v>
      </c>
      <c r="I2549" s="12" t="e">
        <f>VLOOKUP(CONCATENATE(N2549,T2549),Simulador!$H$26:$H$33,1,FALSE)</f>
        <v>#N/A</v>
      </c>
      <c r="J2549" s="12" t="e">
        <f t="shared" si="37"/>
        <v>#N/A</v>
      </c>
      <c r="K2549" s="13" t="e">
        <f t="shared" si="38"/>
        <v>#N/A</v>
      </c>
      <c r="L2549" s="12" t="e">
        <f t="shared" si="39"/>
        <v>#N/A</v>
      </c>
      <c r="M2549" s="14"/>
      <c r="N2549" s="3"/>
      <c r="O2549" s="20" t="e">
        <f>VLOOKUP(CONCATENATE($M2549,$N2549),Curriculos!$A$2:$J$332,4,FALSE)</f>
        <v>#N/A</v>
      </c>
      <c r="P2549" s="21" t="e">
        <f>VLOOKUP(CONCATENATE($M2549,$N2549),Curriculos!$A$2:$J$332,5,FALSE)</f>
        <v>#N/A</v>
      </c>
      <c r="Q2549" s="21" t="e">
        <f>VLOOKUP($N2549,Oferta!$D$2:$P$100,5,FALSE)</f>
        <v>#N/A</v>
      </c>
      <c r="R2549" s="21" t="e">
        <f>VLOOKUP(CONCATENATE($M2549,$N2549),Curriculos!$A$2:$J$332,8,FALSE)</f>
        <v>#N/A</v>
      </c>
      <c r="S2549" s="5"/>
      <c r="T2549" s="22"/>
      <c r="U2549" s="21" t="e">
        <f>VLOOKUP(CONCATENATE($M2549,$N2549),Curriculos!$A$2:$J$332,10,FALSE)</f>
        <v>#N/A</v>
      </c>
      <c r="V2549" s="20" t="e">
        <f>VLOOKUP(CONCATENATE($M2549,$N2549,$T2549),Oferta!$B$2:$R$360,17,FALSE)</f>
        <v>#N/A</v>
      </c>
      <c r="W2549" s="20" t="e">
        <f>VLOOKUP(CONCATENATE($M2549,$N2549,$T2549),Oferta!$B$2:$Q$360,12,FALSE)</f>
        <v>#N/A</v>
      </c>
      <c r="X2549" s="22"/>
      <c r="Y2549" s="23" t="e">
        <f>VLOOKUP(CONCATENATE($W2549,$X2549),Mtz_Horarios!$E$2:$H$92,2,FALSE)</f>
        <v>#N/A</v>
      </c>
      <c r="Z2549" s="23" t="e">
        <f>VLOOKUP(CONCATENATE($W2549,$X2549),Mtz_Horarios!$E$2:$H$92,3,FALSE)</f>
        <v>#N/A</v>
      </c>
      <c r="AA2549" s="24" t="e">
        <f>VLOOKUP(CONCATENATE($W2549,$X2549),Mtz_Horarios!$E$2:$H$92,4,FALSE)</f>
        <v>#N/A</v>
      </c>
      <c r="AB2549" s="20" t="e">
        <f>VLOOKUP(CONCATENATE($M2549,$N2549,$T2549),Oferta!$B$2:$Q$360,16,FALSE)</f>
        <v>#N/A</v>
      </c>
      <c r="AC2549" s="20" t="e">
        <f>VLOOKUP(CONCATENATE($M2549,$N2549,$T2549),Oferta!$B$2:$Q$360,15,FALSE)</f>
        <v>#N/A</v>
      </c>
      <c r="AD2549" s="12"/>
      <c r="AE2549" s="12"/>
      <c r="AF2549" s="12"/>
      <c r="AG2549" s="12"/>
      <c r="AH2549" s="12"/>
      <c r="AI2549" s="5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12"/>
      <c r="AW2549" s="12"/>
    </row>
    <row r="2550" spans="1:49" ht="15" hidden="1" customHeight="1">
      <c r="A2550" s="12"/>
      <c r="B2550" s="12"/>
      <c r="C2550" s="12"/>
      <c r="D2550" s="12"/>
      <c r="E2550" s="12"/>
      <c r="F2550" s="12"/>
      <c r="G2550" s="12"/>
      <c r="H2550" s="12" t="e">
        <f t="shared" si="36"/>
        <v>#N/A</v>
      </c>
      <c r="I2550" s="12" t="e">
        <f>VLOOKUP(CONCATENATE(N2550,T2550),Simulador!$H$26:$H$33,1,FALSE)</f>
        <v>#N/A</v>
      </c>
      <c r="J2550" s="12" t="e">
        <f t="shared" si="37"/>
        <v>#N/A</v>
      </c>
      <c r="K2550" s="13" t="e">
        <f t="shared" si="38"/>
        <v>#N/A</v>
      </c>
      <c r="L2550" s="12" t="e">
        <f t="shared" si="39"/>
        <v>#N/A</v>
      </c>
      <c r="M2550" s="14"/>
      <c r="N2550" s="3"/>
      <c r="O2550" s="20" t="e">
        <f>VLOOKUP(CONCATENATE($M2550,$N2550),Curriculos!$A$2:$J$332,4,FALSE)</f>
        <v>#N/A</v>
      </c>
      <c r="P2550" s="21" t="e">
        <f>VLOOKUP(CONCATENATE($M2550,$N2550),Curriculos!$A$2:$J$332,5,FALSE)</f>
        <v>#N/A</v>
      </c>
      <c r="Q2550" s="21" t="e">
        <f>VLOOKUP($N2550,Oferta!$D$2:$P$100,5,FALSE)</f>
        <v>#N/A</v>
      </c>
      <c r="R2550" s="21" t="e">
        <f>VLOOKUP(CONCATENATE($M2550,$N2550),Curriculos!$A$2:$J$332,8,FALSE)</f>
        <v>#N/A</v>
      </c>
      <c r="S2550" s="5"/>
      <c r="T2550" s="22"/>
      <c r="U2550" s="21" t="e">
        <f>VLOOKUP(CONCATENATE($M2550,$N2550),Curriculos!$A$2:$J$332,10,FALSE)</f>
        <v>#N/A</v>
      </c>
      <c r="V2550" s="20" t="e">
        <f>VLOOKUP(CONCATENATE($M2550,$N2550,$T2550),Oferta!$B$2:$R$360,17,FALSE)</f>
        <v>#N/A</v>
      </c>
      <c r="W2550" s="20" t="e">
        <f>VLOOKUP(CONCATENATE($M2550,$N2550,$T2550),Oferta!$B$2:$Q$360,12,FALSE)</f>
        <v>#N/A</v>
      </c>
      <c r="X2550" s="22"/>
      <c r="Y2550" s="23" t="e">
        <f>VLOOKUP(CONCATENATE($W2550,$X2550),Mtz_Horarios!$E$2:$H$92,2,FALSE)</f>
        <v>#N/A</v>
      </c>
      <c r="Z2550" s="23" t="e">
        <f>VLOOKUP(CONCATENATE($W2550,$X2550),Mtz_Horarios!$E$2:$H$92,3,FALSE)</f>
        <v>#N/A</v>
      </c>
      <c r="AA2550" s="24" t="e">
        <f>VLOOKUP(CONCATENATE($W2550,$X2550),Mtz_Horarios!$E$2:$H$92,4,FALSE)</f>
        <v>#N/A</v>
      </c>
      <c r="AB2550" s="20" t="e">
        <f>VLOOKUP(CONCATENATE($M2550,$N2550,$T2550),Oferta!$B$2:$Q$360,16,FALSE)</f>
        <v>#N/A</v>
      </c>
      <c r="AC2550" s="20" t="e">
        <f>VLOOKUP(CONCATENATE($M2550,$N2550,$T2550),Oferta!$B$2:$Q$360,15,FALSE)</f>
        <v>#N/A</v>
      </c>
      <c r="AD2550" s="12"/>
      <c r="AE2550" s="12"/>
      <c r="AF2550" s="12"/>
      <c r="AG2550" s="12"/>
      <c r="AH2550" s="12"/>
      <c r="AI2550" s="5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12"/>
      <c r="AW2550" s="12"/>
    </row>
    <row r="2551" spans="1:49" ht="15" hidden="1" customHeight="1">
      <c r="A2551" s="12"/>
      <c r="B2551" s="12"/>
      <c r="C2551" s="12"/>
      <c r="D2551" s="12"/>
      <c r="E2551" s="12"/>
      <c r="F2551" s="12"/>
      <c r="G2551" s="12"/>
      <c r="H2551" s="12" t="e">
        <f t="shared" si="36"/>
        <v>#N/A</v>
      </c>
      <c r="I2551" s="12" t="e">
        <f>VLOOKUP(CONCATENATE(N2551,T2551),Simulador!$H$26:$H$33,1,FALSE)</f>
        <v>#N/A</v>
      </c>
      <c r="J2551" s="12" t="e">
        <f t="shared" si="37"/>
        <v>#N/A</v>
      </c>
      <c r="K2551" s="13" t="e">
        <f t="shared" si="38"/>
        <v>#N/A</v>
      </c>
      <c r="L2551" s="12" t="e">
        <f t="shared" si="39"/>
        <v>#N/A</v>
      </c>
      <c r="M2551" s="14"/>
      <c r="N2551" s="3"/>
      <c r="O2551" s="20" t="e">
        <f>VLOOKUP(CONCATENATE($M2551,$N2551),Curriculos!$A$2:$J$332,4,FALSE)</f>
        <v>#N/A</v>
      </c>
      <c r="P2551" s="21" t="e">
        <f>VLOOKUP(CONCATENATE($M2551,$N2551),Curriculos!$A$2:$J$332,5,FALSE)</f>
        <v>#N/A</v>
      </c>
      <c r="Q2551" s="21" t="e">
        <f>VLOOKUP($N2551,Oferta!$D$2:$P$100,5,FALSE)</f>
        <v>#N/A</v>
      </c>
      <c r="R2551" s="21" t="e">
        <f>VLOOKUP(CONCATENATE($M2551,$N2551),Curriculos!$A$2:$J$332,8,FALSE)</f>
        <v>#N/A</v>
      </c>
      <c r="S2551" s="5"/>
      <c r="T2551" s="22"/>
      <c r="U2551" s="21" t="e">
        <f>VLOOKUP(CONCATENATE($M2551,$N2551),Curriculos!$A$2:$J$332,10,FALSE)</f>
        <v>#N/A</v>
      </c>
      <c r="V2551" s="20" t="e">
        <f>VLOOKUP(CONCATENATE($M2551,$N2551,$T2551),Oferta!$B$2:$R$360,17,FALSE)</f>
        <v>#N/A</v>
      </c>
      <c r="W2551" s="20" t="e">
        <f>VLOOKUP(CONCATENATE($M2551,$N2551,$T2551),Oferta!$B$2:$Q$360,12,FALSE)</f>
        <v>#N/A</v>
      </c>
      <c r="X2551" s="22"/>
      <c r="Y2551" s="23" t="e">
        <f>VLOOKUP(CONCATENATE($W2551,$X2551),Mtz_Horarios!$E$2:$H$92,2,FALSE)</f>
        <v>#N/A</v>
      </c>
      <c r="Z2551" s="23" t="e">
        <f>VLOOKUP(CONCATENATE($W2551,$X2551),Mtz_Horarios!$E$2:$H$92,3,FALSE)</f>
        <v>#N/A</v>
      </c>
      <c r="AA2551" s="24" t="e">
        <f>VLOOKUP(CONCATENATE($W2551,$X2551),Mtz_Horarios!$E$2:$H$92,4,FALSE)</f>
        <v>#N/A</v>
      </c>
      <c r="AB2551" s="20" t="e">
        <f>VLOOKUP(CONCATENATE($M2551,$N2551,$T2551),Oferta!$B$2:$Q$360,16,FALSE)</f>
        <v>#N/A</v>
      </c>
      <c r="AC2551" s="20" t="e">
        <f>VLOOKUP(CONCATENATE($M2551,$N2551,$T2551),Oferta!$B$2:$Q$360,15,FALSE)</f>
        <v>#N/A</v>
      </c>
      <c r="AD2551" s="12"/>
      <c r="AE2551" s="12"/>
      <c r="AF2551" s="12"/>
      <c r="AG2551" s="12"/>
      <c r="AH2551" s="12"/>
      <c r="AI2551" s="5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12"/>
      <c r="AW2551" s="12"/>
    </row>
    <row r="2552" spans="1:49" ht="15" hidden="1" customHeight="1">
      <c r="A2552" s="12"/>
      <c r="B2552" s="12"/>
      <c r="C2552" s="12"/>
      <c r="D2552" s="12"/>
      <c r="E2552" s="12"/>
      <c r="F2552" s="12"/>
      <c r="G2552" s="12"/>
      <c r="H2552" s="12" t="e">
        <f t="shared" ref="H2552:H2806" si="40">IF(Y2552&gt;0,CONCATENATE(T2552,O2552)," ")</f>
        <v>#N/A</v>
      </c>
      <c r="I2552" s="12" t="e">
        <f>VLOOKUP(CONCATENATE(N2552,T2552),Simulador!$H$26:$H$33,1,FALSE)</f>
        <v>#N/A</v>
      </c>
      <c r="J2552" s="12" t="e">
        <f t="shared" ref="J2552:J2806" si="41">IF(I2552&lt;&gt;I2552,,CONCATENATE(Z2552,Y2552))</f>
        <v>#N/A</v>
      </c>
      <c r="K2552" s="13" t="e">
        <f t="shared" ref="K2552:K2806" si="42">CONCATENATE(Z2552,Y2552,AC2552)</f>
        <v>#N/A</v>
      </c>
      <c r="L2552" s="12" t="e">
        <f t="shared" ref="L2552:L2806" si="43">CONCATENATE(V2552,AA2552,Z2552,Y2552)</f>
        <v>#N/A</v>
      </c>
      <c r="M2552" s="14"/>
      <c r="N2552" s="3"/>
      <c r="O2552" s="20" t="e">
        <f>VLOOKUP(CONCATENATE($M2552,$N2552),Curriculos!$A$2:$J$332,4,FALSE)</f>
        <v>#N/A</v>
      </c>
      <c r="P2552" s="21" t="e">
        <f>VLOOKUP(CONCATENATE($M2552,$N2552),Curriculos!$A$2:$J$332,5,FALSE)</f>
        <v>#N/A</v>
      </c>
      <c r="Q2552" s="21" t="e">
        <f>VLOOKUP($N2552,Oferta!$D$2:$P$100,5,FALSE)</f>
        <v>#N/A</v>
      </c>
      <c r="R2552" s="21" t="e">
        <f>VLOOKUP(CONCATENATE($M2552,$N2552),Curriculos!$A$2:$J$332,8,FALSE)</f>
        <v>#N/A</v>
      </c>
      <c r="S2552" s="5"/>
      <c r="T2552" s="22"/>
      <c r="U2552" s="21" t="e">
        <f>VLOOKUP(CONCATENATE($M2552,$N2552),Curriculos!$A$2:$J$332,10,FALSE)</f>
        <v>#N/A</v>
      </c>
      <c r="V2552" s="20" t="e">
        <f>VLOOKUP(CONCATENATE($M2552,$N2552,$T2552),Oferta!$B$2:$R$360,17,FALSE)</f>
        <v>#N/A</v>
      </c>
      <c r="W2552" s="20" t="e">
        <f>VLOOKUP(CONCATENATE($M2552,$N2552,$T2552),Oferta!$B$2:$Q$360,12,FALSE)</f>
        <v>#N/A</v>
      </c>
      <c r="X2552" s="22"/>
      <c r="Y2552" s="23" t="e">
        <f>VLOOKUP(CONCATENATE($W2552,$X2552),Mtz_Horarios!$E$2:$H$92,2,FALSE)</f>
        <v>#N/A</v>
      </c>
      <c r="Z2552" s="23" t="e">
        <f>VLOOKUP(CONCATENATE($W2552,$X2552),Mtz_Horarios!$E$2:$H$92,3,FALSE)</f>
        <v>#N/A</v>
      </c>
      <c r="AA2552" s="24" t="e">
        <f>VLOOKUP(CONCATENATE($W2552,$X2552),Mtz_Horarios!$E$2:$H$92,4,FALSE)</f>
        <v>#N/A</v>
      </c>
      <c r="AB2552" s="20" t="e">
        <f>VLOOKUP(CONCATENATE($M2552,$N2552,$T2552),Oferta!$B$2:$Q$360,16,FALSE)</f>
        <v>#N/A</v>
      </c>
      <c r="AC2552" s="20" t="e">
        <f>VLOOKUP(CONCATENATE($M2552,$N2552,$T2552),Oferta!$B$2:$Q$360,15,FALSE)</f>
        <v>#N/A</v>
      </c>
      <c r="AD2552" s="12"/>
      <c r="AE2552" s="12"/>
      <c r="AF2552" s="12"/>
      <c r="AG2552" s="12"/>
      <c r="AH2552" s="12"/>
      <c r="AI2552" s="5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12"/>
      <c r="AW2552" s="12"/>
    </row>
    <row r="2553" spans="1:49" ht="15" hidden="1" customHeight="1">
      <c r="A2553" s="12"/>
      <c r="B2553" s="12"/>
      <c r="C2553" s="12"/>
      <c r="D2553" s="12"/>
      <c r="E2553" s="12"/>
      <c r="F2553" s="12"/>
      <c r="G2553" s="12"/>
      <c r="H2553" s="12" t="e">
        <f t="shared" si="40"/>
        <v>#N/A</v>
      </c>
      <c r="I2553" s="12" t="e">
        <f>VLOOKUP(CONCATENATE(N2553,T2553),Simulador!$H$26:$H$33,1,FALSE)</f>
        <v>#N/A</v>
      </c>
      <c r="J2553" s="12" t="e">
        <f t="shared" si="41"/>
        <v>#N/A</v>
      </c>
      <c r="K2553" s="13" t="e">
        <f t="shared" si="42"/>
        <v>#N/A</v>
      </c>
      <c r="L2553" s="12" t="e">
        <f t="shared" si="43"/>
        <v>#N/A</v>
      </c>
      <c r="M2553" s="14"/>
      <c r="N2553" s="3"/>
      <c r="O2553" s="20" t="e">
        <f>VLOOKUP(CONCATENATE($M2553,$N2553),Curriculos!$A$2:$J$332,4,FALSE)</f>
        <v>#N/A</v>
      </c>
      <c r="P2553" s="21" t="e">
        <f>VLOOKUP(CONCATENATE($M2553,$N2553),Curriculos!$A$2:$J$332,5,FALSE)</f>
        <v>#N/A</v>
      </c>
      <c r="Q2553" s="21" t="e">
        <f>VLOOKUP($N2553,Oferta!$D$2:$P$100,5,FALSE)</f>
        <v>#N/A</v>
      </c>
      <c r="R2553" s="21" t="e">
        <f>VLOOKUP(CONCATENATE($M2553,$N2553),Curriculos!$A$2:$J$332,8,FALSE)</f>
        <v>#N/A</v>
      </c>
      <c r="S2553" s="5"/>
      <c r="T2553" s="22"/>
      <c r="U2553" s="21" t="e">
        <f>VLOOKUP(CONCATENATE($M2553,$N2553),Curriculos!$A$2:$J$332,10,FALSE)</f>
        <v>#N/A</v>
      </c>
      <c r="V2553" s="20" t="e">
        <f>VLOOKUP(CONCATENATE($M2553,$N2553,$T2553),Oferta!$B$2:$R$360,17,FALSE)</f>
        <v>#N/A</v>
      </c>
      <c r="W2553" s="20" t="e">
        <f>VLOOKUP(CONCATENATE($M2553,$N2553,$T2553),Oferta!$B$2:$Q$360,12,FALSE)</f>
        <v>#N/A</v>
      </c>
      <c r="X2553" s="22"/>
      <c r="Y2553" s="23" t="e">
        <f>VLOOKUP(CONCATENATE($W2553,$X2553),Mtz_Horarios!$E$2:$H$92,2,FALSE)</f>
        <v>#N/A</v>
      </c>
      <c r="Z2553" s="23" t="e">
        <f>VLOOKUP(CONCATENATE($W2553,$X2553),Mtz_Horarios!$E$2:$H$92,3,FALSE)</f>
        <v>#N/A</v>
      </c>
      <c r="AA2553" s="24" t="e">
        <f>VLOOKUP(CONCATENATE($W2553,$X2553),Mtz_Horarios!$E$2:$H$92,4,FALSE)</f>
        <v>#N/A</v>
      </c>
      <c r="AB2553" s="20" t="e">
        <f>VLOOKUP(CONCATENATE($M2553,$N2553,$T2553),Oferta!$B$2:$Q$360,16,FALSE)</f>
        <v>#N/A</v>
      </c>
      <c r="AC2553" s="20" t="e">
        <f>VLOOKUP(CONCATENATE($M2553,$N2553,$T2553),Oferta!$B$2:$Q$360,15,FALSE)</f>
        <v>#N/A</v>
      </c>
      <c r="AD2553" s="12"/>
      <c r="AE2553" s="12"/>
      <c r="AF2553" s="12"/>
      <c r="AG2553" s="12"/>
      <c r="AH2553" s="12"/>
      <c r="AI2553" s="5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12"/>
      <c r="AW2553" s="12"/>
    </row>
    <row r="2554" spans="1:49" ht="15" hidden="1" customHeight="1">
      <c r="A2554" s="12"/>
      <c r="B2554" s="12"/>
      <c r="C2554" s="12"/>
      <c r="D2554" s="12"/>
      <c r="E2554" s="12"/>
      <c r="F2554" s="12"/>
      <c r="G2554" s="12"/>
      <c r="H2554" s="12" t="e">
        <f t="shared" si="40"/>
        <v>#N/A</v>
      </c>
      <c r="I2554" s="12" t="e">
        <f>VLOOKUP(CONCATENATE(N2554,T2554),Simulador!$H$26:$H$33,1,FALSE)</f>
        <v>#N/A</v>
      </c>
      <c r="J2554" s="12" t="e">
        <f t="shared" si="41"/>
        <v>#N/A</v>
      </c>
      <c r="K2554" s="13" t="e">
        <f t="shared" si="42"/>
        <v>#N/A</v>
      </c>
      <c r="L2554" s="12" t="e">
        <f t="shared" si="43"/>
        <v>#N/A</v>
      </c>
      <c r="M2554" s="14"/>
      <c r="N2554" s="3"/>
      <c r="O2554" s="20" t="e">
        <f>VLOOKUP(CONCATENATE($M2554,$N2554),Curriculos!$A$2:$J$332,4,FALSE)</f>
        <v>#N/A</v>
      </c>
      <c r="P2554" s="21" t="e">
        <f>VLOOKUP(CONCATENATE($M2554,$N2554),Curriculos!$A$2:$J$332,5,FALSE)</f>
        <v>#N/A</v>
      </c>
      <c r="Q2554" s="21" t="e">
        <f>VLOOKUP($N2554,Oferta!$D$2:$P$100,5,FALSE)</f>
        <v>#N/A</v>
      </c>
      <c r="R2554" s="21" t="e">
        <f>VLOOKUP(CONCATENATE($M2554,$N2554),Curriculos!$A$2:$J$332,8,FALSE)</f>
        <v>#N/A</v>
      </c>
      <c r="S2554" s="5"/>
      <c r="T2554" s="22"/>
      <c r="U2554" s="21" t="e">
        <f>VLOOKUP(CONCATENATE($M2554,$N2554),Curriculos!$A$2:$J$332,10,FALSE)</f>
        <v>#N/A</v>
      </c>
      <c r="V2554" s="20" t="e">
        <f>VLOOKUP(CONCATENATE($M2554,$N2554,$T2554),Oferta!$B$2:$R$360,17,FALSE)</f>
        <v>#N/A</v>
      </c>
      <c r="W2554" s="20" t="e">
        <f>VLOOKUP(CONCATENATE($M2554,$N2554,$T2554),Oferta!$B$2:$Q$360,12,FALSE)</f>
        <v>#N/A</v>
      </c>
      <c r="X2554" s="22"/>
      <c r="Y2554" s="23" t="e">
        <f>VLOOKUP(CONCATENATE($W2554,$X2554),Mtz_Horarios!$E$2:$H$92,2,FALSE)</f>
        <v>#N/A</v>
      </c>
      <c r="Z2554" s="23" t="e">
        <f>VLOOKUP(CONCATENATE($W2554,$X2554),Mtz_Horarios!$E$2:$H$92,3,FALSE)</f>
        <v>#N/A</v>
      </c>
      <c r="AA2554" s="24" t="e">
        <f>VLOOKUP(CONCATENATE($W2554,$X2554),Mtz_Horarios!$E$2:$H$92,4,FALSE)</f>
        <v>#N/A</v>
      </c>
      <c r="AB2554" s="20" t="e">
        <f>VLOOKUP(CONCATENATE($M2554,$N2554,$T2554),Oferta!$B$2:$Q$360,16,FALSE)</f>
        <v>#N/A</v>
      </c>
      <c r="AC2554" s="20" t="e">
        <f>VLOOKUP(CONCATENATE($M2554,$N2554,$T2554),Oferta!$B$2:$Q$360,15,FALSE)</f>
        <v>#N/A</v>
      </c>
      <c r="AD2554" s="12"/>
      <c r="AE2554" s="12"/>
      <c r="AF2554" s="12"/>
      <c r="AG2554" s="12"/>
      <c r="AH2554" s="12"/>
      <c r="AI2554" s="5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12"/>
      <c r="AW2554" s="12"/>
    </row>
    <row r="2555" spans="1:49" ht="15" hidden="1" customHeight="1">
      <c r="A2555" s="12"/>
      <c r="B2555" s="12"/>
      <c r="C2555" s="12"/>
      <c r="D2555" s="12"/>
      <c r="E2555" s="12"/>
      <c r="F2555" s="12"/>
      <c r="G2555" s="12"/>
      <c r="H2555" s="12" t="e">
        <f t="shared" si="40"/>
        <v>#N/A</v>
      </c>
      <c r="I2555" s="12" t="e">
        <f>VLOOKUP(CONCATENATE(N2555,T2555),Simulador!$H$26:$H$33,1,FALSE)</f>
        <v>#N/A</v>
      </c>
      <c r="J2555" s="12" t="e">
        <f t="shared" si="41"/>
        <v>#N/A</v>
      </c>
      <c r="K2555" s="13" t="e">
        <f t="shared" si="42"/>
        <v>#N/A</v>
      </c>
      <c r="L2555" s="12" t="e">
        <f t="shared" si="43"/>
        <v>#N/A</v>
      </c>
      <c r="M2555" s="14"/>
      <c r="N2555" s="3"/>
      <c r="O2555" s="20" t="e">
        <f>VLOOKUP(CONCATENATE($M2555,$N2555),Curriculos!$A$2:$J$332,4,FALSE)</f>
        <v>#N/A</v>
      </c>
      <c r="P2555" s="21" t="e">
        <f>VLOOKUP(CONCATENATE($M2555,$N2555),Curriculos!$A$2:$J$332,5,FALSE)</f>
        <v>#N/A</v>
      </c>
      <c r="Q2555" s="21" t="e">
        <f>VLOOKUP($N2555,Oferta!$D$2:$P$100,5,FALSE)</f>
        <v>#N/A</v>
      </c>
      <c r="R2555" s="21" t="e">
        <f>VLOOKUP(CONCATENATE($M2555,$N2555),Curriculos!$A$2:$J$332,8,FALSE)</f>
        <v>#N/A</v>
      </c>
      <c r="S2555" s="5"/>
      <c r="T2555" s="22"/>
      <c r="U2555" s="21" t="e">
        <f>VLOOKUP(CONCATENATE($M2555,$N2555),Curriculos!$A$2:$J$332,10,FALSE)</f>
        <v>#N/A</v>
      </c>
      <c r="V2555" s="20" t="e">
        <f>VLOOKUP(CONCATENATE($M2555,$N2555,$T2555),Oferta!$B$2:$R$360,17,FALSE)</f>
        <v>#N/A</v>
      </c>
      <c r="W2555" s="20" t="e">
        <f>VLOOKUP(CONCATENATE($M2555,$N2555,$T2555),Oferta!$B$2:$Q$360,12,FALSE)</f>
        <v>#N/A</v>
      </c>
      <c r="X2555" s="22"/>
      <c r="Y2555" s="23" t="e">
        <f>VLOOKUP(CONCATENATE($W2555,$X2555),Mtz_Horarios!$E$2:$H$92,2,FALSE)</f>
        <v>#N/A</v>
      </c>
      <c r="Z2555" s="23" t="e">
        <f>VLOOKUP(CONCATENATE($W2555,$X2555),Mtz_Horarios!$E$2:$H$92,3,FALSE)</f>
        <v>#N/A</v>
      </c>
      <c r="AA2555" s="24" t="e">
        <f>VLOOKUP(CONCATENATE($W2555,$X2555),Mtz_Horarios!$E$2:$H$92,4,FALSE)</f>
        <v>#N/A</v>
      </c>
      <c r="AB2555" s="20" t="e">
        <f>VLOOKUP(CONCATENATE($M2555,$N2555,$T2555),Oferta!$B$2:$Q$360,16,FALSE)</f>
        <v>#N/A</v>
      </c>
      <c r="AC2555" s="20" t="e">
        <f>VLOOKUP(CONCATENATE($M2555,$N2555,$T2555),Oferta!$B$2:$Q$360,15,FALSE)</f>
        <v>#N/A</v>
      </c>
      <c r="AD2555" s="12"/>
      <c r="AE2555" s="12"/>
      <c r="AF2555" s="12"/>
      <c r="AG2555" s="12"/>
      <c r="AH2555" s="12"/>
      <c r="AI2555" s="5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12"/>
      <c r="AW2555" s="12"/>
    </row>
    <row r="2556" spans="1:49" ht="15" hidden="1" customHeight="1">
      <c r="A2556" s="12"/>
      <c r="B2556" s="12"/>
      <c r="C2556" s="12"/>
      <c r="D2556" s="12"/>
      <c r="E2556" s="12"/>
      <c r="F2556" s="12"/>
      <c r="G2556" s="12"/>
      <c r="H2556" s="12" t="e">
        <f t="shared" si="40"/>
        <v>#N/A</v>
      </c>
      <c r="I2556" s="12" t="e">
        <f>VLOOKUP(CONCATENATE(N2556,T2556),Simulador!$H$26:$H$33,1,FALSE)</f>
        <v>#N/A</v>
      </c>
      <c r="J2556" s="12" t="e">
        <f t="shared" si="41"/>
        <v>#N/A</v>
      </c>
      <c r="K2556" s="13" t="e">
        <f t="shared" si="42"/>
        <v>#N/A</v>
      </c>
      <c r="L2556" s="12" t="e">
        <f t="shared" si="43"/>
        <v>#N/A</v>
      </c>
      <c r="M2556" s="14"/>
      <c r="N2556" s="3"/>
      <c r="O2556" s="20" t="e">
        <f>VLOOKUP(CONCATENATE($M2556,$N2556),Curriculos!$A$2:$J$332,4,FALSE)</f>
        <v>#N/A</v>
      </c>
      <c r="P2556" s="21" t="e">
        <f>VLOOKUP(CONCATENATE($M2556,$N2556),Curriculos!$A$2:$J$332,5,FALSE)</f>
        <v>#N/A</v>
      </c>
      <c r="Q2556" s="21" t="e">
        <f>VLOOKUP($N2556,Oferta!$D$2:$P$100,5,FALSE)</f>
        <v>#N/A</v>
      </c>
      <c r="R2556" s="21" t="e">
        <f>VLOOKUP(CONCATENATE($M2556,$N2556),Curriculos!$A$2:$J$332,8,FALSE)</f>
        <v>#N/A</v>
      </c>
      <c r="S2556" s="5"/>
      <c r="T2556" s="22"/>
      <c r="U2556" s="21" t="e">
        <f>VLOOKUP(CONCATENATE($M2556,$N2556),Curriculos!$A$2:$J$332,10,FALSE)</f>
        <v>#N/A</v>
      </c>
      <c r="V2556" s="20" t="e">
        <f>VLOOKUP(CONCATENATE($M2556,$N2556,$T2556),Oferta!$B$2:$R$360,17,FALSE)</f>
        <v>#N/A</v>
      </c>
      <c r="W2556" s="20" t="e">
        <f>VLOOKUP(CONCATENATE($M2556,$N2556,$T2556),Oferta!$B$2:$Q$360,12,FALSE)</f>
        <v>#N/A</v>
      </c>
      <c r="X2556" s="22"/>
      <c r="Y2556" s="23" t="e">
        <f>VLOOKUP(CONCATENATE($W2556,$X2556),Mtz_Horarios!$E$2:$H$92,2,FALSE)</f>
        <v>#N/A</v>
      </c>
      <c r="Z2556" s="23" t="e">
        <f>VLOOKUP(CONCATENATE($W2556,$X2556),Mtz_Horarios!$E$2:$H$92,3,FALSE)</f>
        <v>#N/A</v>
      </c>
      <c r="AA2556" s="24" t="e">
        <f>VLOOKUP(CONCATENATE($W2556,$X2556),Mtz_Horarios!$E$2:$H$92,4,FALSE)</f>
        <v>#N/A</v>
      </c>
      <c r="AB2556" s="20" t="e">
        <f>VLOOKUP(CONCATENATE($M2556,$N2556,$T2556),Oferta!$B$2:$Q$360,16,FALSE)</f>
        <v>#N/A</v>
      </c>
      <c r="AC2556" s="20" t="e">
        <f>VLOOKUP(CONCATENATE($M2556,$N2556,$T2556),Oferta!$B$2:$Q$360,15,FALSE)</f>
        <v>#N/A</v>
      </c>
      <c r="AD2556" s="12"/>
      <c r="AE2556" s="12"/>
      <c r="AF2556" s="12"/>
      <c r="AG2556" s="12"/>
      <c r="AH2556" s="12"/>
      <c r="AI2556" s="5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12"/>
      <c r="AW2556" s="12"/>
    </row>
    <row r="2557" spans="1:49" ht="15" hidden="1" customHeight="1">
      <c r="A2557" s="12"/>
      <c r="B2557" s="12"/>
      <c r="C2557" s="12"/>
      <c r="D2557" s="12"/>
      <c r="E2557" s="12"/>
      <c r="F2557" s="12"/>
      <c r="G2557" s="12"/>
      <c r="H2557" s="12" t="e">
        <f t="shared" si="40"/>
        <v>#N/A</v>
      </c>
      <c r="I2557" s="12" t="e">
        <f>VLOOKUP(CONCATENATE(N2557,T2557),Simulador!$H$26:$H$33,1,FALSE)</f>
        <v>#N/A</v>
      </c>
      <c r="J2557" s="12" t="e">
        <f t="shared" si="41"/>
        <v>#N/A</v>
      </c>
      <c r="K2557" s="13" t="e">
        <f t="shared" si="42"/>
        <v>#N/A</v>
      </c>
      <c r="L2557" s="12" t="e">
        <f t="shared" si="43"/>
        <v>#N/A</v>
      </c>
      <c r="M2557" s="14"/>
      <c r="N2557" s="3"/>
      <c r="O2557" s="20" t="e">
        <f>VLOOKUP(CONCATENATE($M2557,$N2557),Curriculos!$A$2:$J$332,4,FALSE)</f>
        <v>#N/A</v>
      </c>
      <c r="P2557" s="21" t="e">
        <f>VLOOKUP(CONCATENATE($M2557,$N2557),Curriculos!$A$2:$J$332,5,FALSE)</f>
        <v>#N/A</v>
      </c>
      <c r="Q2557" s="21" t="e">
        <f>VLOOKUP($N2557,Oferta!$D$2:$P$100,5,FALSE)</f>
        <v>#N/A</v>
      </c>
      <c r="R2557" s="21" t="e">
        <f>VLOOKUP(CONCATENATE($M2557,$N2557),Curriculos!$A$2:$J$332,8,FALSE)</f>
        <v>#N/A</v>
      </c>
      <c r="S2557" s="5"/>
      <c r="T2557" s="22"/>
      <c r="U2557" s="21" t="e">
        <f>VLOOKUP(CONCATENATE($M2557,$N2557),Curriculos!$A$2:$J$332,10,FALSE)</f>
        <v>#N/A</v>
      </c>
      <c r="V2557" s="20" t="e">
        <f>VLOOKUP(CONCATENATE($M2557,$N2557,$T2557),Oferta!$B$2:$R$360,17,FALSE)</f>
        <v>#N/A</v>
      </c>
      <c r="W2557" s="20" t="e">
        <f>VLOOKUP(CONCATENATE($M2557,$N2557,$T2557),Oferta!$B$2:$Q$360,12,FALSE)</f>
        <v>#N/A</v>
      </c>
      <c r="X2557" s="22"/>
      <c r="Y2557" s="23" t="e">
        <f>VLOOKUP(CONCATENATE($W2557,$X2557),Mtz_Horarios!$E$2:$H$92,2,FALSE)</f>
        <v>#N/A</v>
      </c>
      <c r="Z2557" s="23" t="e">
        <f>VLOOKUP(CONCATENATE($W2557,$X2557),Mtz_Horarios!$E$2:$H$92,3,FALSE)</f>
        <v>#N/A</v>
      </c>
      <c r="AA2557" s="24" t="e">
        <f>VLOOKUP(CONCATENATE($W2557,$X2557),Mtz_Horarios!$E$2:$H$92,4,FALSE)</f>
        <v>#N/A</v>
      </c>
      <c r="AB2557" s="20" t="e">
        <f>VLOOKUP(CONCATENATE($M2557,$N2557,$T2557),Oferta!$B$2:$Q$360,16,FALSE)</f>
        <v>#N/A</v>
      </c>
      <c r="AC2557" s="20" t="e">
        <f>VLOOKUP(CONCATENATE($M2557,$N2557,$T2557),Oferta!$B$2:$Q$360,15,FALSE)</f>
        <v>#N/A</v>
      </c>
      <c r="AD2557" s="12"/>
      <c r="AE2557" s="12"/>
      <c r="AF2557" s="12"/>
      <c r="AG2557" s="12"/>
      <c r="AH2557" s="12"/>
      <c r="AI2557" s="5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12"/>
      <c r="AW2557" s="12"/>
    </row>
    <row r="2558" spans="1:49" ht="15" hidden="1" customHeight="1">
      <c r="A2558" s="12"/>
      <c r="B2558" s="12"/>
      <c r="C2558" s="12"/>
      <c r="D2558" s="12"/>
      <c r="E2558" s="12"/>
      <c r="F2558" s="12"/>
      <c r="G2558" s="12"/>
      <c r="H2558" s="12" t="e">
        <f t="shared" si="40"/>
        <v>#N/A</v>
      </c>
      <c r="I2558" s="12" t="e">
        <f>VLOOKUP(CONCATENATE(N2558,T2558),Simulador!$H$26:$H$33,1,FALSE)</f>
        <v>#N/A</v>
      </c>
      <c r="J2558" s="12" t="e">
        <f t="shared" si="41"/>
        <v>#N/A</v>
      </c>
      <c r="K2558" s="13" t="e">
        <f t="shared" si="42"/>
        <v>#N/A</v>
      </c>
      <c r="L2558" s="12" t="e">
        <f t="shared" si="43"/>
        <v>#N/A</v>
      </c>
      <c r="M2558" s="14"/>
      <c r="N2558" s="3"/>
      <c r="O2558" s="20" t="e">
        <f>VLOOKUP(CONCATENATE($M2558,$N2558),Curriculos!$A$2:$J$332,4,FALSE)</f>
        <v>#N/A</v>
      </c>
      <c r="P2558" s="21" t="e">
        <f>VLOOKUP(CONCATENATE($M2558,$N2558),Curriculos!$A$2:$J$332,5,FALSE)</f>
        <v>#N/A</v>
      </c>
      <c r="Q2558" s="21" t="e">
        <f>VLOOKUP($N2558,Oferta!$D$2:$P$100,5,FALSE)</f>
        <v>#N/A</v>
      </c>
      <c r="R2558" s="21" t="e">
        <f>VLOOKUP(CONCATENATE($M2558,$N2558),Curriculos!$A$2:$J$332,8,FALSE)</f>
        <v>#N/A</v>
      </c>
      <c r="S2558" s="5"/>
      <c r="T2558" s="22"/>
      <c r="U2558" s="21" t="e">
        <f>VLOOKUP(CONCATENATE($M2558,$N2558),Curriculos!$A$2:$J$332,10,FALSE)</f>
        <v>#N/A</v>
      </c>
      <c r="V2558" s="20" t="e">
        <f>VLOOKUP(CONCATENATE($M2558,$N2558,$T2558),Oferta!$B$2:$R$360,17,FALSE)</f>
        <v>#N/A</v>
      </c>
      <c r="W2558" s="20" t="e">
        <f>VLOOKUP(CONCATENATE($M2558,$N2558,$T2558),Oferta!$B$2:$Q$360,12,FALSE)</f>
        <v>#N/A</v>
      </c>
      <c r="X2558" s="22"/>
      <c r="Y2558" s="23" t="e">
        <f>VLOOKUP(CONCATENATE($W2558,$X2558),Mtz_Horarios!$E$2:$H$92,2,FALSE)</f>
        <v>#N/A</v>
      </c>
      <c r="Z2558" s="23" t="e">
        <f>VLOOKUP(CONCATENATE($W2558,$X2558),Mtz_Horarios!$E$2:$H$92,3,FALSE)</f>
        <v>#N/A</v>
      </c>
      <c r="AA2558" s="24" t="e">
        <f>VLOOKUP(CONCATENATE($W2558,$X2558),Mtz_Horarios!$E$2:$H$92,4,FALSE)</f>
        <v>#N/A</v>
      </c>
      <c r="AB2558" s="20" t="e">
        <f>VLOOKUP(CONCATENATE($M2558,$N2558,$T2558),Oferta!$B$2:$Q$360,16,FALSE)</f>
        <v>#N/A</v>
      </c>
      <c r="AC2558" s="20" t="e">
        <f>VLOOKUP(CONCATENATE($M2558,$N2558,$T2558),Oferta!$B$2:$Q$360,15,FALSE)</f>
        <v>#N/A</v>
      </c>
      <c r="AD2558" s="12"/>
      <c r="AE2558" s="12"/>
      <c r="AF2558" s="12"/>
      <c r="AG2558" s="12"/>
      <c r="AH2558" s="12"/>
      <c r="AI2558" s="5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12"/>
      <c r="AW2558" s="12"/>
    </row>
    <row r="2559" spans="1:49" ht="15" hidden="1" customHeight="1">
      <c r="A2559" s="12"/>
      <c r="B2559" s="12"/>
      <c r="C2559" s="12"/>
      <c r="D2559" s="12"/>
      <c r="E2559" s="12"/>
      <c r="F2559" s="12"/>
      <c r="G2559" s="12"/>
      <c r="H2559" s="12" t="e">
        <f t="shared" si="40"/>
        <v>#N/A</v>
      </c>
      <c r="I2559" s="12" t="e">
        <f>VLOOKUP(CONCATENATE(N2559,T2559),Simulador!$H$26:$H$33,1,FALSE)</f>
        <v>#N/A</v>
      </c>
      <c r="J2559" s="12" t="e">
        <f t="shared" si="41"/>
        <v>#N/A</v>
      </c>
      <c r="K2559" s="13" t="e">
        <f t="shared" si="42"/>
        <v>#N/A</v>
      </c>
      <c r="L2559" s="12" t="e">
        <f t="shared" si="43"/>
        <v>#N/A</v>
      </c>
      <c r="M2559" s="14"/>
      <c r="N2559" s="3"/>
      <c r="O2559" s="20" t="e">
        <f>VLOOKUP(CONCATENATE($M2559,$N2559),Curriculos!$A$2:$J$332,4,FALSE)</f>
        <v>#N/A</v>
      </c>
      <c r="P2559" s="21" t="e">
        <f>VLOOKUP(CONCATENATE($M2559,$N2559),Curriculos!$A$2:$J$332,5,FALSE)</f>
        <v>#N/A</v>
      </c>
      <c r="Q2559" s="21" t="e">
        <f>VLOOKUP($N2559,Oferta!$D$2:$P$100,5,FALSE)</f>
        <v>#N/A</v>
      </c>
      <c r="R2559" s="21" t="e">
        <f>VLOOKUP(CONCATENATE($M2559,$N2559),Curriculos!$A$2:$J$332,8,FALSE)</f>
        <v>#N/A</v>
      </c>
      <c r="S2559" s="5"/>
      <c r="T2559" s="22"/>
      <c r="U2559" s="21" t="e">
        <f>VLOOKUP(CONCATENATE($M2559,$N2559),Curriculos!$A$2:$J$332,10,FALSE)</f>
        <v>#N/A</v>
      </c>
      <c r="V2559" s="20" t="e">
        <f>VLOOKUP(CONCATENATE($M2559,$N2559,$T2559),Oferta!$B$2:$R$360,17,FALSE)</f>
        <v>#N/A</v>
      </c>
      <c r="W2559" s="20" t="e">
        <f>VLOOKUP(CONCATENATE($M2559,$N2559,$T2559),Oferta!$B$2:$Q$360,12,FALSE)</f>
        <v>#N/A</v>
      </c>
      <c r="X2559" s="22"/>
      <c r="Y2559" s="23" t="e">
        <f>VLOOKUP(CONCATENATE($W2559,$X2559),Mtz_Horarios!$E$2:$H$92,2,FALSE)</f>
        <v>#N/A</v>
      </c>
      <c r="Z2559" s="23" t="e">
        <f>VLOOKUP(CONCATENATE($W2559,$X2559),Mtz_Horarios!$E$2:$H$92,3,FALSE)</f>
        <v>#N/A</v>
      </c>
      <c r="AA2559" s="24" t="e">
        <f>VLOOKUP(CONCATENATE($W2559,$X2559),Mtz_Horarios!$E$2:$H$92,4,FALSE)</f>
        <v>#N/A</v>
      </c>
      <c r="AB2559" s="20" t="e">
        <f>VLOOKUP(CONCATENATE($M2559,$N2559,$T2559),Oferta!$B$2:$Q$360,16,FALSE)</f>
        <v>#N/A</v>
      </c>
      <c r="AC2559" s="20" t="e">
        <f>VLOOKUP(CONCATENATE($M2559,$N2559,$T2559),Oferta!$B$2:$Q$360,15,FALSE)</f>
        <v>#N/A</v>
      </c>
      <c r="AD2559" s="12"/>
      <c r="AE2559" s="12"/>
      <c r="AF2559" s="12"/>
      <c r="AG2559" s="12"/>
      <c r="AH2559" s="12"/>
      <c r="AI2559" s="5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12"/>
      <c r="AW2559" s="12"/>
    </row>
    <row r="2560" spans="1:49" ht="15" hidden="1" customHeight="1">
      <c r="A2560" s="12"/>
      <c r="B2560" s="12"/>
      <c r="C2560" s="12"/>
      <c r="D2560" s="12"/>
      <c r="E2560" s="12"/>
      <c r="F2560" s="12"/>
      <c r="G2560" s="12"/>
      <c r="H2560" s="12" t="e">
        <f t="shared" si="40"/>
        <v>#N/A</v>
      </c>
      <c r="I2560" s="12" t="e">
        <f>VLOOKUP(CONCATENATE(N2560,T2560),Simulador!$H$26:$H$33,1,FALSE)</f>
        <v>#N/A</v>
      </c>
      <c r="J2560" s="12" t="e">
        <f t="shared" si="41"/>
        <v>#N/A</v>
      </c>
      <c r="K2560" s="13" t="e">
        <f t="shared" si="42"/>
        <v>#N/A</v>
      </c>
      <c r="L2560" s="12" t="e">
        <f t="shared" si="43"/>
        <v>#N/A</v>
      </c>
      <c r="M2560" s="14"/>
      <c r="N2560" s="3"/>
      <c r="O2560" s="20" t="e">
        <f>VLOOKUP(CONCATENATE($M2560,$N2560),Curriculos!$A$2:$J$332,4,FALSE)</f>
        <v>#N/A</v>
      </c>
      <c r="P2560" s="21" t="e">
        <f>VLOOKUP(CONCATENATE($M2560,$N2560),Curriculos!$A$2:$J$332,5,FALSE)</f>
        <v>#N/A</v>
      </c>
      <c r="Q2560" s="21" t="e">
        <f>VLOOKUP($N2560,Oferta!$D$2:$P$100,5,FALSE)</f>
        <v>#N/A</v>
      </c>
      <c r="R2560" s="21" t="e">
        <f>VLOOKUP(CONCATENATE($M2560,$N2560),Curriculos!$A$2:$J$332,8,FALSE)</f>
        <v>#N/A</v>
      </c>
      <c r="S2560" s="5"/>
      <c r="T2560" s="22"/>
      <c r="U2560" s="21" t="e">
        <f>VLOOKUP(CONCATENATE($M2560,$N2560),Curriculos!$A$2:$J$332,10,FALSE)</f>
        <v>#N/A</v>
      </c>
      <c r="V2560" s="20" t="e">
        <f>VLOOKUP(CONCATENATE($M2560,$N2560,$T2560),Oferta!$B$2:$R$360,17,FALSE)</f>
        <v>#N/A</v>
      </c>
      <c r="W2560" s="20" t="e">
        <f>VLOOKUP(CONCATENATE($M2560,$N2560,$T2560),Oferta!$B$2:$Q$360,12,FALSE)</f>
        <v>#N/A</v>
      </c>
      <c r="X2560" s="22"/>
      <c r="Y2560" s="23" t="e">
        <f>VLOOKUP(CONCATENATE($W2560,$X2560),Mtz_Horarios!$E$2:$H$92,2,FALSE)</f>
        <v>#N/A</v>
      </c>
      <c r="Z2560" s="23" t="e">
        <f>VLOOKUP(CONCATENATE($W2560,$X2560),Mtz_Horarios!$E$2:$H$92,3,FALSE)</f>
        <v>#N/A</v>
      </c>
      <c r="AA2560" s="24" t="e">
        <f>VLOOKUP(CONCATENATE($W2560,$X2560),Mtz_Horarios!$E$2:$H$92,4,FALSE)</f>
        <v>#N/A</v>
      </c>
      <c r="AB2560" s="20" t="e">
        <f>VLOOKUP(CONCATENATE($M2560,$N2560,$T2560),Oferta!$B$2:$Q$360,16,FALSE)</f>
        <v>#N/A</v>
      </c>
      <c r="AC2560" s="20" t="e">
        <f>VLOOKUP(CONCATENATE($M2560,$N2560,$T2560),Oferta!$B$2:$Q$360,15,FALSE)</f>
        <v>#N/A</v>
      </c>
      <c r="AD2560" s="12"/>
      <c r="AE2560" s="12"/>
      <c r="AF2560" s="12"/>
      <c r="AG2560" s="12"/>
      <c r="AH2560" s="12"/>
      <c r="AI2560" s="5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12"/>
      <c r="AW2560" s="12"/>
    </row>
    <row r="2561" spans="1:49" ht="15" hidden="1" customHeight="1">
      <c r="A2561" s="12"/>
      <c r="B2561" s="12"/>
      <c r="C2561" s="12"/>
      <c r="D2561" s="12"/>
      <c r="E2561" s="12"/>
      <c r="F2561" s="12"/>
      <c r="G2561" s="12"/>
      <c r="H2561" s="12" t="e">
        <f t="shared" si="40"/>
        <v>#N/A</v>
      </c>
      <c r="I2561" s="12" t="e">
        <f>VLOOKUP(CONCATENATE(N2561,T2561),Simulador!$H$26:$H$33,1,FALSE)</f>
        <v>#N/A</v>
      </c>
      <c r="J2561" s="12" t="e">
        <f t="shared" si="41"/>
        <v>#N/A</v>
      </c>
      <c r="K2561" s="13" t="e">
        <f t="shared" si="42"/>
        <v>#N/A</v>
      </c>
      <c r="L2561" s="12" t="e">
        <f t="shared" si="43"/>
        <v>#N/A</v>
      </c>
      <c r="M2561" s="14"/>
      <c r="N2561" s="3"/>
      <c r="O2561" s="20" t="e">
        <f>VLOOKUP(CONCATENATE($M2561,$N2561),Curriculos!$A$2:$J$332,4,FALSE)</f>
        <v>#N/A</v>
      </c>
      <c r="P2561" s="21" t="e">
        <f>VLOOKUP(CONCATENATE($M2561,$N2561),Curriculos!$A$2:$J$332,5,FALSE)</f>
        <v>#N/A</v>
      </c>
      <c r="Q2561" s="21" t="e">
        <f>VLOOKUP($N2561,Oferta!$D$2:$P$100,5,FALSE)</f>
        <v>#N/A</v>
      </c>
      <c r="R2561" s="21" t="e">
        <f>VLOOKUP(CONCATENATE($M2561,$N2561),Curriculos!$A$2:$J$332,8,FALSE)</f>
        <v>#N/A</v>
      </c>
      <c r="S2561" s="5"/>
      <c r="T2561" s="22"/>
      <c r="U2561" s="21" t="e">
        <f>VLOOKUP(CONCATENATE($M2561,$N2561),Curriculos!$A$2:$J$332,10,FALSE)</f>
        <v>#N/A</v>
      </c>
      <c r="V2561" s="20" t="e">
        <f>VLOOKUP(CONCATENATE($M2561,$N2561,$T2561),Oferta!$B$2:$R$360,17,FALSE)</f>
        <v>#N/A</v>
      </c>
      <c r="W2561" s="20" t="e">
        <f>VLOOKUP(CONCATENATE($M2561,$N2561,$T2561),Oferta!$B$2:$Q$360,12,FALSE)</f>
        <v>#N/A</v>
      </c>
      <c r="X2561" s="22"/>
      <c r="Y2561" s="23" t="e">
        <f>VLOOKUP(CONCATENATE($W2561,$X2561),Mtz_Horarios!$E$2:$H$92,2,FALSE)</f>
        <v>#N/A</v>
      </c>
      <c r="Z2561" s="23" t="e">
        <f>VLOOKUP(CONCATENATE($W2561,$X2561),Mtz_Horarios!$E$2:$H$92,3,FALSE)</f>
        <v>#N/A</v>
      </c>
      <c r="AA2561" s="24" t="e">
        <f>VLOOKUP(CONCATENATE($W2561,$X2561),Mtz_Horarios!$E$2:$H$92,4,FALSE)</f>
        <v>#N/A</v>
      </c>
      <c r="AB2561" s="20" t="e">
        <f>VLOOKUP(CONCATENATE($M2561,$N2561,$T2561),Oferta!$B$2:$Q$360,16,FALSE)</f>
        <v>#N/A</v>
      </c>
      <c r="AC2561" s="20" t="e">
        <f>VLOOKUP(CONCATENATE($M2561,$N2561,$T2561),Oferta!$B$2:$Q$360,15,FALSE)</f>
        <v>#N/A</v>
      </c>
      <c r="AD2561" s="12"/>
      <c r="AE2561" s="12"/>
      <c r="AF2561" s="12"/>
      <c r="AG2561" s="12"/>
      <c r="AH2561" s="12"/>
      <c r="AI2561" s="5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12"/>
      <c r="AW2561" s="12"/>
    </row>
    <row r="2562" spans="1:49" ht="15" hidden="1" customHeight="1">
      <c r="A2562" s="12"/>
      <c r="B2562" s="12"/>
      <c r="C2562" s="12"/>
      <c r="D2562" s="12"/>
      <c r="E2562" s="12"/>
      <c r="F2562" s="12"/>
      <c r="G2562" s="12"/>
      <c r="H2562" s="12" t="e">
        <f t="shared" si="40"/>
        <v>#N/A</v>
      </c>
      <c r="I2562" s="12" t="e">
        <f>VLOOKUP(CONCATENATE(N2562,T2562),Simulador!$H$26:$H$33,1,FALSE)</f>
        <v>#N/A</v>
      </c>
      <c r="J2562" s="12" t="e">
        <f t="shared" si="41"/>
        <v>#N/A</v>
      </c>
      <c r="K2562" s="13" t="e">
        <f t="shared" si="42"/>
        <v>#N/A</v>
      </c>
      <c r="L2562" s="12" t="e">
        <f t="shared" si="43"/>
        <v>#N/A</v>
      </c>
      <c r="M2562" s="14"/>
      <c r="N2562" s="3"/>
      <c r="O2562" s="20" t="e">
        <f>VLOOKUP(CONCATENATE($M2562,$N2562),Curriculos!$A$2:$J$332,4,FALSE)</f>
        <v>#N/A</v>
      </c>
      <c r="P2562" s="21" t="e">
        <f>VLOOKUP(CONCATENATE($M2562,$N2562),Curriculos!$A$2:$J$332,5,FALSE)</f>
        <v>#N/A</v>
      </c>
      <c r="Q2562" s="21" t="e">
        <f>VLOOKUP($N2562,Oferta!$D$2:$P$100,5,FALSE)</f>
        <v>#N/A</v>
      </c>
      <c r="R2562" s="21" t="e">
        <f>VLOOKUP(CONCATENATE($M2562,$N2562),Curriculos!$A$2:$J$332,8,FALSE)</f>
        <v>#N/A</v>
      </c>
      <c r="S2562" s="5"/>
      <c r="T2562" s="22"/>
      <c r="U2562" s="21" t="e">
        <f>VLOOKUP(CONCATENATE($M2562,$N2562),Curriculos!$A$2:$J$332,10,FALSE)</f>
        <v>#N/A</v>
      </c>
      <c r="V2562" s="20" t="e">
        <f>VLOOKUP(CONCATENATE($M2562,$N2562,$T2562),Oferta!$B$2:$R$360,17,FALSE)</f>
        <v>#N/A</v>
      </c>
      <c r="W2562" s="20" t="e">
        <f>VLOOKUP(CONCATENATE($M2562,$N2562,$T2562),Oferta!$B$2:$Q$360,12,FALSE)</f>
        <v>#N/A</v>
      </c>
      <c r="X2562" s="22"/>
      <c r="Y2562" s="23" t="e">
        <f>VLOOKUP(CONCATENATE($W2562,$X2562),Mtz_Horarios!$E$2:$H$92,2,FALSE)</f>
        <v>#N/A</v>
      </c>
      <c r="Z2562" s="23" t="e">
        <f>VLOOKUP(CONCATENATE($W2562,$X2562),Mtz_Horarios!$E$2:$H$92,3,FALSE)</f>
        <v>#N/A</v>
      </c>
      <c r="AA2562" s="24" t="e">
        <f>VLOOKUP(CONCATENATE($W2562,$X2562),Mtz_Horarios!$E$2:$H$92,4,FALSE)</f>
        <v>#N/A</v>
      </c>
      <c r="AB2562" s="20" t="e">
        <f>VLOOKUP(CONCATENATE($M2562,$N2562,$T2562),Oferta!$B$2:$Q$360,16,FALSE)</f>
        <v>#N/A</v>
      </c>
      <c r="AC2562" s="20" t="e">
        <f>VLOOKUP(CONCATENATE($M2562,$N2562,$T2562),Oferta!$B$2:$Q$360,15,FALSE)</f>
        <v>#N/A</v>
      </c>
      <c r="AD2562" s="12"/>
      <c r="AE2562" s="12"/>
      <c r="AF2562" s="12"/>
      <c r="AG2562" s="12"/>
      <c r="AH2562" s="12"/>
      <c r="AI2562" s="5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12"/>
      <c r="AW2562" s="12"/>
    </row>
    <row r="2563" spans="1:49" ht="15" hidden="1" customHeight="1">
      <c r="A2563" s="12"/>
      <c r="B2563" s="12"/>
      <c r="C2563" s="12"/>
      <c r="D2563" s="12"/>
      <c r="E2563" s="12"/>
      <c r="F2563" s="12"/>
      <c r="G2563" s="12"/>
      <c r="H2563" s="12" t="e">
        <f t="shared" si="40"/>
        <v>#N/A</v>
      </c>
      <c r="I2563" s="12" t="e">
        <f>VLOOKUP(CONCATENATE(N2563,T2563),Simulador!$H$26:$H$33,1,FALSE)</f>
        <v>#N/A</v>
      </c>
      <c r="J2563" s="12" t="e">
        <f t="shared" si="41"/>
        <v>#N/A</v>
      </c>
      <c r="K2563" s="13" t="e">
        <f t="shared" si="42"/>
        <v>#N/A</v>
      </c>
      <c r="L2563" s="12" t="e">
        <f t="shared" si="43"/>
        <v>#N/A</v>
      </c>
      <c r="M2563" s="14"/>
      <c r="N2563" s="3"/>
      <c r="O2563" s="20" t="e">
        <f>VLOOKUP(CONCATENATE($M2563,$N2563),Curriculos!$A$2:$J$332,4,FALSE)</f>
        <v>#N/A</v>
      </c>
      <c r="P2563" s="21" t="e">
        <f>VLOOKUP(CONCATENATE($M2563,$N2563),Curriculos!$A$2:$J$332,5,FALSE)</f>
        <v>#N/A</v>
      </c>
      <c r="Q2563" s="21" t="e">
        <f>VLOOKUP($N2563,Oferta!$D$2:$P$100,5,FALSE)</f>
        <v>#N/A</v>
      </c>
      <c r="R2563" s="21" t="e">
        <f>VLOOKUP(CONCATENATE($M2563,$N2563),Curriculos!$A$2:$J$332,8,FALSE)</f>
        <v>#N/A</v>
      </c>
      <c r="S2563" s="5"/>
      <c r="T2563" s="22"/>
      <c r="U2563" s="21" t="e">
        <f>VLOOKUP(CONCATENATE($M2563,$N2563),Curriculos!$A$2:$J$332,10,FALSE)</f>
        <v>#N/A</v>
      </c>
      <c r="V2563" s="20" t="e">
        <f>VLOOKUP(CONCATENATE($M2563,$N2563,$T2563),Oferta!$B$2:$R$360,17,FALSE)</f>
        <v>#N/A</v>
      </c>
      <c r="W2563" s="20" t="e">
        <f>VLOOKUP(CONCATENATE($M2563,$N2563,$T2563),Oferta!$B$2:$Q$360,12,FALSE)</f>
        <v>#N/A</v>
      </c>
      <c r="X2563" s="22"/>
      <c r="Y2563" s="23" t="e">
        <f>VLOOKUP(CONCATENATE($W2563,$X2563),Mtz_Horarios!$E$2:$H$92,2,FALSE)</f>
        <v>#N/A</v>
      </c>
      <c r="Z2563" s="23" t="e">
        <f>VLOOKUP(CONCATENATE($W2563,$X2563),Mtz_Horarios!$E$2:$H$92,3,FALSE)</f>
        <v>#N/A</v>
      </c>
      <c r="AA2563" s="24" t="e">
        <f>VLOOKUP(CONCATENATE($W2563,$X2563),Mtz_Horarios!$E$2:$H$92,4,FALSE)</f>
        <v>#N/A</v>
      </c>
      <c r="AB2563" s="20" t="e">
        <f>VLOOKUP(CONCATENATE($M2563,$N2563,$T2563),Oferta!$B$2:$Q$360,16,FALSE)</f>
        <v>#N/A</v>
      </c>
      <c r="AC2563" s="20" t="e">
        <f>VLOOKUP(CONCATENATE($M2563,$N2563,$T2563),Oferta!$B$2:$Q$360,15,FALSE)</f>
        <v>#N/A</v>
      </c>
      <c r="AD2563" s="12"/>
      <c r="AE2563" s="12"/>
      <c r="AF2563" s="12"/>
      <c r="AG2563" s="12"/>
      <c r="AH2563" s="12"/>
      <c r="AI2563" s="5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12"/>
      <c r="AW2563" s="12"/>
    </row>
    <row r="2564" spans="1:49" ht="15" hidden="1" customHeight="1">
      <c r="A2564" s="12"/>
      <c r="B2564" s="12"/>
      <c r="C2564" s="12"/>
      <c r="D2564" s="12"/>
      <c r="E2564" s="12"/>
      <c r="F2564" s="12"/>
      <c r="G2564" s="12"/>
      <c r="H2564" s="12" t="e">
        <f t="shared" si="40"/>
        <v>#N/A</v>
      </c>
      <c r="I2564" s="12" t="e">
        <f>VLOOKUP(CONCATENATE(N2564,T2564),Simulador!$H$26:$H$33,1,FALSE)</f>
        <v>#N/A</v>
      </c>
      <c r="J2564" s="12" t="e">
        <f t="shared" si="41"/>
        <v>#N/A</v>
      </c>
      <c r="K2564" s="13" t="e">
        <f t="shared" si="42"/>
        <v>#N/A</v>
      </c>
      <c r="L2564" s="12" t="e">
        <f t="shared" si="43"/>
        <v>#N/A</v>
      </c>
      <c r="M2564" s="14"/>
      <c r="N2564" s="3"/>
      <c r="O2564" s="20" t="e">
        <f>VLOOKUP(CONCATENATE($M2564,$N2564),Curriculos!$A$2:$J$332,4,FALSE)</f>
        <v>#N/A</v>
      </c>
      <c r="P2564" s="21" t="e">
        <f>VLOOKUP(CONCATENATE($M2564,$N2564),Curriculos!$A$2:$J$332,5,FALSE)</f>
        <v>#N/A</v>
      </c>
      <c r="Q2564" s="21" t="e">
        <f>VLOOKUP($N2564,Oferta!$D$2:$P$100,5,FALSE)</f>
        <v>#N/A</v>
      </c>
      <c r="R2564" s="21" t="e">
        <f>VLOOKUP(CONCATENATE($M2564,$N2564),Curriculos!$A$2:$J$332,8,FALSE)</f>
        <v>#N/A</v>
      </c>
      <c r="S2564" s="5"/>
      <c r="T2564" s="22"/>
      <c r="U2564" s="21" t="e">
        <f>VLOOKUP(CONCATENATE($M2564,$N2564),Curriculos!$A$2:$J$332,10,FALSE)</f>
        <v>#N/A</v>
      </c>
      <c r="V2564" s="20" t="e">
        <f>VLOOKUP(CONCATENATE($M2564,$N2564,$T2564),Oferta!$B$2:$R$360,17,FALSE)</f>
        <v>#N/A</v>
      </c>
      <c r="W2564" s="20" t="e">
        <f>VLOOKUP(CONCATENATE($M2564,$N2564,$T2564),Oferta!$B$2:$Q$360,12,FALSE)</f>
        <v>#N/A</v>
      </c>
      <c r="X2564" s="22"/>
      <c r="Y2564" s="23" t="e">
        <f>VLOOKUP(CONCATENATE($W2564,$X2564),Mtz_Horarios!$E$2:$H$92,2,FALSE)</f>
        <v>#N/A</v>
      </c>
      <c r="Z2564" s="23" t="e">
        <f>VLOOKUP(CONCATENATE($W2564,$X2564),Mtz_Horarios!$E$2:$H$92,3,FALSE)</f>
        <v>#N/A</v>
      </c>
      <c r="AA2564" s="24" t="e">
        <f>VLOOKUP(CONCATENATE($W2564,$X2564),Mtz_Horarios!$E$2:$H$92,4,FALSE)</f>
        <v>#N/A</v>
      </c>
      <c r="AB2564" s="20" t="e">
        <f>VLOOKUP(CONCATENATE($M2564,$N2564,$T2564),Oferta!$B$2:$Q$360,16,FALSE)</f>
        <v>#N/A</v>
      </c>
      <c r="AC2564" s="20" t="e">
        <f>VLOOKUP(CONCATENATE($M2564,$N2564,$T2564),Oferta!$B$2:$Q$360,15,FALSE)</f>
        <v>#N/A</v>
      </c>
      <c r="AD2564" s="12"/>
      <c r="AE2564" s="12"/>
      <c r="AF2564" s="12"/>
      <c r="AG2564" s="12"/>
      <c r="AH2564" s="12"/>
      <c r="AI2564" s="5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12"/>
      <c r="AW2564" s="12"/>
    </row>
    <row r="2565" spans="1:49" ht="15" hidden="1" customHeight="1">
      <c r="A2565" s="12"/>
      <c r="B2565" s="12"/>
      <c r="C2565" s="12"/>
      <c r="D2565" s="12"/>
      <c r="E2565" s="12"/>
      <c r="F2565" s="12"/>
      <c r="G2565" s="12"/>
      <c r="H2565" s="12" t="e">
        <f t="shared" si="40"/>
        <v>#N/A</v>
      </c>
      <c r="I2565" s="12" t="e">
        <f>VLOOKUP(CONCATENATE(N2565,T2565),Simulador!$H$26:$H$33,1,FALSE)</f>
        <v>#N/A</v>
      </c>
      <c r="J2565" s="12" t="e">
        <f t="shared" si="41"/>
        <v>#N/A</v>
      </c>
      <c r="K2565" s="13" t="e">
        <f t="shared" si="42"/>
        <v>#N/A</v>
      </c>
      <c r="L2565" s="12" t="e">
        <f t="shared" si="43"/>
        <v>#N/A</v>
      </c>
      <c r="M2565" s="14"/>
      <c r="N2565" s="3"/>
      <c r="O2565" s="20" t="e">
        <f>VLOOKUP(CONCATENATE($M2565,$N2565),Curriculos!$A$2:$J$332,4,FALSE)</f>
        <v>#N/A</v>
      </c>
      <c r="P2565" s="21" t="e">
        <f>VLOOKUP(CONCATENATE($M2565,$N2565),Curriculos!$A$2:$J$332,5,FALSE)</f>
        <v>#N/A</v>
      </c>
      <c r="Q2565" s="21" t="e">
        <f>VLOOKUP($N2565,Oferta!$D$2:$P$100,5,FALSE)</f>
        <v>#N/A</v>
      </c>
      <c r="R2565" s="21" t="e">
        <f>VLOOKUP(CONCATENATE($M2565,$N2565),Curriculos!$A$2:$J$332,8,FALSE)</f>
        <v>#N/A</v>
      </c>
      <c r="S2565" s="5"/>
      <c r="T2565" s="22"/>
      <c r="U2565" s="21" t="e">
        <f>VLOOKUP(CONCATENATE($M2565,$N2565),Curriculos!$A$2:$J$332,10,FALSE)</f>
        <v>#N/A</v>
      </c>
      <c r="V2565" s="20" t="e">
        <f>VLOOKUP(CONCATENATE($M2565,$N2565,$T2565),Oferta!$B$2:$R$360,17,FALSE)</f>
        <v>#N/A</v>
      </c>
      <c r="W2565" s="20" t="e">
        <f>VLOOKUP(CONCATENATE($M2565,$N2565,$T2565),Oferta!$B$2:$Q$360,12,FALSE)</f>
        <v>#N/A</v>
      </c>
      <c r="X2565" s="22"/>
      <c r="Y2565" s="23" t="e">
        <f>VLOOKUP(CONCATENATE($W2565,$X2565),Mtz_Horarios!$E$2:$H$92,2,FALSE)</f>
        <v>#N/A</v>
      </c>
      <c r="Z2565" s="23" t="e">
        <f>VLOOKUP(CONCATENATE($W2565,$X2565),Mtz_Horarios!$E$2:$H$92,3,FALSE)</f>
        <v>#N/A</v>
      </c>
      <c r="AA2565" s="24" t="e">
        <f>VLOOKUP(CONCATENATE($W2565,$X2565),Mtz_Horarios!$E$2:$H$92,4,FALSE)</f>
        <v>#N/A</v>
      </c>
      <c r="AB2565" s="20" t="e">
        <f>VLOOKUP(CONCATENATE($M2565,$N2565,$T2565),Oferta!$B$2:$Q$360,16,FALSE)</f>
        <v>#N/A</v>
      </c>
      <c r="AC2565" s="20" t="e">
        <f>VLOOKUP(CONCATENATE($M2565,$N2565,$T2565),Oferta!$B$2:$Q$360,15,FALSE)</f>
        <v>#N/A</v>
      </c>
      <c r="AD2565" s="12"/>
      <c r="AE2565" s="12"/>
      <c r="AF2565" s="12"/>
      <c r="AG2565" s="12"/>
      <c r="AH2565" s="12"/>
      <c r="AI2565" s="5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12"/>
      <c r="AW2565" s="12"/>
    </row>
    <row r="2566" spans="1:49" ht="15" hidden="1" customHeight="1">
      <c r="A2566" s="12"/>
      <c r="B2566" s="12"/>
      <c r="C2566" s="12"/>
      <c r="D2566" s="12"/>
      <c r="E2566" s="12"/>
      <c r="F2566" s="12"/>
      <c r="G2566" s="12"/>
      <c r="H2566" s="12" t="e">
        <f t="shared" si="40"/>
        <v>#N/A</v>
      </c>
      <c r="I2566" s="12" t="e">
        <f>VLOOKUP(CONCATENATE(N2566,T2566),Simulador!$H$26:$H$33,1,FALSE)</f>
        <v>#N/A</v>
      </c>
      <c r="J2566" s="12" t="e">
        <f t="shared" si="41"/>
        <v>#N/A</v>
      </c>
      <c r="K2566" s="13" t="e">
        <f t="shared" si="42"/>
        <v>#N/A</v>
      </c>
      <c r="L2566" s="12" t="e">
        <f t="shared" si="43"/>
        <v>#N/A</v>
      </c>
      <c r="M2566" s="14"/>
      <c r="N2566" s="3"/>
      <c r="O2566" s="20" t="e">
        <f>VLOOKUP(CONCATENATE($M2566,$N2566),Curriculos!$A$2:$J$332,4,FALSE)</f>
        <v>#N/A</v>
      </c>
      <c r="P2566" s="21" t="e">
        <f>VLOOKUP(CONCATENATE($M2566,$N2566),Curriculos!$A$2:$J$332,5,FALSE)</f>
        <v>#N/A</v>
      </c>
      <c r="Q2566" s="21" t="e">
        <f>VLOOKUP($N2566,Oferta!$D$2:$P$100,5,FALSE)</f>
        <v>#N/A</v>
      </c>
      <c r="R2566" s="21" t="e">
        <f>VLOOKUP(CONCATENATE($M2566,$N2566),Curriculos!$A$2:$J$332,8,FALSE)</f>
        <v>#N/A</v>
      </c>
      <c r="S2566" s="5"/>
      <c r="T2566" s="22"/>
      <c r="U2566" s="21" t="e">
        <f>VLOOKUP(CONCATENATE($M2566,$N2566),Curriculos!$A$2:$J$332,10,FALSE)</f>
        <v>#N/A</v>
      </c>
      <c r="V2566" s="20" t="e">
        <f>VLOOKUP(CONCATENATE($M2566,$N2566,$T2566),Oferta!$B$2:$R$360,17,FALSE)</f>
        <v>#N/A</v>
      </c>
      <c r="W2566" s="20" t="e">
        <f>VLOOKUP(CONCATENATE($M2566,$N2566,$T2566),Oferta!$B$2:$Q$360,12,FALSE)</f>
        <v>#N/A</v>
      </c>
      <c r="X2566" s="22"/>
      <c r="Y2566" s="23" t="e">
        <f>VLOOKUP(CONCATENATE($W2566,$X2566),Mtz_Horarios!$E$2:$H$92,2,FALSE)</f>
        <v>#N/A</v>
      </c>
      <c r="Z2566" s="23" t="e">
        <f>VLOOKUP(CONCATENATE($W2566,$X2566),Mtz_Horarios!$E$2:$H$92,3,FALSE)</f>
        <v>#N/A</v>
      </c>
      <c r="AA2566" s="24" t="e">
        <f>VLOOKUP(CONCATENATE($W2566,$X2566),Mtz_Horarios!$E$2:$H$92,4,FALSE)</f>
        <v>#N/A</v>
      </c>
      <c r="AB2566" s="20" t="e">
        <f>VLOOKUP(CONCATENATE($M2566,$N2566,$T2566),Oferta!$B$2:$Q$360,16,FALSE)</f>
        <v>#N/A</v>
      </c>
      <c r="AC2566" s="20" t="e">
        <f>VLOOKUP(CONCATENATE($M2566,$N2566,$T2566),Oferta!$B$2:$Q$360,15,FALSE)</f>
        <v>#N/A</v>
      </c>
      <c r="AD2566" s="12"/>
      <c r="AE2566" s="12"/>
      <c r="AF2566" s="12"/>
      <c r="AG2566" s="12"/>
      <c r="AH2566" s="12"/>
      <c r="AI2566" s="5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12"/>
      <c r="AW2566" s="12"/>
    </row>
    <row r="2567" spans="1:49" ht="15" hidden="1" customHeight="1">
      <c r="A2567" s="12"/>
      <c r="B2567" s="12"/>
      <c r="C2567" s="12"/>
      <c r="D2567" s="12"/>
      <c r="E2567" s="12"/>
      <c r="F2567" s="12"/>
      <c r="G2567" s="12"/>
      <c r="H2567" s="12" t="e">
        <f t="shared" si="40"/>
        <v>#N/A</v>
      </c>
      <c r="I2567" s="12" t="e">
        <f>VLOOKUP(CONCATENATE(N2567,T2567),Simulador!$H$26:$H$33,1,FALSE)</f>
        <v>#N/A</v>
      </c>
      <c r="J2567" s="12" t="e">
        <f t="shared" si="41"/>
        <v>#N/A</v>
      </c>
      <c r="K2567" s="13" t="e">
        <f t="shared" si="42"/>
        <v>#N/A</v>
      </c>
      <c r="L2567" s="12" t="e">
        <f t="shared" si="43"/>
        <v>#N/A</v>
      </c>
      <c r="M2567" s="14"/>
      <c r="N2567" s="3"/>
      <c r="O2567" s="20" t="e">
        <f>VLOOKUP(CONCATENATE($M2567,$N2567),Curriculos!$A$2:$J$332,4,FALSE)</f>
        <v>#N/A</v>
      </c>
      <c r="P2567" s="21" t="e">
        <f>VLOOKUP(CONCATENATE($M2567,$N2567),Curriculos!$A$2:$J$332,5,FALSE)</f>
        <v>#N/A</v>
      </c>
      <c r="Q2567" s="21" t="e">
        <f>VLOOKUP($N2567,Oferta!$D$2:$P$100,5,FALSE)</f>
        <v>#N/A</v>
      </c>
      <c r="R2567" s="21" t="e">
        <f>VLOOKUP(CONCATENATE($M2567,$N2567),Curriculos!$A$2:$J$332,8,FALSE)</f>
        <v>#N/A</v>
      </c>
      <c r="S2567" s="5"/>
      <c r="T2567" s="22"/>
      <c r="U2567" s="21" t="e">
        <f>VLOOKUP(CONCATENATE($M2567,$N2567),Curriculos!$A$2:$J$332,10,FALSE)</f>
        <v>#N/A</v>
      </c>
      <c r="V2567" s="20" t="e">
        <f>VLOOKUP(CONCATENATE($M2567,$N2567,$T2567),Oferta!$B$2:$R$360,17,FALSE)</f>
        <v>#N/A</v>
      </c>
      <c r="W2567" s="20" t="e">
        <f>VLOOKUP(CONCATENATE($M2567,$N2567,$T2567),Oferta!$B$2:$Q$360,12,FALSE)</f>
        <v>#N/A</v>
      </c>
      <c r="X2567" s="22"/>
      <c r="Y2567" s="23" t="e">
        <f>VLOOKUP(CONCATENATE($W2567,$X2567),Mtz_Horarios!$E$2:$H$92,2,FALSE)</f>
        <v>#N/A</v>
      </c>
      <c r="Z2567" s="23" t="e">
        <f>VLOOKUP(CONCATENATE($W2567,$X2567),Mtz_Horarios!$E$2:$H$92,3,FALSE)</f>
        <v>#N/A</v>
      </c>
      <c r="AA2567" s="24" t="e">
        <f>VLOOKUP(CONCATENATE($W2567,$X2567),Mtz_Horarios!$E$2:$H$92,4,FALSE)</f>
        <v>#N/A</v>
      </c>
      <c r="AB2567" s="20" t="e">
        <f>VLOOKUP(CONCATENATE($M2567,$N2567,$T2567),Oferta!$B$2:$Q$360,16,FALSE)</f>
        <v>#N/A</v>
      </c>
      <c r="AC2567" s="20" t="e">
        <f>VLOOKUP(CONCATENATE($M2567,$N2567,$T2567),Oferta!$B$2:$Q$360,15,FALSE)</f>
        <v>#N/A</v>
      </c>
      <c r="AD2567" s="12"/>
      <c r="AE2567" s="12"/>
      <c r="AF2567" s="12"/>
      <c r="AG2567" s="12"/>
      <c r="AH2567" s="12"/>
      <c r="AI2567" s="5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12"/>
      <c r="AW2567" s="12"/>
    </row>
    <row r="2568" spans="1:49" ht="15" hidden="1" customHeight="1">
      <c r="A2568" s="12"/>
      <c r="B2568" s="12"/>
      <c r="C2568" s="12"/>
      <c r="D2568" s="12"/>
      <c r="E2568" s="12"/>
      <c r="F2568" s="12"/>
      <c r="G2568" s="12"/>
      <c r="H2568" s="12" t="e">
        <f t="shared" si="40"/>
        <v>#N/A</v>
      </c>
      <c r="I2568" s="12" t="e">
        <f>VLOOKUP(CONCATENATE(N2568,T2568),Simulador!$H$26:$H$33,1,FALSE)</f>
        <v>#N/A</v>
      </c>
      <c r="J2568" s="12" t="e">
        <f t="shared" si="41"/>
        <v>#N/A</v>
      </c>
      <c r="K2568" s="13" t="e">
        <f t="shared" si="42"/>
        <v>#N/A</v>
      </c>
      <c r="L2568" s="12" t="e">
        <f t="shared" si="43"/>
        <v>#N/A</v>
      </c>
      <c r="M2568" s="14"/>
      <c r="N2568" s="3"/>
      <c r="O2568" s="20" t="e">
        <f>VLOOKUP(CONCATENATE($M2568,$N2568),Curriculos!$A$2:$J$332,4,FALSE)</f>
        <v>#N/A</v>
      </c>
      <c r="P2568" s="21" t="e">
        <f>VLOOKUP(CONCATENATE($M2568,$N2568),Curriculos!$A$2:$J$332,5,FALSE)</f>
        <v>#N/A</v>
      </c>
      <c r="Q2568" s="21" t="e">
        <f>VLOOKUP($N2568,Oferta!$D$2:$P$100,5,FALSE)</f>
        <v>#N/A</v>
      </c>
      <c r="R2568" s="21" t="e">
        <f>VLOOKUP(CONCATENATE($M2568,$N2568),Curriculos!$A$2:$J$332,8,FALSE)</f>
        <v>#N/A</v>
      </c>
      <c r="S2568" s="5"/>
      <c r="T2568" s="22"/>
      <c r="U2568" s="21" t="e">
        <f>VLOOKUP(CONCATENATE($M2568,$N2568),Curriculos!$A$2:$J$332,10,FALSE)</f>
        <v>#N/A</v>
      </c>
      <c r="V2568" s="20" t="e">
        <f>VLOOKUP(CONCATENATE($M2568,$N2568,$T2568),Oferta!$B$2:$R$360,17,FALSE)</f>
        <v>#N/A</v>
      </c>
      <c r="W2568" s="20" t="e">
        <f>VLOOKUP(CONCATENATE($M2568,$N2568,$T2568),Oferta!$B$2:$Q$360,12,FALSE)</f>
        <v>#N/A</v>
      </c>
      <c r="X2568" s="22"/>
      <c r="Y2568" s="23" t="e">
        <f>VLOOKUP(CONCATENATE($W2568,$X2568),Mtz_Horarios!$E$2:$H$92,2,FALSE)</f>
        <v>#N/A</v>
      </c>
      <c r="Z2568" s="23" t="e">
        <f>VLOOKUP(CONCATENATE($W2568,$X2568),Mtz_Horarios!$E$2:$H$92,3,FALSE)</f>
        <v>#N/A</v>
      </c>
      <c r="AA2568" s="24" t="e">
        <f>VLOOKUP(CONCATENATE($W2568,$X2568),Mtz_Horarios!$E$2:$H$92,4,FALSE)</f>
        <v>#N/A</v>
      </c>
      <c r="AB2568" s="20" t="e">
        <f>VLOOKUP(CONCATENATE($M2568,$N2568,$T2568),Oferta!$B$2:$Q$360,16,FALSE)</f>
        <v>#N/A</v>
      </c>
      <c r="AC2568" s="20" t="e">
        <f>VLOOKUP(CONCATENATE($M2568,$N2568,$T2568),Oferta!$B$2:$Q$360,15,FALSE)</f>
        <v>#N/A</v>
      </c>
      <c r="AD2568" s="12"/>
      <c r="AE2568" s="12"/>
      <c r="AF2568" s="12"/>
      <c r="AG2568" s="12"/>
      <c r="AH2568" s="12"/>
      <c r="AI2568" s="5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12"/>
      <c r="AW2568" s="12"/>
    </row>
    <row r="2569" spans="1:49" ht="15" hidden="1" customHeight="1">
      <c r="A2569" s="12"/>
      <c r="B2569" s="12"/>
      <c r="C2569" s="12"/>
      <c r="D2569" s="12"/>
      <c r="E2569" s="12"/>
      <c r="F2569" s="12"/>
      <c r="G2569" s="12"/>
      <c r="H2569" s="12" t="e">
        <f t="shared" si="40"/>
        <v>#N/A</v>
      </c>
      <c r="I2569" s="12" t="e">
        <f>VLOOKUP(CONCATENATE(N2569,T2569),Simulador!$H$26:$H$33,1,FALSE)</f>
        <v>#N/A</v>
      </c>
      <c r="J2569" s="12" t="e">
        <f t="shared" si="41"/>
        <v>#N/A</v>
      </c>
      <c r="K2569" s="13" t="e">
        <f t="shared" si="42"/>
        <v>#N/A</v>
      </c>
      <c r="L2569" s="12" t="e">
        <f t="shared" si="43"/>
        <v>#N/A</v>
      </c>
      <c r="M2569" s="14"/>
      <c r="N2569" s="3"/>
      <c r="O2569" s="20" t="e">
        <f>VLOOKUP(CONCATENATE($M2569,$N2569),Curriculos!$A$2:$J$332,4,FALSE)</f>
        <v>#N/A</v>
      </c>
      <c r="P2569" s="21" t="e">
        <f>VLOOKUP(CONCATENATE($M2569,$N2569),Curriculos!$A$2:$J$332,5,FALSE)</f>
        <v>#N/A</v>
      </c>
      <c r="Q2569" s="21" t="e">
        <f>VLOOKUP($N2569,Oferta!$D$2:$P$100,5,FALSE)</f>
        <v>#N/A</v>
      </c>
      <c r="R2569" s="21" t="e">
        <f>VLOOKUP(CONCATENATE($M2569,$N2569),Curriculos!$A$2:$J$332,8,FALSE)</f>
        <v>#N/A</v>
      </c>
      <c r="S2569" s="5"/>
      <c r="T2569" s="22"/>
      <c r="U2569" s="21" t="e">
        <f>VLOOKUP(CONCATENATE($M2569,$N2569),Curriculos!$A$2:$J$332,10,FALSE)</f>
        <v>#N/A</v>
      </c>
      <c r="V2569" s="20" t="e">
        <f>VLOOKUP(CONCATENATE($M2569,$N2569,$T2569),Oferta!$B$2:$R$360,17,FALSE)</f>
        <v>#N/A</v>
      </c>
      <c r="W2569" s="20" t="e">
        <f>VLOOKUP(CONCATENATE($M2569,$N2569,$T2569),Oferta!$B$2:$Q$360,12,FALSE)</f>
        <v>#N/A</v>
      </c>
      <c r="X2569" s="22"/>
      <c r="Y2569" s="23" t="e">
        <f>VLOOKUP(CONCATENATE($W2569,$X2569),Mtz_Horarios!$E$2:$H$92,2,FALSE)</f>
        <v>#N/A</v>
      </c>
      <c r="Z2569" s="23" t="e">
        <f>VLOOKUP(CONCATENATE($W2569,$X2569),Mtz_Horarios!$E$2:$H$92,3,FALSE)</f>
        <v>#N/A</v>
      </c>
      <c r="AA2569" s="24" t="e">
        <f>VLOOKUP(CONCATENATE($W2569,$X2569),Mtz_Horarios!$E$2:$H$92,4,FALSE)</f>
        <v>#N/A</v>
      </c>
      <c r="AB2569" s="20" t="e">
        <f>VLOOKUP(CONCATENATE($M2569,$N2569,$T2569),Oferta!$B$2:$Q$360,16,FALSE)</f>
        <v>#N/A</v>
      </c>
      <c r="AC2569" s="20" t="e">
        <f>VLOOKUP(CONCATENATE($M2569,$N2569,$T2569),Oferta!$B$2:$Q$360,15,FALSE)</f>
        <v>#N/A</v>
      </c>
      <c r="AD2569" s="12"/>
      <c r="AE2569" s="12"/>
      <c r="AF2569" s="12"/>
      <c r="AG2569" s="12"/>
      <c r="AH2569" s="12"/>
      <c r="AI2569" s="5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12"/>
      <c r="AW2569" s="12"/>
    </row>
    <row r="2570" spans="1:49" ht="15" hidden="1" customHeight="1">
      <c r="A2570" s="12"/>
      <c r="B2570" s="12"/>
      <c r="C2570" s="12"/>
      <c r="D2570" s="12"/>
      <c r="E2570" s="12"/>
      <c r="F2570" s="12"/>
      <c r="G2570" s="12"/>
      <c r="H2570" s="12" t="e">
        <f t="shared" si="40"/>
        <v>#N/A</v>
      </c>
      <c r="I2570" s="12" t="e">
        <f>VLOOKUP(CONCATENATE(N2570,T2570),Simulador!$H$26:$H$33,1,FALSE)</f>
        <v>#N/A</v>
      </c>
      <c r="J2570" s="12" t="e">
        <f t="shared" si="41"/>
        <v>#N/A</v>
      </c>
      <c r="K2570" s="13" t="e">
        <f t="shared" si="42"/>
        <v>#N/A</v>
      </c>
      <c r="L2570" s="12" t="e">
        <f t="shared" si="43"/>
        <v>#N/A</v>
      </c>
      <c r="M2570" s="14"/>
      <c r="N2570" s="3"/>
      <c r="O2570" s="20" t="e">
        <f>VLOOKUP(CONCATENATE($M2570,$N2570),Curriculos!$A$2:$J$332,4,FALSE)</f>
        <v>#N/A</v>
      </c>
      <c r="P2570" s="21" t="e">
        <f>VLOOKUP(CONCATENATE($M2570,$N2570),Curriculos!$A$2:$J$332,5,FALSE)</f>
        <v>#N/A</v>
      </c>
      <c r="Q2570" s="21" t="e">
        <f>VLOOKUP($N2570,Oferta!$D$2:$P$100,5,FALSE)</f>
        <v>#N/A</v>
      </c>
      <c r="R2570" s="21" t="e">
        <f>VLOOKUP(CONCATENATE($M2570,$N2570),Curriculos!$A$2:$J$332,8,FALSE)</f>
        <v>#N/A</v>
      </c>
      <c r="S2570" s="5"/>
      <c r="T2570" s="22"/>
      <c r="U2570" s="21" t="e">
        <f>VLOOKUP(CONCATENATE($M2570,$N2570),Curriculos!$A$2:$J$332,10,FALSE)</f>
        <v>#N/A</v>
      </c>
      <c r="V2570" s="20" t="e">
        <f>VLOOKUP(CONCATENATE($M2570,$N2570,$T2570),Oferta!$B$2:$R$360,17,FALSE)</f>
        <v>#N/A</v>
      </c>
      <c r="W2570" s="20" t="e">
        <f>VLOOKUP(CONCATENATE($M2570,$N2570,$T2570),Oferta!$B$2:$Q$360,12,FALSE)</f>
        <v>#N/A</v>
      </c>
      <c r="X2570" s="22"/>
      <c r="Y2570" s="23" t="e">
        <f>VLOOKUP(CONCATENATE($W2570,$X2570),Mtz_Horarios!$E$2:$H$92,2,FALSE)</f>
        <v>#N/A</v>
      </c>
      <c r="Z2570" s="23" t="e">
        <f>VLOOKUP(CONCATENATE($W2570,$X2570),Mtz_Horarios!$E$2:$H$92,3,FALSE)</f>
        <v>#N/A</v>
      </c>
      <c r="AA2570" s="24" t="e">
        <f>VLOOKUP(CONCATENATE($W2570,$X2570),Mtz_Horarios!$E$2:$H$92,4,FALSE)</f>
        <v>#N/A</v>
      </c>
      <c r="AB2570" s="20" t="e">
        <f>VLOOKUP(CONCATENATE($M2570,$N2570,$T2570),Oferta!$B$2:$Q$360,16,FALSE)</f>
        <v>#N/A</v>
      </c>
      <c r="AC2570" s="20" t="e">
        <f>VLOOKUP(CONCATENATE($M2570,$N2570,$T2570),Oferta!$B$2:$Q$360,15,FALSE)</f>
        <v>#N/A</v>
      </c>
      <c r="AD2570" s="12"/>
      <c r="AE2570" s="12"/>
      <c r="AF2570" s="12"/>
      <c r="AG2570" s="12"/>
      <c r="AH2570" s="12"/>
      <c r="AI2570" s="5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12"/>
      <c r="AW2570" s="12"/>
    </row>
    <row r="2571" spans="1:49" ht="15" hidden="1" customHeight="1">
      <c r="A2571" s="12"/>
      <c r="B2571" s="12"/>
      <c r="C2571" s="12"/>
      <c r="D2571" s="12"/>
      <c r="E2571" s="12"/>
      <c r="F2571" s="12"/>
      <c r="G2571" s="12"/>
      <c r="H2571" s="12" t="e">
        <f t="shared" si="40"/>
        <v>#N/A</v>
      </c>
      <c r="I2571" s="12" t="e">
        <f>VLOOKUP(CONCATENATE(N2571,T2571),Simulador!$H$26:$H$33,1,FALSE)</f>
        <v>#N/A</v>
      </c>
      <c r="J2571" s="12" t="e">
        <f t="shared" si="41"/>
        <v>#N/A</v>
      </c>
      <c r="K2571" s="13" t="e">
        <f t="shared" si="42"/>
        <v>#N/A</v>
      </c>
      <c r="L2571" s="12" t="e">
        <f t="shared" si="43"/>
        <v>#N/A</v>
      </c>
      <c r="M2571" s="14"/>
      <c r="N2571" s="3"/>
      <c r="O2571" s="20" t="e">
        <f>VLOOKUP(CONCATENATE($M2571,$N2571),Curriculos!$A$2:$J$332,4,FALSE)</f>
        <v>#N/A</v>
      </c>
      <c r="P2571" s="21" t="e">
        <f>VLOOKUP(CONCATENATE($M2571,$N2571),Curriculos!$A$2:$J$332,5,FALSE)</f>
        <v>#N/A</v>
      </c>
      <c r="Q2571" s="21" t="e">
        <f>VLOOKUP($N2571,Oferta!$D$2:$P$100,5,FALSE)</f>
        <v>#N/A</v>
      </c>
      <c r="R2571" s="21" t="e">
        <f>VLOOKUP(CONCATENATE($M2571,$N2571),Curriculos!$A$2:$J$332,8,FALSE)</f>
        <v>#N/A</v>
      </c>
      <c r="S2571" s="5"/>
      <c r="T2571" s="22"/>
      <c r="U2571" s="21" t="e">
        <f>VLOOKUP(CONCATENATE($M2571,$N2571),Curriculos!$A$2:$J$332,10,FALSE)</f>
        <v>#N/A</v>
      </c>
      <c r="V2571" s="20" t="e">
        <f>VLOOKUP(CONCATENATE($M2571,$N2571,$T2571),Oferta!$B$2:$R$360,17,FALSE)</f>
        <v>#N/A</v>
      </c>
      <c r="W2571" s="20" t="e">
        <f>VLOOKUP(CONCATENATE($M2571,$N2571,$T2571),Oferta!$B$2:$Q$360,12,FALSE)</f>
        <v>#N/A</v>
      </c>
      <c r="X2571" s="22"/>
      <c r="Y2571" s="23" t="e">
        <f>VLOOKUP(CONCATENATE($W2571,$X2571),Mtz_Horarios!$E$2:$H$92,2,FALSE)</f>
        <v>#N/A</v>
      </c>
      <c r="Z2571" s="23" t="e">
        <f>VLOOKUP(CONCATENATE($W2571,$X2571),Mtz_Horarios!$E$2:$H$92,3,FALSE)</f>
        <v>#N/A</v>
      </c>
      <c r="AA2571" s="24" t="e">
        <f>VLOOKUP(CONCATENATE($W2571,$X2571),Mtz_Horarios!$E$2:$H$92,4,FALSE)</f>
        <v>#N/A</v>
      </c>
      <c r="AB2571" s="20" t="e">
        <f>VLOOKUP(CONCATENATE($M2571,$N2571,$T2571),Oferta!$B$2:$Q$360,16,FALSE)</f>
        <v>#N/A</v>
      </c>
      <c r="AC2571" s="20" t="e">
        <f>VLOOKUP(CONCATENATE($M2571,$N2571,$T2571),Oferta!$B$2:$Q$360,15,FALSE)</f>
        <v>#N/A</v>
      </c>
      <c r="AD2571" s="12"/>
      <c r="AE2571" s="12"/>
      <c r="AF2571" s="12"/>
      <c r="AG2571" s="12"/>
      <c r="AH2571" s="12"/>
      <c r="AI2571" s="5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12"/>
      <c r="AW2571" s="12"/>
    </row>
    <row r="2572" spans="1:49" ht="15" hidden="1" customHeight="1">
      <c r="A2572" s="12"/>
      <c r="B2572" s="12"/>
      <c r="C2572" s="12"/>
      <c r="D2572" s="12"/>
      <c r="E2572" s="12"/>
      <c r="F2572" s="12"/>
      <c r="G2572" s="12"/>
      <c r="H2572" s="12" t="e">
        <f t="shared" si="40"/>
        <v>#N/A</v>
      </c>
      <c r="I2572" s="12" t="e">
        <f>VLOOKUP(CONCATENATE(N2572,T2572),Simulador!$H$26:$H$33,1,FALSE)</f>
        <v>#N/A</v>
      </c>
      <c r="J2572" s="12" t="e">
        <f t="shared" si="41"/>
        <v>#N/A</v>
      </c>
      <c r="K2572" s="13" t="e">
        <f t="shared" si="42"/>
        <v>#N/A</v>
      </c>
      <c r="L2572" s="12" t="e">
        <f t="shared" si="43"/>
        <v>#N/A</v>
      </c>
      <c r="M2572" s="14"/>
      <c r="N2572" s="3"/>
      <c r="O2572" s="20" t="e">
        <f>VLOOKUP(CONCATENATE($M2572,$N2572),Curriculos!$A$2:$J$332,4,FALSE)</f>
        <v>#N/A</v>
      </c>
      <c r="P2572" s="21" t="e">
        <f>VLOOKUP(CONCATENATE($M2572,$N2572),Curriculos!$A$2:$J$332,5,FALSE)</f>
        <v>#N/A</v>
      </c>
      <c r="Q2572" s="21" t="e">
        <f>VLOOKUP($N2572,Oferta!$D$2:$P$100,5,FALSE)</f>
        <v>#N/A</v>
      </c>
      <c r="R2572" s="21" t="e">
        <f>VLOOKUP(CONCATENATE($M2572,$N2572),Curriculos!$A$2:$J$332,8,FALSE)</f>
        <v>#N/A</v>
      </c>
      <c r="S2572" s="5"/>
      <c r="T2572" s="22"/>
      <c r="U2572" s="21" t="e">
        <f>VLOOKUP(CONCATENATE($M2572,$N2572),Curriculos!$A$2:$J$332,10,FALSE)</f>
        <v>#N/A</v>
      </c>
      <c r="V2572" s="20" t="e">
        <f>VLOOKUP(CONCATENATE($M2572,$N2572,$T2572),Oferta!$B$2:$R$360,17,FALSE)</f>
        <v>#N/A</v>
      </c>
      <c r="W2572" s="20" t="e">
        <f>VLOOKUP(CONCATENATE($M2572,$N2572,$T2572),Oferta!$B$2:$Q$360,12,FALSE)</f>
        <v>#N/A</v>
      </c>
      <c r="X2572" s="22"/>
      <c r="Y2572" s="23" t="e">
        <f>VLOOKUP(CONCATENATE($W2572,$X2572),Mtz_Horarios!$E$2:$H$92,2,FALSE)</f>
        <v>#N/A</v>
      </c>
      <c r="Z2572" s="23" t="e">
        <f>VLOOKUP(CONCATENATE($W2572,$X2572),Mtz_Horarios!$E$2:$H$92,3,FALSE)</f>
        <v>#N/A</v>
      </c>
      <c r="AA2572" s="24" t="e">
        <f>VLOOKUP(CONCATENATE($W2572,$X2572),Mtz_Horarios!$E$2:$H$92,4,FALSE)</f>
        <v>#N/A</v>
      </c>
      <c r="AB2572" s="20" t="e">
        <f>VLOOKUP(CONCATENATE($M2572,$N2572,$T2572),Oferta!$B$2:$Q$360,16,FALSE)</f>
        <v>#N/A</v>
      </c>
      <c r="AC2572" s="20" t="e">
        <f>VLOOKUP(CONCATENATE($M2572,$N2572,$T2572),Oferta!$B$2:$Q$360,15,FALSE)</f>
        <v>#N/A</v>
      </c>
      <c r="AD2572" s="12"/>
      <c r="AE2572" s="12"/>
      <c r="AF2572" s="12"/>
      <c r="AG2572" s="12"/>
      <c r="AH2572" s="12"/>
      <c r="AI2572" s="5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12"/>
      <c r="AW2572" s="12"/>
    </row>
    <row r="2573" spans="1:49" ht="15" hidden="1" customHeight="1">
      <c r="A2573" s="12"/>
      <c r="B2573" s="12"/>
      <c r="C2573" s="12"/>
      <c r="D2573" s="12"/>
      <c r="E2573" s="12"/>
      <c r="F2573" s="12"/>
      <c r="G2573" s="12"/>
      <c r="H2573" s="12" t="e">
        <f t="shared" si="40"/>
        <v>#N/A</v>
      </c>
      <c r="I2573" s="12" t="e">
        <f>VLOOKUP(CONCATENATE(N2573,T2573),Simulador!$H$26:$H$33,1,FALSE)</f>
        <v>#N/A</v>
      </c>
      <c r="J2573" s="12" t="e">
        <f t="shared" si="41"/>
        <v>#N/A</v>
      </c>
      <c r="K2573" s="13" t="e">
        <f t="shared" si="42"/>
        <v>#N/A</v>
      </c>
      <c r="L2573" s="12" t="e">
        <f t="shared" si="43"/>
        <v>#N/A</v>
      </c>
      <c r="M2573" s="14"/>
      <c r="N2573" s="3"/>
      <c r="O2573" s="20" t="e">
        <f>VLOOKUP(CONCATENATE($M2573,$N2573),Curriculos!$A$2:$J$332,4,FALSE)</f>
        <v>#N/A</v>
      </c>
      <c r="P2573" s="21" t="e">
        <f>VLOOKUP(CONCATENATE($M2573,$N2573),Curriculos!$A$2:$J$332,5,FALSE)</f>
        <v>#N/A</v>
      </c>
      <c r="Q2573" s="21" t="e">
        <f>VLOOKUP($N2573,Oferta!$D$2:$P$100,5,FALSE)</f>
        <v>#N/A</v>
      </c>
      <c r="R2573" s="21" t="e">
        <f>VLOOKUP(CONCATENATE($M2573,$N2573),Curriculos!$A$2:$J$332,8,FALSE)</f>
        <v>#N/A</v>
      </c>
      <c r="S2573" s="5"/>
      <c r="T2573" s="22"/>
      <c r="U2573" s="21" t="e">
        <f>VLOOKUP(CONCATENATE($M2573,$N2573),Curriculos!$A$2:$J$332,10,FALSE)</f>
        <v>#N/A</v>
      </c>
      <c r="V2573" s="20" t="e">
        <f>VLOOKUP(CONCATENATE($M2573,$N2573,$T2573),Oferta!$B$2:$R$360,17,FALSE)</f>
        <v>#N/A</v>
      </c>
      <c r="W2573" s="20" t="e">
        <f>VLOOKUP(CONCATENATE($M2573,$N2573,$T2573),Oferta!$B$2:$Q$360,12,FALSE)</f>
        <v>#N/A</v>
      </c>
      <c r="X2573" s="22"/>
      <c r="Y2573" s="23" t="e">
        <f>VLOOKUP(CONCATENATE($W2573,$X2573),Mtz_Horarios!$E$2:$H$92,2,FALSE)</f>
        <v>#N/A</v>
      </c>
      <c r="Z2573" s="23" t="e">
        <f>VLOOKUP(CONCATENATE($W2573,$X2573),Mtz_Horarios!$E$2:$H$92,3,FALSE)</f>
        <v>#N/A</v>
      </c>
      <c r="AA2573" s="24" t="e">
        <f>VLOOKUP(CONCATENATE($W2573,$X2573),Mtz_Horarios!$E$2:$H$92,4,FALSE)</f>
        <v>#N/A</v>
      </c>
      <c r="AB2573" s="20" t="e">
        <f>VLOOKUP(CONCATENATE($M2573,$N2573,$T2573),Oferta!$B$2:$Q$360,16,FALSE)</f>
        <v>#N/A</v>
      </c>
      <c r="AC2573" s="20" t="e">
        <f>VLOOKUP(CONCATENATE($M2573,$N2573,$T2573),Oferta!$B$2:$Q$360,15,FALSE)</f>
        <v>#N/A</v>
      </c>
      <c r="AD2573" s="12"/>
      <c r="AE2573" s="12"/>
      <c r="AF2573" s="12"/>
      <c r="AG2573" s="12"/>
      <c r="AH2573" s="12"/>
      <c r="AI2573" s="5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12"/>
      <c r="AW2573" s="12"/>
    </row>
    <row r="2574" spans="1:49" ht="15" hidden="1" customHeight="1">
      <c r="A2574" s="12"/>
      <c r="B2574" s="12"/>
      <c r="C2574" s="12"/>
      <c r="D2574" s="12"/>
      <c r="E2574" s="12"/>
      <c r="F2574" s="12"/>
      <c r="G2574" s="12"/>
      <c r="H2574" s="12" t="e">
        <f t="shared" si="40"/>
        <v>#N/A</v>
      </c>
      <c r="I2574" s="12" t="e">
        <f>VLOOKUP(CONCATENATE(N2574,T2574),Simulador!$H$26:$H$33,1,FALSE)</f>
        <v>#N/A</v>
      </c>
      <c r="J2574" s="12" t="e">
        <f t="shared" si="41"/>
        <v>#N/A</v>
      </c>
      <c r="K2574" s="13" t="e">
        <f t="shared" si="42"/>
        <v>#N/A</v>
      </c>
      <c r="L2574" s="12" t="e">
        <f t="shared" si="43"/>
        <v>#N/A</v>
      </c>
      <c r="M2574" s="14"/>
      <c r="N2574" s="3"/>
      <c r="O2574" s="20" t="e">
        <f>VLOOKUP(CONCATENATE($M2574,$N2574),Curriculos!$A$2:$J$332,4,FALSE)</f>
        <v>#N/A</v>
      </c>
      <c r="P2574" s="21" t="e">
        <f>VLOOKUP(CONCATENATE($M2574,$N2574),Curriculos!$A$2:$J$332,5,FALSE)</f>
        <v>#N/A</v>
      </c>
      <c r="Q2574" s="21" t="e">
        <f>VLOOKUP($N2574,Oferta!$D$2:$P$100,5,FALSE)</f>
        <v>#N/A</v>
      </c>
      <c r="R2574" s="21" t="e">
        <f>VLOOKUP(CONCATENATE($M2574,$N2574),Curriculos!$A$2:$J$332,8,FALSE)</f>
        <v>#N/A</v>
      </c>
      <c r="S2574" s="5"/>
      <c r="T2574" s="22"/>
      <c r="U2574" s="21" t="e">
        <f>VLOOKUP(CONCATENATE($M2574,$N2574),Curriculos!$A$2:$J$332,10,FALSE)</f>
        <v>#N/A</v>
      </c>
      <c r="V2574" s="20" t="e">
        <f>VLOOKUP(CONCATENATE($M2574,$N2574,$T2574),Oferta!$B$2:$R$360,17,FALSE)</f>
        <v>#N/A</v>
      </c>
      <c r="W2574" s="20" t="e">
        <f>VLOOKUP(CONCATENATE($M2574,$N2574,$T2574),Oferta!$B$2:$Q$360,12,FALSE)</f>
        <v>#N/A</v>
      </c>
      <c r="X2574" s="22"/>
      <c r="Y2574" s="23" t="e">
        <f>VLOOKUP(CONCATENATE($W2574,$X2574),Mtz_Horarios!$E$2:$H$92,2,FALSE)</f>
        <v>#N/A</v>
      </c>
      <c r="Z2574" s="23" t="e">
        <f>VLOOKUP(CONCATENATE($W2574,$X2574),Mtz_Horarios!$E$2:$H$92,3,FALSE)</f>
        <v>#N/A</v>
      </c>
      <c r="AA2574" s="24" t="e">
        <f>VLOOKUP(CONCATENATE($W2574,$X2574),Mtz_Horarios!$E$2:$H$92,4,FALSE)</f>
        <v>#N/A</v>
      </c>
      <c r="AB2574" s="20" t="e">
        <f>VLOOKUP(CONCATENATE($M2574,$N2574,$T2574),Oferta!$B$2:$Q$360,16,FALSE)</f>
        <v>#N/A</v>
      </c>
      <c r="AC2574" s="20" t="e">
        <f>VLOOKUP(CONCATENATE($M2574,$N2574,$T2574),Oferta!$B$2:$Q$360,15,FALSE)</f>
        <v>#N/A</v>
      </c>
      <c r="AD2574" s="12"/>
      <c r="AE2574" s="12"/>
      <c r="AF2574" s="12"/>
      <c r="AG2574" s="12"/>
      <c r="AH2574" s="12"/>
      <c r="AI2574" s="5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12"/>
      <c r="AW2574" s="12"/>
    </row>
    <row r="2575" spans="1:49" ht="15" hidden="1" customHeight="1">
      <c r="A2575" s="12"/>
      <c r="B2575" s="12"/>
      <c r="C2575" s="12"/>
      <c r="D2575" s="12"/>
      <c r="E2575" s="12"/>
      <c r="F2575" s="12"/>
      <c r="G2575" s="12"/>
      <c r="H2575" s="12" t="e">
        <f t="shared" si="40"/>
        <v>#N/A</v>
      </c>
      <c r="I2575" s="12" t="e">
        <f>VLOOKUP(CONCATENATE(N2575,T2575),Simulador!$H$26:$H$33,1,FALSE)</f>
        <v>#N/A</v>
      </c>
      <c r="J2575" s="12" t="e">
        <f t="shared" si="41"/>
        <v>#N/A</v>
      </c>
      <c r="K2575" s="13" t="e">
        <f t="shared" si="42"/>
        <v>#N/A</v>
      </c>
      <c r="L2575" s="12" t="e">
        <f t="shared" si="43"/>
        <v>#N/A</v>
      </c>
      <c r="M2575" s="14"/>
      <c r="N2575" s="3"/>
      <c r="O2575" s="20" t="e">
        <f>VLOOKUP(CONCATENATE($M2575,$N2575),Curriculos!$A$2:$J$332,4,FALSE)</f>
        <v>#N/A</v>
      </c>
      <c r="P2575" s="21" t="e">
        <f>VLOOKUP(CONCATENATE($M2575,$N2575),Curriculos!$A$2:$J$332,5,FALSE)</f>
        <v>#N/A</v>
      </c>
      <c r="Q2575" s="21" t="e">
        <f>VLOOKUP($N2575,Oferta!$D$2:$P$100,5,FALSE)</f>
        <v>#N/A</v>
      </c>
      <c r="R2575" s="21" t="e">
        <f>VLOOKUP(CONCATENATE($M2575,$N2575),Curriculos!$A$2:$J$332,8,FALSE)</f>
        <v>#N/A</v>
      </c>
      <c r="S2575" s="5"/>
      <c r="T2575" s="22"/>
      <c r="U2575" s="21" t="e">
        <f>VLOOKUP(CONCATENATE($M2575,$N2575),Curriculos!$A$2:$J$332,10,FALSE)</f>
        <v>#N/A</v>
      </c>
      <c r="V2575" s="20" t="e">
        <f>VLOOKUP(CONCATENATE($M2575,$N2575,$T2575),Oferta!$B$2:$R$360,17,FALSE)</f>
        <v>#N/A</v>
      </c>
      <c r="W2575" s="20" t="e">
        <f>VLOOKUP(CONCATENATE($M2575,$N2575,$T2575),Oferta!$B$2:$Q$360,12,FALSE)</f>
        <v>#N/A</v>
      </c>
      <c r="X2575" s="22"/>
      <c r="Y2575" s="23" t="e">
        <f>VLOOKUP(CONCATENATE($W2575,$X2575),Mtz_Horarios!$E$2:$H$92,2,FALSE)</f>
        <v>#N/A</v>
      </c>
      <c r="Z2575" s="23" t="e">
        <f>VLOOKUP(CONCATENATE($W2575,$X2575),Mtz_Horarios!$E$2:$H$92,3,FALSE)</f>
        <v>#N/A</v>
      </c>
      <c r="AA2575" s="24" t="e">
        <f>VLOOKUP(CONCATENATE($W2575,$X2575),Mtz_Horarios!$E$2:$H$92,4,FALSE)</f>
        <v>#N/A</v>
      </c>
      <c r="AB2575" s="20" t="e">
        <f>VLOOKUP(CONCATENATE($M2575,$N2575,$T2575),Oferta!$B$2:$Q$360,16,FALSE)</f>
        <v>#N/A</v>
      </c>
      <c r="AC2575" s="20" t="e">
        <f>VLOOKUP(CONCATENATE($M2575,$N2575,$T2575),Oferta!$B$2:$Q$360,15,FALSE)</f>
        <v>#N/A</v>
      </c>
      <c r="AD2575" s="12"/>
      <c r="AE2575" s="12"/>
      <c r="AF2575" s="12"/>
      <c r="AG2575" s="12"/>
      <c r="AH2575" s="12"/>
      <c r="AI2575" s="5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12"/>
      <c r="AW2575" s="12"/>
    </row>
    <row r="2576" spans="1:49" ht="15" hidden="1" customHeight="1">
      <c r="A2576" s="12"/>
      <c r="B2576" s="12"/>
      <c r="C2576" s="12"/>
      <c r="D2576" s="12"/>
      <c r="E2576" s="12"/>
      <c r="F2576" s="12"/>
      <c r="G2576" s="12"/>
      <c r="H2576" s="12" t="e">
        <f t="shared" si="40"/>
        <v>#N/A</v>
      </c>
      <c r="I2576" s="12" t="e">
        <f>VLOOKUP(CONCATENATE(N2576,T2576),Simulador!$H$26:$H$33,1,FALSE)</f>
        <v>#N/A</v>
      </c>
      <c r="J2576" s="12" t="e">
        <f t="shared" si="41"/>
        <v>#N/A</v>
      </c>
      <c r="K2576" s="13" t="e">
        <f t="shared" si="42"/>
        <v>#N/A</v>
      </c>
      <c r="L2576" s="12" t="e">
        <f t="shared" si="43"/>
        <v>#N/A</v>
      </c>
      <c r="M2576" s="14"/>
      <c r="N2576" s="3"/>
      <c r="O2576" s="20" t="e">
        <f>VLOOKUP(CONCATENATE($M2576,$N2576),Curriculos!$A$2:$J$332,4,FALSE)</f>
        <v>#N/A</v>
      </c>
      <c r="P2576" s="21" t="e">
        <f>VLOOKUP(CONCATENATE($M2576,$N2576),Curriculos!$A$2:$J$332,5,FALSE)</f>
        <v>#N/A</v>
      </c>
      <c r="Q2576" s="21" t="e">
        <f>VLOOKUP($N2576,Oferta!$D$2:$P$100,5,FALSE)</f>
        <v>#N/A</v>
      </c>
      <c r="R2576" s="21" t="e">
        <f>VLOOKUP(CONCATENATE($M2576,$N2576),Curriculos!$A$2:$J$332,8,FALSE)</f>
        <v>#N/A</v>
      </c>
      <c r="S2576" s="5"/>
      <c r="T2576" s="22"/>
      <c r="U2576" s="21" t="e">
        <f>VLOOKUP(CONCATENATE($M2576,$N2576),Curriculos!$A$2:$J$332,10,FALSE)</f>
        <v>#N/A</v>
      </c>
      <c r="V2576" s="20" t="e">
        <f>VLOOKUP(CONCATENATE($M2576,$N2576,$T2576),Oferta!$B$2:$R$360,17,FALSE)</f>
        <v>#N/A</v>
      </c>
      <c r="W2576" s="20" t="e">
        <f>VLOOKUP(CONCATENATE($M2576,$N2576,$T2576),Oferta!$B$2:$Q$360,12,FALSE)</f>
        <v>#N/A</v>
      </c>
      <c r="X2576" s="22"/>
      <c r="Y2576" s="23" t="e">
        <f>VLOOKUP(CONCATENATE($W2576,$X2576),Mtz_Horarios!$E$2:$H$92,2,FALSE)</f>
        <v>#N/A</v>
      </c>
      <c r="Z2576" s="23" t="e">
        <f>VLOOKUP(CONCATENATE($W2576,$X2576),Mtz_Horarios!$E$2:$H$92,3,FALSE)</f>
        <v>#N/A</v>
      </c>
      <c r="AA2576" s="24" t="e">
        <f>VLOOKUP(CONCATENATE($W2576,$X2576),Mtz_Horarios!$E$2:$H$92,4,FALSE)</f>
        <v>#N/A</v>
      </c>
      <c r="AB2576" s="20" t="e">
        <f>VLOOKUP(CONCATENATE($M2576,$N2576,$T2576),Oferta!$B$2:$Q$360,16,FALSE)</f>
        <v>#N/A</v>
      </c>
      <c r="AC2576" s="20" t="e">
        <f>VLOOKUP(CONCATENATE($M2576,$N2576,$T2576),Oferta!$B$2:$Q$360,15,FALSE)</f>
        <v>#N/A</v>
      </c>
      <c r="AD2576" s="12"/>
      <c r="AE2576" s="12"/>
      <c r="AF2576" s="12"/>
      <c r="AG2576" s="12"/>
      <c r="AH2576" s="12"/>
      <c r="AI2576" s="5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12"/>
      <c r="AW2576" s="12"/>
    </row>
    <row r="2577" spans="1:49" ht="15" hidden="1" customHeight="1">
      <c r="A2577" s="12"/>
      <c r="B2577" s="12"/>
      <c r="C2577" s="12"/>
      <c r="D2577" s="12"/>
      <c r="E2577" s="12"/>
      <c r="F2577" s="12"/>
      <c r="G2577" s="12"/>
      <c r="H2577" s="12" t="e">
        <f t="shared" si="40"/>
        <v>#N/A</v>
      </c>
      <c r="I2577" s="12" t="e">
        <f>VLOOKUP(CONCATENATE(N2577,T2577),Simulador!$H$26:$H$33,1,FALSE)</f>
        <v>#N/A</v>
      </c>
      <c r="J2577" s="12" t="e">
        <f t="shared" si="41"/>
        <v>#N/A</v>
      </c>
      <c r="K2577" s="13" t="e">
        <f t="shared" si="42"/>
        <v>#N/A</v>
      </c>
      <c r="L2577" s="12" t="e">
        <f t="shared" si="43"/>
        <v>#N/A</v>
      </c>
      <c r="M2577" s="14"/>
      <c r="N2577" s="3"/>
      <c r="O2577" s="20" t="e">
        <f>VLOOKUP(CONCATENATE($M2577,$N2577),Curriculos!$A$2:$J$332,4,FALSE)</f>
        <v>#N/A</v>
      </c>
      <c r="P2577" s="21" t="e">
        <f>VLOOKUP(CONCATENATE($M2577,$N2577),Curriculos!$A$2:$J$332,5,FALSE)</f>
        <v>#N/A</v>
      </c>
      <c r="Q2577" s="21" t="e">
        <f>VLOOKUP($N2577,Oferta!$D$2:$P$100,5,FALSE)</f>
        <v>#N/A</v>
      </c>
      <c r="R2577" s="21" t="e">
        <f>VLOOKUP(CONCATENATE($M2577,$N2577),Curriculos!$A$2:$J$332,8,FALSE)</f>
        <v>#N/A</v>
      </c>
      <c r="S2577" s="5"/>
      <c r="T2577" s="22"/>
      <c r="U2577" s="21" t="e">
        <f>VLOOKUP(CONCATENATE($M2577,$N2577),Curriculos!$A$2:$J$332,10,FALSE)</f>
        <v>#N/A</v>
      </c>
      <c r="V2577" s="20" t="e">
        <f>VLOOKUP(CONCATENATE($M2577,$N2577,$T2577),Oferta!$B$2:$R$360,17,FALSE)</f>
        <v>#N/A</v>
      </c>
      <c r="W2577" s="20" t="e">
        <f>VLOOKUP(CONCATENATE($M2577,$N2577,$T2577),Oferta!$B$2:$Q$360,12,FALSE)</f>
        <v>#N/A</v>
      </c>
      <c r="X2577" s="22"/>
      <c r="Y2577" s="23" t="e">
        <f>VLOOKUP(CONCATENATE($W2577,$X2577),Mtz_Horarios!$E$2:$H$92,2,FALSE)</f>
        <v>#N/A</v>
      </c>
      <c r="Z2577" s="23" t="e">
        <f>VLOOKUP(CONCATENATE($W2577,$X2577),Mtz_Horarios!$E$2:$H$92,3,FALSE)</f>
        <v>#N/A</v>
      </c>
      <c r="AA2577" s="24" t="e">
        <f>VLOOKUP(CONCATENATE($W2577,$X2577),Mtz_Horarios!$E$2:$H$92,4,FALSE)</f>
        <v>#N/A</v>
      </c>
      <c r="AB2577" s="20" t="e">
        <f>VLOOKUP(CONCATENATE($M2577,$N2577,$T2577),Oferta!$B$2:$Q$360,16,FALSE)</f>
        <v>#N/A</v>
      </c>
      <c r="AC2577" s="20" t="e">
        <f>VLOOKUP(CONCATENATE($M2577,$N2577,$T2577),Oferta!$B$2:$Q$360,15,FALSE)</f>
        <v>#N/A</v>
      </c>
      <c r="AD2577" s="12"/>
      <c r="AE2577" s="12"/>
      <c r="AF2577" s="12"/>
      <c r="AG2577" s="12"/>
      <c r="AH2577" s="12"/>
      <c r="AI2577" s="5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12"/>
      <c r="AW2577" s="12"/>
    </row>
    <row r="2578" spans="1:49" ht="15" hidden="1" customHeight="1">
      <c r="A2578" s="12"/>
      <c r="B2578" s="12"/>
      <c r="C2578" s="12"/>
      <c r="D2578" s="12"/>
      <c r="E2578" s="12"/>
      <c r="F2578" s="12"/>
      <c r="G2578" s="12"/>
      <c r="H2578" s="12" t="e">
        <f t="shared" si="40"/>
        <v>#N/A</v>
      </c>
      <c r="I2578" s="12" t="e">
        <f>VLOOKUP(CONCATENATE(N2578,T2578),Simulador!$H$26:$H$33,1,FALSE)</f>
        <v>#N/A</v>
      </c>
      <c r="J2578" s="12" t="e">
        <f t="shared" si="41"/>
        <v>#N/A</v>
      </c>
      <c r="K2578" s="13" t="e">
        <f t="shared" si="42"/>
        <v>#N/A</v>
      </c>
      <c r="L2578" s="12" t="e">
        <f t="shared" si="43"/>
        <v>#N/A</v>
      </c>
      <c r="M2578" s="14"/>
      <c r="N2578" s="3"/>
      <c r="O2578" s="20" t="e">
        <f>VLOOKUP(CONCATENATE($M2578,$N2578),Curriculos!$A$2:$J$332,4,FALSE)</f>
        <v>#N/A</v>
      </c>
      <c r="P2578" s="21" t="e">
        <f>VLOOKUP(CONCATENATE($M2578,$N2578),Curriculos!$A$2:$J$332,5,FALSE)</f>
        <v>#N/A</v>
      </c>
      <c r="Q2578" s="21" t="e">
        <f>VLOOKUP($N2578,Oferta!$D$2:$P$100,5,FALSE)</f>
        <v>#N/A</v>
      </c>
      <c r="R2578" s="21" t="e">
        <f>VLOOKUP(CONCATENATE($M2578,$N2578),Curriculos!$A$2:$J$332,8,FALSE)</f>
        <v>#N/A</v>
      </c>
      <c r="S2578" s="5"/>
      <c r="T2578" s="22"/>
      <c r="U2578" s="21" t="e">
        <f>VLOOKUP(CONCATENATE($M2578,$N2578),Curriculos!$A$2:$J$332,10,FALSE)</f>
        <v>#N/A</v>
      </c>
      <c r="V2578" s="20" t="e">
        <f>VLOOKUP(CONCATENATE($M2578,$N2578,$T2578),Oferta!$B$2:$R$360,17,FALSE)</f>
        <v>#N/A</v>
      </c>
      <c r="W2578" s="20" t="e">
        <f>VLOOKUP(CONCATENATE($M2578,$N2578,$T2578),Oferta!$B$2:$Q$360,12,FALSE)</f>
        <v>#N/A</v>
      </c>
      <c r="X2578" s="22"/>
      <c r="Y2578" s="23" t="e">
        <f>VLOOKUP(CONCATENATE($W2578,$X2578),Mtz_Horarios!$E$2:$H$92,2,FALSE)</f>
        <v>#N/A</v>
      </c>
      <c r="Z2578" s="23" t="e">
        <f>VLOOKUP(CONCATENATE($W2578,$X2578),Mtz_Horarios!$E$2:$H$92,3,FALSE)</f>
        <v>#N/A</v>
      </c>
      <c r="AA2578" s="24" t="e">
        <f>VLOOKUP(CONCATENATE($W2578,$X2578),Mtz_Horarios!$E$2:$H$92,4,FALSE)</f>
        <v>#N/A</v>
      </c>
      <c r="AB2578" s="20" t="e">
        <f>VLOOKUP(CONCATENATE($M2578,$N2578,$T2578),Oferta!$B$2:$Q$360,16,FALSE)</f>
        <v>#N/A</v>
      </c>
      <c r="AC2578" s="20" t="e">
        <f>VLOOKUP(CONCATENATE($M2578,$N2578,$T2578),Oferta!$B$2:$Q$360,15,FALSE)</f>
        <v>#N/A</v>
      </c>
      <c r="AD2578" s="12"/>
      <c r="AE2578" s="12"/>
      <c r="AF2578" s="12"/>
      <c r="AG2578" s="12"/>
      <c r="AH2578" s="12"/>
      <c r="AI2578" s="5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12"/>
      <c r="AW2578" s="12"/>
    </row>
    <row r="2579" spans="1:49" ht="15" hidden="1" customHeight="1">
      <c r="A2579" s="12"/>
      <c r="B2579" s="12"/>
      <c r="C2579" s="12"/>
      <c r="D2579" s="12"/>
      <c r="E2579" s="12"/>
      <c r="F2579" s="12"/>
      <c r="G2579" s="12"/>
      <c r="H2579" s="12" t="e">
        <f t="shared" si="40"/>
        <v>#N/A</v>
      </c>
      <c r="I2579" s="12" t="e">
        <f>VLOOKUP(CONCATENATE(N2579,T2579),Simulador!$H$26:$H$33,1,FALSE)</f>
        <v>#N/A</v>
      </c>
      <c r="J2579" s="12" t="e">
        <f t="shared" si="41"/>
        <v>#N/A</v>
      </c>
      <c r="K2579" s="13" t="e">
        <f t="shared" si="42"/>
        <v>#N/A</v>
      </c>
      <c r="L2579" s="12" t="e">
        <f t="shared" si="43"/>
        <v>#N/A</v>
      </c>
      <c r="M2579" s="14"/>
      <c r="N2579" s="3"/>
      <c r="O2579" s="20" t="e">
        <f>VLOOKUP(CONCATENATE($M2579,$N2579),Curriculos!$A$2:$J$332,4,FALSE)</f>
        <v>#N/A</v>
      </c>
      <c r="P2579" s="21" t="e">
        <f>VLOOKUP(CONCATENATE($M2579,$N2579),Curriculos!$A$2:$J$332,5,FALSE)</f>
        <v>#N/A</v>
      </c>
      <c r="Q2579" s="21" t="e">
        <f>VLOOKUP($N2579,Oferta!$D$2:$P$100,5,FALSE)</f>
        <v>#N/A</v>
      </c>
      <c r="R2579" s="21" t="e">
        <f>VLOOKUP(CONCATENATE($M2579,$N2579),Curriculos!$A$2:$J$332,8,FALSE)</f>
        <v>#N/A</v>
      </c>
      <c r="S2579" s="5"/>
      <c r="T2579" s="22"/>
      <c r="U2579" s="21" t="e">
        <f>VLOOKUP(CONCATENATE($M2579,$N2579),Curriculos!$A$2:$J$332,10,FALSE)</f>
        <v>#N/A</v>
      </c>
      <c r="V2579" s="20" t="e">
        <f>VLOOKUP(CONCATENATE($M2579,$N2579,$T2579),Oferta!$B$2:$R$360,17,FALSE)</f>
        <v>#N/A</v>
      </c>
      <c r="W2579" s="20" t="e">
        <f>VLOOKUP(CONCATENATE($M2579,$N2579,$T2579),Oferta!$B$2:$Q$360,12,FALSE)</f>
        <v>#N/A</v>
      </c>
      <c r="X2579" s="22"/>
      <c r="Y2579" s="23" t="e">
        <f>VLOOKUP(CONCATENATE($W2579,$X2579),Mtz_Horarios!$E$2:$H$92,2,FALSE)</f>
        <v>#N/A</v>
      </c>
      <c r="Z2579" s="23" t="e">
        <f>VLOOKUP(CONCATENATE($W2579,$X2579),Mtz_Horarios!$E$2:$H$92,3,FALSE)</f>
        <v>#N/A</v>
      </c>
      <c r="AA2579" s="24" t="e">
        <f>VLOOKUP(CONCATENATE($W2579,$X2579),Mtz_Horarios!$E$2:$H$92,4,FALSE)</f>
        <v>#N/A</v>
      </c>
      <c r="AB2579" s="20" t="e">
        <f>VLOOKUP(CONCATENATE($M2579,$N2579,$T2579),Oferta!$B$2:$Q$360,16,FALSE)</f>
        <v>#N/A</v>
      </c>
      <c r="AC2579" s="20" t="e">
        <f>VLOOKUP(CONCATENATE($M2579,$N2579,$T2579),Oferta!$B$2:$Q$360,15,FALSE)</f>
        <v>#N/A</v>
      </c>
      <c r="AD2579" s="12"/>
      <c r="AE2579" s="12"/>
      <c r="AF2579" s="12"/>
      <c r="AG2579" s="12"/>
      <c r="AH2579" s="12"/>
      <c r="AI2579" s="5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12"/>
      <c r="AW2579" s="12"/>
    </row>
    <row r="2580" spans="1:49" ht="15" hidden="1" customHeight="1">
      <c r="A2580" s="12"/>
      <c r="B2580" s="12"/>
      <c r="C2580" s="12"/>
      <c r="D2580" s="12"/>
      <c r="E2580" s="12"/>
      <c r="F2580" s="12"/>
      <c r="G2580" s="12"/>
      <c r="H2580" s="12" t="e">
        <f t="shared" si="40"/>
        <v>#N/A</v>
      </c>
      <c r="I2580" s="12" t="e">
        <f>VLOOKUP(CONCATENATE(N2580,T2580),Simulador!$H$26:$H$33,1,FALSE)</f>
        <v>#N/A</v>
      </c>
      <c r="J2580" s="12" t="e">
        <f t="shared" si="41"/>
        <v>#N/A</v>
      </c>
      <c r="K2580" s="13" t="e">
        <f t="shared" si="42"/>
        <v>#N/A</v>
      </c>
      <c r="L2580" s="12" t="e">
        <f t="shared" si="43"/>
        <v>#N/A</v>
      </c>
      <c r="M2580" s="14"/>
      <c r="N2580" s="3"/>
      <c r="O2580" s="20" t="e">
        <f>VLOOKUP(CONCATENATE($M2580,$N2580),Curriculos!$A$2:$J$332,4,FALSE)</f>
        <v>#N/A</v>
      </c>
      <c r="P2580" s="21" t="e">
        <f>VLOOKUP(CONCATENATE($M2580,$N2580),Curriculos!$A$2:$J$332,5,FALSE)</f>
        <v>#N/A</v>
      </c>
      <c r="Q2580" s="21" t="e">
        <f>VLOOKUP($N2580,Oferta!$D$2:$P$100,5,FALSE)</f>
        <v>#N/A</v>
      </c>
      <c r="R2580" s="21" t="e">
        <f>VLOOKUP(CONCATENATE($M2580,$N2580),Curriculos!$A$2:$J$332,8,FALSE)</f>
        <v>#N/A</v>
      </c>
      <c r="S2580" s="5"/>
      <c r="T2580" s="22"/>
      <c r="U2580" s="21" t="e">
        <f>VLOOKUP(CONCATENATE($M2580,$N2580),Curriculos!$A$2:$J$332,10,FALSE)</f>
        <v>#N/A</v>
      </c>
      <c r="V2580" s="20" t="e">
        <f>VLOOKUP(CONCATENATE($M2580,$N2580,$T2580),Oferta!$B$2:$R$360,17,FALSE)</f>
        <v>#N/A</v>
      </c>
      <c r="W2580" s="20" t="e">
        <f>VLOOKUP(CONCATENATE($M2580,$N2580,$T2580),Oferta!$B$2:$Q$360,12,FALSE)</f>
        <v>#N/A</v>
      </c>
      <c r="X2580" s="22"/>
      <c r="Y2580" s="23" t="e">
        <f>VLOOKUP(CONCATENATE($W2580,$X2580),Mtz_Horarios!$E$2:$H$92,2,FALSE)</f>
        <v>#N/A</v>
      </c>
      <c r="Z2580" s="23" t="e">
        <f>VLOOKUP(CONCATENATE($W2580,$X2580),Mtz_Horarios!$E$2:$H$92,3,FALSE)</f>
        <v>#N/A</v>
      </c>
      <c r="AA2580" s="24" t="e">
        <f>VLOOKUP(CONCATENATE($W2580,$X2580),Mtz_Horarios!$E$2:$H$92,4,FALSE)</f>
        <v>#N/A</v>
      </c>
      <c r="AB2580" s="20" t="e">
        <f>VLOOKUP(CONCATENATE($M2580,$N2580,$T2580),Oferta!$B$2:$Q$360,16,FALSE)</f>
        <v>#N/A</v>
      </c>
      <c r="AC2580" s="20" t="e">
        <f>VLOOKUP(CONCATENATE($M2580,$N2580,$T2580),Oferta!$B$2:$Q$360,15,FALSE)</f>
        <v>#N/A</v>
      </c>
      <c r="AD2580" s="12"/>
      <c r="AE2580" s="12"/>
      <c r="AF2580" s="12"/>
      <c r="AG2580" s="12"/>
      <c r="AH2580" s="12"/>
      <c r="AI2580" s="5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12"/>
      <c r="AW2580" s="12"/>
    </row>
    <row r="2581" spans="1:49" ht="15" hidden="1" customHeight="1">
      <c r="A2581" s="12"/>
      <c r="B2581" s="12"/>
      <c r="C2581" s="12"/>
      <c r="D2581" s="12"/>
      <c r="E2581" s="12"/>
      <c r="F2581" s="12"/>
      <c r="G2581" s="12"/>
      <c r="H2581" s="12" t="e">
        <f t="shared" si="40"/>
        <v>#N/A</v>
      </c>
      <c r="I2581" s="12" t="e">
        <f>VLOOKUP(CONCATENATE(N2581,T2581),Simulador!$H$26:$H$33,1,FALSE)</f>
        <v>#N/A</v>
      </c>
      <c r="J2581" s="12" t="e">
        <f t="shared" si="41"/>
        <v>#N/A</v>
      </c>
      <c r="K2581" s="13" t="e">
        <f t="shared" si="42"/>
        <v>#N/A</v>
      </c>
      <c r="L2581" s="12" t="e">
        <f t="shared" si="43"/>
        <v>#N/A</v>
      </c>
      <c r="M2581" s="14"/>
      <c r="N2581" s="3"/>
      <c r="O2581" s="20" t="e">
        <f>VLOOKUP(CONCATENATE($M2581,$N2581),Curriculos!$A$2:$J$332,4,FALSE)</f>
        <v>#N/A</v>
      </c>
      <c r="P2581" s="21" t="e">
        <f>VLOOKUP(CONCATENATE($M2581,$N2581),Curriculos!$A$2:$J$332,5,FALSE)</f>
        <v>#N/A</v>
      </c>
      <c r="Q2581" s="21" t="e">
        <f>VLOOKUP($N2581,Oferta!$D$2:$P$100,5,FALSE)</f>
        <v>#N/A</v>
      </c>
      <c r="R2581" s="21" t="e">
        <f>VLOOKUP(CONCATENATE($M2581,$N2581),Curriculos!$A$2:$J$332,8,FALSE)</f>
        <v>#N/A</v>
      </c>
      <c r="S2581" s="5"/>
      <c r="T2581" s="22"/>
      <c r="U2581" s="21" t="e">
        <f>VLOOKUP(CONCATENATE($M2581,$N2581),Curriculos!$A$2:$J$332,10,FALSE)</f>
        <v>#N/A</v>
      </c>
      <c r="V2581" s="20" t="e">
        <f>VLOOKUP(CONCATENATE($M2581,$N2581,$T2581),Oferta!$B$2:$R$360,17,FALSE)</f>
        <v>#N/A</v>
      </c>
      <c r="W2581" s="20" t="e">
        <f>VLOOKUP(CONCATENATE($M2581,$N2581,$T2581),Oferta!$B$2:$Q$360,12,FALSE)</f>
        <v>#N/A</v>
      </c>
      <c r="X2581" s="22"/>
      <c r="Y2581" s="23" t="e">
        <f>VLOOKUP(CONCATENATE($W2581,$X2581),Mtz_Horarios!$E$2:$H$92,2,FALSE)</f>
        <v>#N/A</v>
      </c>
      <c r="Z2581" s="23" t="e">
        <f>VLOOKUP(CONCATENATE($W2581,$X2581),Mtz_Horarios!$E$2:$H$92,3,FALSE)</f>
        <v>#N/A</v>
      </c>
      <c r="AA2581" s="24" t="e">
        <f>VLOOKUP(CONCATENATE($W2581,$X2581),Mtz_Horarios!$E$2:$H$92,4,FALSE)</f>
        <v>#N/A</v>
      </c>
      <c r="AB2581" s="20" t="e">
        <f>VLOOKUP(CONCATENATE($M2581,$N2581,$T2581),Oferta!$B$2:$Q$360,16,FALSE)</f>
        <v>#N/A</v>
      </c>
      <c r="AC2581" s="20" t="e">
        <f>VLOOKUP(CONCATENATE($M2581,$N2581,$T2581),Oferta!$B$2:$Q$360,15,FALSE)</f>
        <v>#N/A</v>
      </c>
      <c r="AD2581" s="12"/>
      <c r="AE2581" s="12"/>
      <c r="AF2581" s="12"/>
      <c r="AG2581" s="12"/>
      <c r="AH2581" s="12"/>
      <c r="AI2581" s="5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12"/>
      <c r="AW2581" s="12"/>
    </row>
    <row r="2582" spans="1:49" ht="15" hidden="1" customHeight="1">
      <c r="A2582" s="12"/>
      <c r="B2582" s="12"/>
      <c r="C2582" s="12"/>
      <c r="D2582" s="12"/>
      <c r="E2582" s="12"/>
      <c r="F2582" s="12"/>
      <c r="G2582" s="12"/>
      <c r="H2582" s="12" t="e">
        <f t="shared" si="40"/>
        <v>#N/A</v>
      </c>
      <c r="I2582" s="12" t="e">
        <f>VLOOKUP(CONCATENATE(N2582,T2582),Simulador!$H$26:$H$33,1,FALSE)</f>
        <v>#N/A</v>
      </c>
      <c r="J2582" s="12" t="e">
        <f t="shared" si="41"/>
        <v>#N/A</v>
      </c>
      <c r="K2582" s="13" t="e">
        <f t="shared" si="42"/>
        <v>#N/A</v>
      </c>
      <c r="L2582" s="12" t="e">
        <f t="shared" si="43"/>
        <v>#N/A</v>
      </c>
      <c r="M2582" s="14"/>
      <c r="N2582" s="3"/>
      <c r="O2582" s="20" t="e">
        <f>VLOOKUP(CONCATENATE($M2582,$N2582),Curriculos!$A$2:$J$332,4,FALSE)</f>
        <v>#N/A</v>
      </c>
      <c r="P2582" s="21" t="e">
        <f>VLOOKUP(CONCATENATE($M2582,$N2582),Curriculos!$A$2:$J$332,5,FALSE)</f>
        <v>#N/A</v>
      </c>
      <c r="Q2582" s="21" t="e">
        <f>VLOOKUP($N2582,Oferta!$D$2:$P$100,5,FALSE)</f>
        <v>#N/A</v>
      </c>
      <c r="R2582" s="21" t="e">
        <f>VLOOKUP(CONCATENATE($M2582,$N2582),Curriculos!$A$2:$J$332,8,FALSE)</f>
        <v>#N/A</v>
      </c>
      <c r="S2582" s="5"/>
      <c r="T2582" s="22"/>
      <c r="U2582" s="21" t="e">
        <f>VLOOKUP(CONCATENATE($M2582,$N2582),Curriculos!$A$2:$J$332,10,FALSE)</f>
        <v>#N/A</v>
      </c>
      <c r="V2582" s="20" t="e">
        <f>VLOOKUP(CONCATENATE($M2582,$N2582,$T2582),Oferta!$B$2:$R$360,17,FALSE)</f>
        <v>#N/A</v>
      </c>
      <c r="W2582" s="20" t="e">
        <f>VLOOKUP(CONCATENATE($M2582,$N2582,$T2582),Oferta!$B$2:$Q$360,12,FALSE)</f>
        <v>#N/A</v>
      </c>
      <c r="X2582" s="22"/>
      <c r="Y2582" s="23" t="e">
        <f>VLOOKUP(CONCATENATE($W2582,$X2582),Mtz_Horarios!$E$2:$H$92,2,FALSE)</f>
        <v>#N/A</v>
      </c>
      <c r="Z2582" s="23" t="e">
        <f>VLOOKUP(CONCATENATE($W2582,$X2582),Mtz_Horarios!$E$2:$H$92,3,FALSE)</f>
        <v>#N/A</v>
      </c>
      <c r="AA2582" s="24" t="e">
        <f>VLOOKUP(CONCATENATE($W2582,$X2582),Mtz_Horarios!$E$2:$H$92,4,FALSE)</f>
        <v>#N/A</v>
      </c>
      <c r="AB2582" s="20" t="e">
        <f>VLOOKUP(CONCATENATE($M2582,$N2582,$T2582),Oferta!$B$2:$Q$360,16,FALSE)</f>
        <v>#N/A</v>
      </c>
      <c r="AC2582" s="20" t="e">
        <f>VLOOKUP(CONCATENATE($M2582,$N2582,$T2582),Oferta!$B$2:$Q$360,15,FALSE)</f>
        <v>#N/A</v>
      </c>
      <c r="AD2582" s="12"/>
      <c r="AE2582" s="12"/>
      <c r="AF2582" s="12"/>
      <c r="AG2582" s="12"/>
      <c r="AH2582" s="12"/>
      <c r="AI2582" s="5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12"/>
      <c r="AW2582" s="12"/>
    </row>
    <row r="2583" spans="1:49" ht="15" hidden="1" customHeight="1">
      <c r="A2583" s="12"/>
      <c r="B2583" s="12"/>
      <c r="C2583" s="12"/>
      <c r="D2583" s="12"/>
      <c r="E2583" s="12"/>
      <c r="F2583" s="12"/>
      <c r="G2583" s="12"/>
      <c r="H2583" s="12" t="e">
        <f t="shared" si="40"/>
        <v>#N/A</v>
      </c>
      <c r="I2583" s="12" t="e">
        <f>VLOOKUP(CONCATENATE(N2583,T2583),Simulador!$H$26:$H$33,1,FALSE)</f>
        <v>#N/A</v>
      </c>
      <c r="J2583" s="12" t="e">
        <f t="shared" si="41"/>
        <v>#N/A</v>
      </c>
      <c r="K2583" s="13" t="e">
        <f t="shared" si="42"/>
        <v>#N/A</v>
      </c>
      <c r="L2583" s="12" t="e">
        <f t="shared" si="43"/>
        <v>#N/A</v>
      </c>
      <c r="M2583" s="14"/>
      <c r="N2583" s="3"/>
      <c r="O2583" s="20" t="e">
        <f>VLOOKUP(CONCATENATE($M2583,$N2583),Curriculos!$A$2:$J$332,4,FALSE)</f>
        <v>#N/A</v>
      </c>
      <c r="P2583" s="21" t="e">
        <f>VLOOKUP(CONCATENATE($M2583,$N2583),Curriculos!$A$2:$J$332,5,FALSE)</f>
        <v>#N/A</v>
      </c>
      <c r="Q2583" s="21" t="e">
        <f>VLOOKUP($N2583,Oferta!$D$2:$P$100,5,FALSE)</f>
        <v>#N/A</v>
      </c>
      <c r="R2583" s="21" t="e">
        <f>VLOOKUP(CONCATENATE($M2583,$N2583),Curriculos!$A$2:$J$332,8,FALSE)</f>
        <v>#N/A</v>
      </c>
      <c r="S2583" s="5"/>
      <c r="T2583" s="22"/>
      <c r="U2583" s="21" t="e">
        <f>VLOOKUP(CONCATENATE($M2583,$N2583),Curriculos!$A$2:$J$332,10,FALSE)</f>
        <v>#N/A</v>
      </c>
      <c r="V2583" s="20" t="e">
        <f>VLOOKUP(CONCATENATE($M2583,$N2583,$T2583),Oferta!$B$2:$R$360,17,FALSE)</f>
        <v>#N/A</v>
      </c>
      <c r="W2583" s="20" t="e">
        <f>VLOOKUP(CONCATENATE($M2583,$N2583,$T2583),Oferta!$B$2:$Q$360,12,FALSE)</f>
        <v>#N/A</v>
      </c>
      <c r="X2583" s="22"/>
      <c r="Y2583" s="23" t="e">
        <f>VLOOKUP(CONCATENATE($W2583,$X2583),Mtz_Horarios!$E$2:$H$92,2,FALSE)</f>
        <v>#N/A</v>
      </c>
      <c r="Z2583" s="23" t="e">
        <f>VLOOKUP(CONCATENATE($W2583,$X2583),Mtz_Horarios!$E$2:$H$92,3,FALSE)</f>
        <v>#N/A</v>
      </c>
      <c r="AA2583" s="24" t="e">
        <f>VLOOKUP(CONCATENATE($W2583,$X2583),Mtz_Horarios!$E$2:$H$92,4,FALSE)</f>
        <v>#N/A</v>
      </c>
      <c r="AB2583" s="20" t="e">
        <f>VLOOKUP(CONCATENATE($M2583,$N2583,$T2583),Oferta!$B$2:$Q$360,16,FALSE)</f>
        <v>#N/A</v>
      </c>
      <c r="AC2583" s="20" t="e">
        <f>VLOOKUP(CONCATENATE($M2583,$N2583,$T2583),Oferta!$B$2:$Q$360,15,FALSE)</f>
        <v>#N/A</v>
      </c>
      <c r="AD2583" s="12"/>
      <c r="AE2583" s="12"/>
      <c r="AF2583" s="12"/>
      <c r="AG2583" s="12"/>
      <c r="AH2583" s="12"/>
      <c r="AI2583" s="5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12"/>
      <c r="AW2583" s="12"/>
    </row>
    <row r="2584" spans="1:49" ht="15" hidden="1" customHeight="1">
      <c r="A2584" s="12"/>
      <c r="B2584" s="12"/>
      <c r="C2584" s="12"/>
      <c r="D2584" s="12"/>
      <c r="E2584" s="12"/>
      <c r="F2584" s="12"/>
      <c r="G2584" s="12"/>
      <c r="H2584" s="12" t="e">
        <f t="shared" si="40"/>
        <v>#N/A</v>
      </c>
      <c r="I2584" s="12" t="e">
        <f>VLOOKUP(CONCATENATE(N2584,T2584),Simulador!$H$26:$H$33,1,FALSE)</f>
        <v>#N/A</v>
      </c>
      <c r="J2584" s="12" t="e">
        <f t="shared" si="41"/>
        <v>#N/A</v>
      </c>
      <c r="K2584" s="13" t="e">
        <f t="shared" si="42"/>
        <v>#N/A</v>
      </c>
      <c r="L2584" s="12" t="e">
        <f t="shared" si="43"/>
        <v>#N/A</v>
      </c>
      <c r="M2584" s="14"/>
      <c r="N2584" s="3"/>
      <c r="O2584" s="20" t="e">
        <f>VLOOKUP(CONCATENATE($M2584,$N2584),Curriculos!$A$2:$J$332,4,FALSE)</f>
        <v>#N/A</v>
      </c>
      <c r="P2584" s="21" t="e">
        <f>VLOOKUP(CONCATENATE($M2584,$N2584),Curriculos!$A$2:$J$332,5,FALSE)</f>
        <v>#N/A</v>
      </c>
      <c r="Q2584" s="21" t="e">
        <f>VLOOKUP($N2584,Oferta!$D$2:$P$100,5,FALSE)</f>
        <v>#N/A</v>
      </c>
      <c r="R2584" s="21" t="e">
        <f>VLOOKUP(CONCATENATE($M2584,$N2584),Curriculos!$A$2:$J$332,8,FALSE)</f>
        <v>#N/A</v>
      </c>
      <c r="S2584" s="5"/>
      <c r="T2584" s="22"/>
      <c r="U2584" s="21" t="e">
        <f>VLOOKUP(CONCATENATE($M2584,$N2584),Curriculos!$A$2:$J$332,10,FALSE)</f>
        <v>#N/A</v>
      </c>
      <c r="V2584" s="20" t="e">
        <f>VLOOKUP(CONCATENATE($M2584,$N2584,$T2584),Oferta!$B$2:$R$360,17,FALSE)</f>
        <v>#N/A</v>
      </c>
      <c r="W2584" s="20" t="e">
        <f>VLOOKUP(CONCATENATE($M2584,$N2584,$T2584),Oferta!$B$2:$Q$360,12,FALSE)</f>
        <v>#N/A</v>
      </c>
      <c r="X2584" s="22"/>
      <c r="Y2584" s="23" t="e">
        <f>VLOOKUP(CONCATENATE($W2584,$X2584),Mtz_Horarios!$E$2:$H$92,2,FALSE)</f>
        <v>#N/A</v>
      </c>
      <c r="Z2584" s="23" t="e">
        <f>VLOOKUP(CONCATENATE($W2584,$X2584),Mtz_Horarios!$E$2:$H$92,3,FALSE)</f>
        <v>#N/A</v>
      </c>
      <c r="AA2584" s="24" t="e">
        <f>VLOOKUP(CONCATENATE($W2584,$X2584),Mtz_Horarios!$E$2:$H$92,4,FALSE)</f>
        <v>#N/A</v>
      </c>
      <c r="AB2584" s="20" t="e">
        <f>VLOOKUP(CONCATENATE($M2584,$N2584,$T2584),Oferta!$B$2:$Q$360,16,FALSE)</f>
        <v>#N/A</v>
      </c>
      <c r="AC2584" s="20" t="e">
        <f>VLOOKUP(CONCATENATE($M2584,$N2584,$T2584),Oferta!$B$2:$Q$360,15,FALSE)</f>
        <v>#N/A</v>
      </c>
      <c r="AD2584" s="12"/>
      <c r="AE2584" s="12"/>
      <c r="AF2584" s="12"/>
      <c r="AG2584" s="12"/>
      <c r="AH2584" s="12"/>
      <c r="AI2584" s="5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12"/>
      <c r="AW2584" s="12"/>
    </row>
    <row r="2585" spans="1:49" ht="15" hidden="1" customHeight="1">
      <c r="A2585" s="12"/>
      <c r="B2585" s="12"/>
      <c r="C2585" s="12"/>
      <c r="D2585" s="12"/>
      <c r="E2585" s="12"/>
      <c r="F2585" s="12"/>
      <c r="G2585" s="12"/>
      <c r="H2585" s="12" t="e">
        <f t="shared" si="40"/>
        <v>#N/A</v>
      </c>
      <c r="I2585" s="12" t="e">
        <f>VLOOKUP(CONCATENATE(N2585,T2585),Simulador!$H$26:$H$33,1,FALSE)</f>
        <v>#N/A</v>
      </c>
      <c r="J2585" s="12" t="e">
        <f t="shared" si="41"/>
        <v>#N/A</v>
      </c>
      <c r="K2585" s="13" t="e">
        <f t="shared" si="42"/>
        <v>#N/A</v>
      </c>
      <c r="L2585" s="12" t="e">
        <f t="shared" si="43"/>
        <v>#N/A</v>
      </c>
      <c r="M2585" s="14"/>
      <c r="N2585" s="3"/>
      <c r="O2585" s="20" t="e">
        <f>VLOOKUP(CONCATENATE($M2585,$N2585),Curriculos!$A$2:$J$332,4,FALSE)</f>
        <v>#N/A</v>
      </c>
      <c r="P2585" s="21" t="e">
        <f>VLOOKUP(CONCATENATE($M2585,$N2585),Curriculos!$A$2:$J$332,5,FALSE)</f>
        <v>#N/A</v>
      </c>
      <c r="Q2585" s="21" t="e">
        <f>VLOOKUP($N2585,Oferta!$D$2:$P$100,5,FALSE)</f>
        <v>#N/A</v>
      </c>
      <c r="R2585" s="21" t="e">
        <f>VLOOKUP(CONCATENATE($M2585,$N2585),Curriculos!$A$2:$J$332,8,FALSE)</f>
        <v>#N/A</v>
      </c>
      <c r="S2585" s="5"/>
      <c r="T2585" s="22"/>
      <c r="U2585" s="21" t="e">
        <f>VLOOKUP(CONCATENATE($M2585,$N2585),Curriculos!$A$2:$J$332,10,FALSE)</f>
        <v>#N/A</v>
      </c>
      <c r="V2585" s="20" t="e">
        <f>VLOOKUP(CONCATENATE($M2585,$N2585,$T2585),Oferta!$B$2:$R$360,17,FALSE)</f>
        <v>#N/A</v>
      </c>
      <c r="W2585" s="20" t="e">
        <f>VLOOKUP(CONCATENATE($M2585,$N2585,$T2585),Oferta!$B$2:$Q$360,12,FALSE)</f>
        <v>#N/A</v>
      </c>
      <c r="X2585" s="22"/>
      <c r="Y2585" s="23" t="e">
        <f>VLOOKUP(CONCATENATE($W2585,$X2585),Mtz_Horarios!$E$2:$H$92,2,FALSE)</f>
        <v>#N/A</v>
      </c>
      <c r="Z2585" s="23" t="e">
        <f>VLOOKUP(CONCATENATE($W2585,$X2585),Mtz_Horarios!$E$2:$H$92,3,FALSE)</f>
        <v>#N/A</v>
      </c>
      <c r="AA2585" s="24" t="e">
        <f>VLOOKUP(CONCATENATE($W2585,$X2585),Mtz_Horarios!$E$2:$H$92,4,FALSE)</f>
        <v>#N/A</v>
      </c>
      <c r="AB2585" s="20" t="e">
        <f>VLOOKUP(CONCATENATE($M2585,$N2585,$T2585),Oferta!$B$2:$Q$360,16,FALSE)</f>
        <v>#N/A</v>
      </c>
      <c r="AC2585" s="20" t="e">
        <f>VLOOKUP(CONCATENATE($M2585,$N2585,$T2585),Oferta!$B$2:$Q$360,15,FALSE)</f>
        <v>#N/A</v>
      </c>
      <c r="AD2585" s="12"/>
      <c r="AE2585" s="12"/>
      <c r="AF2585" s="12"/>
      <c r="AG2585" s="12"/>
      <c r="AH2585" s="12"/>
      <c r="AI2585" s="5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12"/>
      <c r="AW2585" s="12"/>
    </row>
    <row r="2586" spans="1:49" ht="15" hidden="1" customHeight="1">
      <c r="A2586" s="12"/>
      <c r="B2586" s="12"/>
      <c r="C2586" s="12"/>
      <c r="D2586" s="12"/>
      <c r="E2586" s="12"/>
      <c r="F2586" s="12"/>
      <c r="G2586" s="12"/>
      <c r="H2586" s="12" t="e">
        <f t="shared" si="40"/>
        <v>#N/A</v>
      </c>
      <c r="I2586" s="12" t="e">
        <f>VLOOKUP(CONCATENATE(N2586,T2586),Simulador!$H$26:$H$33,1,FALSE)</f>
        <v>#N/A</v>
      </c>
      <c r="J2586" s="12" t="e">
        <f t="shared" si="41"/>
        <v>#N/A</v>
      </c>
      <c r="K2586" s="13" t="e">
        <f t="shared" si="42"/>
        <v>#N/A</v>
      </c>
      <c r="L2586" s="12" t="e">
        <f t="shared" si="43"/>
        <v>#N/A</v>
      </c>
      <c r="M2586" s="14"/>
      <c r="N2586" s="3"/>
      <c r="O2586" s="20" t="e">
        <f>VLOOKUP(CONCATENATE($M2586,$N2586),Curriculos!$A$2:$J$332,4,FALSE)</f>
        <v>#N/A</v>
      </c>
      <c r="P2586" s="21" t="e">
        <f>VLOOKUP(CONCATENATE($M2586,$N2586),Curriculos!$A$2:$J$332,5,FALSE)</f>
        <v>#N/A</v>
      </c>
      <c r="Q2586" s="21" t="e">
        <f>VLOOKUP($N2586,Oferta!$D$2:$P$100,5,FALSE)</f>
        <v>#N/A</v>
      </c>
      <c r="R2586" s="21" t="e">
        <f>VLOOKUP(CONCATENATE($M2586,$N2586),Curriculos!$A$2:$J$332,8,FALSE)</f>
        <v>#N/A</v>
      </c>
      <c r="S2586" s="5"/>
      <c r="T2586" s="22"/>
      <c r="U2586" s="21" t="e">
        <f>VLOOKUP(CONCATENATE($M2586,$N2586),Curriculos!$A$2:$J$332,10,FALSE)</f>
        <v>#N/A</v>
      </c>
      <c r="V2586" s="20" t="e">
        <f>VLOOKUP(CONCATENATE($M2586,$N2586,$T2586),Oferta!$B$2:$R$360,17,FALSE)</f>
        <v>#N/A</v>
      </c>
      <c r="W2586" s="20" t="e">
        <f>VLOOKUP(CONCATENATE($M2586,$N2586,$T2586),Oferta!$B$2:$Q$360,12,FALSE)</f>
        <v>#N/A</v>
      </c>
      <c r="X2586" s="22"/>
      <c r="Y2586" s="23" t="e">
        <f>VLOOKUP(CONCATENATE($W2586,$X2586),Mtz_Horarios!$E$2:$H$92,2,FALSE)</f>
        <v>#N/A</v>
      </c>
      <c r="Z2586" s="23" t="e">
        <f>VLOOKUP(CONCATENATE($W2586,$X2586),Mtz_Horarios!$E$2:$H$92,3,FALSE)</f>
        <v>#N/A</v>
      </c>
      <c r="AA2586" s="24" t="e">
        <f>VLOOKUP(CONCATENATE($W2586,$X2586),Mtz_Horarios!$E$2:$H$92,4,FALSE)</f>
        <v>#N/A</v>
      </c>
      <c r="AB2586" s="20" t="e">
        <f>VLOOKUP(CONCATENATE($M2586,$N2586,$T2586),Oferta!$B$2:$Q$360,16,FALSE)</f>
        <v>#N/A</v>
      </c>
      <c r="AC2586" s="20" t="e">
        <f>VLOOKUP(CONCATENATE($M2586,$N2586,$T2586),Oferta!$B$2:$Q$360,15,FALSE)</f>
        <v>#N/A</v>
      </c>
      <c r="AD2586" s="12"/>
      <c r="AE2586" s="12"/>
      <c r="AF2586" s="12"/>
      <c r="AG2586" s="12"/>
      <c r="AH2586" s="12"/>
      <c r="AI2586" s="5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12"/>
      <c r="AW2586" s="12"/>
    </row>
    <row r="2587" spans="1:49" ht="15" hidden="1" customHeight="1">
      <c r="A2587" s="12"/>
      <c r="B2587" s="12"/>
      <c r="C2587" s="12"/>
      <c r="D2587" s="12"/>
      <c r="E2587" s="12"/>
      <c r="F2587" s="12"/>
      <c r="G2587" s="12"/>
      <c r="H2587" s="12" t="e">
        <f t="shared" si="40"/>
        <v>#N/A</v>
      </c>
      <c r="I2587" s="12" t="e">
        <f>VLOOKUP(CONCATENATE(N2587,T2587),Simulador!$H$26:$H$33,1,FALSE)</f>
        <v>#N/A</v>
      </c>
      <c r="J2587" s="12" t="e">
        <f t="shared" si="41"/>
        <v>#N/A</v>
      </c>
      <c r="K2587" s="13" t="e">
        <f t="shared" si="42"/>
        <v>#N/A</v>
      </c>
      <c r="L2587" s="12" t="e">
        <f t="shared" si="43"/>
        <v>#N/A</v>
      </c>
      <c r="M2587" s="14"/>
      <c r="N2587" s="3"/>
      <c r="O2587" s="20" t="e">
        <f>VLOOKUP(CONCATENATE($M2587,$N2587),Curriculos!$A$2:$J$332,4,FALSE)</f>
        <v>#N/A</v>
      </c>
      <c r="P2587" s="21" t="e">
        <f>VLOOKUP(CONCATENATE($M2587,$N2587),Curriculos!$A$2:$J$332,5,FALSE)</f>
        <v>#N/A</v>
      </c>
      <c r="Q2587" s="21" t="e">
        <f>VLOOKUP($N2587,Oferta!$D$2:$P$100,5,FALSE)</f>
        <v>#N/A</v>
      </c>
      <c r="R2587" s="21" t="e">
        <f>VLOOKUP(CONCATENATE($M2587,$N2587),Curriculos!$A$2:$J$332,8,FALSE)</f>
        <v>#N/A</v>
      </c>
      <c r="S2587" s="5"/>
      <c r="T2587" s="22"/>
      <c r="U2587" s="21" t="e">
        <f>VLOOKUP(CONCATENATE($M2587,$N2587),Curriculos!$A$2:$J$332,10,FALSE)</f>
        <v>#N/A</v>
      </c>
      <c r="V2587" s="20" t="e">
        <f>VLOOKUP(CONCATENATE($M2587,$N2587,$T2587),Oferta!$B$2:$R$360,17,FALSE)</f>
        <v>#N/A</v>
      </c>
      <c r="W2587" s="20" t="e">
        <f>VLOOKUP(CONCATENATE($M2587,$N2587,$T2587),Oferta!$B$2:$Q$360,12,FALSE)</f>
        <v>#N/A</v>
      </c>
      <c r="X2587" s="22"/>
      <c r="Y2587" s="23" t="e">
        <f>VLOOKUP(CONCATENATE($W2587,$X2587),Mtz_Horarios!$E$2:$H$92,2,FALSE)</f>
        <v>#N/A</v>
      </c>
      <c r="Z2587" s="23" t="e">
        <f>VLOOKUP(CONCATENATE($W2587,$X2587),Mtz_Horarios!$E$2:$H$92,3,FALSE)</f>
        <v>#N/A</v>
      </c>
      <c r="AA2587" s="24" t="e">
        <f>VLOOKUP(CONCATENATE($W2587,$X2587),Mtz_Horarios!$E$2:$H$92,4,FALSE)</f>
        <v>#N/A</v>
      </c>
      <c r="AB2587" s="20" t="e">
        <f>VLOOKUP(CONCATENATE($M2587,$N2587,$T2587),Oferta!$B$2:$Q$360,16,FALSE)</f>
        <v>#N/A</v>
      </c>
      <c r="AC2587" s="20" t="e">
        <f>VLOOKUP(CONCATENATE($M2587,$N2587,$T2587),Oferta!$B$2:$Q$360,15,FALSE)</f>
        <v>#N/A</v>
      </c>
      <c r="AD2587" s="12"/>
      <c r="AE2587" s="12"/>
      <c r="AF2587" s="12"/>
      <c r="AG2587" s="12"/>
      <c r="AH2587" s="12"/>
      <c r="AI2587" s="5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12"/>
      <c r="AW2587" s="12"/>
    </row>
    <row r="2588" spans="1:49" ht="15" hidden="1" customHeight="1">
      <c r="A2588" s="12"/>
      <c r="B2588" s="12"/>
      <c r="C2588" s="12"/>
      <c r="D2588" s="12"/>
      <c r="E2588" s="12"/>
      <c r="F2588" s="12"/>
      <c r="G2588" s="12"/>
      <c r="H2588" s="12" t="e">
        <f t="shared" si="40"/>
        <v>#N/A</v>
      </c>
      <c r="I2588" s="12" t="e">
        <f>VLOOKUP(CONCATENATE(N2588,T2588),Simulador!$H$26:$H$33,1,FALSE)</f>
        <v>#N/A</v>
      </c>
      <c r="J2588" s="12" t="e">
        <f t="shared" si="41"/>
        <v>#N/A</v>
      </c>
      <c r="K2588" s="13" t="e">
        <f t="shared" si="42"/>
        <v>#N/A</v>
      </c>
      <c r="L2588" s="12" t="e">
        <f t="shared" si="43"/>
        <v>#N/A</v>
      </c>
      <c r="M2588" s="14"/>
      <c r="N2588" s="3"/>
      <c r="O2588" s="20" t="e">
        <f>VLOOKUP(CONCATENATE($M2588,$N2588),Curriculos!$A$2:$J$332,4,FALSE)</f>
        <v>#N/A</v>
      </c>
      <c r="P2588" s="21" t="e">
        <f>VLOOKUP(CONCATENATE($M2588,$N2588),Curriculos!$A$2:$J$332,5,FALSE)</f>
        <v>#N/A</v>
      </c>
      <c r="Q2588" s="21" t="e">
        <f>VLOOKUP($N2588,Oferta!$D$2:$P$100,5,FALSE)</f>
        <v>#N/A</v>
      </c>
      <c r="R2588" s="21" t="e">
        <f>VLOOKUP(CONCATENATE($M2588,$N2588),Curriculos!$A$2:$J$332,8,FALSE)</f>
        <v>#N/A</v>
      </c>
      <c r="S2588" s="5"/>
      <c r="T2588" s="22"/>
      <c r="U2588" s="21" t="e">
        <f>VLOOKUP(CONCATENATE($M2588,$N2588),Curriculos!$A$2:$J$332,10,FALSE)</f>
        <v>#N/A</v>
      </c>
      <c r="V2588" s="20" t="e">
        <f>VLOOKUP(CONCATENATE($M2588,$N2588,$T2588),Oferta!$B$2:$R$360,17,FALSE)</f>
        <v>#N/A</v>
      </c>
      <c r="W2588" s="20" t="e">
        <f>VLOOKUP(CONCATENATE($M2588,$N2588,$T2588),Oferta!$B$2:$Q$360,12,FALSE)</f>
        <v>#N/A</v>
      </c>
      <c r="X2588" s="22"/>
      <c r="Y2588" s="23" t="e">
        <f>VLOOKUP(CONCATENATE($W2588,$X2588),Mtz_Horarios!$E$2:$H$92,2,FALSE)</f>
        <v>#N/A</v>
      </c>
      <c r="Z2588" s="23" t="e">
        <f>VLOOKUP(CONCATENATE($W2588,$X2588),Mtz_Horarios!$E$2:$H$92,3,FALSE)</f>
        <v>#N/A</v>
      </c>
      <c r="AA2588" s="24" t="e">
        <f>VLOOKUP(CONCATENATE($W2588,$X2588),Mtz_Horarios!$E$2:$H$92,4,FALSE)</f>
        <v>#N/A</v>
      </c>
      <c r="AB2588" s="20" t="e">
        <f>VLOOKUP(CONCATENATE($M2588,$N2588,$T2588),Oferta!$B$2:$Q$360,16,FALSE)</f>
        <v>#N/A</v>
      </c>
      <c r="AC2588" s="20" t="e">
        <f>VLOOKUP(CONCATENATE($M2588,$N2588,$T2588),Oferta!$B$2:$Q$360,15,FALSE)</f>
        <v>#N/A</v>
      </c>
      <c r="AD2588" s="12"/>
      <c r="AE2588" s="12"/>
      <c r="AF2588" s="12"/>
      <c r="AG2588" s="12"/>
      <c r="AH2588" s="12"/>
      <c r="AI2588" s="5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12"/>
      <c r="AW2588" s="12"/>
    </row>
    <row r="2589" spans="1:49" ht="15" hidden="1" customHeight="1">
      <c r="A2589" s="12"/>
      <c r="B2589" s="12"/>
      <c r="C2589" s="12"/>
      <c r="D2589" s="12"/>
      <c r="E2589" s="12"/>
      <c r="F2589" s="12"/>
      <c r="G2589" s="12"/>
      <c r="H2589" s="12" t="e">
        <f t="shared" si="40"/>
        <v>#N/A</v>
      </c>
      <c r="I2589" s="12" t="e">
        <f>VLOOKUP(CONCATENATE(N2589,T2589),Simulador!$H$26:$H$33,1,FALSE)</f>
        <v>#N/A</v>
      </c>
      <c r="J2589" s="12" t="e">
        <f t="shared" si="41"/>
        <v>#N/A</v>
      </c>
      <c r="K2589" s="13" t="e">
        <f t="shared" si="42"/>
        <v>#N/A</v>
      </c>
      <c r="L2589" s="12" t="e">
        <f t="shared" si="43"/>
        <v>#N/A</v>
      </c>
      <c r="M2589" s="14"/>
      <c r="N2589" s="3"/>
      <c r="O2589" s="20" t="e">
        <f>VLOOKUP(CONCATENATE($M2589,$N2589),Curriculos!$A$2:$J$332,4,FALSE)</f>
        <v>#N/A</v>
      </c>
      <c r="P2589" s="21" t="e">
        <f>VLOOKUP(CONCATENATE($M2589,$N2589),Curriculos!$A$2:$J$332,5,FALSE)</f>
        <v>#N/A</v>
      </c>
      <c r="Q2589" s="21" t="e">
        <f>VLOOKUP($N2589,Oferta!$D$2:$P$100,5,FALSE)</f>
        <v>#N/A</v>
      </c>
      <c r="R2589" s="21" t="e">
        <f>VLOOKUP(CONCATENATE($M2589,$N2589),Curriculos!$A$2:$J$332,8,FALSE)</f>
        <v>#N/A</v>
      </c>
      <c r="S2589" s="5"/>
      <c r="T2589" s="22"/>
      <c r="U2589" s="21" t="e">
        <f>VLOOKUP(CONCATENATE($M2589,$N2589),Curriculos!$A$2:$J$332,10,FALSE)</f>
        <v>#N/A</v>
      </c>
      <c r="V2589" s="20" t="e">
        <f>VLOOKUP(CONCATENATE($M2589,$N2589,$T2589),Oferta!$B$2:$R$360,17,FALSE)</f>
        <v>#N/A</v>
      </c>
      <c r="W2589" s="20" t="e">
        <f>VLOOKUP(CONCATENATE($M2589,$N2589,$T2589),Oferta!$B$2:$Q$360,12,FALSE)</f>
        <v>#N/A</v>
      </c>
      <c r="X2589" s="22"/>
      <c r="Y2589" s="23" t="e">
        <f>VLOOKUP(CONCATENATE($W2589,$X2589),Mtz_Horarios!$E$2:$H$92,2,FALSE)</f>
        <v>#N/A</v>
      </c>
      <c r="Z2589" s="23" t="e">
        <f>VLOOKUP(CONCATENATE($W2589,$X2589),Mtz_Horarios!$E$2:$H$92,3,FALSE)</f>
        <v>#N/A</v>
      </c>
      <c r="AA2589" s="24" t="e">
        <f>VLOOKUP(CONCATENATE($W2589,$X2589),Mtz_Horarios!$E$2:$H$92,4,FALSE)</f>
        <v>#N/A</v>
      </c>
      <c r="AB2589" s="20" t="e">
        <f>VLOOKUP(CONCATENATE($M2589,$N2589,$T2589),Oferta!$B$2:$Q$360,16,FALSE)</f>
        <v>#N/A</v>
      </c>
      <c r="AC2589" s="20" t="e">
        <f>VLOOKUP(CONCATENATE($M2589,$N2589,$T2589),Oferta!$B$2:$Q$360,15,FALSE)</f>
        <v>#N/A</v>
      </c>
      <c r="AD2589" s="12"/>
      <c r="AE2589" s="12"/>
      <c r="AF2589" s="12"/>
      <c r="AG2589" s="12"/>
      <c r="AH2589" s="12"/>
      <c r="AI2589" s="5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12"/>
      <c r="AW2589" s="12"/>
    </row>
    <row r="2590" spans="1:49" ht="15" hidden="1" customHeight="1">
      <c r="A2590" s="12"/>
      <c r="B2590" s="12"/>
      <c r="C2590" s="12"/>
      <c r="D2590" s="12"/>
      <c r="E2590" s="12"/>
      <c r="F2590" s="12"/>
      <c r="G2590" s="12"/>
      <c r="H2590" s="12" t="e">
        <f t="shared" si="40"/>
        <v>#N/A</v>
      </c>
      <c r="I2590" s="12" t="e">
        <f>VLOOKUP(CONCATENATE(N2590,T2590),Simulador!$H$26:$H$33,1,FALSE)</f>
        <v>#N/A</v>
      </c>
      <c r="J2590" s="12" t="e">
        <f t="shared" si="41"/>
        <v>#N/A</v>
      </c>
      <c r="K2590" s="13" t="e">
        <f t="shared" si="42"/>
        <v>#N/A</v>
      </c>
      <c r="L2590" s="12" t="e">
        <f t="shared" si="43"/>
        <v>#N/A</v>
      </c>
      <c r="M2590" s="14"/>
      <c r="N2590" s="3"/>
      <c r="O2590" s="20" t="e">
        <f>VLOOKUP(CONCATENATE($M2590,$N2590),Curriculos!$A$2:$J$332,4,FALSE)</f>
        <v>#N/A</v>
      </c>
      <c r="P2590" s="21" t="e">
        <f>VLOOKUP(CONCATENATE($M2590,$N2590),Curriculos!$A$2:$J$332,5,FALSE)</f>
        <v>#N/A</v>
      </c>
      <c r="Q2590" s="21" t="e">
        <f>VLOOKUP($N2590,Oferta!$D$2:$P$100,5,FALSE)</f>
        <v>#N/A</v>
      </c>
      <c r="R2590" s="21" t="e">
        <f>VLOOKUP(CONCATENATE($M2590,$N2590),Curriculos!$A$2:$J$332,8,FALSE)</f>
        <v>#N/A</v>
      </c>
      <c r="S2590" s="5"/>
      <c r="T2590" s="22"/>
      <c r="U2590" s="21" t="e">
        <f>VLOOKUP(CONCATENATE($M2590,$N2590),Curriculos!$A$2:$J$332,10,FALSE)</f>
        <v>#N/A</v>
      </c>
      <c r="V2590" s="20" t="e">
        <f>VLOOKUP(CONCATENATE($M2590,$N2590,$T2590),Oferta!$B$2:$R$360,17,FALSE)</f>
        <v>#N/A</v>
      </c>
      <c r="W2590" s="20" t="e">
        <f>VLOOKUP(CONCATENATE($M2590,$N2590,$T2590),Oferta!$B$2:$Q$360,12,FALSE)</f>
        <v>#N/A</v>
      </c>
      <c r="X2590" s="22"/>
      <c r="Y2590" s="23" t="e">
        <f>VLOOKUP(CONCATENATE($W2590,$X2590),Mtz_Horarios!$E$2:$H$92,2,FALSE)</f>
        <v>#N/A</v>
      </c>
      <c r="Z2590" s="23" t="e">
        <f>VLOOKUP(CONCATENATE($W2590,$X2590),Mtz_Horarios!$E$2:$H$92,3,FALSE)</f>
        <v>#N/A</v>
      </c>
      <c r="AA2590" s="24" t="e">
        <f>VLOOKUP(CONCATENATE($W2590,$X2590),Mtz_Horarios!$E$2:$H$92,4,FALSE)</f>
        <v>#N/A</v>
      </c>
      <c r="AB2590" s="20" t="e">
        <f>VLOOKUP(CONCATENATE($M2590,$N2590,$T2590),Oferta!$B$2:$Q$360,16,FALSE)</f>
        <v>#N/A</v>
      </c>
      <c r="AC2590" s="20" t="e">
        <f>VLOOKUP(CONCATENATE($M2590,$N2590,$T2590),Oferta!$B$2:$Q$360,15,FALSE)</f>
        <v>#N/A</v>
      </c>
      <c r="AD2590" s="12"/>
      <c r="AE2590" s="12"/>
      <c r="AF2590" s="12"/>
      <c r="AG2590" s="12"/>
      <c r="AH2590" s="12"/>
      <c r="AI2590" s="5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12"/>
      <c r="AW2590" s="12"/>
    </row>
    <row r="2591" spans="1:49" ht="15" hidden="1" customHeight="1">
      <c r="A2591" s="12"/>
      <c r="B2591" s="12"/>
      <c r="C2591" s="12"/>
      <c r="D2591" s="12"/>
      <c r="E2591" s="12"/>
      <c r="F2591" s="12"/>
      <c r="G2591" s="12"/>
      <c r="H2591" s="12" t="e">
        <f t="shared" si="40"/>
        <v>#N/A</v>
      </c>
      <c r="I2591" s="12" t="e">
        <f>VLOOKUP(CONCATENATE(N2591,T2591),Simulador!$H$26:$H$33,1,FALSE)</f>
        <v>#N/A</v>
      </c>
      <c r="J2591" s="12" t="e">
        <f t="shared" si="41"/>
        <v>#N/A</v>
      </c>
      <c r="K2591" s="13" t="e">
        <f t="shared" si="42"/>
        <v>#N/A</v>
      </c>
      <c r="L2591" s="12" t="e">
        <f t="shared" si="43"/>
        <v>#N/A</v>
      </c>
      <c r="M2591" s="14"/>
      <c r="N2591" s="3"/>
      <c r="O2591" s="20" t="e">
        <f>VLOOKUP(CONCATENATE($M2591,$N2591),Curriculos!$A$2:$J$332,4,FALSE)</f>
        <v>#N/A</v>
      </c>
      <c r="P2591" s="21" t="e">
        <f>VLOOKUP(CONCATENATE($M2591,$N2591),Curriculos!$A$2:$J$332,5,FALSE)</f>
        <v>#N/A</v>
      </c>
      <c r="Q2591" s="21" t="e">
        <f>VLOOKUP($N2591,Oferta!$D$2:$P$100,5,FALSE)</f>
        <v>#N/A</v>
      </c>
      <c r="R2591" s="21" t="e">
        <f>VLOOKUP(CONCATENATE($M2591,$N2591),Curriculos!$A$2:$J$332,8,FALSE)</f>
        <v>#N/A</v>
      </c>
      <c r="S2591" s="5"/>
      <c r="T2591" s="22"/>
      <c r="U2591" s="21" t="e">
        <f>VLOOKUP(CONCATENATE($M2591,$N2591),Curriculos!$A$2:$J$332,10,FALSE)</f>
        <v>#N/A</v>
      </c>
      <c r="V2591" s="20" t="e">
        <f>VLOOKUP(CONCATENATE($M2591,$N2591,$T2591),Oferta!$B$2:$R$360,17,FALSE)</f>
        <v>#N/A</v>
      </c>
      <c r="W2591" s="20" t="e">
        <f>VLOOKUP(CONCATENATE($M2591,$N2591,$T2591),Oferta!$B$2:$Q$360,12,FALSE)</f>
        <v>#N/A</v>
      </c>
      <c r="X2591" s="22"/>
      <c r="Y2591" s="23" t="e">
        <f>VLOOKUP(CONCATENATE($W2591,$X2591),Mtz_Horarios!$E$2:$H$92,2,FALSE)</f>
        <v>#N/A</v>
      </c>
      <c r="Z2591" s="23" t="e">
        <f>VLOOKUP(CONCATENATE($W2591,$X2591),Mtz_Horarios!$E$2:$H$92,3,FALSE)</f>
        <v>#N/A</v>
      </c>
      <c r="AA2591" s="24" t="e">
        <f>VLOOKUP(CONCATENATE($W2591,$X2591),Mtz_Horarios!$E$2:$H$92,4,FALSE)</f>
        <v>#N/A</v>
      </c>
      <c r="AB2591" s="20" t="e">
        <f>VLOOKUP(CONCATENATE($M2591,$N2591,$T2591),Oferta!$B$2:$Q$360,16,FALSE)</f>
        <v>#N/A</v>
      </c>
      <c r="AC2591" s="20" t="e">
        <f>VLOOKUP(CONCATENATE($M2591,$N2591,$T2591),Oferta!$B$2:$Q$360,15,FALSE)</f>
        <v>#N/A</v>
      </c>
      <c r="AD2591" s="12"/>
      <c r="AE2591" s="12"/>
      <c r="AF2591" s="12"/>
      <c r="AG2591" s="12"/>
      <c r="AH2591" s="12"/>
      <c r="AI2591" s="5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12"/>
      <c r="AW2591" s="12"/>
    </row>
    <row r="2592" spans="1:49" ht="15" hidden="1" customHeight="1">
      <c r="A2592" s="12"/>
      <c r="B2592" s="12"/>
      <c r="C2592" s="12"/>
      <c r="D2592" s="12"/>
      <c r="E2592" s="12"/>
      <c r="F2592" s="12"/>
      <c r="G2592" s="12"/>
      <c r="H2592" s="12" t="e">
        <f t="shared" si="40"/>
        <v>#N/A</v>
      </c>
      <c r="I2592" s="12" t="e">
        <f>VLOOKUP(CONCATENATE(N2592,T2592),Simulador!$H$26:$H$33,1,FALSE)</f>
        <v>#N/A</v>
      </c>
      <c r="J2592" s="12" t="e">
        <f t="shared" si="41"/>
        <v>#N/A</v>
      </c>
      <c r="K2592" s="13" t="e">
        <f t="shared" si="42"/>
        <v>#N/A</v>
      </c>
      <c r="L2592" s="12" t="e">
        <f t="shared" si="43"/>
        <v>#N/A</v>
      </c>
      <c r="M2592" s="14"/>
      <c r="N2592" s="3"/>
      <c r="O2592" s="20" t="e">
        <f>VLOOKUP(CONCATENATE($M2592,$N2592),Curriculos!$A$2:$J$332,4,FALSE)</f>
        <v>#N/A</v>
      </c>
      <c r="P2592" s="21" t="e">
        <f>VLOOKUP(CONCATENATE($M2592,$N2592),Curriculos!$A$2:$J$332,5,FALSE)</f>
        <v>#N/A</v>
      </c>
      <c r="Q2592" s="21" t="e">
        <f>VLOOKUP($N2592,Oferta!$D$2:$P$100,5,FALSE)</f>
        <v>#N/A</v>
      </c>
      <c r="R2592" s="21" t="e">
        <f>VLOOKUP(CONCATENATE($M2592,$N2592),Curriculos!$A$2:$J$332,8,FALSE)</f>
        <v>#N/A</v>
      </c>
      <c r="S2592" s="5"/>
      <c r="T2592" s="22"/>
      <c r="U2592" s="21" t="e">
        <f>VLOOKUP(CONCATENATE($M2592,$N2592),Curriculos!$A$2:$J$332,10,FALSE)</f>
        <v>#N/A</v>
      </c>
      <c r="V2592" s="20" t="e">
        <f>VLOOKUP(CONCATENATE($M2592,$N2592,$T2592),Oferta!$B$2:$R$360,17,FALSE)</f>
        <v>#N/A</v>
      </c>
      <c r="W2592" s="20" t="e">
        <f>VLOOKUP(CONCATENATE($M2592,$N2592,$T2592),Oferta!$B$2:$Q$360,12,FALSE)</f>
        <v>#N/A</v>
      </c>
      <c r="X2592" s="22"/>
      <c r="Y2592" s="23" t="e">
        <f>VLOOKUP(CONCATENATE($W2592,$X2592),Mtz_Horarios!$E$2:$H$92,2,FALSE)</f>
        <v>#N/A</v>
      </c>
      <c r="Z2592" s="23" t="e">
        <f>VLOOKUP(CONCATENATE($W2592,$X2592),Mtz_Horarios!$E$2:$H$92,3,FALSE)</f>
        <v>#N/A</v>
      </c>
      <c r="AA2592" s="24" t="e">
        <f>VLOOKUP(CONCATENATE($W2592,$X2592),Mtz_Horarios!$E$2:$H$92,4,FALSE)</f>
        <v>#N/A</v>
      </c>
      <c r="AB2592" s="20" t="e">
        <f>VLOOKUP(CONCATENATE($M2592,$N2592,$T2592),Oferta!$B$2:$Q$360,16,FALSE)</f>
        <v>#N/A</v>
      </c>
      <c r="AC2592" s="20" t="e">
        <f>VLOOKUP(CONCATENATE($M2592,$N2592,$T2592),Oferta!$B$2:$Q$360,15,FALSE)</f>
        <v>#N/A</v>
      </c>
      <c r="AD2592" s="12"/>
      <c r="AE2592" s="12"/>
      <c r="AF2592" s="12"/>
      <c r="AG2592" s="12"/>
      <c r="AH2592" s="12"/>
      <c r="AI2592" s="5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12"/>
      <c r="AW2592" s="12"/>
    </row>
    <row r="2593" spans="1:49" ht="15" hidden="1" customHeight="1">
      <c r="A2593" s="12"/>
      <c r="B2593" s="12"/>
      <c r="C2593" s="12"/>
      <c r="D2593" s="12"/>
      <c r="E2593" s="12"/>
      <c r="F2593" s="12"/>
      <c r="G2593" s="12"/>
      <c r="H2593" s="12" t="e">
        <f t="shared" si="40"/>
        <v>#N/A</v>
      </c>
      <c r="I2593" s="12" t="e">
        <f>VLOOKUP(CONCATENATE(N2593,T2593),Simulador!$H$26:$H$33,1,FALSE)</f>
        <v>#N/A</v>
      </c>
      <c r="J2593" s="12" t="e">
        <f t="shared" si="41"/>
        <v>#N/A</v>
      </c>
      <c r="K2593" s="13" t="e">
        <f t="shared" si="42"/>
        <v>#N/A</v>
      </c>
      <c r="L2593" s="12" t="e">
        <f t="shared" si="43"/>
        <v>#N/A</v>
      </c>
      <c r="M2593" s="14"/>
      <c r="N2593" s="3"/>
      <c r="O2593" s="20" t="e">
        <f>VLOOKUP(CONCATENATE($M2593,$N2593),Curriculos!$A$2:$J$332,4,FALSE)</f>
        <v>#N/A</v>
      </c>
      <c r="P2593" s="21" t="e">
        <f>VLOOKUP(CONCATENATE($M2593,$N2593),Curriculos!$A$2:$J$332,5,FALSE)</f>
        <v>#N/A</v>
      </c>
      <c r="Q2593" s="21" t="e">
        <f>VLOOKUP($N2593,Oferta!$D$2:$P$100,5,FALSE)</f>
        <v>#N/A</v>
      </c>
      <c r="R2593" s="21" t="e">
        <f>VLOOKUP(CONCATENATE($M2593,$N2593),Curriculos!$A$2:$J$332,8,FALSE)</f>
        <v>#N/A</v>
      </c>
      <c r="S2593" s="5"/>
      <c r="T2593" s="22"/>
      <c r="U2593" s="21" t="e">
        <f>VLOOKUP(CONCATENATE($M2593,$N2593),Curriculos!$A$2:$J$332,10,FALSE)</f>
        <v>#N/A</v>
      </c>
      <c r="V2593" s="20" t="e">
        <f>VLOOKUP(CONCATENATE($M2593,$N2593,$T2593),Oferta!$B$2:$R$360,17,FALSE)</f>
        <v>#N/A</v>
      </c>
      <c r="W2593" s="20" t="e">
        <f>VLOOKUP(CONCATENATE($M2593,$N2593,$T2593),Oferta!$B$2:$Q$360,12,FALSE)</f>
        <v>#N/A</v>
      </c>
      <c r="X2593" s="22"/>
      <c r="Y2593" s="23" t="e">
        <f>VLOOKUP(CONCATENATE($W2593,$X2593),Mtz_Horarios!$E$2:$H$92,2,FALSE)</f>
        <v>#N/A</v>
      </c>
      <c r="Z2593" s="23" t="e">
        <f>VLOOKUP(CONCATENATE($W2593,$X2593),Mtz_Horarios!$E$2:$H$92,3,FALSE)</f>
        <v>#N/A</v>
      </c>
      <c r="AA2593" s="24" t="e">
        <f>VLOOKUP(CONCATENATE($W2593,$X2593),Mtz_Horarios!$E$2:$H$92,4,FALSE)</f>
        <v>#N/A</v>
      </c>
      <c r="AB2593" s="20" t="e">
        <f>VLOOKUP(CONCATENATE($M2593,$N2593,$T2593),Oferta!$B$2:$Q$360,16,FALSE)</f>
        <v>#N/A</v>
      </c>
      <c r="AC2593" s="20" t="e">
        <f>VLOOKUP(CONCATENATE($M2593,$N2593,$T2593),Oferta!$B$2:$Q$360,15,FALSE)</f>
        <v>#N/A</v>
      </c>
      <c r="AD2593" s="12"/>
      <c r="AE2593" s="12"/>
      <c r="AF2593" s="12"/>
      <c r="AG2593" s="12"/>
      <c r="AH2593" s="12"/>
      <c r="AI2593" s="5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12"/>
      <c r="AW2593" s="12"/>
    </row>
    <row r="2594" spans="1:49" ht="15" hidden="1" customHeight="1">
      <c r="A2594" s="12"/>
      <c r="B2594" s="12"/>
      <c r="C2594" s="12"/>
      <c r="D2594" s="12"/>
      <c r="E2594" s="12"/>
      <c r="F2594" s="12"/>
      <c r="G2594" s="12"/>
      <c r="H2594" s="12" t="e">
        <f t="shared" si="40"/>
        <v>#N/A</v>
      </c>
      <c r="I2594" s="12" t="e">
        <f>VLOOKUP(CONCATENATE(N2594,T2594),Simulador!$H$26:$H$33,1,FALSE)</f>
        <v>#N/A</v>
      </c>
      <c r="J2594" s="12" t="e">
        <f t="shared" si="41"/>
        <v>#N/A</v>
      </c>
      <c r="K2594" s="13" t="e">
        <f t="shared" si="42"/>
        <v>#N/A</v>
      </c>
      <c r="L2594" s="12" t="e">
        <f t="shared" si="43"/>
        <v>#N/A</v>
      </c>
      <c r="M2594" s="14"/>
      <c r="N2594" s="3"/>
      <c r="O2594" s="20" t="e">
        <f>VLOOKUP(CONCATENATE($M2594,$N2594),Curriculos!$A$2:$J$332,4,FALSE)</f>
        <v>#N/A</v>
      </c>
      <c r="P2594" s="21" t="e">
        <f>VLOOKUP(CONCATENATE($M2594,$N2594),Curriculos!$A$2:$J$332,5,FALSE)</f>
        <v>#N/A</v>
      </c>
      <c r="Q2594" s="21" t="e">
        <f>VLOOKUP($N2594,Oferta!$D$2:$P$100,5,FALSE)</f>
        <v>#N/A</v>
      </c>
      <c r="R2594" s="21" t="e">
        <f>VLOOKUP(CONCATENATE($M2594,$N2594),Curriculos!$A$2:$J$332,8,FALSE)</f>
        <v>#N/A</v>
      </c>
      <c r="S2594" s="5"/>
      <c r="T2594" s="22"/>
      <c r="U2594" s="21" t="e">
        <f>VLOOKUP(CONCATENATE($M2594,$N2594),Curriculos!$A$2:$J$332,10,FALSE)</f>
        <v>#N/A</v>
      </c>
      <c r="V2594" s="20" t="e">
        <f>VLOOKUP(CONCATENATE($M2594,$N2594,$T2594),Oferta!$B$2:$R$360,17,FALSE)</f>
        <v>#N/A</v>
      </c>
      <c r="W2594" s="20" t="e">
        <f>VLOOKUP(CONCATENATE($M2594,$N2594,$T2594),Oferta!$B$2:$Q$360,12,FALSE)</f>
        <v>#N/A</v>
      </c>
      <c r="X2594" s="22"/>
      <c r="Y2594" s="23" t="e">
        <f>VLOOKUP(CONCATENATE($W2594,$X2594),Mtz_Horarios!$E$2:$H$92,2,FALSE)</f>
        <v>#N/A</v>
      </c>
      <c r="Z2594" s="23" t="e">
        <f>VLOOKUP(CONCATENATE($W2594,$X2594),Mtz_Horarios!$E$2:$H$92,3,FALSE)</f>
        <v>#N/A</v>
      </c>
      <c r="AA2594" s="24" t="e">
        <f>VLOOKUP(CONCATENATE($W2594,$X2594),Mtz_Horarios!$E$2:$H$92,4,FALSE)</f>
        <v>#N/A</v>
      </c>
      <c r="AB2594" s="20" t="e">
        <f>VLOOKUP(CONCATENATE($M2594,$N2594,$T2594),Oferta!$B$2:$Q$360,16,FALSE)</f>
        <v>#N/A</v>
      </c>
      <c r="AC2594" s="20" t="e">
        <f>VLOOKUP(CONCATENATE($M2594,$N2594,$T2594),Oferta!$B$2:$Q$360,15,FALSE)</f>
        <v>#N/A</v>
      </c>
      <c r="AI2594" s="5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12"/>
      <c r="AW2594" s="12"/>
    </row>
    <row r="2595" spans="1:49" ht="15" hidden="1" customHeight="1">
      <c r="A2595" s="12"/>
      <c r="B2595" s="12"/>
      <c r="C2595" s="12"/>
      <c r="D2595" s="12"/>
      <c r="E2595" s="12"/>
      <c r="F2595" s="12"/>
      <c r="G2595" s="12"/>
      <c r="H2595" s="12" t="e">
        <f t="shared" si="40"/>
        <v>#N/A</v>
      </c>
      <c r="I2595" s="12" t="e">
        <f>VLOOKUP(CONCATENATE(N2595,T2595),Simulador!$H$26:$H$33,1,FALSE)</f>
        <v>#N/A</v>
      </c>
      <c r="J2595" s="12" t="e">
        <f t="shared" si="41"/>
        <v>#N/A</v>
      </c>
      <c r="K2595" s="13" t="e">
        <f t="shared" si="42"/>
        <v>#N/A</v>
      </c>
      <c r="L2595" s="12" t="e">
        <f t="shared" si="43"/>
        <v>#N/A</v>
      </c>
      <c r="M2595" s="14"/>
      <c r="N2595" s="3"/>
      <c r="O2595" s="20" t="e">
        <f>VLOOKUP(CONCATENATE($M2595,$N2595),Curriculos!$A$2:$J$332,4,FALSE)</f>
        <v>#N/A</v>
      </c>
      <c r="P2595" s="21" t="e">
        <f>VLOOKUP(CONCATENATE($M2595,$N2595),Curriculos!$A$2:$J$332,5,FALSE)</f>
        <v>#N/A</v>
      </c>
      <c r="Q2595" s="21" t="e">
        <f>VLOOKUP($N2595,Oferta!$D$2:$P$100,5,FALSE)</f>
        <v>#N/A</v>
      </c>
      <c r="R2595" s="21" t="e">
        <f>VLOOKUP(CONCATENATE($M2595,$N2595),Curriculos!$A$2:$J$332,8,FALSE)</f>
        <v>#N/A</v>
      </c>
      <c r="S2595" s="5"/>
      <c r="T2595" s="22"/>
      <c r="U2595" s="21" t="e">
        <f>VLOOKUP(CONCATENATE($M2595,$N2595),Curriculos!$A$2:$J$332,10,FALSE)</f>
        <v>#N/A</v>
      </c>
      <c r="V2595" s="20" t="e">
        <f>VLOOKUP(CONCATENATE($M2595,$N2595,$T2595),Oferta!$B$2:$R$360,17,FALSE)</f>
        <v>#N/A</v>
      </c>
      <c r="W2595" s="20" t="e">
        <f>VLOOKUP(CONCATENATE($M2595,$N2595,$T2595),Oferta!$B$2:$Q$360,12,FALSE)</f>
        <v>#N/A</v>
      </c>
      <c r="X2595" s="22"/>
      <c r="Y2595" s="23" t="e">
        <f>VLOOKUP(CONCATENATE($W2595,$X2595),Mtz_Horarios!$E$2:$H$92,2,FALSE)</f>
        <v>#N/A</v>
      </c>
      <c r="Z2595" s="23" t="e">
        <f>VLOOKUP(CONCATENATE($W2595,$X2595),Mtz_Horarios!$E$2:$H$92,3,FALSE)</f>
        <v>#N/A</v>
      </c>
      <c r="AA2595" s="24" t="e">
        <f>VLOOKUP(CONCATENATE($W2595,$X2595),Mtz_Horarios!$E$2:$H$92,4,FALSE)</f>
        <v>#N/A</v>
      </c>
      <c r="AB2595" s="20" t="e">
        <f>VLOOKUP(CONCATENATE($M2595,$N2595,$T2595),Oferta!$B$2:$Q$360,16,FALSE)</f>
        <v>#N/A</v>
      </c>
      <c r="AC2595" s="20" t="e">
        <f>VLOOKUP(CONCATENATE($M2595,$N2595,$T2595),Oferta!$B$2:$Q$360,15,FALSE)</f>
        <v>#N/A</v>
      </c>
      <c r="AI2595" s="5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12"/>
      <c r="AW2595" s="12"/>
    </row>
    <row r="2596" spans="1:49" ht="15" hidden="1" customHeight="1">
      <c r="A2596" s="12"/>
      <c r="B2596" s="12"/>
      <c r="C2596" s="12"/>
      <c r="D2596" s="12"/>
      <c r="E2596" s="12"/>
      <c r="F2596" s="12"/>
      <c r="G2596" s="12"/>
      <c r="H2596" s="12" t="e">
        <f t="shared" si="40"/>
        <v>#N/A</v>
      </c>
      <c r="I2596" s="12" t="e">
        <f>VLOOKUP(CONCATENATE(N2596,T2596),Simulador!$H$26:$H$33,1,FALSE)</f>
        <v>#N/A</v>
      </c>
      <c r="J2596" s="12" t="e">
        <f t="shared" si="41"/>
        <v>#N/A</v>
      </c>
      <c r="K2596" s="13" t="e">
        <f t="shared" si="42"/>
        <v>#N/A</v>
      </c>
      <c r="L2596" s="12" t="e">
        <f t="shared" si="43"/>
        <v>#N/A</v>
      </c>
      <c r="M2596" s="14"/>
      <c r="N2596" s="3"/>
      <c r="O2596" s="20" t="e">
        <f>VLOOKUP(CONCATENATE($M2596,$N2596),Curriculos!$A$2:$J$332,4,FALSE)</f>
        <v>#N/A</v>
      </c>
      <c r="P2596" s="21" t="e">
        <f>VLOOKUP(CONCATENATE($M2596,$N2596),Curriculos!$A$2:$J$332,5,FALSE)</f>
        <v>#N/A</v>
      </c>
      <c r="Q2596" s="21" t="e">
        <f>VLOOKUP($N2596,Oferta!$D$2:$P$100,5,FALSE)</f>
        <v>#N/A</v>
      </c>
      <c r="R2596" s="21" t="e">
        <f>VLOOKUP(CONCATENATE($M2596,$N2596),Curriculos!$A$2:$J$332,8,FALSE)</f>
        <v>#N/A</v>
      </c>
      <c r="S2596" s="5"/>
      <c r="T2596" s="22"/>
      <c r="U2596" s="21" t="e">
        <f>VLOOKUP(CONCATENATE($M2596,$N2596),Curriculos!$A$2:$J$332,10,FALSE)</f>
        <v>#N/A</v>
      </c>
      <c r="V2596" s="20" t="e">
        <f>VLOOKUP(CONCATENATE($M2596,$N2596,$T2596),Oferta!$B$2:$R$360,17,FALSE)</f>
        <v>#N/A</v>
      </c>
      <c r="W2596" s="20" t="e">
        <f>VLOOKUP(CONCATENATE($M2596,$N2596,$T2596),Oferta!$B$2:$Q$360,12,FALSE)</f>
        <v>#N/A</v>
      </c>
      <c r="X2596" s="22"/>
      <c r="Y2596" s="23" t="e">
        <f>VLOOKUP(CONCATENATE($W2596,$X2596),Mtz_Horarios!$E$2:$H$92,2,FALSE)</f>
        <v>#N/A</v>
      </c>
      <c r="Z2596" s="23" t="e">
        <f>VLOOKUP(CONCATENATE($W2596,$X2596),Mtz_Horarios!$E$2:$H$92,3,FALSE)</f>
        <v>#N/A</v>
      </c>
      <c r="AA2596" s="24" t="e">
        <f>VLOOKUP(CONCATENATE($W2596,$X2596),Mtz_Horarios!$E$2:$H$92,4,FALSE)</f>
        <v>#N/A</v>
      </c>
      <c r="AB2596" s="20" t="e">
        <f>VLOOKUP(CONCATENATE($M2596,$N2596,$T2596),Oferta!$B$2:$Q$360,16,FALSE)</f>
        <v>#N/A</v>
      </c>
      <c r="AC2596" s="20" t="e">
        <f>VLOOKUP(CONCATENATE($M2596,$N2596,$T2596),Oferta!$B$2:$Q$360,15,FALSE)</f>
        <v>#N/A</v>
      </c>
      <c r="AI2596" s="5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12"/>
      <c r="AW2596" s="12"/>
    </row>
    <row r="2597" spans="1:49" ht="15" hidden="1" customHeight="1">
      <c r="A2597" s="12"/>
      <c r="B2597" s="12"/>
      <c r="C2597" s="12"/>
      <c r="D2597" s="12"/>
      <c r="E2597" s="12"/>
      <c r="F2597" s="12"/>
      <c r="G2597" s="12"/>
      <c r="H2597" s="12" t="e">
        <f t="shared" si="40"/>
        <v>#N/A</v>
      </c>
      <c r="I2597" s="12" t="e">
        <f>VLOOKUP(CONCATENATE(N2597,T2597),Simulador!$H$26:$H$33,1,FALSE)</f>
        <v>#N/A</v>
      </c>
      <c r="J2597" s="12" t="e">
        <f t="shared" si="41"/>
        <v>#N/A</v>
      </c>
      <c r="K2597" s="13" t="e">
        <f t="shared" si="42"/>
        <v>#N/A</v>
      </c>
      <c r="L2597" s="12" t="e">
        <f t="shared" si="43"/>
        <v>#N/A</v>
      </c>
      <c r="M2597" s="14"/>
      <c r="N2597" s="3"/>
      <c r="O2597" s="20" t="e">
        <f>VLOOKUP(CONCATENATE($M2597,$N2597),Curriculos!$A$2:$J$332,4,FALSE)</f>
        <v>#N/A</v>
      </c>
      <c r="P2597" s="21" t="e">
        <f>VLOOKUP(CONCATENATE($M2597,$N2597),Curriculos!$A$2:$J$332,5,FALSE)</f>
        <v>#N/A</v>
      </c>
      <c r="Q2597" s="21" t="e">
        <f>VLOOKUP($N2597,Oferta!$D$2:$P$100,5,FALSE)</f>
        <v>#N/A</v>
      </c>
      <c r="R2597" s="21" t="e">
        <f>VLOOKUP(CONCATENATE($M2597,$N2597),Curriculos!$A$2:$J$332,8,FALSE)</f>
        <v>#N/A</v>
      </c>
      <c r="S2597" s="5"/>
      <c r="T2597" s="22"/>
      <c r="U2597" s="21" t="e">
        <f>VLOOKUP(CONCATENATE($M2597,$N2597),Curriculos!$A$2:$J$332,10,FALSE)</f>
        <v>#N/A</v>
      </c>
      <c r="V2597" s="20" t="e">
        <f>VLOOKUP(CONCATENATE($M2597,$N2597,$T2597),Oferta!$B$2:$R$360,17,FALSE)</f>
        <v>#N/A</v>
      </c>
      <c r="W2597" s="20" t="e">
        <f>VLOOKUP(CONCATENATE($M2597,$N2597,$T2597),Oferta!$B$2:$Q$360,12,FALSE)</f>
        <v>#N/A</v>
      </c>
      <c r="X2597" s="22"/>
      <c r="Y2597" s="23" t="e">
        <f>VLOOKUP(CONCATENATE($W2597,$X2597),Mtz_Horarios!$E$2:$H$92,2,FALSE)</f>
        <v>#N/A</v>
      </c>
      <c r="Z2597" s="23" t="e">
        <f>VLOOKUP(CONCATENATE($W2597,$X2597),Mtz_Horarios!$E$2:$H$92,3,FALSE)</f>
        <v>#N/A</v>
      </c>
      <c r="AA2597" s="24" t="e">
        <f>VLOOKUP(CONCATENATE($W2597,$X2597),Mtz_Horarios!$E$2:$H$92,4,FALSE)</f>
        <v>#N/A</v>
      </c>
      <c r="AB2597" s="20" t="e">
        <f>VLOOKUP(CONCATENATE($M2597,$N2597,$T2597),Oferta!$B$2:$Q$360,16,FALSE)</f>
        <v>#N/A</v>
      </c>
      <c r="AC2597" s="20" t="e">
        <f>VLOOKUP(CONCATENATE($M2597,$N2597,$T2597),Oferta!$B$2:$Q$360,15,FALSE)</f>
        <v>#N/A</v>
      </c>
      <c r="AI2597" s="5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12"/>
      <c r="AW2597" s="12"/>
    </row>
    <row r="2598" spans="1:49" ht="15" hidden="1" customHeight="1">
      <c r="A2598" s="12"/>
      <c r="B2598" s="12"/>
      <c r="C2598" s="12"/>
      <c r="D2598" s="12"/>
      <c r="E2598" s="12"/>
      <c r="F2598" s="12"/>
      <c r="G2598" s="12"/>
      <c r="H2598" s="12" t="e">
        <f t="shared" si="40"/>
        <v>#N/A</v>
      </c>
      <c r="I2598" s="12" t="e">
        <f>VLOOKUP(CONCATENATE(N2598,T2598),Simulador!$H$26:$H$33,1,FALSE)</f>
        <v>#N/A</v>
      </c>
      <c r="J2598" s="12" t="e">
        <f t="shared" si="41"/>
        <v>#N/A</v>
      </c>
      <c r="K2598" s="13" t="e">
        <f t="shared" si="42"/>
        <v>#N/A</v>
      </c>
      <c r="L2598" s="12" t="e">
        <f t="shared" si="43"/>
        <v>#N/A</v>
      </c>
      <c r="M2598" s="14"/>
      <c r="N2598" s="3"/>
      <c r="O2598" s="20" t="e">
        <f>VLOOKUP(CONCATENATE($M2598,$N2598),Curriculos!$A$2:$J$332,4,FALSE)</f>
        <v>#N/A</v>
      </c>
      <c r="P2598" s="21" t="e">
        <f>VLOOKUP(CONCATENATE($M2598,$N2598),Curriculos!$A$2:$J$332,5,FALSE)</f>
        <v>#N/A</v>
      </c>
      <c r="Q2598" s="21" t="e">
        <f>VLOOKUP($N2598,Oferta!$D$2:$P$100,5,FALSE)</f>
        <v>#N/A</v>
      </c>
      <c r="R2598" s="21" t="e">
        <f>VLOOKUP(CONCATENATE($M2598,$N2598),Curriculos!$A$2:$J$332,8,FALSE)</f>
        <v>#N/A</v>
      </c>
      <c r="S2598" s="5"/>
      <c r="T2598" s="22"/>
      <c r="U2598" s="21" t="e">
        <f>VLOOKUP(CONCATENATE($M2598,$N2598),Curriculos!$A$2:$J$332,10,FALSE)</f>
        <v>#N/A</v>
      </c>
      <c r="V2598" s="20" t="e">
        <f>VLOOKUP(CONCATENATE($M2598,$N2598,$T2598),Oferta!$B$2:$R$360,17,FALSE)</f>
        <v>#N/A</v>
      </c>
      <c r="W2598" s="20" t="e">
        <f>VLOOKUP(CONCATENATE($M2598,$N2598,$T2598),Oferta!$B$2:$Q$360,12,FALSE)</f>
        <v>#N/A</v>
      </c>
      <c r="X2598" s="22"/>
      <c r="Y2598" s="23" t="e">
        <f>VLOOKUP(CONCATENATE($W2598,$X2598),Mtz_Horarios!$E$2:$H$92,2,FALSE)</f>
        <v>#N/A</v>
      </c>
      <c r="Z2598" s="23" t="e">
        <f>VLOOKUP(CONCATENATE($W2598,$X2598),Mtz_Horarios!$E$2:$H$92,3,FALSE)</f>
        <v>#N/A</v>
      </c>
      <c r="AA2598" s="24" t="e">
        <f>VLOOKUP(CONCATENATE($W2598,$X2598),Mtz_Horarios!$E$2:$H$92,4,FALSE)</f>
        <v>#N/A</v>
      </c>
      <c r="AB2598" s="20" t="e">
        <f>VLOOKUP(CONCATENATE($M2598,$N2598,$T2598),Oferta!$B$2:$Q$360,16,FALSE)</f>
        <v>#N/A</v>
      </c>
      <c r="AC2598" s="20" t="e">
        <f>VLOOKUP(CONCATENATE($M2598,$N2598,$T2598),Oferta!$B$2:$Q$360,15,FALSE)</f>
        <v>#N/A</v>
      </c>
      <c r="AI2598" s="5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12"/>
      <c r="AW2598" s="12"/>
    </row>
    <row r="2599" spans="1:49" ht="15" hidden="1" customHeight="1">
      <c r="A2599" s="12"/>
      <c r="B2599" s="12"/>
      <c r="C2599" s="12"/>
      <c r="D2599" s="12"/>
      <c r="E2599" s="12"/>
      <c r="F2599" s="12"/>
      <c r="G2599" s="12"/>
      <c r="H2599" s="12" t="e">
        <f t="shared" si="40"/>
        <v>#N/A</v>
      </c>
      <c r="I2599" s="12" t="e">
        <f>VLOOKUP(CONCATENATE(N2599,T2599),Simulador!$H$26:$H$33,1,FALSE)</f>
        <v>#N/A</v>
      </c>
      <c r="J2599" s="12" t="e">
        <f t="shared" si="41"/>
        <v>#N/A</v>
      </c>
      <c r="K2599" s="13" t="e">
        <f t="shared" si="42"/>
        <v>#N/A</v>
      </c>
      <c r="L2599" s="12" t="e">
        <f t="shared" si="43"/>
        <v>#N/A</v>
      </c>
      <c r="M2599" s="14"/>
      <c r="N2599" s="3"/>
      <c r="O2599" s="20" t="e">
        <f>VLOOKUP(CONCATENATE($M2599,$N2599),Curriculos!$A$2:$J$332,4,FALSE)</f>
        <v>#N/A</v>
      </c>
      <c r="P2599" s="21" t="e">
        <f>VLOOKUP(CONCATENATE($M2599,$N2599),Curriculos!$A$2:$J$332,5,FALSE)</f>
        <v>#N/A</v>
      </c>
      <c r="Q2599" s="21" t="e">
        <f>VLOOKUP($N2599,Oferta!$D$2:$P$100,5,FALSE)</f>
        <v>#N/A</v>
      </c>
      <c r="R2599" s="21" t="e">
        <f>VLOOKUP(CONCATENATE($M2599,$N2599),Curriculos!$A$2:$J$332,8,FALSE)</f>
        <v>#N/A</v>
      </c>
      <c r="S2599" s="5"/>
      <c r="T2599" s="22"/>
      <c r="U2599" s="21" t="e">
        <f>VLOOKUP(CONCATENATE($M2599,$N2599),Curriculos!$A$2:$J$332,10,FALSE)</f>
        <v>#N/A</v>
      </c>
      <c r="V2599" s="20" t="e">
        <f>VLOOKUP(CONCATENATE($M2599,$N2599,$T2599),Oferta!$B$2:$R$360,17,FALSE)</f>
        <v>#N/A</v>
      </c>
      <c r="W2599" s="20" t="e">
        <f>VLOOKUP(CONCATENATE($M2599,$N2599,$T2599),Oferta!$B$2:$Q$360,12,FALSE)</f>
        <v>#N/A</v>
      </c>
      <c r="X2599" s="22"/>
      <c r="Y2599" s="23" t="e">
        <f>VLOOKUP(CONCATENATE($W2599,$X2599),Mtz_Horarios!$E$2:$H$92,2,FALSE)</f>
        <v>#N/A</v>
      </c>
      <c r="Z2599" s="23" t="e">
        <f>VLOOKUP(CONCATENATE($W2599,$X2599),Mtz_Horarios!$E$2:$H$92,3,FALSE)</f>
        <v>#N/A</v>
      </c>
      <c r="AA2599" s="24" t="e">
        <f>VLOOKUP(CONCATENATE($W2599,$X2599),Mtz_Horarios!$E$2:$H$92,4,FALSE)</f>
        <v>#N/A</v>
      </c>
      <c r="AB2599" s="20" t="e">
        <f>VLOOKUP(CONCATENATE($M2599,$N2599,$T2599),Oferta!$B$2:$Q$360,16,FALSE)</f>
        <v>#N/A</v>
      </c>
      <c r="AC2599" s="20" t="e">
        <f>VLOOKUP(CONCATENATE($M2599,$N2599,$T2599),Oferta!$B$2:$Q$360,15,FALSE)</f>
        <v>#N/A</v>
      </c>
      <c r="AI2599" s="5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12"/>
      <c r="AW2599" s="12"/>
    </row>
    <row r="2600" spans="1:49" ht="15" hidden="1" customHeight="1">
      <c r="A2600" s="12"/>
      <c r="B2600" s="12"/>
      <c r="C2600" s="12"/>
      <c r="D2600" s="12"/>
      <c r="E2600" s="12"/>
      <c r="F2600" s="12"/>
      <c r="G2600" s="12"/>
      <c r="H2600" s="12" t="e">
        <f t="shared" si="40"/>
        <v>#N/A</v>
      </c>
      <c r="I2600" s="12" t="e">
        <f>VLOOKUP(CONCATENATE(N2600,T2600),Simulador!$H$26:$H$33,1,FALSE)</f>
        <v>#N/A</v>
      </c>
      <c r="J2600" s="12" t="e">
        <f t="shared" si="41"/>
        <v>#N/A</v>
      </c>
      <c r="K2600" s="13" t="e">
        <f t="shared" si="42"/>
        <v>#N/A</v>
      </c>
      <c r="L2600" s="12" t="e">
        <f t="shared" si="43"/>
        <v>#N/A</v>
      </c>
      <c r="M2600" s="14"/>
      <c r="N2600" s="3"/>
      <c r="O2600" s="20" t="e">
        <f>VLOOKUP(CONCATENATE($M2600,$N2600),Curriculos!$A$2:$J$332,4,FALSE)</f>
        <v>#N/A</v>
      </c>
      <c r="P2600" s="21" t="e">
        <f>VLOOKUP(CONCATENATE($M2600,$N2600),Curriculos!$A$2:$J$332,5,FALSE)</f>
        <v>#N/A</v>
      </c>
      <c r="Q2600" s="21" t="e">
        <f>VLOOKUP($N2600,Oferta!$D$2:$P$100,5,FALSE)</f>
        <v>#N/A</v>
      </c>
      <c r="R2600" s="21" t="e">
        <f>VLOOKUP(CONCATENATE($M2600,$N2600),Curriculos!$A$2:$J$332,8,FALSE)</f>
        <v>#N/A</v>
      </c>
      <c r="S2600" s="5"/>
      <c r="T2600" s="22"/>
      <c r="U2600" s="21" t="e">
        <f>VLOOKUP(CONCATENATE($M2600,$N2600),Curriculos!$A$2:$J$332,10,FALSE)</f>
        <v>#N/A</v>
      </c>
      <c r="V2600" s="20" t="e">
        <f>VLOOKUP(CONCATENATE($M2600,$N2600,$T2600),Oferta!$B$2:$R$360,17,FALSE)</f>
        <v>#N/A</v>
      </c>
      <c r="W2600" s="20" t="e">
        <f>VLOOKUP(CONCATENATE($M2600,$N2600,$T2600),Oferta!$B$2:$Q$360,12,FALSE)</f>
        <v>#N/A</v>
      </c>
      <c r="X2600" s="22"/>
      <c r="Y2600" s="23" t="e">
        <f>VLOOKUP(CONCATENATE($W2600,$X2600),Mtz_Horarios!$E$2:$H$92,2,FALSE)</f>
        <v>#N/A</v>
      </c>
      <c r="Z2600" s="23" t="e">
        <f>VLOOKUP(CONCATENATE($W2600,$X2600),Mtz_Horarios!$E$2:$H$92,3,FALSE)</f>
        <v>#N/A</v>
      </c>
      <c r="AA2600" s="24" t="e">
        <f>VLOOKUP(CONCATENATE($W2600,$X2600),Mtz_Horarios!$E$2:$H$92,4,FALSE)</f>
        <v>#N/A</v>
      </c>
      <c r="AB2600" s="20" t="e">
        <f>VLOOKUP(CONCATENATE($M2600,$N2600,$T2600),Oferta!$B$2:$Q$360,16,FALSE)</f>
        <v>#N/A</v>
      </c>
      <c r="AC2600" s="20" t="e">
        <f>VLOOKUP(CONCATENATE($M2600,$N2600,$T2600),Oferta!$B$2:$Q$360,15,FALSE)</f>
        <v>#N/A</v>
      </c>
      <c r="AI2600" s="5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12"/>
      <c r="AW2600" s="12"/>
    </row>
    <row r="2601" spans="1:49" ht="15" hidden="1" customHeight="1">
      <c r="A2601" s="12"/>
      <c r="B2601" s="12"/>
      <c r="C2601" s="12"/>
      <c r="D2601" s="12"/>
      <c r="E2601" s="12"/>
      <c r="F2601" s="12"/>
      <c r="G2601" s="12"/>
      <c r="H2601" s="12" t="e">
        <f t="shared" si="40"/>
        <v>#N/A</v>
      </c>
      <c r="I2601" s="12" t="e">
        <f>VLOOKUP(CONCATENATE(N2601,T2601),Simulador!$H$26:$H$33,1,FALSE)</f>
        <v>#N/A</v>
      </c>
      <c r="J2601" s="12" t="e">
        <f t="shared" si="41"/>
        <v>#N/A</v>
      </c>
      <c r="K2601" s="13" t="e">
        <f t="shared" si="42"/>
        <v>#N/A</v>
      </c>
      <c r="L2601" s="12" t="e">
        <f t="shared" si="43"/>
        <v>#N/A</v>
      </c>
      <c r="M2601" s="14"/>
      <c r="N2601" s="3"/>
      <c r="O2601" s="20" t="e">
        <f>VLOOKUP(CONCATENATE($M2601,$N2601),Curriculos!$A$2:$J$332,4,FALSE)</f>
        <v>#N/A</v>
      </c>
      <c r="P2601" s="21" t="e">
        <f>VLOOKUP(CONCATENATE($M2601,$N2601),Curriculos!$A$2:$J$332,5,FALSE)</f>
        <v>#N/A</v>
      </c>
      <c r="Q2601" s="21" t="e">
        <f>VLOOKUP($N2601,Oferta!$D$2:$P$100,5,FALSE)</f>
        <v>#N/A</v>
      </c>
      <c r="R2601" s="21" t="e">
        <f>VLOOKUP(CONCATENATE($M2601,$N2601),Curriculos!$A$2:$J$332,8,FALSE)</f>
        <v>#N/A</v>
      </c>
      <c r="S2601" s="5"/>
      <c r="T2601" s="22"/>
      <c r="U2601" s="21" t="e">
        <f>VLOOKUP(CONCATENATE($M2601,$N2601),Curriculos!$A$2:$J$332,10,FALSE)</f>
        <v>#N/A</v>
      </c>
      <c r="V2601" s="20" t="e">
        <f>VLOOKUP(CONCATENATE($M2601,$N2601,$T2601),Oferta!$B$2:$R$360,17,FALSE)</f>
        <v>#N/A</v>
      </c>
      <c r="W2601" s="20" t="e">
        <f>VLOOKUP(CONCATENATE($M2601,$N2601,$T2601),Oferta!$B$2:$Q$360,12,FALSE)</f>
        <v>#N/A</v>
      </c>
      <c r="X2601" s="22"/>
      <c r="Y2601" s="23" t="e">
        <f>VLOOKUP(CONCATENATE($W2601,$X2601),Mtz_Horarios!$E$2:$H$92,2,FALSE)</f>
        <v>#N/A</v>
      </c>
      <c r="Z2601" s="23" t="e">
        <f>VLOOKUP(CONCATENATE($W2601,$X2601),Mtz_Horarios!$E$2:$H$92,3,FALSE)</f>
        <v>#N/A</v>
      </c>
      <c r="AA2601" s="24" t="e">
        <f>VLOOKUP(CONCATENATE($W2601,$X2601),Mtz_Horarios!$E$2:$H$92,4,FALSE)</f>
        <v>#N/A</v>
      </c>
      <c r="AB2601" s="20" t="e">
        <f>VLOOKUP(CONCATENATE($M2601,$N2601,$T2601),Oferta!$B$2:$Q$360,16,FALSE)</f>
        <v>#N/A</v>
      </c>
      <c r="AC2601" s="20" t="e">
        <f>VLOOKUP(CONCATENATE($M2601,$N2601,$T2601),Oferta!$B$2:$Q$360,15,FALSE)</f>
        <v>#N/A</v>
      </c>
      <c r="AI2601" s="5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12"/>
      <c r="AW2601" s="12"/>
    </row>
    <row r="2602" spans="1:49" ht="15" hidden="1" customHeight="1">
      <c r="A2602" s="12"/>
      <c r="B2602" s="12"/>
      <c r="C2602" s="12"/>
      <c r="D2602" s="12"/>
      <c r="E2602" s="12"/>
      <c r="F2602" s="12"/>
      <c r="G2602" s="12"/>
      <c r="H2602" s="12" t="e">
        <f t="shared" si="40"/>
        <v>#N/A</v>
      </c>
      <c r="I2602" s="12" t="e">
        <f>VLOOKUP(CONCATENATE(N2602,T2602),Simulador!$H$26:$H$33,1,FALSE)</f>
        <v>#N/A</v>
      </c>
      <c r="J2602" s="12" t="e">
        <f t="shared" si="41"/>
        <v>#N/A</v>
      </c>
      <c r="K2602" s="13" t="e">
        <f t="shared" si="42"/>
        <v>#N/A</v>
      </c>
      <c r="L2602" s="12" t="e">
        <f t="shared" si="43"/>
        <v>#N/A</v>
      </c>
      <c r="M2602" s="14"/>
      <c r="N2602" s="3"/>
      <c r="O2602" s="20" t="e">
        <f>VLOOKUP(CONCATENATE($M2602,$N2602),Curriculos!$A$2:$J$332,4,FALSE)</f>
        <v>#N/A</v>
      </c>
      <c r="P2602" s="21" t="e">
        <f>VLOOKUP(CONCATENATE($M2602,$N2602),Curriculos!$A$2:$J$332,5,FALSE)</f>
        <v>#N/A</v>
      </c>
      <c r="Q2602" s="21" t="e">
        <f>VLOOKUP($N2602,Oferta!$D$2:$P$100,5,FALSE)</f>
        <v>#N/A</v>
      </c>
      <c r="R2602" s="21" t="e">
        <f>VLOOKUP(CONCATENATE($M2602,$N2602),Curriculos!$A$2:$J$332,8,FALSE)</f>
        <v>#N/A</v>
      </c>
      <c r="S2602" s="5"/>
      <c r="T2602" s="22"/>
      <c r="U2602" s="21" t="e">
        <f>VLOOKUP(CONCATENATE($M2602,$N2602),Curriculos!$A$2:$J$332,10,FALSE)</f>
        <v>#N/A</v>
      </c>
      <c r="V2602" s="20" t="e">
        <f>VLOOKUP(CONCATENATE($M2602,$N2602,$T2602),Oferta!$B$2:$R$360,17,FALSE)</f>
        <v>#N/A</v>
      </c>
      <c r="W2602" s="20" t="e">
        <f>VLOOKUP(CONCATENATE($M2602,$N2602,$T2602),Oferta!$B$2:$Q$360,12,FALSE)</f>
        <v>#N/A</v>
      </c>
      <c r="X2602" s="22"/>
      <c r="Y2602" s="23" t="e">
        <f>VLOOKUP(CONCATENATE($W2602,$X2602),Mtz_Horarios!$E$2:$H$92,2,FALSE)</f>
        <v>#N/A</v>
      </c>
      <c r="Z2602" s="23" t="e">
        <f>VLOOKUP(CONCATENATE($W2602,$X2602),Mtz_Horarios!$E$2:$H$92,3,FALSE)</f>
        <v>#N/A</v>
      </c>
      <c r="AA2602" s="24" t="e">
        <f>VLOOKUP(CONCATENATE($W2602,$X2602),Mtz_Horarios!$E$2:$H$92,4,FALSE)</f>
        <v>#N/A</v>
      </c>
      <c r="AB2602" s="20" t="e">
        <f>VLOOKUP(CONCATENATE($M2602,$N2602,$T2602),Oferta!$B$2:$Q$360,16,FALSE)</f>
        <v>#N/A</v>
      </c>
      <c r="AC2602" s="20" t="e">
        <f>VLOOKUP(CONCATENATE($M2602,$N2602,$T2602),Oferta!$B$2:$Q$360,15,FALSE)</f>
        <v>#N/A</v>
      </c>
      <c r="AI2602" s="5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12"/>
      <c r="AW2602" s="12"/>
    </row>
    <row r="2603" spans="1:49" ht="15" hidden="1" customHeight="1">
      <c r="A2603" s="12"/>
      <c r="B2603" s="12"/>
      <c r="C2603" s="12"/>
      <c r="D2603" s="12"/>
      <c r="E2603" s="12"/>
      <c r="F2603" s="12"/>
      <c r="G2603" s="12"/>
      <c r="H2603" s="12" t="e">
        <f t="shared" si="40"/>
        <v>#N/A</v>
      </c>
      <c r="I2603" s="12" t="e">
        <f>VLOOKUP(CONCATENATE(N2603,T2603),Simulador!$H$26:$H$33,1,FALSE)</f>
        <v>#N/A</v>
      </c>
      <c r="J2603" s="12" t="e">
        <f t="shared" si="41"/>
        <v>#N/A</v>
      </c>
      <c r="K2603" s="13" t="e">
        <f t="shared" si="42"/>
        <v>#N/A</v>
      </c>
      <c r="L2603" s="12" t="e">
        <f t="shared" si="43"/>
        <v>#N/A</v>
      </c>
      <c r="M2603" s="14"/>
      <c r="N2603" s="3"/>
      <c r="O2603" s="20" t="e">
        <f>VLOOKUP(CONCATENATE($M2603,$N2603),Curriculos!$A$2:$J$332,4,FALSE)</f>
        <v>#N/A</v>
      </c>
      <c r="P2603" s="21" t="e">
        <f>VLOOKUP(CONCATENATE($M2603,$N2603),Curriculos!$A$2:$J$332,5,FALSE)</f>
        <v>#N/A</v>
      </c>
      <c r="Q2603" s="21" t="e">
        <f>VLOOKUP($N2603,Oferta!$D$2:$P$100,5,FALSE)</f>
        <v>#N/A</v>
      </c>
      <c r="R2603" s="21" t="e">
        <f>VLOOKUP(CONCATENATE($M2603,$N2603),Curriculos!$A$2:$J$332,8,FALSE)</f>
        <v>#N/A</v>
      </c>
      <c r="S2603" s="5"/>
      <c r="T2603" s="22"/>
      <c r="U2603" s="21" t="e">
        <f>VLOOKUP(CONCATENATE($M2603,$N2603),Curriculos!$A$2:$J$332,10,FALSE)</f>
        <v>#N/A</v>
      </c>
      <c r="V2603" s="20" t="e">
        <f>VLOOKUP(CONCATENATE($M2603,$N2603,$T2603),Oferta!$B$2:$R$360,17,FALSE)</f>
        <v>#N/A</v>
      </c>
      <c r="W2603" s="20" t="e">
        <f>VLOOKUP(CONCATENATE($M2603,$N2603,$T2603),Oferta!$B$2:$Q$360,12,FALSE)</f>
        <v>#N/A</v>
      </c>
      <c r="X2603" s="22"/>
      <c r="Y2603" s="23" t="e">
        <f>VLOOKUP(CONCATENATE($W2603,$X2603),Mtz_Horarios!$E$2:$H$92,2,FALSE)</f>
        <v>#N/A</v>
      </c>
      <c r="Z2603" s="23" t="e">
        <f>VLOOKUP(CONCATENATE($W2603,$X2603),Mtz_Horarios!$E$2:$H$92,3,FALSE)</f>
        <v>#N/A</v>
      </c>
      <c r="AA2603" s="24" t="e">
        <f>VLOOKUP(CONCATENATE($W2603,$X2603),Mtz_Horarios!$E$2:$H$92,4,FALSE)</f>
        <v>#N/A</v>
      </c>
      <c r="AB2603" s="20" t="e">
        <f>VLOOKUP(CONCATENATE($M2603,$N2603,$T2603),Oferta!$B$2:$Q$360,16,FALSE)</f>
        <v>#N/A</v>
      </c>
      <c r="AC2603" s="20" t="e">
        <f>VLOOKUP(CONCATENATE($M2603,$N2603,$T2603),Oferta!$B$2:$Q$360,15,FALSE)</f>
        <v>#N/A</v>
      </c>
      <c r="AI2603" s="5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12"/>
      <c r="AW2603" s="12"/>
    </row>
    <row r="2604" spans="1:49" ht="15" hidden="1" customHeight="1">
      <c r="A2604" s="12"/>
      <c r="B2604" s="12"/>
      <c r="C2604" s="12"/>
      <c r="D2604" s="12"/>
      <c r="E2604" s="12"/>
      <c r="F2604" s="12"/>
      <c r="G2604" s="12"/>
      <c r="H2604" s="12" t="e">
        <f t="shared" si="40"/>
        <v>#N/A</v>
      </c>
      <c r="I2604" s="12" t="e">
        <f>VLOOKUP(CONCATENATE(N2604,T2604),Simulador!$H$26:$H$33,1,FALSE)</f>
        <v>#N/A</v>
      </c>
      <c r="J2604" s="12" t="e">
        <f t="shared" si="41"/>
        <v>#N/A</v>
      </c>
      <c r="K2604" s="13" t="e">
        <f t="shared" si="42"/>
        <v>#N/A</v>
      </c>
      <c r="L2604" s="12" t="e">
        <f t="shared" si="43"/>
        <v>#N/A</v>
      </c>
      <c r="M2604" s="14"/>
      <c r="N2604" s="3"/>
      <c r="O2604" s="20" t="e">
        <f>VLOOKUP(CONCATENATE($M2604,$N2604),Curriculos!$A$2:$J$332,4,FALSE)</f>
        <v>#N/A</v>
      </c>
      <c r="P2604" s="21" t="e">
        <f>VLOOKUP(CONCATENATE($M2604,$N2604),Curriculos!$A$2:$J$332,5,FALSE)</f>
        <v>#N/A</v>
      </c>
      <c r="Q2604" s="21" t="e">
        <f>VLOOKUP($N2604,Oferta!$D$2:$P$100,5,FALSE)</f>
        <v>#N/A</v>
      </c>
      <c r="R2604" s="21" t="e">
        <f>VLOOKUP(CONCATENATE($M2604,$N2604),Curriculos!$A$2:$J$332,8,FALSE)</f>
        <v>#N/A</v>
      </c>
      <c r="S2604" s="5"/>
      <c r="T2604" s="22"/>
      <c r="U2604" s="21" t="e">
        <f>VLOOKUP(CONCATENATE($M2604,$N2604),Curriculos!$A$2:$J$332,10,FALSE)</f>
        <v>#N/A</v>
      </c>
      <c r="V2604" s="20" t="e">
        <f>VLOOKUP(CONCATENATE($M2604,$N2604,$T2604),Oferta!$B$2:$R$360,17,FALSE)</f>
        <v>#N/A</v>
      </c>
      <c r="W2604" s="20" t="e">
        <f>VLOOKUP(CONCATENATE($M2604,$N2604,$T2604),Oferta!$B$2:$Q$360,12,FALSE)</f>
        <v>#N/A</v>
      </c>
      <c r="X2604" s="22"/>
      <c r="Y2604" s="23" t="e">
        <f>VLOOKUP(CONCATENATE($W2604,$X2604),Mtz_Horarios!$E$2:$H$92,2,FALSE)</f>
        <v>#N/A</v>
      </c>
      <c r="Z2604" s="23" t="e">
        <f>VLOOKUP(CONCATENATE($W2604,$X2604),Mtz_Horarios!$E$2:$H$92,3,FALSE)</f>
        <v>#N/A</v>
      </c>
      <c r="AA2604" s="24" t="e">
        <f>VLOOKUP(CONCATENATE($W2604,$X2604),Mtz_Horarios!$E$2:$H$92,4,FALSE)</f>
        <v>#N/A</v>
      </c>
      <c r="AB2604" s="20" t="e">
        <f>VLOOKUP(CONCATENATE($M2604,$N2604,$T2604),Oferta!$B$2:$Q$360,16,FALSE)</f>
        <v>#N/A</v>
      </c>
      <c r="AC2604" s="20" t="e">
        <f>VLOOKUP(CONCATENATE($M2604,$N2604,$T2604),Oferta!$B$2:$Q$360,15,FALSE)</f>
        <v>#N/A</v>
      </c>
      <c r="AI2604" s="5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12"/>
      <c r="AW2604" s="12"/>
    </row>
    <row r="2605" spans="1:49" ht="15" hidden="1" customHeight="1">
      <c r="A2605" s="12"/>
      <c r="B2605" s="12"/>
      <c r="C2605" s="12"/>
      <c r="D2605" s="12"/>
      <c r="E2605" s="12"/>
      <c r="F2605" s="12"/>
      <c r="G2605" s="12"/>
      <c r="H2605" s="12" t="e">
        <f t="shared" si="40"/>
        <v>#N/A</v>
      </c>
      <c r="I2605" s="12" t="e">
        <f>VLOOKUP(CONCATENATE(N2605,T2605),Simulador!$H$26:$H$33,1,FALSE)</f>
        <v>#N/A</v>
      </c>
      <c r="J2605" s="12" t="e">
        <f t="shared" si="41"/>
        <v>#N/A</v>
      </c>
      <c r="K2605" s="13" t="e">
        <f t="shared" si="42"/>
        <v>#N/A</v>
      </c>
      <c r="L2605" s="12" t="e">
        <f t="shared" si="43"/>
        <v>#N/A</v>
      </c>
      <c r="M2605" s="14"/>
      <c r="N2605" s="3"/>
      <c r="O2605" s="20" t="e">
        <f>VLOOKUP(CONCATENATE($M2605,$N2605),Curriculos!$A$2:$J$332,4,FALSE)</f>
        <v>#N/A</v>
      </c>
      <c r="P2605" s="21" t="e">
        <f>VLOOKUP(CONCATENATE($M2605,$N2605),Curriculos!$A$2:$J$332,5,FALSE)</f>
        <v>#N/A</v>
      </c>
      <c r="Q2605" s="21" t="e">
        <f>VLOOKUP($N2605,Oferta!$D$2:$P$100,5,FALSE)</f>
        <v>#N/A</v>
      </c>
      <c r="R2605" s="21" t="e">
        <f>VLOOKUP(CONCATENATE($M2605,$N2605),Curriculos!$A$2:$J$332,8,FALSE)</f>
        <v>#N/A</v>
      </c>
      <c r="S2605" s="5"/>
      <c r="T2605" s="22"/>
      <c r="U2605" s="21" t="e">
        <f>VLOOKUP(CONCATENATE($M2605,$N2605),Curriculos!$A$2:$J$332,10,FALSE)</f>
        <v>#N/A</v>
      </c>
      <c r="V2605" s="20" t="e">
        <f>VLOOKUP(CONCATENATE($M2605,$N2605,$T2605),Oferta!$B$2:$R$360,17,FALSE)</f>
        <v>#N/A</v>
      </c>
      <c r="W2605" s="20" t="e">
        <f>VLOOKUP(CONCATENATE($M2605,$N2605,$T2605),Oferta!$B$2:$Q$360,12,FALSE)</f>
        <v>#N/A</v>
      </c>
      <c r="X2605" s="22"/>
      <c r="Y2605" s="23" t="e">
        <f>VLOOKUP(CONCATENATE($W2605,$X2605),Mtz_Horarios!$E$2:$H$92,2,FALSE)</f>
        <v>#N/A</v>
      </c>
      <c r="Z2605" s="23" t="e">
        <f>VLOOKUP(CONCATENATE($W2605,$X2605),Mtz_Horarios!$E$2:$H$92,3,FALSE)</f>
        <v>#N/A</v>
      </c>
      <c r="AA2605" s="24" t="e">
        <f>VLOOKUP(CONCATENATE($W2605,$X2605),Mtz_Horarios!$E$2:$H$92,4,FALSE)</f>
        <v>#N/A</v>
      </c>
      <c r="AB2605" s="20" t="e">
        <f>VLOOKUP(CONCATENATE($M2605,$N2605,$T2605),Oferta!$B$2:$Q$360,16,FALSE)</f>
        <v>#N/A</v>
      </c>
      <c r="AC2605" s="20" t="e">
        <f>VLOOKUP(CONCATENATE($M2605,$N2605,$T2605),Oferta!$B$2:$Q$360,15,FALSE)</f>
        <v>#N/A</v>
      </c>
      <c r="AI2605" s="5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12"/>
      <c r="AW2605" s="12"/>
    </row>
    <row r="2606" spans="1:49" ht="15" hidden="1" customHeight="1">
      <c r="A2606" s="12"/>
      <c r="B2606" s="12"/>
      <c r="C2606" s="12"/>
      <c r="D2606" s="12"/>
      <c r="E2606" s="12"/>
      <c r="F2606" s="12"/>
      <c r="G2606" s="12"/>
      <c r="H2606" s="12" t="e">
        <f t="shared" si="40"/>
        <v>#N/A</v>
      </c>
      <c r="I2606" s="12" t="e">
        <f>VLOOKUP(CONCATENATE(N2606,T2606),Simulador!$H$26:$H$33,1,FALSE)</f>
        <v>#N/A</v>
      </c>
      <c r="J2606" s="12" t="e">
        <f t="shared" si="41"/>
        <v>#N/A</v>
      </c>
      <c r="K2606" s="13" t="e">
        <f t="shared" si="42"/>
        <v>#N/A</v>
      </c>
      <c r="L2606" s="12" t="e">
        <f t="shared" si="43"/>
        <v>#N/A</v>
      </c>
      <c r="M2606" s="14"/>
      <c r="N2606" s="3"/>
      <c r="O2606" s="20" t="e">
        <f>VLOOKUP(CONCATENATE($M2606,$N2606),Curriculos!$A$2:$J$332,4,FALSE)</f>
        <v>#N/A</v>
      </c>
      <c r="P2606" s="21" t="e">
        <f>VLOOKUP(CONCATENATE($M2606,$N2606),Curriculos!$A$2:$J$332,5,FALSE)</f>
        <v>#N/A</v>
      </c>
      <c r="Q2606" s="21" t="e">
        <f>VLOOKUP($N2606,Oferta!$D$2:$P$100,5,FALSE)</f>
        <v>#N/A</v>
      </c>
      <c r="R2606" s="21" t="e">
        <f>VLOOKUP(CONCATENATE($M2606,$N2606),Curriculos!$A$2:$J$332,8,FALSE)</f>
        <v>#N/A</v>
      </c>
      <c r="S2606" s="5"/>
      <c r="T2606" s="22"/>
      <c r="U2606" s="21" t="e">
        <f>VLOOKUP(CONCATENATE($M2606,$N2606),Curriculos!$A$2:$J$332,10,FALSE)</f>
        <v>#N/A</v>
      </c>
      <c r="V2606" s="20" t="e">
        <f>VLOOKUP(CONCATENATE($M2606,$N2606,$T2606),Oferta!$B$2:$R$360,17,FALSE)</f>
        <v>#N/A</v>
      </c>
      <c r="W2606" s="20" t="e">
        <f>VLOOKUP(CONCATENATE($M2606,$N2606,$T2606),Oferta!$B$2:$Q$360,12,FALSE)</f>
        <v>#N/A</v>
      </c>
      <c r="X2606" s="22"/>
      <c r="Y2606" s="23" t="e">
        <f>VLOOKUP(CONCATENATE($W2606,$X2606),Mtz_Horarios!$E$2:$H$92,2,FALSE)</f>
        <v>#N/A</v>
      </c>
      <c r="Z2606" s="23" t="e">
        <f>VLOOKUP(CONCATENATE($W2606,$X2606),Mtz_Horarios!$E$2:$H$92,3,FALSE)</f>
        <v>#N/A</v>
      </c>
      <c r="AA2606" s="24" t="e">
        <f>VLOOKUP(CONCATENATE($W2606,$X2606),Mtz_Horarios!$E$2:$H$92,4,FALSE)</f>
        <v>#N/A</v>
      </c>
      <c r="AB2606" s="20" t="e">
        <f>VLOOKUP(CONCATENATE($M2606,$N2606,$T2606),Oferta!$B$2:$Q$360,16,FALSE)</f>
        <v>#N/A</v>
      </c>
      <c r="AC2606" s="20" t="e">
        <f>VLOOKUP(CONCATENATE($M2606,$N2606,$T2606),Oferta!$B$2:$Q$360,15,FALSE)</f>
        <v>#N/A</v>
      </c>
      <c r="AI2606" s="5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12"/>
      <c r="AW2606" s="12"/>
    </row>
    <row r="2607" spans="1:49" ht="15" hidden="1" customHeight="1">
      <c r="A2607" s="12"/>
      <c r="B2607" s="12"/>
      <c r="C2607" s="12"/>
      <c r="D2607" s="12"/>
      <c r="E2607" s="12"/>
      <c r="F2607" s="12"/>
      <c r="G2607" s="12"/>
      <c r="H2607" s="12" t="e">
        <f t="shared" si="40"/>
        <v>#N/A</v>
      </c>
      <c r="I2607" s="12" t="e">
        <f>VLOOKUP(CONCATENATE(N2607,T2607),Simulador!$H$26:$H$33,1,FALSE)</f>
        <v>#N/A</v>
      </c>
      <c r="J2607" s="12" t="e">
        <f t="shared" si="41"/>
        <v>#N/A</v>
      </c>
      <c r="K2607" s="13" t="e">
        <f t="shared" si="42"/>
        <v>#N/A</v>
      </c>
      <c r="L2607" s="12" t="e">
        <f t="shared" si="43"/>
        <v>#N/A</v>
      </c>
      <c r="M2607" s="14"/>
      <c r="N2607" s="3"/>
      <c r="O2607" s="20" t="e">
        <f>VLOOKUP(CONCATENATE($M2607,$N2607),Curriculos!$A$2:$J$332,4,FALSE)</f>
        <v>#N/A</v>
      </c>
      <c r="P2607" s="21" t="e">
        <f>VLOOKUP(CONCATENATE($M2607,$N2607),Curriculos!$A$2:$J$332,5,FALSE)</f>
        <v>#N/A</v>
      </c>
      <c r="Q2607" s="21" t="e">
        <f>VLOOKUP($N2607,Oferta!$D$2:$P$100,5,FALSE)</f>
        <v>#N/A</v>
      </c>
      <c r="R2607" s="21" t="e">
        <f>VLOOKUP(CONCATENATE($M2607,$N2607),Curriculos!$A$2:$J$332,8,FALSE)</f>
        <v>#N/A</v>
      </c>
      <c r="S2607" s="5"/>
      <c r="T2607" s="22"/>
      <c r="U2607" s="21" t="e">
        <f>VLOOKUP(CONCATENATE($M2607,$N2607),Curriculos!$A$2:$J$332,10,FALSE)</f>
        <v>#N/A</v>
      </c>
      <c r="V2607" s="20" t="e">
        <f>VLOOKUP(CONCATENATE($M2607,$N2607,$T2607),Oferta!$B$2:$R$360,17,FALSE)</f>
        <v>#N/A</v>
      </c>
      <c r="W2607" s="20" t="e">
        <f>VLOOKUP(CONCATENATE($M2607,$N2607,$T2607),Oferta!$B$2:$Q$360,12,FALSE)</f>
        <v>#N/A</v>
      </c>
      <c r="X2607" s="22"/>
      <c r="Y2607" s="23" t="e">
        <f>VLOOKUP(CONCATENATE($W2607,$X2607),Mtz_Horarios!$E$2:$H$92,2,FALSE)</f>
        <v>#N/A</v>
      </c>
      <c r="Z2607" s="23" t="e">
        <f>VLOOKUP(CONCATENATE($W2607,$X2607),Mtz_Horarios!$E$2:$H$92,3,FALSE)</f>
        <v>#N/A</v>
      </c>
      <c r="AA2607" s="24" t="e">
        <f>VLOOKUP(CONCATENATE($W2607,$X2607),Mtz_Horarios!$E$2:$H$92,4,FALSE)</f>
        <v>#N/A</v>
      </c>
      <c r="AB2607" s="20" t="e">
        <f>VLOOKUP(CONCATENATE($M2607,$N2607,$T2607),Oferta!$B$2:$Q$360,16,FALSE)</f>
        <v>#N/A</v>
      </c>
      <c r="AC2607" s="20" t="e">
        <f>VLOOKUP(CONCATENATE($M2607,$N2607,$T2607),Oferta!$B$2:$Q$360,15,FALSE)</f>
        <v>#N/A</v>
      </c>
      <c r="AI2607" s="5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12"/>
      <c r="AW2607" s="12"/>
    </row>
    <row r="2608" spans="1:49" ht="15" hidden="1" customHeight="1">
      <c r="A2608" s="12"/>
      <c r="B2608" s="12"/>
      <c r="C2608" s="12"/>
      <c r="D2608" s="12"/>
      <c r="E2608" s="12"/>
      <c r="F2608" s="12"/>
      <c r="G2608" s="12"/>
      <c r="H2608" s="12" t="e">
        <f t="shared" si="40"/>
        <v>#N/A</v>
      </c>
      <c r="I2608" s="12" t="e">
        <f>VLOOKUP(CONCATENATE(N2608,T2608),Simulador!$H$26:$H$33,1,FALSE)</f>
        <v>#N/A</v>
      </c>
      <c r="J2608" s="12" t="e">
        <f t="shared" si="41"/>
        <v>#N/A</v>
      </c>
      <c r="K2608" s="13" t="e">
        <f t="shared" si="42"/>
        <v>#N/A</v>
      </c>
      <c r="L2608" s="12" t="e">
        <f t="shared" si="43"/>
        <v>#N/A</v>
      </c>
      <c r="M2608" s="14"/>
      <c r="N2608" s="3"/>
      <c r="O2608" s="20" t="e">
        <f>VLOOKUP(CONCATENATE($M2608,$N2608),Curriculos!$A$2:$J$332,4,FALSE)</f>
        <v>#N/A</v>
      </c>
      <c r="P2608" s="21" t="e">
        <f>VLOOKUP(CONCATENATE($M2608,$N2608),Curriculos!$A$2:$J$332,5,FALSE)</f>
        <v>#N/A</v>
      </c>
      <c r="Q2608" s="21" t="e">
        <f>VLOOKUP($N2608,Oferta!$D$2:$P$100,5,FALSE)</f>
        <v>#N/A</v>
      </c>
      <c r="R2608" s="21" t="e">
        <f>VLOOKUP(CONCATENATE($M2608,$N2608),Curriculos!$A$2:$J$332,8,FALSE)</f>
        <v>#N/A</v>
      </c>
      <c r="S2608" s="5"/>
      <c r="T2608" s="22"/>
      <c r="U2608" s="21" t="e">
        <f>VLOOKUP(CONCATENATE($M2608,$N2608),Curriculos!$A$2:$J$332,10,FALSE)</f>
        <v>#N/A</v>
      </c>
      <c r="V2608" s="20" t="e">
        <f>VLOOKUP(CONCATENATE($M2608,$N2608,$T2608),Oferta!$B$2:$R$360,17,FALSE)</f>
        <v>#N/A</v>
      </c>
      <c r="W2608" s="20" t="e">
        <f>VLOOKUP(CONCATENATE($M2608,$N2608,$T2608),Oferta!$B$2:$Q$360,12,FALSE)</f>
        <v>#N/A</v>
      </c>
      <c r="X2608" s="22"/>
      <c r="Y2608" s="23" t="e">
        <f>VLOOKUP(CONCATENATE($W2608,$X2608),Mtz_Horarios!$E$2:$H$92,2,FALSE)</f>
        <v>#N/A</v>
      </c>
      <c r="Z2608" s="23" t="e">
        <f>VLOOKUP(CONCATENATE($W2608,$X2608),Mtz_Horarios!$E$2:$H$92,3,FALSE)</f>
        <v>#N/A</v>
      </c>
      <c r="AA2608" s="24" t="e">
        <f>VLOOKUP(CONCATENATE($W2608,$X2608),Mtz_Horarios!$E$2:$H$92,4,FALSE)</f>
        <v>#N/A</v>
      </c>
      <c r="AB2608" s="20" t="e">
        <f>VLOOKUP(CONCATENATE($M2608,$N2608,$T2608),Oferta!$B$2:$Q$360,16,FALSE)</f>
        <v>#N/A</v>
      </c>
      <c r="AC2608" s="20" t="e">
        <f>VLOOKUP(CONCATENATE($M2608,$N2608,$T2608),Oferta!$B$2:$Q$360,15,FALSE)</f>
        <v>#N/A</v>
      </c>
      <c r="AI2608" s="5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12"/>
      <c r="AW2608" s="12"/>
    </row>
    <row r="2609" spans="1:49" ht="15" hidden="1" customHeight="1">
      <c r="A2609" s="12"/>
      <c r="B2609" s="12"/>
      <c r="C2609" s="12"/>
      <c r="D2609" s="12"/>
      <c r="E2609" s="12"/>
      <c r="F2609" s="12"/>
      <c r="G2609" s="12"/>
      <c r="H2609" s="12" t="e">
        <f t="shared" si="40"/>
        <v>#N/A</v>
      </c>
      <c r="I2609" s="12" t="e">
        <f>VLOOKUP(CONCATENATE(N2609,T2609),Simulador!$H$26:$H$33,1,FALSE)</f>
        <v>#N/A</v>
      </c>
      <c r="J2609" s="12" t="e">
        <f t="shared" si="41"/>
        <v>#N/A</v>
      </c>
      <c r="K2609" s="13" t="e">
        <f t="shared" si="42"/>
        <v>#N/A</v>
      </c>
      <c r="L2609" s="12" t="e">
        <f t="shared" si="43"/>
        <v>#N/A</v>
      </c>
      <c r="M2609" s="14"/>
      <c r="N2609" s="3"/>
      <c r="O2609" s="20" t="e">
        <f>VLOOKUP(CONCATENATE($M2609,$N2609),Curriculos!$A$2:$J$332,4,FALSE)</f>
        <v>#N/A</v>
      </c>
      <c r="P2609" s="21" t="e">
        <f>VLOOKUP(CONCATENATE($M2609,$N2609),Curriculos!$A$2:$J$332,5,FALSE)</f>
        <v>#N/A</v>
      </c>
      <c r="Q2609" s="21" t="e">
        <f>VLOOKUP($N2609,Oferta!$D$2:$P$100,5,FALSE)</f>
        <v>#N/A</v>
      </c>
      <c r="R2609" s="21" t="e">
        <f>VLOOKUP(CONCATENATE($M2609,$N2609),Curriculos!$A$2:$J$332,8,FALSE)</f>
        <v>#N/A</v>
      </c>
      <c r="S2609" s="5"/>
      <c r="T2609" s="22"/>
      <c r="U2609" s="21" t="e">
        <f>VLOOKUP(CONCATENATE($M2609,$N2609),Curriculos!$A$2:$J$332,10,FALSE)</f>
        <v>#N/A</v>
      </c>
      <c r="V2609" s="20" t="e">
        <f>VLOOKUP(CONCATENATE($M2609,$N2609,$T2609),Oferta!$B$2:$R$360,17,FALSE)</f>
        <v>#N/A</v>
      </c>
      <c r="W2609" s="20" t="e">
        <f>VLOOKUP(CONCATENATE($M2609,$N2609,$T2609),Oferta!$B$2:$Q$360,12,FALSE)</f>
        <v>#N/A</v>
      </c>
      <c r="X2609" s="22"/>
      <c r="Y2609" s="23" t="e">
        <f>VLOOKUP(CONCATENATE($W2609,$X2609),Mtz_Horarios!$E$2:$H$92,2,FALSE)</f>
        <v>#N/A</v>
      </c>
      <c r="Z2609" s="23" t="e">
        <f>VLOOKUP(CONCATENATE($W2609,$X2609),Mtz_Horarios!$E$2:$H$92,3,FALSE)</f>
        <v>#N/A</v>
      </c>
      <c r="AA2609" s="24" t="e">
        <f>VLOOKUP(CONCATENATE($W2609,$X2609),Mtz_Horarios!$E$2:$H$92,4,FALSE)</f>
        <v>#N/A</v>
      </c>
      <c r="AB2609" s="20" t="e">
        <f>VLOOKUP(CONCATENATE($M2609,$N2609,$T2609),Oferta!$B$2:$Q$360,16,FALSE)</f>
        <v>#N/A</v>
      </c>
      <c r="AC2609" s="20" t="e">
        <f>VLOOKUP(CONCATENATE($M2609,$N2609,$T2609),Oferta!$B$2:$Q$360,15,FALSE)</f>
        <v>#N/A</v>
      </c>
      <c r="AI2609" s="5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12"/>
      <c r="AW2609" s="12"/>
    </row>
    <row r="2610" spans="1:49" ht="15" hidden="1" customHeight="1">
      <c r="A2610" s="12"/>
      <c r="B2610" s="12"/>
      <c r="C2610" s="12"/>
      <c r="D2610" s="12"/>
      <c r="E2610" s="12"/>
      <c r="F2610" s="12"/>
      <c r="G2610" s="12"/>
      <c r="H2610" s="12" t="e">
        <f t="shared" si="40"/>
        <v>#N/A</v>
      </c>
      <c r="I2610" s="12" t="e">
        <f>VLOOKUP(CONCATENATE(N2610,T2610),Simulador!$H$26:$H$33,1,FALSE)</f>
        <v>#N/A</v>
      </c>
      <c r="J2610" s="12" t="e">
        <f t="shared" si="41"/>
        <v>#N/A</v>
      </c>
      <c r="K2610" s="13" t="e">
        <f t="shared" si="42"/>
        <v>#N/A</v>
      </c>
      <c r="L2610" s="12" t="e">
        <f t="shared" si="43"/>
        <v>#N/A</v>
      </c>
      <c r="M2610" s="14"/>
      <c r="N2610" s="3"/>
      <c r="O2610" s="20" t="e">
        <f>VLOOKUP(CONCATENATE($M2610,$N2610),Curriculos!$A$2:$J$332,4,FALSE)</f>
        <v>#N/A</v>
      </c>
      <c r="P2610" s="21" t="e">
        <f>VLOOKUP(CONCATENATE($M2610,$N2610),Curriculos!$A$2:$J$332,5,FALSE)</f>
        <v>#N/A</v>
      </c>
      <c r="Q2610" s="21" t="e">
        <f>VLOOKUP($N2610,Oferta!$D$2:$P$100,5,FALSE)</f>
        <v>#N/A</v>
      </c>
      <c r="R2610" s="21" t="e">
        <f>VLOOKUP(CONCATENATE($M2610,$N2610),Curriculos!$A$2:$J$332,8,FALSE)</f>
        <v>#N/A</v>
      </c>
      <c r="S2610" s="5"/>
      <c r="T2610" s="22"/>
      <c r="U2610" s="21" t="e">
        <f>VLOOKUP(CONCATENATE($M2610,$N2610),Curriculos!$A$2:$J$332,10,FALSE)</f>
        <v>#N/A</v>
      </c>
      <c r="V2610" s="20" t="e">
        <f>VLOOKUP(CONCATENATE($M2610,$N2610,$T2610),Oferta!$B$2:$R$360,17,FALSE)</f>
        <v>#N/A</v>
      </c>
      <c r="W2610" s="20" t="e">
        <f>VLOOKUP(CONCATENATE($M2610,$N2610,$T2610),Oferta!$B$2:$Q$360,12,FALSE)</f>
        <v>#N/A</v>
      </c>
      <c r="X2610" s="22"/>
      <c r="Y2610" s="23" t="e">
        <f>VLOOKUP(CONCATENATE($W2610,$X2610),Mtz_Horarios!$E$2:$H$92,2,FALSE)</f>
        <v>#N/A</v>
      </c>
      <c r="Z2610" s="23" t="e">
        <f>VLOOKUP(CONCATENATE($W2610,$X2610),Mtz_Horarios!$E$2:$H$92,3,FALSE)</f>
        <v>#N/A</v>
      </c>
      <c r="AA2610" s="24" t="e">
        <f>VLOOKUP(CONCATENATE($W2610,$X2610),Mtz_Horarios!$E$2:$H$92,4,FALSE)</f>
        <v>#N/A</v>
      </c>
      <c r="AB2610" s="20" t="e">
        <f>VLOOKUP(CONCATENATE($M2610,$N2610,$T2610),Oferta!$B$2:$Q$360,16,FALSE)</f>
        <v>#N/A</v>
      </c>
      <c r="AC2610" s="20" t="e">
        <f>VLOOKUP(CONCATENATE($M2610,$N2610,$T2610),Oferta!$B$2:$Q$360,15,FALSE)</f>
        <v>#N/A</v>
      </c>
      <c r="AI2610" s="5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12"/>
      <c r="AW2610" s="12"/>
    </row>
    <row r="2611" spans="1:49" ht="15" hidden="1" customHeight="1">
      <c r="A2611" s="12"/>
      <c r="B2611" s="12"/>
      <c r="C2611" s="12"/>
      <c r="D2611" s="12"/>
      <c r="E2611" s="12"/>
      <c r="F2611" s="12"/>
      <c r="G2611" s="12"/>
      <c r="H2611" s="12" t="e">
        <f t="shared" si="40"/>
        <v>#N/A</v>
      </c>
      <c r="I2611" s="12" t="e">
        <f>VLOOKUP(CONCATENATE(N2611,T2611),Simulador!$H$26:$H$33,1,FALSE)</f>
        <v>#N/A</v>
      </c>
      <c r="J2611" s="12" t="e">
        <f t="shared" si="41"/>
        <v>#N/A</v>
      </c>
      <c r="K2611" s="13" t="e">
        <f t="shared" si="42"/>
        <v>#N/A</v>
      </c>
      <c r="L2611" s="12" t="e">
        <f t="shared" si="43"/>
        <v>#N/A</v>
      </c>
      <c r="M2611" s="14"/>
      <c r="N2611" s="3"/>
      <c r="O2611" s="20" t="e">
        <f>VLOOKUP(CONCATENATE($M2611,$N2611),Curriculos!$A$2:$J$332,4,FALSE)</f>
        <v>#N/A</v>
      </c>
      <c r="P2611" s="21" t="e">
        <f>VLOOKUP(CONCATENATE($M2611,$N2611),Curriculos!$A$2:$J$332,5,FALSE)</f>
        <v>#N/A</v>
      </c>
      <c r="Q2611" s="21" t="e">
        <f>VLOOKUP($N2611,Oferta!$D$2:$P$100,5,FALSE)</f>
        <v>#N/A</v>
      </c>
      <c r="R2611" s="21" t="e">
        <f>VLOOKUP(CONCATENATE($M2611,$N2611),Curriculos!$A$2:$J$332,8,FALSE)</f>
        <v>#N/A</v>
      </c>
      <c r="S2611" s="5"/>
      <c r="T2611" s="22"/>
      <c r="U2611" s="21" t="e">
        <f>VLOOKUP(CONCATENATE($M2611,$N2611),Curriculos!$A$2:$J$332,10,FALSE)</f>
        <v>#N/A</v>
      </c>
      <c r="V2611" s="20" t="e">
        <f>VLOOKUP(CONCATENATE($M2611,$N2611,$T2611),Oferta!$B$2:$R$360,17,FALSE)</f>
        <v>#N/A</v>
      </c>
      <c r="W2611" s="20" t="e">
        <f>VLOOKUP(CONCATENATE($M2611,$N2611,$T2611),Oferta!$B$2:$Q$360,12,FALSE)</f>
        <v>#N/A</v>
      </c>
      <c r="X2611" s="22"/>
      <c r="Y2611" s="23" t="e">
        <f>VLOOKUP(CONCATENATE($W2611,$X2611),Mtz_Horarios!$E$2:$H$92,2,FALSE)</f>
        <v>#N/A</v>
      </c>
      <c r="Z2611" s="23" t="e">
        <f>VLOOKUP(CONCATENATE($W2611,$X2611),Mtz_Horarios!$E$2:$H$92,3,FALSE)</f>
        <v>#N/A</v>
      </c>
      <c r="AA2611" s="24" t="e">
        <f>VLOOKUP(CONCATENATE($W2611,$X2611),Mtz_Horarios!$E$2:$H$92,4,FALSE)</f>
        <v>#N/A</v>
      </c>
      <c r="AB2611" s="20" t="e">
        <f>VLOOKUP(CONCATENATE($M2611,$N2611,$T2611),Oferta!$B$2:$Q$360,16,FALSE)</f>
        <v>#N/A</v>
      </c>
      <c r="AC2611" s="20" t="e">
        <f>VLOOKUP(CONCATENATE($M2611,$N2611,$T2611),Oferta!$B$2:$Q$360,15,FALSE)</f>
        <v>#N/A</v>
      </c>
      <c r="AI2611" s="5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12"/>
      <c r="AW2611" s="12"/>
    </row>
    <row r="2612" spans="1:49" ht="15" hidden="1" customHeight="1">
      <c r="A2612" s="12"/>
      <c r="B2612" s="12"/>
      <c r="C2612" s="12"/>
      <c r="D2612" s="12"/>
      <c r="E2612" s="12"/>
      <c r="F2612" s="12"/>
      <c r="G2612" s="12"/>
      <c r="H2612" s="12" t="e">
        <f t="shared" si="40"/>
        <v>#N/A</v>
      </c>
      <c r="I2612" s="12" t="e">
        <f>VLOOKUP(CONCATENATE(N2612,T2612),Simulador!$H$26:$H$33,1,FALSE)</f>
        <v>#N/A</v>
      </c>
      <c r="J2612" s="12" t="e">
        <f t="shared" si="41"/>
        <v>#N/A</v>
      </c>
      <c r="K2612" s="13" t="e">
        <f t="shared" si="42"/>
        <v>#N/A</v>
      </c>
      <c r="L2612" s="12" t="e">
        <f t="shared" si="43"/>
        <v>#N/A</v>
      </c>
      <c r="M2612" s="14"/>
      <c r="N2612" s="3"/>
      <c r="O2612" s="20" t="e">
        <f>VLOOKUP(CONCATENATE($M2612,$N2612),Curriculos!$A$2:$J$332,4,FALSE)</f>
        <v>#N/A</v>
      </c>
      <c r="P2612" s="21" t="e">
        <f>VLOOKUP(CONCATENATE($M2612,$N2612),Curriculos!$A$2:$J$332,5,FALSE)</f>
        <v>#N/A</v>
      </c>
      <c r="Q2612" s="21" t="e">
        <f>VLOOKUP($N2612,Oferta!$D$2:$P$100,5,FALSE)</f>
        <v>#N/A</v>
      </c>
      <c r="R2612" s="21" t="e">
        <f>VLOOKUP(CONCATENATE($M2612,$N2612),Curriculos!$A$2:$J$332,8,FALSE)</f>
        <v>#N/A</v>
      </c>
      <c r="S2612" s="5"/>
      <c r="T2612" s="22"/>
      <c r="U2612" s="21" t="e">
        <f>VLOOKUP(CONCATENATE($M2612,$N2612),Curriculos!$A$2:$J$332,10,FALSE)</f>
        <v>#N/A</v>
      </c>
      <c r="V2612" s="20" t="e">
        <f>VLOOKUP(CONCATENATE($M2612,$N2612,$T2612),Oferta!$B$2:$R$360,17,FALSE)</f>
        <v>#N/A</v>
      </c>
      <c r="W2612" s="20" t="e">
        <f>VLOOKUP(CONCATENATE($M2612,$N2612,$T2612),Oferta!$B$2:$Q$360,12,FALSE)</f>
        <v>#N/A</v>
      </c>
      <c r="X2612" s="22"/>
      <c r="Y2612" s="23" t="e">
        <f>VLOOKUP(CONCATENATE($W2612,$X2612),Mtz_Horarios!$E$2:$H$92,2,FALSE)</f>
        <v>#N/A</v>
      </c>
      <c r="Z2612" s="23" t="e">
        <f>VLOOKUP(CONCATENATE($W2612,$X2612),Mtz_Horarios!$E$2:$H$92,3,FALSE)</f>
        <v>#N/A</v>
      </c>
      <c r="AA2612" s="24" t="e">
        <f>VLOOKUP(CONCATENATE($W2612,$X2612),Mtz_Horarios!$E$2:$H$92,4,FALSE)</f>
        <v>#N/A</v>
      </c>
      <c r="AB2612" s="20" t="e">
        <f>VLOOKUP(CONCATENATE($M2612,$N2612,$T2612),Oferta!$B$2:$Q$360,16,FALSE)</f>
        <v>#N/A</v>
      </c>
      <c r="AC2612" s="20" t="e">
        <f>VLOOKUP(CONCATENATE($M2612,$N2612,$T2612),Oferta!$B$2:$Q$360,15,FALSE)</f>
        <v>#N/A</v>
      </c>
      <c r="AI2612" s="5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12"/>
      <c r="AW2612" s="12"/>
    </row>
    <row r="2613" spans="1:49" ht="15" hidden="1" customHeight="1">
      <c r="A2613" s="12"/>
      <c r="B2613" s="12"/>
      <c r="C2613" s="12"/>
      <c r="D2613" s="12"/>
      <c r="E2613" s="12"/>
      <c r="F2613" s="12"/>
      <c r="G2613" s="12"/>
      <c r="H2613" s="12" t="e">
        <f t="shared" si="40"/>
        <v>#N/A</v>
      </c>
      <c r="I2613" s="12" t="e">
        <f>VLOOKUP(CONCATENATE(N2613,T2613),Simulador!$H$26:$H$33,1,FALSE)</f>
        <v>#N/A</v>
      </c>
      <c r="J2613" s="12" t="e">
        <f t="shared" si="41"/>
        <v>#N/A</v>
      </c>
      <c r="K2613" s="13" t="e">
        <f t="shared" si="42"/>
        <v>#N/A</v>
      </c>
      <c r="L2613" s="12" t="e">
        <f t="shared" si="43"/>
        <v>#N/A</v>
      </c>
      <c r="M2613" s="14"/>
      <c r="N2613" s="3"/>
      <c r="O2613" s="20" t="e">
        <f>VLOOKUP(CONCATENATE($M2613,$N2613),Curriculos!$A$2:$J$332,4,FALSE)</f>
        <v>#N/A</v>
      </c>
      <c r="P2613" s="21" t="e">
        <f>VLOOKUP(CONCATENATE($M2613,$N2613),Curriculos!$A$2:$J$332,5,FALSE)</f>
        <v>#N/A</v>
      </c>
      <c r="Q2613" s="21" t="e">
        <f>VLOOKUP($N2613,Oferta!$D$2:$P$100,5,FALSE)</f>
        <v>#N/A</v>
      </c>
      <c r="R2613" s="21" t="e">
        <f>VLOOKUP(CONCATENATE($M2613,$N2613),Curriculos!$A$2:$J$332,8,FALSE)</f>
        <v>#N/A</v>
      </c>
      <c r="S2613" s="5"/>
      <c r="T2613" s="22"/>
      <c r="U2613" s="21" t="e">
        <f>VLOOKUP(CONCATENATE($M2613,$N2613),Curriculos!$A$2:$J$332,10,FALSE)</f>
        <v>#N/A</v>
      </c>
      <c r="V2613" s="20" t="e">
        <f>VLOOKUP(CONCATENATE($M2613,$N2613,$T2613),Oferta!$B$2:$R$360,17,FALSE)</f>
        <v>#N/A</v>
      </c>
      <c r="W2613" s="20" t="e">
        <f>VLOOKUP(CONCATENATE($M2613,$N2613,$T2613),Oferta!$B$2:$Q$360,12,FALSE)</f>
        <v>#N/A</v>
      </c>
      <c r="X2613" s="22"/>
      <c r="Y2613" s="23" t="e">
        <f>VLOOKUP(CONCATENATE($W2613,$X2613),Mtz_Horarios!$E$2:$H$92,2,FALSE)</f>
        <v>#N/A</v>
      </c>
      <c r="Z2613" s="23" t="e">
        <f>VLOOKUP(CONCATENATE($W2613,$X2613),Mtz_Horarios!$E$2:$H$92,3,FALSE)</f>
        <v>#N/A</v>
      </c>
      <c r="AA2613" s="24" t="e">
        <f>VLOOKUP(CONCATENATE($W2613,$X2613),Mtz_Horarios!$E$2:$H$92,4,FALSE)</f>
        <v>#N/A</v>
      </c>
      <c r="AB2613" s="20" t="e">
        <f>VLOOKUP(CONCATENATE($M2613,$N2613,$T2613),Oferta!$B$2:$Q$360,16,FALSE)</f>
        <v>#N/A</v>
      </c>
      <c r="AC2613" s="20" t="e">
        <f>VLOOKUP(CONCATENATE($M2613,$N2613,$T2613),Oferta!$B$2:$Q$360,15,FALSE)</f>
        <v>#N/A</v>
      </c>
      <c r="AI2613" s="5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12"/>
      <c r="AW2613" s="12"/>
    </row>
    <row r="2614" spans="1:49" ht="15" hidden="1" customHeight="1">
      <c r="A2614" s="12"/>
      <c r="B2614" s="12"/>
      <c r="C2614" s="12"/>
      <c r="D2614" s="12"/>
      <c r="E2614" s="12"/>
      <c r="F2614" s="12"/>
      <c r="G2614" s="12"/>
      <c r="H2614" s="12" t="e">
        <f t="shared" si="40"/>
        <v>#N/A</v>
      </c>
      <c r="I2614" s="12" t="e">
        <f>VLOOKUP(CONCATENATE(N2614,T2614),Simulador!$H$26:$H$33,1,FALSE)</f>
        <v>#N/A</v>
      </c>
      <c r="J2614" s="12" t="e">
        <f t="shared" si="41"/>
        <v>#N/A</v>
      </c>
      <c r="K2614" s="13" t="e">
        <f t="shared" si="42"/>
        <v>#N/A</v>
      </c>
      <c r="L2614" s="12" t="e">
        <f t="shared" si="43"/>
        <v>#N/A</v>
      </c>
      <c r="M2614" s="14"/>
      <c r="N2614" s="3"/>
      <c r="O2614" s="20" t="e">
        <f>VLOOKUP(CONCATENATE($M2614,$N2614),Curriculos!$A$2:$J$332,4,FALSE)</f>
        <v>#N/A</v>
      </c>
      <c r="P2614" s="21" t="e">
        <f>VLOOKUP(CONCATENATE($M2614,$N2614),Curriculos!$A$2:$J$332,5,FALSE)</f>
        <v>#N/A</v>
      </c>
      <c r="Q2614" s="21" t="e">
        <f>VLOOKUP($N2614,Oferta!$D$2:$P$100,5,FALSE)</f>
        <v>#N/A</v>
      </c>
      <c r="R2614" s="21" t="e">
        <f>VLOOKUP(CONCATENATE($M2614,$N2614),Curriculos!$A$2:$J$332,8,FALSE)</f>
        <v>#N/A</v>
      </c>
      <c r="S2614" s="5"/>
      <c r="T2614" s="22"/>
      <c r="U2614" s="21" t="e">
        <f>VLOOKUP(CONCATENATE($M2614,$N2614),Curriculos!$A$2:$J$332,10,FALSE)</f>
        <v>#N/A</v>
      </c>
      <c r="V2614" s="20" t="e">
        <f>VLOOKUP(CONCATENATE($M2614,$N2614,$T2614),Oferta!$B$2:$R$360,17,FALSE)</f>
        <v>#N/A</v>
      </c>
      <c r="W2614" s="20" t="e">
        <f>VLOOKUP(CONCATENATE($M2614,$N2614,$T2614),Oferta!$B$2:$Q$360,12,FALSE)</f>
        <v>#N/A</v>
      </c>
      <c r="X2614" s="22"/>
      <c r="Y2614" s="23" t="e">
        <f>VLOOKUP(CONCATENATE($W2614,$X2614),Mtz_Horarios!$E$2:$H$92,2,FALSE)</f>
        <v>#N/A</v>
      </c>
      <c r="Z2614" s="23" t="e">
        <f>VLOOKUP(CONCATENATE($W2614,$X2614),Mtz_Horarios!$E$2:$H$92,3,FALSE)</f>
        <v>#N/A</v>
      </c>
      <c r="AA2614" s="24" t="e">
        <f>VLOOKUP(CONCATENATE($W2614,$X2614),Mtz_Horarios!$E$2:$H$92,4,FALSE)</f>
        <v>#N/A</v>
      </c>
      <c r="AB2614" s="20" t="e">
        <f>VLOOKUP(CONCATENATE($M2614,$N2614,$T2614),Oferta!$B$2:$Q$360,16,FALSE)</f>
        <v>#N/A</v>
      </c>
      <c r="AC2614" s="20" t="e">
        <f>VLOOKUP(CONCATENATE($M2614,$N2614,$T2614),Oferta!$B$2:$Q$360,15,FALSE)</f>
        <v>#N/A</v>
      </c>
      <c r="AI2614" s="5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12"/>
      <c r="AW2614" s="12"/>
    </row>
    <row r="2615" spans="1:49" ht="15" hidden="1" customHeight="1">
      <c r="A2615" s="12"/>
      <c r="B2615" s="12"/>
      <c r="C2615" s="12"/>
      <c r="D2615" s="12"/>
      <c r="E2615" s="12"/>
      <c r="F2615" s="12"/>
      <c r="G2615" s="12"/>
      <c r="H2615" s="12" t="e">
        <f t="shared" si="40"/>
        <v>#N/A</v>
      </c>
      <c r="I2615" s="12" t="e">
        <f>VLOOKUP(CONCATENATE(N2615,T2615),Simulador!$H$26:$H$33,1,FALSE)</f>
        <v>#N/A</v>
      </c>
      <c r="J2615" s="12" t="e">
        <f t="shared" si="41"/>
        <v>#N/A</v>
      </c>
      <c r="K2615" s="13" t="e">
        <f t="shared" si="42"/>
        <v>#N/A</v>
      </c>
      <c r="L2615" s="12" t="e">
        <f t="shared" si="43"/>
        <v>#N/A</v>
      </c>
      <c r="M2615" s="14"/>
      <c r="N2615" s="3"/>
      <c r="O2615" s="20" t="e">
        <f>VLOOKUP(CONCATENATE($M2615,$N2615),Curriculos!$A$2:$J$332,4,FALSE)</f>
        <v>#N/A</v>
      </c>
      <c r="P2615" s="21" t="e">
        <f>VLOOKUP(CONCATENATE($M2615,$N2615),Curriculos!$A$2:$J$332,5,FALSE)</f>
        <v>#N/A</v>
      </c>
      <c r="Q2615" s="21" t="e">
        <f>VLOOKUP($N2615,Oferta!$D$2:$P$100,5,FALSE)</f>
        <v>#N/A</v>
      </c>
      <c r="R2615" s="21" t="e">
        <f>VLOOKUP(CONCATENATE($M2615,$N2615),Curriculos!$A$2:$J$332,8,FALSE)</f>
        <v>#N/A</v>
      </c>
      <c r="S2615" s="5"/>
      <c r="T2615" s="22"/>
      <c r="U2615" s="21" t="e">
        <f>VLOOKUP(CONCATENATE($M2615,$N2615),Curriculos!$A$2:$J$332,10,FALSE)</f>
        <v>#N/A</v>
      </c>
      <c r="V2615" s="20" t="e">
        <f>VLOOKUP(CONCATENATE($M2615,$N2615,$T2615),Oferta!$B$2:$R$360,17,FALSE)</f>
        <v>#N/A</v>
      </c>
      <c r="W2615" s="20" t="e">
        <f>VLOOKUP(CONCATENATE($M2615,$N2615,$T2615),Oferta!$B$2:$Q$360,12,FALSE)</f>
        <v>#N/A</v>
      </c>
      <c r="X2615" s="22"/>
      <c r="Y2615" s="23" t="e">
        <f>VLOOKUP(CONCATENATE($W2615,$X2615),Mtz_Horarios!$E$2:$H$92,2,FALSE)</f>
        <v>#N/A</v>
      </c>
      <c r="Z2615" s="23" t="e">
        <f>VLOOKUP(CONCATENATE($W2615,$X2615),Mtz_Horarios!$E$2:$H$92,3,FALSE)</f>
        <v>#N/A</v>
      </c>
      <c r="AA2615" s="24" t="e">
        <f>VLOOKUP(CONCATENATE($W2615,$X2615),Mtz_Horarios!$E$2:$H$92,4,FALSE)</f>
        <v>#N/A</v>
      </c>
      <c r="AB2615" s="20" t="e">
        <f>VLOOKUP(CONCATENATE($M2615,$N2615,$T2615),Oferta!$B$2:$Q$360,16,FALSE)</f>
        <v>#N/A</v>
      </c>
      <c r="AC2615" s="20" t="e">
        <f>VLOOKUP(CONCATENATE($M2615,$N2615,$T2615),Oferta!$B$2:$Q$360,15,FALSE)</f>
        <v>#N/A</v>
      </c>
      <c r="AI2615" s="5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12"/>
      <c r="AW2615" s="12"/>
    </row>
    <row r="2616" spans="1:49" ht="15" hidden="1" customHeight="1">
      <c r="A2616" s="12"/>
      <c r="B2616" s="12"/>
      <c r="C2616" s="12"/>
      <c r="D2616" s="12"/>
      <c r="E2616" s="12"/>
      <c r="F2616" s="12"/>
      <c r="G2616" s="12"/>
      <c r="H2616" s="12" t="e">
        <f t="shared" si="40"/>
        <v>#N/A</v>
      </c>
      <c r="I2616" s="12" t="e">
        <f>VLOOKUP(CONCATENATE(N2616,T2616),Simulador!$H$26:$H$33,1,FALSE)</f>
        <v>#N/A</v>
      </c>
      <c r="J2616" s="12" t="e">
        <f t="shared" si="41"/>
        <v>#N/A</v>
      </c>
      <c r="K2616" s="13" t="e">
        <f t="shared" si="42"/>
        <v>#N/A</v>
      </c>
      <c r="L2616" s="12" t="e">
        <f t="shared" si="43"/>
        <v>#N/A</v>
      </c>
      <c r="M2616" s="14"/>
      <c r="N2616" s="3"/>
      <c r="O2616" s="20" t="e">
        <f>VLOOKUP(CONCATENATE($M2616,$N2616),Curriculos!$A$2:$J$332,4,FALSE)</f>
        <v>#N/A</v>
      </c>
      <c r="P2616" s="21" t="e">
        <f>VLOOKUP(CONCATENATE($M2616,$N2616),Curriculos!$A$2:$J$332,5,FALSE)</f>
        <v>#N/A</v>
      </c>
      <c r="Q2616" s="21" t="e">
        <f>VLOOKUP($N2616,Oferta!$D$2:$P$100,5,FALSE)</f>
        <v>#N/A</v>
      </c>
      <c r="R2616" s="21" t="e">
        <f>VLOOKUP(CONCATENATE($M2616,$N2616),Curriculos!$A$2:$J$332,8,FALSE)</f>
        <v>#N/A</v>
      </c>
      <c r="S2616" s="5"/>
      <c r="T2616" s="22"/>
      <c r="U2616" s="21" t="e">
        <f>VLOOKUP(CONCATENATE($M2616,$N2616),Curriculos!$A$2:$J$332,10,FALSE)</f>
        <v>#N/A</v>
      </c>
      <c r="V2616" s="20" t="e">
        <f>VLOOKUP(CONCATENATE($M2616,$N2616,$T2616),Oferta!$B$2:$R$360,17,FALSE)</f>
        <v>#N/A</v>
      </c>
      <c r="W2616" s="20" t="e">
        <f>VLOOKUP(CONCATENATE($M2616,$N2616,$T2616),Oferta!$B$2:$Q$360,12,FALSE)</f>
        <v>#N/A</v>
      </c>
      <c r="X2616" s="22"/>
      <c r="Y2616" s="23" t="e">
        <f>VLOOKUP(CONCATENATE($W2616,$X2616),Mtz_Horarios!$E$2:$H$92,2,FALSE)</f>
        <v>#N/A</v>
      </c>
      <c r="Z2616" s="23" t="e">
        <f>VLOOKUP(CONCATENATE($W2616,$X2616),Mtz_Horarios!$E$2:$H$92,3,FALSE)</f>
        <v>#N/A</v>
      </c>
      <c r="AA2616" s="24" t="e">
        <f>VLOOKUP(CONCATENATE($W2616,$X2616),Mtz_Horarios!$E$2:$H$92,4,FALSE)</f>
        <v>#N/A</v>
      </c>
      <c r="AB2616" s="20" t="e">
        <f>VLOOKUP(CONCATENATE($M2616,$N2616,$T2616),Oferta!$B$2:$Q$360,16,FALSE)</f>
        <v>#N/A</v>
      </c>
      <c r="AC2616" s="20" t="e">
        <f>VLOOKUP(CONCATENATE($M2616,$N2616,$T2616),Oferta!$B$2:$Q$360,15,FALSE)</f>
        <v>#N/A</v>
      </c>
      <c r="AI2616" s="5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12"/>
      <c r="AW2616" s="12"/>
    </row>
    <row r="2617" spans="1:49" ht="15" hidden="1" customHeight="1">
      <c r="A2617" s="12"/>
      <c r="B2617" s="12"/>
      <c r="C2617" s="12"/>
      <c r="D2617" s="12"/>
      <c r="E2617" s="12"/>
      <c r="F2617" s="12"/>
      <c r="G2617" s="12"/>
      <c r="H2617" s="12" t="e">
        <f t="shared" si="40"/>
        <v>#N/A</v>
      </c>
      <c r="I2617" s="12" t="e">
        <f>VLOOKUP(CONCATENATE(N2617,T2617),Simulador!$H$26:$H$33,1,FALSE)</f>
        <v>#N/A</v>
      </c>
      <c r="J2617" s="12" t="e">
        <f t="shared" si="41"/>
        <v>#N/A</v>
      </c>
      <c r="K2617" s="13" t="e">
        <f t="shared" si="42"/>
        <v>#N/A</v>
      </c>
      <c r="L2617" s="12" t="e">
        <f t="shared" si="43"/>
        <v>#N/A</v>
      </c>
      <c r="M2617" s="14"/>
      <c r="N2617" s="3"/>
      <c r="O2617" s="20" t="e">
        <f>VLOOKUP(CONCATENATE($M2617,$N2617),Curriculos!$A$2:$J$332,4,FALSE)</f>
        <v>#N/A</v>
      </c>
      <c r="P2617" s="21" t="e">
        <f>VLOOKUP(CONCATENATE($M2617,$N2617),Curriculos!$A$2:$J$332,5,FALSE)</f>
        <v>#N/A</v>
      </c>
      <c r="Q2617" s="21" t="e">
        <f>VLOOKUP($N2617,Oferta!$D$2:$P$100,5,FALSE)</f>
        <v>#N/A</v>
      </c>
      <c r="R2617" s="21" t="e">
        <f>VLOOKUP(CONCATENATE($M2617,$N2617),Curriculos!$A$2:$J$332,8,FALSE)</f>
        <v>#N/A</v>
      </c>
      <c r="S2617" s="5"/>
      <c r="T2617" s="22"/>
      <c r="U2617" s="21" t="e">
        <f>VLOOKUP(CONCATENATE($M2617,$N2617),Curriculos!$A$2:$J$332,10,FALSE)</f>
        <v>#N/A</v>
      </c>
      <c r="V2617" s="20" t="e">
        <f>VLOOKUP(CONCATENATE($M2617,$N2617,$T2617),Oferta!$B$2:$R$360,17,FALSE)</f>
        <v>#N/A</v>
      </c>
      <c r="W2617" s="20" t="e">
        <f>VLOOKUP(CONCATENATE($M2617,$N2617,$T2617),Oferta!$B$2:$Q$360,12,FALSE)</f>
        <v>#N/A</v>
      </c>
      <c r="X2617" s="22"/>
      <c r="Y2617" s="23" t="e">
        <f>VLOOKUP(CONCATENATE($W2617,$X2617),Mtz_Horarios!$E$2:$H$92,2,FALSE)</f>
        <v>#N/A</v>
      </c>
      <c r="Z2617" s="23" t="e">
        <f>VLOOKUP(CONCATENATE($W2617,$X2617),Mtz_Horarios!$E$2:$H$92,3,FALSE)</f>
        <v>#N/A</v>
      </c>
      <c r="AA2617" s="24" t="e">
        <f>VLOOKUP(CONCATENATE($W2617,$X2617),Mtz_Horarios!$E$2:$H$92,4,FALSE)</f>
        <v>#N/A</v>
      </c>
      <c r="AB2617" s="20" t="e">
        <f>VLOOKUP(CONCATENATE($M2617,$N2617,$T2617),Oferta!$B$2:$Q$360,16,FALSE)</f>
        <v>#N/A</v>
      </c>
      <c r="AC2617" s="20" t="e">
        <f>VLOOKUP(CONCATENATE($M2617,$N2617,$T2617),Oferta!$B$2:$Q$360,15,FALSE)</f>
        <v>#N/A</v>
      </c>
      <c r="AI2617" s="5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12"/>
      <c r="AW2617" s="12"/>
    </row>
    <row r="2618" spans="1:49" ht="15" hidden="1" customHeight="1">
      <c r="A2618" s="12"/>
      <c r="B2618" s="12"/>
      <c r="C2618" s="12"/>
      <c r="D2618" s="12"/>
      <c r="E2618" s="12"/>
      <c r="F2618" s="12"/>
      <c r="G2618" s="12"/>
      <c r="H2618" s="12" t="e">
        <f t="shared" si="40"/>
        <v>#N/A</v>
      </c>
      <c r="I2618" s="12" t="e">
        <f>VLOOKUP(CONCATENATE(N2618,T2618),Simulador!$H$26:$H$33,1,FALSE)</f>
        <v>#N/A</v>
      </c>
      <c r="J2618" s="12" t="e">
        <f t="shared" si="41"/>
        <v>#N/A</v>
      </c>
      <c r="K2618" s="13" t="e">
        <f t="shared" si="42"/>
        <v>#N/A</v>
      </c>
      <c r="L2618" s="12" t="e">
        <f t="shared" si="43"/>
        <v>#N/A</v>
      </c>
      <c r="M2618" s="14"/>
      <c r="N2618" s="3"/>
      <c r="O2618" s="20" t="e">
        <f>VLOOKUP(CONCATENATE($M2618,$N2618),Curriculos!$A$2:$J$332,4,FALSE)</f>
        <v>#N/A</v>
      </c>
      <c r="P2618" s="21" t="e">
        <f>VLOOKUP(CONCATENATE($M2618,$N2618),Curriculos!$A$2:$J$332,5,FALSE)</f>
        <v>#N/A</v>
      </c>
      <c r="Q2618" s="21" t="e">
        <f>VLOOKUP($N2618,Oferta!$D$2:$P$100,5,FALSE)</f>
        <v>#N/A</v>
      </c>
      <c r="R2618" s="21" t="e">
        <f>VLOOKUP(CONCATENATE($M2618,$N2618),Curriculos!$A$2:$J$332,8,FALSE)</f>
        <v>#N/A</v>
      </c>
      <c r="S2618" s="5"/>
      <c r="T2618" s="22"/>
      <c r="U2618" s="21" t="e">
        <f>VLOOKUP(CONCATENATE($M2618,$N2618),Curriculos!$A$2:$J$332,10,FALSE)</f>
        <v>#N/A</v>
      </c>
      <c r="V2618" s="20" t="e">
        <f>VLOOKUP(CONCATENATE($M2618,$N2618,$T2618),Oferta!$B$2:$R$360,17,FALSE)</f>
        <v>#N/A</v>
      </c>
      <c r="W2618" s="20" t="e">
        <f>VLOOKUP(CONCATENATE($M2618,$N2618,$T2618),Oferta!$B$2:$Q$360,12,FALSE)</f>
        <v>#N/A</v>
      </c>
      <c r="X2618" s="22"/>
      <c r="Y2618" s="23" t="e">
        <f>VLOOKUP(CONCATENATE($W2618,$X2618),Mtz_Horarios!$E$2:$H$92,2,FALSE)</f>
        <v>#N/A</v>
      </c>
      <c r="Z2618" s="23" t="e">
        <f>VLOOKUP(CONCATENATE($W2618,$X2618),Mtz_Horarios!$E$2:$H$92,3,FALSE)</f>
        <v>#N/A</v>
      </c>
      <c r="AA2618" s="24" t="e">
        <f>VLOOKUP(CONCATENATE($W2618,$X2618),Mtz_Horarios!$E$2:$H$92,4,FALSE)</f>
        <v>#N/A</v>
      </c>
      <c r="AB2618" s="20" t="e">
        <f>VLOOKUP(CONCATENATE($M2618,$N2618,$T2618),Oferta!$B$2:$Q$360,16,FALSE)</f>
        <v>#N/A</v>
      </c>
      <c r="AC2618" s="20" t="e">
        <f>VLOOKUP(CONCATENATE($M2618,$N2618,$T2618),Oferta!$B$2:$Q$360,15,FALSE)</f>
        <v>#N/A</v>
      </c>
      <c r="AI2618" s="5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12"/>
      <c r="AW2618" s="12"/>
    </row>
    <row r="2619" spans="1:49" ht="15" hidden="1" customHeight="1">
      <c r="A2619" s="12"/>
      <c r="B2619" s="12"/>
      <c r="C2619" s="12"/>
      <c r="D2619" s="12"/>
      <c r="E2619" s="12"/>
      <c r="F2619" s="12"/>
      <c r="G2619" s="12"/>
      <c r="H2619" s="12" t="e">
        <f t="shared" si="40"/>
        <v>#N/A</v>
      </c>
      <c r="I2619" s="12" t="e">
        <f>VLOOKUP(CONCATENATE(N2619,T2619),Simulador!$H$26:$H$33,1,FALSE)</f>
        <v>#N/A</v>
      </c>
      <c r="J2619" s="12" t="e">
        <f t="shared" si="41"/>
        <v>#N/A</v>
      </c>
      <c r="K2619" s="13" t="e">
        <f t="shared" si="42"/>
        <v>#N/A</v>
      </c>
      <c r="L2619" s="12" t="e">
        <f t="shared" si="43"/>
        <v>#N/A</v>
      </c>
      <c r="M2619" s="14"/>
      <c r="N2619" s="3"/>
      <c r="O2619" s="20" t="e">
        <f>VLOOKUP(CONCATENATE($M2619,$N2619),Curriculos!$A$2:$J$332,4,FALSE)</f>
        <v>#N/A</v>
      </c>
      <c r="P2619" s="21" t="e">
        <f>VLOOKUP(CONCATENATE($M2619,$N2619),Curriculos!$A$2:$J$332,5,FALSE)</f>
        <v>#N/A</v>
      </c>
      <c r="Q2619" s="21" t="e">
        <f>VLOOKUP($N2619,Oferta!$D$2:$P$100,5,FALSE)</f>
        <v>#N/A</v>
      </c>
      <c r="R2619" s="21" t="e">
        <f>VLOOKUP(CONCATENATE($M2619,$N2619),Curriculos!$A$2:$J$332,8,FALSE)</f>
        <v>#N/A</v>
      </c>
      <c r="S2619" s="5"/>
      <c r="T2619" s="22"/>
      <c r="U2619" s="21" t="e">
        <f>VLOOKUP(CONCATENATE($M2619,$N2619),Curriculos!$A$2:$J$332,10,FALSE)</f>
        <v>#N/A</v>
      </c>
      <c r="V2619" s="20" t="e">
        <f>VLOOKUP(CONCATENATE($M2619,$N2619,$T2619),Oferta!$B$2:$R$360,17,FALSE)</f>
        <v>#N/A</v>
      </c>
      <c r="W2619" s="20" t="e">
        <f>VLOOKUP(CONCATENATE($M2619,$N2619,$T2619),Oferta!$B$2:$Q$360,12,FALSE)</f>
        <v>#N/A</v>
      </c>
      <c r="X2619" s="22"/>
      <c r="Y2619" s="23" t="e">
        <f>VLOOKUP(CONCATENATE($W2619,$X2619),Mtz_Horarios!$E$2:$H$92,2,FALSE)</f>
        <v>#N/A</v>
      </c>
      <c r="Z2619" s="23" t="e">
        <f>VLOOKUP(CONCATENATE($W2619,$X2619),Mtz_Horarios!$E$2:$H$92,3,FALSE)</f>
        <v>#N/A</v>
      </c>
      <c r="AA2619" s="24" t="e">
        <f>VLOOKUP(CONCATENATE($W2619,$X2619),Mtz_Horarios!$E$2:$H$92,4,FALSE)</f>
        <v>#N/A</v>
      </c>
      <c r="AB2619" s="20" t="e">
        <f>VLOOKUP(CONCATENATE($M2619,$N2619,$T2619),Oferta!$B$2:$Q$360,16,FALSE)</f>
        <v>#N/A</v>
      </c>
      <c r="AC2619" s="20" t="e">
        <f>VLOOKUP(CONCATENATE($M2619,$N2619,$T2619),Oferta!$B$2:$Q$360,15,FALSE)</f>
        <v>#N/A</v>
      </c>
      <c r="AI2619" s="5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12"/>
      <c r="AW2619" s="12"/>
    </row>
    <row r="2620" spans="1:49" ht="15" hidden="1" customHeight="1">
      <c r="A2620" s="12"/>
      <c r="B2620" s="12"/>
      <c r="C2620" s="12"/>
      <c r="D2620" s="12"/>
      <c r="E2620" s="12"/>
      <c r="F2620" s="12"/>
      <c r="G2620" s="12"/>
      <c r="H2620" s="12" t="e">
        <f t="shared" si="40"/>
        <v>#N/A</v>
      </c>
      <c r="I2620" s="12" t="e">
        <f>VLOOKUP(CONCATENATE(N2620,T2620),Simulador!$H$26:$H$33,1,FALSE)</f>
        <v>#N/A</v>
      </c>
      <c r="J2620" s="12" t="e">
        <f t="shared" si="41"/>
        <v>#N/A</v>
      </c>
      <c r="K2620" s="13" t="e">
        <f t="shared" si="42"/>
        <v>#N/A</v>
      </c>
      <c r="L2620" s="12" t="e">
        <f t="shared" si="43"/>
        <v>#N/A</v>
      </c>
      <c r="M2620" s="14"/>
      <c r="N2620" s="3"/>
      <c r="O2620" s="20" t="e">
        <f>VLOOKUP(CONCATENATE($M2620,$N2620),Curriculos!$A$2:$J$332,4,FALSE)</f>
        <v>#N/A</v>
      </c>
      <c r="P2620" s="21" t="e">
        <f>VLOOKUP(CONCATENATE($M2620,$N2620),Curriculos!$A$2:$J$332,5,FALSE)</f>
        <v>#N/A</v>
      </c>
      <c r="Q2620" s="21" t="e">
        <f>VLOOKUP($N2620,Oferta!$D$2:$P$100,5,FALSE)</f>
        <v>#N/A</v>
      </c>
      <c r="R2620" s="21" t="e">
        <f>VLOOKUP(CONCATENATE($M2620,$N2620),Curriculos!$A$2:$J$332,8,FALSE)</f>
        <v>#N/A</v>
      </c>
      <c r="S2620" s="5"/>
      <c r="T2620" s="22"/>
      <c r="U2620" s="21" t="e">
        <f>VLOOKUP(CONCATENATE($M2620,$N2620),Curriculos!$A$2:$J$332,10,FALSE)</f>
        <v>#N/A</v>
      </c>
      <c r="V2620" s="20" t="e">
        <f>VLOOKUP(CONCATENATE($M2620,$N2620,$T2620),Oferta!$B$2:$R$360,17,FALSE)</f>
        <v>#N/A</v>
      </c>
      <c r="W2620" s="20" t="e">
        <f>VLOOKUP(CONCATENATE($M2620,$N2620,$T2620),Oferta!$B$2:$Q$360,12,FALSE)</f>
        <v>#N/A</v>
      </c>
      <c r="X2620" s="22"/>
      <c r="Y2620" s="23" t="e">
        <f>VLOOKUP(CONCATENATE($W2620,$X2620),Mtz_Horarios!$E$2:$H$92,2,FALSE)</f>
        <v>#N/A</v>
      </c>
      <c r="Z2620" s="23" t="e">
        <f>VLOOKUP(CONCATENATE($W2620,$X2620),Mtz_Horarios!$E$2:$H$92,3,FALSE)</f>
        <v>#N/A</v>
      </c>
      <c r="AA2620" s="24" t="e">
        <f>VLOOKUP(CONCATENATE($W2620,$X2620),Mtz_Horarios!$E$2:$H$92,4,FALSE)</f>
        <v>#N/A</v>
      </c>
      <c r="AB2620" s="20" t="e">
        <f>VLOOKUP(CONCATENATE($M2620,$N2620,$T2620),Oferta!$B$2:$Q$360,16,FALSE)</f>
        <v>#N/A</v>
      </c>
      <c r="AC2620" s="20" t="e">
        <f>VLOOKUP(CONCATENATE($M2620,$N2620,$T2620),Oferta!$B$2:$Q$360,15,FALSE)</f>
        <v>#N/A</v>
      </c>
      <c r="AI2620" s="5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12"/>
      <c r="AW2620" s="12"/>
    </row>
    <row r="2621" spans="1:49" ht="15" hidden="1" customHeight="1">
      <c r="A2621" s="12"/>
      <c r="B2621" s="12"/>
      <c r="C2621" s="12"/>
      <c r="D2621" s="12"/>
      <c r="E2621" s="12"/>
      <c r="F2621" s="12"/>
      <c r="G2621" s="12"/>
      <c r="H2621" s="12" t="e">
        <f t="shared" si="40"/>
        <v>#N/A</v>
      </c>
      <c r="I2621" s="12" t="e">
        <f>VLOOKUP(CONCATENATE(N2621,T2621),Simulador!$H$26:$H$33,1,FALSE)</f>
        <v>#N/A</v>
      </c>
      <c r="J2621" s="12" t="e">
        <f t="shared" si="41"/>
        <v>#N/A</v>
      </c>
      <c r="K2621" s="13" t="e">
        <f t="shared" si="42"/>
        <v>#N/A</v>
      </c>
      <c r="L2621" s="12" t="e">
        <f t="shared" si="43"/>
        <v>#N/A</v>
      </c>
      <c r="M2621" s="14"/>
      <c r="N2621" s="3"/>
      <c r="O2621" s="20" t="e">
        <f>VLOOKUP(CONCATENATE($M2621,$N2621),Curriculos!$A$2:$J$332,4,FALSE)</f>
        <v>#N/A</v>
      </c>
      <c r="P2621" s="21" t="e">
        <f>VLOOKUP(CONCATENATE($M2621,$N2621),Curriculos!$A$2:$J$332,5,FALSE)</f>
        <v>#N/A</v>
      </c>
      <c r="Q2621" s="21" t="e">
        <f>VLOOKUP($N2621,Oferta!$D$2:$P$100,5,FALSE)</f>
        <v>#N/A</v>
      </c>
      <c r="R2621" s="21" t="e">
        <f>VLOOKUP(CONCATENATE($M2621,$N2621),Curriculos!$A$2:$J$332,8,FALSE)</f>
        <v>#N/A</v>
      </c>
      <c r="S2621" s="5"/>
      <c r="T2621" s="22"/>
      <c r="U2621" s="21" t="e">
        <f>VLOOKUP(CONCATENATE($M2621,$N2621),Curriculos!$A$2:$J$332,10,FALSE)</f>
        <v>#N/A</v>
      </c>
      <c r="V2621" s="20" t="e">
        <f>VLOOKUP(CONCATENATE($M2621,$N2621,$T2621),Oferta!$B$2:$R$360,17,FALSE)</f>
        <v>#N/A</v>
      </c>
      <c r="W2621" s="20" t="e">
        <f>VLOOKUP(CONCATENATE($M2621,$N2621,$T2621),Oferta!$B$2:$Q$360,12,FALSE)</f>
        <v>#N/A</v>
      </c>
      <c r="X2621" s="22"/>
      <c r="Y2621" s="23" t="e">
        <f>VLOOKUP(CONCATENATE($W2621,$X2621),Mtz_Horarios!$E$2:$H$92,2,FALSE)</f>
        <v>#N/A</v>
      </c>
      <c r="Z2621" s="23" t="e">
        <f>VLOOKUP(CONCATENATE($W2621,$X2621),Mtz_Horarios!$E$2:$H$92,3,FALSE)</f>
        <v>#N/A</v>
      </c>
      <c r="AA2621" s="24" t="e">
        <f>VLOOKUP(CONCATENATE($W2621,$X2621),Mtz_Horarios!$E$2:$H$92,4,FALSE)</f>
        <v>#N/A</v>
      </c>
      <c r="AB2621" s="20" t="e">
        <f>VLOOKUP(CONCATENATE($M2621,$N2621,$T2621),Oferta!$B$2:$Q$360,16,FALSE)</f>
        <v>#N/A</v>
      </c>
      <c r="AC2621" s="20" t="e">
        <f>VLOOKUP(CONCATENATE($M2621,$N2621,$T2621),Oferta!$B$2:$Q$360,15,FALSE)</f>
        <v>#N/A</v>
      </c>
      <c r="AI2621" s="5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12"/>
      <c r="AW2621" s="12"/>
    </row>
    <row r="2622" spans="1:49" ht="15" hidden="1" customHeight="1">
      <c r="A2622" s="12"/>
      <c r="B2622" s="12"/>
      <c r="C2622" s="12"/>
      <c r="D2622" s="12"/>
      <c r="E2622" s="12"/>
      <c r="F2622" s="12"/>
      <c r="G2622" s="12"/>
      <c r="H2622" s="12" t="e">
        <f t="shared" si="40"/>
        <v>#N/A</v>
      </c>
      <c r="I2622" s="12" t="e">
        <f>VLOOKUP(CONCATENATE(N2622,T2622),Simulador!$H$26:$H$33,1,FALSE)</f>
        <v>#N/A</v>
      </c>
      <c r="J2622" s="12" t="e">
        <f t="shared" si="41"/>
        <v>#N/A</v>
      </c>
      <c r="K2622" s="13" t="e">
        <f t="shared" si="42"/>
        <v>#N/A</v>
      </c>
      <c r="L2622" s="12" t="e">
        <f t="shared" si="43"/>
        <v>#N/A</v>
      </c>
      <c r="M2622" s="14"/>
      <c r="N2622" s="3"/>
      <c r="O2622" s="20" t="e">
        <f>VLOOKUP(CONCATENATE($M2622,$N2622),Curriculos!$A$2:$J$332,4,FALSE)</f>
        <v>#N/A</v>
      </c>
      <c r="P2622" s="21" t="e">
        <f>VLOOKUP(CONCATENATE($M2622,$N2622),Curriculos!$A$2:$J$332,5,FALSE)</f>
        <v>#N/A</v>
      </c>
      <c r="Q2622" s="21" t="e">
        <f>VLOOKUP($N2622,Oferta!$D$2:$P$100,5,FALSE)</f>
        <v>#N/A</v>
      </c>
      <c r="R2622" s="21" t="e">
        <f>VLOOKUP(CONCATENATE($M2622,$N2622),Curriculos!$A$2:$J$332,8,FALSE)</f>
        <v>#N/A</v>
      </c>
      <c r="S2622" s="5"/>
      <c r="T2622" s="22"/>
      <c r="U2622" s="21" t="e">
        <f>VLOOKUP(CONCATENATE($M2622,$N2622),Curriculos!$A$2:$J$332,10,FALSE)</f>
        <v>#N/A</v>
      </c>
      <c r="V2622" s="20" t="e">
        <f>VLOOKUP(CONCATENATE($M2622,$N2622,$T2622),Oferta!$B$2:$R$360,17,FALSE)</f>
        <v>#N/A</v>
      </c>
      <c r="W2622" s="20" t="e">
        <f>VLOOKUP(CONCATENATE($M2622,$N2622,$T2622),Oferta!$B$2:$Q$360,12,FALSE)</f>
        <v>#N/A</v>
      </c>
      <c r="X2622" s="22"/>
      <c r="Y2622" s="23" t="e">
        <f>VLOOKUP(CONCATENATE($W2622,$X2622),Mtz_Horarios!$E$2:$H$92,2,FALSE)</f>
        <v>#N/A</v>
      </c>
      <c r="Z2622" s="23" t="e">
        <f>VLOOKUP(CONCATENATE($W2622,$X2622),Mtz_Horarios!$E$2:$H$92,3,FALSE)</f>
        <v>#N/A</v>
      </c>
      <c r="AA2622" s="24" t="e">
        <f>VLOOKUP(CONCATENATE($W2622,$X2622),Mtz_Horarios!$E$2:$H$92,4,FALSE)</f>
        <v>#N/A</v>
      </c>
      <c r="AB2622" s="20" t="e">
        <f>VLOOKUP(CONCATENATE($M2622,$N2622,$T2622),Oferta!$B$2:$Q$360,16,FALSE)</f>
        <v>#N/A</v>
      </c>
      <c r="AC2622" s="20" t="e">
        <f>VLOOKUP(CONCATENATE($M2622,$N2622,$T2622),Oferta!$B$2:$Q$360,15,FALSE)</f>
        <v>#N/A</v>
      </c>
      <c r="AI2622" s="5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12"/>
      <c r="AW2622" s="12"/>
    </row>
    <row r="2623" spans="1:49" ht="15" hidden="1" customHeight="1">
      <c r="A2623" s="12"/>
      <c r="B2623" s="12"/>
      <c r="C2623" s="12"/>
      <c r="D2623" s="12"/>
      <c r="E2623" s="12"/>
      <c r="F2623" s="12"/>
      <c r="G2623" s="12"/>
      <c r="H2623" s="12" t="e">
        <f t="shared" si="40"/>
        <v>#N/A</v>
      </c>
      <c r="I2623" s="12" t="e">
        <f>VLOOKUP(CONCATENATE(N2623,T2623),Simulador!$H$26:$H$33,1,FALSE)</f>
        <v>#N/A</v>
      </c>
      <c r="J2623" s="12" t="e">
        <f t="shared" si="41"/>
        <v>#N/A</v>
      </c>
      <c r="K2623" s="13" t="e">
        <f t="shared" si="42"/>
        <v>#N/A</v>
      </c>
      <c r="L2623" s="12" t="e">
        <f t="shared" si="43"/>
        <v>#N/A</v>
      </c>
      <c r="M2623" s="14"/>
      <c r="N2623" s="3"/>
      <c r="O2623" s="20" t="e">
        <f>VLOOKUP(CONCATENATE($M2623,$N2623),Curriculos!$A$2:$J$332,4,FALSE)</f>
        <v>#N/A</v>
      </c>
      <c r="P2623" s="21" t="e">
        <f>VLOOKUP(CONCATENATE($M2623,$N2623),Curriculos!$A$2:$J$332,5,FALSE)</f>
        <v>#N/A</v>
      </c>
      <c r="Q2623" s="21" t="e">
        <f>VLOOKUP($N2623,Oferta!$D$2:$P$100,5,FALSE)</f>
        <v>#N/A</v>
      </c>
      <c r="R2623" s="21" t="e">
        <f>VLOOKUP(CONCATENATE($M2623,$N2623),Curriculos!$A$2:$J$332,8,FALSE)</f>
        <v>#N/A</v>
      </c>
      <c r="S2623" s="5"/>
      <c r="T2623" s="22"/>
      <c r="U2623" s="21" t="e">
        <f>VLOOKUP(CONCATENATE($M2623,$N2623),Curriculos!$A$2:$J$332,10,FALSE)</f>
        <v>#N/A</v>
      </c>
      <c r="V2623" s="20" t="e">
        <f>VLOOKUP(CONCATENATE($M2623,$N2623,$T2623),Oferta!$B$2:$R$360,17,FALSE)</f>
        <v>#N/A</v>
      </c>
      <c r="W2623" s="20" t="e">
        <f>VLOOKUP(CONCATENATE($M2623,$N2623,$T2623),Oferta!$B$2:$Q$360,12,FALSE)</f>
        <v>#N/A</v>
      </c>
      <c r="X2623" s="22"/>
      <c r="Y2623" s="23" t="e">
        <f>VLOOKUP(CONCATENATE($W2623,$X2623),Mtz_Horarios!$E$2:$H$92,2,FALSE)</f>
        <v>#N/A</v>
      </c>
      <c r="Z2623" s="23" t="e">
        <f>VLOOKUP(CONCATENATE($W2623,$X2623),Mtz_Horarios!$E$2:$H$92,3,FALSE)</f>
        <v>#N/A</v>
      </c>
      <c r="AA2623" s="24" t="e">
        <f>VLOOKUP(CONCATENATE($W2623,$X2623),Mtz_Horarios!$E$2:$H$92,4,FALSE)</f>
        <v>#N/A</v>
      </c>
      <c r="AB2623" s="20" t="e">
        <f>VLOOKUP(CONCATENATE($M2623,$N2623,$T2623),Oferta!$B$2:$Q$360,16,FALSE)</f>
        <v>#N/A</v>
      </c>
      <c r="AC2623" s="20" t="e">
        <f>VLOOKUP(CONCATENATE($M2623,$N2623,$T2623),Oferta!$B$2:$Q$360,15,FALSE)</f>
        <v>#N/A</v>
      </c>
      <c r="AI2623" s="5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12"/>
      <c r="AW2623" s="12"/>
    </row>
    <row r="2624" spans="1:49" ht="15" hidden="1" customHeight="1">
      <c r="A2624" s="12"/>
      <c r="B2624" s="12"/>
      <c r="C2624" s="12"/>
      <c r="D2624" s="12"/>
      <c r="E2624" s="12"/>
      <c r="F2624" s="12"/>
      <c r="G2624" s="12"/>
      <c r="H2624" s="12" t="e">
        <f t="shared" si="40"/>
        <v>#N/A</v>
      </c>
      <c r="I2624" s="12" t="e">
        <f>VLOOKUP(CONCATENATE(N2624,T2624),Simulador!$H$26:$H$33,1,FALSE)</f>
        <v>#N/A</v>
      </c>
      <c r="J2624" s="12" t="e">
        <f t="shared" si="41"/>
        <v>#N/A</v>
      </c>
      <c r="K2624" s="13" t="e">
        <f t="shared" si="42"/>
        <v>#N/A</v>
      </c>
      <c r="L2624" s="12" t="e">
        <f t="shared" si="43"/>
        <v>#N/A</v>
      </c>
      <c r="M2624" s="14"/>
      <c r="N2624" s="3"/>
      <c r="O2624" s="20" t="e">
        <f>VLOOKUP(CONCATENATE($M2624,$N2624),Curriculos!$A$2:$J$332,4,FALSE)</f>
        <v>#N/A</v>
      </c>
      <c r="P2624" s="21" t="e">
        <f>VLOOKUP(CONCATENATE($M2624,$N2624),Curriculos!$A$2:$J$332,5,FALSE)</f>
        <v>#N/A</v>
      </c>
      <c r="Q2624" s="21" t="e">
        <f>VLOOKUP($N2624,Oferta!$D$2:$P$100,5,FALSE)</f>
        <v>#N/A</v>
      </c>
      <c r="R2624" s="21" t="e">
        <f>VLOOKUP(CONCATENATE($M2624,$N2624),Curriculos!$A$2:$J$332,8,FALSE)</f>
        <v>#N/A</v>
      </c>
      <c r="S2624" s="5"/>
      <c r="T2624" s="22"/>
      <c r="U2624" s="21" t="e">
        <f>VLOOKUP(CONCATENATE($M2624,$N2624),Curriculos!$A$2:$J$332,10,FALSE)</f>
        <v>#N/A</v>
      </c>
      <c r="V2624" s="20" t="e">
        <f>VLOOKUP(CONCATENATE($M2624,$N2624,$T2624),Oferta!$B$2:$R$360,17,FALSE)</f>
        <v>#N/A</v>
      </c>
      <c r="W2624" s="20" t="e">
        <f>VLOOKUP(CONCATENATE($M2624,$N2624,$T2624),Oferta!$B$2:$Q$360,12,FALSE)</f>
        <v>#N/A</v>
      </c>
      <c r="X2624" s="22"/>
      <c r="Y2624" s="23" t="e">
        <f>VLOOKUP(CONCATENATE($W2624,$X2624),Mtz_Horarios!$E$2:$H$92,2,FALSE)</f>
        <v>#N/A</v>
      </c>
      <c r="Z2624" s="23" t="e">
        <f>VLOOKUP(CONCATENATE($W2624,$X2624),Mtz_Horarios!$E$2:$H$92,3,FALSE)</f>
        <v>#N/A</v>
      </c>
      <c r="AA2624" s="24" t="e">
        <f>VLOOKUP(CONCATENATE($W2624,$X2624),Mtz_Horarios!$E$2:$H$92,4,FALSE)</f>
        <v>#N/A</v>
      </c>
      <c r="AB2624" s="20" t="e">
        <f>VLOOKUP(CONCATENATE($M2624,$N2624,$T2624),Oferta!$B$2:$Q$360,16,FALSE)</f>
        <v>#N/A</v>
      </c>
      <c r="AC2624" s="20" t="e">
        <f>VLOOKUP(CONCATENATE($M2624,$N2624,$T2624),Oferta!$B$2:$Q$360,15,FALSE)</f>
        <v>#N/A</v>
      </c>
      <c r="AI2624" s="5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12"/>
      <c r="AW2624" s="12"/>
    </row>
    <row r="2625" spans="1:49" ht="15" hidden="1" customHeight="1">
      <c r="A2625" s="12"/>
      <c r="B2625" s="12"/>
      <c r="C2625" s="12"/>
      <c r="D2625" s="12"/>
      <c r="E2625" s="12"/>
      <c r="F2625" s="12"/>
      <c r="G2625" s="12"/>
      <c r="H2625" s="12" t="e">
        <f t="shared" si="40"/>
        <v>#N/A</v>
      </c>
      <c r="I2625" s="12" t="e">
        <f>VLOOKUP(CONCATENATE(N2625,T2625),Simulador!$H$26:$H$33,1,FALSE)</f>
        <v>#N/A</v>
      </c>
      <c r="J2625" s="12" t="e">
        <f t="shared" si="41"/>
        <v>#N/A</v>
      </c>
      <c r="K2625" s="13" t="e">
        <f t="shared" si="42"/>
        <v>#N/A</v>
      </c>
      <c r="L2625" s="12" t="e">
        <f t="shared" si="43"/>
        <v>#N/A</v>
      </c>
      <c r="M2625" s="14"/>
      <c r="N2625" s="3"/>
      <c r="O2625" s="20" t="e">
        <f>VLOOKUP(CONCATENATE($M2625,$N2625),Curriculos!$A$2:$J$332,4,FALSE)</f>
        <v>#N/A</v>
      </c>
      <c r="P2625" s="21" t="e">
        <f>VLOOKUP(CONCATENATE($M2625,$N2625),Curriculos!$A$2:$J$332,5,FALSE)</f>
        <v>#N/A</v>
      </c>
      <c r="Q2625" s="21" t="e">
        <f>VLOOKUP($N2625,Oferta!$D$2:$P$100,5,FALSE)</f>
        <v>#N/A</v>
      </c>
      <c r="R2625" s="21" t="e">
        <f>VLOOKUP(CONCATENATE($M2625,$N2625),Curriculos!$A$2:$J$332,8,FALSE)</f>
        <v>#N/A</v>
      </c>
      <c r="S2625" s="5"/>
      <c r="T2625" s="22"/>
      <c r="U2625" s="21" t="e">
        <f>VLOOKUP(CONCATENATE($M2625,$N2625),Curriculos!$A$2:$J$332,10,FALSE)</f>
        <v>#N/A</v>
      </c>
      <c r="V2625" s="20" t="e">
        <f>VLOOKUP(CONCATENATE($M2625,$N2625,$T2625),Oferta!$B$2:$R$360,17,FALSE)</f>
        <v>#N/A</v>
      </c>
      <c r="W2625" s="20" t="e">
        <f>VLOOKUP(CONCATENATE($M2625,$N2625,$T2625),Oferta!$B$2:$Q$360,12,FALSE)</f>
        <v>#N/A</v>
      </c>
      <c r="X2625" s="22"/>
      <c r="Y2625" s="23" t="e">
        <f>VLOOKUP(CONCATENATE($W2625,$X2625),Mtz_Horarios!$E$2:$H$92,2,FALSE)</f>
        <v>#N/A</v>
      </c>
      <c r="Z2625" s="23" t="e">
        <f>VLOOKUP(CONCATENATE($W2625,$X2625),Mtz_Horarios!$E$2:$H$92,3,FALSE)</f>
        <v>#N/A</v>
      </c>
      <c r="AA2625" s="24" t="e">
        <f>VLOOKUP(CONCATENATE($W2625,$X2625),Mtz_Horarios!$E$2:$H$92,4,FALSE)</f>
        <v>#N/A</v>
      </c>
      <c r="AB2625" s="20" t="e">
        <f>VLOOKUP(CONCATENATE($M2625,$N2625,$T2625),Oferta!$B$2:$Q$360,16,FALSE)</f>
        <v>#N/A</v>
      </c>
      <c r="AC2625" s="20" t="e">
        <f>VLOOKUP(CONCATENATE($M2625,$N2625,$T2625),Oferta!$B$2:$Q$360,15,FALSE)</f>
        <v>#N/A</v>
      </c>
      <c r="AI2625" s="5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12"/>
      <c r="AW2625" s="12"/>
    </row>
    <row r="2626" spans="1:49" ht="15" hidden="1" customHeight="1">
      <c r="A2626" s="12"/>
      <c r="B2626" s="12"/>
      <c r="C2626" s="12"/>
      <c r="D2626" s="12"/>
      <c r="E2626" s="12"/>
      <c r="F2626" s="12"/>
      <c r="G2626" s="12"/>
      <c r="H2626" s="12" t="e">
        <f t="shared" si="40"/>
        <v>#N/A</v>
      </c>
      <c r="I2626" s="12" t="e">
        <f>VLOOKUP(CONCATENATE(N2626,T2626),Simulador!$H$26:$H$33,1,FALSE)</f>
        <v>#N/A</v>
      </c>
      <c r="J2626" s="12" t="e">
        <f t="shared" si="41"/>
        <v>#N/A</v>
      </c>
      <c r="K2626" s="13" t="e">
        <f t="shared" si="42"/>
        <v>#N/A</v>
      </c>
      <c r="L2626" s="12" t="e">
        <f t="shared" si="43"/>
        <v>#N/A</v>
      </c>
      <c r="M2626" s="14"/>
      <c r="N2626" s="3"/>
      <c r="O2626" s="20" t="e">
        <f>VLOOKUP(CONCATENATE($M2626,$N2626),Curriculos!$A$2:$J$332,4,FALSE)</f>
        <v>#N/A</v>
      </c>
      <c r="P2626" s="21" t="e">
        <f>VLOOKUP(CONCATENATE($M2626,$N2626),Curriculos!$A$2:$J$332,5,FALSE)</f>
        <v>#N/A</v>
      </c>
      <c r="Q2626" s="21" t="e">
        <f>VLOOKUP($N2626,Oferta!$D$2:$P$100,5,FALSE)</f>
        <v>#N/A</v>
      </c>
      <c r="R2626" s="21" t="e">
        <f>VLOOKUP(CONCATENATE($M2626,$N2626),Curriculos!$A$2:$J$332,8,FALSE)</f>
        <v>#N/A</v>
      </c>
      <c r="S2626" s="5"/>
      <c r="T2626" s="22"/>
      <c r="U2626" s="21" t="e">
        <f>VLOOKUP(CONCATENATE($M2626,$N2626),Curriculos!$A$2:$J$332,10,FALSE)</f>
        <v>#N/A</v>
      </c>
      <c r="V2626" s="20" t="e">
        <f>VLOOKUP(CONCATENATE($M2626,$N2626,$T2626),Oferta!$B$2:$R$360,17,FALSE)</f>
        <v>#N/A</v>
      </c>
      <c r="W2626" s="20" t="e">
        <f>VLOOKUP(CONCATENATE($M2626,$N2626,$T2626),Oferta!$B$2:$Q$360,12,FALSE)</f>
        <v>#N/A</v>
      </c>
      <c r="X2626" s="22"/>
      <c r="Y2626" s="23" t="e">
        <f>VLOOKUP(CONCATENATE($W2626,$X2626),Mtz_Horarios!$E$2:$H$92,2,FALSE)</f>
        <v>#N/A</v>
      </c>
      <c r="Z2626" s="23" t="e">
        <f>VLOOKUP(CONCATENATE($W2626,$X2626),Mtz_Horarios!$E$2:$H$92,3,FALSE)</f>
        <v>#N/A</v>
      </c>
      <c r="AA2626" s="24" t="e">
        <f>VLOOKUP(CONCATENATE($W2626,$X2626),Mtz_Horarios!$E$2:$H$92,4,FALSE)</f>
        <v>#N/A</v>
      </c>
      <c r="AB2626" s="20" t="e">
        <f>VLOOKUP(CONCATENATE($M2626,$N2626,$T2626),Oferta!$B$2:$Q$360,16,FALSE)</f>
        <v>#N/A</v>
      </c>
      <c r="AC2626" s="20" t="e">
        <f>VLOOKUP(CONCATENATE($M2626,$N2626,$T2626),Oferta!$B$2:$Q$360,15,FALSE)</f>
        <v>#N/A</v>
      </c>
      <c r="AI2626" s="5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12"/>
      <c r="AW2626" s="12"/>
    </row>
    <row r="2627" spans="1:49" ht="15" hidden="1" customHeight="1">
      <c r="A2627" s="12"/>
      <c r="B2627" s="12"/>
      <c r="C2627" s="12"/>
      <c r="D2627" s="12"/>
      <c r="E2627" s="12"/>
      <c r="F2627" s="12"/>
      <c r="G2627" s="12"/>
      <c r="H2627" s="12" t="e">
        <f t="shared" si="40"/>
        <v>#N/A</v>
      </c>
      <c r="I2627" s="12" t="e">
        <f>VLOOKUP(CONCATENATE(N2627,T2627),Simulador!$H$26:$H$33,1,FALSE)</f>
        <v>#N/A</v>
      </c>
      <c r="J2627" s="12" t="e">
        <f t="shared" si="41"/>
        <v>#N/A</v>
      </c>
      <c r="K2627" s="13" t="e">
        <f t="shared" si="42"/>
        <v>#N/A</v>
      </c>
      <c r="L2627" s="12" t="e">
        <f t="shared" si="43"/>
        <v>#N/A</v>
      </c>
      <c r="M2627" s="14"/>
      <c r="N2627" s="3"/>
      <c r="O2627" s="20" t="e">
        <f>VLOOKUP(CONCATENATE($M2627,$N2627),Curriculos!$A$2:$J$332,4,FALSE)</f>
        <v>#N/A</v>
      </c>
      <c r="P2627" s="21" t="e">
        <f>VLOOKUP(CONCATENATE($M2627,$N2627),Curriculos!$A$2:$J$332,5,FALSE)</f>
        <v>#N/A</v>
      </c>
      <c r="Q2627" s="21" t="e">
        <f>VLOOKUP($N2627,Oferta!$D$2:$P$100,5,FALSE)</f>
        <v>#N/A</v>
      </c>
      <c r="R2627" s="21" t="e">
        <f>VLOOKUP(CONCATENATE($M2627,$N2627),Curriculos!$A$2:$J$332,8,FALSE)</f>
        <v>#N/A</v>
      </c>
      <c r="S2627" s="5"/>
      <c r="T2627" s="22"/>
      <c r="U2627" s="21" t="e">
        <f>VLOOKUP(CONCATENATE($M2627,$N2627),Curriculos!$A$2:$J$332,10,FALSE)</f>
        <v>#N/A</v>
      </c>
      <c r="V2627" s="20" t="e">
        <f>VLOOKUP(CONCATENATE($M2627,$N2627,$T2627),Oferta!$B$2:$R$360,17,FALSE)</f>
        <v>#N/A</v>
      </c>
      <c r="W2627" s="20" t="e">
        <f>VLOOKUP(CONCATENATE($M2627,$N2627,$T2627),Oferta!$B$2:$Q$360,12,FALSE)</f>
        <v>#N/A</v>
      </c>
      <c r="X2627" s="22"/>
      <c r="Y2627" s="23" t="e">
        <f>VLOOKUP(CONCATENATE($W2627,$X2627),Mtz_Horarios!$E$2:$H$92,2,FALSE)</f>
        <v>#N/A</v>
      </c>
      <c r="Z2627" s="23" t="e">
        <f>VLOOKUP(CONCATENATE($W2627,$X2627),Mtz_Horarios!$E$2:$H$92,3,FALSE)</f>
        <v>#N/A</v>
      </c>
      <c r="AA2627" s="24" t="e">
        <f>VLOOKUP(CONCATENATE($W2627,$X2627),Mtz_Horarios!$E$2:$H$92,4,FALSE)</f>
        <v>#N/A</v>
      </c>
      <c r="AB2627" s="20" t="e">
        <f>VLOOKUP(CONCATENATE($M2627,$N2627,$T2627),Oferta!$B$2:$Q$360,16,FALSE)</f>
        <v>#N/A</v>
      </c>
      <c r="AC2627" s="20" t="e">
        <f>VLOOKUP(CONCATENATE($M2627,$N2627,$T2627),Oferta!$B$2:$Q$360,15,FALSE)</f>
        <v>#N/A</v>
      </c>
      <c r="AI2627" s="5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12"/>
      <c r="AW2627" s="12"/>
    </row>
    <row r="2628" spans="1:49" ht="15" hidden="1" customHeight="1">
      <c r="A2628" s="12"/>
      <c r="B2628" s="12"/>
      <c r="C2628" s="12"/>
      <c r="D2628" s="12"/>
      <c r="E2628" s="12"/>
      <c r="F2628" s="12"/>
      <c r="G2628" s="12"/>
      <c r="H2628" s="12" t="e">
        <f t="shared" si="40"/>
        <v>#N/A</v>
      </c>
      <c r="I2628" s="12" t="e">
        <f>VLOOKUP(CONCATENATE(N2628,T2628),Simulador!$H$26:$H$33,1,FALSE)</f>
        <v>#N/A</v>
      </c>
      <c r="J2628" s="12" t="e">
        <f t="shared" si="41"/>
        <v>#N/A</v>
      </c>
      <c r="K2628" s="13" t="e">
        <f t="shared" si="42"/>
        <v>#N/A</v>
      </c>
      <c r="L2628" s="12" t="e">
        <f t="shared" si="43"/>
        <v>#N/A</v>
      </c>
      <c r="M2628" s="14"/>
      <c r="N2628" s="3"/>
      <c r="O2628" s="20" t="e">
        <f>VLOOKUP(CONCATENATE($M2628,$N2628),Curriculos!$A$2:$J$332,4,FALSE)</f>
        <v>#N/A</v>
      </c>
      <c r="P2628" s="21" t="e">
        <f>VLOOKUP(CONCATENATE($M2628,$N2628),Curriculos!$A$2:$J$332,5,FALSE)</f>
        <v>#N/A</v>
      </c>
      <c r="Q2628" s="21" t="e">
        <f>VLOOKUP($N2628,Oferta!$D$2:$P$100,5,FALSE)</f>
        <v>#N/A</v>
      </c>
      <c r="R2628" s="21" t="e">
        <f>VLOOKUP(CONCATENATE($M2628,$N2628),Curriculos!$A$2:$J$332,8,FALSE)</f>
        <v>#N/A</v>
      </c>
      <c r="S2628" s="5"/>
      <c r="T2628" s="22"/>
      <c r="U2628" s="21" t="e">
        <f>VLOOKUP(CONCATENATE($M2628,$N2628),Curriculos!$A$2:$J$332,10,FALSE)</f>
        <v>#N/A</v>
      </c>
      <c r="V2628" s="20" t="e">
        <f>VLOOKUP(CONCATENATE($M2628,$N2628,$T2628),Oferta!$B$2:$R$360,17,FALSE)</f>
        <v>#N/A</v>
      </c>
      <c r="W2628" s="20" t="e">
        <f>VLOOKUP(CONCATENATE($M2628,$N2628,$T2628),Oferta!$B$2:$Q$360,12,FALSE)</f>
        <v>#N/A</v>
      </c>
      <c r="X2628" s="22"/>
      <c r="Y2628" s="23" t="e">
        <f>VLOOKUP(CONCATENATE($W2628,$X2628),Mtz_Horarios!$E$2:$H$92,2,FALSE)</f>
        <v>#N/A</v>
      </c>
      <c r="Z2628" s="23" t="e">
        <f>VLOOKUP(CONCATENATE($W2628,$X2628),Mtz_Horarios!$E$2:$H$92,3,FALSE)</f>
        <v>#N/A</v>
      </c>
      <c r="AA2628" s="24" t="e">
        <f>VLOOKUP(CONCATENATE($W2628,$X2628),Mtz_Horarios!$E$2:$H$92,4,FALSE)</f>
        <v>#N/A</v>
      </c>
      <c r="AB2628" s="20" t="e">
        <f>VLOOKUP(CONCATENATE($M2628,$N2628,$T2628),Oferta!$B$2:$Q$360,16,FALSE)</f>
        <v>#N/A</v>
      </c>
      <c r="AC2628" s="20" t="e">
        <f>VLOOKUP(CONCATENATE($M2628,$N2628,$T2628),Oferta!$B$2:$Q$360,15,FALSE)</f>
        <v>#N/A</v>
      </c>
      <c r="AI2628" s="5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12"/>
      <c r="AW2628" s="12"/>
    </row>
    <row r="2629" spans="1:49" ht="15" hidden="1" customHeight="1">
      <c r="A2629" s="12"/>
      <c r="B2629" s="12"/>
      <c r="C2629" s="12"/>
      <c r="D2629" s="12"/>
      <c r="E2629" s="12"/>
      <c r="F2629" s="12"/>
      <c r="G2629" s="12"/>
      <c r="H2629" s="12" t="e">
        <f t="shared" si="40"/>
        <v>#N/A</v>
      </c>
      <c r="I2629" s="12" t="e">
        <f>VLOOKUP(CONCATENATE(N2629,T2629),Simulador!$H$26:$H$33,1,FALSE)</f>
        <v>#N/A</v>
      </c>
      <c r="J2629" s="12" t="e">
        <f t="shared" si="41"/>
        <v>#N/A</v>
      </c>
      <c r="K2629" s="13" t="e">
        <f t="shared" si="42"/>
        <v>#N/A</v>
      </c>
      <c r="L2629" s="12" t="e">
        <f t="shared" si="43"/>
        <v>#N/A</v>
      </c>
      <c r="M2629" s="14"/>
      <c r="N2629" s="3"/>
      <c r="O2629" s="20" t="e">
        <f>VLOOKUP(CONCATENATE($M2629,$N2629),Curriculos!$A$2:$J$332,4,FALSE)</f>
        <v>#N/A</v>
      </c>
      <c r="P2629" s="21" t="e">
        <f>VLOOKUP(CONCATENATE($M2629,$N2629),Curriculos!$A$2:$J$332,5,FALSE)</f>
        <v>#N/A</v>
      </c>
      <c r="Q2629" s="21" t="e">
        <f>VLOOKUP($N2629,Oferta!$D$2:$P$100,5,FALSE)</f>
        <v>#N/A</v>
      </c>
      <c r="R2629" s="21" t="e">
        <f>VLOOKUP(CONCATENATE($M2629,$N2629),Curriculos!$A$2:$J$332,8,FALSE)</f>
        <v>#N/A</v>
      </c>
      <c r="S2629" s="5"/>
      <c r="T2629" s="22"/>
      <c r="U2629" s="21" t="e">
        <f>VLOOKUP(CONCATENATE($M2629,$N2629),Curriculos!$A$2:$J$332,10,FALSE)</f>
        <v>#N/A</v>
      </c>
      <c r="V2629" s="20" t="e">
        <f>VLOOKUP(CONCATENATE($M2629,$N2629,$T2629),Oferta!$B$2:$R$360,17,FALSE)</f>
        <v>#N/A</v>
      </c>
      <c r="W2629" s="20" t="e">
        <f>VLOOKUP(CONCATENATE($M2629,$N2629,$T2629),Oferta!$B$2:$Q$360,12,FALSE)</f>
        <v>#N/A</v>
      </c>
      <c r="X2629" s="22"/>
      <c r="Y2629" s="23" t="e">
        <f>VLOOKUP(CONCATENATE($W2629,$X2629),Mtz_Horarios!$E$2:$H$92,2,FALSE)</f>
        <v>#N/A</v>
      </c>
      <c r="Z2629" s="23" t="e">
        <f>VLOOKUP(CONCATENATE($W2629,$X2629),Mtz_Horarios!$E$2:$H$92,3,FALSE)</f>
        <v>#N/A</v>
      </c>
      <c r="AA2629" s="24" t="e">
        <f>VLOOKUP(CONCATENATE($W2629,$X2629),Mtz_Horarios!$E$2:$H$92,4,FALSE)</f>
        <v>#N/A</v>
      </c>
      <c r="AB2629" s="20" t="e">
        <f>VLOOKUP(CONCATENATE($M2629,$N2629,$T2629),Oferta!$B$2:$Q$360,16,FALSE)</f>
        <v>#N/A</v>
      </c>
      <c r="AC2629" s="20" t="e">
        <f>VLOOKUP(CONCATENATE($M2629,$N2629,$T2629),Oferta!$B$2:$Q$360,15,FALSE)</f>
        <v>#N/A</v>
      </c>
      <c r="AI2629" s="5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12"/>
      <c r="AW2629" s="12"/>
    </row>
    <row r="2630" spans="1:49" ht="15" hidden="1" customHeight="1">
      <c r="A2630" s="12"/>
      <c r="B2630" s="12"/>
      <c r="C2630" s="12"/>
      <c r="D2630" s="12"/>
      <c r="E2630" s="12"/>
      <c r="F2630" s="12"/>
      <c r="G2630" s="12"/>
      <c r="H2630" s="12" t="e">
        <f t="shared" si="40"/>
        <v>#N/A</v>
      </c>
      <c r="I2630" s="12" t="e">
        <f>VLOOKUP(CONCATENATE(N2630,T2630),Simulador!$H$26:$H$33,1,FALSE)</f>
        <v>#N/A</v>
      </c>
      <c r="J2630" s="12" t="e">
        <f t="shared" si="41"/>
        <v>#N/A</v>
      </c>
      <c r="K2630" s="13" t="e">
        <f t="shared" si="42"/>
        <v>#N/A</v>
      </c>
      <c r="L2630" s="12" t="e">
        <f t="shared" si="43"/>
        <v>#N/A</v>
      </c>
      <c r="M2630" s="14"/>
      <c r="N2630" s="3"/>
      <c r="O2630" s="20" t="e">
        <f>VLOOKUP(CONCATENATE($M2630,$N2630),Curriculos!$A$2:$J$332,4,FALSE)</f>
        <v>#N/A</v>
      </c>
      <c r="P2630" s="21" t="e">
        <f>VLOOKUP(CONCATENATE($M2630,$N2630),Curriculos!$A$2:$J$332,5,FALSE)</f>
        <v>#N/A</v>
      </c>
      <c r="Q2630" s="21" t="e">
        <f>VLOOKUP($N2630,Oferta!$D$2:$P$100,5,FALSE)</f>
        <v>#N/A</v>
      </c>
      <c r="R2630" s="21" t="e">
        <f>VLOOKUP(CONCATENATE($M2630,$N2630),Curriculos!$A$2:$J$332,8,FALSE)</f>
        <v>#N/A</v>
      </c>
      <c r="S2630" s="5"/>
      <c r="T2630" s="22"/>
      <c r="U2630" s="21" t="e">
        <f>VLOOKUP(CONCATENATE($M2630,$N2630),Curriculos!$A$2:$J$332,10,FALSE)</f>
        <v>#N/A</v>
      </c>
      <c r="V2630" s="20" t="e">
        <f>VLOOKUP(CONCATENATE($M2630,$N2630,$T2630),Oferta!$B$2:$R$360,17,FALSE)</f>
        <v>#N/A</v>
      </c>
      <c r="W2630" s="20" t="e">
        <f>VLOOKUP(CONCATENATE($M2630,$N2630,$T2630),Oferta!$B$2:$Q$360,12,FALSE)</f>
        <v>#N/A</v>
      </c>
      <c r="X2630" s="22"/>
      <c r="Y2630" s="23" t="e">
        <f>VLOOKUP(CONCATENATE($W2630,$X2630),Mtz_Horarios!$E$2:$H$92,2,FALSE)</f>
        <v>#N/A</v>
      </c>
      <c r="Z2630" s="23" t="e">
        <f>VLOOKUP(CONCATENATE($W2630,$X2630),Mtz_Horarios!$E$2:$H$92,3,FALSE)</f>
        <v>#N/A</v>
      </c>
      <c r="AA2630" s="24" t="e">
        <f>VLOOKUP(CONCATENATE($W2630,$X2630),Mtz_Horarios!$E$2:$H$92,4,FALSE)</f>
        <v>#N/A</v>
      </c>
      <c r="AB2630" s="20" t="e">
        <f>VLOOKUP(CONCATENATE($M2630,$N2630,$T2630),Oferta!$B$2:$Q$360,16,FALSE)</f>
        <v>#N/A</v>
      </c>
      <c r="AC2630" s="20" t="e">
        <f>VLOOKUP(CONCATENATE($M2630,$N2630,$T2630),Oferta!$B$2:$Q$360,15,FALSE)</f>
        <v>#N/A</v>
      </c>
      <c r="AI2630" s="5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12"/>
      <c r="AW2630" s="12"/>
    </row>
    <row r="2631" spans="1:49" ht="15" hidden="1" customHeight="1">
      <c r="A2631" s="12"/>
      <c r="B2631" s="12"/>
      <c r="C2631" s="12"/>
      <c r="D2631" s="12"/>
      <c r="E2631" s="12"/>
      <c r="F2631" s="12"/>
      <c r="G2631" s="12"/>
      <c r="H2631" s="12" t="e">
        <f t="shared" si="40"/>
        <v>#N/A</v>
      </c>
      <c r="I2631" s="12" t="e">
        <f>VLOOKUP(CONCATENATE(N2631,T2631),Simulador!$H$26:$H$33,1,FALSE)</f>
        <v>#N/A</v>
      </c>
      <c r="J2631" s="12" t="e">
        <f t="shared" si="41"/>
        <v>#N/A</v>
      </c>
      <c r="K2631" s="13" t="e">
        <f t="shared" si="42"/>
        <v>#N/A</v>
      </c>
      <c r="L2631" s="12" t="e">
        <f t="shared" si="43"/>
        <v>#N/A</v>
      </c>
      <c r="M2631" s="14"/>
      <c r="N2631" s="3"/>
      <c r="O2631" s="20" t="e">
        <f>VLOOKUP(CONCATENATE($M2631,$N2631),Curriculos!$A$2:$J$332,4,FALSE)</f>
        <v>#N/A</v>
      </c>
      <c r="P2631" s="21" t="e">
        <f>VLOOKUP(CONCATENATE($M2631,$N2631),Curriculos!$A$2:$J$332,5,FALSE)</f>
        <v>#N/A</v>
      </c>
      <c r="Q2631" s="21" t="e">
        <f>VLOOKUP($N2631,Oferta!$D$2:$P$100,5,FALSE)</f>
        <v>#N/A</v>
      </c>
      <c r="R2631" s="21" t="e">
        <f>VLOOKUP(CONCATENATE($M2631,$N2631),Curriculos!$A$2:$J$332,8,FALSE)</f>
        <v>#N/A</v>
      </c>
      <c r="S2631" s="5"/>
      <c r="T2631" s="22"/>
      <c r="U2631" s="21" t="e">
        <f>VLOOKUP(CONCATENATE($M2631,$N2631),Curriculos!$A$2:$J$332,10,FALSE)</f>
        <v>#N/A</v>
      </c>
      <c r="V2631" s="20" t="e">
        <f>VLOOKUP(CONCATENATE($M2631,$N2631,$T2631),Oferta!$B$2:$R$360,17,FALSE)</f>
        <v>#N/A</v>
      </c>
      <c r="W2631" s="20" t="e">
        <f>VLOOKUP(CONCATENATE($M2631,$N2631,$T2631),Oferta!$B$2:$Q$360,12,FALSE)</f>
        <v>#N/A</v>
      </c>
      <c r="X2631" s="22"/>
      <c r="Y2631" s="23" t="e">
        <f>VLOOKUP(CONCATENATE($W2631,$X2631),Mtz_Horarios!$E$2:$H$92,2,FALSE)</f>
        <v>#N/A</v>
      </c>
      <c r="Z2631" s="23" t="e">
        <f>VLOOKUP(CONCATENATE($W2631,$X2631),Mtz_Horarios!$E$2:$H$92,3,FALSE)</f>
        <v>#N/A</v>
      </c>
      <c r="AA2631" s="24" t="e">
        <f>VLOOKUP(CONCATENATE($W2631,$X2631),Mtz_Horarios!$E$2:$H$92,4,FALSE)</f>
        <v>#N/A</v>
      </c>
      <c r="AB2631" s="20" t="e">
        <f>VLOOKUP(CONCATENATE($M2631,$N2631,$T2631),Oferta!$B$2:$Q$360,16,FALSE)</f>
        <v>#N/A</v>
      </c>
      <c r="AC2631" s="20" t="e">
        <f>VLOOKUP(CONCATENATE($M2631,$N2631,$T2631),Oferta!$B$2:$Q$360,15,FALSE)</f>
        <v>#N/A</v>
      </c>
      <c r="AI2631" s="5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12"/>
      <c r="AW2631" s="12"/>
    </row>
    <row r="2632" spans="1:49" ht="15" hidden="1" customHeight="1">
      <c r="A2632" s="12"/>
      <c r="B2632" s="12"/>
      <c r="C2632" s="12"/>
      <c r="D2632" s="12"/>
      <c r="E2632" s="12"/>
      <c r="F2632" s="12"/>
      <c r="G2632" s="12"/>
      <c r="H2632" s="12" t="e">
        <f t="shared" si="40"/>
        <v>#N/A</v>
      </c>
      <c r="I2632" s="12" t="e">
        <f>VLOOKUP(CONCATENATE(N2632,T2632),Simulador!$H$26:$H$33,1,FALSE)</f>
        <v>#N/A</v>
      </c>
      <c r="J2632" s="12" t="e">
        <f t="shared" si="41"/>
        <v>#N/A</v>
      </c>
      <c r="K2632" s="13" t="e">
        <f t="shared" si="42"/>
        <v>#N/A</v>
      </c>
      <c r="L2632" s="12" t="e">
        <f t="shared" si="43"/>
        <v>#N/A</v>
      </c>
      <c r="M2632" s="14"/>
      <c r="N2632" s="3"/>
      <c r="O2632" s="20" t="e">
        <f>VLOOKUP(CONCATENATE($M2632,$N2632),Curriculos!$A$2:$J$332,4,FALSE)</f>
        <v>#N/A</v>
      </c>
      <c r="P2632" s="21" t="e">
        <f>VLOOKUP(CONCATENATE($M2632,$N2632),Curriculos!$A$2:$J$332,5,FALSE)</f>
        <v>#N/A</v>
      </c>
      <c r="Q2632" s="21" t="e">
        <f>VLOOKUP($N2632,Oferta!$D$2:$P$100,5,FALSE)</f>
        <v>#N/A</v>
      </c>
      <c r="R2632" s="21" t="e">
        <f>VLOOKUP(CONCATENATE($M2632,$N2632),Curriculos!$A$2:$J$332,8,FALSE)</f>
        <v>#N/A</v>
      </c>
      <c r="S2632" s="5"/>
      <c r="T2632" s="22"/>
      <c r="U2632" s="21" t="e">
        <f>VLOOKUP(CONCATENATE($M2632,$N2632),Curriculos!$A$2:$J$332,10,FALSE)</f>
        <v>#N/A</v>
      </c>
      <c r="V2632" s="20" t="e">
        <f>VLOOKUP(CONCATENATE($M2632,$N2632,$T2632),Oferta!$B$2:$R$360,17,FALSE)</f>
        <v>#N/A</v>
      </c>
      <c r="W2632" s="20" t="e">
        <f>VLOOKUP(CONCATENATE($M2632,$N2632,$T2632),Oferta!$B$2:$Q$360,12,FALSE)</f>
        <v>#N/A</v>
      </c>
      <c r="X2632" s="22"/>
      <c r="Y2632" s="23" t="e">
        <f>VLOOKUP(CONCATENATE($W2632,$X2632),Mtz_Horarios!$E$2:$H$92,2,FALSE)</f>
        <v>#N/A</v>
      </c>
      <c r="Z2632" s="23" t="e">
        <f>VLOOKUP(CONCATENATE($W2632,$X2632),Mtz_Horarios!$E$2:$H$92,3,FALSE)</f>
        <v>#N/A</v>
      </c>
      <c r="AA2632" s="24" t="e">
        <f>VLOOKUP(CONCATENATE($W2632,$X2632),Mtz_Horarios!$E$2:$H$92,4,FALSE)</f>
        <v>#N/A</v>
      </c>
      <c r="AB2632" s="20" t="e">
        <f>VLOOKUP(CONCATENATE($M2632,$N2632,$T2632),Oferta!$B$2:$Q$360,16,FALSE)</f>
        <v>#N/A</v>
      </c>
      <c r="AC2632" s="20" t="e">
        <f>VLOOKUP(CONCATENATE($M2632,$N2632,$T2632),Oferta!$B$2:$Q$360,15,FALSE)</f>
        <v>#N/A</v>
      </c>
      <c r="AI2632" s="5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12"/>
      <c r="AW2632" s="12"/>
    </row>
    <row r="2633" spans="1:49" ht="15" hidden="1" customHeight="1">
      <c r="A2633" s="12"/>
      <c r="B2633" s="12"/>
      <c r="C2633" s="12"/>
      <c r="D2633" s="12"/>
      <c r="E2633" s="12"/>
      <c r="F2633" s="12"/>
      <c r="G2633" s="12"/>
      <c r="H2633" s="12" t="e">
        <f t="shared" si="40"/>
        <v>#N/A</v>
      </c>
      <c r="I2633" s="12" t="e">
        <f>VLOOKUP(CONCATENATE(N2633,T2633),Simulador!$H$26:$H$33,1,FALSE)</f>
        <v>#N/A</v>
      </c>
      <c r="J2633" s="12" t="e">
        <f t="shared" si="41"/>
        <v>#N/A</v>
      </c>
      <c r="K2633" s="13" t="e">
        <f t="shared" si="42"/>
        <v>#N/A</v>
      </c>
      <c r="L2633" s="12" t="e">
        <f t="shared" si="43"/>
        <v>#N/A</v>
      </c>
      <c r="M2633" s="14"/>
      <c r="N2633" s="3"/>
      <c r="O2633" s="20" t="e">
        <f>VLOOKUP(CONCATENATE($M2633,$N2633),Curriculos!$A$2:$J$332,4,FALSE)</f>
        <v>#N/A</v>
      </c>
      <c r="P2633" s="21" t="e">
        <f>VLOOKUP(CONCATENATE($M2633,$N2633),Curriculos!$A$2:$J$332,5,FALSE)</f>
        <v>#N/A</v>
      </c>
      <c r="Q2633" s="21" t="e">
        <f>VLOOKUP($N2633,Oferta!$D$2:$P$100,5,FALSE)</f>
        <v>#N/A</v>
      </c>
      <c r="R2633" s="21" t="e">
        <f>VLOOKUP(CONCATENATE($M2633,$N2633),Curriculos!$A$2:$J$332,8,FALSE)</f>
        <v>#N/A</v>
      </c>
      <c r="S2633" s="5"/>
      <c r="T2633" s="22"/>
      <c r="U2633" s="21" t="e">
        <f>VLOOKUP(CONCATENATE($M2633,$N2633),Curriculos!$A$2:$J$332,10,FALSE)</f>
        <v>#N/A</v>
      </c>
      <c r="V2633" s="20" t="e">
        <f>VLOOKUP(CONCATENATE($M2633,$N2633,$T2633),Oferta!$B$2:$R$360,17,FALSE)</f>
        <v>#N/A</v>
      </c>
      <c r="W2633" s="20" t="e">
        <f>VLOOKUP(CONCATENATE($M2633,$N2633,$T2633),Oferta!$B$2:$Q$360,12,FALSE)</f>
        <v>#N/A</v>
      </c>
      <c r="X2633" s="22"/>
      <c r="Y2633" s="23" t="e">
        <f>VLOOKUP(CONCATENATE($W2633,$X2633),Mtz_Horarios!$E$2:$H$92,2,FALSE)</f>
        <v>#N/A</v>
      </c>
      <c r="Z2633" s="23" t="e">
        <f>VLOOKUP(CONCATENATE($W2633,$X2633),Mtz_Horarios!$E$2:$H$92,3,FALSE)</f>
        <v>#N/A</v>
      </c>
      <c r="AA2633" s="24" t="e">
        <f>VLOOKUP(CONCATENATE($W2633,$X2633),Mtz_Horarios!$E$2:$H$92,4,FALSE)</f>
        <v>#N/A</v>
      </c>
      <c r="AB2633" s="20" t="e">
        <f>VLOOKUP(CONCATENATE($M2633,$N2633,$T2633),Oferta!$B$2:$Q$360,16,FALSE)</f>
        <v>#N/A</v>
      </c>
      <c r="AC2633" s="20" t="e">
        <f>VLOOKUP(CONCATENATE($M2633,$N2633,$T2633),Oferta!$B$2:$Q$360,15,FALSE)</f>
        <v>#N/A</v>
      </c>
      <c r="AI2633" s="5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12"/>
      <c r="AW2633" s="12"/>
    </row>
    <row r="2634" spans="1:49" ht="15" hidden="1" customHeight="1">
      <c r="A2634" s="12"/>
      <c r="B2634" s="12"/>
      <c r="C2634" s="12"/>
      <c r="D2634" s="12"/>
      <c r="E2634" s="12"/>
      <c r="F2634" s="12"/>
      <c r="G2634" s="12"/>
      <c r="H2634" s="12" t="e">
        <f t="shared" si="40"/>
        <v>#N/A</v>
      </c>
      <c r="I2634" s="12" t="e">
        <f>VLOOKUP(CONCATENATE(N2634,T2634),Simulador!$H$26:$H$33,1,FALSE)</f>
        <v>#N/A</v>
      </c>
      <c r="J2634" s="12" t="e">
        <f t="shared" si="41"/>
        <v>#N/A</v>
      </c>
      <c r="K2634" s="13" t="e">
        <f t="shared" si="42"/>
        <v>#N/A</v>
      </c>
      <c r="L2634" s="12" t="e">
        <f t="shared" si="43"/>
        <v>#N/A</v>
      </c>
      <c r="M2634" s="14"/>
      <c r="N2634" s="3"/>
      <c r="O2634" s="20" t="e">
        <f>VLOOKUP(CONCATENATE($M2634,$N2634),Curriculos!$A$2:$J$332,4,FALSE)</f>
        <v>#N/A</v>
      </c>
      <c r="P2634" s="21" t="e">
        <f>VLOOKUP(CONCATENATE($M2634,$N2634),Curriculos!$A$2:$J$332,5,FALSE)</f>
        <v>#N/A</v>
      </c>
      <c r="Q2634" s="21" t="e">
        <f>VLOOKUP($N2634,Oferta!$D$2:$P$100,5,FALSE)</f>
        <v>#N/A</v>
      </c>
      <c r="R2634" s="21" t="e">
        <f>VLOOKUP(CONCATENATE($M2634,$N2634),Curriculos!$A$2:$J$332,8,FALSE)</f>
        <v>#N/A</v>
      </c>
      <c r="S2634" s="5"/>
      <c r="T2634" s="22"/>
      <c r="U2634" s="21" t="e">
        <f>VLOOKUP(CONCATENATE($M2634,$N2634),Curriculos!$A$2:$J$332,10,FALSE)</f>
        <v>#N/A</v>
      </c>
      <c r="V2634" s="20" t="e">
        <f>VLOOKUP(CONCATENATE($M2634,$N2634,$T2634),Oferta!$B$2:$R$360,17,FALSE)</f>
        <v>#N/A</v>
      </c>
      <c r="W2634" s="20" t="e">
        <f>VLOOKUP(CONCATENATE($M2634,$N2634,$T2634),Oferta!$B$2:$Q$360,12,FALSE)</f>
        <v>#N/A</v>
      </c>
      <c r="X2634" s="22"/>
      <c r="Y2634" s="23" t="e">
        <f>VLOOKUP(CONCATENATE($W2634,$X2634),Mtz_Horarios!$E$2:$H$92,2,FALSE)</f>
        <v>#N/A</v>
      </c>
      <c r="Z2634" s="23" t="e">
        <f>VLOOKUP(CONCATENATE($W2634,$X2634),Mtz_Horarios!$E$2:$H$92,3,FALSE)</f>
        <v>#N/A</v>
      </c>
      <c r="AA2634" s="24" t="e">
        <f>VLOOKUP(CONCATENATE($W2634,$X2634),Mtz_Horarios!$E$2:$H$92,4,FALSE)</f>
        <v>#N/A</v>
      </c>
      <c r="AB2634" s="20" t="e">
        <f>VLOOKUP(CONCATENATE($M2634,$N2634,$T2634),Oferta!$B$2:$Q$360,16,FALSE)</f>
        <v>#N/A</v>
      </c>
      <c r="AC2634" s="20" t="e">
        <f>VLOOKUP(CONCATENATE($M2634,$N2634,$T2634),Oferta!$B$2:$Q$360,15,FALSE)</f>
        <v>#N/A</v>
      </c>
      <c r="AI2634" s="5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12"/>
      <c r="AW2634" s="12"/>
    </row>
    <row r="2635" spans="1:49" ht="15" hidden="1" customHeight="1">
      <c r="A2635" s="12"/>
      <c r="B2635" s="12"/>
      <c r="C2635" s="12"/>
      <c r="D2635" s="12"/>
      <c r="E2635" s="12"/>
      <c r="F2635" s="12"/>
      <c r="G2635" s="12"/>
      <c r="H2635" s="12" t="e">
        <f t="shared" si="40"/>
        <v>#N/A</v>
      </c>
      <c r="I2635" s="12" t="e">
        <f>VLOOKUP(CONCATENATE(N2635,T2635),Simulador!$H$26:$H$33,1,FALSE)</f>
        <v>#N/A</v>
      </c>
      <c r="J2635" s="12" t="e">
        <f t="shared" si="41"/>
        <v>#N/A</v>
      </c>
      <c r="K2635" s="13" t="e">
        <f t="shared" si="42"/>
        <v>#N/A</v>
      </c>
      <c r="L2635" s="12" t="e">
        <f t="shared" si="43"/>
        <v>#N/A</v>
      </c>
      <c r="M2635" s="14"/>
      <c r="N2635" s="3"/>
      <c r="O2635" s="20" t="e">
        <f>VLOOKUP(CONCATENATE($M2635,$N2635),Curriculos!$A$2:$J$332,4,FALSE)</f>
        <v>#N/A</v>
      </c>
      <c r="P2635" s="21" t="e">
        <f>VLOOKUP(CONCATENATE($M2635,$N2635),Curriculos!$A$2:$J$332,5,FALSE)</f>
        <v>#N/A</v>
      </c>
      <c r="Q2635" s="21" t="e">
        <f>VLOOKUP($N2635,Oferta!$D$2:$P$100,5,FALSE)</f>
        <v>#N/A</v>
      </c>
      <c r="R2635" s="21" t="e">
        <f>VLOOKUP(CONCATENATE($M2635,$N2635),Curriculos!$A$2:$J$332,8,FALSE)</f>
        <v>#N/A</v>
      </c>
      <c r="S2635" s="5"/>
      <c r="T2635" s="22"/>
      <c r="U2635" s="21" t="e">
        <f>VLOOKUP(CONCATENATE($M2635,$N2635),Curriculos!$A$2:$J$332,10,FALSE)</f>
        <v>#N/A</v>
      </c>
      <c r="V2635" s="20" t="e">
        <f>VLOOKUP(CONCATENATE($M2635,$N2635,$T2635),Oferta!$B$2:$R$360,17,FALSE)</f>
        <v>#N/A</v>
      </c>
      <c r="W2635" s="20" t="e">
        <f>VLOOKUP(CONCATENATE($M2635,$N2635,$T2635),Oferta!$B$2:$Q$360,12,FALSE)</f>
        <v>#N/A</v>
      </c>
      <c r="X2635" s="22"/>
      <c r="Y2635" s="23" t="e">
        <f>VLOOKUP(CONCATENATE($W2635,$X2635),Mtz_Horarios!$E$2:$H$92,2,FALSE)</f>
        <v>#N/A</v>
      </c>
      <c r="Z2635" s="23" t="e">
        <f>VLOOKUP(CONCATENATE($W2635,$X2635),Mtz_Horarios!$E$2:$H$92,3,FALSE)</f>
        <v>#N/A</v>
      </c>
      <c r="AA2635" s="24" t="e">
        <f>VLOOKUP(CONCATENATE($W2635,$X2635),Mtz_Horarios!$E$2:$H$92,4,FALSE)</f>
        <v>#N/A</v>
      </c>
      <c r="AB2635" s="20" t="e">
        <f>VLOOKUP(CONCATENATE($M2635,$N2635,$T2635),Oferta!$B$2:$Q$360,16,FALSE)</f>
        <v>#N/A</v>
      </c>
      <c r="AC2635" s="20" t="e">
        <f>VLOOKUP(CONCATENATE($M2635,$N2635,$T2635),Oferta!$B$2:$Q$360,15,FALSE)</f>
        <v>#N/A</v>
      </c>
      <c r="AI2635" s="5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12"/>
      <c r="AW2635" s="12"/>
    </row>
    <row r="2636" spans="1:49" ht="15" hidden="1" customHeight="1">
      <c r="A2636" s="12"/>
      <c r="B2636" s="12"/>
      <c r="C2636" s="12"/>
      <c r="D2636" s="12"/>
      <c r="E2636" s="12"/>
      <c r="F2636" s="12"/>
      <c r="G2636" s="12"/>
      <c r="H2636" s="12" t="e">
        <f t="shared" si="40"/>
        <v>#N/A</v>
      </c>
      <c r="I2636" s="12" t="e">
        <f>VLOOKUP(CONCATENATE(N2636,T2636),Simulador!$H$26:$H$33,1,FALSE)</f>
        <v>#N/A</v>
      </c>
      <c r="J2636" s="12" t="e">
        <f t="shared" si="41"/>
        <v>#N/A</v>
      </c>
      <c r="K2636" s="13" t="e">
        <f t="shared" si="42"/>
        <v>#N/A</v>
      </c>
      <c r="L2636" s="12" t="e">
        <f t="shared" si="43"/>
        <v>#N/A</v>
      </c>
      <c r="M2636" s="14"/>
      <c r="N2636" s="3"/>
      <c r="O2636" s="20" t="e">
        <f>VLOOKUP(CONCATENATE($M2636,$N2636),Curriculos!$A$2:$J$332,4,FALSE)</f>
        <v>#N/A</v>
      </c>
      <c r="P2636" s="21" t="e">
        <f>VLOOKUP(CONCATENATE($M2636,$N2636),Curriculos!$A$2:$J$332,5,FALSE)</f>
        <v>#N/A</v>
      </c>
      <c r="Q2636" s="21" t="e">
        <f>VLOOKUP($N2636,Oferta!$D$2:$P$100,5,FALSE)</f>
        <v>#N/A</v>
      </c>
      <c r="R2636" s="21" t="e">
        <f>VLOOKUP(CONCATENATE($M2636,$N2636),Curriculos!$A$2:$J$332,8,FALSE)</f>
        <v>#N/A</v>
      </c>
      <c r="S2636" s="5"/>
      <c r="T2636" s="22"/>
      <c r="U2636" s="21" t="e">
        <f>VLOOKUP(CONCATENATE($M2636,$N2636),Curriculos!$A$2:$J$332,10,FALSE)</f>
        <v>#N/A</v>
      </c>
      <c r="V2636" s="20" t="e">
        <f>VLOOKUP(CONCATENATE($M2636,$N2636,$T2636),Oferta!$B$2:$R$360,17,FALSE)</f>
        <v>#N/A</v>
      </c>
      <c r="W2636" s="20" t="e">
        <f>VLOOKUP(CONCATENATE($M2636,$N2636,$T2636),Oferta!$B$2:$Q$360,12,FALSE)</f>
        <v>#N/A</v>
      </c>
      <c r="X2636" s="22"/>
      <c r="Y2636" s="23" t="e">
        <f>VLOOKUP(CONCATENATE($W2636,$X2636),Mtz_Horarios!$E$2:$H$92,2,FALSE)</f>
        <v>#N/A</v>
      </c>
      <c r="Z2636" s="23" t="e">
        <f>VLOOKUP(CONCATENATE($W2636,$X2636),Mtz_Horarios!$E$2:$H$92,3,FALSE)</f>
        <v>#N/A</v>
      </c>
      <c r="AA2636" s="24" t="e">
        <f>VLOOKUP(CONCATENATE($W2636,$X2636),Mtz_Horarios!$E$2:$H$92,4,FALSE)</f>
        <v>#N/A</v>
      </c>
      <c r="AB2636" s="20" t="e">
        <f>VLOOKUP(CONCATENATE($M2636,$N2636,$T2636),Oferta!$B$2:$Q$360,16,FALSE)</f>
        <v>#N/A</v>
      </c>
      <c r="AC2636" s="20" t="e">
        <f>VLOOKUP(CONCATENATE($M2636,$N2636,$T2636),Oferta!$B$2:$Q$360,15,FALSE)</f>
        <v>#N/A</v>
      </c>
      <c r="AI2636" s="5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12"/>
      <c r="AW2636" s="12"/>
    </row>
    <row r="2637" spans="1:49" ht="15" hidden="1" customHeight="1">
      <c r="A2637" s="12"/>
      <c r="B2637" s="12"/>
      <c r="C2637" s="12"/>
      <c r="D2637" s="12"/>
      <c r="E2637" s="12"/>
      <c r="F2637" s="12"/>
      <c r="G2637" s="12"/>
      <c r="H2637" s="12" t="e">
        <f t="shared" si="40"/>
        <v>#N/A</v>
      </c>
      <c r="I2637" s="12" t="e">
        <f>VLOOKUP(CONCATENATE(N2637,T2637),Simulador!$H$26:$H$33,1,FALSE)</f>
        <v>#N/A</v>
      </c>
      <c r="J2637" s="12" t="e">
        <f t="shared" si="41"/>
        <v>#N/A</v>
      </c>
      <c r="K2637" s="13" t="e">
        <f t="shared" si="42"/>
        <v>#N/A</v>
      </c>
      <c r="L2637" s="12" t="e">
        <f t="shared" si="43"/>
        <v>#N/A</v>
      </c>
      <c r="M2637" s="14"/>
      <c r="N2637" s="3"/>
      <c r="O2637" s="20" t="e">
        <f>VLOOKUP(CONCATENATE($M2637,$N2637),Curriculos!$A$2:$J$332,4,FALSE)</f>
        <v>#N/A</v>
      </c>
      <c r="P2637" s="21" t="e">
        <f>VLOOKUP(CONCATENATE($M2637,$N2637),Curriculos!$A$2:$J$332,5,FALSE)</f>
        <v>#N/A</v>
      </c>
      <c r="Q2637" s="21" t="e">
        <f>VLOOKUP($N2637,Oferta!$D$2:$P$100,5,FALSE)</f>
        <v>#N/A</v>
      </c>
      <c r="R2637" s="21" t="e">
        <f>VLOOKUP(CONCATENATE($M2637,$N2637),Curriculos!$A$2:$J$332,8,FALSE)</f>
        <v>#N/A</v>
      </c>
      <c r="S2637" s="5"/>
      <c r="T2637" s="22"/>
      <c r="U2637" s="21" t="e">
        <f>VLOOKUP(CONCATENATE($M2637,$N2637),Curriculos!$A$2:$J$332,10,FALSE)</f>
        <v>#N/A</v>
      </c>
      <c r="V2637" s="20" t="e">
        <f>VLOOKUP(CONCATENATE($M2637,$N2637,$T2637),Oferta!$B$2:$R$360,17,FALSE)</f>
        <v>#N/A</v>
      </c>
      <c r="W2637" s="20" t="e">
        <f>VLOOKUP(CONCATENATE($M2637,$N2637,$T2637),Oferta!$B$2:$Q$360,12,FALSE)</f>
        <v>#N/A</v>
      </c>
      <c r="X2637" s="22"/>
      <c r="Y2637" s="23" t="e">
        <f>VLOOKUP(CONCATENATE($W2637,$X2637),Mtz_Horarios!$E$2:$H$92,2,FALSE)</f>
        <v>#N/A</v>
      </c>
      <c r="Z2637" s="23" t="e">
        <f>VLOOKUP(CONCATENATE($W2637,$X2637),Mtz_Horarios!$E$2:$H$92,3,FALSE)</f>
        <v>#N/A</v>
      </c>
      <c r="AA2637" s="24" t="e">
        <f>VLOOKUP(CONCATENATE($W2637,$X2637),Mtz_Horarios!$E$2:$H$92,4,FALSE)</f>
        <v>#N/A</v>
      </c>
      <c r="AB2637" s="20" t="e">
        <f>VLOOKUP(CONCATENATE($M2637,$N2637,$T2637),Oferta!$B$2:$Q$360,16,FALSE)</f>
        <v>#N/A</v>
      </c>
      <c r="AC2637" s="20" t="e">
        <f>VLOOKUP(CONCATENATE($M2637,$N2637,$T2637),Oferta!$B$2:$Q$360,15,FALSE)</f>
        <v>#N/A</v>
      </c>
      <c r="AI2637" s="5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12"/>
      <c r="AW2637" s="12"/>
    </row>
    <row r="2638" spans="1:49" ht="15" hidden="1" customHeight="1">
      <c r="A2638" s="12"/>
      <c r="B2638" s="12"/>
      <c r="C2638" s="12"/>
      <c r="D2638" s="12"/>
      <c r="E2638" s="12"/>
      <c r="F2638" s="12"/>
      <c r="G2638" s="12"/>
      <c r="H2638" s="12" t="e">
        <f t="shared" si="40"/>
        <v>#N/A</v>
      </c>
      <c r="I2638" s="12" t="e">
        <f>VLOOKUP(CONCATENATE(N2638,T2638),Simulador!$H$26:$H$33,1,FALSE)</f>
        <v>#N/A</v>
      </c>
      <c r="J2638" s="12" t="e">
        <f t="shared" si="41"/>
        <v>#N/A</v>
      </c>
      <c r="K2638" s="13" t="e">
        <f t="shared" si="42"/>
        <v>#N/A</v>
      </c>
      <c r="L2638" s="12" t="e">
        <f t="shared" si="43"/>
        <v>#N/A</v>
      </c>
      <c r="M2638" s="14"/>
      <c r="N2638" s="3"/>
      <c r="O2638" s="20" t="e">
        <f>VLOOKUP(CONCATENATE($M2638,$N2638),Curriculos!$A$2:$J$332,4,FALSE)</f>
        <v>#N/A</v>
      </c>
      <c r="P2638" s="21" t="e">
        <f>VLOOKUP(CONCATENATE($M2638,$N2638),Curriculos!$A$2:$J$332,5,FALSE)</f>
        <v>#N/A</v>
      </c>
      <c r="Q2638" s="21" t="e">
        <f>VLOOKUP($N2638,Oferta!$D$2:$P$100,5,FALSE)</f>
        <v>#N/A</v>
      </c>
      <c r="R2638" s="21" t="e">
        <f>VLOOKUP(CONCATENATE($M2638,$N2638),Curriculos!$A$2:$J$332,8,FALSE)</f>
        <v>#N/A</v>
      </c>
      <c r="S2638" s="5"/>
      <c r="T2638" s="22"/>
      <c r="U2638" s="21" t="e">
        <f>VLOOKUP(CONCATENATE($M2638,$N2638),Curriculos!$A$2:$J$332,10,FALSE)</f>
        <v>#N/A</v>
      </c>
      <c r="V2638" s="20" t="e">
        <f>VLOOKUP(CONCATENATE($M2638,$N2638,$T2638),Oferta!$B$2:$R$360,17,FALSE)</f>
        <v>#N/A</v>
      </c>
      <c r="W2638" s="20" t="e">
        <f>VLOOKUP(CONCATENATE($M2638,$N2638,$T2638),Oferta!$B$2:$Q$360,12,FALSE)</f>
        <v>#N/A</v>
      </c>
      <c r="X2638" s="22"/>
      <c r="Y2638" s="23" t="e">
        <f>VLOOKUP(CONCATENATE($W2638,$X2638),Mtz_Horarios!$E$2:$H$92,2,FALSE)</f>
        <v>#N/A</v>
      </c>
      <c r="Z2638" s="23" t="e">
        <f>VLOOKUP(CONCATENATE($W2638,$X2638),Mtz_Horarios!$E$2:$H$92,3,FALSE)</f>
        <v>#N/A</v>
      </c>
      <c r="AA2638" s="24" t="e">
        <f>VLOOKUP(CONCATENATE($W2638,$X2638),Mtz_Horarios!$E$2:$H$92,4,FALSE)</f>
        <v>#N/A</v>
      </c>
      <c r="AB2638" s="20" t="e">
        <f>VLOOKUP(CONCATENATE($M2638,$N2638,$T2638),Oferta!$B$2:$Q$360,16,FALSE)</f>
        <v>#N/A</v>
      </c>
      <c r="AC2638" s="20" t="e">
        <f>VLOOKUP(CONCATENATE($M2638,$N2638,$T2638),Oferta!$B$2:$Q$360,15,FALSE)</f>
        <v>#N/A</v>
      </c>
      <c r="AI2638" s="5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12"/>
      <c r="AW2638" s="12"/>
    </row>
    <row r="2639" spans="1:49" ht="15" hidden="1" customHeight="1">
      <c r="A2639" s="12"/>
      <c r="B2639" s="12"/>
      <c r="C2639" s="12"/>
      <c r="D2639" s="12"/>
      <c r="E2639" s="12"/>
      <c r="F2639" s="12"/>
      <c r="G2639" s="12"/>
      <c r="H2639" s="12" t="e">
        <f t="shared" si="40"/>
        <v>#N/A</v>
      </c>
      <c r="I2639" s="12" t="e">
        <f>VLOOKUP(CONCATENATE(N2639,T2639),Simulador!$H$26:$H$33,1,FALSE)</f>
        <v>#N/A</v>
      </c>
      <c r="J2639" s="12" t="e">
        <f t="shared" si="41"/>
        <v>#N/A</v>
      </c>
      <c r="K2639" s="13" t="e">
        <f t="shared" si="42"/>
        <v>#N/A</v>
      </c>
      <c r="L2639" s="12" t="e">
        <f t="shared" si="43"/>
        <v>#N/A</v>
      </c>
      <c r="M2639" s="14"/>
      <c r="N2639" s="3"/>
      <c r="O2639" s="20" t="e">
        <f>VLOOKUP(CONCATENATE($M2639,$N2639),Curriculos!$A$2:$J$332,4,FALSE)</f>
        <v>#N/A</v>
      </c>
      <c r="P2639" s="21" t="e">
        <f>VLOOKUP(CONCATENATE($M2639,$N2639),Curriculos!$A$2:$J$332,5,FALSE)</f>
        <v>#N/A</v>
      </c>
      <c r="Q2639" s="21" t="e">
        <f>VLOOKUP($N2639,Oferta!$D$2:$P$100,5,FALSE)</f>
        <v>#N/A</v>
      </c>
      <c r="R2639" s="21" t="e">
        <f>VLOOKUP(CONCATENATE($M2639,$N2639),Curriculos!$A$2:$J$332,8,FALSE)</f>
        <v>#N/A</v>
      </c>
      <c r="S2639" s="5"/>
      <c r="T2639" s="22"/>
      <c r="U2639" s="21" t="e">
        <f>VLOOKUP(CONCATENATE($M2639,$N2639),Curriculos!$A$2:$J$332,10,FALSE)</f>
        <v>#N/A</v>
      </c>
      <c r="V2639" s="20" t="e">
        <f>VLOOKUP(CONCATENATE($M2639,$N2639,$T2639),Oferta!$B$2:$R$360,17,FALSE)</f>
        <v>#N/A</v>
      </c>
      <c r="W2639" s="20" t="e">
        <f>VLOOKUP(CONCATENATE($M2639,$N2639,$T2639),Oferta!$B$2:$Q$360,12,FALSE)</f>
        <v>#N/A</v>
      </c>
      <c r="X2639" s="22"/>
      <c r="Y2639" s="23" t="e">
        <f>VLOOKUP(CONCATENATE($W2639,$X2639),Mtz_Horarios!$E$2:$H$92,2,FALSE)</f>
        <v>#N/A</v>
      </c>
      <c r="Z2639" s="23" t="e">
        <f>VLOOKUP(CONCATENATE($W2639,$X2639),Mtz_Horarios!$E$2:$H$92,3,FALSE)</f>
        <v>#N/A</v>
      </c>
      <c r="AA2639" s="24" t="e">
        <f>VLOOKUP(CONCATENATE($W2639,$X2639),Mtz_Horarios!$E$2:$H$92,4,FALSE)</f>
        <v>#N/A</v>
      </c>
      <c r="AB2639" s="20" t="e">
        <f>VLOOKUP(CONCATENATE($M2639,$N2639,$T2639),Oferta!$B$2:$Q$360,16,FALSE)</f>
        <v>#N/A</v>
      </c>
      <c r="AC2639" s="20" t="e">
        <f>VLOOKUP(CONCATENATE($M2639,$N2639,$T2639),Oferta!$B$2:$Q$360,15,FALSE)</f>
        <v>#N/A</v>
      </c>
      <c r="AI2639" s="5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12"/>
      <c r="AW2639" s="12"/>
    </row>
    <row r="2640" spans="1:49" ht="15" hidden="1" customHeight="1">
      <c r="A2640" s="12"/>
      <c r="B2640" s="12"/>
      <c r="C2640" s="12"/>
      <c r="D2640" s="12"/>
      <c r="E2640" s="12"/>
      <c r="F2640" s="12"/>
      <c r="G2640" s="12"/>
      <c r="H2640" s="12" t="e">
        <f t="shared" si="40"/>
        <v>#N/A</v>
      </c>
      <c r="I2640" s="12" t="e">
        <f>VLOOKUP(CONCATENATE(N2640,T2640),Simulador!$H$26:$H$33,1,FALSE)</f>
        <v>#N/A</v>
      </c>
      <c r="J2640" s="12" t="e">
        <f t="shared" si="41"/>
        <v>#N/A</v>
      </c>
      <c r="K2640" s="13" t="e">
        <f t="shared" si="42"/>
        <v>#N/A</v>
      </c>
      <c r="L2640" s="12" t="e">
        <f t="shared" si="43"/>
        <v>#N/A</v>
      </c>
      <c r="M2640" s="14"/>
      <c r="N2640" s="3"/>
      <c r="O2640" s="20" t="e">
        <f>VLOOKUP(CONCATENATE($M2640,$N2640),Curriculos!$A$2:$J$332,4,FALSE)</f>
        <v>#N/A</v>
      </c>
      <c r="P2640" s="21" t="e">
        <f>VLOOKUP(CONCATENATE($M2640,$N2640),Curriculos!$A$2:$J$332,5,FALSE)</f>
        <v>#N/A</v>
      </c>
      <c r="Q2640" s="21" t="e">
        <f>VLOOKUP($N2640,Oferta!$D$2:$P$100,5,FALSE)</f>
        <v>#N/A</v>
      </c>
      <c r="R2640" s="21" t="e">
        <f>VLOOKUP(CONCATENATE($M2640,$N2640),Curriculos!$A$2:$J$332,8,FALSE)</f>
        <v>#N/A</v>
      </c>
      <c r="S2640" s="5"/>
      <c r="T2640" s="22"/>
      <c r="U2640" s="21" t="e">
        <f>VLOOKUP(CONCATENATE($M2640,$N2640),Curriculos!$A$2:$J$332,10,FALSE)</f>
        <v>#N/A</v>
      </c>
      <c r="V2640" s="20" t="e">
        <f>VLOOKUP(CONCATENATE($M2640,$N2640,$T2640),Oferta!$B$2:$R$360,17,FALSE)</f>
        <v>#N/A</v>
      </c>
      <c r="W2640" s="20" t="e">
        <f>VLOOKUP(CONCATENATE($M2640,$N2640,$T2640),Oferta!$B$2:$Q$360,12,FALSE)</f>
        <v>#N/A</v>
      </c>
      <c r="X2640" s="22"/>
      <c r="Y2640" s="23" t="e">
        <f>VLOOKUP(CONCATENATE($W2640,$X2640),Mtz_Horarios!$E$2:$H$92,2,FALSE)</f>
        <v>#N/A</v>
      </c>
      <c r="Z2640" s="23" t="e">
        <f>VLOOKUP(CONCATENATE($W2640,$X2640),Mtz_Horarios!$E$2:$H$92,3,FALSE)</f>
        <v>#N/A</v>
      </c>
      <c r="AA2640" s="24" t="e">
        <f>VLOOKUP(CONCATENATE($W2640,$X2640),Mtz_Horarios!$E$2:$H$92,4,FALSE)</f>
        <v>#N/A</v>
      </c>
      <c r="AB2640" s="20" t="e">
        <f>VLOOKUP(CONCATENATE($M2640,$N2640,$T2640),Oferta!$B$2:$Q$360,16,FALSE)</f>
        <v>#N/A</v>
      </c>
      <c r="AC2640" s="20" t="e">
        <f>VLOOKUP(CONCATENATE($M2640,$N2640,$T2640),Oferta!$B$2:$Q$360,15,FALSE)</f>
        <v>#N/A</v>
      </c>
      <c r="AI2640" s="5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12"/>
      <c r="AW2640" s="12"/>
    </row>
    <row r="2641" spans="1:49" ht="15" hidden="1" customHeight="1">
      <c r="A2641" s="12"/>
      <c r="B2641" s="12"/>
      <c r="C2641" s="12"/>
      <c r="D2641" s="12"/>
      <c r="E2641" s="12"/>
      <c r="F2641" s="12"/>
      <c r="G2641" s="12"/>
      <c r="H2641" s="12" t="e">
        <f t="shared" si="40"/>
        <v>#N/A</v>
      </c>
      <c r="I2641" s="12" t="e">
        <f>VLOOKUP(CONCATENATE(N2641,T2641),Simulador!$H$26:$H$33,1,FALSE)</f>
        <v>#N/A</v>
      </c>
      <c r="J2641" s="12" t="e">
        <f t="shared" si="41"/>
        <v>#N/A</v>
      </c>
      <c r="K2641" s="13" t="e">
        <f t="shared" si="42"/>
        <v>#N/A</v>
      </c>
      <c r="L2641" s="12" t="e">
        <f t="shared" si="43"/>
        <v>#N/A</v>
      </c>
      <c r="M2641" s="14"/>
      <c r="N2641" s="3"/>
      <c r="O2641" s="20" t="e">
        <f>VLOOKUP(CONCATENATE($M2641,$N2641),Curriculos!$A$2:$J$332,4,FALSE)</f>
        <v>#N/A</v>
      </c>
      <c r="P2641" s="21" t="e">
        <f>VLOOKUP(CONCATENATE($M2641,$N2641),Curriculos!$A$2:$J$332,5,FALSE)</f>
        <v>#N/A</v>
      </c>
      <c r="Q2641" s="21" t="e">
        <f>VLOOKUP($N2641,Oferta!$D$2:$P$100,5,FALSE)</f>
        <v>#N/A</v>
      </c>
      <c r="R2641" s="21" t="e">
        <f>VLOOKUP(CONCATENATE($M2641,$N2641),Curriculos!$A$2:$J$332,8,FALSE)</f>
        <v>#N/A</v>
      </c>
      <c r="S2641" s="5"/>
      <c r="T2641" s="22"/>
      <c r="U2641" s="21" t="e">
        <f>VLOOKUP(CONCATENATE($M2641,$N2641),Curriculos!$A$2:$J$332,10,FALSE)</f>
        <v>#N/A</v>
      </c>
      <c r="V2641" s="20" t="e">
        <f>VLOOKUP(CONCATENATE($M2641,$N2641,$T2641),Oferta!$B$2:$R$360,17,FALSE)</f>
        <v>#N/A</v>
      </c>
      <c r="W2641" s="20" t="e">
        <f>VLOOKUP(CONCATENATE($M2641,$N2641,$T2641),Oferta!$B$2:$Q$360,12,FALSE)</f>
        <v>#N/A</v>
      </c>
      <c r="X2641" s="22"/>
      <c r="Y2641" s="23" t="e">
        <f>VLOOKUP(CONCATENATE($W2641,$X2641),Mtz_Horarios!$E$2:$H$92,2,FALSE)</f>
        <v>#N/A</v>
      </c>
      <c r="Z2641" s="23" t="e">
        <f>VLOOKUP(CONCATENATE($W2641,$X2641),Mtz_Horarios!$E$2:$H$92,3,FALSE)</f>
        <v>#N/A</v>
      </c>
      <c r="AA2641" s="24" t="e">
        <f>VLOOKUP(CONCATENATE($W2641,$X2641),Mtz_Horarios!$E$2:$H$92,4,FALSE)</f>
        <v>#N/A</v>
      </c>
      <c r="AB2641" s="20" t="e">
        <f>VLOOKUP(CONCATENATE($M2641,$N2641,$T2641),Oferta!$B$2:$Q$360,16,FALSE)</f>
        <v>#N/A</v>
      </c>
      <c r="AC2641" s="20" t="e">
        <f>VLOOKUP(CONCATENATE($M2641,$N2641,$T2641),Oferta!$B$2:$Q$360,15,FALSE)</f>
        <v>#N/A</v>
      </c>
      <c r="AI2641" s="5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12"/>
      <c r="AW2641" s="12"/>
    </row>
    <row r="2642" spans="1:49" ht="15" hidden="1" customHeight="1">
      <c r="A2642" s="12"/>
      <c r="B2642" s="12"/>
      <c r="C2642" s="12"/>
      <c r="D2642" s="12"/>
      <c r="E2642" s="12"/>
      <c r="F2642" s="12"/>
      <c r="G2642" s="12"/>
      <c r="H2642" s="12" t="e">
        <f t="shared" si="40"/>
        <v>#N/A</v>
      </c>
      <c r="I2642" s="12" t="e">
        <f>VLOOKUP(CONCATENATE(N2642,T2642),Simulador!$H$26:$H$33,1,FALSE)</f>
        <v>#N/A</v>
      </c>
      <c r="J2642" s="12" t="e">
        <f t="shared" si="41"/>
        <v>#N/A</v>
      </c>
      <c r="K2642" s="13" t="e">
        <f t="shared" si="42"/>
        <v>#N/A</v>
      </c>
      <c r="L2642" s="12" t="e">
        <f t="shared" si="43"/>
        <v>#N/A</v>
      </c>
      <c r="M2642" s="14"/>
      <c r="N2642" s="3"/>
      <c r="O2642" s="20" t="e">
        <f>VLOOKUP(CONCATENATE($M2642,$N2642),Curriculos!$A$2:$J$332,4,FALSE)</f>
        <v>#N/A</v>
      </c>
      <c r="P2642" s="21" t="e">
        <f>VLOOKUP(CONCATENATE($M2642,$N2642),Curriculos!$A$2:$J$332,5,FALSE)</f>
        <v>#N/A</v>
      </c>
      <c r="Q2642" s="21" t="e">
        <f>VLOOKUP($N2642,Oferta!$D$2:$P$100,5,FALSE)</f>
        <v>#N/A</v>
      </c>
      <c r="R2642" s="21" t="e">
        <f>VLOOKUP(CONCATENATE($M2642,$N2642),Curriculos!$A$2:$J$332,8,FALSE)</f>
        <v>#N/A</v>
      </c>
      <c r="S2642" s="5"/>
      <c r="T2642" s="22"/>
      <c r="U2642" s="21" t="e">
        <f>VLOOKUP(CONCATENATE($M2642,$N2642),Curriculos!$A$2:$J$332,10,FALSE)</f>
        <v>#N/A</v>
      </c>
      <c r="V2642" s="20" t="e">
        <f>VLOOKUP(CONCATENATE($M2642,$N2642,$T2642),Oferta!$B$2:$R$360,17,FALSE)</f>
        <v>#N/A</v>
      </c>
      <c r="W2642" s="20" t="e">
        <f>VLOOKUP(CONCATENATE($M2642,$N2642,$T2642),Oferta!$B$2:$Q$360,12,FALSE)</f>
        <v>#N/A</v>
      </c>
      <c r="X2642" s="22"/>
      <c r="Y2642" s="23" t="e">
        <f>VLOOKUP(CONCATENATE($W2642,$X2642),Mtz_Horarios!$E$2:$H$92,2,FALSE)</f>
        <v>#N/A</v>
      </c>
      <c r="Z2642" s="23" t="e">
        <f>VLOOKUP(CONCATENATE($W2642,$X2642),Mtz_Horarios!$E$2:$H$92,3,FALSE)</f>
        <v>#N/A</v>
      </c>
      <c r="AA2642" s="24" t="e">
        <f>VLOOKUP(CONCATENATE($W2642,$X2642),Mtz_Horarios!$E$2:$H$92,4,FALSE)</f>
        <v>#N/A</v>
      </c>
      <c r="AB2642" s="20" t="e">
        <f>VLOOKUP(CONCATENATE($M2642,$N2642,$T2642),Oferta!$B$2:$Q$360,16,FALSE)</f>
        <v>#N/A</v>
      </c>
      <c r="AC2642" s="20" t="e">
        <f>VLOOKUP(CONCATENATE($M2642,$N2642,$T2642),Oferta!$B$2:$Q$360,15,FALSE)</f>
        <v>#N/A</v>
      </c>
      <c r="AI2642" s="5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12"/>
      <c r="AW2642" s="12"/>
    </row>
    <row r="2643" spans="1:49" ht="15" hidden="1" customHeight="1">
      <c r="A2643" s="12"/>
      <c r="B2643" s="12"/>
      <c r="C2643" s="12"/>
      <c r="D2643" s="12"/>
      <c r="E2643" s="12"/>
      <c r="F2643" s="12"/>
      <c r="G2643" s="12"/>
      <c r="H2643" s="12" t="e">
        <f t="shared" si="40"/>
        <v>#N/A</v>
      </c>
      <c r="I2643" s="12" t="e">
        <f>VLOOKUP(CONCATENATE(N2643,T2643),Simulador!$H$26:$H$33,1,FALSE)</f>
        <v>#N/A</v>
      </c>
      <c r="J2643" s="12" t="e">
        <f t="shared" si="41"/>
        <v>#N/A</v>
      </c>
      <c r="K2643" s="13" t="e">
        <f t="shared" si="42"/>
        <v>#N/A</v>
      </c>
      <c r="L2643" s="12" t="e">
        <f t="shared" si="43"/>
        <v>#N/A</v>
      </c>
      <c r="M2643" s="14"/>
      <c r="N2643" s="3"/>
      <c r="O2643" s="20" t="e">
        <f>VLOOKUP(CONCATENATE($M2643,$N2643),Curriculos!$A$2:$J$332,4,FALSE)</f>
        <v>#N/A</v>
      </c>
      <c r="P2643" s="21" t="e">
        <f>VLOOKUP(CONCATENATE($M2643,$N2643),Curriculos!$A$2:$J$332,5,FALSE)</f>
        <v>#N/A</v>
      </c>
      <c r="Q2643" s="21" t="e">
        <f>VLOOKUP($N2643,Oferta!$D$2:$P$100,5,FALSE)</f>
        <v>#N/A</v>
      </c>
      <c r="R2643" s="21" t="e">
        <f>VLOOKUP(CONCATENATE($M2643,$N2643),Curriculos!$A$2:$J$332,8,FALSE)</f>
        <v>#N/A</v>
      </c>
      <c r="S2643" s="5"/>
      <c r="T2643" s="22"/>
      <c r="U2643" s="21" t="e">
        <f>VLOOKUP(CONCATENATE($M2643,$N2643),Curriculos!$A$2:$J$332,10,FALSE)</f>
        <v>#N/A</v>
      </c>
      <c r="V2643" s="20" t="e">
        <f>VLOOKUP(CONCATENATE($M2643,$N2643,$T2643),Oferta!$B$2:$R$360,17,FALSE)</f>
        <v>#N/A</v>
      </c>
      <c r="W2643" s="20" t="e">
        <f>VLOOKUP(CONCATENATE($M2643,$N2643,$T2643),Oferta!$B$2:$Q$360,12,FALSE)</f>
        <v>#N/A</v>
      </c>
      <c r="X2643" s="22"/>
      <c r="Y2643" s="23" t="e">
        <f>VLOOKUP(CONCATENATE($W2643,$X2643),Mtz_Horarios!$E$2:$H$92,2,FALSE)</f>
        <v>#N/A</v>
      </c>
      <c r="Z2643" s="23" t="e">
        <f>VLOOKUP(CONCATENATE($W2643,$X2643),Mtz_Horarios!$E$2:$H$92,3,FALSE)</f>
        <v>#N/A</v>
      </c>
      <c r="AA2643" s="24" t="e">
        <f>VLOOKUP(CONCATENATE($W2643,$X2643),Mtz_Horarios!$E$2:$H$92,4,FALSE)</f>
        <v>#N/A</v>
      </c>
      <c r="AB2643" s="20" t="e">
        <f>VLOOKUP(CONCATENATE($M2643,$N2643,$T2643),Oferta!$B$2:$Q$360,16,FALSE)</f>
        <v>#N/A</v>
      </c>
      <c r="AC2643" s="20" t="e">
        <f>VLOOKUP(CONCATENATE($M2643,$N2643,$T2643),Oferta!$B$2:$Q$360,15,FALSE)</f>
        <v>#N/A</v>
      </c>
      <c r="AI2643" s="5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12"/>
      <c r="AW2643" s="12"/>
    </row>
    <row r="2644" spans="1:49" ht="15" hidden="1" customHeight="1">
      <c r="A2644" s="12"/>
      <c r="B2644" s="12"/>
      <c r="C2644" s="12"/>
      <c r="D2644" s="12"/>
      <c r="E2644" s="12"/>
      <c r="F2644" s="12"/>
      <c r="G2644" s="12"/>
      <c r="H2644" s="12" t="e">
        <f t="shared" si="40"/>
        <v>#N/A</v>
      </c>
      <c r="I2644" s="12" t="e">
        <f>VLOOKUP(CONCATENATE(N2644,T2644),Simulador!$H$26:$H$33,1,FALSE)</f>
        <v>#N/A</v>
      </c>
      <c r="J2644" s="12" t="e">
        <f t="shared" si="41"/>
        <v>#N/A</v>
      </c>
      <c r="K2644" s="13" t="e">
        <f t="shared" si="42"/>
        <v>#N/A</v>
      </c>
      <c r="L2644" s="12" t="e">
        <f t="shared" si="43"/>
        <v>#N/A</v>
      </c>
      <c r="M2644" s="14"/>
      <c r="N2644" s="3"/>
      <c r="O2644" s="20" t="e">
        <f>VLOOKUP(CONCATENATE($M2644,$N2644),Curriculos!$A$2:$J$332,4,FALSE)</f>
        <v>#N/A</v>
      </c>
      <c r="P2644" s="21" t="e">
        <f>VLOOKUP(CONCATENATE($M2644,$N2644),Curriculos!$A$2:$J$332,5,FALSE)</f>
        <v>#N/A</v>
      </c>
      <c r="Q2644" s="21" t="e">
        <f>VLOOKUP($N2644,Oferta!$D$2:$P$100,5,FALSE)</f>
        <v>#N/A</v>
      </c>
      <c r="R2644" s="21" t="e">
        <f>VLOOKUP(CONCATENATE($M2644,$N2644),Curriculos!$A$2:$J$332,8,FALSE)</f>
        <v>#N/A</v>
      </c>
      <c r="S2644" s="5"/>
      <c r="T2644" s="22"/>
      <c r="U2644" s="21" t="e">
        <f>VLOOKUP(CONCATENATE($M2644,$N2644),Curriculos!$A$2:$J$332,10,FALSE)</f>
        <v>#N/A</v>
      </c>
      <c r="V2644" s="20" t="e">
        <f>VLOOKUP(CONCATENATE($M2644,$N2644,$T2644),Oferta!$B$2:$R$360,17,FALSE)</f>
        <v>#N/A</v>
      </c>
      <c r="W2644" s="20" t="e">
        <f>VLOOKUP(CONCATENATE($M2644,$N2644,$T2644),Oferta!$B$2:$Q$360,12,FALSE)</f>
        <v>#N/A</v>
      </c>
      <c r="X2644" s="22"/>
      <c r="Y2644" s="23" t="e">
        <f>VLOOKUP(CONCATENATE($W2644,$X2644),Mtz_Horarios!$E$2:$H$92,2,FALSE)</f>
        <v>#N/A</v>
      </c>
      <c r="Z2644" s="23" t="e">
        <f>VLOOKUP(CONCATENATE($W2644,$X2644),Mtz_Horarios!$E$2:$H$92,3,FALSE)</f>
        <v>#N/A</v>
      </c>
      <c r="AA2644" s="24" t="e">
        <f>VLOOKUP(CONCATENATE($W2644,$X2644),Mtz_Horarios!$E$2:$H$92,4,FALSE)</f>
        <v>#N/A</v>
      </c>
      <c r="AB2644" s="20" t="e">
        <f>VLOOKUP(CONCATENATE($M2644,$N2644,$T2644),Oferta!$B$2:$Q$360,16,FALSE)</f>
        <v>#N/A</v>
      </c>
      <c r="AC2644" s="20" t="e">
        <f>VLOOKUP(CONCATENATE($M2644,$N2644,$T2644),Oferta!$B$2:$Q$360,15,FALSE)</f>
        <v>#N/A</v>
      </c>
      <c r="AI2644" s="5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12"/>
      <c r="AW2644" s="12"/>
    </row>
    <row r="2645" spans="1:49" ht="15" hidden="1" customHeight="1">
      <c r="A2645" s="12"/>
      <c r="B2645" s="12"/>
      <c r="C2645" s="12"/>
      <c r="D2645" s="12"/>
      <c r="E2645" s="12"/>
      <c r="F2645" s="12"/>
      <c r="G2645" s="12"/>
      <c r="H2645" s="12" t="e">
        <f t="shared" si="40"/>
        <v>#N/A</v>
      </c>
      <c r="I2645" s="12" t="e">
        <f>VLOOKUP(CONCATENATE(N2645,T2645),Simulador!$H$26:$H$33,1,FALSE)</f>
        <v>#N/A</v>
      </c>
      <c r="J2645" s="12" t="e">
        <f t="shared" si="41"/>
        <v>#N/A</v>
      </c>
      <c r="K2645" s="13" t="e">
        <f t="shared" si="42"/>
        <v>#N/A</v>
      </c>
      <c r="L2645" s="12" t="e">
        <f t="shared" si="43"/>
        <v>#N/A</v>
      </c>
      <c r="M2645" s="14"/>
      <c r="N2645" s="3"/>
      <c r="O2645" s="20" t="e">
        <f>VLOOKUP(CONCATENATE($M2645,$N2645),Curriculos!$A$2:$J$332,4,FALSE)</f>
        <v>#N/A</v>
      </c>
      <c r="P2645" s="21" t="e">
        <f>VLOOKUP(CONCATENATE($M2645,$N2645),Curriculos!$A$2:$J$332,5,FALSE)</f>
        <v>#N/A</v>
      </c>
      <c r="Q2645" s="21" t="e">
        <f>VLOOKUP($N2645,Oferta!$D$2:$P$100,5,FALSE)</f>
        <v>#N/A</v>
      </c>
      <c r="R2645" s="21" t="e">
        <f>VLOOKUP(CONCATENATE($M2645,$N2645),Curriculos!$A$2:$J$332,8,FALSE)</f>
        <v>#N/A</v>
      </c>
      <c r="S2645" s="5"/>
      <c r="T2645" s="22"/>
      <c r="U2645" s="21" t="e">
        <f>VLOOKUP(CONCATENATE($M2645,$N2645),Curriculos!$A$2:$J$332,10,FALSE)</f>
        <v>#N/A</v>
      </c>
      <c r="V2645" s="20" t="e">
        <f>VLOOKUP(CONCATENATE($M2645,$N2645,$T2645),Oferta!$B$2:$R$360,17,FALSE)</f>
        <v>#N/A</v>
      </c>
      <c r="W2645" s="20" t="e">
        <f>VLOOKUP(CONCATENATE($M2645,$N2645,$T2645),Oferta!$B$2:$Q$360,12,FALSE)</f>
        <v>#N/A</v>
      </c>
      <c r="X2645" s="22"/>
      <c r="Y2645" s="23" t="e">
        <f>VLOOKUP(CONCATENATE($W2645,$X2645),Mtz_Horarios!$E$2:$H$92,2,FALSE)</f>
        <v>#N/A</v>
      </c>
      <c r="Z2645" s="23" t="e">
        <f>VLOOKUP(CONCATENATE($W2645,$X2645),Mtz_Horarios!$E$2:$H$92,3,FALSE)</f>
        <v>#N/A</v>
      </c>
      <c r="AA2645" s="24" t="e">
        <f>VLOOKUP(CONCATENATE($W2645,$X2645),Mtz_Horarios!$E$2:$H$92,4,FALSE)</f>
        <v>#N/A</v>
      </c>
      <c r="AB2645" s="20" t="e">
        <f>VLOOKUP(CONCATENATE($M2645,$N2645,$T2645),Oferta!$B$2:$Q$360,16,FALSE)</f>
        <v>#N/A</v>
      </c>
      <c r="AC2645" s="20" t="e">
        <f>VLOOKUP(CONCATENATE($M2645,$N2645,$T2645),Oferta!$B$2:$Q$360,15,FALSE)</f>
        <v>#N/A</v>
      </c>
      <c r="AI2645" s="5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12"/>
      <c r="AW2645" s="12"/>
    </row>
    <row r="2646" spans="1:49" ht="15" hidden="1" customHeight="1">
      <c r="A2646" s="12"/>
      <c r="B2646" s="12"/>
      <c r="C2646" s="12"/>
      <c r="D2646" s="12"/>
      <c r="E2646" s="12"/>
      <c r="F2646" s="12"/>
      <c r="G2646" s="12"/>
      <c r="H2646" s="12" t="e">
        <f t="shared" si="40"/>
        <v>#N/A</v>
      </c>
      <c r="I2646" s="12" t="e">
        <f>VLOOKUP(CONCATENATE(N2646,T2646),Simulador!$H$26:$H$33,1,FALSE)</f>
        <v>#N/A</v>
      </c>
      <c r="J2646" s="12" t="e">
        <f t="shared" si="41"/>
        <v>#N/A</v>
      </c>
      <c r="K2646" s="13" t="e">
        <f t="shared" si="42"/>
        <v>#N/A</v>
      </c>
      <c r="L2646" s="12" t="e">
        <f t="shared" si="43"/>
        <v>#N/A</v>
      </c>
      <c r="M2646" s="14"/>
      <c r="N2646" s="3"/>
      <c r="O2646" s="20" t="e">
        <f>VLOOKUP(CONCATENATE($M2646,$N2646),Curriculos!$A$2:$J$332,4,FALSE)</f>
        <v>#N/A</v>
      </c>
      <c r="P2646" s="21" t="e">
        <f>VLOOKUP(CONCATENATE($M2646,$N2646),Curriculos!$A$2:$J$332,5,FALSE)</f>
        <v>#N/A</v>
      </c>
      <c r="Q2646" s="21" t="e">
        <f>VLOOKUP($N2646,Oferta!$D$2:$P$100,5,FALSE)</f>
        <v>#N/A</v>
      </c>
      <c r="R2646" s="21" t="e">
        <f>VLOOKUP(CONCATENATE($M2646,$N2646),Curriculos!$A$2:$J$332,8,FALSE)</f>
        <v>#N/A</v>
      </c>
      <c r="S2646" s="5"/>
      <c r="T2646" s="22"/>
      <c r="U2646" s="21" t="e">
        <f>VLOOKUP(CONCATENATE($M2646,$N2646),Curriculos!$A$2:$J$332,10,FALSE)</f>
        <v>#N/A</v>
      </c>
      <c r="V2646" s="20" t="e">
        <f>VLOOKUP(CONCATENATE($M2646,$N2646,$T2646),Oferta!$B$2:$R$360,17,FALSE)</f>
        <v>#N/A</v>
      </c>
      <c r="W2646" s="20" t="e">
        <f>VLOOKUP(CONCATENATE($M2646,$N2646,$T2646),Oferta!$B$2:$Q$360,12,FALSE)</f>
        <v>#N/A</v>
      </c>
      <c r="X2646" s="22"/>
      <c r="Y2646" s="23" t="e">
        <f>VLOOKUP(CONCATENATE($W2646,$X2646),Mtz_Horarios!$E$2:$H$92,2,FALSE)</f>
        <v>#N/A</v>
      </c>
      <c r="Z2646" s="23" t="e">
        <f>VLOOKUP(CONCATENATE($W2646,$X2646),Mtz_Horarios!$E$2:$H$92,3,FALSE)</f>
        <v>#N/A</v>
      </c>
      <c r="AA2646" s="24" t="e">
        <f>VLOOKUP(CONCATENATE($W2646,$X2646),Mtz_Horarios!$E$2:$H$92,4,FALSE)</f>
        <v>#N/A</v>
      </c>
      <c r="AB2646" s="20" t="e">
        <f>VLOOKUP(CONCATENATE($M2646,$N2646,$T2646),Oferta!$B$2:$Q$360,16,FALSE)</f>
        <v>#N/A</v>
      </c>
      <c r="AC2646" s="20" t="e">
        <f>VLOOKUP(CONCATENATE($M2646,$N2646,$T2646),Oferta!$B$2:$Q$360,15,FALSE)</f>
        <v>#N/A</v>
      </c>
      <c r="AI2646" s="5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12"/>
      <c r="AW2646" s="12"/>
    </row>
    <row r="2647" spans="1:49" ht="15" hidden="1" customHeight="1">
      <c r="A2647" s="12"/>
      <c r="B2647" s="12"/>
      <c r="C2647" s="12"/>
      <c r="D2647" s="12"/>
      <c r="E2647" s="12"/>
      <c r="F2647" s="12"/>
      <c r="G2647" s="12"/>
      <c r="H2647" s="12" t="e">
        <f t="shared" si="40"/>
        <v>#N/A</v>
      </c>
      <c r="I2647" s="12" t="e">
        <f>VLOOKUP(CONCATENATE(N2647,T2647),Simulador!$H$26:$H$33,1,FALSE)</f>
        <v>#N/A</v>
      </c>
      <c r="J2647" s="12" t="e">
        <f t="shared" si="41"/>
        <v>#N/A</v>
      </c>
      <c r="K2647" s="13" t="e">
        <f t="shared" si="42"/>
        <v>#N/A</v>
      </c>
      <c r="L2647" s="12" t="e">
        <f t="shared" si="43"/>
        <v>#N/A</v>
      </c>
      <c r="M2647" s="14"/>
      <c r="N2647" s="3"/>
      <c r="O2647" s="20" t="e">
        <f>VLOOKUP(CONCATENATE($M2647,$N2647),Curriculos!$A$2:$J$332,4,FALSE)</f>
        <v>#N/A</v>
      </c>
      <c r="P2647" s="21" t="e">
        <f>VLOOKUP(CONCATENATE($M2647,$N2647),Curriculos!$A$2:$J$332,5,FALSE)</f>
        <v>#N/A</v>
      </c>
      <c r="Q2647" s="21" t="e">
        <f>VLOOKUP($N2647,Oferta!$D$2:$P$100,5,FALSE)</f>
        <v>#N/A</v>
      </c>
      <c r="R2647" s="21" t="e">
        <f>VLOOKUP(CONCATENATE($M2647,$N2647),Curriculos!$A$2:$J$332,8,FALSE)</f>
        <v>#N/A</v>
      </c>
      <c r="S2647" s="5"/>
      <c r="T2647" s="22"/>
      <c r="U2647" s="21" t="e">
        <f>VLOOKUP(CONCATENATE($M2647,$N2647),Curriculos!$A$2:$J$332,10,FALSE)</f>
        <v>#N/A</v>
      </c>
      <c r="V2647" s="20" t="e">
        <f>VLOOKUP(CONCATENATE($M2647,$N2647,$T2647),Oferta!$B$2:$R$360,17,FALSE)</f>
        <v>#N/A</v>
      </c>
      <c r="W2647" s="20" t="e">
        <f>VLOOKUP(CONCATENATE($M2647,$N2647,$T2647),Oferta!$B$2:$Q$360,12,FALSE)</f>
        <v>#N/A</v>
      </c>
      <c r="X2647" s="22"/>
      <c r="Y2647" s="23" t="e">
        <f>VLOOKUP(CONCATENATE($W2647,$X2647),Mtz_Horarios!$E$2:$H$92,2,FALSE)</f>
        <v>#N/A</v>
      </c>
      <c r="Z2647" s="23" t="e">
        <f>VLOOKUP(CONCATENATE($W2647,$X2647),Mtz_Horarios!$E$2:$H$92,3,FALSE)</f>
        <v>#N/A</v>
      </c>
      <c r="AA2647" s="24" t="e">
        <f>VLOOKUP(CONCATENATE($W2647,$X2647),Mtz_Horarios!$E$2:$H$92,4,FALSE)</f>
        <v>#N/A</v>
      </c>
      <c r="AB2647" s="20" t="e">
        <f>VLOOKUP(CONCATENATE($M2647,$N2647,$T2647),Oferta!$B$2:$Q$360,16,FALSE)</f>
        <v>#N/A</v>
      </c>
      <c r="AC2647" s="20" t="e">
        <f>VLOOKUP(CONCATENATE($M2647,$N2647,$T2647),Oferta!$B$2:$Q$360,15,FALSE)</f>
        <v>#N/A</v>
      </c>
      <c r="AI2647" s="5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12"/>
      <c r="AW2647" s="12"/>
    </row>
    <row r="2648" spans="1:49" ht="15" hidden="1" customHeight="1">
      <c r="A2648" s="12"/>
      <c r="B2648" s="12"/>
      <c r="C2648" s="12"/>
      <c r="D2648" s="12"/>
      <c r="E2648" s="12"/>
      <c r="F2648" s="12"/>
      <c r="G2648" s="12"/>
      <c r="H2648" s="12" t="e">
        <f t="shared" si="40"/>
        <v>#N/A</v>
      </c>
      <c r="I2648" s="12" t="e">
        <f>VLOOKUP(CONCATENATE(N2648,T2648),Simulador!$H$26:$H$33,1,FALSE)</f>
        <v>#N/A</v>
      </c>
      <c r="J2648" s="12" t="e">
        <f t="shared" si="41"/>
        <v>#N/A</v>
      </c>
      <c r="K2648" s="13" t="e">
        <f t="shared" si="42"/>
        <v>#N/A</v>
      </c>
      <c r="L2648" s="12" t="e">
        <f t="shared" si="43"/>
        <v>#N/A</v>
      </c>
      <c r="M2648" s="14"/>
      <c r="N2648" s="3"/>
      <c r="O2648" s="20" t="e">
        <f>VLOOKUP(CONCATENATE($M2648,$N2648),Curriculos!$A$2:$J$332,4,FALSE)</f>
        <v>#N/A</v>
      </c>
      <c r="P2648" s="21" t="e">
        <f>VLOOKUP(CONCATENATE($M2648,$N2648),Curriculos!$A$2:$J$332,5,FALSE)</f>
        <v>#N/A</v>
      </c>
      <c r="Q2648" s="21" t="e">
        <f>VLOOKUP($N2648,Oferta!$D$2:$P$100,5,FALSE)</f>
        <v>#N/A</v>
      </c>
      <c r="R2648" s="21" t="e">
        <f>VLOOKUP(CONCATENATE($M2648,$N2648),Curriculos!$A$2:$J$332,8,FALSE)</f>
        <v>#N/A</v>
      </c>
      <c r="S2648" s="5"/>
      <c r="T2648" s="22"/>
      <c r="U2648" s="21" t="e">
        <f>VLOOKUP(CONCATENATE($M2648,$N2648),Curriculos!$A$2:$J$332,10,FALSE)</f>
        <v>#N/A</v>
      </c>
      <c r="V2648" s="20" t="e">
        <f>VLOOKUP(CONCATENATE($M2648,$N2648,$T2648),Oferta!$B$2:$R$360,17,FALSE)</f>
        <v>#N/A</v>
      </c>
      <c r="W2648" s="20" t="e">
        <f>VLOOKUP(CONCATENATE($M2648,$N2648,$T2648),Oferta!$B$2:$Q$360,12,FALSE)</f>
        <v>#N/A</v>
      </c>
      <c r="X2648" s="22"/>
      <c r="Y2648" s="23" t="e">
        <f>VLOOKUP(CONCATENATE($W2648,$X2648),Mtz_Horarios!$E$2:$H$92,2,FALSE)</f>
        <v>#N/A</v>
      </c>
      <c r="Z2648" s="23" t="e">
        <f>VLOOKUP(CONCATENATE($W2648,$X2648),Mtz_Horarios!$E$2:$H$92,3,FALSE)</f>
        <v>#N/A</v>
      </c>
      <c r="AA2648" s="24" t="e">
        <f>VLOOKUP(CONCATENATE($W2648,$X2648),Mtz_Horarios!$E$2:$H$92,4,FALSE)</f>
        <v>#N/A</v>
      </c>
      <c r="AB2648" s="20" t="e">
        <f>VLOOKUP(CONCATENATE($M2648,$N2648,$T2648),Oferta!$B$2:$Q$360,16,FALSE)</f>
        <v>#N/A</v>
      </c>
      <c r="AC2648" s="20" t="e">
        <f>VLOOKUP(CONCATENATE($M2648,$N2648,$T2648),Oferta!$B$2:$Q$360,15,FALSE)</f>
        <v>#N/A</v>
      </c>
      <c r="AI2648" s="5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12"/>
      <c r="AW2648" s="12"/>
    </row>
    <row r="2649" spans="1:49" ht="15" hidden="1" customHeight="1">
      <c r="A2649" s="12"/>
      <c r="B2649" s="12"/>
      <c r="C2649" s="12"/>
      <c r="D2649" s="12"/>
      <c r="E2649" s="12"/>
      <c r="F2649" s="12"/>
      <c r="G2649" s="12"/>
      <c r="H2649" s="12" t="e">
        <f t="shared" si="40"/>
        <v>#N/A</v>
      </c>
      <c r="I2649" s="12" t="e">
        <f>VLOOKUP(CONCATENATE(N2649,T2649),Simulador!$H$26:$H$33,1,FALSE)</f>
        <v>#N/A</v>
      </c>
      <c r="J2649" s="12" t="e">
        <f t="shared" si="41"/>
        <v>#N/A</v>
      </c>
      <c r="K2649" s="13" t="e">
        <f t="shared" si="42"/>
        <v>#N/A</v>
      </c>
      <c r="L2649" s="12" t="e">
        <f t="shared" si="43"/>
        <v>#N/A</v>
      </c>
      <c r="M2649" s="14"/>
      <c r="N2649" s="3"/>
      <c r="O2649" s="20" t="e">
        <f>VLOOKUP(CONCATENATE($M2649,$N2649),Curriculos!$A$2:$J$332,4,FALSE)</f>
        <v>#N/A</v>
      </c>
      <c r="P2649" s="21" t="e">
        <f>VLOOKUP(CONCATENATE($M2649,$N2649),Curriculos!$A$2:$J$332,5,FALSE)</f>
        <v>#N/A</v>
      </c>
      <c r="Q2649" s="21" t="e">
        <f>VLOOKUP($N2649,Oferta!$D$2:$P$100,5,FALSE)</f>
        <v>#N/A</v>
      </c>
      <c r="R2649" s="21" t="e">
        <f>VLOOKUP(CONCATENATE($M2649,$N2649),Curriculos!$A$2:$J$332,8,FALSE)</f>
        <v>#N/A</v>
      </c>
      <c r="S2649" s="5"/>
      <c r="T2649" s="22"/>
      <c r="U2649" s="21" t="e">
        <f>VLOOKUP(CONCATENATE($M2649,$N2649),Curriculos!$A$2:$J$332,10,FALSE)</f>
        <v>#N/A</v>
      </c>
      <c r="V2649" s="20" t="e">
        <f>VLOOKUP(CONCATENATE($M2649,$N2649,$T2649),Oferta!$B$2:$R$360,17,FALSE)</f>
        <v>#N/A</v>
      </c>
      <c r="W2649" s="20" t="e">
        <f>VLOOKUP(CONCATENATE($M2649,$N2649,$T2649),Oferta!$B$2:$Q$360,12,FALSE)</f>
        <v>#N/A</v>
      </c>
      <c r="X2649" s="22"/>
      <c r="Y2649" s="23" t="e">
        <f>VLOOKUP(CONCATENATE($W2649,$X2649),Mtz_Horarios!$E$2:$H$92,2,FALSE)</f>
        <v>#N/A</v>
      </c>
      <c r="Z2649" s="23" t="e">
        <f>VLOOKUP(CONCATENATE($W2649,$X2649),Mtz_Horarios!$E$2:$H$92,3,FALSE)</f>
        <v>#N/A</v>
      </c>
      <c r="AA2649" s="24" t="e">
        <f>VLOOKUP(CONCATENATE($W2649,$X2649),Mtz_Horarios!$E$2:$H$92,4,FALSE)</f>
        <v>#N/A</v>
      </c>
      <c r="AB2649" s="20" t="e">
        <f>VLOOKUP(CONCATENATE($M2649,$N2649,$T2649),Oferta!$B$2:$Q$360,16,FALSE)</f>
        <v>#N/A</v>
      </c>
      <c r="AC2649" s="20" t="e">
        <f>VLOOKUP(CONCATENATE($M2649,$N2649,$T2649),Oferta!$B$2:$Q$360,15,FALSE)</f>
        <v>#N/A</v>
      </c>
      <c r="AI2649" s="5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12"/>
      <c r="AW2649" s="12"/>
    </row>
    <row r="2650" spans="1:49" ht="15" hidden="1" customHeight="1">
      <c r="A2650" s="12"/>
      <c r="B2650" s="12"/>
      <c r="C2650" s="12"/>
      <c r="D2650" s="12"/>
      <c r="E2650" s="12"/>
      <c r="F2650" s="12"/>
      <c r="G2650" s="12"/>
      <c r="H2650" s="12" t="e">
        <f t="shared" si="40"/>
        <v>#N/A</v>
      </c>
      <c r="I2650" s="12" t="e">
        <f>VLOOKUP(CONCATENATE(N2650,T2650),Simulador!$H$26:$H$33,1,FALSE)</f>
        <v>#N/A</v>
      </c>
      <c r="J2650" s="12" t="e">
        <f t="shared" si="41"/>
        <v>#N/A</v>
      </c>
      <c r="K2650" s="13" t="e">
        <f t="shared" si="42"/>
        <v>#N/A</v>
      </c>
      <c r="L2650" s="12" t="e">
        <f t="shared" si="43"/>
        <v>#N/A</v>
      </c>
      <c r="M2650" s="14"/>
      <c r="N2650" s="3"/>
      <c r="O2650" s="20" t="e">
        <f>VLOOKUP(CONCATENATE($M2650,$N2650),Curriculos!$A$2:$J$332,4,FALSE)</f>
        <v>#N/A</v>
      </c>
      <c r="P2650" s="21" t="e">
        <f>VLOOKUP(CONCATENATE($M2650,$N2650),Curriculos!$A$2:$J$332,5,FALSE)</f>
        <v>#N/A</v>
      </c>
      <c r="Q2650" s="21" t="e">
        <f>VLOOKUP($N2650,Oferta!$D$2:$P$100,5,FALSE)</f>
        <v>#N/A</v>
      </c>
      <c r="R2650" s="21" t="e">
        <f>VLOOKUP(CONCATENATE($M2650,$N2650),Curriculos!$A$2:$J$332,8,FALSE)</f>
        <v>#N/A</v>
      </c>
      <c r="S2650" s="5"/>
      <c r="T2650" s="22"/>
      <c r="U2650" s="21" t="e">
        <f>VLOOKUP(CONCATENATE($M2650,$N2650),Curriculos!$A$2:$J$332,10,FALSE)</f>
        <v>#N/A</v>
      </c>
      <c r="V2650" s="20" t="e">
        <f>VLOOKUP(CONCATENATE($M2650,$N2650,$T2650),Oferta!$B$2:$R$360,17,FALSE)</f>
        <v>#N/A</v>
      </c>
      <c r="W2650" s="20" t="e">
        <f>VLOOKUP(CONCATENATE($M2650,$N2650,$T2650),Oferta!$B$2:$Q$360,12,FALSE)</f>
        <v>#N/A</v>
      </c>
      <c r="X2650" s="22"/>
      <c r="Y2650" s="23" t="e">
        <f>VLOOKUP(CONCATENATE($W2650,$X2650),Mtz_Horarios!$E$2:$H$92,2,FALSE)</f>
        <v>#N/A</v>
      </c>
      <c r="Z2650" s="23" t="e">
        <f>VLOOKUP(CONCATENATE($W2650,$X2650),Mtz_Horarios!$E$2:$H$92,3,FALSE)</f>
        <v>#N/A</v>
      </c>
      <c r="AA2650" s="24" t="e">
        <f>VLOOKUP(CONCATENATE($W2650,$X2650),Mtz_Horarios!$E$2:$H$92,4,FALSE)</f>
        <v>#N/A</v>
      </c>
      <c r="AB2650" s="20" t="e">
        <f>VLOOKUP(CONCATENATE($M2650,$N2650,$T2650),Oferta!$B$2:$Q$360,16,FALSE)</f>
        <v>#N/A</v>
      </c>
      <c r="AC2650" s="20" t="e">
        <f>VLOOKUP(CONCATENATE($M2650,$N2650,$T2650),Oferta!$B$2:$Q$360,15,FALSE)</f>
        <v>#N/A</v>
      </c>
      <c r="AI2650" s="5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12"/>
      <c r="AW2650" s="12"/>
    </row>
    <row r="2651" spans="1:49" ht="15" hidden="1" customHeight="1">
      <c r="A2651" s="12"/>
      <c r="B2651" s="12"/>
      <c r="C2651" s="12"/>
      <c r="D2651" s="12"/>
      <c r="E2651" s="12"/>
      <c r="F2651" s="12"/>
      <c r="G2651" s="12"/>
      <c r="H2651" s="12" t="e">
        <f t="shared" si="40"/>
        <v>#N/A</v>
      </c>
      <c r="I2651" s="12" t="e">
        <f>VLOOKUP(CONCATENATE(N2651,T2651),Simulador!$H$26:$H$33,1,FALSE)</f>
        <v>#N/A</v>
      </c>
      <c r="J2651" s="12" t="e">
        <f t="shared" si="41"/>
        <v>#N/A</v>
      </c>
      <c r="K2651" s="13" t="e">
        <f t="shared" si="42"/>
        <v>#N/A</v>
      </c>
      <c r="L2651" s="12" t="e">
        <f t="shared" si="43"/>
        <v>#N/A</v>
      </c>
      <c r="M2651" s="14"/>
      <c r="N2651" s="3"/>
      <c r="O2651" s="20" t="e">
        <f>VLOOKUP(CONCATENATE($M2651,$N2651),Curriculos!$A$2:$J$332,4,FALSE)</f>
        <v>#N/A</v>
      </c>
      <c r="P2651" s="21" t="e">
        <f>VLOOKUP(CONCATENATE($M2651,$N2651),Curriculos!$A$2:$J$332,5,FALSE)</f>
        <v>#N/A</v>
      </c>
      <c r="Q2651" s="21" t="e">
        <f>VLOOKUP($N2651,Oferta!$D$2:$P$100,5,FALSE)</f>
        <v>#N/A</v>
      </c>
      <c r="R2651" s="21" t="e">
        <f>VLOOKUP(CONCATENATE($M2651,$N2651),Curriculos!$A$2:$J$332,8,FALSE)</f>
        <v>#N/A</v>
      </c>
      <c r="S2651" s="5"/>
      <c r="T2651" s="22"/>
      <c r="U2651" s="21" t="e">
        <f>VLOOKUP(CONCATENATE($M2651,$N2651),Curriculos!$A$2:$J$332,10,FALSE)</f>
        <v>#N/A</v>
      </c>
      <c r="V2651" s="20" t="e">
        <f>VLOOKUP(CONCATENATE($M2651,$N2651,$T2651),Oferta!$B$2:$R$360,17,FALSE)</f>
        <v>#N/A</v>
      </c>
      <c r="W2651" s="20" t="e">
        <f>VLOOKUP(CONCATENATE($M2651,$N2651,$T2651),Oferta!$B$2:$Q$360,12,FALSE)</f>
        <v>#N/A</v>
      </c>
      <c r="X2651" s="22"/>
      <c r="Y2651" s="23" t="e">
        <f>VLOOKUP(CONCATENATE($W2651,$X2651),Mtz_Horarios!$E$2:$H$92,2,FALSE)</f>
        <v>#N/A</v>
      </c>
      <c r="Z2651" s="23" t="e">
        <f>VLOOKUP(CONCATENATE($W2651,$X2651),Mtz_Horarios!$E$2:$H$92,3,FALSE)</f>
        <v>#N/A</v>
      </c>
      <c r="AA2651" s="24" t="e">
        <f>VLOOKUP(CONCATENATE($W2651,$X2651),Mtz_Horarios!$E$2:$H$92,4,FALSE)</f>
        <v>#N/A</v>
      </c>
      <c r="AB2651" s="20" t="e">
        <f>VLOOKUP(CONCATENATE($M2651,$N2651,$T2651),Oferta!$B$2:$Q$360,16,FALSE)</f>
        <v>#N/A</v>
      </c>
      <c r="AC2651" s="20" t="e">
        <f>VLOOKUP(CONCATENATE($M2651,$N2651,$T2651),Oferta!$B$2:$Q$360,15,FALSE)</f>
        <v>#N/A</v>
      </c>
      <c r="AI2651" s="5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12"/>
      <c r="AW2651" s="12"/>
    </row>
    <row r="2652" spans="1:49" ht="15" hidden="1" customHeight="1">
      <c r="A2652" s="12"/>
      <c r="B2652" s="12"/>
      <c r="C2652" s="12"/>
      <c r="D2652" s="12"/>
      <c r="E2652" s="12"/>
      <c r="F2652" s="12"/>
      <c r="G2652" s="12"/>
      <c r="H2652" s="12" t="e">
        <f t="shared" si="40"/>
        <v>#N/A</v>
      </c>
      <c r="I2652" s="12" t="e">
        <f>VLOOKUP(CONCATENATE(N2652,T2652),Simulador!$H$26:$H$33,1,FALSE)</f>
        <v>#N/A</v>
      </c>
      <c r="J2652" s="12" t="e">
        <f t="shared" si="41"/>
        <v>#N/A</v>
      </c>
      <c r="K2652" s="13" t="e">
        <f t="shared" si="42"/>
        <v>#N/A</v>
      </c>
      <c r="L2652" s="12" t="e">
        <f t="shared" si="43"/>
        <v>#N/A</v>
      </c>
      <c r="M2652" s="14"/>
      <c r="N2652" s="3"/>
      <c r="O2652" s="20" t="e">
        <f>VLOOKUP(CONCATENATE($M2652,$N2652),Curriculos!$A$2:$J$332,4,FALSE)</f>
        <v>#N/A</v>
      </c>
      <c r="P2652" s="21" t="e">
        <f>VLOOKUP(CONCATENATE($M2652,$N2652),Curriculos!$A$2:$J$332,5,FALSE)</f>
        <v>#N/A</v>
      </c>
      <c r="Q2652" s="21" t="e">
        <f>VLOOKUP($N2652,Oferta!$D$2:$P$100,5,FALSE)</f>
        <v>#N/A</v>
      </c>
      <c r="R2652" s="21" t="e">
        <f>VLOOKUP(CONCATENATE($M2652,$N2652),Curriculos!$A$2:$J$332,8,FALSE)</f>
        <v>#N/A</v>
      </c>
      <c r="S2652" s="5"/>
      <c r="T2652" s="22"/>
      <c r="U2652" s="21" t="e">
        <f>VLOOKUP(CONCATENATE($M2652,$N2652),Curriculos!$A$2:$J$332,10,FALSE)</f>
        <v>#N/A</v>
      </c>
      <c r="V2652" s="20" t="e">
        <f>VLOOKUP(CONCATENATE($M2652,$N2652,$T2652),Oferta!$B$2:$R$360,17,FALSE)</f>
        <v>#N/A</v>
      </c>
      <c r="W2652" s="20" t="e">
        <f>VLOOKUP(CONCATENATE($M2652,$N2652,$T2652),Oferta!$B$2:$Q$360,12,FALSE)</f>
        <v>#N/A</v>
      </c>
      <c r="X2652" s="22"/>
      <c r="Y2652" s="23" t="e">
        <f>VLOOKUP(CONCATENATE($W2652,$X2652),Mtz_Horarios!$E$2:$H$92,2,FALSE)</f>
        <v>#N/A</v>
      </c>
      <c r="Z2652" s="23" t="e">
        <f>VLOOKUP(CONCATENATE($W2652,$X2652),Mtz_Horarios!$E$2:$H$92,3,FALSE)</f>
        <v>#N/A</v>
      </c>
      <c r="AA2652" s="24" t="e">
        <f>VLOOKUP(CONCATENATE($W2652,$X2652),Mtz_Horarios!$E$2:$H$92,4,FALSE)</f>
        <v>#N/A</v>
      </c>
      <c r="AB2652" s="20" t="e">
        <f>VLOOKUP(CONCATENATE($M2652,$N2652,$T2652),Oferta!$B$2:$Q$360,16,FALSE)</f>
        <v>#N/A</v>
      </c>
      <c r="AC2652" s="20" t="e">
        <f>VLOOKUP(CONCATENATE($M2652,$N2652,$T2652),Oferta!$B$2:$Q$360,15,FALSE)</f>
        <v>#N/A</v>
      </c>
      <c r="AI2652" s="5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12"/>
      <c r="AW2652" s="12"/>
    </row>
    <row r="2653" spans="1:49" ht="15" hidden="1" customHeight="1">
      <c r="A2653" s="12"/>
      <c r="B2653" s="12"/>
      <c r="C2653" s="12"/>
      <c r="D2653" s="12"/>
      <c r="E2653" s="12"/>
      <c r="F2653" s="12"/>
      <c r="G2653" s="12"/>
      <c r="H2653" s="12" t="e">
        <f t="shared" si="40"/>
        <v>#N/A</v>
      </c>
      <c r="I2653" s="12" t="e">
        <f>VLOOKUP(CONCATENATE(N2653,T2653),Simulador!$H$26:$H$33,1,FALSE)</f>
        <v>#N/A</v>
      </c>
      <c r="J2653" s="12" t="e">
        <f t="shared" si="41"/>
        <v>#N/A</v>
      </c>
      <c r="K2653" s="13" t="e">
        <f t="shared" si="42"/>
        <v>#N/A</v>
      </c>
      <c r="L2653" s="12" t="e">
        <f t="shared" si="43"/>
        <v>#N/A</v>
      </c>
      <c r="M2653" s="14"/>
      <c r="N2653" s="3"/>
      <c r="O2653" s="20" t="e">
        <f>VLOOKUP(CONCATENATE($M2653,$N2653),Curriculos!$A$2:$J$332,4,FALSE)</f>
        <v>#N/A</v>
      </c>
      <c r="P2653" s="21" t="e">
        <f>VLOOKUP(CONCATENATE($M2653,$N2653),Curriculos!$A$2:$J$332,5,FALSE)</f>
        <v>#N/A</v>
      </c>
      <c r="Q2653" s="21" t="e">
        <f>VLOOKUP($N2653,Oferta!$D$2:$P$100,5,FALSE)</f>
        <v>#N/A</v>
      </c>
      <c r="R2653" s="21" t="e">
        <f>VLOOKUP(CONCATENATE($M2653,$N2653),Curriculos!$A$2:$J$332,8,FALSE)</f>
        <v>#N/A</v>
      </c>
      <c r="S2653" s="5"/>
      <c r="T2653" s="22"/>
      <c r="U2653" s="21" t="e">
        <f>VLOOKUP(CONCATENATE($M2653,$N2653),Curriculos!$A$2:$J$332,10,FALSE)</f>
        <v>#N/A</v>
      </c>
      <c r="V2653" s="20" t="e">
        <f>VLOOKUP(CONCATENATE($M2653,$N2653,$T2653),Oferta!$B$2:$R$360,17,FALSE)</f>
        <v>#N/A</v>
      </c>
      <c r="W2653" s="20" t="e">
        <f>VLOOKUP(CONCATENATE($M2653,$N2653,$T2653),Oferta!$B$2:$Q$360,12,FALSE)</f>
        <v>#N/A</v>
      </c>
      <c r="X2653" s="22"/>
      <c r="Y2653" s="23" t="e">
        <f>VLOOKUP(CONCATENATE($W2653,$X2653),Mtz_Horarios!$E$2:$H$92,2,FALSE)</f>
        <v>#N/A</v>
      </c>
      <c r="Z2653" s="23" t="e">
        <f>VLOOKUP(CONCATENATE($W2653,$X2653),Mtz_Horarios!$E$2:$H$92,3,FALSE)</f>
        <v>#N/A</v>
      </c>
      <c r="AA2653" s="24" t="e">
        <f>VLOOKUP(CONCATENATE($W2653,$X2653),Mtz_Horarios!$E$2:$H$92,4,FALSE)</f>
        <v>#N/A</v>
      </c>
      <c r="AB2653" s="20" t="e">
        <f>VLOOKUP(CONCATENATE($M2653,$N2653,$T2653),Oferta!$B$2:$Q$360,16,FALSE)</f>
        <v>#N/A</v>
      </c>
      <c r="AC2653" s="20" t="e">
        <f>VLOOKUP(CONCATENATE($M2653,$N2653,$T2653),Oferta!$B$2:$Q$360,15,FALSE)</f>
        <v>#N/A</v>
      </c>
      <c r="AI2653" s="5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12"/>
      <c r="AW2653" s="12"/>
    </row>
    <row r="2654" spans="1:49" ht="15" hidden="1" customHeight="1">
      <c r="A2654" s="12"/>
      <c r="B2654" s="12"/>
      <c r="C2654" s="12"/>
      <c r="D2654" s="12"/>
      <c r="E2654" s="12"/>
      <c r="F2654" s="12"/>
      <c r="G2654" s="12"/>
      <c r="H2654" s="12" t="e">
        <f t="shared" si="40"/>
        <v>#N/A</v>
      </c>
      <c r="I2654" s="12" t="e">
        <f>VLOOKUP(CONCATENATE(N2654,T2654),Simulador!$H$26:$H$33,1,FALSE)</f>
        <v>#N/A</v>
      </c>
      <c r="J2654" s="12" t="e">
        <f t="shared" si="41"/>
        <v>#N/A</v>
      </c>
      <c r="K2654" s="13" t="e">
        <f t="shared" si="42"/>
        <v>#N/A</v>
      </c>
      <c r="L2654" s="12" t="e">
        <f t="shared" si="43"/>
        <v>#N/A</v>
      </c>
      <c r="M2654" s="14"/>
      <c r="N2654" s="3"/>
      <c r="O2654" s="20" t="e">
        <f>VLOOKUP(CONCATENATE($M2654,$N2654),Curriculos!$A$2:$J$332,4,FALSE)</f>
        <v>#N/A</v>
      </c>
      <c r="P2654" s="21" t="e">
        <f>VLOOKUP(CONCATENATE($M2654,$N2654),Curriculos!$A$2:$J$332,5,FALSE)</f>
        <v>#N/A</v>
      </c>
      <c r="Q2654" s="21" t="e">
        <f>VLOOKUP($N2654,Oferta!$D$2:$P$100,5,FALSE)</f>
        <v>#N/A</v>
      </c>
      <c r="R2654" s="21" t="e">
        <f>VLOOKUP(CONCATENATE($M2654,$N2654),Curriculos!$A$2:$J$332,8,FALSE)</f>
        <v>#N/A</v>
      </c>
      <c r="S2654" s="5"/>
      <c r="T2654" s="22"/>
      <c r="U2654" s="21" t="e">
        <f>VLOOKUP(CONCATENATE($M2654,$N2654),Curriculos!$A$2:$J$332,10,FALSE)</f>
        <v>#N/A</v>
      </c>
      <c r="V2654" s="20" t="e">
        <f>VLOOKUP(CONCATENATE($M2654,$N2654,$T2654),Oferta!$B$2:$R$360,17,FALSE)</f>
        <v>#N/A</v>
      </c>
      <c r="W2654" s="20" t="e">
        <f>VLOOKUP(CONCATENATE($M2654,$N2654,$T2654),Oferta!$B$2:$Q$360,12,FALSE)</f>
        <v>#N/A</v>
      </c>
      <c r="X2654" s="22"/>
      <c r="Y2654" s="23" t="e">
        <f>VLOOKUP(CONCATENATE($W2654,$X2654),Mtz_Horarios!$E$2:$H$92,2,FALSE)</f>
        <v>#N/A</v>
      </c>
      <c r="Z2654" s="23" t="e">
        <f>VLOOKUP(CONCATENATE($W2654,$X2654),Mtz_Horarios!$E$2:$H$92,3,FALSE)</f>
        <v>#N/A</v>
      </c>
      <c r="AA2654" s="24" t="e">
        <f>VLOOKUP(CONCATENATE($W2654,$X2654),Mtz_Horarios!$E$2:$H$92,4,FALSE)</f>
        <v>#N/A</v>
      </c>
      <c r="AB2654" s="20" t="e">
        <f>VLOOKUP(CONCATENATE($M2654,$N2654,$T2654),Oferta!$B$2:$Q$360,16,FALSE)</f>
        <v>#N/A</v>
      </c>
      <c r="AC2654" s="20" t="e">
        <f>VLOOKUP(CONCATENATE($M2654,$N2654,$T2654),Oferta!$B$2:$Q$360,15,FALSE)</f>
        <v>#N/A</v>
      </c>
      <c r="AI2654" s="5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12"/>
      <c r="AW2654" s="12"/>
    </row>
    <row r="2655" spans="1:49" ht="15" hidden="1" customHeight="1">
      <c r="A2655" s="12"/>
      <c r="B2655" s="12"/>
      <c r="C2655" s="12"/>
      <c r="D2655" s="12"/>
      <c r="E2655" s="12"/>
      <c r="F2655" s="12"/>
      <c r="G2655" s="12"/>
      <c r="H2655" s="12" t="e">
        <f t="shared" si="40"/>
        <v>#N/A</v>
      </c>
      <c r="I2655" s="12" t="e">
        <f>VLOOKUP(CONCATENATE(N2655,T2655),Simulador!$H$26:$H$33,1,FALSE)</f>
        <v>#N/A</v>
      </c>
      <c r="J2655" s="12" t="e">
        <f t="shared" si="41"/>
        <v>#N/A</v>
      </c>
      <c r="K2655" s="13" t="e">
        <f t="shared" si="42"/>
        <v>#N/A</v>
      </c>
      <c r="L2655" s="12" t="e">
        <f t="shared" si="43"/>
        <v>#N/A</v>
      </c>
      <c r="M2655" s="14"/>
      <c r="N2655" s="3"/>
      <c r="O2655" s="20" t="e">
        <f>VLOOKUP(CONCATENATE($M2655,$N2655),Curriculos!$A$2:$J$332,4,FALSE)</f>
        <v>#N/A</v>
      </c>
      <c r="P2655" s="21" t="e">
        <f>VLOOKUP(CONCATENATE($M2655,$N2655),Curriculos!$A$2:$J$332,5,FALSE)</f>
        <v>#N/A</v>
      </c>
      <c r="Q2655" s="21" t="e">
        <f>VLOOKUP($N2655,Oferta!$D$2:$P$100,5,FALSE)</f>
        <v>#N/A</v>
      </c>
      <c r="R2655" s="21" t="e">
        <f>VLOOKUP(CONCATENATE($M2655,$N2655),Curriculos!$A$2:$J$332,8,FALSE)</f>
        <v>#N/A</v>
      </c>
      <c r="S2655" s="5"/>
      <c r="T2655" s="22"/>
      <c r="U2655" s="21" t="e">
        <f>VLOOKUP(CONCATENATE($M2655,$N2655),Curriculos!$A$2:$J$332,10,FALSE)</f>
        <v>#N/A</v>
      </c>
      <c r="V2655" s="20" t="e">
        <f>VLOOKUP(CONCATENATE($M2655,$N2655,$T2655),Oferta!$B$2:$R$360,17,FALSE)</f>
        <v>#N/A</v>
      </c>
      <c r="W2655" s="20" t="e">
        <f>VLOOKUP(CONCATENATE($M2655,$N2655,$T2655),Oferta!$B$2:$Q$360,12,FALSE)</f>
        <v>#N/A</v>
      </c>
      <c r="X2655" s="22"/>
      <c r="Y2655" s="23" t="e">
        <f>VLOOKUP(CONCATENATE($W2655,$X2655),Mtz_Horarios!$E$2:$H$92,2,FALSE)</f>
        <v>#N/A</v>
      </c>
      <c r="Z2655" s="23" t="e">
        <f>VLOOKUP(CONCATENATE($W2655,$X2655),Mtz_Horarios!$E$2:$H$92,3,FALSE)</f>
        <v>#N/A</v>
      </c>
      <c r="AA2655" s="24" t="e">
        <f>VLOOKUP(CONCATENATE($W2655,$X2655),Mtz_Horarios!$E$2:$H$92,4,FALSE)</f>
        <v>#N/A</v>
      </c>
      <c r="AB2655" s="20" t="e">
        <f>VLOOKUP(CONCATENATE($M2655,$N2655,$T2655),Oferta!$B$2:$Q$360,16,FALSE)</f>
        <v>#N/A</v>
      </c>
      <c r="AC2655" s="20" t="e">
        <f>VLOOKUP(CONCATENATE($M2655,$N2655,$T2655),Oferta!$B$2:$Q$360,15,FALSE)</f>
        <v>#N/A</v>
      </c>
      <c r="AI2655" s="5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12"/>
      <c r="AW2655" s="12"/>
    </row>
    <row r="2656" spans="1:49" ht="15" hidden="1" customHeight="1">
      <c r="A2656" s="12"/>
      <c r="B2656" s="12"/>
      <c r="C2656" s="12"/>
      <c r="D2656" s="12"/>
      <c r="E2656" s="12"/>
      <c r="F2656" s="12"/>
      <c r="G2656" s="12"/>
      <c r="H2656" s="12" t="e">
        <f t="shared" si="40"/>
        <v>#N/A</v>
      </c>
      <c r="I2656" s="12" t="e">
        <f>VLOOKUP(CONCATENATE(N2656,T2656),Simulador!$H$26:$H$33,1,FALSE)</f>
        <v>#N/A</v>
      </c>
      <c r="J2656" s="12" t="e">
        <f t="shared" si="41"/>
        <v>#N/A</v>
      </c>
      <c r="K2656" s="13" t="e">
        <f t="shared" si="42"/>
        <v>#N/A</v>
      </c>
      <c r="L2656" s="12" t="e">
        <f t="shared" si="43"/>
        <v>#N/A</v>
      </c>
      <c r="M2656" s="14"/>
      <c r="N2656" s="3"/>
      <c r="O2656" s="20" t="e">
        <f>VLOOKUP(CONCATENATE($M2656,$N2656),Curriculos!$A$2:$J$332,4,FALSE)</f>
        <v>#N/A</v>
      </c>
      <c r="P2656" s="21" t="e">
        <f>VLOOKUP(CONCATENATE($M2656,$N2656),Curriculos!$A$2:$J$332,5,FALSE)</f>
        <v>#N/A</v>
      </c>
      <c r="Q2656" s="21" t="e">
        <f>VLOOKUP($N2656,Oferta!$D$2:$P$100,5,FALSE)</f>
        <v>#N/A</v>
      </c>
      <c r="R2656" s="21" t="e">
        <f>VLOOKUP(CONCATENATE($M2656,$N2656),Curriculos!$A$2:$J$332,8,FALSE)</f>
        <v>#N/A</v>
      </c>
      <c r="S2656" s="5"/>
      <c r="T2656" s="22"/>
      <c r="U2656" s="21" t="e">
        <f>VLOOKUP(CONCATENATE($M2656,$N2656),Curriculos!$A$2:$J$332,10,FALSE)</f>
        <v>#N/A</v>
      </c>
      <c r="V2656" s="20" t="e">
        <f>VLOOKUP(CONCATENATE($M2656,$N2656,$T2656),Oferta!$B$2:$R$360,17,FALSE)</f>
        <v>#N/A</v>
      </c>
      <c r="W2656" s="20" t="e">
        <f>VLOOKUP(CONCATENATE($M2656,$N2656,$T2656),Oferta!$B$2:$Q$360,12,FALSE)</f>
        <v>#N/A</v>
      </c>
      <c r="X2656" s="22"/>
      <c r="Y2656" s="23" t="e">
        <f>VLOOKUP(CONCATENATE($W2656,$X2656),Mtz_Horarios!$E$2:$H$92,2,FALSE)</f>
        <v>#N/A</v>
      </c>
      <c r="Z2656" s="23" t="e">
        <f>VLOOKUP(CONCATENATE($W2656,$X2656),Mtz_Horarios!$E$2:$H$92,3,FALSE)</f>
        <v>#N/A</v>
      </c>
      <c r="AA2656" s="24" t="e">
        <f>VLOOKUP(CONCATENATE($W2656,$X2656),Mtz_Horarios!$E$2:$H$92,4,FALSE)</f>
        <v>#N/A</v>
      </c>
      <c r="AB2656" s="20" t="e">
        <f>VLOOKUP(CONCATENATE($M2656,$N2656,$T2656),Oferta!$B$2:$Q$360,16,FALSE)</f>
        <v>#N/A</v>
      </c>
      <c r="AC2656" s="20" t="e">
        <f>VLOOKUP(CONCATENATE($M2656,$N2656,$T2656),Oferta!$B$2:$Q$360,15,FALSE)</f>
        <v>#N/A</v>
      </c>
      <c r="AI2656" s="5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12"/>
      <c r="AW2656" s="12"/>
    </row>
    <row r="2657" spans="1:49" ht="15" hidden="1" customHeight="1">
      <c r="A2657" s="12"/>
      <c r="B2657" s="12"/>
      <c r="C2657" s="12"/>
      <c r="D2657" s="12"/>
      <c r="E2657" s="12"/>
      <c r="F2657" s="12"/>
      <c r="G2657" s="12"/>
      <c r="H2657" s="12" t="e">
        <f t="shared" si="40"/>
        <v>#N/A</v>
      </c>
      <c r="I2657" s="12" t="e">
        <f>VLOOKUP(CONCATENATE(N2657,T2657),Simulador!$H$26:$H$33,1,FALSE)</f>
        <v>#N/A</v>
      </c>
      <c r="J2657" s="12" t="e">
        <f t="shared" si="41"/>
        <v>#N/A</v>
      </c>
      <c r="K2657" s="13" t="e">
        <f t="shared" si="42"/>
        <v>#N/A</v>
      </c>
      <c r="L2657" s="12" t="e">
        <f t="shared" si="43"/>
        <v>#N/A</v>
      </c>
      <c r="M2657" s="14"/>
      <c r="N2657" s="3"/>
      <c r="O2657" s="20" t="e">
        <f>VLOOKUP(CONCATENATE($M2657,$N2657),Curriculos!$A$2:$J$332,4,FALSE)</f>
        <v>#N/A</v>
      </c>
      <c r="P2657" s="21" t="e">
        <f>VLOOKUP(CONCATENATE($M2657,$N2657),Curriculos!$A$2:$J$332,5,FALSE)</f>
        <v>#N/A</v>
      </c>
      <c r="Q2657" s="21" t="e">
        <f>VLOOKUP($N2657,Oferta!$D$2:$P$100,5,FALSE)</f>
        <v>#N/A</v>
      </c>
      <c r="R2657" s="21" t="e">
        <f>VLOOKUP(CONCATENATE($M2657,$N2657),Curriculos!$A$2:$J$332,8,FALSE)</f>
        <v>#N/A</v>
      </c>
      <c r="S2657" s="5"/>
      <c r="T2657" s="22"/>
      <c r="U2657" s="21" t="e">
        <f>VLOOKUP(CONCATENATE($M2657,$N2657),Curriculos!$A$2:$J$332,10,FALSE)</f>
        <v>#N/A</v>
      </c>
      <c r="V2657" s="20" t="e">
        <f>VLOOKUP(CONCATENATE($M2657,$N2657,$T2657),Oferta!$B$2:$R$360,17,FALSE)</f>
        <v>#N/A</v>
      </c>
      <c r="W2657" s="20" t="e">
        <f>VLOOKUP(CONCATENATE($M2657,$N2657,$T2657),Oferta!$B$2:$Q$360,12,FALSE)</f>
        <v>#N/A</v>
      </c>
      <c r="X2657" s="22"/>
      <c r="Y2657" s="23" t="e">
        <f>VLOOKUP(CONCATENATE($W2657,$X2657),Mtz_Horarios!$E$2:$H$92,2,FALSE)</f>
        <v>#N/A</v>
      </c>
      <c r="Z2657" s="23" t="e">
        <f>VLOOKUP(CONCATENATE($W2657,$X2657),Mtz_Horarios!$E$2:$H$92,3,FALSE)</f>
        <v>#N/A</v>
      </c>
      <c r="AA2657" s="24" t="e">
        <f>VLOOKUP(CONCATENATE($W2657,$X2657),Mtz_Horarios!$E$2:$H$92,4,FALSE)</f>
        <v>#N/A</v>
      </c>
      <c r="AB2657" s="20" t="e">
        <f>VLOOKUP(CONCATENATE($M2657,$N2657,$T2657),Oferta!$B$2:$Q$360,16,FALSE)</f>
        <v>#N/A</v>
      </c>
      <c r="AC2657" s="20" t="e">
        <f>VLOOKUP(CONCATENATE($M2657,$N2657,$T2657),Oferta!$B$2:$Q$360,15,FALSE)</f>
        <v>#N/A</v>
      </c>
      <c r="AI2657" s="5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12"/>
      <c r="AW2657" s="12"/>
    </row>
    <row r="2658" spans="1:49" ht="15" hidden="1" customHeight="1">
      <c r="A2658" s="12"/>
      <c r="B2658" s="12"/>
      <c r="C2658" s="12"/>
      <c r="D2658" s="12"/>
      <c r="E2658" s="12"/>
      <c r="F2658" s="12"/>
      <c r="G2658" s="12"/>
      <c r="H2658" s="12" t="e">
        <f t="shared" si="40"/>
        <v>#N/A</v>
      </c>
      <c r="I2658" s="12" t="e">
        <f>VLOOKUP(CONCATENATE(N2658,T2658),Simulador!$H$26:$H$33,1,FALSE)</f>
        <v>#N/A</v>
      </c>
      <c r="J2658" s="12" t="e">
        <f t="shared" si="41"/>
        <v>#N/A</v>
      </c>
      <c r="K2658" s="13" t="e">
        <f t="shared" si="42"/>
        <v>#N/A</v>
      </c>
      <c r="L2658" s="12" t="e">
        <f t="shared" si="43"/>
        <v>#N/A</v>
      </c>
      <c r="M2658" s="14"/>
      <c r="N2658" s="3"/>
      <c r="O2658" s="20" t="e">
        <f>VLOOKUP(CONCATENATE($M2658,$N2658),Curriculos!$A$2:$J$332,4,FALSE)</f>
        <v>#N/A</v>
      </c>
      <c r="P2658" s="21" t="e">
        <f>VLOOKUP(CONCATENATE($M2658,$N2658),Curriculos!$A$2:$J$332,5,FALSE)</f>
        <v>#N/A</v>
      </c>
      <c r="Q2658" s="21" t="e">
        <f>VLOOKUP($N2658,Oferta!$D$2:$P$100,5,FALSE)</f>
        <v>#N/A</v>
      </c>
      <c r="R2658" s="21" t="e">
        <f>VLOOKUP(CONCATENATE($M2658,$N2658),Curriculos!$A$2:$J$332,8,FALSE)</f>
        <v>#N/A</v>
      </c>
      <c r="S2658" s="5"/>
      <c r="T2658" s="22"/>
      <c r="U2658" s="21" t="e">
        <f>VLOOKUP(CONCATENATE($M2658,$N2658),Curriculos!$A$2:$J$332,10,FALSE)</f>
        <v>#N/A</v>
      </c>
      <c r="V2658" s="20" t="e">
        <f>VLOOKUP(CONCATENATE($M2658,$N2658,$T2658),Oferta!$B$2:$R$360,17,FALSE)</f>
        <v>#N/A</v>
      </c>
      <c r="W2658" s="20" t="e">
        <f>VLOOKUP(CONCATENATE($M2658,$N2658,$T2658),Oferta!$B$2:$Q$360,12,FALSE)</f>
        <v>#N/A</v>
      </c>
      <c r="X2658" s="22"/>
      <c r="Y2658" s="23" t="e">
        <f>VLOOKUP(CONCATENATE($W2658,$X2658),Mtz_Horarios!$E$2:$H$92,2,FALSE)</f>
        <v>#N/A</v>
      </c>
      <c r="Z2658" s="23" t="e">
        <f>VLOOKUP(CONCATENATE($W2658,$X2658),Mtz_Horarios!$E$2:$H$92,3,FALSE)</f>
        <v>#N/A</v>
      </c>
      <c r="AA2658" s="24" t="e">
        <f>VLOOKUP(CONCATENATE($W2658,$X2658),Mtz_Horarios!$E$2:$H$92,4,FALSE)</f>
        <v>#N/A</v>
      </c>
      <c r="AB2658" s="20" t="e">
        <f>VLOOKUP(CONCATENATE($M2658,$N2658,$T2658),Oferta!$B$2:$Q$360,16,FALSE)</f>
        <v>#N/A</v>
      </c>
      <c r="AC2658" s="20" t="e">
        <f>VLOOKUP(CONCATENATE($M2658,$N2658,$T2658),Oferta!$B$2:$Q$360,15,FALSE)</f>
        <v>#N/A</v>
      </c>
      <c r="AI2658" s="5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12"/>
      <c r="AW2658" s="12"/>
    </row>
    <row r="2659" spans="1:49" ht="15" hidden="1" customHeight="1">
      <c r="A2659" s="12"/>
      <c r="B2659" s="12"/>
      <c r="C2659" s="12"/>
      <c r="D2659" s="12"/>
      <c r="E2659" s="12"/>
      <c r="F2659" s="12"/>
      <c r="G2659" s="12"/>
      <c r="H2659" s="12" t="e">
        <f t="shared" si="40"/>
        <v>#N/A</v>
      </c>
      <c r="I2659" s="12" t="e">
        <f>VLOOKUP(CONCATENATE(N2659,T2659),Simulador!$H$26:$H$33,1,FALSE)</f>
        <v>#N/A</v>
      </c>
      <c r="J2659" s="12" t="e">
        <f t="shared" si="41"/>
        <v>#N/A</v>
      </c>
      <c r="K2659" s="13" t="e">
        <f t="shared" si="42"/>
        <v>#N/A</v>
      </c>
      <c r="L2659" s="12" t="e">
        <f t="shared" si="43"/>
        <v>#N/A</v>
      </c>
      <c r="M2659" s="14"/>
      <c r="N2659" s="3"/>
      <c r="O2659" s="20" t="e">
        <f>VLOOKUP(CONCATENATE($M2659,$N2659),Curriculos!$A$2:$J$332,4,FALSE)</f>
        <v>#N/A</v>
      </c>
      <c r="P2659" s="21" t="e">
        <f>VLOOKUP(CONCATENATE($M2659,$N2659),Curriculos!$A$2:$J$332,5,FALSE)</f>
        <v>#N/A</v>
      </c>
      <c r="Q2659" s="21" t="e">
        <f>VLOOKUP($N2659,Oferta!$D$2:$P$100,5,FALSE)</f>
        <v>#N/A</v>
      </c>
      <c r="R2659" s="21" t="e">
        <f>VLOOKUP(CONCATENATE($M2659,$N2659),Curriculos!$A$2:$J$332,8,FALSE)</f>
        <v>#N/A</v>
      </c>
      <c r="S2659" s="5"/>
      <c r="T2659" s="22"/>
      <c r="U2659" s="21" t="e">
        <f>VLOOKUP(CONCATENATE($M2659,$N2659),Curriculos!$A$2:$J$332,10,FALSE)</f>
        <v>#N/A</v>
      </c>
      <c r="V2659" s="20" t="e">
        <f>VLOOKUP(CONCATENATE($M2659,$N2659,$T2659),Oferta!$B$2:$R$360,17,FALSE)</f>
        <v>#N/A</v>
      </c>
      <c r="W2659" s="20" t="e">
        <f>VLOOKUP(CONCATENATE($M2659,$N2659,$T2659),Oferta!$B$2:$Q$360,12,FALSE)</f>
        <v>#N/A</v>
      </c>
      <c r="X2659" s="22"/>
      <c r="Y2659" s="23" t="e">
        <f>VLOOKUP(CONCATENATE($W2659,$X2659),Mtz_Horarios!$E$2:$H$92,2,FALSE)</f>
        <v>#N/A</v>
      </c>
      <c r="Z2659" s="23" t="e">
        <f>VLOOKUP(CONCATENATE($W2659,$X2659),Mtz_Horarios!$E$2:$H$92,3,FALSE)</f>
        <v>#N/A</v>
      </c>
      <c r="AA2659" s="24" t="e">
        <f>VLOOKUP(CONCATENATE($W2659,$X2659),Mtz_Horarios!$E$2:$H$92,4,FALSE)</f>
        <v>#N/A</v>
      </c>
      <c r="AB2659" s="20" t="e">
        <f>VLOOKUP(CONCATENATE($M2659,$N2659,$T2659),Oferta!$B$2:$Q$360,16,FALSE)</f>
        <v>#N/A</v>
      </c>
      <c r="AC2659" s="20" t="e">
        <f>VLOOKUP(CONCATENATE($M2659,$N2659,$T2659),Oferta!$B$2:$Q$360,15,FALSE)</f>
        <v>#N/A</v>
      </c>
      <c r="AI2659" s="5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12"/>
      <c r="AW2659" s="12"/>
    </row>
    <row r="2660" spans="1:49" ht="15" hidden="1" customHeight="1">
      <c r="A2660" s="12"/>
      <c r="B2660" s="12"/>
      <c r="C2660" s="12"/>
      <c r="D2660" s="12"/>
      <c r="E2660" s="12"/>
      <c r="F2660" s="12"/>
      <c r="G2660" s="12"/>
      <c r="H2660" s="12" t="e">
        <f t="shared" si="40"/>
        <v>#N/A</v>
      </c>
      <c r="I2660" s="12" t="e">
        <f>VLOOKUP(CONCATENATE(N2660,T2660),Simulador!$H$26:$H$33,1,FALSE)</f>
        <v>#N/A</v>
      </c>
      <c r="J2660" s="12" t="e">
        <f t="shared" si="41"/>
        <v>#N/A</v>
      </c>
      <c r="K2660" s="13" t="e">
        <f t="shared" si="42"/>
        <v>#N/A</v>
      </c>
      <c r="L2660" s="12" t="e">
        <f t="shared" si="43"/>
        <v>#N/A</v>
      </c>
      <c r="M2660" s="14"/>
      <c r="N2660" s="3"/>
      <c r="O2660" s="20" t="e">
        <f>VLOOKUP(CONCATENATE($M2660,$N2660),Curriculos!$A$2:$J$332,4,FALSE)</f>
        <v>#N/A</v>
      </c>
      <c r="P2660" s="21" t="e">
        <f>VLOOKUP(CONCATENATE($M2660,$N2660),Curriculos!$A$2:$J$332,5,FALSE)</f>
        <v>#N/A</v>
      </c>
      <c r="Q2660" s="21" t="e">
        <f>VLOOKUP($N2660,Oferta!$D$2:$P$100,5,FALSE)</f>
        <v>#N/A</v>
      </c>
      <c r="R2660" s="21" t="e">
        <f>VLOOKUP(CONCATENATE($M2660,$N2660),Curriculos!$A$2:$J$332,8,FALSE)</f>
        <v>#N/A</v>
      </c>
      <c r="S2660" s="5"/>
      <c r="T2660" s="22"/>
      <c r="U2660" s="21" t="e">
        <f>VLOOKUP(CONCATENATE($M2660,$N2660),Curriculos!$A$2:$J$332,10,FALSE)</f>
        <v>#N/A</v>
      </c>
      <c r="V2660" s="20" t="e">
        <f>VLOOKUP(CONCATENATE($M2660,$N2660,$T2660),Oferta!$B$2:$R$360,17,FALSE)</f>
        <v>#N/A</v>
      </c>
      <c r="W2660" s="20" t="e">
        <f>VLOOKUP(CONCATENATE($M2660,$N2660,$T2660),Oferta!$B$2:$Q$360,12,FALSE)</f>
        <v>#N/A</v>
      </c>
      <c r="X2660" s="22"/>
      <c r="Y2660" s="23" t="e">
        <f>VLOOKUP(CONCATENATE($W2660,$X2660),Mtz_Horarios!$E$2:$H$92,2,FALSE)</f>
        <v>#N/A</v>
      </c>
      <c r="Z2660" s="23" t="e">
        <f>VLOOKUP(CONCATENATE($W2660,$X2660),Mtz_Horarios!$E$2:$H$92,3,FALSE)</f>
        <v>#N/A</v>
      </c>
      <c r="AA2660" s="24" t="e">
        <f>VLOOKUP(CONCATENATE($W2660,$X2660),Mtz_Horarios!$E$2:$H$92,4,FALSE)</f>
        <v>#N/A</v>
      </c>
      <c r="AB2660" s="20" t="e">
        <f>VLOOKUP(CONCATENATE($M2660,$N2660,$T2660),Oferta!$B$2:$Q$360,16,FALSE)</f>
        <v>#N/A</v>
      </c>
      <c r="AC2660" s="20" t="e">
        <f>VLOOKUP(CONCATENATE($M2660,$N2660,$T2660),Oferta!$B$2:$Q$360,15,FALSE)</f>
        <v>#N/A</v>
      </c>
      <c r="AI2660" s="5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12"/>
      <c r="AW2660" s="12"/>
    </row>
    <row r="2661" spans="1:49" ht="15" hidden="1" customHeight="1">
      <c r="A2661" s="12"/>
      <c r="B2661" s="12"/>
      <c r="C2661" s="12"/>
      <c r="D2661" s="12"/>
      <c r="E2661" s="12"/>
      <c r="F2661" s="12"/>
      <c r="G2661" s="12"/>
      <c r="H2661" s="12" t="e">
        <f t="shared" si="40"/>
        <v>#N/A</v>
      </c>
      <c r="I2661" s="12" t="e">
        <f>VLOOKUP(CONCATENATE(N2661,T2661),Simulador!$H$26:$H$33,1,FALSE)</f>
        <v>#N/A</v>
      </c>
      <c r="J2661" s="12" t="e">
        <f t="shared" si="41"/>
        <v>#N/A</v>
      </c>
      <c r="K2661" s="13" t="e">
        <f t="shared" si="42"/>
        <v>#N/A</v>
      </c>
      <c r="L2661" s="12" t="e">
        <f t="shared" si="43"/>
        <v>#N/A</v>
      </c>
      <c r="M2661" s="14"/>
      <c r="N2661" s="3"/>
      <c r="O2661" s="20" t="e">
        <f>VLOOKUP(CONCATENATE($M2661,$N2661),Curriculos!$A$2:$J$332,4,FALSE)</f>
        <v>#N/A</v>
      </c>
      <c r="P2661" s="21" t="e">
        <f>VLOOKUP(CONCATENATE($M2661,$N2661),Curriculos!$A$2:$J$332,5,FALSE)</f>
        <v>#N/A</v>
      </c>
      <c r="Q2661" s="21" t="e">
        <f>VLOOKUP($N2661,Oferta!$D$2:$P$100,5,FALSE)</f>
        <v>#N/A</v>
      </c>
      <c r="R2661" s="21" t="e">
        <f>VLOOKUP(CONCATENATE($M2661,$N2661),Curriculos!$A$2:$J$332,8,FALSE)</f>
        <v>#N/A</v>
      </c>
      <c r="S2661" s="5"/>
      <c r="T2661" s="22"/>
      <c r="U2661" s="21" t="e">
        <f>VLOOKUP(CONCATENATE($M2661,$N2661),Curriculos!$A$2:$J$332,10,FALSE)</f>
        <v>#N/A</v>
      </c>
      <c r="V2661" s="20" t="e">
        <f>VLOOKUP(CONCATENATE($M2661,$N2661,$T2661),Oferta!$B$2:$R$360,17,FALSE)</f>
        <v>#N/A</v>
      </c>
      <c r="W2661" s="20" t="e">
        <f>VLOOKUP(CONCATENATE($M2661,$N2661,$T2661),Oferta!$B$2:$Q$360,12,FALSE)</f>
        <v>#N/A</v>
      </c>
      <c r="X2661" s="22"/>
      <c r="Y2661" s="23" t="e">
        <f>VLOOKUP(CONCATENATE($W2661,$X2661),Mtz_Horarios!$E$2:$H$92,2,FALSE)</f>
        <v>#N/A</v>
      </c>
      <c r="Z2661" s="23" t="e">
        <f>VLOOKUP(CONCATENATE($W2661,$X2661),Mtz_Horarios!$E$2:$H$92,3,FALSE)</f>
        <v>#N/A</v>
      </c>
      <c r="AA2661" s="24" t="e">
        <f>VLOOKUP(CONCATENATE($W2661,$X2661),Mtz_Horarios!$E$2:$H$92,4,FALSE)</f>
        <v>#N/A</v>
      </c>
      <c r="AB2661" s="20" t="e">
        <f>VLOOKUP(CONCATENATE($M2661,$N2661,$T2661),Oferta!$B$2:$Q$360,16,FALSE)</f>
        <v>#N/A</v>
      </c>
      <c r="AC2661" s="20" t="e">
        <f>VLOOKUP(CONCATENATE($M2661,$N2661,$T2661),Oferta!$B$2:$Q$360,15,FALSE)</f>
        <v>#N/A</v>
      </c>
      <c r="AI2661" s="5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12"/>
      <c r="AW2661" s="12"/>
    </row>
    <row r="2662" spans="1:49" ht="15" hidden="1" customHeight="1">
      <c r="A2662" s="12"/>
      <c r="B2662" s="12"/>
      <c r="C2662" s="12"/>
      <c r="D2662" s="12"/>
      <c r="E2662" s="12"/>
      <c r="F2662" s="12"/>
      <c r="G2662" s="12"/>
      <c r="H2662" s="12" t="e">
        <f t="shared" si="40"/>
        <v>#N/A</v>
      </c>
      <c r="I2662" s="12" t="e">
        <f>VLOOKUP(CONCATENATE(N2662,T2662),Simulador!$H$26:$H$33,1,FALSE)</f>
        <v>#N/A</v>
      </c>
      <c r="J2662" s="12" t="e">
        <f t="shared" si="41"/>
        <v>#N/A</v>
      </c>
      <c r="K2662" s="13" t="e">
        <f t="shared" si="42"/>
        <v>#N/A</v>
      </c>
      <c r="L2662" s="12" t="e">
        <f t="shared" si="43"/>
        <v>#N/A</v>
      </c>
      <c r="M2662" s="14"/>
      <c r="N2662" s="3"/>
      <c r="O2662" s="20" t="e">
        <f>VLOOKUP(CONCATENATE($M2662,$N2662),Curriculos!$A$2:$J$332,4,FALSE)</f>
        <v>#N/A</v>
      </c>
      <c r="P2662" s="21" t="e">
        <f>VLOOKUP(CONCATENATE($M2662,$N2662),Curriculos!$A$2:$J$332,5,FALSE)</f>
        <v>#N/A</v>
      </c>
      <c r="Q2662" s="21" t="e">
        <f>VLOOKUP($N2662,Oferta!$D$2:$P$100,5,FALSE)</f>
        <v>#N/A</v>
      </c>
      <c r="R2662" s="21" t="e">
        <f>VLOOKUP(CONCATENATE($M2662,$N2662),Curriculos!$A$2:$J$332,8,FALSE)</f>
        <v>#N/A</v>
      </c>
      <c r="S2662" s="5"/>
      <c r="T2662" s="22"/>
      <c r="U2662" s="21" t="e">
        <f>VLOOKUP(CONCATENATE($M2662,$N2662),Curriculos!$A$2:$J$332,10,FALSE)</f>
        <v>#N/A</v>
      </c>
      <c r="V2662" s="20" t="e">
        <f>VLOOKUP(CONCATENATE($M2662,$N2662,$T2662),Oferta!$B$2:$R$360,17,FALSE)</f>
        <v>#N/A</v>
      </c>
      <c r="W2662" s="20" t="e">
        <f>VLOOKUP(CONCATENATE($M2662,$N2662,$T2662),Oferta!$B$2:$Q$360,12,FALSE)</f>
        <v>#N/A</v>
      </c>
      <c r="X2662" s="22"/>
      <c r="Y2662" s="23" t="e">
        <f>VLOOKUP(CONCATENATE($W2662,$X2662),Mtz_Horarios!$E$2:$H$92,2,FALSE)</f>
        <v>#N/A</v>
      </c>
      <c r="Z2662" s="23" t="e">
        <f>VLOOKUP(CONCATENATE($W2662,$X2662),Mtz_Horarios!$E$2:$H$92,3,FALSE)</f>
        <v>#N/A</v>
      </c>
      <c r="AA2662" s="24" t="e">
        <f>VLOOKUP(CONCATENATE($W2662,$X2662),Mtz_Horarios!$E$2:$H$92,4,FALSE)</f>
        <v>#N/A</v>
      </c>
      <c r="AB2662" s="20" t="e">
        <f>VLOOKUP(CONCATENATE($M2662,$N2662,$T2662),Oferta!$B$2:$Q$360,16,FALSE)</f>
        <v>#N/A</v>
      </c>
      <c r="AC2662" s="20" t="e">
        <f>VLOOKUP(CONCATENATE($M2662,$N2662,$T2662),Oferta!$B$2:$Q$360,15,FALSE)</f>
        <v>#N/A</v>
      </c>
      <c r="AI2662" s="5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12"/>
      <c r="AW2662" s="12"/>
    </row>
    <row r="2663" spans="1:49" ht="15" hidden="1" customHeight="1">
      <c r="A2663" s="12"/>
      <c r="B2663" s="12"/>
      <c r="C2663" s="12"/>
      <c r="D2663" s="12"/>
      <c r="E2663" s="12"/>
      <c r="F2663" s="12"/>
      <c r="G2663" s="12"/>
      <c r="H2663" s="12" t="e">
        <f t="shared" si="40"/>
        <v>#N/A</v>
      </c>
      <c r="I2663" s="12" t="e">
        <f>VLOOKUP(CONCATENATE(N2663,T2663),Simulador!$H$26:$H$33,1,FALSE)</f>
        <v>#N/A</v>
      </c>
      <c r="J2663" s="12" t="e">
        <f t="shared" si="41"/>
        <v>#N/A</v>
      </c>
      <c r="K2663" s="13" t="e">
        <f t="shared" si="42"/>
        <v>#N/A</v>
      </c>
      <c r="L2663" s="12" t="e">
        <f t="shared" si="43"/>
        <v>#N/A</v>
      </c>
      <c r="M2663" s="14"/>
      <c r="N2663" s="3"/>
      <c r="O2663" s="20" t="e">
        <f>VLOOKUP(CONCATENATE($M2663,$N2663),Curriculos!$A$2:$J$332,4,FALSE)</f>
        <v>#N/A</v>
      </c>
      <c r="P2663" s="21" t="e">
        <f>VLOOKUP(CONCATENATE($M2663,$N2663),Curriculos!$A$2:$J$332,5,FALSE)</f>
        <v>#N/A</v>
      </c>
      <c r="Q2663" s="21" t="e">
        <f>VLOOKUP($N2663,Oferta!$D$2:$P$100,5,FALSE)</f>
        <v>#N/A</v>
      </c>
      <c r="R2663" s="21" t="e">
        <f>VLOOKUP(CONCATENATE($M2663,$N2663),Curriculos!$A$2:$J$332,8,FALSE)</f>
        <v>#N/A</v>
      </c>
      <c r="S2663" s="5"/>
      <c r="T2663" s="22"/>
      <c r="U2663" s="21" t="e">
        <f>VLOOKUP(CONCATENATE($M2663,$N2663),Curriculos!$A$2:$J$332,10,FALSE)</f>
        <v>#N/A</v>
      </c>
      <c r="V2663" s="20" t="e">
        <f>VLOOKUP(CONCATENATE($M2663,$N2663,$T2663),Oferta!$B$2:$R$360,17,FALSE)</f>
        <v>#N/A</v>
      </c>
      <c r="W2663" s="20" t="e">
        <f>VLOOKUP(CONCATENATE($M2663,$N2663,$T2663),Oferta!$B$2:$Q$360,12,FALSE)</f>
        <v>#N/A</v>
      </c>
      <c r="X2663" s="22"/>
      <c r="Y2663" s="23" t="e">
        <f>VLOOKUP(CONCATENATE($W2663,$X2663),Mtz_Horarios!$E$2:$H$92,2,FALSE)</f>
        <v>#N/A</v>
      </c>
      <c r="Z2663" s="23" t="e">
        <f>VLOOKUP(CONCATENATE($W2663,$X2663),Mtz_Horarios!$E$2:$H$92,3,FALSE)</f>
        <v>#N/A</v>
      </c>
      <c r="AA2663" s="24" t="e">
        <f>VLOOKUP(CONCATENATE($W2663,$X2663),Mtz_Horarios!$E$2:$H$92,4,FALSE)</f>
        <v>#N/A</v>
      </c>
      <c r="AB2663" s="20" t="e">
        <f>VLOOKUP(CONCATENATE($M2663,$N2663,$T2663),Oferta!$B$2:$Q$360,16,FALSE)</f>
        <v>#N/A</v>
      </c>
      <c r="AC2663" s="20" t="e">
        <f>VLOOKUP(CONCATENATE($M2663,$N2663,$T2663),Oferta!$B$2:$Q$360,15,FALSE)</f>
        <v>#N/A</v>
      </c>
      <c r="AI2663" s="5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12"/>
      <c r="AW2663" s="12"/>
    </row>
    <row r="2664" spans="1:49" ht="15" hidden="1" customHeight="1">
      <c r="A2664" s="12"/>
      <c r="B2664" s="12"/>
      <c r="C2664" s="12"/>
      <c r="D2664" s="12"/>
      <c r="E2664" s="12"/>
      <c r="F2664" s="12"/>
      <c r="G2664" s="12"/>
      <c r="H2664" s="12" t="e">
        <f t="shared" si="40"/>
        <v>#N/A</v>
      </c>
      <c r="I2664" s="12" t="e">
        <f>VLOOKUP(CONCATENATE(N2664,T2664),Simulador!$H$26:$H$33,1,FALSE)</f>
        <v>#N/A</v>
      </c>
      <c r="J2664" s="12" t="e">
        <f t="shared" si="41"/>
        <v>#N/A</v>
      </c>
      <c r="K2664" s="13" t="e">
        <f t="shared" si="42"/>
        <v>#N/A</v>
      </c>
      <c r="L2664" s="12" t="e">
        <f t="shared" si="43"/>
        <v>#N/A</v>
      </c>
      <c r="M2664" s="14"/>
      <c r="N2664" s="3"/>
      <c r="O2664" s="20" t="e">
        <f>VLOOKUP(CONCATENATE($M2664,$N2664),Curriculos!$A$2:$J$332,4,FALSE)</f>
        <v>#N/A</v>
      </c>
      <c r="P2664" s="21" t="e">
        <f>VLOOKUP(CONCATENATE($M2664,$N2664),Curriculos!$A$2:$J$332,5,FALSE)</f>
        <v>#N/A</v>
      </c>
      <c r="Q2664" s="21" t="e">
        <f>VLOOKUP($N2664,Oferta!$D$2:$P$100,5,FALSE)</f>
        <v>#N/A</v>
      </c>
      <c r="R2664" s="21" t="e">
        <f>VLOOKUP(CONCATENATE($M2664,$N2664),Curriculos!$A$2:$J$332,8,FALSE)</f>
        <v>#N/A</v>
      </c>
      <c r="S2664" s="5"/>
      <c r="T2664" s="22"/>
      <c r="U2664" s="21" t="e">
        <f>VLOOKUP(CONCATENATE($M2664,$N2664),Curriculos!$A$2:$J$332,10,FALSE)</f>
        <v>#N/A</v>
      </c>
      <c r="V2664" s="20" t="e">
        <f>VLOOKUP(CONCATENATE($M2664,$N2664,$T2664),Oferta!$B$2:$R$360,17,FALSE)</f>
        <v>#N/A</v>
      </c>
      <c r="W2664" s="20" t="e">
        <f>VLOOKUP(CONCATENATE($M2664,$N2664,$T2664),Oferta!$B$2:$Q$360,12,FALSE)</f>
        <v>#N/A</v>
      </c>
      <c r="X2664" s="22"/>
      <c r="Y2664" s="23" t="e">
        <f>VLOOKUP(CONCATENATE($W2664,$X2664),Mtz_Horarios!$E$2:$H$92,2,FALSE)</f>
        <v>#N/A</v>
      </c>
      <c r="Z2664" s="23" t="e">
        <f>VLOOKUP(CONCATENATE($W2664,$X2664),Mtz_Horarios!$E$2:$H$92,3,FALSE)</f>
        <v>#N/A</v>
      </c>
      <c r="AA2664" s="24" t="e">
        <f>VLOOKUP(CONCATENATE($W2664,$X2664),Mtz_Horarios!$E$2:$H$92,4,FALSE)</f>
        <v>#N/A</v>
      </c>
      <c r="AB2664" s="20" t="e">
        <f>VLOOKUP(CONCATENATE($M2664,$N2664,$T2664),Oferta!$B$2:$Q$360,16,FALSE)</f>
        <v>#N/A</v>
      </c>
      <c r="AC2664" s="20" t="e">
        <f>VLOOKUP(CONCATENATE($M2664,$N2664,$T2664),Oferta!$B$2:$Q$360,15,FALSE)</f>
        <v>#N/A</v>
      </c>
      <c r="AI2664" s="5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12"/>
      <c r="AW2664" s="12"/>
    </row>
    <row r="2665" spans="1:49" ht="15" hidden="1" customHeight="1">
      <c r="A2665" s="12"/>
      <c r="B2665" s="12"/>
      <c r="C2665" s="12"/>
      <c r="D2665" s="12"/>
      <c r="E2665" s="12"/>
      <c r="F2665" s="12"/>
      <c r="G2665" s="12"/>
      <c r="H2665" s="12" t="e">
        <f t="shared" si="40"/>
        <v>#N/A</v>
      </c>
      <c r="I2665" s="12" t="e">
        <f>VLOOKUP(CONCATENATE(N2665,T2665),Simulador!$H$26:$H$33,1,FALSE)</f>
        <v>#N/A</v>
      </c>
      <c r="J2665" s="12" t="e">
        <f t="shared" si="41"/>
        <v>#N/A</v>
      </c>
      <c r="K2665" s="13" t="e">
        <f t="shared" si="42"/>
        <v>#N/A</v>
      </c>
      <c r="L2665" s="12" t="e">
        <f t="shared" si="43"/>
        <v>#N/A</v>
      </c>
      <c r="M2665" s="14"/>
      <c r="N2665" s="3"/>
      <c r="O2665" s="20" t="e">
        <f>VLOOKUP(CONCATENATE($M2665,$N2665),Curriculos!$A$2:$J$332,4,FALSE)</f>
        <v>#N/A</v>
      </c>
      <c r="P2665" s="21" t="e">
        <f>VLOOKUP(CONCATENATE($M2665,$N2665),Curriculos!$A$2:$J$332,5,FALSE)</f>
        <v>#N/A</v>
      </c>
      <c r="Q2665" s="21" t="e">
        <f>VLOOKUP($N2665,Oferta!$D$2:$P$100,5,FALSE)</f>
        <v>#N/A</v>
      </c>
      <c r="R2665" s="21" t="e">
        <f>VLOOKUP(CONCATENATE($M2665,$N2665),Curriculos!$A$2:$J$332,8,FALSE)</f>
        <v>#N/A</v>
      </c>
      <c r="S2665" s="5"/>
      <c r="T2665" s="22"/>
      <c r="U2665" s="21" t="e">
        <f>VLOOKUP(CONCATENATE($M2665,$N2665),Curriculos!$A$2:$J$332,10,FALSE)</f>
        <v>#N/A</v>
      </c>
      <c r="V2665" s="20" t="e">
        <f>VLOOKUP(CONCATENATE($M2665,$N2665,$T2665),Oferta!$B$2:$R$360,17,FALSE)</f>
        <v>#N/A</v>
      </c>
      <c r="W2665" s="20" t="e">
        <f>VLOOKUP(CONCATENATE($M2665,$N2665,$T2665),Oferta!$B$2:$Q$360,12,FALSE)</f>
        <v>#N/A</v>
      </c>
      <c r="X2665" s="22"/>
      <c r="Y2665" s="23" t="e">
        <f>VLOOKUP(CONCATENATE($W2665,$X2665),Mtz_Horarios!$E$2:$H$92,2,FALSE)</f>
        <v>#N/A</v>
      </c>
      <c r="Z2665" s="23" t="e">
        <f>VLOOKUP(CONCATENATE($W2665,$X2665),Mtz_Horarios!$E$2:$H$92,3,FALSE)</f>
        <v>#N/A</v>
      </c>
      <c r="AA2665" s="24" t="e">
        <f>VLOOKUP(CONCATENATE($W2665,$X2665),Mtz_Horarios!$E$2:$H$92,4,FALSE)</f>
        <v>#N/A</v>
      </c>
      <c r="AB2665" s="20" t="e">
        <f>VLOOKUP(CONCATENATE($M2665,$N2665,$T2665),Oferta!$B$2:$Q$360,16,FALSE)</f>
        <v>#N/A</v>
      </c>
      <c r="AC2665" s="20" t="e">
        <f>VLOOKUP(CONCATENATE($M2665,$N2665,$T2665),Oferta!$B$2:$Q$360,15,FALSE)</f>
        <v>#N/A</v>
      </c>
      <c r="AI2665" s="5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12"/>
      <c r="AW2665" s="12"/>
    </row>
    <row r="2666" spans="1:49" ht="15" hidden="1" customHeight="1">
      <c r="A2666" s="12"/>
      <c r="B2666" s="12"/>
      <c r="C2666" s="12"/>
      <c r="D2666" s="12"/>
      <c r="E2666" s="12"/>
      <c r="F2666" s="12"/>
      <c r="G2666" s="12"/>
      <c r="H2666" s="12" t="e">
        <f t="shared" si="40"/>
        <v>#N/A</v>
      </c>
      <c r="I2666" s="12" t="e">
        <f>VLOOKUP(CONCATENATE(N2666,T2666),Simulador!$H$26:$H$33,1,FALSE)</f>
        <v>#N/A</v>
      </c>
      <c r="J2666" s="12" t="e">
        <f t="shared" si="41"/>
        <v>#N/A</v>
      </c>
      <c r="K2666" s="13" t="e">
        <f t="shared" si="42"/>
        <v>#N/A</v>
      </c>
      <c r="L2666" s="12" t="e">
        <f t="shared" si="43"/>
        <v>#N/A</v>
      </c>
      <c r="M2666" s="14"/>
      <c r="N2666" s="3"/>
      <c r="O2666" s="20" t="e">
        <f>VLOOKUP(CONCATENATE($M2666,$N2666),Curriculos!$A$2:$J$332,4,FALSE)</f>
        <v>#N/A</v>
      </c>
      <c r="P2666" s="21" t="e">
        <f>VLOOKUP(CONCATENATE($M2666,$N2666),Curriculos!$A$2:$J$332,5,FALSE)</f>
        <v>#N/A</v>
      </c>
      <c r="Q2666" s="21" t="e">
        <f>VLOOKUP($N2666,Oferta!$D$2:$P$100,5,FALSE)</f>
        <v>#N/A</v>
      </c>
      <c r="R2666" s="21" t="e">
        <f>VLOOKUP(CONCATENATE($M2666,$N2666),Curriculos!$A$2:$J$332,8,FALSE)</f>
        <v>#N/A</v>
      </c>
      <c r="S2666" s="5"/>
      <c r="T2666" s="22"/>
      <c r="U2666" s="21" t="e">
        <f>VLOOKUP(CONCATENATE($M2666,$N2666),Curriculos!$A$2:$J$332,10,FALSE)</f>
        <v>#N/A</v>
      </c>
      <c r="V2666" s="20" t="e">
        <f>VLOOKUP(CONCATENATE($M2666,$N2666,$T2666),Oferta!$B$2:$R$360,17,FALSE)</f>
        <v>#N/A</v>
      </c>
      <c r="W2666" s="20" t="e">
        <f>VLOOKUP(CONCATENATE($M2666,$N2666,$T2666),Oferta!$B$2:$Q$360,12,FALSE)</f>
        <v>#N/A</v>
      </c>
      <c r="X2666" s="22"/>
      <c r="Y2666" s="23" t="e">
        <f>VLOOKUP(CONCATENATE($W2666,$X2666),Mtz_Horarios!$E$2:$H$92,2,FALSE)</f>
        <v>#N/A</v>
      </c>
      <c r="Z2666" s="23" t="e">
        <f>VLOOKUP(CONCATENATE($W2666,$X2666),Mtz_Horarios!$E$2:$H$92,3,FALSE)</f>
        <v>#N/A</v>
      </c>
      <c r="AA2666" s="24" t="e">
        <f>VLOOKUP(CONCATENATE($W2666,$X2666),Mtz_Horarios!$E$2:$H$92,4,FALSE)</f>
        <v>#N/A</v>
      </c>
      <c r="AB2666" s="20" t="e">
        <f>VLOOKUP(CONCATENATE($M2666,$N2666,$T2666),Oferta!$B$2:$Q$360,16,FALSE)</f>
        <v>#N/A</v>
      </c>
      <c r="AC2666" s="20" t="e">
        <f>VLOOKUP(CONCATENATE($M2666,$N2666,$T2666),Oferta!$B$2:$Q$360,15,FALSE)</f>
        <v>#N/A</v>
      </c>
      <c r="AI2666" s="5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12"/>
      <c r="AW2666" s="12"/>
    </row>
    <row r="2667" spans="1:49" ht="15" hidden="1" customHeight="1">
      <c r="A2667" s="12"/>
      <c r="B2667" s="12"/>
      <c r="C2667" s="12"/>
      <c r="D2667" s="12"/>
      <c r="E2667" s="12"/>
      <c r="F2667" s="12"/>
      <c r="G2667" s="12"/>
      <c r="H2667" s="12" t="e">
        <f t="shared" si="40"/>
        <v>#N/A</v>
      </c>
      <c r="I2667" s="12" t="e">
        <f>VLOOKUP(CONCATENATE(N2667,T2667),Simulador!$H$26:$H$33,1,FALSE)</f>
        <v>#N/A</v>
      </c>
      <c r="J2667" s="12" t="e">
        <f t="shared" si="41"/>
        <v>#N/A</v>
      </c>
      <c r="K2667" s="13" t="e">
        <f t="shared" si="42"/>
        <v>#N/A</v>
      </c>
      <c r="L2667" s="12" t="e">
        <f t="shared" si="43"/>
        <v>#N/A</v>
      </c>
      <c r="M2667" s="14"/>
      <c r="N2667" s="3"/>
      <c r="O2667" s="20" t="e">
        <f>VLOOKUP(CONCATENATE($M2667,$N2667),Curriculos!$A$2:$J$332,4,FALSE)</f>
        <v>#N/A</v>
      </c>
      <c r="P2667" s="21" t="e">
        <f>VLOOKUP(CONCATENATE($M2667,$N2667),Curriculos!$A$2:$J$332,5,FALSE)</f>
        <v>#N/A</v>
      </c>
      <c r="Q2667" s="21" t="e">
        <f>VLOOKUP($N2667,Oferta!$D$2:$P$100,5,FALSE)</f>
        <v>#N/A</v>
      </c>
      <c r="R2667" s="21" t="e">
        <f>VLOOKUP(CONCATENATE($M2667,$N2667),Curriculos!$A$2:$J$332,8,FALSE)</f>
        <v>#N/A</v>
      </c>
      <c r="S2667" s="5"/>
      <c r="T2667" s="22"/>
      <c r="U2667" s="21" t="e">
        <f>VLOOKUP(CONCATENATE($M2667,$N2667),Curriculos!$A$2:$J$332,10,FALSE)</f>
        <v>#N/A</v>
      </c>
      <c r="V2667" s="20" t="e">
        <f>VLOOKUP(CONCATENATE($M2667,$N2667,$T2667),Oferta!$B$2:$R$360,17,FALSE)</f>
        <v>#N/A</v>
      </c>
      <c r="W2667" s="20" t="e">
        <f>VLOOKUP(CONCATENATE($M2667,$N2667,$T2667),Oferta!$B$2:$Q$360,12,FALSE)</f>
        <v>#N/A</v>
      </c>
      <c r="X2667" s="22"/>
      <c r="Y2667" s="23" t="e">
        <f>VLOOKUP(CONCATENATE($W2667,$X2667),Mtz_Horarios!$E$2:$H$92,2,FALSE)</f>
        <v>#N/A</v>
      </c>
      <c r="Z2667" s="23" t="e">
        <f>VLOOKUP(CONCATENATE($W2667,$X2667),Mtz_Horarios!$E$2:$H$92,3,FALSE)</f>
        <v>#N/A</v>
      </c>
      <c r="AA2667" s="24" t="e">
        <f>VLOOKUP(CONCATENATE($W2667,$X2667),Mtz_Horarios!$E$2:$H$92,4,FALSE)</f>
        <v>#N/A</v>
      </c>
      <c r="AB2667" s="20" t="e">
        <f>VLOOKUP(CONCATENATE($M2667,$N2667,$T2667),Oferta!$B$2:$Q$360,16,FALSE)</f>
        <v>#N/A</v>
      </c>
      <c r="AC2667" s="20" t="e">
        <f>VLOOKUP(CONCATENATE($M2667,$N2667,$T2667),Oferta!$B$2:$Q$360,15,FALSE)</f>
        <v>#N/A</v>
      </c>
      <c r="AI2667" s="5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12"/>
      <c r="AW2667" s="12"/>
    </row>
    <row r="2668" spans="1:49" ht="15" hidden="1" customHeight="1">
      <c r="A2668" s="12"/>
      <c r="B2668" s="12"/>
      <c r="C2668" s="12"/>
      <c r="D2668" s="12"/>
      <c r="E2668" s="12"/>
      <c r="F2668" s="12"/>
      <c r="G2668" s="12"/>
      <c r="H2668" s="12" t="e">
        <f t="shared" si="40"/>
        <v>#N/A</v>
      </c>
      <c r="I2668" s="12" t="e">
        <f>VLOOKUP(CONCATENATE(N2668,T2668),Simulador!$H$26:$H$33,1,FALSE)</f>
        <v>#N/A</v>
      </c>
      <c r="J2668" s="12" t="e">
        <f t="shared" si="41"/>
        <v>#N/A</v>
      </c>
      <c r="K2668" s="13" t="e">
        <f t="shared" si="42"/>
        <v>#N/A</v>
      </c>
      <c r="L2668" s="12" t="e">
        <f t="shared" si="43"/>
        <v>#N/A</v>
      </c>
      <c r="M2668" s="14"/>
      <c r="N2668" s="3"/>
      <c r="O2668" s="20" t="e">
        <f>VLOOKUP(CONCATENATE($M2668,$N2668),Curriculos!$A$2:$J$332,4,FALSE)</f>
        <v>#N/A</v>
      </c>
      <c r="P2668" s="21" t="e">
        <f>VLOOKUP(CONCATENATE($M2668,$N2668),Curriculos!$A$2:$J$332,5,FALSE)</f>
        <v>#N/A</v>
      </c>
      <c r="Q2668" s="21" t="e">
        <f>VLOOKUP($N2668,Oferta!$D$2:$P$100,5,FALSE)</f>
        <v>#N/A</v>
      </c>
      <c r="R2668" s="21" t="e">
        <f>VLOOKUP(CONCATENATE($M2668,$N2668),Curriculos!$A$2:$J$332,8,FALSE)</f>
        <v>#N/A</v>
      </c>
      <c r="S2668" s="5"/>
      <c r="T2668" s="22"/>
      <c r="U2668" s="21" t="e">
        <f>VLOOKUP(CONCATENATE($M2668,$N2668),Curriculos!$A$2:$J$332,10,FALSE)</f>
        <v>#N/A</v>
      </c>
      <c r="V2668" s="20" t="e">
        <f>VLOOKUP(CONCATENATE($M2668,$N2668,$T2668),Oferta!$B$2:$R$360,17,FALSE)</f>
        <v>#N/A</v>
      </c>
      <c r="W2668" s="20" t="e">
        <f>VLOOKUP(CONCATENATE($M2668,$N2668,$T2668),Oferta!$B$2:$Q$360,12,FALSE)</f>
        <v>#N/A</v>
      </c>
      <c r="X2668" s="22"/>
      <c r="Y2668" s="23" t="e">
        <f>VLOOKUP(CONCATENATE($W2668,$X2668),Mtz_Horarios!$E$2:$H$92,2,FALSE)</f>
        <v>#N/A</v>
      </c>
      <c r="Z2668" s="23" t="e">
        <f>VLOOKUP(CONCATENATE($W2668,$X2668),Mtz_Horarios!$E$2:$H$92,3,FALSE)</f>
        <v>#N/A</v>
      </c>
      <c r="AA2668" s="24" t="e">
        <f>VLOOKUP(CONCATENATE($W2668,$X2668),Mtz_Horarios!$E$2:$H$92,4,FALSE)</f>
        <v>#N/A</v>
      </c>
      <c r="AB2668" s="20" t="e">
        <f>VLOOKUP(CONCATENATE($M2668,$N2668,$T2668),Oferta!$B$2:$Q$360,16,FALSE)</f>
        <v>#N/A</v>
      </c>
      <c r="AC2668" s="20" t="e">
        <f>VLOOKUP(CONCATENATE($M2668,$N2668,$T2668),Oferta!$B$2:$Q$360,15,FALSE)</f>
        <v>#N/A</v>
      </c>
      <c r="AI2668" s="5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12"/>
      <c r="AW2668" s="12"/>
    </row>
    <row r="2669" spans="1:49" ht="15" hidden="1" customHeight="1">
      <c r="A2669" s="12"/>
      <c r="B2669" s="12"/>
      <c r="C2669" s="12"/>
      <c r="D2669" s="12"/>
      <c r="E2669" s="12"/>
      <c r="F2669" s="12"/>
      <c r="G2669" s="12"/>
      <c r="H2669" s="12" t="e">
        <f t="shared" si="40"/>
        <v>#N/A</v>
      </c>
      <c r="I2669" s="12" t="e">
        <f>VLOOKUP(CONCATENATE(N2669,T2669),Simulador!$H$26:$H$33,1,FALSE)</f>
        <v>#N/A</v>
      </c>
      <c r="J2669" s="12" t="e">
        <f t="shared" si="41"/>
        <v>#N/A</v>
      </c>
      <c r="K2669" s="13" t="e">
        <f t="shared" si="42"/>
        <v>#N/A</v>
      </c>
      <c r="L2669" s="12" t="e">
        <f t="shared" si="43"/>
        <v>#N/A</v>
      </c>
      <c r="M2669" s="14"/>
      <c r="N2669" s="3"/>
      <c r="O2669" s="20" t="e">
        <f>VLOOKUP(CONCATENATE($M2669,$N2669),Curriculos!$A$2:$J$332,4,FALSE)</f>
        <v>#N/A</v>
      </c>
      <c r="P2669" s="21" t="e">
        <f>VLOOKUP(CONCATENATE($M2669,$N2669),Curriculos!$A$2:$J$332,5,FALSE)</f>
        <v>#N/A</v>
      </c>
      <c r="Q2669" s="21" t="e">
        <f>VLOOKUP($N2669,Oferta!$D$2:$P$100,5,FALSE)</f>
        <v>#N/A</v>
      </c>
      <c r="R2669" s="21" t="e">
        <f>VLOOKUP(CONCATENATE($M2669,$N2669),Curriculos!$A$2:$J$332,8,FALSE)</f>
        <v>#N/A</v>
      </c>
      <c r="S2669" s="5"/>
      <c r="T2669" s="22"/>
      <c r="U2669" s="21" t="e">
        <f>VLOOKUP(CONCATENATE($M2669,$N2669),Curriculos!$A$2:$J$332,10,FALSE)</f>
        <v>#N/A</v>
      </c>
      <c r="V2669" s="20" t="e">
        <f>VLOOKUP(CONCATENATE($M2669,$N2669,$T2669),Oferta!$B$2:$R$360,17,FALSE)</f>
        <v>#N/A</v>
      </c>
      <c r="W2669" s="20" t="e">
        <f>VLOOKUP(CONCATENATE($M2669,$N2669,$T2669),Oferta!$B$2:$Q$360,12,FALSE)</f>
        <v>#N/A</v>
      </c>
      <c r="X2669" s="22"/>
      <c r="Y2669" s="23" t="e">
        <f>VLOOKUP(CONCATENATE($W2669,$X2669),Mtz_Horarios!$E$2:$H$92,2,FALSE)</f>
        <v>#N/A</v>
      </c>
      <c r="Z2669" s="23" t="e">
        <f>VLOOKUP(CONCATENATE($W2669,$X2669),Mtz_Horarios!$E$2:$H$92,3,FALSE)</f>
        <v>#N/A</v>
      </c>
      <c r="AA2669" s="24" t="e">
        <f>VLOOKUP(CONCATENATE($W2669,$X2669),Mtz_Horarios!$E$2:$H$92,4,FALSE)</f>
        <v>#N/A</v>
      </c>
      <c r="AB2669" s="20" t="e">
        <f>VLOOKUP(CONCATENATE($M2669,$N2669,$T2669),Oferta!$B$2:$Q$360,16,FALSE)</f>
        <v>#N/A</v>
      </c>
      <c r="AC2669" s="20" t="e">
        <f>VLOOKUP(CONCATENATE($M2669,$N2669,$T2669),Oferta!$B$2:$Q$360,15,FALSE)</f>
        <v>#N/A</v>
      </c>
      <c r="AI2669" s="5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12"/>
      <c r="AW2669" s="12"/>
    </row>
    <row r="2670" spans="1:49" ht="15" hidden="1" customHeight="1">
      <c r="A2670" s="12"/>
      <c r="B2670" s="12"/>
      <c r="C2670" s="12"/>
      <c r="D2670" s="12"/>
      <c r="E2670" s="12"/>
      <c r="F2670" s="12"/>
      <c r="G2670" s="12"/>
      <c r="H2670" s="12" t="e">
        <f t="shared" si="40"/>
        <v>#N/A</v>
      </c>
      <c r="I2670" s="12" t="e">
        <f>VLOOKUP(CONCATENATE(N2670,T2670),Simulador!$H$26:$H$33,1,FALSE)</f>
        <v>#N/A</v>
      </c>
      <c r="J2670" s="12" t="e">
        <f t="shared" si="41"/>
        <v>#N/A</v>
      </c>
      <c r="K2670" s="13" t="e">
        <f t="shared" si="42"/>
        <v>#N/A</v>
      </c>
      <c r="L2670" s="12" t="e">
        <f t="shared" si="43"/>
        <v>#N/A</v>
      </c>
      <c r="M2670" s="14"/>
      <c r="N2670" s="3"/>
      <c r="O2670" s="20" t="e">
        <f>VLOOKUP(CONCATENATE($M2670,$N2670),Curriculos!$A$2:$J$332,4,FALSE)</f>
        <v>#N/A</v>
      </c>
      <c r="P2670" s="21" t="e">
        <f>VLOOKUP(CONCATENATE($M2670,$N2670),Curriculos!$A$2:$J$332,5,FALSE)</f>
        <v>#N/A</v>
      </c>
      <c r="Q2670" s="21" t="e">
        <f>VLOOKUP($N2670,Oferta!$D$2:$P$100,5,FALSE)</f>
        <v>#N/A</v>
      </c>
      <c r="R2670" s="21" t="e">
        <f>VLOOKUP(CONCATENATE($M2670,$N2670),Curriculos!$A$2:$J$332,8,FALSE)</f>
        <v>#N/A</v>
      </c>
      <c r="S2670" s="5"/>
      <c r="T2670" s="22"/>
      <c r="U2670" s="21" t="e">
        <f>VLOOKUP(CONCATENATE($M2670,$N2670),Curriculos!$A$2:$J$332,10,FALSE)</f>
        <v>#N/A</v>
      </c>
      <c r="V2670" s="20" t="e">
        <f>VLOOKUP(CONCATENATE($M2670,$N2670,$T2670),Oferta!$B$2:$R$360,17,FALSE)</f>
        <v>#N/A</v>
      </c>
      <c r="W2670" s="20" t="e">
        <f>VLOOKUP(CONCATENATE($M2670,$N2670,$T2670),Oferta!$B$2:$Q$360,12,FALSE)</f>
        <v>#N/A</v>
      </c>
      <c r="X2670" s="22"/>
      <c r="Y2670" s="23" t="e">
        <f>VLOOKUP(CONCATENATE($W2670,$X2670),Mtz_Horarios!$E$2:$H$92,2,FALSE)</f>
        <v>#N/A</v>
      </c>
      <c r="Z2670" s="23" t="e">
        <f>VLOOKUP(CONCATENATE($W2670,$X2670),Mtz_Horarios!$E$2:$H$92,3,FALSE)</f>
        <v>#N/A</v>
      </c>
      <c r="AA2670" s="24" t="e">
        <f>VLOOKUP(CONCATENATE($W2670,$X2670),Mtz_Horarios!$E$2:$H$92,4,FALSE)</f>
        <v>#N/A</v>
      </c>
      <c r="AB2670" s="20" t="e">
        <f>VLOOKUP(CONCATENATE($M2670,$N2670,$T2670),Oferta!$B$2:$Q$360,16,FALSE)</f>
        <v>#N/A</v>
      </c>
      <c r="AC2670" s="20" t="e">
        <f>VLOOKUP(CONCATENATE($M2670,$N2670,$T2670),Oferta!$B$2:$Q$360,15,FALSE)</f>
        <v>#N/A</v>
      </c>
      <c r="AI2670" s="5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12"/>
      <c r="AW2670" s="12"/>
    </row>
    <row r="2671" spans="1:49" ht="15" hidden="1" customHeight="1">
      <c r="A2671" s="12"/>
      <c r="B2671" s="12"/>
      <c r="C2671" s="12"/>
      <c r="D2671" s="12"/>
      <c r="E2671" s="12"/>
      <c r="F2671" s="12"/>
      <c r="G2671" s="12"/>
      <c r="H2671" s="12" t="e">
        <f t="shared" si="40"/>
        <v>#N/A</v>
      </c>
      <c r="I2671" s="12" t="e">
        <f>VLOOKUP(CONCATENATE(N2671,T2671),Simulador!$H$26:$H$33,1,FALSE)</f>
        <v>#N/A</v>
      </c>
      <c r="J2671" s="12" t="e">
        <f t="shared" si="41"/>
        <v>#N/A</v>
      </c>
      <c r="K2671" s="13" t="e">
        <f t="shared" si="42"/>
        <v>#N/A</v>
      </c>
      <c r="L2671" s="12" t="e">
        <f t="shared" si="43"/>
        <v>#N/A</v>
      </c>
      <c r="M2671" s="14"/>
      <c r="N2671" s="3"/>
      <c r="O2671" s="20" t="e">
        <f>VLOOKUP(CONCATENATE($M2671,$N2671),Curriculos!$A$2:$J$332,4,FALSE)</f>
        <v>#N/A</v>
      </c>
      <c r="P2671" s="21" t="e">
        <f>VLOOKUP(CONCATENATE($M2671,$N2671),Curriculos!$A$2:$J$332,5,FALSE)</f>
        <v>#N/A</v>
      </c>
      <c r="Q2671" s="21" t="e">
        <f>VLOOKUP($N2671,Oferta!$D$2:$P$100,5,FALSE)</f>
        <v>#N/A</v>
      </c>
      <c r="R2671" s="21" t="e">
        <f>VLOOKUP(CONCATENATE($M2671,$N2671),Curriculos!$A$2:$J$332,8,FALSE)</f>
        <v>#N/A</v>
      </c>
      <c r="S2671" s="5"/>
      <c r="T2671" s="22"/>
      <c r="U2671" s="21" t="e">
        <f>VLOOKUP(CONCATENATE($M2671,$N2671),Curriculos!$A$2:$J$332,10,FALSE)</f>
        <v>#N/A</v>
      </c>
      <c r="V2671" s="20" t="e">
        <f>VLOOKUP(CONCATENATE($M2671,$N2671,$T2671),Oferta!$B$2:$R$360,17,FALSE)</f>
        <v>#N/A</v>
      </c>
      <c r="W2671" s="20" t="e">
        <f>VLOOKUP(CONCATENATE($M2671,$N2671,$T2671),Oferta!$B$2:$Q$360,12,FALSE)</f>
        <v>#N/A</v>
      </c>
      <c r="X2671" s="22"/>
      <c r="Y2671" s="23" t="e">
        <f>VLOOKUP(CONCATENATE($W2671,$X2671),Mtz_Horarios!$E$2:$H$92,2,FALSE)</f>
        <v>#N/A</v>
      </c>
      <c r="Z2671" s="23" t="e">
        <f>VLOOKUP(CONCATENATE($W2671,$X2671),Mtz_Horarios!$E$2:$H$92,3,FALSE)</f>
        <v>#N/A</v>
      </c>
      <c r="AA2671" s="24" t="e">
        <f>VLOOKUP(CONCATENATE($W2671,$X2671),Mtz_Horarios!$E$2:$H$92,4,FALSE)</f>
        <v>#N/A</v>
      </c>
      <c r="AB2671" s="20" t="e">
        <f>VLOOKUP(CONCATENATE($M2671,$N2671,$T2671),Oferta!$B$2:$Q$360,16,FALSE)</f>
        <v>#N/A</v>
      </c>
      <c r="AC2671" s="20" t="e">
        <f>VLOOKUP(CONCATENATE($M2671,$N2671,$T2671),Oferta!$B$2:$Q$360,15,FALSE)</f>
        <v>#N/A</v>
      </c>
      <c r="AI2671" s="5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12"/>
      <c r="AW2671" s="12"/>
    </row>
    <row r="2672" spans="1:49" ht="15" hidden="1" customHeight="1">
      <c r="A2672" s="12"/>
      <c r="B2672" s="12"/>
      <c r="C2672" s="12"/>
      <c r="D2672" s="12"/>
      <c r="E2672" s="12"/>
      <c r="F2672" s="12"/>
      <c r="G2672" s="12"/>
      <c r="H2672" s="12" t="e">
        <f t="shared" si="40"/>
        <v>#N/A</v>
      </c>
      <c r="I2672" s="12" t="e">
        <f>VLOOKUP(CONCATENATE(N2672,T2672),Simulador!$H$26:$H$33,1,FALSE)</f>
        <v>#N/A</v>
      </c>
      <c r="J2672" s="12" t="e">
        <f t="shared" si="41"/>
        <v>#N/A</v>
      </c>
      <c r="K2672" s="13" t="e">
        <f t="shared" si="42"/>
        <v>#N/A</v>
      </c>
      <c r="L2672" s="12" t="e">
        <f t="shared" si="43"/>
        <v>#N/A</v>
      </c>
      <c r="M2672" s="14"/>
      <c r="N2672" s="3"/>
      <c r="O2672" s="20" t="e">
        <f>VLOOKUP(CONCATENATE($M2672,$N2672),Curriculos!$A$2:$J$332,4,FALSE)</f>
        <v>#N/A</v>
      </c>
      <c r="P2672" s="21" t="e">
        <f>VLOOKUP(CONCATENATE($M2672,$N2672),Curriculos!$A$2:$J$332,5,FALSE)</f>
        <v>#N/A</v>
      </c>
      <c r="Q2672" s="21" t="e">
        <f>VLOOKUP($N2672,Oferta!$D$2:$P$100,5,FALSE)</f>
        <v>#N/A</v>
      </c>
      <c r="R2672" s="21" t="e">
        <f>VLOOKUP(CONCATENATE($M2672,$N2672),Curriculos!$A$2:$J$332,8,FALSE)</f>
        <v>#N/A</v>
      </c>
      <c r="S2672" s="5"/>
      <c r="T2672" s="22"/>
      <c r="U2672" s="21" t="e">
        <f>VLOOKUP(CONCATENATE($M2672,$N2672),Curriculos!$A$2:$J$332,10,FALSE)</f>
        <v>#N/A</v>
      </c>
      <c r="V2672" s="20" t="e">
        <f>VLOOKUP(CONCATENATE($M2672,$N2672,$T2672),Oferta!$B$2:$R$360,17,FALSE)</f>
        <v>#N/A</v>
      </c>
      <c r="W2672" s="20" t="e">
        <f>VLOOKUP(CONCATENATE($M2672,$N2672,$T2672),Oferta!$B$2:$Q$360,12,FALSE)</f>
        <v>#N/A</v>
      </c>
      <c r="X2672" s="22"/>
      <c r="Y2672" s="23" t="e">
        <f>VLOOKUP(CONCATENATE($W2672,$X2672),Mtz_Horarios!$E$2:$H$92,2,FALSE)</f>
        <v>#N/A</v>
      </c>
      <c r="Z2672" s="23" t="e">
        <f>VLOOKUP(CONCATENATE($W2672,$X2672),Mtz_Horarios!$E$2:$H$92,3,FALSE)</f>
        <v>#N/A</v>
      </c>
      <c r="AA2672" s="24" t="e">
        <f>VLOOKUP(CONCATENATE($W2672,$X2672),Mtz_Horarios!$E$2:$H$92,4,FALSE)</f>
        <v>#N/A</v>
      </c>
      <c r="AB2672" s="20" t="e">
        <f>VLOOKUP(CONCATENATE($M2672,$N2672,$T2672),Oferta!$B$2:$Q$360,16,FALSE)</f>
        <v>#N/A</v>
      </c>
      <c r="AC2672" s="20" t="e">
        <f>VLOOKUP(CONCATENATE($M2672,$N2672,$T2672),Oferta!$B$2:$Q$360,15,FALSE)</f>
        <v>#N/A</v>
      </c>
      <c r="AI2672" s="5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12"/>
      <c r="AW2672" s="12"/>
    </row>
    <row r="2673" spans="1:49" ht="15" hidden="1" customHeight="1">
      <c r="A2673" s="12"/>
      <c r="B2673" s="12"/>
      <c r="C2673" s="12"/>
      <c r="D2673" s="12"/>
      <c r="E2673" s="12"/>
      <c r="F2673" s="12"/>
      <c r="G2673" s="12"/>
      <c r="H2673" s="12" t="e">
        <f t="shared" si="40"/>
        <v>#N/A</v>
      </c>
      <c r="I2673" s="12" t="e">
        <f>VLOOKUP(CONCATENATE(N2673,T2673),Simulador!$H$26:$H$33,1,FALSE)</f>
        <v>#N/A</v>
      </c>
      <c r="J2673" s="12" t="e">
        <f t="shared" si="41"/>
        <v>#N/A</v>
      </c>
      <c r="K2673" s="13" t="e">
        <f t="shared" si="42"/>
        <v>#N/A</v>
      </c>
      <c r="L2673" s="12" t="e">
        <f t="shared" si="43"/>
        <v>#N/A</v>
      </c>
      <c r="M2673" s="14"/>
      <c r="N2673" s="3"/>
      <c r="O2673" s="20" t="e">
        <f>VLOOKUP(CONCATENATE($M2673,$N2673),Curriculos!$A$2:$J$332,4,FALSE)</f>
        <v>#N/A</v>
      </c>
      <c r="P2673" s="21" t="e">
        <f>VLOOKUP(CONCATENATE($M2673,$N2673),Curriculos!$A$2:$J$332,5,FALSE)</f>
        <v>#N/A</v>
      </c>
      <c r="Q2673" s="21" t="e">
        <f>VLOOKUP($N2673,Oferta!$D$2:$P$100,5,FALSE)</f>
        <v>#N/A</v>
      </c>
      <c r="R2673" s="21" t="e">
        <f>VLOOKUP(CONCATENATE($M2673,$N2673),Curriculos!$A$2:$J$332,8,FALSE)</f>
        <v>#N/A</v>
      </c>
      <c r="S2673" s="5"/>
      <c r="T2673" s="22"/>
      <c r="U2673" s="21" t="e">
        <f>VLOOKUP(CONCATENATE($M2673,$N2673),Curriculos!$A$2:$J$332,10,FALSE)</f>
        <v>#N/A</v>
      </c>
      <c r="V2673" s="20" t="e">
        <f>VLOOKUP(CONCATENATE($M2673,$N2673,$T2673),Oferta!$B$2:$R$360,17,FALSE)</f>
        <v>#N/A</v>
      </c>
      <c r="W2673" s="20" t="e">
        <f>VLOOKUP(CONCATENATE($M2673,$N2673,$T2673),Oferta!$B$2:$Q$360,12,FALSE)</f>
        <v>#N/A</v>
      </c>
      <c r="X2673" s="22"/>
      <c r="Y2673" s="23" t="e">
        <f>VLOOKUP(CONCATENATE($W2673,$X2673),Mtz_Horarios!$E$2:$H$92,2,FALSE)</f>
        <v>#N/A</v>
      </c>
      <c r="Z2673" s="23" t="e">
        <f>VLOOKUP(CONCATENATE($W2673,$X2673),Mtz_Horarios!$E$2:$H$92,3,FALSE)</f>
        <v>#N/A</v>
      </c>
      <c r="AA2673" s="24" t="e">
        <f>VLOOKUP(CONCATENATE($W2673,$X2673),Mtz_Horarios!$E$2:$H$92,4,FALSE)</f>
        <v>#N/A</v>
      </c>
      <c r="AB2673" s="20" t="e">
        <f>VLOOKUP(CONCATENATE($M2673,$N2673,$T2673),Oferta!$B$2:$Q$360,16,FALSE)</f>
        <v>#N/A</v>
      </c>
      <c r="AC2673" s="20" t="e">
        <f>VLOOKUP(CONCATENATE($M2673,$N2673,$T2673),Oferta!$B$2:$Q$360,15,FALSE)</f>
        <v>#N/A</v>
      </c>
      <c r="AI2673" s="5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12"/>
      <c r="AW2673" s="12"/>
    </row>
    <row r="2674" spans="1:49" ht="15" hidden="1" customHeight="1">
      <c r="A2674" s="12"/>
      <c r="B2674" s="12"/>
      <c r="C2674" s="12"/>
      <c r="D2674" s="12"/>
      <c r="E2674" s="12"/>
      <c r="F2674" s="12"/>
      <c r="G2674" s="12"/>
      <c r="H2674" s="12" t="e">
        <f t="shared" si="40"/>
        <v>#N/A</v>
      </c>
      <c r="I2674" s="12" t="e">
        <f>VLOOKUP(CONCATENATE(N2674,T2674),Simulador!$H$26:$H$33,1,FALSE)</f>
        <v>#N/A</v>
      </c>
      <c r="J2674" s="12" t="e">
        <f t="shared" si="41"/>
        <v>#N/A</v>
      </c>
      <c r="K2674" s="13" t="e">
        <f t="shared" si="42"/>
        <v>#N/A</v>
      </c>
      <c r="L2674" s="12" t="e">
        <f t="shared" si="43"/>
        <v>#N/A</v>
      </c>
      <c r="M2674" s="14"/>
      <c r="N2674" s="3"/>
      <c r="O2674" s="20" t="e">
        <f>VLOOKUP(CONCATENATE($M2674,$N2674),Curriculos!$A$2:$J$332,4,FALSE)</f>
        <v>#N/A</v>
      </c>
      <c r="P2674" s="21" t="e">
        <f>VLOOKUP(CONCATENATE($M2674,$N2674),Curriculos!$A$2:$J$332,5,FALSE)</f>
        <v>#N/A</v>
      </c>
      <c r="Q2674" s="21" t="e">
        <f>VLOOKUP($N2674,Oferta!$D$2:$P$100,5,FALSE)</f>
        <v>#N/A</v>
      </c>
      <c r="R2674" s="21" t="e">
        <f>VLOOKUP(CONCATENATE($M2674,$N2674),Curriculos!$A$2:$J$332,8,FALSE)</f>
        <v>#N/A</v>
      </c>
      <c r="S2674" s="5"/>
      <c r="T2674" s="22"/>
      <c r="U2674" s="21" t="e">
        <f>VLOOKUP(CONCATENATE($M2674,$N2674),Curriculos!$A$2:$J$332,10,FALSE)</f>
        <v>#N/A</v>
      </c>
      <c r="V2674" s="20" t="e">
        <f>VLOOKUP(CONCATENATE($M2674,$N2674,$T2674),Oferta!$B$2:$R$360,17,FALSE)</f>
        <v>#N/A</v>
      </c>
      <c r="W2674" s="20" t="e">
        <f>VLOOKUP(CONCATENATE($M2674,$N2674,$T2674),Oferta!$B$2:$Q$360,12,FALSE)</f>
        <v>#N/A</v>
      </c>
      <c r="X2674" s="22"/>
      <c r="Y2674" s="23" t="e">
        <f>VLOOKUP(CONCATENATE($W2674,$X2674),Mtz_Horarios!$E$2:$H$92,2,FALSE)</f>
        <v>#N/A</v>
      </c>
      <c r="Z2674" s="23" t="e">
        <f>VLOOKUP(CONCATENATE($W2674,$X2674),Mtz_Horarios!$E$2:$H$92,3,FALSE)</f>
        <v>#N/A</v>
      </c>
      <c r="AA2674" s="24" t="e">
        <f>VLOOKUP(CONCATENATE($W2674,$X2674),Mtz_Horarios!$E$2:$H$92,4,FALSE)</f>
        <v>#N/A</v>
      </c>
      <c r="AB2674" s="20" t="e">
        <f>VLOOKUP(CONCATENATE($M2674,$N2674,$T2674),Oferta!$B$2:$Q$360,16,FALSE)</f>
        <v>#N/A</v>
      </c>
      <c r="AC2674" s="20" t="e">
        <f>VLOOKUP(CONCATENATE($M2674,$N2674,$T2674),Oferta!$B$2:$Q$360,15,FALSE)</f>
        <v>#N/A</v>
      </c>
      <c r="AI2674" s="5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12"/>
      <c r="AW2674" s="12"/>
    </row>
    <row r="2675" spans="1:49" ht="15" hidden="1" customHeight="1">
      <c r="A2675" s="12"/>
      <c r="B2675" s="12"/>
      <c r="C2675" s="12"/>
      <c r="D2675" s="12"/>
      <c r="E2675" s="12"/>
      <c r="F2675" s="12"/>
      <c r="G2675" s="12"/>
      <c r="H2675" s="12" t="e">
        <f t="shared" si="40"/>
        <v>#N/A</v>
      </c>
      <c r="I2675" s="12" t="e">
        <f>VLOOKUP(CONCATENATE(N2675,T2675),Simulador!$H$26:$H$33,1,FALSE)</f>
        <v>#N/A</v>
      </c>
      <c r="J2675" s="12" t="e">
        <f t="shared" si="41"/>
        <v>#N/A</v>
      </c>
      <c r="K2675" s="13" t="e">
        <f t="shared" si="42"/>
        <v>#N/A</v>
      </c>
      <c r="L2675" s="12" t="e">
        <f t="shared" si="43"/>
        <v>#N/A</v>
      </c>
      <c r="M2675" s="14"/>
      <c r="N2675" s="3"/>
      <c r="O2675" s="20" t="e">
        <f>VLOOKUP(CONCATENATE($M2675,$N2675),Curriculos!$A$2:$J$332,4,FALSE)</f>
        <v>#N/A</v>
      </c>
      <c r="P2675" s="21" t="e">
        <f>VLOOKUP(CONCATENATE($M2675,$N2675),Curriculos!$A$2:$J$332,5,FALSE)</f>
        <v>#N/A</v>
      </c>
      <c r="Q2675" s="21" t="e">
        <f>VLOOKUP($N2675,Oferta!$D$2:$P$100,5,FALSE)</f>
        <v>#N/A</v>
      </c>
      <c r="R2675" s="21" t="e">
        <f>VLOOKUP(CONCATENATE($M2675,$N2675),Curriculos!$A$2:$J$332,8,FALSE)</f>
        <v>#N/A</v>
      </c>
      <c r="S2675" s="5"/>
      <c r="T2675" s="22"/>
      <c r="U2675" s="21" t="e">
        <f>VLOOKUP(CONCATENATE($M2675,$N2675),Curriculos!$A$2:$J$332,10,FALSE)</f>
        <v>#N/A</v>
      </c>
      <c r="V2675" s="20" t="e">
        <f>VLOOKUP(CONCATENATE($M2675,$N2675,$T2675),Oferta!$B$2:$R$360,17,FALSE)</f>
        <v>#N/A</v>
      </c>
      <c r="W2675" s="20" t="e">
        <f>VLOOKUP(CONCATENATE($M2675,$N2675,$T2675),Oferta!$B$2:$Q$360,12,FALSE)</f>
        <v>#N/A</v>
      </c>
      <c r="X2675" s="22"/>
      <c r="Y2675" s="23" t="e">
        <f>VLOOKUP(CONCATENATE($W2675,$X2675),Mtz_Horarios!$E$2:$H$92,2,FALSE)</f>
        <v>#N/A</v>
      </c>
      <c r="Z2675" s="23" t="e">
        <f>VLOOKUP(CONCATENATE($W2675,$X2675),Mtz_Horarios!$E$2:$H$92,3,FALSE)</f>
        <v>#N/A</v>
      </c>
      <c r="AA2675" s="24" t="e">
        <f>VLOOKUP(CONCATENATE($W2675,$X2675),Mtz_Horarios!$E$2:$H$92,4,FALSE)</f>
        <v>#N/A</v>
      </c>
      <c r="AB2675" s="20" t="e">
        <f>VLOOKUP(CONCATENATE($M2675,$N2675,$T2675),Oferta!$B$2:$Q$360,16,FALSE)</f>
        <v>#N/A</v>
      </c>
      <c r="AC2675" s="20" t="e">
        <f>VLOOKUP(CONCATENATE($M2675,$N2675,$T2675),Oferta!$B$2:$Q$360,15,FALSE)</f>
        <v>#N/A</v>
      </c>
      <c r="AI2675" s="5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12"/>
      <c r="AW2675" s="12"/>
    </row>
    <row r="2676" spans="1:49" ht="15" hidden="1" customHeight="1">
      <c r="A2676" s="12"/>
      <c r="B2676" s="12"/>
      <c r="C2676" s="12"/>
      <c r="D2676" s="12"/>
      <c r="E2676" s="12"/>
      <c r="F2676" s="12"/>
      <c r="G2676" s="12"/>
      <c r="H2676" s="12" t="e">
        <f t="shared" si="40"/>
        <v>#N/A</v>
      </c>
      <c r="I2676" s="12" t="e">
        <f>VLOOKUP(CONCATENATE(N2676,T2676),Simulador!$H$26:$H$33,1,FALSE)</f>
        <v>#N/A</v>
      </c>
      <c r="J2676" s="12" t="e">
        <f t="shared" si="41"/>
        <v>#N/A</v>
      </c>
      <c r="K2676" s="13" t="e">
        <f t="shared" si="42"/>
        <v>#N/A</v>
      </c>
      <c r="L2676" s="12" t="e">
        <f t="shared" si="43"/>
        <v>#N/A</v>
      </c>
      <c r="M2676" s="14"/>
      <c r="N2676" s="3"/>
      <c r="O2676" s="20" t="e">
        <f>VLOOKUP(CONCATENATE($M2676,$N2676),Curriculos!$A$2:$J$332,4,FALSE)</f>
        <v>#N/A</v>
      </c>
      <c r="P2676" s="21" t="e">
        <f>VLOOKUP(CONCATENATE($M2676,$N2676),Curriculos!$A$2:$J$332,5,FALSE)</f>
        <v>#N/A</v>
      </c>
      <c r="Q2676" s="21" t="e">
        <f>VLOOKUP($N2676,Oferta!$D$2:$P$100,5,FALSE)</f>
        <v>#N/A</v>
      </c>
      <c r="R2676" s="21" t="e">
        <f>VLOOKUP(CONCATENATE($M2676,$N2676),Curriculos!$A$2:$J$332,8,FALSE)</f>
        <v>#N/A</v>
      </c>
      <c r="S2676" s="5"/>
      <c r="T2676" s="22"/>
      <c r="U2676" s="21" t="e">
        <f>VLOOKUP(CONCATENATE($M2676,$N2676),Curriculos!$A$2:$J$332,10,FALSE)</f>
        <v>#N/A</v>
      </c>
      <c r="V2676" s="20" t="e">
        <f>VLOOKUP(CONCATENATE($M2676,$N2676,$T2676),Oferta!$B$2:$R$360,17,FALSE)</f>
        <v>#N/A</v>
      </c>
      <c r="W2676" s="20" t="e">
        <f>VLOOKUP(CONCATENATE($M2676,$N2676,$T2676),Oferta!$B$2:$Q$360,12,FALSE)</f>
        <v>#N/A</v>
      </c>
      <c r="X2676" s="22"/>
      <c r="Y2676" s="23" t="e">
        <f>VLOOKUP(CONCATENATE($W2676,$X2676),Mtz_Horarios!$E$2:$H$92,2,FALSE)</f>
        <v>#N/A</v>
      </c>
      <c r="Z2676" s="23" t="e">
        <f>VLOOKUP(CONCATENATE($W2676,$X2676),Mtz_Horarios!$E$2:$H$92,3,FALSE)</f>
        <v>#N/A</v>
      </c>
      <c r="AA2676" s="24" t="e">
        <f>VLOOKUP(CONCATENATE($W2676,$X2676),Mtz_Horarios!$E$2:$H$92,4,FALSE)</f>
        <v>#N/A</v>
      </c>
      <c r="AB2676" s="20" t="e">
        <f>VLOOKUP(CONCATENATE($M2676,$N2676,$T2676),Oferta!$B$2:$Q$360,16,FALSE)</f>
        <v>#N/A</v>
      </c>
      <c r="AC2676" s="20" t="e">
        <f>VLOOKUP(CONCATENATE($M2676,$N2676,$T2676),Oferta!$B$2:$Q$360,15,FALSE)</f>
        <v>#N/A</v>
      </c>
      <c r="AI2676" s="5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12"/>
      <c r="AW2676" s="12"/>
    </row>
    <row r="2677" spans="1:49" ht="15" hidden="1" customHeight="1">
      <c r="A2677" s="12"/>
      <c r="B2677" s="12"/>
      <c r="C2677" s="12"/>
      <c r="D2677" s="12"/>
      <c r="E2677" s="12"/>
      <c r="F2677" s="12"/>
      <c r="G2677" s="12"/>
      <c r="H2677" s="12" t="e">
        <f t="shared" si="40"/>
        <v>#N/A</v>
      </c>
      <c r="I2677" s="12" t="e">
        <f>VLOOKUP(CONCATENATE(N2677,T2677),Simulador!$H$26:$H$33,1,FALSE)</f>
        <v>#N/A</v>
      </c>
      <c r="J2677" s="12" t="e">
        <f t="shared" si="41"/>
        <v>#N/A</v>
      </c>
      <c r="K2677" s="13" t="e">
        <f t="shared" si="42"/>
        <v>#N/A</v>
      </c>
      <c r="L2677" s="12" t="e">
        <f t="shared" si="43"/>
        <v>#N/A</v>
      </c>
      <c r="M2677" s="14"/>
      <c r="N2677" s="3"/>
      <c r="O2677" s="20" t="e">
        <f>VLOOKUP(CONCATENATE($M2677,$N2677),Curriculos!$A$2:$J$332,4,FALSE)</f>
        <v>#N/A</v>
      </c>
      <c r="P2677" s="21" t="e">
        <f>VLOOKUP(CONCATENATE($M2677,$N2677),Curriculos!$A$2:$J$332,5,FALSE)</f>
        <v>#N/A</v>
      </c>
      <c r="Q2677" s="21" t="e">
        <f>VLOOKUP($N2677,Oferta!$D$2:$P$100,5,FALSE)</f>
        <v>#N/A</v>
      </c>
      <c r="R2677" s="21" t="e">
        <f>VLOOKUP(CONCATENATE($M2677,$N2677),Curriculos!$A$2:$J$332,8,FALSE)</f>
        <v>#N/A</v>
      </c>
      <c r="S2677" s="5"/>
      <c r="T2677" s="22"/>
      <c r="U2677" s="21" t="e">
        <f>VLOOKUP(CONCATENATE($M2677,$N2677),Curriculos!$A$2:$J$332,10,FALSE)</f>
        <v>#N/A</v>
      </c>
      <c r="V2677" s="20" t="e">
        <f>VLOOKUP(CONCATENATE($M2677,$N2677,$T2677),Oferta!$B$2:$R$360,17,FALSE)</f>
        <v>#N/A</v>
      </c>
      <c r="W2677" s="20" t="e">
        <f>VLOOKUP(CONCATENATE($M2677,$N2677,$T2677),Oferta!$B$2:$Q$360,12,FALSE)</f>
        <v>#N/A</v>
      </c>
      <c r="X2677" s="22"/>
      <c r="Y2677" s="23" t="e">
        <f>VLOOKUP(CONCATENATE($W2677,$X2677),Mtz_Horarios!$E$2:$H$92,2,FALSE)</f>
        <v>#N/A</v>
      </c>
      <c r="Z2677" s="23" t="e">
        <f>VLOOKUP(CONCATENATE($W2677,$X2677),Mtz_Horarios!$E$2:$H$92,3,FALSE)</f>
        <v>#N/A</v>
      </c>
      <c r="AA2677" s="24" t="e">
        <f>VLOOKUP(CONCATENATE($W2677,$X2677),Mtz_Horarios!$E$2:$H$92,4,FALSE)</f>
        <v>#N/A</v>
      </c>
      <c r="AB2677" s="20" t="e">
        <f>VLOOKUP(CONCATENATE($M2677,$N2677,$T2677),Oferta!$B$2:$Q$360,16,FALSE)</f>
        <v>#N/A</v>
      </c>
      <c r="AC2677" s="20" t="e">
        <f>VLOOKUP(CONCATENATE($M2677,$N2677,$T2677),Oferta!$B$2:$Q$360,15,FALSE)</f>
        <v>#N/A</v>
      </c>
      <c r="AI2677" s="5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12"/>
      <c r="AW2677" s="12"/>
    </row>
    <row r="2678" spans="1:49" ht="15" hidden="1" customHeight="1">
      <c r="A2678" s="12"/>
      <c r="B2678" s="12"/>
      <c r="C2678" s="12"/>
      <c r="D2678" s="12"/>
      <c r="E2678" s="12"/>
      <c r="F2678" s="12"/>
      <c r="G2678" s="12"/>
      <c r="H2678" s="12" t="e">
        <f t="shared" si="40"/>
        <v>#N/A</v>
      </c>
      <c r="I2678" s="12" t="e">
        <f>VLOOKUP(CONCATENATE(N2678,T2678),Simulador!$H$26:$H$33,1,FALSE)</f>
        <v>#N/A</v>
      </c>
      <c r="J2678" s="12" t="e">
        <f t="shared" si="41"/>
        <v>#N/A</v>
      </c>
      <c r="K2678" s="13" t="e">
        <f t="shared" si="42"/>
        <v>#N/A</v>
      </c>
      <c r="L2678" s="12" t="e">
        <f t="shared" si="43"/>
        <v>#N/A</v>
      </c>
      <c r="M2678" s="14"/>
      <c r="N2678" s="3"/>
      <c r="O2678" s="20" t="e">
        <f>VLOOKUP(CONCATENATE($M2678,$N2678),Curriculos!$A$2:$J$332,4,FALSE)</f>
        <v>#N/A</v>
      </c>
      <c r="P2678" s="21" t="e">
        <f>VLOOKUP(CONCATENATE($M2678,$N2678),Curriculos!$A$2:$J$332,5,FALSE)</f>
        <v>#N/A</v>
      </c>
      <c r="Q2678" s="21" t="e">
        <f>VLOOKUP($N2678,Oferta!$D$2:$P$100,5,FALSE)</f>
        <v>#N/A</v>
      </c>
      <c r="R2678" s="21" t="e">
        <f>VLOOKUP(CONCATENATE($M2678,$N2678),Curriculos!$A$2:$J$332,8,FALSE)</f>
        <v>#N/A</v>
      </c>
      <c r="S2678" s="5"/>
      <c r="T2678" s="22"/>
      <c r="U2678" s="21" t="e">
        <f>VLOOKUP(CONCATENATE($M2678,$N2678),Curriculos!$A$2:$J$332,10,FALSE)</f>
        <v>#N/A</v>
      </c>
      <c r="V2678" s="20" t="e">
        <f>VLOOKUP(CONCATENATE($M2678,$N2678,$T2678),Oferta!$B$2:$R$360,17,FALSE)</f>
        <v>#N/A</v>
      </c>
      <c r="W2678" s="20" t="e">
        <f>VLOOKUP(CONCATENATE($M2678,$N2678,$T2678),Oferta!$B$2:$Q$360,12,FALSE)</f>
        <v>#N/A</v>
      </c>
      <c r="X2678" s="22"/>
      <c r="Y2678" s="23" t="e">
        <f>VLOOKUP(CONCATENATE($W2678,$X2678),Mtz_Horarios!$E$2:$H$92,2,FALSE)</f>
        <v>#N/A</v>
      </c>
      <c r="Z2678" s="23" t="e">
        <f>VLOOKUP(CONCATENATE($W2678,$X2678),Mtz_Horarios!$E$2:$H$92,3,FALSE)</f>
        <v>#N/A</v>
      </c>
      <c r="AA2678" s="24" t="e">
        <f>VLOOKUP(CONCATENATE($W2678,$X2678),Mtz_Horarios!$E$2:$H$92,4,FALSE)</f>
        <v>#N/A</v>
      </c>
      <c r="AB2678" s="20" t="e">
        <f>VLOOKUP(CONCATENATE($M2678,$N2678,$T2678),Oferta!$B$2:$Q$360,16,FALSE)</f>
        <v>#N/A</v>
      </c>
      <c r="AC2678" s="20" t="e">
        <f>VLOOKUP(CONCATENATE($M2678,$N2678,$T2678),Oferta!$B$2:$Q$360,15,FALSE)</f>
        <v>#N/A</v>
      </c>
      <c r="AI2678" s="5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12"/>
      <c r="AW2678" s="12"/>
    </row>
    <row r="2679" spans="1:49" ht="15" hidden="1" customHeight="1">
      <c r="A2679" s="12"/>
      <c r="B2679" s="12"/>
      <c r="C2679" s="12"/>
      <c r="D2679" s="12"/>
      <c r="E2679" s="12"/>
      <c r="F2679" s="12"/>
      <c r="G2679" s="12"/>
      <c r="H2679" s="12" t="e">
        <f t="shared" si="40"/>
        <v>#N/A</v>
      </c>
      <c r="I2679" s="12" t="e">
        <f>VLOOKUP(CONCATENATE(N2679,T2679),Simulador!$H$26:$H$33,1,FALSE)</f>
        <v>#N/A</v>
      </c>
      <c r="J2679" s="12" t="e">
        <f t="shared" si="41"/>
        <v>#N/A</v>
      </c>
      <c r="K2679" s="13" t="e">
        <f t="shared" si="42"/>
        <v>#N/A</v>
      </c>
      <c r="L2679" s="12" t="e">
        <f t="shared" si="43"/>
        <v>#N/A</v>
      </c>
      <c r="M2679" s="14"/>
      <c r="N2679" s="3"/>
      <c r="O2679" s="20" t="e">
        <f>VLOOKUP(CONCATENATE($M2679,$N2679),Curriculos!$A$2:$J$332,4,FALSE)</f>
        <v>#N/A</v>
      </c>
      <c r="P2679" s="21" t="e">
        <f>VLOOKUP(CONCATENATE($M2679,$N2679),Curriculos!$A$2:$J$332,5,FALSE)</f>
        <v>#N/A</v>
      </c>
      <c r="Q2679" s="21" t="e">
        <f>VLOOKUP($N2679,Oferta!$D$2:$P$100,5,FALSE)</f>
        <v>#N/A</v>
      </c>
      <c r="R2679" s="21" t="e">
        <f>VLOOKUP(CONCATENATE($M2679,$N2679),Curriculos!$A$2:$J$332,8,FALSE)</f>
        <v>#N/A</v>
      </c>
      <c r="S2679" s="5"/>
      <c r="T2679" s="22"/>
      <c r="U2679" s="21" t="e">
        <f>VLOOKUP(CONCATENATE($M2679,$N2679),Curriculos!$A$2:$J$332,10,FALSE)</f>
        <v>#N/A</v>
      </c>
      <c r="V2679" s="20" t="e">
        <f>VLOOKUP(CONCATENATE($M2679,$N2679,$T2679),Oferta!$B$2:$R$360,17,FALSE)</f>
        <v>#N/A</v>
      </c>
      <c r="W2679" s="20" t="e">
        <f>VLOOKUP(CONCATENATE($M2679,$N2679,$T2679),Oferta!$B$2:$Q$360,12,FALSE)</f>
        <v>#N/A</v>
      </c>
      <c r="X2679" s="22"/>
      <c r="Y2679" s="23" t="e">
        <f>VLOOKUP(CONCATENATE($W2679,$X2679),Mtz_Horarios!$E$2:$H$92,2,FALSE)</f>
        <v>#N/A</v>
      </c>
      <c r="Z2679" s="23" t="e">
        <f>VLOOKUP(CONCATENATE($W2679,$X2679),Mtz_Horarios!$E$2:$H$92,3,FALSE)</f>
        <v>#N/A</v>
      </c>
      <c r="AA2679" s="24" t="e">
        <f>VLOOKUP(CONCATENATE($W2679,$X2679),Mtz_Horarios!$E$2:$H$92,4,FALSE)</f>
        <v>#N/A</v>
      </c>
      <c r="AB2679" s="20" t="e">
        <f>VLOOKUP(CONCATENATE($M2679,$N2679,$T2679),Oferta!$B$2:$Q$360,16,FALSE)</f>
        <v>#N/A</v>
      </c>
      <c r="AC2679" s="20" t="e">
        <f>VLOOKUP(CONCATENATE($M2679,$N2679,$T2679),Oferta!$B$2:$Q$360,15,FALSE)</f>
        <v>#N/A</v>
      </c>
      <c r="AI2679" s="5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12"/>
      <c r="AW2679" s="12"/>
    </row>
    <row r="2680" spans="1:49" ht="15" hidden="1" customHeight="1">
      <c r="A2680" s="12"/>
      <c r="B2680" s="12"/>
      <c r="C2680" s="12"/>
      <c r="D2680" s="12"/>
      <c r="E2680" s="12"/>
      <c r="F2680" s="12"/>
      <c r="G2680" s="12"/>
      <c r="H2680" s="12" t="e">
        <f t="shared" si="40"/>
        <v>#N/A</v>
      </c>
      <c r="I2680" s="12" t="e">
        <f>VLOOKUP(CONCATENATE(N2680,T2680),Simulador!$H$26:$H$33,1,FALSE)</f>
        <v>#N/A</v>
      </c>
      <c r="J2680" s="12" t="e">
        <f t="shared" si="41"/>
        <v>#N/A</v>
      </c>
      <c r="K2680" s="13" t="e">
        <f t="shared" si="42"/>
        <v>#N/A</v>
      </c>
      <c r="L2680" s="12" t="e">
        <f t="shared" si="43"/>
        <v>#N/A</v>
      </c>
      <c r="M2680" s="14"/>
      <c r="N2680" s="3"/>
      <c r="O2680" s="20" t="e">
        <f>VLOOKUP(CONCATENATE($M2680,$N2680),Curriculos!$A$2:$J$332,4,FALSE)</f>
        <v>#N/A</v>
      </c>
      <c r="P2680" s="21" t="e">
        <f>VLOOKUP(CONCATENATE($M2680,$N2680),Curriculos!$A$2:$J$332,5,FALSE)</f>
        <v>#N/A</v>
      </c>
      <c r="Q2680" s="21" t="e">
        <f>VLOOKUP($N2680,Oferta!$D$2:$P$100,5,FALSE)</f>
        <v>#N/A</v>
      </c>
      <c r="R2680" s="21" t="e">
        <f>VLOOKUP(CONCATENATE($M2680,$N2680),Curriculos!$A$2:$J$332,8,FALSE)</f>
        <v>#N/A</v>
      </c>
      <c r="S2680" s="5"/>
      <c r="T2680" s="22"/>
      <c r="U2680" s="21" t="e">
        <f>VLOOKUP(CONCATENATE($M2680,$N2680),Curriculos!$A$2:$J$332,10,FALSE)</f>
        <v>#N/A</v>
      </c>
      <c r="V2680" s="20" t="e">
        <f>VLOOKUP(CONCATENATE($M2680,$N2680,$T2680),Oferta!$B$2:$R$360,17,FALSE)</f>
        <v>#N/A</v>
      </c>
      <c r="W2680" s="20" t="e">
        <f>VLOOKUP(CONCATENATE($M2680,$N2680,$T2680),Oferta!$B$2:$Q$360,12,FALSE)</f>
        <v>#N/A</v>
      </c>
      <c r="X2680" s="22"/>
      <c r="Y2680" s="23" t="e">
        <f>VLOOKUP(CONCATENATE($W2680,$X2680),Mtz_Horarios!$E$2:$H$92,2,FALSE)</f>
        <v>#N/A</v>
      </c>
      <c r="Z2680" s="23" t="e">
        <f>VLOOKUP(CONCATENATE($W2680,$X2680),Mtz_Horarios!$E$2:$H$92,3,FALSE)</f>
        <v>#N/A</v>
      </c>
      <c r="AA2680" s="24" t="e">
        <f>VLOOKUP(CONCATENATE($W2680,$X2680),Mtz_Horarios!$E$2:$H$92,4,FALSE)</f>
        <v>#N/A</v>
      </c>
      <c r="AB2680" s="20" t="e">
        <f>VLOOKUP(CONCATENATE($M2680,$N2680,$T2680),Oferta!$B$2:$Q$360,16,FALSE)</f>
        <v>#N/A</v>
      </c>
      <c r="AC2680" s="20" t="e">
        <f>VLOOKUP(CONCATENATE($M2680,$N2680,$T2680),Oferta!$B$2:$Q$360,15,FALSE)</f>
        <v>#N/A</v>
      </c>
      <c r="AI2680" s="5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12"/>
      <c r="AW2680" s="12"/>
    </row>
    <row r="2681" spans="1:49" ht="15" hidden="1" customHeight="1">
      <c r="A2681" s="12"/>
      <c r="B2681" s="12"/>
      <c r="C2681" s="12"/>
      <c r="D2681" s="12"/>
      <c r="E2681" s="12"/>
      <c r="F2681" s="12"/>
      <c r="G2681" s="12"/>
      <c r="H2681" s="12" t="e">
        <f t="shared" si="40"/>
        <v>#N/A</v>
      </c>
      <c r="I2681" s="12" t="e">
        <f>VLOOKUP(CONCATENATE(N2681,T2681),Simulador!$H$26:$H$33,1,FALSE)</f>
        <v>#N/A</v>
      </c>
      <c r="J2681" s="12" t="e">
        <f t="shared" si="41"/>
        <v>#N/A</v>
      </c>
      <c r="K2681" s="13" t="e">
        <f t="shared" si="42"/>
        <v>#N/A</v>
      </c>
      <c r="L2681" s="12" t="e">
        <f t="shared" si="43"/>
        <v>#N/A</v>
      </c>
      <c r="M2681" s="14"/>
      <c r="N2681" s="3"/>
      <c r="O2681" s="20" t="e">
        <f>VLOOKUP(CONCATENATE($M2681,$N2681),Curriculos!$A$2:$J$332,4,FALSE)</f>
        <v>#N/A</v>
      </c>
      <c r="P2681" s="21" t="e">
        <f>VLOOKUP(CONCATENATE($M2681,$N2681),Curriculos!$A$2:$J$332,5,FALSE)</f>
        <v>#N/A</v>
      </c>
      <c r="Q2681" s="21" t="e">
        <f>VLOOKUP($N2681,Oferta!$D$2:$P$100,5,FALSE)</f>
        <v>#N/A</v>
      </c>
      <c r="R2681" s="21" t="e">
        <f>VLOOKUP(CONCATENATE($M2681,$N2681),Curriculos!$A$2:$J$332,8,FALSE)</f>
        <v>#N/A</v>
      </c>
      <c r="S2681" s="5"/>
      <c r="T2681" s="22"/>
      <c r="U2681" s="21" t="e">
        <f>VLOOKUP(CONCATENATE($M2681,$N2681),Curriculos!$A$2:$J$332,10,FALSE)</f>
        <v>#N/A</v>
      </c>
      <c r="V2681" s="20" t="e">
        <f>VLOOKUP(CONCATENATE($M2681,$N2681,$T2681),Oferta!$B$2:$R$360,17,FALSE)</f>
        <v>#N/A</v>
      </c>
      <c r="W2681" s="20" t="e">
        <f>VLOOKUP(CONCATENATE($M2681,$N2681,$T2681),Oferta!$B$2:$Q$360,12,FALSE)</f>
        <v>#N/A</v>
      </c>
      <c r="X2681" s="22"/>
      <c r="Y2681" s="23" t="e">
        <f>VLOOKUP(CONCATENATE($W2681,$X2681),Mtz_Horarios!$E$2:$H$92,2,FALSE)</f>
        <v>#N/A</v>
      </c>
      <c r="Z2681" s="23" t="e">
        <f>VLOOKUP(CONCATENATE($W2681,$X2681),Mtz_Horarios!$E$2:$H$92,3,FALSE)</f>
        <v>#N/A</v>
      </c>
      <c r="AA2681" s="24" t="e">
        <f>VLOOKUP(CONCATENATE($W2681,$X2681),Mtz_Horarios!$E$2:$H$92,4,FALSE)</f>
        <v>#N/A</v>
      </c>
      <c r="AB2681" s="20" t="e">
        <f>VLOOKUP(CONCATENATE($M2681,$N2681,$T2681),Oferta!$B$2:$Q$360,16,FALSE)</f>
        <v>#N/A</v>
      </c>
      <c r="AC2681" s="20" t="e">
        <f>VLOOKUP(CONCATENATE($M2681,$N2681,$T2681),Oferta!$B$2:$Q$360,15,FALSE)</f>
        <v>#N/A</v>
      </c>
      <c r="AI2681" s="5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12"/>
      <c r="AW2681" s="12"/>
    </row>
    <row r="2682" spans="1:49" ht="15" hidden="1" customHeight="1">
      <c r="A2682" s="12"/>
      <c r="B2682" s="12"/>
      <c r="C2682" s="12"/>
      <c r="D2682" s="12"/>
      <c r="E2682" s="12"/>
      <c r="F2682" s="12"/>
      <c r="G2682" s="12"/>
      <c r="H2682" s="12" t="e">
        <f t="shared" si="40"/>
        <v>#N/A</v>
      </c>
      <c r="I2682" s="12" t="e">
        <f>VLOOKUP(CONCATENATE(N2682,T2682),Simulador!$H$26:$H$33,1,FALSE)</f>
        <v>#N/A</v>
      </c>
      <c r="J2682" s="12" t="e">
        <f t="shared" si="41"/>
        <v>#N/A</v>
      </c>
      <c r="K2682" s="13" t="e">
        <f t="shared" si="42"/>
        <v>#N/A</v>
      </c>
      <c r="L2682" s="12" t="e">
        <f t="shared" si="43"/>
        <v>#N/A</v>
      </c>
      <c r="M2682" s="14"/>
      <c r="N2682" s="3"/>
      <c r="O2682" s="20" t="e">
        <f>VLOOKUP(CONCATENATE($M2682,$N2682),Curriculos!$A$2:$J$332,4,FALSE)</f>
        <v>#N/A</v>
      </c>
      <c r="P2682" s="21" t="e">
        <f>VLOOKUP(CONCATENATE($M2682,$N2682),Curriculos!$A$2:$J$332,5,FALSE)</f>
        <v>#N/A</v>
      </c>
      <c r="Q2682" s="21" t="e">
        <f>VLOOKUP($N2682,Oferta!$D$2:$P$100,5,FALSE)</f>
        <v>#N/A</v>
      </c>
      <c r="R2682" s="21" t="e">
        <f>VLOOKUP(CONCATENATE($M2682,$N2682),Curriculos!$A$2:$J$332,8,FALSE)</f>
        <v>#N/A</v>
      </c>
      <c r="S2682" s="5"/>
      <c r="T2682" s="22"/>
      <c r="U2682" s="21" t="e">
        <f>VLOOKUP(CONCATENATE($M2682,$N2682),Curriculos!$A$2:$J$332,10,FALSE)</f>
        <v>#N/A</v>
      </c>
      <c r="V2682" s="20" t="e">
        <f>VLOOKUP(CONCATENATE($M2682,$N2682,$T2682),Oferta!$B$2:$R$360,17,FALSE)</f>
        <v>#N/A</v>
      </c>
      <c r="W2682" s="20" t="e">
        <f>VLOOKUP(CONCATENATE($M2682,$N2682,$T2682),Oferta!$B$2:$Q$360,12,FALSE)</f>
        <v>#N/A</v>
      </c>
      <c r="X2682" s="22"/>
      <c r="Y2682" s="23" t="e">
        <f>VLOOKUP(CONCATENATE($W2682,$X2682),Mtz_Horarios!$E$2:$H$92,2,FALSE)</f>
        <v>#N/A</v>
      </c>
      <c r="Z2682" s="23" t="e">
        <f>VLOOKUP(CONCATENATE($W2682,$X2682),Mtz_Horarios!$E$2:$H$92,3,FALSE)</f>
        <v>#N/A</v>
      </c>
      <c r="AA2682" s="24" t="e">
        <f>VLOOKUP(CONCATENATE($W2682,$X2682),Mtz_Horarios!$E$2:$H$92,4,FALSE)</f>
        <v>#N/A</v>
      </c>
      <c r="AB2682" s="20" t="e">
        <f>VLOOKUP(CONCATENATE($M2682,$N2682,$T2682),Oferta!$B$2:$Q$360,16,FALSE)</f>
        <v>#N/A</v>
      </c>
      <c r="AC2682" s="20" t="e">
        <f>VLOOKUP(CONCATENATE($M2682,$N2682,$T2682),Oferta!$B$2:$Q$360,15,FALSE)</f>
        <v>#N/A</v>
      </c>
      <c r="AI2682" s="5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12"/>
      <c r="AW2682" s="12"/>
    </row>
    <row r="2683" spans="1:49" ht="15" hidden="1" customHeight="1">
      <c r="A2683" s="12"/>
      <c r="B2683" s="12"/>
      <c r="C2683" s="12"/>
      <c r="D2683" s="12"/>
      <c r="E2683" s="12"/>
      <c r="F2683" s="12"/>
      <c r="G2683" s="12"/>
      <c r="H2683" s="12" t="e">
        <f t="shared" si="40"/>
        <v>#N/A</v>
      </c>
      <c r="I2683" s="12" t="e">
        <f>VLOOKUP(CONCATENATE(N2683,T2683),Simulador!$H$26:$H$33,1,FALSE)</f>
        <v>#N/A</v>
      </c>
      <c r="J2683" s="12" t="e">
        <f t="shared" si="41"/>
        <v>#N/A</v>
      </c>
      <c r="K2683" s="13" t="e">
        <f t="shared" si="42"/>
        <v>#N/A</v>
      </c>
      <c r="L2683" s="12" t="e">
        <f t="shared" si="43"/>
        <v>#N/A</v>
      </c>
      <c r="M2683" s="14"/>
      <c r="N2683" s="3"/>
      <c r="O2683" s="20" t="e">
        <f>VLOOKUP(CONCATENATE($M2683,$N2683),Curriculos!$A$2:$J$332,4,FALSE)</f>
        <v>#N/A</v>
      </c>
      <c r="P2683" s="21" t="e">
        <f>VLOOKUP(CONCATENATE($M2683,$N2683),Curriculos!$A$2:$J$332,5,FALSE)</f>
        <v>#N/A</v>
      </c>
      <c r="Q2683" s="21" t="e">
        <f>VLOOKUP($N2683,Oferta!$D$2:$P$100,5,FALSE)</f>
        <v>#N/A</v>
      </c>
      <c r="R2683" s="21" t="e">
        <f>VLOOKUP(CONCATENATE($M2683,$N2683),Curriculos!$A$2:$J$332,8,FALSE)</f>
        <v>#N/A</v>
      </c>
      <c r="S2683" s="5"/>
      <c r="T2683" s="22"/>
      <c r="U2683" s="21" t="e">
        <f>VLOOKUP(CONCATENATE($M2683,$N2683),Curriculos!$A$2:$J$332,10,FALSE)</f>
        <v>#N/A</v>
      </c>
      <c r="V2683" s="20" t="e">
        <f>VLOOKUP(CONCATENATE($M2683,$N2683,$T2683),Oferta!$B$2:$R$360,17,FALSE)</f>
        <v>#N/A</v>
      </c>
      <c r="W2683" s="20" t="e">
        <f>VLOOKUP(CONCATENATE($M2683,$N2683,$T2683),Oferta!$B$2:$Q$360,12,FALSE)</f>
        <v>#N/A</v>
      </c>
      <c r="X2683" s="22"/>
      <c r="Y2683" s="23" t="e">
        <f>VLOOKUP(CONCATENATE($W2683,$X2683),Mtz_Horarios!$E$2:$H$92,2,FALSE)</f>
        <v>#N/A</v>
      </c>
      <c r="Z2683" s="23" t="e">
        <f>VLOOKUP(CONCATENATE($W2683,$X2683),Mtz_Horarios!$E$2:$H$92,3,FALSE)</f>
        <v>#N/A</v>
      </c>
      <c r="AA2683" s="24" t="e">
        <f>VLOOKUP(CONCATENATE($W2683,$X2683),Mtz_Horarios!$E$2:$H$92,4,FALSE)</f>
        <v>#N/A</v>
      </c>
      <c r="AB2683" s="20" t="e">
        <f>VLOOKUP(CONCATENATE($M2683,$N2683,$T2683),Oferta!$B$2:$Q$360,16,FALSE)</f>
        <v>#N/A</v>
      </c>
      <c r="AC2683" s="20" t="e">
        <f>VLOOKUP(CONCATENATE($M2683,$N2683,$T2683),Oferta!$B$2:$Q$360,15,FALSE)</f>
        <v>#N/A</v>
      </c>
      <c r="AI2683" s="5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12"/>
      <c r="AW2683" s="12"/>
    </row>
    <row r="2684" spans="1:49" ht="15" hidden="1" customHeight="1">
      <c r="A2684" s="12"/>
      <c r="B2684" s="12"/>
      <c r="C2684" s="12"/>
      <c r="D2684" s="12"/>
      <c r="E2684" s="12"/>
      <c r="F2684" s="12"/>
      <c r="G2684" s="12"/>
      <c r="H2684" s="12" t="e">
        <f t="shared" si="40"/>
        <v>#N/A</v>
      </c>
      <c r="I2684" s="12" t="e">
        <f>VLOOKUP(CONCATENATE(N2684,T2684),Simulador!$H$26:$H$33,1,FALSE)</f>
        <v>#N/A</v>
      </c>
      <c r="J2684" s="12" t="e">
        <f t="shared" si="41"/>
        <v>#N/A</v>
      </c>
      <c r="K2684" s="13" t="e">
        <f t="shared" si="42"/>
        <v>#N/A</v>
      </c>
      <c r="L2684" s="12" t="e">
        <f t="shared" si="43"/>
        <v>#N/A</v>
      </c>
      <c r="M2684" s="14"/>
      <c r="N2684" s="3"/>
      <c r="O2684" s="20" t="e">
        <f>VLOOKUP(CONCATENATE($M2684,$N2684),Curriculos!$A$2:$J$332,4,FALSE)</f>
        <v>#N/A</v>
      </c>
      <c r="P2684" s="21" t="e">
        <f>VLOOKUP(CONCATENATE($M2684,$N2684),Curriculos!$A$2:$J$332,5,FALSE)</f>
        <v>#N/A</v>
      </c>
      <c r="Q2684" s="21" t="e">
        <f>VLOOKUP($N2684,Oferta!$D$2:$P$100,5,FALSE)</f>
        <v>#N/A</v>
      </c>
      <c r="R2684" s="21" t="e">
        <f>VLOOKUP(CONCATENATE($M2684,$N2684),Curriculos!$A$2:$J$332,8,FALSE)</f>
        <v>#N/A</v>
      </c>
      <c r="S2684" s="5"/>
      <c r="T2684" s="22"/>
      <c r="U2684" s="21" t="e">
        <f>VLOOKUP(CONCATENATE($M2684,$N2684),Curriculos!$A$2:$J$332,10,FALSE)</f>
        <v>#N/A</v>
      </c>
      <c r="V2684" s="20" t="e">
        <f>VLOOKUP(CONCATENATE($M2684,$N2684,$T2684),Oferta!$B$2:$R$360,17,FALSE)</f>
        <v>#N/A</v>
      </c>
      <c r="W2684" s="20" t="e">
        <f>VLOOKUP(CONCATENATE($M2684,$N2684,$T2684),Oferta!$B$2:$Q$360,12,FALSE)</f>
        <v>#N/A</v>
      </c>
      <c r="X2684" s="22"/>
      <c r="Y2684" s="23" t="e">
        <f>VLOOKUP(CONCATENATE($W2684,$X2684),Mtz_Horarios!$E$2:$H$92,2,FALSE)</f>
        <v>#N/A</v>
      </c>
      <c r="Z2684" s="23" t="e">
        <f>VLOOKUP(CONCATENATE($W2684,$X2684),Mtz_Horarios!$E$2:$H$92,3,FALSE)</f>
        <v>#N/A</v>
      </c>
      <c r="AA2684" s="24" t="e">
        <f>VLOOKUP(CONCATENATE($W2684,$X2684),Mtz_Horarios!$E$2:$H$92,4,FALSE)</f>
        <v>#N/A</v>
      </c>
      <c r="AB2684" s="20" t="e">
        <f>VLOOKUP(CONCATENATE($M2684,$N2684,$T2684),Oferta!$B$2:$Q$360,16,FALSE)</f>
        <v>#N/A</v>
      </c>
      <c r="AC2684" s="20" t="e">
        <f>VLOOKUP(CONCATENATE($M2684,$N2684,$T2684),Oferta!$B$2:$Q$360,15,FALSE)</f>
        <v>#N/A</v>
      </c>
      <c r="AI2684" s="5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12"/>
      <c r="AW2684" s="12"/>
    </row>
    <row r="2685" spans="1:49" ht="15" hidden="1" customHeight="1">
      <c r="A2685" s="12"/>
      <c r="B2685" s="12"/>
      <c r="C2685" s="12"/>
      <c r="D2685" s="12"/>
      <c r="E2685" s="12"/>
      <c r="F2685" s="12"/>
      <c r="G2685" s="12"/>
      <c r="H2685" s="12" t="e">
        <f t="shared" si="40"/>
        <v>#N/A</v>
      </c>
      <c r="I2685" s="12" t="e">
        <f>VLOOKUP(CONCATENATE(N2685,T2685),Simulador!$H$26:$H$33,1,FALSE)</f>
        <v>#N/A</v>
      </c>
      <c r="J2685" s="12" t="e">
        <f t="shared" si="41"/>
        <v>#N/A</v>
      </c>
      <c r="K2685" s="13" t="e">
        <f t="shared" si="42"/>
        <v>#N/A</v>
      </c>
      <c r="L2685" s="12" t="e">
        <f t="shared" si="43"/>
        <v>#N/A</v>
      </c>
      <c r="M2685" s="14"/>
      <c r="N2685" s="3"/>
      <c r="O2685" s="20" t="e">
        <f>VLOOKUP(CONCATENATE($M2685,$N2685),Curriculos!$A$2:$J$332,4,FALSE)</f>
        <v>#N/A</v>
      </c>
      <c r="P2685" s="21" t="e">
        <f>VLOOKUP(CONCATENATE($M2685,$N2685),Curriculos!$A$2:$J$332,5,FALSE)</f>
        <v>#N/A</v>
      </c>
      <c r="Q2685" s="21" t="e">
        <f>VLOOKUP($N2685,Oferta!$D$2:$P$100,5,FALSE)</f>
        <v>#N/A</v>
      </c>
      <c r="R2685" s="21" t="e">
        <f>VLOOKUP(CONCATENATE($M2685,$N2685),Curriculos!$A$2:$J$332,8,FALSE)</f>
        <v>#N/A</v>
      </c>
      <c r="S2685" s="5"/>
      <c r="T2685" s="22"/>
      <c r="U2685" s="21" t="e">
        <f>VLOOKUP(CONCATENATE($M2685,$N2685),Curriculos!$A$2:$J$332,10,FALSE)</f>
        <v>#N/A</v>
      </c>
      <c r="V2685" s="20" t="e">
        <f>VLOOKUP(CONCATENATE($M2685,$N2685,$T2685),Oferta!$B$2:$R$360,17,FALSE)</f>
        <v>#N/A</v>
      </c>
      <c r="W2685" s="20" t="e">
        <f>VLOOKUP(CONCATENATE($M2685,$N2685,$T2685),Oferta!$B$2:$Q$360,12,FALSE)</f>
        <v>#N/A</v>
      </c>
      <c r="X2685" s="22"/>
      <c r="Y2685" s="23" t="e">
        <f>VLOOKUP(CONCATENATE($W2685,$X2685),Mtz_Horarios!$E$2:$H$92,2,FALSE)</f>
        <v>#N/A</v>
      </c>
      <c r="Z2685" s="23" t="e">
        <f>VLOOKUP(CONCATENATE($W2685,$X2685),Mtz_Horarios!$E$2:$H$92,3,FALSE)</f>
        <v>#N/A</v>
      </c>
      <c r="AA2685" s="24" t="e">
        <f>VLOOKUP(CONCATENATE($W2685,$X2685),Mtz_Horarios!$E$2:$H$92,4,FALSE)</f>
        <v>#N/A</v>
      </c>
      <c r="AB2685" s="20" t="e">
        <f>VLOOKUP(CONCATENATE($M2685,$N2685,$T2685),Oferta!$B$2:$Q$360,16,FALSE)</f>
        <v>#N/A</v>
      </c>
      <c r="AC2685" s="20" t="e">
        <f>VLOOKUP(CONCATENATE($M2685,$N2685,$T2685),Oferta!$B$2:$Q$360,15,FALSE)</f>
        <v>#N/A</v>
      </c>
      <c r="AI2685" s="5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12"/>
      <c r="AW2685" s="12"/>
    </row>
    <row r="2686" spans="1:49" ht="15" hidden="1" customHeight="1">
      <c r="A2686" s="12"/>
      <c r="B2686" s="12"/>
      <c r="C2686" s="12"/>
      <c r="D2686" s="12"/>
      <c r="E2686" s="12"/>
      <c r="F2686" s="12"/>
      <c r="G2686" s="12"/>
      <c r="H2686" s="12" t="e">
        <f t="shared" si="40"/>
        <v>#N/A</v>
      </c>
      <c r="I2686" s="12" t="e">
        <f>VLOOKUP(CONCATENATE(N2686,T2686),Simulador!$H$26:$H$33,1,FALSE)</f>
        <v>#N/A</v>
      </c>
      <c r="J2686" s="12" t="e">
        <f t="shared" si="41"/>
        <v>#N/A</v>
      </c>
      <c r="K2686" s="13" t="e">
        <f t="shared" si="42"/>
        <v>#N/A</v>
      </c>
      <c r="L2686" s="12" t="e">
        <f t="shared" si="43"/>
        <v>#N/A</v>
      </c>
      <c r="M2686" s="14"/>
      <c r="N2686" s="3"/>
      <c r="O2686" s="20" t="e">
        <f>VLOOKUP(CONCATENATE($M2686,$N2686),Curriculos!$A$2:$J$332,4,FALSE)</f>
        <v>#N/A</v>
      </c>
      <c r="P2686" s="21" t="e">
        <f>VLOOKUP(CONCATENATE($M2686,$N2686),Curriculos!$A$2:$J$332,5,FALSE)</f>
        <v>#N/A</v>
      </c>
      <c r="Q2686" s="21" t="e">
        <f>VLOOKUP($N2686,Oferta!$D$2:$P$100,5,FALSE)</f>
        <v>#N/A</v>
      </c>
      <c r="R2686" s="21" t="e">
        <f>VLOOKUP(CONCATENATE($M2686,$N2686),Curriculos!$A$2:$J$332,8,FALSE)</f>
        <v>#N/A</v>
      </c>
      <c r="S2686" s="5"/>
      <c r="T2686" s="22"/>
      <c r="U2686" s="21" t="e">
        <f>VLOOKUP(CONCATENATE($M2686,$N2686),Curriculos!$A$2:$J$332,10,FALSE)</f>
        <v>#N/A</v>
      </c>
      <c r="V2686" s="20" t="e">
        <f>VLOOKUP(CONCATENATE($M2686,$N2686,$T2686),Oferta!$B$2:$R$360,17,FALSE)</f>
        <v>#N/A</v>
      </c>
      <c r="W2686" s="20" t="e">
        <f>VLOOKUP(CONCATENATE($M2686,$N2686,$T2686),Oferta!$B$2:$Q$360,12,FALSE)</f>
        <v>#N/A</v>
      </c>
      <c r="X2686" s="22"/>
      <c r="Y2686" s="23" t="e">
        <f>VLOOKUP(CONCATENATE($W2686,$X2686),Mtz_Horarios!$E$2:$H$92,2,FALSE)</f>
        <v>#N/A</v>
      </c>
      <c r="Z2686" s="23" t="e">
        <f>VLOOKUP(CONCATENATE($W2686,$X2686),Mtz_Horarios!$E$2:$H$92,3,FALSE)</f>
        <v>#N/A</v>
      </c>
      <c r="AA2686" s="24" t="e">
        <f>VLOOKUP(CONCATENATE($W2686,$X2686),Mtz_Horarios!$E$2:$H$92,4,FALSE)</f>
        <v>#N/A</v>
      </c>
      <c r="AB2686" s="20" t="e">
        <f>VLOOKUP(CONCATENATE($M2686,$N2686,$T2686),Oferta!$B$2:$Q$360,16,FALSE)</f>
        <v>#N/A</v>
      </c>
      <c r="AC2686" s="20" t="e">
        <f>VLOOKUP(CONCATENATE($M2686,$N2686,$T2686),Oferta!$B$2:$Q$360,15,FALSE)</f>
        <v>#N/A</v>
      </c>
      <c r="AI2686" s="5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12"/>
      <c r="AW2686" s="12"/>
    </row>
    <row r="2687" spans="1:49" ht="15" hidden="1" customHeight="1">
      <c r="A2687" s="12"/>
      <c r="B2687" s="12"/>
      <c r="C2687" s="12"/>
      <c r="D2687" s="12"/>
      <c r="E2687" s="12"/>
      <c r="F2687" s="12"/>
      <c r="G2687" s="12"/>
      <c r="H2687" s="12" t="e">
        <f t="shared" si="40"/>
        <v>#N/A</v>
      </c>
      <c r="I2687" s="12" t="e">
        <f>VLOOKUP(CONCATENATE(N2687,T2687),Simulador!$H$26:$H$33,1,FALSE)</f>
        <v>#N/A</v>
      </c>
      <c r="J2687" s="12" t="e">
        <f t="shared" si="41"/>
        <v>#N/A</v>
      </c>
      <c r="K2687" s="13" t="e">
        <f t="shared" si="42"/>
        <v>#N/A</v>
      </c>
      <c r="L2687" s="12" t="e">
        <f t="shared" si="43"/>
        <v>#N/A</v>
      </c>
      <c r="M2687" s="14"/>
      <c r="N2687" s="3"/>
      <c r="O2687" s="20" t="e">
        <f>VLOOKUP(CONCATENATE($M2687,$N2687),Curriculos!$A$2:$J$332,4,FALSE)</f>
        <v>#N/A</v>
      </c>
      <c r="P2687" s="21" t="e">
        <f>VLOOKUP(CONCATENATE($M2687,$N2687),Curriculos!$A$2:$J$332,5,FALSE)</f>
        <v>#N/A</v>
      </c>
      <c r="Q2687" s="21" t="e">
        <f>VLOOKUP($N2687,Oferta!$D$2:$P$100,5,FALSE)</f>
        <v>#N/A</v>
      </c>
      <c r="R2687" s="21" t="e">
        <f>VLOOKUP(CONCATENATE($M2687,$N2687),Curriculos!$A$2:$J$332,8,FALSE)</f>
        <v>#N/A</v>
      </c>
      <c r="S2687" s="5"/>
      <c r="T2687" s="22"/>
      <c r="U2687" s="21" t="e">
        <f>VLOOKUP(CONCATENATE($M2687,$N2687),Curriculos!$A$2:$J$332,10,FALSE)</f>
        <v>#N/A</v>
      </c>
      <c r="V2687" s="20" t="e">
        <f>VLOOKUP(CONCATENATE($M2687,$N2687,$T2687),Oferta!$B$2:$R$360,17,FALSE)</f>
        <v>#N/A</v>
      </c>
      <c r="W2687" s="20" t="e">
        <f>VLOOKUP(CONCATENATE($M2687,$N2687,$T2687),Oferta!$B$2:$Q$360,12,FALSE)</f>
        <v>#N/A</v>
      </c>
      <c r="X2687" s="22"/>
      <c r="Y2687" s="23" t="e">
        <f>VLOOKUP(CONCATENATE($W2687,$X2687),Mtz_Horarios!$E$2:$H$92,2,FALSE)</f>
        <v>#N/A</v>
      </c>
      <c r="Z2687" s="23" t="e">
        <f>VLOOKUP(CONCATENATE($W2687,$X2687),Mtz_Horarios!$E$2:$H$92,3,FALSE)</f>
        <v>#N/A</v>
      </c>
      <c r="AA2687" s="24" t="e">
        <f>VLOOKUP(CONCATENATE($W2687,$X2687),Mtz_Horarios!$E$2:$H$92,4,FALSE)</f>
        <v>#N/A</v>
      </c>
      <c r="AB2687" s="20" t="e">
        <f>VLOOKUP(CONCATENATE($M2687,$N2687,$T2687),Oferta!$B$2:$Q$360,16,FALSE)</f>
        <v>#N/A</v>
      </c>
      <c r="AC2687" s="20" t="e">
        <f>VLOOKUP(CONCATENATE($M2687,$N2687,$T2687),Oferta!$B$2:$Q$360,15,FALSE)</f>
        <v>#N/A</v>
      </c>
      <c r="AI2687" s="5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12"/>
      <c r="AW2687" s="12"/>
    </row>
    <row r="2688" spans="1:49" ht="15" hidden="1" customHeight="1">
      <c r="A2688" s="12"/>
      <c r="B2688" s="12"/>
      <c r="C2688" s="12"/>
      <c r="D2688" s="12"/>
      <c r="E2688" s="12"/>
      <c r="F2688" s="12"/>
      <c r="G2688" s="12"/>
      <c r="H2688" s="12" t="e">
        <f t="shared" si="40"/>
        <v>#N/A</v>
      </c>
      <c r="I2688" s="12" t="e">
        <f>VLOOKUP(CONCATENATE(N2688,T2688),Simulador!$H$26:$H$33,1,FALSE)</f>
        <v>#N/A</v>
      </c>
      <c r="J2688" s="12" t="e">
        <f t="shared" si="41"/>
        <v>#N/A</v>
      </c>
      <c r="K2688" s="13" t="e">
        <f t="shared" si="42"/>
        <v>#N/A</v>
      </c>
      <c r="L2688" s="12" t="e">
        <f t="shared" si="43"/>
        <v>#N/A</v>
      </c>
      <c r="M2688" s="14"/>
      <c r="N2688" s="3"/>
      <c r="O2688" s="20" t="e">
        <f>VLOOKUP(CONCATENATE($M2688,$N2688),Curriculos!$A$2:$J$332,4,FALSE)</f>
        <v>#N/A</v>
      </c>
      <c r="P2688" s="21" t="e">
        <f>VLOOKUP(CONCATENATE($M2688,$N2688),Curriculos!$A$2:$J$332,5,FALSE)</f>
        <v>#N/A</v>
      </c>
      <c r="Q2688" s="21" t="e">
        <f>VLOOKUP($N2688,Oferta!$D$2:$P$100,5,FALSE)</f>
        <v>#N/A</v>
      </c>
      <c r="R2688" s="21" t="e">
        <f>VLOOKUP(CONCATENATE($M2688,$N2688),Curriculos!$A$2:$J$332,8,FALSE)</f>
        <v>#N/A</v>
      </c>
      <c r="S2688" s="5"/>
      <c r="T2688" s="22"/>
      <c r="U2688" s="21" t="e">
        <f>VLOOKUP(CONCATENATE($M2688,$N2688),Curriculos!$A$2:$J$332,10,FALSE)</f>
        <v>#N/A</v>
      </c>
      <c r="V2688" s="20" t="e">
        <f>VLOOKUP(CONCATENATE($M2688,$N2688,$T2688),Oferta!$B$2:$R$360,17,FALSE)</f>
        <v>#N/A</v>
      </c>
      <c r="W2688" s="20" t="e">
        <f>VLOOKUP(CONCATENATE($M2688,$N2688,$T2688),Oferta!$B$2:$Q$360,12,FALSE)</f>
        <v>#N/A</v>
      </c>
      <c r="X2688" s="22"/>
      <c r="Y2688" s="23" t="e">
        <f>VLOOKUP(CONCATENATE($W2688,$X2688),Mtz_Horarios!$E$2:$H$92,2,FALSE)</f>
        <v>#N/A</v>
      </c>
      <c r="Z2688" s="23" t="e">
        <f>VLOOKUP(CONCATENATE($W2688,$X2688),Mtz_Horarios!$E$2:$H$92,3,FALSE)</f>
        <v>#N/A</v>
      </c>
      <c r="AA2688" s="24" t="e">
        <f>VLOOKUP(CONCATENATE($W2688,$X2688),Mtz_Horarios!$E$2:$H$92,4,FALSE)</f>
        <v>#N/A</v>
      </c>
      <c r="AB2688" s="20" t="e">
        <f>VLOOKUP(CONCATENATE($M2688,$N2688,$T2688),Oferta!$B$2:$Q$360,16,FALSE)</f>
        <v>#N/A</v>
      </c>
      <c r="AC2688" s="20" t="e">
        <f>VLOOKUP(CONCATENATE($M2688,$N2688,$T2688),Oferta!$B$2:$Q$360,15,FALSE)</f>
        <v>#N/A</v>
      </c>
      <c r="AI2688" s="5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12"/>
      <c r="AW2688" s="12"/>
    </row>
    <row r="2689" spans="1:49" ht="15" hidden="1" customHeight="1">
      <c r="A2689" s="12"/>
      <c r="B2689" s="12"/>
      <c r="C2689" s="12"/>
      <c r="D2689" s="12"/>
      <c r="E2689" s="12"/>
      <c r="F2689" s="12"/>
      <c r="G2689" s="12"/>
      <c r="H2689" s="12" t="e">
        <f t="shared" si="40"/>
        <v>#N/A</v>
      </c>
      <c r="I2689" s="12" t="e">
        <f>VLOOKUP(CONCATENATE(N2689,T2689),Simulador!$H$26:$H$33,1,FALSE)</f>
        <v>#N/A</v>
      </c>
      <c r="J2689" s="12" t="e">
        <f t="shared" si="41"/>
        <v>#N/A</v>
      </c>
      <c r="K2689" s="13" t="e">
        <f t="shared" si="42"/>
        <v>#N/A</v>
      </c>
      <c r="L2689" s="12" t="e">
        <f t="shared" si="43"/>
        <v>#N/A</v>
      </c>
      <c r="M2689" s="14"/>
      <c r="N2689" s="3"/>
      <c r="O2689" s="20" t="e">
        <f>VLOOKUP(CONCATENATE($M2689,$N2689),Curriculos!$A$2:$J$332,4,FALSE)</f>
        <v>#N/A</v>
      </c>
      <c r="P2689" s="21" t="e">
        <f>VLOOKUP(CONCATENATE($M2689,$N2689),Curriculos!$A$2:$J$332,5,FALSE)</f>
        <v>#N/A</v>
      </c>
      <c r="Q2689" s="21" t="e">
        <f>VLOOKUP($N2689,Oferta!$D$2:$P$100,5,FALSE)</f>
        <v>#N/A</v>
      </c>
      <c r="R2689" s="21" t="e">
        <f>VLOOKUP(CONCATENATE($M2689,$N2689),Curriculos!$A$2:$J$332,8,FALSE)</f>
        <v>#N/A</v>
      </c>
      <c r="S2689" s="5"/>
      <c r="T2689" s="22"/>
      <c r="U2689" s="21" t="e">
        <f>VLOOKUP(CONCATENATE($M2689,$N2689),Curriculos!$A$2:$J$332,10,FALSE)</f>
        <v>#N/A</v>
      </c>
      <c r="V2689" s="20" t="e">
        <f>VLOOKUP(CONCATENATE($M2689,$N2689,$T2689),Oferta!$B$2:$R$360,17,FALSE)</f>
        <v>#N/A</v>
      </c>
      <c r="W2689" s="20" t="e">
        <f>VLOOKUP(CONCATENATE($M2689,$N2689,$T2689),Oferta!$B$2:$Q$360,12,FALSE)</f>
        <v>#N/A</v>
      </c>
      <c r="X2689" s="22"/>
      <c r="Y2689" s="23" t="e">
        <f>VLOOKUP(CONCATENATE($W2689,$X2689),Mtz_Horarios!$E$2:$H$92,2,FALSE)</f>
        <v>#N/A</v>
      </c>
      <c r="Z2689" s="23" t="e">
        <f>VLOOKUP(CONCATENATE($W2689,$X2689),Mtz_Horarios!$E$2:$H$92,3,FALSE)</f>
        <v>#N/A</v>
      </c>
      <c r="AA2689" s="24" t="e">
        <f>VLOOKUP(CONCATENATE($W2689,$X2689),Mtz_Horarios!$E$2:$H$92,4,FALSE)</f>
        <v>#N/A</v>
      </c>
      <c r="AB2689" s="20" t="e">
        <f>VLOOKUP(CONCATENATE($M2689,$N2689,$T2689),Oferta!$B$2:$Q$360,16,FALSE)</f>
        <v>#N/A</v>
      </c>
      <c r="AC2689" s="20" t="e">
        <f>VLOOKUP(CONCATENATE($M2689,$N2689,$T2689),Oferta!$B$2:$Q$360,15,FALSE)</f>
        <v>#N/A</v>
      </c>
      <c r="AI2689" s="5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12"/>
      <c r="AW2689" s="12"/>
    </row>
    <row r="2690" spans="1:49" ht="15" hidden="1" customHeight="1">
      <c r="A2690" s="12"/>
      <c r="B2690" s="12"/>
      <c r="C2690" s="12"/>
      <c r="D2690" s="12"/>
      <c r="E2690" s="12"/>
      <c r="F2690" s="12"/>
      <c r="G2690" s="12"/>
      <c r="H2690" s="12" t="e">
        <f t="shared" si="40"/>
        <v>#N/A</v>
      </c>
      <c r="I2690" s="12" t="e">
        <f>VLOOKUP(CONCATENATE(N2690,T2690),Simulador!$H$26:$H$33,1,FALSE)</f>
        <v>#N/A</v>
      </c>
      <c r="J2690" s="12" t="e">
        <f t="shared" si="41"/>
        <v>#N/A</v>
      </c>
      <c r="K2690" s="13" t="e">
        <f t="shared" si="42"/>
        <v>#N/A</v>
      </c>
      <c r="L2690" s="12" t="e">
        <f t="shared" si="43"/>
        <v>#N/A</v>
      </c>
      <c r="M2690" s="14"/>
      <c r="N2690" s="3"/>
      <c r="O2690" s="20" t="e">
        <f>VLOOKUP(CONCATENATE($M2690,$N2690),Curriculos!$A$2:$J$332,4,FALSE)</f>
        <v>#N/A</v>
      </c>
      <c r="P2690" s="21" t="e">
        <f>VLOOKUP(CONCATENATE($M2690,$N2690),Curriculos!$A$2:$J$332,5,FALSE)</f>
        <v>#N/A</v>
      </c>
      <c r="Q2690" s="21" t="e">
        <f>VLOOKUP($N2690,Oferta!$D$2:$P$100,5,FALSE)</f>
        <v>#N/A</v>
      </c>
      <c r="R2690" s="21" t="e">
        <f>VLOOKUP(CONCATENATE($M2690,$N2690),Curriculos!$A$2:$J$332,8,FALSE)</f>
        <v>#N/A</v>
      </c>
      <c r="S2690" s="5"/>
      <c r="T2690" s="22"/>
      <c r="U2690" s="21" t="e">
        <f>VLOOKUP(CONCATENATE($M2690,$N2690),Curriculos!$A$2:$J$332,10,FALSE)</f>
        <v>#N/A</v>
      </c>
      <c r="V2690" s="20" t="e">
        <f>VLOOKUP(CONCATENATE($M2690,$N2690,$T2690),Oferta!$B$2:$R$360,17,FALSE)</f>
        <v>#N/A</v>
      </c>
      <c r="W2690" s="20" t="e">
        <f>VLOOKUP(CONCATENATE($M2690,$N2690,$T2690),Oferta!$B$2:$Q$360,12,FALSE)</f>
        <v>#N/A</v>
      </c>
      <c r="X2690" s="22"/>
      <c r="Y2690" s="23" t="e">
        <f>VLOOKUP(CONCATENATE($W2690,$X2690),Mtz_Horarios!$E$2:$H$92,2,FALSE)</f>
        <v>#N/A</v>
      </c>
      <c r="Z2690" s="23" t="e">
        <f>VLOOKUP(CONCATENATE($W2690,$X2690),Mtz_Horarios!$E$2:$H$92,3,FALSE)</f>
        <v>#N/A</v>
      </c>
      <c r="AA2690" s="24" t="e">
        <f>VLOOKUP(CONCATENATE($W2690,$X2690),Mtz_Horarios!$E$2:$H$92,4,FALSE)</f>
        <v>#N/A</v>
      </c>
      <c r="AB2690" s="20" t="e">
        <f>VLOOKUP(CONCATENATE($M2690,$N2690,$T2690),Oferta!$B$2:$Q$360,16,FALSE)</f>
        <v>#N/A</v>
      </c>
      <c r="AC2690" s="20" t="e">
        <f>VLOOKUP(CONCATENATE($M2690,$N2690,$T2690),Oferta!$B$2:$Q$360,15,FALSE)</f>
        <v>#N/A</v>
      </c>
      <c r="AI2690" s="5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12"/>
      <c r="AW2690" s="12"/>
    </row>
    <row r="2691" spans="1:49" ht="15" hidden="1" customHeight="1">
      <c r="A2691" s="12"/>
      <c r="B2691" s="12"/>
      <c r="C2691" s="12"/>
      <c r="D2691" s="12"/>
      <c r="E2691" s="12"/>
      <c r="F2691" s="12"/>
      <c r="G2691" s="12"/>
      <c r="H2691" s="12" t="e">
        <f t="shared" si="40"/>
        <v>#N/A</v>
      </c>
      <c r="I2691" s="12" t="e">
        <f>VLOOKUP(CONCATENATE(N2691,T2691),Simulador!$H$26:$H$33,1,FALSE)</f>
        <v>#N/A</v>
      </c>
      <c r="J2691" s="12" t="e">
        <f t="shared" si="41"/>
        <v>#N/A</v>
      </c>
      <c r="K2691" s="13" t="e">
        <f t="shared" si="42"/>
        <v>#N/A</v>
      </c>
      <c r="L2691" s="12" t="e">
        <f t="shared" si="43"/>
        <v>#N/A</v>
      </c>
      <c r="M2691" s="14"/>
      <c r="N2691" s="3"/>
      <c r="O2691" s="20" t="e">
        <f>VLOOKUP(CONCATENATE($M2691,$N2691),Curriculos!$A$2:$J$332,4,FALSE)</f>
        <v>#N/A</v>
      </c>
      <c r="P2691" s="21" t="e">
        <f>VLOOKUP(CONCATENATE($M2691,$N2691),Curriculos!$A$2:$J$332,5,FALSE)</f>
        <v>#N/A</v>
      </c>
      <c r="Q2691" s="21" t="e">
        <f>VLOOKUP($N2691,Oferta!$D$2:$P$100,5,FALSE)</f>
        <v>#N/A</v>
      </c>
      <c r="R2691" s="21" t="e">
        <f>VLOOKUP(CONCATENATE($M2691,$N2691),Curriculos!$A$2:$J$332,8,FALSE)</f>
        <v>#N/A</v>
      </c>
      <c r="S2691" s="5"/>
      <c r="T2691" s="22"/>
      <c r="U2691" s="21" t="e">
        <f>VLOOKUP(CONCATENATE($M2691,$N2691),Curriculos!$A$2:$J$332,10,FALSE)</f>
        <v>#N/A</v>
      </c>
      <c r="V2691" s="20" t="e">
        <f>VLOOKUP(CONCATENATE($M2691,$N2691,$T2691),Oferta!$B$2:$R$360,17,FALSE)</f>
        <v>#N/A</v>
      </c>
      <c r="W2691" s="20" t="e">
        <f>VLOOKUP(CONCATENATE($M2691,$N2691,$T2691),Oferta!$B$2:$Q$360,12,FALSE)</f>
        <v>#N/A</v>
      </c>
      <c r="X2691" s="22"/>
      <c r="Y2691" s="23" t="e">
        <f>VLOOKUP(CONCATENATE($W2691,$X2691),Mtz_Horarios!$E$2:$H$92,2,FALSE)</f>
        <v>#N/A</v>
      </c>
      <c r="Z2691" s="23" t="e">
        <f>VLOOKUP(CONCATENATE($W2691,$X2691),Mtz_Horarios!$E$2:$H$92,3,FALSE)</f>
        <v>#N/A</v>
      </c>
      <c r="AA2691" s="24" t="e">
        <f>VLOOKUP(CONCATENATE($W2691,$X2691),Mtz_Horarios!$E$2:$H$92,4,FALSE)</f>
        <v>#N/A</v>
      </c>
      <c r="AB2691" s="20" t="e">
        <f>VLOOKUP(CONCATENATE($M2691,$N2691,$T2691),Oferta!$B$2:$Q$360,16,FALSE)</f>
        <v>#N/A</v>
      </c>
      <c r="AC2691" s="20" t="e">
        <f>VLOOKUP(CONCATENATE($M2691,$N2691,$T2691),Oferta!$B$2:$Q$360,15,FALSE)</f>
        <v>#N/A</v>
      </c>
      <c r="AI2691" s="5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12"/>
      <c r="AW2691" s="12"/>
    </row>
    <row r="2692" spans="1:49" ht="15" hidden="1" customHeight="1">
      <c r="A2692" s="12"/>
      <c r="B2692" s="12"/>
      <c r="C2692" s="12"/>
      <c r="D2692" s="12"/>
      <c r="E2692" s="12"/>
      <c r="F2692" s="12"/>
      <c r="G2692" s="12"/>
      <c r="H2692" s="12" t="e">
        <f t="shared" si="40"/>
        <v>#N/A</v>
      </c>
      <c r="I2692" s="12" t="e">
        <f>VLOOKUP(CONCATENATE(N2692,T2692),Simulador!$H$26:$H$33,1,FALSE)</f>
        <v>#N/A</v>
      </c>
      <c r="J2692" s="12" t="e">
        <f t="shared" si="41"/>
        <v>#N/A</v>
      </c>
      <c r="K2692" s="13" t="e">
        <f t="shared" si="42"/>
        <v>#N/A</v>
      </c>
      <c r="L2692" s="12" t="e">
        <f t="shared" si="43"/>
        <v>#N/A</v>
      </c>
      <c r="M2692" s="14"/>
      <c r="N2692" s="3"/>
      <c r="O2692" s="20" t="e">
        <f>VLOOKUP(CONCATENATE($M2692,$N2692),Curriculos!$A$2:$J$332,4,FALSE)</f>
        <v>#N/A</v>
      </c>
      <c r="P2692" s="21" t="e">
        <f>VLOOKUP(CONCATENATE($M2692,$N2692),Curriculos!$A$2:$J$332,5,FALSE)</f>
        <v>#N/A</v>
      </c>
      <c r="Q2692" s="21" t="e">
        <f>VLOOKUP($N2692,Oferta!$D$2:$P$100,5,FALSE)</f>
        <v>#N/A</v>
      </c>
      <c r="R2692" s="21" t="e">
        <f>VLOOKUP(CONCATENATE($M2692,$N2692),Curriculos!$A$2:$J$332,8,FALSE)</f>
        <v>#N/A</v>
      </c>
      <c r="S2692" s="5"/>
      <c r="T2692" s="22"/>
      <c r="U2692" s="21" t="e">
        <f>VLOOKUP(CONCATENATE($M2692,$N2692),Curriculos!$A$2:$J$332,10,FALSE)</f>
        <v>#N/A</v>
      </c>
      <c r="V2692" s="20" t="e">
        <f>VLOOKUP(CONCATENATE($M2692,$N2692,$T2692),Oferta!$B$2:$R$360,17,FALSE)</f>
        <v>#N/A</v>
      </c>
      <c r="W2692" s="20" t="e">
        <f>VLOOKUP(CONCATENATE($M2692,$N2692,$T2692),Oferta!$B$2:$Q$360,12,FALSE)</f>
        <v>#N/A</v>
      </c>
      <c r="X2692" s="22"/>
      <c r="Y2692" s="23" t="e">
        <f>VLOOKUP(CONCATENATE($W2692,$X2692),Mtz_Horarios!$E$2:$H$92,2,FALSE)</f>
        <v>#N/A</v>
      </c>
      <c r="Z2692" s="23" t="e">
        <f>VLOOKUP(CONCATENATE($W2692,$X2692),Mtz_Horarios!$E$2:$H$92,3,FALSE)</f>
        <v>#N/A</v>
      </c>
      <c r="AA2692" s="24" t="e">
        <f>VLOOKUP(CONCATENATE($W2692,$X2692),Mtz_Horarios!$E$2:$H$92,4,FALSE)</f>
        <v>#N/A</v>
      </c>
      <c r="AB2692" s="20" t="e">
        <f>VLOOKUP(CONCATENATE($M2692,$N2692,$T2692),Oferta!$B$2:$Q$360,16,FALSE)</f>
        <v>#N/A</v>
      </c>
      <c r="AC2692" s="20" t="e">
        <f>VLOOKUP(CONCATENATE($M2692,$N2692,$T2692),Oferta!$B$2:$Q$360,15,FALSE)</f>
        <v>#N/A</v>
      </c>
      <c r="AI2692" s="5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12"/>
      <c r="AW2692" s="12"/>
    </row>
    <row r="2693" spans="1:49" ht="15" hidden="1" customHeight="1">
      <c r="A2693" s="12"/>
      <c r="B2693" s="12"/>
      <c r="C2693" s="12"/>
      <c r="D2693" s="12"/>
      <c r="E2693" s="12"/>
      <c r="F2693" s="12"/>
      <c r="G2693" s="12"/>
      <c r="H2693" s="12" t="e">
        <f t="shared" si="40"/>
        <v>#N/A</v>
      </c>
      <c r="I2693" s="12" t="e">
        <f>VLOOKUP(CONCATENATE(N2693,T2693),Simulador!$H$26:$H$33,1,FALSE)</f>
        <v>#N/A</v>
      </c>
      <c r="J2693" s="12" t="e">
        <f t="shared" si="41"/>
        <v>#N/A</v>
      </c>
      <c r="K2693" s="13" t="e">
        <f t="shared" si="42"/>
        <v>#N/A</v>
      </c>
      <c r="L2693" s="12" t="e">
        <f t="shared" si="43"/>
        <v>#N/A</v>
      </c>
      <c r="M2693" s="14"/>
      <c r="N2693" s="3"/>
      <c r="O2693" s="20" t="e">
        <f>VLOOKUP(CONCATENATE($M2693,$N2693),Curriculos!$A$2:$J$332,4,FALSE)</f>
        <v>#N/A</v>
      </c>
      <c r="P2693" s="21" t="e">
        <f>VLOOKUP(CONCATENATE($M2693,$N2693),Curriculos!$A$2:$J$332,5,FALSE)</f>
        <v>#N/A</v>
      </c>
      <c r="Q2693" s="21" t="e">
        <f>VLOOKUP($N2693,Oferta!$D$2:$P$100,5,FALSE)</f>
        <v>#N/A</v>
      </c>
      <c r="R2693" s="21" t="e">
        <f>VLOOKUP(CONCATENATE($M2693,$N2693),Curriculos!$A$2:$J$332,8,FALSE)</f>
        <v>#N/A</v>
      </c>
      <c r="S2693" s="5"/>
      <c r="T2693" s="22"/>
      <c r="U2693" s="21" t="e">
        <f>VLOOKUP(CONCATENATE($M2693,$N2693),Curriculos!$A$2:$J$332,10,FALSE)</f>
        <v>#N/A</v>
      </c>
      <c r="V2693" s="20" t="e">
        <f>VLOOKUP(CONCATENATE($M2693,$N2693,$T2693),Oferta!$B$2:$R$360,17,FALSE)</f>
        <v>#N/A</v>
      </c>
      <c r="W2693" s="20" t="e">
        <f>VLOOKUP(CONCATENATE($M2693,$N2693,$T2693),Oferta!$B$2:$Q$360,12,FALSE)</f>
        <v>#N/A</v>
      </c>
      <c r="X2693" s="22"/>
      <c r="Y2693" s="23" t="e">
        <f>VLOOKUP(CONCATENATE($W2693,$X2693),Mtz_Horarios!$E$2:$H$92,2,FALSE)</f>
        <v>#N/A</v>
      </c>
      <c r="Z2693" s="23" t="e">
        <f>VLOOKUP(CONCATENATE($W2693,$X2693),Mtz_Horarios!$E$2:$H$92,3,FALSE)</f>
        <v>#N/A</v>
      </c>
      <c r="AA2693" s="24" t="e">
        <f>VLOOKUP(CONCATENATE($W2693,$X2693),Mtz_Horarios!$E$2:$H$92,4,FALSE)</f>
        <v>#N/A</v>
      </c>
      <c r="AB2693" s="20" t="e">
        <f>VLOOKUP(CONCATENATE($M2693,$N2693,$T2693),Oferta!$B$2:$Q$360,16,FALSE)</f>
        <v>#N/A</v>
      </c>
      <c r="AC2693" s="20" t="e">
        <f>VLOOKUP(CONCATENATE($M2693,$N2693,$T2693),Oferta!$B$2:$Q$360,15,FALSE)</f>
        <v>#N/A</v>
      </c>
      <c r="AI2693" s="5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12"/>
      <c r="AW2693" s="12"/>
    </row>
    <row r="2694" spans="1:49" ht="15" hidden="1" customHeight="1">
      <c r="A2694" s="12"/>
      <c r="B2694" s="12"/>
      <c r="C2694" s="12"/>
      <c r="D2694" s="12"/>
      <c r="E2694" s="12"/>
      <c r="F2694" s="12"/>
      <c r="G2694" s="12"/>
      <c r="H2694" s="12" t="e">
        <f t="shared" si="40"/>
        <v>#N/A</v>
      </c>
      <c r="I2694" s="12" t="e">
        <f>VLOOKUP(CONCATENATE(N2694,T2694),Simulador!$H$26:$H$33,1,FALSE)</f>
        <v>#N/A</v>
      </c>
      <c r="J2694" s="12" t="e">
        <f t="shared" si="41"/>
        <v>#N/A</v>
      </c>
      <c r="K2694" s="13" t="e">
        <f t="shared" si="42"/>
        <v>#N/A</v>
      </c>
      <c r="L2694" s="12" t="e">
        <f t="shared" si="43"/>
        <v>#N/A</v>
      </c>
      <c r="M2694" s="14"/>
      <c r="N2694" s="3"/>
      <c r="O2694" s="20" t="e">
        <f>VLOOKUP(CONCATENATE($M2694,$N2694),Curriculos!$A$2:$J$332,4,FALSE)</f>
        <v>#N/A</v>
      </c>
      <c r="P2694" s="21" t="e">
        <f>VLOOKUP(CONCATENATE($M2694,$N2694),Curriculos!$A$2:$J$332,5,FALSE)</f>
        <v>#N/A</v>
      </c>
      <c r="Q2694" s="21" t="e">
        <f>VLOOKUP($N2694,Oferta!$D$2:$P$100,5,FALSE)</f>
        <v>#N/A</v>
      </c>
      <c r="R2694" s="21" t="e">
        <f>VLOOKUP(CONCATENATE($M2694,$N2694),Curriculos!$A$2:$J$332,8,FALSE)</f>
        <v>#N/A</v>
      </c>
      <c r="S2694" s="5"/>
      <c r="T2694" s="22"/>
      <c r="U2694" s="21" t="e">
        <f>VLOOKUP(CONCATENATE($M2694,$N2694),Curriculos!$A$2:$J$332,10,FALSE)</f>
        <v>#N/A</v>
      </c>
      <c r="V2694" s="20" t="e">
        <f>VLOOKUP(CONCATENATE($M2694,$N2694,$T2694),Oferta!$B$2:$R$360,17,FALSE)</f>
        <v>#N/A</v>
      </c>
      <c r="W2694" s="20" t="e">
        <f>VLOOKUP(CONCATENATE($M2694,$N2694,$T2694),Oferta!$B$2:$Q$360,12,FALSE)</f>
        <v>#N/A</v>
      </c>
      <c r="X2694" s="22"/>
      <c r="Y2694" s="23" t="e">
        <f>VLOOKUP(CONCATENATE($W2694,$X2694),Mtz_Horarios!$E$2:$H$92,2,FALSE)</f>
        <v>#N/A</v>
      </c>
      <c r="Z2694" s="23" t="e">
        <f>VLOOKUP(CONCATENATE($W2694,$X2694),Mtz_Horarios!$E$2:$H$92,3,FALSE)</f>
        <v>#N/A</v>
      </c>
      <c r="AA2694" s="24" t="e">
        <f>VLOOKUP(CONCATENATE($W2694,$X2694),Mtz_Horarios!$E$2:$H$92,4,FALSE)</f>
        <v>#N/A</v>
      </c>
      <c r="AB2694" s="20" t="e">
        <f>VLOOKUP(CONCATENATE($M2694,$N2694,$T2694),Oferta!$B$2:$Q$360,16,FALSE)</f>
        <v>#N/A</v>
      </c>
      <c r="AC2694" s="20" t="e">
        <f>VLOOKUP(CONCATENATE($M2694,$N2694,$T2694),Oferta!$B$2:$Q$360,15,FALSE)</f>
        <v>#N/A</v>
      </c>
      <c r="AI2694" s="5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12"/>
      <c r="AW2694" s="12"/>
    </row>
    <row r="2695" spans="1:49" ht="15" hidden="1" customHeight="1">
      <c r="A2695" s="12"/>
      <c r="B2695" s="12"/>
      <c r="C2695" s="12"/>
      <c r="D2695" s="12"/>
      <c r="E2695" s="12"/>
      <c r="F2695" s="12"/>
      <c r="G2695" s="12"/>
      <c r="H2695" s="12" t="e">
        <f t="shared" si="40"/>
        <v>#N/A</v>
      </c>
      <c r="I2695" s="12" t="e">
        <f>VLOOKUP(CONCATENATE(N2695,T2695),Simulador!$H$26:$H$33,1,FALSE)</f>
        <v>#N/A</v>
      </c>
      <c r="J2695" s="12" t="e">
        <f t="shared" si="41"/>
        <v>#N/A</v>
      </c>
      <c r="K2695" s="13" t="e">
        <f t="shared" si="42"/>
        <v>#N/A</v>
      </c>
      <c r="L2695" s="12" t="e">
        <f t="shared" si="43"/>
        <v>#N/A</v>
      </c>
      <c r="M2695" s="14"/>
      <c r="N2695" s="3"/>
      <c r="O2695" s="20" t="e">
        <f>VLOOKUP(CONCATENATE($M2695,$N2695),Curriculos!$A$2:$J$332,4,FALSE)</f>
        <v>#N/A</v>
      </c>
      <c r="P2695" s="21" t="e">
        <f>VLOOKUP(CONCATENATE($M2695,$N2695),Curriculos!$A$2:$J$332,5,FALSE)</f>
        <v>#N/A</v>
      </c>
      <c r="Q2695" s="21" t="e">
        <f>VLOOKUP($N2695,Oferta!$D$2:$P$100,5,FALSE)</f>
        <v>#N/A</v>
      </c>
      <c r="R2695" s="21" t="e">
        <f>VLOOKUP(CONCATENATE($M2695,$N2695),Curriculos!$A$2:$J$332,8,FALSE)</f>
        <v>#N/A</v>
      </c>
      <c r="S2695" s="5"/>
      <c r="T2695" s="22"/>
      <c r="U2695" s="21" t="e">
        <f>VLOOKUP(CONCATENATE($M2695,$N2695),Curriculos!$A$2:$J$332,10,FALSE)</f>
        <v>#N/A</v>
      </c>
      <c r="V2695" s="20" t="e">
        <f>VLOOKUP(CONCATENATE($M2695,$N2695,$T2695),Oferta!$B$2:$R$360,17,FALSE)</f>
        <v>#N/A</v>
      </c>
      <c r="W2695" s="20" t="e">
        <f>VLOOKUP(CONCATENATE($M2695,$N2695,$T2695),Oferta!$B$2:$Q$360,12,FALSE)</f>
        <v>#N/A</v>
      </c>
      <c r="X2695" s="22"/>
      <c r="Y2695" s="23" t="e">
        <f>VLOOKUP(CONCATENATE($W2695,$X2695),Mtz_Horarios!$E$2:$H$92,2,FALSE)</f>
        <v>#N/A</v>
      </c>
      <c r="Z2695" s="23" t="e">
        <f>VLOOKUP(CONCATENATE($W2695,$X2695),Mtz_Horarios!$E$2:$H$92,3,FALSE)</f>
        <v>#N/A</v>
      </c>
      <c r="AA2695" s="24" t="e">
        <f>VLOOKUP(CONCATENATE($W2695,$X2695),Mtz_Horarios!$E$2:$H$92,4,FALSE)</f>
        <v>#N/A</v>
      </c>
      <c r="AB2695" s="20" t="e">
        <f>VLOOKUP(CONCATENATE($M2695,$N2695,$T2695),Oferta!$B$2:$Q$360,16,FALSE)</f>
        <v>#N/A</v>
      </c>
      <c r="AC2695" s="20" t="e">
        <f>VLOOKUP(CONCATENATE($M2695,$N2695,$T2695),Oferta!$B$2:$Q$360,15,FALSE)</f>
        <v>#N/A</v>
      </c>
      <c r="AI2695" s="5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12"/>
      <c r="AW2695" s="12"/>
    </row>
    <row r="2696" spans="1:49" ht="15" hidden="1" customHeight="1">
      <c r="A2696" s="12"/>
      <c r="B2696" s="12"/>
      <c r="C2696" s="12"/>
      <c r="D2696" s="12"/>
      <c r="E2696" s="12"/>
      <c r="F2696" s="12"/>
      <c r="G2696" s="12"/>
      <c r="H2696" s="12" t="e">
        <f t="shared" si="40"/>
        <v>#N/A</v>
      </c>
      <c r="I2696" s="12" t="e">
        <f>VLOOKUP(CONCATENATE(N2696,T2696),Simulador!$H$26:$H$33,1,FALSE)</f>
        <v>#N/A</v>
      </c>
      <c r="J2696" s="12" t="e">
        <f t="shared" si="41"/>
        <v>#N/A</v>
      </c>
      <c r="K2696" s="13" t="e">
        <f t="shared" si="42"/>
        <v>#N/A</v>
      </c>
      <c r="L2696" s="12" t="e">
        <f t="shared" si="43"/>
        <v>#N/A</v>
      </c>
      <c r="M2696" s="14"/>
      <c r="N2696" s="3"/>
      <c r="O2696" s="20" t="e">
        <f>VLOOKUP(CONCATENATE($M2696,$N2696),Curriculos!$A$2:$J$332,4,FALSE)</f>
        <v>#N/A</v>
      </c>
      <c r="P2696" s="21" t="e">
        <f>VLOOKUP(CONCATENATE($M2696,$N2696),Curriculos!$A$2:$J$332,5,FALSE)</f>
        <v>#N/A</v>
      </c>
      <c r="Q2696" s="21" t="e">
        <f>VLOOKUP($N2696,Oferta!$D$2:$P$100,5,FALSE)</f>
        <v>#N/A</v>
      </c>
      <c r="R2696" s="21" t="e">
        <f>VLOOKUP(CONCATENATE($M2696,$N2696),Curriculos!$A$2:$J$332,8,FALSE)</f>
        <v>#N/A</v>
      </c>
      <c r="S2696" s="5"/>
      <c r="T2696" s="22"/>
      <c r="U2696" s="21" t="e">
        <f>VLOOKUP(CONCATENATE($M2696,$N2696),Curriculos!$A$2:$J$332,10,FALSE)</f>
        <v>#N/A</v>
      </c>
      <c r="V2696" s="20" t="e">
        <f>VLOOKUP(CONCATENATE($M2696,$N2696,$T2696),Oferta!$B$2:$R$360,17,FALSE)</f>
        <v>#N/A</v>
      </c>
      <c r="W2696" s="20" t="e">
        <f>VLOOKUP(CONCATENATE($M2696,$N2696,$T2696),Oferta!$B$2:$Q$360,12,FALSE)</f>
        <v>#N/A</v>
      </c>
      <c r="X2696" s="22"/>
      <c r="Y2696" s="23" t="e">
        <f>VLOOKUP(CONCATENATE($W2696,$X2696),Mtz_Horarios!$E$2:$H$92,2,FALSE)</f>
        <v>#N/A</v>
      </c>
      <c r="Z2696" s="23" t="e">
        <f>VLOOKUP(CONCATENATE($W2696,$X2696),Mtz_Horarios!$E$2:$H$92,3,FALSE)</f>
        <v>#N/A</v>
      </c>
      <c r="AA2696" s="24" t="e">
        <f>VLOOKUP(CONCATENATE($W2696,$X2696),Mtz_Horarios!$E$2:$H$92,4,FALSE)</f>
        <v>#N/A</v>
      </c>
      <c r="AB2696" s="20" t="e">
        <f>VLOOKUP(CONCATENATE($M2696,$N2696,$T2696),Oferta!$B$2:$Q$360,16,FALSE)</f>
        <v>#N/A</v>
      </c>
      <c r="AC2696" s="20" t="e">
        <f>VLOOKUP(CONCATENATE($M2696,$N2696,$T2696),Oferta!$B$2:$Q$360,15,FALSE)</f>
        <v>#N/A</v>
      </c>
      <c r="AI2696" s="5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12"/>
      <c r="AW2696" s="12"/>
    </row>
    <row r="2697" spans="1:49" ht="15" hidden="1" customHeight="1">
      <c r="A2697" s="12"/>
      <c r="B2697" s="12"/>
      <c r="C2697" s="12"/>
      <c r="D2697" s="12"/>
      <c r="E2697" s="12"/>
      <c r="F2697" s="12"/>
      <c r="G2697" s="12"/>
      <c r="H2697" s="12" t="e">
        <f t="shared" si="40"/>
        <v>#N/A</v>
      </c>
      <c r="I2697" s="12" t="e">
        <f>VLOOKUP(CONCATENATE(N2697,T2697),Simulador!$H$26:$H$33,1,FALSE)</f>
        <v>#N/A</v>
      </c>
      <c r="J2697" s="12" t="e">
        <f t="shared" si="41"/>
        <v>#N/A</v>
      </c>
      <c r="K2697" s="13" t="e">
        <f t="shared" si="42"/>
        <v>#N/A</v>
      </c>
      <c r="L2697" s="12" t="e">
        <f t="shared" si="43"/>
        <v>#N/A</v>
      </c>
      <c r="M2697" s="14"/>
      <c r="N2697" s="3"/>
      <c r="O2697" s="20" t="e">
        <f>VLOOKUP(CONCATENATE($M2697,$N2697),Curriculos!$A$2:$J$332,4,FALSE)</f>
        <v>#N/A</v>
      </c>
      <c r="P2697" s="21" t="e">
        <f>VLOOKUP(CONCATENATE($M2697,$N2697),Curriculos!$A$2:$J$332,5,FALSE)</f>
        <v>#N/A</v>
      </c>
      <c r="Q2697" s="21" t="e">
        <f>VLOOKUP($N2697,Oferta!$D$2:$P$100,5,FALSE)</f>
        <v>#N/A</v>
      </c>
      <c r="R2697" s="21" t="e">
        <f>VLOOKUP(CONCATENATE($M2697,$N2697),Curriculos!$A$2:$J$332,8,FALSE)</f>
        <v>#N/A</v>
      </c>
      <c r="S2697" s="5"/>
      <c r="T2697" s="22"/>
      <c r="U2697" s="21" t="e">
        <f>VLOOKUP(CONCATENATE($M2697,$N2697),Curriculos!$A$2:$J$332,10,FALSE)</f>
        <v>#N/A</v>
      </c>
      <c r="V2697" s="20" t="e">
        <f>VLOOKUP(CONCATENATE($M2697,$N2697,$T2697),Oferta!$B$2:$R$360,17,FALSE)</f>
        <v>#N/A</v>
      </c>
      <c r="W2697" s="20" t="e">
        <f>VLOOKUP(CONCATENATE($M2697,$N2697,$T2697),Oferta!$B$2:$Q$360,12,FALSE)</f>
        <v>#N/A</v>
      </c>
      <c r="X2697" s="22"/>
      <c r="Y2697" s="23" t="e">
        <f>VLOOKUP(CONCATENATE($W2697,$X2697),Mtz_Horarios!$E$2:$H$92,2,FALSE)</f>
        <v>#N/A</v>
      </c>
      <c r="Z2697" s="23" t="e">
        <f>VLOOKUP(CONCATENATE($W2697,$X2697),Mtz_Horarios!$E$2:$H$92,3,FALSE)</f>
        <v>#N/A</v>
      </c>
      <c r="AA2697" s="24" t="e">
        <f>VLOOKUP(CONCATENATE($W2697,$X2697),Mtz_Horarios!$E$2:$H$92,4,FALSE)</f>
        <v>#N/A</v>
      </c>
      <c r="AB2697" s="20" t="e">
        <f>VLOOKUP(CONCATENATE($M2697,$N2697,$T2697),Oferta!$B$2:$Q$360,16,FALSE)</f>
        <v>#N/A</v>
      </c>
      <c r="AC2697" s="20" t="e">
        <f>VLOOKUP(CONCATENATE($M2697,$N2697,$T2697),Oferta!$B$2:$Q$360,15,FALSE)</f>
        <v>#N/A</v>
      </c>
      <c r="AI2697" s="5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12"/>
      <c r="AW2697" s="12"/>
    </row>
    <row r="2698" spans="1:49" ht="15" hidden="1" customHeight="1">
      <c r="A2698" s="12"/>
      <c r="B2698" s="12"/>
      <c r="C2698" s="12"/>
      <c r="D2698" s="12"/>
      <c r="E2698" s="12"/>
      <c r="F2698" s="12"/>
      <c r="G2698" s="12"/>
      <c r="H2698" s="12" t="e">
        <f t="shared" si="40"/>
        <v>#N/A</v>
      </c>
      <c r="I2698" s="12" t="e">
        <f>VLOOKUP(CONCATENATE(N2698,T2698),Simulador!$H$26:$H$33,1,FALSE)</f>
        <v>#N/A</v>
      </c>
      <c r="J2698" s="12" t="e">
        <f t="shared" si="41"/>
        <v>#N/A</v>
      </c>
      <c r="K2698" s="13" t="e">
        <f t="shared" si="42"/>
        <v>#N/A</v>
      </c>
      <c r="L2698" s="12" t="e">
        <f t="shared" si="43"/>
        <v>#N/A</v>
      </c>
      <c r="M2698" s="14"/>
      <c r="N2698" s="3"/>
      <c r="O2698" s="20" t="e">
        <f>VLOOKUP(CONCATENATE($M2698,$N2698),Curriculos!$A$2:$J$332,4,FALSE)</f>
        <v>#N/A</v>
      </c>
      <c r="P2698" s="21" t="e">
        <f>VLOOKUP(CONCATENATE($M2698,$N2698),Curriculos!$A$2:$J$332,5,FALSE)</f>
        <v>#N/A</v>
      </c>
      <c r="Q2698" s="21" t="e">
        <f>VLOOKUP($N2698,Oferta!$D$2:$P$100,5,FALSE)</f>
        <v>#N/A</v>
      </c>
      <c r="R2698" s="21" t="e">
        <f>VLOOKUP(CONCATENATE($M2698,$N2698),Curriculos!$A$2:$J$332,8,FALSE)</f>
        <v>#N/A</v>
      </c>
      <c r="S2698" s="5"/>
      <c r="T2698" s="22"/>
      <c r="U2698" s="21" t="e">
        <f>VLOOKUP(CONCATENATE($M2698,$N2698),Curriculos!$A$2:$J$332,10,FALSE)</f>
        <v>#N/A</v>
      </c>
      <c r="V2698" s="20" t="e">
        <f>VLOOKUP(CONCATENATE($M2698,$N2698,$T2698),Oferta!$B$2:$R$360,17,FALSE)</f>
        <v>#N/A</v>
      </c>
      <c r="W2698" s="20" t="e">
        <f>VLOOKUP(CONCATENATE($M2698,$N2698,$T2698),Oferta!$B$2:$Q$360,12,FALSE)</f>
        <v>#N/A</v>
      </c>
      <c r="X2698" s="22"/>
      <c r="Y2698" s="23" t="e">
        <f>VLOOKUP(CONCATENATE($W2698,$X2698),Mtz_Horarios!$E$2:$H$92,2,FALSE)</f>
        <v>#N/A</v>
      </c>
      <c r="Z2698" s="23" t="e">
        <f>VLOOKUP(CONCATENATE($W2698,$X2698),Mtz_Horarios!$E$2:$H$92,3,FALSE)</f>
        <v>#N/A</v>
      </c>
      <c r="AA2698" s="24" t="e">
        <f>VLOOKUP(CONCATENATE($W2698,$X2698),Mtz_Horarios!$E$2:$H$92,4,FALSE)</f>
        <v>#N/A</v>
      </c>
      <c r="AB2698" s="20" t="e">
        <f>VLOOKUP(CONCATENATE($M2698,$N2698,$T2698),Oferta!$B$2:$Q$360,16,FALSE)</f>
        <v>#N/A</v>
      </c>
      <c r="AC2698" s="20" t="e">
        <f>VLOOKUP(CONCATENATE($M2698,$N2698,$T2698),Oferta!$B$2:$Q$360,15,FALSE)</f>
        <v>#N/A</v>
      </c>
      <c r="AI2698" s="5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12"/>
      <c r="AW2698" s="12"/>
    </row>
    <row r="2699" spans="1:49" ht="15" hidden="1" customHeight="1">
      <c r="A2699" s="12"/>
      <c r="B2699" s="12"/>
      <c r="C2699" s="12"/>
      <c r="D2699" s="12"/>
      <c r="E2699" s="12"/>
      <c r="F2699" s="12"/>
      <c r="G2699" s="12"/>
      <c r="H2699" s="12" t="e">
        <f t="shared" si="40"/>
        <v>#N/A</v>
      </c>
      <c r="I2699" s="12" t="e">
        <f>VLOOKUP(CONCATENATE(N2699,T2699),Simulador!$H$26:$H$33,1,FALSE)</f>
        <v>#N/A</v>
      </c>
      <c r="J2699" s="12" t="e">
        <f t="shared" si="41"/>
        <v>#N/A</v>
      </c>
      <c r="K2699" s="13" t="e">
        <f t="shared" si="42"/>
        <v>#N/A</v>
      </c>
      <c r="L2699" s="12" t="e">
        <f t="shared" si="43"/>
        <v>#N/A</v>
      </c>
      <c r="M2699" s="14"/>
      <c r="N2699" s="3"/>
      <c r="O2699" s="20" t="e">
        <f>VLOOKUP(CONCATENATE($M2699,$N2699),Curriculos!$A$2:$J$332,4,FALSE)</f>
        <v>#N/A</v>
      </c>
      <c r="P2699" s="21" t="e">
        <f>VLOOKUP(CONCATENATE($M2699,$N2699),Curriculos!$A$2:$J$332,5,FALSE)</f>
        <v>#N/A</v>
      </c>
      <c r="Q2699" s="21" t="e">
        <f>VLOOKUP($N2699,Oferta!$D$2:$P$100,5,FALSE)</f>
        <v>#N/A</v>
      </c>
      <c r="R2699" s="21" t="e">
        <f>VLOOKUP(CONCATENATE($M2699,$N2699),Curriculos!$A$2:$J$332,8,FALSE)</f>
        <v>#N/A</v>
      </c>
      <c r="S2699" s="5"/>
      <c r="T2699" s="22"/>
      <c r="U2699" s="21" t="e">
        <f>VLOOKUP(CONCATENATE($M2699,$N2699),Curriculos!$A$2:$J$332,10,FALSE)</f>
        <v>#N/A</v>
      </c>
      <c r="V2699" s="20" t="e">
        <f>VLOOKUP(CONCATENATE($M2699,$N2699,$T2699),Oferta!$B$2:$R$360,17,FALSE)</f>
        <v>#N/A</v>
      </c>
      <c r="W2699" s="20" t="e">
        <f>VLOOKUP(CONCATENATE($M2699,$N2699,$T2699),Oferta!$B$2:$Q$360,12,FALSE)</f>
        <v>#N/A</v>
      </c>
      <c r="X2699" s="22"/>
      <c r="Y2699" s="23" t="e">
        <f>VLOOKUP(CONCATENATE($W2699,$X2699),Mtz_Horarios!$E$2:$H$92,2,FALSE)</f>
        <v>#N/A</v>
      </c>
      <c r="Z2699" s="23" t="e">
        <f>VLOOKUP(CONCATENATE($W2699,$X2699),Mtz_Horarios!$E$2:$H$92,3,FALSE)</f>
        <v>#N/A</v>
      </c>
      <c r="AA2699" s="24" t="e">
        <f>VLOOKUP(CONCATENATE($W2699,$X2699),Mtz_Horarios!$E$2:$H$92,4,FALSE)</f>
        <v>#N/A</v>
      </c>
      <c r="AB2699" s="20" t="e">
        <f>VLOOKUP(CONCATENATE($M2699,$N2699,$T2699),Oferta!$B$2:$Q$360,16,FALSE)</f>
        <v>#N/A</v>
      </c>
      <c r="AC2699" s="20" t="e">
        <f>VLOOKUP(CONCATENATE($M2699,$N2699,$T2699),Oferta!$B$2:$Q$360,15,FALSE)</f>
        <v>#N/A</v>
      </c>
      <c r="AI2699" s="5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12"/>
      <c r="AW2699" s="12"/>
    </row>
    <row r="2700" spans="1:49" ht="15" hidden="1" customHeight="1">
      <c r="A2700" s="12"/>
      <c r="B2700" s="12"/>
      <c r="C2700" s="12"/>
      <c r="D2700" s="12"/>
      <c r="E2700" s="12"/>
      <c r="F2700" s="12"/>
      <c r="G2700" s="12"/>
      <c r="H2700" s="12" t="e">
        <f t="shared" si="40"/>
        <v>#N/A</v>
      </c>
      <c r="I2700" s="12" t="e">
        <f>VLOOKUP(CONCATENATE(N2700,T2700),Simulador!$H$26:$H$33,1,FALSE)</f>
        <v>#N/A</v>
      </c>
      <c r="J2700" s="12" t="e">
        <f t="shared" si="41"/>
        <v>#N/A</v>
      </c>
      <c r="K2700" s="13" t="e">
        <f t="shared" si="42"/>
        <v>#N/A</v>
      </c>
      <c r="L2700" s="12" t="e">
        <f t="shared" si="43"/>
        <v>#N/A</v>
      </c>
      <c r="M2700" s="14"/>
      <c r="N2700" s="3"/>
      <c r="O2700" s="20" t="e">
        <f>VLOOKUP(CONCATENATE($M2700,$N2700),Curriculos!$A$2:$J$332,4,FALSE)</f>
        <v>#N/A</v>
      </c>
      <c r="P2700" s="21" t="e">
        <f>VLOOKUP(CONCATENATE($M2700,$N2700),Curriculos!$A$2:$J$332,5,FALSE)</f>
        <v>#N/A</v>
      </c>
      <c r="Q2700" s="21" t="e">
        <f>VLOOKUP($N2700,Oferta!$D$2:$P$100,5,FALSE)</f>
        <v>#N/A</v>
      </c>
      <c r="R2700" s="21" t="e">
        <f>VLOOKUP(CONCATENATE($M2700,$N2700),Curriculos!$A$2:$J$332,8,FALSE)</f>
        <v>#N/A</v>
      </c>
      <c r="S2700" s="5"/>
      <c r="T2700" s="22"/>
      <c r="U2700" s="21" t="e">
        <f>VLOOKUP(CONCATENATE($M2700,$N2700),Curriculos!$A$2:$J$332,10,FALSE)</f>
        <v>#N/A</v>
      </c>
      <c r="V2700" s="20" t="e">
        <f>VLOOKUP(CONCATENATE($M2700,$N2700,$T2700),Oferta!$B$2:$R$360,17,FALSE)</f>
        <v>#N/A</v>
      </c>
      <c r="W2700" s="20" t="e">
        <f>VLOOKUP(CONCATENATE($M2700,$N2700,$T2700),Oferta!$B$2:$Q$360,12,FALSE)</f>
        <v>#N/A</v>
      </c>
      <c r="X2700" s="22"/>
      <c r="Y2700" s="23" t="e">
        <f>VLOOKUP(CONCATENATE($W2700,$X2700),Mtz_Horarios!$E$2:$H$92,2,FALSE)</f>
        <v>#N/A</v>
      </c>
      <c r="Z2700" s="23" t="e">
        <f>VLOOKUP(CONCATENATE($W2700,$X2700),Mtz_Horarios!$E$2:$H$92,3,FALSE)</f>
        <v>#N/A</v>
      </c>
      <c r="AA2700" s="24" t="e">
        <f>VLOOKUP(CONCATENATE($W2700,$X2700),Mtz_Horarios!$E$2:$H$92,4,FALSE)</f>
        <v>#N/A</v>
      </c>
      <c r="AB2700" s="20" t="e">
        <f>VLOOKUP(CONCATENATE($M2700,$N2700,$T2700),Oferta!$B$2:$Q$360,16,FALSE)</f>
        <v>#N/A</v>
      </c>
      <c r="AC2700" s="20" t="e">
        <f>VLOOKUP(CONCATENATE($M2700,$N2700,$T2700),Oferta!$B$2:$Q$360,15,FALSE)</f>
        <v>#N/A</v>
      </c>
      <c r="AI2700" s="5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12"/>
      <c r="AW2700" s="12"/>
    </row>
    <row r="2701" spans="1:49" ht="15" hidden="1" customHeight="1">
      <c r="A2701" s="12"/>
      <c r="B2701" s="12"/>
      <c r="C2701" s="12"/>
      <c r="D2701" s="12"/>
      <c r="E2701" s="12"/>
      <c r="F2701" s="12"/>
      <c r="G2701" s="12"/>
      <c r="H2701" s="12" t="e">
        <f t="shared" si="40"/>
        <v>#N/A</v>
      </c>
      <c r="I2701" s="12" t="e">
        <f>VLOOKUP(CONCATENATE(N2701,T2701),Simulador!$H$26:$H$33,1,FALSE)</f>
        <v>#N/A</v>
      </c>
      <c r="J2701" s="12" t="e">
        <f t="shared" si="41"/>
        <v>#N/A</v>
      </c>
      <c r="K2701" s="13" t="e">
        <f t="shared" si="42"/>
        <v>#N/A</v>
      </c>
      <c r="L2701" s="12" t="e">
        <f t="shared" si="43"/>
        <v>#N/A</v>
      </c>
      <c r="M2701" s="14"/>
      <c r="N2701" s="3"/>
      <c r="O2701" s="20" t="e">
        <f>VLOOKUP(CONCATENATE($M2701,$N2701),Curriculos!$A$2:$J$332,4,FALSE)</f>
        <v>#N/A</v>
      </c>
      <c r="P2701" s="21" t="e">
        <f>VLOOKUP(CONCATENATE($M2701,$N2701),Curriculos!$A$2:$J$332,5,FALSE)</f>
        <v>#N/A</v>
      </c>
      <c r="Q2701" s="21" t="e">
        <f>VLOOKUP($N2701,Oferta!$D$2:$P$100,5,FALSE)</f>
        <v>#N/A</v>
      </c>
      <c r="R2701" s="21" t="e">
        <f>VLOOKUP(CONCATENATE($M2701,$N2701),Curriculos!$A$2:$J$332,8,FALSE)</f>
        <v>#N/A</v>
      </c>
      <c r="S2701" s="5"/>
      <c r="T2701" s="22"/>
      <c r="U2701" s="21" t="e">
        <f>VLOOKUP(CONCATENATE($M2701,$N2701),Curriculos!$A$2:$J$332,10,FALSE)</f>
        <v>#N/A</v>
      </c>
      <c r="V2701" s="20" t="e">
        <f>VLOOKUP(CONCATENATE($M2701,$N2701,$T2701),Oferta!$B$2:$R$360,17,FALSE)</f>
        <v>#N/A</v>
      </c>
      <c r="W2701" s="20" t="e">
        <f>VLOOKUP(CONCATENATE($M2701,$N2701,$T2701),Oferta!$B$2:$Q$360,12,FALSE)</f>
        <v>#N/A</v>
      </c>
      <c r="X2701" s="22"/>
      <c r="Y2701" s="23" t="e">
        <f>VLOOKUP(CONCATENATE($W2701,$X2701),Mtz_Horarios!$E$2:$H$92,2,FALSE)</f>
        <v>#N/A</v>
      </c>
      <c r="Z2701" s="23" t="e">
        <f>VLOOKUP(CONCATENATE($W2701,$X2701),Mtz_Horarios!$E$2:$H$92,3,FALSE)</f>
        <v>#N/A</v>
      </c>
      <c r="AA2701" s="24" t="e">
        <f>VLOOKUP(CONCATENATE($W2701,$X2701),Mtz_Horarios!$E$2:$H$92,4,FALSE)</f>
        <v>#N/A</v>
      </c>
      <c r="AB2701" s="20" t="e">
        <f>VLOOKUP(CONCATENATE($M2701,$N2701,$T2701),Oferta!$B$2:$Q$360,16,FALSE)</f>
        <v>#N/A</v>
      </c>
      <c r="AC2701" s="20" t="e">
        <f>VLOOKUP(CONCATENATE($M2701,$N2701,$T2701),Oferta!$B$2:$Q$360,15,FALSE)</f>
        <v>#N/A</v>
      </c>
      <c r="AI2701" s="5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12"/>
      <c r="AW2701" s="12"/>
    </row>
    <row r="2702" spans="1:49" ht="15" hidden="1" customHeight="1">
      <c r="A2702" s="12"/>
      <c r="B2702" s="12"/>
      <c r="C2702" s="12"/>
      <c r="D2702" s="12"/>
      <c r="E2702" s="12"/>
      <c r="F2702" s="12"/>
      <c r="G2702" s="12"/>
      <c r="H2702" s="12" t="e">
        <f t="shared" si="40"/>
        <v>#N/A</v>
      </c>
      <c r="I2702" s="12" t="e">
        <f>VLOOKUP(CONCATENATE(N2702,T2702),Simulador!$H$26:$H$33,1,FALSE)</f>
        <v>#N/A</v>
      </c>
      <c r="J2702" s="12" t="e">
        <f t="shared" si="41"/>
        <v>#N/A</v>
      </c>
      <c r="K2702" s="13" t="e">
        <f t="shared" si="42"/>
        <v>#N/A</v>
      </c>
      <c r="L2702" s="12" t="e">
        <f t="shared" si="43"/>
        <v>#N/A</v>
      </c>
      <c r="M2702" s="14"/>
      <c r="N2702" s="3"/>
      <c r="O2702" s="20" t="e">
        <f>VLOOKUP(CONCATENATE($M2702,$N2702),Curriculos!$A$2:$J$332,4,FALSE)</f>
        <v>#N/A</v>
      </c>
      <c r="P2702" s="21" t="e">
        <f>VLOOKUP(CONCATENATE($M2702,$N2702),Curriculos!$A$2:$J$332,5,FALSE)</f>
        <v>#N/A</v>
      </c>
      <c r="Q2702" s="21" t="e">
        <f>VLOOKUP($N2702,Oferta!$D$2:$P$100,5,FALSE)</f>
        <v>#N/A</v>
      </c>
      <c r="R2702" s="21" t="e">
        <f>VLOOKUP(CONCATENATE($M2702,$N2702),Curriculos!$A$2:$J$332,8,FALSE)</f>
        <v>#N/A</v>
      </c>
      <c r="S2702" s="5"/>
      <c r="T2702" s="22"/>
      <c r="U2702" s="21" t="e">
        <f>VLOOKUP(CONCATENATE($M2702,$N2702),Curriculos!$A$2:$J$332,10,FALSE)</f>
        <v>#N/A</v>
      </c>
      <c r="V2702" s="20" t="e">
        <f>VLOOKUP(CONCATENATE($M2702,$N2702,$T2702),Oferta!$B$2:$R$360,17,FALSE)</f>
        <v>#N/A</v>
      </c>
      <c r="W2702" s="20" t="e">
        <f>VLOOKUP(CONCATENATE($M2702,$N2702,$T2702),Oferta!$B$2:$Q$360,12,FALSE)</f>
        <v>#N/A</v>
      </c>
      <c r="X2702" s="22"/>
      <c r="Y2702" s="23" t="e">
        <f>VLOOKUP(CONCATENATE($W2702,$X2702),Mtz_Horarios!$E$2:$H$92,2,FALSE)</f>
        <v>#N/A</v>
      </c>
      <c r="Z2702" s="23" t="e">
        <f>VLOOKUP(CONCATENATE($W2702,$X2702),Mtz_Horarios!$E$2:$H$92,3,FALSE)</f>
        <v>#N/A</v>
      </c>
      <c r="AA2702" s="24" t="e">
        <f>VLOOKUP(CONCATENATE($W2702,$X2702),Mtz_Horarios!$E$2:$H$92,4,FALSE)</f>
        <v>#N/A</v>
      </c>
      <c r="AB2702" s="20" t="e">
        <f>VLOOKUP(CONCATENATE($M2702,$N2702,$T2702),Oferta!$B$2:$Q$360,16,FALSE)</f>
        <v>#N/A</v>
      </c>
      <c r="AC2702" s="20" t="e">
        <f>VLOOKUP(CONCATENATE($M2702,$N2702,$T2702),Oferta!$B$2:$Q$360,15,FALSE)</f>
        <v>#N/A</v>
      </c>
      <c r="AI2702" s="5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12"/>
      <c r="AW2702" s="12"/>
    </row>
    <row r="2703" spans="1:49" ht="15" hidden="1" customHeight="1">
      <c r="A2703" s="12"/>
      <c r="B2703" s="12"/>
      <c r="C2703" s="12"/>
      <c r="D2703" s="12"/>
      <c r="E2703" s="12"/>
      <c r="F2703" s="12"/>
      <c r="G2703" s="12"/>
      <c r="H2703" s="12" t="e">
        <f t="shared" si="40"/>
        <v>#N/A</v>
      </c>
      <c r="I2703" s="12" t="e">
        <f>VLOOKUP(CONCATENATE(N2703,T2703),Simulador!$H$26:$H$33,1,FALSE)</f>
        <v>#N/A</v>
      </c>
      <c r="J2703" s="12" t="e">
        <f t="shared" si="41"/>
        <v>#N/A</v>
      </c>
      <c r="K2703" s="13" t="e">
        <f t="shared" si="42"/>
        <v>#N/A</v>
      </c>
      <c r="L2703" s="12" t="e">
        <f t="shared" si="43"/>
        <v>#N/A</v>
      </c>
      <c r="M2703" s="14"/>
      <c r="N2703" s="3"/>
      <c r="O2703" s="20" t="e">
        <f>VLOOKUP(CONCATENATE($M2703,$N2703),Curriculos!$A$2:$J$332,4,FALSE)</f>
        <v>#N/A</v>
      </c>
      <c r="P2703" s="21" t="e">
        <f>VLOOKUP(CONCATENATE($M2703,$N2703),Curriculos!$A$2:$J$332,5,FALSE)</f>
        <v>#N/A</v>
      </c>
      <c r="Q2703" s="21" t="e">
        <f>VLOOKUP($N2703,Oferta!$D$2:$P$100,5,FALSE)</f>
        <v>#N/A</v>
      </c>
      <c r="R2703" s="21" t="e">
        <f>VLOOKUP(CONCATENATE($M2703,$N2703),Curriculos!$A$2:$J$332,8,FALSE)</f>
        <v>#N/A</v>
      </c>
      <c r="S2703" s="5"/>
      <c r="T2703" s="22"/>
      <c r="U2703" s="21" t="e">
        <f>VLOOKUP(CONCATENATE($M2703,$N2703),Curriculos!$A$2:$J$332,10,FALSE)</f>
        <v>#N/A</v>
      </c>
      <c r="V2703" s="20" t="e">
        <f>VLOOKUP(CONCATENATE($M2703,$N2703,$T2703),Oferta!$B$2:$R$360,17,FALSE)</f>
        <v>#N/A</v>
      </c>
      <c r="W2703" s="20" t="e">
        <f>VLOOKUP(CONCATENATE($M2703,$N2703,$T2703),Oferta!$B$2:$Q$360,12,FALSE)</f>
        <v>#N/A</v>
      </c>
      <c r="X2703" s="22"/>
      <c r="Y2703" s="23" t="e">
        <f>VLOOKUP(CONCATENATE($W2703,$X2703),Mtz_Horarios!$E$2:$H$92,2,FALSE)</f>
        <v>#N/A</v>
      </c>
      <c r="Z2703" s="23" t="e">
        <f>VLOOKUP(CONCATENATE($W2703,$X2703),Mtz_Horarios!$E$2:$H$92,3,FALSE)</f>
        <v>#N/A</v>
      </c>
      <c r="AA2703" s="24" t="e">
        <f>VLOOKUP(CONCATENATE($W2703,$X2703),Mtz_Horarios!$E$2:$H$92,4,FALSE)</f>
        <v>#N/A</v>
      </c>
      <c r="AB2703" s="20" t="e">
        <f>VLOOKUP(CONCATENATE($M2703,$N2703,$T2703),Oferta!$B$2:$Q$360,16,FALSE)</f>
        <v>#N/A</v>
      </c>
      <c r="AC2703" s="20" t="e">
        <f>VLOOKUP(CONCATENATE($M2703,$N2703,$T2703),Oferta!$B$2:$Q$360,15,FALSE)</f>
        <v>#N/A</v>
      </c>
      <c r="AI2703" s="5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12"/>
      <c r="AW2703" s="12"/>
    </row>
    <row r="2704" spans="1:49" ht="15" hidden="1" customHeight="1">
      <c r="A2704" s="12"/>
      <c r="B2704" s="12"/>
      <c r="C2704" s="12"/>
      <c r="D2704" s="12"/>
      <c r="E2704" s="12"/>
      <c r="F2704" s="12"/>
      <c r="G2704" s="12"/>
      <c r="H2704" s="12" t="e">
        <f t="shared" si="40"/>
        <v>#N/A</v>
      </c>
      <c r="I2704" s="12" t="e">
        <f>VLOOKUP(CONCATENATE(N2704,T2704),Simulador!$H$26:$H$33,1,FALSE)</f>
        <v>#N/A</v>
      </c>
      <c r="J2704" s="12" t="e">
        <f t="shared" si="41"/>
        <v>#N/A</v>
      </c>
      <c r="K2704" s="13" t="e">
        <f t="shared" si="42"/>
        <v>#N/A</v>
      </c>
      <c r="L2704" s="12" t="e">
        <f t="shared" si="43"/>
        <v>#N/A</v>
      </c>
      <c r="M2704" s="14"/>
      <c r="N2704" s="3"/>
      <c r="O2704" s="20" t="e">
        <f>VLOOKUP(CONCATENATE($M2704,$N2704),Curriculos!$A$2:$J$332,4,FALSE)</f>
        <v>#N/A</v>
      </c>
      <c r="P2704" s="21" t="e">
        <f>VLOOKUP(CONCATENATE($M2704,$N2704),Curriculos!$A$2:$J$332,5,FALSE)</f>
        <v>#N/A</v>
      </c>
      <c r="Q2704" s="21" t="e">
        <f>VLOOKUP($N2704,Oferta!$D$2:$P$100,5,FALSE)</f>
        <v>#N/A</v>
      </c>
      <c r="R2704" s="21" t="e">
        <f>VLOOKUP(CONCATENATE($M2704,$N2704),Curriculos!$A$2:$J$332,8,FALSE)</f>
        <v>#N/A</v>
      </c>
      <c r="S2704" s="5"/>
      <c r="T2704" s="22"/>
      <c r="U2704" s="21" t="e">
        <f>VLOOKUP(CONCATENATE($M2704,$N2704),Curriculos!$A$2:$J$332,10,FALSE)</f>
        <v>#N/A</v>
      </c>
      <c r="V2704" s="20" t="e">
        <f>VLOOKUP(CONCATENATE($M2704,$N2704,$T2704),Oferta!$B$2:$R$360,17,FALSE)</f>
        <v>#N/A</v>
      </c>
      <c r="W2704" s="20" t="e">
        <f>VLOOKUP(CONCATENATE($M2704,$N2704,$T2704),Oferta!$B$2:$Q$360,12,FALSE)</f>
        <v>#N/A</v>
      </c>
      <c r="X2704" s="22"/>
      <c r="Y2704" s="23" t="e">
        <f>VLOOKUP(CONCATENATE($W2704,$X2704),Mtz_Horarios!$E$2:$H$92,2,FALSE)</f>
        <v>#N/A</v>
      </c>
      <c r="Z2704" s="23" t="e">
        <f>VLOOKUP(CONCATENATE($W2704,$X2704),Mtz_Horarios!$E$2:$H$92,3,FALSE)</f>
        <v>#N/A</v>
      </c>
      <c r="AA2704" s="24" t="e">
        <f>VLOOKUP(CONCATENATE($W2704,$X2704),Mtz_Horarios!$E$2:$H$92,4,FALSE)</f>
        <v>#N/A</v>
      </c>
      <c r="AB2704" s="20" t="e">
        <f>VLOOKUP(CONCATENATE($M2704,$N2704,$T2704),Oferta!$B$2:$Q$360,16,FALSE)</f>
        <v>#N/A</v>
      </c>
      <c r="AC2704" s="20" t="e">
        <f>VLOOKUP(CONCATENATE($M2704,$N2704,$T2704),Oferta!$B$2:$Q$360,15,FALSE)</f>
        <v>#N/A</v>
      </c>
      <c r="AI2704" s="5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12"/>
      <c r="AW2704" s="12"/>
    </row>
    <row r="2705" spans="1:49" ht="15" hidden="1" customHeight="1">
      <c r="A2705" s="12"/>
      <c r="B2705" s="12"/>
      <c r="C2705" s="12"/>
      <c r="D2705" s="12"/>
      <c r="E2705" s="12"/>
      <c r="F2705" s="12"/>
      <c r="G2705" s="12"/>
      <c r="H2705" s="12" t="e">
        <f t="shared" si="40"/>
        <v>#N/A</v>
      </c>
      <c r="I2705" s="12" t="e">
        <f>VLOOKUP(CONCATENATE(N2705,T2705),Simulador!$H$26:$H$33,1,FALSE)</f>
        <v>#N/A</v>
      </c>
      <c r="J2705" s="12" t="e">
        <f t="shared" si="41"/>
        <v>#N/A</v>
      </c>
      <c r="K2705" s="13" t="e">
        <f t="shared" si="42"/>
        <v>#N/A</v>
      </c>
      <c r="L2705" s="12" t="e">
        <f t="shared" si="43"/>
        <v>#N/A</v>
      </c>
      <c r="M2705" s="14"/>
      <c r="N2705" s="3"/>
      <c r="O2705" s="20" t="e">
        <f>VLOOKUP(CONCATENATE($M2705,$N2705),Curriculos!$A$2:$J$332,4,FALSE)</f>
        <v>#N/A</v>
      </c>
      <c r="P2705" s="21" t="e">
        <f>VLOOKUP(CONCATENATE($M2705,$N2705),Curriculos!$A$2:$J$332,5,FALSE)</f>
        <v>#N/A</v>
      </c>
      <c r="Q2705" s="21" t="e">
        <f>VLOOKUP($N2705,Oferta!$D$2:$P$100,5,FALSE)</f>
        <v>#N/A</v>
      </c>
      <c r="R2705" s="21" t="e">
        <f>VLOOKUP(CONCATENATE($M2705,$N2705),Curriculos!$A$2:$J$332,8,FALSE)</f>
        <v>#N/A</v>
      </c>
      <c r="S2705" s="5"/>
      <c r="T2705" s="22"/>
      <c r="U2705" s="21" t="e">
        <f>VLOOKUP(CONCATENATE($M2705,$N2705),Curriculos!$A$2:$J$332,10,FALSE)</f>
        <v>#N/A</v>
      </c>
      <c r="V2705" s="20" t="e">
        <f>VLOOKUP(CONCATENATE($M2705,$N2705,$T2705),Oferta!$B$2:$R$360,17,FALSE)</f>
        <v>#N/A</v>
      </c>
      <c r="W2705" s="20" t="e">
        <f>VLOOKUP(CONCATENATE($M2705,$N2705,$T2705),Oferta!$B$2:$Q$360,12,FALSE)</f>
        <v>#N/A</v>
      </c>
      <c r="X2705" s="22"/>
      <c r="Y2705" s="23" t="e">
        <f>VLOOKUP(CONCATENATE($W2705,$X2705),Mtz_Horarios!$E$2:$H$92,2,FALSE)</f>
        <v>#N/A</v>
      </c>
      <c r="Z2705" s="23" t="e">
        <f>VLOOKUP(CONCATENATE($W2705,$X2705),Mtz_Horarios!$E$2:$H$92,3,FALSE)</f>
        <v>#N/A</v>
      </c>
      <c r="AA2705" s="24" t="e">
        <f>VLOOKUP(CONCATENATE($W2705,$X2705),Mtz_Horarios!$E$2:$H$92,4,FALSE)</f>
        <v>#N/A</v>
      </c>
      <c r="AB2705" s="20" t="e">
        <f>VLOOKUP(CONCATENATE($M2705,$N2705,$T2705),Oferta!$B$2:$Q$360,16,FALSE)</f>
        <v>#N/A</v>
      </c>
      <c r="AC2705" s="20" t="e">
        <f>VLOOKUP(CONCATENATE($M2705,$N2705,$T2705),Oferta!$B$2:$Q$360,15,FALSE)</f>
        <v>#N/A</v>
      </c>
      <c r="AI2705" s="5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12"/>
      <c r="AW2705" s="12"/>
    </row>
    <row r="2706" spans="1:49" ht="15" hidden="1" customHeight="1">
      <c r="A2706" s="12"/>
      <c r="B2706" s="12"/>
      <c r="C2706" s="12"/>
      <c r="D2706" s="12"/>
      <c r="E2706" s="12"/>
      <c r="F2706" s="12"/>
      <c r="G2706" s="12"/>
      <c r="H2706" s="12" t="e">
        <f t="shared" si="40"/>
        <v>#N/A</v>
      </c>
      <c r="I2706" s="12" t="e">
        <f>VLOOKUP(CONCATENATE(N2706,T2706),Simulador!$H$26:$H$33,1,FALSE)</f>
        <v>#N/A</v>
      </c>
      <c r="J2706" s="12" t="e">
        <f t="shared" si="41"/>
        <v>#N/A</v>
      </c>
      <c r="K2706" s="13" t="e">
        <f t="shared" si="42"/>
        <v>#N/A</v>
      </c>
      <c r="L2706" s="12" t="e">
        <f t="shared" si="43"/>
        <v>#N/A</v>
      </c>
      <c r="M2706" s="14"/>
      <c r="N2706" s="3"/>
      <c r="O2706" s="20" t="e">
        <f>VLOOKUP(CONCATENATE($M2706,$N2706),Curriculos!$A$2:$J$332,4,FALSE)</f>
        <v>#N/A</v>
      </c>
      <c r="P2706" s="21" t="e">
        <f>VLOOKUP(CONCATENATE($M2706,$N2706),Curriculos!$A$2:$J$332,5,FALSE)</f>
        <v>#N/A</v>
      </c>
      <c r="Q2706" s="21" t="e">
        <f>VLOOKUP($N2706,Oferta!$D$2:$P$100,5,FALSE)</f>
        <v>#N/A</v>
      </c>
      <c r="R2706" s="21" t="e">
        <f>VLOOKUP(CONCATENATE($M2706,$N2706),Curriculos!$A$2:$J$332,8,FALSE)</f>
        <v>#N/A</v>
      </c>
      <c r="S2706" s="5"/>
      <c r="T2706" s="22"/>
      <c r="U2706" s="21" t="e">
        <f>VLOOKUP(CONCATENATE($M2706,$N2706),Curriculos!$A$2:$J$332,10,FALSE)</f>
        <v>#N/A</v>
      </c>
      <c r="V2706" s="20" t="e">
        <f>VLOOKUP(CONCATENATE($M2706,$N2706,$T2706),Oferta!$B$2:$R$360,17,FALSE)</f>
        <v>#N/A</v>
      </c>
      <c r="W2706" s="20" t="e">
        <f>VLOOKUP(CONCATENATE($M2706,$N2706,$T2706),Oferta!$B$2:$Q$360,12,FALSE)</f>
        <v>#N/A</v>
      </c>
      <c r="X2706" s="22"/>
      <c r="Y2706" s="23" t="e">
        <f>VLOOKUP(CONCATENATE($W2706,$X2706),Mtz_Horarios!$E$2:$H$92,2,FALSE)</f>
        <v>#N/A</v>
      </c>
      <c r="Z2706" s="23" t="e">
        <f>VLOOKUP(CONCATENATE($W2706,$X2706),Mtz_Horarios!$E$2:$H$92,3,FALSE)</f>
        <v>#N/A</v>
      </c>
      <c r="AA2706" s="24" t="e">
        <f>VLOOKUP(CONCATENATE($W2706,$X2706),Mtz_Horarios!$E$2:$H$92,4,FALSE)</f>
        <v>#N/A</v>
      </c>
      <c r="AB2706" s="20" t="e">
        <f>VLOOKUP(CONCATENATE($M2706,$N2706,$T2706),Oferta!$B$2:$Q$360,16,FALSE)</f>
        <v>#N/A</v>
      </c>
      <c r="AC2706" s="20" t="e">
        <f>VLOOKUP(CONCATENATE($M2706,$N2706,$T2706),Oferta!$B$2:$Q$360,15,FALSE)</f>
        <v>#N/A</v>
      </c>
      <c r="AI2706" s="5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12"/>
      <c r="AW2706" s="12"/>
    </row>
    <row r="2707" spans="1:49" ht="15" hidden="1" customHeight="1">
      <c r="A2707" s="12"/>
      <c r="B2707" s="12"/>
      <c r="C2707" s="12"/>
      <c r="D2707" s="12"/>
      <c r="E2707" s="12"/>
      <c r="F2707" s="12"/>
      <c r="G2707" s="12"/>
      <c r="H2707" s="12" t="e">
        <f t="shared" si="40"/>
        <v>#N/A</v>
      </c>
      <c r="I2707" s="12" t="e">
        <f>VLOOKUP(CONCATENATE(N2707,T2707),Simulador!$H$26:$H$33,1,FALSE)</f>
        <v>#N/A</v>
      </c>
      <c r="J2707" s="12" t="e">
        <f t="shared" si="41"/>
        <v>#N/A</v>
      </c>
      <c r="K2707" s="13" t="e">
        <f t="shared" si="42"/>
        <v>#N/A</v>
      </c>
      <c r="L2707" s="12" t="e">
        <f t="shared" si="43"/>
        <v>#N/A</v>
      </c>
      <c r="M2707" s="14"/>
      <c r="N2707" s="3"/>
      <c r="O2707" s="20" t="e">
        <f>VLOOKUP(CONCATENATE($M2707,$N2707),Curriculos!$A$2:$J$332,4,FALSE)</f>
        <v>#N/A</v>
      </c>
      <c r="P2707" s="21" t="e">
        <f>VLOOKUP(CONCATENATE($M2707,$N2707),Curriculos!$A$2:$J$332,5,FALSE)</f>
        <v>#N/A</v>
      </c>
      <c r="Q2707" s="21" t="e">
        <f>VLOOKUP($N2707,Oferta!$D$2:$P$100,5,FALSE)</f>
        <v>#N/A</v>
      </c>
      <c r="R2707" s="21" t="e">
        <f>VLOOKUP(CONCATENATE($M2707,$N2707),Curriculos!$A$2:$J$332,8,FALSE)</f>
        <v>#N/A</v>
      </c>
      <c r="S2707" s="5"/>
      <c r="T2707" s="22"/>
      <c r="U2707" s="21" t="e">
        <f>VLOOKUP(CONCATENATE($M2707,$N2707),Curriculos!$A$2:$J$332,10,FALSE)</f>
        <v>#N/A</v>
      </c>
      <c r="V2707" s="20" t="e">
        <f>VLOOKUP(CONCATENATE($M2707,$N2707,$T2707),Oferta!$B$2:$R$360,17,FALSE)</f>
        <v>#N/A</v>
      </c>
      <c r="W2707" s="20" t="e">
        <f>VLOOKUP(CONCATENATE($M2707,$N2707,$T2707),Oferta!$B$2:$Q$360,12,FALSE)</f>
        <v>#N/A</v>
      </c>
      <c r="X2707" s="22"/>
      <c r="Y2707" s="23" t="e">
        <f>VLOOKUP(CONCATENATE($W2707,$X2707),Mtz_Horarios!$E$2:$H$92,2,FALSE)</f>
        <v>#N/A</v>
      </c>
      <c r="Z2707" s="23" t="e">
        <f>VLOOKUP(CONCATENATE($W2707,$X2707),Mtz_Horarios!$E$2:$H$92,3,FALSE)</f>
        <v>#N/A</v>
      </c>
      <c r="AA2707" s="24" t="e">
        <f>VLOOKUP(CONCATENATE($W2707,$X2707),Mtz_Horarios!$E$2:$H$92,4,FALSE)</f>
        <v>#N/A</v>
      </c>
      <c r="AB2707" s="20" t="e">
        <f>VLOOKUP(CONCATENATE($M2707,$N2707,$T2707),Oferta!$B$2:$Q$360,16,FALSE)</f>
        <v>#N/A</v>
      </c>
      <c r="AC2707" s="20" t="e">
        <f>VLOOKUP(CONCATENATE($M2707,$N2707,$T2707),Oferta!$B$2:$Q$360,15,FALSE)</f>
        <v>#N/A</v>
      </c>
      <c r="AI2707" s="5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12"/>
      <c r="AW2707" s="12"/>
    </row>
    <row r="2708" spans="1:49" ht="15" hidden="1" customHeight="1">
      <c r="A2708" s="12"/>
      <c r="B2708" s="12"/>
      <c r="C2708" s="12"/>
      <c r="D2708" s="12"/>
      <c r="E2708" s="12"/>
      <c r="F2708" s="12"/>
      <c r="G2708" s="12"/>
      <c r="H2708" s="12" t="e">
        <f t="shared" si="40"/>
        <v>#N/A</v>
      </c>
      <c r="I2708" s="12" t="e">
        <f>VLOOKUP(CONCATENATE(N2708,T2708),Simulador!$H$26:$H$33,1,FALSE)</f>
        <v>#N/A</v>
      </c>
      <c r="J2708" s="12" t="e">
        <f t="shared" si="41"/>
        <v>#N/A</v>
      </c>
      <c r="K2708" s="13" t="e">
        <f t="shared" si="42"/>
        <v>#N/A</v>
      </c>
      <c r="L2708" s="12" t="e">
        <f t="shared" si="43"/>
        <v>#N/A</v>
      </c>
      <c r="M2708" s="14"/>
      <c r="N2708" s="3"/>
      <c r="O2708" s="20" t="e">
        <f>VLOOKUP(CONCATENATE($M2708,$N2708),Curriculos!$A$2:$J$332,4,FALSE)</f>
        <v>#N/A</v>
      </c>
      <c r="P2708" s="21" t="e">
        <f>VLOOKUP(CONCATENATE($M2708,$N2708),Curriculos!$A$2:$J$332,5,FALSE)</f>
        <v>#N/A</v>
      </c>
      <c r="Q2708" s="21" t="e">
        <f>VLOOKUP($N2708,Oferta!$D$2:$P$100,5,FALSE)</f>
        <v>#N/A</v>
      </c>
      <c r="R2708" s="21" t="e">
        <f>VLOOKUP(CONCATENATE($M2708,$N2708),Curriculos!$A$2:$J$332,8,FALSE)</f>
        <v>#N/A</v>
      </c>
      <c r="S2708" s="5"/>
      <c r="T2708" s="22"/>
      <c r="U2708" s="21" t="e">
        <f>VLOOKUP(CONCATENATE($M2708,$N2708),Curriculos!$A$2:$J$332,10,FALSE)</f>
        <v>#N/A</v>
      </c>
      <c r="V2708" s="20" t="e">
        <f>VLOOKUP(CONCATENATE($M2708,$N2708,$T2708),Oferta!$B$2:$R$360,17,FALSE)</f>
        <v>#N/A</v>
      </c>
      <c r="W2708" s="20" t="e">
        <f>VLOOKUP(CONCATENATE($M2708,$N2708,$T2708),Oferta!$B$2:$Q$360,12,FALSE)</f>
        <v>#N/A</v>
      </c>
      <c r="X2708" s="22"/>
      <c r="Y2708" s="23" t="e">
        <f>VLOOKUP(CONCATENATE($W2708,$X2708),Mtz_Horarios!$E$2:$H$92,2,FALSE)</f>
        <v>#N/A</v>
      </c>
      <c r="Z2708" s="23" t="e">
        <f>VLOOKUP(CONCATENATE($W2708,$X2708),Mtz_Horarios!$E$2:$H$92,3,FALSE)</f>
        <v>#N/A</v>
      </c>
      <c r="AA2708" s="24" t="e">
        <f>VLOOKUP(CONCATENATE($W2708,$X2708),Mtz_Horarios!$E$2:$H$92,4,FALSE)</f>
        <v>#N/A</v>
      </c>
      <c r="AB2708" s="20" t="e">
        <f>VLOOKUP(CONCATENATE($M2708,$N2708,$T2708),Oferta!$B$2:$Q$360,16,FALSE)</f>
        <v>#N/A</v>
      </c>
      <c r="AC2708" s="20" t="e">
        <f>VLOOKUP(CONCATENATE($M2708,$N2708,$T2708),Oferta!$B$2:$Q$360,15,FALSE)</f>
        <v>#N/A</v>
      </c>
      <c r="AI2708" s="5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12"/>
      <c r="AW2708" s="12"/>
    </row>
    <row r="2709" spans="1:49" ht="15" hidden="1" customHeight="1">
      <c r="A2709" s="12"/>
      <c r="B2709" s="12"/>
      <c r="C2709" s="12"/>
      <c r="D2709" s="12"/>
      <c r="E2709" s="12"/>
      <c r="F2709" s="12"/>
      <c r="G2709" s="12"/>
      <c r="H2709" s="12" t="e">
        <f t="shared" si="40"/>
        <v>#N/A</v>
      </c>
      <c r="I2709" s="12" t="e">
        <f>VLOOKUP(CONCATENATE(N2709,T2709),Simulador!$H$26:$H$33,1,FALSE)</f>
        <v>#N/A</v>
      </c>
      <c r="J2709" s="12" t="e">
        <f t="shared" si="41"/>
        <v>#N/A</v>
      </c>
      <c r="K2709" s="13" t="e">
        <f t="shared" si="42"/>
        <v>#N/A</v>
      </c>
      <c r="L2709" s="12" t="e">
        <f t="shared" si="43"/>
        <v>#N/A</v>
      </c>
      <c r="M2709" s="14"/>
      <c r="N2709" s="3"/>
      <c r="O2709" s="20" t="e">
        <f>VLOOKUP(CONCATENATE($M2709,$N2709),Curriculos!$A$2:$J$332,4,FALSE)</f>
        <v>#N/A</v>
      </c>
      <c r="P2709" s="21" t="e">
        <f>VLOOKUP(CONCATENATE($M2709,$N2709),Curriculos!$A$2:$J$332,5,FALSE)</f>
        <v>#N/A</v>
      </c>
      <c r="Q2709" s="21" t="e">
        <f>VLOOKUP($N2709,Oferta!$D$2:$P$100,5,FALSE)</f>
        <v>#N/A</v>
      </c>
      <c r="R2709" s="21" t="e">
        <f>VLOOKUP(CONCATENATE($M2709,$N2709),Curriculos!$A$2:$J$332,8,FALSE)</f>
        <v>#N/A</v>
      </c>
      <c r="S2709" s="5"/>
      <c r="T2709" s="22"/>
      <c r="U2709" s="21" t="e">
        <f>VLOOKUP(CONCATENATE($M2709,$N2709),Curriculos!$A$2:$J$332,10,FALSE)</f>
        <v>#N/A</v>
      </c>
      <c r="V2709" s="20" t="e">
        <f>VLOOKUP(CONCATENATE($M2709,$N2709,$T2709),Oferta!$B$2:$R$360,17,FALSE)</f>
        <v>#N/A</v>
      </c>
      <c r="W2709" s="20" t="e">
        <f>VLOOKUP(CONCATENATE($M2709,$N2709,$T2709),Oferta!$B$2:$Q$360,12,FALSE)</f>
        <v>#N/A</v>
      </c>
      <c r="X2709" s="22"/>
      <c r="Y2709" s="23" t="e">
        <f>VLOOKUP(CONCATENATE($W2709,$X2709),Mtz_Horarios!$E$2:$H$92,2,FALSE)</f>
        <v>#N/A</v>
      </c>
      <c r="Z2709" s="23" t="e">
        <f>VLOOKUP(CONCATENATE($W2709,$X2709),Mtz_Horarios!$E$2:$H$92,3,FALSE)</f>
        <v>#N/A</v>
      </c>
      <c r="AA2709" s="24" t="e">
        <f>VLOOKUP(CONCATENATE($W2709,$X2709),Mtz_Horarios!$E$2:$H$92,4,FALSE)</f>
        <v>#N/A</v>
      </c>
      <c r="AB2709" s="20" t="e">
        <f>VLOOKUP(CONCATENATE($M2709,$N2709,$T2709),Oferta!$B$2:$Q$360,16,FALSE)</f>
        <v>#N/A</v>
      </c>
      <c r="AC2709" s="20" t="e">
        <f>VLOOKUP(CONCATENATE($M2709,$N2709,$T2709),Oferta!$B$2:$Q$360,15,FALSE)</f>
        <v>#N/A</v>
      </c>
      <c r="AI2709" s="5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12"/>
      <c r="AW2709" s="12"/>
    </row>
    <row r="2710" spans="1:49" ht="15" hidden="1" customHeight="1">
      <c r="A2710" s="12"/>
      <c r="B2710" s="12"/>
      <c r="C2710" s="12"/>
      <c r="D2710" s="12"/>
      <c r="E2710" s="12"/>
      <c r="F2710" s="12"/>
      <c r="G2710" s="12"/>
      <c r="H2710" s="12" t="e">
        <f t="shared" si="40"/>
        <v>#N/A</v>
      </c>
      <c r="I2710" s="12" t="e">
        <f>VLOOKUP(CONCATENATE(N2710,T2710),Simulador!$H$26:$H$33,1,FALSE)</f>
        <v>#N/A</v>
      </c>
      <c r="J2710" s="12" t="e">
        <f t="shared" si="41"/>
        <v>#N/A</v>
      </c>
      <c r="K2710" s="13" t="e">
        <f t="shared" si="42"/>
        <v>#N/A</v>
      </c>
      <c r="L2710" s="12" t="e">
        <f t="shared" si="43"/>
        <v>#N/A</v>
      </c>
      <c r="M2710" s="14"/>
      <c r="N2710" s="3"/>
      <c r="O2710" s="20" t="e">
        <f>VLOOKUP(CONCATENATE($M2710,$N2710),Curriculos!$A$2:$J$332,4,FALSE)</f>
        <v>#N/A</v>
      </c>
      <c r="P2710" s="21" t="e">
        <f>VLOOKUP(CONCATENATE($M2710,$N2710),Curriculos!$A$2:$J$332,5,FALSE)</f>
        <v>#N/A</v>
      </c>
      <c r="Q2710" s="21" t="e">
        <f>VLOOKUP($N2710,Oferta!$D$2:$P$100,5,FALSE)</f>
        <v>#N/A</v>
      </c>
      <c r="R2710" s="21" t="e">
        <f>VLOOKUP(CONCATENATE($M2710,$N2710),Curriculos!$A$2:$J$332,8,FALSE)</f>
        <v>#N/A</v>
      </c>
      <c r="S2710" s="5"/>
      <c r="T2710" s="22"/>
      <c r="U2710" s="21" t="e">
        <f>VLOOKUP(CONCATENATE($M2710,$N2710),Curriculos!$A$2:$J$332,10,FALSE)</f>
        <v>#N/A</v>
      </c>
      <c r="V2710" s="20" t="e">
        <f>VLOOKUP(CONCATENATE($M2710,$N2710,$T2710),Oferta!$B$2:$R$360,17,FALSE)</f>
        <v>#N/A</v>
      </c>
      <c r="W2710" s="20" t="e">
        <f>VLOOKUP(CONCATENATE($M2710,$N2710,$T2710),Oferta!$B$2:$Q$360,12,FALSE)</f>
        <v>#N/A</v>
      </c>
      <c r="X2710" s="22"/>
      <c r="Y2710" s="23" t="e">
        <f>VLOOKUP(CONCATENATE($W2710,$X2710),Mtz_Horarios!$E$2:$H$92,2,FALSE)</f>
        <v>#N/A</v>
      </c>
      <c r="Z2710" s="23" t="e">
        <f>VLOOKUP(CONCATENATE($W2710,$X2710),Mtz_Horarios!$E$2:$H$92,3,FALSE)</f>
        <v>#N/A</v>
      </c>
      <c r="AA2710" s="24" t="e">
        <f>VLOOKUP(CONCATENATE($W2710,$X2710),Mtz_Horarios!$E$2:$H$92,4,FALSE)</f>
        <v>#N/A</v>
      </c>
      <c r="AB2710" s="20" t="e">
        <f>VLOOKUP(CONCATENATE($M2710,$N2710,$T2710),Oferta!$B$2:$Q$360,16,FALSE)</f>
        <v>#N/A</v>
      </c>
      <c r="AC2710" s="20" t="e">
        <f>VLOOKUP(CONCATENATE($M2710,$N2710,$T2710),Oferta!$B$2:$Q$360,15,FALSE)</f>
        <v>#N/A</v>
      </c>
      <c r="AI2710" s="5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12"/>
      <c r="AW2710" s="12"/>
    </row>
    <row r="2711" spans="1:49" ht="15" hidden="1" customHeight="1">
      <c r="A2711" s="12"/>
      <c r="B2711" s="12"/>
      <c r="C2711" s="12"/>
      <c r="D2711" s="12"/>
      <c r="E2711" s="12"/>
      <c r="F2711" s="12"/>
      <c r="G2711" s="12"/>
      <c r="H2711" s="12" t="e">
        <f t="shared" si="40"/>
        <v>#N/A</v>
      </c>
      <c r="I2711" s="12" t="e">
        <f>VLOOKUP(CONCATENATE(N2711,T2711),Simulador!$H$26:$H$33,1,FALSE)</f>
        <v>#N/A</v>
      </c>
      <c r="J2711" s="12" t="e">
        <f t="shared" si="41"/>
        <v>#N/A</v>
      </c>
      <c r="K2711" s="13" t="e">
        <f t="shared" si="42"/>
        <v>#N/A</v>
      </c>
      <c r="L2711" s="12" t="e">
        <f t="shared" si="43"/>
        <v>#N/A</v>
      </c>
      <c r="M2711" s="14"/>
      <c r="N2711" s="3"/>
      <c r="O2711" s="20" t="e">
        <f>VLOOKUP(CONCATENATE($M2711,$N2711),Curriculos!$A$2:$J$332,4,FALSE)</f>
        <v>#N/A</v>
      </c>
      <c r="P2711" s="21" t="e">
        <f>VLOOKUP(CONCATENATE($M2711,$N2711),Curriculos!$A$2:$J$332,5,FALSE)</f>
        <v>#N/A</v>
      </c>
      <c r="Q2711" s="21" t="e">
        <f>VLOOKUP($N2711,Oferta!$D$2:$P$100,5,FALSE)</f>
        <v>#N/A</v>
      </c>
      <c r="R2711" s="21" t="e">
        <f>VLOOKUP(CONCATENATE($M2711,$N2711),Curriculos!$A$2:$J$332,8,FALSE)</f>
        <v>#N/A</v>
      </c>
      <c r="S2711" s="5"/>
      <c r="T2711" s="22"/>
      <c r="U2711" s="21" t="e">
        <f>VLOOKUP(CONCATENATE($M2711,$N2711),Curriculos!$A$2:$J$332,10,FALSE)</f>
        <v>#N/A</v>
      </c>
      <c r="V2711" s="20" t="e">
        <f>VLOOKUP(CONCATENATE($M2711,$N2711,$T2711),Oferta!$B$2:$R$360,17,FALSE)</f>
        <v>#N/A</v>
      </c>
      <c r="W2711" s="20" t="e">
        <f>VLOOKUP(CONCATENATE($M2711,$N2711,$T2711),Oferta!$B$2:$Q$360,12,FALSE)</f>
        <v>#N/A</v>
      </c>
      <c r="X2711" s="22"/>
      <c r="Y2711" s="23" t="e">
        <f>VLOOKUP(CONCATENATE($W2711,$X2711),Mtz_Horarios!$E$2:$H$92,2,FALSE)</f>
        <v>#N/A</v>
      </c>
      <c r="Z2711" s="23" t="e">
        <f>VLOOKUP(CONCATENATE($W2711,$X2711),Mtz_Horarios!$E$2:$H$92,3,FALSE)</f>
        <v>#N/A</v>
      </c>
      <c r="AA2711" s="24" t="e">
        <f>VLOOKUP(CONCATENATE($W2711,$X2711),Mtz_Horarios!$E$2:$H$92,4,FALSE)</f>
        <v>#N/A</v>
      </c>
      <c r="AB2711" s="20" t="e">
        <f>VLOOKUP(CONCATENATE($M2711,$N2711,$T2711),Oferta!$B$2:$Q$360,16,FALSE)</f>
        <v>#N/A</v>
      </c>
      <c r="AC2711" s="20" t="e">
        <f>VLOOKUP(CONCATENATE($M2711,$N2711,$T2711),Oferta!$B$2:$Q$360,15,FALSE)</f>
        <v>#N/A</v>
      </c>
      <c r="AI2711" s="5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12"/>
      <c r="AW2711" s="12"/>
    </row>
    <row r="2712" spans="1:49" ht="15" hidden="1" customHeight="1">
      <c r="A2712" s="12"/>
      <c r="B2712" s="12"/>
      <c r="C2712" s="12"/>
      <c r="D2712" s="12"/>
      <c r="E2712" s="12"/>
      <c r="F2712" s="12"/>
      <c r="G2712" s="12"/>
      <c r="H2712" s="12" t="e">
        <f t="shared" si="40"/>
        <v>#N/A</v>
      </c>
      <c r="I2712" s="12" t="e">
        <f>VLOOKUP(CONCATENATE(N2712,T2712),Simulador!$H$26:$H$33,1,FALSE)</f>
        <v>#N/A</v>
      </c>
      <c r="J2712" s="12" t="e">
        <f t="shared" si="41"/>
        <v>#N/A</v>
      </c>
      <c r="K2712" s="13" t="e">
        <f t="shared" si="42"/>
        <v>#N/A</v>
      </c>
      <c r="L2712" s="12" t="e">
        <f t="shared" si="43"/>
        <v>#N/A</v>
      </c>
      <c r="M2712" s="14"/>
      <c r="N2712" s="3"/>
      <c r="O2712" s="20" t="e">
        <f>VLOOKUP(CONCATENATE($M2712,$N2712),Curriculos!$A$2:$J$332,4,FALSE)</f>
        <v>#N/A</v>
      </c>
      <c r="P2712" s="21" t="e">
        <f>VLOOKUP(CONCATENATE($M2712,$N2712),Curriculos!$A$2:$J$332,5,FALSE)</f>
        <v>#N/A</v>
      </c>
      <c r="Q2712" s="21" t="e">
        <f>VLOOKUP($N2712,Oferta!$D$2:$P$100,5,FALSE)</f>
        <v>#N/A</v>
      </c>
      <c r="R2712" s="21" t="e">
        <f>VLOOKUP(CONCATENATE($M2712,$N2712),Curriculos!$A$2:$J$332,8,FALSE)</f>
        <v>#N/A</v>
      </c>
      <c r="S2712" s="5"/>
      <c r="T2712" s="22"/>
      <c r="U2712" s="21" t="e">
        <f>VLOOKUP(CONCATENATE($M2712,$N2712),Curriculos!$A$2:$J$332,10,FALSE)</f>
        <v>#N/A</v>
      </c>
      <c r="V2712" s="20" t="e">
        <f>VLOOKUP(CONCATENATE($M2712,$N2712,$T2712),Oferta!$B$2:$R$360,17,FALSE)</f>
        <v>#N/A</v>
      </c>
      <c r="W2712" s="20" t="e">
        <f>VLOOKUP(CONCATENATE($M2712,$N2712,$T2712),Oferta!$B$2:$Q$360,12,FALSE)</f>
        <v>#N/A</v>
      </c>
      <c r="X2712" s="22"/>
      <c r="Y2712" s="23" t="e">
        <f>VLOOKUP(CONCATENATE($W2712,$X2712),Mtz_Horarios!$E$2:$H$92,2,FALSE)</f>
        <v>#N/A</v>
      </c>
      <c r="Z2712" s="23" t="e">
        <f>VLOOKUP(CONCATENATE($W2712,$X2712),Mtz_Horarios!$E$2:$H$92,3,FALSE)</f>
        <v>#N/A</v>
      </c>
      <c r="AA2712" s="24" t="e">
        <f>VLOOKUP(CONCATENATE($W2712,$X2712),Mtz_Horarios!$E$2:$H$92,4,FALSE)</f>
        <v>#N/A</v>
      </c>
      <c r="AB2712" s="20" t="e">
        <f>VLOOKUP(CONCATENATE($M2712,$N2712,$T2712),Oferta!$B$2:$Q$360,16,FALSE)</f>
        <v>#N/A</v>
      </c>
      <c r="AC2712" s="20" t="e">
        <f>VLOOKUP(CONCATENATE($M2712,$N2712,$T2712),Oferta!$B$2:$Q$360,15,FALSE)</f>
        <v>#N/A</v>
      </c>
      <c r="AI2712" s="5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12"/>
      <c r="AW2712" s="12"/>
    </row>
    <row r="2713" spans="1:49" ht="15" hidden="1" customHeight="1">
      <c r="A2713" s="12"/>
      <c r="B2713" s="12"/>
      <c r="C2713" s="12"/>
      <c r="D2713" s="12"/>
      <c r="E2713" s="12"/>
      <c r="F2713" s="12"/>
      <c r="G2713" s="12"/>
      <c r="H2713" s="12" t="e">
        <f t="shared" si="40"/>
        <v>#N/A</v>
      </c>
      <c r="I2713" s="12" t="e">
        <f>VLOOKUP(CONCATENATE(N2713,T2713),Simulador!$H$26:$H$33,1,FALSE)</f>
        <v>#N/A</v>
      </c>
      <c r="J2713" s="12" t="e">
        <f t="shared" si="41"/>
        <v>#N/A</v>
      </c>
      <c r="K2713" s="13" t="e">
        <f t="shared" si="42"/>
        <v>#N/A</v>
      </c>
      <c r="L2713" s="12" t="e">
        <f t="shared" si="43"/>
        <v>#N/A</v>
      </c>
      <c r="M2713" s="14"/>
      <c r="N2713" s="3"/>
      <c r="O2713" s="20" t="e">
        <f>VLOOKUP(CONCATENATE($M2713,$N2713),Curriculos!$A$2:$J$332,4,FALSE)</f>
        <v>#N/A</v>
      </c>
      <c r="P2713" s="21" t="e">
        <f>VLOOKUP(CONCATENATE($M2713,$N2713),Curriculos!$A$2:$J$332,5,FALSE)</f>
        <v>#N/A</v>
      </c>
      <c r="Q2713" s="21" t="e">
        <f>VLOOKUP($N2713,Oferta!$D$2:$P$100,5,FALSE)</f>
        <v>#N/A</v>
      </c>
      <c r="R2713" s="21" t="e">
        <f>VLOOKUP(CONCATENATE($M2713,$N2713),Curriculos!$A$2:$J$332,8,FALSE)</f>
        <v>#N/A</v>
      </c>
      <c r="S2713" s="5"/>
      <c r="T2713" s="22"/>
      <c r="U2713" s="21" t="e">
        <f>VLOOKUP(CONCATENATE($M2713,$N2713),Curriculos!$A$2:$J$332,10,FALSE)</f>
        <v>#N/A</v>
      </c>
      <c r="V2713" s="20" t="e">
        <f>VLOOKUP(CONCATENATE($M2713,$N2713,$T2713),Oferta!$B$2:$R$360,17,FALSE)</f>
        <v>#N/A</v>
      </c>
      <c r="W2713" s="20" t="e">
        <f>VLOOKUP(CONCATENATE($M2713,$N2713,$T2713),Oferta!$B$2:$Q$360,12,FALSE)</f>
        <v>#N/A</v>
      </c>
      <c r="X2713" s="22"/>
      <c r="Y2713" s="23" t="e">
        <f>VLOOKUP(CONCATENATE($W2713,$X2713),Mtz_Horarios!$E$2:$H$92,2,FALSE)</f>
        <v>#N/A</v>
      </c>
      <c r="Z2713" s="23" t="e">
        <f>VLOOKUP(CONCATENATE($W2713,$X2713),Mtz_Horarios!$E$2:$H$92,3,FALSE)</f>
        <v>#N/A</v>
      </c>
      <c r="AA2713" s="24" t="e">
        <f>VLOOKUP(CONCATENATE($W2713,$X2713),Mtz_Horarios!$E$2:$H$92,4,FALSE)</f>
        <v>#N/A</v>
      </c>
      <c r="AB2713" s="20" t="e">
        <f>VLOOKUP(CONCATENATE($M2713,$N2713,$T2713),Oferta!$B$2:$Q$360,16,FALSE)</f>
        <v>#N/A</v>
      </c>
      <c r="AC2713" s="20" t="e">
        <f>VLOOKUP(CONCATENATE($M2713,$N2713,$T2713),Oferta!$B$2:$Q$360,15,FALSE)</f>
        <v>#N/A</v>
      </c>
      <c r="AI2713" s="5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12"/>
      <c r="AW2713" s="12"/>
    </row>
    <row r="2714" spans="1:49" ht="15" hidden="1" customHeight="1">
      <c r="A2714" s="12"/>
      <c r="B2714" s="12"/>
      <c r="C2714" s="12"/>
      <c r="D2714" s="12"/>
      <c r="E2714" s="12"/>
      <c r="F2714" s="12"/>
      <c r="G2714" s="12"/>
      <c r="H2714" s="12" t="e">
        <f t="shared" si="40"/>
        <v>#N/A</v>
      </c>
      <c r="I2714" s="12" t="e">
        <f>VLOOKUP(CONCATENATE(N2714,T2714),Simulador!$H$26:$H$33,1,FALSE)</f>
        <v>#N/A</v>
      </c>
      <c r="J2714" s="12" t="e">
        <f t="shared" si="41"/>
        <v>#N/A</v>
      </c>
      <c r="K2714" s="13" t="e">
        <f t="shared" si="42"/>
        <v>#N/A</v>
      </c>
      <c r="L2714" s="12" t="e">
        <f t="shared" si="43"/>
        <v>#N/A</v>
      </c>
      <c r="M2714" s="14"/>
      <c r="N2714" s="3"/>
      <c r="O2714" s="20" t="e">
        <f>VLOOKUP(CONCATENATE($M2714,$N2714),Curriculos!$A$2:$J$332,4,FALSE)</f>
        <v>#N/A</v>
      </c>
      <c r="P2714" s="21" t="e">
        <f>VLOOKUP(CONCATENATE($M2714,$N2714),Curriculos!$A$2:$J$332,5,FALSE)</f>
        <v>#N/A</v>
      </c>
      <c r="Q2714" s="21" t="e">
        <f>VLOOKUP($N2714,Oferta!$D$2:$P$100,5,FALSE)</f>
        <v>#N/A</v>
      </c>
      <c r="R2714" s="21" t="e">
        <f>VLOOKUP(CONCATENATE($M2714,$N2714),Curriculos!$A$2:$J$332,8,FALSE)</f>
        <v>#N/A</v>
      </c>
      <c r="S2714" s="5"/>
      <c r="T2714" s="22"/>
      <c r="U2714" s="21" t="e">
        <f>VLOOKUP(CONCATENATE($M2714,$N2714),Curriculos!$A$2:$J$332,10,FALSE)</f>
        <v>#N/A</v>
      </c>
      <c r="V2714" s="20" t="e">
        <f>VLOOKUP(CONCATENATE($M2714,$N2714,$T2714),Oferta!$B$2:$R$360,17,FALSE)</f>
        <v>#N/A</v>
      </c>
      <c r="W2714" s="20" t="e">
        <f>VLOOKUP(CONCATENATE($M2714,$N2714,$T2714),Oferta!$B$2:$Q$360,12,FALSE)</f>
        <v>#N/A</v>
      </c>
      <c r="X2714" s="22"/>
      <c r="Y2714" s="23" t="e">
        <f>VLOOKUP(CONCATENATE($W2714,$X2714),Mtz_Horarios!$E$2:$H$92,2,FALSE)</f>
        <v>#N/A</v>
      </c>
      <c r="Z2714" s="23" t="e">
        <f>VLOOKUP(CONCATENATE($W2714,$X2714),Mtz_Horarios!$E$2:$H$92,3,FALSE)</f>
        <v>#N/A</v>
      </c>
      <c r="AA2714" s="24" t="e">
        <f>VLOOKUP(CONCATENATE($W2714,$X2714),Mtz_Horarios!$E$2:$H$92,4,FALSE)</f>
        <v>#N/A</v>
      </c>
      <c r="AB2714" s="20" t="e">
        <f>VLOOKUP(CONCATENATE($M2714,$N2714,$T2714),Oferta!$B$2:$Q$360,16,FALSE)</f>
        <v>#N/A</v>
      </c>
      <c r="AC2714" s="20" t="e">
        <f>VLOOKUP(CONCATENATE($M2714,$N2714,$T2714),Oferta!$B$2:$Q$360,15,FALSE)</f>
        <v>#N/A</v>
      </c>
      <c r="AI2714" s="5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12"/>
      <c r="AW2714" s="12"/>
    </row>
    <row r="2715" spans="1:49" ht="15" hidden="1" customHeight="1">
      <c r="A2715" s="12"/>
      <c r="B2715" s="12"/>
      <c r="C2715" s="12"/>
      <c r="D2715" s="12"/>
      <c r="E2715" s="12"/>
      <c r="F2715" s="12"/>
      <c r="G2715" s="12"/>
      <c r="H2715" s="12" t="e">
        <f t="shared" si="40"/>
        <v>#N/A</v>
      </c>
      <c r="I2715" s="12" t="e">
        <f>VLOOKUP(CONCATENATE(N2715,T2715),Simulador!$H$26:$H$33,1,FALSE)</f>
        <v>#N/A</v>
      </c>
      <c r="J2715" s="12" t="e">
        <f t="shared" si="41"/>
        <v>#N/A</v>
      </c>
      <c r="K2715" s="13" t="e">
        <f t="shared" si="42"/>
        <v>#N/A</v>
      </c>
      <c r="L2715" s="12" t="e">
        <f t="shared" si="43"/>
        <v>#N/A</v>
      </c>
      <c r="M2715" s="14"/>
      <c r="N2715" s="3"/>
      <c r="O2715" s="20" t="e">
        <f>VLOOKUP(CONCATENATE($M2715,$N2715),Curriculos!$A$2:$J$332,4,FALSE)</f>
        <v>#N/A</v>
      </c>
      <c r="P2715" s="21" t="e">
        <f>VLOOKUP(CONCATENATE($M2715,$N2715),Curriculos!$A$2:$J$332,5,FALSE)</f>
        <v>#N/A</v>
      </c>
      <c r="Q2715" s="21" t="e">
        <f>VLOOKUP($N2715,Oferta!$D$2:$P$100,5,FALSE)</f>
        <v>#N/A</v>
      </c>
      <c r="R2715" s="21" t="e">
        <f>VLOOKUP(CONCATENATE($M2715,$N2715),Curriculos!$A$2:$J$332,8,FALSE)</f>
        <v>#N/A</v>
      </c>
      <c r="S2715" s="5"/>
      <c r="T2715" s="22"/>
      <c r="U2715" s="21" t="e">
        <f>VLOOKUP(CONCATENATE($M2715,$N2715),Curriculos!$A$2:$J$332,10,FALSE)</f>
        <v>#N/A</v>
      </c>
      <c r="V2715" s="20" t="e">
        <f>VLOOKUP(CONCATENATE($M2715,$N2715,$T2715),Oferta!$B$2:$R$360,17,FALSE)</f>
        <v>#N/A</v>
      </c>
      <c r="W2715" s="20" t="e">
        <f>VLOOKUP(CONCATENATE($M2715,$N2715,$T2715),Oferta!$B$2:$Q$360,12,FALSE)</f>
        <v>#N/A</v>
      </c>
      <c r="X2715" s="22"/>
      <c r="Y2715" s="23" t="e">
        <f>VLOOKUP(CONCATENATE($W2715,$X2715),Mtz_Horarios!$E$2:$H$92,2,FALSE)</f>
        <v>#N/A</v>
      </c>
      <c r="Z2715" s="23" t="e">
        <f>VLOOKUP(CONCATENATE($W2715,$X2715),Mtz_Horarios!$E$2:$H$92,3,FALSE)</f>
        <v>#N/A</v>
      </c>
      <c r="AA2715" s="24" t="e">
        <f>VLOOKUP(CONCATENATE($W2715,$X2715),Mtz_Horarios!$E$2:$H$92,4,FALSE)</f>
        <v>#N/A</v>
      </c>
      <c r="AB2715" s="20" t="e">
        <f>VLOOKUP(CONCATENATE($M2715,$N2715,$T2715),Oferta!$B$2:$Q$360,16,FALSE)</f>
        <v>#N/A</v>
      </c>
      <c r="AC2715" s="20" t="e">
        <f>VLOOKUP(CONCATENATE($M2715,$N2715,$T2715),Oferta!$B$2:$Q$360,15,FALSE)</f>
        <v>#N/A</v>
      </c>
      <c r="AI2715" s="5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12"/>
      <c r="AW2715" s="12"/>
    </row>
    <row r="2716" spans="1:49" ht="15" hidden="1" customHeight="1">
      <c r="A2716" s="12"/>
      <c r="B2716" s="12"/>
      <c r="C2716" s="12"/>
      <c r="D2716" s="12"/>
      <c r="E2716" s="12"/>
      <c r="F2716" s="12"/>
      <c r="G2716" s="12"/>
      <c r="H2716" s="12" t="e">
        <f t="shared" si="40"/>
        <v>#N/A</v>
      </c>
      <c r="I2716" s="12" t="e">
        <f>VLOOKUP(CONCATENATE(N2716,T2716),Simulador!$H$26:$H$33,1,FALSE)</f>
        <v>#N/A</v>
      </c>
      <c r="J2716" s="12" t="e">
        <f t="shared" si="41"/>
        <v>#N/A</v>
      </c>
      <c r="K2716" s="13" t="e">
        <f t="shared" si="42"/>
        <v>#N/A</v>
      </c>
      <c r="L2716" s="12" t="e">
        <f t="shared" si="43"/>
        <v>#N/A</v>
      </c>
      <c r="M2716" s="14"/>
      <c r="N2716" s="3"/>
      <c r="O2716" s="20" t="e">
        <f>VLOOKUP(CONCATENATE($M2716,$N2716),Curriculos!$A$2:$J$332,4,FALSE)</f>
        <v>#N/A</v>
      </c>
      <c r="P2716" s="21" t="e">
        <f>VLOOKUP(CONCATENATE($M2716,$N2716),Curriculos!$A$2:$J$332,5,FALSE)</f>
        <v>#N/A</v>
      </c>
      <c r="Q2716" s="21" t="e">
        <f>VLOOKUP($N2716,Oferta!$D$2:$P$100,5,FALSE)</f>
        <v>#N/A</v>
      </c>
      <c r="R2716" s="21" t="e">
        <f>VLOOKUP(CONCATENATE($M2716,$N2716),Curriculos!$A$2:$J$332,8,FALSE)</f>
        <v>#N/A</v>
      </c>
      <c r="S2716" s="5"/>
      <c r="T2716" s="22"/>
      <c r="U2716" s="21" t="e">
        <f>VLOOKUP(CONCATENATE($M2716,$N2716),Curriculos!$A$2:$J$332,10,FALSE)</f>
        <v>#N/A</v>
      </c>
      <c r="V2716" s="20" t="e">
        <f>VLOOKUP(CONCATENATE($M2716,$N2716,$T2716),Oferta!$B$2:$R$360,17,FALSE)</f>
        <v>#N/A</v>
      </c>
      <c r="W2716" s="20" t="e">
        <f>VLOOKUP(CONCATENATE($M2716,$N2716,$T2716),Oferta!$B$2:$Q$360,12,FALSE)</f>
        <v>#N/A</v>
      </c>
      <c r="X2716" s="22"/>
      <c r="Y2716" s="23" t="e">
        <f>VLOOKUP(CONCATENATE($W2716,$X2716),Mtz_Horarios!$E$2:$H$92,2,FALSE)</f>
        <v>#N/A</v>
      </c>
      <c r="Z2716" s="23" t="e">
        <f>VLOOKUP(CONCATENATE($W2716,$X2716),Mtz_Horarios!$E$2:$H$92,3,FALSE)</f>
        <v>#N/A</v>
      </c>
      <c r="AA2716" s="24" t="e">
        <f>VLOOKUP(CONCATENATE($W2716,$X2716),Mtz_Horarios!$E$2:$H$92,4,FALSE)</f>
        <v>#N/A</v>
      </c>
      <c r="AB2716" s="20" t="e">
        <f>VLOOKUP(CONCATENATE($M2716,$N2716,$T2716),Oferta!$B$2:$Q$360,16,FALSE)</f>
        <v>#N/A</v>
      </c>
      <c r="AC2716" s="20" t="e">
        <f>VLOOKUP(CONCATENATE($M2716,$N2716,$T2716),Oferta!$B$2:$Q$360,15,FALSE)</f>
        <v>#N/A</v>
      </c>
      <c r="AI2716" s="5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12"/>
      <c r="AW2716" s="12"/>
    </row>
    <row r="2717" spans="1:49" ht="15" hidden="1" customHeight="1">
      <c r="A2717" s="12"/>
      <c r="B2717" s="12"/>
      <c r="C2717" s="12"/>
      <c r="D2717" s="12"/>
      <c r="E2717" s="12"/>
      <c r="F2717" s="12"/>
      <c r="G2717" s="12"/>
      <c r="H2717" s="12" t="e">
        <f t="shared" si="40"/>
        <v>#N/A</v>
      </c>
      <c r="I2717" s="12" t="e">
        <f>VLOOKUP(CONCATENATE(N2717,T2717),Simulador!$H$26:$H$33,1,FALSE)</f>
        <v>#N/A</v>
      </c>
      <c r="J2717" s="12" t="e">
        <f t="shared" si="41"/>
        <v>#N/A</v>
      </c>
      <c r="K2717" s="13" t="e">
        <f t="shared" si="42"/>
        <v>#N/A</v>
      </c>
      <c r="L2717" s="12" t="e">
        <f t="shared" si="43"/>
        <v>#N/A</v>
      </c>
      <c r="M2717" s="14"/>
      <c r="N2717" s="3"/>
      <c r="O2717" s="20" t="e">
        <f>VLOOKUP(CONCATENATE($M2717,$N2717),Curriculos!$A$2:$J$332,4,FALSE)</f>
        <v>#N/A</v>
      </c>
      <c r="P2717" s="21" t="e">
        <f>VLOOKUP(CONCATENATE($M2717,$N2717),Curriculos!$A$2:$J$332,5,FALSE)</f>
        <v>#N/A</v>
      </c>
      <c r="Q2717" s="21" t="e">
        <f>VLOOKUP($N2717,Oferta!$D$2:$P$100,5,FALSE)</f>
        <v>#N/A</v>
      </c>
      <c r="R2717" s="21" t="e">
        <f>VLOOKUP(CONCATENATE($M2717,$N2717),Curriculos!$A$2:$J$332,8,FALSE)</f>
        <v>#N/A</v>
      </c>
      <c r="S2717" s="5"/>
      <c r="T2717" s="22"/>
      <c r="U2717" s="21" t="e">
        <f>VLOOKUP(CONCATENATE($M2717,$N2717),Curriculos!$A$2:$J$332,10,FALSE)</f>
        <v>#N/A</v>
      </c>
      <c r="V2717" s="20" t="e">
        <f>VLOOKUP(CONCATENATE($M2717,$N2717,$T2717),Oferta!$B$2:$R$360,17,FALSE)</f>
        <v>#N/A</v>
      </c>
      <c r="W2717" s="20" t="e">
        <f>VLOOKUP(CONCATENATE($M2717,$N2717,$T2717),Oferta!$B$2:$Q$360,12,FALSE)</f>
        <v>#N/A</v>
      </c>
      <c r="X2717" s="22"/>
      <c r="Y2717" s="23" t="e">
        <f>VLOOKUP(CONCATENATE($W2717,$X2717),Mtz_Horarios!$E$2:$H$92,2,FALSE)</f>
        <v>#N/A</v>
      </c>
      <c r="Z2717" s="23" t="e">
        <f>VLOOKUP(CONCATENATE($W2717,$X2717),Mtz_Horarios!$E$2:$H$92,3,FALSE)</f>
        <v>#N/A</v>
      </c>
      <c r="AA2717" s="24" t="e">
        <f>VLOOKUP(CONCATENATE($W2717,$X2717),Mtz_Horarios!$E$2:$H$92,4,FALSE)</f>
        <v>#N/A</v>
      </c>
      <c r="AB2717" s="20" t="e">
        <f>VLOOKUP(CONCATENATE($M2717,$N2717,$T2717),Oferta!$B$2:$Q$360,16,FALSE)</f>
        <v>#N/A</v>
      </c>
      <c r="AC2717" s="20" t="e">
        <f>VLOOKUP(CONCATENATE($M2717,$N2717,$T2717),Oferta!$B$2:$Q$360,15,FALSE)</f>
        <v>#N/A</v>
      </c>
      <c r="AI2717" s="5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12"/>
      <c r="AW2717" s="12"/>
    </row>
    <row r="2718" spans="1:49" ht="15" hidden="1" customHeight="1">
      <c r="A2718" s="12"/>
      <c r="B2718" s="12"/>
      <c r="C2718" s="12"/>
      <c r="D2718" s="12"/>
      <c r="E2718" s="12"/>
      <c r="F2718" s="12"/>
      <c r="G2718" s="12"/>
      <c r="H2718" s="12" t="e">
        <f t="shared" si="40"/>
        <v>#N/A</v>
      </c>
      <c r="I2718" s="12" t="e">
        <f>VLOOKUP(CONCATENATE(N2718,T2718),Simulador!$H$26:$H$33,1,FALSE)</f>
        <v>#N/A</v>
      </c>
      <c r="J2718" s="12" t="e">
        <f t="shared" si="41"/>
        <v>#N/A</v>
      </c>
      <c r="K2718" s="13" t="e">
        <f t="shared" si="42"/>
        <v>#N/A</v>
      </c>
      <c r="L2718" s="12" t="e">
        <f t="shared" si="43"/>
        <v>#N/A</v>
      </c>
      <c r="M2718" s="14"/>
      <c r="N2718" s="3"/>
      <c r="O2718" s="20" t="e">
        <f>VLOOKUP(CONCATENATE($M2718,$N2718),Curriculos!$A$2:$J$332,4,FALSE)</f>
        <v>#N/A</v>
      </c>
      <c r="P2718" s="21" t="e">
        <f>VLOOKUP(CONCATENATE($M2718,$N2718),Curriculos!$A$2:$J$332,5,FALSE)</f>
        <v>#N/A</v>
      </c>
      <c r="Q2718" s="21" t="e">
        <f>VLOOKUP($N2718,Oferta!$D$2:$P$100,5,FALSE)</f>
        <v>#N/A</v>
      </c>
      <c r="R2718" s="21" t="e">
        <f>VLOOKUP(CONCATENATE($M2718,$N2718),Curriculos!$A$2:$J$332,8,FALSE)</f>
        <v>#N/A</v>
      </c>
      <c r="S2718" s="5"/>
      <c r="T2718" s="22"/>
      <c r="U2718" s="21" t="e">
        <f>VLOOKUP(CONCATENATE($M2718,$N2718),Curriculos!$A$2:$J$332,10,FALSE)</f>
        <v>#N/A</v>
      </c>
      <c r="V2718" s="20" t="e">
        <f>VLOOKUP(CONCATENATE($M2718,$N2718,$T2718),Oferta!$B$2:$R$360,17,FALSE)</f>
        <v>#N/A</v>
      </c>
      <c r="W2718" s="20" t="e">
        <f>VLOOKUP(CONCATENATE($M2718,$N2718,$T2718),Oferta!$B$2:$Q$360,12,FALSE)</f>
        <v>#N/A</v>
      </c>
      <c r="X2718" s="22"/>
      <c r="Y2718" s="23" t="e">
        <f>VLOOKUP(CONCATENATE($W2718,$X2718),Mtz_Horarios!$E$2:$H$92,2,FALSE)</f>
        <v>#N/A</v>
      </c>
      <c r="Z2718" s="23" t="e">
        <f>VLOOKUP(CONCATENATE($W2718,$X2718),Mtz_Horarios!$E$2:$H$92,3,FALSE)</f>
        <v>#N/A</v>
      </c>
      <c r="AA2718" s="24" t="e">
        <f>VLOOKUP(CONCATENATE($W2718,$X2718),Mtz_Horarios!$E$2:$H$92,4,FALSE)</f>
        <v>#N/A</v>
      </c>
      <c r="AB2718" s="20" t="e">
        <f>VLOOKUP(CONCATENATE($M2718,$N2718,$T2718),Oferta!$B$2:$Q$360,16,FALSE)</f>
        <v>#N/A</v>
      </c>
      <c r="AC2718" s="20" t="e">
        <f>VLOOKUP(CONCATENATE($M2718,$N2718,$T2718),Oferta!$B$2:$Q$360,15,FALSE)</f>
        <v>#N/A</v>
      </c>
      <c r="AI2718" s="5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12"/>
      <c r="AW2718" s="12"/>
    </row>
    <row r="2719" spans="1:49" ht="15" hidden="1" customHeight="1">
      <c r="A2719" s="12"/>
      <c r="B2719" s="12"/>
      <c r="C2719" s="12"/>
      <c r="D2719" s="12"/>
      <c r="E2719" s="12"/>
      <c r="F2719" s="12"/>
      <c r="G2719" s="12"/>
      <c r="H2719" s="12" t="e">
        <f t="shared" si="40"/>
        <v>#N/A</v>
      </c>
      <c r="I2719" s="12" t="e">
        <f>VLOOKUP(CONCATENATE(N2719,T2719),Simulador!$H$26:$H$33,1,FALSE)</f>
        <v>#N/A</v>
      </c>
      <c r="J2719" s="12" t="e">
        <f t="shared" si="41"/>
        <v>#N/A</v>
      </c>
      <c r="K2719" s="13" t="e">
        <f t="shared" si="42"/>
        <v>#N/A</v>
      </c>
      <c r="L2719" s="12" t="e">
        <f t="shared" si="43"/>
        <v>#N/A</v>
      </c>
      <c r="M2719" s="14"/>
      <c r="N2719" s="3"/>
      <c r="O2719" s="20" t="e">
        <f>VLOOKUP(CONCATENATE($M2719,$N2719),Curriculos!$A$2:$J$332,4,FALSE)</f>
        <v>#N/A</v>
      </c>
      <c r="P2719" s="21" t="e">
        <f>VLOOKUP(CONCATENATE($M2719,$N2719),Curriculos!$A$2:$J$332,5,FALSE)</f>
        <v>#N/A</v>
      </c>
      <c r="Q2719" s="21" t="e">
        <f>VLOOKUP($N2719,Oferta!$D$2:$P$100,5,FALSE)</f>
        <v>#N/A</v>
      </c>
      <c r="R2719" s="21" t="e">
        <f>VLOOKUP(CONCATENATE($M2719,$N2719),Curriculos!$A$2:$J$332,8,FALSE)</f>
        <v>#N/A</v>
      </c>
      <c r="S2719" s="5"/>
      <c r="T2719" s="22"/>
      <c r="U2719" s="21" t="e">
        <f>VLOOKUP(CONCATENATE($M2719,$N2719),Curriculos!$A$2:$J$332,10,FALSE)</f>
        <v>#N/A</v>
      </c>
      <c r="V2719" s="20" t="e">
        <f>VLOOKUP(CONCATENATE($M2719,$N2719,$T2719),Oferta!$B$2:$R$360,17,FALSE)</f>
        <v>#N/A</v>
      </c>
      <c r="W2719" s="20" t="e">
        <f>VLOOKUP(CONCATENATE($M2719,$N2719,$T2719),Oferta!$B$2:$Q$360,12,FALSE)</f>
        <v>#N/A</v>
      </c>
      <c r="X2719" s="22"/>
      <c r="Y2719" s="23" t="e">
        <f>VLOOKUP(CONCATENATE($W2719,$X2719),Mtz_Horarios!$E$2:$H$92,2,FALSE)</f>
        <v>#N/A</v>
      </c>
      <c r="Z2719" s="23" t="e">
        <f>VLOOKUP(CONCATENATE($W2719,$X2719),Mtz_Horarios!$E$2:$H$92,3,FALSE)</f>
        <v>#N/A</v>
      </c>
      <c r="AA2719" s="24" t="e">
        <f>VLOOKUP(CONCATENATE($W2719,$X2719),Mtz_Horarios!$E$2:$H$92,4,FALSE)</f>
        <v>#N/A</v>
      </c>
      <c r="AB2719" s="20" t="e">
        <f>VLOOKUP(CONCATENATE($M2719,$N2719,$T2719),Oferta!$B$2:$Q$360,16,FALSE)</f>
        <v>#N/A</v>
      </c>
      <c r="AC2719" s="20" t="e">
        <f>VLOOKUP(CONCATENATE($M2719,$N2719,$T2719),Oferta!$B$2:$Q$360,15,FALSE)</f>
        <v>#N/A</v>
      </c>
      <c r="AI2719" s="5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12"/>
      <c r="AW2719" s="12"/>
    </row>
    <row r="2720" spans="1:49" ht="15" hidden="1" customHeight="1">
      <c r="A2720" s="12"/>
      <c r="B2720" s="12"/>
      <c r="C2720" s="12"/>
      <c r="D2720" s="12"/>
      <c r="E2720" s="12"/>
      <c r="F2720" s="12"/>
      <c r="G2720" s="12"/>
      <c r="H2720" s="12" t="e">
        <f t="shared" si="40"/>
        <v>#N/A</v>
      </c>
      <c r="I2720" s="12" t="e">
        <f>VLOOKUP(CONCATENATE(N2720,T2720),Simulador!$H$26:$H$33,1,FALSE)</f>
        <v>#N/A</v>
      </c>
      <c r="J2720" s="12" t="e">
        <f t="shared" si="41"/>
        <v>#N/A</v>
      </c>
      <c r="K2720" s="13" t="e">
        <f t="shared" si="42"/>
        <v>#N/A</v>
      </c>
      <c r="L2720" s="12" t="e">
        <f t="shared" si="43"/>
        <v>#N/A</v>
      </c>
      <c r="M2720" s="14"/>
      <c r="N2720" s="3"/>
      <c r="O2720" s="20" t="e">
        <f>VLOOKUP(CONCATENATE($M2720,$N2720),Curriculos!$A$2:$J$332,4,FALSE)</f>
        <v>#N/A</v>
      </c>
      <c r="P2720" s="21" t="e">
        <f>VLOOKUP(CONCATENATE($M2720,$N2720),Curriculos!$A$2:$J$332,5,FALSE)</f>
        <v>#N/A</v>
      </c>
      <c r="Q2720" s="21" t="e">
        <f>VLOOKUP($N2720,Oferta!$D$2:$P$100,5,FALSE)</f>
        <v>#N/A</v>
      </c>
      <c r="R2720" s="21" t="e">
        <f>VLOOKUP(CONCATENATE($M2720,$N2720),Curriculos!$A$2:$J$332,8,FALSE)</f>
        <v>#N/A</v>
      </c>
      <c r="S2720" s="5"/>
      <c r="T2720" s="22"/>
      <c r="U2720" s="21" t="e">
        <f>VLOOKUP(CONCATENATE($M2720,$N2720),Curriculos!$A$2:$J$332,10,FALSE)</f>
        <v>#N/A</v>
      </c>
      <c r="V2720" s="20" t="e">
        <f>VLOOKUP(CONCATENATE($M2720,$N2720,$T2720),Oferta!$B$2:$R$360,17,FALSE)</f>
        <v>#N/A</v>
      </c>
      <c r="W2720" s="20" t="e">
        <f>VLOOKUP(CONCATENATE($M2720,$N2720,$T2720),Oferta!$B$2:$Q$360,12,FALSE)</f>
        <v>#N/A</v>
      </c>
      <c r="X2720" s="22"/>
      <c r="Y2720" s="23" t="e">
        <f>VLOOKUP(CONCATENATE($W2720,$X2720),Mtz_Horarios!$E$2:$H$92,2,FALSE)</f>
        <v>#N/A</v>
      </c>
      <c r="Z2720" s="23" t="e">
        <f>VLOOKUP(CONCATENATE($W2720,$X2720),Mtz_Horarios!$E$2:$H$92,3,FALSE)</f>
        <v>#N/A</v>
      </c>
      <c r="AA2720" s="24" t="e">
        <f>VLOOKUP(CONCATENATE($W2720,$X2720),Mtz_Horarios!$E$2:$H$92,4,FALSE)</f>
        <v>#N/A</v>
      </c>
      <c r="AB2720" s="20" t="e">
        <f>VLOOKUP(CONCATENATE($M2720,$N2720,$T2720),Oferta!$B$2:$Q$360,16,FALSE)</f>
        <v>#N/A</v>
      </c>
      <c r="AC2720" s="20" t="e">
        <f>VLOOKUP(CONCATENATE($M2720,$N2720,$T2720),Oferta!$B$2:$Q$360,15,FALSE)</f>
        <v>#N/A</v>
      </c>
      <c r="AI2720" s="5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12"/>
      <c r="AW2720" s="12"/>
    </row>
    <row r="2721" spans="1:49" ht="15" hidden="1" customHeight="1">
      <c r="A2721" s="12"/>
      <c r="B2721" s="12"/>
      <c r="C2721" s="12"/>
      <c r="D2721" s="12"/>
      <c r="E2721" s="12"/>
      <c r="F2721" s="12"/>
      <c r="G2721" s="12"/>
      <c r="H2721" s="12" t="e">
        <f t="shared" si="40"/>
        <v>#N/A</v>
      </c>
      <c r="I2721" s="12" t="e">
        <f>VLOOKUP(CONCATENATE(N2721,T2721),Simulador!$H$26:$H$33,1,FALSE)</f>
        <v>#N/A</v>
      </c>
      <c r="J2721" s="12" t="e">
        <f t="shared" si="41"/>
        <v>#N/A</v>
      </c>
      <c r="K2721" s="13" t="e">
        <f t="shared" si="42"/>
        <v>#N/A</v>
      </c>
      <c r="L2721" s="12" t="e">
        <f t="shared" si="43"/>
        <v>#N/A</v>
      </c>
      <c r="M2721" s="14"/>
      <c r="N2721" s="3"/>
      <c r="O2721" s="20" t="e">
        <f>VLOOKUP(CONCATENATE($M2721,$N2721),Curriculos!$A$2:$J$332,4,FALSE)</f>
        <v>#N/A</v>
      </c>
      <c r="P2721" s="21" t="e">
        <f>VLOOKUP(CONCATENATE($M2721,$N2721),Curriculos!$A$2:$J$332,5,FALSE)</f>
        <v>#N/A</v>
      </c>
      <c r="Q2721" s="21" t="e">
        <f>VLOOKUP($N2721,Oferta!$D$2:$P$100,5,FALSE)</f>
        <v>#N/A</v>
      </c>
      <c r="R2721" s="21" t="e">
        <f>VLOOKUP(CONCATENATE($M2721,$N2721),Curriculos!$A$2:$J$332,8,FALSE)</f>
        <v>#N/A</v>
      </c>
      <c r="S2721" s="5"/>
      <c r="T2721" s="22"/>
      <c r="U2721" s="21" t="e">
        <f>VLOOKUP(CONCATENATE($M2721,$N2721),Curriculos!$A$2:$J$332,10,FALSE)</f>
        <v>#N/A</v>
      </c>
      <c r="V2721" s="20" t="e">
        <f>VLOOKUP(CONCATENATE($M2721,$N2721,$T2721),Oferta!$B$2:$R$360,17,FALSE)</f>
        <v>#N/A</v>
      </c>
      <c r="W2721" s="20" t="e">
        <f>VLOOKUP(CONCATENATE($M2721,$N2721,$T2721),Oferta!$B$2:$Q$360,12,FALSE)</f>
        <v>#N/A</v>
      </c>
      <c r="X2721" s="22"/>
      <c r="Y2721" s="23" t="e">
        <f>VLOOKUP(CONCATENATE($W2721,$X2721),Mtz_Horarios!$E$2:$H$92,2,FALSE)</f>
        <v>#N/A</v>
      </c>
      <c r="Z2721" s="23" t="e">
        <f>VLOOKUP(CONCATENATE($W2721,$X2721),Mtz_Horarios!$E$2:$H$92,3,FALSE)</f>
        <v>#N/A</v>
      </c>
      <c r="AA2721" s="24" t="e">
        <f>VLOOKUP(CONCATENATE($W2721,$X2721),Mtz_Horarios!$E$2:$H$92,4,FALSE)</f>
        <v>#N/A</v>
      </c>
      <c r="AB2721" s="20" t="e">
        <f>VLOOKUP(CONCATENATE($M2721,$N2721,$T2721),Oferta!$B$2:$Q$360,16,FALSE)</f>
        <v>#N/A</v>
      </c>
      <c r="AC2721" s="20" t="e">
        <f>VLOOKUP(CONCATENATE($M2721,$N2721,$T2721),Oferta!$B$2:$Q$360,15,FALSE)</f>
        <v>#N/A</v>
      </c>
      <c r="AI2721" s="5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12"/>
      <c r="AW2721" s="12"/>
    </row>
    <row r="2722" spans="1:49" ht="15" hidden="1" customHeight="1">
      <c r="A2722" s="12"/>
      <c r="B2722" s="12"/>
      <c r="C2722" s="12"/>
      <c r="D2722" s="12"/>
      <c r="E2722" s="12"/>
      <c r="F2722" s="12"/>
      <c r="G2722" s="12"/>
      <c r="H2722" s="12" t="e">
        <f t="shared" si="40"/>
        <v>#N/A</v>
      </c>
      <c r="I2722" s="12" t="e">
        <f>VLOOKUP(CONCATENATE(N2722,T2722),Simulador!$H$26:$H$33,1,FALSE)</f>
        <v>#N/A</v>
      </c>
      <c r="J2722" s="12" t="e">
        <f t="shared" si="41"/>
        <v>#N/A</v>
      </c>
      <c r="K2722" s="13" t="e">
        <f t="shared" si="42"/>
        <v>#N/A</v>
      </c>
      <c r="L2722" s="12" t="e">
        <f t="shared" si="43"/>
        <v>#N/A</v>
      </c>
      <c r="M2722" s="14"/>
      <c r="N2722" s="3"/>
      <c r="O2722" s="20" t="e">
        <f>VLOOKUP(CONCATENATE($M2722,$N2722),Curriculos!$A$2:$J$332,4,FALSE)</f>
        <v>#N/A</v>
      </c>
      <c r="P2722" s="21" t="e">
        <f>VLOOKUP(CONCATENATE($M2722,$N2722),Curriculos!$A$2:$J$332,5,FALSE)</f>
        <v>#N/A</v>
      </c>
      <c r="Q2722" s="21" t="e">
        <f>VLOOKUP($N2722,Oferta!$D$2:$P$100,5,FALSE)</f>
        <v>#N/A</v>
      </c>
      <c r="R2722" s="21" t="e">
        <f>VLOOKUP(CONCATENATE($M2722,$N2722),Curriculos!$A$2:$J$332,8,FALSE)</f>
        <v>#N/A</v>
      </c>
      <c r="S2722" s="5"/>
      <c r="T2722" s="22"/>
      <c r="U2722" s="21" t="e">
        <f>VLOOKUP(CONCATENATE($M2722,$N2722),Curriculos!$A$2:$J$332,10,FALSE)</f>
        <v>#N/A</v>
      </c>
      <c r="V2722" s="20" t="e">
        <f>VLOOKUP(CONCATENATE($M2722,$N2722,$T2722),Oferta!$B$2:$R$360,17,FALSE)</f>
        <v>#N/A</v>
      </c>
      <c r="W2722" s="20" t="e">
        <f>VLOOKUP(CONCATENATE($M2722,$N2722,$T2722),Oferta!$B$2:$Q$360,12,FALSE)</f>
        <v>#N/A</v>
      </c>
      <c r="X2722" s="22"/>
      <c r="Y2722" s="23" t="e">
        <f>VLOOKUP(CONCATENATE($W2722,$X2722),Mtz_Horarios!$E$2:$H$92,2,FALSE)</f>
        <v>#N/A</v>
      </c>
      <c r="Z2722" s="23" t="e">
        <f>VLOOKUP(CONCATENATE($W2722,$X2722),Mtz_Horarios!$E$2:$H$92,3,FALSE)</f>
        <v>#N/A</v>
      </c>
      <c r="AA2722" s="24" t="e">
        <f>VLOOKUP(CONCATENATE($W2722,$X2722),Mtz_Horarios!$E$2:$H$92,4,FALSE)</f>
        <v>#N/A</v>
      </c>
      <c r="AB2722" s="20" t="e">
        <f>VLOOKUP(CONCATENATE($M2722,$N2722,$T2722),Oferta!$B$2:$Q$360,16,FALSE)</f>
        <v>#N/A</v>
      </c>
      <c r="AC2722" s="20" t="e">
        <f>VLOOKUP(CONCATENATE($M2722,$N2722,$T2722),Oferta!$B$2:$Q$360,15,FALSE)</f>
        <v>#N/A</v>
      </c>
      <c r="AI2722" s="5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12"/>
      <c r="AW2722" s="12"/>
    </row>
    <row r="2723" spans="1:49" ht="15" hidden="1" customHeight="1">
      <c r="A2723" s="12"/>
      <c r="B2723" s="12"/>
      <c r="C2723" s="12"/>
      <c r="D2723" s="12"/>
      <c r="E2723" s="12"/>
      <c r="F2723" s="12"/>
      <c r="G2723" s="12"/>
      <c r="H2723" s="12" t="e">
        <f t="shared" si="40"/>
        <v>#N/A</v>
      </c>
      <c r="I2723" s="12" t="e">
        <f>VLOOKUP(CONCATENATE(N2723,T2723),Simulador!$H$26:$H$33,1,FALSE)</f>
        <v>#N/A</v>
      </c>
      <c r="J2723" s="12" t="e">
        <f t="shared" si="41"/>
        <v>#N/A</v>
      </c>
      <c r="K2723" s="13" t="e">
        <f t="shared" si="42"/>
        <v>#N/A</v>
      </c>
      <c r="L2723" s="12" t="e">
        <f t="shared" si="43"/>
        <v>#N/A</v>
      </c>
      <c r="M2723" s="14"/>
      <c r="N2723" s="3"/>
      <c r="O2723" s="20" t="e">
        <f>VLOOKUP(CONCATENATE($M2723,$N2723),Curriculos!$A$2:$J$332,4,FALSE)</f>
        <v>#N/A</v>
      </c>
      <c r="P2723" s="21" t="e">
        <f>VLOOKUP(CONCATENATE($M2723,$N2723),Curriculos!$A$2:$J$332,5,FALSE)</f>
        <v>#N/A</v>
      </c>
      <c r="Q2723" s="21" t="e">
        <f>VLOOKUP($N2723,Oferta!$D$2:$P$100,5,FALSE)</f>
        <v>#N/A</v>
      </c>
      <c r="R2723" s="21" t="e">
        <f>VLOOKUP(CONCATENATE($M2723,$N2723),Curriculos!$A$2:$J$332,8,FALSE)</f>
        <v>#N/A</v>
      </c>
      <c r="S2723" s="5"/>
      <c r="T2723" s="22"/>
      <c r="U2723" s="21" t="e">
        <f>VLOOKUP(CONCATENATE($M2723,$N2723),Curriculos!$A$2:$J$332,10,FALSE)</f>
        <v>#N/A</v>
      </c>
      <c r="V2723" s="20" t="e">
        <f>VLOOKUP(CONCATENATE($M2723,$N2723,$T2723),Oferta!$B$2:$R$360,17,FALSE)</f>
        <v>#N/A</v>
      </c>
      <c r="W2723" s="20" t="e">
        <f>VLOOKUP(CONCATENATE($M2723,$N2723,$T2723),Oferta!$B$2:$Q$360,12,FALSE)</f>
        <v>#N/A</v>
      </c>
      <c r="X2723" s="22"/>
      <c r="Y2723" s="23" t="e">
        <f>VLOOKUP(CONCATENATE($W2723,$X2723),Mtz_Horarios!$E$2:$H$92,2,FALSE)</f>
        <v>#N/A</v>
      </c>
      <c r="Z2723" s="23" t="e">
        <f>VLOOKUP(CONCATENATE($W2723,$X2723),Mtz_Horarios!$E$2:$H$92,3,FALSE)</f>
        <v>#N/A</v>
      </c>
      <c r="AA2723" s="24" t="e">
        <f>VLOOKUP(CONCATENATE($W2723,$X2723),Mtz_Horarios!$E$2:$H$92,4,FALSE)</f>
        <v>#N/A</v>
      </c>
      <c r="AB2723" s="20" t="e">
        <f>VLOOKUP(CONCATENATE($M2723,$N2723,$T2723),Oferta!$B$2:$Q$360,16,FALSE)</f>
        <v>#N/A</v>
      </c>
      <c r="AC2723" s="20" t="e">
        <f>VLOOKUP(CONCATENATE($M2723,$N2723,$T2723),Oferta!$B$2:$Q$360,15,FALSE)</f>
        <v>#N/A</v>
      </c>
      <c r="AI2723" s="5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12"/>
      <c r="AW2723" s="12"/>
    </row>
    <row r="2724" spans="1:49" ht="15" hidden="1" customHeight="1">
      <c r="A2724" s="12"/>
      <c r="B2724" s="12"/>
      <c r="C2724" s="12"/>
      <c r="D2724" s="12"/>
      <c r="E2724" s="12"/>
      <c r="F2724" s="12"/>
      <c r="G2724" s="12"/>
      <c r="H2724" s="12" t="e">
        <f t="shared" si="40"/>
        <v>#N/A</v>
      </c>
      <c r="I2724" s="12" t="e">
        <f>VLOOKUP(CONCATENATE(N2724,T2724),Simulador!$H$26:$H$33,1,FALSE)</f>
        <v>#N/A</v>
      </c>
      <c r="J2724" s="12" t="e">
        <f t="shared" si="41"/>
        <v>#N/A</v>
      </c>
      <c r="K2724" s="13" t="e">
        <f t="shared" si="42"/>
        <v>#N/A</v>
      </c>
      <c r="L2724" s="12" t="e">
        <f t="shared" si="43"/>
        <v>#N/A</v>
      </c>
      <c r="M2724" s="14"/>
      <c r="N2724" s="3"/>
      <c r="O2724" s="20" t="e">
        <f>VLOOKUP(CONCATENATE($M2724,$N2724),Curriculos!$A$2:$J$332,4,FALSE)</f>
        <v>#N/A</v>
      </c>
      <c r="P2724" s="21" t="e">
        <f>VLOOKUP(CONCATENATE($M2724,$N2724),Curriculos!$A$2:$J$332,5,FALSE)</f>
        <v>#N/A</v>
      </c>
      <c r="Q2724" s="21" t="e">
        <f>VLOOKUP($N2724,Oferta!$D$2:$P$100,5,FALSE)</f>
        <v>#N/A</v>
      </c>
      <c r="R2724" s="21" t="e">
        <f>VLOOKUP(CONCATENATE($M2724,$N2724),Curriculos!$A$2:$J$332,8,FALSE)</f>
        <v>#N/A</v>
      </c>
      <c r="S2724" s="5"/>
      <c r="T2724" s="22"/>
      <c r="U2724" s="21" t="e">
        <f>VLOOKUP(CONCATENATE($M2724,$N2724),Curriculos!$A$2:$J$332,10,FALSE)</f>
        <v>#N/A</v>
      </c>
      <c r="V2724" s="20" t="e">
        <f>VLOOKUP(CONCATENATE($M2724,$N2724,$T2724),Oferta!$B$2:$R$360,17,FALSE)</f>
        <v>#N/A</v>
      </c>
      <c r="W2724" s="20" t="e">
        <f>VLOOKUP(CONCATENATE($M2724,$N2724,$T2724),Oferta!$B$2:$Q$360,12,FALSE)</f>
        <v>#N/A</v>
      </c>
      <c r="X2724" s="22"/>
      <c r="Y2724" s="23" t="e">
        <f>VLOOKUP(CONCATENATE($W2724,$X2724),Mtz_Horarios!$E$2:$H$92,2,FALSE)</f>
        <v>#N/A</v>
      </c>
      <c r="Z2724" s="23" t="e">
        <f>VLOOKUP(CONCATENATE($W2724,$X2724),Mtz_Horarios!$E$2:$H$92,3,FALSE)</f>
        <v>#N/A</v>
      </c>
      <c r="AA2724" s="24" t="e">
        <f>VLOOKUP(CONCATENATE($W2724,$X2724),Mtz_Horarios!$E$2:$H$92,4,FALSE)</f>
        <v>#N/A</v>
      </c>
      <c r="AB2724" s="20" t="e">
        <f>VLOOKUP(CONCATENATE($M2724,$N2724,$T2724),Oferta!$B$2:$Q$360,16,FALSE)</f>
        <v>#N/A</v>
      </c>
      <c r="AC2724" s="20" t="e">
        <f>VLOOKUP(CONCATENATE($M2724,$N2724,$T2724),Oferta!$B$2:$Q$360,15,FALSE)</f>
        <v>#N/A</v>
      </c>
      <c r="AI2724" s="5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12"/>
      <c r="AW2724" s="12"/>
    </row>
    <row r="2725" spans="1:49" ht="15" hidden="1" customHeight="1">
      <c r="A2725" s="12"/>
      <c r="B2725" s="12"/>
      <c r="C2725" s="12"/>
      <c r="D2725" s="12"/>
      <c r="E2725" s="12"/>
      <c r="F2725" s="12"/>
      <c r="G2725" s="12"/>
      <c r="H2725" s="12" t="e">
        <f t="shared" si="40"/>
        <v>#N/A</v>
      </c>
      <c r="I2725" s="12" t="e">
        <f>VLOOKUP(CONCATENATE(N2725,T2725),Simulador!$H$26:$H$33,1,FALSE)</f>
        <v>#N/A</v>
      </c>
      <c r="J2725" s="12" t="e">
        <f t="shared" si="41"/>
        <v>#N/A</v>
      </c>
      <c r="K2725" s="13" t="e">
        <f t="shared" si="42"/>
        <v>#N/A</v>
      </c>
      <c r="L2725" s="12" t="e">
        <f t="shared" si="43"/>
        <v>#N/A</v>
      </c>
      <c r="M2725" s="14"/>
      <c r="N2725" s="3"/>
      <c r="O2725" s="20" t="e">
        <f>VLOOKUP(CONCATENATE($M2725,$N2725),Curriculos!$A$2:$J$332,4,FALSE)</f>
        <v>#N/A</v>
      </c>
      <c r="P2725" s="21" t="e">
        <f>VLOOKUP(CONCATENATE($M2725,$N2725),Curriculos!$A$2:$J$332,5,FALSE)</f>
        <v>#N/A</v>
      </c>
      <c r="Q2725" s="21" t="e">
        <f>VLOOKUP($N2725,Oferta!$D$2:$P$100,5,FALSE)</f>
        <v>#N/A</v>
      </c>
      <c r="R2725" s="21" t="e">
        <f>VLOOKUP(CONCATENATE($M2725,$N2725),Curriculos!$A$2:$J$332,8,FALSE)</f>
        <v>#N/A</v>
      </c>
      <c r="S2725" s="5"/>
      <c r="T2725" s="22"/>
      <c r="U2725" s="21" t="e">
        <f>VLOOKUP(CONCATENATE($M2725,$N2725),Curriculos!$A$2:$J$332,10,FALSE)</f>
        <v>#N/A</v>
      </c>
      <c r="V2725" s="20" t="e">
        <f>VLOOKUP(CONCATENATE($M2725,$N2725,$T2725),Oferta!$B$2:$R$360,17,FALSE)</f>
        <v>#N/A</v>
      </c>
      <c r="W2725" s="20" t="e">
        <f>VLOOKUP(CONCATENATE($M2725,$N2725,$T2725),Oferta!$B$2:$Q$360,12,FALSE)</f>
        <v>#N/A</v>
      </c>
      <c r="X2725" s="22"/>
      <c r="Y2725" s="23" t="e">
        <f>VLOOKUP(CONCATENATE($W2725,$X2725),Mtz_Horarios!$E$2:$H$92,2,FALSE)</f>
        <v>#N/A</v>
      </c>
      <c r="Z2725" s="23" t="e">
        <f>VLOOKUP(CONCATENATE($W2725,$X2725),Mtz_Horarios!$E$2:$H$92,3,FALSE)</f>
        <v>#N/A</v>
      </c>
      <c r="AA2725" s="24" t="e">
        <f>VLOOKUP(CONCATENATE($W2725,$X2725),Mtz_Horarios!$E$2:$H$92,4,FALSE)</f>
        <v>#N/A</v>
      </c>
      <c r="AB2725" s="20" t="e">
        <f>VLOOKUP(CONCATENATE($M2725,$N2725,$T2725),Oferta!$B$2:$Q$360,16,FALSE)</f>
        <v>#N/A</v>
      </c>
      <c r="AC2725" s="20" t="e">
        <f>VLOOKUP(CONCATENATE($M2725,$N2725,$T2725),Oferta!$B$2:$Q$360,15,FALSE)</f>
        <v>#N/A</v>
      </c>
      <c r="AI2725" s="5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12"/>
      <c r="AW2725" s="12"/>
    </row>
    <row r="2726" spans="1:49" ht="15" hidden="1" customHeight="1">
      <c r="A2726" s="12"/>
      <c r="B2726" s="12"/>
      <c r="C2726" s="12"/>
      <c r="D2726" s="12"/>
      <c r="E2726" s="12"/>
      <c r="F2726" s="12"/>
      <c r="G2726" s="12"/>
      <c r="H2726" s="12" t="e">
        <f t="shared" si="40"/>
        <v>#N/A</v>
      </c>
      <c r="I2726" s="12" t="e">
        <f>VLOOKUP(CONCATENATE(N2726,T2726),Simulador!$H$26:$H$33,1,FALSE)</f>
        <v>#N/A</v>
      </c>
      <c r="J2726" s="12" t="e">
        <f t="shared" si="41"/>
        <v>#N/A</v>
      </c>
      <c r="K2726" s="13" t="e">
        <f t="shared" si="42"/>
        <v>#N/A</v>
      </c>
      <c r="L2726" s="12" t="e">
        <f t="shared" si="43"/>
        <v>#N/A</v>
      </c>
      <c r="M2726" s="14"/>
      <c r="N2726" s="3"/>
      <c r="O2726" s="20" t="e">
        <f>VLOOKUP(CONCATENATE($M2726,$N2726),Curriculos!$A$2:$J$332,4,FALSE)</f>
        <v>#N/A</v>
      </c>
      <c r="P2726" s="21" t="e">
        <f>VLOOKUP(CONCATENATE($M2726,$N2726),Curriculos!$A$2:$J$332,5,FALSE)</f>
        <v>#N/A</v>
      </c>
      <c r="Q2726" s="21" t="e">
        <f>VLOOKUP($N2726,Oferta!$D$2:$P$100,5,FALSE)</f>
        <v>#N/A</v>
      </c>
      <c r="R2726" s="21" t="e">
        <f>VLOOKUP(CONCATENATE($M2726,$N2726),Curriculos!$A$2:$J$332,8,FALSE)</f>
        <v>#N/A</v>
      </c>
      <c r="S2726" s="5"/>
      <c r="T2726" s="22"/>
      <c r="U2726" s="21" t="e">
        <f>VLOOKUP(CONCATENATE($M2726,$N2726),Curriculos!$A$2:$J$332,10,FALSE)</f>
        <v>#N/A</v>
      </c>
      <c r="V2726" s="20" t="e">
        <f>VLOOKUP(CONCATENATE($M2726,$N2726,$T2726),Oferta!$B$2:$R$360,17,FALSE)</f>
        <v>#N/A</v>
      </c>
      <c r="W2726" s="20" t="e">
        <f>VLOOKUP(CONCATENATE($M2726,$N2726,$T2726),Oferta!$B$2:$Q$360,12,FALSE)</f>
        <v>#N/A</v>
      </c>
      <c r="X2726" s="22"/>
      <c r="Y2726" s="23" t="e">
        <f>VLOOKUP(CONCATENATE($W2726,$X2726),Mtz_Horarios!$E$2:$H$92,2,FALSE)</f>
        <v>#N/A</v>
      </c>
      <c r="Z2726" s="23" t="e">
        <f>VLOOKUP(CONCATENATE($W2726,$X2726),Mtz_Horarios!$E$2:$H$92,3,FALSE)</f>
        <v>#N/A</v>
      </c>
      <c r="AA2726" s="24" t="e">
        <f>VLOOKUP(CONCATENATE($W2726,$X2726),Mtz_Horarios!$E$2:$H$92,4,FALSE)</f>
        <v>#N/A</v>
      </c>
      <c r="AB2726" s="20" t="e">
        <f>VLOOKUP(CONCATENATE($M2726,$N2726,$T2726),Oferta!$B$2:$Q$360,16,FALSE)</f>
        <v>#N/A</v>
      </c>
      <c r="AC2726" s="20" t="e">
        <f>VLOOKUP(CONCATENATE($M2726,$N2726,$T2726),Oferta!$B$2:$Q$360,15,FALSE)</f>
        <v>#N/A</v>
      </c>
      <c r="AI2726" s="5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12"/>
      <c r="AW2726" s="12"/>
    </row>
    <row r="2727" spans="1:49" ht="15" hidden="1" customHeight="1">
      <c r="A2727" s="12"/>
      <c r="B2727" s="12"/>
      <c r="C2727" s="12"/>
      <c r="D2727" s="12"/>
      <c r="E2727" s="12"/>
      <c r="F2727" s="12"/>
      <c r="G2727" s="12"/>
      <c r="H2727" s="12" t="e">
        <f t="shared" si="40"/>
        <v>#N/A</v>
      </c>
      <c r="I2727" s="12" t="e">
        <f>VLOOKUP(CONCATENATE(N2727,T2727),Simulador!$H$26:$H$33,1,FALSE)</f>
        <v>#N/A</v>
      </c>
      <c r="J2727" s="12" t="e">
        <f t="shared" si="41"/>
        <v>#N/A</v>
      </c>
      <c r="K2727" s="13" t="e">
        <f t="shared" si="42"/>
        <v>#N/A</v>
      </c>
      <c r="L2727" s="12" t="e">
        <f t="shared" si="43"/>
        <v>#N/A</v>
      </c>
      <c r="M2727" s="14"/>
      <c r="N2727" s="3"/>
      <c r="O2727" s="20" t="e">
        <f>VLOOKUP(CONCATENATE($M2727,$N2727),Curriculos!$A$2:$J$332,4,FALSE)</f>
        <v>#N/A</v>
      </c>
      <c r="P2727" s="21" t="e">
        <f>VLOOKUP(CONCATENATE($M2727,$N2727),Curriculos!$A$2:$J$332,5,FALSE)</f>
        <v>#N/A</v>
      </c>
      <c r="Q2727" s="21" t="e">
        <f>VLOOKUP($N2727,Oferta!$D$2:$P$100,5,FALSE)</f>
        <v>#N/A</v>
      </c>
      <c r="R2727" s="21" t="e">
        <f>VLOOKUP(CONCATENATE($M2727,$N2727),Curriculos!$A$2:$J$332,8,FALSE)</f>
        <v>#N/A</v>
      </c>
      <c r="S2727" s="5"/>
      <c r="T2727" s="22"/>
      <c r="U2727" s="21" t="e">
        <f>VLOOKUP(CONCATENATE($M2727,$N2727),Curriculos!$A$2:$J$332,10,FALSE)</f>
        <v>#N/A</v>
      </c>
      <c r="V2727" s="20" t="e">
        <f>VLOOKUP(CONCATENATE($M2727,$N2727,$T2727),Oferta!$B$2:$R$360,17,FALSE)</f>
        <v>#N/A</v>
      </c>
      <c r="W2727" s="20" t="e">
        <f>VLOOKUP(CONCATENATE($M2727,$N2727,$T2727),Oferta!$B$2:$Q$360,12,FALSE)</f>
        <v>#N/A</v>
      </c>
      <c r="X2727" s="22"/>
      <c r="Y2727" s="23" t="e">
        <f>VLOOKUP(CONCATENATE($W2727,$X2727),Mtz_Horarios!$E$2:$H$92,2,FALSE)</f>
        <v>#N/A</v>
      </c>
      <c r="Z2727" s="23" t="e">
        <f>VLOOKUP(CONCATENATE($W2727,$X2727),Mtz_Horarios!$E$2:$H$92,3,FALSE)</f>
        <v>#N/A</v>
      </c>
      <c r="AA2727" s="24" t="e">
        <f>VLOOKUP(CONCATENATE($W2727,$X2727),Mtz_Horarios!$E$2:$H$92,4,FALSE)</f>
        <v>#N/A</v>
      </c>
      <c r="AB2727" s="20" t="e">
        <f>VLOOKUP(CONCATENATE($M2727,$N2727,$T2727),Oferta!$B$2:$Q$360,16,FALSE)</f>
        <v>#N/A</v>
      </c>
      <c r="AC2727" s="20" t="e">
        <f>VLOOKUP(CONCATENATE($M2727,$N2727,$T2727),Oferta!$B$2:$Q$360,15,FALSE)</f>
        <v>#N/A</v>
      </c>
      <c r="AI2727" s="5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12"/>
      <c r="AW2727" s="12"/>
    </row>
    <row r="2728" spans="1:49" ht="15" hidden="1" customHeight="1">
      <c r="A2728" s="12"/>
      <c r="B2728" s="12"/>
      <c r="C2728" s="12"/>
      <c r="D2728" s="12"/>
      <c r="E2728" s="12"/>
      <c r="F2728" s="12"/>
      <c r="G2728" s="12"/>
      <c r="H2728" s="12" t="e">
        <f t="shared" si="40"/>
        <v>#N/A</v>
      </c>
      <c r="I2728" s="12" t="e">
        <f>VLOOKUP(CONCATENATE(N2728,T2728),Simulador!$H$26:$H$33,1,FALSE)</f>
        <v>#N/A</v>
      </c>
      <c r="J2728" s="12" t="e">
        <f t="shared" si="41"/>
        <v>#N/A</v>
      </c>
      <c r="K2728" s="13" t="e">
        <f t="shared" si="42"/>
        <v>#N/A</v>
      </c>
      <c r="L2728" s="12" t="e">
        <f t="shared" si="43"/>
        <v>#N/A</v>
      </c>
      <c r="M2728" s="14"/>
      <c r="N2728" s="3"/>
      <c r="O2728" s="20" t="e">
        <f>VLOOKUP(CONCATENATE($M2728,$N2728),Curriculos!$A$2:$J$332,4,FALSE)</f>
        <v>#N/A</v>
      </c>
      <c r="P2728" s="21" t="e">
        <f>VLOOKUP(CONCATENATE($M2728,$N2728),Curriculos!$A$2:$J$332,5,FALSE)</f>
        <v>#N/A</v>
      </c>
      <c r="Q2728" s="21" t="e">
        <f>VLOOKUP($N2728,Oferta!$D$2:$P$100,5,FALSE)</f>
        <v>#N/A</v>
      </c>
      <c r="R2728" s="21" t="e">
        <f>VLOOKUP(CONCATENATE($M2728,$N2728),Curriculos!$A$2:$J$332,8,FALSE)</f>
        <v>#N/A</v>
      </c>
      <c r="S2728" s="5"/>
      <c r="T2728" s="22"/>
      <c r="U2728" s="21" t="e">
        <f>VLOOKUP(CONCATENATE($M2728,$N2728),Curriculos!$A$2:$J$332,10,FALSE)</f>
        <v>#N/A</v>
      </c>
      <c r="V2728" s="20" t="e">
        <f>VLOOKUP(CONCATENATE($M2728,$N2728,$T2728),Oferta!$B$2:$R$360,17,FALSE)</f>
        <v>#N/A</v>
      </c>
      <c r="W2728" s="20" t="e">
        <f>VLOOKUP(CONCATENATE($M2728,$N2728,$T2728),Oferta!$B$2:$Q$360,12,FALSE)</f>
        <v>#N/A</v>
      </c>
      <c r="X2728" s="22"/>
      <c r="Y2728" s="23" t="e">
        <f>VLOOKUP(CONCATENATE($W2728,$X2728),Mtz_Horarios!$E$2:$H$92,2,FALSE)</f>
        <v>#N/A</v>
      </c>
      <c r="Z2728" s="23" t="e">
        <f>VLOOKUP(CONCATENATE($W2728,$X2728),Mtz_Horarios!$E$2:$H$92,3,FALSE)</f>
        <v>#N/A</v>
      </c>
      <c r="AA2728" s="24" t="e">
        <f>VLOOKUP(CONCATENATE($W2728,$X2728),Mtz_Horarios!$E$2:$H$92,4,FALSE)</f>
        <v>#N/A</v>
      </c>
      <c r="AB2728" s="20" t="e">
        <f>VLOOKUP(CONCATENATE($M2728,$N2728,$T2728),Oferta!$B$2:$Q$360,16,FALSE)</f>
        <v>#N/A</v>
      </c>
      <c r="AC2728" s="20" t="e">
        <f>VLOOKUP(CONCATENATE($M2728,$N2728,$T2728),Oferta!$B$2:$Q$360,15,FALSE)</f>
        <v>#N/A</v>
      </c>
      <c r="AI2728" s="5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12"/>
      <c r="AW2728" s="12"/>
    </row>
    <row r="2729" spans="1:49" ht="15" hidden="1" customHeight="1">
      <c r="A2729" s="12"/>
      <c r="B2729" s="12"/>
      <c r="C2729" s="12"/>
      <c r="D2729" s="12"/>
      <c r="E2729" s="12"/>
      <c r="F2729" s="12"/>
      <c r="G2729" s="12"/>
      <c r="H2729" s="12" t="e">
        <f t="shared" si="40"/>
        <v>#N/A</v>
      </c>
      <c r="I2729" s="12" t="e">
        <f>VLOOKUP(CONCATENATE(N2729,T2729),Simulador!$H$26:$H$33,1,FALSE)</f>
        <v>#N/A</v>
      </c>
      <c r="J2729" s="12" t="e">
        <f t="shared" si="41"/>
        <v>#N/A</v>
      </c>
      <c r="K2729" s="13" t="e">
        <f t="shared" si="42"/>
        <v>#N/A</v>
      </c>
      <c r="L2729" s="12" t="e">
        <f t="shared" si="43"/>
        <v>#N/A</v>
      </c>
      <c r="M2729" s="14"/>
      <c r="N2729" s="3"/>
      <c r="O2729" s="20" t="e">
        <f>VLOOKUP(CONCATENATE($M2729,$N2729),Curriculos!$A$2:$J$332,4,FALSE)</f>
        <v>#N/A</v>
      </c>
      <c r="P2729" s="21" t="e">
        <f>VLOOKUP(CONCATENATE($M2729,$N2729),Curriculos!$A$2:$J$332,5,FALSE)</f>
        <v>#N/A</v>
      </c>
      <c r="Q2729" s="21" t="e">
        <f>VLOOKUP($N2729,Oferta!$D$2:$P$100,5,FALSE)</f>
        <v>#N/A</v>
      </c>
      <c r="R2729" s="21" t="e">
        <f>VLOOKUP(CONCATENATE($M2729,$N2729),Curriculos!$A$2:$J$332,8,FALSE)</f>
        <v>#N/A</v>
      </c>
      <c r="S2729" s="5"/>
      <c r="T2729" s="22"/>
      <c r="U2729" s="21" t="e">
        <f>VLOOKUP(CONCATENATE($M2729,$N2729),Curriculos!$A$2:$J$332,10,FALSE)</f>
        <v>#N/A</v>
      </c>
      <c r="V2729" s="20" t="e">
        <f>VLOOKUP(CONCATENATE($M2729,$N2729,$T2729),Oferta!$B$2:$R$360,17,FALSE)</f>
        <v>#N/A</v>
      </c>
      <c r="W2729" s="20" t="e">
        <f>VLOOKUP(CONCATENATE($M2729,$N2729,$T2729),Oferta!$B$2:$Q$360,12,FALSE)</f>
        <v>#N/A</v>
      </c>
      <c r="X2729" s="22"/>
      <c r="Y2729" s="23" t="e">
        <f>VLOOKUP(CONCATENATE($W2729,$X2729),Mtz_Horarios!$E$2:$H$92,2,FALSE)</f>
        <v>#N/A</v>
      </c>
      <c r="Z2729" s="23" t="e">
        <f>VLOOKUP(CONCATENATE($W2729,$X2729),Mtz_Horarios!$E$2:$H$92,3,FALSE)</f>
        <v>#N/A</v>
      </c>
      <c r="AA2729" s="24" t="e">
        <f>VLOOKUP(CONCATENATE($W2729,$X2729),Mtz_Horarios!$E$2:$H$92,4,FALSE)</f>
        <v>#N/A</v>
      </c>
      <c r="AB2729" s="20" t="e">
        <f>VLOOKUP(CONCATENATE($M2729,$N2729,$T2729),Oferta!$B$2:$Q$360,16,FALSE)</f>
        <v>#N/A</v>
      </c>
      <c r="AC2729" s="20" t="e">
        <f>VLOOKUP(CONCATENATE($M2729,$N2729,$T2729),Oferta!$B$2:$Q$360,15,FALSE)</f>
        <v>#N/A</v>
      </c>
      <c r="AI2729" s="5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12"/>
      <c r="AW2729" s="12"/>
    </row>
    <row r="2730" spans="1:49" ht="15" hidden="1" customHeight="1">
      <c r="A2730" s="12"/>
      <c r="B2730" s="12"/>
      <c r="C2730" s="12"/>
      <c r="D2730" s="12"/>
      <c r="E2730" s="12"/>
      <c r="F2730" s="12"/>
      <c r="G2730" s="12"/>
      <c r="H2730" s="12" t="e">
        <f t="shared" si="40"/>
        <v>#N/A</v>
      </c>
      <c r="I2730" s="12" t="e">
        <f>VLOOKUP(CONCATENATE(N2730,T2730),Simulador!$H$26:$H$33,1,FALSE)</f>
        <v>#N/A</v>
      </c>
      <c r="J2730" s="12" t="e">
        <f t="shared" si="41"/>
        <v>#N/A</v>
      </c>
      <c r="K2730" s="13" t="e">
        <f t="shared" si="42"/>
        <v>#N/A</v>
      </c>
      <c r="L2730" s="12" t="e">
        <f t="shared" si="43"/>
        <v>#N/A</v>
      </c>
      <c r="M2730" s="14"/>
      <c r="N2730" s="3"/>
      <c r="O2730" s="20" t="e">
        <f>VLOOKUP(CONCATENATE($M2730,$N2730),Curriculos!$A$2:$J$332,4,FALSE)</f>
        <v>#N/A</v>
      </c>
      <c r="P2730" s="21" t="e">
        <f>VLOOKUP(CONCATENATE($M2730,$N2730),Curriculos!$A$2:$J$332,5,FALSE)</f>
        <v>#N/A</v>
      </c>
      <c r="Q2730" s="21" t="e">
        <f>VLOOKUP($N2730,Oferta!$D$2:$P$100,5,FALSE)</f>
        <v>#N/A</v>
      </c>
      <c r="R2730" s="21" t="e">
        <f>VLOOKUP(CONCATENATE($M2730,$N2730),Curriculos!$A$2:$J$332,8,FALSE)</f>
        <v>#N/A</v>
      </c>
      <c r="S2730" s="5"/>
      <c r="T2730" s="22"/>
      <c r="U2730" s="21" t="e">
        <f>VLOOKUP(CONCATENATE($M2730,$N2730),Curriculos!$A$2:$J$332,10,FALSE)</f>
        <v>#N/A</v>
      </c>
      <c r="V2730" s="20" t="e">
        <f>VLOOKUP(CONCATENATE($M2730,$N2730,$T2730),Oferta!$B$2:$R$360,17,FALSE)</f>
        <v>#N/A</v>
      </c>
      <c r="W2730" s="20" t="e">
        <f>VLOOKUP(CONCATENATE($M2730,$N2730,$T2730),Oferta!$B$2:$Q$360,12,FALSE)</f>
        <v>#N/A</v>
      </c>
      <c r="X2730" s="22"/>
      <c r="Y2730" s="23" t="e">
        <f>VLOOKUP(CONCATENATE($W2730,$X2730),Mtz_Horarios!$E$2:$H$92,2,FALSE)</f>
        <v>#N/A</v>
      </c>
      <c r="Z2730" s="23" t="e">
        <f>VLOOKUP(CONCATENATE($W2730,$X2730),Mtz_Horarios!$E$2:$H$92,3,FALSE)</f>
        <v>#N/A</v>
      </c>
      <c r="AA2730" s="24" t="e">
        <f>VLOOKUP(CONCATENATE($W2730,$X2730),Mtz_Horarios!$E$2:$H$92,4,FALSE)</f>
        <v>#N/A</v>
      </c>
      <c r="AB2730" s="20" t="e">
        <f>VLOOKUP(CONCATENATE($M2730,$N2730,$T2730),Oferta!$B$2:$Q$360,16,FALSE)</f>
        <v>#N/A</v>
      </c>
      <c r="AC2730" s="20" t="e">
        <f>VLOOKUP(CONCATENATE($M2730,$N2730,$T2730),Oferta!$B$2:$Q$360,15,FALSE)</f>
        <v>#N/A</v>
      </c>
      <c r="AI2730" s="5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12"/>
      <c r="AW2730" s="12"/>
    </row>
    <row r="2731" spans="1:49" ht="15" hidden="1" customHeight="1">
      <c r="A2731" s="12"/>
      <c r="B2731" s="12"/>
      <c r="C2731" s="12"/>
      <c r="D2731" s="12"/>
      <c r="E2731" s="12"/>
      <c r="F2731" s="12"/>
      <c r="G2731" s="12"/>
      <c r="H2731" s="12" t="e">
        <f t="shared" si="40"/>
        <v>#N/A</v>
      </c>
      <c r="I2731" s="12" t="e">
        <f>VLOOKUP(CONCATENATE(N2731,T2731),Simulador!$H$26:$H$33,1,FALSE)</f>
        <v>#N/A</v>
      </c>
      <c r="J2731" s="12" t="e">
        <f t="shared" si="41"/>
        <v>#N/A</v>
      </c>
      <c r="K2731" s="13" t="e">
        <f t="shared" si="42"/>
        <v>#N/A</v>
      </c>
      <c r="L2731" s="12" t="e">
        <f t="shared" si="43"/>
        <v>#N/A</v>
      </c>
      <c r="M2731" s="14"/>
      <c r="N2731" s="3"/>
      <c r="O2731" s="20" t="e">
        <f>VLOOKUP(CONCATENATE($M2731,$N2731),Curriculos!$A$2:$J$332,4,FALSE)</f>
        <v>#N/A</v>
      </c>
      <c r="P2731" s="21" t="e">
        <f>VLOOKUP(CONCATENATE($M2731,$N2731),Curriculos!$A$2:$J$332,5,FALSE)</f>
        <v>#N/A</v>
      </c>
      <c r="Q2731" s="21" t="e">
        <f>VLOOKUP($N2731,Oferta!$D$2:$P$100,5,FALSE)</f>
        <v>#N/A</v>
      </c>
      <c r="R2731" s="21" t="e">
        <f>VLOOKUP(CONCATENATE($M2731,$N2731),Curriculos!$A$2:$J$332,8,FALSE)</f>
        <v>#N/A</v>
      </c>
      <c r="S2731" s="5"/>
      <c r="T2731" s="22"/>
      <c r="U2731" s="21" t="e">
        <f>VLOOKUP(CONCATENATE($M2731,$N2731),Curriculos!$A$2:$J$332,10,FALSE)</f>
        <v>#N/A</v>
      </c>
      <c r="V2731" s="20" t="e">
        <f>VLOOKUP(CONCATENATE($M2731,$N2731,$T2731),Oferta!$B$2:$R$360,17,FALSE)</f>
        <v>#N/A</v>
      </c>
      <c r="W2731" s="20" t="e">
        <f>VLOOKUP(CONCATENATE($M2731,$N2731,$T2731),Oferta!$B$2:$Q$360,12,FALSE)</f>
        <v>#N/A</v>
      </c>
      <c r="X2731" s="22"/>
      <c r="Y2731" s="23" t="e">
        <f>VLOOKUP(CONCATENATE($W2731,$X2731),Mtz_Horarios!$E$2:$H$92,2,FALSE)</f>
        <v>#N/A</v>
      </c>
      <c r="Z2731" s="23" t="e">
        <f>VLOOKUP(CONCATENATE($W2731,$X2731),Mtz_Horarios!$E$2:$H$92,3,FALSE)</f>
        <v>#N/A</v>
      </c>
      <c r="AA2731" s="24" t="e">
        <f>VLOOKUP(CONCATENATE($W2731,$X2731),Mtz_Horarios!$E$2:$H$92,4,FALSE)</f>
        <v>#N/A</v>
      </c>
      <c r="AB2731" s="20" t="e">
        <f>VLOOKUP(CONCATENATE($M2731,$N2731,$T2731),Oferta!$B$2:$Q$360,16,FALSE)</f>
        <v>#N/A</v>
      </c>
      <c r="AC2731" s="20" t="e">
        <f>VLOOKUP(CONCATENATE($M2731,$N2731,$T2731),Oferta!$B$2:$Q$360,15,FALSE)</f>
        <v>#N/A</v>
      </c>
      <c r="AI2731" s="5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12"/>
      <c r="AW2731" s="12"/>
    </row>
    <row r="2732" spans="1:49" ht="15" hidden="1" customHeight="1">
      <c r="A2732" s="12"/>
      <c r="B2732" s="12"/>
      <c r="C2732" s="12"/>
      <c r="D2732" s="12"/>
      <c r="E2732" s="12"/>
      <c r="F2732" s="12"/>
      <c r="G2732" s="12"/>
      <c r="H2732" s="12" t="e">
        <f t="shared" si="40"/>
        <v>#N/A</v>
      </c>
      <c r="I2732" s="12" t="e">
        <f>VLOOKUP(CONCATENATE(N2732,T2732),Simulador!$H$26:$H$33,1,FALSE)</f>
        <v>#N/A</v>
      </c>
      <c r="J2732" s="12" t="e">
        <f t="shared" si="41"/>
        <v>#N/A</v>
      </c>
      <c r="K2732" s="13" t="e">
        <f t="shared" si="42"/>
        <v>#N/A</v>
      </c>
      <c r="L2732" s="12" t="e">
        <f t="shared" si="43"/>
        <v>#N/A</v>
      </c>
      <c r="M2732" s="14"/>
      <c r="N2732" s="3"/>
      <c r="O2732" s="20" t="e">
        <f>VLOOKUP(CONCATENATE($M2732,$N2732),Curriculos!$A$2:$J$332,4,FALSE)</f>
        <v>#N/A</v>
      </c>
      <c r="P2732" s="21" t="e">
        <f>VLOOKUP(CONCATENATE($M2732,$N2732),Curriculos!$A$2:$J$332,5,FALSE)</f>
        <v>#N/A</v>
      </c>
      <c r="Q2732" s="21" t="e">
        <f>VLOOKUP($N2732,Oferta!$D$2:$P$100,5,FALSE)</f>
        <v>#N/A</v>
      </c>
      <c r="R2732" s="21" t="e">
        <f>VLOOKUP(CONCATENATE($M2732,$N2732),Curriculos!$A$2:$J$332,8,FALSE)</f>
        <v>#N/A</v>
      </c>
      <c r="S2732" s="5"/>
      <c r="T2732" s="22"/>
      <c r="U2732" s="21" t="e">
        <f>VLOOKUP(CONCATENATE($M2732,$N2732),Curriculos!$A$2:$J$332,10,FALSE)</f>
        <v>#N/A</v>
      </c>
      <c r="V2732" s="20" t="e">
        <f>VLOOKUP(CONCATENATE($M2732,$N2732,$T2732),Oferta!$B$2:$R$360,17,FALSE)</f>
        <v>#N/A</v>
      </c>
      <c r="W2732" s="20" t="e">
        <f>VLOOKUP(CONCATENATE($M2732,$N2732,$T2732),Oferta!$B$2:$Q$360,12,FALSE)</f>
        <v>#N/A</v>
      </c>
      <c r="X2732" s="22"/>
      <c r="Y2732" s="23" t="e">
        <f>VLOOKUP(CONCATENATE($W2732,$X2732),Mtz_Horarios!$E$2:$H$92,2,FALSE)</f>
        <v>#N/A</v>
      </c>
      <c r="Z2732" s="23" t="e">
        <f>VLOOKUP(CONCATENATE($W2732,$X2732),Mtz_Horarios!$E$2:$H$92,3,FALSE)</f>
        <v>#N/A</v>
      </c>
      <c r="AA2732" s="24" t="e">
        <f>VLOOKUP(CONCATENATE($W2732,$X2732),Mtz_Horarios!$E$2:$H$92,4,FALSE)</f>
        <v>#N/A</v>
      </c>
      <c r="AB2732" s="20" t="e">
        <f>VLOOKUP(CONCATENATE($M2732,$N2732,$T2732),Oferta!$B$2:$Q$360,16,FALSE)</f>
        <v>#N/A</v>
      </c>
      <c r="AC2732" s="20" t="e">
        <f>VLOOKUP(CONCATENATE($M2732,$N2732,$T2732),Oferta!$B$2:$Q$360,15,FALSE)</f>
        <v>#N/A</v>
      </c>
      <c r="AI2732" s="5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12"/>
      <c r="AW2732" s="12"/>
    </row>
    <row r="2733" spans="1:49" ht="15" hidden="1" customHeight="1">
      <c r="A2733" s="12"/>
      <c r="B2733" s="12"/>
      <c r="C2733" s="12"/>
      <c r="D2733" s="12"/>
      <c r="E2733" s="12"/>
      <c r="F2733" s="12"/>
      <c r="G2733" s="12"/>
      <c r="H2733" s="12" t="e">
        <f t="shared" si="40"/>
        <v>#N/A</v>
      </c>
      <c r="I2733" s="12" t="e">
        <f>VLOOKUP(CONCATENATE(N2733,T2733),Simulador!$H$26:$H$33,1,FALSE)</f>
        <v>#N/A</v>
      </c>
      <c r="J2733" s="12" t="e">
        <f t="shared" si="41"/>
        <v>#N/A</v>
      </c>
      <c r="K2733" s="13" t="e">
        <f t="shared" si="42"/>
        <v>#N/A</v>
      </c>
      <c r="L2733" s="12" t="e">
        <f t="shared" si="43"/>
        <v>#N/A</v>
      </c>
      <c r="M2733" s="14"/>
      <c r="N2733" s="3"/>
      <c r="O2733" s="20" t="e">
        <f>VLOOKUP(CONCATENATE($M2733,$N2733),Curriculos!$A$2:$J$332,4,FALSE)</f>
        <v>#N/A</v>
      </c>
      <c r="P2733" s="21" t="e">
        <f>VLOOKUP(CONCATENATE($M2733,$N2733),Curriculos!$A$2:$J$332,5,FALSE)</f>
        <v>#N/A</v>
      </c>
      <c r="Q2733" s="21" t="e">
        <f>VLOOKUP($N2733,Oferta!$D$2:$P$100,5,FALSE)</f>
        <v>#N/A</v>
      </c>
      <c r="R2733" s="21" t="e">
        <f>VLOOKUP(CONCATENATE($M2733,$N2733),Curriculos!$A$2:$J$332,8,FALSE)</f>
        <v>#N/A</v>
      </c>
      <c r="S2733" s="5"/>
      <c r="T2733" s="22"/>
      <c r="U2733" s="21" t="e">
        <f>VLOOKUP(CONCATENATE($M2733,$N2733),Curriculos!$A$2:$J$332,10,FALSE)</f>
        <v>#N/A</v>
      </c>
      <c r="V2733" s="20" t="e">
        <f>VLOOKUP(CONCATENATE($M2733,$N2733,$T2733),Oferta!$B$2:$R$360,17,FALSE)</f>
        <v>#N/A</v>
      </c>
      <c r="W2733" s="20" t="e">
        <f>VLOOKUP(CONCATENATE($M2733,$N2733,$T2733),Oferta!$B$2:$Q$360,12,FALSE)</f>
        <v>#N/A</v>
      </c>
      <c r="X2733" s="22"/>
      <c r="Y2733" s="23" t="e">
        <f>VLOOKUP(CONCATENATE($W2733,$X2733),Mtz_Horarios!$E$2:$H$92,2,FALSE)</f>
        <v>#N/A</v>
      </c>
      <c r="Z2733" s="23" t="e">
        <f>VLOOKUP(CONCATENATE($W2733,$X2733),Mtz_Horarios!$E$2:$H$92,3,FALSE)</f>
        <v>#N/A</v>
      </c>
      <c r="AA2733" s="24" t="e">
        <f>VLOOKUP(CONCATENATE($W2733,$X2733),Mtz_Horarios!$E$2:$H$92,4,FALSE)</f>
        <v>#N/A</v>
      </c>
      <c r="AB2733" s="20" t="e">
        <f>VLOOKUP(CONCATENATE($M2733,$N2733,$T2733),Oferta!$B$2:$Q$360,16,FALSE)</f>
        <v>#N/A</v>
      </c>
      <c r="AC2733" s="20" t="e">
        <f>VLOOKUP(CONCATENATE($M2733,$N2733,$T2733),Oferta!$B$2:$Q$360,15,FALSE)</f>
        <v>#N/A</v>
      </c>
      <c r="AI2733" s="5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12"/>
      <c r="AW2733" s="12"/>
    </row>
    <row r="2734" spans="1:49" ht="15" hidden="1" customHeight="1">
      <c r="A2734" s="12"/>
      <c r="B2734" s="12"/>
      <c r="C2734" s="12"/>
      <c r="D2734" s="12"/>
      <c r="E2734" s="12"/>
      <c r="F2734" s="12"/>
      <c r="G2734" s="12"/>
      <c r="H2734" s="12" t="e">
        <f t="shared" si="40"/>
        <v>#N/A</v>
      </c>
      <c r="I2734" s="12" t="e">
        <f>VLOOKUP(CONCATENATE(N2734,T2734),Simulador!$H$26:$H$33,1,FALSE)</f>
        <v>#N/A</v>
      </c>
      <c r="J2734" s="12" t="e">
        <f t="shared" si="41"/>
        <v>#N/A</v>
      </c>
      <c r="K2734" s="13" t="e">
        <f t="shared" si="42"/>
        <v>#N/A</v>
      </c>
      <c r="L2734" s="12" t="e">
        <f t="shared" si="43"/>
        <v>#N/A</v>
      </c>
      <c r="M2734" s="14"/>
      <c r="N2734" s="3"/>
      <c r="O2734" s="20" t="e">
        <f>VLOOKUP(CONCATENATE($M2734,$N2734),Curriculos!$A$2:$J$332,4,FALSE)</f>
        <v>#N/A</v>
      </c>
      <c r="P2734" s="21" t="e">
        <f>VLOOKUP(CONCATENATE($M2734,$N2734),Curriculos!$A$2:$J$332,5,FALSE)</f>
        <v>#N/A</v>
      </c>
      <c r="Q2734" s="21" t="e">
        <f>VLOOKUP($N2734,Oferta!$D$2:$P$100,5,FALSE)</f>
        <v>#N/A</v>
      </c>
      <c r="R2734" s="21" t="e">
        <f>VLOOKUP(CONCATENATE($M2734,$N2734),Curriculos!$A$2:$J$332,8,FALSE)</f>
        <v>#N/A</v>
      </c>
      <c r="S2734" s="5"/>
      <c r="T2734" s="22"/>
      <c r="U2734" s="21" t="e">
        <f>VLOOKUP(CONCATENATE($M2734,$N2734),Curriculos!$A$2:$J$332,10,FALSE)</f>
        <v>#N/A</v>
      </c>
      <c r="V2734" s="20" t="e">
        <f>VLOOKUP(CONCATENATE($M2734,$N2734,$T2734),Oferta!$B$2:$R$360,17,FALSE)</f>
        <v>#N/A</v>
      </c>
      <c r="W2734" s="20" t="e">
        <f>VLOOKUP(CONCATENATE($M2734,$N2734,$T2734),Oferta!$B$2:$Q$360,12,FALSE)</f>
        <v>#N/A</v>
      </c>
      <c r="X2734" s="22"/>
      <c r="Y2734" s="23" t="e">
        <f>VLOOKUP(CONCATENATE($W2734,$X2734),Mtz_Horarios!$E$2:$H$92,2,FALSE)</f>
        <v>#N/A</v>
      </c>
      <c r="Z2734" s="23" t="e">
        <f>VLOOKUP(CONCATENATE($W2734,$X2734),Mtz_Horarios!$E$2:$H$92,3,FALSE)</f>
        <v>#N/A</v>
      </c>
      <c r="AA2734" s="24" t="e">
        <f>VLOOKUP(CONCATENATE($W2734,$X2734),Mtz_Horarios!$E$2:$H$92,4,FALSE)</f>
        <v>#N/A</v>
      </c>
      <c r="AB2734" s="20" t="e">
        <f>VLOOKUP(CONCATENATE($M2734,$N2734,$T2734),Oferta!$B$2:$Q$360,16,FALSE)</f>
        <v>#N/A</v>
      </c>
      <c r="AC2734" s="20" t="e">
        <f>VLOOKUP(CONCATENATE($M2734,$N2734,$T2734),Oferta!$B$2:$Q$360,15,FALSE)</f>
        <v>#N/A</v>
      </c>
      <c r="AI2734" s="5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12"/>
      <c r="AW2734" s="12"/>
    </row>
    <row r="2735" spans="1:49" ht="15" hidden="1" customHeight="1">
      <c r="A2735" s="12"/>
      <c r="B2735" s="12"/>
      <c r="C2735" s="12"/>
      <c r="D2735" s="12"/>
      <c r="E2735" s="12"/>
      <c r="F2735" s="12"/>
      <c r="G2735" s="12"/>
      <c r="H2735" s="12" t="e">
        <f t="shared" si="40"/>
        <v>#N/A</v>
      </c>
      <c r="I2735" s="12" t="e">
        <f>VLOOKUP(CONCATENATE(N2735,T2735),Simulador!$H$26:$H$33,1,FALSE)</f>
        <v>#N/A</v>
      </c>
      <c r="J2735" s="12" t="e">
        <f t="shared" si="41"/>
        <v>#N/A</v>
      </c>
      <c r="K2735" s="13" t="e">
        <f t="shared" si="42"/>
        <v>#N/A</v>
      </c>
      <c r="L2735" s="12" t="e">
        <f t="shared" si="43"/>
        <v>#N/A</v>
      </c>
      <c r="M2735" s="14"/>
      <c r="N2735" s="3"/>
      <c r="O2735" s="20" t="e">
        <f>VLOOKUP(CONCATENATE($M2735,$N2735),Curriculos!$A$2:$J$332,4,FALSE)</f>
        <v>#N/A</v>
      </c>
      <c r="P2735" s="21" t="e">
        <f>VLOOKUP(CONCATENATE($M2735,$N2735),Curriculos!$A$2:$J$332,5,FALSE)</f>
        <v>#N/A</v>
      </c>
      <c r="Q2735" s="21" t="e">
        <f>VLOOKUP($N2735,Oferta!$D$2:$P$100,5,FALSE)</f>
        <v>#N/A</v>
      </c>
      <c r="R2735" s="21" t="e">
        <f>VLOOKUP(CONCATENATE($M2735,$N2735),Curriculos!$A$2:$J$332,8,FALSE)</f>
        <v>#N/A</v>
      </c>
      <c r="S2735" s="5"/>
      <c r="T2735" s="22"/>
      <c r="U2735" s="21" t="e">
        <f>VLOOKUP(CONCATENATE($M2735,$N2735),Curriculos!$A$2:$J$332,10,FALSE)</f>
        <v>#N/A</v>
      </c>
      <c r="V2735" s="20" t="e">
        <f>VLOOKUP(CONCATENATE($M2735,$N2735,$T2735),Oferta!$B$2:$R$360,17,FALSE)</f>
        <v>#N/A</v>
      </c>
      <c r="W2735" s="20" t="e">
        <f>VLOOKUP(CONCATENATE($M2735,$N2735,$T2735),Oferta!$B$2:$Q$360,12,FALSE)</f>
        <v>#N/A</v>
      </c>
      <c r="X2735" s="22"/>
      <c r="Y2735" s="23" t="e">
        <f>VLOOKUP(CONCATENATE($W2735,$X2735),Mtz_Horarios!$E$2:$H$92,2,FALSE)</f>
        <v>#N/A</v>
      </c>
      <c r="Z2735" s="23" t="e">
        <f>VLOOKUP(CONCATENATE($W2735,$X2735),Mtz_Horarios!$E$2:$H$92,3,FALSE)</f>
        <v>#N/A</v>
      </c>
      <c r="AA2735" s="24" t="e">
        <f>VLOOKUP(CONCATENATE($W2735,$X2735),Mtz_Horarios!$E$2:$H$92,4,FALSE)</f>
        <v>#N/A</v>
      </c>
      <c r="AB2735" s="20" t="e">
        <f>VLOOKUP(CONCATENATE($M2735,$N2735,$T2735),Oferta!$B$2:$Q$360,16,FALSE)</f>
        <v>#N/A</v>
      </c>
      <c r="AC2735" s="20" t="e">
        <f>VLOOKUP(CONCATENATE($M2735,$N2735,$T2735),Oferta!$B$2:$Q$360,15,FALSE)</f>
        <v>#N/A</v>
      </c>
      <c r="AI2735" s="5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12"/>
      <c r="AW2735" s="12"/>
    </row>
    <row r="2736" spans="1:49" ht="15" hidden="1" customHeight="1">
      <c r="A2736" s="12"/>
      <c r="B2736" s="12"/>
      <c r="C2736" s="12"/>
      <c r="D2736" s="12"/>
      <c r="E2736" s="12"/>
      <c r="F2736" s="12"/>
      <c r="G2736" s="12"/>
      <c r="H2736" s="12" t="e">
        <f t="shared" si="40"/>
        <v>#N/A</v>
      </c>
      <c r="I2736" s="12" t="e">
        <f>VLOOKUP(CONCATENATE(N2736,T2736),Simulador!$H$26:$H$33,1,FALSE)</f>
        <v>#N/A</v>
      </c>
      <c r="J2736" s="12" t="e">
        <f t="shared" si="41"/>
        <v>#N/A</v>
      </c>
      <c r="K2736" s="13" t="e">
        <f t="shared" si="42"/>
        <v>#N/A</v>
      </c>
      <c r="L2736" s="12" t="e">
        <f t="shared" si="43"/>
        <v>#N/A</v>
      </c>
      <c r="M2736" s="14"/>
      <c r="N2736" s="3"/>
      <c r="O2736" s="20" t="e">
        <f>VLOOKUP(CONCATENATE($M2736,$N2736),Curriculos!$A$2:$J$332,4,FALSE)</f>
        <v>#N/A</v>
      </c>
      <c r="P2736" s="21" t="e">
        <f>VLOOKUP(CONCATENATE($M2736,$N2736),Curriculos!$A$2:$J$332,5,FALSE)</f>
        <v>#N/A</v>
      </c>
      <c r="Q2736" s="21" t="e">
        <f>VLOOKUP($N2736,Oferta!$D$2:$P$100,5,FALSE)</f>
        <v>#N/A</v>
      </c>
      <c r="R2736" s="21" t="e">
        <f>VLOOKUP(CONCATENATE($M2736,$N2736),Curriculos!$A$2:$J$332,8,FALSE)</f>
        <v>#N/A</v>
      </c>
      <c r="S2736" s="5"/>
      <c r="T2736" s="22"/>
      <c r="U2736" s="21" t="e">
        <f>VLOOKUP(CONCATENATE($M2736,$N2736),Curriculos!$A$2:$J$332,10,FALSE)</f>
        <v>#N/A</v>
      </c>
      <c r="V2736" s="20" t="e">
        <f>VLOOKUP(CONCATENATE($M2736,$N2736,$T2736),Oferta!$B$2:$R$360,17,FALSE)</f>
        <v>#N/A</v>
      </c>
      <c r="W2736" s="20" t="e">
        <f>VLOOKUP(CONCATENATE($M2736,$N2736,$T2736),Oferta!$B$2:$Q$360,12,FALSE)</f>
        <v>#N/A</v>
      </c>
      <c r="X2736" s="22"/>
      <c r="Y2736" s="23" t="e">
        <f>VLOOKUP(CONCATENATE($W2736,$X2736),Mtz_Horarios!$E$2:$H$92,2,FALSE)</f>
        <v>#N/A</v>
      </c>
      <c r="Z2736" s="23" t="e">
        <f>VLOOKUP(CONCATENATE($W2736,$X2736),Mtz_Horarios!$E$2:$H$92,3,FALSE)</f>
        <v>#N/A</v>
      </c>
      <c r="AA2736" s="24" t="e">
        <f>VLOOKUP(CONCATENATE($W2736,$X2736),Mtz_Horarios!$E$2:$H$92,4,FALSE)</f>
        <v>#N/A</v>
      </c>
      <c r="AB2736" s="20" t="e">
        <f>VLOOKUP(CONCATENATE($M2736,$N2736,$T2736),Oferta!$B$2:$Q$360,16,FALSE)</f>
        <v>#N/A</v>
      </c>
      <c r="AC2736" s="20" t="e">
        <f>VLOOKUP(CONCATENATE($M2736,$N2736,$T2736),Oferta!$B$2:$Q$360,15,FALSE)</f>
        <v>#N/A</v>
      </c>
      <c r="AI2736" s="5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12"/>
      <c r="AW2736" s="12"/>
    </row>
    <row r="2737" spans="1:49" ht="15" hidden="1" customHeight="1">
      <c r="A2737" s="12"/>
      <c r="B2737" s="12"/>
      <c r="C2737" s="12"/>
      <c r="D2737" s="12"/>
      <c r="E2737" s="12"/>
      <c r="F2737" s="12"/>
      <c r="G2737" s="12"/>
      <c r="H2737" s="12" t="e">
        <f t="shared" si="40"/>
        <v>#N/A</v>
      </c>
      <c r="I2737" s="12" t="e">
        <f>VLOOKUP(CONCATENATE(N2737,T2737),Simulador!$H$26:$H$33,1,FALSE)</f>
        <v>#N/A</v>
      </c>
      <c r="J2737" s="12" t="e">
        <f t="shared" si="41"/>
        <v>#N/A</v>
      </c>
      <c r="K2737" s="13" t="e">
        <f t="shared" si="42"/>
        <v>#N/A</v>
      </c>
      <c r="L2737" s="12" t="e">
        <f t="shared" si="43"/>
        <v>#N/A</v>
      </c>
      <c r="M2737" s="14"/>
      <c r="N2737" s="3"/>
      <c r="O2737" s="20" t="e">
        <f>VLOOKUP(CONCATENATE($M2737,$N2737),Curriculos!$A$2:$J$332,4,FALSE)</f>
        <v>#N/A</v>
      </c>
      <c r="P2737" s="21" t="e">
        <f>VLOOKUP(CONCATENATE($M2737,$N2737),Curriculos!$A$2:$J$332,5,FALSE)</f>
        <v>#N/A</v>
      </c>
      <c r="Q2737" s="21" t="e">
        <f>VLOOKUP($N2737,Oferta!$D$2:$P$100,5,FALSE)</f>
        <v>#N/A</v>
      </c>
      <c r="R2737" s="21" t="e">
        <f>VLOOKUP(CONCATENATE($M2737,$N2737),Curriculos!$A$2:$J$332,8,FALSE)</f>
        <v>#N/A</v>
      </c>
      <c r="S2737" s="5"/>
      <c r="T2737" s="22"/>
      <c r="U2737" s="21" t="e">
        <f>VLOOKUP(CONCATENATE($M2737,$N2737),Curriculos!$A$2:$J$332,10,FALSE)</f>
        <v>#N/A</v>
      </c>
      <c r="V2737" s="20" t="e">
        <f>VLOOKUP(CONCATENATE($M2737,$N2737,$T2737),Oferta!$B$2:$R$360,17,FALSE)</f>
        <v>#N/A</v>
      </c>
      <c r="W2737" s="20" t="e">
        <f>VLOOKUP(CONCATENATE($M2737,$N2737,$T2737),Oferta!$B$2:$Q$360,12,FALSE)</f>
        <v>#N/A</v>
      </c>
      <c r="X2737" s="22"/>
      <c r="Y2737" s="23" t="e">
        <f>VLOOKUP(CONCATENATE($W2737,$X2737),Mtz_Horarios!$E$2:$H$92,2,FALSE)</f>
        <v>#N/A</v>
      </c>
      <c r="Z2737" s="23" t="e">
        <f>VLOOKUP(CONCATENATE($W2737,$X2737),Mtz_Horarios!$E$2:$H$92,3,FALSE)</f>
        <v>#N/A</v>
      </c>
      <c r="AA2737" s="24" t="e">
        <f>VLOOKUP(CONCATENATE($W2737,$X2737),Mtz_Horarios!$E$2:$H$92,4,FALSE)</f>
        <v>#N/A</v>
      </c>
      <c r="AB2737" s="20" t="e">
        <f>VLOOKUP(CONCATENATE($M2737,$N2737,$T2737),Oferta!$B$2:$Q$360,16,FALSE)</f>
        <v>#N/A</v>
      </c>
      <c r="AC2737" s="20" t="e">
        <f>VLOOKUP(CONCATENATE($M2737,$N2737,$T2737),Oferta!$B$2:$Q$360,15,FALSE)</f>
        <v>#N/A</v>
      </c>
      <c r="AI2737" s="5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12"/>
      <c r="AW2737" s="12"/>
    </row>
    <row r="2738" spans="1:49" ht="15" hidden="1" customHeight="1">
      <c r="A2738" s="12"/>
      <c r="B2738" s="12"/>
      <c r="C2738" s="12"/>
      <c r="D2738" s="12"/>
      <c r="E2738" s="12"/>
      <c r="F2738" s="12"/>
      <c r="G2738" s="12"/>
      <c r="H2738" s="12" t="e">
        <f t="shared" si="40"/>
        <v>#N/A</v>
      </c>
      <c r="I2738" s="12" t="e">
        <f>VLOOKUP(CONCATENATE(N2738,T2738),Simulador!$H$26:$H$33,1,FALSE)</f>
        <v>#N/A</v>
      </c>
      <c r="J2738" s="12" t="e">
        <f t="shared" si="41"/>
        <v>#N/A</v>
      </c>
      <c r="K2738" s="13" t="e">
        <f t="shared" si="42"/>
        <v>#N/A</v>
      </c>
      <c r="L2738" s="12" t="e">
        <f t="shared" si="43"/>
        <v>#N/A</v>
      </c>
      <c r="M2738" s="14"/>
      <c r="N2738" s="3"/>
      <c r="O2738" s="20" t="e">
        <f>VLOOKUP(CONCATENATE($M2738,$N2738),Curriculos!$A$2:$J$332,4,FALSE)</f>
        <v>#N/A</v>
      </c>
      <c r="P2738" s="21" t="e">
        <f>VLOOKUP(CONCATENATE($M2738,$N2738),Curriculos!$A$2:$J$332,5,FALSE)</f>
        <v>#N/A</v>
      </c>
      <c r="Q2738" s="21" t="e">
        <f>VLOOKUP($N2738,Oferta!$D$2:$P$100,5,FALSE)</f>
        <v>#N/A</v>
      </c>
      <c r="R2738" s="21" t="e">
        <f>VLOOKUP(CONCATENATE($M2738,$N2738),Curriculos!$A$2:$J$332,8,FALSE)</f>
        <v>#N/A</v>
      </c>
      <c r="S2738" s="5"/>
      <c r="T2738" s="22"/>
      <c r="U2738" s="21" t="e">
        <f>VLOOKUP(CONCATENATE($M2738,$N2738),Curriculos!$A$2:$J$332,10,FALSE)</f>
        <v>#N/A</v>
      </c>
      <c r="V2738" s="20" t="e">
        <f>VLOOKUP(CONCATENATE($M2738,$N2738,$T2738),Oferta!$B$2:$R$360,17,FALSE)</f>
        <v>#N/A</v>
      </c>
      <c r="W2738" s="20" t="e">
        <f>VLOOKUP(CONCATENATE($M2738,$N2738,$T2738),Oferta!$B$2:$Q$360,12,FALSE)</f>
        <v>#N/A</v>
      </c>
      <c r="X2738" s="22"/>
      <c r="Y2738" s="23" t="e">
        <f>VLOOKUP(CONCATENATE($W2738,$X2738),Mtz_Horarios!$E$2:$H$92,2,FALSE)</f>
        <v>#N/A</v>
      </c>
      <c r="Z2738" s="23" t="e">
        <f>VLOOKUP(CONCATENATE($W2738,$X2738),Mtz_Horarios!$E$2:$H$92,3,FALSE)</f>
        <v>#N/A</v>
      </c>
      <c r="AA2738" s="24" t="e">
        <f>VLOOKUP(CONCATENATE($W2738,$X2738),Mtz_Horarios!$E$2:$H$92,4,FALSE)</f>
        <v>#N/A</v>
      </c>
      <c r="AB2738" s="20" t="e">
        <f>VLOOKUP(CONCATENATE($M2738,$N2738,$T2738),Oferta!$B$2:$Q$360,16,FALSE)</f>
        <v>#N/A</v>
      </c>
      <c r="AC2738" s="20" t="e">
        <f>VLOOKUP(CONCATENATE($M2738,$N2738,$T2738),Oferta!$B$2:$Q$360,15,FALSE)</f>
        <v>#N/A</v>
      </c>
      <c r="AI2738" s="5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12"/>
      <c r="AW2738" s="12"/>
    </row>
    <row r="2739" spans="1:49" ht="15" hidden="1" customHeight="1">
      <c r="A2739" s="12"/>
      <c r="B2739" s="12"/>
      <c r="C2739" s="12"/>
      <c r="D2739" s="12"/>
      <c r="E2739" s="12"/>
      <c r="F2739" s="12"/>
      <c r="G2739" s="12"/>
      <c r="H2739" s="12" t="e">
        <f t="shared" si="40"/>
        <v>#N/A</v>
      </c>
      <c r="I2739" s="12" t="e">
        <f>VLOOKUP(CONCATENATE(N2739,T2739),Simulador!$H$26:$H$33,1,FALSE)</f>
        <v>#N/A</v>
      </c>
      <c r="J2739" s="12" t="e">
        <f t="shared" si="41"/>
        <v>#N/A</v>
      </c>
      <c r="K2739" s="13" t="e">
        <f t="shared" si="42"/>
        <v>#N/A</v>
      </c>
      <c r="L2739" s="12" t="e">
        <f t="shared" si="43"/>
        <v>#N/A</v>
      </c>
      <c r="M2739" s="14"/>
      <c r="N2739" s="3"/>
      <c r="O2739" s="20" t="e">
        <f>VLOOKUP(CONCATENATE($M2739,$N2739),Curriculos!$A$2:$J$332,4,FALSE)</f>
        <v>#N/A</v>
      </c>
      <c r="P2739" s="21" t="e">
        <f>VLOOKUP(CONCATENATE($M2739,$N2739),Curriculos!$A$2:$J$332,5,FALSE)</f>
        <v>#N/A</v>
      </c>
      <c r="Q2739" s="21" t="e">
        <f>VLOOKUP($N2739,Oferta!$D$2:$P$100,5,FALSE)</f>
        <v>#N/A</v>
      </c>
      <c r="R2739" s="21" t="e">
        <f>VLOOKUP(CONCATENATE($M2739,$N2739),Curriculos!$A$2:$J$332,8,FALSE)</f>
        <v>#N/A</v>
      </c>
      <c r="S2739" s="5"/>
      <c r="T2739" s="22"/>
      <c r="U2739" s="21" t="e">
        <f>VLOOKUP(CONCATENATE($M2739,$N2739),Curriculos!$A$2:$J$332,10,FALSE)</f>
        <v>#N/A</v>
      </c>
      <c r="V2739" s="20" t="e">
        <f>VLOOKUP(CONCATENATE($M2739,$N2739,$T2739),Oferta!$B$2:$R$360,17,FALSE)</f>
        <v>#N/A</v>
      </c>
      <c r="W2739" s="20" t="e">
        <f>VLOOKUP(CONCATENATE($M2739,$N2739,$T2739),Oferta!$B$2:$Q$360,12,FALSE)</f>
        <v>#N/A</v>
      </c>
      <c r="X2739" s="22"/>
      <c r="Y2739" s="23" t="e">
        <f>VLOOKUP(CONCATENATE($W2739,$X2739),Mtz_Horarios!$E$2:$H$92,2,FALSE)</f>
        <v>#N/A</v>
      </c>
      <c r="Z2739" s="23" t="e">
        <f>VLOOKUP(CONCATENATE($W2739,$X2739),Mtz_Horarios!$E$2:$H$92,3,FALSE)</f>
        <v>#N/A</v>
      </c>
      <c r="AA2739" s="24" t="e">
        <f>VLOOKUP(CONCATENATE($W2739,$X2739),Mtz_Horarios!$E$2:$H$92,4,FALSE)</f>
        <v>#N/A</v>
      </c>
      <c r="AB2739" s="20" t="e">
        <f>VLOOKUP(CONCATENATE($M2739,$N2739,$T2739),Oferta!$B$2:$Q$360,16,FALSE)</f>
        <v>#N/A</v>
      </c>
      <c r="AC2739" s="20" t="e">
        <f>VLOOKUP(CONCATENATE($M2739,$N2739,$T2739),Oferta!$B$2:$Q$360,15,FALSE)</f>
        <v>#N/A</v>
      </c>
      <c r="AI2739" s="5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12"/>
      <c r="AW2739" s="12"/>
    </row>
    <row r="2740" spans="1:49" ht="15" hidden="1" customHeight="1">
      <c r="A2740" s="12"/>
      <c r="B2740" s="12"/>
      <c r="C2740" s="12"/>
      <c r="D2740" s="12"/>
      <c r="E2740" s="12"/>
      <c r="F2740" s="12"/>
      <c r="G2740" s="12"/>
      <c r="H2740" s="12" t="e">
        <f t="shared" si="40"/>
        <v>#N/A</v>
      </c>
      <c r="I2740" s="12" t="e">
        <f>VLOOKUP(CONCATENATE(N2740,T2740),Simulador!$H$26:$H$33,1,FALSE)</f>
        <v>#N/A</v>
      </c>
      <c r="J2740" s="12" t="e">
        <f t="shared" si="41"/>
        <v>#N/A</v>
      </c>
      <c r="K2740" s="13" t="e">
        <f t="shared" si="42"/>
        <v>#N/A</v>
      </c>
      <c r="L2740" s="12" t="e">
        <f t="shared" si="43"/>
        <v>#N/A</v>
      </c>
      <c r="M2740" s="14"/>
      <c r="N2740" s="3"/>
      <c r="O2740" s="20" t="e">
        <f>VLOOKUP(CONCATENATE($M2740,$N2740),Curriculos!$A$2:$J$332,4,FALSE)</f>
        <v>#N/A</v>
      </c>
      <c r="P2740" s="21" t="e">
        <f>VLOOKUP(CONCATENATE($M2740,$N2740),Curriculos!$A$2:$J$332,5,FALSE)</f>
        <v>#N/A</v>
      </c>
      <c r="Q2740" s="21" t="e">
        <f>VLOOKUP($N2740,Oferta!$D$2:$P$100,5,FALSE)</f>
        <v>#N/A</v>
      </c>
      <c r="R2740" s="21" t="e">
        <f>VLOOKUP(CONCATENATE($M2740,$N2740),Curriculos!$A$2:$J$332,8,FALSE)</f>
        <v>#N/A</v>
      </c>
      <c r="S2740" s="5"/>
      <c r="T2740" s="22"/>
      <c r="U2740" s="21" t="e">
        <f>VLOOKUP(CONCATENATE($M2740,$N2740),Curriculos!$A$2:$J$332,10,FALSE)</f>
        <v>#N/A</v>
      </c>
      <c r="V2740" s="20" t="e">
        <f>VLOOKUP(CONCATENATE($M2740,$N2740,$T2740),Oferta!$B$2:$R$360,17,FALSE)</f>
        <v>#N/A</v>
      </c>
      <c r="W2740" s="20" t="e">
        <f>VLOOKUP(CONCATENATE($M2740,$N2740,$T2740),Oferta!$B$2:$Q$360,12,FALSE)</f>
        <v>#N/A</v>
      </c>
      <c r="X2740" s="22"/>
      <c r="Y2740" s="23" t="e">
        <f>VLOOKUP(CONCATENATE($W2740,$X2740),Mtz_Horarios!$E$2:$H$92,2,FALSE)</f>
        <v>#N/A</v>
      </c>
      <c r="Z2740" s="23" t="e">
        <f>VLOOKUP(CONCATENATE($W2740,$X2740),Mtz_Horarios!$E$2:$H$92,3,FALSE)</f>
        <v>#N/A</v>
      </c>
      <c r="AA2740" s="24" t="e">
        <f>VLOOKUP(CONCATENATE($W2740,$X2740),Mtz_Horarios!$E$2:$H$92,4,FALSE)</f>
        <v>#N/A</v>
      </c>
      <c r="AB2740" s="20" t="e">
        <f>VLOOKUP(CONCATENATE($M2740,$N2740,$T2740),Oferta!$B$2:$Q$360,16,FALSE)</f>
        <v>#N/A</v>
      </c>
      <c r="AC2740" s="20" t="e">
        <f>VLOOKUP(CONCATENATE($M2740,$N2740,$T2740),Oferta!$B$2:$Q$360,15,FALSE)</f>
        <v>#N/A</v>
      </c>
      <c r="AI2740" s="5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12"/>
      <c r="AW2740" s="12"/>
    </row>
    <row r="2741" spans="1:49" ht="15" hidden="1" customHeight="1">
      <c r="A2741" s="12"/>
      <c r="B2741" s="12"/>
      <c r="C2741" s="12"/>
      <c r="D2741" s="12"/>
      <c r="E2741" s="12"/>
      <c r="F2741" s="12"/>
      <c r="G2741" s="12"/>
      <c r="H2741" s="12" t="e">
        <f t="shared" si="40"/>
        <v>#N/A</v>
      </c>
      <c r="I2741" s="12" t="e">
        <f>VLOOKUP(CONCATENATE(N2741,T2741),Simulador!$H$26:$H$33,1,FALSE)</f>
        <v>#N/A</v>
      </c>
      <c r="J2741" s="12" t="e">
        <f t="shared" si="41"/>
        <v>#N/A</v>
      </c>
      <c r="K2741" s="13" t="e">
        <f t="shared" si="42"/>
        <v>#N/A</v>
      </c>
      <c r="L2741" s="12" t="e">
        <f t="shared" si="43"/>
        <v>#N/A</v>
      </c>
      <c r="M2741" s="14"/>
      <c r="N2741" s="3"/>
      <c r="O2741" s="20" t="e">
        <f>VLOOKUP(CONCATENATE($M2741,$N2741),Curriculos!$A$2:$J$332,4,FALSE)</f>
        <v>#N/A</v>
      </c>
      <c r="P2741" s="21" t="e">
        <f>VLOOKUP(CONCATENATE($M2741,$N2741),Curriculos!$A$2:$J$332,5,FALSE)</f>
        <v>#N/A</v>
      </c>
      <c r="Q2741" s="21" t="e">
        <f>VLOOKUP($N2741,Oferta!$D$2:$P$100,5,FALSE)</f>
        <v>#N/A</v>
      </c>
      <c r="R2741" s="21" t="e">
        <f>VLOOKUP(CONCATENATE($M2741,$N2741),Curriculos!$A$2:$J$332,8,FALSE)</f>
        <v>#N/A</v>
      </c>
      <c r="S2741" s="5"/>
      <c r="T2741" s="22"/>
      <c r="U2741" s="21" t="e">
        <f>VLOOKUP(CONCATENATE($M2741,$N2741),Curriculos!$A$2:$J$332,10,FALSE)</f>
        <v>#N/A</v>
      </c>
      <c r="V2741" s="20" t="e">
        <f>VLOOKUP(CONCATENATE($M2741,$N2741,$T2741),Oferta!$B$2:$R$360,17,FALSE)</f>
        <v>#N/A</v>
      </c>
      <c r="W2741" s="20" t="e">
        <f>VLOOKUP(CONCATENATE($M2741,$N2741,$T2741),Oferta!$B$2:$Q$360,12,FALSE)</f>
        <v>#N/A</v>
      </c>
      <c r="X2741" s="22"/>
      <c r="Y2741" s="23" t="e">
        <f>VLOOKUP(CONCATENATE($W2741,$X2741),Mtz_Horarios!$E$2:$H$92,2,FALSE)</f>
        <v>#N/A</v>
      </c>
      <c r="Z2741" s="23" t="e">
        <f>VLOOKUP(CONCATENATE($W2741,$X2741),Mtz_Horarios!$E$2:$H$92,3,FALSE)</f>
        <v>#N/A</v>
      </c>
      <c r="AA2741" s="24" t="e">
        <f>VLOOKUP(CONCATENATE($W2741,$X2741),Mtz_Horarios!$E$2:$H$92,4,FALSE)</f>
        <v>#N/A</v>
      </c>
      <c r="AB2741" s="20" t="e">
        <f>VLOOKUP(CONCATENATE($M2741,$N2741,$T2741),Oferta!$B$2:$Q$360,16,FALSE)</f>
        <v>#N/A</v>
      </c>
      <c r="AC2741" s="20" t="e">
        <f>VLOOKUP(CONCATENATE($M2741,$N2741,$T2741),Oferta!$B$2:$Q$360,15,FALSE)</f>
        <v>#N/A</v>
      </c>
      <c r="AI2741" s="5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12"/>
      <c r="AW2741" s="12"/>
    </row>
    <row r="2742" spans="1:49" ht="15" hidden="1" customHeight="1">
      <c r="A2742" s="12"/>
      <c r="B2742" s="12"/>
      <c r="C2742" s="12"/>
      <c r="D2742" s="12"/>
      <c r="E2742" s="12"/>
      <c r="F2742" s="12"/>
      <c r="G2742" s="12"/>
      <c r="H2742" s="12" t="e">
        <f t="shared" si="40"/>
        <v>#N/A</v>
      </c>
      <c r="I2742" s="12" t="e">
        <f>VLOOKUP(CONCATENATE(N2742,T2742),Simulador!$H$26:$H$33,1,FALSE)</f>
        <v>#N/A</v>
      </c>
      <c r="J2742" s="12" t="e">
        <f t="shared" si="41"/>
        <v>#N/A</v>
      </c>
      <c r="K2742" s="13" t="e">
        <f t="shared" si="42"/>
        <v>#N/A</v>
      </c>
      <c r="L2742" s="12" t="e">
        <f t="shared" si="43"/>
        <v>#N/A</v>
      </c>
      <c r="M2742" s="14"/>
      <c r="N2742" s="3"/>
      <c r="O2742" s="20" t="e">
        <f>VLOOKUP(CONCATENATE($M2742,$N2742),Curriculos!$A$2:$J$332,4,FALSE)</f>
        <v>#N/A</v>
      </c>
      <c r="P2742" s="21" t="e">
        <f>VLOOKUP(CONCATENATE($M2742,$N2742),Curriculos!$A$2:$J$332,5,FALSE)</f>
        <v>#N/A</v>
      </c>
      <c r="Q2742" s="21" t="e">
        <f>VLOOKUP($N2742,Oferta!$D$2:$P$100,5,FALSE)</f>
        <v>#N/A</v>
      </c>
      <c r="R2742" s="21" t="e">
        <f>VLOOKUP(CONCATENATE($M2742,$N2742),Curriculos!$A$2:$J$332,8,FALSE)</f>
        <v>#N/A</v>
      </c>
      <c r="S2742" s="5"/>
      <c r="T2742" s="22"/>
      <c r="U2742" s="21" t="e">
        <f>VLOOKUP(CONCATENATE($M2742,$N2742),Curriculos!$A$2:$J$332,10,FALSE)</f>
        <v>#N/A</v>
      </c>
      <c r="V2742" s="20" t="e">
        <f>VLOOKUP(CONCATENATE($M2742,$N2742,$T2742),Oferta!$B$2:$R$360,17,FALSE)</f>
        <v>#N/A</v>
      </c>
      <c r="W2742" s="20" t="e">
        <f>VLOOKUP(CONCATENATE($M2742,$N2742,$T2742),Oferta!$B$2:$Q$360,12,FALSE)</f>
        <v>#N/A</v>
      </c>
      <c r="X2742" s="22"/>
      <c r="Y2742" s="23" t="e">
        <f>VLOOKUP(CONCATENATE($W2742,$X2742),Mtz_Horarios!$E$2:$H$92,2,FALSE)</f>
        <v>#N/A</v>
      </c>
      <c r="Z2742" s="23" t="e">
        <f>VLOOKUP(CONCATENATE($W2742,$X2742),Mtz_Horarios!$E$2:$H$92,3,FALSE)</f>
        <v>#N/A</v>
      </c>
      <c r="AA2742" s="24" t="e">
        <f>VLOOKUP(CONCATENATE($W2742,$X2742),Mtz_Horarios!$E$2:$H$92,4,FALSE)</f>
        <v>#N/A</v>
      </c>
      <c r="AB2742" s="20" t="e">
        <f>VLOOKUP(CONCATENATE($M2742,$N2742,$T2742),Oferta!$B$2:$Q$360,16,FALSE)</f>
        <v>#N/A</v>
      </c>
      <c r="AC2742" s="20" t="e">
        <f>VLOOKUP(CONCATENATE($M2742,$N2742,$T2742),Oferta!$B$2:$Q$360,15,FALSE)</f>
        <v>#N/A</v>
      </c>
      <c r="AI2742" s="5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12"/>
      <c r="AW2742" s="12"/>
    </row>
    <row r="2743" spans="1:49" ht="15" hidden="1" customHeight="1">
      <c r="A2743" s="12"/>
      <c r="B2743" s="12"/>
      <c r="C2743" s="12"/>
      <c r="D2743" s="12"/>
      <c r="E2743" s="12"/>
      <c r="F2743" s="12"/>
      <c r="G2743" s="12"/>
      <c r="H2743" s="12" t="e">
        <f t="shared" si="40"/>
        <v>#N/A</v>
      </c>
      <c r="I2743" s="12" t="e">
        <f>VLOOKUP(CONCATENATE(N2743,T2743),Simulador!$H$26:$H$33,1,FALSE)</f>
        <v>#N/A</v>
      </c>
      <c r="J2743" s="12" t="e">
        <f t="shared" si="41"/>
        <v>#N/A</v>
      </c>
      <c r="K2743" s="13" t="e">
        <f t="shared" si="42"/>
        <v>#N/A</v>
      </c>
      <c r="L2743" s="12" t="e">
        <f t="shared" si="43"/>
        <v>#N/A</v>
      </c>
      <c r="M2743" s="14"/>
      <c r="N2743" s="3"/>
      <c r="O2743" s="20" t="e">
        <f>VLOOKUP(CONCATENATE($M2743,$N2743),Curriculos!$A$2:$J$332,4,FALSE)</f>
        <v>#N/A</v>
      </c>
      <c r="P2743" s="21" t="e">
        <f>VLOOKUP(CONCATENATE($M2743,$N2743),Curriculos!$A$2:$J$332,5,FALSE)</f>
        <v>#N/A</v>
      </c>
      <c r="Q2743" s="21" t="e">
        <f>VLOOKUP($N2743,Oferta!$D$2:$P$100,5,FALSE)</f>
        <v>#N/A</v>
      </c>
      <c r="R2743" s="21" t="e">
        <f>VLOOKUP(CONCATENATE($M2743,$N2743),Curriculos!$A$2:$J$332,8,FALSE)</f>
        <v>#N/A</v>
      </c>
      <c r="S2743" s="5"/>
      <c r="T2743" s="22"/>
      <c r="U2743" s="21" t="e">
        <f>VLOOKUP(CONCATENATE($M2743,$N2743),Curriculos!$A$2:$J$332,10,FALSE)</f>
        <v>#N/A</v>
      </c>
      <c r="V2743" s="20" t="e">
        <f>VLOOKUP(CONCATENATE($M2743,$N2743,$T2743),Oferta!$B$2:$R$360,17,FALSE)</f>
        <v>#N/A</v>
      </c>
      <c r="W2743" s="20" t="e">
        <f>VLOOKUP(CONCATENATE($M2743,$N2743,$T2743),Oferta!$B$2:$Q$360,12,FALSE)</f>
        <v>#N/A</v>
      </c>
      <c r="X2743" s="22"/>
      <c r="Y2743" s="23" t="e">
        <f>VLOOKUP(CONCATENATE($W2743,$X2743),Mtz_Horarios!$E$2:$H$92,2,FALSE)</f>
        <v>#N/A</v>
      </c>
      <c r="Z2743" s="23" t="e">
        <f>VLOOKUP(CONCATENATE($W2743,$X2743),Mtz_Horarios!$E$2:$H$92,3,FALSE)</f>
        <v>#N/A</v>
      </c>
      <c r="AA2743" s="24" t="e">
        <f>VLOOKUP(CONCATENATE($W2743,$X2743),Mtz_Horarios!$E$2:$H$92,4,FALSE)</f>
        <v>#N/A</v>
      </c>
      <c r="AB2743" s="20" t="e">
        <f>VLOOKUP(CONCATENATE($M2743,$N2743,$T2743),Oferta!$B$2:$Q$360,16,FALSE)</f>
        <v>#N/A</v>
      </c>
      <c r="AC2743" s="20" t="e">
        <f>VLOOKUP(CONCATENATE($M2743,$N2743,$T2743),Oferta!$B$2:$Q$360,15,FALSE)</f>
        <v>#N/A</v>
      </c>
      <c r="AI2743" s="5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12"/>
      <c r="AW2743" s="12"/>
    </row>
    <row r="2744" spans="1:49" ht="15" hidden="1" customHeight="1">
      <c r="A2744" s="12"/>
      <c r="B2744" s="12"/>
      <c r="C2744" s="12"/>
      <c r="D2744" s="12"/>
      <c r="E2744" s="12"/>
      <c r="F2744" s="12"/>
      <c r="G2744" s="12"/>
      <c r="H2744" s="12" t="e">
        <f t="shared" si="40"/>
        <v>#N/A</v>
      </c>
      <c r="I2744" s="12" t="e">
        <f>VLOOKUP(CONCATENATE(N2744,T2744),Simulador!$H$26:$H$33,1,FALSE)</f>
        <v>#N/A</v>
      </c>
      <c r="J2744" s="12" t="e">
        <f t="shared" si="41"/>
        <v>#N/A</v>
      </c>
      <c r="K2744" s="13" t="e">
        <f t="shared" si="42"/>
        <v>#N/A</v>
      </c>
      <c r="L2744" s="12" t="e">
        <f t="shared" si="43"/>
        <v>#N/A</v>
      </c>
      <c r="M2744" s="14"/>
      <c r="N2744" s="3"/>
      <c r="O2744" s="20" t="e">
        <f>VLOOKUP(CONCATENATE($M2744,$N2744),Curriculos!$A$2:$J$332,4,FALSE)</f>
        <v>#N/A</v>
      </c>
      <c r="P2744" s="21" t="e">
        <f>VLOOKUP(CONCATENATE($M2744,$N2744),Curriculos!$A$2:$J$332,5,FALSE)</f>
        <v>#N/A</v>
      </c>
      <c r="Q2744" s="21" t="e">
        <f>VLOOKUP($N2744,Oferta!$D$2:$P$100,5,FALSE)</f>
        <v>#N/A</v>
      </c>
      <c r="R2744" s="21" t="e">
        <f>VLOOKUP(CONCATENATE($M2744,$N2744),Curriculos!$A$2:$J$332,8,FALSE)</f>
        <v>#N/A</v>
      </c>
      <c r="S2744" s="5"/>
      <c r="T2744" s="22"/>
      <c r="U2744" s="21" t="e">
        <f>VLOOKUP(CONCATENATE($M2744,$N2744),Curriculos!$A$2:$J$332,10,FALSE)</f>
        <v>#N/A</v>
      </c>
      <c r="V2744" s="20" t="e">
        <f>VLOOKUP(CONCATENATE($M2744,$N2744,$T2744),Oferta!$B$2:$R$360,17,FALSE)</f>
        <v>#N/A</v>
      </c>
      <c r="W2744" s="20" t="e">
        <f>VLOOKUP(CONCATENATE($M2744,$N2744,$T2744),Oferta!$B$2:$Q$360,12,FALSE)</f>
        <v>#N/A</v>
      </c>
      <c r="X2744" s="22"/>
      <c r="Y2744" s="23" t="e">
        <f>VLOOKUP(CONCATENATE($W2744,$X2744),Mtz_Horarios!$E$2:$H$92,2,FALSE)</f>
        <v>#N/A</v>
      </c>
      <c r="Z2744" s="23" t="e">
        <f>VLOOKUP(CONCATENATE($W2744,$X2744),Mtz_Horarios!$E$2:$H$92,3,FALSE)</f>
        <v>#N/A</v>
      </c>
      <c r="AA2744" s="24" t="e">
        <f>VLOOKUP(CONCATENATE($W2744,$X2744),Mtz_Horarios!$E$2:$H$92,4,FALSE)</f>
        <v>#N/A</v>
      </c>
      <c r="AB2744" s="20" t="e">
        <f>VLOOKUP(CONCATENATE($M2744,$N2744,$T2744),Oferta!$B$2:$Q$360,16,FALSE)</f>
        <v>#N/A</v>
      </c>
      <c r="AC2744" s="20" t="e">
        <f>VLOOKUP(CONCATENATE($M2744,$N2744,$T2744),Oferta!$B$2:$Q$360,15,FALSE)</f>
        <v>#N/A</v>
      </c>
      <c r="AI2744" s="5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12"/>
      <c r="AW2744" s="12"/>
    </row>
    <row r="2745" spans="1:49" ht="15" hidden="1" customHeight="1">
      <c r="A2745" s="12"/>
      <c r="B2745" s="12"/>
      <c r="C2745" s="12"/>
      <c r="D2745" s="12"/>
      <c r="E2745" s="12"/>
      <c r="F2745" s="12"/>
      <c r="G2745" s="12"/>
      <c r="H2745" s="12" t="e">
        <f t="shared" si="40"/>
        <v>#N/A</v>
      </c>
      <c r="I2745" s="12" t="e">
        <f>VLOOKUP(CONCATENATE(N2745,T2745),Simulador!$H$26:$H$33,1,FALSE)</f>
        <v>#N/A</v>
      </c>
      <c r="J2745" s="12" t="e">
        <f t="shared" si="41"/>
        <v>#N/A</v>
      </c>
      <c r="K2745" s="13" t="e">
        <f t="shared" si="42"/>
        <v>#N/A</v>
      </c>
      <c r="L2745" s="12" t="e">
        <f t="shared" si="43"/>
        <v>#N/A</v>
      </c>
      <c r="M2745" s="14"/>
      <c r="N2745" s="3"/>
      <c r="O2745" s="20" t="e">
        <f>VLOOKUP(CONCATENATE($M2745,$N2745),Curriculos!$A$2:$J$332,4,FALSE)</f>
        <v>#N/A</v>
      </c>
      <c r="P2745" s="21" t="e">
        <f>VLOOKUP(CONCATENATE($M2745,$N2745),Curriculos!$A$2:$J$332,5,FALSE)</f>
        <v>#N/A</v>
      </c>
      <c r="Q2745" s="21" t="e">
        <f>VLOOKUP($N2745,Oferta!$D$2:$P$100,5,FALSE)</f>
        <v>#N/A</v>
      </c>
      <c r="R2745" s="21" t="e">
        <f>VLOOKUP(CONCATENATE($M2745,$N2745),Curriculos!$A$2:$J$332,8,FALSE)</f>
        <v>#N/A</v>
      </c>
      <c r="S2745" s="5"/>
      <c r="T2745" s="22"/>
      <c r="U2745" s="21" t="e">
        <f>VLOOKUP(CONCATENATE($M2745,$N2745),Curriculos!$A$2:$J$332,10,FALSE)</f>
        <v>#N/A</v>
      </c>
      <c r="V2745" s="20" t="e">
        <f>VLOOKUP(CONCATENATE($M2745,$N2745,$T2745),Oferta!$B$2:$R$360,17,FALSE)</f>
        <v>#N/A</v>
      </c>
      <c r="W2745" s="20" t="e">
        <f>VLOOKUP(CONCATENATE($M2745,$N2745,$T2745),Oferta!$B$2:$Q$360,12,FALSE)</f>
        <v>#N/A</v>
      </c>
      <c r="X2745" s="22"/>
      <c r="Y2745" s="23" t="e">
        <f>VLOOKUP(CONCATENATE($W2745,$X2745),Mtz_Horarios!$E$2:$H$92,2,FALSE)</f>
        <v>#N/A</v>
      </c>
      <c r="Z2745" s="23" t="e">
        <f>VLOOKUP(CONCATENATE($W2745,$X2745),Mtz_Horarios!$E$2:$H$92,3,FALSE)</f>
        <v>#N/A</v>
      </c>
      <c r="AA2745" s="24" t="e">
        <f>VLOOKUP(CONCATENATE($W2745,$X2745),Mtz_Horarios!$E$2:$H$92,4,FALSE)</f>
        <v>#N/A</v>
      </c>
      <c r="AB2745" s="20" t="e">
        <f>VLOOKUP(CONCATENATE($M2745,$N2745,$T2745),Oferta!$B$2:$Q$360,16,FALSE)</f>
        <v>#N/A</v>
      </c>
      <c r="AC2745" s="20" t="e">
        <f>VLOOKUP(CONCATENATE($M2745,$N2745,$T2745),Oferta!$B$2:$Q$360,15,FALSE)</f>
        <v>#N/A</v>
      </c>
      <c r="AI2745" s="5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12"/>
      <c r="AW2745" s="12"/>
    </row>
    <row r="2746" spans="1:49" ht="15" hidden="1" customHeight="1">
      <c r="A2746" s="12"/>
      <c r="B2746" s="12"/>
      <c r="C2746" s="12"/>
      <c r="D2746" s="12"/>
      <c r="E2746" s="12"/>
      <c r="F2746" s="12"/>
      <c r="G2746" s="12"/>
      <c r="H2746" s="12" t="e">
        <f t="shared" si="40"/>
        <v>#N/A</v>
      </c>
      <c r="I2746" s="12" t="e">
        <f>VLOOKUP(CONCATENATE(N2746,T2746),Simulador!$H$26:$H$33,1,FALSE)</f>
        <v>#N/A</v>
      </c>
      <c r="J2746" s="12" t="e">
        <f t="shared" si="41"/>
        <v>#N/A</v>
      </c>
      <c r="K2746" s="13" t="e">
        <f t="shared" si="42"/>
        <v>#N/A</v>
      </c>
      <c r="L2746" s="12" t="e">
        <f t="shared" si="43"/>
        <v>#N/A</v>
      </c>
      <c r="M2746" s="14"/>
      <c r="N2746" s="3"/>
      <c r="O2746" s="20" t="e">
        <f>VLOOKUP(CONCATENATE($M2746,$N2746),Curriculos!$A$2:$J$332,4,FALSE)</f>
        <v>#N/A</v>
      </c>
      <c r="P2746" s="21" t="e">
        <f>VLOOKUP(CONCATENATE($M2746,$N2746),Curriculos!$A$2:$J$332,5,FALSE)</f>
        <v>#N/A</v>
      </c>
      <c r="Q2746" s="21" t="e">
        <f>VLOOKUP($N2746,Oferta!$D$2:$P$100,5,FALSE)</f>
        <v>#N/A</v>
      </c>
      <c r="R2746" s="21" t="e">
        <f>VLOOKUP(CONCATENATE($M2746,$N2746),Curriculos!$A$2:$J$332,8,FALSE)</f>
        <v>#N/A</v>
      </c>
      <c r="S2746" s="5"/>
      <c r="T2746" s="22"/>
      <c r="U2746" s="21" t="e">
        <f>VLOOKUP(CONCATENATE($M2746,$N2746),Curriculos!$A$2:$J$332,10,FALSE)</f>
        <v>#N/A</v>
      </c>
      <c r="V2746" s="20" t="e">
        <f>VLOOKUP(CONCATENATE($M2746,$N2746,$T2746),Oferta!$B$2:$R$360,17,FALSE)</f>
        <v>#N/A</v>
      </c>
      <c r="W2746" s="20" t="e">
        <f>VLOOKUP(CONCATENATE($M2746,$N2746,$T2746),Oferta!$B$2:$Q$360,12,FALSE)</f>
        <v>#N/A</v>
      </c>
      <c r="X2746" s="22"/>
      <c r="Y2746" s="23" t="e">
        <f>VLOOKUP(CONCATENATE($W2746,$X2746),Mtz_Horarios!$E$2:$H$92,2,FALSE)</f>
        <v>#N/A</v>
      </c>
      <c r="Z2746" s="23" t="e">
        <f>VLOOKUP(CONCATENATE($W2746,$X2746),Mtz_Horarios!$E$2:$H$92,3,FALSE)</f>
        <v>#N/A</v>
      </c>
      <c r="AA2746" s="24" t="e">
        <f>VLOOKUP(CONCATENATE($W2746,$X2746),Mtz_Horarios!$E$2:$H$92,4,FALSE)</f>
        <v>#N/A</v>
      </c>
      <c r="AB2746" s="20" t="e">
        <f>VLOOKUP(CONCATENATE($M2746,$N2746,$T2746),Oferta!$B$2:$Q$360,16,FALSE)</f>
        <v>#N/A</v>
      </c>
      <c r="AC2746" s="20" t="e">
        <f>VLOOKUP(CONCATENATE($M2746,$N2746,$T2746),Oferta!$B$2:$Q$360,15,FALSE)</f>
        <v>#N/A</v>
      </c>
      <c r="AI2746" s="5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12"/>
      <c r="AW2746" s="12"/>
    </row>
    <row r="2747" spans="1:49" ht="15" hidden="1" customHeight="1">
      <c r="A2747" s="12"/>
      <c r="B2747" s="12"/>
      <c r="C2747" s="12"/>
      <c r="D2747" s="12"/>
      <c r="E2747" s="12"/>
      <c r="F2747" s="12"/>
      <c r="G2747" s="12"/>
      <c r="H2747" s="12" t="e">
        <f t="shared" si="40"/>
        <v>#N/A</v>
      </c>
      <c r="I2747" s="12" t="e">
        <f>VLOOKUP(CONCATENATE(N2747,T2747),Simulador!$H$26:$H$33,1,FALSE)</f>
        <v>#N/A</v>
      </c>
      <c r="J2747" s="12" t="e">
        <f t="shared" si="41"/>
        <v>#N/A</v>
      </c>
      <c r="K2747" s="13" t="e">
        <f t="shared" si="42"/>
        <v>#N/A</v>
      </c>
      <c r="L2747" s="12" t="e">
        <f t="shared" si="43"/>
        <v>#N/A</v>
      </c>
      <c r="M2747" s="14"/>
      <c r="N2747" s="3"/>
      <c r="O2747" s="20" t="e">
        <f>VLOOKUP(CONCATENATE($M2747,$N2747),Curriculos!$A$2:$J$332,4,FALSE)</f>
        <v>#N/A</v>
      </c>
      <c r="P2747" s="21" t="e">
        <f>VLOOKUP(CONCATENATE($M2747,$N2747),Curriculos!$A$2:$J$332,5,FALSE)</f>
        <v>#N/A</v>
      </c>
      <c r="Q2747" s="21" t="e">
        <f>VLOOKUP($N2747,Oferta!$D$2:$P$100,5,FALSE)</f>
        <v>#N/A</v>
      </c>
      <c r="R2747" s="21" t="e">
        <f>VLOOKUP(CONCATENATE($M2747,$N2747),Curriculos!$A$2:$J$332,8,FALSE)</f>
        <v>#N/A</v>
      </c>
      <c r="S2747" s="5"/>
      <c r="T2747" s="22"/>
      <c r="U2747" s="21" t="e">
        <f>VLOOKUP(CONCATENATE($M2747,$N2747),Curriculos!$A$2:$J$332,10,FALSE)</f>
        <v>#N/A</v>
      </c>
      <c r="V2747" s="20" t="e">
        <f>VLOOKUP(CONCATENATE($M2747,$N2747,$T2747),Oferta!$B$2:$R$360,17,FALSE)</f>
        <v>#N/A</v>
      </c>
      <c r="W2747" s="20" t="e">
        <f>VLOOKUP(CONCATENATE($M2747,$N2747,$T2747),Oferta!$B$2:$Q$360,12,FALSE)</f>
        <v>#N/A</v>
      </c>
      <c r="X2747" s="22"/>
      <c r="Y2747" s="23" t="e">
        <f>VLOOKUP(CONCATENATE($W2747,$X2747),Mtz_Horarios!$E$2:$H$92,2,FALSE)</f>
        <v>#N/A</v>
      </c>
      <c r="Z2747" s="23" t="e">
        <f>VLOOKUP(CONCATENATE($W2747,$X2747),Mtz_Horarios!$E$2:$H$92,3,FALSE)</f>
        <v>#N/A</v>
      </c>
      <c r="AA2747" s="24" t="e">
        <f>VLOOKUP(CONCATENATE($W2747,$X2747),Mtz_Horarios!$E$2:$H$92,4,FALSE)</f>
        <v>#N/A</v>
      </c>
      <c r="AB2747" s="20" t="e">
        <f>VLOOKUP(CONCATENATE($M2747,$N2747,$T2747),Oferta!$B$2:$Q$360,16,FALSE)</f>
        <v>#N/A</v>
      </c>
      <c r="AC2747" s="20" t="e">
        <f>VLOOKUP(CONCATENATE($M2747,$N2747,$T2747),Oferta!$B$2:$Q$360,15,FALSE)</f>
        <v>#N/A</v>
      </c>
      <c r="AI2747" s="5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12"/>
      <c r="AW2747" s="12"/>
    </row>
    <row r="2748" spans="1:49" ht="15" hidden="1" customHeight="1">
      <c r="A2748" s="12"/>
      <c r="B2748" s="12"/>
      <c r="C2748" s="12"/>
      <c r="D2748" s="12"/>
      <c r="E2748" s="12"/>
      <c r="F2748" s="12"/>
      <c r="G2748" s="12"/>
      <c r="H2748" s="12" t="e">
        <f t="shared" si="40"/>
        <v>#N/A</v>
      </c>
      <c r="I2748" s="12" t="e">
        <f>VLOOKUP(CONCATENATE(N2748,T2748),Simulador!$H$26:$H$33,1,FALSE)</f>
        <v>#N/A</v>
      </c>
      <c r="J2748" s="12" t="e">
        <f t="shared" si="41"/>
        <v>#N/A</v>
      </c>
      <c r="K2748" s="13" t="e">
        <f t="shared" si="42"/>
        <v>#N/A</v>
      </c>
      <c r="L2748" s="12" t="e">
        <f t="shared" si="43"/>
        <v>#N/A</v>
      </c>
      <c r="M2748" s="14"/>
      <c r="N2748" s="3"/>
      <c r="O2748" s="20" t="e">
        <f>VLOOKUP(CONCATENATE($M2748,$N2748),Curriculos!$A$2:$J$332,4,FALSE)</f>
        <v>#N/A</v>
      </c>
      <c r="P2748" s="21" t="e">
        <f>VLOOKUP(CONCATENATE($M2748,$N2748),Curriculos!$A$2:$J$332,5,FALSE)</f>
        <v>#N/A</v>
      </c>
      <c r="Q2748" s="21" t="e">
        <f>VLOOKUP($N2748,Oferta!$D$2:$P$100,5,FALSE)</f>
        <v>#N/A</v>
      </c>
      <c r="R2748" s="21" t="e">
        <f>VLOOKUP(CONCATENATE($M2748,$N2748),Curriculos!$A$2:$J$332,8,FALSE)</f>
        <v>#N/A</v>
      </c>
      <c r="S2748" s="5"/>
      <c r="T2748" s="22"/>
      <c r="U2748" s="21" t="e">
        <f>VLOOKUP(CONCATENATE($M2748,$N2748),Curriculos!$A$2:$J$332,10,FALSE)</f>
        <v>#N/A</v>
      </c>
      <c r="V2748" s="20" t="e">
        <f>VLOOKUP(CONCATENATE($M2748,$N2748,$T2748),Oferta!$B$2:$R$360,17,FALSE)</f>
        <v>#N/A</v>
      </c>
      <c r="W2748" s="20" t="e">
        <f>VLOOKUP(CONCATENATE($M2748,$N2748,$T2748),Oferta!$B$2:$Q$360,12,FALSE)</f>
        <v>#N/A</v>
      </c>
      <c r="X2748" s="22"/>
      <c r="Y2748" s="23" t="e">
        <f>VLOOKUP(CONCATENATE($W2748,$X2748),Mtz_Horarios!$E$2:$H$92,2,FALSE)</f>
        <v>#N/A</v>
      </c>
      <c r="Z2748" s="23" t="e">
        <f>VLOOKUP(CONCATENATE($W2748,$X2748),Mtz_Horarios!$E$2:$H$92,3,FALSE)</f>
        <v>#N/A</v>
      </c>
      <c r="AA2748" s="24" t="e">
        <f>VLOOKUP(CONCATENATE($W2748,$X2748),Mtz_Horarios!$E$2:$H$92,4,FALSE)</f>
        <v>#N/A</v>
      </c>
      <c r="AB2748" s="20" t="e">
        <f>VLOOKUP(CONCATENATE($M2748,$N2748,$T2748),Oferta!$B$2:$Q$360,16,FALSE)</f>
        <v>#N/A</v>
      </c>
      <c r="AC2748" s="20" t="e">
        <f>VLOOKUP(CONCATENATE($M2748,$N2748,$T2748),Oferta!$B$2:$Q$360,15,FALSE)</f>
        <v>#N/A</v>
      </c>
      <c r="AI2748" s="5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12"/>
      <c r="AW2748" s="12"/>
    </row>
    <row r="2749" spans="1:49" ht="15" hidden="1" customHeight="1">
      <c r="A2749" s="12"/>
      <c r="B2749" s="12"/>
      <c r="C2749" s="12"/>
      <c r="D2749" s="12"/>
      <c r="E2749" s="12"/>
      <c r="F2749" s="12"/>
      <c r="G2749" s="12"/>
      <c r="H2749" s="12" t="e">
        <f t="shared" si="40"/>
        <v>#N/A</v>
      </c>
      <c r="I2749" s="12" t="e">
        <f>VLOOKUP(CONCATENATE(N2749,T2749),Simulador!$H$26:$H$33,1,FALSE)</f>
        <v>#N/A</v>
      </c>
      <c r="J2749" s="12" t="e">
        <f t="shared" si="41"/>
        <v>#N/A</v>
      </c>
      <c r="K2749" s="13" t="e">
        <f t="shared" si="42"/>
        <v>#N/A</v>
      </c>
      <c r="L2749" s="12" t="e">
        <f t="shared" si="43"/>
        <v>#N/A</v>
      </c>
      <c r="M2749" s="14"/>
      <c r="N2749" s="3"/>
      <c r="O2749" s="20" t="e">
        <f>VLOOKUP(CONCATENATE($M2749,$N2749),Curriculos!$A$2:$J$332,4,FALSE)</f>
        <v>#N/A</v>
      </c>
      <c r="P2749" s="21" t="e">
        <f>VLOOKUP(CONCATENATE($M2749,$N2749),Curriculos!$A$2:$J$332,5,FALSE)</f>
        <v>#N/A</v>
      </c>
      <c r="Q2749" s="21" t="e">
        <f>VLOOKUP($N2749,Oferta!$D$2:$P$100,5,FALSE)</f>
        <v>#N/A</v>
      </c>
      <c r="R2749" s="21" t="e">
        <f>VLOOKUP(CONCATENATE($M2749,$N2749),Curriculos!$A$2:$J$332,8,FALSE)</f>
        <v>#N/A</v>
      </c>
      <c r="S2749" s="5"/>
      <c r="T2749" s="22"/>
      <c r="U2749" s="21" t="e">
        <f>VLOOKUP(CONCATENATE($M2749,$N2749),Curriculos!$A$2:$J$332,10,FALSE)</f>
        <v>#N/A</v>
      </c>
      <c r="V2749" s="20" t="e">
        <f>VLOOKUP(CONCATENATE($M2749,$N2749,$T2749),Oferta!$B$2:$R$360,17,FALSE)</f>
        <v>#N/A</v>
      </c>
      <c r="W2749" s="20" t="e">
        <f>VLOOKUP(CONCATENATE($M2749,$N2749,$T2749),Oferta!$B$2:$Q$360,12,FALSE)</f>
        <v>#N/A</v>
      </c>
      <c r="X2749" s="22"/>
      <c r="Y2749" s="23" t="e">
        <f>VLOOKUP(CONCATENATE($W2749,$X2749),Mtz_Horarios!$E$2:$H$92,2,FALSE)</f>
        <v>#N/A</v>
      </c>
      <c r="Z2749" s="23" t="e">
        <f>VLOOKUP(CONCATENATE($W2749,$X2749),Mtz_Horarios!$E$2:$H$92,3,FALSE)</f>
        <v>#N/A</v>
      </c>
      <c r="AA2749" s="24" t="e">
        <f>VLOOKUP(CONCATENATE($W2749,$X2749),Mtz_Horarios!$E$2:$H$92,4,FALSE)</f>
        <v>#N/A</v>
      </c>
      <c r="AB2749" s="20" t="e">
        <f>VLOOKUP(CONCATENATE($M2749,$N2749,$T2749),Oferta!$B$2:$Q$360,16,FALSE)</f>
        <v>#N/A</v>
      </c>
      <c r="AC2749" s="20" t="e">
        <f>VLOOKUP(CONCATENATE($M2749,$N2749,$T2749),Oferta!$B$2:$Q$360,15,FALSE)</f>
        <v>#N/A</v>
      </c>
      <c r="AI2749" s="5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12"/>
      <c r="AW2749" s="12"/>
    </row>
    <row r="2750" spans="1:49" ht="15" hidden="1" customHeight="1">
      <c r="A2750" s="12"/>
      <c r="B2750" s="12"/>
      <c r="C2750" s="12"/>
      <c r="D2750" s="12"/>
      <c r="E2750" s="12"/>
      <c r="F2750" s="12"/>
      <c r="G2750" s="12"/>
      <c r="H2750" s="12" t="e">
        <f t="shared" si="40"/>
        <v>#N/A</v>
      </c>
      <c r="I2750" s="12" t="e">
        <f>VLOOKUP(CONCATENATE(N2750,T2750),Simulador!$H$26:$H$33,1,FALSE)</f>
        <v>#N/A</v>
      </c>
      <c r="J2750" s="12" t="e">
        <f t="shared" si="41"/>
        <v>#N/A</v>
      </c>
      <c r="K2750" s="13" t="e">
        <f t="shared" si="42"/>
        <v>#N/A</v>
      </c>
      <c r="L2750" s="12" t="e">
        <f t="shared" si="43"/>
        <v>#N/A</v>
      </c>
      <c r="M2750" s="14"/>
      <c r="N2750" s="3"/>
      <c r="O2750" s="20" t="e">
        <f>VLOOKUP(CONCATENATE($M2750,$N2750),Curriculos!$A$2:$J$332,4,FALSE)</f>
        <v>#N/A</v>
      </c>
      <c r="P2750" s="21" t="e">
        <f>VLOOKUP(CONCATENATE($M2750,$N2750),Curriculos!$A$2:$J$332,5,FALSE)</f>
        <v>#N/A</v>
      </c>
      <c r="Q2750" s="21" t="e">
        <f>VLOOKUP($N2750,Oferta!$D$2:$P$100,5,FALSE)</f>
        <v>#N/A</v>
      </c>
      <c r="R2750" s="21" t="e">
        <f>VLOOKUP(CONCATENATE($M2750,$N2750),Curriculos!$A$2:$J$332,8,FALSE)</f>
        <v>#N/A</v>
      </c>
      <c r="S2750" s="5"/>
      <c r="T2750" s="22"/>
      <c r="U2750" s="21" t="e">
        <f>VLOOKUP(CONCATENATE($M2750,$N2750),Curriculos!$A$2:$J$332,10,FALSE)</f>
        <v>#N/A</v>
      </c>
      <c r="V2750" s="20" t="e">
        <f>VLOOKUP(CONCATENATE($M2750,$N2750,$T2750),Oferta!$B$2:$R$360,17,FALSE)</f>
        <v>#N/A</v>
      </c>
      <c r="W2750" s="20" t="e">
        <f>VLOOKUP(CONCATENATE($M2750,$N2750,$T2750),Oferta!$B$2:$Q$360,12,FALSE)</f>
        <v>#N/A</v>
      </c>
      <c r="X2750" s="22"/>
      <c r="Y2750" s="23" t="e">
        <f>VLOOKUP(CONCATENATE($W2750,$X2750),Mtz_Horarios!$E$2:$H$92,2,FALSE)</f>
        <v>#N/A</v>
      </c>
      <c r="Z2750" s="23" t="e">
        <f>VLOOKUP(CONCATENATE($W2750,$X2750),Mtz_Horarios!$E$2:$H$92,3,FALSE)</f>
        <v>#N/A</v>
      </c>
      <c r="AA2750" s="24" t="e">
        <f>VLOOKUP(CONCATENATE($W2750,$X2750),Mtz_Horarios!$E$2:$H$92,4,FALSE)</f>
        <v>#N/A</v>
      </c>
      <c r="AB2750" s="20" t="e">
        <f>VLOOKUP(CONCATENATE($M2750,$N2750,$T2750),Oferta!$B$2:$Q$360,16,FALSE)</f>
        <v>#N/A</v>
      </c>
      <c r="AC2750" s="20" t="e">
        <f>VLOOKUP(CONCATENATE($M2750,$N2750,$T2750),Oferta!$B$2:$Q$360,15,FALSE)</f>
        <v>#N/A</v>
      </c>
      <c r="AI2750" s="5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12"/>
      <c r="AW2750" s="12"/>
    </row>
    <row r="2751" spans="1:49" ht="15" hidden="1" customHeight="1">
      <c r="A2751" s="12"/>
      <c r="B2751" s="12"/>
      <c r="C2751" s="12"/>
      <c r="D2751" s="12"/>
      <c r="E2751" s="12"/>
      <c r="F2751" s="12"/>
      <c r="G2751" s="12"/>
      <c r="H2751" s="12" t="e">
        <f t="shared" si="40"/>
        <v>#N/A</v>
      </c>
      <c r="I2751" s="12" t="e">
        <f>VLOOKUP(CONCATENATE(N2751,T2751),Simulador!$H$26:$H$33,1,FALSE)</f>
        <v>#N/A</v>
      </c>
      <c r="J2751" s="12" t="e">
        <f t="shared" si="41"/>
        <v>#N/A</v>
      </c>
      <c r="K2751" s="13" t="e">
        <f t="shared" si="42"/>
        <v>#N/A</v>
      </c>
      <c r="L2751" s="12" t="e">
        <f t="shared" si="43"/>
        <v>#N/A</v>
      </c>
      <c r="M2751" s="14"/>
      <c r="N2751" s="3"/>
      <c r="O2751" s="20" t="e">
        <f>VLOOKUP(CONCATENATE($M2751,$N2751),Curriculos!$A$2:$J$332,4,FALSE)</f>
        <v>#N/A</v>
      </c>
      <c r="P2751" s="21" t="e">
        <f>VLOOKUP(CONCATENATE($M2751,$N2751),Curriculos!$A$2:$J$332,5,FALSE)</f>
        <v>#N/A</v>
      </c>
      <c r="Q2751" s="21" t="e">
        <f>VLOOKUP($N2751,Oferta!$D$2:$P$100,5,FALSE)</f>
        <v>#N/A</v>
      </c>
      <c r="R2751" s="21" t="e">
        <f>VLOOKUP(CONCATENATE($M2751,$N2751),Curriculos!$A$2:$J$332,8,FALSE)</f>
        <v>#N/A</v>
      </c>
      <c r="S2751" s="5"/>
      <c r="T2751" s="22"/>
      <c r="U2751" s="21" t="e">
        <f>VLOOKUP(CONCATENATE($M2751,$N2751),Curriculos!$A$2:$J$332,10,FALSE)</f>
        <v>#N/A</v>
      </c>
      <c r="V2751" s="20" t="e">
        <f>VLOOKUP(CONCATENATE($M2751,$N2751,$T2751),Oferta!$B$2:$R$360,17,FALSE)</f>
        <v>#N/A</v>
      </c>
      <c r="W2751" s="20" t="e">
        <f>VLOOKUP(CONCATENATE($M2751,$N2751,$T2751),Oferta!$B$2:$Q$360,12,FALSE)</f>
        <v>#N/A</v>
      </c>
      <c r="X2751" s="22"/>
      <c r="Y2751" s="23" t="e">
        <f>VLOOKUP(CONCATENATE($W2751,$X2751),Mtz_Horarios!$E$2:$H$92,2,FALSE)</f>
        <v>#N/A</v>
      </c>
      <c r="Z2751" s="23" t="e">
        <f>VLOOKUP(CONCATENATE($W2751,$X2751),Mtz_Horarios!$E$2:$H$92,3,FALSE)</f>
        <v>#N/A</v>
      </c>
      <c r="AA2751" s="24" t="e">
        <f>VLOOKUP(CONCATENATE($W2751,$X2751),Mtz_Horarios!$E$2:$H$92,4,FALSE)</f>
        <v>#N/A</v>
      </c>
      <c r="AB2751" s="20" t="e">
        <f>VLOOKUP(CONCATENATE($M2751,$N2751,$T2751),Oferta!$B$2:$Q$360,16,FALSE)</f>
        <v>#N/A</v>
      </c>
      <c r="AC2751" s="20" t="e">
        <f>VLOOKUP(CONCATENATE($M2751,$N2751,$T2751),Oferta!$B$2:$Q$360,15,FALSE)</f>
        <v>#N/A</v>
      </c>
      <c r="AI2751" s="5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12"/>
      <c r="AW2751" s="12"/>
    </row>
    <row r="2752" spans="1:49" ht="15" hidden="1" customHeight="1">
      <c r="A2752" s="12"/>
      <c r="B2752" s="12"/>
      <c r="C2752" s="12"/>
      <c r="D2752" s="12"/>
      <c r="E2752" s="12"/>
      <c r="F2752" s="12"/>
      <c r="G2752" s="12"/>
      <c r="H2752" s="12" t="e">
        <f t="shared" si="40"/>
        <v>#N/A</v>
      </c>
      <c r="I2752" s="12" t="e">
        <f>VLOOKUP(CONCATENATE(N2752,T2752),Simulador!$H$26:$H$33,1,FALSE)</f>
        <v>#N/A</v>
      </c>
      <c r="J2752" s="12" t="e">
        <f t="shared" si="41"/>
        <v>#N/A</v>
      </c>
      <c r="K2752" s="13" t="e">
        <f t="shared" si="42"/>
        <v>#N/A</v>
      </c>
      <c r="L2752" s="12" t="e">
        <f t="shared" si="43"/>
        <v>#N/A</v>
      </c>
      <c r="M2752" s="14"/>
      <c r="N2752" s="3"/>
      <c r="O2752" s="20" t="e">
        <f>VLOOKUP(CONCATENATE($M2752,$N2752),Curriculos!$A$2:$J$332,4,FALSE)</f>
        <v>#N/A</v>
      </c>
      <c r="P2752" s="21" t="e">
        <f>VLOOKUP(CONCATENATE($M2752,$N2752),Curriculos!$A$2:$J$332,5,FALSE)</f>
        <v>#N/A</v>
      </c>
      <c r="Q2752" s="21" t="e">
        <f>VLOOKUP($N2752,Oferta!$D$2:$P$100,5,FALSE)</f>
        <v>#N/A</v>
      </c>
      <c r="R2752" s="21" t="e">
        <f>VLOOKUP(CONCATENATE($M2752,$N2752),Curriculos!$A$2:$J$332,8,FALSE)</f>
        <v>#N/A</v>
      </c>
      <c r="S2752" s="5"/>
      <c r="T2752" s="22"/>
      <c r="U2752" s="21" t="e">
        <f>VLOOKUP(CONCATENATE($M2752,$N2752),Curriculos!$A$2:$J$332,10,FALSE)</f>
        <v>#N/A</v>
      </c>
      <c r="V2752" s="20" t="e">
        <f>VLOOKUP(CONCATENATE($M2752,$N2752,$T2752),Oferta!$B$2:$R$360,17,FALSE)</f>
        <v>#N/A</v>
      </c>
      <c r="W2752" s="20" t="e">
        <f>VLOOKUP(CONCATENATE($M2752,$N2752,$T2752),Oferta!$B$2:$Q$360,12,FALSE)</f>
        <v>#N/A</v>
      </c>
      <c r="X2752" s="22"/>
      <c r="Y2752" s="23" t="e">
        <f>VLOOKUP(CONCATENATE($W2752,$X2752),Mtz_Horarios!$E$2:$H$92,2,FALSE)</f>
        <v>#N/A</v>
      </c>
      <c r="Z2752" s="23" t="e">
        <f>VLOOKUP(CONCATENATE($W2752,$X2752),Mtz_Horarios!$E$2:$H$92,3,FALSE)</f>
        <v>#N/A</v>
      </c>
      <c r="AA2752" s="24" t="e">
        <f>VLOOKUP(CONCATENATE($W2752,$X2752),Mtz_Horarios!$E$2:$H$92,4,FALSE)</f>
        <v>#N/A</v>
      </c>
      <c r="AB2752" s="20" t="e">
        <f>VLOOKUP(CONCATENATE($M2752,$N2752,$T2752),Oferta!$B$2:$Q$360,16,FALSE)</f>
        <v>#N/A</v>
      </c>
      <c r="AC2752" s="20" t="e">
        <f>VLOOKUP(CONCATENATE($M2752,$N2752,$T2752),Oferta!$B$2:$Q$360,15,FALSE)</f>
        <v>#N/A</v>
      </c>
      <c r="AI2752" s="5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12"/>
      <c r="AW2752" s="12"/>
    </row>
    <row r="2753" spans="1:49" ht="15" hidden="1" customHeight="1">
      <c r="A2753" s="12"/>
      <c r="B2753" s="12"/>
      <c r="C2753" s="12"/>
      <c r="D2753" s="12"/>
      <c r="E2753" s="12"/>
      <c r="F2753" s="12"/>
      <c r="G2753" s="12"/>
      <c r="H2753" s="12" t="e">
        <f t="shared" si="40"/>
        <v>#N/A</v>
      </c>
      <c r="I2753" s="12" t="e">
        <f>VLOOKUP(CONCATENATE(N2753,T2753),Simulador!$H$26:$H$33,1,FALSE)</f>
        <v>#N/A</v>
      </c>
      <c r="J2753" s="12" t="e">
        <f t="shared" si="41"/>
        <v>#N/A</v>
      </c>
      <c r="K2753" s="13" t="e">
        <f t="shared" si="42"/>
        <v>#N/A</v>
      </c>
      <c r="L2753" s="12" t="e">
        <f t="shared" si="43"/>
        <v>#N/A</v>
      </c>
      <c r="M2753" s="14"/>
      <c r="N2753" s="3"/>
      <c r="O2753" s="20" t="e">
        <f>VLOOKUP(CONCATENATE($M2753,$N2753),Curriculos!$A$2:$J$332,4,FALSE)</f>
        <v>#N/A</v>
      </c>
      <c r="P2753" s="21" t="e">
        <f>VLOOKUP(CONCATENATE($M2753,$N2753),Curriculos!$A$2:$J$332,5,FALSE)</f>
        <v>#N/A</v>
      </c>
      <c r="Q2753" s="21" t="e">
        <f>VLOOKUP($N2753,Oferta!$D$2:$P$100,5,FALSE)</f>
        <v>#N/A</v>
      </c>
      <c r="R2753" s="21" t="e">
        <f>VLOOKUP(CONCATENATE($M2753,$N2753),Curriculos!$A$2:$J$332,8,FALSE)</f>
        <v>#N/A</v>
      </c>
      <c r="S2753" s="5"/>
      <c r="T2753" s="22"/>
      <c r="U2753" s="21" t="e">
        <f>VLOOKUP(CONCATENATE($M2753,$N2753),Curriculos!$A$2:$J$332,10,FALSE)</f>
        <v>#N/A</v>
      </c>
      <c r="V2753" s="20" t="e">
        <f>VLOOKUP(CONCATENATE($M2753,$N2753,$T2753),Oferta!$B$2:$R$360,17,FALSE)</f>
        <v>#N/A</v>
      </c>
      <c r="W2753" s="20" t="e">
        <f>VLOOKUP(CONCATENATE($M2753,$N2753,$T2753),Oferta!$B$2:$Q$360,12,FALSE)</f>
        <v>#N/A</v>
      </c>
      <c r="X2753" s="22"/>
      <c r="Y2753" s="23" t="e">
        <f>VLOOKUP(CONCATENATE($W2753,$X2753),Mtz_Horarios!$E$2:$H$92,2,FALSE)</f>
        <v>#N/A</v>
      </c>
      <c r="Z2753" s="23" t="e">
        <f>VLOOKUP(CONCATENATE($W2753,$X2753),Mtz_Horarios!$E$2:$H$92,3,FALSE)</f>
        <v>#N/A</v>
      </c>
      <c r="AA2753" s="24" t="e">
        <f>VLOOKUP(CONCATENATE($W2753,$X2753),Mtz_Horarios!$E$2:$H$92,4,FALSE)</f>
        <v>#N/A</v>
      </c>
      <c r="AB2753" s="20" t="e">
        <f>VLOOKUP(CONCATENATE($M2753,$N2753,$T2753),Oferta!$B$2:$Q$360,16,FALSE)</f>
        <v>#N/A</v>
      </c>
      <c r="AC2753" s="20" t="e">
        <f>VLOOKUP(CONCATENATE($M2753,$N2753,$T2753),Oferta!$B$2:$Q$360,15,FALSE)</f>
        <v>#N/A</v>
      </c>
      <c r="AI2753" s="5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12"/>
      <c r="AW2753" s="12"/>
    </row>
    <row r="2754" spans="1:49" ht="15" hidden="1" customHeight="1">
      <c r="A2754" s="12"/>
      <c r="B2754" s="12"/>
      <c r="C2754" s="12"/>
      <c r="D2754" s="12"/>
      <c r="E2754" s="12"/>
      <c r="F2754" s="12"/>
      <c r="G2754" s="12"/>
      <c r="H2754" s="12" t="e">
        <f t="shared" si="40"/>
        <v>#N/A</v>
      </c>
      <c r="I2754" s="12" t="e">
        <f>VLOOKUP(CONCATENATE(N2754,T2754),Simulador!$H$26:$H$33,1,FALSE)</f>
        <v>#N/A</v>
      </c>
      <c r="J2754" s="12" t="e">
        <f t="shared" si="41"/>
        <v>#N/A</v>
      </c>
      <c r="K2754" s="13" t="e">
        <f t="shared" si="42"/>
        <v>#N/A</v>
      </c>
      <c r="L2754" s="12" t="e">
        <f t="shared" si="43"/>
        <v>#N/A</v>
      </c>
      <c r="M2754" s="14"/>
      <c r="N2754" s="3"/>
      <c r="O2754" s="20" t="e">
        <f>VLOOKUP(CONCATENATE($M2754,$N2754),Curriculos!$A$2:$J$332,4,FALSE)</f>
        <v>#N/A</v>
      </c>
      <c r="P2754" s="21" t="e">
        <f>VLOOKUP(CONCATENATE($M2754,$N2754),Curriculos!$A$2:$J$332,5,FALSE)</f>
        <v>#N/A</v>
      </c>
      <c r="Q2754" s="21" t="e">
        <f>VLOOKUP($N2754,Oferta!$D$2:$P$100,5,FALSE)</f>
        <v>#N/A</v>
      </c>
      <c r="R2754" s="21" t="e">
        <f>VLOOKUP(CONCATENATE($M2754,$N2754),Curriculos!$A$2:$J$332,8,FALSE)</f>
        <v>#N/A</v>
      </c>
      <c r="S2754" s="5"/>
      <c r="T2754" s="22"/>
      <c r="U2754" s="21" t="e">
        <f>VLOOKUP(CONCATENATE($M2754,$N2754),Curriculos!$A$2:$J$332,10,FALSE)</f>
        <v>#N/A</v>
      </c>
      <c r="V2754" s="20" t="e">
        <f>VLOOKUP(CONCATENATE($M2754,$N2754,$T2754),Oferta!$B$2:$R$360,17,FALSE)</f>
        <v>#N/A</v>
      </c>
      <c r="W2754" s="20" t="e">
        <f>VLOOKUP(CONCATENATE($M2754,$N2754,$T2754),Oferta!$B$2:$Q$360,12,FALSE)</f>
        <v>#N/A</v>
      </c>
      <c r="X2754" s="22"/>
      <c r="Y2754" s="23" t="e">
        <f>VLOOKUP(CONCATENATE($W2754,$X2754),Mtz_Horarios!$E$2:$H$92,2,FALSE)</f>
        <v>#N/A</v>
      </c>
      <c r="Z2754" s="23" t="e">
        <f>VLOOKUP(CONCATENATE($W2754,$X2754),Mtz_Horarios!$E$2:$H$92,3,FALSE)</f>
        <v>#N/A</v>
      </c>
      <c r="AA2754" s="24" t="e">
        <f>VLOOKUP(CONCATENATE($W2754,$X2754),Mtz_Horarios!$E$2:$H$92,4,FALSE)</f>
        <v>#N/A</v>
      </c>
      <c r="AB2754" s="20" t="e">
        <f>VLOOKUP(CONCATENATE($M2754,$N2754,$T2754),Oferta!$B$2:$Q$360,16,FALSE)</f>
        <v>#N/A</v>
      </c>
      <c r="AC2754" s="20" t="e">
        <f>VLOOKUP(CONCATENATE($M2754,$N2754,$T2754),Oferta!$B$2:$Q$360,15,FALSE)</f>
        <v>#N/A</v>
      </c>
      <c r="AI2754" s="5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12"/>
      <c r="AW2754" s="12"/>
    </row>
    <row r="2755" spans="1:49" ht="15" hidden="1" customHeight="1">
      <c r="A2755" s="12"/>
      <c r="B2755" s="12"/>
      <c r="C2755" s="12"/>
      <c r="D2755" s="12"/>
      <c r="E2755" s="12"/>
      <c r="F2755" s="12"/>
      <c r="G2755" s="12"/>
      <c r="H2755" s="12" t="e">
        <f t="shared" si="40"/>
        <v>#N/A</v>
      </c>
      <c r="I2755" s="12" t="e">
        <f>VLOOKUP(CONCATENATE(N2755,T2755),Simulador!$H$26:$H$33,1,FALSE)</f>
        <v>#N/A</v>
      </c>
      <c r="J2755" s="12" t="e">
        <f t="shared" si="41"/>
        <v>#N/A</v>
      </c>
      <c r="K2755" s="13" t="e">
        <f t="shared" si="42"/>
        <v>#N/A</v>
      </c>
      <c r="L2755" s="12" t="e">
        <f t="shared" si="43"/>
        <v>#N/A</v>
      </c>
      <c r="M2755" s="14"/>
      <c r="N2755" s="3"/>
      <c r="O2755" s="20" t="e">
        <f>VLOOKUP(CONCATENATE($M2755,$N2755),Curriculos!$A$2:$J$332,4,FALSE)</f>
        <v>#N/A</v>
      </c>
      <c r="P2755" s="21" t="e">
        <f>VLOOKUP(CONCATENATE($M2755,$N2755),Curriculos!$A$2:$J$332,5,FALSE)</f>
        <v>#N/A</v>
      </c>
      <c r="Q2755" s="21" t="e">
        <f>VLOOKUP($N2755,Oferta!$D$2:$P$100,5,FALSE)</f>
        <v>#N/A</v>
      </c>
      <c r="R2755" s="21" t="e">
        <f>VLOOKUP(CONCATENATE($M2755,$N2755),Curriculos!$A$2:$J$332,8,FALSE)</f>
        <v>#N/A</v>
      </c>
      <c r="S2755" s="5"/>
      <c r="T2755" s="22"/>
      <c r="U2755" s="21" t="e">
        <f>VLOOKUP(CONCATENATE($M2755,$N2755),Curriculos!$A$2:$J$332,10,FALSE)</f>
        <v>#N/A</v>
      </c>
      <c r="V2755" s="20" t="e">
        <f>VLOOKUP(CONCATENATE($M2755,$N2755,$T2755),Oferta!$B$2:$R$360,17,FALSE)</f>
        <v>#N/A</v>
      </c>
      <c r="W2755" s="20" t="e">
        <f>VLOOKUP(CONCATENATE($M2755,$N2755,$T2755),Oferta!$B$2:$Q$360,12,FALSE)</f>
        <v>#N/A</v>
      </c>
      <c r="X2755" s="22"/>
      <c r="Y2755" s="23" t="e">
        <f>VLOOKUP(CONCATENATE($W2755,$X2755),Mtz_Horarios!$E$2:$H$92,2,FALSE)</f>
        <v>#N/A</v>
      </c>
      <c r="Z2755" s="23" t="e">
        <f>VLOOKUP(CONCATENATE($W2755,$X2755),Mtz_Horarios!$E$2:$H$92,3,FALSE)</f>
        <v>#N/A</v>
      </c>
      <c r="AA2755" s="24" t="e">
        <f>VLOOKUP(CONCATENATE($W2755,$X2755),Mtz_Horarios!$E$2:$H$92,4,FALSE)</f>
        <v>#N/A</v>
      </c>
      <c r="AB2755" s="20" t="e">
        <f>VLOOKUP(CONCATENATE($M2755,$N2755,$T2755),Oferta!$B$2:$Q$360,16,FALSE)</f>
        <v>#N/A</v>
      </c>
      <c r="AC2755" s="20" t="e">
        <f>VLOOKUP(CONCATENATE($M2755,$N2755,$T2755),Oferta!$B$2:$Q$360,15,FALSE)</f>
        <v>#N/A</v>
      </c>
      <c r="AI2755" s="5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12"/>
      <c r="AW2755" s="12"/>
    </row>
    <row r="2756" spans="1:49" ht="15" hidden="1" customHeight="1">
      <c r="A2756" s="12"/>
      <c r="B2756" s="12"/>
      <c r="C2756" s="12"/>
      <c r="D2756" s="12"/>
      <c r="E2756" s="12"/>
      <c r="F2756" s="12"/>
      <c r="G2756" s="12"/>
      <c r="H2756" s="12" t="e">
        <f t="shared" si="40"/>
        <v>#N/A</v>
      </c>
      <c r="I2756" s="12" t="e">
        <f>VLOOKUP(CONCATENATE(N2756,T2756),Simulador!$H$26:$H$33,1,FALSE)</f>
        <v>#N/A</v>
      </c>
      <c r="J2756" s="12" t="e">
        <f t="shared" si="41"/>
        <v>#N/A</v>
      </c>
      <c r="K2756" s="13" t="e">
        <f t="shared" si="42"/>
        <v>#N/A</v>
      </c>
      <c r="L2756" s="12" t="e">
        <f t="shared" si="43"/>
        <v>#N/A</v>
      </c>
      <c r="M2756" s="14"/>
      <c r="N2756" s="3"/>
      <c r="O2756" s="20" t="e">
        <f>VLOOKUP(CONCATENATE($M2756,$N2756),Curriculos!$A$2:$J$332,4,FALSE)</f>
        <v>#N/A</v>
      </c>
      <c r="P2756" s="21" t="e">
        <f>VLOOKUP(CONCATENATE($M2756,$N2756),Curriculos!$A$2:$J$332,5,FALSE)</f>
        <v>#N/A</v>
      </c>
      <c r="Q2756" s="21" t="e">
        <f>VLOOKUP($N2756,Oferta!$D$2:$P$100,5,FALSE)</f>
        <v>#N/A</v>
      </c>
      <c r="R2756" s="21" t="e">
        <f>VLOOKUP(CONCATENATE($M2756,$N2756),Curriculos!$A$2:$J$332,8,FALSE)</f>
        <v>#N/A</v>
      </c>
      <c r="S2756" s="5"/>
      <c r="T2756" s="22"/>
      <c r="U2756" s="21" t="e">
        <f>VLOOKUP(CONCATENATE($M2756,$N2756),Curriculos!$A$2:$J$332,10,FALSE)</f>
        <v>#N/A</v>
      </c>
      <c r="V2756" s="20" t="e">
        <f>VLOOKUP(CONCATENATE($M2756,$N2756,$T2756),Oferta!$B$2:$R$360,17,FALSE)</f>
        <v>#N/A</v>
      </c>
      <c r="W2756" s="20" t="e">
        <f>VLOOKUP(CONCATENATE($M2756,$N2756,$T2756),Oferta!$B$2:$Q$360,12,FALSE)</f>
        <v>#N/A</v>
      </c>
      <c r="X2756" s="22"/>
      <c r="Y2756" s="23" t="e">
        <f>VLOOKUP(CONCATENATE($W2756,$X2756),Mtz_Horarios!$E$2:$H$92,2,FALSE)</f>
        <v>#N/A</v>
      </c>
      <c r="Z2756" s="23" t="e">
        <f>VLOOKUP(CONCATENATE($W2756,$X2756),Mtz_Horarios!$E$2:$H$92,3,FALSE)</f>
        <v>#N/A</v>
      </c>
      <c r="AA2756" s="24" t="e">
        <f>VLOOKUP(CONCATENATE($W2756,$X2756),Mtz_Horarios!$E$2:$H$92,4,FALSE)</f>
        <v>#N/A</v>
      </c>
      <c r="AB2756" s="20" t="e">
        <f>VLOOKUP(CONCATENATE($M2756,$N2756,$T2756),Oferta!$B$2:$Q$360,16,FALSE)</f>
        <v>#N/A</v>
      </c>
      <c r="AC2756" s="20" t="e">
        <f>VLOOKUP(CONCATENATE($M2756,$N2756,$T2756),Oferta!$B$2:$Q$360,15,FALSE)</f>
        <v>#N/A</v>
      </c>
      <c r="AI2756" s="5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12"/>
      <c r="AW2756" s="12"/>
    </row>
    <row r="2757" spans="1:49" ht="15" hidden="1" customHeight="1">
      <c r="A2757" s="12"/>
      <c r="B2757" s="12"/>
      <c r="C2757" s="12"/>
      <c r="D2757" s="12"/>
      <c r="E2757" s="12"/>
      <c r="F2757" s="12"/>
      <c r="G2757" s="12"/>
      <c r="H2757" s="12" t="e">
        <f t="shared" si="40"/>
        <v>#N/A</v>
      </c>
      <c r="I2757" s="12" t="e">
        <f>VLOOKUP(CONCATENATE(N2757,T2757),Simulador!$H$26:$H$33,1,FALSE)</f>
        <v>#N/A</v>
      </c>
      <c r="J2757" s="12" t="e">
        <f t="shared" si="41"/>
        <v>#N/A</v>
      </c>
      <c r="K2757" s="13" t="e">
        <f t="shared" si="42"/>
        <v>#N/A</v>
      </c>
      <c r="L2757" s="12" t="e">
        <f t="shared" si="43"/>
        <v>#N/A</v>
      </c>
      <c r="M2757" s="14"/>
      <c r="N2757" s="3"/>
      <c r="O2757" s="20" t="e">
        <f>VLOOKUP(CONCATENATE($M2757,$N2757),Curriculos!$A$2:$J$332,4,FALSE)</f>
        <v>#N/A</v>
      </c>
      <c r="P2757" s="21" t="e">
        <f>VLOOKUP(CONCATENATE($M2757,$N2757),Curriculos!$A$2:$J$332,5,FALSE)</f>
        <v>#N/A</v>
      </c>
      <c r="Q2757" s="21" t="e">
        <f>VLOOKUP($N2757,Oferta!$D$2:$P$100,5,FALSE)</f>
        <v>#N/A</v>
      </c>
      <c r="R2757" s="21" t="e">
        <f>VLOOKUP(CONCATENATE($M2757,$N2757),Curriculos!$A$2:$J$332,8,FALSE)</f>
        <v>#N/A</v>
      </c>
      <c r="S2757" s="5"/>
      <c r="T2757" s="22"/>
      <c r="U2757" s="21" t="e">
        <f>VLOOKUP(CONCATENATE($M2757,$N2757),Curriculos!$A$2:$J$332,10,FALSE)</f>
        <v>#N/A</v>
      </c>
      <c r="V2757" s="20" t="e">
        <f>VLOOKUP(CONCATENATE($M2757,$N2757,$T2757),Oferta!$B$2:$R$360,17,FALSE)</f>
        <v>#N/A</v>
      </c>
      <c r="W2757" s="20" t="e">
        <f>VLOOKUP(CONCATENATE($M2757,$N2757,$T2757),Oferta!$B$2:$Q$360,12,FALSE)</f>
        <v>#N/A</v>
      </c>
      <c r="X2757" s="22"/>
      <c r="Y2757" s="23" t="e">
        <f>VLOOKUP(CONCATENATE($W2757,$X2757),Mtz_Horarios!$E$2:$H$92,2,FALSE)</f>
        <v>#N/A</v>
      </c>
      <c r="Z2757" s="23" t="e">
        <f>VLOOKUP(CONCATENATE($W2757,$X2757),Mtz_Horarios!$E$2:$H$92,3,FALSE)</f>
        <v>#N/A</v>
      </c>
      <c r="AA2757" s="24" t="e">
        <f>VLOOKUP(CONCATENATE($W2757,$X2757),Mtz_Horarios!$E$2:$H$92,4,FALSE)</f>
        <v>#N/A</v>
      </c>
      <c r="AB2757" s="20" t="e">
        <f>VLOOKUP(CONCATENATE($M2757,$N2757,$T2757),Oferta!$B$2:$Q$360,16,FALSE)</f>
        <v>#N/A</v>
      </c>
      <c r="AC2757" s="20" t="e">
        <f>VLOOKUP(CONCATENATE($M2757,$N2757,$T2757),Oferta!$B$2:$Q$360,15,FALSE)</f>
        <v>#N/A</v>
      </c>
      <c r="AI2757" s="5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12"/>
      <c r="AW2757" s="12"/>
    </row>
    <row r="2758" spans="1:49" ht="15" hidden="1" customHeight="1">
      <c r="A2758" s="12"/>
      <c r="B2758" s="12"/>
      <c r="C2758" s="12"/>
      <c r="D2758" s="12"/>
      <c r="E2758" s="12"/>
      <c r="F2758" s="12"/>
      <c r="G2758" s="12"/>
      <c r="H2758" s="12" t="e">
        <f t="shared" si="40"/>
        <v>#N/A</v>
      </c>
      <c r="I2758" s="12" t="e">
        <f>VLOOKUP(CONCATENATE(N2758,T2758),Simulador!$H$26:$H$33,1,FALSE)</f>
        <v>#N/A</v>
      </c>
      <c r="J2758" s="12" t="e">
        <f t="shared" si="41"/>
        <v>#N/A</v>
      </c>
      <c r="K2758" s="13" t="e">
        <f t="shared" si="42"/>
        <v>#N/A</v>
      </c>
      <c r="L2758" s="12" t="e">
        <f t="shared" si="43"/>
        <v>#N/A</v>
      </c>
      <c r="M2758" s="14"/>
      <c r="N2758" s="3"/>
      <c r="O2758" s="20" t="e">
        <f>VLOOKUP(CONCATENATE($M2758,$N2758),Curriculos!$A$2:$J$332,4,FALSE)</f>
        <v>#N/A</v>
      </c>
      <c r="P2758" s="21" t="e">
        <f>VLOOKUP(CONCATENATE($M2758,$N2758),Curriculos!$A$2:$J$332,5,FALSE)</f>
        <v>#N/A</v>
      </c>
      <c r="Q2758" s="21" t="e">
        <f>VLOOKUP($N2758,Oferta!$D$2:$P$100,5,FALSE)</f>
        <v>#N/A</v>
      </c>
      <c r="R2758" s="21" t="e">
        <f>VLOOKUP(CONCATENATE($M2758,$N2758),Curriculos!$A$2:$J$332,8,FALSE)</f>
        <v>#N/A</v>
      </c>
      <c r="S2758" s="5"/>
      <c r="T2758" s="22"/>
      <c r="U2758" s="21" t="e">
        <f>VLOOKUP(CONCATENATE($M2758,$N2758),Curriculos!$A$2:$J$332,10,FALSE)</f>
        <v>#N/A</v>
      </c>
      <c r="V2758" s="20" t="e">
        <f>VLOOKUP(CONCATENATE($M2758,$N2758,$T2758),Oferta!$B$2:$R$360,17,FALSE)</f>
        <v>#N/A</v>
      </c>
      <c r="W2758" s="20" t="e">
        <f>VLOOKUP(CONCATENATE($M2758,$N2758,$T2758),Oferta!$B$2:$Q$360,12,FALSE)</f>
        <v>#N/A</v>
      </c>
      <c r="X2758" s="22"/>
      <c r="Y2758" s="23" t="e">
        <f>VLOOKUP(CONCATENATE($W2758,$X2758),Mtz_Horarios!$E$2:$H$92,2,FALSE)</f>
        <v>#N/A</v>
      </c>
      <c r="Z2758" s="23" t="e">
        <f>VLOOKUP(CONCATENATE($W2758,$X2758),Mtz_Horarios!$E$2:$H$92,3,FALSE)</f>
        <v>#N/A</v>
      </c>
      <c r="AA2758" s="24" t="e">
        <f>VLOOKUP(CONCATENATE($W2758,$X2758),Mtz_Horarios!$E$2:$H$92,4,FALSE)</f>
        <v>#N/A</v>
      </c>
      <c r="AB2758" s="20" t="e">
        <f>VLOOKUP(CONCATENATE($M2758,$N2758,$T2758),Oferta!$B$2:$Q$360,16,FALSE)</f>
        <v>#N/A</v>
      </c>
      <c r="AC2758" s="20" t="e">
        <f>VLOOKUP(CONCATENATE($M2758,$N2758,$T2758),Oferta!$B$2:$Q$360,15,FALSE)</f>
        <v>#N/A</v>
      </c>
      <c r="AI2758" s="5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12"/>
      <c r="AW2758" s="12"/>
    </row>
    <row r="2759" spans="1:49" ht="15" hidden="1" customHeight="1">
      <c r="A2759" s="12"/>
      <c r="B2759" s="12"/>
      <c r="C2759" s="12"/>
      <c r="D2759" s="12"/>
      <c r="E2759" s="12"/>
      <c r="F2759" s="12"/>
      <c r="G2759" s="12"/>
      <c r="H2759" s="12" t="e">
        <f t="shared" si="40"/>
        <v>#N/A</v>
      </c>
      <c r="I2759" s="12" t="e">
        <f>VLOOKUP(CONCATENATE(N2759,T2759),Simulador!$H$26:$H$33,1,FALSE)</f>
        <v>#N/A</v>
      </c>
      <c r="J2759" s="12" t="e">
        <f t="shared" si="41"/>
        <v>#N/A</v>
      </c>
      <c r="K2759" s="13" t="e">
        <f t="shared" si="42"/>
        <v>#N/A</v>
      </c>
      <c r="L2759" s="12" t="e">
        <f t="shared" si="43"/>
        <v>#N/A</v>
      </c>
      <c r="M2759" s="14"/>
      <c r="N2759" s="3"/>
      <c r="O2759" s="20" t="e">
        <f>VLOOKUP(CONCATENATE($M2759,$N2759),Curriculos!$A$2:$J$332,4,FALSE)</f>
        <v>#N/A</v>
      </c>
      <c r="P2759" s="21" t="e">
        <f>VLOOKUP(CONCATENATE($M2759,$N2759),Curriculos!$A$2:$J$332,5,FALSE)</f>
        <v>#N/A</v>
      </c>
      <c r="Q2759" s="21" t="e">
        <f>VLOOKUP($N2759,Oferta!$D$2:$P$100,5,FALSE)</f>
        <v>#N/A</v>
      </c>
      <c r="R2759" s="21" t="e">
        <f>VLOOKUP(CONCATENATE($M2759,$N2759),Curriculos!$A$2:$J$332,8,FALSE)</f>
        <v>#N/A</v>
      </c>
      <c r="S2759" s="5"/>
      <c r="T2759" s="22"/>
      <c r="U2759" s="21" t="e">
        <f>VLOOKUP(CONCATENATE($M2759,$N2759),Curriculos!$A$2:$J$332,10,FALSE)</f>
        <v>#N/A</v>
      </c>
      <c r="V2759" s="20" t="e">
        <f>VLOOKUP(CONCATENATE($M2759,$N2759,$T2759),Oferta!$B$2:$R$360,17,FALSE)</f>
        <v>#N/A</v>
      </c>
      <c r="W2759" s="20" t="e">
        <f>VLOOKUP(CONCATENATE($M2759,$N2759,$T2759),Oferta!$B$2:$Q$360,12,FALSE)</f>
        <v>#N/A</v>
      </c>
      <c r="X2759" s="22"/>
      <c r="Y2759" s="23" t="e">
        <f>VLOOKUP(CONCATENATE($W2759,$X2759),Mtz_Horarios!$E$2:$H$92,2,FALSE)</f>
        <v>#N/A</v>
      </c>
      <c r="Z2759" s="23" t="e">
        <f>VLOOKUP(CONCATENATE($W2759,$X2759),Mtz_Horarios!$E$2:$H$92,3,FALSE)</f>
        <v>#N/A</v>
      </c>
      <c r="AA2759" s="24" t="e">
        <f>VLOOKUP(CONCATENATE($W2759,$X2759),Mtz_Horarios!$E$2:$H$92,4,FALSE)</f>
        <v>#N/A</v>
      </c>
      <c r="AB2759" s="20" t="e">
        <f>VLOOKUP(CONCATENATE($M2759,$N2759,$T2759),Oferta!$B$2:$Q$360,16,FALSE)</f>
        <v>#N/A</v>
      </c>
      <c r="AC2759" s="20" t="e">
        <f>VLOOKUP(CONCATENATE($M2759,$N2759,$T2759),Oferta!$B$2:$Q$360,15,FALSE)</f>
        <v>#N/A</v>
      </c>
      <c r="AI2759" s="5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12"/>
      <c r="AW2759" s="12"/>
    </row>
    <row r="2760" spans="1:49" ht="15" hidden="1" customHeight="1">
      <c r="A2760" s="12"/>
      <c r="B2760" s="12"/>
      <c r="C2760" s="12"/>
      <c r="D2760" s="12"/>
      <c r="E2760" s="12"/>
      <c r="F2760" s="12"/>
      <c r="G2760" s="12"/>
      <c r="H2760" s="12" t="e">
        <f t="shared" si="40"/>
        <v>#N/A</v>
      </c>
      <c r="I2760" s="12" t="e">
        <f>VLOOKUP(CONCATENATE(N2760,T2760),Simulador!$H$26:$H$33,1,FALSE)</f>
        <v>#N/A</v>
      </c>
      <c r="J2760" s="12" t="e">
        <f t="shared" si="41"/>
        <v>#N/A</v>
      </c>
      <c r="K2760" s="13" t="e">
        <f t="shared" si="42"/>
        <v>#N/A</v>
      </c>
      <c r="L2760" s="12" t="e">
        <f t="shared" si="43"/>
        <v>#N/A</v>
      </c>
      <c r="M2760" s="14"/>
      <c r="N2760" s="3"/>
      <c r="O2760" s="20" t="e">
        <f>VLOOKUP(CONCATENATE($M2760,$N2760),Curriculos!$A$2:$J$332,4,FALSE)</f>
        <v>#N/A</v>
      </c>
      <c r="P2760" s="21" t="e">
        <f>VLOOKUP(CONCATENATE($M2760,$N2760),Curriculos!$A$2:$J$332,5,FALSE)</f>
        <v>#N/A</v>
      </c>
      <c r="Q2760" s="21" t="e">
        <f>VLOOKUP($N2760,Oferta!$D$2:$P$100,5,FALSE)</f>
        <v>#N/A</v>
      </c>
      <c r="R2760" s="21" t="e">
        <f>VLOOKUP(CONCATENATE($M2760,$N2760),Curriculos!$A$2:$J$332,8,FALSE)</f>
        <v>#N/A</v>
      </c>
      <c r="S2760" s="5"/>
      <c r="T2760" s="22"/>
      <c r="U2760" s="21" t="e">
        <f>VLOOKUP(CONCATENATE($M2760,$N2760),Curriculos!$A$2:$J$332,10,FALSE)</f>
        <v>#N/A</v>
      </c>
      <c r="V2760" s="20" t="e">
        <f>VLOOKUP(CONCATENATE($M2760,$N2760,$T2760),Oferta!$B$2:$R$360,17,FALSE)</f>
        <v>#N/A</v>
      </c>
      <c r="W2760" s="20" t="e">
        <f>VLOOKUP(CONCATENATE($M2760,$N2760,$T2760),Oferta!$B$2:$Q$360,12,FALSE)</f>
        <v>#N/A</v>
      </c>
      <c r="X2760" s="22"/>
      <c r="Y2760" s="23" t="e">
        <f>VLOOKUP(CONCATENATE($W2760,$X2760),Mtz_Horarios!$E$2:$H$92,2,FALSE)</f>
        <v>#N/A</v>
      </c>
      <c r="Z2760" s="23" t="e">
        <f>VLOOKUP(CONCATENATE($W2760,$X2760),Mtz_Horarios!$E$2:$H$92,3,FALSE)</f>
        <v>#N/A</v>
      </c>
      <c r="AA2760" s="24" t="e">
        <f>VLOOKUP(CONCATENATE($W2760,$X2760),Mtz_Horarios!$E$2:$H$92,4,FALSE)</f>
        <v>#N/A</v>
      </c>
      <c r="AB2760" s="20" t="e">
        <f>VLOOKUP(CONCATENATE($M2760,$N2760,$T2760),Oferta!$B$2:$Q$360,16,FALSE)</f>
        <v>#N/A</v>
      </c>
      <c r="AC2760" s="20" t="e">
        <f>VLOOKUP(CONCATENATE($M2760,$N2760,$T2760),Oferta!$B$2:$Q$360,15,FALSE)</f>
        <v>#N/A</v>
      </c>
      <c r="AI2760" s="5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12"/>
      <c r="AW2760" s="12"/>
    </row>
    <row r="2761" spans="1:49" ht="15" hidden="1" customHeight="1">
      <c r="A2761" s="12"/>
      <c r="B2761" s="12"/>
      <c r="C2761" s="12"/>
      <c r="D2761" s="12"/>
      <c r="E2761" s="12"/>
      <c r="F2761" s="12"/>
      <c r="G2761" s="12"/>
      <c r="H2761" s="12" t="e">
        <f t="shared" si="40"/>
        <v>#N/A</v>
      </c>
      <c r="I2761" s="12" t="e">
        <f>VLOOKUP(CONCATENATE(N2761,T2761),Simulador!$H$26:$H$33,1,FALSE)</f>
        <v>#N/A</v>
      </c>
      <c r="J2761" s="12" t="e">
        <f t="shared" si="41"/>
        <v>#N/A</v>
      </c>
      <c r="K2761" s="13" t="e">
        <f t="shared" si="42"/>
        <v>#N/A</v>
      </c>
      <c r="L2761" s="12" t="e">
        <f t="shared" si="43"/>
        <v>#N/A</v>
      </c>
      <c r="M2761" s="14"/>
      <c r="N2761" s="3"/>
      <c r="O2761" s="20" t="e">
        <f>VLOOKUP(CONCATENATE($M2761,$N2761),Curriculos!$A$2:$J$332,4,FALSE)</f>
        <v>#N/A</v>
      </c>
      <c r="P2761" s="21" t="e">
        <f>VLOOKUP(CONCATENATE($M2761,$N2761),Curriculos!$A$2:$J$332,5,FALSE)</f>
        <v>#N/A</v>
      </c>
      <c r="Q2761" s="21" t="e">
        <f>VLOOKUP($N2761,Oferta!$D$2:$P$100,5,FALSE)</f>
        <v>#N/A</v>
      </c>
      <c r="R2761" s="21" t="e">
        <f>VLOOKUP(CONCATENATE($M2761,$N2761),Curriculos!$A$2:$J$332,8,FALSE)</f>
        <v>#N/A</v>
      </c>
      <c r="S2761" s="5"/>
      <c r="T2761" s="22"/>
      <c r="U2761" s="21" t="e">
        <f>VLOOKUP(CONCATENATE($M2761,$N2761),Curriculos!$A$2:$J$332,10,FALSE)</f>
        <v>#N/A</v>
      </c>
      <c r="V2761" s="20" t="e">
        <f>VLOOKUP(CONCATENATE($M2761,$N2761,$T2761),Oferta!$B$2:$R$360,17,FALSE)</f>
        <v>#N/A</v>
      </c>
      <c r="W2761" s="20" t="e">
        <f>VLOOKUP(CONCATENATE($M2761,$N2761,$T2761),Oferta!$B$2:$Q$360,12,FALSE)</f>
        <v>#N/A</v>
      </c>
      <c r="X2761" s="22"/>
      <c r="Y2761" s="23" t="e">
        <f>VLOOKUP(CONCATENATE($W2761,$X2761),Mtz_Horarios!$E$2:$H$92,2,FALSE)</f>
        <v>#N/A</v>
      </c>
      <c r="Z2761" s="23" t="e">
        <f>VLOOKUP(CONCATENATE($W2761,$X2761),Mtz_Horarios!$E$2:$H$92,3,FALSE)</f>
        <v>#N/A</v>
      </c>
      <c r="AA2761" s="24" t="e">
        <f>VLOOKUP(CONCATENATE($W2761,$X2761),Mtz_Horarios!$E$2:$H$92,4,FALSE)</f>
        <v>#N/A</v>
      </c>
      <c r="AB2761" s="20" t="e">
        <f>VLOOKUP(CONCATENATE($M2761,$N2761,$T2761),Oferta!$B$2:$Q$360,16,FALSE)</f>
        <v>#N/A</v>
      </c>
      <c r="AC2761" s="20" t="e">
        <f>VLOOKUP(CONCATENATE($M2761,$N2761,$T2761),Oferta!$B$2:$Q$360,15,FALSE)</f>
        <v>#N/A</v>
      </c>
      <c r="AI2761" s="5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12"/>
      <c r="AW2761" s="12"/>
    </row>
    <row r="2762" spans="1:49" ht="15" hidden="1" customHeight="1">
      <c r="A2762" s="12"/>
      <c r="B2762" s="12"/>
      <c r="C2762" s="12"/>
      <c r="D2762" s="12"/>
      <c r="E2762" s="12"/>
      <c r="F2762" s="12"/>
      <c r="G2762" s="12"/>
      <c r="H2762" s="12" t="e">
        <f t="shared" si="40"/>
        <v>#N/A</v>
      </c>
      <c r="I2762" s="12" t="e">
        <f>VLOOKUP(CONCATENATE(N2762,T2762),Simulador!$H$26:$H$33,1,FALSE)</f>
        <v>#N/A</v>
      </c>
      <c r="J2762" s="12" t="e">
        <f t="shared" si="41"/>
        <v>#N/A</v>
      </c>
      <c r="K2762" s="13" t="e">
        <f t="shared" si="42"/>
        <v>#N/A</v>
      </c>
      <c r="L2762" s="12" t="e">
        <f t="shared" si="43"/>
        <v>#N/A</v>
      </c>
      <c r="M2762" s="14"/>
      <c r="N2762" s="3"/>
      <c r="O2762" s="20" t="e">
        <f>VLOOKUP(CONCATENATE($M2762,$N2762),Curriculos!$A$2:$J$332,4,FALSE)</f>
        <v>#N/A</v>
      </c>
      <c r="P2762" s="21" t="e">
        <f>VLOOKUP(CONCATENATE($M2762,$N2762),Curriculos!$A$2:$J$332,5,FALSE)</f>
        <v>#N/A</v>
      </c>
      <c r="Q2762" s="21" t="e">
        <f>VLOOKUP($N2762,Oferta!$D$2:$P$100,5,FALSE)</f>
        <v>#N/A</v>
      </c>
      <c r="R2762" s="21" t="e">
        <f>VLOOKUP(CONCATENATE($M2762,$N2762),Curriculos!$A$2:$J$332,8,FALSE)</f>
        <v>#N/A</v>
      </c>
      <c r="S2762" s="5"/>
      <c r="T2762" s="22"/>
      <c r="U2762" s="21" t="e">
        <f>VLOOKUP(CONCATENATE($M2762,$N2762),Curriculos!$A$2:$J$332,10,FALSE)</f>
        <v>#N/A</v>
      </c>
      <c r="V2762" s="20" t="e">
        <f>VLOOKUP(CONCATENATE($M2762,$N2762,$T2762),Oferta!$B$2:$R$360,17,FALSE)</f>
        <v>#N/A</v>
      </c>
      <c r="W2762" s="20" t="e">
        <f>VLOOKUP(CONCATENATE($M2762,$N2762,$T2762),Oferta!$B$2:$Q$360,12,FALSE)</f>
        <v>#N/A</v>
      </c>
      <c r="X2762" s="22"/>
      <c r="Y2762" s="23" t="e">
        <f>VLOOKUP(CONCATENATE($W2762,$X2762),Mtz_Horarios!$E$2:$H$92,2,FALSE)</f>
        <v>#N/A</v>
      </c>
      <c r="Z2762" s="23" t="e">
        <f>VLOOKUP(CONCATENATE($W2762,$X2762),Mtz_Horarios!$E$2:$H$92,3,FALSE)</f>
        <v>#N/A</v>
      </c>
      <c r="AA2762" s="24" t="e">
        <f>VLOOKUP(CONCATENATE($W2762,$X2762),Mtz_Horarios!$E$2:$H$92,4,FALSE)</f>
        <v>#N/A</v>
      </c>
      <c r="AB2762" s="20" t="e">
        <f>VLOOKUP(CONCATENATE($M2762,$N2762,$T2762),Oferta!$B$2:$Q$360,16,FALSE)</f>
        <v>#N/A</v>
      </c>
      <c r="AC2762" s="20" t="e">
        <f>VLOOKUP(CONCATENATE($M2762,$N2762,$T2762),Oferta!$B$2:$Q$360,15,FALSE)</f>
        <v>#N/A</v>
      </c>
      <c r="AI2762" s="5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12"/>
      <c r="AW2762" s="12"/>
    </row>
    <row r="2763" spans="1:49" ht="15" hidden="1" customHeight="1">
      <c r="A2763" s="12"/>
      <c r="B2763" s="12"/>
      <c r="C2763" s="12"/>
      <c r="D2763" s="12"/>
      <c r="E2763" s="12"/>
      <c r="F2763" s="12"/>
      <c r="G2763" s="12"/>
      <c r="H2763" s="12" t="e">
        <f t="shared" si="40"/>
        <v>#N/A</v>
      </c>
      <c r="I2763" s="12" t="e">
        <f>VLOOKUP(CONCATENATE(N2763,T2763),Simulador!$H$26:$H$33,1,FALSE)</f>
        <v>#N/A</v>
      </c>
      <c r="J2763" s="12" t="e">
        <f t="shared" si="41"/>
        <v>#N/A</v>
      </c>
      <c r="K2763" s="13" t="e">
        <f t="shared" si="42"/>
        <v>#N/A</v>
      </c>
      <c r="L2763" s="12" t="e">
        <f t="shared" si="43"/>
        <v>#N/A</v>
      </c>
      <c r="M2763" s="14"/>
      <c r="N2763" s="3"/>
      <c r="O2763" s="20" t="e">
        <f>VLOOKUP(CONCATENATE($M2763,$N2763),Curriculos!$A$2:$J$332,4,FALSE)</f>
        <v>#N/A</v>
      </c>
      <c r="P2763" s="21" t="e">
        <f>VLOOKUP(CONCATENATE($M2763,$N2763),Curriculos!$A$2:$J$332,5,FALSE)</f>
        <v>#N/A</v>
      </c>
      <c r="Q2763" s="21" t="e">
        <f>VLOOKUP($N2763,Oferta!$D$2:$P$100,5,FALSE)</f>
        <v>#N/A</v>
      </c>
      <c r="R2763" s="21" t="e">
        <f>VLOOKUP(CONCATENATE($M2763,$N2763),Curriculos!$A$2:$J$332,8,FALSE)</f>
        <v>#N/A</v>
      </c>
      <c r="S2763" s="5"/>
      <c r="T2763" s="22"/>
      <c r="U2763" s="21" t="e">
        <f>VLOOKUP(CONCATENATE($M2763,$N2763),Curriculos!$A$2:$J$332,10,FALSE)</f>
        <v>#N/A</v>
      </c>
      <c r="V2763" s="20" t="e">
        <f>VLOOKUP(CONCATENATE($M2763,$N2763,$T2763),Oferta!$B$2:$R$360,17,FALSE)</f>
        <v>#N/A</v>
      </c>
      <c r="W2763" s="20" t="e">
        <f>VLOOKUP(CONCATENATE($M2763,$N2763,$T2763),Oferta!$B$2:$Q$360,12,FALSE)</f>
        <v>#N/A</v>
      </c>
      <c r="X2763" s="22"/>
      <c r="Y2763" s="23" t="e">
        <f>VLOOKUP(CONCATENATE($W2763,$X2763),Mtz_Horarios!$E$2:$H$92,2,FALSE)</f>
        <v>#N/A</v>
      </c>
      <c r="Z2763" s="23" t="e">
        <f>VLOOKUP(CONCATENATE($W2763,$X2763),Mtz_Horarios!$E$2:$H$92,3,FALSE)</f>
        <v>#N/A</v>
      </c>
      <c r="AA2763" s="24" t="e">
        <f>VLOOKUP(CONCATENATE($W2763,$X2763),Mtz_Horarios!$E$2:$H$92,4,FALSE)</f>
        <v>#N/A</v>
      </c>
      <c r="AB2763" s="20" t="e">
        <f>VLOOKUP(CONCATENATE($M2763,$N2763,$T2763),Oferta!$B$2:$Q$360,16,FALSE)</f>
        <v>#N/A</v>
      </c>
      <c r="AC2763" s="20" t="e">
        <f>VLOOKUP(CONCATENATE($M2763,$N2763,$T2763),Oferta!$B$2:$Q$360,15,FALSE)</f>
        <v>#N/A</v>
      </c>
      <c r="AI2763" s="5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12"/>
      <c r="AW2763" s="12"/>
    </row>
    <row r="2764" spans="1:49" ht="15" hidden="1" customHeight="1">
      <c r="A2764" s="12"/>
      <c r="B2764" s="12"/>
      <c r="C2764" s="12"/>
      <c r="D2764" s="12"/>
      <c r="E2764" s="12"/>
      <c r="F2764" s="12"/>
      <c r="G2764" s="12"/>
      <c r="H2764" s="12" t="e">
        <f t="shared" si="40"/>
        <v>#N/A</v>
      </c>
      <c r="I2764" s="12" t="e">
        <f>VLOOKUP(CONCATENATE(N2764,T2764),Simulador!$H$26:$H$33,1,FALSE)</f>
        <v>#N/A</v>
      </c>
      <c r="J2764" s="12" t="e">
        <f t="shared" si="41"/>
        <v>#N/A</v>
      </c>
      <c r="K2764" s="13" t="e">
        <f t="shared" si="42"/>
        <v>#N/A</v>
      </c>
      <c r="L2764" s="12" t="e">
        <f t="shared" si="43"/>
        <v>#N/A</v>
      </c>
      <c r="M2764" s="14"/>
      <c r="N2764" s="3"/>
      <c r="O2764" s="20" t="e">
        <f>VLOOKUP(CONCATENATE($M2764,$N2764),Curriculos!$A$2:$J$332,4,FALSE)</f>
        <v>#N/A</v>
      </c>
      <c r="P2764" s="21" t="e">
        <f>VLOOKUP(CONCATENATE($M2764,$N2764),Curriculos!$A$2:$J$332,5,FALSE)</f>
        <v>#N/A</v>
      </c>
      <c r="Q2764" s="21" t="e">
        <f>VLOOKUP($N2764,Oferta!$D$2:$P$100,5,FALSE)</f>
        <v>#N/A</v>
      </c>
      <c r="R2764" s="21" t="e">
        <f>VLOOKUP(CONCATENATE($M2764,$N2764),Curriculos!$A$2:$J$332,8,FALSE)</f>
        <v>#N/A</v>
      </c>
      <c r="S2764" s="5"/>
      <c r="T2764" s="22"/>
      <c r="U2764" s="21" t="e">
        <f>VLOOKUP(CONCATENATE($M2764,$N2764),Curriculos!$A$2:$J$332,10,FALSE)</f>
        <v>#N/A</v>
      </c>
      <c r="V2764" s="20" t="e">
        <f>VLOOKUP(CONCATENATE($M2764,$N2764,$T2764),Oferta!$B$2:$R$360,17,FALSE)</f>
        <v>#N/A</v>
      </c>
      <c r="W2764" s="20" t="e">
        <f>VLOOKUP(CONCATENATE($M2764,$N2764,$T2764),Oferta!$B$2:$Q$360,12,FALSE)</f>
        <v>#N/A</v>
      </c>
      <c r="X2764" s="22"/>
      <c r="Y2764" s="23" t="e">
        <f>VLOOKUP(CONCATENATE($W2764,$X2764),Mtz_Horarios!$E$2:$H$92,2,FALSE)</f>
        <v>#N/A</v>
      </c>
      <c r="Z2764" s="23" t="e">
        <f>VLOOKUP(CONCATENATE($W2764,$X2764),Mtz_Horarios!$E$2:$H$92,3,FALSE)</f>
        <v>#N/A</v>
      </c>
      <c r="AA2764" s="24" t="e">
        <f>VLOOKUP(CONCATENATE($W2764,$X2764),Mtz_Horarios!$E$2:$H$92,4,FALSE)</f>
        <v>#N/A</v>
      </c>
      <c r="AB2764" s="20" t="e">
        <f>VLOOKUP(CONCATENATE($M2764,$N2764,$T2764),Oferta!$B$2:$Q$360,16,FALSE)</f>
        <v>#N/A</v>
      </c>
      <c r="AC2764" s="20" t="e">
        <f>VLOOKUP(CONCATENATE($M2764,$N2764,$T2764),Oferta!$B$2:$Q$360,15,FALSE)</f>
        <v>#N/A</v>
      </c>
      <c r="AI2764" s="5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12"/>
      <c r="AW2764" s="12"/>
    </row>
    <row r="2765" spans="1:49" ht="15" hidden="1" customHeight="1">
      <c r="A2765" s="12"/>
      <c r="B2765" s="12"/>
      <c r="C2765" s="12"/>
      <c r="D2765" s="12"/>
      <c r="E2765" s="12"/>
      <c r="F2765" s="12"/>
      <c r="G2765" s="12"/>
      <c r="H2765" s="12" t="e">
        <f t="shared" si="40"/>
        <v>#N/A</v>
      </c>
      <c r="I2765" s="12" t="e">
        <f>VLOOKUP(CONCATENATE(N2765,T2765),Simulador!$H$26:$H$33,1,FALSE)</f>
        <v>#N/A</v>
      </c>
      <c r="J2765" s="12" t="e">
        <f t="shared" si="41"/>
        <v>#N/A</v>
      </c>
      <c r="K2765" s="13" t="e">
        <f t="shared" si="42"/>
        <v>#N/A</v>
      </c>
      <c r="L2765" s="12" t="e">
        <f t="shared" si="43"/>
        <v>#N/A</v>
      </c>
      <c r="M2765" s="14"/>
      <c r="N2765" s="3"/>
      <c r="O2765" s="20" t="e">
        <f>VLOOKUP(CONCATENATE($M2765,$N2765),Curriculos!$A$2:$J$332,4,FALSE)</f>
        <v>#N/A</v>
      </c>
      <c r="P2765" s="21" t="e">
        <f>VLOOKUP(CONCATENATE($M2765,$N2765),Curriculos!$A$2:$J$332,5,FALSE)</f>
        <v>#N/A</v>
      </c>
      <c r="Q2765" s="21" t="e">
        <f>VLOOKUP($N2765,Oferta!$D$2:$P$100,5,FALSE)</f>
        <v>#N/A</v>
      </c>
      <c r="R2765" s="21" t="e">
        <f>VLOOKUP(CONCATENATE($M2765,$N2765),Curriculos!$A$2:$J$332,8,FALSE)</f>
        <v>#N/A</v>
      </c>
      <c r="S2765" s="5"/>
      <c r="T2765" s="22"/>
      <c r="U2765" s="21" t="e">
        <f>VLOOKUP(CONCATENATE($M2765,$N2765),Curriculos!$A$2:$J$332,10,FALSE)</f>
        <v>#N/A</v>
      </c>
      <c r="V2765" s="20" t="e">
        <f>VLOOKUP(CONCATENATE($M2765,$N2765,$T2765),Oferta!$B$2:$R$360,17,FALSE)</f>
        <v>#N/A</v>
      </c>
      <c r="W2765" s="20" t="e">
        <f>VLOOKUP(CONCATENATE($M2765,$N2765,$T2765),Oferta!$B$2:$Q$360,12,FALSE)</f>
        <v>#N/A</v>
      </c>
      <c r="X2765" s="22"/>
      <c r="Y2765" s="23" t="e">
        <f>VLOOKUP(CONCATENATE($W2765,$X2765),Mtz_Horarios!$E$2:$H$92,2,FALSE)</f>
        <v>#N/A</v>
      </c>
      <c r="Z2765" s="23" t="e">
        <f>VLOOKUP(CONCATENATE($W2765,$X2765),Mtz_Horarios!$E$2:$H$92,3,FALSE)</f>
        <v>#N/A</v>
      </c>
      <c r="AA2765" s="24" t="e">
        <f>VLOOKUP(CONCATENATE($W2765,$X2765),Mtz_Horarios!$E$2:$H$92,4,FALSE)</f>
        <v>#N/A</v>
      </c>
      <c r="AB2765" s="20" t="e">
        <f>VLOOKUP(CONCATENATE($M2765,$N2765,$T2765),Oferta!$B$2:$Q$360,16,FALSE)</f>
        <v>#N/A</v>
      </c>
      <c r="AC2765" s="20" t="e">
        <f>VLOOKUP(CONCATENATE($M2765,$N2765,$T2765),Oferta!$B$2:$Q$360,15,FALSE)</f>
        <v>#N/A</v>
      </c>
      <c r="AI2765" s="5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12"/>
      <c r="AW2765" s="12"/>
    </row>
    <row r="2766" spans="1:49" ht="15" hidden="1" customHeight="1">
      <c r="A2766" s="12"/>
      <c r="B2766" s="12"/>
      <c r="C2766" s="12"/>
      <c r="D2766" s="12"/>
      <c r="E2766" s="12"/>
      <c r="F2766" s="12"/>
      <c r="G2766" s="12"/>
      <c r="H2766" s="12" t="e">
        <f t="shared" si="40"/>
        <v>#N/A</v>
      </c>
      <c r="I2766" s="12" t="e">
        <f>VLOOKUP(CONCATENATE(N2766,T2766),Simulador!$H$26:$H$33,1,FALSE)</f>
        <v>#N/A</v>
      </c>
      <c r="J2766" s="12" t="e">
        <f t="shared" si="41"/>
        <v>#N/A</v>
      </c>
      <c r="K2766" s="13" t="e">
        <f t="shared" si="42"/>
        <v>#N/A</v>
      </c>
      <c r="L2766" s="12" t="e">
        <f t="shared" si="43"/>
        <v>#N/A</v>
      </c>
      <c r="M2766" s="14"/>
      <c r="N2766" s="3"/>
      <c r="O2766" s="20" t="e">
        <f>VLOOKUP(CONCATENATE($M2766,$N2766),Curriculos!$A$2:$J$332,4,FALSE)</f>
        <v>#N/A</v>
      </c>
      <c r="P2766" s="21" t="e">
        <f>VLOOKUP(CONCATENATE($M2766,$N2766),Curriculos!$A$2:$J$332,5,FALSE)</f>
        <v>#N/A</v>
      </c>
      <c r="Q2766" s="21" t="e">
        <f>VLOOKUP($N2766,Oferta!$D$2:$P$100,5,FALSE)</f>
        <v>#N/A</v>
      </c>
      <c r="R2766" s="21" t="e">
        <f>VLOOKUP(CONCATENATE($M2766,$N2766),Curriculos!$A$2:$J$332,8,FALSE)</f>
        <v>#N/A</v>
      </c>
      <c r="S2766" s="5"/>
      <c r="T2766" s="22"/>
      <c r="U2766" s="21" t="e">
        <f>VLOOKUP(CONCATENATE($M2766,$N2766),Curriculos!$A$2:$J$332,10,FALSE)</f>
        <v>#N/A</v>
      </c>
      <c r="V2766" s="20" t="e">
        <f>VLOOKUP(CONCATENATE($M2766,$N2766,$T2766),Oferta!$B$2:$R$360,17,FALSE)</f>
        <v>#N/A</v>
      </c>
      <c r="W2766" s="20" t="e">
        <f>VLOOKUP(CONCATENATE($M2766,$N2766,$T2766),Oferta!$B$2:$Q$360,12,FALSE)</f>
        <v>#N/A</v>
      </c>
      <c r="X2766" s="22"/>
      <c r="Y2766" s="23" t="e">
        <f>VLOOKUP(CONCATENATE($W2766,$X2766),Mtz_Horarios!$E$2:$H$92,2,FALSE)</f>
        <v>#N/A</v>
      </c>
      <c r="Z2766" s="23" t="e">
        <f>VLOOKUP(CONCATENATE($W2766,$X2766),Mtz_Horarios!$E$2:$H$92,3,FALSE)</f>
        <v>#N/A</v>
      </c>
      <c r="AA2766" s="24" t="e">
        <f>VLOOKUP(CONCATENATE($W2766,$X2766),Mtz_Horarios!$E$2:$H$92,4,FALSE)</f>
        <v>#N/A</v>
      </c>
      <c r="AB2766" s="20" t="e">
        <f>VLOOKUP(CONCATENATE($M2766,$N2766,$T2766),Oferta!$B$2:$Q$360,16,FALSE)</f>
        <v>#N/A</v>
      </c>
      <c r="AC2766" s="20" t="e">
        <f>VLOOKUP(CONCATENATE($M2766,$N2766,$T2766),Oferta!$B$2:$Q$360,15,FALSE)</f>
        <v>#N/A</v>
      </c>
      <c r="AI2766" s="5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12"/>
      <c r="AW2766" s="12"/>
    </row>
    <row r="2767" spans="1:49" ht="15" hidden="1" customHeight="1">
      <c r="A2767" s="12"/>
      <c r="B2767" s="12"/>
      <c r="C2767" s="12"/>
      <c r="D2767" s="12"/>
      <c r="E2767" s="12"/>
      <c r="F2767" s="12"/>
      <c r="G2767" s="12"/>
      <c r="H2767" s="12" t="e">
        <f t="shared" si="40"/>
        <v>#N/A</v>
      </c>
      <c r="I2767" s="12" t="e">
        <f>VLOOKUP(CONCATENATE(N2767,T2767),Simulador!$H$26:$H$33,1,FALSE)</f>
        <v>#N/A</v>
      </c>
      <c r="J2767" s="12" t="e">
        <f t="shared" si="41"/>
        <v>#N/A</v>
      </c>
      <c r="K2767" s="13" t="e">
        <f t="shared" si="42"/>
        <v>#N/A</v>
      </c>
      <c r="L2767" s="12" t="e">
        <f t="shared" si="43"/>
        <v>#N/A</v>
      </c>
      <c r="M2767" s="14"/>
      <c r="N2767" s="3"/>
      <c r="O2767" s="20" t="e">
        <f>VLOOKUP(CONCATENATE($M2767,$N2767),Curriculos!$A$2:$J$332,4,FALSE)</f>
        <v>#N/A</v>
      </c>
      <c r="P2767" s="21" t="e">
        <f>VLOOKUP(CONCATENATE($M2767,$N2767),Curriculos!$A$2:$J$332,5,FALSE)</f>
        <v>#N/A</v>
      </c>
      <c r="Q2767" s="21" t="e">
        <f>VLOOKUP($N2767,Oferta!$D$2:$P$100,5,FALSE)</f>
        <v>#N/A</v>
      </c>
      <c r="R2767" s="21" t="e">
        <f>VLOOKUP(CONCATENATE($M2767,$N2767),Curriculos!$A$2:$J$332,8,FALSE)</f>
        <v>#N/A</v>
      </c>
      <c r="S2767" s="5"/>
      <c r="T2767" s="22"/>
      <c r="U2767" s="21" t="e">
        <f>VLOOKUP(CONCATENATE($M2767,$N2767),Curriculos!$A$2:$J$332,10,FALSE)</f>
        <v>#N/A</v>
      </c>
      <c r="V2767" s="20" t="e">
        <f>VLOOKUP(CONCATENATE($M2767,$N2767,$T2767),Oferta!$B$2:$R$360,17,FALSE)</f>
        <v>#N/A</v>
      </c>
      <c r="W2767" s="20" t="e">
        <f>VLOOKUP(CONCATENATE($M2767,$N2767,$T2767),Oferta!$B$2:$Q$360,12,FALSE)</f>
        <v>#N/A</v>
      </c>
      <c r="X2767" s="22"/>
      <c r="Y2767" s="23" t="e">
        <f>VLOOKUP(CONCATENATE($W2767,$X2767),Mtz_Horarios!$E$2:$H$92,2,FALSE)</f>
        <v>#N/A</v>
      </c>
      <c r="Z2767" s="23" t="e">
        <f>VLOOKUP(CONCATENATE($W2767,$X2767),Mtz_Horarios!$E$2:$H$92,3,FALSE)</f>
        <v>#N/A</v>
      </c>
      <c r="AA2767" s="24" t="e">
        <f>VLOOKUP(CONCATENATE($W2767,$X2767),Mtz_Horarios!$E$2:$H$92,4,FALSE)</f>
        <v>#N/A</v>
      </c>
      <c r="AB2767" s="20" t="e">
        <f>VLOOKUP(CONCATENATE($M2767,$N2767,$T2767),Oferta!$B$2:$Q$360,16,FALSE)</f>
        <v>#N/A</v>
      </c>
      <c r="AC2767" s="20" t="e">
        <f>VLOOKUP(CONCATENATE($M2767,$N2767,$T2767),Oferta!$B$2:$Q$360,15,FALSE)</f>
        <v>#N/A</v>
      </c>
      <c r="AI2767" s="5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12"/>
      <c r="AW2767" s="12"/>
    </row>
    <row r="2768" spans="1:49" ht="15" hidden="1" customHeight="1">
      <c r="A2768" s="12"/>
      <c r="B2768" s="12"/>
      <c r="C2768" s="12"/>
      <c r="D2768" s="12"/>
      <c r="E2768" s="12"/>
      <c r="F2768" s="12"/>
      <c r="G2768" s="12"/>
      <c r="H2768" s="12" t="e">
        <f t="shared" si="40"/>
        <v>#N/A</v>
      </c>
      <c r="I2768" s="12" t="e">
        <f>VLOOKUP(CONCATENATE(N2768,T2768),Simulador!$H$26:$H$33,1,FALSE)</f>
        <v>#N/A</v>
      </c>
      <c r="J2768" s="12" t="e">
        <f t="shared" si="41"/>
        <v>#N/A</v>
      </c>
      <c r="K2768" s="13" t="e">
        <f t="shared" si="42"/>
        <v>#N/A</v>
      </c>
      <c r="L2768" s="12" t="e">
        <f t="shared" si="43"/>
        <v>#N/A</v>
      </c>
      <c r="M2768" s="14"/>
      <c r="N2768" s="3"/>
      <c r="O2768" s="20" t="e">
        <f>VLOOKUP(CONCATENATE($M2768,$N2768),Curriculos!$A$2:$J$332,4,FALSE)</f>
        <v>#N/A</v>
      </c>
      <c r="P2768" s="21" t="e">
        <f>VLOOKUP(CONCATENATE($M2768,$N2768),Curriculos!$A$2:$J$332,5,FALSE)</f>
        <v>#N/A</v>
      </c>
      <c r="Q2768" s="21" t="e">
        <f>VLOOKUP($N2768,Oferta!$D$2:$P$100,5,FALSE)</f>
        <v>#N/A</v>
      </c>
      <c r="R2768" s="21" t="e">
        <f>VLOOKUP(CONCATENATE($M2768,$N2768),Curriculos!$A$2:$J$332,8,FALSE)</f>
        <v>#N/A</v>
      </c>
      <c r="S2768" s="5"/>
      <c r="T2768" s="22"/>
      <c r="U2768" s="21" t="e">
        <f>VLOOKUP(CONCATENATE($M2768,$N2768),Curriculos!$A$2:$J$332,10,FALSE)</f>
        <v>#N/A</v>
      </c>
      <c r="V2768" s="20" t="e">
        <f>VLOOKUP(CONCATENATE($M2768,$N2768,$T2768),Oferta!$B$2:$R$360,17,FALSE)</f>
        <v>#N/A</v>
      </c>
      <c r="W2768" s="20" t="e">
        <f>VLOOKUP(CONCATENATE($M2768,$N2768,$T2768),Oferta!$B$2:$Q$360,12,FALSE)</f>
        <v>#N/A</v>
      </c>
      <c r="X2768" s="22"/>
      <c r="Y2768" s="23" t="e">
        <f>VLOOKUP(CONCATENATE($W2768,$X2768),Mtz_Horarios!$E$2:$H$92,2,FALSE)</f>
        <v>#N/A</v>
      </c>
      <c r="Z2768" s="23" t="e">
        <f>VLOOKUP(CONCATENATE($W2768,$X2768),Mtz_Horarios!$E$2:$H$92,3,FALSE)</f>
        <v>#N/A</v>
      </c>
      <c r="AA2768" s="24" t="e">
        <f>VLOOKUP(CONCATENATE($W2768,$X2768),Mtz_Horarios!$E$2:$H$92,4,FALSE)</f>
        <v>#N/A</v>
      </c>
      <c r="AB2768" s="20" t="e">
        <f>VLOOKUP(CONCATENATE($M2768,$N2768,$T2768),Oferta!$B$2:$Q$360,16,FALSE)</f>
        <v>#N/A</v>
      </c>
      <c r="AC2768" s="20" t="e">
        <f>VLOOKUP(CONCATENATE($M2768,$N2768,$T2768),Oferta!$B$2:$Q$360,15,FALSE)</f>
        <v>#N/A</v>
      </c>
      <c r="AI2768" s="5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12"/>
      <c r="AW2768" s="12"/>
    </row>
    <row r="2769" spans="1:49" ht="15" hidden="1" customHeight="1">
      <c r="A2769" s="12"/>
      <c r="B2769" s="12"/>
      <c r="C2769" s="12"/>
      <c r="D2769" s="12"/>
      <c r="E2769" s="12"/>
      <c r="F2769" s="12"/>
      <c r="G2769" s="12"/>
      <c r="H2769" s="12" t="e">
        <f t="shared" si="40"/>
        <v>#N/A</v>
      </c>
      <c r="I2769" s="12" t="e">
        <f>VLOOKUP(CONCATENATE(N2769,T2769),Simulador!$H$26:$H$33,1,FALSE)</f>
        <v>#N/A</v>
      </c>
      <c r="J2769" s="12" t="e">
        <f t="shared" si="41"/>
        <v>#N/A</v>
      </c>
      <c r="K2769" s="13" t="e">
        <f t="shared" si="42"/>
        <v>#N/A</v>
      </c>
      <c r="L2769" s="12" t="e">
        <f t="shared" si="43"/>
        <v>#N/A</v>
      </c>
      <c r="M2769" s="14"/>
      <c r="N2769" s="3"/>
      <c r="O2769" s="20" t="e">
        <f>VLOOKUP(CONCATENATE($M2769,$N2769),Curriculos!$A$2:$J$332,4,FALSE)</f>
        <v>#N/A</v>
      </c>
      <c r="P2769" s="21" t="e">
        <f>VLOOKUP(CONCATENATE($M2769,$N2769),Curriculos!$A$2:$J$332,5,FALSE)</f>
        <v>#N/A</v>
      </c>
      <c r="Q2769" s="21" t="e">
        <f>VLOOKUP($N2769,Oferta!$D$2:$P$100,5,FALSE)</f>
        <v>#N/A</v>
      </c>
      <c r="R2769" s="21" t="e">
        <f>VLOOKUP(CONCATENATE($M2769,$N2769),Curriculos!$A$2:$J$332,8,FALSE)</f>
        <v>#N/A</v>
      </c>
      <c r="S2769" s="5"/>
      <c r="T2769" s="22"/>
      <c r="U2769" s="21" t="e">
        <f>VLOOKUP(CONCATENATE($M2769,$N2769),Curriculos!$A$2:$J$332,10,FALSE)</f>
        <v>#N/A</v>
      </c>
      <c r="V2769" s="20" t="e">
        <f>VLOOKUP(CONCATENATE($M2769,$N2769,$T2769),Oferta!$B$2:$R$360,17,FALSE)</f>
        <v>#N/A</v>
      </c>
      <c r="W2769" s="20" t="e">
        <f>VLOOKUP(CONCATENATE($M2769,$N2769,$T2769),Oferta!$B$2:$Q$360,12,FALSE)</f>
        <v>#N/A</v>
      </c>
      <c r="X2769" s="22"/>
      <c r="Y2769" s="23" t="e">
        <f>VLOOKUP(CONCATENATE($W2769,$X2769),Mtz_Horarios!$E$2:$H$92,2,FALSE)</f>
        <v>#N/A</v>
      </c>
      <c r="Z2769" s="23" t="e">
        <f>VLOOKUP(CONCATENATE($W2769,$X2769),Mtz_Horarios!$E$2:$H$92,3,FALSE)</f>
        <v>#N/A</v>
      </c>
      <c r="AA2769" s="24" t="e">
        <f>VLOOKUP(CONCATENATE($W2769,$X2769),Mtz_Horarios!$E$2:$H$92,4,FALSE)</f>
        <v>#N/A</v>
      </c>
      <c r="AB2769" s="20" t="e">
        <f>VLOOKUP(CONCATENATE($M2769,$N2769,$T2769),Oferta!$B$2:$Q$360,16,FALSE)</f>
        <v>#N/A</v>
      </c>
      <c r="AC2769" s="20" t="e">
        <f>VLOOKUP(CONCATENATE($M2769,$N2769,$T2769),Oferta!$B$2:$Q$360,15,FALSE)</f>
        <v>#N/A</v>
      </c>
      <c r="AI2769" s="5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12"/>
      <c r="AW2769" s="12"/>
    </row>
    <row r="2770" spans="1:49" ht="15" hidden="1" customHeight="1">
      <c r="A2770" s="12"/>
      <c r="B2770" s="12"/>
      <c r="C2770" s="12"/>
      <c r="D2770" s="12"/>
      <c r="E2770" s="12"/>
      <c r="F2770" s="12"/>
      <c r="G2770" s="12"/>
      <c r="H2770" s="12" t="e">
        <f t="shared" si="40"/>
        <v>#N/A</v>
      </c>
      <c r="I2770" s="12" t="e">
        <f>VLOOKUP(CONCATENATE(N2770,T2770),Simulador!$H$26:$H$33,1,FALSE)</f>
        <v>#N/A</v>
      </c>
      <c r="J2770" s="12" t="e">
        <f t="shared" si="41"/>
        <v>#N/A</v>
      </c>
      <c r="K2770" s="13" t="e">
        <f t="shared" si="42"/>
        <v>#N/A</v>
      </c>
      <c r="L2770" s="12" t="e">
        <f t="shared" si="43"/>
        <v>#N/A</v>
      </c>
      <c r="M2770" s="14"/>
      <c r="N2770" s="3"/>
      <c r="O2770" s="20" t="e">
        <f>VLOOKUP(CONCATENATE($M2770,$N2770),Curriculos!$A$2:$J$332,4,FALSE)</f>
        <v>#N/A</v>
      </c>
      <c r="P2770" s="21" t="e">
        <f>VLOOKUP(CONCATENATE($M2770,$N2770),Curriculos!$A$2:$J$332,5,FALSE)</f>
        <v>#N/A</v>
      </c>
      <c r="Q2770" s="21" t="e">
        <f>VLOOKUP($N2770,Oferta!$D$2:$P$100,5,FALSE)</f>
        <v>#N/A</v>
      </c>
      <c r="R2770" s="21" t="e">
        <f>VLOOKUP(CONCATENATE($M2770,$N2770),Curriculos!$A$2:$J$332,8,FALSE)</f>
        <v>#N/A</v>
      </c>
      <c r="S2770" s="5"/>
      <c r="T2770" s="22"/>
      <c r="U2770" s="21" t="e">
        <f>VLOOKUP(CONCATENATE($M2770,$N2770),Curriculos!$A$2:$J$332,10,FALSE)</f>
        <v>#N/A</v>
      </c>
      <c r="V2770" s="20" t="e">
        <f>VLOOKUP(CONCATENATE($M2770,$N2770,$T2770),Oferta!$B$2:$R$360,17,FALSE)</f>
        <v>#N/A</v>
      </c>
      <c r="W2770" s="20" t="e">
        <f>VLOOKUP(CONCATENATE($M2770,$N2770,$T2770),Oferta!$B$2:$Q$360,12,FALSE)</f>
        <v>#N/A</v>
      </c>
      <c r="X2770" s="22"/>
      <c r="Y2770" s="23" t="e">
        <f>VLOOKUP(CONCATENATE($W2770,$X2770),Mtz_Horarios!$E$2:$H$92,2,FALSE)</f>
        <v>#N/A</v>
      </c>
      <c r="Z2770" s="23" t="e">
        <f>VLOOKUP(CONCATENATE($W2770,$X2770),Mtz_Horarios!$E$2:$H$92,3,FALSE)</f>
        <v>#N/A</v>
      </c>
      <c r="AA2770" s="24" t="e">
        <f>VLOOKUP(CONCATENATE($W2770,$X2770),Mtz_Horarios!$E$2:$H$92,4,FALSE)</f>
        <v>#N/A</v>
      </c>
      <c r="AB2770" s="20" t="e">
        <f>VLOOKUP(CONCATENATE($M2770,$N2770,$T2770),Oferta!$B$2:$Q$360,16,FALSE)</f>
        <v>#N/A</v>
      </c>
      <c r="AC2770" s="20" t="e">
        <f>VLOOKUP(CONCATENATE($M2770,$N2770,$T2770),Oferta!$B$2:$Q$360,15,FALSE)</f>
        <v>#N/A</v>
      </c>
      <c r="AI2770" s="5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12"/>
      <c r="AW2770" s="12"/>
    </row>
    <row r="2771" spans="1:49" ht="15" hidden="1" customHeight="1">
      <c r="A2771" s="12"/>
      <c r="B2771" s="12"/>
      <c r="C2771" s="12"/>
      <c r="D2771" s="12"/>
      <c r="E2771" s="12"/>
      <c r="F2771" s="12"/>
      <c r="G2771" s="12"/>
      <c r="H2771" s="12" t="e">
        <f t="shared" si="40"/>
        <v>#N/A</v>
      </c>
      <c r="I2771" s="12" t="e">
        <f>VLOOKUP(CONCATENATE(N2771,T2771),Simulador!$H$26:$H$33,1,FALSE)</f>
        <v>#N/A</v>
      </c>
      <c r="J2771" s="12" t="e">
        <f t="shared" si="41"/>
        <v>#N/A</v>
      </c>
      <c r="K2771" s="13" t="e">
        <f t="shared" si="42"/>
        <v>#N/A</v>
      </c>
      <c r="L2771" s="12" t="e">
        <f t="shared" si="43"/>
        <v>#N/A</v>
      </c>
      <c r="M2771" s="14"/>
      <c r="N2771" s="3"/>
      <c r="O2771" s="20" t="e">
        <f>VLOOKUP(CONCATENATE($M2771,$N2771),Curriculos!$A$2:$J$332,4,FALSE)</f>
        <v>#N/A</v>
      </c>
      <c r="P2771" s="21" t="e">
        <f>VLOOKUP(CONCATENATE($M2771,$N2771),Curriculos!$A$2:$J$332,5,FALSE)</f>
        <v>#N/A</v>
      </c>
      <c r="Q2771" s="21" t="e">
        <f>VLOOKUP($N2771,Oferta!$D$2:$P$100,5,FALSE)</f>
        <v>#N/A</v>
      </c>
      <c r="R2771" s="21" t="e">
        <f>VLOOKUP(CONCATENATE($M2771,$N2771),Curriculos!$A$2:$J$332,8,FALSE)</f>
        <v>#N/A</v>
      </c>
      <c r="S2771" s="5"/>
      <c r="T2771" s="22"/>
      <c r="U2771" s="21" t="e">
        <f>VLOOKUP(CONCATENATE($M2771,$N2771),Curriculos!$A$2:$J$332,10,FALSE)</f>
        <v>#N/A</v>
      </c>
      <c r="V2771" s="20" t="e">
        <f>VLOOKUP(CONCATENATE($M2771,$N2771,$T2771),Oferta!$B$2:$R$360,17,FALSE)</f>
        <v>#N/A</v>
      </c>
      <c r="W2771" s="20" t="e">
        <f>VLOOKUP(CONCATENATE($M2771,$N2771,$T2771),Oferta!$B$2:$Q$360,12,FALSE)</f>
        <v>#N/A</v>
      </c>
      <c r="X2771" s="22"/>
      <c r="Y2771" s="23" t="e">
        <f>VLOOKUP(CONCATENATE($W2771,$X2771),Mtz_Horarios!$E$2:$H$92,2,FALSE)</f>
        <v>#N/A</v>
      </c>
      <c r="Z2771" s="23" t="e">
        <f>VLOOKUP(CONCATENATE($W2771,$X2771),Mtz_Horarios!$E$2:$H$92,3,FALSE)</f>
        <v>#N/A</v>
      </c>
      <c r="AA2771" s="24" t="e">
        <f>VLOOKUP(CONCATENATE($W2771,$X2771),Mtz_Horarios!$E$2:$H$92,4,FALSE)</f>
        <v>#N/A</v>
      </c>
      <c r="AB2771" s="20" t="e">
        <f>VLOOKUP(CONCATENATE($M2771,$N2771,$T2771),Oferta!$B$2:$Q$360,16,FALSE)</f>
        <v>#N/A</v>
      </c>
      <c r="AC2771" s="20" t="e">
        <f>VLOOKUP(CONCATENATE($M2771,$N2771,$T2771),Oferta!$B$2:$Q$360,15,FALSE)</f>
        <v>#N/A</v>
      </c>
      <c r="AI2771" s="5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12"/>
      <c r="AW2771" s="12"/>
    </row>
    <row r="2772" spans="1:49" ht="15" hidden="1" customHeight="1">
      <c r="A2772" s="12"/>
      <c r="B2772" s="12"/>
      <c r="C2772" s="12"/>
      <c r="D2772" s="12"/>
      <c r="E2772" s="12"/>
      <c r="F2772" s="12"/>
      <c r="G2772" s="12"/>
      <c r="H2772" s="12" t="e">
        <f t="shared" si="40"/>
        <v>#N/A</v>
      </c>
      <c r="I2772" s="12" t="e">
        <f>VLOOKUP(CONCATENATE(N2772,T2772),Simulador!$H$26:$H$33,1,FALSE)</f>
        <v>#N/A</v>
      </c>
      <c r="J2772" s="12" t="e">
        <f t="shared" si="41"/>
        <v>#N/A</v>
      </c>
      <c r="K2772" s="13" t="e">
        <f t="shared" si="42"/>
        <v>#N/A</v>
      </c>
      <c r="L2772" s="12" t="e">
        <f t="shared" si="43"/>
        <v>#N/A</v>
      </c>
      <c r="M2772" s="14"/>
      <c r="N2772" s="3"/>
      <c r="O2772" s="20" t="e">
        <f>VLOOKUP(CONCATENATE($M2772,$N2772),Curriculos!$A$2:$J$332,4,FALSE)</f>
        <v>#N/A</v>
      </c>
      <c r="P2772" s="21" t="e">
        <f>VLOOKUP(CONCATENATE($M2772,$N2772),Curriculos!$A$2:$J$332,5,FALSE)</f>
        <v>#N/A</v>
      </c>
      <c r="Q2772" s="21" t="e">
        <f>VLOOKUP($N2772,Oferta!$D$2:$P$100,5,FALSE)</f>
        <v>#N/A</v>
      </c>
      <c r="R2772" s="21" t="e">
        <f>VLOOKUP(CONCATENATE($M2772,$N2772),Curriculos!$A$2:$J$332,8,FALSE)</f>
        <v>#N/A</v>
      </c>
      <c r="S2772" s="5"/>
      <c r="T2772" s="22"/>
      <c r="U2772" s="21" t="e">
        <f>VLOOKUP(CONCATENATE($M2772,$N2772),Curriculos!$A$2:$J$332,10,FALSE)</f>
        <v>#N/A</v>
      </c>
      <c r="V2772" s="20" t="e">
        <f>VLOOKUP(CONCATENATE($M2772,$N2772,$T2772),Oferta!$B$2:$R$360,17,FALSE)</f>
        <v>#N/A</v>
      </c>
      <c r="W2772" s="20" t="e">
        <f>VLOOKUP(CONCATENATE($M2772,$N2772,$T2772),Oferta!$B$2:$Q$360,12,FALSE)</f>
        <v>#N/A</v>
      </c>
      <c r="X2772" s="22"/>
      <c r="Y2772" s="23" t="e">
        <f>VLOOKUP(CONCATENATE($W2772,$X2772),Mtz_Horarios!$E$2:$H$92,2,FALSE)</f>
        <v>#N/A</v>
      </c>
      <c r="Z2772" s="23" t="e">
        <f>VLOOKUP(CONCATENATE($W2772,$X2772),Mtz_Horarios!$E$2:$H$92,3,FALSE)</f>
        <v>#N/A</v>
      </c>
      <c r="AA2772" s="24" t="e">
        <f>VLOOKUP(CONCATENATE($W2772,$X2772),Mtz_Horarios!$E$2:$H$92,4,FALSE)</f>
        <v>#N/A</v>
      </c>
      <c r="AB2772" s="20" t="e">
        <f>VLOOKUP(CONCATENATE($M2772,$N2772,$T2772),Oferta!$B$2:$Q$360,16,FALSE)</f>
        <v>#N/A</v>
      </c>
      <c r="AC2772" s="20" t="e">
        <f>VLOOKUP(CONCATENATE($M2772,$N2772,$T2772),Oferta!$B$2:$Q$360,15,FALSE)</f>
        <v>#N/A</v>
      </c>
      <c r="AI2772" s="5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12"/>
      <c r="AW2772" s="12"/>
    </row>
    <row r="2773" spans="1:49" ht="15" hidden="1" customHeight="1">
      <c r="A2773" s="12"/>
      <c r="B2773" s="12"/>
      <c r="C2773" s="12"/>
      <c r="D2773" s="12"/>
      <c r="E2773" s="12"/>
      <c r="F2773" s="12"/>
      <c r="G2773" s="12"/>
      <c r="H2773" s="12" t="e">
        <f t="shared" si="40"/>
        <v>#N/A</v>
      </c>
      <c r="I2773" s="12" t="e">
        <f>VLOOKUP(CONCATENATE(N2773,T2773),Simulador!$H$26:$H$33,1,FALSE)</f>
        <v>#N/A</v>
      </c>
      <c r="J2773" s="12" t="e">
        <f t="shared" si="41"/>
        <v>#N/A</v>
      </c>
      <c r="K2773" s="13" t="e">
        <f t="shared" si="42"/>
        <v>#N/A</v>
      </c>
      <c r="L2773" s="12" t="e">
        <f t="shared" si="43"/>
        <v>#N/A</v>
      </c>
      <c r="M2773" s="14"/>
      <c r="N2773" s="3"/>
      <c r="O2773" s="20" t="e">
        <f>VLOOKUP(CONCATENATE($M2773,$N2773),Curriculos!$A$2:$J$332,4,FALSE)</f>
        <v>#N/A</v>
      </c>
      <c r="P2773" s="21" t="e">
        <f>VLOOKUP(CONCATENATE($M2773,$N2773),Curriculos!$A$2:$J$332,5,FALSE)</f>
        <v>#N/A</v>
      </c>
      <c r="Q2773" s="21" t="e">
        <f>VLOOKUP($N2773,Oferta!$D$2:$P$100,5,FALSE)</f>
        <v>#N/A</v>
      </c>
      <c r="R2773" s="21" t="e">
        <f>VLOOKUP(CONCATENATE($M2773,$N2773),Curriculos!$A$2:$J$332,8,FALSE)</f>
        <v>#N/A</v>
      </c>
      <c r="S2773" s="5"/>
      <c r="T2773" s="22"/>
      <c r="U2773" s="21" t="e">
        <f>VLOOKUP(CONCATENATE($M2773,$N2773),Curriculos!$A$2:$J$332,10,FALSE)</f>
        <v>#N/A</v>
      </c>
      <c r="V2773" s="20" t="e">
        <f>VLOOKUP(CONCATENATE($M2773,$N2773,$T2773),Oferta!$B$2:$R$360,17,FALSE)</f>
        <v>#N/A</v>
      </c>
      <c r="W2773" s="20" t="e">
        <f>VLOOKUP(CONCATENATE($M2773,$N2773,$T2773),Oferta!$B$2:$Q$360,12,FALSE)</f>
        <v>#N/A</v>
      </c>
      <c r="X2773" s="22"/>
      <c r="Y2773" s="23" t="e">
        <f>VLOOKUP(CONCATENATE($W2773,$X2773),Mtz_Horarios!$E$2:$H$92,2,FALSE)</f>
        <v>#N/A</v>
      </c>
      <c r="Z2773" s="23" t="e">
        <f>VLOOKUP(CONCATENATE($W2773,$X2773),Mtz_Horarios!$E$2:$H$92,3,FALSE)</f>
        <v>#N/A</v>
      </c>
      <c r="AA2773" s="24" t="e">
        <f>VLOOKUP(CONCATENATE($W2773,$X2773),Mtz_Horarios!$E$2:$H$92,4,FALSE)</f>
        <v>#N/A</v>
      </c>
      <c r="AB2773" s="20" t="e">
        <f>VLOOKUP(CONCATENATE($M2773,$N2773,$T2773),Oferta!$B$2:$Q$360,16,FALSE)</f>
        <v>#N/A</v>
      </c>
      <c r="AC2773" s="20" t="e">
        <f>VLOOKUP(CONCATENATE($M2773,$N2773,$T2773),Oferta!$B$2:$Q$360,15,FALSE)</f>
        <v>#N/A</v>
      </c>
      <c r="AI2773" s="5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12"/>
      <c r="AW2773" s="12"/>
    </row>
    <row r="2774" spans="1:49" ht="15" hidden="1" customHeight="1">
      <c r="A2774" s="12"/>
      <c r="B2774" s="12"/>
      <c r="C2774" s="12"/>
      <c r="D2774" s="12"/>
      <c r="E2774" s="12"/>
      <c r="F2774" s="12"/>
      <c r="G2774" s="12"/>
      <c r="H2774" s="12" t="e">
        <f t="shared" si="40"/>
        <v>#N/A</v>
      </c>
      <c r="I2774" s="12" t="e">
        <f>VLOOKUP(CONCATENATE(N2774,T2774),Simulador!$H$26:$H$33,1,FALSE)</f>
        <v>#N/A</v>
      </c>
      <c r="J2774" s="12" t="e">
        <f t="shared" si="41"/>
        <v>#N/A</v>
      </c>
      <c r="K2774" s="13" t="e">
        <f t="shared" si="42"/>
        <v>#N/A</v>
      </c>
      <c r="L2774" s="12" t="e">
        <f t="shared" si="43"/>
        <v>#N/A</v>
      </c>
      <c r="M2774" s="14"/>
      <c r="N2774" s="3"/>
      <c r="O2774" s="20" t="e">
        <f>VLOOKUP(CONCATENATE($M2774,$N2774),Curriculos!$A$2:$J$332,4,FALSE)</f>
        <v>#N/A</v>
      </c>
      <c r="P2774" s="21" t="e">
        <f>VLOOKUP(CONCATENATE($M2774,$N2774),Curriculos!$A$2:$J$332,5,FALSE)</f>
        <v>#N/A</v>
      </c>
      <c r="Q2774" s="21" t="e">
        <f>VLOOKUP($N2774,Oferta!$D$2:$P$100,5,FALSE)</f>
        <v>#N/A</v>
      </c>
      <c r="R2774" s="21" t="e">
        <f>VLOOKUP(CONCATENATE($M2774,$N2774),Curriculos!$A$2:$J$332,8,FALSE)</f>
        <v>#N/A</v>
      </c>
      <c r="S2774" s="5"/>
      <c r="T2774" s="22"/>
      <c r="U2774" s="21" t="e">
        <f>VLOOKUP(CONCATENATE($M2774,$N2774),Curriculos!$A$2:$J$332,10,FALSE)</f>
        <v>#N/A</v>
      </c>
      <c r="V2774" s="20" t="e">
        <f>VLOOKUP(CONCATENATE($M2774,$N2774,$T2774),Oferta!$B$2:$R$360,17,FALSE)</f>
        <v>#N/A</v>
      </c>
      <c r="W2774" s="20" t="e">
        <f>VLOOKUP(CONCATENATE($M2774,$N2774,$T2774),Oferta!$B$2:$Q$360,12,FALSE)</f>
        <v>#N/A</v>
      </c>
      <c r="X2774" s="22"/>
      <c r="Y2774" s="23" t="e">
        <f>VLOOKUP(CONCATENATE($W2774,$X2774),Mtz_Horarios!$E$2:$H$92,2,FALSE)</f>
        <v>#N/A</v>
      </c>
      <c r="Z2774" s="23" t="e">
        <f>VLOOKUP(CONCATENATE($W2774,$X2774),Mtz_Horarios!$E$2:$H$92,3,FALSE)</f>
        <v>#N/A</v>
      </c>
      <c r="AA2774" s="24" t="e">
        <f>VLOOKUP(CONCATENATE($W2774,$X2774),Mtz_Horarios!$E$2:$H$92,4,FALSE)</f>
        <v>#N/A</v>
      </c>
      <c r="AB2774" s="20" t="e">
        <f>VLOOKUP(CONCATENATE($M2774,$N2774,$T2774),Oferta!$B$2:$Q$360,16,FALSE)</f>
        <v>#N/A</v>
      </c>
      <c r="AC2774" s="20" t="e">
        <f>VLOOKUP(CONCATENATE($M2774,$N2774,$T2774),Oferta!$B$2:$Q$360,15,FALSE)</f>
        <v>#N/A</v>
      </c>
      <c r="AI2774" s="5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12"/>
      <c r="AW2774" s="12"/>
    </row>
    <row r="2775" spans="1:49" ht="15" hidden="1" customHeight="1">
      <c r="A2775" s="12"/>
      <c r="B2775" s="12"/>
      <c r="C2775" s="12"/>
      <c r="D2775" s="12"/>
      <c r="E2775" s="12"/>
      <c r="F2775" s="12"/>
      <c r="G2775" s="12"/>
      <c r="H2775" s="12" t="e">
        <f t="shared" si="40"/>
        <v>#N/A</v>
      </c>
      <c r="I2775" s="12" t="e">
        <f>VLOOKUP(CONCATENATE(N2775,T2775),Simulador!$H$26:$H$33,1,FALSE)</f>
        <v>#N/A</v>
      </c>
      <c r="J2775" s="12" t="e">
        <f t="shared" si="41"/>
        <v>#N/A</v>
      </c>
      <c r="K2775" s="13" t="e">
        <f t="shared" si="42"/>
        <v>#N/A</v>
      </c>
      <c r="L2775" s="12" t="e">
        <f t="shared" si="43"/>
        <v>#N/A</v>
      </c>
      <c r="M2775" s="14"/>
      <c r="N2775" s="3"/>
      <c r="O2775" s="20" t="e">
        <f>VLOOKUP(CONCATENATE($M2775,$N2775),Curriculos!$A$2:$J$332,4,FALSE)</f>
        <v>#N/A</v>
      </c>
      <c r="P2775" s="21" t="e">
        <f>VLOOKUP(CONCATENATE($M2775,$N2775),Curriculos!$A$2:$J$332,5,FALSE)</f>
        <v>#N/A</v>
      </c>
      <c r="Q2775" s="21" t="e">
        <f>VLOOKUP($N2775,Oferta!$D$2:$P$100,5,FALSE)</f>
        <v>#N/A</v>
      </c>
      <c r="R2775" s="21" t="e">
        <f>VLOOKUP(CONCATENATE($M2775,$N2775),Curriculos!$A$2:$J$332,8,FALSE)</f>
        <v>#N/A</v>
      </c>
      <c r="S2775" s="5"/>
      <c r="T2775" s="22"/>
      <c r="U2775" s="21" t="e">
        <f>VLOOKUP(CONCATENATE($M2775,$N2775),Curriculos!$A$2:$J$332,10,FALSE)</f>
        <v>#N/A</v>
      </c>
      <c r="V2775" s="20" t="e">
        <f>VLOOKUP(CONCATENATE($M2775,$N2775,$T2775),Oferta!$B$2:$R$360,17,FALSE)</f>
        <v>#N/A</v>
      </c>
      <c r="W2775" s="20" t="e">
        <f>VLOOKUP(CONCATENATE($M2775,$N2775,$T2775),Oferta!$B$2:$Q$360,12,FALSE)</f>
        <v>#N/A</v>
      </c>
      <c r="X2775" s="22"/>
      <c r="Y2775" s="23" t="e">
        <f>VLOOKUP(CONCATENATE($W2775,$X2775),Mtz_Horarios!$E$2:$H$92,2,FALSE)</f>
        <v>#N/A</v>
      </c>
      <c r="Z2775" s="23" t="e">
        <f>VLOOKUP(CONCATENATE($W2775,$X2775),Mtz_Horarios!$E$2:$H$92,3,FALSE)</f>
        <v>#N/A</v>
      </c>
      <c r="AA2775" s="24" t="e">
        <f>VLOOKUP(CONCATENATE($W2775,$X2775),Mtz_Horarios!$E$2:$H$92,4,FALSE)</f>
        <v>#N/A</v>
      </c>
      <c r="AB2775" s="20" t="e">
        <f>VLOOKUP(CONCATENATE($M2775,$N2775,$T2775),Oferta!$B$2:$Q$360,16,FALSE)</f>
        <v>#N/A</v>
      </c>
      <c r="AC2775" s="20" t="e">
        <f>VLOOKUP(CONCATENATE($M2775,$N2775,$T2775),Oferta!$B$2:$Q$360,15,FALSE)</f>
        <v>#N/A</v>
      </c>
      <c r="AI2775" s="5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12"/>
      <c r="AW2775" s="12"/>
    </row>
    <row r="2776" spans="1:49" ht="15" hidden="1" customHeight="1">
      <c r="A2776" s="12"/>
      <c r="B2776" s="12"/>
      <c r="C2776" s="12"/>
      <c r="D2776" s="12"/>
      <c r="E2776" s="12"/>
      <c r="F2776" s="12"/>
      <c r="G2776" s="12"/>
      <c r="H2776" s="12" t="e">
        <f t="shared" si="40"/>
        <v>#N/A</v>
      </c>
      <c r="I2776" s="12" t="e">
        <f>VLOOKUP(CONCATENATE(N2776,T2776),Simulador!$H$26:$H$33,1,FALSE)</f>
        <v>#N/A</v>
      </c>
      <c r="J2776" s="12" t="e">
        <f t="shared" si="41"/>
        <v>#N/A</v>
      </c>
      <c r="K2776" s="13" t="e">
        <f t="shared" si="42"/>
        <v>#N/A</v>
      </c>
      <c r="L2776" s="12" t="e">
        <f t="shared" si="43"/>
        <v>#N/A</v>
      </c>
      <c r="M2776" s="14"/>
      <c r="N2776" s="3"/>
      <c r="O2776" s="20" t="e">
        <f>VLOOKUP(CONCATENATE($M2776,$N2776),Curriculos!$A$2:$J$332,4,FALSE)</f>
        <v>#N/A</v>
      </c>
      <c r="P2776" s="21" t="e">
        <f>VLOOKUP(CONCATENATE($M2776,$N2776),Curriculos!$A$2:$J$332,5,FALSE)</f>
        <v>#N/A</v>
      </c>
      <c r="Q2776" s="21" t="e">
        <f>VLOOKUP($N2776,Oferta!$D$2:$P$100,5,FALSE)</f>
        <v>#N/A</v>
      </c>
      <c r="R2776" s="21" t="e">
        <f>VLOOKUP(CONCATENATE($M2776,$N2776),Curriculos!$A$2:$J$332,8,FALSE)</f>
        <v>#N/A</v>
      </c>
      <c r="S2776" s="5"/>
      <c r="T2776" s="22"/>
      <c r="U2776" s="21" t="e">
        <f>VLOOKUP(CONCATENATE($M2776,$N2776),Curriculos!$A$2:$J$332,10,FALSE)</f>
        <v>#N/A</v>
      </c>
      <c r="V2776" s="20" t="e">
        <f>VLOOKUP(CONCATENATE($M2776,$N2776,$T2776),Oferta!$B$2:$R$360,17,FALSE)</f>
        <v>#N/A</v>
      </c>
      <c r="W2776" s="20" t="e">
        <f>VLOOKUP(CONCATENATE($M2776,$N2776,$T2776),Oferta!$B$2:$Q$360,12,FALSE)</f>
        <v>#N/A</v>
      </c>
      <c r="X2776" s="22"/>
      <c r="Y2776" s="23" t="e">
        <f>VLOOKUP(CONCATENATE($W2776,$X2776),Mtz_Horarios!$E$2:$H$92,2,FALSE)</f>
        <v>#N/A</v>
      </c>
      <c r="Z2776" s="23" t="e">
        <f>VLOOKUP(CONCATENATE($W2776,$X2776),Mtz_Horarios!$E$2:$H$92,3,FALSE)</f>
        <v>#N/A</v>
      </c>
      <c r="AA2776" s="24" t="e">
        <f>VLOOKUP(CONCATENATE($W2776,$X2776),Mtz_Horarios!$E$2:$H$92,4,FALSE)</f>
        <v>#N/A</v>
      </c>
      <c r="AB2776" s="20" t="e">
        <f>VLOOKUP(CONCATENATE($M2776,$N2776,$T2776),Oferta!$B$2:$Q$360,16,FALSE)</f>
        <v>#N/A</v>
      </c>
      <c r="AC2776" s="20" t="e">
        <f>VLOOKUP(CONCATENATE($M2776,$N2776,$T2776),Oferta!$B$2:$Q$360,15,FALSE)</f>
        <v>#N/A</v>
      </c>
      <c r="AI2776" s="5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12"/>
      <c r="AW2776" s="12"/>
    </row>
    <row r="2777" spans="1:49" ht="15" hidden="1" customHeight="1">
      <c r="A2777" s="12"/>
      <c r="B2777" s="12"/>
      <c r="C2777" s="12"/>
      <c r="D2777" s="12"/>
      <c r="E2777" s="12"/>
      <c r="F2777" s="12"/>
      <c r="G2777" s="12"/>
      <c r="H2777" s="12" t="e">
        <f t="shared" si="40"/>
        <v>#N/A</v>
      </c>
      <c r="I2777" s="12" t="e">
        <f>VLOOKUP(CONCATENATE(N2777,T2777),Simulador!$H$26:$H$33,1,FALSE)</f>
        <v>#N/A</v>
      </c>
      <c r="J2777" s="12" t="e">
        <f t="shared" si="41"/>
        <v>#N/A</v>
      </c>
      <c r="K2777" s="13" t="e">
        <f t="shared" si="42"/>
        <v>#N/A</v>
      </c>
      <c r="L2777" s="12" t="e">
        <f t="shared" si="43"/>
        <v>#N/A</v>
      </c>
      <c r="M2777" s="14"/>
      <c r="N2777" s="3"/>
      <c r="O2777" s="20" t="e">
        <f>VLOOKUP(CONCATENATE($M2777,$N2777),Curriculos!$A$2:$J$332,4,FALSE)</f>
        <v>#N/A</v>
      </c>
      <c r="P2777" s="21" t="e">
        <f>VLOOKUP(CONCATENATE($M2777,$N2777),Curriculos!$A$2:$J$332,5,FALSE)</f>
        <v>#N/A</v>
      </c>
      <c r="Q2777" s="21" t="e">
        <f>VLOOKUP($N2777,Oferta!$D$2:$P$100,5,FALSE)</f>
        <v>#N/A</v>
      </c>
      <c r="R2777" s="21" t="e">
        <f>VLOOKUP(CONCATENATE($M2777,$N2777),Curriculos!$A$2:$J$332,8,FALSE)</f>
        <v>#N/A</v>
      </c>
      <c r="S2777" s="5"/>
      <c r="T2777" s="22"/>
      <c r="U2777" s="21" t="e">
        <f>VLOOKUP(CONCATENATE($M2777,$N2777),Curriculos!$A$2:$J$332,10,FALSE)</f>
        <v>#N/A</v>
      </c>
      <c r="V2777" s="20" t="e">
        <f>VLOOKUP(CONCATENATE($M2777,$N2777,$T2777),Oferta!$B$2:$R$360,17,FALSE)</f>
        <v>#N/A</v>
      </c>
      <c r="W2777" s="20" t="e">
        <f>VLOOKUP(CONCATENATE($M2777,$N2777,$T2777),Oferta!$B$2:$Q$360,12,FALSE)</f>
        <v>#N/A</v>
      </c>
      <c r="X2777" s="22"/>
      <c r="Y2777" s="23" t="e">
        <f>VLOOKUP(CONCATENATE($W2777,$X2777),Mtz_Horarios!$E$2:$H$92,2,FALSE)</f>
        <v>#N/A</v>
      </c>
      <c r="Z2777" s="23" t="e">
        <f>VLOOKUP(CONCATENATE($W2777,$X2777),Mtz_Horarios!$E$2:$H$92,3,FALSE)</f>
        <v>#N/A</v>
      </c>
      <c r="AA2777" s="24" t="e">
        <f>VLOOKUP(CONCATENATE($W2777,$X2777),Mtz_Horarios!$E$2:$H$92,4,FALSE)</f>
        <v>#N/A</v>
      </c>
      <c r="AB2777" s="20" t="e">
        <f>VLOOKUP(CONCATENATE($M2777,$N2777,$T2777),Oferta!$B$2:$Q$360,16,FALSE)</f>
        <v>#N/A</v>
      </c>
      <c r="AC2777" s="20" t="e">
        <f>VLOOKUP(CONCATENATE($M2777,$N2777,$T2777),Oferta!$B$2:$Q$360,15,FALSE)</f>
        <v>#N/A</v>
      </c>
      <c r="AI2777" s="5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12"/>
      <c r="AW2777" s="12"/>
    </row>
    <row r="2778" spans="1:49" ht="15" hidden="1" customHeight="1">
      <c r="A2778" s="12"/>
      <c r="B2778" s="12"/>
      <c r="C2778" s="12"/>
      <c r="D2778" s="12"/>
      <c r="E2778" s="12"/>
      <c r="F2778" s="12"/>
      <c r="G2778" s="12"/>
      <c r="H2778" s="12" t="e">
        <f t="shared" si="40"/>
        <v>#N/A</v>
      </c>
      <c r="I2778" s="12" t="e">
        <f>VLOOKUP(CONCATENATE(N2778,T2778),Simulador!$H$26:$H$33,1,FALSE)</f>
        <v>#N/A</v>
      </c>
      <c r="J2778" s="12" t="e">
        <f t="shared" si="41"/>
        <v>#N/A</v>
      </c>
      <c r="K2778" s="13" t="e">
        <f t="shared" si="42"/>
        <v>#N/A</v>
      </c>
      <c r="L2778" s="12" t="e">
        <f t="shared" si="43"/>
        <v>#N/A</v>
      </c>
      <c r="M2778" s="14"/>
      <c r="N2778" s="3"/>
      <c r="O2778" s="20" t="e">
        <f>VLOOKUP(CONCATENATE($M2778,$N2778),Curriculos!$A$2:$J$332,4,FALSE)</f>
        <v>#N/A</v>
      </c>
      <c r="P2778" s="21" t="e">
        <f>VLOOKUP(CONCATENATE($M2778,$N2778),Curriculos!$A$2:$J$332,5,FALSE)</f>
        <v>#N/A</v>
      </c>
      <c r="Q2778" s="21" t="e">
        <f>VLOOKUP($N2778,Oferta!$D$2:$P$100,5,FALSE)</f>
        <v>#N/A</v>
      </c>
      <c r="R2778" s="21" t="e">
        <f>VLOOKUP(CONCATENATE($M2778,$N2778),Curriculos!$A$2:$J$332,8,FALSE)</f>
        <v>#N/A</v>
      </c>
      <c r="S2778" s="5"/>
      <c r="T2778" s="22"/>
      <c r="U2778" s="21" t="e">
        <f>VLOOKUP(CONCATENATE($M2778,$N2778),Curriculos!$A$2:$J$332,10,FALSE)</f>
        <v>#N/A</v>
      </c>
      <c r="V2778" s="20" t="e">
        <f>VLOOKUP(CONCATENATE($M2778,$N2778,$T2778),Oferta!$B$2:$R$360,17,FALSE)</f>
        <v>#N/A</v>
      </c>
      <c r="W2778" s="20" t="e">
        <f>VLOOKUP(CONCATENATE($M2778,$N2778,$T2778),Oferta!$B$2:$Q$360,12,FALSE)</f>
        <v>#N/A</v>
      </c>
      <c r="X2778" s="22"/>
      <c r="Y2778" s="23" t="e">
        <f>VLOOKUP(CONCATENATE($W2778,$X2778),Mtz_Horarios!$E$2:$H$92,2,FALSE)</f>
        <v>#N/A</v>
      </c>
      <c r="Z2778" s="23" t="e">
        <f>VLOOKUP(CONCATENATE($W2778,$X2778),Mtz_Horarios!$E$2:$H$92,3,FALSE)</f>
        <v>#N/A</v>
      </c>
      <c r="AA2778" s="24" t="e">
        <f>VLOOKUP(CONCATENATE($W2778,$X2778),Mtz_Horarios!$E$2:$H$92,4,FALSE)</f>
        <v>#N/A</v>
      </c>
      <c r="AB2778" s="20" t="e">
        <f>VLOOKUP(CONCATENATE($M2778,$N2778,$T2778),Oferta!$B$2:$Q$360,16,FALSE)</f>
        <v>#N/A</v>
      </c>
      <c r="AC2778" s="20" t="e">
        <f>VLOOKUP(CONCATENATE($M2778,$N2778,$T2778),Oferta!$B$2:$Q$360,15,FALSE)</f>
        <v>#N/A</v>
      </c>
      <c r="AI2778" s="5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12"/>
      <c r="AW2778" s="12"/>
    </row>
    <row r="2779" spans="1:49" ht="15" hidden="1" customHeight="1">
      <c r="A2779" s="12"/>
      <c r="B2779" s="12"/>
      <c r="C2779" s="12"/>
      <c r="D2779" s="12"/>
      <c r="E2779" s="12"/>
      <c r="F2779" s="12"/>
      <c r="G2779" s="12"/>
      <c r="H2779" s="12" t="e">
        <f t="shared" si="40"/>
        <v>#N/A</v>
      </c>
      <c r="I2779" s="12" t="e">
        <f>VLOOKUP(CONCATENATE(N2779,T2779),Simulador!$H$26:$H$33,1,FALSE)</f>
        <v>#N/A</v>
      </c>
      <c r="J2779" s="12" t="e">
        <f t="shared" si="41"/>
        <v>#N/A</v>
      </c>
      <c r="K2779" s="13" t="e">
        <f t="shared" si="42"/>
        <v>#N/A</v>
      </c>
      <c r="L2779" s="12" t="e">
        <f t="shared" si="43"/>
        <v>#N/A</v>
      </c>
      <c r="M2779" s="14"/>
      <c r="N2779" s="3"/>
      <c r="O2779" s="20" t="e">
        <f>VLOOKUP(CONCATENATE($M2779,$N2779),Curriculos!$A$2:$J$332,4,FALSE)</f>
        <v>#N/A</v>
      </c>
      <c r="P2779" s="21" t="e">
        <f>VLOOKUP(CONCATENATE($M2779,$N2779),Curriculos!$A$2:$J$332,5,FALSE)</f>
        <v>#N/A</v>
      </c>
      <c r="Q2779" s="21" t="e">
        <f>VLOOKUP($N2779,Oferta!$D$2:$P$100,5,FALSE)</f>
        <v>#N/A</v>
      </c>
      <c r="R2779" s="21" t="e">
        <f>VLOOKUP(CONCATENATE($M2779,$N2779),Curriculos!$A$2:$J$332,8,FALSE)</f>
        <v>#N/A</v>
      </c>
      <c r="S2779" s="5"/>
      <c r="T2779" s="22"/>
      <c r="U2779" s="21" t="e">
        <f>VLOOKUP(CONCATENATE($M2779,$N2779),Curriculos!$A$2:$J$332,10,FALSE)</f>
        <v>#N/A</v>
      </c>
      <c r="V2779" s="20" t="e">
        <f>VLOOKUP(CONCATENATE($M2779,$N2779,$T2779),Oferta!$B$2:$R$360,17,FALSE)</f>
        <v>#N/A</v>
      </c>
      <c r="W2779" s="20" t="e">
        <f>VLOOKUP(CONCATENATE($M2779,$N2779,$T2779),Oferta!$B$2:$Q$360,12,FALSE)</f>
        <v>#N/A</v>
      </c>
      <c r="X2779" s="22"/>
      <c r="Y2779" s="23" t="e">
        <f>VLOOKUP(CONCATENATE($W2779,$X2779),Mtz_Horarios!$E$2:$H$92,2,FALSE)</f>
        <v>#N/A</v>
      </c>
      <c r="Z2779" s="23" t="e">
        <f>VLOOKUP(CONCATENATE($W2779,$X2779),Mtz_Horarios!$E$2:$H$92,3,FALSE)</f>
        <v>#N/A</v>
      </c>
      <c r="AA2779" s="24" t="e">
        <f>VLOOKUP(CONCATENATE($W2779,$X2779),Mtz_Horarios!$E$2:$H$92,4,FALSE)</f>
        <v>#N/A</v>
      </c>
      <c r="AB2779" s="20" t="e">
        <f>VLOOKUP(CONCATENATE($M2779,$N2779,$T2779),Oferta!$B$2:$Q$360,16,FALSE)</f>
        <v>#N/A</v>
      </c>
      <c r="AC2779" s="20" t="e">
        <f>VLOOKUP(CONCATENATE($M2779,$N2779,$T2779),Oferta!$B$2:$Q$360,15,FALSE)</f>
        <v>#N/A</v>
      </c>
      <c r="AI2779" s="5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12"/>
      <c r="AW2779" s="12"/>
    </row>
    <row r="2780" spans="1:49" ht="15" hidden="1" customHeight="1">
      <c r="A2780" s="12"/>
      <c r="B2780" s="12"/>
      <c r="C2780" s="12"/>
      <c r="D2780" s="12"/>
      <c r="E2780" s="12"/>
      <c r="F2780" s="12"/>
      <c r="G2780" s="12"/>
      <c r="H2780" s="12" t="e">
        <f t="shared" si="40"/>
        <v>#N/A</v>
      </c>
      <c r="I2780" s="12" t="e">
        <f>VLOOKUP(CONCATENATE(N2780,T2780),Simulador!$H$26:$H$33,1,FALSE)</f>
        <v>#N/A</v>
      </c>
      <c r="J2780" s="12" t="e">
        <f t="shared" si="41"/>
        <v>#N/A</v>
      </c>
      <c r="K2780" s="13" t="e">
        <f t="shared" si="42"/>
        <v>#N/A</v>
      </c>
      <c r="L2780" s="12" t="e">
        <f t="shared" si="43"/>
        <v>#N/A</v>
      </c>
      <c r="M2780" s="14"/>
      <c r="N2780" s="3"/>
      <c r="O2780" s="20" t="e">
        <f>VLOOKUP(CONCATENATE($M2780,$N2780),Curriculos!$A$2:$J$332,4,FALSE)</f>
        <v>#N/A</v>
      </c>
      <c r="P2780" s="21" t="e">
        <f>VLOOKUP(CONCATENATE($M2780,$N2780),Curriculos!$A$2:$J$332,5,FALSE)</f>
        <v>#N/A</v>
      </c>
      <c r="Q2780" s="21" t="e">
        <f>VLOOKUP($N2780,Oferta!$D$2:$P$100,5,FALSE)</f>
        <v>#N/A</v>
      </c>
      <c r="R2780" s="21" t="e">
        <f>VLOOKUP(CONCATENATE($M2780,$N2780),Curriculos!$A$2:$J$332,8,FALSE)</f>
        <v>#N/A</v>
      </c>
      <c r="S2780" s="5"/>
      <c r="T2780" s="22"/>
      <c r="U2780" s="21" t="e">
        <f>VLOOKUP(CONCATENATE($M2780,$N2780),Curriculos!$A$2:$J$332,10,FALSE)</f>
        <v>#N/A</v>
      </c>
      <c r="V2780" s="20" t="e">
        <f>VLOOKUP(CONCATENATE($M2780,$N2780,$T2780),Oferta!$B$2:$R$360,17,FALSE)</f>
        <v>#N/A</v>
      </c>
      <c r="W2780" s="20" t="e">
        <f>VLOOKUP(CONCATENATE($M2780,$N2780,$T2780),Oferta!$B$2:$Q$360,12,FALSE)</f>
        <v>#N/A</v>
      </c>
      <c r="X2780" s="22"/>
      <c r="Y2780" s="23" t="e">
        <f>VLOOKUP(CONCATENATE($W2780,$X2780),Mtz_Horarios!$E$2:$H$92,2,FALSE)</f>
        <v>#N/A</v>
      </c>
      <c r="Z2780" s="23" t="e">
        <f>VLOOKUP(CONCATENATE($W2780,$X2780),Mtz_Horarios!$E$2:$H$92,3,FALSE)</f>
        <v>#N/A</v>
      </c>
      <c r="AA2780" s="24" t="e">
        <f>VLOOKUP(CONCATENATE($W2780,$X2780),Mtz_Horarios!$E$2:$H$92,4,FALSE)</f>
        <v>#N/A</v>
      </c>
      <c r="AB2780" s="20" t="e">
        <f>VLOOKUP(CONCATENATE($M2780,$N2780,$T2780),Oferta!$B$2:$Q$360,16,FALSE)</f>
        <v>#N/A</v>
      </c>
      <c r="AC2780" s="20" t="e">
        <f>VLOOKUP(CONCATENATE($M2780,$N2780,$T2780),Oferta!$B$2:$Q$360,15,FALSE)</f>
        <v>#N/A</v>
      </c>
      <c r="AI2780" s="5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12"/>
      <c r="AW2780" s="12"/>
    </row>
    <row r="2781" spans="1:49" ht="15" hidden="1" customHeight="1">
      <c r="A2781" s="12"/>
      <c r="B2781" s="12"/>
      <c r="C2781" s="12"/>
      <c r="D2781" s="12"/>
      <c r="E2781" s="12"/>
      <c r="F2781" s="12"/>
      <c r="G2781" s="12"/>
      <c r="H2781" s="12" t="e">
        <f t="shared" si="40"/>
        <v>#N/A</v>
      </c>
      <c r="I2781" s="12" t="e">
        <f>VLOOKUP(CONCATENATE(N2781,T2781),Simulador!$H$26:$H$33,1,FALSE)</f>
        <v>#N/A</v>
      </c>
      <c r="J2781" s="12" t="e">
        <f t="shared" si="41"/>
        <v>#N/A</v>
      </c>
      <c r="K2781" s="13" t="e">
        <f t="shared" si="42"/>
        <v>#N/A</v>
      </c>
      <c r="L2781" s="12" t="e">
        <f t="shared" si="43"/>
        <v>#N/A</v>
      </c>
      <c r="M2781" s="14"/>
      <c r="N2781" s="3"/>
      <c r="O2781" s="20" t="e">
        <f>VLOOKUP(CONCATENATE($M2781,$N2781),Curriculos!$A$2:$J$332,4,FALSE)</f>
        <v>#N/A</v>
      </c>
      <c r="P2781" s="21" t="e">
        <f>VLOOKUP(CONCATENATE($M2781,$N2781),Curriculos!$A$2:$J$332,5,FALSE)</f>
        <v>#N/A</v>
      </c>
      <c r="Q2781" s="21" t="e">
        <f>VLOOKUP($N2781,Oferta!$D$2:$P$100,5,FALSE)</f>
        <v>#N/A</v>
      </c>
      <c r="R2781" s="21" t="e">
        <f>VLOOKUP(CONCATENATE($M2781,$N2781),Curriculos!$A$2:$J$332,8,FALSE)</f>
        <v>#N/A</v>
      </c>
      <c r="S2781" s="5"/>
      <c r="T2781" s="22"/>
      <c r="U2781" s="21" t="e">
        <f>VLOOKUP(CONCATENATE($M2781,$N2781),Curriculos!$A$2:$J$332,10,FALSE)</f>
        <v>#N/A</v>
      </c>
      <c r="V2781" s="20" t="e">
        <f>VLOOKUP(CONCATENATE($M2781,$N2781,$T2781),Oferta!$B$2:$R$360,17,FALSE)</f>
        <v>#N/A</v>
      </c>
      <c r="W2781" s="20" t="e">
        <f>VLOOKUP(CONCATENATE($M2781,$N2781,$T2781),Oferta!$B$2:$Q$360,12,FALSE)</f>
        <v>#N/A</v>
      </c>
      <c r="X2781" s="22"/>
      <c r="Y2781" s="23" t="e">
        <f>VLOOKUP(CONCATENATE($W2781,$X2781),Mtz_Horarios!$E$2:$H$92,2,FALSE)</f>
        <v>#N/A</v>
      </c>
      <c r="Z2781" s="23" t="e">
        <f>VLOOKUP(CONCATENATE($W2781,$X2781),Mtz_Horarios!$E$2:$H$92,3,FALSE)</f>
        <v>#N/A</v>
      </c>
      <c r="AA2781" s="24" t="e">
        <f>VLOOKUP(CONCATENATE($W2781,$X2781),Mtz_Horarios!$E$2:$H$92,4,FALSE)</f>
        <v>#N/A</v>
      </c>
      <c r="AB2781" s="20" t="e">
        <f>VLOOKUP(CONCATENATE($M2781,$N2781,$T2781),Oferta!$B$2:$Q$360,16,FALSE)</f>
        <v>#N/A</v>
      </c>
      <c r="AC2781" s="20" t="e">
        <f>VLOOKUP(CONCATENATE($M2781,$N2781,$T2781),Oferta!$B$2:$Q$360,15,FALSE)</f>
        <v>#N/A</v>
      </c>
      <c r="AI2781" s="5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12"/>
      <c r="AW2781" s="12"/>
    </row>
    <row r="2782" spans="1:49" ht="15" hidden="1" customHeight="1">
      <c r="A2782" s="12"/>
      <c r="B2782" s="12"/>
      <c r="C2782" s="12"/>
      <c r="D2782" s="12"/>
      <c r="E2782" s="12"/>
      <c r="F2782" s="12"/>
      <c r="G2782" s="12"/>
      <c r="H2782" s="12" t="e">
        <f t="shared" si="40"/>
        <v>#N/A</v>
      </c>
      <c r="I2782" s="12" t="e">
        <f>VLOOKUP(CONCATENATE(N2782,T2782),Simulador!$H$26:$H$33,1,FALSE)</f>
        <v>#N/A</v>
      </c>
      <c r="J2782" s="12" t="e">
        <f t="shared" si="41"/>
        <v>#N/A</v>
      </c>
      <c r="K2782" s="13" t="e">
        <f t="shared" si="42"/>
        <v>#N/A</v>
      </c>
      <c r="L2782" s="12" t="e">
        <f t="shared" si="43"/>
        <v>#N/A</v>
      </c>
      <c r="M2782" s="14"/>
      <c r="N2782" s="3"/>
      <c r="O2782" s="20" t="e">
        <f>VLOOKUP(CONCATENATE($M2782,$N2782),Curriculos!$A$2:$J$332,4,FALSE)</f>
        <v>#N/A</v>
      </c>
      <c r="P2782" s="21" t="e">
        <f>VLOOKUP(CONCATENATE($M2782,$N2782),Curriculos!$A$2:$J$332,5,FALSE)</f>
        <v>#N/A</v>
      </c>
      <c r="Q2782" s="21" t="e">
        <f>VLOOKUP($N2782,Oferta!$D$2:$P$100,5,FALSE)</f>
        <v>#N/A</v>
      </c>
      <c r="R2782" s="21" t="e">
        <f>VLOOKUP(CONCATENATE($M2782,$N2782),Curriculos!$A$2:$J$332,8,FALSE)</f>
        <v>#N/A</v>
      </c>
      <c r="S2782" s="5"/>
      <c r="T2782" s="22"/>
      <c r="U2782" s="21" t="e">
        <f>VLOOKUP(CONCATENATE($M2782,$N2782),Curriculos!$A$2:$J$332,10,FALSE)</f>
        <v>#N/A</v>
      </c>
      <c r="V2782" s="20" t="e">
        <f>VLOOKUP(CONCATENATE($M2782,$N2782,$T2782),Oferta!$B$2:$R$360,17,FALSE)</f>
        <v>#N/A</v>
      </c>
      <c r="W2782" s="20" t="e">
        <f>VLOOKUP(CONCATENATE($M2782,$N2782,$T2782),Oferta!$B$2:$Q$360,12,FALSE)</f>
        <v>#N/A</v>
      </c>
      <c r="X2782" s="22"/>
      <c r="Y2782" s="23" t="e">
        <f>VLOOKUP(CONCATENATE($W2782,$X2782),Mtz_Horarios!$E$2:$H$92,2,FALSE)</f>
        <v>#N/A</v>
      </c>
      <c r="Z2782" s="23" t="e">
        <f>VLOOKUP(CONCATENATE($W2782,$X2782),Mtz_Horarios!$E$2:$H$92,3,FALSE)</f>
        <v>#N/A</v>
      </c>
      <c r="AA2782" s="24" t="e">
        <f>VLOOKUP(CONCATENATE($W2782,$X2782),Mtz_Horarios!$E$2:$H$92,4,FALSE)</f>
        <v>#N/A</v>
      </c>
      <c r="AB2782" s="20" t="e">
        <f>VLOOKUP(CONCATENATE($M2782,$N2782,$T2782),Oferta!$B$2:$Q$360,16,FALSE)</f>
        <v>#N/A</v>
      </c>
      <c r="AC2782" s="20" t="e">
        <f>VLOOKUP(CONCATENATE($M2782,$N2782,$T2782),Oferta!$B$2:$Q$360,15,FALSE)</f>
        <v>#N/A</v>
      </c>
      <c r="AI2782" s="5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12"/>
      <c r="AW2782" s="12"/>
    </row>
    <row r="2783" spans="1:49" ht="15" hidden="1" customHeight="1">
      <c r="A2783" s="12"/>
      <c r="B2783" s="12"/>
      <c r="C2783" s="12"/>
      <c r="D2783" s="12"/>
      <c r="E2783" s="12"/>
      <c r="F2783" s="12"/>
      <c r="G2783" s="12"/>
      <c r="H2783" s="12" t="e">
        <f t="shared" si="40"/>
        <v>#N/A</v>
      </c>
      <c r="I2783" s="12" t="e">
        <f>VLOOKUP(CONCATENATE(N2783,T2783),Simulador!$H$26:$H$33,1,FALSE)</f>
        <v>#N/A</v>
      </c>
      <c r="J2783" s="12" t="e">
        <f t="shared" si="41"/>
        <v>#N/A</v>
      </c>
      <c r="K2783" s="13" t="e">
        <f t="shared" si="42"/>
        <v>#N/A</v>
      </c>
      <c r="L2783" s="12" t="e">
        <f t="shared" si="43"/>
        <v>#N/A</v>
      </c>
      <c r="M2783" s="14"/>
      <c r="N2783" s="3"/>
      <c r="O2783" s="20" t="e">
        <f>VLOOKUP(CONCATENATE($M2783,$N2783),Curriculos!$A$2:$J$332,4,FALSE)</f>
        <v>#N/A</v>
      </c>
      <c r="P2783" s="21" t="e">
        <f>VLOOKUP(CONCATENATE($M2783,$N2783),Curriculos!$A$2:$J$332,5,FALSE)</f>
        <v>#N/A</v>
      </c>
      <c r="Q2783" s="21" t="e">
        <f>VLOOKUP($N2783,Oferta!$D$2:$P$100,5,FALSE)</f>
        <v>#N/A</v>
      </c>
      <c r="R2783" s="21" t="e">
        <f>VLOOKUP(CONCATENATE($M2783,$N2783),Curriculos!$A$2:$J$332,8,FALSE)</f>
        <v>#N/A</v>
      </c>
      <c r="S2783" s="5"/>
      <c r="T2783" s="22"/>
      <c r="U2783" s="21" t="e">
        <f>VLOOKUP(CONCATENATE($M2783,$N2783),Curriculos!$A$2:$J$332,10,FALSE)</f>
        <v>#N/A</v>
      </c>
      <c r="V2783" s="20" t="e">
        <f>VLOOKUP(CONCATENATE($M2783,$N2783,$T2783),Oferta!$B$2:$R$360,17,FALSE)</f>
        <v>#N/A</v>
      </c>
      <c r="W2783" s="20" t="e">
        <f>VLOOKUP(CONCATENATE($M2783,$N2783,$T2783),Oferta!$B$2:$Q$360,12,FALSE)</f>
        <v>#N/A</v>
      </c>
      <c r="X2783" s="22"/>
      <c r="Y2783" s="23" t="e">
        <f>VLOOKUP(CONCATENATE($W2783,$X2783),Mtz_Horarios!$E$2:$H$92,2,FALSE)</f>
        <v>#N/A</v>
      </c>
      <c r="Z2783" s="23" t="e">
        <f>VLOOKUP(CONCATENATE($W2783,$X2783),Mtz_Horarios!$E$2:$H$92,3,FALSE)</f>
        <v>#N/A</v>
      </c>
      <c r="AA2783" s="24" t="e">
        <f>VLOOKUP(CONCATENATE($W2783,$X2783),Mtz_Horarios!$E$2:$H$92,4,FALSE)</f>
        <v>#N/A</v>
      </c>
      <c r="AB2783" s="20" t="e">
        <f>VLOOKUP(CONCATENATE($M2783,$N2783,$T2783),Oferta!$B$2:$Q$360,16,FALSE)</f>
        <v>#N/A</v>
      </c>
      <c r="AC2783" s="20" t="e">
        <f>VLOOKUP(CONCATENATE($M2783,$N2783,$T2783),Oferta!$B$2:$Q$360,15,FALSE)</f>
        <v>#N/A</v>
      </c>
      <c r="AI2783" s="5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12"/>
      <c r="AW2783" s="12"/>
    </row>
    <row r="2784" spans="1:49" ht="15" hidden="1" customHeight="1">
      <c r="A2784" s="12"/>
      <c r="B2784" s="12"/>
      <c r="C2784" s="12"/>
      <c r="D2784" s="12"/>
      <c r="E2784" s="12"/>
      <c r="F2784" s="12"/>
      <c r="G2784" s="12"/>
      <c r="H2784" s="12" t="e">
        <f t="shared" si="40"/>
        <v>#N/A</v>
      </c>
      <c r="I2784" s="12" t="e">
        <f>VLOOKUP(CONCATENATE(N2784,T2784),Simulador!$H$26:$H$33,1,FALSE)</f>
        <v>#N/A</v>
      </c>
      <c r="J2784" s="12" t="e">
        <f t="shared" si="41"/>
        <v>#N/A</v>
      </c>
      <c r="K2784" s="13" t="e">
        <f t="shared" si="42"/>
        <v>#N/A</v>
      </c>
      <c r="L2784" s="12" t="e">
        <f t="shared" si="43"/>
        <v>#N/A</v>
      </c>
      <c r="M2784" s="14"/>
      <c r="N2784" s="3"/>
      <c r="O2784" s="20" t="e">
        <f>VLOOKUP(CONCATENATE($M2784,$N2784),Curriculos!$A$2:$J$332,4,FALSE)</f>
        <v>#N/A</v>
      </c>
      <c r="P2784" s="21" t="e">
        <f>VLOOKUP(CONCATENATE($M2784,$N2784),Curriculos!$A$2:$J$332,5,FALSE)</f>
        <v>#N/A</v>
      </c>
      <c r="Q2784" s="21" t="e">
        <f>VLOOKUP($N2784,Oferta!$D$2:$P$100,5,FALSE)</f>
        <v>#N/A</v>
      </c>
      <c r="R2784" s="21" t="e">
        <f>VLOOKUP(CONCATENATE($M2784,$N2784),Curriculos!$A$2:$J$332,8,FALSE)</f>
        <v>#N/A</v>
      </c>
      <c r="S2784" s="5"/>
      <c r="T2784" s="22"/>
      <c r="U2784" s="21" t="e">
        <f>VLOOKUP(CONCATENATE($M2784,$N2784),Curriculos!$A$2:$J$332,10,FALSE)</f>
        <v>#N/A</v>
      </c>
      <c r="V2784" s="20" t="e">
        <f>VLOOKUP(CONCATENATE($M2784,$N2784,$T2784),Oferta!$B$2:$R$360,17,FALSE)</f>
        <v>#N/A</v>
      </c>
      <c r="W2784" s="20" t="e">
        <f>VLOOKUP(CONCATENATE($M2784,$N2784,$T2784),Oferta!$B$2:$Q$360,12,FALSE)</f>
        <v>#N/A</v>
      </c>
      <c r="X2784" s="22"/>
      <c r="Y2784" s="23" t="e">
        <f>VLOOKUP(CONCATENATE($W2784,$X2784),Mtz_Horarios!$E$2:$H$92,2,FALSE)</f>
        <v>#N/A</v>
      </c>
      <c r="Z2784" s="23" t="e">
        <f>VLOOKUP(CONCATENATE($W2784,$X2784),Mtz_Horarios!$E$2:$H$92,3,FALSE)</f>
        <v>#N/A</v>
      </c>
      <c r="AA2784" s="24" t="e">
        <f>VLOOKUP(CONCATENATE($W2784,$X2784),Mtz_Horarios!$E$2:$H$92,4,FALSE)</f>
        <v>#N/A</v>
      </c>
      <c r="AB2784" s="20" t="e">
        <f>VLOOKUP(CONCATENATE($M2784,$N2784,$T2784),Oferta!$B$2:$Q$360,16,FALSE)</f>
        <v>#N/A</v>
      </c>
      <c r="AC2784" s="20" t="e">
        <f>VLOOKUP(CONCATENATE($M2784,$N2784,$T2784),Oferta!$B$2:$Q$360,15,FALSE)</f>
        <v>#N/A</v>
      </c>
      <c r="AI2784" s="5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12"/>
      <c r="AW2784" s="12"/>
    </row>
    <row r="2785" spans="1:49" ht="15" hidden="1" customHeight="1">
      <c r="A2785" s="12"/>
      <c r="B2785" s="12"/>
      <c r="C2785" s="12"/>
      <c r="D2785" s="12"/>
      <c r="E2785" s="12"/>
      <c r="F2785" s="12"/>
      <c r="G2785" s="12"/>
      <c r="H2785" s="12" t="e">
        <f t="shared" si="40"/>
        <v>#N/A</v>
      </c>
      <c r="I2785" s="12" t="e">
        <f>VLOOKUP(CONCATENATE(N2785,T2785),Simulador!$H$26:$H$33,1,FALSE)</f>
        <v>#N/A</v>
      </c>
      <c r="J2785" s="12" t="e">
        <f t="shared" si="41"/>
        <v>#N/A</v>
      </c>
      <c r="K2785" s="13" t="e">
        <f t="shared" si="42"/>
        <v>#N/A</v>
      </c>
      <c r="L2785" s="12" t="e">
        <f t="shared" si="43"/>
        <v>#N/A</v>
      </c>
      <c r="M2785" s="14"/>
      <c r="N2785" s="3"/>
      <c r="O2785" s="20" t="e">
        <f>VLOOKUP(CONCATENATE($M2785,$N2785),Curriculos!$A$2:$J$332,4,FALSE)</f>
        <v>#N/A</v>
      </c>
      <c r="P2785" s="21" t="e">
        <f>VLOOKUP(CONCATENATE($M2785,$N2785),Curriculos!$A$2:$J$332,5,FALSE)</f>
        <v>#N/A</v>
      </c>
      <c r="Q2785" s="21" t="e">
        <f>VLOOKUP($N2785,Oferta!$D$2:$P$100,5,FALSE)</f>
        <v>#N/A</v>
      </c>
      <c r="R2785" s="21" t="e">
        <f>VLOOKUP(CONCATENATE($M2785,$N2785),Curriculos!$A$2:$J$332,8,FALSE)</f>
        <v>#N/A</v>
      </c>
      <c r="S2785" s="5"/>
      <c r="T2785" s="22"/>
      <c r="U2785" s="21" t="e">
        <f>VLOOKUP(CONCATENATE($M2785,$N2785),Curriculos!$A$2:$J$332,10,FALSE)</f>
        <v>#N/A</v>
      </c>
      <c r="V2785" s="20" t="e">
        <f>VLOOKUP(CONCATENATE($M2785,$N2785,$T2785),Oferta!$B$2:$R$360,17,FALSE)</f>
        <v>#N/A</v>
      </c>
      <c r="W2785" s="20" t="e">
        <f>VLOOKUP(CONCATENATE($M2785,$N2785,$T2785),Oferta!$B$2:$Q$360,12,FALSE)</f>
        <v>#N/A</v>
      </c>
      <c r="X2785" s="22"/>
      <c r="Y2785" s="23" t="e">
        <f>VLOOKUP(CONCATENATE($W2785,$X2785),Mtz_Horarios!$E$2:$H$92,2,FALSE)</f>
        <v>#N/A</v>
      </c>
      <c r="Z2785" s="23" t="e">
        <f>VLOOKUP(CONCATENATE($W2785,$X2785),Mtz_Horarios!$E$2:$H$92,3,FALSE)</f>
        <v>#N/A</v>
      </c>
      <c r="AA2785" s="24" t="e">
        <f>VLOOKUP(CONCATENATE($W2785,$X2785),Mtz_Horarios!$E$2:$H$92,4,FALSE)</f>
        <v>#N/A</v>
      </c>
      <c r="AB2785" s="20" t="e">
        <f>VLOOKUP(CONCATENATE($M2785,$N2785,$T2785),Oferta!$B$2:$Q$360,16,FALSE)</f>
        <v>#N/A</v>
      </c>
      <c r="AC2785" s="20" t="e">
        <f>VLOOKUP(CONCATENATE($M2785,$N2785,$T2785),Oferta!$B$2:$Q$360,15,FALSE)</f>
        <v>#N/A</v>
      </c>
      <c r="AI2785" s="5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12"/>
      <c r="AW2785" s="12"/>
    </row>
    <row r="2786" spans="1:49" ht="15" hidden="1" customHeight="1">
      <c r="A2786" s="12"/>
      <c r="B2786" s="12"/>
      <c r="C2786" s="12"/>
      <c r="D2786" s="12"/>
      <c r="E2786" s="12"/>
      <c r="F2786" s="12"/>
      <c r="G2786" s="12"/>
      <c r="H2786" s="12" t="e">
        <f t="shared" si="40"/>
        <v>#N/A</v>
      </c>
      <c r="I2786" s="12" t="e">
        <f>VLOOKUP(CONCATENATE(N2786,T2786),Simulador!$H$26:$H$33,1,FALSE)</f>
        <v>#N/A</v>
      </c>
      <c r="J2786" s="12" t="e">
        <f t="shared" si="41"/>
        <v>#N/A</v>
      </c>
      <c r="K2786" s="13" t="e">
        <f t="shared" si="42"/>
        <v>#N/A</v>
      </c>
      <c r="L2786" s="12" t="e">
        <f t="shared" si="43"/>
        <v>#N/A</v>
      </c>
      <c r="M2786" s="14"/>
      <c r="N2786" s="3"/>
      <c r="O2786" s="20" t="e">
        <f>VLOOKUP(CONCATENATE($M2786,$N2786),Curriculos!$A$2:$J$332,4,FALSE)</f>
        <v>#N/A</v>
      </c>
      <c r="P2786" s="21" t="e">
        <f>VLOOKUP(CONCATENATE($M2786,$N2786),Curriculos!$A$2:$J$332,5,FALSE)</f>
        <v>#N/A</v>
      </c>
      <c r="Q2786" s="21" t="e">
        <f>VLOOKUP($N2786,Oferta!$D$2:$P$100,5,FALSE)</f>
        <v>#N/A</v>
      </c>
      <c r="R2786" s="21" t="e">
        <f>VLOOKUP(CONCATENATE($M2786,$N2786),Curriculos!$A$2:$J$332,8,FALSE)</f>
        <v>#N/A</v>
      </c>
      <c r="S2786" s="5"/>
      <c r="T2786" s="22"/>
      <c r="U2786" s="21" t="e">
        <f>VLOOKUP(CONCATENATE($M2786,$N2786),Curriculos!$A$2:$J$332,10,FALSE)</f>
        <v>#N/A</v>
      </c>
      <c r="V2786" s="20" t="e">
        <f>VLOOKUP(CONCATENATE($M2786,$N2786,$T2786),Oferta!$B$2:$R$360,17,FALSE)</f>
        <v>#N/A</v>
      </c>
      <c r="W2786" s="20" t="e">
        <f>VLOOKUP(CONCATENATE($M2786,$N2786,$T2786),Oferta!$B$2:$Q$360,12,FALSE)</f>
        <v>#N/A</v>
      </c>
      <c r="X2786" s="22"/>
      <c r="Y2786" s="23" t="e">
        <f>VLOOKUP(CONCATENATE($W2786,$X2786),Mtz_Horarios!$E$2:$H$92,2,FALSE)</f>
        <v>#N/A</v>
      </c>
      <c r="Z2786" s="23" t="e">
        <f>VLOOKUP(CONCATENATE($W2786,$X2786),Mtz_Horarios!$E$2:$H$92,3,FALSE)</f>
        <v>#N/A</v>
      </c>
      <c r="AA2786" s="24" t="e">
        <f>VLOOKUP(CONCATENATE($W2786,$X2786),Mtz_Horarios!$E$2:$H$92,4,FALSE)</f>
        <v>#N/A</v>
      </c>
      <c r="AB2786" s="20" t="e">
        <f>VLOOKUP(CONCATENATE($M2786,$N2786,$T2786),Oferta!$B$2:$Q$360,16,FALSE)</f>
        <v>#N/A</v>
      </c>
      <c r="AC2786" s="20" t="e">
        <f>VLOOKUP(CONCATENATE($M2786,$N2786,$T2786),Oferta!$B$2:$Q$360,15,FALSE)</f>
        <v>#N/A</v>
      </c>
      <c r="AI2786" s="5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12"/>
      <c r="AW2786" s="12"/>
    </row>
    <row r="2787" spans="1:49" ht="15" hidden="1" customHeight="1">
      <c r="A2787" s="12"/>
      <c r="B2787" s="12"/>
      <c r="C2787" s="12"/>
      <c r="D2787" s="12"/>
      <c r="E2787" s="12"/>
      <c r="F2787" s="12"/>
      <c r="G2787" s="12"/>
      <c r="H2787" s="12" t="e">
        <f t="shared" si="40"/>
        <v>#N/A</v>
      </c>
      <c r="I2787" s="12" t="e">
        <f>VLOOKUP(CONCATENATE(N2787,T2787),Simulador!$H$26:$H$33,1,FALSE)</f>
        <v>#N/A</v>
      </c>
      <c r="J2787" s="12" t="e">
        <f t="shared" si="41"/>
        <v>#N/A</v>
      </c>
      <c r="K2787" s="13" t="e">
        <f t="shared" si="42"/>
        <v>#N/A</v>
      </c>
      <c r="L2787" s="12" t="e">
        <f t="shared" si="43"/>
        <v>#N/A</v>
      </c>
      <c r="M2787" s="14"/>
      <c r="N2787" s="3"/>
      <c r="O2787" s="20" t="e">
        <f>VLOOKUP(CONCATENATE($M2787,$N2787),Curriculos!$A$2:$J$332,4,FALSE)</f>
        <v>#N/A</v>
      </c>
      <c r="P2787" s="21" t="e">
        <f>VLOOKUP(CONCATENATE($M2787,$N2787),Curriculos!$A$2:$J$332,5,FALSE)</f>
        <v>#N/A</v>
      </c>
      <c r="Q2787" s="21" t="e">
        <f>VLOOKUP($N2787,Oferta!$D$2:$P$100,5,FALSE)</f>
        <v>#N/A</v>
      </c>
      <c r="R2787" s="21" t="e">
        <f>VLOOKUP(CONCATENATE($M2787,$N2787),Curriculos!$A$2:$J$332,8,FALSE)</f>
        <v>#N/A</v>
      </c>
      <c r="S2787" s="5"/>
      <c r="T2787" s="22"/>
      <c r="U2787" s="21" t="e">
        <f>VLOOKUP(CONCATENATE($M2787,$N2787),Curriculos!$A$2:$J$332,10,FALSE)</f>
        <v>#N/A</v>
      </c>
      <c r="V2787" s="20" t="e">
        <f>VLOOKUP(CONCATENATE($M2787,$N2787,$T2787),Oferta!$B$2:$R$360,17,FALSE)</f>
        <v>#N/A</v>
      </c>
      <c r="W2787" s="20" t="e">
        <f>VLOOKUP(CONCATENATE($M2787,$N2787,$T2787),Oferta!$B$2:$Q$360,12,FALSE)</f>
        <v>#N/A</v>
      </c>
      <c r="X2787" s="22"/>
      <c r="Y2787" s="23" t="e">
        <f>VLOOKUP(CONCATENATE($W2787,$X2787),Mtz_Horarios!$E$2:$H$92,2,FALSE)</f>
        <v>#N/A</v>
      </c>
      <c r="Z2787" s="23" t="e">
        <f>VLOOKUP(CONCATENATE($W2787,$X2787),Mtz_Horarios!$E$2:$H$92,3,FALSE)</f>
        <v>#N/A</v>
      </c>
      <c r="AA2787" s="24" t="e">
        <f>VLOOKUP(CONCATENATE($W2787,$X2787),Mtz_Horarios!$E$2:$H$92,4,FALSE)</f>
        <v>#N/A</v>
      </c>
      <c r="AB2787" s="20" t="e">
        <f>VLOOKUP(CONCATENATE($M2787,$N2787,$T2787),Oferta!$B$2:$Q$360,16,FALSE)</f>
        <v>#N/A</v>
      </c>
      <c r="AC2787" s="20" t="e">
        <f>VLOOKUP(CONCATENATE($M2787,$N2787,$T2787),Oferta!$B$2:$Q$360,15,FALSE)</f>
        <v>#N/A</v>
      </c>
      <c r="AI2787" s="5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12"/>
      <c r="AW2787" s="12"/>
    </row>
    <row r="2788" spans="1:49" ht="15" hidden="1" customHeight="1">
      <c r="A2788" s="12"/>
      <c r="B2788" s="12"/>
      <c r="C2788" s="12"/>
      <c r="D2788" s="12"/>
      <c r="E2788" s="12"/>
      <c r="F2788" s="12"/>
      <c r="G2788" s="12"/>
      <c r="H2788" s="12" t="e">
        <f t="shared" si="40"/>
        <v>#N/A</v>
      </c>
      <c r="I2788" s="12" t="e">
        <f>VLOOKUP(CONCATENATE(N2788,T2788),Simulador!$H$26:$H$33,1,FALSE)</f>
        <v>#N/A</v>
      </c>
      <c r="J2788" s="12" t="e">
        <f t="shared" si="41"/>
        <v>#N/A</v>
      </c>
      <c r="K2788" s="13" t="e">
        <f t="shared" si="42"/>
        <v>#N/A</v>
      </c>
      <c r="L2788" s="12" t="e">
        <f t="shared" si="43"/>
        <v>#N/A</v>
      </c>
      <c r="M2788" s="14"/>
      <c r="N2788" s="3"/>
      <c r="O2788" s="20" t="e">
        <f>VLOOKUP(CONCATENATE($M2788,$N2788),Curriculos!$A$2:$J$332,4,FALSE)</f>
        <v>#N/A</v>
      </c>
      <c r="P2788" s="21" t="e">
        <f>VLOOKUP(CONCATENATE($M2788,$N2788),Curriculos!$A$2:$J$332,5,FALSE)</f>
        <v>#N/A</v>
      </c>
      <c r="Q2788" s="21" t="e">
        <f>VLOOKUP($N2788,Oferta!$D$2:$P$100,5,FALSE)</f>
        <v>#N/A</v>
      </c>
      <c r="R2788" s="21" t="e">
        <f>VLOOKUP(CONCATENATE($M2788,$N2788),Curriculos!$A$2:$J$332,8,FALSE)</f>
        <v>#N/A</v>
      </c>
      <c r="S2788" s="5"/>
      <c r="T2788" s="22"/>
      <c r="U2788" s="21" t="e">
        <f>VLOOKUP(CONCATENATE($M2788,$N2788),Curriculos!$A$2:$J$332,10,FALSE)</f>
        <v>#N/A</v>
      </c>
      <c r="V2788" s="20" t="e">
        <f>VLOOKUP(CONCATENATE($M2788,$N2788,$T2788),Oferta!$B$2:$R$360,17,FALSE)</f>
        <v>#N/A</v>
      </c>
      <c r="W2788" s="20" t="e">
        <f>VLOOKUP(CONCATENATE($M2788,$N2788,$T2788),Oferta!$B$2:$Q$360,12,FALSE)</f>
        <v>#N/A</v>
      </c>
      <c r="X2788" s="22"/>
      <c r="Y2788" s="23" t="e">
        <f>VLOOKUP(CONCATENATE($W2788,$X2788),Mtz_Horarios!$E$2:$H$92,2,FALSE)</f>
        <v>#N/A</v>
      </c>
      <c r="Z2788" s="23" t="e">
        <f>VLOOKUP(CONCATENATE($W2788,$X2788),Mtz_Horarios!$E$2:$H$92,3,FALSE)</f>
        <v>#N/A</v>
      </c>
      <c r="AA2788" s="24" t="e">
        <f>VLOOKUP(CONCATENATE($W2788,$X2788),Mtz_Horarios!$E$2:$H$92,4,FALSE)</f>
        <v>#N/A</v>
      </c>
      <c r="AB2788" s="20" t="e">
        <f>VLOOKUP(CONCATENATE($M2788,$N2788,$T2788),Oferta!$B$2:$Q$360,16,FALSE)</f>
        <v>#N/A</v>
      </c>
      <c r="AC2788" s="20" t="e">
        <f>VLOOKUP(CONCATENATE($M2788,$N2788,$T2788),Oferta!$B$2:$Q$360,15,FALSE)</f>
        <v>#N/A</v>
      </c>
      <c r="AI2788" s="5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12"/>
      <c r="AW2788" s="12"/>
    </row>
    <row r="2789" spans="1:49" ht="15" hidden="1" customHeight="1">
      <c r="A2789" s="12"/>
      <c r="B2789" s="12"/>
      <c r="C2789" s="12"/>
      <c r="D2789" s="12"/>
      <c r="E2789" s="12"/>
      <c r="F2789" s="12"/>
      <c r="G2789" s="12"/>
      <c r="H2789" s="12" t="e">
        <f t="shared" si="40"/>
        <v>#N/A</v>
      </c>
      <c r="I2789" s="12" t="e">
        <f>VLOOKUP(CONCATENATE(N2789,T2789),Simulador!$H$26:$H$33,1,FALSE)</f>
        <v>#N/A</v>
      </c>
      <c r="J2789" s="12" t="e">
        <f t="shared" si="41"/>
        <v>#N/A</v>
      </c>
      <c r="K2789" s="13" t="e">
        <f t="shared" si="42"/>
        <v>#N/A</v>
      </c>
      <c r="L2789" s="12" t="e">
        <f t="shared" si="43"/>
        <v>#N/A</v>
      </c>
      <c r="M2789" s="14"/>
      <c r="N2789" s="3"/>
      <c r="O2789" s="20" t="e">
        <f>VLOOKUP(CONCATENATE($M2789,$N2789),Curriculos!$A$2:$J$332,4,FALSE)</f>
        <v>#N/A</v>
      </c>
      <c r="P2789" s="21" t="e">
        <f>VLOOKUP(CONCATENATE($M2789,$N2789),Curriculos!$A$2:$J$332,5,FALSE)</f>
        <v>#N/A</v>
      </c>
      <c r="Q2789" s="21" t="e">
        <f>VLOOKUP($N2789,Oferta!$D$2:$P$100,5,FALSE)</f>
        <v>#N/A</v>
      </c>
      <c r="R2789" s="21" t="e">
        <f>VLOOKUP(CONCATENATE($M2789,$N2789),Curriculos!$A$2:$J$332,8,FALSE)</f>
        <v>#N/A</v>
      </c>
      <c r="S2789" s="5"/>
      <c r="T2789" s="22"/>
      <c r="U2789" s="21" t="e">
        <f>VLOOKUP(CONCATENATE($M2789,$N2789),Curriculos!$A$2:$J$332,10,FALSE)</f>
        <v>#N/A</v>
      </c>
      <c r="V2789" s="20" t="e">
        <f>VLOOKUP(CONCATENATE($M2789,$N2789,$T2789),Oferta!$B$2:$R$360,17,FALSE)</f>
        <v>#N/A</v>
      </c>
      <c r="W2789" s="20" t="e">
        <f>VLOOKUP(CONCATENATE($M2789,$N2789,$T2789),Oferta!$B$2:$Q$360,12,FALSE)</f>
        <v>#N/A</v>
      </c>
      <c r="X2789" s="22"/>
      <c r="Y2789" s="23" t="e">
        <f>VLOOKUP(CONCATENATE($W2789,$X2789),Mtz_Horarios!$E$2:$H$92,2,FALSE)</f>
        <v>#N/A</v>
      </c>
      <c r="Z2789" s="23" t="e">
        <f>VLOOKUP(CONCATENATE($W2789,$X2789),Mtz_Horarios!$E$2:$H$92,3,FALSE)</f>
        <v>#N/A</v>
      </c>
      <c r="AA2789" s="24" t="e">
        <f>VLOOKUP(CONCATENATE($W2789,$X2789),Mtz_Horarios!$E$2:$H$92,4,FALSE)</f>
        <v>#N/A</v>
      </c>
      <c r="AB2789" s="20" t="e">
        <f>VLOOKUP(CONCATENATE($M2789,$N2789,$T2789),Oferta!$B$2:$Q$360,16,FALSE)</f>
        <v>#N/A</v>
      </c>
      <c r="AC2789" s="20" t="e">
        <f>VLOOKUP(CONCATENATE($M2789,$N2789,$T2789),Oferta!$B$2:$Q$360,15,FALSE)</f>
        <v>#N/A</v>
      </c>
      <c r="AI2789" s="5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12"/>
      <c r="AW2789" s="12"/>
    </row>
    <row r="2790" spans="1:49" ht="15" hidden="1" customHeight="1">
      <c r="A2790" s="12"/>
      <c r="B2790" s="12"/>
      <c r="C2790" s="12"/>
      <c r="D2790" s="12"/>
      <c r="E2790" s="12"/>
      <c r="F2790" s="12"/>
      <c r="G2790" s="12"/>
      <c r="H2790" s="12" t="e">
        <f t="shared" si="40"/>
        <v>#N/A</v>
      </c>
      <c r="I2790" s="12" t="e">
        <f>VLOOKUP(CONCATENATE(N2790,T2790),Simulador!$H$26:$H$33,1,FALSE)</f>
        <v>#N/A</v>
      </c>
      <c r="J2790" s="12" t="e">
        <f t="shared" si="41"/>
        <v>#N/A</v>
      </c>
      <c r="K2790" s="13" t="e">
        <f t="shared" si="42"/>
        <v>#N/A</v>
      </c>
      <c r="L2790" s="12" t="e">
        <f t="shared" si="43"/>
        <v>#N/A</v>
      </c>
      <c r="M2790" s="14"/>
      <c r="N2790" s="3"/>
      <c r="O2790" s="20" t="e">
        <f>VLOOKUP(CONCATENATE($M2790,$N2790),Curriculos!$A$2:$J$332,4,FALSE)</f>
        <v>#N/A</v>
      </c>
      <c r="P2790" s="21" t="e">
        <f>VLOOKUP(CONCATENATE($M2790,$N2790),Curriculos!$A$2:$J$332,5,FALSE)</f>
        <v>#N/A</v>
      </c>
      <c r="Q2790" s="21" t="e">
        <f>VLOOKUP($N2790,Oferta!$D$2:$P$100,5,FALSE)</f>
        <v>#N/A</v>
      </c>
      <c r="R2790" s="21" t="e">
        <f>VLOOKUP(CONCATENATE($M2790,$N2790),Curriculos!$A$2:$J$332,8,FALSE)</f>
        <v>#N/A</v>
      </c>
      <c r="S2790" s="5"/>
      <c r="T2790" s="22"/>
      <c r="U2790" s="21" t="e">
        <f>VLOOKUP(CONCATENATE($M2790,$N2790),Curriculos!$A$2:$J$332,10,FALSE)</f>
        <v>#N/A</v>
      </c>
      <c r="V2790" s="20" t="e">
        <f>VLOOKUP(CONCATENATE($M2790,$N2790,$T2790),Oferta!$B$2:$R$360,17,FALSE)</f>
        <v>#N/A</v>
      </c>
      <c r="W2790" s="20" t="e">
        <f>VLOOKUP(CONCATENATE($M2790,$N2790,$T2790),Oferta!$B$2:$Q$360,12,FALSE)</f>
        <v>#N/A</v>
      </c>
      <c r="X2790" s="22"/>
      <c r="Y2790" s="23" t="e">
        <f>VLOOKUP(CONCATENATE($W2790,$X2790),Mtz_Horarios!$E$2:$H$92,2,FALSE)</f>
        <v>#N/A</v>
      </c>
      <c r="Z2790" s="23" t="e">
        <f>VLOOKUP(CONCATENATE($W2790,$X2790),Mtz_Horarios!$E$2:$H$92,3,FALSE)</f>
        <v>#N/A</v>
      </c>
      <c r="AA2790" s="24" t="e">
        <f>VLOOKUP(CONCATENATE($W2790,$X2790),Mtz_Horarios!$E$2:$H$92,4,FALSE)</f>
        <v>#N/A</v>
      </c>
      <c r="AB2790" s="20" t="e">
        <f>VLOOKUP(CONCATENATE($M2790,$N2790,$T2790),Oferta!$B$2:$Q$360,16,FALSE)</f>
        <v>#N/A</v>
      </c>
      <c r="AC2790" s="20" t="e">
        <f>VLOOKUP(CONCATENATE($M2790,$N2790,$T2790),Oferta!$B$2:$Q$360,15,FALSE)</f>
        <v>#N/A</v>
      </c>
      <c r="AI2790" s="5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12"/>
      <c r="AW2790" s="12"/>
    </row>
    <row r="2791" spans="1:49" ht="15" hidden="1" customHeight="1">
      <c r="A2791" s="12"/>
      <c r="B2791" s="12"/>
      <c r="C2791" s="12"/>
      <c r="D2791" s="12"/>
      <c r="E2791" s="12"/>
      <c r="F2791" s="12"/>
      <c r="G2791" s="12"/>
      <c r="H2791" s="12" t="e">
        <f t="shared" si="40"/>
        <v>#N/A</v>
      </c>
      <c r="I2791" s="12" t="e">
        <f>VLOOKUP(CONCATENATE(N2791,T2791),Simulador!$H$26:$H$33,1,FALSE)</f>
        <v>#N/A</v>
      </c>
      <c r="J2791" s="12" t="e">
        <f t="shared" si="41"/>
        <v>#N/A</v>
      </c>
      <c r="K2791" s="13" t="e">
        <f t="shared" si="42"/>
        <v>#N/A</v>
      </c>
      <c r="L2791" s="12" t="e">
        <f t="shared" si="43"/>
        <v>#N/A</v>
      </c>
      <c r="M2791" s="14"/>
      <c r="N2791" s="3"/>
      <c r="O2791" s="20" t="e">
        <f>VLOOKUP(CONCATENATE($M2791,$N2791),Curriculos!$A$2:$J$332,4,FALSE)</f>
        <v>#N/A</v>
      </c>
      <c r="P2791" s="21" t="e">
        <f>VLOOKUP(CONCATENATE($M2791,$N2791),Curriculos!$A$2:$J$332,5,FALSE)</f>
        <v>#N/A</v>
      </c>
      <c r="Q2791" s="21" t="e">
        <f>VLOOKUP($N2791,Oferta!$D$2:$P$100,5,FALSE)</f>
        <v>#N/A</v>
      </c>
      <c r="R2791" s="21" t="e">
        <f>VLOOKUP(CONCATENATE($M2791,$N2791),Curriculos!$A$2:$J$332,8,FALSE)</f>
        <v>#N/A</v>
      </c>
      <c r="S2791" s="5"/>
      <c r="T2791" s="22"/>
      <c r="U2791" s="21" t="e">
        <f>VLOOKUP(CONCATENATE($M2791,$N2791),Curriculos!$A$2:$J$332,10,FALSE)</f>
        <v>#N/A</v>
      </c>
      <c r="V2791" s="20" t="e">
        <f>VLOOKUP(CONCATENATE($M2791,$N2791,$T2791),Oferta!$B$2:$R$360,17,FALSE)</f>
        <v>#N/A</v>
      </c>
      <c r="W2791" s="20" t="e">
        <f>VLOOKUP(CONCATENATE($M2791,$N2791,$T2791),Oferta!$B$2:$Q$360,12,FALSE)</f>
        <v>#N/A</v>
      </c>
      <c r="X2791" s="22"/>
      <c r="Y2791" s="23" t="e">
        <f>VLOOKUP(CONCATENATE($W2791,$X2791),Mtz_Horarios!$E$2:$H$92,2,FALSE)</f>
        <v>#N/A</v>
      </c>
      <c r="Z2791" s="23" t="e">
        <f>VLOOKUP(CONCATENATE($W2791,$X2791),Mtz_Horarios!$E$2:$H$92,3,FALSE)</f>
        <v>#N/A</v>
      </c>
      <c r="AA2791" s="24" t="e">
        <f>VLOOKUP(CONCATENATE($W2791,$X2791),Mtz_Horarios!$E$2:$H$92,4,FALSE)</f>
        <v>#N/A</v>
      </c>
      <c r="AB2791" s="20" t="e">
        <f>VLOOKUP(CONCATENATE($M2791,$N2791,$T2791),Oferta!$B$2:$Q$360,16,FALSE)</f>
        <v>#N/A</v>
      </c>
      <c r="AC2791" s="20" t="e">
        <f>VLOOKUP(CONCATENATE($M2791,$N2791,$T2791),Oferta!$B$2:$Q$360,15,FALSE)</f>
        <v>#N/A</v>
      </c>
      <c r="AI2791" s="5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12"/>
      <c r="AW2791" s="12"/>
    </row>
    <row r="2792" spans="1:49" ht="15" hidden="1" customHeight="1">
      <c r="A2792" s="12"/>
      <c r="B2792" s="12"/>
      <c r="C2792" s="12"/>
      <c r="D2792" s="12"/>
      <c r="E2792" s="12"/>
      <c r="F2792" s="12"/>
      <c r="G2792" s="12"/>
      <c r="H2792" s="12" t="e">
        <f t="shared" si="40"/>
        <v>#N/A</v>
      </c>
      <c r="I2792" s="12" t="e">
        <f>VLOOKUP(CONCATENATE(N2792,T2792),Simulador!$H$26:$H$33,1,FALSE)</f>
        <v>#N/A</v>
      </c>
      <c r="J2792" s="12" t="e">
        <f t="shared" si="41"/>
        <v>#N/A</v>
      </c>
      <c r="K2792" s="13" t="e">
        <f t="shared" si="42"/>
        <v>#N/A</v>
      </c>
      <c r="L2792" s="12" t="e">
        <f t="shared" si="43"/>
        <v>#N/A</v>
      </c>
      <c r="M2792" s="14"/>
      <c r="N2792" s="3"/>
      <c r="O2792" s="20" t="e">
        <f>VLOOKUP(CONCATENATE($M2792,$N2792),Curriculos!$A$2:$J$332,4,FALSE)</f>
        <v>#N/A</v>
      </c>
      <c r="P2792" s="21" t="e">
        <f>VLOOKUP(CONCATENATE($M2792,$N2792),Curriculos!$A$2:$J$332,5,FALSE)</f>
        <v>#N/A</v>
      </c>
      <c r="Q2792" s="21" t="e">
        <f>VLOOKUP($N2792,Oferta!$D$2:$P$100,5,FALSE)</f>
        <v>#N/A</v>
      </c>
      <c r="R2792" s="21" t="e">
        <f>VLOOKUP(CONCATENATE($M2792,$N2792),Curriculos!$A$2:$J$332,8,FALSE)</f>
        <v>#N/A</v>
      </c>
      <c r="S2792" s="5"/>
      <c r="T2792" s="22"/>
      <c r="U2792" s="21" t="e">
        <f>VLOOKUP(CONCATENATE($M2792,$N2792),Curriculos!$A$2:$J$332,10,FALSE)</f>
        <v>#N/A</v>
      </c>
      <c r="V2792" s="20" t="e">
        <f>VLOOKUP(CONCATENATE($M2792,$N2792,$T2792),Oferta!$B$2:$R$360,17,FALSE)</f>
        <v>#N/A</v>
      </c>
      <c r="W2792" s="20" t="e">
        <f>VLOOKUP(CONCATENATE($M2792,$N2792,$T2792),Oferta!$B$2:$Q$360,12,FALSE)</f>
        <v>#N/A</v>
      </c>
      <c r="X2792" s="22"/>
      <c r="Y2792" s="23" t="e">
        <f>VLOOKUP(CONCATENATE($W2792,$X2792),Mtz_Horarios!$E$2:$H$92,2,FALSE)</f>
        <v>#N/A</v>
      </c>
      <c r="Z2792" s="23" t="e">
        <f>VLOOKUP(CONCATENATE($W2792,$X2792),Mtz_Horarios!$E$2:$H$92,3,FALSE)</f>
        <v>#N/A</v>
      </c>
      <c r="AA2792" s="24" t="e">
        <f>VLOOKUP(CONCATENATE($W2792,$X2792),Mtz_Horarios!$E$2:$H$92,4,FALSE)</f>
        <v>#N/A</v>
      </c>
      <c r="AB2792" s="20" t="e">
        <f>VLOOKUP(CONCATENATE($M2792,$N2792,$T2792),Oferta!$B$2:$Q$360,16,FALSE)</f>
        <v>#N/A</v>
      </c>
      <c r="AC2792" s="20" t="e">
        <f>VLOOKUP(CONCATENATE($M2792,$N2792,$T2792),Oferta!$B$2:$Q$360,15,FALSE)</f>
        <v>#N/A</v>
      </c>
      <c r="AI2792" s="5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12"/>
      <c r="AW2792" s="12"/>
    </row>
    <row r="2793" spans="1:49" ht="15" hidden="1" customHeight="1">
      <c r="A2793" s="12"/>
      <c r="B2793" s="12"/>
      <c r="C2793" s="12"/>
      <c r="D2793" s="12"/>
      <c r="E2793" s="12"/>
      <c r="F2793" s="12"/>
      <c r="G2793" s="12"/>
      <c r="H2793" s="12" t="e">
        <f t="shared" si="40"/>
        <v>#N/A</v>
      </c>
      <c r="I2793" s="12" t="e">
        <f>VLOOKUP(CONCATENATE(N2793,T2793),Simulador!$H$26:$H$33,1,FALSE)</f>
        <v>#N/A</v>
      </c>
      <c r="J2793" s="12" t="e">
        <f t="shared" si="41"/>
        <v>#N/A</v>
      </c>
      <c r="K2793" s="13" t="e">
        <f t="shared" si="42"/>
        <v>#N/A</v>
      </c>
      <c r="L2793" s="12" t="e">
        <f t="shared" si="43"/>
        <v>#N/A</v>
      </c>
      <c r="M2793" s="14"/>
      <c r="N2793" s="3"/>
      <c r="O2793" s="20" t="e">
        <f>VLOOKUP(CONCATENATE($M2793,$N2793),Curriculos!$A$2:$J$332,4,FALSE)</f>
        <v>#N/A</v>
      </c>
      <c r="P2793" s="21" t="e">
        <f>VLOOKUP(CONCATENATE($M2793,$N2793),Curriculos!$A$2:$J$332,5,FALSE)</f>
        <v>#N/A</v>
      </c>
      <c r="Q2793" s="21" t="e">
        <f>VLOOKUP($N2793,Oferta!$D$2:$P$100,5,FALSE)</f>
        <v>#N/A</v>
      </c>
      <c r="R2793" s="21" t="e">
        <f>VLOOKUP(CONCATENATE($M2793,$N2793),Curriculos!$A$2:$J$332,8,FALSE)</f>
        <v>#N/A</v>
      </c>
      <c r="S2793" s="5"/>
      <c r="T2793" s="22"/>
      <c r="U2793" s="21" t="e">
        <f>VLOOKUP(CONCATENATE($M2793,$N2793),Curriculos!$A$2:$J$332,10,FALSE)</f>
        <v>#N/A</v>
      </c>
      <c r="V2793" s="20" t="e">
        <f>VLOOKUP(CONCATENATE($M2793,$N2793,$T2793),Oferta!$B$2:$R$360,17,FALSE)</f>
        <v>#N/A</v>
      </c>
      <c r="W2793" s="20" t="e">
        <f>VLOOKUP(CONCATENATE($M2793,$N2793,$T2793),Oferta!$B$2:$Q$360,12,FALSE)</f>
        <v>#N/A</v>
      </c>
      <c r="X2793" s="22"/>
      <c r="Y2793" s="23" t="e">
        <f>VLOOKUP(CONCATENATE($W2793,$X2793),Mtz_Horarios!$E$2:$H$92,2,FALSE)</f>
        <v>#N/A</v>
      </c>
      <c r="Z2793" s="23" t="e">
        <f>VLOOKUP(CONCATENATE($W2793,$X2793),Mtz_Horarios!$E$2:$H$92,3,FALSE)</f>
        <v>#N/A</v>
      </c>
      <c r="AA2793" s="24" t="e">
        <f>VLOOKUP(CONCATENATE($W2793,$X2793),Mtz_Horarios!$E$2:$H$92,4,FALSE)</f>
        <v>#N/A</v>
      </c>
      <c r="AB2793" s="20" t="e">
        <f>VLOOKUP(CONCATENATE($M2793,$N2793,$T2793),Oferta!$B$2:$Q$360,16,FALSE)</f>
        <v>#N/A</v>
      </c>
      <c r="AC2793" s="20" t="e">
        <f>VLOOKUP(CONCATENATE($M2793,$N2793,$T2793),Oferta!$B$2:$Q$360,15,FALSE)</f>
        <v>#N/A</v>
      </c>
      <c r="AI2793" s="5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12"/>
      <c r="AW2793" s="12"/>
    </row>
    <row r="2794" spans="1:49" ht="15" hidden="1" customHeight="1">
      <c r="A2794" s="12"/>
      <c r="B2794" s="12"/>
      <c r="C2794" s="12"/>
      <c r="D2794" s="12"/>
      <c r="E2794" s="12"/>
      <c r="F2794" s="12"/>
      <c r="G2794" s="12"/>
      <c r="H2794" s="12" t="e">
        <f t="shared" si="40"/>
        <v>#N/A</v>
      </c>
      <c r="I2794" s="12" t="e">
        <f>VLOOKUP(CONCATENATE(N2794,T2794),Simulador!$H$26:$H$33,1,FALSE)</f>
        <v>#N/A</v>
      </c>
      <c r="J2794" s="12" t="e">
        <f t="shared" si="41"/>
        <v>#N/A</v>
      </c>
      <c r="K2794" s="13" t="e">
        <f t="shared" si="42"/>
        <v>#N/A</v>
      </c>
      <c r="L2794" s="12" t="e">
        <f t="shared" si="43"/>
        <v>#N/A</v>
      </c>
      <c r="M2794" s="14"/>
      <c r="N2794" s="3"/>
      <c r="O2794" s="20" t="e">
        <f>VLOOKUP(CONCATENATE($M2794,$N2794),Curriculos!$A$2:$J$332,4,FALSE)</f>
        <v>#N/A</v>
      </c>
      <c r="P2794" s="21" t="e">
        <f>VLOOKUP(CONCATENATE($M2794,$N2794),Curriculos!$A$2:$J$332,5,FALSE)</f>
        <v>#N/A</v>
      </c>
      <c r="Q2794" s="21" t="e">
        <f>VLOOKUP($N2794,Oferta!$D$2:$P$100,5,FALSE)</f>
        <v>#N/A</v>
      </c>
      <c r="R2794" s="21" t="e">
        <f>VLOOKUP(CONCATENATE($M2794,$N2794),Curriculos!$A$2:$J$332,8,FALSE)</f>
        <v>#N/A</v>
      </c>
      <c r="S2794" s="5"/>
      <c r="T2794" s="22"/>
      <c r="U2794" s="21" t="e">
        <f>VLOOKUP(CONCATENATE($M2794,$N2794),Curriculos!$A$2:$J$332,10,FALSE)</f>
        <v>#N/A</v>
      </c>
      <c r="V2794" s="20" t="e">
        <f>VLOOKUP(CONCATENATE($M2794,$N2794,$T2794),Oferta!$B$2:$R$360,17,FALSE)</f>
        <v>#N/A</v>
      </c>
      <c r="W2794" s="20" t="e">
        <f>VLOOKUP(CONCATENATE($M2794,$N2794,$T2794),Oferta!$B$2:$Q$360,12,FALSE)</f>
        <v>#N/A</v>
      </c>
      <c r="X2794" s="22"/>
      <c r="Y2794" s="23" t="e">
        <f>VLOOKUP(CONCATENATE($W2794,$X2794),Mtz_Horarios!$E$2:$H$92,2,FALSE)</f>
        <v>#N/A</v>
      </c>
      <c r="Z2794" s="23" t="e">
        <f>VLOOKUP(CONCATENATE($W2794,$X2794),Mtz_Horarios!$E$2:$H$92,3,FALSE)</f>
        <v>#N/A</v>
      </c>
      <c r="AA2794" s="24" t="e">
        <f>VLOOKUP(CONCATENATE($W2794,$X2794),Mtz_Horarios!$E$2:$H$92,4,FALSE)</f>
        <v>#N/A</v>
      </c>
      <c r="AB2794" s="20" t="e">
        <f>VLOOKUP(CONCATENATE($M2794,$N2794,$T2794),Oferta!$B$2:$Q$360,16,FALSE)</f>
        <v>#N/A</v>
      </c>
      <c r="AC2794" s="20" t="e">
        <f>VLOOKUP(CONCATENATE($M2794,$N2794,$T2794),Oferta!$B$2:$Q$360,15,FALSE)</f>
        <v>#N/A</v>
      </c>
      <c r="AI2794" s="5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12"/>
      <c r="AW2794" s="12"/>
    </row>
    <row r="2795" spans="1:49" ht="15" hidden="1" customHeight="1">
      <c r="A2795" s="12"/>
      <c r="B2795" s="12"/>
      <c r="C2795" s="12"/>
      <c r="D2795" s="12"/>
      <c r="E2795" s="12"/>
      <c r="F2795" s="12"/>
      <c r="G2795" s="12"/>
      <c r="H2795" s="12" t="e">
        <f t="shared" si="40"/>
        <v>#N/A</v>
      </c>
      <c r="I2795" s="12" t="e">
        <f>VLOOKUP(CONCATENATE(N2795,T2795),Simulador!$H$26:$H$33,1,FALSE)</f>
        <v>#N/A</v>
      </c>
      <c r="J2795" s="12" t="e">
        <f t="shared" si="41"/>
        <v>#N/A</v>
      </c>
      <c r="K2795" s="13" t="e">
        <f t="shared" si="42"/>
        <v>#N/A</v>
      </c>
      <c r="L2795" s="12" t="e">
        <f t="shared" si="43"/>
        <v>#N/A</v>
      </c>
      <c r="M2795" s="14"/>
      <c r="N2795" s="3"/>
      <c r="O2795" s="20" t="e">
        <f>VLOOKUP(CONCATENATE($M2795,$N2795),Curriculos!$A$2:$J$332,4,FALSE)</f>
        <v>#N/A</v>
      </c>
      <c r="P2795" s="21" t="e">
        <f>VLOOKUP(CONCATENATE($M2795,$N2795),Curriculos!$A$2:$J$332,5,FALSE)</f>
        <v>#N/A</v>
      </c>
      <c r="Q2795" s="21" t="e">
        <f>VLOOKUP($N2795,Oferta!$D$2:$P$100,5,FALSE)</f>
        <v>#N/A</v>
      </c>
      <c r="R2795" s="21" t="e">
        <f>VLOOKUP(CONCATENATE($M2795,$N2795),Curriculos!$A$2:$J$332,8,FALSE)</f>
        <v>#N/A</v>
      </c>
      <c r="S2795" s="5"/>
      <c r="T2795" s="22"/>
      <c r="U2795" s="21" t="e">
        <f>VLOOKUP(CONCATENATE($M2795,$N2795),Curriculos!$A$2:$J$332,10,FALSE)</f>
        <v>#N/A</v>
      </c>
      <c r="V2795" s="20" t="e">
        <f>VLOOKUP(CONCATENATE($M2795,$N2795,$T2795),Oferta!$B$2:$R$360,17,FALSE)</f>
        <v>#N/A</v>
      </c>
      <c r="W2795" s="20" t="e">
        <f>VLOOKUP(CONCATENATE($M2795,$N2795,$T2795),Oferta!$B$2:$Q$360,12,FALSE)</f>
        <v>#N/A</v>
      </c>
      <c r="X2795" s="22"/>
      <c r="Y2795" s="23" t="e">
        <f>VLOOKUP(CONCATENATE($W2795,$X2795),Mtz_Horarios!$E$2:$H$92,2,FALSE)</f>
        <v>#N/A</v>
      </c>
      <c r="Z2795" s="23" t="e">
        <f>VLOOKUP(CONCATENATE($W2795,$X2795),Mtz_Horarios!$E$2:$H$92,3,FALSE)</f>
        <v>#N/A</v>
      </c>
      <c r="AA2795" s="24" t="e">
        <f>VLOOKUP(CONCATENATE($W2795,$X2795),Mtz_Horarios!$E$2:$H$92,4,FALSE)</f>
        <v>#N/A</v>
      </c>
      <c r="AB2795" s="20" t="e">
        <f>VLOOKUP(CONCATENATE($M2795,$N2795,$T2795),Oferta!$B$2:$Q$360,16,FALSE)</f>
        <v>#N/A</v>
      </c>
      <c r="AC2795" s="20" t="e">
        <f>VLOOKUP(CONCATENATE($M2795,$N2795,$T2795),Oferta!$B$2:$Q$360,15,FALSE)</f>
        <v>#N/A</v>
      </c>
      <c r="AI2795" s="5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12"/>
      <c r="AW2795" s="12"/>
    </row>
    <row r="2796" spans="1:49" ht="15" hidden="1" customHeight="1">
      <c r="A2796" s="12"/>
      <c r="B2796" s="12"/>
      <c r="C2796" s="12"/>
      <c r="D2796" s="12"/>
      <c r="E2796" s="12"/>
      <c r="F2796" s="12"/>
      <c r="G2796" s="12"/>
      <c r="H2796" s="12" t="e">
        <f t="shared" si="40"/>
        <v>#N/A</v>
      </c>
      <c r="I2796" s="12" t="e">
        <f>VLOOKUP(CONCATENATE(N2796,T2796),Simulador!$H$26:$H$33,1,FALSE)</f>
        <v>#N/A</v>
      </c>
      <c r="J2796" s="12" t="e">
        <f t="shared" si="41"/>
        <v>#N/A</v>
      </c>
      <c r="K2796" s="13" t="e">
        <f t="shared" si="42"/>
        <v>#N/A</v>
      </c>
      <c r="L2796" s="12" t="e">
        <f t="shared" si="43"/>
        <v>#N/A</v>
      </c>
      <c r="M2796" s="14"/>
      <c r="N2796" s="3"/>
      <c r="O2796" s="20" t="e">
        <f>VLOOKUP(CONCATENATE($M2796,$N2796),Curriculos!$A$2:$J$332,4,FALSE)</f>
        <v>#N/A</v>
      </c>
      <c r="P2796" s="21" t="e">
        <f>VLOOKUP(CONCATENATE($M2796,$N2796),Curriculos!$A$2:$J$332,5,FALSE)</f>
        <v>#N/A</v>
      </c>
      <c r="Q2796" s="21" t="e">
        <f>VLOOKUP($N2796,Oferta!$D$2:$P$100,5,FALSE)</f>
        <v>#N/A</v>
      </c>
      <c r="R2796" s="21" t="e">
        <f>VLOOKUP(CONCATENATE($M2796,$N2796),Curriculos!$A$2:$J$332,8,FALSE)</f>
        <v>#N/A</v>
      </c>
      <c r="S2796" s="5"/>
      <c r="T2796" s="22"/>
      <c r="U2796" s="21" t="e">
        <f>VLOOKUP(CONCATENATE($M2796,$N2796),Curriculos!$A$2:$J$332,10,FALSE)</f>
        <v>#N/A</v>
      </c>
      <c r="V2796" s="20" t="e">
        <f>VLOOKUP(CONCATENATE($M2796,$N2796,$T2796),Oferta!$B$2:$R$360,17,FALSE)</f>
        <v>#N/A</v>
      </c>
      <c r="W2796" s="20" t="e">
        <f>VLOOKUP(CONCATENATE($M2796,$N2796,$T2796),Oferta!$B$2:$Q$360,12,FALSE)</f>
        <v>#N/A</v>
      </c>
      <c r="X2796" s="22"/>
      <c r="Y2796" s="23" t="e">
        <f>VLOOKUP(CONCATENATE($W2796,$X2796),Mtz_Horarios!$E$2:$H$92,2,FALSE)</f>
        <v>#N/A</v>
      </c>
      <c r="Z2796" s="23" t="e">
        <f>VLOOKUP(CONCATENATE($W2796,$X2796),Mtz_Horarios!$E$2:$H$92,3,FALSE)</f>
        <v>#N/A</v>
      </c>
      <c r="AA2796" s="24" t="e">
        <f>VLOOKUP(CONCATENATE($W2796,$X2796),Mtz_Horarios!$E$2:$H$92,4,FALSE)</f>
        <v>#N/A</v>
      </c>
      <c r="AB2796" s="20" t="e">
        <f>VLOOKUP(CONCATENATE($M2796,$N2796,$T2796),Oferta!$B$2:$Q$360,16,FALSE)</f>
        <v>#N/A</v>
      </c>
      <c r="AC2796" s="20" t="e">
        <f>VLOOKUP(CONCATENATE($M2796,$N2796,$T2796),Oferta!$B$2:$Q$360,15,FALSE)</f>
        <v>#N/A</v>
      </c>
      <c r="AI2796" s="5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12"/>
      <c r="AW2796" s="12"/>
    </row>
    <row r="2797" spans="1:49" ht="15" hidden="1" customHeight="1">
      <c r="A2797" s="12"/>
      <c r="B2797" s="12"/>
      <c r="C2797" s="12"/>
      <c r="D2797" s="12"/>
      <c r="E2797" s="12"/>
      <c r="F2797" s="12"/>
      <c r="G2797" s="12"/>
      <c r="H2797" s="12" t="e">
        <f t="shared" si="40"/>
        <v>#N/A</v>
      </c>
      <c r="I2797" s="12" t="e">
        <f>VLOOKUP(CONCATENATE(N2797,T2797),Simulador!$H$26:$H$33,1,FALSE)</f>
        <v>#N/A</v>
      </c>
      <c r="J2797" s="12" t="e">
        <f t="shared" si="41"/>
        <v>#N/A</v>
      </c>
      <c r="K2797" s="13" t="e">
        <f t="shared" si="42"/>
        <v>#N/A</v>
      </c>
      <c r="L2797" s="12" t="e">
        <f t="shared" si="43"/>
        <v>#N/A</v>
      </c>
      <c r="M2797" s="14"/>
      <c r="N2797" s="3"/>
      <c r="O2797" s="20" t="e">
        <f>VLOOKUP(CONCATENATE($M2797,$N2797),Curriculos!$A$2:$J$332,4,FALSE)</f>
        <v>#N/A</v>
      </c>
      <c r="P2797" s="21" t="e">
        <f>VLOOKUP(CONCATENATE($M2797,$N2797),Curriculos!$A$2:$J$332,5,FALSE)</f>
        <v>#N/A</v>
      </c>
      <c r="Q2797" s="21" t="e">
        <f>VLOOKUP($N2797,Oferta!$D$2:$P$100,5,FALSE)</f>
        <v>#N/A</v>
      </c>
      <c r="R2797" s="21" t="e">
        <f>VLOOKUP(CONCATENATE($M2797,$N2797),Curriculos!$A$2:$J$332,8,FALSE)</f>
        <v>#N/A</v>
      </c>
      <c r="S2797" s="5"/>
      <c r="T2797" s="22"/>
      <c r="U2797" s="21" t="e">
        <f>VLOOKUP(CONCATENATE($M2797,$N2797),Curriculos!$A$2:$J$332,10,FALSE)</f>
        <v>#N/A</v>
      </c>
      <c r="V2797" s="20" t="e">
        <f>VLOOKUP(CONCATENATE($M2797,$N2797,$T2797),Oferta!$B$2:$R$360,17,FALSE)</f>
        <v>#N/A</v>
      </c>
      <c r="W2797" s="20" t="e">
        <f>VLOOKUP(CONCATENATE($M2797,$N2797,$T2797),Oferta!$B$2:$Q$360,12,FALSE)</f>
        <v>#N/A</v>
      </c>
      <c r="X2797" s="22"/>
      <c r="Y2797" s="23" t="e">
        <f>VLOOKUP(CONCATENATE($W2797,$X2797),Mtz_Horarios!$E$2:$H$92,2,FALSE)</f>
        <v>#N/A</v>
      </c>
      <c r="Z2797" s="23" t="e">
        <f>VLOOKUP(CONCATENATE($W2797,$X2797),Mtz_Horarios!$E$2:$H$92,3,FALSE)</f>
        <v>#N/A</v>
      </c>
      <c r="AA2797" s="24" t="e">
        <f>VLOOKUP(CONCATENATE($W2797,$X2797),Mtz_Horarios!$E$2:$H$92,4,FALSE)</f>
        <v>#N/A</v>
      </c>
      <c r="AB2797" s="20" t="e">
        <f>VLOOKUP(CONCATENATE($M2797,$N2797,$T2797),Oferta!$B$2:$Q$360,16,FALSE)</f>
        <v>#N/A</v>
      </c>
      <c r="AC2797" s="20" t="e">
        <f>VLOOKUP(CONCATENATE($M2797,$N2797,$T2797),Oferta!$B$2:$Q$360,15,FALSE)</f>
        <v>#N/A</v>
      </c>
      <c r="AI2797" s="5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12"/>
      <c r="AW2797" s="12"/>
    </row>
    <row r="2798" spans="1:49" ht="15" hidden="1" customHeight="1">
      <c r="A2798" s="12"/>
      <c r="B2798" s="12"/>
      <c r="C2798" s="12"/>
      <c r="D2798" s="12"/>
      <c r="E2798" s="12"/>
      <c r="F2798" s="12"/>
      <c r="G2798" s="12"/>
      <c r="H2798" s="12" t="e">
        <f t="shared" si="40"/>
        <v>#N/A</v>
      </c>
      <c r="I2798" s="12" t="e">
        <f>VLOOKUP(CONCATENATE(N2798,T2798),Simulador!$H$26:$H$33,1,FALSE)</f>
        <v>#N/A</v>
      </c>
      <c r="J2798" s="12" t="e">
        <f t="shared" si="41"/>
        <v>#N/A</v>
      </c>
      <c r="K2798" s="13" t="e">
        <f t="shared" si="42"/>
        <v>#N/A</v>
      </c>
      <c r="L2798" s="12" t="e">
        <f t="shared" si="43"/>
        <v>#N/A</v>
      </c>
      <c r="M2798" s="14"/>
      <c r="N2798" s="3"/>
      <c r="O2798" s="20" t="e">
        <f>VLOOKUP(CONCATENATE($M2798,$N2798),Curriculos!$A$2:$J$332,4,FALSE)</f>
        <v>#N/A</v>
      </c>
      <c r="P2798" s="21" t="e">
        <f>VLOOKUP(CONCATENATE($M2798,$N2798),Curriculos!$A$2:$J$332,5,FALSE)</f>
        <v>#N/A</v>
      </c>
      <c r="Q2798" s="21" t="e">
        <f>VLOOKUP($N2798,Oferta!$D$2:$P$100,5,FALSE)</f>
        <v>#N/A</v>
      </c>
      <c r="R2798" s="21" t="e">
        <f>VLOOKUP(CONCATENATE($M2798,$N2798),Curriculos!$A$2:$J$332,8,FALSE)</f>
        <v>#N/A</v>
      </c>
      <c r="S2798" s="5"/>
      <c r="T2798" s="22"/>
      <c r="U2798" s="21" t="e">
        <f>VLOOKUP(CONCATENATE($M2798,$N2798),Curriculos!$A$2:$J$332,10,FALSE)</f>
        <v>#N/A</v>
      </c>
      <c r="V2798" s="20" t="e">
        <f>VLOOKUP(CONCATENATE($M2798,$N2798,$T2798),Oferta!$B$2:$R$360,17,FALSE)</f>
        <v>#N/A</v>
      </c>
      <c r="W2798" s="20" t="e">
        <f>VLOOKUP(CONCATENATE($M2798,$N2798,$T2798),Oferta!$B$2:$Q$360,12,FALSE)</f>
        <v>#N/A</v>
      </c>
      <c r="X2798" s="22"/>
      <c r="Y2798" s="23" t="e">
        <f>VLOOKUP(CONCATENATE($W2798,$X2798),Mtz_Horarios!$E$2:$H$92,2,FALSE)</f>
        <v>#N/A</v>
      </c>
      <c r="Z2798" s="23" t="e">
        <f>VLOOKUP(CONCATENATE($W2798,$X2798),Mtz_Horarios!$E$2:$H$92,3,FALSE)</f>
        <v>#N/A</v>
      </c>
      <c r="AA2798" s="24" t="e">
        <f>VLOOKUP(CONCATENATE($W2798,$X2798),Mtz_Horarios!$E$2:$H$92,4,FALSE)</f>
        <v>#N/A</v>
      </c>
      <c r="AB2798" s="20" t="e">
        <f>VLOOKUP(CONCATENATE($M2798,$N2798,$T2798),Oferta!$B$2:$Q$360,16,FALSE)</f>
        <v>#N/A</v>
      </c>
      <c r="AC2798" s="20" t="e">
        <f>VLOOKUP(CONCATENATE($M2798,$N2798,$T2798),Oferta!$B$2:$Q$360,15,FALSE)</f>
        <v>#N/A</v>
      </c>
      <c r="AI2798" s="5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12"/>
      <c r="AW2798" s="12"/>
    </row>
    <row r="2799" spans="1:49" ht="15" hidden="1" customHeight="1">
      <c r="A2799" s="12"/>
      <c r="B2799" s="12"/>
      <c r="C2799" s="12"/>
      <c r="D2799" s="12"/>
      <c r="E2799" s="12"/>
      <c r="F2799" s="12"/>
      <c r="G2799" s="12"/>
      <c r="H2799" s="12" t="e">
        <f t="shared" si="40"/>
        <v>#N/A</v>
      </c>
      <c r="I2799" s="12" t="e">
        <f>VLOOKUP(CONCATENATE(N2799,T2799),Simulador!$H$26:$H$33,1,FALSE)</f>
        <v>#N/A</v>
      </c>
      <c r="J2799" s="12" t="e">
        <f t="shared" si="41"/>
        <v>#N/A</v>
      </c>
      <c r="K2799" s="13" t="e">
        <f t="shared" si="42"/>
        <v>#N/A</v>
      </c>
      <c r="L2799" s="12" t="e">
        <f t="shared" si="43"/>
        <v>#N/A</v>
      </c>
      <c r="M2799" s="14"/>
      <c r="N2799" s="3"/>
      <c r="O2799" s="20" t="e">
        <f>VLOOKUP(CONCATENATE($M2799,$N2799),Curriculos!$A$2:$J$332,4,FALSE)</f>
        <v>#N/A</v>
      </c>
      <c r="P2799" s="21" t="e">
        <f>VLOOKUP(CONCATENATE($M2799,$N2799),Curriculos!$A$2:$J$332,5,FALSE)</f>
        <v>#N/A</v>
      </c>
      <c r="Q2799" s="21" t="e">
        <f>VLOOKUP($N2799,Oferta!$D$2:$P$100,5,FALSE)</f>
        <v>#N/A</v>
      </c>
      <c r="R2799" s="21" t="e">
        <f>VLOOKUP(CONCATENATE($M2799,$N2799),Curriculos!$A$2:$J$332,8,FALSE)</f>
        <v>#N/A</v>
      </c>
      <c r="S2799" s="5"/>
      <c r="T2799" s="22"/>
      <c r="U2799" s="21" t="e">
        <f>VLOOKUP(CONCATENATE($M2799,$N2799),Curriculos!$A$2:$J$332,10,FALSE)</f>
        <v>#N/A</v>
      </c>
      <c r="V2799" s="20" t="e">
        <f>VLOOKUP(CONCATENATE($M2799,$N2799,$T2799),Oferta!$B$2:$R$360,17,FALSE)</f>
        <v>#N/A</v>
      </c>
      <c r="W2799" s="20" t="e">
        <f>VLOOKUP(CONCATENATE($M2799,$N2799,$T2799),Oferta!$B$2:$Q$360,12,FALSE)</f>
        <v>#N/A</v>
      </c>
      <c r="X2799" s="22"/>
      <c r="Y2799" s="23" t="e">
        <f>VLOOKUP(CONCATENATE($W2799,$X2799),Mtz_Horarios!$E$2:$H$92,2,FALSE)</f>
        <v>#N/A</v>
      </c>
      <c r="Z2799" s="23" t="e">
        <f>VLOOKUP(CONCATENATE($W2799,$X2799),Mtz_Horarios!$E$2:$H$92,3,FALSE)</f>
        <v>#N/A</v>
      </c>
      <c r="AA2799" s="24" t="e">
        <f>VLOOKUP(CONCATENATE($W2799,$X2799),Mtz_Horarios!$E$2:$H$92,4,FALSE)</f>
        <v>#N/A</v>
      </c>
      <c r="AB2799" s="20" t="e">
        <f>VLOOKUP(CONCATENATE($M2799,$N2799,$T2799),Oferta!$B$2:$Q$360,16,FALSE)</f>
        <v>#N/A</v>
      </c>
      <c r="AC2799" s="20" t="e">
        <f>VLOOKUP(CONCATENATE($M2799,$N2799,$T2799),Oferta!$B$2:$Q$360,15,FALSE)</f>
        <v>#N/A</v>
      </c>
      <c r="AI2799" s="5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12"/>
      <c r="AW2799" s="12"/>
    </row>
    <row r="2800" spans="1:49" ht="15" hidden="1" customHeight="1">
      <c r="A2800" s="12"/>
      <c r="B2800" s="12"/>
      <c r="C2800" s="12"/>
      <c r="D2800" s="12"/>
      <c r="E2800" s="12"/>
      <c r="F2800" s="12"/>
      <c r="G2800" s="12"/>
      <c r="H2800" s="12" t="e">
        <f t="shared" si="40"/>
        <v>#N/A</v>
      </c>
      <c r="I2800" s="12" t="e">
        <f>VLOOKUP(CONCATENATE(N2800,T2800),Simulador!$H$26:$H$33,1,FALSE)</f>
        <v>#N/A</v>
      </c>
      <c r="J2800" s="12" t="e">
        <f t="shared" si="41"/>
        <v>#N/A</v>
      </c>
      <c r="K2800" s="13" t="e">
        <f t="shared" si="42"/>
        <v>#N/A</v>
      </c>
      <c r="L2800" s="12" t="e">
        <f t="shared" si="43"/>
        <v>#N/A</v>
      </c>
      <c r="M2800" s="14"/>
      <c r="N2800" s="3"/>
      <c r="O2800" s="20" t="e">
        <f>VLOOKUP(CONCATENATE($M2800,$N2800),Curriculos!$A$2:$J$332,4,FALSE)</f>
        <v>#N/A</v>
      </c>
      <c r="P2800" s="21" t="e">
        <f>VLOOKUP(CONCATENATE($M2800,$N2800),Curriculos!$A$2:$J$332,5,FALSE)</f>
        <v>#N/A</v>
      </c>
      <c r="Q2800" s="21" t="e">
        <f>VLOOKUP($N2800,Oferta!$D$2:$P$100,5,FALSE)</f>
        <v>#N/A</v>
      </c>
      <c r="R2800" s="21" t="e">
        <f>VLOOKUP(CONCATENATE($M2800,$N2800),Curriculos!$A$2:$J$332,8,FALSE)</f>
        <v>#N/A</v>
      </c>
      <c r="S2800" s="5"/>
      <c r="T2800" s="22"/>
      <c r="U2800" s="21" t="e">
        <f>VLOOKUP(CONCATENATE($M2800,$N2800),Curriculos!$A$2:$J$332,10,FALSE)</f>
        <v>#N/A</v>
      </c>
      <c r="V2800" s="20" t="e">
        <f>VLOOKUP(CONCATENATE($M2800,$N2800,$T2800),Oferta!$B$2:$R$360,17,FALSE)</f>
        <v>#N/A</v>
      </c>
      <c r="W2800" s="20" t="e">
        <f>VLOOKUP(CONCATENATE($M2800,$N2800,$T2800),Oferta!$B$2:$Q$360,12,FALSE)</f>
        <v>#N/A</v>
      </c>
      <c r="X2800" s="22"/>
      <c r="Y2800" s="23" t="e">
        <f>VLOOKUP(CONCATENATE($W2800,$X2800),Mtz_Horarios!$E$2:$H$92,2,FALSE)</f>
        <v>#N/A</v>
      </c>
      <c r="Z2800" s="23" t="e">
        <f>VLOOKUP(CONCATENATE($W2800,$X2800),Mtz_Horarios!$E$2:$H$92,3,FALSE)</f>
        <v>#N/A</v>
      </c>
      <c r="AA2800" s="24" t="e">
        <f>VLOOKUP(CONCATENATE($W2800,$X2800),Mtz_Horarios!$E$2:$H$92,4,FALSE)</f>
        <v>#N/A</v>
      </c>
      <c r="AB2800" s="20" t="e">
        <f>VLOOKUP(CONCATENATE($M2800,$N2800,$T2800),Oferta!$B$2:$Q$360,16,FALSE)</f>
        <v>#N/A</v>
      </c>
      <c r="AC2800" s="20" t="e">
        <f>VLOOKUP(CONCATENATE($M2800,$N2800,$T2800),Oferta!$B$2:$Q$360,15,FALSE)</f>
        <v>#N/A</v>
      </c>
      <c r="AI2800" s="5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12"/>
      <c r="AW2800" s="12"/>
    </row>
    <row r="2801" spans="1:49" ht="15" hidden="1" customHeight="1">
      <c r="A2801" s="12"/>
      <c r="B2801" s="12"/>
      <c r="C2801" s="12"/>
      <c r="D2801" s="12"/>
      <c r="E2801" s="12"/>
      <c r="F2801" s="12"/>
      <c r="G2801" s="12"/>
      <c r="H2801" s="12" t="e">
        <f t="shared" si="40"/>
        <v>#N/A</v>
      </c>
      <c r="I2801" s="12" t="e">
        <f>VLOOKUP(CONCATENATE(N2801,T2801),Simulador!$H$26:$H$33,1,FALSE)</f>
        <v>#N/A</v>
      </c>
      <c r="J2801" s="12" t="e">
        <f t="shared" si="41"/>
        <v>#N/A</v>
      </c>
      <c r="K2801" s="13" t="e">
        <f t="shared" si="42"/>
        <v>#N/A</v>
      </c>
      <c r="L2801" s="12" t="e">
        <f t="shared" si="43"/>
        <v>#N/A</v>
      </c>
      <c r="M2801" s="14"/>
      <c r="N2801" s="3"/>
      <c r="O2801" s="20" t="e">
        <f>VLOOKUP(CONCATENATE($M2801,$N2801),Curriculos!$A$2:$J$332,4,FALSE)</f>
        <v>#N/A</v>
      </c>
      <c r="P2801" s="21" t="e">
        <f>VLOOKUP(CONCATENATE($M2801,$N2801),Curriculos!$A$2:$J$332,5,FALSE)</f>
        <v>#N/A</v>
      </c>
      <c r="Q2801" s="21" t="e">
        <f>VLOOKUP($N2801,Oferta!$D$2:$P$100,5,FALSE)</f>
        <v>#N/A</v>
      </c>
      <c r="R2801" s="21" t="e">
        <f>VLOOKUP(CONCATENATE($M2801,$N2801),Curriculos!$A$2:$J$332,8,FALSE)</f>
        <v>#N/A</v>
      </c>
      <c r="S2801" s="5"/>
      <c r="T2801" s="22"/>
      <c r="U2801" s="21" t="e">
        <f>VLOOKUP(CONCATENATE($M2801,$N2801),Curriculos!$A$2:$J$332,10,FALSE)</f>
        <v>#N/A</v>
      </c>
      <c r="V2801" s="20" t="e">
        <f>VLOOKUP(CONCATENATE($M2801,$N2801,$T2801),Oferta!$B$2:$R$360,17,FALSE)</f>
        <v>#N/A</v>
      </c>
      <c r="W2801" s="20" t="e">
        <f>VLOOKUP(CONCATENATE($M2801,$N2801,$T2801),Oferta!$B$2:$Q$360,12,FALSE)</f>
        <v>#N/A</v>
      </c>
      <c r="X2801" s="22"/>
      <c r="Y2801" s="23" t="e">
        <f>VLOOKUP(CONCATENATE($W2801,$X2801),Mtz_Horarios!$E$2:$H$92,2,FALSE)</f>
        <v>#N/A</v>
      </c>
      <c r="Z2801" s="23" t="e">
        <f>VLOOKUP(CONCATENATE($W2801,$X2801),Mtz_Horarios!$E$2:$H$92,3,FALSE)</f>
        <v>#N/A</v>
      </c>
      <c r="AA2801" s="24" t="e">
        <f>VLOOKUP(CONCATENATE($W2801,$X2801),Mtz_Horarios!$E$2:$H$92,4,FALSE)</f>
        <v>#N/A</v>
      </c>
      <c r="AB2801" s="20" t="e">
        <f>VLOOKUP(CONCATENATE($M2801,$N2801,$T2801),Oferta!$B$2:$Q$360,16,FALSE)</f>
        <v>#N/A</v>
      </c>
      <c r="AC2801" s="20" t="e">
        <f>VLOOKUP(CONCATENATE($M2801,$N2801,$T2801),Oferta!$B$2:$Q$360,15,FALSE)</f>
        <v>#N/A</v>
      </c>
      <c r="AI2801" s="5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12"/>
      <c r="AW2801" s="12"/>
    </row>
    <row r="2802" spans="1:49" ht="15" hidden="1" customHeight="1">
      <c r="A2802" s="12"/>
      <c r="B2802" s="12"/>
      <c r="C2802" s="12"/>
      <c r="D2802" s="12"/>
      <c r="E2802" s="12"/>
      <c r="F2802" s="12"/>
      <c r="G2802" s="12"/>
      <c r="H2802" s="12" t="e">
        <f t="shared" si="40"/>
        <v>#N/A</v>
      </c>
      <c r="I2802" s="12" t="e">
        <f>VLOOKUP(CONCATENATE(N2802,T2802),Simulador!$H$26:$H$33,1,FALSE)</f>
        <v>#N/A</v>
      </c>
      <c r="J2802" s="12" t="e">
        <f t="shared" si="41"/>
        <v>#N/A</v>
      </c>
      <c r="K2802" s="13" t="e">
        <f t="shared" si="42"/>
        <v>#N/A</v>
      </c>
      <c r="L2802" s="12" t="e">
        <f t="shared" si="43"/>
        <v>#N/A</v>
      </c>
      <c r="M2802" s="14"/>
      <c r="N2802" s="3"/>
      <c r="O2802" s="20" t="e">
        <f>VLOOKUP(CONCATENATE($M2802,$N2802),Curriculos!$A$2:$J$332,4,FALSE)</f>
        <v>#N/A</v>
      </c>
      <c r="P2802" s="21" t="e">
        <f>VLOOKUP(CONCATENATE($M2802,$N2802),Curriculos!$A$2:$J$332,5,FALSE)</f>
        <v>#N/A</v>
      </c>
      <c r="Q2802" s="21" t="e">
        <f>VLOOKUP($N2802,Oferta!$D$2:$P$100,5,FALSE)</f>
        <v>#N/A</v>
      </c>
      <c r="R2802" s="21" t="e">
        <f>VLOOKUP(CONCATENATE($M2802,$N2802),Curriculos!$A$2:$J$332,8,FALSE)</f>
        <v>#N/A</v>
      </c>
      <c r="S2802" s="5"/>
      <c r="T2802" s="22"/>
      <c r="U2802" s="21" t="e">
        <f>VLOOKUP(CONCATENATE($M2802,$N2802),Curriculos!$A$2:$J$332,10,FALSE)</f>
        <v>#N/A</v>
      </c>
      <c r="V2802" s="20" t="e">
        <f>VLOOKUP(CONCATENATE($M2802,$N2802,$T2802),Oferta!$B$2:$R$360,17,FALSE)</f>
        <v>#N/A</v>
      </c>
      <c r="W2802" s="20" t="e">
        <f>VLOOKUP(CONCATENATE($M2802,$N2802,$T2802),Oferta!$B$2:$Q$360,12,FALSE)</f>
        <v>#N/A</v>
      </c>
      <c r="X2802" s="22"/>
      <c r="Y2802" s="23" t="e">
        <f>VLOOKUP(CONCATENATE($W2802,$X2802),Mtz_Horarios!$E$2:$H$92,2,FALSE)</f>
        <v>#N/A</v>
      </c>
      <c r="Z2802" s="23" t="e">
        <f>VLOOKUP(CONCATENATE($W2802,$X2802),Mtz_Horarios!$E$2:$H$92,3,FALSE)</f>
        <v>#N/A</v>
      </c>
      <c r="AA2802" s="24" t="e">
        <f>VLOOKUP(CONCATENATE($W2802,$X2802),Mtz_Horarios!$E$2:$H$92,4,FALSE)</f>
        <v>#N/A</v>
      </c>
      <c r="AB2802" s="20" t="e">
        <f>VLOOKUP(CONCATENATE($M2802,$N2802,$T2802),Oferta!$B$2:$Q$360,16,FALSE)</f>
        <v>#N/A</v>
      </c>
      <c r="AC2802" s="20" t="e">
        <f>VLOOKUP(CONCATENATE($M2802,$N2802,$T2802),Oferta!$B$2:$Q$360,15,FALSE)</f>
        <v>#N/A</v>
      </c>
      <c r="AI2802" s="5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12"/>
      <c r="AW2802" s="12"/>
    </row>
    <row r="2803" spans="1:49" ht="15" hidden="1" customHeight="1">
      <c r="A2803" s="12"/>
      <c r="B2803" s="12"/>
      <c r="C2803" s="12"/>
      <c r="D2803" s="12"/>
      <c r="E2803" s="12"/>
      <c r="F2803" s="12"/>
      <c r="G2803" s="12"/>
      <c r="H2803" s="12" t="e">
        <f t="shared" si="40"/>
        <v>#N/A</v>
      </c>
      <c r="I2803" s="12" t="e">
        <f>VLOOKUP(CONCATENATE(N2803,T2803),Simulador!$H$26:$H$33,1,FALSE)</f>
        <v>#N/A</v>
      </c>
      <c r="J2803" s="12" t="e">
        <f t="shared" si="41"/>
        <v>#N/A</v>
      </c>
      <c r="K2803" s="13" t="e">
        <f t="shared" si="42"/>
        <v>#N/A</v>
      </c>
      <c r="L2803" s="12" t="e">
        <f t="shared" si="43"/>
        <v>#N/A</v>
      </c>
      <c r="M2803" s="14"/>
      <c r="N2803" s="3"/>
      <c r="O2803" s="20" t="e">
        <f>VLOOKUP(CONCATENATE($M2803,$N2803),Curriculos!$A$2:$J$332,4,FALSE)</f>
        <v>#N/A</v>
      </c>
      <c r="P2803" s="21" t="e">
        <f>VLOOKUP(CONCATENATE($M2803,$N2803),Curriculos!$A$2:$J$332,5,FALSE)</f>
        <v>#N/A</v>
      </c>
      <c r="Q2803" s="21" t="e">
        <f>VLOOKUP($N2803,Oferta!$D$2:$P$100,5,FALSE)</f>
        <v>#N/A</v>
      </c>
      <c r="R2803" s="21" t="e">
        <f>VLOOKUP(CONCATENATE($M2803,$N2803),Curriculos!$A$2:$J$332,8,FALSE)</f>
        <v>#N/A</v>
      </c>
      <c r="S2803" s="5"/>
      <c r="T2803" s="22"/>
      <c r="U2803" s="21" t="e">
        <f>VLOOKUP(CONCATENATE($M2803,$N2803),Curriculos!$A$2:$J$332,10,FALSE)</f>
        <v>#N/A</v>
      </c>
      <c r="V2803" s="20" t="e">
        <f>VLOOKUP(CONCATENATE($M2803,$N2803,$T2803),Oferta!$B$2:$R$360,17,FALSE)</f>
        <v>#N/A</v>
      </c>
      <c r="W2803" s="20" t="e">
        <f>VLOOKUP(CONCATENATE($M2803,$N2803,$T2803),Oferta!$B$2:$Q$360,12,FALSE)</f>
        <v>#N/A</v>
      </c>
      <c r="X2803" s="22"/>
      <c r="Y2803" s="23" t="e">
        <f>VLOOKUP(CONCATENATE($W2803,$X2803),Mtz_Horarios!$E$2:$H$92,2,FALSE)</f>
        <v>#N/A</v>
      </c>
      <c r="Z2803" s="23" t="e">
        <f>VLOOKUP(CONCATENATE($W2803,$X2803),Mtz_Horarios!$E$2:$H$92,3,FALSE)</f>
        <v>#N/A</v>
      </c>
      <c r="AA2803" s="24" t="e">
        <f>VLOOKUP(CONCATENATE($W2803,$X2803),Mtz_Horarios!$E$2:$H$92,4,FALSE)</f>
        <v>#N/A</v>
      </c>
      <c r="AB2803" s="20" t="e">
        <f>VLOOKUP(CONCATENATE($M2803,$N2803,$T2803),Oferta!$B$2:$Q$360,16,FALSE)</f>
        <v>#N/A</v>
      </c>
      <c r="AC2803" s="20" t="e">
        <f>VLOOKUP(CONCATENATE($M2803,$N2803,$T2803),Oferta!$B$2:$Q$360,15,FALSE)</f>
        <v>#N/A</v>
      </c>
      <c r="AI2803" s="5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12"/>
      <c r="AW2803" s="12"/>
    </row>
    <row r="2804" spans="1:49" ht="15" hidden="1" customHeight="1">
      <c r="A2804" s="12"/>
      <c r="B2804" s="12"/>
      <c r="C2804" s="12"/>
      <c r="D2804" s="12"/>
      <c r="E2804" s="12"/>
      <c r="F2804" s="12"/>
      <c r="G2804" s="12"/>
      <c r="H2804" s="12" t="e">
        <f t="shared" si="40"/>
        <v>#N/A</v>
      </c>
      <c r="I2804" s="12" t="e">
        <f>VLOOKUP(CONCATENATE(N2804,T2804),Simulador!$H$26:$H$33,1,FALSE)</f>
        <v>#N/A</v>
      </c>
      <c r="J2804" s="12" t="e">
        <f t="shared" si="41"/>
        <v>#N/A</v>
      </c>
      <c r="K2804" s="13" t="e">
        <f t="shared" si="42"/>
        <v>#N/A</v>
      </c>
      <c r="L2804" s="12" t="e">
        <f t="shared" si="43"/>
        <v>#N/A</v>
      </c>
      <c r="M2804" s="14"/>
      <c r="N2804" s="3"/>
      <c r="O2804" s="20" t="e">
        <f>VLOOKUP(CONCATENATE($M2804,$N2804),Curriculos!$A$2:$J$332,4,FALSE)</f>
        <v>#N/A</v>
      </c>
      <c r="P2804" s="21" t="e">
        <f>VLOOKUP(CONCATENATE($M2804,$N2804),Curriculos!$A$2:$J$332,5,FALSE)</f>
        <v>#N/A</v>
      </c>
      <c r="Q2804" s="21" t="e">
        <f>VLOOKUP($N2804,Oferta!$D$2:$P$100,5,FALSE)</f>
        <v>#N/A</v>
      </c>
      <c r="R2804" s="21" t="e">
        <f>VLOOKUP(CONCATENATE($M2804,$N2804),Curriculos!$A$2:$J$332,8,FALSE)</f>
        <v>#N/A</v>
      </c>
      <c r="S2804" s="5"/>
      <c r="T2804" s="22"/>
      <c r="U2804" s="21" t="e">
        <f>VLOOKUP(CONCATENATE($M2804,$N2804),Curriculos!$A$2:$J$332,10,FALSE)</f>
        <v>#N/A</v>
      </c>
      <c r="V2804" s="20" t="e">
        <f>VLOOKUP(CONCATENATE($M2804,$N2804,$T2804),Oferta!$B$2:$R$360,17,FALSE)</f>
        <v>#N/A</v>
      </c>
      <c r="W2804" s="20" t="e">
        <f>VLOOKUP(CONCATENATE($M2804,$N2804,$T2804),Oferta!$B$2:$Q$360,12,FALSE)</f>
        <v>#N/A</v>
      </c>
      <c r="X2804" s="22"/>
      <c r="Y2804" s="23" t="e">
        <f>VLOOKUP(CONCATENATE($W2804,$X2804),Mtz_Horarios!$E$2:$H$92,2,FALSE)</f>
        <v>#N/A</v>
      </c>
      <c r="Z2804" s="23" t="e">
        <f>VLOOKUP(CONCATENATE($W2804,$X2804),Mtz_Horarios!$E$2:$H$92,3,FALSE)</f>
        <v>#N/A</v>
      </c>
      <c r="AA2804" s="24" t="e">
        <f>VLOOKUP(CONCATENATE($W2804,$X2804),Mtz_Horarios!$E$2:$H$92,4,FALSE)</f>
        <v>#N/A</v>
      </c>
      <c r="AB2804" s="20" t="e">
        <f>VLOOKUP(CONCATENATE($M2804,$N2804,$T2804),Oferta!$B$2:$Q$360,16,FALSE)</f>
        <v>#N/A</v>
      </c>
      <c r="AC2804" s="20" t="e">
        <f>VLOOKUP(CONCATENATE($M2804,$N2804,$T2804),Oferta!$B$2:$Q$360,15,FALSE)</f>
        <v>#N/A</v>
      </c>
      <c r="AI2804" s="5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12"/>
      <c r="AW2804" s="12"/>
    </row>
    <row r="2805" spans="1:49" ht="15" hidden="1" customHeight="1">
      <c r="A2805" s="12"/>
      <c r="B2805" s="12"/>
      <c r="C2805" s="12"/>
      <c r="D2805" s="12"/>
      <c r="E2805" s="12"/>
      <c r="F2805" s="12"/>
      <c r="G2805" s="12"/>
      <c r="H2805" s="12" t="e">
        <f t="shared" si="40"/>
        <v>#N/A</v>
      </c>
      <c r="I2805" s="12" t="e">
        <f>VLOOKUP(CONCATENATE(N2805,T2805),Simulador!$H$26:$H$33,1,FALSE)</f>
        <v>#N/A</v>
      </c>
      <c r="J2805" s="12" t="e">
        <f t="shared" si="41"/>
        <v>#N/A</v>
      </c>
      <c r="K2805" s="13" t="e">
        <f t="shared" si="42"/>
        <v>#N/A</v>
      </c>
      <c r="L2805" s="12" t="e">
        <f t="shared" si="43"/>
        <v>#N/A</v>
      </c>
      <c r="M2805" s="14"/>
      <c r="N2805" s="3"/>
      <c r="O2805" s="20" t="e">
        <f>VLOOKUP(CONCATENATE($M2805,$N2805),Curriculos!$A$2:$J$332,4,FALSE)</f>
        <v>#N/A</v>
      </c>
      <c r="P2805" s="21" t="e">
        <f>VLOOKUP(CONCATENATE($M2805,$N2805),Curriculos!$A$2:$J$332,5,FALSE)</f>
        <v>#N/A</v>
      </c>
      <c r="Q2805" s="21" t="e">
        <f>VLOOKUP($N2805,Oferta!$D$2:$P$100,5,FALSE)</f>
        <v>#N/A</v>
      </c>
      <c r="R2805" s="21" t="e">
        <f>VLOOKUP(CONCATENATE($M2805,$N2805),Curriculos!$A$2:$J$332,8,FALSE)</f>
        <v>#N/A</v>
      </c>
      <c r="S2805" s="5"/>
      <c r="T2805" s="22"/>
      <c r="U2805" s="21" t="e">
        <f>VLOOKUP(CONCATENATE($M2805,$N2805),Curriculos!$A$2:$J$332,10,FALSE)</f>
        <v>#N/A</v>
      </c>
      <c r="V2805" s="20" t="e">
        <f>VLOOKUP(CONCATENATE($M2805,$N2805,$T2805),Oferta!$B$2:$R$360,17,FALSE)</f>
        <v>#N/A</v>
      </c>
      <c r="W2805" s="20" t="e">
        <f>VLOOKUP(CONCATENATE($M2805,$N2805,$T2805),Oferta!$B$2:$Q$360,12,FALSE)</f>
        <v>#N/A</v>
      </c>
      <c r="X2805" s="22"/>
      <c r="Y2805" s="23" t="e">
        <f>VLOOKUP(CONCATENATE($W2805,$X2805),Mtz_Horarios!$E$2:$H$92,2,FALSE)</f>
        <v>#N/A</v>
      </c>
      <c r="Z2805" s="23" t="e">
        <f>VLOOKUP(CONCATENATE($W2805,$X2805),Mtz_Horarios!$E$2:$H$92,3,FALSE)</f>
        <v>#N/A</v>
      </c>
      <c r="AA2805" s="24" t="e">
        <f>VLOOKUP(CONCATENATE($W2805,$X2805),Mtz_Horarios!$E$2:$H$92,4,FALSE)</f>
        <v>#N/A</v>
      </c>
      <c r="AB2805" s="20" t="e">
        <f>VLOOKUP(CONCATENATE($M2805,$N2805,$T2805),Oferta!$B$2:$Q$360,16,FALSE)</f>
        <v>#N/A</v>
      </c>
      <c r="AC2805" s="20" t="e">
        <f>VLOOKUP(CONCATENATE($M2805,$N2805,$T2805),Oferta!$B$2:$Q$360,15,FALSE)</f>
        <v>#N/A</v>
      </c>
      <c r="AI2805" s="5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12"/>
      <c r="AW2805" s="12"/>
    </row>
    <row r="2806" spans="1:49" ht="15" hidden="1" customHeight="1">
      <c r="A2806" s="12"/>
      <c r="B2806" s="12"/>
      <c r="C2806" s="12"/>
      <c r="D2806" s="12"/>
      <c r="E2806" s="12"/>
      <c r="F2806" s="12"/>
      <c r="G2806" s="12"/>
      <c r="H2806" s="12" t="e">
        <f t="shared" si="40"/>
        <v>#N/A</v>
      </c>
      <c r="I2806" s="12" t="e">
        <f>VLOOKUP(CONCATENATE(N2806,T2806),Simulador!$H$26:$H$33,1,FALSE)</f>
        <v>#N/A</v>
      </c>
      <c r="J2806" s="12" t="e">
        <f t="shared" si="41"/>
        <v>#N/A</v>
      </c>
      <c r="K2806" s="13" t="e">
        <f t="shared" si="42"/>
        <v>#N/A</v>
      </c>
      <c r="L2806" s="12" t="e">
        <f t="shared" si="43"/>
        <v>#N/A</v>
      </c>
      <c r="M2806" s="14"/>
      <c r="N2806" s="3"/>
      <c r="O2806" s="20" t="e">
        <f>VLOOKUP(CONCATENATE($M2806,$N2806),Curriculos!$A$2:$J$332,4,FALSE)</f>
        <v>#N/A</v>
      </c>
      <c r="P2806" s="21" t="e">
        <f>VLOOKUP(CONCATENATE($M2806,$N2806),Curriculos!$A$2:$J$332,5,FALSE)</f>
        <v>#N/A</v>
      </c>
      <c r="Q2806" s="21" t="e">
        <f>VLOOKUP($N2806,Oferta!$D$2:$P$100,5,FALSE)</f>
        <v>#N/A</v>
      </c>
      <c r="R2806" s="21" t="e">
        <f>VLOOKUP(CONCATENATE($M2806,$N2806),Curriculos!$A$2:$J$332,8,FALSE)</f>
        <v>#N/A</v>
      </c>
      <c r="S2806" s="5"/>
      <c r="T2806" s="22"/>
      <c r="U2806" s="21" t="e">
        <f>VLOOKUP(CONCATENATE($M2806,$N2806),Curriculos!$A$2:$J$332,10,FALSE)</f>
        <v>#N/A</v>
      </c>
      <c r="V2806" s="20" t="e">
        <f>VLOOKUP(CONCATENATE($M2806,$N2806,$T2806),Oferta!$B$2:$R$360,17,FALSE)</f>
        <v>#N/A</v>
      </c>
      <c r="W2806" s="20" t="e">
        <f>VLOOKUP(CONCATENATE($M2806,$N2806,$T2806),Oferta!$B$2:$Q$360,12,FALSE)</f>
        <v>#N/A</v>
      </c>
      <c r="X2806" s="22"/>
      <c r="Y2806" s="23" t="e">
        <f>VLOOKUP(CONCATENATE($W2806,$X2806),Mtz_Horarios!$E$2:$H$92,2,FALSE)</f>
        <v>#N/A</v>
      </c>
      <c r="Z2806" s="23" t="e">
        <f>VLOOKUP(CONCATENATE($W2806,$X2806),Mtz_Horarios!$E$2:$H$92,3,FALSE)</f>
        <v>#N/A</v>
      </c>
      <c r="AA2806" s="24" t="e">
        <f>VLOOKUP(CONCATENATE($W2806,$X2806),Mtz_Horarios!$E$2:$H$92,4,FALSE)</f>
        <v>#N/A</v>
      </c>
      <c r="AB2806" s="20" t="e">
        <f>VLOOKUP(CONCATENATE($M2806,$N2806,$T2806),Oferta!$B$2:$Q$360,16,FALSE)</f>
        <v>#N/A</v>
      </c>
      <c r="AC2806" s="20" t="e">
        <f>VLOOKUP(CONCATENATE($M2806,$N2806,$T2806),Oferta!$B$2:$Q$360,15,FALSE)</f>
        <v>#N/A</v>
      </c>
      <c r="AI2806" s="5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12"/>
      <c r="AW2806" s="12"/>
    </row>
    <row r="2807" spans="1:49" ht="15" hidden="1" customHeight="1">
      <c r="A2807" s="12"/>
      <c r="B2807" s="12"/>
      <c r="C2807" s="12"/>
      <c r="D2807" s="12"/>
      <c r="E2807" s="12"/>
      <c r="F2807" s="12"/>
      <c r="G2807" s="12"/>
      <c r="H2807" s="12" t="e">
        <f t="shared" ref="H2807:H2892" si="44">IF(Y2807&gt;0,CONCATENATE(T2807,O2807)," ")</f>
        <v>#N/A</v>
      </c>
      <c r="I2807" s="12" t="e">
        <f>VLOOKUP(CONCATENATE(N2807,T2807),Simulador!$H$26:$H$33,1,FALSE)</f>
        <v>#N/A</v>
      </c>
      <c r="J2807" s="12" t="e">
        <f t="shared" ref="J2807:J2892" si="45">IF(I2807&lt;&gt;I2807,,CONCATENATE(Z2807,Y2807))</f>
        <v>#N/A</v>
      </c>
      <c r="K2807" s="13" t="e">
        <f t="shared" ref="K2807:K2892" si="46">CONCATENATE(Z2807,Y2807,AC2807)</f>
        <v>#N/A</v>
      </c>
      <c r="L2807" s="12" t="e">
        <f t="shared" ref="L2807:L2892" si="47">CONCATENATE(V2807,AA2807,Z2807,Y2807)</f>
        <v>#N/A</v>
      </c>
      <c r="M2807" s="14"/>
      <c r="N2807" s="3"/>
      <c r="O2807" s="20" t="e">
        <f>VLOOKUP(CONCATENATE($M2807,$N2807),Curriculos!$A$2:$J$332,4,FALSE)</f>
        <v>#N/A</v>
      </c>
      <c r="P2807" s="21" t="e">
        <f>VLOOKUP(CONCATENATE($M2807,$N2807),Curriculos!$A$2:$J$332,5,FALSE)</f>
        <v>#N/A</v>
      </c>
      <c r="Q2807" s="21" t="e">
        <f>VLOOKUP($N2807,Oferta!$D$2:$P$100,5,FALSE)</f>
        <v>#N/A</v>
      </c>
      <c r="R2807" s="21" t="e">
        <f>VLOOKUP(CONCATENATE($M2807,$N2807),Curriculos!$A$2:$J$332,8,FALSE)</f>
        <v>#N/A</v>
      </c>
      <c r="S2807" s="5"/>
      <c r="T2807" s="22"/>
      <c r="U2807" s="21" t="e">
        <f>VLOOKUP(CONCATENATE($M2807,$N2807),Curriculos!$A$2:$J$332,10,FALSE)</f>
        <v>#N/A</v>
      </c>
      <c r="V2807" s="20" t="e">
        <f>VLOOKUP(CONCATENATE($M2807,$N2807,$T2807),Oferta!$B$2:$R$360,17,FALSE)</f>
        <v>#N/A</v>
      </c>
      <c r="W2807" s="20" t="e">
        <f>VLOOKUP(CONCATENATE($M2807,$N2807,$T2807),Oferta!$B$2:$Q$360,12,FALSE)</f>
        <v>#N/A</v>
      </c>
      <c r="X2807" s="22"/>
      <c r="Y2807" s="23" t="e">
        <f>VLOOKUP(CONCATENATE($W2807,$X2807),Mtz_Horarios!$E$2:$H$92,2,FALSE)</f>
        <v>#N/A</v>
      </c>
      <c r="Z2807" s="23" t="e">
        <f>VLOOKUP(CONCATENATE($W2807,$X2807),Mtz_Horarios!$E$2:$H$92,3,FALSE)</f>
        <v>#N/A</v>
      </c>
      <c r="AA2807" s="24" t="e">
        <f>VLOOKUP(CONCATENATE($W2807,$X2807),Mtz_Horarios!$E$2:$H$92,4,FALSE)</f>
        <v>#N/A</v>
      </c>
      <c r="AB2807" s="20" t="e">
        <f>VLOOKUP(CONCATENATE($M2807,$N2807,$T2807),Oferta!$B$2:$Q$360,16,FALSE)</f>
        <v>#N/A</v>
      </c>
      <c r="AC2807" s="20" t="e">
        <f>VLOOKUP(CONCATENATE($M2807,$N2807,$T2807),Oferta!$B$2:$Q$360,15,FALSE)</f>
        <v>#N/A</v>
      </c>
      <c r="AI2807" s="5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12"/>
      <c r="AW2807" s="12"/>
    </row>
    <row r="2808" spans="1:49" ht="15" hidden="1" customHeight="1">
      <c r="A2808" s="12"/>
      <c r="B2808" s="12"/>
      <c r="C2808" s="12"/>
      <c r="D2808" s="12"/>
      <c r="E2808" s="12"/>
      <c r="F2808" s="12"/>
      <c r="G2808" s="12"/>
      <c r="H2808" s="12" t="e">
        <f t="shared" si="44"/>
        <v>#N/A</v>
      </c>
      <c r="I2808" s="12" t="e">
        <f>VLOOKUP(CONCATENATE(N2808,T2808),Simulador!$H$26:$H$33,1,FALSE)</f>
        <v>#N/A</v>
      </c>
      <c r="J2808" s="12" t="e">
        <f t="shared" si="45"/>
        <v>#N/A</v>
      </c>
      <c r="K2808" s="13" t="e">
        <f t="shared" si="46"/>
        <v>#N/A</v>
      </c>
      <c r="L2808" s="12" t="e">
        <f t="shared" si="47"/>
        <v>#N/A</v>
      </c>
      <c r="M2808" s="14"/>
      <c r="N2808" s="3"/>
      <c r="O2808" s="20" t="e">
        <f>VLOOKUP(CONCATENATE($M2808,$N2808),Curriculos!$A$2:$J$332,4,FALSE)</f>
        <v>#N/A</v>
      </c>
      <c r="P2808" s="21" t="e">
        <f>VLOOKUP(CONCATENATE($M2808,$N2808),Curriculos!$A$2:$J$332,5,FALSE)</f>
        <v>#N/A</v>
      </c>
      <c r="Q2808" s="21" t="e">
        <f>VLOOKUP($N2808,Oferta!$D$2:$P$100,5,FALSE)</f>
        <v>#N/A</v>
      </c>
      <c r="R2808" s="21" t="e">
        <f>VLOOKUP(CONCATENATE($M2808,$N2808),Curriculos!$A$2:$J$332,8,FALSE)</f>
        <v>#N/A</v>
      </c>
      <c r="S2808" s="5"/>
      <c r="T2808" s="22"/>
      <c r="U2808" s="21" t="e">
        <f>VLOOKUP(CONCATENATE($M2808,$N2808),Curriculos!$A$2:$J$332,10,FALSE)</f>
        <v>#N/A</v>
      </c>
      <c r="V2808" s="20" t="e">
        <f>VLOOKUP(CONCATENATE($M2808,$N2808,$T2808),Oferta!$B$2:$R$360,17,FALSE)</f>
        <v>#N/A</v>
      </c>
      <c r="W2808" s="20" t="e">
        <f>VLOOKUP(CONCATENATE($M2808,$N2808,$T2808),Oferta!$B$2:$Q$360,12,FALSE)</f>
        <v>#N/A</v>
      </c>
      <c r="X2808" s="22"/>
      <c r="Y2808" s="23" t="e">
        <f>VLOOKUP(CONCATENATE($W2808,$X2808),Mtz_Horarios!$E$2:$H$92,2,FALSE)</f>
        <v>#N/A</v>
      </c>
      <c r="Z2808" s="23" t="e">
        <f>VLOOKUP(CONCATENATE($W2808,$X2808),Mtz_Horarios!$E$2:$H$92,3,FALSE)</f>
        <v>#N/A</v>
      </c>
      <c r="AA2808" s="24" t="e">
        <f>VLOOKUP(CONCATENATE($W2808,$X2808),Mtz_Horarios!$E$2:$H$92,4,FALSE)</f>
        <v>#N/A</v>
      </c>
      <c r="AB2808" s="20" t="e">
        <f>VLOOKUP(CONCATENATE($M2808,$N2808,$T2808),Oferta!$B$2:$Q$360,16,FALSE)</f>
        <v>#N/A</v>
      </c>
      <c r="AC2808" s="20" t="e">
        <f>VLOOKUP(CONCATENATE($M2808,$N2808,$T2808),Oferta!$B$2:$Q$360,15,FALSE)</f>
        <v>#N/A</v>
      </c>
      <c r="AI2808" s="5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12"/>
      <c r="AW2808" s="12"/>
    </row>
    <row r="2809" spans="1:49" ht="15" hidden="1" customHeight="1">
      <c r="A2809" s="12"/>
      <c r="B2809" s="12"/>
      <c r="C2809" s="12"/>
      <c r="D2809" s="12"/>
      <c r="E2809" s="12"/>
      <c r="F2809" s="12"/>
      <c r="G2809" s="12"/>
      <c r="H2809" s="12" t="e">
        <f t="shared" si="44"/>
        <v>#N/A</v>
      </c>
      <c r="I2809" s="12" t="e">
        <f>VLOOKUP(CONCATENATE(N2809,T2809),Simulador!$H$26:$H$33,1,FALSE)</f>
        <v>#N/A</v>
      </c>
      <c r="J2809" s="12" t="e">
        <f t="shared" si="45"/>
        <v>#N/A</v>
      </c>
      <c r="K2809" s="13" t="e">
        <f t="shared" si="46"/>
        <v>#N/A</v>
      </c>
      <c r="L2809" s="12" t="e">
        <f t="shared" si="47"/>
        <v>#N/A</v>
      </c>
      <c r="M2809" s="14"/>
      <c r="N2809" s="3"/>
      <c r="O2809" s="20" t="e">
        <f>VLOOKUP(CONCATENATE($M2809,$N2809),Curriculos!$A$2:$J$332,4,FALSE)</f>
        <v>#N/A</v>
      </c>
      <c r="P2809" s="21" t="e">
        <f>VLOOKUP(CONCATENATE($M2809,$N2809),Curriculos!$A$2:$J$332,5,FALSE)</f>
        <v>#N/A</v>
      </c>
      <c r="Q2809" s="21" t="e">
        <f>VLOOKUP($N2809,Oferta!$D$2:$P$100,5,FALSE)</f>
        <v>#N/A</v>
      </c>
      <c r="R2809" s="21" t="e">
        <f>VLOOKUP(CONCATENATE($M2809,$N2809),Curriculos!$A$2:$J$332,8,FALSE)</f>
        <v>#N/A</v>
      </c>
      <c r="S2809" s="5"/>
      <c r="T2809" s="22"/>
      <c r="U2809" s="21" t="e">
        <f>VLOOKUP(CONCATENATE($M2809,$N2809),Curriculos!$A$2:$J$332,10,FALSE)</f>
        <v>#N/A</v>
      </c>
      <c r="V2809" s="20" t="e">
        <f>VLOOKUP(CONCATENATE($M2809,$N2809,$T2809),Oferta!$B$2:$R$360,17,FALSE)</f>
        <v>#N/A</v>
      </c>
      <c r="W2809" s="20" t="e">
        <f>VLOOKUP(CONCATENATE($M2809,$N2809,$T2809),Oferta!$B$2:$Q$360,12,FALSE)</f>
        <v>#N/A</v>
      </c>
      <c r="X2809" s="22"/>
      <c r="Y2809" s="23" t="e">
        <f>VLOOKUP(CONCATENATE($W2809,$X2809),Mtz_Horarios!$E$2:$H$92,2,FALSE)</f>
        <v>#N/A</v>
      </c>
      <c r="Z2809" s="23" t="e">
        <f>VLOOKUP(CONCATENATE($W2809,$X2809),Mtz_Horarios!$E$2:$H$92,3,FALSE)</f>
        <v>#N/A</v>
      </c>
      <c r="AA2809" s="24" t="e">
        <f>VLOOKUP(CONCATENATE($W2809,$X2809),Mtz_Horarios!$E$2:$H$92,4,FALSE)</f>
        <v>#N/A</v>
      </c>
      <c r="AB2809" s="20" t="e">
        <f>VLOOKUP(CONCATENATE($M2809,$N2809,$T2809),Oferta!$B$2:$Q$360,16,FALSE)</f>
        <v>#N/A</v>
      </c>
      <c r="AC2809" s="20" t="e">
        <f>VLOOKUP(CONCATENATE($M2809,$N2809,$T2809),Oferta!$B$2:$Q$360,15,FALSE)</f>
        <v>#N/A</v>
      </c>
      <c r="AI2809" s="5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12"/>
      <c r="AW2809" s="12"/>
    </row>
    <row r="2810" spans="1:49" ht="15" hidden="1" customHeight="1">
      <c r="A2810" s="12"/>
      <c r="B2810" s="12"/>
      <c r="C2810" s="12"/>
      <c r="D2810" s="12"/>
      <c r="E2810" s="12"/>
      <c r="F2810" s="12"/>
      <c r="G2810" s="12"/>
      <c r="H2810" s="12" t="e">
        <f t="shared" si="44"/>
        <v>#N/A</v>
      </c>
      <c r="I2810" s="12" t="e">
        <f>VLOOKUP(CONCATENATE(N2810,T2810),Simulador!$H$26:$H$33,1,FALSE)</f>
        <v>#N/A</v>
      </c>
      <c r="J2810" s="12" t="e">
        <f t="shared" si="45"/>
        <v>#N/A</v>
      </c>
      <c r="K2810" s="13" t="e">
        <f t="shared" si="46"/>
        <v>#N/A</v>
      </c>
      <c r="L2810" s="12" t="e">
        <f t="shared" si="47"/>
        <v>#N/A</v>
      </c>
      <c r="M2810" s="14"/>
      <c r="N2810" s="3"/>
      <c r="O2810" s="20" t="e">
        <f>VLOOKUP(CONCATENATE($M2810,$N2810),Curriculos!$A$2:$J$332,4,FALSE)</f>
        <v>#N/A</v>
      </c>
      <c r="P2810" s="21" t="e">
        <f>VLOOKUP(CONCATENATE($M2810,$N2810),Curriculos!$A$2:$J$332,5,FALSE)</f>
        <v>#N/A</v>
      </c>
      <c r="Q2810" s="21" t="e">
        <f>VLOOKUP($N2810,Oferta!$D$2:$P$100,5,FALSE)</f>
        <v>#N/A</v>
      </c>
      <c r="R2810" s="21" t="e">
        <f>VLOOKUP(CONCATENATE($M2810,$N2810),Curriculos!$A$2:$J$332,8,FALSE)</f>
        <v>#N/A</v>
      </c>
      <c r="S2810" s="5"/>
      <c r="T2810" s="22"/>
      <c r="U2810" s="21" t="e">
        <f>VLOOKUP(CONCATENATE($M2810,$N2810),Curriculos!$A$2:$J$332,10,FALSE)</f>
        <v>#N/A</v>
      </c>
      <c r="V2810" s="20" t="e">
        <f>VLOOKUP(CONCATENATE($M2810,$N2810,$T2810),Oferta!$B$2:$R$360,17,FALSE)</f>
        <v>#N/A</v>
      </c>
      <c r="W2810" s="20" t="e">
        <f>VLOOKUP(CONCATENATE($M2810,$N2810,$T2810),Oferta!$B$2:$Q$360,12,FALSE)</f>
        <v>#N/A</v>
      </c>
      <c r="X2810" s="22"/>
      <c r="Y2810" s="23" t="e">
        <f>VLOOKUP(CONCATENATE($W2810,$X2810),Mtz_Horarios!$E$2:$H$92,2,FALSE)</f>
        <v>#N/A</v>
      </c>
      <c r="Z2810" s="23" t="e">
        <f>VLOOKUP(CONCATENATE($W2810,$X2810),Mtz_Horarios!$E$2:$H$92,3,FALSE)</f>
        <v>#N/A</v>
      </c>
      <c r="AA2810" s="24" t="e">
        <f>VLOOKUP(CONCATENATE($W2810,$X2810),Mtz_Horarios!$E$2:$H$92,4,FALSE)</f>
        <v>#N/A</v>
      </c>
      <c r="AB2810" s="20" t="e">
        <f>VLOOKUP(CONCATENATE($M2810,$N2810,$T2810),Oferta!$B$2:$Q$360,16,FALSE)</f>
        <v>#N/A</v>
      </c>
      <c r="AC2810" s="20" t="e">
        <f>VLOOKUP(CONCATENATE($M2810,$N2810,$T2810),Oferta!$B$2:$Q$360,15,FALSE)</f>
        <v>#N/A</v>
      </c>
      <c r="AI2810" s="5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12"/>
      <c r="AW2810" s="12"/>
    </row>
    <row r="2811" spans="1:49" ht="15" hidden="1" customHeight="1">
      <c r="A2811" s="12"/>
      <c r="B2811" s="12"/>
      <c r="C2811" s="12"/>
      <c r="D2811" s="12"/>
      <c r="E2811" s="12"/>
      <c r="F2811" s="12"/>
      <c r="G2811" s="12"/>
      <c r="H2811" s="12" t="e">
        <f t="shared" si="44"/>
        <v>#N/A</v>
      </c>
      <c r="I2811" s="12" t="e">
        <f>VLOOKUP(CONCATENATE(N2811,T2811),Simulador!$H$26:$H$33,1,FALSE)</f>
        <v>#N/A</v>
      </c>
      <c r="J2811" s="12" t="e">
        <f t="shared" si="45"/>
        <v>#N/A</v>
      </c>
      <c r="K2811" s="13" t="e">
        <f t="shared" si="46"/>
        <v>#N/A</v>
      </c>
      <c r="L2811" s="12" t="e">
        <f t="shared" si="47"/>
        <v>#N/A</v>
      </c>
      <c r="M2811" s="14"/>
      <c r="N2811" s="3"/>
      <c r="O2811" s="20" t="e">
        <f>VLOOKUP(CONCATENATE($M2811,$N2811),Curriculos!$A$2:$J$332,4,FALSE)</f>
        <v>#N/A</v>
      </c>
      <c r="P2811" s="21" t="e">
        <f>VLOOKUP(CONCATENATE($M2811,$N2811),Curriculos!$A$2:$J$332,5,FALSE)</f>
        <v>#N/A</v>
      </c>
      <c r="Q2811" s="21" t="e">
        <f>VLOOKUP($N2811,Oferta!$D$2:$P$100,5,FALSE)</f>
        <v>#N/A</v>
      </c>
      <c r="R2811" s="21" t="e">
        <f>VLOOKUP(CONCATENATE($M2811,$N2811),Curriculos!$A$2:$J$332,8,FALSE)</f>
        <v>#N/A</v>
      </c>
      <c r="S2811" s="5"/>
      <c r="T2811" s="22"/>
      <c r="U2811" s="21" t="e">
        <f>VLOOKUP(CONCATENATE($M2811,$N2811),Curriculos!$A$2:$J$332,10,FALSE)</f>
        <v>#N/A</v>
      </c>
      <c r="V2811" s="20" t="e">
        <f>VLOOKUP(CONCATENATE($M2811,$N2811,$T2811),Oferta!$B$2:$R$360,17,FALSE)</f>
        <v>#N/A</v>
      </c>
      <c r="W2811" s="20" t="e">
        <f>VLOOKUP(CONCATENATE($M2811,$N2811,$T2811),Oferta!$B$2:$Q$360,12,FALSE)</f>
        <v>#N/A</v>
      </c>
      <c r="X2811" s="22"/>
      <c r="Y2811" s="23" t="e">
        <f>VLOOKUP(CONCATENATE($W2811,$X2811),Mtz_Horarios!$E$2:$H$92,2,FALSE)</f>
        <v>#N/A</v>
      </c>
      <c r="Z2811" s="23" t="e">
        <f>VLOOKUP(CONCATENATE($W2811,$X2811),Mtz_Horarios!$E$2:$H$92,3,FALSE)</f>
        <v>#N/A</v>
      </c>
      <c r="AA2811" s="24" t="e">
        <f>VLOOKUP(CONCATENATE($W2811,$X2811),Mtz_Horarios!$E$2:$H$92,4,FALSE)</f>
        <v>#N/A</v>
      </c>
      <c r="AB2811" s="20" t="e">
        <f>VLOOKUP(CONCATENATE($M2811,$N2811,$T2811),Oferta!$B$2:$Q$360,16,FALSE)</f>
        <v>#N/A</v>
      </c>
      <c r="AC2811" s="20" t="e">
        <f>VLOOKUP(CONCATENATE($M2811,$N2811,$T2811),Oferta!$B$2:$Q$360,15,FALSE)</f>
        <v>#N/A</v>
      </c>
      <c r="AI2811" s="5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12"/>
      <c r="AW2811" s="12"/>
    </row>
    <row r="2812" spans="1:49" ht="15" hidden="1" customHeight="1">
      <c r="A2812" s="12"/>
      <c r="B2812" s="12"/>
      <c r="C2812" s="12"/>
      <c r="D2812" s="12"/>
      <c r="E2812" s="12"/>
      <c r="F2812" s="12"/>
      <c r="G2812" s="12"/>
      <c r="H2812" s="12" t="e">
        <f t="shared" si="44"/>
        <v>#N/A</v>
      </c>
      <c r="I2812" s="12" t="e">
        <f>VLOOKUP(CONCATENATE(N2812,T2812),Simulador!$H$26:$H$33,1,FALSE)</f>
        <v>#N/A</v>
      </c>
      <c r="J2812" s="12" t="e">
        <f t="shared" si="45"/>
        <v>#N/A</v>
      </c>
      <c r="K2812" s="13" t="e">
        <f t="shared" si="46"/>
        <v>#N/A</v>
      </c>
      <c r="L2812" s="12" t="e">
        <f t="shared" si="47"/>
        <v>#N/A</v>
      </c>
      <c r="M2812" s="14"/>
      <c r="N2812" s="3"/>
      <c r="O2812" s="20" t="e">
        <f>VLOOKUP(CONCATENATE($M2812,$N2812),Curriculos!$A$2:$J$332,4,FALSE)</f>
        <v>#N/A</v>
      </c>
      <c r="P2812" s="21" t="e">
        <f>VLOOKUP(CONCATENATE($M2812,$N2812),Curriculos!$A$2:$J$332,5,FALSE)</f>
        <v>#N/A</v>
      </c>
      <c r="Q2812" s="21" t="e">
        <f>VLOOKUP($N2812,Oferta!$D$2:$P$100,5,FALSE)</f>
        <v>#N/A</v>
      </c>
      <c r="R2812" s="21" t="e">
        <f>VLOOKUP(CONCATENATE($M2812,$N2812),Curriculos!$A$2:$J$332,8,FALSE)</f>
        <v>#N/A</v>
      </c>
      <c r="S2812" s="5"/>
      <c r="T2812" s="22"/>
      <c r="U2812" s="21" t="e">
        <f>VLOOKUP(CONCATENATE($M2812,$N2812),Curriculos!$A$2:$J$332,10,FALSE)</f>
        <v>#N/A</v>
      </c>
      <c r="V2812" s="20" t="e">
        <f>VLOOKUP(CONCATENATE($M2812,$N2812,$T2812),Oferta!$B$2:$R$360,17,FALSE)</f>
        <v>#N/A</v>
      </c>
      <c r="W2812" s="20" t="e">
        <f>VLOOKUP(CONCATENATE($M2812,$N2812,$T2812),Oferta!$B$2:$Q$360,12,FALSE)</f>
        <v>#N/A</v>
      </c>
      <c r="X2812" s="22"/>
      <c r="Y2812" s="23" t="e">
        <f>VLOOKUP(CONCATENATE($W2812,$X2812),Mtz_Horarios!$E$2:$H$92,2,FALSE)</f>
        <v>#N/A</v>
      </c>
      <c r="Z2812" s="23" t="e">
        <f>VLOOKUP(CONCATENATE($W2812,$X2812),Mtz_Horarios!$E$2:$H$92,3,FALSE)</f>
        <v>#N/A</v>
      </c>
      <c r="AA2812" s="24" t="e">
        <f>VLOOKUP(CONCATENATE($W2812,$X2812),Mtz_Horarios!$E$2:$H$92,4,FALSE)</f>
        <v>#N/A</v>
      </c>
      <c r="AB2812" s="20" t="e">
        <f>VLOOKUP(CONCATENATE($M2812,$N2812,$T2812),Oferta!$B$2:$Q$360,16,FALSE)</f>
        <v>#N/A</v>
      </c>
      <c r="AC2812" s="20" t="e">
        <f>VLOOKUP(CONCATENATE($M2812,$N2812,$T2812),Oferta!$B$2:$Q$360,15,FALSE)</f>
        <v>#N/A</v>
      </c>
      <c r="AI2812" s="5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12"/>
      <c r="AW2812" s="12"/>
    </row>
    <row r="2813" spans="1:49" ht="15" hidden="1" customHeight="1">
      <c r="A2813" s="12"/>
      <c r="B2813" s="12"/>
      <c r="C2813" s="12"/>
      <c r="D2813" s="12"/>
      <c r="E2813" s="12"/>
      <c r="F2813" s="12"/>
      <c r="G2813" s="12"/>
      <c r="H2813" s="12" t="e">
        <f t="shared" si="44"/>
        <v>#N/A</v>
      </c>
      <c r="I2813" s="12" t="e">
        <f>VLOOKUP(CONCATENATE(N2813,T2813),Simulador!$H$26:$H$33,1,FALSE)</f>
        <v>#N/A</v>
      </c>
      <c r="J2813" s="12" t="e">
        <f t="shared" si="45"/>
        <v>#N/A</v>
      </c>
      <c r="K2813" s="13" t="e">
        <f t="shared" si="46"/>
        <v>#N/A</v>
      </c>
      <c r="L2813" s="12" t="e">
        <f t="shared" si="47"/>
        <v>#N/A</v>
      </c>
      <c r="M2813" s="14"/>
      <c r="N2813" s="3"/>
      <c r="O2813" s="20" t="e">
        <f>VLOOKUP(CONCATENATE($M2813,$N2813),Curriculos!$A$2:$J$332,4,FALSE)</f>
        <v>#N/A</v>
      </c>
      <c r="P2813" s="21" t="e">
        <f>VLOOKUP(CONCATENATE($M2813,$N2813),Curriculos!$A$2:$J$332,5,FALSE)</f>
        <v>#N/A</v>
      </c>
      <c r="Q2813" s="21" t="e">
        <f>VLOOKUP($N2813,Oferta!$D$2:$P$100,5,FALSE)</f>
        <v>#N/A</v>
      </c>
      <c r="R2813" s="21" t="e">
        <f>VLOOKUP(CONCATENATE($M2813,$N2813),Curriculos!$A$2:$J$332,8,FALSE)</f>
        <v>#N/A</v>
      </c>
      <c r="S2813" s="5"/>
      <c r="T2813" s="22"/>
      <c r="U2813" s="21" t="e">
        <f>VLOOKUP(CONCATENATE($M2813,$N2813),Curriculos!$A$2:$J$332,10,FALSE)</f>
        <v>#N/A</v>
      </c>
      <c r="V2813" s="20" t="e">
        <f>VLOOKUP(CONCATENATE($M2813,$N2813,$T2813),Oferta!$B$2:$R$360,17,FALSE)</f>
        <v>#N/A</v>
      </c>
      <c r="W2813" s="20" t="e">
        <f>VLOOKUP(CONCATENATE($M2813,$N2813,$T2813),Oferta!$B$2:$Q$360,12,FALSE)</f>
        <v>#N/A</v>
      </c>
      <c r="X2813" s="22"/>
      <c r="Y2813" s="23" t="e">
        <f>VLOOKUP(CONCATENATE($W2813,$X2813),Mtz_Horarios!$E$2:$H$92,2,FALSE)</f>
        <v>#N/A</v>
      </c>
      <c r="Z2813" s="23" t="e">
        <f>VLOOKUP(CONCATENATE($W2813,$X2813),Mtz_Horarios!$E$2:$H$92,3,FALSE)</f>
        <v>#N/A</v>
      </c>
      <c r="AA2813" s="24" t="e">
        <f>VLOOKUP(CONCATENATE($W2813,$X2813),Mtz_Horarios!$E$2:$H$92,4,FALSE)</f>
        <v>#N/A</v>
      </c>
      <c r="AB2813" s="20" t="e">
        <f>VLOOKUP(CONCATENATE($M2813,$N2813,$T2813),Oferta!$B$2:$Q$360,16,FALSE)</f>
        <v>#N/A</v>
      </c>
      <c r="AC2813" s="20" t="e">
        <f>VLOOKUP(CONCATENATE($M2813,$N2813,$T2813),Oferta!$B$2:$Q$360,15,FALSE)</f>
        <v>#N/A</v>
      </c>
      <c r="AI2813" s="5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12"/>
      <c r="AW2813" s="12"/>
    </row>
    <row r="2814" spans="1:49" ht="15" hidden="1" customHeight="1">
      <c r="A2814" s="12"/>
      <c r="B2814" s="12"/>
      <c r="C2814" s="12"/>
      <c r="D2814" s="12"/>
      <c r="E2814" s="12"/>
      <c r="F2814" s="12"/>
      <c r="G2814" s="12"/>
      <c r="H2814" s="12" t="e">
        <f t="shared" si="44"/>
        <v>#N/A</v>
      </c>
      <c r="I2814" s="12" t="e">
        <f>VLOOKUP(CONCATENATE(N2814,T2814),Simulador!$H$26:$H$33,1,FALSE)</f>
        <v>#N/A</v>
      </c>
      <c r="J2814" s="12" t="e">
        <f t="shared" si="45"/>
        <v>#N/A</v>
      </c>
      <c r="K2814" s="13" t="e">
        <f t="shared" si="46"/>
        <v>#N/A</v>
      </c>
      <c r="L2814" s="12" t="e">
        <f t="shared" si="47"/>
        <v>#N/A</v>
      </c>
      <c r="M2814" s="14"/>
      <c r="N2814" s="3"/>
      <c r="O2814" s="20" t="e">
        <f>VLOOKUP(CONCATENATE($M2814,$N2814),Curriculos!$A$2:$J$332,4,FALSE)</f>
        <v>#N/A</v>
      </c>
      <c r="P2814" s="21" t="e">
        <f>VLOOKUP(CONCATENATE($M2814,$N2814),Curriculos!$A$2:$J$332,5,FALSE)</f>
        <v>#N/A</v>
      </c>
      <c r="Q2814" s="21" t="e">
        <f>VLOOKUP($N2814,Oferta!$D$2:$P$100,5,FALSE)</f>
        <v>#N/A</v>
      </c>
      <c r="R2814" s="21" t="e">
        <f>VLOOKUP(CONCATENATE($M2814,$N2814),Curriculos!$A$2:$J$332,8,FALSE)</f>
        <v>#N/A</v>
      </c>
      <c r="S2814" s="5"/>
      <c r="T2814" s="22"/>
      <c r="U2814" s="21" t="e">
        <f>VLOOKUP(CONCATENATE($M2814,$N2814),Curriculos!$A$2:$J$332,10,FALSE)</f>
        <v>#N/A</v>
      </c>
      <c r="V2814" s="20" t="e">
        <f>VLOOKUP(CONCATENATE($M2814,$N2814,$T2814),Oferta!$B$2:$R$360,17,FALSE)</f>
        <v>#N/A</v>
      </c>
      <c r="W2814" s="20" t="e">
        <f>VLOOKUP(CONCATENATE($M2814,$N2814,$T2814),Oferta!$B$2:$Q$360,12,FALSE)</f>
        <v>#N/A</v>
      </c>
      <c r="X2814" s="22"/>
      <c r="Y2814" s="23" t="e">
        <f>VLOOKUP(CONCATENATE($W2814,$X2814),Mtz_Horarios!$E$2:$H$92,2,FALSE)</f>
        <v>#N/A</v>
      </c>
      <c r="Z2814" s="23" t="e">
        <f>VLOOKUP(CONCATENATE($W2814,$X2814),Mtz_Horarios!$E$2:$H$92,3,FALSE)</f>
        <v>#N/A</v>
      </c>
      <c r="AA2814" s="24" t="e">
        <f>VLOOKUP(CONCATENATE($W2814,$X2814),Mtz_Horarios!$E$2:$H$92,4,FALSE)</f>
        <v>#N/A</v>
      </c>
      <c r="AB2814" s="20" t="e">
        <f>VLOOKUP(CONCATENATE($M2814,$N2814,$T2814),Oferta!$B$2:$Q$360,16,FALSE)</f>
        <v>#N/A</v>
      </c>
      <c r="AC2814" s="20" t="e">
        <f>VLOOKUP(CONCATENATE($M2814,$N2814,$T2814),Oferta!$B$2:$Q$360,15,FALSE)</f>
        <v>#N/A</v>
      </c>
      <c r="AI2814" s="5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12"/>
      <c r="AW2814" s="12"/>
    </row>
    <row r="2815" spans="1:49" ht="15" hidden="1" customHeight="1">
      <c r="A2815" s="12"/>
      <c r="B2815" s="12"/>
      <c r="C2815" s="12"/>
      <c r="D2815" s="12"/>
      <c r="E2815" s="12"/>
      <c r="F2815" s="12"/>
      <c r="G2815" s="12"/>
      <c r="H2815" s="12" t="e">
        <f t="shared" si="44"/>
        <v>#N/A</v>
      </c>
      <c r="I2815" s="12" t="e">
        <f>VLOOKUP(CONCATENATE(N2815,T2815),Simulador!$H$26:$H$33,1,FALSE)</f>
        <v>#N/A</v>
      </c>
      <c r="J2815" s="12" t="e">
        <f t="shared" si="45"/>
        <v>#N/A</v>
      </c>
      <c r="K2815" s="13" t="e">
        <f t="shared" si="46"/>
        <v>#N/A</v>
      </c>
      <c r="L2815" s="12" t="e">
        <f t="shared" si="47"/>
        <v>#N/A</v>
      </c>
      <c r="M2815" s="14"/>
      <c r="N2815" s="3"/>
      <c r="O2815" s="20" t="e">
        <f>VLOOKUP(CONCATENATE($M2815,$N2815),Curriculos!$A$2:$J$332,4,FALSE)</f>
        <v>#N/A</v>
      </c>
      <c r="P2815" s="21" t="e">
        <f>VLOOKUP(CONCATENATE($M2815,$N2815),Curriculos!$A$2:$J$332,5,FALSE)</f>
        <v>#N/A</v>
      </c>
      <c r="Q2815" s="21" t="e">
        <f>VLOOKUP($N2815,Oferta!$D$2:$P$100,5,FALSE)</f>
        <v>#N/A</v>
      </c>
      <c r="R2815" s="21" t="e">
        <f>VLOOKUP(CONCATENATE($M2815,$N2815),Curriculos!$A$2:$J$332,8,FALSE)</f>
        <v>#N/A</v>
      </c>
      <c r="S2815" s="5"/>
      <c r="T2815" s="22"/>
      <c r="U2815" s="21" t="e">
        <f>VLOOKUP(CONCATENATE($M2815,$N2815),Curriculos!$A$2:$J$332,10,FALSE)</f>
        <v>#N/A</v>
      </c>
      <c r="V2815" s="20" t="e">
        <f>VLOOKUP(CONCATENATE($M2815,$N2815,$T2815),Oferta!$B$2:$R$360,17,FALSE)</f>
        <v>#N/A</v>
      </c>
      <c r="W2815" s="20" t="e">
        <f>VLOOKUP(CONCATENATE($M2815,$N2815,$T2815),Oferta!$B$2:$Q$360,12,FALSE)</f>
        <v>#N/A</v>
      </c>
      <c r="X2815" s="22"/>
      <c r="Y2815" s="23" t="e">
        <f>VLOOKUP(CONCATENATE($W2815,$X2815),Mtz_Horarios!$E$2:$H$92,2,FALSE)</f>
        <v>#N/A</v>
      </c>
      <c r="Z2815" s="23" t="e">
        <f>VLOOKUP(CONCATENATE($W2815,$X2815),Mtz_Horarios!$E$2:$H$92,3,FALSE)</f>
        <v>#N/A</v>
      </c>
      <c r="AA2815" s="24" t="e">
        <f>VLOOKUP(CONCATENATE($W2815,$X2815),Mtz_Horarios!$E$2:$H$92,4,FALSE)</f>
        <v>#N/A</v>
      </c>
      <c r="AB2815" s="20" t="e">
        <f>VLOOKUP(CONCATENATE($M2815,$N2815,$T2815),Oferta!$B$2:$Q$360,16,FALSE)</f>
        <v>#N/A</v>
      </c>
      <c r="AC2815" s="20" t="e">
        <f>VLOOKUP(CONCATENATE($M2815,$N2815,$T2815),Oferta!$B$2:$Q$360,15,FALSE)</f>
        <v>#N/A</v>
      </c>
      <c r="AI2815" s="5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12"/>
      <c r="AW2815" s="12"/>
    </row>
    <row r="2816" spans="1:49" ht="15" hidden="1" customHeight="1">
      <c r="A2816" s="12"/>
      <c r="B2816" s="12"/>
      <c r="C2816" s="12"/>
      <c r="D2816" s="12"/>
      <c r="E2816" s="12"/>
      <c r="F2816" s="12"/>
      <c r="G2816" s="12"/>
      <c r="H2816" s="12" t="e">
        <f t="shared" si="44"/>
        <v>#N/A</v>
      </c>
      <c r="I2816" s="12" t="e">
        <f>VLOOKUP(CONCATENATE(N2816,T2816),Simulador!$H$26:$H$33,1,FALSE)</f>
        <v>#N/A</v>
      </c>
      <c r="J2816" s="12" t="e">
        <f t="shared" si="45"/>
        <v>#N/A</v>
      </c>
      <c r="K2816" s="13" t="e">
        <f t="shared" si="46"/>
        <v>#N/A</v>
      </c>
      <c r="L2816" s="12" t="e">
        <f t="shared" si="47"/>
        <v>#N/A</v>
      </c>
      <c r="M2816" s="14"/>
      <c r="N2816" s="3"/>
      <c r="O2816" s="20" t="e">
        <f>VLOOKUP(CONCATENATE($M2816,$N2816),Curriculos!$A$2:$J$332,4,FALSE)</f>
        <v>#N/A</v>
      </c>
      <c r="P2816" s="21" t="e">
        <f>VLOOKUP(CONCATENATE($M2816,$N2816),Curriculos!$A$2:$J$332,5,FALSE)</f>
        <v>#N/A</v>
      </c>
      <c r="Q2816" s="21" t="e">
        <f>VLOOKUP($N2816,Oferta!$D$2:$P$100,5,FALSE)</f>
        <v>#N/A</v>
      </c>
      <c r="R2816" s="21" t="e">
        <f>VLOOKUP(CONCATENATE($M2816,$N2816),Curriculos!$A$2:$J$332,8,FALSE)</f>
        <v>#N/A</v>
      </c>
      <c r="S2816" s="5"/>
      <c r="T2816" s="22"/>
      <c r="U2816" s="21" t="e">
        <f>VLOOKUP(CONCATENATE($M2816,$N2816),Curriculos!$A$2:$J$332,10,FALSE)</f>
        <v>#N/A</v>
      </c>
      <c r="V2816" s="20" t="e">
        <f>VLOOKUP(CONCATENATE($M2816,$N2816,$T2816),Oferta!$B$2:$R$360,17,FALSE)</f>
        <v>#N/A</v>
      </c>
      <c r="W2816" s="20" t="e">
        <f>VLOOKUP(CONCATENATE($M2816,$N2816,$T2816),Oferta!$B$2:$Q$360,12,FALSE)</f>
        <v>#N/A</v>
      </c>
      <c r="X2816" s="22"/>
      <c r="Y2816" s="23" t="e">
        <f>VLOOKUP(CONCATENATE($W2816,$X2816),Mtz_Horarios!$E$2:$H$92,2,FALSE)</f>
        <v>#N/A</v>
      </c>
      <c r="Z2816" s="23" t="e">
        <f>VLOOKUP(CONCATENATE($W2816,$X2816),Mtz_Horarios!$E$2:$H$92,3,FALSE)</f>
        <v>#N/A</v>
      </c>
      <c r="AA2816" s="24" t="e">
        <f>VLOOKUP(CONCATENATE($W2816,$X2816),Mtz_Horarios!$E$2:$H$92,4,FALSE)</f>
        <v>#N/A</v>
      </c>
      <c r="AB2816" s="20" t="e">
        <f>VLOOKUP(CONCATENATE($M2816,$N2816,$T2816),Oferta!$B$2:$Q$360,16,FALSE)</f>
        <v>#N/A</v>
      </c>
      <c r="AC2816" s="20" t="e">
        <f>VLOOKUP(CONCATENATE($M2816,$N2816,$T2816),Oferta!$B$2:$Q$360,15,FALSE)</f>
        <v>#N/A</v>
      </c>
      <c r="AI2816" s="5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12"/>
      <c r="AW2816" s="12"/>
    </row>
    <row r="2817" spans="1:49" ht="15" hidden="1" customHeight="1">
      <c r="A2817" s="12"/>
      <c r="B2817" s="12"/>
      <c r="C2817" s="12"/>
      <c r="D2817" s="12"/>
      <c r="E2817" s="12"/>
      <c r="F2817" s="12"/>
      <c r="G2817" s="12"/>
      <c r="H2817" s="12" t="e">
        <f t="shared" si="44"/>
        <v>#N/A</v>
      </c>
      <c r="I2817" s="12" t="e">
        <f>VLOOKUP(CONCATENATE(N2817,T2817),Simulador!$H$26:$H$33,1,FALSE)</f>
        <v>#N/A</v>
      </c>
      <c r="J2817" s="12" t="e">
        <f t="shared" si="45"/>
        <v>#N/A</v>
      </c>
      <c r="K2817" s="13" t="e">
        <f t="shared" si="46"/>
        <v>#N/A</v>
      </c>
      <c r="L2817" s="12" t="e">
        <f t="shared" si="47"/>
        <v>#N/A</v>
      </c>
      <c r="M2817" s="14"/>
      <c r="N2817" s="3"/>
      <c r="O2817" s="20" t="e">
        <f>VLOOKUP(CONCATENATE($M2817,$N2817),Curriculos!$A$2:$J$332,4,FALSE)</f>
        <v>#N/A</v>
      </c>
      <c r="P2817" s="21" t="e">
        <f>VLOOKUP(CONCATENATE($M2817,$N2817),Curriculos!$A$2:$J$332,5,FALSE)</f>
        <v>#N/A</v>
      </c>
      <c r="Q2817" s="21" t="e">
        <f>VLOOKUP($N2817,Oferta!$D$2:$P$100,5,FALSE)</f>
        <v>#N/A</v>
      </c>
      <c r="R2817" s="21" t="e">
        <f>VLOOKUP(CONCATENATE($M2817,$N2817),Curriculos!$A$2:$J$332,8,FALSE)</f>
        <v>#N/A</v>
      </c>
      <c r="S2817" s="5"/>
      <c r="T2817" s="22"/>
      <c r="U2817" s="21" t="e">
        <f>VLOOKUP(CONCATENATE($M2817,$N2817),Curriculos!$A$2:$J$332,10,FALSE)</f>
        <v>#N/A</v>
      </c>
      <c r="V2817" s="20" t="e">
        <f>VLOOKUP(CONCATENATE($M2817,$N2817,$T2817),Oferta!$B$2:$R$360,17,FALSE)</f>
        <v>#N/A</v>
      </c>
      <c r="W2817" s="20" t="e">
        <f>VLOOKUP(CONCATENATE($M2817,$N2817,$T2817),Oferta!$B$2:$Q$360,12,FALSE)</f>
        <v>#N/A</v>
      </c>
      <c r="X2817" s="22"/>
      <c r="Y2817" s="23" t="e">
        <f>VLOOKUP(CONCATENATE($W2817,$X2817),Mtz_Horarios!$E$2:$H$92,2,FALSE)</f>
        <v>#N/A</v>
      </c>
      <c r="Z2817" s="23" t="e">
        <f>VLOOKUP(CONCATENATE($W2817,$X2817),Mtz_Horarios!$E$2:$H$92,3,FALSE)</f>
        <v>#N/A</v>
      </c>
      <c r="AA2817" s="24" t="e">
        <f>VLOOKUP(CONCATENATE($W2817,$X2817),Mtz_Horarios!$E$2:$H$92,4,FALSE)</f>
        <v>#N/A</v>
      </c>
      <c r="AB2817" s="20" t="e">
        <f>VLOOKUP(CONCATENATE($M2817,$N2817,$T2817),Oferta!$B$2:$Q$360,16,FALSE)</f>
        <v>#N/A</v>
      </c>
      <c r="AC2817" s="20" t="e">
        <f>VLOOKUP(CONCATENATE($M2817,$N2817,$T2817),Oferta!$B$2:$Q$360,15,FALSE)</f>
        <v>#N/A</v>
      </c>
      <c r="AI2817" s="5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12"/>
      <c r="AW2817" s="12"/>
    </row>
    <row r="2818" spans="1:49" ht="15" hidden="1" customHeight="1">
      <c r="A2818" s="12"/>
      <c r="B2818" s="12"/>
      <c r="C2818" s="12"/>
      <c r="D2818" s="12"/>
      <c r="E2818" s="12"/>
      <c r="F2818" s="12"/>
      <c r="G2818" s="12"/>
      <c r="H2818" s="12" t="e">
        <f t="shared" si="44"/>
        <v>#N/A</v>
      </c>
      <c r="I2818" s="12" t="e">
        <f>VLOOKUP(CONCATENATE(N2818,T2818),Simulador!$H$26:$H$33,1,FALSE)</f>
        <v>#N/A</v>
      </c>
      <c r="J2818" s="12" t="e">
        <f t="shared" si="45"/>
        <v>#N/A</v>
      </c>
      <c r="K2818" s="13" t="e">
        <f t="shared" si="46"/>
        <v>#N/A</v>
      </c>
      <c r="L2818" s="12" t="e">
        <f t="shared" si="47"/>
        <v>#N/A</v>
      </c>
      <c r="M2818" s="14"/>
      <c r="N2818" s="3"/>
      <c r="O2818" s="20" t="e">
        <f>VLOOKUP(CONCATENATE($M2818,$N2818),Curriculos!$A$2:$J$332,4,FALSE)</f>
        <v>#N/A</v>
      </c>
      <c r="P2818" s="21" t="e">
        <f>VLOOKUP(CONCATENATE($M2818,$N2818),Curriculos!$A$2:$J$332,5,FALSE)</f>
        <v>#N/A</v>
      </c>
      <c r="Q2818" s="21" t="e">
        <f>VLOOKUP($N2818,Oferta!$D$2:$P$100,5,FALSE)</f>
        <v>#N/A</v>
      </c>
      <c r="R2818" s="21" t="e">
        <f>VLOOKUP(CONCATENATE($M2818,$N2818),Curriculos!$A$2:$J$332,8,FALSE)</f>
        <v>#N/A</v>
      </c>
      <c r="S2818" s="5"/>
      <c r="T2818" s="22"/>
      <c r="U2818" s="21" t="e">
        <f>VLOOKUP(CONCATENATE($M2818,$N2818),Curriculos!$A$2:$J$332,10,FALSE)</f>
        <v>#N/A</v>
      </c>
      <c r="V2818" s="20" t="e">
        <f>VLOOKUP(CONCATENATE($M2818,$N2818,$T2818),Oferta!$B$2:$R$360,17,FALSE)</f>
        <v>#N/A</v>
      </c>
      <c r="W2818" s="20" t="e">
        <f>VLOOKUP(CONCATENATE($M2818,$N2818,$T2818),Oferta!$B$2:$Q$360,12,FALSE)</f>
        <v>#N/A</v>
      </c>
      <c r="X2818" s="22"/>
      <c r="Y2818" s="23" t="e">
        <f>VLOOKUP(CONCATENATE($W2818,$X2818),Mtz_Horarios!$E$2:$H$92,2,FALSE)</f>
        <v>#N/A</v>
      </c>
      <c r="Z2818" s="23" t="e">
        <f>VLOOKUP(CONCATENATE($W2818,$X2818),Mtz_Horarios!$E$2:$H$92,3,FALSE)</f>
        <v>#N/A</v>
      </c>
      <c r="AA2818" s="24" t="e">
        <f>VLOOKUP(CONCATENATE($W2818,$X2818),Mtz_Horarios!$E$2:$H$92,4,FALSE)</f>
        <v>#N/A</v>
      </c>
      <c r="AB2818" s="20" t="e">
        <f>VLOOKUP(CONCATENATE($M2818,$N2818,$T2818),Oferta!$B$2:$Q$360,16,FALSE)</f>
        <v>#N/A</v>
      </c>
      <c r="AC2818" s="20" t="e">
        <f>VLOOKUP(CONCATENATE($M2818,$N2818,$T2818),Oferta!$B$2:$Q$360,15,FALSE)</f>
        <v>#N/A</v>
      </c>
      <c r="AI2818" s="5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12"/>
      <c r="AW2818" s="12"/>
    </row>
    <row r="2819" spans="1:49" ht="15" hidden="1" customHeight="1">
      <c r="A2819" s="12"/>
      <c r="B2819" s="12"/>
      <c r="C2819" s="12"/>
      <c r="D2819" s="12"/>
      <c r="E2819" s="12"/>
      <c r="F2819" s="12"/>
      <c r="G2819" s="12"/>
      <c r="H2819" s="12" t="e">
        <f t="shared" si="44"/>
        <v>#N/A</v>
      </c>
      <c r="I2819" s="12" t="e">
        <f>VLOOKUP(CONCATENATE(N2819,T2819),Simulador!$H$26:$H$33,1,FALSE)</f>
        <v>#N/A</v>
      </c>
      <c r="J2819" s="12" t="e">
        <f t="shared" si="45"/>
        <v>#N/A</v>
      </c>
      <c r="K2819" s="13" t="e">
        <f t="shared" si="46"/>
        <v>#N/A</v>
      </c>
      <c r="L2819" s="12" t="e">
        <f t="shared" si="47"/>
        <v>#N/A</v>
      </c>
      <c r="M2819" s="14"/>
      <c r="N2819" s="3"/>
      <c r="O2819" s="20" t="e">
        <f>VLOOKUP(CONCATENATE($M2819,$N2819),Curriculos!$A$2:$J$332,4,FALSE)</f>
        <v>#N/A</v>
      </c>
      <c r="P2819" s="21" t="e">
        <f>VLOOKUP(CONCATENATE($M2819,$N2819),Curriculos!$A$2:$J$332,5,FALSE)</f>
        <v>#N/A</v>
      </c>
      <c r="Q2819" s="21" t="e">
        <f>VLOOKUP($N2819,Oferta!$D$2:$P$100,5,FALSE)</f>
        <v>#N/A</v>
      </c>
      <c r="R2819" s="21" t="e">
        <f>VLOOKUP(CONCATENATE($M2819,$N2819),Curriculos!$A$2:$J$332,8,FALSE)</f>
        <v>#N/A</v>
      </c>
      <c r="S2819" s="5"/>
      <c r="T2819" s="22"/>
      <c r="U2819" s="21" t="e">
        <f>VLOOKUP(CONCATENATE($M2819,$N2819),Curriculos!$A$2:$J$332,10,FALSE)</f>
        <v>#N/A</v>
      </c>
      <c r="V2819" s="20" t="e">
        <f>VLOOKUP(CONCATENATE($M2819,$N2819,$T2819),Oferta!$B$2:$R$360,17,FALSE)</f>
        <v>#N/A</v>
      </c>
      <c r="W2819" s="20" t="e">
        <f>VLOOKUP(CONCATENATE($M2819,$N2819,$T2819),Oferta!$B$2:$Q$360,12,FALSE)</f>
        <v>#N/A</v>
      </c>
      <c r="X2819" s="22"/>
      <c r="Y2819" s="23" t="e">
        <f>VLOOKUP(CONCATENATE($W2819,$X2819),Mtz_Horarios!$E$2:$H$92,2,FALSE)</f>
        <v>#N/A</v>
      </c>
      <c r="Z2819" s="23" t="e">
        <f>VLOOKUP(CONCATENATE($W2819,$X2819),Mtz_Horarios!$E$2:$H$92,3,FALSE)</f>
        <v>#N/A</v>
      </c>
      <c r="AA2819" s="24" t="e">
        <f>VLOOKUP(CONCATENATE($W2819,$X2819),Mtz_Horarios!$E$2:$H$92,4,FALSE)</f>
        <v>#N/A</v>
      </c>
      <c r="AB2819" s="20" t="e">
        <f>VLOOKUP(CONCATENATE($M2819,$N2819,$T2819),Oferta!$B$2:$Q$360,16,FALSE)</f>
        <v>#N/A</v>
      </c>
      <c r="AC2819" s="20" t="e">
        <f>VLOOKUP(CONCATENATE($M2819,$N2819,$T2819),Oferta!$B$2:$Q$360,15,FALSE)</f>
        <v>#N/A</v>
      </c>
      <c r="AI2819" s="5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12"/>
      <c r="AW2819" s="12"/>
    </row>
    <row r="2820" spans="1:49" ht="15" hidden="1" customHeight="1">
      <c r="A2820" s="12"/>
      <c r="B2820" s="12"/>
      <c r="C2820" s="12"/>
      <c r="D2820" s="12"/>
      <c r="E2820" s="12"/>
      <c r="F2820" s="12"/>
      <c r="G2820" s="12"/>
      <c r="H2820" s="12" t="e">
        <f t="shared" si="44"/>
        <v>#N/A</v>
      </c>
      <c r="I2820" s="12" t="e">
        <f>VLOOKUP(CONCATENATE(N2820,T2820),Simulador!$H$26:$H$33,1,FALSE)</f>
        <v>#N/A</v>
      </c>
      <c r="J2820" s="12" t="e">
        <f t="shared" si="45"/>
        <v>#N/A</v>
      </c>
      <c r="K2820" s="13" t="e">
        <f t="shared" si="46"/>
        <v>#N/A</v>
      </c>
      <c r="L2820" s="12" t="e">
        <f t="shared" si="47"/>
        <v>#N/A</v>
      </c>
      <c r="M2820" s="14"/>
      <c r="N2820" s="3"/>
      <c r="O2820" s="20" t="e">
        <f>VLOOKUP(CONCATENATE($M2820,$N2820),Curriculos!$A$2:$J$332,4,FALSE)</f>
        <v>#N/A</v>
      </c>
      <c r="P2820" s="21" t="e">
        <f>VLOOKUP(CONCATENATE($M2820,$N2820),Curriculos!$A$2:$J$332,5,FALSE)</f>
        <v>#N/A</v>
      </c>
      <c r="Q2820" s="21" t="e">
        <f>VLOOKUP($N2820,Oferta!$D$2:$P$100,5,FALSE)</f>
        <v>#N/A</v>
      </c>
      <c r="R2820" s="21" t="e">
        <f>VLOOKUP(CONCATENATE($M2820,$N2820),Curriculos!$A$2:$J$332,8,FALSE)</f>
        <v>#N/A</v>
      </c>
      <c r="S2820" s="5"/>
      <c r="T2820" s="22"/>
      <c r="U2820" s="21" t="e">
        <f>VLOOKUP(CONCATENATE($M2820,$N2820),Curriculos!$A$2:$J$332,10,FALSE)</f>
        <v>#N/A</v>
      </c>
      <c r="V2820" s="20" t="e">
        <f>VLOOKUP(CONCATENATE($M2820,$N2820,$T2820),Oferta!$B$2:$R$360,17,FALSE)</f>
        <v>#N/A</v>
      </c>
      <c r="W2820" s="20" t="e">
        <f>VLOOKUP(CONCATENATE($M2820,$N2820,$T2820),Oferta!$B$2:$Q$360,12,FALSE)</f>
        <v>#N/A</v>
      </c>
      <c r="X2820" s="22"/>
      <c r="Y2820" s="23" t="e">
        <f>VLOOKUP(CONCATENATE($W2820,$X2820),Mtz_Horarios!$E$2:$H$92,2,FALSE)</f>
        <v>#N/A</v>
      </c>
      <c r="Z2820" s="23" t="e">
        <f>VLOOKUP(CONCATENATE($W2820,$X2820),Mtz_Horarios!$E$2:$H$92,3,FALSE)</f>
        <v>#N/A</v>
      </c>
      <c r="AA2820" s="24" t="e">
        <f>VLOOKUP(CONCATENATE($W2820,$X2820),Mtz_Horarios!$E$2:$H$92,4,FALSE)</f>
        <v>#N/A</v>
      </c>
      <c r="AB2820" s="20" t="e">
        <f>VLOOKUP(CONCATENATE($M2820,$N2820,$T2820),Oferta!$B$2:$Q$360,16,FALSE)</f>
        <v>#N/A</v>
      </c>
      <c r="AC2820" s="20" t="e">
        <f>VLOOKUP(CONCATENATE($M2820,$N2820,$T2820),Oferta!$B$2:$Q$360,15,FALSE)</f>
        <v>#N/A</v>
      </c>
      <c r="AI2820" s="5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12"/>
      <c r="AW2820" s="12"/>
    </row>
    <row r="2821" spans="1:49" ht="15" hidden="1" customHeight="1">
      <c r="A2821" s="12"/>
      <c r="B2821" s="12"/>
      <c r="C2821" s="12"/>
      <c r="D2821" s="12"/>
      <c r="E2821" s="12"/>
      <c r="F2821" s="12"/>
      <c r="G2821" s="12"/>
      <c r="H2821" s="12" t="e">
        <f t="shared" si="44"/>
        <v>#N/A</v>
      </c>
      <c r="I2821" s="12" t="e">
        <f>VLOOKUP(CONCATENATE(N2821,T2821),Simulador!$H$26:$H$33,1,FALSE)</f>
        <v>#N/A</v>
      </c>
      <c r="J2821" s="12" t="e">
        <f t="shared" si="45"/>
        <v>#N/A</v>
      </c>
      <c r="K2821" s="13" t="e">
        <f t="shared" si="46"/>
        <v>#N/A</v>
      </c>
      <c r="L2821" s="12" t="e">
        <f t="shared" si="47"/>
        <v>#N/A</v>
      </c>
      <c r="M2821" s="14"/>
      <c r="N2821" s="3"/>
      <c r="O2821" s="20" t="e">
        <f>VLOOKUP(CONCATENATE($M2821,$N2821),Curriculos!$A$2:$J$332,4,FALSE)</f>
        <v>#N/A</v>
      </c>
      <c r="P2821" s="21" t="e">
        <f>VLOOKUP(CONCATENATE($M2821,$N2821),Curriculos!$A$2:$J$332,5,FALSE)</f>
        <v>#N/A</v>
      </c>
      <c r="Q2821" s="21" t="e">
        <f>VLOOKUP($N2821,Oferta!$D$2:$P$100,5,FALSE)</f>
        <v>#N/A</v>
      </c>
      <c r="R2821" s="21" t="e">
        <f>VLOOKUP(CONCATENATE($M2821,$N2821),Curriculos!$A$2:$J$332,8,FALSE)</f>
        <v>#N/A</v>
      </c>
      <c r="S2821" s="5"/>
      <c r="T2821" s="22"/>
      <c r="U2821" s="21" t="e">
        <f>VLOOKUP(CONCATENATE($M2821,$N2821),Curriculos!$A$2:$J$332,10,FALSE)</f>
        <v>#N/A</v>
      </c>
      <c r="V2821" s="20" t="e">
        <f>VLOOKUP(CONCATENATE($M2821,$N2821,$T2821),Oferta!$B$2:$R$360,17,FALSE)</f>
        <v>#N/A</v>
      </c>
      <c r="W2821" s="20" t="e">
        <f>VLOOKUP(CONCATENATE($M2821,$N2821,$T2821),Oferta!$B$2:$Q$360,12,FALSE)</f>
        <v>#N/A</v>
      </c>
      <c r="X2821" s="22"/>
      <c r="Y2821" s="23" t="e">
        <f>VLOOKUP(CONCATENATE($W2821,$X2821),Mtz_Horarios!$E$2:$H$92,2,FALSE)</f>
        <v>#N/A</v>
      </c>
      <c r="Z2821" s="23" t="e">
        <f>VLOOKUP(CONCATENATE($W2821,$X2821),Mtz_Horarios!$E$2:$H$92,3,FALSE)</f>
        <v>#N/A</v>
      </c>
      <c r="AA2821" s="24" t="e">
        <f>VLOOKUP(CONCATENATE($W2821,$X2821),Mtz_Horarios!$E$2:$H$92,4,FALSE)</f>
        <v>#N/A</v>
      </c>
      <c r="AB2821" s="20" t="e">
        <f>VLOOKUP(CONCATENATE($M2821,$N2821,$T2821),Oferta!$B$2:$Q$360,16,FALSE)</f>
        <v>#N/A</v>
      </c>
      <c r="AC2821" s="20" t="e">
        <f>VLOOKUP(CONCATENATE($M2821,$N2821,$T2821),Oferta!$B$2:$Q$360,15,FALSE)</f>
        <v>#N/A</v>
      </c>
      <c r="AI2821" s="5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12"/>
      <c r="AW2821" s="12"/>
    </row>
    <row r="2822" spans="1:49" ht="15" hidden="1" customHeight="1">
      <c r="A2822" s="12"/>
      <c r="B2822" s="12"/>
      <c r="C2822" s="12"/>
      <c r="D2822" s="12"/>
      <c r="E2822" s="12"/>
      <c r="F2822" s="12"/>
      <c r="G2822" s="12"/>
      <c r="H2822" s="12" t="e">
        <f t="shared" si="44"/>
        <v>#N/A</v>
      </c>
      <c r="I2822" s="12" t="e">
        <f>VLOOKUP(CONCATENATE(N2822,T2822),Simulador!$H$26:$H$33,1,FALSE)</f>
        <v>#N/A</v>
      </c>
      <c r="J2822" s="12" t="e">
        <f t="shared" si="45"/>
        <v>#N/A</v>
      </c>
      <c r="K2822" s="13" t="e">
        <f t="shared" si="46"/>
        <v>#N/A</v>
      </c>
      <c r="L2822" s="12" t="e">
        <f t="shared" si="47"/>
        <v>#N/A</v>
      </c>
      <c r="M2822" s="14"/>
      <c r="N2822" s="3"/>
      <c r="O2822" s="20" t="e">
        <f>VLOOKUP(CONCATENATE($M2822,$N2822),Curriculos!$A$2:$J$332,4,FALSE)</f>
        <v>#N/A</v>
      </c>
      <c r="P2822" s="21" t="e">
        <f>VLOOKUP(CONCATENATE($M2822,$N2822),Curriculos!$A$2:$J$332,5,FALSE)</f>
        <v>#N/A</v>
      </c>
      <c r="Q2822" s="21" t="e">
        <f>VLOOKUP($N2822,Oferta!$D$2:$P$100,5,FALSE)</f>
        <v>#N/A</v>
      </c>
      <c r="R2822" s="21" t="e">
        <f>VLOOKUP(CONCATENATE($M2822,$N2822),Curriculos!$A$2:$J$332,8,FALSE)</f>
        <v>#N/A</v>
      </c>
      <c r="S2822" s="5"/>
      <c r="T2822" s="22"/>
      <c r="U2822" s="21" t="e">
        <f>VLOOKUP(CONCATENATE($M2822,$N2822),Curriculos!$A$2:$J$332,10,FALSE)</f>
        <v>#N/A</v>
      </c>
      <c r="V2822" s="20" t="e">
        <f>VLOOKUP(CONCATENATE($M2822,$N2822,$T2822),Oferta!$B$2:$R$360,17,FALSE)</f>
        <v>#N/A</v>
      </c>
      <c r="W2822" s="20" t="e">
        <f>VLOOKUP(CONCATENATE($M2822,$N2822,$T2822),Oferta!$B$2:$Q$360,12,FALSE)</f>
        <v>#N/A</v>
      </c>
      <c r="X2822" s="22"/>
      <c r="Y2822" s="23" t="e">
        <f>VLOOKUP(CONCATENATE($W2822,$X2822),Mtz_Horarios!$E$2:$H$92,2,FALSE)</f>
        <v>#N/A</v>
      </c>
      <c r="Z2822" s="23" t="e">
        <f>VLOOKUP(CONCATENATE($W2822,$X2822),Mtz_Horarios!$E$2:$H$92,3,FALSE)</f>
        <v>#N/A</v>
      </c>
      <c r="AA2822" s="24" t="e">
        <f>VLOOKUP(CONCATENATE($W2822,$X2822),Mtz_Horarios!$E$2:$H$92,4,FALSE)</f>
        <v>#N/A</v>
      </c>
      <c r="AB2822" s="20" t="e">
        <f>VLOOKUP(CONCATENATE($M2822,$N2822,$T2822),Oferta!$B$2:$Q$360,16,FALSE)</f>
        <v>#N/A</v>
      </c>
      <c r="AC2822" s="20" t="e">
        <f>VLOOKUP(CONCATENATE($M2822,$N2822,$T2822),Oferta!$B$2:$Q$360,15,FALSE)</f>
        <v>#N/A</v>
      </c>
      <c r="AI2822" s="5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12"/>
      <c r="AW2822" s="12"/>
    </row>
    <row r="2823" spans="1:49" ht="15" hidden="1" customHeight="1">
      <c r="A2823" s="12"/>
      <c r="B2823" s="12"/>
      <c r="C2823" s="12"/>
      <c r="D2823" s="12"/>
      <c r="E2823" s="12"/>
      <c r="F2823" s="12"/>
      <c r="G2823" s="12"/>
      <c r="H2823" s="12" t="e">
        <f t="shared" si="44"/>
        <v>#N/A</v>
      </c>
      <c r="I2823" s="12" t="e">
        <f>VLOOKUP(CONCATENATE(N2823,T2823),Simulador!$H$26:$H$33,1,FALSE)</f>
        <v>#N/A</v>
      </c>
      <c r="J2823" s="12" t="e">
        <f t="shared" si="45"/>
        <v>#N/A</v>
      </c>
      <c r="K2823" s="13" t="e">
        <f t="shared" si="46"/>
        <v>#N/A</v>
      </c>
      <c r="L2823" s="12" t="e">
        <f t="shared" si="47"/>
        <v>#N/A</v>
      </c>
      <c r="M2823" s="14"/>
      <c r="N2823" s="3"/>
      <c r="O2823" s="20" t="e">
        <f>VLOOKUP(CONCATENATE($M2823,$N2823),Curriculos!$A$2:$J$332,4,FALSE)</f>
        <v>#N/A</v>
      </c>
      <c r="P2823" s="21" t="e">
        <f>VLOOKUP(CONCATENATE($M2823,$N2823),Curriculos!$A$2:$J$332,5,FALSE)</f>
        <v>#N/A</v>
      </c>
      <c r="Q2823" s="21" t="e">
        <f>VLOOKUP($N2823,Oferta!$D$2:$P$100,5,FALSE)</f>
        <v>#N/A</v>
      </c>
      <c r="R2823" s="21" t="e">
        <f>VLOOKUP(CONCATENATE($M2823,$N2823),Curriculos!$A$2:$J$332,8,FALSE)</f>
        <v>#N/A</v>
      </c>
      <c r="S2823" s="5"/>
      <c r="T2823" s="22"/>
      <c r="U2823" s="21" t="e">
        <f>VLOOKUP(CONCATENATE($M2823,$N2823),Curriculos!$A$2:$J$332,10,FALSE)</f>
        <v>#N/A</v>
      </c>
      <c r="V2823" s="20" t="e">
        <f>VLOOKUP(CONCATENATE($M2823,$N2823,$T2823),Oferta!$B$2:$R$360,17,FALSE)</f>
        <v>#N/A</v>
      </c>
      <c r="W2823" s="20" t="e">
        <f>VLOOKUP(CONCATENATE($M2823,$N2823,$T2823),Oferta!$B$2:$Q$360,12,FALSE)</f>
        <v>#N/A</v>
      </c>
      <c r="X2823" s="22"/>
      <c r="Y2823" s="23" t="e">
        <f>VLOOKUP(CONCATENATE($W2823,$X2823),Mtz_Horarios!$E$2:$H$92,2,FALSE)</f>
        <v>#N/A</v>
      </c>
      <c r="Z2823" s="23" t="e">
        <f>VLOOKUP(CONCATENATE($W2823,$X2823),Mtz_Horarios!$E$2:$H$92,3,FALSE)</f>
        <v>#N/A</v>
      </c>
      <c r="AA2823" s="24" t="e">
        <f>VLOOKUP(CONCATENATE($W2823,$X2823),Mtz_Horarios!$E$2:$H$92,4,FALSE)</f>
        <v>#N/A</v>
      </c>
      <c r="AB2823" s="20" t="e">
        <f>VLOOKUP(CONCATENATE($M2823,$N2823,$T2823),Oferta!$B$2:$Q$360,16,FALSE)</f>
        <v>#N/A</v>
      </c>
      <c r="AC2823" s="20" t="e">
        <f>VLOOKUP(CONCATENATE($M2823,$N2823,$T2823),Oferta!$B$2:$Q$360,15,FALSE)</f>
        <v>#N/A</v>
      </c>
      <c r="AI2823" s="5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12"/>
      <c r="AW2823" s="12"/>
    </row>
    <row r="2824" spans="1:49" ht="15" hidden="1" customHeight="1">
      <c r="A2824" s="12"/>
      <c r="B2824" s="12"/>
      <c r="C2824" s="12"/>
      <c r="D2824" s="12"/>
      <c r="E2824" s="12"/>
      <c r="F2824" s="12"/>
      <c r="G2824" s="12"/>
      <c r="H2824" s="12" t="e">
        <f t="shared" si="44"/>
        <v>#N/A</v>
      </c>
      <c r="I2824" s="12" t="e">
        <f>VLOOKUP(CONCATENATE(N2824,T2824),Simulador!$H$26:$H$33,1,FALSE)</f>
        <v>#N/A</v>
      </c>
      <c r="J2824" s="12" t="e">
        <f t="shared" si="45"/>
        <v>#N/A</v>
      </c>
      <c r="K2824" s="13" t="e">
        <f t="shared" si="46"/>
        <v>#N/A</v>
      </c>
      <c r="L2824" s="12" t="e">
        <f t="shared" si="47"/>
        <v>#N/A</v>
      </c>
      <c r="M2824" s="14"/>
      <c r="N2824" s="3"/>
      <c r="O2824" s="20" t="e">
        <f>VLOOKUP(CONCATENATE($M2824,$N2824),Curriculos!$A$2:$J$332,4,FALSE)</f>
        <v>#N/A</v>
      </c>
      <c r="P2824" s="21" t="e">
        <f>VLOOKUP(CONCATENATE($M2824,$N2824),Curriculos!$A$2:$J$332,5,FALSE)</f>
        <v>#N/A</v>
      </c>
      <c r="Q2824" s="21" t="e">
        <f>VLOOKUP($N2824,Oferta!$D$2:$P$100,5,FALSE)</f>
        <v>#N/A</v>
      </c>
      <c r="R2824" s="21" t="e">
        <f>VLOOKUP(CONCATENATE($M2824,$N2824),Curriculos!$A$2:$J$332,8,FALSE)</f>
        <v>#N/A</v>
      </c>
      <c r="S2824" s="5"/>
      <c r="T2824" s="22"/>
      <c r="U2824" s="21" t="e">
        <f>VLOOKUP(CONCATENATE($M2824,$N2824),Curriculos!$A$2:$J$332,10,FALSE)</f>
        <v>#N/A</v>
      </c>
      <c r="V2824" s="20" t="e">
        <f>VLOOKUP(CONCATENATE($M2824,$N2824,$T2824),Oferta!$B$2:$R$360,17,FALSE)</f>
        <v>#N/A</v>
      </c>
      <c r="W2824" s="20" t="e">
        <f>VLOOKUP(CONCATENATE($M2824,$N2824,$T2824),Oferta!$B$2:$Q$360,12,FALSE)</f>
        <v>#N/A</v>
      </c>
      <c r="X2824" s="22"/>
      <c r="Y2824" s="23" t="e">
        <f>VLOOKUP(CONCATENATE($W2824,$X2824),Mtz_Horarios!$E$2:$H$92,2,FALSE)</f>
        <v>#N/A</v>
      </c>
      <c r="Z2824" s="23" t="e">
        <f>VLOOKUP(CONCATENATE($W2824,$X2824),Mtz_Horarios!$E$2:$H$92,3,FALSE)</f>
        <v>#N/A</v>
      </c>
      <c r="AA2824" s="24" t="e">
        <f>VLOOKUP(CONCATENATE($W2824,$X2824),Mtz_Horarios!$E$2:$H$92,4,FALSE)</f>
        <v>#N/A</v>
      </c>
      <c r="AB2824" s="20" t="e">
        <f>VLOOKUP(CONCATENATE($M2824,$N2824,$T2824),Oferta!$B$2:$Q$360,16,FALSE)</f>
        <v>#N/A</v>
      </c>
      <c r="AC2824" s="20" t="e">
        <f>VLOOKUP(CONCATENATE($M2824,$N2824,$T2824),Oferta!$B$2:$Q$360,15,FALSE)</f>
        <v>#N/A</v>
      </c>
      <c r="AI2824" s="5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12"/>
      <c r="AW2824" s="12"/>
    </row>
    <row r="2825" spans="1:49" ht="15" hidden="1" customHeight="1">
      <c r="A2825" s="12"/>
      <c r="B2825" s="12"/>
      <c r="C2825" s="12"/>
      <c r="D2825" s="12"/>
      <c r="E2825" s="12"/>
      <c r="F2825" s="12"/>
      <c r="G2825" s="12"/>
      <c r="H2825" s="12" t="e">
        <f t="shared" si="44"/>
        <v>#N/A</v>
      </c>
      <c r="I2825" s="12" t="e">
        <f>VLOOKUP(CONCATENATE(N2825,T2825),Simulador!$H$26:$H$33,1,FALSE)</f>
        <v>#N/A</v>
      </c>
      <c r="J2825" s="12" t="e">
        <f t="shared" si="45"/>
        <v>#N/A</v>
      </c>
      <c r="K2825" s="13" t="e">
        <f t="shared" si="46"/>
        <v>#N/A</v>
      </c>
      <c r="L2825" s="12" t="e">
        <f t="shared" si="47"/>
        <v>#N/A</v>
      </c>
      <c r="M2825" s="14"/>
      <c r="N2825" s="3"/>
      <c r="O2825" s="20" t="e">
        <f>VLOOKUP(CONCATENATE($M2825,$N2825),Curriculos!$A$2:$J$332,4,FALSE)</f>
        <v>#N/A</v>
      </c>
      <c r="P2825" s="21" t="e">
        <f>VLOOKUP(CONCATENATE($M2825,$N2825),Curriculos!$A$2:$J$332,5,FALSE)</f>
        <v>#N/A</v>
      </c>
      <c r="Q2825" s="21" t="e">
        <f>VLOOKUP($N2825,Oferta!$D$2:$P$100,5,FALSE)</f>
        <v>#N/A</v>
      </c>
      <c r="R2825" s="21" t="e">
        <f>VLOOKUP(CONCATENATE($M2825,$N2825),Curriculos!$A$2:$J$332,8,FALSE)</f>
        <v>#N/A</v>
      </c>
      <c r="S2825" s="5"/>
      <c r="T2825" s="22"/>
      <c r="U2825" s="21" t="e">
        <f>VLOOKUP(CONCATENATE($M2825,$N2825),Curriculos!$A$2:$J$332,10,FALSE)</f>
        <v>#N/A</v>
      </c>
      <c r="V2825" s="20" t="e">
        <f>VLOOKUP(CONCATENATE($M2825,$N2825,$T2825),Oferta!$B$2:$R$360,17,FALSE)</f>
        <v>#N/A</v>
      </c>
      <c r="W2825" s="20" t="e">
        <f>VLOOKUP(CONCATENATE($M2825,$N2825,$T2825),Oferta!$B$2:$Q$360,12,FALSE)</f>
        <v>#N/A</v>
      </c>
      <c r="X2825" s="22"/>
      <c r="Y2825" s="23" t="e">
        <f>VLOOKUP(CONCATENATE($W2825,$X2825),Mtz_Horarios!$E$2:$H$92,2,FALSE)</f>
        <v>#N/A</v>
      </c>
      <c r="Z2825" s="23" t="e">
        <f>VLOOKUP(CONCATENATE($W2825,$X2825),Mtz_Horarios!$E$2:$H$92,3,FALSE)</f>
        <v>#N/A</v>
      </c>
      <c r="AA2825" s="24" t="e">
        <f>VLOOKUP(CONCATENATE($W2825,$X2825),Mtz_Horarios!$E$2:$H$92,4,FALSE)</f>
        <v>#N/A</v>
      </c>
      <c r="AB2825" s="20" t="e">
        <f>VLOOKUP(CONCATENATE($M2825,$N2825,$T2825),Oferta!$B$2:$Q$360,16,FALSE)</f>
        <v>#N/A</v>
      </c>
      <c r="AC2825" s="20" t="e">
        <f>VLOOKUP(CONCATENATE($M2825,$N2825,$T2825),Oferta!$B$2:$Q$360,15,FALSE)</f>
        <v>#N/A</v>
      </c>
      <c r="AI2825" s="5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12"/>
      <c r="AW2825" s="12"/>
    </row>
    <row r="2826" spans="1:49" ht="15" hidden="1" customHeight="1">
      <c r="A2826" s="12"/>
      <c r="B2826" s="12"/>
      <c r="C2826" s="12"/>
      <c r="D2826" s="12"/>
      <c r="E2826" s="12"/>
      <c r="F2826" s="12"/>
      <c r="G2826" s="12"/>
      <c r="H2826" s="12" t="e">
        <f t="shared" si="44"/>
        <v>#N/A</v>
      </c>
      <c r="I2826" s="12" t="e">
        <f>VLOOKUP(CONCATENATE(N2826,T2826),Simulador!$H$26:$H$33,1,FALSE)</f>
        <v>#N/A</v>
      </c>
      <c r="J2826" s="12" t="e">
        <f t="shared" si="45"/>
        <v>#N/A</v>
      </c>
      <c r="K2826" s="13" t="e">
        <f t="shared" si="46"/>
        <v>#N/A</v>
      </c>
      <c r="L2826" s="12" t="e">
        <f t="shared" si="47"/>
        <v>#N/A</v>
      </c>
      <c r="M2826" s="14"/>
      <c r="N2826" s="3"/>
      <c r="O2826" s="20" t="e">
        <f>VLOOKUP(CONCATENATE($M2826,$N2826),Curriculos!$A$2:$J$332,4,FALSE)</f>
        <v>#N/A</v>
      </c>
      <c r="P2826" s="21" t="e">
        <f>VLOOKUP(CONCATENATE($M2826,$N2826),Curriculos!$A$2:$J$332,5,FALSE)</f>
        <v>#N/A</v>
      </c>
      <c r="Q2826" s="21" t="e">
        <f>VLOOKUP($N2826,Oferta!$D$2:$P$100,5,FALSE)</f>
        <v>#N/A</v>
      </c>
      <c r="R2826" s="21" t="e">
        <f>VLOOKUP(CONCATENATE($M2826,$N2826),Curriculos!$A$2:$J$332,8,FALSE)</f>
        <v>#N/A</v>
      </c>
      <c r="S2826" s="5"/>
      <c r="T2826" s="22"/>
      <c r="U2826" s="21" t="e">
        <f>VLOOKUP(CONCATENATE($M2826,$N2826),Curriculos!$A$2:$J$332,10,FALSE)</f>
        <v>#N/A</v>
      </c>
      <c r="V2826" s="20" t="e">
        <f>VLOOKUP(CONCATENATE($M2826,$N2826,$T2826),Oferta!$B$2:$R$360,17,FALSE)</f>
        <v>#N/A</v>
      </c>
      <c r="W2826" s="20" t="e">
        <f>VLOOKUP(CONCATENATE($M2826,$N2826,$T2826),Oferta!$B$2:$Q$360,12,FALSE)</f>
        <v>#N/A</v>
      </c>
      <c r="X2826" s="22"/>
      <c r="Y2826" s="23" t="e">
        <f>VLOOKUP(CONCATENATE($W2826,$X2826),Mtz_Horarios!$E$2:$H$92,2,FALSE)</f>
        <v>#N/A</v>
      </c>
      <c r="Z2826" s="23" t="e">
        <f>VLOOKUP(CONCATENATE($W2826,$X2826),Mtz_Horarios!$E$2:$H$92,3,FALSE)</f>
        <v>#N/A</v>
      </c>
      <c r="AA2826" s="24" t="e">
        <f>VLOOKUP(CONCATENATE($W2826,$X2826),Mtz_Horarios!$E$2:$H$92,4,FALSE)</f>
        <v>#N/A</v>
      </c>
      <c r="AB2826" s="20" t="e">
        <f>VLOOKUP(CONCATENATE($M2826,$N2826,$T2826),Oferta!$B$2:$Q$360,16,FALSE)</f>
        <v>#N/A</v>
      </c>
      <c r="AC2826" s="20" t="e">
        <f>VLOOKUP(CONCATENATE($M2826,$N2826,$T2826),Oferta!$B$2:$Q$360,15,FALSE)</f>
        <v>#N/A</v>
      </c>
      <c r="AI2826" s="5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12"/>
      <c r="AW2826" s="12"/>
    </row>
    <row r="2827" spans="1:49" ht="15" hidden="1" customHeight="1">
      <c r="A2827" s="12"/>
      <c r="B2827" s="12"/>
      <c r="C2827" s="12"/>
      <c r="D2827" s="12"/>
      <c r="E2827" s="12"/>
      <c r="F2827" s="12"/>
      <c r="G2827" s="12"/>
      <c r="H2827" s="12" t="e">
        <f t="shared" si="44"/>
        <v>#N/A</v>
      </c>
      <c r="I2827" s="12" t="e">
        <f>VLOOKUP(CONCATENATE(N2827,T2827),Simulador!$H$26:$H$33,1,FALSE)</f>
        <v>#N/A</v>
      </c>
      <c r="J2827" s="12" t="e">
        <f t="shared" si="45"/>
        <v>#N/A</v>
      </c>
      <c r="K2827" s="13" t="e">
        <f t="shared" si="46"/>
        <v>#N/A</v>
      </c>
      <c r="L2827" s="12" t="e">
        <f t="shared" si="47"/>
        <v>#N/A</v>
      </c>
      <c r="M2827" s="14"/>
      <c r="N2827" s="3"/>
      <c r="O2827" s="20" t="e">
        <f>VLOOKUP(CONCATENATE($M2827,$N2827),Curriculos!$A$2:$J$332,4,FALSE)</f>
        <v>#N/A</v>
      </c>
      <c r="P2827" s="21" t="e">
        <f>VLOOKUP(CONCATENATE($M2827,$N2827),Curriculos!$A$2:$J$332,5,FALSE)</f>
        <v>#N/A</v>
      </c>
      <c r="Q2827" s="21" t="e">
        <f>VLOOKUP($N2827,Oferta!$D$2:$P$100,5,FALSE)</f>
        <v>#N/A</v>
      </c>
      <c r="R2827" s="21" t="e">
        <f>VLOOKUP(CONCATENATE($M2827,$N2827),Curriculos!$A$2:$J$332,8,FALSE)</f>
        <v>#N/A</v>
      </c>
      <c r="S2827" s="5"/>
      <c r="T2827" s="22"/>
      <c r="U2827" s="21" t="e">
        <f>VLOOKUP(CONCATENATE($M2827,$N2827),Curriculos!$A$2:$J$332,10,FALSE)</f>
        <v>#N/A</v>
      </c>
      <c r="V2827" s="20" t="e">
        <f>VLOOKUP(CONCATENATE($M2827,$N2827,$T2827),Oferta!$B$2:$R$360,17,FALSE)</f>
        <v>#N/A</v>
      </c>
      <c r="W2827" s="20" t="e">
        <f>VLOOKUP(CONCATENATE($M2827,$N2827,$T2827),Oferta!$B$2:$Q$360,12,FALSE)</f>
        <v>#N/A</v>
      </c>
      <c r="X2827" s="22"/>
      <c r="Y2827" s="23" t="e">
        <f>VLOOKUP(CONCATENATE($W2827,$X2827),Mtz_Horarios!$E$2:$H$92,2,FALSE)</f>
        <v>#N/A</v>
      </c>
      <c r="Z2827" s="23" t="e">
        <f>VLOOKUP(CONCATENATE($W2827,$X2827),Mtz_Horarios!$E$2:$H$92,3,FALSE)</f>
        <v>#N/A</v>
      </c>
      <c r="AA2827" s="24" t="e">
        <f>VLOOKUP(CONCATENATE($W2827,$X2827),Mtz_Horarios!$E$2:$H$92,4,FALSE)</f>
        <v>#N/A</v>
      </c>
      <c r="AB2827" s="20" t="e">
        <f>VLOOKUP(CONCATENATE($M2827,$N2827,$T2827),Oferta!$B$2:$Q$360,16,FALSE)</f>
        <v>#N/A</v>
      </c>
      <c r="AC2827" s="20" t="e">
        <f>VLOOKUP(CONCATENATE($M2827,$N2827,$T2827),Oferta!$B$2:$Q$360,15,FALSE)</f>
        <v>#N/A</v>
      </c>
      <c r="AI2827" s="5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12"/>
      <c r="AW2827" s="12"/>
    </row>
    <row r="2828" spans="1:49" ht="15" hidden="1" customHeight="1">
      <c r="A2828" s="12"/>
      <c r="B2828" s="12"/>
      <c r="C2828" s="12"/>
      <c r="D2828" s="12"/>
      <c r="E2828" s="12"/>
      <c r="F2828" s="12"/>
      <c r="G2828" s="12"/>
      <c r="H2828" s="12" t="e">
        <f t="shared" si="44"/>
        <v>#N/A</v>
      </c>
      <c r="I2828" s="12" t="e">
        <f>VLOOKUP(CONCATENATE(N2828,T2828),Simulador!$H$26:$H$33,1,FALSE)</f>
        <v>#N/A</v>
      </c>
      <c r="J2828" s="12" t="e">
        <f t="shared" si="45"/>
        <v>#N/A</v>
      </c>
      <c r="K2828" s="13" t="e">
        <f t="shared" si="46"/>
        <v>#N/A</v>
      </c>
      <c r="L2828" s="12" t="e">
        <f t="shared" si="47"/>
        <v>#N/A</v>
      </c>
      <c r="M2828" s="14"/>
      <c r="N2828" s="3"/>
      <c r="O2828" s="20" t="e">
        <f>VLOOKUP(CONCATENATE($M2828,$N2828),Curriculos!$A$2:$J$332,4,FALSE)</f>
        <v>#N/A</v>
      </c>
      <c r="P2828" s="21" t="e">
        <f>VLOOKUP(CONCATENATE($M2828,$N2828),Curriculos!$A$2:$J$332,5,FALSE)</f>
        <v>#N/A</v>
      </c>
      <c r="Q2828" s="21" t="e">
        <f>VLOOKUP($N2828,Oferta!$D$2:$P$100,5,FALSE)</f>
        <v>#N/A</v>
      </c>
      <c r="R2828" s="21" t="e">
        <f>VLOOKUP(CONCATENATE($M2828,$N2828),Curriculos!$A$2:$J$332,8,FALSE)</f>
        <v>#N/A</v>
      </c>
      <c r="S2828" s="5"/>
      <c r="T2828" s="22"/>
      <c r="U2828" s="21" t="e">
        <f>VLOOKUP(CONCATENATE($M2828,$N2828),Curriculos!$A$2:$J$332,10,FALSE)</f>
        <v>#N/A</v>
      </c>
      <c r="V2828" s="20" t="e">
        <f>VLOOKUP(CONCATENATE($M2828,$N2828,$T2828),Oferta!$B$2:$R$360,17,FALSE)</f>
        <v>#N/A</v>
      </c>
      <c r="W2828" s="20" t="e">
        <f>VLOOKUP(CONCATENATE($M2828,$N2828,$T2828),Oferta!$B$2:$Q$360,12,FALSE)</f>
        <v>#N/A</v>
      </c>
      <c r="X2828" s="22"/>
      <c r="Y2828" s="23" t="e">
        <f>VLOOKUP(CONCATENATE($W2828,$X2828),Mtz_Horarios!$E$2:$H$92,2,FALSE)</f>
        <v>#N/A</v>
      </c>
      <c r="Z2828" s="23" t="e">
        <f>VLOOKUP(CONCATENATE($W2828,$X2828),Mtz_Horarios!$E$2:$H$92,3,FALSE)</f>
        <v>#N/A</v>
      </c>
      <c r="AA2828" s="24" t="e">
        <f>VLOOKUP(CONCATENATE($W2828,$X2828),Mtz_Horarios!$E$2:$H$92,4,FALSE)</f>
        <v>#N/A</v>
      </c>
      <c r="AB2828" s="20" t="e">
        <f>VLOOKUP(CONCATENATE($M2828,$N2828,$T2828),Oferta!$B$2:$Q$360,16,FALSE)</f>
        <v>#N/A</v>
      </c>
      <c r="AC2828" s="20" t="e">
        <f>VLOOKUP(CONCATENATE($M2828,$N2828,$T2828),Oferta!$B$2:$Q$360,15,FALSE)</f>
        <v>#N/A</v>
      </c>
      <c r="AI2828" s="5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12"/>
      <c r="AW2828" s="12"/>
    </row>
    <row r="2829" spans="1:49" ht="15" hidden="1" customHeight="1">
      <c r="A2829" s="12"/>
      <c r="B2829" s="12"/>
      <c r="C2829" s="12"/>
      <c r="D2829" s="12"/>
      <c r="E2829" s="12"/>
      <c r="F2829" s="12"/>
      <c r="G2829" s="12"/>
      <c r="H2829" s="12" t="e">
        <f t="shared" si="44"/>
        <v>#N/A</v>
      </c>
      <c r="I2829" s="12" t="e">
        <f>VLOOKUP(CONCATENATE(N2829,T2829),Simulador!$H$26:$H$33,1,FALSE)</f>
        <v>#N/A</v>
      </c>
      <c r="J2829" s="12" t="e">
        <f t="shared" si="45"/>
        <v>#N/A</v>
      </c>
      <c r="K2829" s="13" t="e">
        <f t="shared" si="46"/>
        <v>#N/A</v>
      </c>
      <c r="L2829" s="12" t="e">
        <f t="shared" si="47"/>
        <v>#N/A</v>
      </c>
      <c r="M2829" s="14"/>
      <c r="N2829" s="3"/>
      <c r="O2829" s="20" t="e">
        <f>VLOOKUP(CONCATENATE($M2829,$N2829),Curriculos!$A$2:$J$332,4,FALSE)</f>
        <v>#N/A</v>
      </c>
      <c r="P2829" s="21" t="e">
        <f>VLOOKUP(CONCATENATE($M2829,$N2829),Curriculos!$A$2:$J$332,5,FALSE)</f>
        <v>#N/A</v>
      </c>
      <c r="Q2829" s="21" t="e">
        <f>VLOOKUP($N2829,Oferta!$D$2:$P$100,5,FALSE)</f>
        <v>#N/A</v>
      </c>
      <c r="R2829" s="21" t="e">
        <f>VLOOKUP(CONCATENATE($M2829,$N2829),Curriculos!$A$2:$J$332,8,FALSE)</f>
        <v>#N/A</v>
      </c>
      <c r="S2829" s="5"/>
      <c r="T2829" s="22"/>
      <c r="U2829" s="21" t="e">
        <f>VLOOKUP(CONCATENATE($M2829,$N2829),Curriculos!$A$2:$J$332,10,FALSE)</f>
        <v>#N/A</v>
      </c>
      <c r="V2829" s="20" t="e">
        <f>VLOOKUP(CONCATENATE($M2829,$N2829,$T2829),Oferta!$B$2:$R$360,17,FALSE)</f>
        <v>#N/A</v>
      </c>
      <c r="W2829" s="20" t="e">
        <f>VLOOKUP(CONCATENATE($M2829,$N2829,$T2829),Oferta!$B$2:$Q$360,12,FALSE)</f>
        <v>#N/A</v>
      </c>
      <c r="X2829" s="22"/>
      <c r="Y2829" s="23" t="e">
        <f>VLOOKUP(CONCATENATE($W2829,$X2829),Mtz_Horarios!$E$2:$H$92,2,FALSE)</f>
        <v>#N/A</v>
      </c>
      <c r="Z2829" s="23" t="e">
        <f>VLOOKUP(CONCATENATE($W2829,$X2829),Mtz_Horarios!$E$2:$H$92,3,FALSE)</f>
        <v>#N/A</v>
      </c>
      <c r="AA2829" s="24" t="e">
        <f>VLOOKUP(CONCATENATE($W2829,$X2829),Mtz_Horarios!$E$2:$H$92,4,FALSE)</f>
        <v>#N/A</v>
      </c>
      <c r="AB2829" s="20" t="e">
        <f>VLOOKUP(CONCATENATE($M2829,$N2829,$T2829),Oferta!$B$2:$Q$360,16,FALSE)</f>
        <v>#N/A</v>
      </c>
      <c r="AC2829" s="20" t="e">
        <f>VLOOKUP(CONCATENATE($M2829,$N2829,$T2829),Oferta!$B$2:$Q$360,15,FALSE)</f>
        <v>#N/A</v>
      </c>
      <c r="AI2829" s="5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12"/>
      <c r="AW2829" s="12"/>
    </row>
    <row r="2830" spans="1:49" ht="15" hidden="1" customHeight="1">
      <c r="A2830" s="12"/>
      <c r="B2830" s="12"/>
      <c r="C2830" s="12"/>
      <c r="D2830" s="12"/>
      <c r="E2830" s="12"/>
      <c r="F2830" s="12"/>
      <c r="G2830" s="12"/>
      <c r="H2830" s="12" t="e">
        <f t="shared" si="44"/>
        <v>#N/A</v>
      </c>
      <c r="I2830" s="12" t="e">
        <f>VLOOKUP(CONCATENATE(N2830,T2830),Simulador!$H$26:$H$33,1,FALSE)</f>
        <v>#N/A</v>
      </c>
      <c r="J2830" s="12" t="e">
        <f t="shared" si="45"/>
        <v>#N/A</v>
      </c>
      <c r="K2830" s="13" t="e">
        <f t="shared" si="46"/>
        <v>#N/A</v>
      </c>
      <c r="L2830" s="12" t="e">
        <f t="shared" si="47"/>
        <v>#N/A</v>
      </c>
      <c r="M2830" s="14"/>
      <c r="N2830" s="3"/>
      <c r="O2830" s="20" t="e">
        <f>VLOOKUP(CONCATENATE($M2830,$N2830),Curriculos!$A$2:$J$332,4,FALSE)</f>
        <v>#N/A</v>
      </c>
      <c r="P2830" s="21" t="e">
        <f>VLOOKUP(CONCATENATE($M2830,$N2830),Curriculos!$A$2:$J$332,5,FALSE)</f>
        <v>#N/A</v>
      </c>
      <c r="Q2830" s="21" t="e">
        <f>VLOOKUP($N2830,Oferta!$D$2:$P$100,5,FALSE)</f>
        <v>#N/A</v>
      </c>
      <c r="R2830" s="21" t="e">
        <f>VLOOKUP(CONCATENATE($M2830,$N2830),Curriculos!$A$2:$J$332,8,FALSE)</f>
        <v>#N/A</v>
      </c>
      <c r="S2830" s="5"/>
      <c r="T2830" s="22"/>
      <c r="U2830" s="21" t="e">
        <f>VLOOKUP(CONCATENATE($M2830,$N2830),Curriculos!$A$2:$J$332,10,FALSE)</f>
        <v>#N/A</v>
      </c>
      <c r="V2830" s="20" t="e">
        <f>VLOOKUP(CONCATENATE($M2830,$N2830,$T2830),Oferta!$B$2:$R$360,17,FALSE)</f>
        <v>#N/A</v>
      </c>
      <c r="W2830" s="20" t="e">
        <f>VLOOKUP(CONCATENATE($M2830,$N2830,$T2830),Oferta!$B$2:$Q$360,12,FALSE)</f>
        <v>#N/A</v>
      </c>
      <c r="X2830" s="22"/>
      <c r="Y2830" s="23" t="e">
        <f>VLOOKUP(CONCATENATE($W2830,$X2830),Mtz_Horarios!$E$2:$H$92,2,FALSE)</f>
        <v>#N/A</v>
      </c>
      <c r="Z2830" s="23" t="e">
        <f>VLOOKUP(CONCATENATE($W2830,$X2830),Mtz_Horarios!$E$2:$H$92,3,FALSE)</f>
        <v>#N/A</v>
      </c>
      <c r="AA2830" s="24" t="e">
        <f>VLOOKUP(CONCATENATE($W2830,$X2830),Mtz_Horarios!$E$2:$H$92,4,FALSE)</f>
        <v>#N/A</v>
      </c>
      <c r="AB2830" s="20" t="e">
        <f>VLOOKUP(CONCATENATE($M2830,$N2830,$T2830),Oferta!$B$2:$Q$360,16,FALSE)</f>
        <v>#N/A</v>
      </c>
      <c r="AC2830" s="20" t="e">
        <f>VLOOKUP(CONCATENATE($M2830,$N2830,$T2830),Oferta!$B$2:$Q$360,15,FALSE)</f>
        <v>#N/A</v>
      </c>
      <c r="AI2830" s="5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12"/>
      <c r="AW2830" s="12"/>
    </row>
    <row r="2831" spans="1:49" ht="15" hidden="1" customHeight="1">
      <c r="A2831" s="12"/>
      <c r="B2831" s="12"/>
      <c r="C2831" s="12"/>
      <c r="D2831" s="12"/>
      <c r="E2831" s="12"/>
      <c r="F2831" s="12"/>
      <c r="G2831" s="12"/>
      <c r="H2831" s="12" t="e">
        <f t="shared" si="44"/>
        <v>#N/A</v>
      </c>
      <c r="I2831" s="12" t="e">
        <f>VLOOKUP(CONCATENATE(N2831,T2831),Simulador!$H$26:$H$33,1,FALSE)</f>
        <v>#N/A</v>
      </c>
      <c r="J2831" s="12" t="e">
        <f t="shared" si="45"/>
        <v>#N/A</v>
      </c>
      <c r="K2831" s="13" t="e">
        <f t="shared" si="46"/>
        <v>#N/A</v>
      </c>
      <c r="L2831" s="12" t="e">
        <f t="shared" si="47"/>
        <v>#N/A</v>
      </c>
      <c r="M2831" s="14"/>
      <c r="N2831" s="3"/>
      <c r="O2831" s="20" t="e">
        <f>VLOOKUP(CONCATENATE($M2831,$N2831),Curriculos!$A$2:$J$332,4,FALSE)</f>
        <v>#N/A</v>
      </c>
      <c r="P2831" s="21" t="e">
        <f>VLOOKUP(CONCATENATE($M2831,$N2831),Curriculos!$A$2:$J$332,5,FALSE)</f>
        <v>#N/A</v>
      </c>
      <c r="Q2831" s="21" t="e">
        <f>VLOOKUP($N2831,Oferta!$D$2:$P$100,5,FALSE)</f>
        <v>#N/A</v>
      </c>
      <c r="R2831" s="21" t="e">
        <f>VLOOKUP(CONCATENATE($M2831,$N2831),Curriculos!$A$2:$J$332,8,FALSE)</f>
        <v>#N/A</v>
      </c>
      <c r="S2831" s="5"/>
      <c r="T2831" s="22"/>
      <c r="U2831" s="21" t="e">
        <f>VLOOKUP(CONCATENATE($M2831,$N2831),Curriculos!$A$2:$J$332,10,FALSE)</f>
        <v>#N/A</v>
      </c>
      <c r="V2831" s="20" t="e">
        <f>VLOOKUP(CONCATENATE($M2831,$N2831,$T2831),Oferta!$B$2:$R$360,17,FALSE)</f>
        <v>#N/A</v>
      </c>
      <c r="W2831" s="20" t="e">
        <f>VLOOKUP(CONCATENATE($M2831,$N2831,$T2831),Oferta!$B$2:$Q$360,12,FALSE)</f>
        <v>#N/A</v>
      </c>
      <c r="X2831" s="22"/>
      <c r="Y2831" s="23" t="e">
        <f>VLOOKUP(CONCATENATE($W2831,$X2831),Mtz_Horarios!$E$2:$H$92,2,FALSE)</f>
        <v>#N/A</v>
      </c>
      <c r="Z2831" s="23" t="e">
        <f>VLOOKUP(CONCATENATE($W2831,$X2831),Mtz_Horarios!$E$2:$H$92,3,FALSE)</f>
        <v>#N/A</v>
      </c>
      <c r="AA2831" s="24" t="e">
        <f>VLOOKUP(CONCATENATE($W2831,$X2831),Mtz_Horarios!$E$2:$H$92,4,FALSE)</f>
        <v>#N/A</v>
      </c>
      <c r="AB2831" s="20" t="e">
        <f>VLOOKUP(CONCATENATE($M2831,$N2831,$T2831),Oferta!$B$2:$Q$360,16,FALSE)</f>
        <v>#N/A</v>
      </c>
      <c r="AC2831" s="20" t="e">
        <f>VLOOKUP(CONCATENATE($M2831,$N2831,$T2831),Oferta!$B$2:$Q$360,15,FALSE)</f>
        <v>#N/A</v>
      </c>
      <c r="AI2831" s="5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12"/>
      <c r="AW2831" s="12"/>
    </row>
    <row r="2832" spans="1:49" ht="15" hidden="1" customHeight="1">
      <c r="A2832" s="12"/>
      <c r="B2832" s="12"/>
      <c r="C2832" s="12"/>
      <c r="D2832" s="12"/>
      <c r="E2832" s="12"/>
      <c r="F2832" s="12"/>
      <c r="G2832" s="12"/>
      <c r="H2832" s="12" t="e">
        <f t="shared" si="44"/>
        <v>#N/A</v>
      </c>
      <c r="I2832" s="12" t="e">
        <f>VLOOKUP(CONCATENATE(N2832,T2832),Simulador!$H$26:$H$33,1,FALSE)</f>
        <v>#N/A</v>
      </c>
      <c r="J2832" s="12" t="e">
        <f t="shared" si="45"/>
        <v>#N/A</v>
      </c>
      <c r="K2832" s="13" t="e">
        <f t="shared" si="46"/>
        <v>#N/A</v>
      </c>
      <c r="L2832" s="12" t="e">
        <f t="shared" si="47"/>
        <v>#N/A</v>
      </c>
      <c r="M2832" s="14"/>
      <c r="N2832" s="3"/>
      <c r="O2832" s="20" t="e">
        <f>VLOOKUP(CONCATENATE($M2832,$N2832),Curriculos!$A$2:$J$332,4,FALSE)</f>
        <v>#N/A</v>
      </c>
      <c r="P2832" s="21" t="e">
        <f>VLOOKUP(CONCATENATE($M2832,$N2832),Curriculos!$A$2:$J$332,5,FALSE)</f>
        <v>#N/A</v>
      </c>
      <c r="Q2832" s="21" t="e">
        <f>VLOOKUP($N2832,Oferta!$D$2:$P$100,5,FALSE)</f>
        <v>#N/A</v>
      </c>
      <c r="R2832" s="21" t="e">
        <f>VLOOKUP(CONCATENATE($M2832,$N2832),Curriculos!$A$2:$J$332,8,FALSE)</f>
        <v>#N/A</v>
      </c>
      <c r="S2832" s="5"/>
      <c r="T2832" s="22"/>
      <c r="U2832" s="21" t="e">
        <f>VLOOKUP(CONCATENATE($M2832,$N2832),Curriculos!$A$2:$J$332,10,FALSE)</f>
        <v>#N/A</v>
      </c>
      <c r="V2832" s="20" t="e">
        <f>VLOOKUP(CONCATENATE($M2832,$N2832,$T2832),Oferta!$B$2:$R$360,17,FALSE)</f>
        <v>#N/A</v>
      </c>
      <c r="W2832" s="20" t="e">
        <f>VLOOKUP(CONCATENATE($M2832,$N2832,$T2832),Oferta!$B$2:$Q$360,12,FALSE)</f>
        <v>#N/A</v>
      </c>
      <c r="X2832" s="22"/>
      <c r="Y2832" s="23" t="e">
        <f>VLOOKUP(CONCATENATE($W2832,$X2832),Mtz_Horarios!$E$2:$H$92,2,FALSE)</f>
        <v>#N/A</v>
      </c>
      <c r="Z2832" s="23" t="e">
        <f>VLOOKUP(CONCATENATE($W2832,$X2832),Mtz_Horarios!$E$2:$H$92,3,FALSE)</f>
        <v>#N/A</v>
      </c>
      <c r="AA2832" s="24" t="e">
        <f>VLOOKUP(CONCATENATE($W2832,$X2832),Mtz_Horarios!$E$2:$H$92,4,FALSE)</f>
        <v>#N/A</v>
      </c>
      <c r="AB2832" s="20" t="e">
        <f>VLOOKUP(CONCATENATE($M2832,$N2832,$T2832),Oferta!$B$2:$Q$360,16,FALSE)</f>
        <v>#N/A</v>
      </c>
      <c r="AC2832" s="20" t="e">
        <f>VLOOKUP(CONCATENATE($M2832,$N2832,$T2832),Oferta!$B$2:$Q$360,15,FALSE)</f>
        <v>#N/A</v>
      </c>
      <c r="AI2832" s="5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12"/>
      <c r="AW2832" s="12"/>
    </row>
    <row r="2833" spans="1:49" ht="15" hidden="1" customHeight="1">
      <c r="A2833" s="12"/>
      <c r="B2833" s="12"/>
      <c r="C2833" s="12"/>
      <c r="D2833" s="12"/>
      <c r="E2833" s="12"/>
      <c r="F2833" s="12"/>
      <c r="G2833" s="12"/>
      <c r="H2833" s="12" t="e">
        <f t="shared" si="44"/>
        <v>#N/A</v>
      </c>
      <c r="I2833" s="12" t="e">
        <f>VLOOKUP(CONCATENATE(N2833,T2833),Simulador!$H$26:$H$33,1,FALSE)</f>
        <v>#N/A</v>
      </c>
      <c r="J2833" s="12" t="e">
        <f t="shared" si="45"/>
        <v>#N/A</v>
      </c>
      <c r="K2833" s="13" t="e">
        <f t="shared" si="46"/>
        <v>#N/A</v>
      </c>
      <c r="L2833" s="12" t="e">
        <f t="shared" si="47"/>
        <v>#N/A</v>
      </c>
      <c r="M2833" s="14"/>
      <c r="N2833" s="3"/>
      <c r="O2833" s="20" t="e">
        <f>VLOOKUP(CONCATENATE($M2833,$N2833),Curriculos!$A$2:$J$332,4,FALSE)</f>
        <v>#N/A</v>
      </c>
      <c r="P2833" s="21" t="e">
        <f>VLOOKUP(CONCATENATE($M2833,$N2833),Curriculos!$A$2:$J$332,5,FALSE)</f>
        <v>#N/A</v>
      </c>
      <c r="Q2833" s="21" t="e">
        <f>VLOOKUP($N2833,Oferta!$D$2:$P$100,5,FALSE)</f>
        <v>#N/A</v>
      </c>
      <c r="R2833" s="21" t="e">
        <f>VLOOKUP(CONCATENATE($M2833,$N2833),Curriculos!$A$2:$J$332,8,FALSE)</f>
        <v>#N/A</v>
      </c>
      <c r="S2833" s="5"/>
      <c r="T2833" s="22"/>
      <c r="U2833" s="21" t="e">
        <f>VLOOKUP(CONCATENATE($M2833,$N2833),Curriculos!$A$2:$J$332,10,FALSE)</f>
        <v>#N/A</v>
      </c>
      <c r="V2833" s="20" t="e">
        <f>VLOOKUP(CONCATENATE($M2833,$N2833,$T2833),Oferta!$B$2:$R$360,17,FALSE)</f>
        <v>#N/A</v>
      </c>
      <c r="W2833" s="20" t="e">
        <f>VLOOKUP(CONCATENATE($M2833,$N2833,$T2833),Oferta!$B$2:$Q$360,12,FALSE)</f>
        <v>#N/A</v>
      </c>
      <c r="X2833" s="22"/>
      <c r="Y2833" s="23" t="e">
        <f>VLOOKUP(CONCATENATE($W2833,$X2833),Mtz_Horarios!$E$2:$H$92,2,FALSE)</f>
        <v>#N/A</v>
      </c>
      <c r="Z2833" s="23" t="e">
        <f>VLOOKUP(CONCATENATE($W2833,$X2833),Mtz_Horarios!$E$2:$H$92,3,FALSE)</f>
        <v>#N/A</v>
      </c>
      <c r="AA2833" s="24" t="e">
        <f>VLOOKUP(CONCATENATE($W2833,$X2833),Mtz_Horarios!$E$2:$H$92,4,FALSE)</f>
        <v>#N/A</v>
      </c>
      <c r="AB2833" s="20" t="e">
        <f>VLOOKUP(CONCATENATE($M2833,$N2833,$T2833),Oferta!$B$2:$Q$360,16,FALSE)</f>
        <v>#N/A</v>
      </c>
      <c r="AC2833" s="20" t="e">
        <f>VLOOKUP(CONCATENATE($M2833,$N2833,$T2833),Oferta!$B$2:$Q$360,15,FALSE)</f>
        <v>#N/A</v>
      </c>
      <c r="AI2833" s="5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12"/>
      <c r="AW2833" s="12"/>
    </row>
    <row r="2834" spans="1:49" ht="15" hidden="1" customHeight="1">
      <c r="A2834" s="12"/>
      <c r="B2834" s="12"/>
      <c r="C2834" s="12"/>
      <c r="D2834" s="12"/>
      <c r="E2834" s="12"/>
      <c r="F2834" s="12"/>
      <c r="G2834" s="12"/>
      <c r="H2834" s="12" t="e">
        <f t="shared" si="44"/>
        <v>#N/A</v>
      </c>
      <c r="I2834" s="12" t="e">
        <f>VLOOKUP(CONCATENATE(N2834,T2834),Simulador!$H$26:$H$33,1,FALSE)</f>
        <v>#N/A</v>
      </c>
      <c r="J2834" s="12" t="e">
        <f t="shared" si="45"/>
        <v>#N/A</v>
      </c>
      <c r="K2834" s="13" t="e">
        <f t="shared" si="46"/>
        <v>#N/A</v>
      </c>
      <c r="L2834" s="12" t="e">
        <f t="shared" si="47"/>
        <v>#N/A</v>
      </c>
      <c r="M2834" s="14"/>
      <c r="N2834" s="3"/>
      <c r="O2834" s="20" t="e">
        <f>VLOOKUP(CONCATENATE($M2834,$N2834),Curriculos!$A$2:$J$332,4,FALSE)</f>
        <v>#N/A</v>
      </c>
      <c r="P2834" s="21" t="e">
        <f>VLOOKUP(CONCATENATE($M2834,$N2834),Curriculos!$A$2:$J$332,5,FALSE)</f>
        <v>#N/A</v>
      </c>
      <c r="Q2834" s="21" t="e">
        <f>VLOOKUP($N2834,Oferta!$D$2:$P$100,5,FALSE)</f>
        <v>#N/A</v>
      </c>
      <c r="R2834" s="21" t="e">
        <f>VLOOKUP(CONCATENATE($M2834,$N2834),Curriculos!$A$2:$J$332,8,FALSE)</f>
        <v>#N/A</v>
      </c>
      <c r="S2834" s="5"/>
      <c r="T2834" s="22"/>
      <c r="U2834" s="21" t="e">
        <f>VLOOKUP(CONCATENATE($M2834,$N2834),Curriculos!$A$2:$J$332,10,FALSE)</f>
        <v>#N/A</v>
      </c>
      <c r="V2834" s="20" t="e">
        <f>VLOOKUP(CONCATENATE($M2834,$N2834,$T2834),Oferta!$B$2:$R$360,17,FALSE)</f>
        <v>#N/A</v>
      </c>
      <c r="W2834" s="20" t="e">
        <f>VLOOKUP(CONCATENATE($M2834,$N2834,$T2834),Oferta!$B$2:$Q$360,12,FALSE)</f>
        <v>#N/A</v>
      </c>
      <c r="X2834" s="22"/>
      <c r="Y2834" s="23" t="e">
        <f>VLOOKUP(CONCATENATE($W2834,$X2834),Mtz_Horarios!$E$2:$H$92,2,FALSE)</f>
        <v>#N/A</v>
      </c>
      <c r="Z2834" s="23" t="e">
        <f>VLOOKUP(CONCATENATE($W2834,$X2834),Mtz_Horarios!$E$2:$H$92,3,FALSE)</f>
        <v>#N/A</v>
      </c>
      <c r="AA2834" s="24" t="e">
        <f>VLOOKUP(CONCATENATE($W2834,$X2834),Mtz_Horarios!$E$2:$H$92,4,FALSE)</f>
        <v>#N/A</v>
      </c>
      <c r="AB2834" s="20" t="e">
        <f>VLOOKUP(CONCATENATE($M2834,$N2834,$T2834),Oferta!$B$2:$Q$360,16,FALSE)</f>
        <v>#N/A</v>
      </c>
      <c r="AC2834" s="20" t="e">
        <f>VLOOKUP(CONCATENATE($M2834,$N2834,$T2834),Oferta!$B$2:$Q$360,15,FALSE)</f>
        <v>#N/A</v>
      </c>
      <c r="AI2834" s="5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12"/>
      <c r="AW2834" s="12"/>
    </row>
    <row r="2835" spans="1:49" ht="15" hidden="1" customHeight="1">
      <c r="A2835" s="12"/>
      <c r="B2835" s="12"/>
      <c r="C2835" s="12"/>
      <c r="D2835" s="12"/>
      <c r="E2835" s="12"/>
      <c r="F2835" s="12"/>
      <c r="G2835" s="12"/>
      <c r="H2835" s="12" t="e">
        <f t="shared" si="44"/>
        <v>#N/A</v>
      </c>
      <c r="I2835" s="12" t="e">
        <f>VLOOKUP(CONCATENATE(N2835,T2835),Simulador!$H$26:$H$33,1,FALSE)</f>
        <v>#N/A</v>
      </c>
      <c r="J2835" s="12" t="e">
        <f t="shared" si="45"/>
        <v>#N/A</v>
      </c>
      <c r="K2835" s="13" t="e">
        <f t="shared" si="46"/>
        <v>#N/A</v>
      </c>
      <c r="L2835" s="12" t="e">
        <f t="shared" si="47"/>
        <v>#N/A</v>
      </c>
      <c r="M2835" s="14"/>
      <c r="N2835" s="3"/>
      <c r="O2835" s="20" t="e">
        <f>VLOOKUP(CONCATENATE($M2835,$N2835),Curriculos!$A$2:$J$332,4,FALSE)</f>
        <v>#N/A</v>
      </c>
      <c r="P2835" s="21" t="e">
        <f>VLOOKUP(CONCATENATE($M2835,$N2835),Curriculos!$A$2:$J$332,5,FALSE)</f>
        <v>#N/A</v>
      </c>
      <c r="Q2835" s="21" t="e">
        <f>VLOOKUP($N2835,Oferta!$D$2:$P$100,5,FALSE)</f>
        <v>#N/A</v>
      </c>
      <c r="R2835" s="21" t="e">
        <f>VLOOKUP(CONCATENATE($M2835,$N2835),Curriculos!$A$2:$J$332,8,FALSE)</f>
        <v>#N/A</v>
      </c>
      <c r="S2835" s="5"/>
      <c r="T2835" s="22"/>
      <c r="U2835" s="21" t="e">
        <f>VLOOKUP(CONCATENATE($M2835,$N2835),Curriculos!$A$2:$J$332,10,FALSE)</f>
        <v>#N/A</v>
      </c>
      <c r="V2835" s="20" t="e">
        <f>VLOOKUP(CONCATENATE($M2835,$N2835,$T2835),Oferta!$B$2:$R$360,17,FALSE)</f>
        <v>#N/A</v>
      </c>
      <c r="W2835" s="20" t="e">
        <f>VLOOKUP(CONCATENATE($M2835,$N2835,$T2835),Oferta!$B$2:$Q$360,12,FALSE)</f>
        <v>#N/A</v>
      </c>
      <c r="X2835" s="22"/>
      <c r="Y2835" s="23" t="e">
        <f>VLOOKUP(CONCATENATE($W2835,$X2835),Mtz_Horarios!$E$2:$H$92,2,FALSE)</f>
        <v>#N/A</v>
      </c>
      <c r="Z2835" s="23" t="e">
        <f>VLOOKUP(CONCATENATE($W2835,$X2835),Mtz_Horarios!$E$2:$H$92,3,FALSE)</f>
        <v>#N/A</v>
      </c>
      <c r="AA2835" s="24" t="e">
        <f>VLOOKUP(CONCATENATE($W2835,$X2835),Mtz_Horarios!$E$2:$H$92,4,FALSE)</f>
        <v>#N/A</v>
      </c>
      <c r="AB2835" s="20" t="e">
        <f>VLOOKUP(CONCATENATE($M2835,$N2835,$T2835),Oferta!$B$2:$Q$360,16,FALSE)</f>
        <v>#N/A</v>
      </c>
      <c r="AC2835" s="20" t="e">
        <f>VLOOKUP(CONCATENATE($M2835,$N2835,$T2835),Oferta!$B$2:$Q$360,15,FALSE)</f>
        <v>#N/A</v>
      </c>
      <c r="AI2835" s="5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12"/>
      <c r="AW2835" s="12"/>
    </row>
    <row r="2836" spans="1:49" ht="15" hidden="1" customHeight="1">
      <c r="A2836" s="12"/>
      <c r="B2836" s="12"/>
      <c r="C2836" s="12"/>
      <c r="D2836" s="12"/>
      <c r="E2836" s="12"/>
      <c r="F2836" s="12"/>
      <c r="G2836" s="12"/>
      <c r="H2836" s="12" t="e">
        <f t="shared" si="44"/>
        <v>#N/A</v>
      </c>
      <c r="I2836" s="12" t="e">
        <f>VLOOKUP(CONCATENATE(N2836,T2836),Simulador!$H$26:$H$33,1,FALSE)</f>
        <v>#N/A</v>
      </c>
      <c r="J2836" s="12" t="e">
        <f t="shared" si="45"/>
        <v>#N/A</v>
      </c>
      <c r="K2836" s="13" t="e">
        <f t="shared" si="46"/>
        <v>#N/A</v>
      </c>
      <c r="L2836" s="12" t="e">
        <f t="shared" si="47"/>
        <v>#N/A</v>
      </c>
      <c r="M2836" s="14"/>
      <c r="N2836" s="3"/>
      <c r="O2836" s="20" t="e">
        <f>VLOOKUP(CONCATENATE($M2836,$N2836),Curriculos!$A$2:$J$332,4,FALSE)</f>
        <v>#N/A</v>
      </c>
      <c r="P2836" s="21" t="e">
        <f>VLOOKUP(CONCATENATE($M2836,$N2836),Curriculos!$A$2:$J$332,5,FALSE)</f>
        <v>#N/A</v>
      </c>
      <c r="Q2836" s="21" t="e">
        <f>VLOOKUP($N2836,Oferta!$D$2:$P$100,5,FALSE)</f>
        <v>#N/A</v>
      </c>
      <c r="R2836" s="21" t="e">
        <f>VLOOKUP(CONCATENATE($M2836,$N2836),Curriculos!$A$2:$J$332,8,FALSE)</f>
        <v>#N/A</v>
      </c>
      <c r="S2836" s="5"/>
      <c r="T2836" s="22"/>
      <c r="U2836" s="21" t="e">
        <f>VLOOKUP(CONCATENATE($M2836,$N2836),Curriculos!$A$2:$J$332,10,FALSE)</f>
        <v>#N/A</v>
      </c>
      <c r="V2836" s="20" t="e">
        <f>VLOOKUP(CONCATENATE($M2836,$N2836,$T2836),Oferta!$B$2:$R$360,17,FALSE)</f>
        <v>#N/A</v>
      </c>
      <c r="W2836" s="20" t="e">
        <f>VLOOKUP(CONCATENATE($M2836,$N2836,$T2836),Oferta!$B$2:$Q$360,12,FALSE)</f>
        <v>#N/A</v>
      </c>
      <c r="X2836" s="22"/>
      <c r="Y2836" s="23" t="e">
        <f>VLOOKUP(CONCATENATE($W2836,$X2836),Mtz_Horarios!$E$2:$H$92,2,FALSE)</f>
        <v>#N/A</v>
      </c>
      <c r="Z2836" s="23" t="e">
        <f>VLOOKUP(CONCATENATE($W2836,$X2836),Mtz_Horarios!$E$2:$H$92,3,FALSE)</f>
        <v>#N/A</v>
      </c>
      <c r="AA2836" s="24" t="e">
        <f>VLOOKUP(CONCATENATE($W2836,$X2836),Mtz_Horarios!$E$2:$H$92,4,FALSE)</f>
        <v>#N/A</v>
      </c>
      <c r="AB2836" s="20" t="e">
        <f>VLOOKUP(CONCATENATE($M2836,$N2836,$T2836),Oferta!$B$2:$Q$360,16,FALSE)</f>
        <v>#N/A</v>
      </c>
      <c r="AC2836" s="20" t="e">
        <f>VLOOKUP(CONCATENATE($M2836,$N2836,$T2836),Oferta!$B$2:$Q$360,15,FALSE)</f>
        <v>#N/A</v>
      </c>
      <c r="AI2836" s="5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12"/>
      <c r="AW2836" s="12"/>
    </row>
    <row r="2837" spans="1:49" ht="15" hidden="1" customHeight="1">
      <c r="A2837" s="12"/>
      <c r="B2837" s="12"/>
      <c r="C2837" s="12"/>
      <c r="D2837" s="12"/>
      <c r="E2837" s="12"/>
      <c r="F2837" s="12"/>
      <c r="G2837" s="12"/>
      <c r="H2837" s="12" t="e">
        <f t="shared" si="44"/>
        <v>#N/A</v>
      </c>
      <c r="I2837" s="12" t="e">
        <f>VLOOKUP(CONCATENATE(N2837,T2837),Simulador!$H$26:$H$33,1,FALSE)</f>
        <v>#N/A</v>
      </c>
      <c r="J2837" s="12" t="e">
        <f t="shared" si="45"/>
        <v>#N/A</v>
      </c>
      <c r="K2837" s="13" t="e">
        <f t="shared" si="46"/>
        <v>#N/A</v>
      </c>
      <c r="L2837" s="12" t="e">
        <f t="shared" si="47"/>
        <v>#N/A</v>
      </c>
      <c r="M2837" s="14"/>
      <c r="N2837" s="3"/>
      <c r="O2837" s="20" t="e">
        <f>VLOOKUP(CONCATENATE($M2837,$N2837),Curriculos!$A$2:$J$332,4,FALSE)</f>
        <v>#N/A</v>
      </c>
      <c r="P2837" s="21" t="e">
        <f>VLOOKUP(CONCATENATE($M2837,$N2837),Curriculos!$A$2:$J$332,5,FALSE)</f>
        <v>#N/A</v>
      </c>
      <c r="Q2837" s="21" t="e">
        <f>VLOOKUP($N2837,Oferta!$D$2:$P$100,5,FALSE)</f>
        <v>#N/A</v>
      </c>
      <c r="R2837" s="21" t="e">
        <f>VLOOKUP(CONCATENATE($M2837,$N2837),Curriculos!$A$2:$J$332,8,FALSE)</f>
        <v>#N/A</v>
      </c>
      <c r="S2837" s="5"/>
      <c r="T2837" s="22"/>
      <c r="U2837" s="21" t="e">
        <f>VLOOKUP(CONCATENATE($M2837,$N2837),Curriculos!$A$2:$J$332,10,FALSE)</f>
        <v>#N/A</v>
      </c>
      <c r="V2837" s="20" t="e">
        <f>VLOOKUP(CONCATENATE($M2837,$N2837,$T2837),Oferta!$B$2:$R$360,17,FALSE)</f>
        <v>#N/A</v>
      </c>
      <c r="W2837" s="20" t="e">
        <f>VLOOKUP(CONCATENATE($M2837,$N2837,$T2837),Oferta!$B$2:$Q$360,12,FALSE)</f>
        <v>#N/A</v>
      </c>
      <c r="X2837" s="22"/>
      <c r="Y2837" s="23" t="e">
        <f>VLOOKUP(CONCATENATE($W2837,$X2837),Mtz_Horarios!$E$2:$H$92,2,FALSE)</f>
        <v>#N/A</v>
      </c>
      <c r="Z2837" s="23" t="e">
        <f>VLOOKUP(CONCATENATE($W2837,$X2837),Mtz_Horarios!$E$2:$H$92,3,FALSE)</f>
        <v>#N/A</v>
      </c>
      <c r="AA2837" s="24" t="e">
        <f>VLOOKUP(CONCATENATE($W2837,$X2837),Mtz_Horarios!$E$2:$H$92,4,FALSE)</f>
        <v>#N/A</v>
      </c>
      <c r="AB2837" s="20" t="e">
        <f>VLOOKUP(CONCATENATE($M2837,$N2837,$T2837),Oferta!$B$2:$Q$360,16,FALSE)</f>
        <v>#N/A</v>
      </c>
      <c r="AC2837" s="20" t="e">
        <f>VLOOKUP(CONCATENATE($M2837,$N2837,$T2837),Oferta!$B$2:$Q$360,15,FALSE)</f>
        <v>#N/A</v>
      </c>
      <c r="AI2837" s="5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12"/>
      <c r="AW2837" s="12"/>
    </row>
    <row r="2838" spans="1:49" ht="15" hidden="1" customHeight="1">
      <c r="A2838" s="12"/>
      <c r="B2838" s="12"/>
      <c r="C2838" s="12"/>
      <c r="D2838" s="12"/>
      <c r="E2838" s="12"/>
      <c r="F2838" s="12"/>
      <c r="G2838" s="12"/>
      <c r="H2838" s="12" t="e">
        <f t="shared" si="44"/>
        <v>#N/A</v>
      </c>
      <c r="I2838" s="12" t="e">
        <f>VLOOKUP(CONCATENATE(N2838,T2838),Simulador!$H$26:$H$33,1,FALSE)</f>
        <v>#N/A</v>
      </c>
      <c r="J2838" s="12" t="e">
        <f t="shared" si="45"/>
        <v>#N/A</v>
      </c>
      <c r="K2838" s="13" t="e">
        <f t="shared" si="46"/>
        <v>#N/A</v>
      </c>
      <c r="L2838" s="12" t="e">
        <f t="shared" si="47"/>
        <v>#N/A</v>
      </c>
      <c r="M2838" s="14"/>
      <c r="N2838" s="3"/>
      <c r="O2838" s="20" t="e">
        <f>VLOOKUP(CONCATENATE($M2838,$N2838),Curriculos!$A$2:$J$332,4,FALSE)</f>
        <v>#N/A</v>
      </c>
      <c r="P2838" s="21" t="e">
        <f>VLOOKUP(CONCATENATE($M2838,$N2838),Curriculos!$A$2:$J$332,5,FALSE)</f>
        <v>#N/A</v>
      </c>
      <c r="Q2838" s="21" t="e">
        <f>VLOOKUP($N2838,Oferta!$D$2:$P$100,5,FALSE)</f>
        <v>#N/A</v>
      </c>
      <c r="R2838" s="21" t="e">
        <f>VLOOKUP(CONCATENATE($M2838,$N2838),Curriculos!$A$2:$J$332,8,FALSE)</f>
        <v>#N/A</v>
      </c>
      <c r="S2838" s="5"/>
      <c r="T2838" s="22"/>
      <c r="U2838" s="21" t="e">
        <f>VLOOKUP(CONCATENATE($M2838,$N2838),Curriculos!$A$2:$J$332,10,FALSE)</f>
        <v>#N/A</v>
      </c>
      <c r="V2838" s="20" t="e">
        <f>VLOOKUP(CONCATENATE($M2838,$N2838,$T2838),Oferta!$B$2:$R$360,17,FALSE)</f>
        <v>#N/A</v>
      </c>
      <c r="W2838" s="20" t="e">
        <f>VLOOKUP(CONCATENATE($M2838,$N2838,$T2838),Oferta!$B$2:$Q$360,12,FALSE)</f>
        <v>#N/A</v>
      </c>
      <c r="X2838" s="22"/>
      <c r="Y2838" s="23" t="e">
        <f>VLOOKUP(CONCATENATE($W2838,$X2838),Mtz_Horarios!$E$2:$H$92,2,FALSE)</f>
        <v>#N/A</v>
      </c>
      <c r="Z2838" s="23" t="e">
        <f>VLOOKUP(CONCATENATE($W2838,$X2838),Mtz_Horarios!$E$2:$H$92,3,FALSE)</f>
        <v>#N/A</v>
      </c>
      <c r="AA2838" s="24" t="e">
        <f>VLOOKUP(CONCATENATE($W2838,$X2838),Mtz_Horarios!$E$2:$H$92,4,FALSE)</f>
        <v>#N/A</v>
      </c>
      <c r="AB2838" s="20" t="e">
        <f>VLOOKUP(CONCATENATE($M2838,$N2838,$T2838),Oferta!$B$2:$Q$360,16,FALSE)</f>
        <v>#N/A</v>
      </c>
      <c r="AC2838" s="20" t="e">
        <f>VLOOKUP(CONCATENATE($M2838,$N2838,$T2838),Oferta!$B$2:$Q$360,15,FALSE)</f>
        <v>#N/A</v>
      </c>
      <c r="AI2838" s="5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12"/>
      <c r="AW2838" s="12"/>
    </row>
    <row r="2839" spans="1:49" ht="15" hidden="1" customHeight="1">
      <c r="A2839" s="12"/>
      <c r="B2839" s="12"/>
      <c r="C2839" s="12"/>
      <c r="D2839" s="12"/>
      <c r="E2839" s="12"/>
      <c r="F2839" s="12"/>
      <c r="G2839" s="12"/>
      <c r="H2839" s="12" t="e">
        <f t="shared" si="44"/>
        <v>#N/A</v>
      </c>
      <c r="I2839" s="12" t="e">
        <f>VLOOKUP(CONCATENATE(N2839,T2839),Simulador!$H$26:$H$33,1,FALSE)</f>
        <v>#N/A</v>
      </c>
      <c r="J2839" s="12" t="e">
        <f t="shared" si="45"/>
        <v>#N/A</v>
      </c>
      <c r="K2839" s="13" t="e">
        <f t="shared" si="46"/>
        <v>#N/A</v>
      </c>
      <c r="L2839" s="12" t="e">
        <f t="shared" si="47"/>
        <v>#N/A</v>
      </c>
      <c r="M2839" s="14"/>
      <c r="N2839" s="3"/>
      <c r="O2839" s="20" t="e">
        <f>VLOOKUP(CONCATENATE($M2839,$N2839),Curriculos!$A$2:$J$332,4,FALSE)</f>
        <v>#N/A</v>
      </c>
      <c r="P2839" s="21" t="e">
        <f>VLOOKUP(CONCATENATE($M2839,$N2839),Curriculos!$A$2:$J$332,5,FALSE)</f>
        <v>#N/A</v>
      </c>
      <c r="Q2839" s="21" t="e">
        <f>VLOOKUP($N2839,Oferta!$D$2:$P$100,5,FALSE)</f>
        <v>#N/A</v>
      </c>
      <c r="R2839" s="21" t="e">
        <f>VLOOKUP(CONCATENATE($M2839,$N2839),Curriculos!$A$2:$J$332,8,FALSE)</f>
        <v>#N/A</v>
      </c>
      <c r="S2839" s="5"/>
      <c r="T2839" s="22"/>
      <c r="U2839" s="21" t="e">
        <f>VLOOKUP(CONCATENATE($M2839,$N2839),Curriculos!$A$2:$J$332,10,FALSE)</f>
        <v>#N/A</v>
      </c>
      <c r="V2839" s="20" t="e">
        <f>VLOOKUP(CONCATENATE($M2839,$N2839,$T2839),Oferta!$B$2:$R$360,17,FALSE)</f>
        <v>#N/A</v>
      </c>
      <c r="W2839" s="20" t="e">
        <f>VLOOKUP(CONCATENATE($M2839,$N2839,$T2839),Oferta!$B$2:$Q$360,12,FALSE)</f>
        <v>#N/A</v>
      </c>
      <c r="X2839" s="22"/>
      <c r="Y2839" s="23" t="e">
        <f>VLOOKUP(CONCATENATE($W2839,$X2839),Mtz_Horarios!$E$2:$H$92,2,FALSE)</f>
        <v>#N/A</v>
      </c>
      <c r="Z2839" s="23" t="e">
        <f>VLOOKUP(CONCATENATE($W2839,$X2839),Mtz_Horarios!$E$2:$H$92,3,FALSE)</f>
        <v>#N/A</v>
      </c>
      <c r="AA2839" s="24" t="e">
        <f>VLOOKUP(CONCATENATE($W2839,$X2839),Mtz_Horarios!$E$2:$H$92,4,FALSE)</f>
        <v>#N/A</v>
      </c>
      <c r="AB2839" s="20" t="e">
        <f>VLOOKUP(CONCATENATE($M2839,$N2839,$T2839),Oferta!$B$2:$Q$360,16,FALSE)</f>
        <v>#N/A</v>
      </c>
      <c r="AC2839" s="20" t="e">
        <f>VLOOKUP(CONCATENATE($M2839,$N2839,$T2839),Oferta!$B$2:$Q$360,15,FALSE)</f>
        <v>#N/A</v>
      </c>
      <c r="AI2839" s="5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12"/>
      <c r="AW2839" s="12"/>
    </row>
    <row r="2840" spans="1:49" ht="15" hidden="1" customHeight="1">
      <c r="A2840" s="12"/>
      <c r="B2840" s="12"/>
      <c r="C2840" s="12"/>
      <c r="D2840" s="12"/>
      <c r="E2840" s="12"/>
      <c r="F2840" s="12"/>
      <c r="G2840" s="12"/>
      <c r="H2840" s="12" t="e">
        <f t="shared" si="44"/>
        <v>#N/A</v>
      </c>
      <c r="I2840" s="12" t="e">
        <f>VLOOKUP(CONCATENATE(N2840,T2840),Simulador!$H$26:$H$33,1,FALSE)</f>
        <v>#N/A</v>
      </c>
      <c r="J2840" s="12" t="e">
        <f t="shared" si="45"/>
        <v>#N/A</v>
      </c>
      <c r="K2840" s="13" t="e">
        <f t="shared" si="46"/>
        <v>#N/A</v>
      </c>
      <c r="L2840" s="12" t="e">
        <f t="shared" si="47"/>
        <v>#N/A</v>
      </c>
      <c r="M2840" s="14"/>
      <c r="N2840" s="3"/>
      <c r="O2840" s="20" t="e">
        <f>VLOOKUP(CONCATENATE($M2840,$N2840),Curriculos!$A$2:$J$332,4,FALSE)</f>
        <v>#N/A</v>
      </c>
      <c r="P2840" s="21" t="e">
        <f>VLOOKUP(CONCATENATE($M2840,$N2840),Curriculos!$A$2:$J$332,5,FALSE)</f>
        <v>#N/A</v>
      </c>
      <c r="Q2840" s="21" t="e">
        <f>VLOOKUP($N2840,Oferta!$D$2:$P$100,5,FALSE)</f>
        <v>#N/A</v>
      </c>
      <c r="R2840" s="21" t="e">
        <f>VLOOKUP(CONCATENATE($M2840,$N2840),Curriculos!$A$2:$J$332,8,FALSE)</f>
        <v>#N/A</v>
      </c>
      <c r="S2840" s="5"/>
      <c r="T2840" s="22"/>
      <c r="U2840" s="21" t="e">
        <f>VLOOKUP(CONCATENATE($M2840,$N2840),Curriculos!$A$2:$J$332,10,FALSE)</f>
        <v>#N/A</v>
      </c>
      <c r="V2840" s="20" t="e">
        <f>VLOOKUP(CONCATENATE($M2840,$N2840,$T2840),Oferta!$B$2:$R$360,17,FALSE)</f>
        <v>#N/A</v>
      </c>
      <c r="W2840" s="20" t="e">
        <f>VLOOKUP(CONCATENATE($M2840,$N2840,$T2840),Oferta!$B$2:$Q$360,12,FALSE)</f>
        <v>#N/A</v>
      </c>
      <c r="X2840" s="22"/>
      <c r="Y2840" s="23" t="e">
        <f>VLOOKUP(CONCATENATE($W2840,$X2840),Mtz_Horarios!$E$2:$H$92,2,FALSE)</f>
        <v>#N/A</v>
      </c>
      <c r="Z2840" s="23" t="e">
        <f>VLOOKUP(CONCATENATE($W2840,$X2840),Mtz_Horarios!$E$2:$H$92,3,FALSE)</f>
        <v>#N/A</v>
      </c>
      <c r="AA2840" s="24" t="e">
        <f>VLOOKUP(CONCATENATE($W2840,$X2840),Mtz_Horarios!$E$2:$H$92,4,FALSE)</f>
        <v>#N/A</v>
      </c>
      <c r="AB2840" s="20" t="e">
        <f>VLOOKUP(CONCATENATE($M2840,$N2840,$T2840),Oferta!$B$2:$Q$360,16,FALSE)</f>
        <v>#N/A</v>
      </c>
      <c r="AC2840" s="20" t="e">
        <f>VLOOKUP(CONCATENATE($M2840,$N2840,$T2840),Oferta!$B$2:$Q$360,15,FALSE)</f>
        <v>#N/A</v>
      </c>
      <c r="AI2840" s="5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12"/>
      <c r="AW2840" s="12"/>
    </row>
    <row r="2841" spans="1:49" ht="15" hidden="1" customHeight="1">
      <c r="A2841" s="12"/>
      <c r="B2841" s="12"/>
      <c r="C2841" s="12"/>
      <c r="D2841" s="12"/>
      <c r="E2841" s="12"/>
      <c r="F2841" s="12"/>
      <c r="G2841" s="12"/>
      <c r="H2841" s="12" t="e">
        <f t="shared" si="44"/>
        <v>#N/A</v>
      </c>
      <c r="I2841" s="12" t="e">
        <f>VLOOKUP(CONCATENATE(N2841,T2841),Simulador!$H$26:$H$33,1,FALSE)</f>
        <v>#N/A</v>
      </c>
      <c r="J2841" s="12" t="e">
        <f t="shared" si="45"/>
        <v>#N/A</v>
      </c>
      <c r="K2841" s="13" t="e">
        <f t="shared" si="46"/>
        <v>#N/A</v>
      </c>
      <c r="L2841" s="12" t="e">
        <f t="shared" si="47"/>
        <v>#N/A</v>
      </c>
      <c r="M2841" s="14"/>
      <c r="N2841" s="3"/>
      <c r="O2841" s="20" t="e">
        <f>VLOOKUP(CONCATENATE($M2841,$N2841),Curriculos!$A$2:$J$332,4,FALSE)</f>
        <v>#N/A</v>
      </c>
      <c r="P2841" s="21" t="e">
        <f>VLOOKUP(CONCATENATE($M2841,$N2841),Curriculos!$A$2:$J$332,5,FALSE)</f>
        <v>#N/A</v>
      </c>
      <c r="Q2841" s="21" t="e">
        <f>VLOOKUP($N2841,Oferta!$D$2:$P$100,5,FALSE)</f>
        <v>#N/A</v>
      </c>
      <c r="R2841" s="21" t="e">
        <f>VLOOKUP(CONCATENATE($M2841,$N2841),Curriculos!$A$2:$J$332,8,FALSE)</f>
        <v>#N/A</v>
      </c>
      <c r="S2841" s="5"/>
      <c r="T2841" s="22"/>
      <c r="U2841" s="21" t="e">
        <f>VLOOKUP(CONCATENATE($M2841,$N2841),Curriculos!$A$2:$J$332,10,FALSE)</f>
        <v>#N/A</v>
      </c>
      <c r="V2841" s="20" t="e">
        <f>VLOOKUP(CONCATENATE($M2841,$N2841,$T2841),Oferta!$B$2:$R$360,17,FALSE)</f>
        <v>#N/A</v>
      </c>
      <c r="W2841" s="20" t="e">
        <f>VLOOKUP(CONCATENATE($M2841,$N2841,$T2841),Oferta!$B$2:$Q$360,12,FALSE)</f>
        <v>#N/A</v>
      </c>
      <c r="X2841" s="22"/>
      <c r="Y2841" s="23" t="e">
        <f>VLOOKUP(CONCATENATE($W2841,$X2841),Mtz_Horarios!$E$2:$H$92,2,FALSE)</f>
        <v>#N/A</v>
      </c>
      <c r="Z2841" s="23" t="e">
        <f>VLOOKUP(CONCATENATE($W2841,$X2841),Mtz_Horarios!$E$2:$H$92,3,FALSE)</f>
        <v>#N/A</v>
      </c>
      <c r="AA2841" s="24" t="e">
        <f>VLOOKUP(CONCATENATE($W2841,$X2841),Mtz_Horarios!$E$2:$H$92,4,FALSE)</f>
        <v>#N/A</v>
      </c>
      <c r="AB2841" s="20" t="e">
        <f>VLOOKUP(CONCATENATE($M2841,$N2841,$T2841),Oferta!$B$2:$Q$360,16,FALSE)</f>
        <v>#N/A</v>
      </c>
      <c r="AC2841" s="20" t="e">
        <f>VLOOKUP(CONCATENATE($M2841,$N2841,$T2841),Oferta!$B$2:$Q$360,15,FALSE)</f>
        <v>#N/A</v>
      </c>
      <c r="AI2841" s="5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12"/>
      <c r="AW2841" s="12"/>
    </row>
    <row r="2842" spans="1:49" ht="15" hidden="1" customHeight="1">
      <c r="A2842" s="12"/>
      <c r="B2842" s="12"/>
      <c r="C2842" s="12"/>
      <c r="D2842" s="12"/>
      <c r="E2842" s="12"/>
      <c r="F2842" s="12"/>
      <c r="G2842" s="12"/>
      <c r="H2842" s="12" t="e">
        <f t="shared" si="44"/>
        <v>#N/A</v>
      </c>
      <c r="I2842" s="12" t="e">
        <f>VLOOKUP(CONCATENATE(N2842,T2842),Simulador!$H$26:$H$33,1,FALSE)</f>
        <v>#N/A</v>
      </c>
      <c r="J2842" s="12" t="e">
        <f t="shared" si="45"/>
        <v>#N/A</v>
      </c>
      <c r="K2842" s="13" t="e">
        <f t="shared" si="46"/>
        <v>#N/A</v>
      </c>
      <c r="L2842" s="12" t="e">
        <f t="shared" si="47"/>
        <v>#N/A</v>
      </c>
      <c r="M2842" s="14"/>
      <c r="N2842" s="3"/>
      <c r="O2842" s="20" t="e">
        <f>VLOOKUP(CONCATENATE($M2842,$N2842),Curriculos!$A$2:$J$332,4,FALSE)</f>
        <v>#N/A</v>
      </c>
      <c r="P2842" s="21" t="e">
        <f>VLOOKUP(CONCATENATE($M2842,$N2842),Curriculos!$A$2:$J$332,5,FALSE)</f>
        <v>#N/A</v>
      </c>
      <c r="Q2842" s="21" t="e">
        <f>VLOOKUP($N2842,Oferta!$D$2:$P$100,5,FALSE)</f>
        <v>#N/A</v>
      </c>
      <c r="R2842" s="21" t="e">
        <f>VLOOKUP(CONCATENATE($M2842,$N2842),Curriculos!$A$2:$J$332,8,FALSE)</f>
        <v>#N/A</v>
      </c>
      <c r="S2842" s="5"/>
      <c r="T2842" s="22"/>
      <c r="U2842" s="21" t="e">
        <f>VLOOKUP(CONCATENATE($M2842,$N2842),Curriculos!$A$2:$J$332,10,FALSE)</f>
        <v>#N/A</v>
      </c>
      <c r="V2842" s="20" t="e">
        <f>VLOOKUP(CONCATENATE($M2842,$N2842,$T2842),Oferta!$B$2:$R$360,17,FALSE)</f>
        <v>#N/A</v>
      </c>
      <c r="W2842" s="20" t="e">
        <f>VLOOKUP(CONCATENATE($M2842,$N2842,$T2842),Oferta!$B$2:$Q$360,12,FALSE)</f>
        <v>#N/A</v>
      </c>
      <c r="X2842" s="22"/>
      <c r="Y2842" s="23" t="e">
        <f>VLOOKUP(CONCATENATE($W2842,$X2842),Mtz_Horarios!$E$2:$H$92,2,FALSE)</f>
        <v>#N/A</v>
      </c>
      <c r="Z2842" s="23" t="e">
        <f>VLOOKUP(CONCATENATE($W2842,$X2842),Mtz_Horarios!$E$2:$H$92,3,FALSE)</f>
        <v>#N/A</v>
      </c>
      <c r="AA2842" s="24" t="e">
        <f>VLOOKUP(CONCATENATE($W2842,$X2842),Mtz_Horarios!$E$2:$H$92,4,FALSE)</f>
        <v>#N/A</v>
      </c>
      <c r="AB2842" s="20" t="e">
        <f>VLOOKUP(CONCATENATE($M2842,$N2842,$T2842),Oferta!$B$2:$Q$360,16,FALSE)</f>
        <v>#N/A</v>
      </c>
      <c r="AC2842" s="20" t="e">
        <f>VLOOKUP(CONCATENATE($M2842,$N2842,$T2842),Oferta!$B$2:$Q$360,15,FALSE)</f>
        <v>#N/A</v>
      </c>
      <c r="AI2842" s="5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12"/>
      <c r="AW2842" s="12"/>
    </row>
    <row r="2843" spans="1:49" ht="15" hidden="1" customHeight="1">
      <c r="A2843" s="12"/>
      <c r="B2843" s="12"/>
      <c r="C2843" s="12"/>
      <c r="D2843" s="12"/>
      <c r="E2843" s="12"/>
      <c r="F2843" s="12"/>
      <c r="G2843" s="12"/>
      <c r="H2843" s="12" t="e">
        <f t="shared" si="44"/>
        <v>#N/A</v>
      </c>
      <c r="I2843" s="12" t="e">
        <f>VLOOKUP(CONCATENATE(N2843,T2843),Simulador!$H$26:$H$33,1,FALSE)</f>
        <v>#N/A</v>
      </c>
      <c r="J2843" s="12" t="e">
        <f t="shared" si="45"/>
        <v>#N/A</v>
      </c>
      <c r="K2843" s="13" t="e">
        <f t="shared" si="46"/>
        <v>#N/A</v>
      </c>
      <c r="L2843" s="12" t="e">
        <f t="shared" si="47"/>
        <v>#N/A</v>
      </c>
      <c r="M2843" s="14"/>
      <c r="N2843" s="3"/>
      <c r="O2843" s="20" t="e">
        <f>VLOOKUP(CONCATENATE($M2843,$N2843),Curriculos!$A$2:$J$332,4,FALSE)</f>
        <v>#N/A</v>
      </c>
      <c r="P2843" s="21" t="e">
        <f>VLOOKUP(CONCATENATE($M2843,$N2843),Curriculos!$A$2:$J$332,5,FALSE)</f>
        <v>#N/A</v>
      </c>
      <c r="Q2843" s="21" t="e">
        <f>VLOOKUP($N2843,Oferta!$D$2:$P$100,5,FALSE)</f>
        <v>#N/A</v>
      </c>
      <c r="R2843" s="21" t="e">
        <f>VLOOKUP(CONCATENATE($M2843,$N2843),Curriculos!$A$2:$J$332,8,FALSE)</f>
        <v>#N/A</v>
      </c>
      <c r="S2843" s="5"/>
      <c r="T2843" s="22"/>
      <c r="U2843" s="21" t="e">
        <f>VLOOKUP(CONCATENATE($M2843,$N2843),Curriculos!$A$2:$J$332,10,FALSE)</f>
        <v>#N/A</v>
      </c>
      <c r="V2843" s="20" t="e">
        <f>VLOOKUP(CONCATENATE($M2843,$N2843,$T2843),Oferta!$B$2:$R$360,17,FALSE)</f>
        <v>#N/A</v>
      </c>
      <c r="W2843" s="20" t="e">
        <f>VLOOKUP(CONCATENATE($M2843,$N2843,$T2843),Oferta!$B$2:$Q$360,12,FALSE)</f>
        <v>#N/A</v>
      </c>
      <c r="X2843" s="22"/>
      <c r="Y2843" s="23" t="e">
        <f>VLOOKUP(CONCATENATE($W2843,$X2843),Mtz_Horarios!$E$2:$H$92,2,FALSE)</f>
        <v>#N/A</v>
      </c>
      <c r="Z2843" s="23" t="e">
        <f>VLOOKUP(CONCATENATE($W2843,$X2843),Mtz_Horarios!$E$2:$H$92,3,FALSE)</f>
        <v>#N/A</v>
      </c>
      <c r="AA2843" s="24" t="e">
        <f>VLOOKUP(CONCATENATE($W2843,$X2843),Mtz_Horarios!$E$2:$H$92,4,FALSE)</f>
        <v>#N/A</v>
      </c>
      <c r="AB2843" s="20" t="e">
        <f>VLOOKUP(CONCATENATE($M2843,$N2843,$T2843),Oferta!$B$2:$Q$360,16,FALSE)</f>
        <v>#N/A</v>
      </c>
      <c r="AC2843" s="20" t="e">
        <f>VLOOKUP(CONCATENATE($M2843,$N2843,$T2843),Oferta!$B$2:$Q$360,15,FALSE)</f>
        <v>#N/A</v>
      </c>
      <c r="AI2843" s="5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12"/>
      <c r="AW2843" s="12"/>
    </row>
    <row r="2844" spans="1:49" ht="15" hidden="1" customHeight="1">
      <c r="A2844" s="12"/>
      <c r="B2844" s="12"/>
      <c r="C2844" s="12"/>
      <c r="D2844" s="12"/>
      <c r="E2844" s="12"/>
      <c r="F2844" s="12"/>
      <c r="G2844" s="12"/>
      <c r="H2844" s="12" t="e">
        <f t="shared" si="44"/>
        <v>#N/A</v>
      </c>
      <c r="I2844" s="12" t="e">
        <f>VLOOKUP(CONCATENATE(N2844,T2844),Simulador!$H$26:$H$33,1,FALSE)</f>
        <v>#N/A</v>
      </c>
      <c r="J2844" s="12" t="e">
        <f t="shared" si="45"/>
        <v>#N/A</v>
      </c>
      <c r="K2844" s="13" t="e">
        <f t="shared" si="46"/>
        <v>#N/A</v>
      </c>
      <c r="L2844" s="12" t="e">
        <f t="shared" si="47"/>
        <v>#N/A</v>
      </c>
      <c r="M2844" s="14"/>
      <c r="N2844" s="3"/>
      <c r="O2844" s="20" t="e">
        <f>VLOOKUP(CONCATENATE($M2844,$N2844),Curriculos!$A$2:$J$332,4,FALSE)</f>
        <v>#N/A</v>
      </c>
      <c r="P2844" s="21" t="e">
        <f>VLOOKUP(CONCATENATE($M2844,$N2844),Curriculos!$A$2:$J$332,5,FALSE)</f>
        <v>#N/A</v>
      </c>
      <c r="Q2844" s="21" t="e">
        <f>VLOOKUP($N2844,Oferta!$D$2:$P$100,5,FALSE)</f>
        <v>#N/A</v>
      </c>
      <c r="R2844" s="21" t="e">
        <f>VLOOKUP(CONCATENATE($M2844,$N2844),Curriculos!$A$2:$J$332,8,FALSE)</f>
        <v>#N/A</v>
      </c>
      <c r="S2844" s="5"/>
      <c r="T2844" s="22"/>
      <c r="U2844" s="21" t="e">
        <f>VLOOKUP(CONCATENATE($M2844,$N2844),Curriculos!$A$2:$J$332,10,FALSE)</f>
        <v>#N/A</v>
      </c>
      <c r="V2844" s="20" t="e">
        <f>VLOOKUP(CONCATENATE($M2844,$N2844,$T2844),Oferta!$B$2:$R$360,17,FALSE)</f>
        <v>#N/A</v>
      </c>
      <c r="W2844" s="20" t="e">
        <f>VLOOKUP(CONCATENATE($M2844,$N2844,$T2844),Oferta!$B$2:$Q$360,12,FALSE)</f>
        <v>#N/A</v>
      </c>
      <c r="X2844" s="22"/>
      <c r="Y2844" s="23" t="e">
        <f>VLOOKUP(CONCATENATE($W2844,$X2844),Mtz_Horarios!$E$2:$H$92,2,FALSE)</f>
        <v>#N/A</v>
      </c>
      <c r="Z2844" s="23" t="e">
        <f>VLOOKUP(CONCATENATE($W2844,$X2844),Mtz_Horarios!$E$2:$H$92,3,FALSE)</f>
        <v>#N/A</v>
      </c>
      <c r="AA2844" s="24" t="e">
        <f>VLOOKUP(CONCATENATE($W2844,$X2844),Mtz_Horarios!$E$2:$H$92,4,FALSE)</f>
        <v>#N/A</v>
      </c>
      <c r="AB2844" s="20" t="e">
        <f>VLOOKUP(CONCATENATE($M2844,$N2844,$T2844),Oferta!$B$2:$Q$360,16,FALSE)</f>
        <v>#N/A</v>
      </c>
      <c r="AC2844" s="20" t="e">
        <f>VLOOKUP(CONCATENATE($M2844,$N2844,$T2844),Oferta!$B$2:$Q$360,15,FALSE)</f>
        <v>#N/A</v>
      </c>
      <c r="AI2844" s="5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12"/>
      <c r="AW2844" s="12"/>
    </row>
    <row r="2845" spans="1:49" ht="15" hidden="1" customHeight="1">
      <c r="A2845" s="12"/>
      <c r="B2845" s="12"/>
      <c r="C2845" s="12"/>
      <c r="D2845" s="12"/>
      <c r="E2845" s="12"/>
      <c r="F2845" s="12"/>
      <c r="G2845" s="12"/>
      <c r="H2845" s="12" t="e">
        <f t="shared" si="44"/>
        <v>#N/A</v>
      </c>
      <c r="I2845" s="12" t="e">
        <f>VLOOKUP(CONCATENATE(N2845,T2845),Simulador!$H$26:$H$33,1,FALSE)</f>
        <v>#N/A</v>
      </c>
      <c r="J2845" s="12" t="e">
        <f t="shared" si="45"/>
        <v>#N/A</v>
      </c>
      <c r="K2845" s="13" t="e">
        <f t="shared" si="46"/>
        <v>#N/A</v>
      </c>
      <c r="L2845" s="12" t="e">
        <f t="shared" si="47"/>
        <v>#N/A</v>
      </c>
      <c r="M2845" s="14"/>
      <c r="N2845" s="3"/>
      <c r="O2845" s="20" t="e">
        <f>VLOOKUP(CONCATENATE($M2845,$N2845),Curriculos!$A$2:$J$332,4,FALSE)</f>
        <v>#N/A</v>
      </c>
      <c r="P2845" s="21" t="e">
        <f>VLOOKUP(CONCATENATE($M2845,$N2845),Curriculos!$A$2:$J$332,5,FALSE)</f>
        <v>#N/A</v>
      </c>
      <c r="Q2845" s="21" t="e">
        <f>VLOOKUP($N2845,Oferta!$D$2:$P$100,5,FALSE)</f>
        <v>#N/A</v>
      </c>
      <c r="R2845" s="21" t="e">
        <f>VLOOKUP(CONCATENATE($M2845,$N2845),Curriculos!$A$2:$J$332,8,FALSE)</f>
        <v>#N/A</v>
      </c>
      <c r="S2845" s="5"/>
      <c r="T2845" s="22"/>
      <c r="U2845" s="21" t="e">
        <f>VLOOKUP(CONCATENATE($M2845,$N2845),Curriculos!$A$2:$J$332,10,FALSE)</f>
        <v>#N/A</v>
      </c>
      <c r="V2845" s="20" t="e">
        <f>VLOOKUP(CONCATENATE($M2845,$N2845,$T2845),Oferta!$B$2:$R$360,17,FALSE)</f>
        <v>#N/A</v>
      </c>
      <c r="W2845" s="20" t="e">
        <f>VLOOKUP(CONCATENATE($M2845,$N2845,$T2845),Oferta!$B$2:$Q$360,12,FALSE)</f>
        <v>#N/A</v>
      </c>
      <c r="X2845" s="22"/>
      <c r="Y2845" s="23" t="e">
        <f>VLOOKUP(CONCATENATE($W2845,$X2845),Mtz_Horarios!$E$2:$H$92,2,FALSE)</f>
        <v>#N/A</v>
      </c>
      <c r="Z2845" s="23" t="e">
        <f>VLOOKUP(CONCATENATE($W2845,$X2845),Mtz_Horarios!$E$2:$H$92,3,FALSE)</f>
        <v>#N/A</v>
      </c>
      <c r="AA2845" s="24" t="e">
        <f>VLOOKUP(CONCATENATE($W2845,$X2845),Mtz_Horarios!$E$2:$H$92,4,FALSE)</f>
        <v>#N/A</v>
      </c>
      <c r="AB2845" s="20" t="e">
        <f>VLOOKUP(CONCATENATE($M2845,$N2845,$T2845),Oferta!$B$2:$Q$360,16,FALSE)</f>
        <v>#N/A</v>
      </c>
      <c r="AC2845" s="20" t="e">
        <f>VLOOKUP(CONCATENATE($M2845,$N2845,$T2845),Oferta!$B$2:$Q$360,15,FALSE)</f>
        <v>#N/A</v>
      </c>
      <c r="AI2845" s="5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12"/>
      <c r="AW2845" s="12"/>
    </row>
    <row r="2846" spans="1:49" ht="15" hidden="1" customHeight="1">
      <c r="A2846" s="12"/>
      <c r="B2846" s="12"/>
      <c r="C2846" s="12"/>
      <c r="D2846" s="12"/>
      <c r="E2846" s="12"/>
      <c r="F2846" s="12"/>
      <c r="G2846" s="12"/>
      <c r="H2846" s="12" t="e">
        <f t="shared" si="44"/>
        <v>#N/A</v>
      </c>
      <c r="I2846" s="12" t="e">
        <f>VLOOKUP(CONCATENATE(N2846,T2846),Simulador!$H$26:$H$33,1,FALSE)</f>
        <v>#N/A</v>
      </c>
      <c r="J2846" s="12" t="e">
        <f t="shared" si="45"/>
        <v>#N/A</v>
      </c>
      <c r="K2846" s="13" t="e">
        <f t="shared" si="46"/>
        <v>#N/A</v>
      </c>
      <c r="L2846" s="12" t="e">
        <f t="shared" si="47"/>
        <v>#N/A</v>
      </c>
      <c r="M2846" s="14"/>
      <c r="N2846" s="3"/>
      <c r="O2846" s="20" t="e">
        <f>VLOOKUP(CONCATENATE($M2846,$N2846),Curriculos!$A$2:$J$332,4,FALSE)</f>
        <v>#N/A</v>
      </c>
      <c r="P2846" s="21" t="e">
        <f>VLOOKUP(CONCATENATE($M2846,$N2846),Curriculos!$A$2:$J$332,5,FALSE)</f>
        <v>#N/A</v>
      </c>
      <c r="Q2846" s="21" t="e">
        <f>VLOOKUP($N2846,Oferta!$D$2:$P$100,5,FALSE)</f>
        <v>#N/A</v>
      </c>
      <c r="R2846" s="21" t="e">
        <f>VLOOKUP(CONCATENATE($M2846,$N2846),Curriculos!$A$2:$J$332,8,FALSE)</f>
        <v>#N/A</v>
      </c>
      <c r="S2846" s="5"/>
      <c r="T2846" s="22"/>
      <c r="U2846" s="21" t="e">
        <f>VLOOKUP(CONCATENATE($M2846,$N2846),Curriculos!$A$2:$J$332,10,FALSE)</f>
        <v>#N/A</v>
      </c>
      <c r="V2846" s="20" t="e">
        <f>VLOOKUP(CONCATENATE($M2846,$N2846,$T2846),Oferta!$B$2:$R$360,17,FALSE)</f>
        <v>#N/A</v>
      </c>
      <c r="W2846" s="20" t="e">
        <f>VLOOKUP(CONCATENATE($M2846,$N2846,$T2846),Oferta!$B$2:$Q$360,12,FALSE)</f>
        <v>#N/A</v>
      </c>
      <c r="X2846" s="22"/>
      <c r="Y2846" s="23" t="e">
        <f>VLOOKUP(CONCATENATE($W2846,$X2846),Mtz_Horarios!$E$2:$H$92,2,FALSE)</f>
        <v>#N/A</v>
      </c>
      <c r="Z2846" s="23" t="e">
        <f>VLOOKUP(CONCATENATE($W2846,$X2846),Mtz_Horarios!$E$2:$H$92,3,FALSE)</f>
        <v>#N/A</v>
      </c>
      <c r="AA2846" s="24" t="e">
        <f>VLOOKUP(CONCATENATE($W2846,$X2846),Mtz_Horarios!$E$2:$H$92,4,FALSE)</f>
        <v>#N/A</v>
      </c>
      <c r="AB2846" s="20" t="e">
        <f>VLOOKUP(CONCATENATE($M2846,$N2846,$T2846),Oferta!$B$2:$Q$360,16,FALSE)</f>
        <v>#N/A</v>
      </c>
      <c r="AC2846" s="20" t="e">
        <f>VLOOKUP(CONCATENATE($M2846,$N2846,$T2846),Oferta!$B$2:$Q$360,15,FALSE)</f>
        <v>#N/A</v>
      </c>
      <c r="AI2846" s="5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12"/>
      <c r="AW2846" s="12"/>
    </row>
    <row r="2847" spans="1:49" ht="15" hidden="1" customHeight="1">
      <c r="A2847" s="12"/>
      <c r="B2847" s="12"/>
      <c r="C2847" s="12"/>
      <c r="D2847" s="12"/>
      <c r="E2847" s="12"/>
      <c r="F2847" s="12"/>
      <c r="G2847" s="12"/>
      <c r="H2847" s="12" t="e">
        <f t="shared" si="44"/>
        <v>#N/A</v>
      </c>
      <c r="I2847" s="12" t="e">
        <f>VLOOKUP(CONCATENATE(N2847,T2847),Simulador!$H$26:$H$33,1,FALSE)</f>
        <v>#N/A</v>
      </c>
      <c r="J2847" s="12" t="e">
        <f t="shared" si="45"/>
        <v>#N/A</v>
      </c>
      <c r="K2847" s="13" t="e">
        <f t="shared" si="46"/>
        <v>#N/A</v>
      </c>
      <c r="L2847" s="12" t="e">
        <f t="shared" si="47"/>
        <v>#N/A</v>
      </c>
      <c r="M2847" s="14"/>
      <c r="N2847" s="3"/>
      <c r="O2847" s="20" t="e">
        <f>VLOOKUP(CONCATENATE($M2847,$N2847),Curriculos!$A$2:$J$332,4,FALSE)</f>
        <v>#N/A</v>
      </c>
      <c r="P2847" s="21" t="e">
        <f>VLOOKUP(CONCATENATE($M2847,$N2847),Curriculos!$A$2:$J$332,5,FALSE)</f>
        <v>#N/A</v>
      </c>
      <c r="Q2847" s="21" t="e">
        <f>VLOOKUP($N2847,Oferta!$D$2:$P$100,5,FALSE)</f>
        <v>#N/A</v>
      </c>
      <c r="R2847" s="21" t="e">
        <f>VLOOKUP(CONCATENATE($M2847,$N2847),Curriculos!$A$2:$J$332,8,FALSE)</f>
        <v>#N/A</v>
      </c>
      <c r="S2847" s="5"/>
      <c r="T2847" s="22"/>
      <c r="U2847" s="21" t="e">
        <f>VLOOKUP(CONCATENATE($M2847,$N2847),Curriculos!$A$2:$J$332,10,FALSE)</f>
        <v>#N/A</v>
      </c>
      <c r="V2847" s="20" t="e">
        <f>VLOOKUP(CONCATENATE($M2847,$N2847,$T2847),Oferta!$B$2:$R$360,17,FALSE)</f>
        <v>#N/A</v>
      </c>
      <c r="W2847" s="20" t="e">
        <f>VLOOKUP(CONCATENATE($M2847,$N2847,$T2847),Oferta!$B$2:$Q$360,12,FALSE)</f>
        <v>#N/A</v>
      </c>
      <c r="X2847" s="22"/>
      <c r="Y2847" s="23" t="e">
        <f>VLOOKUP(CONCATENATE($W2847,$X2847),Mtz_Horarios!$E$2:$H$92,2,FALSE)</f>
        <v>#N/A</v>
      </c>
      <c r="Z2847" s="23" t="e">
        <f>VLOOKUP(CONCATENATE($W2847,$X2847),Mtz_Horarios!$E$2:$H$92,3,FALSE)</f>
        <v>#N/A</v>
      </c>
      <c r="AA2847" s="24" t="e">
        <f>VLOOKUP(CONCATENATE($W2847,$X2847),Mtz_Horarios!$E$2:$H$92,4,FALSE)</f>
        <v>#N/A</v>
      </c>
      <c r="AB2847" s="20" t="e">
        <f>VLOOKUP(CONCATENATE($M2847,$N2847,$T2847),Oferta!$B$2:$Q$360,16,FALSE)</f>
        <v>#N/A</v>
      </c>
      <c r="AC2847" s="20" t="e">
        <f>VLOOKUP(CONCATENATE($M2847,$N2847,$T2847),Oferta!$B$2:$Q$360,15,FALSE)</f>
        <v>#N/A</v>
      </c>
      <c r="AI2847" s="5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12"/>
      <c r="AW2847" s="12"/>
    </row>
    <row r="2848" spans="1:49" ht="15" hidden="1" customHeight="1">
      <c r="A2848" s="12"/>
      <c r="B2848" s="12"/>
      <c r="C2848" s="12"/>
      <c r="D2848" s="12"/>
      <c r="E2848" s="12"/>
      <c r="F2848" s="12"/>
      <c r="G2848" s="12"/>
      <c r="H2848" s="12" t="e">
        <f t="shared" si="44"/>
        <v>#N/A</v>
      </c>
      <c r="I2848" s="12" t="e">
        <f>VLOOKUP(CONCATENATE(N2848,T2848),Simulador!$H$26:$H$33,1,FALSE)</f>
        <v>#N/A</v>
      </c>
      <c r="J2848" s="12" t="e">
        <f t="shared" si="45"/>
        <v>#N/A</v>
      </c>
      <c r="K2848" s="13" t="e">
        <f t="shared" si="46"/>
        <v>#N/A</v>
      </c>
      <c r="L2848" s="12" t="e">
        <f t="shared" si="47"/>
        <v>#N/A</v>
      </c>
      <c r="M2848" s="14"/>
      <c r="N2848" s="3"/>
      <c r="O2848" s="20" t="e">
        <f>VLOOKUP(CONCATENATE($M2848,$N2848),Curriculos!$A$2:$J$332,4,FALSE)</f>
        <v>#N/A</v>
      </c>
      <c r="P2848" s="21" t="e">
        <f>VLOOKUP(CONCATENATE($M2848,$N2848),Curriculos!$A$2:$J$332,5,FALSE)</f>
        <v>#N/A</v>
      </c>
      <c r="Q2848" s="21" t="e">
        <f>VLOOKUP($N2848,Oferta!$D$2:$P$100,5,FALSE)</f>
        <v>#N/A</v>
      </c>
      <c r="R2848" s="21" t="e">
        <f>VLOOKUP(CONCATENATE($M2848,$N2848),Curriculos!$A$2:$J$332,8,FALSE)</f>
        <v>#N/A</v>
      </c>
      <c r="S2848" s="5"/>
      <c r="T2848" s="22"/>
      <c r="U2848" s="21" t="e">
        <f>VLOOKUP(CONCATENATE($M2848,$N2848),Curriculos!$A$2:$J$332,10,FALSE)</f>
        <v>#N/A</v>
      </c>
      <c r="V2848" s="20" t="e">
        <f>VLOOKUP(CONCATENATE($M2848,$N2848,$T2848),Oferta!$B$2:$R$360,17,FALSE)</f>
        <v>#N/A</v>
      </c>
      <c r="W2848" s="20" t="e">
        <f>VLOOKUP(CONCATENATE($M2848,$N2848,$T2848),Oferta!$B$2:$Q$360,12,FALSE)</f>
        <v>#N/A</v>
      </c>
      <c r="X2848" s="22"/>
      <c r="Y2848" s="23" t="e">
        <f>VLOOKUP(CONCATENATE($W2848,$X2848),Mtz_Horarios!$E$2:$H$92,2,FALSE)</f>
        <v>#N/A</v>
      </c>
      <c r="Z2848" s="23" t="e">
        <f>VLOOKUP(CONCATENATE($W2848,$X2848),Mtz_Horarios!$E$2:$H$92,3,FALSE)</f>
        <v>#N/A</v>
      </c>
      <c r="AA2848" s="24" t="e">
        <f>VLOOKUP(CONCATENATE($W2848,$X2848),Mtz_Horarios!$E$2:$H$92,4,FALSE)</f>
        <v>#N/A</v>
      </c>
      <c r="AB2848" s="20" t="e">
        <f>VLOOKUP(CONCATENATE($M2848,$N2848,$T2848),Oferta!$B$2:$Q$360,16,FALSE)</f>
        <v>#N/A</v>
      </c>
      <c r="AC2848" s="20" t="e">
        <f>VLOOKUP(CONCATENATE($M2848,$N2848,$T2848),Oferta!$B$2:$Q$360,15,FALSE)</f>
        <v>#N/A</v>
      </c>
      <c r="AI2848" s="5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12"/>
      <c r="AW2848" s="12"/>
    </row>
    <row r="2849" spans="1:49" ht="15" hidden="1" customHeight="1">
      <c r="A2849" s="12"/>
      <c r="B2849" s="12"/>
      <c r="C2849" s="12"/>
      <c r="D2849" s="12"/>
      <c r="E2849" s="12"/>
      <c r="F2849" s="12"/>
      <c r="G2849" s="12"/>
      <c r="H2849" s="12" t="e">
        <f t="shared" si="44"/>
        <v>#N/A</v>
      </c>
      <c r="I2849" s="12" t="e">
        <f>VLOOKUP(CONCATENATE(N2849,T2849),Simulador!$H$26:$H$33,1,FALSE)</f>
        <v>#N/A</v>
      </c>
      <c r="J2849" s="12" t="e">
        <f t="shared" si="45"/>
        <v>#N/A</v>
      </c>
      <c r="K2849" s="13" t="e">
        <f t="shared" si="46"/>
        <v>#N/A</v>
      </c>
      <c r="L2849" s="12" t="e">
        <f t="shared" si="47"/>
        <v>#N/A</v>
      </c>
      <c r="M2849" s="14"/>
      <c r="N2849" s="3"/>
      <c r="O2849" s="20" t="e">
        <f>VLOOKUP(CONCATENATE($M2849,$N2849),Curriculos!$A$2:$J$332,4,FALSE)</f>
        <v>#N/A</v>
      </c>
      <c r="P2849" s="21" t="e">
        <f>VLOOKUP(CONCATENATE($M2849,$N2849),Curriculos!$A$2:$J$332,5,FALSE)</f>
        <v>#N/A</v>
      </c>
      <c r="Q2849" s="21" t="e">
        <f>VLOOKUP($N2849,Oferta!$D$2:$P$100,5,FALSE)</f>
        <v>#N/A</v>
      </c>
      <c r="R2849" s="21" t="e">
        <f>VLOOKUP(CONCATENATE($M2849,$N2849),Curriculos!$A$2:$J$332,8,FALSE)</f>
        <v>#N/A</v>
      </c>
      <c r="S2849" s="5"/>
      <c r="T2849" s="22"/>
      <c r="U2849" s="21" t="e">
        <f>VLOOKUP(CONCATENATE($M2849,$N2849),Curriculos!$A$2:$J$332,10,FALSE)</f>
        <v>#N/A</v>
      </c>
      <c r="V2849" s="20" t="e">
        <f>VLOOKUP(CONCATENATE($M2849,$N2849,$T2849),Oferta!$B$2:$R$360,17,FALSE)</f>
        <v>#N/A</v>
      </c>
      <c r="W2849" s="20" t="e">
        <f>VLOOKUP(CONCATENATE($M2849,$N2849,$T2849),Oferta!$B$2:$Q$360,12,FALSE)</f>
        <v>#N/A</v>
      </c>
      <c r="X2849" s="22"/>
      <c r="Y2849" s="23" t="e">
        <f>VLOOKUP(CONCATENATE($W2849,$X2849),Mtz_Horarios!$E$2:$H$92,2,FALSE)</f>
        <v>#N/A</v>
      </c>
      <c r="Z2849" s="23" t="e">
        <f>VLOOKUP(CONCATENATE($W2849,$X2849),Mtz_Horarios!$E$2:$H$92,3,FALSE)</f>
        <v>#N/A</v>
      </c>
      <c r="AA2849" s="24" t="e">
        <f>VLOOKUP(CONCATENATE($W2849,$X2849),Mtz_Horarios!$E$2:$H$92,4,FALSE)</f>
        <v>#N/A</v>
      </c>
      <c r="AB2849" s="20" t="e">
        <f>VLOOKUP(CONCATENATE($M2849,$N2849,$T2849),Oferta!$B$2:$Q$360,16,FALSE)</f>
        <v>#N/A</v>
      </c>
      <c r="AC2849" s="20" t="e">
        <f>VLOOKUP(CONCATENATE($M2849,$N2849,$T2849),Oferta!$B$2:$Q$360,15,FALSE)</f>
        <v>#N/A</v>
      </c>
      <c r="AI2849" s="5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12"/>
      <c r="AW2849" s="12"/>
    </row>
    <row r="2850" spans="1:49" ht="15" hidden="1" customHeight="1">
      <c r="A2850" s="12"/>
      <c r="B2850" s="12"/>
      <c r="C2850" s="12"/>
      <c r="D2850" s="12"/>
      <c r="E2850" s="12"/>
      <c r="F2850" s="12"/>
      <c r="G2850" s="12"/>
      <c r="H2850" s="12" t="e">
        <f t="shared" si="44"/>
        <v>#N/A</v>
      </c>
      <c r="I2850" s="12" t="e">
        <f>VLOOKUP(CONCATENATE(N2850,T2850),Simulador!$H$26:$H$33,1,FALSE)</f>
        <v>#N/A</v>
      </c>
      <c r="J2850" s="12" t="e">
        <f t="shared" si="45"/>
        <v>#N/A</v>
      </c>
      <c r="K2850" s="13" t="e">
        <f t="shared" si="46"/>
        <v>#N/A</v>
      </c>
      <c r="L2850" s="12" t="e">
        <f t="shared" si="47"/>
        <v>#N/A</v>
      </c>
      <c r="M2850" s="14"/>
      <c r="N2850" s="3"/>
      <c r="O2850" s="20" t="e">
        <f>VLOOKUP(CONCATENATE($M2850,$N2850),Curriculos!$A$2:$J$332,4,FALSE)</f>
        <v>#N/A</v>
      </c>
      <c r="P2850" s="21" t="e">
        <f>VLOOKUP(CONCATENATE($M2850,$N2850),Curriculos!$A$2:$J$332,5,FALSE)</f>
        <v>#N/A</v>
      </c>
      <c r="Q2850" s="21" t="e">
        <f>VLOOKUP($N2850,Oferta!$D$2:$P$100,5,FALSE)</f>
        <v>#N/A</v>
      </c>
      <c r="R2850" s="21" t="e">
        <f>VLOOKUP(CONCATENATE($M2850,$N2850),Curriculos!$A$2:$J$332,8,FALSE)</f>
        <v>#N/A</v>
      </c>
      <c r="S2850" s="5"/>
      <c r="T2850" s="22"/>
      <c r="U2850" s="21" t="e">
        <f>VLOOKUP(CONCATENATE($M2850,$N2850),Curriculos!$A$2:$J$332,10,FALSE)</f>
        <v>#N/A</v>
      </c>
      <c r="V2850" s="20" t="e">
        <f>VLOOKUP(CONCATENATE($M2850,$N2850,$T2850),Oferta!$B$2:$R$360,17,FALSE)</f>
        <v>#N/A</v>
      </c>
      <c r="W2850" s="20" t="e">
        <f>VLOOKUP(CONCATENATE($M2850,$N2850,$T2850),Oferta!$B$2:$Q$360,12,FALSE)</f>
        <v>#N/A</v>
      </c>
      <c r="X2850" s="22"/>
      <c r="Y2850" s="23" t="e">
        <f>VLOOKUP(CONCATENATE($W2850,$X2850),Mtz_Horarios!$E$2:$H$92,2,FALSE)</f>
        <v>#N/A</v>
      </c>
      <c r="Z2850" s="23" t="e">
        <f>VLOOKUP(CONCATENATE($W2850,$X2850),Mtz_Horarios!$E$2:$H$92,3,FALSE)</f>
        <v>#N/A</v>
      </c>
      <c r="AA2850" s="24" t="e">
        <f>VLOOKUP(CONCATENATE($W2850,$X2850),Mtz_Horarios!$E$2:$H$92,4,FALSE)</f>
        <v>#N/A</v>
      </c>
      <c r="AB2850" s="20" t="e">
        <f>VLOOKUP(CONCATENATE($M2850,$N2850,$T2850),Oferta!$B$2:$Q$360,16,FALSE)</f>
        <v>#N/A</v>
      </c>
      <c r="AC2850" s="20" t="e">
        <f>VLOOKUP(CONCATENATE($M2850,$N2850,$T2850),Oferta!$B$2:$Q$360,15,FALSE)</f>
        <v>#N/A</v>
      </c>
      <c r="AI2850" s="5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12"/>
      <c r="AW2850" s="12"/>
    </row>
    <row r="2851" spans="1:49" ht="15" hidden="1" customHeight="1">
      <c r="A2851" s="12"/>
      <c r="B2851" s="12"/>
      <c r="C2851" s="12"/>
      <c r="D2851" s="12"/>
      <c r="E2851" s="12"/>
      <c r="F2851" s="12"/>
      <c r="G2851" s="12"/>
      <c r="H2851" s="12" t="e">
        <f t="shared" si="44"/>
        <v>#N/A</v>
      </c>
      <c r="I2851" s="12" t="e">
        <f>VLOOKUP(CONCATENATE(N2851,T2851),Simulador!$H$26:$H$33,1,FALSE)</f>
        <v>#N/A</v>
      </c>
      <c r="J2851" s="12" t="e">
        <f t="shared" si="45"/>
        <v>#N/A</v>
      </c>
      <c r="K2851" s="13" t="e">
        <f t="shared" si="46"/>
        <v>#N/A</v>
      </c>
      <c r="L2851" s="12" t="e">
        <f t="shared" si="47"/>
        <v>#N/A</v>
      </c>
      <c r="M2851" s="14"/>
      <c r="N2851" s="3"/>
      <c r="O2851" s="20" t="e">
        <f>VLOOKUP(CONCATENATE($M2851,$N2851),Curriculos!$A$2:$J$332,4,FALSE)</f>
        <v>#N/A</v>
      </c>
      <c r="P2851" s="21" t="e">
        <f>VLOOKUP(CONCATENATE($M2851,$N2851),Curriculos!$A$2:$J$332,5,FALSE)</f>
        <v>#N/A</v>
      </c>
      <c r="Q2851" s="21" t="e">
        <f>VLOOKUP($N2851,Oferta!$D$2:$P$100,5,FALSE)</f>
        <v>#N/A</v>
      </c>
      <c r="R2851" s="21" t="e">
        <f>VLOOKUP(CONCATENATE($M2851,$N2851),Curriculos!$A$2:$J$332,8,FALSE)</f>
        <v>#N/A</v>
      </c>
      <c r="S2851" s="5"/>
      <c r="T2851" s="22"/>
      <c r="U2851" s="21" t="e">
        <f>VLOOKUP(CONCATENATE($M2851,$N2851),Curriculos!$A$2:$J$332,10,FALSE)</f>
        <v>#N/A</v>
      </c>
      <c r="V2851" s="20" t="e">
        <f>VLOOKUP(CONCATENATE($M2851,$N2851,$T2851),Oferta!$B$2:$R$360,17,FALSE)</f>
        <v>#N/A</v>
      </c>
      <c r="W2851" s="20" t="e">
        <f>VLOOKUP(CONCATENATE($M2851,$N2851,$T2851),Oferta!$B$2:$Q$360,12,FALSE)</f>
        <v>#N/A</v>
      </c>
      <c r="X2851" s="22"/>
      <c r="Y2851" s="23" t="e">
        <f>VLOOKUP(CONCATENATE($W2851,$X2851),Mtz_Horarios!$E$2:$H$92,2,FALSE)</f>
        <v>#N/A</v>
      </c>
      <c r="Z2851" s="23" t="e">
        <f>VLOOKUP(CONCATENATE($W2851,$X2851),Mtz_Horarios!$E$2:$H$92,3,FALSE)</f>
        <v>#N/A</v>
      </c>
      <c r="AA2851" s="24" t="e">
        <f>VLOOKUP(CONCATENATE($W2851,$X2851),Mtz_Horarios!$E$2:$H$92,4,FALSE)</f>
        <v>#N/A</v>
      </c>
      <c r="AB2851" s="20" t="e">
        <f>VLOOKUP(CONCATENATE($M2851,$N2851,$T2851),Oferta!$B$2:$Q$360,16,FALSE)</f>
        <v>#N/A</v>
      </c>
      <c r="AC2851" s="20" t="e">
        <f>VLOOKUP(CONCATENATE($M2851,$N2851,$T2851),Oferta!$B$2:$Q$360,15,FALSE)</f>
        <v>#N/A</v>
      </c>
      <c r="AI2851" s="5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12"/>
      <c r="AW2851" s="12"/>
    </row>
    <row r="2852" spans="1:49" ht="15" hidden="1" customHeight="1">
      <c r="A2852" s="12"/>
      <c r="B2852" s="12"/>
      <c r="C2852" s="12"/>
      <c r="D2852" s="12"/>
      <c r="E2852" s="12"/>
      <c r="F2852" s="12"/>
      <c r="G2852" s="12"/>
      <c r="H2852" s="12" t="e">
        <f t="shared" si="44"/>
        <v>#N/A</v>
      </c>
      <c r="I2852" s="12" t="e">
        <f>VLOOKUP(CONCATENATE(N2852,T2852),Simulador!$H$26:$H$33,1,FALSE)</f>
        <v>#N/A</v>
      </c>
      <c r="J2852" s="12" t="e">
        <f t="shared" si="45"/>
        <v>#N/A</v>
      </c>
      <c r="K2852" s="13" t="e">
        <f t="shared" si="46"/>
        <v>#N/A</v>
      </c>
      <c r="L2852" s="12" t="e">
        <f t="shared" si="47"/>
        <v>#N/A</v>
      </c>
      <c r="M2852" s="14"/>
      <c r="N2852" s="3"/>
      <c r="O2852" s="20" t="e">
        <f>VLOOKUP(CONCATENATE($M2852,$N2852),Curriculos!$A$2:$J$332,4,FALSE)</f>
        <v>#N/A</v>
      </c>
      <c r="P2852" s="21" t="e">
        <f>VLOOKUP(CONCATENATE($M2852,$N2852),Curriculos!$A$2:$J$332,5,FALSE)</f>
        <v>#N/A</v>
      </c>
      <c r="Q2852" s="21" t="e">
        <f>VLOOKUP($N2852,Oferta!$D$2:$P$100,5,FALSE)</f>
        <v>#N/A</v>
      </c>
      <c r="R2852" s="21" t="e">
        <f>VLOOKUP(CONCATENATE($M2852,$N2852),Curriculos!$A$2:$J$332,8,FALSE)</f>
        <v>#N/A</v>
      </c>
      <c r="S2852" s="5"/>
      <c r="T2852" s="22"/>
      <c r="U2852" s="21" t="e">
        <f>VLOOKUP(CONCATENATE($M2852,$N2852),Curriculos!$A$2:$J$332,10,FALSE)</f>
        <v>#N/A</v>
      </c>
      <c r="V2852" s="20" t="e">
        <f>VLOOKUP(CONCATENATE($M2852,$N2852,$T2852),Oferta!$B$2:$R$360,17,FALSE)</f>
        <v>#N/A</v>
      </c>
      <c r="W2852" s="20" t="e">
        <f>VLOOKUP(CONCATENATE($M2852,$N2852,$T2852),Oferta!$B$2:$Q$360,12,FALSE)</f>
        <v>#N/A</v>
      </c>
      <c r="X2852" s="22"/>
      <c r="Y2852" s="23" t="e">
        <f>VLOOKUP(CONCATENATE($W2852,$X2852),Mtz_Horarios!$E$2:$H$92,2,FALSE)</f>
        <v>#N/A</v>
      </c>
      <c r="Z2852" s="23" t="e">
        <f>VLOOKUP(CONCATENATE($W2852,$X2852),Mtz_Horarios!$E$2:$H$92,3,FALSE)</f>
        <v>#N/A</v>
      </c>
      <c r="AA2852" s="24" t="e">
        <f>VLOOKUP(CONCATENATE($W2852,$X2852),Mtz_Horarios!$E$2:$H$92,4,FALSE)</f>
        <v>#N/A</v>
      </c>
      <c r="AB2852" s="20" t="e">
        <f>VLOOKUP(CONCATENATE($M2852,$N2852,$T2852),Oferta!$B$2:$Q$360,16,FALSE)</f>
        <v>#N/A</v>
      </c>
      <c r="AC2852" s="20" t="e">
        <f>VLOOKUP(CONCATENATE($M2852,$N2852,$T2852),Oferta!$B$2:$Q$360,15,FALSE)</f>
        <v>#N/A</v>
      </c>
      <c r="AI2852" s="5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12"/>
      <c r="AW2852" s="12"/>
    </row>
    <row r="2853" spans="1:49" ht="15" hidden="1" customHeight="1">
      <c r="A2853" s="12"/>
      <c r="B2853" s="12"/>
      <c r="C2853" s="12"/>
      <c r="D2853" s="12"/>
      <c r="E2853" s="12"/>
      <c r="F2853" s="12"/>
      <c r="G2853" s="12"/>
      <c r="H2853" s="12" t="e">
        <f t="shared" si="44"/>
        <v>#N/A</v>
      </c>
      <c r="I2853" s="12" t="e">
        <f>VLOOKUP(CONCATENATE(N2853,T2853),Simulador!$H$26:$H$33,1,FALSE)</f>
        <v>#N/A</v>
      </c>
      <c r="J2853" s="12" t="e">
        <f t="shared" si="45"/>
        <v>#N/A</v>
      </c>
      <c r="K2853" s="13" t="e">
        <f t="shared" si="46"/>
        <v>#N/A</v>
      </c>
      <c r="L2853" s="12" t="e">
        <f t="shared" si="47"/>
        <v>#N/A</v>
      </c>
      <c r="M2853" s="14"/>
      <c r="N2853" s="3"/>
      <c r="O2853" s="20" t="e">
        <f>VLOOKUP(CONCATENATE($M2853,$N2853),Curriculos!$A$2:$J$332,4,FALSE)</f>
        <v>#N/A</v>
      </c>
      <c r="P2853" s="21" t="e">
        <f>VLOOKUP(CONCATENATE($M2853,$N2853),Curriculos!$A$2:$J$332,5,FALSE)</f>
        <v>#N/A</v>
      </c>
      <c r="Q2853" s="21" t="e">
        <f>VLOOKUP($N2853,Oferta!$D$2:$P$100,5,FALSE)</f>
        <v>#N/A</v>
      </c>
      <c r="R2853" s="21" t="e">
        <f>VLOOKUP(CONCATENATE($M2853,$N2853),Curriculos!$A$2:$J$332,8,FALSE)</f>
        <v>#N/A</v>
      </c>
      <c r="S2853" s="5"/>
      <c r="T2853" s="22"/>
      <c r="U2853" s="21" t="e">
        <f>VLOOKUP(CONCATENATE($M2853,$N2853),Curriculos!$A$2:$J$332,10,FALSE)</f>
        <v>#N/A</v>
      </c>
      <c r="V2853" s="20" t="e">
        <f>VLOOKUP(CONCATENATE($M2853,$N2853,$T2853),Oferta!$B$2:$R$360,17,FALSE)</f>
        <v>#N/A</v>
      </c>
      <c r="W2853" s="20" t="e">
        <f>VLOOKUP(CONCATENATE($M2853,$N2853,$T2853),Oferta!$B$2:$Q$360,12,FALSE)</f>
        <v>#N/A</v>
      </c>
      <c r="X2853" s="22"/>
      <c r="Y2853" s="23" t="e">
        <f>VLOOKUP(CONCATENATE($W2853,$X2853),Mtz_Horarios!$E$2:$H$92,2,FALSE)</f>
        <v>#N/A</v>
      </c>
      <c r="Z2853" s="23" t="e">
        <f>VLOOKUP(CONCATENATE($W2853,$X2853),Mtz_Horarios!$E$2:$H$92,3,FALSE)</f>
        <v>#N/A</v>
      </c>
      <c r="AA2853" s="24" t="e">
        <f>VLOOKUP(CONCATENATE($W2853,$X2853),Mtz_Horarios!$E$2:$H$92,4,FALSE)</f>
        <v>#N/A</v>
      </c>
      <c r="AB2853" s="20" t="e">
        <f>VLOOKUP(CONCATENATE($M2853,$N2853,$T2853),Oferta!$B$2:$Q$360,16,FALSE)</f>
        <v>#N/A</v>
      </c>
      <c r="AC2853" s="20" t="e">
        <f>VLOOKUP(CONCATENATE($M2853,$N2853,$T2853),Oferta!$B$2:$Q$360,15,FALSE)</f>
        <v>#N/A</v>
      </c>
      <c r="AI2853" s="5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12"/>
      <c r="AW2853" s="12"/>
    </row>
    <row r="2854" spans="1:49" ht="15" hidden="1" customHeight="1">
      <c r="A2854" s="12"/>
      <c r="B2854" s="12"/>
      <c r="C2854" s="12"/>
      <c r="D2854" s="12"/>
      <c r="E2854" s="12"/>
      <c r="F2854" s="12"/>
      <c r="G2854" s="12"/>
      <c r="H2854" s="12" t="e">
        <f t="shared" si="44"/>
        <v>#N/A</v>
      </c>
      <c r="I2854" s="12" t="e">
        <f>VLOOKUP(CONCATENATE(N2854,T2854),Simulador!$H$26:$H$33,1,FALSE)</f>
        <v>#N/A</v>
      </c>
      <c r="J2854" s="12" t="e">
        <f t="shared" si="45"/>
        <v>#N/A</v>
      </c>
      <c r="K2854" s="13" t="e">
        <f t="shared" si="46"/>
        <v>#N/A</v>
      </c>
      <c r="L2854" s="12" t="e">
        <f t="shared" si="47"/>
        <v>#N/A</v>
      </c>
      <c r="M2854" s="14"/>
      <c r="N2854" s="3"/>
      <c r="O2854" s="20" t="e">
        <f>VLOOKUP(CONCATENATE($M2854,$N2854),Curriculos!$A$2:$J$332,4,FALSE)</f>
        <v>#N/A</v>
      </c>
      <c r="P2854" s="21" t="e">
        <f>VLOOKUP(CONCATENATE($M2854,$N2854),Curriculos!$A$2:$J$332,5,FALSE)</f>
        <v>#N/A</v>
      </c>
      <c r="Q2854" s="21" t="e">
        <f>VLOOKUP($N2854,Oferta!$D$2:$P$100,5,FALSE)</f>
        <v>#N/A</v>
      </c>
      <c r="R2854" s="21" t="e">
        <f>VLOOKUP(CONCATENATE($M2854,$N2854),Curriculos!$A$2:$J$332,8,FALSE)</f>
        <v>#N/A</v>
      </c>
      <c r="S2854" s="5"/>
      <c r="T2854" s="22"/>
      <c r="U2854" s="21" t="e">
        <f>VLOOKUP(CONCATENATE($M2854,$N2854),Curriculos!$A$2:$J$332,10,FALSE)</f>
        <v>#N/A</v>
      </c>
      <c r="V2854" s="20" t="e">
        <f>VLOOKUP(CONCATENATE($M2854,$N2854,$T2854),Oferta!$B$2:$R$360,17,FALSE)</f>
        <v>#N/A</v>
      </c>
      <c r="W2854" s="20" t="e">
        <f>VLOOKUP(CONCATENATE($M2854,$N2854,$T2854),Oferta!$B$2:$Q$360,12,FALSE)</f>
        <v>#N/A</v>
      </c>
      <c r="X2854" s="22"/>
      <c r="Y2854" s="23" t="e">
        <f>VLOOKUP(CONCATENATE($W2854,$X2854),Mtz_Horarios!$E$2:$H$92,2,FALSE)</f>
        <v>#N/A</v>
      </c>
      <c r="Z2854" s="23" t="e">
        <f>VLOOKUP(CONCATENATE($W2854,$X2854),Mtz_Horarios!$E$2:$H$92,3,FALSE)</f>
        <v>#N/A</v>
      </c>
      <c r="AA2854" s="24" t="e">
        <f>VLOOKUP(CONCATENATE($W2854,$X2854),Mtz_Horarios!$E$2:$H$92,4,FALSE)</f>
        <v>#N/A</v>
      </c>
      <c r="AB2854" s="20" t="e">
        <f>VLOOKUP(CONCATENATE($M2854,$N2854,$T2854),Oferta!$B$2:$Q$360,16,FALSE)</f>
        <v>#N/A</v>
      </c>
      <c r="AC2854" s="20" t="e">
        <f>VLOOKUP(CONCATENATE($M2854,$N2854,$T2854),Oferta!$B$2:$Q$360,15,FALSE)</f>
        <v>#N/A</v>
      </c>
      <c r="AI2854" s="5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12"/>
      <c r="AW2854" s="12"/>
    </row>
    <row r="2855" spans="1:49" ht="15" hidden="1" customHeight="1">
      <c r="A2855" s="12"/>
      <c r="B2855" s="12"/>
      <c r="C2855" s="12"/>
      <c r="D2855" s="12"/>
      <c r="E2855" s="12"/>
      <c r="F2855" s="12"/>
      <c r="G2855" s="12"/>
      <c r="H2855" s="12" t="e">
        <f t="shared" si="44"/>
        <v>#N/A</v>
      </c>
      <c r="I2855" s="12" t="e">
        <f>VLOOKUP(CONCATENATE(N2855,T2855),Simulador!$H$26:$H$33,1,FALSE)</f>
        <v>#N/A</v>
      </c>
      <c r="J2855" s="12" t="e">
        <f t="shared" si="45"/>
        <v>#N/A</v>
      </c>
      <c r="K2855" s="13" t="e">
        <f t="shared" si="46"/>
        <v>#N/A</v>
      </c>
      <c r="L2855" s="12" t="e">
        <f t="shared" si="47"/>
        <v>#N/A</v>
      </c>
      <c r="M2855" s="14"/>
      <c r="N2855" s="3"/>
      <c r="O2855" s="20" t="e">
        <f>VLOOKUP(CONCATENATE($M2855,$N2855),Curriculos!$A$2:$J$332,4,FALSE)</f>
        <v>#N/A</v>
      </c>
      <c r="P2855" s="21" t="e">
        <f>VLOOKUP(CONCATENATE($M2855,$N2855),Curriculos!$A$2:$J$332,5,FALSE)</f>
        <v>#N/A</v>
      </c>
      <c r="Q2855" s="21" t="e">
        <f>VLOOKUP($N2855,Oferta!$D$2:$P$100,5,FALSE)</f>
        <v>#N/A</v>
      </c>
      <c r="R2855" s="21" t="e">
        <f>VLOOKUP(CONCATENATE($M2855,$N2855),Curriculos!$A$2:$J$332,8,FALSE)</f>
        <v>#N/A</v>
      </c>
      <c r="S2855" s="5"/>
      <c r="T2855" s="22"/>
      <c r="U2855" s="21" t="e">
        <f>VLOOKUP(CONCATENATE($M2855,$N2855),Curriculos!$A$2:$J$332,10,FALSE)</f>
        <v>#N/A</v>
      </c>
      <c r="V2855" s="20" t="e">
        <f>VLOOKUP(CONCATENATE($M2855,$N2855,$T2855),Oferta!$B$2:$R$360,17,FALSE)</f>
        <v>#N/A</v>
      </c>
      <c r="W2855" s="20" t="e">
        <f>VLOOKUP(CONCATENATE($M2855,$N2855,$T2855),Oferta!$B$2:$Q$360,12,FALSE)</f>
        <v>#N/A</v>
      </c>
      <c r="X2855" s="22"/>
      <c r="Y2855" s="23" t="e">
        <f>VLOOKUP(CONCATENATE($W2855,$X2855),Mtz_Horarios!$E$2:$H$92,2,FALSE)</f>
        <v>#N/A</v>
      </c>
      <c r="Z2855" s="23" t="e">
        <f>VLOOKUP(CONCATENATE($W2855,$X2855),Mtz_Horarios!$E$2:$H$92,3,FALSE)</f>
        <v>#N/A</v>
      </c>
      <c r="AA2855" s="24" t="e">
        <f>VLOOKUP(CONCATENATE($W2855,$X2855),Mtz_Horarios!$E$2:$H$92,4,FALSE)</f>
        <v>#N/A</v>
      </c>
      <c r="AB2855" s="20" t="e">
        <f>VLOOKUP(CONCATENATE($M2855,$N2855,$T2855),Oferta!$B$2:$Q$360,16,FALSE)</f>
        <v>#N/A</v>
      </c>
      <c r="AC2855" s="20" t="e">
        <f>VLOOKUP(CONCATENATE($M2855,$N2855,$T2855),Oferta!$B$2:$Q$360,15,FALSE)</f>
        <v>#N/A</v>
      </c>
      <c r="AI2855" s="5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12"/>
      <c r="AW2855" s="12"/>
    </row>
    <row r="2856" spans="1:49" ht="15" hidden="1" customHeight="1">
      <c r="A2856" s="12"/>
      <c r="B2856" s="12"/>
      <c r="C2856" s="12"/>
      <c r="D2856" s="12"/>
      <c r="E2856" s="12"/>
      <c r="F2856" s="12"/>
      <c r="G2856" s="12"/>
      <c r="H2856" s="12" t="e">
        <f t="shared" si="44"/>
        <v>#N/A</v>
      </c>
      <c r="I2856" s="12" t="e">
        <f>VLOOKUP(CONCATENATE(N2856,T2856),Simulador!$H$26:$H$33,1,FALSE)</f>
        <v>#N/A</v>
      </c>
      <c r="J2856" s="12" t="e">
        <f t="shared" si="45"/>
        <v>#N/A</v>
      </c>
      <c r="K2856" s="13" t="e">
        <f t="shared" si="46"/>
        <v>#N/A</v>
      </c>
      <c r="L2856" s="12" t="e">
        <f t="shared" si="47"/>
        <v>#N/A</v>
      </c>
      <c r="M2856" s="14"/>
      <c r="N2856" s="3"/>
      <c r="O2856" s="20" t="e">
        <f>VLOOKUP(CONCATENATE($M2856,$N2856),Curriculos!$A$2:$J$332,4,FALSE)</f>
        <v>#N/A</v>
      </c>
      <c r="P2856" s="21" t="e">
        <f>VLOOKUP(CONCATENATE($M2856,$N2856),Curriculos!$A$2:$J$332,5,FALSE)</f>
        <v>#N/A</v>
      </c>
      <c r="Q2856" s="21" t="e">
        <f>VLOOKUP($N2856,Oferta!$D$2:$P$100,5,FALSE)</f>
        <v>#N/A</v>
      </c>
      <c r="R2856" s="21" t="e">
        <f>VLOOKUP(CONCATENATE($M2856,$N2856),Curriculos!$A$2:$J$332,8,FALSE)</f>
        <v>#N/A</v>
      </c>
      <c r="S2856" s="5"/>
      <c r="T2856" s="22"/>
      <c r="U2856" s="21" t="e">
        <f>VLOOKUP(CONCATENATE($M2856,$N2856),Curriculos!$A$2:$J$332,10,FALSE)</f>
        <v>#N/A</v>
      </c>
      <c r="V2856" s="20" t="e">
        <f>VLOOKUP(CONCATENATE($M2856,$N2856,$T2856),Oferta!$B$2:$R$360,17,FALSE)</f>
        <v>#N/A</v>
      </c>
      <c r="W2856" s="20" t="e">
        <f>VLOOKUP(CONCATENATE($M2856,$N2856,$T2856),Oferta!$B$2:$Q$360,12,FALSE)</f>
        <v>#N/A</v>
      </c>
      <c r="X2856" s="22"/>
      <c r="Y2856" s="23" t="e">
        <f>VLOOKUP(CONCATENATE($W2856,$X2856),Mtz_Horarios!$E$2:$H$92,2,FALSE)</f>
        <v>#N/A</v>
      </c>
      <c r="Z2856" s="23" t="e">
        <f>VLOOKUP(CONCATENATE($W2856,$X2856),Mtz_Horarios!$E$2:$H$92,3,FALSE)</f>
        <v>#N/A</v>
      </c>
      <c r="AA2856" s="24" t="e">
        <f>VLOOKUP(CONCATENATE($W2856,$X2856),Mtz_Horarios!$E$2:$H$92,4,FALSE)</f>
        <v>#N/A</v>
      </c>
      <c r="AB2856" s="20" t="e">
        <f>VLOOKUP(CONCATENATE($M2856,$N2856,$T2856),Oferta!$B$2:$Q$360,16,FALSE)</f>
        <v>#N/A</v>
      </c>
      <c r="AC2856" s="20" t="e">
        <f>VLOOKUP(CONCATENATE($M2856,$N2856,$T2856),Oferta!$B$2:$Q$360,15,FALSE)</f>
        <v>#N/A</v>
      </c>
      <c r="AI2856" s="5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12"/>
      <c r="AW2856" s="12"/>
    </row>
    <row r="2857" spans="1:49" ht="15" hidden="1" customHeight="1">
      <c r="A2857" s="12"/>
      <c r="B2857" s="12"/>
      <c r="C2857" s="12"/>
      <c r="D2857" s="12"/>
      <c r="E2857" s="12"/>
      <c r="F2857" s="12"/>
      <c r="G2857" s="12"/>
      <c r="H2857" s="12" t="e">
        <f t="shared" si="44"/>
        <v>#N/A</v>
      </c>
      <c r="I2857" s="12" t="e">
        <f>VLOOKUP(CONCATENATE(N2857,T2857),Simulador!$H$26:$H$33,1,FALSE)</f>
        <v>#N/A</v>
      </c>
      <c r="J2857" s="12" t="e">
        <f t="shared" si="45"/>
        <v>#N/A</v>
      </c>
      <c r="K2857" s="13" t="e">
        <f t="shared" si="46"/>
        <v>#N/A</v>
      </c>
      <c r="L2857" s="12" t="e">
        <f t="shared" si="47"/>
        <v>#N/A</v>
      </c>
      <c r="M2857" s="14"/>
      <c r="N2857" s="3"/>
      <c r="O2857" s="20" t="e">
        <f>VLOOKUP(CONCATENATE($M2857,$N2857),Curriculos!$A$2:$J$332,4,FALSE)</f>
        <v>#N/A</v>
      </c>
      <c r="P2857" s="21" t="e">
        <f>VLOOKUP(CONCATENATE($M2857,$N2857),Curriculos!$A$2:$J$332,5,FALSE)</f>
        <v>#N/A</v>
      </c>
      <c r="Q2857" s="21" t="e">
        <f>VLOOKUP($N2857,Oferta!$D$2:$P$100,5,FALSE)</f>
        <v>#N/A</v>
      </c>
      <c r="R2857" s="21" t="e">
        <f>VLOOKUP(CONCATENATE($M2857,$N2857),Curriculos!$A$2:$J$332,8,FALSE)</f>
        <v>#N/A</v>
      </c>
      <c r="S2857" s="5"/>
      <c r="T2857" s="22"/>
      <c r="U2857" s="21" t="e">
        <f>VLOOKUP(CONCATENATE($M2857,$N2857),Curriculos!$A$2:$J$332,10,FALSE)</f>
        <v>#N/A</v>
      </c>
      <c r="V2857" s="20" t="e">
        <f>VLOOKUP(CONCATENATE($M2857,$N2857,$T2857),Oferta!$B$2:$R$360,17,FALSE)</f>
        <v>#N/A</v>
      </c>
      <c r="W2857" s="20" t="e">
        <f>VLOOKUP(CONCATENATE($M2857,$N2857,$T2857),Oferta!$B$2:$Q$360,12,FALSE)</f>
        <v>#N/A</v>
      </c>
      <c r="X2857" s="22"/>
      <c r="Y2857" s="23" t="e">
        <f>VLOOKUP(CONCATENATE($W2857,$X2857),Mtz_Horarios!$E$2:$H$92,2,FALSE)</f>
        <v>#N/A</v>
      </c>
      <c r="Z2857" s="23" t="e">
        <f>VLOOKUP(CONCATENATE($W2857,$X2857),Mtz_Horarios!$E$2:$H$92,3,FALSE)</f>
        <v>#N/A</v>
      </c>
      <c r="AA2857" s="24" t="e">
        <f>VLOOKUP(CONCATENATE($W2857,$X2857),Mtz_Horarios!$E$2:$H$92,4,FALSE)</f>
        <v>#N/A</v>
      </c>
      <c r="AB2857" s="20" t="e">
        <f>VLOOKUP(CONCATENATE($M2857,$N2857,$T2857),Oferta!$B$2:$Q$360,16,FALSE)</f>
        <v>#N/A</v>
      </c>
      <c r="AC2857" s="20" t="e">
        <f>VLOOKUP(CONCATENATE($M2857,$N2857,$T2857),Oferta!$B$2:$Q$360,15,FALSE)</f>
        <v>#N/A</v>
      </c>
      <c r="AI2857" s="5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12"/>
      <c r="AW2857" s="12"/>
    </row>
    <row r="2858" spans="1:49" ht="15" hidden="1" customHeight="1">
      <c r="A2858" s="12"/>
      <c r="B2858" s="12"/>
      <c r="C2858" s="12"/>
      <c r="D2858" s="12"/>
      <c r="E2858" s="12"/>
      <c r="F2858" s="12"/>
      <c r="G2858" s="12"/>
      <c r="H2858" s="12" t="e">
        <f t="shared" si="44"/>
        <v>#N/A</v>
      </c>
      <c r="I2858" s="12" t="e">
        <f>VLOOKUP(CONCATENATE(N2858,T2858),Simulador!$H$26:$H$33,1,FALSE)</f>
        <v>#N/A</v>
      </c>
      <c r="J2858" s="12" t="e">
        <f t="shared" si="45"/>
        <v>#N/A</v>
      </c>
      <c r="K2858" s="13" t="e">
        <f t="shared" si="46"/>
        <v>#N/A</v>
      </c>
      <c r="L2858" s="12" t="e">
        <f t="shared" si="47"/>
        <v>#N/A</v>
      </c>
      <c r="M2858" s="14"/>
      <c r="N2858" s="3"/>
      <c r="O2858" s="20" t="e">
        <f>VLOOKUP(CONCATENATE($M2858,$N2858),Curriculos!$A$2:$J$332,4,FALSE)</f>
        <v>#N/A</v>
      </c>
      <c r="P2858" s="21" t="e">
        <f>VLOOKUP(CONCATENATE($M2858,$N2858),Curriculos!$A$2:$J$332,5,FALSE)</f>
        <v>#N/A</v>
      </c>
      <c r="Q2858" s="21" t="e">
        <f>VLOOKUP($N2858,Oferta!$D$2:$P$100,5,FALSE)</f>
        <v>#N/A</v>
      </c>
      <c r="R2858" s="21" t="e">
        <f>VLOOKUP(CONCATENATE($M2858,$N2858),Curriculos!$A$2:$J$332,8,FALSE)</f>
        <v>#N/A</v>
      </c>
      <c r="S2858" s="5"/>
      <c r="T2858" s="22"/>
      <c r="U2858" s="21" t="e">
        <f>VLOOKUP(CONCATENATE($M2858,$N2858),Curriculos!$A$2:$J$332,10,FALSE)</f>
        <v>#N/A</v>
      </c>
      <c r="V2858" s="20" t="e">
        <f>VLOOKUP(CONCATENATE($M2858,$N2858,$T2858),Oferta!$B$2:$R$360,17,FALSE)</f>
        <v>#N/A</v>
      </c>
      <c r="W2858" s="20" t="e">
        <f>VLOOKUP(CONCATENATE($M2858,$N2858,$T2858),Oferta!$B$2:$Q$360,12,FALSE)</f>
        <v>#N/A</v>
      </c>
      <c r="X2858" s="22"/>
      <c r="Y2858" s="23" t="e">
        <f>VLOOKUP(CONCATENATE($W2858,$X2858),Mtz_Horarios!$E$2:$H$92,2,FALSE)</f>
        <v>#N/A</v>
      </c>
      <c r="Z2858" s="23" t="e">
        <f>VLOOKUP(CONCATENATE($W2858,$X2858),Mtz_Horarios!$E$2:$H$92,3,FALSE)</f>
        <v>#N/A</v>
      </c>
      <c r="AA2858" s="24" t="e">
        <f>VLOOKUP(CONCATENATE($W2858,$X2858),Mtz_Horarios!$E$2:$H$92,4,FALSE)</f>
        <v>#N/A</v>
      </c>
      <c r="AB2858" s="20" t="e">
        <f>VLOOKUP(CONCATENATE($M2858,$N2858,$T2858),Oferta!$B$2:$Q$360,16,FALSE)</f>
        <v>#N/A</v>
      </c>
      <c r="AC2858" s="20" t="e">
        <f>VLOOKUP(CONCATENATE($M2858,$N2858,$T2858),Oferta!$B$2:$Q$360,15,FALSE)</f>
        <v>#N/A</v>
      </c>
      <c r="AI2858" s="5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12"/>
      <c r="AW2858" s="12"/>
    </row>
    <row r="2859" spans="1:49" ht="15" hidden="1" customHeight="1">
      <c r="A2859" s="12"/>
      <c r="B2859" s="12"/>
      <c r="C2859" s="12"/>
      <c r="D2859" s="12"/>
      <c r="E2859" s="12"/>
      <c r="F2859" s="12"/>
      <c r="G2859" s="12"/>
      <c r="H2859" s="12" t="e">
        <f t="shared" si="44"/>
        <v>#N/A</v>
      </c>
      <c r="I2859" s="12" t="e">
        <f>VLOOKUP(CONCATENATE(N2859,T2859),Simulador!$H$26:$H$33,1,FALSE)</f>
        <v>#N/A</v>
      </c>
      <c r="J2859" s="12" t="e">
        <f t="shared" si="45"/>
        <v>#N/A</v>
      </c>
      <c r="K2859" s="13" t="e">
        <f t="shared" si="46"/>
        <v>#N/A</v>
      </c>
      <c r="L2859" s="12" t="e">
        <f t="shared" si="47"/>
        <v>#N/A</v>
      </c>
      <c r="M2859" s="14"/>
      <c r="N2859" s="3"/>
      <c r="O2859" s="20" t="e">
        <f>VLOOKUP(CONCATENATE($M2859,$N2859),Curriculos!$A$2:$J$332,4,FALSE)</f>
        <v>#N/A</v>
      </c>
      <c r="P2859" s="21" t="e">
        <f>VLOOKUP(CONCATENATE($M2859,$N2859),Curriculos!$A$2:$J$332,5,FALSE)</f>
        <v>#N/A</v>
      </c>
      <c r="Q2859" s="21" t="e">
        <f>VLOOKUP($N2859,Oferta!$D$2:$P$100,5,FALSE)</f>
        <v>#N/A</v>
      </c>
      <c r="R2859" s="21" t="e">
        <f>VLOOKUP(CONCATENATE($M2859,$N2859),Curriculos!$A$2:$J$332,8,FALSE)</f>
        <v>#N/A</v>
      </c>
      <c r="S2859" s="5"/>
      <c r="T2859" s="22"/>
      <c r="U2859" s="21" t="e">
        <f>VLOOKUP(CONCATENATE($M2859,$N2859),Curriculos!$A$2:$J$332,10,FALSE)</f>
        <v>#N/A</v>
      </c>
      <c r="V2859" s="20" t="e">
        <f>VLOOKUP(CONCATENATE($M2859,$N2859,$T2859),Oferta!$B$2:$R$360,17,FALSE)</f>
        <v>#N/A</v>
      </c>
      <c r="W2859" s="20" t="e">
        <f>VLOOKUP(CONCATENATE($M2859,$N2859,$T2859),Oferta!$B$2:$Q$360,12,FALSE)</f>
        <v>#N/A</v>
      </c>
      <c r="X2859" s="22"/>
      <c r="Y2859" s="23" t="e">
        <f>VLOOKUP(CONCATENATE($W2859,$X2859),Mtz_Horarios!$E$2:$H$92,2,FALSE)</f>
        <v>#N/A</v>
      </c>
      <c r="Z2859" s="23" t="e">
        <f>VLOOKUP(CONCATENATE($W2859,$X2859),Mtz_Horarios!$E$2:$H$92,3,FALSE)</f>
        <v>#N/A</v>
      </c>
      <c r="AA2859" s="24" t="e">
        <f>VLOOKUP(CONCATENATE($W2859,$X2859),Mtz_Horarios!$E$2:$H$92,4,FALSE)</f>
        <v>#N/A</v>
      </c>
      <c r="AB2859" s="20" t="e">
        <f>VLOOKUP(CONCATENATE($M2859,$N2859,$T2859),Oferta!$B$2:$Q$360,16,FALSE)</f>
        <v>#N/A</v>
      </c>
      <c r="AC2859" s="20" t="e">
        <f>VLOOKUP(CONCATENATE($M2859,$N2859,$T2859),Oferta!$B$2:$Q$360,15,FALSE)</f>
        <v>#N/A</v>
      </c>
      <c r="AI2859" s="5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12"/>
      <c r="AW2859" s="12"/>
    </row>
    <row r="2860" spans="1:49" ht="15" hidden="1" customHeight="1">
      <c r="A2860" s="12"/>
      <c r="B2860" s="12"/>
      <c r="C2860" s="12"/>
      <c r="D2860" s="12"/>
      <c r="E2860" s="12"/>
      <c r="F2860" s="12"/>
      <c r="G2860" s="12"/>
      <c r="H2860" s="12" t="e">
        <f t="shared" si="44"/>
        <v>#N/A</v>
      </c>
      <c r="I2860" s="12" t="e">
        <f>VLOOKUP(CONCATENATE(N2860,T2860),Simulador!$H$26:$H$33,1,FALSE)</f>
        <v>#N/A</v>
      </c>
      <c r="J2860" s="12" t="e">
        <f t="shared" si="45"/>
        <v>#N/A</v>
      </c>
      <c r="K2860" s="13" t="e">
        <f t="shared" si="46"/>
        <v>#N/A</v>
      </c>
      <c r="L2860" s="12" t="e">
        <f t="shared" si="47"/>
        <v>#N/A</v>
      </c>
      <c r="M2860" s="14"/>
      <c r="N2860" s="3"/>
      <c r="O2860" s="20" t="e">
        <f>VLOOKUP(CONCATENATE($M2860,$N2860),Curriculos!$A$2:$J$332,4,FALSE)</f>
        <v>#N/A</v>
      </c>
      <c r="P2860" s="21" t="e">
        <f>VLOOKUP(CONCATENATE($M2860,$N2860),Curriculos!$A$2:$J$332,5,FALSE)</f>
        <v>#N/A</v>
      </c>
      <c r="Q2860" s="21" t="e">
        <f>VLOOKUP($N2860,Oferta!$D$2:$P$100,5,FALSE)</f>
        <v>#N/A</v>
      </c>
      <c r="R2860" s="21" t="e">
        <f>VLOOKUP(CONCATENATE($M2860,$N2860),Curriculos!$A$2:$J$332,8,FALSE)</f>
        <v>#N/A</v>
      </c>
      <c r="S2860" s="5"/>
      <c r="T2860" s="22"/>
      <c r="U2860" s="21" t="e">
        <f>VLOOKUP(CONCATENATE($M2860,$N2860),Curriculos!$A$2:$J$332,10,FALSE)</f>
        <v>#N/A</v>
      </c>
      <c r="V2860" s="20" t="e">
        <f>VLOOKUP(CONCATENATE($M2860,$N2860,$T2860),Oferta!$B$2:$R$360,17,FALSE)</f>
        <v>#N/A</v>
      </c>
      <c r="W2860" s="20" t="e">
        <f>VLOOKUP(CONCATENATE($M2860,$N2860,$T2860),Oferta!$B$2:$Q$360,12,FALSE)</f>
        <v>#N/A</v>
      </c>
      <c r="X2860" s="22"/>
      <c r="Y2860" s="23" t="e">
        <f>VLOOKUP(CONCATENATE($W2860,$X2860),Mtz_Horarios!$E$2:$H$92,2,FALSE)</f>
        <v>#N/A</v>
      </c>
      <c r="Z2860" s="23" t="e">
        <f>VLOOKUP(CONCATENATE($W2860,$X2860),Mtz_Horarios!$E$2:$H$92,3,FALSE)</f>
        <v>#N/A</v>
      </c>
      <c r="AA2860" s="24" t="e">
        <f>VLOOKUP(CONCATENATE($W2860,$X2860),Mtz_Horarios!$E$2:$H$92,4,FALSE)</f>
        <v>#N/A</v>
      </c>
      <c r="AB2860" s="20" t="e">
        <f>VLOOKUP(CONCATENATE($M2860,$N2860,$T2860),Oferta!$B$2:$Q$360,16,FALSE)</f>
        <v>#N/A</v>
      </c>
      <c r="AC2860" s="20" t="e">
        <f>VLOOKUP(CONCATENATE($M2860,$N2860,$T2860),Oferta!$B$2:$Q$360,15,FALSE)</f>
        <v>#N/A</v>
      </c>
      <c r="AI2860" s="5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12"/>
      <c r="AW2860" s="12"/>
    </row>
    <row r="2861" spans="1:49" ht="15" hidden="1" customHeight="1">
      <c r="A2861" s="12"/>
      <c r="B2861" s="12"/>
      <c r="C2861" s="12"/>
      <c r="D2861" s="12"/>
      <c r="E2861" s="12"/>
      <c r="F2861" s="12"/>
      <c r="G2861" s="12"/>
      <c r="H2861" s="12" t="e">
        <f t="shared" si="44"/>
        <v>#N/A</v>
      </c>
      <c r="I2861" s="12" t="e">
        <f>VLOOKUP(CONCATENATE(N2861,T2861),Simulador!$H$26:$H$33,1,FALSE)</f>
        <v>#N/A</v>
      </c>
      <c r="J2861" s="12" t="e">
        <f t="shared" si="45"/>
        <v>#N/A</v>
      </c>
      <c r="K2861" s="13" t="e">
        <f t="shared" si="46"/>
        <v>#N/A</v>
      </c>
      <c r="L2861" s="12" t="e">
        <f t="shared" si="47"/>
        <v>#N/A</v>
      </c>
      <c r="M2861" s="14"/>
      <c r="N2861" s="3"/>
      <c r="O2861" s="20" t="e">
        <f>VLOOKUP(CONCATENATE($M2861,$N2861),Curriculos!$A$2:$J$332,4,FALSE)</f>
        <v>#N/A</v>
      </c>
      <c r="P2861" s="21" t="e">
        <f>VLOOKUP(CONCATENATE($M2861,$N2861),Curriculos!$A$2:$J$332,5,FALSE)</f>
        <v>#N/A</v>
      </c>
      <c r="Q2861" s="21" t="e">
        <f>VLOOKUP($N2861,Oferta!$D$2:$P$100,5,FALSE)</f>
        <v>#N/A</v>
      </c>
      <c r="R2861" s="21" t="e">
        <f>VLOOKUP(CONCATENATE($M2861,$N2861),Curriculos!$A$2:$J$332,8,FALSE)</f>
        <v>#N/A</v>
      </c>
      <c r="S2861" s="5"/>
      <c r="T2861" s="22"/>
      <c r="U2861" s="21" t="e">
        <f>VLOOKUP(CONCATENATE($M2861,$N2861),Curriculos!$A$2:$J$332,10,FALSE)</f>
        <v>#N/A</v>
      </c>
      <c r="V2861" s="20" t="e">
        <f>VLOOKUP(CONCATENATE($M2861,$N2861,$T2861),Oferta!$B$2:$R$360,17,FALSE)</f>
        <v>#N/A</v>
      </c>
      <c r="W2861" s="20" t="e">
        <f>VLOOKUP(CONCATENATE($M2861,$N2861,$T2861),Oferta!$B$2:$Q$360,12,FALSE)</f>
        <v>#N/A</v>
      </c>
      <c r="X2861" s="22"/>
      <c r="Y2861" s="23" t="e">
        <f>VLOOKUP(CONCATENATE($W2861,$X2861),Mtz_Horarios!$E$2:$H$92,2,FALSE)</f>
        <v>#N/A</v>
      </c>
      <c r="Z2861" s="23" t="e">
        <f>VLOOKUP(CONCATENATE($W2861,$X2861),Mtz_Horarios!$E$2:$H$92,3,FALSE)</f>
        <v>#N/A</v>
      </c>
      <c r="AA2861" s="24" t="e">
        <f>VLOOKUP(CONCATENATE($W2861,$X2861),Mtz_Horarios!$E$2:$H$92,4,FALSE)</f>
        <v>#N/A</v>
      </c>
      <c r="AB2861" s="20" t="e">
        <f>VLOOKUP(CONCATENATE($M2861,$N2861,$T2861),Oferta!$B$2:$Q$360,16,FALSE)</f>
        <v>#N/A</v>
      </c>
      <c r="AC2861" s="20" t="e">
        <f>VLOOKUP(CONCATENATE($M2861,$N2861,$T2861),Oferta!$B$2:$Q$360,15,FALSE)</f>
        <v>#N/A</v>
      </c>
      <c r="AI2861" s="5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12"/>
      <c r="AW2861" s="12"/>
    </row>
    <row r="2862" spans="1:49" ht="15" hidden="1" customHeight="1">
      <c r="A2862" s="12"/>
      <c r="B2862" s="12"/>
      <c r="C2862" s="12"/>
      <c r="D2862" s="12"/>
      <c r="E2862" s="12"/>
      <c r="F2862" s="12"/>
      <c r="G2862" s="12"/>
      <c r="H2862" s="12" t="e">
        <f t="shared" si="44"/>
        <v>#N/A</v>
      </c>
      <c r="I2862" s="12" t="e">
        <f>VLOOKUP(CONCATENATE(N2862,T2862),Simulador!$H$26:$H$33,1,FALSE)</f>
        <v>#N/A</v>
      </c>
      <c r="J2862" s="12" t="e">
        <f t="shared" si="45"/>
        <v>#N/A</v>
      </c>
      <c r="K2862" s="13" t="e">
        <f t="shared" si="46"/>
        <v>#N/A</v>
      </c>
      <c r="L2862" s="12" t="e">
        <f t="shared" si="47"/>
        <v>#N/A</v>
      </c>
      <c r="M2862" s="14"/>
      <c r="N2862" s="3"/>
      <c r="O2862" s="20" t="e">
        <f>VLOOKUP(CONCATENATE($M2862,$N2862),Curriculos!$A$2:$J$332,4,FALSE)</f>
        <v>#N/A</v>
      </c>
      <c r="P2862" s="21" t="e">
        <f>VLOOKUP(CONCATENATE($M2862,$N2862),Curriculos!$A$2:$J$332,5,FALSE)</f>
        <v>#N/A</v>
      </c>
      <c r="Q2862" s="21" t="e">
        <f>VLOOKUP($N2862,Oferta!$D$2:$P$100,5,FALSE)</f>
        <v>#N/A</v>
      </c>
      <c r="R2862" s="21" t="e">
        <f>VLOOKUP(CONCATENATE($M2862,$N2862),Curriculos!$A$2:$J$332,8,FALSE)</f>
        <v>#N/A</v>
      </c>
      <c r="S2862" s="5"/>
      <c r="T2862" s="22"/>
      <c r="U2862" s="21" t="e">
        <f>VLOOKUP(CONCATENATE($M2862,$N2862),Curriculos!$A$2:$J$332,10,FALSE)</f>
        <v>#N/A</v>
      </c>
      <c r="V2862" s="20" t="e">
        <f>VLOOKUP(CONCATENATE($M2862,$N2862,$T2862),Oferta!$B$2:$R$360,17,FALSE)</f>
        <v>#N/A</v>
      </c>
      <c r="W2862" s="20" t="e">
        <f>VLOOKUP(CONCATENATE($M2862,$N2862,$T2862),Oferta!$B$2:$Q$360,12,FALSE)</f>
        <v>#N/A</v>
      </c>
      <c r="X2862" s="22"/>
      <c r="Y2862" s="23" t="e">
        <f>VLOOKUP(CONCATENATE($W2862,$X2862),Mtz_Horarios!$E$2:$H$92,2,FALSE)</f>
        <v>#N/A</v>
      </c>
      <c r="Z2862" s="23" t="e">
        <f>VLOOKUP(CONCATENATE($W2862,$X2862),Mtz_Horarios!$E$2:$H$92,3,FALSE)</f>
        <v>#N/A</v>
      </c>
      <c r="AA2862" s="24" t="e">
        <f>VLOOKUP(CONCATENATE($W2862,$X2862),Mtz_Horarios!$E$2:$H$92,4,FALSE)</f>
        <v>#N/A</v>
      </c>
      <c r="AB2862" s="20" t="e">
        <f>VLOOKUP(CONCATENATE($M2862,$N2862,$T2862),Oferta!$B$2:$Q$360,16,FALSE)</f>
        <v>#N/A</v>
      </c>
      <c r="AC2862" s="20" t="e">
        <f>VLOOKUP(CONCATENATE($M2862,$N2862,$T2862),Oferta!$B$2:$Q$360,15,FALSE)</f>
        <v>#N/A</v>
      </c>
      <c r="AI2862" s="5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12"/>
      <c r="AW2862" s="12"/>
    </row>
    <row r="2863" spans="1:49" ht="15" hidden="1" customHeight="1">
      <c r="A2863" s="12"/>
      <c r="B2863" s="12"/>
      <c r="C2863" s="12"/>
      <c r="D2863" s="12"/>
      <c r="E2863" s="12"/>
      <c r="F2863" s="12"/>
      <c r="G2863" s="12"/>
      <c r="H2863" s="12" t="e">
        <f t="shared" si="44"/>
        <v>#N/A</v>
      </c>
      <c r="I2863" s="12" t="e">
        <f>VLOOKUP(CONCATENATE(N2863,T2863),Simulador!$H$26:$H$33,1,FALSE)</f>
        <v>#N/A</v>
      </c>
      <c r="J2863" s="12" t="e">
        <f t="shared" si="45"/>
        <v>#N/A</v>
      </c>
      <c r="K2863" s="13" t="e">
        <f t="shared" si="46"/>
        <v>#N/A</v>
      </c>
      <c r="L2863" s="12" t="e">
        <f t="shared" si="47"/>
        <v>#N/A</v>
      </c>
      <c r="M2863" s="14"/>
      <c r="N2863" s="3"/>
      <c r="O2863" s="20" t="e">
        <f>VLOOKUP(CONCATENATE($M2863,$N2863),Curriculos!$A$2:$J$332,4,FALSE)</f>
        <v>#N/A</v>
      </c>
      <c r="P2863" s="21" t="e">
        <f>VLOOKUP(CONCATENATE($M2863,$N2863),Curriculos!$A$2:$J$332,5,FALSE)</f>
        <v>#N/A</v>
      </c>
      <c r="Q2863" s="21" t="e">
        <f>VLOOKUP($N2863,Oferta!$D$2:$P$100,5,FALSE)</f>
        <v>#N/A</v>
      </c>
      <c r="R2863" s="21" t="e">
        <f>VLOOKUP(CONCATENATE($M2863,$N2863),Curriculos!$A$2:$J$332,8,FALSE)</f>
        <v>#N/A</v>
      </c>
      <c r="S2863" s="5"/>
      <c r="T2863" s="22"/>
      <c r="U2863" s="21" t="e">
        <f>VLOOKUP(CONCATENATE($M2863,$N2863),Curriculos!$A$2:$J$332,10,FALSE)</f>
        <v>#N/A</v>
      </c>
      <c r="V2863" s="20" t="e">
        <f>VLOOKUP(CONCATENATE($M2863,$N2863,$T2863),Oferta!$B$2:$R$360,17,FALSE)</f>
        <v>#N/A</v>
      </c>
      <c r="W2863" s="20" t="e">
        <f>VLOOKUP(CONCATENATE($M2863,$N2863,$T2863),Oferta!$B$2:$Q$360,12,FALSE)</f>
        <v>#N/A</v>
      </c>
      <c r="X2863" s="22"/>
      <c r="Y2863" s="23" t="e">
        <f>VLOOKUP(CONCATENATE($W2863,$X2863),Mtz_Horarios!$E$2:$H$92,2,FALSE)</f>
        <v>#N/A</v>
      </c>
      <c r="Z2863" s="23" t="e">
        <f>VLOOKUP(CONCATENATE($W2863,$X2863),Mtz_Horarios!$E$2:$H$92,3,FALSE)</f>
        <v>#N/A</v>
      </c>
      <c r="AA2863" s="24" t="e">
        <f>VLOOKUP(CONCATENATE($W2863,$X2863),Mtz_Horarios!$E$2:$H$92,4,FALSE)</f>
        <v>#N/A</v>
      </c>
      <c r="AB2863" s="20" t="e">
        <f>VLOOKUP(CONCATENATE($M2863,$N2863,$T2863),Oferta!$B$2:$Q$360,16,FALSE)</f>
        <v>#N/A</v>
      </c>
      <c r="AC2863" s="20" t="e">
        <f>VLOOKUP(CONCATENATE($M2863,$N2863,$T2863),Oferta!$B$2:$Q$360,15,FALSE)</f>
        <v>#N/A</v>
      </c>
      <c r="AI2863" s="5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12"/>
      <c r="AW2863" s="12"/>
    </row>
    <row r="2864" spans="1:49" ht="15" hidden="1" customHeight="1">
      <c r="A2864" s="12"/>
      <c r="B2864" s="12"/>
      <c r="C2864" s="12"/>
      <c r="D2864" s="12"/>
      <c r="E2864" s="12"/>
      <c r="F2864" s="12"/>
      <c r="G2864" s="12"/>
      <c r="H2864" s="12" t="e">
        <f t="shared" si="44"/>
        <v>#N/A</v>
      </c>
      <c r="I2864" s="12" t="e">
        <f>VLOOKUP(CONCATENATE(N2864,T2864),Simulador!$H$26:$H$33,1,FALSE)</f>
        <v>#N/A</v>
      </c>
      <c r="J2864" s="12" t="e">
        <f t="shared" si="45"/>
        <v>#N/A</v>
      </c>
      <c r="K2864" s="13" t="e">
        <f t="shared" si="46"/>
        <v>#N/A</v>
      </c>
      <c r="L2864" s="12" t="e">
        <f t="shared" si="47"/>
        <v>#N/A</v>
      </c>
      <c r="M2864" s="14"/>
      <c r="N2864" s="3"/>
      <c r="O2864" s="20" t="e">
        <f>VLOOKUP(CONCATENATE($M2864,$N2864),Curriculos!$A$2:$J$332,4,FALSE)</f>
        <v>#N/A</v>
      </c>
      <c r="P2864" s="21" t="e">
        <f>VLOOKUP(CONCATENATE($M2864,$N2864),Curriculos!$A$2:$J$332,5,FALSE)</f>
        <v>#N/A</v>
      </c>
      <c r="Q2864" s="21" t="e">
        <f>VLOOKUP($N2864,Oferta!$D$2:$P$100,5,FALSE)</f>
        <v>#N/A</v>
      </c>
      <c r="R2864" s="21" t="e">
        <f>VLOOKUP(CONCATENATE($M2864,$N2864),Curriculos!$A$2:$J$332,8,FALSE)</f>
        <v>#N/A</v>
      </c>
      <c r="S2864" s="5"/>
      <c r="T2864" s="22"/>
      <c r="U2864" s="21" t="e">
        <f>VLOOKUP(CONCATENATE($M2864,$N2864),Curriculos!$A$2:$J$332,10,FALSE)</f>
        <v>#N/A</v>
      </c>
      <c r="V2864" s="20" t="e">
        <f>VLOOKUP(CONCATENATE($M2864,$N2864,$T2864),Oferta!$B$2:$R$360,17,FALSE)</f>
        <v>#N/A</v>
      </c>
      <c r="W2864" s="20" t="e">
        <f>VLOOKUP(CONCATENATE($M2864,$N2864,$T2864),Oferta!$B$2:$Q$360,12,FALSE)</f>
        <v>#N/A</v>
      </c>
      <c r="X2864" s="22"/>
      <c r="Y2864" s="23" t="e">
        <f>VLOOKUP(CONCATENATE($W2864,$X2864),Mtz_Horarios!$E$2:$H$92,2,FALSE)</f>
        <v>#N/A</v>
      </c>
      <c r="Z2864" s="23" t="e">
        <f>VLOOKUP(CONCATENATE($W2864,$X2864),Mtz_Horarios!$E$2:$H$92,3,FALSE)</f>
        <v>#N/A</v>
      </c>
      <c r="AA2864" s="24" t="e">
        <f>VLOOKUP(CONCATENATE($W2864,$X2864),Mtz_Horarios!$E$2:$H$92,4,FALSE)</f>
        <v>#N/A</v>
      </c>
      <c r="AB2864" s="20" t="e">
        <f>VLOOKUP(CONCATENATE($M2864,$N2864,$T2864),Oferta!$B$2:$Q$360,16,FALSE)</f>
        <v>#N/A</v>
      </c>
      <c r="AC2864" s="20" t="e">
        <f>VLOOKUP(CONCATENATE($M2864,$N2864,$T2864),Oferta!$B$2:$Q$360,15,FALSE)</f>
        <v>#N/A</v>
      </c>
      <c r="AI2864" s="5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12"/>
      <c r="AW2864" s="12"/>
    </row>
    <row r="2865" spans="1:49" ht="15" hidden="1" customHeight="1">
      <c r="A2865" s="12"/>
      <c r="B2865" s="12"/>
      <c r="C2865" s="12"/>
      <c r="D2865" s="12"/>
      <c r="E2865" s="12"/>
      <c r="F2865" s="12"/>
      <c r="G2865" s="12"/>
      <c r="H2865" s="12" t="e">
        <f t="shared" si="44"/>
        <v>#N/A</v>
      </c>
      <c r="I2865" s="12" t="e">
        <f>VLOOKUP(CONCATENATE(N2865,T2865),Simulador!$H$26:$H$33,1,FALSE)</f>
        <v>#N/A</v>
      </c>
      <c r="J2865" s="12" t="e">
        <f t="shared" si="45"/>
        <v>#N/A</v>
      </c>
      <c r="K2865" s="13" t="e">
        <f t="shared" si="46"/>
        <v>#N/A</v>
      </c>
      <c r="L2865" s="12" t="e">
        <f t="shared" si="47"/>
        <v>#N/A</v>
      </c>
      <c r="M2865" s="14"/>
      <c r="N2865" s="3"/>
      <c r="O2865" s="20" t="e">
        <f>VLOOKUP(CONCATENATE($M2865,$N2865),Curriculos!$A$2:$J$332,4,FALSE)</f>
        <v>#N/A</v>
      </c>
      <c r="P2865" s="21" t="e">
        <f>VLOOKUP(CONCATENATE($M2865,$N2865),Curriculos!$A$2:$J$332,5,FALSE)</f>
        <v>#N/A</v>
      </c>
      <c r="Q2865" s="21" t="e">
        <f>VLOOKUP($N2865,Oferta!$D$2:$P$100,5,FALSE)</f>
        <v>#N/A</v>
      </c>
      <c r="R2865" s="21" t="e">
        <f>VLOOKUP(CONCATENATE($M2865,$N2865),Curriculos!$A$2:$J$332,8,FALSE)</f>
        <v>#N/A</v>
      </c>
      <c r="S2865" s="5"/>
      <c r="T2865" s="22"/>
      <c r="U2865" s="21" t="e">
        <f>VLOOKUP(CONCATENATE($M2865,$N2865),Curriculos!$A$2:$J$332,10,FALSE)</f>
        <v>#N/A</v>
      </c>
      <c r="V2865" s="20" t="e">
        <f>VLOOKUP(CONCATENATE($M2865,$N2865,$T2865),Oferta!$B$2:$R$360,17,FALSE)</f>
        <v>#N/A</v>
      </c>
      <c r="W2865" s="20" t="e">
        <f>VLOOKUP(CONCATENATE($M2865,$N2865,$T2865),Oferta!$B$2:$Q$360,12,FALSE)</f>
        <v>#N/A</v>
      </c>
      <c r="X2865" s="22"/>
      <c r="Y2865" s="23" t="e">
        <f>VLOOKUP(CONCATENATE($W2865,$X2865),Mtz_Horarios!$E$2:$H$92,2,FALSE)</f>
        <v>#N/A</v>
      </c>
      <c r="Z2865" s="23" t="e">
        <f>VLOOKUP(CONCATENATE($W2865,$X2865),Mtz_Horarios!$E$2:$H$92,3,FALSE)</f>
        <v>#N/A</v>
      </c>
      <c r="AA2865" s="24" t="e">
        <f>VLOOKUP(CONCATENATE($W2865,$X2865),Mtz_Horarios!$E$2:$H$92,4,FALSE)</f>
        <v>#N/A</v>
      </c>
      <c r="AB2865" s="20" t="e">
        <f>VLOOKUP(CONCATENATE($M2865,$N2865,$T2865),Oferta!$B$2:$Q$360,16,FALSE)</f>
        <v>#N/A</v>
      </c>
      <c r="AC2865" s="20" t="e">
        <f>VLOOKUP(CONCATENATE($M2865,$N2865,$T2865),Oferta!$B$2:$Q$360,15,FALSE)</f>
        <v>#N/A</v>
      </c>
      <c r="AI2865" s="5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12"/>
      <c r="AW2865" s="12"/>
    </row>
    <row r="2866" spans="1:49" ht="15" hidden="1" customHeight="1">
      <c r="A2866" s="12"/>
      <c r="B2866" s="12"/>
      <c r="C2866" s="12"/>
      <c r="D2866" s="12"/>
      <c r="E2866" s="12"/>
      <c r="F2866" s="12"/>
      <c r="G2866" s="12"/>
      <c r="H2866" s="12" t="e">
        <f t="shared" si="44"/>
        <v>#N/A</v>
      </c>
      <c r="I2866" s="12" t="e">
        <f>VLOOKUP(CONCATENATE(N2866,T2866),Simulador!$H$26:$H$33,1,FALSE)</f>
        <v>#N/A</v>
      </c>
      <c r="J2866" s="12" t="e">
        <f t="shared" si="45"/>
        <v>#N/A</v>
      </c>
      <c r="K2866" s="13" t="e">
        <f t="shared" si="46"/>
        <v>#N/A</v>
      </c>
      <c r="L2866" s="12" t="e">
        <f t="shared" si="47"/>
        <v>#N/A</v>
      </c>
      <c r="M2866" s="14"/>
      <c r="N2866" s="3"/>
      <c r="O2866" s="20" t="e">
        <f>VLOOKUP(CONCATENATE($M2866,$N2866),Curriculos!$A$2:$J$332,4,FALSE)</f>
        <v>#N/A</v>
      </c>
      <c r="P2866" s="21" t="e">
        <f>VLOOKUP(CONCATENATE($M2866,$N2866),Curriculos!$A$2:$J$332,5,FALSE)</f>
        <v>#N/A</v>
      </c>
      <c r="Q2866" s="21" t="e">
        <f>VLOOKUP($N2866,Oferta!$D$2:$P$100,5,FALSE)</f>
        <v>#N/A</v>
      </c>
      <c r="R2866" s="21" t="e">
        <f>VLOOKUP(CONCATENATE($M2866,$N2866),Curriculos!$A$2:$J$332,8,FALSE)</f>
        <v>#N/A</v>
      </c>
      <c r="S2866" s="5"/>
      <c r="T2866" s="22"/>
      <c r="U2866" s="21" t="e">
        <f>VLOOKUP(CONCATENATE($M2866,$N2866),Curriculos!$A$2:$J$332,10,FALSE)</f>
        <v>#N/A</v>
      </c>
      <c r="V2866" s="20" t="e">
        <f>VLOOKUP(CONCATENATE($M2866,$N2866,$T2866),Oferta!$B$2:$R$360,17,FALSE)</f>
        <v>#N/A</v>
      </c>
      <c r="W2866" s="20" t="e">
        <f>VLOOKUP(CONCATENATE($M2866,$N2866,$T2866),Oferta!$B$2:$Q$360,12,FALSE)</f>
        <v>#N/A</v>
      </c>
      <c r="X2866" s="22"/>
      <c r="Y2866" s="23" t="e">
        <f>VLOOKUP(CONCATENATE($W2866,$X2866),Mtz_Horarios!$E$2:$H$92,2,FALSE)</f>
        <v>#N/A</v>
      </c>
      <c r="Z2866" s="23" t="e">
        <f>VLOOKUP(CONCATENATE($W2866,$X2866),Mtz_Horarios!$E$2:$H$92,3,FALSE)</f>
        <v>#N/A</v>
      </c>
      <c r="AA2866" s="24" t="e">
        <f>VLOOKUP(CONCATENATE($W2866,$X2866),Mtz_Horarios!$E$2:$H$92,4,FALSE)</f>
        <v>#N/A</v>
      </c>
      <c r="AB2866" s="20" t="e">
        <f>VLOOKUP(CONCATENATE($M2866,$N2866,$T2866),Oferta!$B$2:$Q$360,16,FALSE)</f>
        <v>#N/A</v>
      </c>
      <c r="AC2866" s="20" t="e">
        <f>VLOOKUP(CONCATENATE($M2866,$N2866,$T2866),Oferta!$B$2:$Q$360,15,FALSE)</f>
        <v>#N/A</v>
      </c>
      <c r="AI2866" s="5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12"/>
      <c r="AW2866" s="12"/>
    </row>
    <row r="2867" spans="1:49" ht="15" hidden="1" customHeight="1">
      <c r="A2867" s="12"/>
      <c r="B2867" s="12"/>
      <c r="C2867" s="12"/>
      <c r="D2867" s="12"/>
      <c r="E2867" s="12"/>
      <c r="F2867" s="12"/>
      <c r="G2867" s="12"/>
      <c r="H2867" s="12" t="e">
        <f t="shared" si="44"/>
        <v>#N/A</v>
      </c>
      <c r="I2867" s="12" t="e">
        <f>VLOOKUP(CONCATENATE(N2867,T2867),Simulador!$H$26:$H$33,1,FALSE)</f>
        <v>#N/A</v>
      </c>
      <c r="J2867" s="12" t="e">
        <f t="shared" si="45"/>
        <v>#N/A</v>
      </c>
      <c r="K2867" s="13" t="e">
        <f t="shared" si="46"/>
        <v>#N/A</v>
      </c>
      <c r="L2867" s="12" t="e">
        <f t="shared" si="47"/>
        <v>#N/A</v>
      </c>
      <c r="M2867" s="14"/>
      <c r="N2867" s="3"/>
      <c r="O2867" s="20" t="e">
        <f>VLOOKUP(CONCATENATE($M2867,$N2867),Curriculos!$A$2:$J$332,4,FALSE)</f>
        <v>#N/A</v>
      </c>
      <c r="P2867" s="21" t="e">
        <f>VLOOKUP(CONCATENATE($M2867,$N2867),Curriculos!$A$2:$J$332,5,FALSE)</f>
        <v>#N/A</v>
      </c>
      <c r="Q2867" s="21" t="e">
        <f>VLOOKUP($N2867,Oferta!$D$2:$P$100,5,FALSE)</f>
        <v>#N/A</v>
      </c>
      <c r="R2867" s="21" t="e">
        <f>VLOOKUP(CONCATENATE($M2867,$N2867),Curriculos!$A$2:$J$332,8,FALSE)</f>
        <v>#N/A</v>
      </c>
      <c r="S2867" s="5"/>
      <c r="T2867" s="22"/>
      <c r="U2867" s="21" t="e">
        <f>VLOOKUP(CONCATENATE($M2867,$N2867),Curriculos!$A$2:$J$332,10,FALSE)</f>
        <v>#N/A</v>
      </c>
      <c r="V2867" s="20" t="e">
        <f>VLOOKUP(CONCATENATE($M2867,$N2867,$T2867),Oferta!$B$2:$R$360,17,FALSE)</f>
        <v>#N/A</v>
      </c>
      <c r="W2867" s="20" t="e">
        <f>VLOOKUP(CONCATENATE($M2867,$N2867,$T2867),Oferta!$B$2:$Q$360,12,FALSE)</f>
        <v>#N/A</v>
      </c>
      <c r="X2867" s="22"/>
      <c r="Y2867" s="23" t="e">
        <f>VLOOKUP(CONCATENATE($W2867,$X2867),Mtz_Horarios!$E$2:$H$92,2,FALSE)</f>
        <v>#N/A</v>
      </c>
      <c r="Z2867" s="23" t="e">
        <f>VLOOKUP(CONCATENATE($W2867,$X2867),Mtz_Horarios!$E$2:$H$92,3,FALSE)</f>
        <v>#N/A</v>
      </c>
      <c r="AA2867" s="24" t="e">
        <f>VLOOKUP(CONCATENATE($W2867,$X2867),Mtz_Horarios!$E$2:$H$92,4,FALSE)</f>
        <v>#N/A</v>
      </c>
      <c r="AB2867" s="20" t="e">
        <f>VLOOKUP(CONCATENATE($M2867,$N2867,$T2867),Oferta!$B$2:$Q$360,16,FALSE)</f>
        <v>#N/A</v>
      </c>
      <c r="AC2867" s="20" t="e">
        <f>VLOOKUP(CONCATENATE($M2867,$N2867,$T2867),Oferta!$B$2:$Q$360,15,FALSE)</f>
        <v>#N/A</v>
      </c>
      <c r="AI2867" s="5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12"/>
      <c r="AW2867" s="12"/>
    </row>
    <row r="2868" spans="1:49" ht="15" hidden="1" customHeight="1">
      <c r="A2868" s="12"/>
      <c r="B2868" s="12"/>
      <c r="C2868" s="12"/>
      <c r="D2868" s="12"/>
      <c r="E2868" s="12"/>
      <c r="F2868" s="12"/>
      <c r="G2868" s="12"/>
      <c r="H2868" s="12" t="e">
        <f t="shared" si="44"/>
        <v>#N/A</v>
      </c>
      <c r="I2868" s="12" t="e">
        <f>VLOOKUP(CONCATENATE(N2868,T2868),Simulador!$H$26:$H$33,1,FALSE)</f>
        <v>#N/A</v>
      </c>
      <c r="J2868" s="12" t="e">
        <f t="shared" si="45"/>
        <v>#N/A</v>
      </c>
      <c r="K2868" s="13" t="e">
        <f t="shared" si="46"/>
        <v>#N/A</v>
      </c>
      <c r="L2868" s="12" t="e">
        <f t="shared" si="47"/>
        <v>#N/A</v>
      </c>
      <c r="M2868" s="14"/>
      <c r="N2868" s="3"/>
      <c r="O2868" s="20" t="e">
        <f>VLOOKUP(CONCATENATE($M2868,$N2868),Curriculos!$A$2:$J$332,4,FALSE)</f>
        <v>#N/A</v>
      </c>
      <c r="P2868" s="21" t="e">
        <f>VLOOKUP(CONCATENATE($M2868,$N2868),Curriculos!$A$2:$J$332,5,FALSE)</f>
        <v>#N/A</v>
      </c>
      <c r="Q2868" s="21" t="e">
        <f>VLOOKUP($N2868,Oferta!$D$2:$P$100,5,FALSE)</f>
        <v>#N/A</v>
      </c>
      <c r="R2868" s="21" t="e">
        <f>VLOOKUP(CONCATENATE($M2868,$N2868),Curriculos!$A$2:$J$332,8,FALSE)</f>
        <v>#N/A</v>
      </c>
      <c r="S2868" s="5"/>
      <c r="T2868" s="22"/>
      <c r="U2868" s="21" t="e">
        <f>VLOOKUP(CONCATENATE($M2868,$N2868),Curriculos!$A$2:$J$332,10,FALSE)</f>
        <v>#N/A</v>
      </c>
      <c r="V2868" s="20" t="e">
        <f>VLOOKUP(CONCATENATE($M2868,$N2868,$T2868),Oferta!$B$2:$R$360,17,FALSE)</f>
        <v>#N/A</v>
      </c>
      <c r="W2868" s="20" t="e">
        <f>VLOOKUP(CONCATENATE($M2868,$N2868,$T2868),Oferta!$B$2:$Q$360,12,FALSE)</f>
        <v>#N/A</v>
      </c>
      <c r="X2868" s="22"/>
      <c r="Y2868" s="23" t="e">
        <f>VLOOKUP(CONCATENATE($W2868,$X2868),Mtz_Horarios!$E$2:$H$92,2,FALSE)</f>
        <v>#N/A</v>
      </c>
      <c r="Z2868" s="23" t="e">
        <f>VLOOKUP(CONCATENATE($W2868,$X2868),Mtz_Horarios!$E$2:$H$92,3,FALSE)</f>
        <v>#N/A</v>
      </c>
      <c r="AA2868" s="24" t="e">
        <f>VLOOKUP(CONCATENATE($W2868,$X2868),Mtz_Horarios!$E$2:$H$92,4,FALSE)</f>
        <v>#N/A</v>
      </c>
      <c r="AB2868" s="20" t="e">
        <f>VLOOKUP(CONCATENATE($M2868,$N2868,$T2868),Oferta!$B$2:$Q$360,16,FALSE)</f>
        <v>#N/A</v>
      </c>
      <c r="AC2868" s="20" t="e">
        <f>VLOOKUP(CONCATENATE($M2868,$N2868,$T2868),Oferta!$B$2:$Q$360,15,FALSE)</f>
        <v>#N/A</v>
      </c>
      <c r="AI2868" s="5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12"/>
      <c r="AW2868" s="12"/>
    </row>
    <row r="2869" spans="1:49" ht="15" hidden="1" customHeight="1">
      <c r="A2869" s="12"/>
      <c r="B2869" s="12"/>
      <c r="C2869" s="12"/>
      <c r="D2869" s="12"/>
      <c r="E2869" s="12"/>
      <c r="F2869" s="12"/>
      <c r="G2869" s="12"/>
      <c r="H2869" s="12" t="e">
        <f t="shared" si="44"/>
        <v>#N/A</v>
      </c>
      <c r="I2869" s="12" t="e">
        <f>VLOOKUP(CONCATENATE(N2869,T2869),Simulador!$H$26:$H$33,1,FALSE)</f>
        <v>#N/A</v>
      </c>
      <c r="J2869" s="12" t="e">
        <f t="shared" si="45"/>
        <v>#N/A</v>
      </c>
      <c r="K2869" s="13" t="e">
        <f t="shared" si="46"/>
        <v>#N/A</v>
      </c>
      <c r="L2869" s="12" t="e">
        <f t="shared" si="47"/>
        <v>#N/A</v>
      </c>
      <c r="M2869" s="14"/>
      <c r="N2869" s="3"/>
      <c r="O2869" s="20" t="e">
        <f>VLOOKUP(CONCATENATE($M2869,$N2869),Curriculos!$A$2:$J$332,4,FALSE)</f>
        <v>#N/A</v>
      </c>
      <c r="P2869" s="21" t="e">
        <f>VLOOKUP(CONCATENATE($M2869,$N2869),Curriculos!$A$2:$J$332,5,FALSE)</f>
        <v>#N/A</v>
      </c>
      <c r="Q2869" s="21" t="e">
        <f>VLOOKUP($N2869,Oferta!$D$2:$P$100,5,FALSE)</f>
        <v>#N/A</v>
      </c>
      <c r="R2869" s="21" t="e">
        <f>VLOOKUP(CONCATENATE($M2869,$N2869),Curriculos!$A$2:$J$332,8,FALSE)</f>
        <v>#N/A</v>
      </c>
      <c r="S2869" s="5"/>
      <c r="T2869" s="22"/>
      <c r="U2869" s="21" t="e">
        <f>VLOOKUP(CONCATENATE($M2869,$N2869),Curriculos!$A$2:$J$332,10,FALSE)</f>
        <v>#N/A</v>
      </c>
      <c r="V2869" s="20" t="e">
        <f>VLOOKUP(CONCATENATE($M2869,$N2869,$T2869),Oferta!$B$2:$R$360,17,FALSE)</f>
        <v>#N/A</v>
      </c>
      <c r="W2869" s="20" t="e">
        <f>VLOOKUP(CONCATENATE($M2869,$N2869,$T2869),Oferta!$B$2:$Q$360,12,FALSE)</f>
        <v>#N/A</v>
      </c>
      <c r="X2869" s="22"/>
      <c r="Y2869" s="23" t="e">
        <f>VLOOKUP(CONCATENATE($W2869,$X2869),Mtz_Horarios!$E$2:$H$92,2,FALSE)</f>
        <v>#N/A</v>
      </c>
      <c r="Z2869" s="23" t="e">
        <f>VLOOKUP(CONCATENATE($W2869,$X2869),Mtz_Horarios!$E$2:$H$92,3,FALSE)</f>
        <v>#N/A</v>
      </c>
      <c r="AA2869" s="24" t="e">
        <f>VLOOKUP(CONCATENATE($W2869,$X2869),Mtz_Horarios!$E$2:$H$92,4,FALSE)</f>
        <v>#N/A</v>
      </c>
      <c r="AB2869" s="20" t="e">
        <f>VLOOKUP(CONCATENATE($M2869,$N2869,$T2869),Oferta!$B$2:$Q$360,16,FALSE)</f>
        <v>#N/A</v>
      </c>
      <c r="AC2869" s="20" t="e">
        <f>VLOOKUP(CONCATENATE($M2869,$N2869,$T2869),Oferta!$B$2:$Q$360,15,FALSE)</f>
        <v>#N/A</v>
      </c>
      <c r="AI2869" s="5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12"/>
      <c r="AW2869" s="12"/>
    </row>
    <row r="2870" spans="1:49" ht="15" hidden="1" customHeight="1">
      <c r="A2870" s="12"/>
      <c r="B2870" s="12"/>
      <c r="C2870" s="12"/>
      <c r="D2870" s="12"/>
      <c r="E2870" s="12"/>
      <c r="F2870" s="12"/>
      <c r="G2870" s="12"/>
      <c r="H2870" s="12" t="e">
        <f t="shared" si="44"/>
        <v>#N/A</v>
      </c>
      <c r="I2870" s="12" t="e">
        <f>VLOOKUP(CONCATENATE(N2870,T2870),Simulador!$H$26:$H$33,1,FALSE)</f>
        <v>#N/A</v>
      </c>
      <c r="J2870" s="12" t="e">
        <f t="shared" si="45"/>
        <v>#N/A</v>
      </c>
      <c r="K2870" s="13" t="e">
        <f t="shared" si="46"/>
        <v>#N/A</v>
      </c>
      <c r="L2870" s="12" t="e">
        <f t="shared" si="47"/>
        <v>#N/A</v>
      </c>
      <c r="M2870" s="14"/>
      <c r="N2870" s="3"/>
      <c r="O2870" s="20" t="e">
        <f>VLOOKUP(CONCATENATE($M2870,$N2870),Curriculos!$A$2:$J$332,4,FALSE)</f>
        <v>#N/A</v>
      </c>
      <c r="P2870" s="21" t="e">
        <f>VLOOKUP(CONCATENATE($M2870,$N2870),Curriculos!$A$2:$J$332,5,FALSE)</f>
        <v>#N/A</v>
      </c>
      <c r="Q2870" s="21" t="e">
        <f>VLOOKUP($N2870,Oferta!$D$2:$P$100,5,FALSE)</f>
        <v>#N/A</v>
      </c>
      <c r="R2870" s="21" t="e">
        <f>VLOOKUP(CONCATENATE($M2870,$N2870),Curriculos!$A$2:$J$332,8,FALSE)</f>
        <v>#N/A</v>
      </c>
      <c r="S2870" s="5"/>
      <c r="T2870" s="22"/>
      <c r="U2870" s="21" t="e">
        <f>VLOOKUP(CONCATENATE($M2870,$N2870),Curriculos!$A$2:$J$332,10,FALSE)</f>
        <v>#N/A</v>
      </c>
      <c r="V2870" s="20" t="e">
        <f>VLOOKUP(CONCATENATE($M2870,$N2870,$T2870),Oferta!$B$2:$R$360,17,FALSE)</f>
        <v>#N/A</v>
      </c>
      <c r="W2870" s="20" t="e">
        <f>VLOOKUP(CONCATENATE($M2870,$N2870,$T2870),Oferta!$B$2:$Q$360,12,FALSE)</f>
        <v>#N/A</v>
      </c>
      <c r="X2870" s="22"/>
      <c r="Y2870" s="23" t="e">
        <f>VLOOKUP(CONCATENATE($W2870,$X2870),Mtz_Horarios!$E$2:$H$92,2,FALSE)</f>
        <v>#N/A</v>
      </c>
      <c r="Z2870" s="23" t="e">
        <f>VLOOKUP(CONCATENATE($W2870,$X2870),Mtz_Horarios!$E$2:$H$92,3,FALSE)</f>
        <v>#N/A</v>
      </c>
      <c r="AA2870" s="24" t="e">
        <f>VLOOKUP(CONCATENATE($W2870,$X2870),Mtz_Horarios!$E$2:$H$92,4,FALSE)</f>
        <v>#N/A</v>
      </c>
      <c r="AB2870" s="20" t="e">
        <f>VLOOKUP(CONCATENATE($M2870,$N2870,$T2870),Oferta!$B$2:$Q$360,16,FALSE)</f>
        <v>#N/A</v>
      </c>
      <c r="AC2870" s="20" t="e">
        <f>VLOOKUP(CONCATENATE($M2870,$N2870,$T2870),Oferta!$B$2:$Q$360,15,FALSE)</f>
        <v>#N/A</v>
      </c>
      <c r="AI2870" s="5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12"/>
      <c r="AW2870" s="12"/>
    </row>
    <row r="2871" spans="1:49" ht="15" hidden="1" customHeight="1">
      <c r="A2871" s="12"/>
      <c r="B2871" s="12"/>
      <c r="C2871" s="12"/>
      <c r="D2871" s="12"/>
      <c r="E2871" s="12"/>
      <c r="F2871" s="12"/>
      <c r="G2871" s="12"/>
      <c r="H2871" s="12" t="e">
        <f t="shared" si="44"/>
        <v>#N/A</v>
      </c>
      <c r="I2871" s="12" t="e">
        <f>VLOOKUP(CONCATENATE(N2871,T2871),Simulador!$H$26:$H$33,1,FALSE)</f>
        <v>#N/A</v>
      </c>
      <c r="J2871" s="12" t="e">
        <f t="shared" si="45"/>
        <v>#N/A</v>
      </c>
      <c r="K2871" s="13" t="e">
        <f t="shared" si="46"/>
        <v>#N/A</v>
      </c>
      <c r="L2871" s="12" t="e">
        <f t="shared" si="47"/>
        <v>#N/A</v>
      </c>
      <c r="M2871" s="14"/>
      <c r="N2871" s="3"/>
      <c r="O2871" s="20" t="e">
        <f>VLOOKUP(CONCATENATE($M2871,$N2871),Curriculos!$A$2:$J$332,4,FALSE)</f>
        <v>#N/A</v>
      </c>
      <c r="P2871" s="21" t="e">
        <f>VLOOKUP(CONCATENATE($M2871,$N2871),Curriculos!$A$2:$J$332,5,FALSE)</f>
        <v>#N/A</v>
      </c>
      <c r="Q2871" s="21" t="e">
        <f>VLOOKUP($N2871,Oferta!$D$2:$P$100,5,FALSE)</f>
        <v>#N/A</v>
      </c>
      <c r="R2871" s="21" t="e">
        <f>VLOOKUP(CONCATENATE($M2871,$N2871),Curriculos!$A$2:$J$332,8,FALSE)</f>
        <v>#N/A</v>
      </c>
      <c r="S2871" s="5"/>
      <c r="T2871" s="22"/>
      <c r="U2871" s="21" t="e">
        <f>VLOOKUP(CONCATENATE($M2871,$N2871),Curriculos!$A$2:$J$332,10,FALSE)</f>
        <v>#N/A</v>
      </c>
      <c r="V2871" s="20" t="e">
        <f>VLOOKUP(CONCATENATE($M2871,$N2871,$T2871),Oferta!$B$2:$R$360,17,FALSE)</f>
        <v>#N/A</v>
      </c>
      <c r="W2871" s="20" t="e">
        <f>VLOOKUP(CONCATENATE($M2871,$N2871,$T2871),Oferta!$B$2:$Q$360,12,FALSE)</f>
        <v>#N/A</v>
      </c>
      <c r="X2871" s="22"/>
      <c r="Y2871" s="23" t="e">
        <f>VLOOKUP(CONCATENATE($W2871,$X2871),Mtz_Horarios!$E$2:$H$92,2,FALSE)</f>
        <v>#N/A</v>
      </c>
      <c r="Z2871" s="23" t="e">
        <f>VLOOKUP(CONCATENATE($W2871,$X2871),Mtz_Horarios!$E$2:$H$92,3,FALSE)</f>
        <v>#N/A</v>
      </c>
      <c r="AA2871" s="24" t="e">
        <f>VLOOKUP(CONCATENATE($W2871,$X2871),Mtz_Horarios!$E$2:$H$92,4,FALSE)</f>
        <v>#N/A</v>
      </c>
      <c r="AB2871" s="20" t="e">
        <f>VLOOKUP(CONCATENATE($M2871,$N2871,$T2871),Oferta!$B$2:$Q$360,16,FALSE)</f>
        <v>#N/A</v>
      </c>
      <c r="AC2871" s="20" t="e">
        <f>VLOOKUP(CONCATENATE($M2871,$N2871,$T2871),Oferta!$B$2:$Q$360,15,FALSE)</f>
        <v>#N/A</v>
      </c>
      <c r="AI2871" s="5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12"/>
      <c r="AW2871" s="12"/>
    </row>
    <row r="2872" spans="1:49" ht="15" hidden="1" customHeight="1">
      <c r="A2872" s="12"/>
      <c r="B2872" s="12"/>
      <c r="C2872" s="12"/>
      <c r="D2872" s="12"/>
      <c r="E2872" s="12"/>
      <c r="F2872" s="12"/>
      <c r="G2872" s="12"/>
      <c r="H2872" s="12" t="e">
        <f t="shared" si="44"/>
        <v>#N/A</v>
      </c>
      <c r="I2872" s="12" t="e">
        <f>VLOOKUP(CONCATENATE(N2872,T2872),Simulador!$H$26:$H$33,1,FALSE)</f>
        <v>#N/A</v>
      </c>
      <c r="J2872" s="12" t="e">
        <f t="shared" si="45"/>
        <v>#N/A</v>
      </c>
      <c r="K2872" s="13" t="e">
        <f t="shared" si="46"/>
        <v>#N/A</v>
      </c>
      <c r="L2872" s="12" t="e">
        <f t="shared" si="47"/>
        <v>#N/A</v>
      </c>
      <c r="M2872" s="14"/>
      <c r="N2872" s="3"/>
      <c r="O2872" s="20" t="e">
        <f>VLOOKUP(CONCATENATE($M2872,$N2872),Curriculos!$A$2:$J$332,4,FALSE)</f>
        <v>#N/A</v>
      </c>
      <c r="P2872" s="21" t="e">
        <f>VLOOKUP(CONCATENATE($M2872,$N2872),Curriculos!$A$2:$J$332,5,FALSE)</f>
        <v>#N/A</v>
      </c>
      <c r="Q2872" s="21" t="e">
        <f>VLOOKUP($N2872,Oferta!$D$2:$P$100,5,FALSE)</f>
        <v>#N/A</v>
      </c>
      <c r="R2872" s="21" t="e">
        <f>VLOOKUP(CONCATENATE($M2872,$N2872),Curriculos!$A$2:$J$332,8,FALSE)</f>
        <v>#N/A</v>
      </c>
      <c r="S2872" s="5"/>
      <c r="T2872" s="22"/>
      <c r="U2872" s="21" t="e">
        <f>VLOOKUP(CONCATENATE($M2872,$N2872),Curriculos!$A$2:$J$332,10,FALSE)</f>
        <v>#N/A</v>
      </c>
      <c r="V2872" s="20" t="e">
        <f>VLOOKUP(CONCATENATE($M2872,$N2872,$T2872),Oferta!$B$2:$R$360,17,FALSE)</f>
        <v>#N/A</v>
      </c>
      <c r="W2872" s="20" t="e">
        <f>VLOOKUP(CONCATENATE($M2872,$N2872,$T2872),Oferta!$B$2:$Q$360,12,FALSE)</f>
        <v>#N/A</v>
      </c>
      <c r="X2872" s="22"/>
      <c r="Y2872" s="23" t="e">
        <f>VLOOKUP(CONCATENATE($W2872,$X2872),Mtz_Horarios!$E$2:$H$92,2,FALSE)</f>
        <v>#N/A</v>
      </c>
      <c r="Z2872" s="23" t="e">
        <f>VLOOKUP(CONCATENATE($W2872,$X2872),Mtz_Horarios!$E$2:$H$92,3,FALSE)</f>
        <v>#N/A</v>
      </c>
      <c r="AA2872" s="24" t="e">
        <f>VLOOKUP(CONCATENATE($W2872,$X2872),Mtz_Horarios!$E$2:$H$92,4,FALSE)</f>
        <v>#N/A</v>
      </c>
      <c r="AB2872" s="20" t="e">
        <f>VLOOKUP(CONCATENATE($M2872,$N2872,$T2872),Oferta!$B$2:$Q$360,16,FALSE)</f>
        <v>#N/A</v>
      </c>
      <c r="AC2872" s="20" t="e">
        <f>VLOOKUP(CONCATENATE($M2872,$N2872,$T2872),Oferta!$B$2:$Q$360,15,FALSE)</f>
        <v>#N/A</v>
      </c>
      <c r="AI2872" s="5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12"/>
      <c r="AW2872" s="12"/>
    </row>
    <row r="2873" spans="1:49" ht="15" hidden="1" customHeight="1">
      <c r="A2873" s="12"/>
      <c r="B2873" s="12"/>
      <c r="C2873" s="12"/>
      <c r="D2873" s="12"/>
      <c r="E2873" s="12"/>
      <c r="F2873" s="12"/>
      <c r="G2873" s="12"/>
      <c r="H2873" s="12" t="e">
        <f t="shared" si="44"/>
        <v>#N/A</v>
      </c>
      <c r="I2873" s="12" t="e">
        <f>VLOOKUP(CONCATENATE(N2873,T2873),Simulador!$H$26:$H$33,1,FALSE)</f>
        <v>#N/A</v>
      </c>
      <c r="J2873" s="12" t="e">
        <f t="shared" si="45"/>
        <v>#N/A</v>
      </c>
      <c r="K2873" s="13" t="e">
        <f t="shared" si="46"/>
        <v>#N/A</v>
      </c>
      <c r="L2873" s="12" t="e">
        <f t="shared" si="47"/>
        <v>#N/A</v>
      </c>
      <c r="M2873" s="14"/>
      <c r="N2873" s="3"/>
      <c r="O2873" s="20" t="e">
        <f>VLOOKUP(CONCATENATE($M2873,$N2873),Curriculos!$A$2:$J$332,4,FALSE)</f>
        <v>#N/A</v>
      </c>
      <c r="P2873" s="21" t="e">
        <f>VLOOKUP(CONCATENATE($M2873,$N2873),Curriculos!$A$2:$J$332,5,FALSE)</f>
        <v>#N/A</v>
      </c>
      <c r="Q2873" s="21" t="e">
        <f>VLOOKUP($N2873,Oferta!$D$2:$P$100,5,FALSE)</f>
        <v>#N/A</v>
      </c>
      <c r="R2873" s="21" t="e">
        <f>VLOOKUP(CONCATENATE($M2873,$N2873),Curriculos!$A$2:$J$332,8,FALSE)</f>
        <v>#N/A</v>
      </c>
      <c r="S2873" s="5"/>
      <c r="T2873" s="22"/>
      <c r="U2873" s="21" t="e">
        <f>VLOOKUP(CONCATENATE($M2873,$N2873),Curriculos!$A$2:$J$332,10,FALSE)</f>
        <v>#N/A</v>
      </c>
      <c r="V2873" s="20" t="e">
        <f>VLOOKUP(CONCATENATE($M2873,$N2873,$T2873),Oferta!$B$2:$R$360,17,FALSE)</f>
        <v>#N/A</v>
      </c>
      <c r="W2873" s="20" t="e">
        <f>VLOOKUP(CONCATENATE($M2873,$N2873,$T2873),Oferta!$B$2:$Q$360,12,FALSE)</f>
        <v>#N/A</v>
      </c>
      <c r="X2873" s="22"/>
      <c r="Y2873" s="23" t="e">
        <f>VLOOKUP(CONCATENATE($W2873,$X2873),Mtz_Horarios!$E$2:$H$92,2,FALSE)</f>
        <v>#N/A</v>
      </c>
      <c r="Z2873" s="23" t="e">
        <f>VLOOKUP(CONCATENATE($W2873,$X2873),Mtz_Horarios!$E$2:$H$92,3,FALSE)</f>
        <v>#N/A</v>
      </c>
      <c r="AA2873" s="24" t="e">
        <f>VLOOKUP(CONCATENATE($W2873,$X2873),Mtz_Horarios!$E$2:$H$92,4,FALSE)</f>
        <v>#N/A</v>
      </c>
      <c r="AB2873" s="20" t="e">
        <f>VLOOKUP(CONCATENATE($M2873,$N2873,$T2873),Oferta!$B$2:$Q$360,16,FALSE)</f>
        <v>#N/A</v>
      </c>
      <c r="AC2873" s="20" t="e">
        <f>VLOOKUP(CONCATENATE($M2873,$N2873,$T2873),Oferta!$B$2:$Q$360,15,FALSE)</f>
        <v>#N/A</v>
      </c>
      <c r="AI2873" s="5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12"/>
      <c r="AW2873" s="12"/>
    </row>
    <row r="2874" spans="1:49" ht="15" hidden="1" customHeight="1">
      <c r="A2874" s="12"/>
      <c r="B2874" s="12"/>
      <c r="C2874" s="12"/>
      <c r="D2874" s="12"/>
      <c r="E2874" s="12"/>
      <c r="F2874" s="12"/>
      <c r="G2874" s="12"/>
      <c r="H2874" s="12" t="e">
        <f t="shared" si="44"/>
        <v>#N/A</v>
      </c>
      <c r="I2874" s="12" t="e">
        <f>VLOOKUP(CONCATENATE(N2874,T2874),Simulador!$H$26:$H$33,1,FALSE)</f>
        <v>#N/A</v>
      </c>
      <c r="J2874" s="12" t="e">
        <f t="shared" si="45"/>
        <v>#N/A</v>
      </c>
      <c r="K2874" s="13" t="e">
        <f t="shared" si="46"/>
        <v>#N/A</v>
      </c>
      <c r="L2874" s="12" t="e">
        <f t="shared" si="47"/>
        <v>#N/A</v>
      </c>
      <c r="M2874" s="14"/>
      <c r="N2874" s="3"/>
      <c r="O2874" s="20" t="e">
        <f>VLOOKUP(CONCATENATE($M2874,$N2874),Curriculos!$A$2:$J$332,4,FALSE)</f>
        <v>#N/A</v>
      </c>
      <c r="P2874" s="21" t="e">
        <f>VLOOKUP(CONCATENATE($M2874,$N2874),Curriculos!$A$2:$J$332,5,FALSE)</f>
        <v>#N/A</v>
      </c>
      <c r="Q2874" s="21" t="e">
        <f>VLOOKUP($N2874,Oferta!$D$2:$P$100,5,FALSE)</f>
        <v>#N/A</v>
      </c>
      <c r="R2874" s="21" t="e">
        <f>VLOOKUP(CONCATENATE($M2874,$N2874),Curriculos!$A$2:$J$332,8,FALSE)</f>
        <v>#N/A</v>
      </c>
      <c r="S2874" s="5"/>
      <c r="T2874" s="22"/>
      <c r="U2874" s="21" t="e">
        <f>VLOOKUP(CONCATENATE($M2874,$N2874),Curriculos!$A$2:$J$332,10,FALSE)</f>
        <v>#N/A</v>
      </c>
      <c r="V2874" s="20" t="e">
        <f>VLOOKUP(CONCATENATE($M2874,$N2874,$T2874),Oferta!$B$2:$R$360,17,FALSE)</f>
        <v>#N/A</v>
      </c>
      <c r="W2874" s="20" t="e">
        <f>VLOOKUP(CONCATENATE($M2874,$N2874,$T2874),Oferta!$B$2:$Q$360,12,FALSE)</f>
        <v>#N/A</v>
      </c>
      <c r="X2874" s="22"/>
      <c r="Y2874" s="23" t="e">
        <f>VLOOKUP(CONCATENATE($W2874,$X2874),Mtz_Horarios!$E$2:$H$92,2,FALSE)</f>
        <v>#N/A</v>
      </c>
      <c r="Z2874" s="23" t="e">
        <f>VLOOKUP(CONCATENATE($W2874,$X2874),Mtz_Horarios!$E$2:$H$92,3,FALSE)</f>
        <v>#N/A</v>
      </c>
      <c r="AA2874" s="24" t="e">
        <f>VLOOKUP(CONCATENATE($W2874,$X2874),Mtz_Horarios!$E$2:$H$92,4,FALSE)</f>
        <v>#N/A</v>
      </c>
      <c r="AB2874" s="20" t="e">
        <f>VLOOKUP(CONCATENATE($M2874,$N2874,$T2874),Oferta!$B$2:$Q$360,16,FALSE)</f>
        <v>#N/A</v>
      </c>
      <c r="AC2874" s="20" t="e">
        <f>VLOOKUP(CONCATENATE($M2874,$N2874,$T2874),Oferta!$B$2:$Q$360,15,FALSE)</f>
        <v>#N/A</v>
      </c>
      <c r="AI2874" s="5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12"/>
      <c r="AW2874" s="12"/>
    </row>
    <row r="2875" spans="1:49" ht="15" hidden="1" customHeight="1">
      <c r="A2875" s="12"/>
      <c r="B2875" s="12"/>
      <c r="C2875" s="12"/>
      <c r="D2875" s="12"/>
      <c r="E2875" s="12"/>
      <c r="F2875" s="12"/>
      <c r="G2875" s="12"/>
      <c r="H2875" s="12" t="e">
        <f t="shared" si="44"/>
        <v>#N/A</v>
      </c>
      <c r="I2875" s="12" t="e">
        <f>VLOOKUP(CONCATENATE(N2875,T2875),Simulador!$H$26:$H$33,1,FALSE)</f>
        <v>#N/A</v>
      </c>
      <c r="J2875" s="12" t="e">
        <f t="shared" si="45"/>
        <v>#N/A</v>
      </c>
      <c r="K2875" s="13" t="e">
        <f t="shared" si="46"/>
        <v>#N/A</v>
      </c>
      <c r="L2875" s="12" t="e">
        <f t="shared" si="47"/>
        <v>#N/A</v>
      </c>
      <c r="M2875" s="14"/>
      <c r="N2875" s="3"/>
      <c r="O2875" s="20" t="e">
        <f>VLOOKUP(CONCATENATE($M2875,$N2875),Curriculos!$A$2:$J$332,4,FALSE)</f>
        <v>#N/A</v>
      </c>
      <c r="P2875" s="21" t="e">
        <f>VLOOKUP(CONCATENATE($M2875,$N2875),Curriculos!$A$2:$J$332,5,FALSE)</f>
        <v>#N/A</v>
      </c>
      <c r="Q2875" s="21" t="e">
        <f>VLOOKUP($N2875,Oferta!$D$2:$P$100,5,FALSE)</f>
        <v>#N/A</v>
      </c>
      <c r="R2875" s="21" t="e">
        <f>VLOOKUP(CONCATENATE($M2875,$N2875),Curriculos!$A$2:$J$332,8,FALSE)</f>
        <v>#N/A</v>
      </c>
      <c r="S2875" s="5"/>
      <c r="T2875" s="22"/>
      <c r="U2875" s="21" t="e">
        <f>VLOOKUP(CONCATENATE($M2875,$N2875),Curriculos!$A$2:$J$332,10,FALSE)</f>
        <v>#N/A</v>
      </c>
      <c r="V2875" s="20" t="e">
        <f>VLOOKUP(CONCATENATE($M2875,$N2875,$T2875),Oferta!$B$2:$R$360,17,FALSE)</f>
        <v>#N/A</v>
      </c>
      <c r="W2875" s="20" t="e">
        <f>VLOOKUP(CONCATENATE($M2875,$N2875,$T2875),Oferta!$B$2:$Q$360,12,FALSE)</f>
        <v>#N/A</v>
      </c>
      <c r="X2875" s="22"/>
      <c r="Y2875" s="23" t="e">
        <f>VLOOKUP(CONCATENATE($W2875,$X2875),Mtz_Horarios!$E$2:$H$92,2,FALSE)</f>
        <v>#N/A</v>
      </c>
      <c r="Z2875" s="23" t="e">
        <f>VLOOKUP(CONCATENATE($W2875,$X2875),Mtz_Horarios!$E$2:$H$92,3,FALSE)</f>
        <v>#N/A</v>
      </c>
      <c r="AA2875" s="24" t="e">
        <f>VLOOKUP(CONCATENATE($W2875,$X2875),Mtz_Horarios!$E$2:$H$92,4,FALSE)</f>
        <v>#N/A</v>
      </c>
      <c r="AB2875" s="20" t="e">
        <f>VLOOKUP(CONCATENATE($M2875,$N2875,$T2875),Oferta!$B$2:$Q$360,16,FALSE)</f>
        <v>#N/A</v>
      </c>
      <c r="AC2875" s="20" t="e">
        <f>VLOOKUP(CONCATENATE($M2875,$N2875,$T2875),Oferta!$B$2:$Q$360,15,FALSE)</f>
        <v>#N/A</v>
      </c>
      <c r="AI2875" s="5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12"/>
      <c r="AW2875" s="12"/>
    </row>
    <row r="2876" spans="1:49" ht="15" hidden="1" customHeight="1">
      <c r="A2876" s="12"/>
      <c r="B2876" s="12"/>
      <c r="C2876" s="12"/>
      <c r="D2876" s="12"/>
      <c r="E2876" s="12"/>
      <c r="F2876" s="12"/>
      <c r="G2876" s="12"/>
      <c r="H2876" s="12" t="e">
        <f t="shared" si="44"/>
        <v>#N/A</v>
      </c>
      <c r="I2876" s="12" t="e">
        <f>VLOOKUP(CONCATENATE(N2876,T2876),Simulador!$H$26:$H$33,1,FALSE)</f>
        <v>#N/A</v>
      </c>
      <c r="J2876" s="12" t="e">
        <f t="shared" si="45"/>
        <v>#N/A</v>
      </c>
      <c r="K2876" s="13" t="e">
        <f t="shared" si="46"/>
        <v>#N/A</v>
      </c>
      <c r="L2876" s="12" t="e">
        <f t="shared" si="47"/>
        <v>#N/A</v>
      </c>
      <c r="M2876" s="14"/>
      <c r="N2876" s="3"/>
      <c r="O2876" s="20" t="e">
        <f>VLOOKUP(CONCATENATE($M2876,$N2876),Curriculos!$A$2:$J$332,4,FALSE)</f>
        <v>#N/A</v>
      </c>
      <c r="P2876" s="21" t="e">
        <f>VLOOKUP(CONCATENATE($M2876,$N2876),Curriculos!$A$2:$J$332,5,FALSE)</f>
        <v>#N/A</v>
      </c>
      <c r="Q2876" s="21" t="e">
        <f>VLOOKUP($N2876,Oferta!$D$2:$P$100,5,FALSE)</f>
        <v>#N/A</v>
      </c>
      <c r="R2876" s="21" t="e">
        <f>VLOOKUP(CONCATENATE($M2876,$N2876),Curriculos!$A$2:$J$332,8,FALSE)</f>
        <v>#N/A</v>
      </c>
      <c r="S2876" s="5"/>
      <c r="T2876" s="22"/>
      <c r="U2876" s="21" t="e">
        <f>VLOOKUP(CONCATENATE($M2876,$N2876),Curriculos!$A$2:$J$332,10,FALSE)</f>
        <v>#N/A</v>
      </c>
      <c r="V2876" s="20" t="e">
        <f>VLOOKUP(CONCATENATE($M2876,$N2876,$T2876),Oferta!$B$2:$R$360,17,FALSE)</f>
        <v>#N/A</v>
      </c>
      <c r="W2876" s="20" t="e">
        <f>VLOOKUP(CONCATENATE($M2876,$N2876,$T2876),Oferta!$B$2:$Q$360,12,FALSE)</f>
        <v>#N/A</v>
      </c>
      <c r="X2876" s="22"/>
      <c r="Y2876" s="23" t="e">
        <f>VLOOKUP(CONCATENATE($W2876,$X2876),Mtz_Horarios!$E$2:$H$92,2,FALSE)</f>
        <v>#N/A</v>
      </c>
      <c r="Z2876" s="23" t="e">
        <f>VLOOKUP(CONCATENATE($W2876,$X2876),Mtz_Horarios!$E$2:$H$92,3,FALSE)</f>
        <v>#N/A</v>
      </c>
      <c r="AA2876" s="24" t="e">
        <f>VLOOKUP(CONCATENATE($W2876,$X2876),Mtz_Horarios!$E$2:$H$92,4,FALSE)</f>
        <v>#N/A</v>
      </c>
      <c r="AB2876" s="20" t="e">
        <f>VLOOKUP(CONCATENATE($M2876,$N2876,$T2876),Oferta!$B$2:$Q$360,16,FALSE)</f>
        <v>#N/A</v>
      </c>
      <c r="AC2876" s="20" t="e">
        <f>VLOOKUP(CONCATENATE($M2876,$N2876,$T2876),Oferta!$B$2:$Q$360,15,FALSE)</f>
        <v>#N/A</v>
      </c>
      <c r="AI2876" s="5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12"/>
      <c r="AW2876" s="12"/>
    </row>
    <row r="2877" spans="1:49" ht="15" hidden="1" customHeight="1">
      <c r="A2877" s="12"/>
      <c r="B2877" s="12"/>
      <c r="C2877" s="12"/>
      <c r="D2877" s="12"/>
      <c r="E2877" s="12"/>
      <c r="F2877" s="12"/>
      <c r="G2877" s="12"/>
      <c r="H2877" s="12" t="e">
        <f t="shared" si="44"/>
        <v>#N/A</v>
      </c>
      <c r="I2877" s="12" t="e">
        <f>VLOOKUP(CONCATENATE(N2877,T2877),Simulador!$H$26:$H$33,1,FALSE)</f>
        <v>#N/A</v>
      </c>
      <c r="J2877" s="12" t="e">
        <f t="shared" si="45"/>
        <v>#N/A</v>
      </c>
      <c r="K2877" s="13" t="e">
        <f t="shared" si="46"/>
        <v>#N/A</v>
      </c>
      <c r="L2877" s="12" t="e">
        <f t="shared" si="47"/>
        <v>#N/A</v>
      </c>
      <c r="M2877" s="14"/>
      <c r="N2877" s="3"/>
      <c r="O2877" s="20" t="e">
        <f>VLOOKUP(CONCATENATE($M2877,$N2877),Curriculos!$A$2:$J$332,4,FALSE)</f>
        <v>#N/A</v>
      </c>
      <c r="P2877" s="21" t="e">
        <f>VLOOKUP(CONCATENATE($M2877,$N2877),Curriculos!$A$2:$J$332,5,FALSE)</f>
        <v>#N/A</v>
      </c>
      <c r="Q2877" s="21" t="e">
        <f>VLOOKUP($N2877,Oferta!$D$2:$P$100,5,FALSE)</f>
        <v>#N/A</v>
      </c>
      <c r="R2877" s="21" t="e">
        <f>VLOOKUP(CONCATENATE($M2877,$N2877),Curriculos!$A$2:$J$332,8,FALSE)</f>
        <v>#N/A</v>
      </c>
      <c r="S2877" s="5"/>
      <c r="T2877" s="22"/>
      <c r="U2877" s="21" t="e">
        <f>VLOOKUP(CONCATENATE($M2877,$N2877),Curriculos!$A$2:$J$332,10,FALSE)</f>
        <v>#N/A</v>
      </c>
      <c r="V2877" s="20" t="e">
        <f>VLOOKUP(CONCATENATE($M2877,$N2877,$T2877),Oferta!$B$2:$R$360,17,FALSE)</f>
        <v>#N/A</v>
      </c>
      <c r="W2877" s="20" t="e">
        <f>VLOOKUP(CONCATENATE($M2877,$N2877,$T2877),Oferta!$B$2:$Q$360,12,FALSE)</f>
        <v>#N/A</v>
      </c>
      <c r="X2877" s="22"/>
      <c r="Y2877" s="23" t="e">
        <f>VLOOKUP(CONCATENATE($W2877,$X2877),Mtz_Horarios!$E$2:$H$92,2,FALSE)</f>
        <v>#N/A</v>
      </c>
      <c r="Z2877" s="23" t="e">
        <f>VLOOKUP(CONCATENATE($W2877,$X2877),Mtz_Horarios!$E$2:$H$92,3,FALSE)</f>
        <v>#N/A</v>
      </c>
      <c r="AA2877" s="24" t="e">
        <f>VLOOKUP(CONCATENATE($W2877,$X2877),Mtz_Horarios!$E$2:$H$92,4,FALSE)</f>
        <v>#N/A</v>
      </c>
      <c r="AB2877" s="20" t="e">
        <f>VLOOKUP(CONCATENATE($M2877,$N2877,$T2877),Oferta!$B$2:$Q$360,16,FALSE)</f>
        <v>#N/A</v>
      </c>
      <c r="AC2877" s="20" t="e">
        <f>VLOOKUP(CONCATENATE($M2877,$N2877,$T2877),Oferta!$B$2:$Q$360,15,FALSE)</f>
        <v>#N/A</v>
      </c>
      <c r="AI2877" s="5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12"/>
      <c r="AW2877" s="12"/>
    </row>
    <row r="2878" spans="1:49" ht="15" hidden="1" customHeight="1">
      <c r="A2878" s="12"/>
      <c r="B2878" s="12"/>
      <c r="C2878" s="12"/>
      <c r="D2878" s="12"/>
      <c r="E2878" s="12"/>
      <c r="F2878" s="12"/>
      <c r="G2878" s="12"/>
      <c r="H2878" s="12" t="e">
        <f t="shared" si="44"/>
        <v>#N/A</v>
      </c>
      <c r="I2878" s="12" t="e">
        <f>VLOOKUP(CONCATENATE(N2878,T2878),Simulador!$H$26:$H$33,1,FALSE)</f>
        <v>#N/A</v>
      </c>
      <c r="J2878" s="12" t="e">
        <f t="shared" si="45"/>
        <v>#N/A</v>
      </c>
      <c r="K2878" s="13" t="e">
        <f t="shared" si="46"/>
        <v>#N/A</v>
      </c>
      <c r="L2878" s="12" t="e">
        <f t="shared" si="47"/>
        <v>#N/A</v>
      </c>
      <c r="M2878" s="14"/>
      <c r="N2878" s="3"/>
      <c r="O2878" s="20" t="e">
        <f>VLOOKUP(CONCATENATE($M2878,$N2878),Curriculos!$A$2:$J$332,4,FALSE)</f>
        <v>#N/A</v>
      </c>
      <c r="P2878" s="21" t="e">
        <f>VLOOKUP(CONCATENATE($M2878,$N2878),Curriculos!$A$2:$J$332,5,FALSE)</f>
        <v>#N/A</v>
      </c>
      <c r="Q2878" s="21" t="e">
        <f>VLOOKUP($N2878,Oferta!$D$2:$P$100,5,FALSE)</f>
        <v>#N/A</v>
      </c>
      <c r="R2878" s="21" t="e">
        <f>VLOOKUP(CONCATENATE($M2878,$N2878),Curriculos!$A$2:$J$332,8,FALSE)</f>
        <v>#N/A</v>
      </c>
      <c r="S2878" s="5"/>
      <c r="T2878" s="22"/>
      <c r="U2878" s="21" t="e">
        <f>VLOOKUP(CONCATENATE($M2878,$N2878),Curriculos!$A$2:$J$332,10,FALSE)</f>
        <v>#N/A</v>
      </c>
      <c r="V2878" s="20" t="e">
        <f>VLOOKUP(CONCATENATE($M2878,$N2878,$T2878),Oferta!$B$2:$R$360,17,FALSE)</f>
        <v>#N/A</v>
      </c>
      <c r="W2878" s="20" t="e">
        <f>VLOOKUP(CONCATENATE($M2878,$N2878,$T2878),Oferta!$B$2:$Q$360,12,FALSE)</f>
        <v>#N/A</v>
      </c>
      <c r="X2878" s="22"/>
      <c r="Y2878" s="23" t="e">
        <f>VLOOKUP(CONCATENATE($W2878,$X2878),Mtz_Horarios!$E$2:$H$92,2,FALSE)</f>
        <v>#N/A</v>
      </c>
      <c r="Z2878" s="23" t="e">
        <f>VLOOKUP(CONCATENATE($W2878,$X2878),Mtz_Horarios!$E$2:$H$92,3,FALSE)</f>
        <v>#N/A</v>
      </c>
      <c r="AA2878" s="24" t="e">
        <f>VLOOKUP(CONCATENATE($W2878,$X2878),Mtz_Horarios!$E$2:$H$92,4,FALSE)</f>
        <v>#N/A</v>
      </c>
      <c r="AB2878" s="20" t="e">
        <f>VLOOKUP(CONCATENATE($M2878,$N2878,$T2878),Oferta!$B$2:$Q$360,16,FALSE)</f>
        <v>#N/A</v>
      </c>
      <c r="AC2878" s="20" t="e">
        <f>VLOOKUP(CONCATENATE($M2878,$N2878,$T2878),Oferta!$B$2:$Q$360,15,FALSE)</f>
        <v>#N/A</v>
      </c>
      <c r="AI2878" s="5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12"/>
      <c r="AW2878" s="12"/>
    </row>
    <row r="2879" spans="1:49" ht="15" hidden="1" customHeight="1">
      <c r="A2879" s="12"/>
      <c r="B2879" s="12"/>
      <c r="C2879" s="12"/>
      <c r="D2879" s="12"/>
      <c r="E2879" s="12"/>
      <c r="F2879" s="12"/>
      <c r="G2879" s="12"/>
      <c r="H2879" s="12" t="e">
        <f t="shared" si="44"/>
        <v>#N/A</v>
      </c>
      <c r="I2879" s="12" t="e">
        <f>VLOOKUP(CONCATENATE(N2879,T2879),Simulador!$H$26:$H$33,1,FALSE)</f>
        <v>#N/A</v>
      </c>
      <c r="J2879" s="12" t="e">
        <f t="shared" si="45"/>
        <v>#N/A</v>
      </c>
      <c r="K2879" s="13" t="e">
        <f t="shared" si="46"/>
        <v>#N/A</v>
      </c>
      <c r="L2879" s="12" t="e">
        <f t="shared" si="47"/>
        <v>#N/A</v>
      </c>
      <c r="M2879" s="14"/>
      <c r="N2879" s="3"/>
      <c r="O2879" s="20" t="e">
        <f>VLOOKUP(CONCATENATE($M2879,$N2879),Curriculos!$A$2:$J$332,4,FALSE)</f>
        <v>#N/A</v>
      </c>
      <c r="P2879" s="21" t="e">
        <f>VLOOKUP(CONCATENATE($M2879,$N2879),Curriculos!$A$2:$J$332,5,FALSE)</f>
        <v>#N/A</v>
      </c>
      <c r="Q2879" s="21" t="e">
        <f>VLOOKUP($N2879,Oferta!$D$2:$P$100,5,FALSE)</f>
        <v>#N/A</v>
      </c>
      <c r="R2879" s="21" t="e">
        <f>VLOOKUP(CONCATENATE($M2879,$N2879),Curriculos!$A$2:$J$332,8,FALSE)</f>
        <v>#N/A</v>
      </c>
      <c r="S2879" s="5"/>
      <c r="T2879" s="22"/>
      <c r="U2879" s="21" t="e">
        <f>VLOOKUP(CONCATENATE($M2879,$N2879),Curriculos!$A$2:$J$332,10,FALSE)</f>
        <v>#N/A</v>
      </c>
      <c r="V2879" s="20" t="e">
        <f>VLOOKUP(CONCATENATE($M2879,$N2879,$T2879),Oferta!$B$2:$R$360,17,FALSE)</f>
        <v>#N/A</v>
      </c>
      <c r="W2879" s="20" t="e">
        <f>VLOOKUP(CONCATENATE($M2879,$N2879,$T2879),Oferta!$B$2:$Q$360,12,FALSE)</f>
        <v>#N/A</v>
      </c>
      <c r="X2879" s="22"/>
      <c r="Y2879" s="23" t="e">
        <f>VLOOKUP(CONCATENATE($W2879,$X2879),Mtz_Horarios!$E$2:$H$92,2,FALSE)</f>
        <v>#N/A</v>
      </c>
      <c r="Z2879" s="23" t="e">
        <f>VLOOKUP(CONCATENATE($W2879,$X2879),Mtz_Horarios!$E$2:$H$92,3,FALSE)</f>
        <v>#N/A</v>
      </c>
      <c r="AA2879" s="24" t="e">
        <f>VLOOKUP(CONCATENATE($W2879,$X2879),Mtz_Horarios!$E$2:$H$92,4,FALSE)</f>
        <v>#N/A</v>
      </c>
      <c r="AB2879" s="20" t="e">
        <f>VLOOKUP(CONCATENATE($M2879,$N2879,$T2879),Oferta!$B$2:$Q$360,16,FALSE)</f>
        <v>#N/A</v>
      </c>
      <c r="AC2879" s="20" t="e">
        <f>VLOOKUP(CONCATENATE($M2879,$N2879,$T2879),Oferta!$B$2:$Q$360,15,FALSE)</f>
        <v>#N/A</v>
      </c>
      <c r="AI2879" s="5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12"/>
      <c r="AW2879" s="12"/>
    </row>
    <row r="2880" spans="1:49" ht="15" hidden="1" customHeight="1">
      <c r="A2880" s="12"/>
      <c r="B2880" s="12"/>
      <c r="C2880" s="12"/>
      <c r="D2880" s="12"/>
      <c r="E2880" s="12"/>
      <c r="F2880" s="12"/>
      <c r="G2880" s="12"/>
      <c r="H2880" s="12" t="e">
        <f t="shared" si="44"/>
        <v>#N/A</v>
      </c>
      <c r="I2880" s="12" t="e">
        <f>VLOOKUP(CONCATENATE(N2880,T2880),Simulador!$H$26:$H$33,1,FALSE)</f>
        <v>#N/A</v>
      </c>
      <c r="J2880" s="12" t="e">
        <f t="shared" si="45"/>
        <v>#N/A</v>
      </c>
      <c r="K2880" s="13" t="e">
        <f t="shared" si="46"/>
        <v>#N/A</v>
      </c>
      <c r="L2880" s="12" t="e">
        <f t="shared" si="47"/>
        <v>#N/A</v>
      </c>
      <c r="M2880" s="14"/>
      <c r="N2880" s="3"/>
      <c r="O2880" s="20" t="e">
        <f>VLOOKUP(CONCATENATE($M2880,$N2880),Curriculos!$A$2:$J$332,4,FALSE)</f>
        <v>#N/A</v>
      </c>
      <c r="P2880" s="21" t="e">
        <f>VLOOKUP(CONCATENATE($M2880,$N2880),Curriculos!$A$2:$J$332,5,FALSE)</f>
        <v>#N/A</v>
      </c>
      <c r="Q2880" s="21" t="e">
        <f>VLOOKUP($N2880,Oferta!$D$2:$P$100,5,FALSE)</f>
        <v>#N/A</v>
      </c>
      <c r="R2880" s="21" t="e">
        <f>VLOOKUP(CONCATENATE($M2880,$N2880),Curriculos!$A$2:$J$332,8,FALSE)</f>
        <v>#N/A</v>
      </c>
      <c r="S2880" s="5"/>
      <c r="T2880" s="22"/>
      <c r="U2880" s="21" t="e">
        <f>VLOOKUP(CONCATENATE($M2880,$N2880),Curriculos!$A$2:$J$332,10,FALSE)</f>
        <v>#N/A</v>
      </c>
      <c r="V2880" s="20" t="e">
        <f>VLOOKUP(CONCATENATE($M2880,$N2880,$T2880),Oferta!$B$2:$R$360,17,FALSE)</f>
        <v>#N/A</v>
      </c>
      <c r="W2880" s="20" t="e">
        <f>VLOOKUP(CONCATENATE($M2880,$N2880,$T2880),Oferta!$B$2:$Q$360,12,FALSE)</f>
        <v>#N/A</v>
      </c>
      <c r="X2880" s="22"/>
      <c r="Y2880" s="23" t="e">
        <f>VLOOKUP(CONCATENATE($W2880,$X2880),Mtz_Horarios!$E$2:$H$92,2,FALSE)</f>
        <v>#N/A</v>
      </c>
      <c r="Z2880" s="23" t="e">
        <f>VLOOKUP(CONCATENATE($W2880,$X2880),Mtz_Horarios!$E$2:$H$92,3,FALSE)</f>
        <v>#N/A</v>
      </c>
      <c r="AA2880" s="24" t="e">
        <f>VLOOKUP(CONCATENATE($W2880,$X2880),Mtz_Horarios!$E$2:$H$92,4,FALSE)</f>
        <v>#N/A</v>
      </c>
      <c r="AB2880" s="20" t="e">
        <f>VLOOKUP(CONCATENATE($M2880,$N2880,$T2880),Oferta!$B$2:$Q$360,16,FALSE)</f>
        <v>#N/A</v>
      </c>
      <c r="AC2880" s="20" t="e">
        <f>VLOOKUP(CONCATENATE($M2880,$N2880,$T2880),Oferta!$B$2:$Q$360,15,FALSE)</f>
        <v>#N/A</v>
      </c>
      <c r="AI2880" s="5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12"/>
      <c r="AW2880" s="12"/>
    </row>
    <row r="2881" spans="1:49" ht="15" hidden="1" customHeight="1">
      <c r="A2881" s="12"/>
      <c r="B2881" s="12"/>
      <c r="C2881" s="12"/>
      <c r="D2881" s="12"/>
      <c r="E2881" s="12"/>
      <c r="F2881" s="12"/>
      <c r="G2881" s="12"/>
      <c r="H2881" s="12" t="e">
        <f t="shared" si="44"/>
        <v>#N/A</v>
      </c>
      <c r="I2881" s="12" t="e">
        <f>VLOOKUP(CONCATENATE(N2881,T2881),Simulador!$H$26:$H$33,1,FALSE)</f>
        <v>#N/A</v>
      </c>
      <c r="J2881" s="12" t="e">
        <f t="shared" si="45"/>
        <v>#N/A</v>
      </c>
      <c r="K2881" s="13" t="e">
        <f t="shared" si="46"/>
        <v>#N/A</v>
      </c>
      <c r="L2881" s="12" t="e">
        <f t="shared" si="47"/>
        <v>#N/A</v>
      </c>
      <c r="M2881" s="14"/>
      <c r="N2881" s="3"/>
      <c r="O2881" s="20" t="e">
        <f>VLOOKUP(CONCATENATE($M2881,$N2881),Curriculos!$A$2:$J$332,4,FALSE)</f>
        <v>#N/A</v>
      </c>
      <c r="P2881" s="21" t="e">
        <f>VLOOKUP(CONCATENATE($M2881,$N2881),Curriculos!$A$2:$J$332,5,FALSE)</f>
        <v>#N/A</v>
      </c>
      <c r="Q2881" s="21" t="e">
        <f>VLOOKUP($N2881,Oferta!$D$2:$P$100,5,FALSE)</f>
        <v>#N/A</v>
      </c>
      <c r="R2881" s="21" t="e">
        <f>VLOOKUP(CONCATENATE($M2881,$N2881),Curriculos!$A$2:$J$332,8,FALSE)</f>
        <v>#N/A</v>
      </c>
      <c r="S2881" s="5"/>
      <c r="T2881" s="22"/>
      <c r="U2881" s="21" t="e">
        <f>VLOOKUP(CONCATENATE($M2881,$N2881),Curriculos!$A$2:$J$332,10,FALSE)</f>
        <v>#N/A</v>
      </c>
      <c r="V2881" s="20" t="e">
        <f>VLOOKUP(CONCATENATE($M2881,$N2881,$T2881),Oferta!$B$2:$R$360,17,FALSE)</f>
        <v>#N/A</v>
      </c>
      <c r="W2881" s="20" t="e">
        <f>VLOOKUP(CONCATENATE($M2881,$N2881,$T2881),Oferta!$B$2:$Q$360,12,FALSE)</f>
        <v>#N/A</v>
      </c>
      <c r="X2881" s="22"/>
      <c r="Y2881" s="23" t="e">
        <f>VLOOKUP(CONCATENATE($W2881,$X2881),Mtz_Horarios!$E$2:$H$92,2,FALSE)</f>
        <v>#N/A</v>
      </c>
      <c r="Z2881" s="23" t="e">
        <f>VLOOKUP(CONCATENATE($W2881,$X2881),Mtz_Horarios!$E$2:$H$92,3,FALSE)</f>
        <v>#N/A</v>
      </c>
      <c r="AA2881" s="24" t="e">
        <f>VLOOKUP(CONCATENATE($W2881,$X2881),Mtz_Horarios!$E$2:$H$92,4,FALSE)</f>
        <v>#N/A</v>
      </c>
      <c r="AB2881" s="20" t="e">
        <f>VLOOKUP(CONCATENATE($M2881,$N2881,$T2881),Oferta!$B$2:$Q$360,16,FALSE)</f>
        <v>#N/A</v>
      </c>
      <c r="AC2881" s="20" t="e">
        <f>VLOOKUP(CONCATENATE($M2881,$N2881,$T2881),Oferta!$B$2:$Q$360,15,FALSE)</f>
        <v>#N/A</v>
      </c>
      <c r="AI2881" s="5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12"/>
      <c r="AW2881" s="12"/>
    </row>
    <row r="2882" spans="1:49" ht="15" hidden="1" customHeight="1">
      <c r="A2882" s="12"/>
      <c r="B2882" s="12"/>
      <c r="C2882" s="12"/>
      <c r="D2882" s="12"/>
      <c r="E2882" s="12"/>
      <c r="F2882" s="12"/>
      <c r="G2882" s="12"/>
      <c r="H2882" s="12" t="e">
        <f t="shared" si="44"/>
        <v>#N/A</v>
      </c>
      <c r="I2882" s="12" t="e">
        <f>VLOOKUP(CONCATENATE(N2882,T2882),Simulador!$H$26:$H$33,1,FALSE)</f>
        <v>#N/A</v>
      </c>
      <c r="J2882" s="12" t="e">
        <f t="shared" si="45"/>
        <v>#N/A</v>
      </c>
      <c r="K2882" s="13" t="e">
        <f t="shared" si="46"/>
        <v>#N/A</v>
      </c>
      <c r="L2882" s="12" t="e">
        <f t="shared" si="47"/>
        <v>#N/A</v>
      </c>
      <c r="M2882" s="14"/>
      <c r="N2882" s="3"/>
      <c r="O2882" s="20" t="e">
        <f>VLOOKUP(CONCATENATE($M2882,$N2882),Curriculos!$A$2:$J$332,4,FALSE)</f>
        <v>#N/A</v>
      </c>
      <c r="P2882" s="21" t="e">
        <f>VLOOKUP(CONCATENATE($M2882,$N2882),Curriculos!$A$2:$J$332,5,FALSE)</f>
        <v>#N/A</v>
      </c>
      <c r="Q2882" s="21" t="e">
        <f>VLOOKUP($N2882,Oferta!$D$2:$P$100,5,FALSE)</f>
        <v>#N/A</v>
      </c>
      <c r="R2882" s="21" t="e">
        <f>VLOOKUP(CONCATENATE($M2882,$N2882),Curriculos!$A$2:$J$332,8,FALSE)</f>
        <v>#N/A</v>
      </c>
      <c r="S2882" s="5"/>
      <c r="T2882" s="22"/>
      <c r="U2882" s="21" t="e">
        <f>VLOOKUP(CONCATENATE($M2882,$N2882),Curriculos!$A$2:$J$332,10,FALSE)</f>
        <v>#N/A</v>
      </c>
      <c r="V2882" s="20" t="e">
        <f>VLOOKUP(CONCATENATE($M2882,$N2882,$T2882),Oferta!$B$2:$R$360,17,FALSE)</f>
        <v>#N/A</v>
      </c>
      <c r="W2882" s="20" t="e">
        <f>VLOOKUP(CONCATENATE($M2882,$N2882,$T2882),Oferta!$B$2:$Q$360,12,FALSE)</f>
        <v>#N/A</v>
      </c>
      <c r="X2882" s="22"/>
      <c r="Y2882" s="23" t="e">
        <f>VLOOKUP(CONCATENATE($W2882,$X2882),Mtz_Horarios!$E$2:$H$92,2,FALSE)</f>
        <v>#N/A</v>
      </c>
      <c r="Z2882" s="23" t="e">
        <f>VLOOKUP(CONCATENATE($W2882,$X2882),Mtz_Horarios!$E$2:$H$92,3,FALSE)</f>
        <v>#N/A</v>
      </c>
      <c r="AA2882" s="24" t="e">
        <f>VLOOKUP(CONCATENATE($W2882,$X2882),Mtz_Horarios!$E$2:$H$92,4,FALSE)</f>
        <v>#N/A</v>
      </c>
      <c r="AB2882" s="20" t="e">
        <f>VLOOKUP(CONCATENATE($M2882,$N2882,$T2882),Oferta!$B$2:$Q$360,16,FALSE)</f>
        <v>#N/A</v>
      </c>
      <c r="AC2882" s="20" t="e">
        <f>VLOOKUP(CONCATENATE($M2882,$N2882,$T2882),Oferta!$B$2:$Q$360,15,FALSE)</f>
        <v>#N/A</v>
      </c>
      <c r="AI2882" s="5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12"/>
      <c r="AW2882" s="12"/>
    </row>
    <row r="2883" spans="1:49" ht="15" hidden="1" customHeight="1">
      <c r="A2883" s="12"/>
      <c r="B2883" s="12"/>
      <c r="C2883" s="12"/>
      <c r="D2883" s="12"/>
      <c r="E2883" s="12"/>
      <c r="F2883" s="12"/>
      <c r="G2883" s="12"/>
      <c r="H2883" s="12" t="e">
        <f t="shared" si="44"/>
        <v>#N/A</v>
      </c>
      <c r="I2883" s="12" t="e">
        <f>VLOOKUP(CONCATENATE(N2883,T2883),Simulador!$H$26:$H$33,1,FALSE)</f>
        <v>#N/A</v>
      </c>
      <c r="J2883" s="12" t="e">
        <f t="shared" si="45"/>
        <v>#N/A</v>
      </c>
      <c r="K2883" s="13" t="e">
        <f t="shared" si="46"/>
        <v>#N/A</v>
      </c>
      <c r="L2883" s="12" t="e">
        <f t="shared" si="47"/>
        <v>#N/A</v>
      </c>
      <c r="M2883" s="14"/>
      <c r="N2883" s="3"/>
      <c r="O2883" s="20" t="e">
        <f>VLOOKUP(CONCATENATE($M2883,$N2883),Curriculos!$A$2:$J$332,4,FALSE)</f>
        <v>#N/A</v>
      </c>
      <c r="P2883" s="21" t="e">
        <f>VLOOKUP(CONCATENATE($M2883,$N2883),Curriculos!$A$2:$J$332,5,FALSE)</f>
        <v>#N/A</v>
      </c>
      <c r="Q2883" s="21" t="e">
        <f>VLOOKUP($N2883,Oferta!$D$2:$P$100,5,FALSE)</f>
        <v>#N/A</v>
      </c>
      <c r="R2883" s="21" t="e">
        <f>VLOOKUP(CONCATENATE($M2883,$N2883),Curriculos!$A$2:$J$332,8,FALSE)</f>
        <v>#N/A</v>
      </c>
      <c r="S2883" s="5"/>
      <c r="T2883" s="22"/>
      <c r="U2883" s="21" t="e">
        <f>VLOOKUP(CONCATENATE($M2883,$N2883),Curriculos!$A$2:$J$332,10,FALSE)</f>
        <v>#N/A</v>
      </c>
      <c r="V2883" s="20" t="e">
        <f>VLOOKUP(CONCATENATE($M2883,$N2883,$T2883),Oferta!$B$2:$R$360,17,FALSE)</f>
        <v>#N/A</v>
      </c>
      <c r="W2883" s="20" t="e">
        <f>VLOOKUP(CONCATENATE($M2883,$N2883,$T2883),Oferta!$B$2:$Q$360,12,FALSE)</f>
        <v>#N/A</v>
      </c>
      <c r="X2883" s="22"/>
      <c r="Y2883" s="23" t="e">
        <f>VLOOKUP(CONCATENATE($W2883,$X2883),Mtz_Horarios!$E$2:$H$92,2,FALSE)</f>
        <v>#N/A</v>
      </c>
      <c r="Z2883" s="23" t="e">
        <f>VLOOKUP(CONCATENATE($W2883,$X2883),Mtz_Horarios!$E$2:$H$92,3,FALSE)</f>
        <v>#N/A</v>
      </c>
      <c r="AA2883" s="24" t="e">
        <f>VLOOKUP(CONCATENATE($W2883,$X2883),Mtz_Horarios!$E$2:$H$92,4,FALSE)</f>
        <v>#N/A</v>
      </c>
      <c r="AB2883" s="20" t="e">
        <f>VLOOKUP(CONCATENATE($M2883,$N2883,$T2883),Oferta!$B$2:$Q$360,16,FALSE)</f>
        <v>#N/A</v>
      </c>
      <c r="AC2883" s="20" t="e">
        <f>VLOOKUP(CONCATENATE($M2883,$N2883,$T2883),Oferta!$B$2:$Q$360,15,FALSE)</f>
        <v>#N/A</v>
      </c>
      <c r="AI2883" s="5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12"/>
      <c r="AW2883" s="12"/>
    </row>
    <row r="2884" spans="1:49" ht="15" hidden="1" customHeight="1">
      <c r="A2884" s="12"/>
      <c r="B2884" s="12"/>
      <c r="C2884" s="12"/>
      <c r="D2884" s="12"/>
      <c r="E2884" s="12"/>
      <c r="F2884" s="12"/>
      <c r="G2884" s="12"/>
      <c r="H2884" s="12" t="e">
        <f t="shared" si="44"/>
        <v>#N/A</v>
      </c>
      <c r="I2884" s="12" t="e">
        <f>VLOOKUP(CONCATENATE(N2884,T2884),Simulador!$H$26:$H$33,1,FALSE)</f>
        <v>#N/A</v>
      </c>
      <c r="J2884" s="12" t="e">
        <f t="shared" si="45"/>
        <v>#N/A</v>
      </c>
      <c r="K2884" s="13" t="e">
        <f t="shared" si="46"/>
        <v>#N/A</v>
      </c>
      <c r="L2884" s="12" t="e">
        <f t="shared" si="47"/>
        <v>#N/A</v>
      </c>
      <c r="M2884" s="14"/>
      <c r="N2884" s="3"/>
      <c r="O2884" s="20" t="e">
        <f>VLOOKUP(CONCATENATE($M2884,$N2884),Curriculos!$A$2:$J$332,4,FALSE)</f>
        <v>#N/A</v>
      </c>
      <c r="P2884" s="21" t="e">
        <f>VLOOKUP(CONCATENATE($M2884,$N2884),Curriculos!$A$2:$J$332,5,FALSE)</f>
        <v>#N/A</v>
      </c>
      <c r="Q2884" s="21" t="e">
        <f>VLOOKUP($N2884,Oferta!$D$2:$P$100,5,FALSE)</f>
        <v>#N/A</v>
      </c>
      <c r="R2884" s="21" t="e">
        <f>VLOOKUP(CONCATENATE($M2884,$N2884),Curriculos!$A$2:$J$332,8,FALSE)</f>
        <v>#N/A</v>
      </c>
      <c r="S2884" s="5"/>
      <c r="T2884" s="22"/>
      <c r="U2884" s="21" t="e">
        <f>VLOOKUP(CONCATENATE($M2884,$N2884),Curriculos!$A$2:$J$332,10,FALSE)</f>
        <v>#N/A</v>
      </c>
      <c r="V2884" s="20" t="e">
        <f>VLOOKUP(CONCATENATE($M2884,$N2884,$T2884),Oferta!$B$2:$R$360,17,FALSE)</f>
        <v>#N/A</v>
      </c>
      <c r="W2884" s="20" t="e">
        <f>VLOOKUP(CONCATENATE($M2884,$N2884,$T2884),Oferta!$B$2:$Q$360,12,FALSE)</f>
        <v>#N/A</v>
      </c>
      <c r="X2884" s="22"/>
      <c r="Y2884" s="23" t="e">
        <f>VLOOKUP(CONCATENATE($W2884,$X2884),Mtz_Horarios!$E$2:$H$92,2,FALSE)</f>
        <v>#N/A</v>
      </c>
      <c r="Z2884" s="23" t="e">
        <f>VLOOKUP(CONCATENATE($W2884,$X2884),Mtz_Horarios!$E$2:$H$92,3,FALSE)</f>
        <v>#N/A</v>
      </c>
      <c r="AA2884" s="24" t="e">
        <f>VLOOKUP(CONCATENATE($W2884,$X2884),Mtz_Horarios!$E$2:$H$92,4,FALSE)</f>
        <v>#N/A</v>
      </c>
      <c r="AB2884" s="20" t="e">
        <f>VLOOKUP(CONCATENATE($M2884,$N2884,$T2884),Oferta!$B$2:$Q$360,16,FALSE)</f>
        <v>#N/A</v>
      </c>
      <c r="AC2884" s="20" t="e">
        <f>VLOOKUP(CONCATENATE($M2884,$N2884,$T2884),Oferta!$B$2:$Q$360,15,FALSE)</f>
        <v>#N/A</v>
      </c>
      <c r="AI2884" s="5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12"/>
      <c r="AW2884" s="12"/>
    </row>
    <row r="2885" spans="1:49" ht="15" hidden="1" customHeight="1">
      <c r="A2885" s="12"/>
      <c r="B2885" s="12"/>
      <c r="C2885" s="12"/>
      <c r="D2885" s="12"/>
      <c r="E2885" s="12"/>
      <c r="F2885" s="12"/>
      <c r="G2885" s="12"/>
      <c r="H2885" s="12" t="e">
        <f t="shared" si="44"/>
        <v>#N/A</v>
      </c>
      <c r="I2885" s="12" t="e">
        <f>VLOOKUP(CONCATENATE(N2885,T2885),Simulador!$H$26:$H$33,1,FALSE)</f>
        <v>#N/A</v>
      </c>
      <c r="J2885" s="12" t="e">
        <f t="shared" si="45"/>
        <v>#N/A</v>
      </c>
      <c r="K2885" s="13" t="e">
        <f t="shared" si="46"/>
        <v>#N/A</v>
      </c>
      <c r="L2885" s="12" t="e">
        <f t="shared" si="47"/>
        <v>#N/A</v>
      </c>
      <c r="M2885" s="14"/>
      <c r="N2885" s="3"/>
      <c r="O2885" s="20" t="e">
        <f>VLOOKUP(CONCATENATE($M2885,$N2885),Curriculos!$A$2:$J$332,4,FALSE)</f>
        <v>#N/A</v>
      </c>
      <c r="P2885" s="21" t="e">
        <f>VLOOKUP(CONCATENATE($M2885,$N2885),Curriculos!$A$2:$J$332,5,FALSE)</f>
        <v>#N/A</v>
      </c>
      <c r="Q2885" s="21" t="e">
        <f>VLOOKUP($N2885,Oferta!$D$2:$P$100,5,FALSE)</f>
        <v>#N/A</v>
      </c>
      <c r="R2885" s="21" t="e">
        <f>VLOOKUP(CONCATENATE($M2885,$N2885),Curriculos!$A$2:$J$332,8,FALSE)</f>
        <v>#N/A</v>
      </c>
      <c r="S2885" s="5"/>
      <c r="T2885" s="22"/>
      <c r="U2885" s="21" t="e">
        <f>VLOOKUP(CONCATENATE($M2885,$N2885),Curriculos!$A$2:$J$332,10,FALSE)</f>
        <v>#N/A</v>
      </c>
      <c r="V2885" s="20" t="e">
        <f>VLOOKUP(CONCATENATE($M2885,$N2885,$T2885),Oferta!$B$2:$R$360,17,FALSE)</f>
        <v>#N/A</v>
      </c>
      <c r="W2885" s="20" t="e">
        <f>VLOOKUP(CONCATENATE($M2885,$N2885,$T2885),Oferta!$B$2:$Q$360,12,FALSE)</f>
        <v>#N/A</v>
      </c>
      <c r="X2885" s="22"/>
      <c r="Y2885" s="23" t="e">
        <f>VLOOKUP(CONCATENATE($W2885,$X2885),Mtz_Horarios!$E$2:$H$92,2,FALSE)</f>
        <v>#N/A</v>
      </c>
      <c r="Z2885" s="23" t="e">
        <f>VLOOKUP(CONCATENATE($W2885,$X2885),Mtz_Horarios!$E$2:$H$92,3,FALSE)</f>
        <v>#N/A</v>
      </c>
      <c r="AA2885" s="24" t="e">
        <f>VLOOKUP(CONCATENATE($W2885,$X2885),Mtz_Horarios!$E$2:$H$92,4,FALSE)</f>
        <v>#N/A</v>
      </c>
      <c r="AB2885" s="20" t="e">
        <f>VLOOKUP(CONCATENATE($M2885,$N2885,$T2885),Oferta!$B$2:$Q$360,16,FALSE)</f>
        <v>#N/A</v>
      </c>
      <c r="AC2885" s="20" t="e">
        <f>VLOOKUP(CONCATENATE($M2885,$N2885,$T2885),Oferta!$B$2:$Q$360,15,FALSE)</f>
        <v>#N/A</v>
      </c>
      <c r="AI2885" s="5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12"/>
      <c r="AW2885" s="12"/>
    </row>
    <row r="2886" spans="1:49" ht="15" hidden="1" customHeight="1">
      <c r="A2886" s="12"/>
      <c r="B2886" s="12"/>
      <c r="C2886" s="12"/>
      <c r="D2886" s="12"/>
      <c r="E2886" s="12"/>
      <c r="F2886" s="12"/>
      <c r="G2886" s="12"/>
      <c r="H2886" s="12" t="e">
        <f t="shared" si="44"/>
        <v>#N/A</v>
      </c>
      <c r="I2886" s="12" t="e">
        <f>VLOOKUP(CONCATENATE(N2886,T2886),Simulador!$H$26:$H$33,1,FALSE)</f>
        <v>#N/A</v>
      </c>
      <c r="J2886" s="12" t="e">
        <f t="shared" si="45"/>
        <v>#N/A</v>
      </c>
      <c r="K2886" s="13" t="e">
        <f t="shared" si="46"/>
        <v>#N/A</v>
      </c>
      <c r="L2886" s="12" t="e">
        <f t="shared" si="47"/>
        <v>#N/A</v>
      </c>
      <c r="M2886" s="14"/>
      <c r="N2886" s="3"/>
      <c r="O2886" s="20" t="e">
        <f>VLOOKUP(CONCATENATE($M2886,$N2886),Curriculos!$A$2:$J$332,4,FALSE)</f>
        <v>#N/A</v>
      </c>
      <c r="P2886" s="21" t="e">
        <f>VLOOKUP(CONCATENATE($M2886,$N2886),Curriculos!$A$2:$J$332,5,FALSE)</f>
        <v>#N/A</v>
      </c>
      <c r="Q2886" s="21" t="e">
        <f>VLOOKUP($N2886,Oferta!$D$2:$P$100,5,FALSE)</f>
        <v>#N/A</v>
      </c>
      <c r="R2886" s="21" t="e">
        <f>VLOOKUP(CONCATENATE($M2886,$N2886),Curriculos!$A$2:$J$332,8,FALSE)</f>
        <v>#N/A</v>
      </c>
      <c r="S2886" s="5"/>
      <c r="T2886" s="22"/>
      <c r="U2886" s="21" t="e">
        <f>VLOOKUP(CONCATENATE($M2886,$N2886),Curriculos!$A$2:$J$332,10,FALSE)</f>
        <v>#N/A</v>
      </c>
      <c r="V2886" s="20" t="e">
        <f>VLOOKUP(CONCATENATE($M2886,$N2886,$T2886),Oferta!$B$2:$R$360,17,FALSE)</f>
        <v>#N/A</v>
      </c>
      <c r="W2886" s="20" t="e">
        <f>VLOOKUP(CONCATENATE($M2886,$N2886,$T2886),Oferta!$B$2:$Q$360,12,FALSE)</f>
        <v>#N/A</v>
      </c>
      <c r="X2886" s="22"/>
      <c r="Y2886" s="23" t="e">
        <f>VLOOKUP(CONCATENATE($W2886,$X2886),Mtz_Horarios!$E$2:$H$92,2,FALSE)</f>
        <v>#N/A</v>
      </c>
      <c r="Z2886" s="23" t="e">
        <f>VLOOKUP(CONCATENATE($W2886,$X2886),Mtz_Horarios!$E$2:$H$92,3,FALSE)</f>
        <v>#N/A</v>
      </c>
      <c r="AA2886" s="24" t="e">
        <f>VLOOKUP(CONCATENATE($W2886,$X2886),Mtz_Horarios!$E$2:$H$92,4,FALSE)</f>
        <v>#N/A</v>
      </c>
      <c r="AB2886" s="20" t="e">
        <f>VLOOKUP(CONCATENATE($M2886,$N2886,$T2886),Oferta!$B$2:$Q$360,16,FALSE)</f>
        <v>#N/A</v>
      </c>
      <c r="AC2886" s="20" t="e">
        <f>VLOOKUP(CONCATENATE($M2886,$N2886,$T2886),Oferta!$B$2:$Q$360,15,FALSE)</f>
        <v>#N/A</v>
      </c>
      <c r="AI2886" s="5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12"/>
      <c r="AW2886" s="12"/>
    </row>
    <row r="2887" spans="1:49" ht="15" hidden="1" customHeight="1">
      <c r="A2887" s="12"/>
      <c r="B2887" s="12"/>
      <c r="C2887" s="12"/>
      <c r="D2887" s="12"/>
      <c r="E2887" s="12"/>
      <c r="F2887" s="12"/>
      <c r="G2887" s="12"/>
      <c r="H2887" s="12" t="e">
        <f t="shared" si="44"/>
        <v>#N/A</v>
      </c>
      <c r="I2887" s="12" t="e">
        <f>VLOOKUP(CONCATENATE(N2887,T2887),Simulador!$H$26:$H$33,1,FALSE)</f>
        <v>#N/A</v>
      </c>
      <c r="J2887" s="12" t="e">
        <f t="shared" si="45"/>
        <v>#N/A</v>
      </c>
      <c r="K2887" s="13" t="e">
        <f t="shared" si="46"/>
        <v>#N/A</v>
      </c>
      <c r="L2887" s="12" t="e">
        <f t="shared" si="47"/>
        <v>#N/A</v>
      </c>
      <c r="M2887" s="14"/>
      <c r="N2887" s="3"/>
      <c r="O2887" s="20" t="e">
        <f>VLOOKUP(CONCATENATE($M2887,$N2887),Curriculos!$A$2:$J$332,4,FALSE)</f>
        <v>#N/A</v>
      </c>
      <c r="P2887" s="21" t="e">
        <f>VLOOKUP(CONCATENATE($M2887,$N2887),Curriculos!$A$2:$J$332,5,FALSE)</f>
        <v>#N/A</v>
      </c>
      <c r="Q2887" s="21" t="e">
        <f>VLOOKUP($N2887,Oferta!$D$2:$P$100,5,FALSE)</f>
        <v>#N/A</v>
      </c>
      <c r="R2887" s="21" t="e">
        <f>VLOOKUP(CONCATENATE($M2887,$N2887),Curriculos!$A$2:$J$332,8,FALSE)</f>
        <v>#N/A</v>
      </c>
      <c r="S2887" s="5"/>
      <c r="T2887" s="22"/>
      <c r="U2887" s="21" t="e">
        <f>VLOOKUP(CONCATENATE($M2887,$N2887),Curriculos!$A$2:$J$332,10,FALSE)</f>
        <v>#N/A</v>
      </c>
      <c r="V2887" s="20" t="e">
        <f>VLOOKUP(CONCATENATE($M2887,$N2887,$T2887),Oferta!$B$2:$R$360,17,FALSE)</f>
        <v>#N/A</v>
      </c>
      <c r="W2887" s="20" t="e">
        <f>VLOOKUP(CONCATENATE($M2887,$N2887,$T2887),Oferta!$B$2:$Q$360,12,FALSE)</f>
        <v>#N/A</v>
      </c>
      <c r="X2887" s="22"/>
      <c r="Y2887" s="23" t="e">
        <f>VLOOKUP(CONCATENATE($W2887,$X2887),Mtz_Horarios!$E$2:$H$92,2,FALSE)</f>
        <v>#N/A</v>
      </c>
      <c r="Z2887" s="23" t="e">
        <f>VLOOKUP(CONCATENATE($W2887,$X2887),Mtz_Horarios!$E$2:$H$92,3,FALSE)</f>
        <v>#N/A</v>
      </c>
      <c r="AA2887" s="24" t="e">
        <f>VLOOKUP(CONCATENATE($W2887,$X2887),Mtz_Horarios!$E$2:$H$92,4,FALSE)</f>
        <v>#N/A</v>
      </c>
      <c r="AB2887" s="20" t="e">
        <f>VLOOKUP(CONCATENATE($M2887,$N2887,$T2887),Oferta!$B$2:$Q$360,16,FALSE)</f>
        <v>#N/A</v>
      </c>
      <c r="AC2887" s="20" t="e">
        <f>VLOOKUP(CONCATENATE($M2887,$N2887,$T2887),Oferta!$B$2:$Q$360,15,FALSE)</f>
        <v>#N/A</v>
      </c>
      <c r="AI2887" s="5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12"/>
      <c r="AW2887" s="12"/>
    </row>
    <row r="2888" spans="1:49" ht="15" hidden="1" customHeight="1">
      <c r="A2888" s="12"/>
      <c r="B2888" s="12"/>
      <c r="C2888" s="12"/>
      <c r="D2888" s="12"/>
      <c r="E2888" s="12"/>
      <c r="F2888" s="12"/>
      <c r="G2888" s="12"/>
      <c r="H2888" s="12" t="e">
        <f t="shared" si="44"/>
        <v>#N/A</v>
      </c>
      <c r="I2888" s="12" t="e">
        <f>VLOOKUP(CONCATENATE(N2888,T2888),Simulador!$H$26:$H$33,1,FALSE)</f>
        <v>#N/A</v>
      </c>
      <c r="J2888" s="12" t="e">
        <f t="shared" si="45"/>
        <v>#N/A</v>
      </c>
      <c r="K2888" s="13" t="e">
        <f t="shared" si="46"/>
        <v>#N/A</v>
      </c>
      <c r="L2888" s="12" t="e">
        <f t="shared" si="47"/>
        <v>#N/A</v>
      </c>
      <c r="M2888" s="14"/>
      <c r="N2888" s="3"/>
      <c r="O2888" s="20" t="e">
        <f>VLOOKUP(CONCATENATE($M2888,$N2888),Curriculos!$A$2:$J$332,4,FALSE)</f>
        <v>#N/A</v>
      </c>
      <c r="P2888" s="21" t="e">
        <f>VLOOKUP(CONCATENATE($M2888,$N2888),Curriculos!$A$2:$J$332,5,FALSE)</f>
        <v>#N/A</v>
      </c>
      <c r="Q2888" s="21" t="e">
        <f>VLOOKUP($N2888,Oferta!$D$2:$P$100,5,FALSE)</f>
        <v>#N/A</v>
      </c>
      <c r="R2888" s="21" t="e">
        <f>VLOOKUP(CONCATENATE($M2888,$N2888),Curriculos!$A$2:$J$332,8,FALSE)</f>
        <v>#N/A</v>
      </c>
      <c r="S2888" s="5"/>
      <c r="T2888" s="22"/>
      <c r="U2888" s="21" t="e">
        <f>VLOOKUP(CONCATENATE($M2888,$N2888),Curriculos!$A$2:$J$332,10,FALSE)</f>
        <v>#N/A</v>
      </c>
      <c r="V2888" s="20" t="e">
        <f>VLOOKUP(CONCATENATE($M2888,$N2888,$T2888),Oferta!$B$2:$R$360,17,FALSE)</f>
        <v>#N/A</v>
      </c>
      <c r="W2888" s="20" t="e">
        <f>VLOOKUP(CONCATENATE($M2888,$N2888,$T2888),Oferta!$B$2:$Q$360,12,FALSE)</f>
        <v>#N/A</v>
      </c>
      <c r="X2888" s="22"/>
      <c r="Y2888" s="23" t="e">
        <f>VLOOKUP(CONCATENATE($W2888,$X2888),Mtz_Horarios!$E$2:$H$92,2,FALSE)</f>
        <v>#N/A</v>
      </c>
      <c r="Z2888" s="23" t="e">
        <f>VLOOKUP(CONCATENATE($W2888,$X2888),Mtz_Horarios!$E$2:$H$92,3,FALSE)</f>
        <v>#N/A</v>
      </c>
      <c r="AA2888" s="24" t="e">
        <f>VLOOKUP(CONCATENATE($W2888,$X2888),Mtz_Horarios!$E$2:$H$92,4,FALSE)</f>
        <v>#N/A</v>
      </c>
      <c r="AB2888" s="20" t="e">
        <f>VLOOKUP(CONCATENATE($M2888,$N2888,$T2888),Oferta!$B$2:$Q$360,16,FALSE)</f>
        <v>#N/A</v>
      </c>
      <c r="AC2888" s="20" t="e">
        <f>VLOOKUP(CONCATENATE($M2888,$N2888,$T2888),Oferta!$B$2:$Q$360,15,FALSE)</f>
        <v>#N/A</v>
      </c>
      <c r="AI2888" s="5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12"/>
      <c r="AW2888" s="12"/>
    </row>
    <row r="2889" spans="1:49" ht="15" hidden="1" customHeight="1">
      <c r="A2889" s="12"/>
      <c r="B2889" s="12"/>
      <c r="C2889" s="12"/>
      <c r="D2889" s="12"/>
      <c r="E2889" s="12"/>
      <c r="F2889" s="12"/>
      <c r="G2889" s="12"/>
      <c r="H2889" s="12" t="e">
        <f t="shared" si="44"/>
        <v>#N/A</v>
      </c>
      <c r="I2889" s="12" t="e">
        <f>VLOOKUP(CONCATENATE(N2889,T2889),Simulador!$H$26:$H$33,1,FALSE)</f>
        <v>#N/A</v>
      </c>
      <c r="J2889" s="12" t="e">
        <f t="shared" si="45"/>
        <v>#N/A</v>
      </c>
      <c r="K2889" s="13" t="e">
        <f t="shared" si="46"/>
        <v>#N/A</v>
      </c>
      <c r="L2889" s="12" t="e">
        <f t="shared" si="47"/>
        <v>#N/A</v>
      </c>
      <c r="M2889" s="14"/>
      <c r="N2889" s="3"/>
      <c r="O2889" s="20" t="e">
        <f>VLOOKUP(CONCATENATE($M2889,$N2889),Curriculos!$A$2:$J$332,4,FALSE)</f>
        <v>#N/A</v>
      </c>
      <c r="P2889" s="21" t="e">
        <f>VLOOKUP(CONCATENATE($M2889,$N2889),Curriculos!$A$2:$J$332,5,FALSE)</f>
        <v>#N/A</v>
      </c>
      <c r="Q2889" s="21" t="e">
        <f>VLOOKUP($N2889,Oferta!$D$2:$P$100,5,FALSE)</f>
        <v>#N/A</v>
      </c>
      <c r="R2889" s="21" t="e">
        <f>VLOOKUP(CONCATENATE($M2889,$N2889),Curriculos!$A$2:$J$332,8,FALSE)</f>
        <v>#N/A</v>
      </c>
      <c r="S2889" s="5"/>
      <c r="T2889" s="22"/>
      <c r="U2889" s="21" t="e">
        <f>VLOOKUP(CONCATENATE($M2889,$N2889),Curriculos!$A$2:$J$332,10,FALSE)</f>
        <v>#N/A</v>
      </c>
      <c r="V2889" s="20" t="e">
        <f>VLOOKUP(CONCATENATE($M2889,$N2889,$T2889),Oferta!$B$2:$R$360,17,FALSE)</f>
        <v>#N/A</v>
      </c>
      <c r="W2889" s="20" t="e">
        <f>VLOOKUP(CONCATENATE($M2889,$N2889,$T2889),Oferta!$B$2:$Q$360,12,FALSE)</f>
        <v>#N/A</v>
      </c>
      <c r="X2889" s="22"/>
      <c r="Y2889" s="23" t="e">
        <f>VLOOKUP(CONCATENATE($W2889,$X2889),Mtz_Horarios!$E$2:$H$92,2,FALSE)</f>
        <v>#N/A</v>
      </c>
      <c r="Z2889" s="23" t="e">
        <f>VLOOKUP(CONCATENATE($W2889,$X2889),Mtz_Horarios!$E$2:$H$92,3,FALSE)</f>
        <v>#N/A</v>
      </c>
      <c r="AA2889" s="24" t="e">
        <f>VLOOKUP(CONCATENATE($W2889,$X2889),Mtz_Horarios!$E$2:$H$92,4,FALSE)</f>
        <v>#N/A</v>
      </c>
      <c r="AB2889" s="20" t="e">
        <f>VLOOKUP(CONCATENATE($M2889,$N2889,$T2889),Oferta!$B$2:$Q$360,16,FALSE)</f>
        <v>#N/A</v>
      </c>
      <c r="AC2889" s="20" t="e">
        <f>VLOOKUP(CONCATENATE($M2889,$N2889,$T2889),Oferta!$B$2:$Q$360,15,FALSE)</f>
        <v>#N/A</v>
      </c>
      <c r="AI2889" s="5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12"/>
      <c r="AW2889" s="12"/>
    </row>
    <row r="2890" spans="1:49" ht="15" hidden="1" customHeight="1">
      <c r="A2890" s="12"/>
      <c r="B2890" s="12"/>
      <c r="C2890" s="12"/>
      <c r="D2890" s="12"/>
      <c r="E2890" s="12"/>
      <c r="F2890" s="12"/>
      <c r="G2890" s="12"/>
      <c r="H2890" s="12" t="e">
        <f t="shared" si="44"/>
        <v>#N/A</v>
      </c>
      <c r="I2890" s="12" t="e">
        <f>VLOOKUP(CONCATENATE(N2890,T2890),Simulador!$H$26:$H$33,1,FALSE)</f>
        <v>#N/A</v>
      </c>
      <c r="J2890" s="12" t="e">
        <f t="shared" si="45"/>
        <v>#N/A</v>
      </c>
      <c r="K2890" s="13" t="e">
        <f t="shared" si="46"/>
        <v>#N/A</v>
      </c>
      <c r="L2890" s="12" t="e">
        <f t="shared" si="47"/>
        <v>#N/A</v>
      </c>
      <c r="M2890" s="14"/>
      <c r="N2890" s="3"/>
      <c r="O2890" s="20" t="e">
        <f>VLOOKUP(CONCATENATE($M2890,$N2890),Curriculos!$A$2:$J$332,4,FALSE)</f>
        <v>#N/A</v>
      </c>
      <c r="P2890" s="21" t="e">
        <f>VLOOKUP(CONCATENATE($M2890,$N2890),Curriculos!$A$2:$J$332,5,FALSE)</f>
        <v>#N/A</v>
      </c>
      <c r="Q2890" s="21" t="e">
        <f>VLOOKUP($N2890,Oferta!$D$2:$P$100,5,FALSE)</f>
        <v>#N/A</v>
      </c>
      <c r="R2890" s="21" t="e">
        <f>VLOOKUP(CONCATENATE($M2890,$N2890),Curriculos!$A$2:$J$332,8,FALSE)</f>
        <v>#N/A</v>
      </c>
      <c r="S2890" s="5"/>
      <c r="T2890" s="22"/>
      <c r="U2890" s="21" t="e">
        <f>VLOOKUP(CONCATENATE($M2890,$N2890),Curriculos!$A$2:$J$332,10,FALSE)</f>
        <v>#N/A</v>
      </c>
      <c r="V2890" s="20" t="e">
        <f>VLOOKUP(CONCATENATE($M2890,$N2890,$T2890),Oferta!$B$2:$R$360,17,FALSE)</f>
        <v>#N/A</v>
      </c>
      <c r="W2890" s="20" t="e">
        <f>VLOOKUP(CONCATENATE($M2890,$N2890,$T2890),Oferta!$B$2:$Q$360,12,FALSE)</f>
        <v>#N/A</v>
      </c>
      <c r="X2890" s="22"/>
      <c r="Y2890" s="23" t="e">
        <f>VLOOKUP(CONCATENATE($W2890,$X2890),Mtz_Horarios!$E$2:$H$92,2,FALSE)</f>
        <v>#N/A</v>
      </c>
      <c r="Z2890" s="23" t="e">
        <f>VLOOKUP(CONCATENATE($W2890,$X2890),Mtz_Horarios!$E$2:$H$92,3,FALSE)</f>
        <v>#N/A</v>
      </c>
      <c r="AA2890" s="24" t="e">
        <f>VLOOKUP(CONCATENATE($W2890,$X2890),Mtz_Horarios!$E$2:$H$92,4,FALSE)</f>
        <v>#N/A</v>
      </c>
      <c r="AB2890" s="20" t="e">
        <f>VLOOKUP(CONCATENATE($M2890,$N2890,$T2890),Oferta!$B$2:$Q$360,16,FALSE)</f>
        <v>#N/A</v>
      </c>
      <c r="AC2890" s="20" t="e">
        <f>VLOOKUP(CONCATENATE($M2890,$N2890,$T2890),Oferta!$B$2:$Q$360,15,FALSE)</f>
        <v>#N/A</v>
      </c>
      <c r="AI2890" s="5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12"/>
      <c r="AW2890" s="12"/>
    </row>
    <row r="2891" spans="1:49" ht="15" hidden="1" customHeight="1">
      <c r="A2891" s="12"/>
      <c r="B2891" s="12"/>
      <c r="C2891" s="12"/>
      <c r="D2891" s="12"/>
      <c r="E2891" s="12"/>
      <c r="F2891" s="12"/>
      <c r="G2891" s="12"/>
      <c r="H2891" s="12" t="e">
        <f t="shared" si="44"/>
        <v>#N/A</v>
      </c>
      <c r="I2891" s="12" t="e">
        <f>VLOOKUP(CONCATENATE(N2891,T2891),Simulador!$H$26:$H$33,1,FALSE)</f>
        <v>#N/A</v>
      </c>
      <c r="J2891" s="12" t="e">
        <f t="shared" si="45"/>
        <v>#N/A</v>
      </c>
      <c r="K2891" s="13" t="e">
        <f t="shared" si="46"/>
        <v>#N/A</v>
      </c>
      <c r="L2891" s="12" t="e">
        <f t="shared" si="47"/>
        <v>#N/A</v>
      </c>
      <c r="M2891" s="14"/>
      <c r="N2891" s="3"/>
      <c r="O2891" s="20" t="e">
        <f>VLOOKUP(CONCATENATE($M2891,$N2891),Curriculos!$A$2:$J$332,4,FALSE)</f>
        <v>#N/A</v>
      </c>
      <c r="P2891" s="21" t="e">
        <f>VLOOKUP(CONCATENATE($M2891,$N2891),Curriculos!$A$2:$J$332,5,FALSE)</f>
        <v>#N/A</v>
      </c>
      <c r="Q2891" s="21" t="e">
        <f>VLOOKUP($N2891,Oferta!$D$2:$P$100,5,FALSE)</f>
        <v>#N/A</v>
      </c>
      <c r="R2891" s="21" t="e">
        <f>VLOOKUP(CONCATENATE($M2891,$N2891),Curriculos!$A$2:$J$332,8,FALSE)</f>
        <v>#N/A</v>
      </c>
      <c r="S2891" s="5"/>
      <c r="T2891" s="22"/>
      <c r="U2891" s="21" t="e">
        <f>VLOOKUP(CONCATENATE($M2891,$N2891),Curriculos!$A$2:$J$332,10,FALSE)</f>
        <v>#N/A</v>
      </c>
      <c r="V2891" s="20" t="e">
        <f>VLOOKUP(CONCATENATE($M2891,$N2891,$T2891),Oferta!$B$2:$R$360,17,FALSE)</f>
        <v>#N/A</v>
      </c>
      <c r="W2891" s="20" t="e">
        <f>VLOOKUP(CONCATENATE($M2891,$N2891,$T2891),Oferta!$B$2:$Q$360,12,FALSE)</f>
        <v>#N/A</v>
      </c>
      <c r="X2891" s="22"/>
      <c r="Y2891" s="23" t="e">
        <f>VLOOKUP(CONCATENATE($W2891,$X2891),Mtz_Horarios!$E$2:$H$92,2,FALSE)</f>
        <v>#N/A</v>
      </c>
      <c r="Z2891" s="23" t="e">
        <f>VLOOKUP(CONCATENATE($W2891,$X2891),Mtz_Horarios!$E$2:$H$92,3,FALSE)</f>
        <v>#N/A</v>
      </c>
      <c r="AA2891" s="24" t="e">
        <f>VLOOKUP(CONCATENATE($W2891,$X2891),Mtz_Horarios!$E$2:$H$92,4,FALSE)</f>
        <v>#N/A</v>
      </c>
      <c r="AB2891" s="20" t="e">
        <f>VLOOKUP(CONCATENATE($M2891,$N2891,$T2891),Oferta!$B$2:$Q$360,16,FALSE)</f>
        <v>#N/A</v>
      </c>
      <c r="AC2891" s="20" t="e">
        <f>VLOOKUP(CONCATENATE($M2891,$N2891,$T2891),Oferta!$B$2:$Q$360,15,FALSE)</f>
        <v>#N/A</v>
      </c>
      <c r="AI2891" s="5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12"/>
      <c r="AW2891" s="12"/>
    </row>
    <row r="2892" spans="1:49" ht="15" hidden="1" customHeight="1">
      <c r="A2892" s="12"/>
      <c r="B2892" s="12"/>
      <c r="C2892" s="12"/>
      <c r="D2892" s="12"/>
      <c r="E2892" s="12"/>
      <c r="F2892" s="12"/>
      <c r="G2892" s="12"/>
      <c r="H2892" s="12" t="e">
        <f t="shared" si="44"/>
        <v>#N/A</v>
      </c>
      <c r="I2892" s="12" t="e">
        <f>VLOOKUP(CONCATENATE(N2892,T2892),Simulador!$H$26:$H$33,1,FALSE)</f>
        <v>#N/A</v>
      </c>
      <c r="J2892" s="12" t="e">
        <f t="shared" si="45"/>
        <v>#N/A</v>
      </c>
      <c r="K2892" s="13" t="e">
        <f t="shared" si="46"/>
        <v>#N/A</v>
      </c>
      <c r="L2892" s="12" t="e">
        <f t="shared" si="47"/>
        <v>#N/A</v>
      </c>
      <c r="M2892" s="14"/>
      <c r="N2892" s="3"/>
      <c r="O2892" s="20" t="e">
        <f>VLOOKUP(CONCATENATE($M2892,$N2892),Curriculos!$A$2:$J$332,4,FALSE)</f>
        <v>#N/A</v>
      </c>
      <c r="P2892" s="21" t="e">
        <f>VLOOKUP(CONCATENATE($M2892,$N2892),Curriculos!$A$2:$J$332,5,FALSE)</f>
        <v>#N/A</v>
      </c>
      <c r="Q2892" s="21" t="e">
        <f>VLOOKUP($N2892,Oferta!$D$2:$P$100,5,FALSE)</f>
        <v>#N/A</v>
      </c>
      <c r="R2892" s="21" t="e">
        <f>VLOOKUP(CONCATENATE($M2892,$N2892),Curriculos!$A$2:$J$332,8,FALSE)</f>
        <v>#N/A</v>
      </c>
      <c r="S2892" s="5"/>
      <c r="T2892" s="22"/>
      <c r="U2892" s="21" t="e">
        <f>VLOOKUP(CONCATENATE($M2892,$N2892),Curriculos!$A$2:$J$332,10,FALSE)</f>
        <v>#N/A</v>
      </c>
      <c r="V2892" s="20" t="e">
        <f>VLOOKUP(CONCATENATE($M2892,$N2892,$T2892),Oferta!$B$2:$R$360,17,FALSE)</f>
        <v>#N/A</v>
      </c>
      <c r="W2892" s="20" t="e">
        <f>VLOOKUP(CONCATENATE($M2892,$N2892,$T2892),Oferta!$B$2:$Q$360,12,FALSE)</f>
        <v>#N/A</v>
      </c>
      <c r="X2892" s="22"/>
      <c r="Y2892" s="23" t="e">
        <f>VLOOKUP(CONCATENATE($W2892,$X2892),Mtz_Horarios!$E$2:$H$92,2,FALSE)</f>
        <v>#N/A</v>
      </c>
      <c r="Z2892" s="23" t="e">
        <f>VLOOKUP(CONCATENATE($W2892,$X2892),Mtz_Horarios!$E$2:$H$92,3,FALSE)</f>
        <v>#N/A</v>
      </c>
      <c r="AA2892" s="24" t="e">
        <f>VLOOKUP(CONCATENATE($W2892,$X2892),Mtz_Horarios!$E$2:$H$92,4,FALSE)</f>
        <v>#N/A</v>
      </c>
      <c r="AB2892" s="20" t="e">
        <f>VLOOKUP(CONCATENATE($M2892,$N2892,$T2892),Oferta!$B$2:$Q$360,16,FALSE)</f>
        <v>#N/A</v>
      </c>
      <c r="AC2892" s="20" t="e">
        <f>VLOOKUP(CONCATENATE($M2892,$N2892,$T2892),Oferta!$B$2:$Q$360,15,FALSE)</f>
        <v>#N/A</v>
      </c>
      <c r="AI2892" s="5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12"/>
      <c r="AW2892" s="12"/>
    </row>
  </sheetData>
  <sheetProtection algorithmName="SHA-512" hashValue="ne+RpWuxmwjSMQ84Iu7/iU7IgQi2Zw62eWGNjoS7Foo4qp/iJ3UrBsnxadX260FYbOrm9eHmtQHwwBAm6nIVbQ==" saltValue="/da1dbMGlB/vnWu0rOoDiw==" spinCount="100000" sheet="1" objects="1" scenarios="1"/>
  <autoFilter ref="A1:AW2892" xr:uid="{00000000-0009-0000-0000-000000000000}">
    <filterColumn colId="20">
      <filters>
        <filter val="DCEC"/>
      </filters>
    </filterColumn>
  </autoFilter>
  <printOptions gridLines="1"/>
  <pageMargins left="0.39370078740157483" right="0.27559055118110237" top="0.82677165354330717" bottom="0.47244094488188981" header="0" footer="0"/>
  <pageSetup paperSize="9" scale="95" orientation="landscape"/>
  <headerFooter>
    <oddHeader>&amp;CColegiado de Ciências Econômicas &amp;A&amp;REm &amp;D  &amp;T</oddHeader>
    <oddFooter>&amp;C&amp;P/&amp;R&amp;F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999"/>
  <sheetViews>
    <sheetView showGridLines="0" tabSelected="1" workbookViewId="0"/>
  </sheetViews>
  <sheetFormatPr defaultColWidth="14.42578125" defaultRowHeight="15" customHeight="1" outlineLevelCol="1"/>
  <cols>
    <col min="1" max="7" width="16.7109375" customWidth="1"/>
    <col min="8" max="8" width="13.42578125" customWidth="1" outlineLevel="1"/>
    <col min="9" max="9" width="9.140625" customWidth="1" outlineLevel="1"/>
    <col min="10" max="15" width="9.140625" customWidth="1"/>
    <col min="16" max="16" width="37" customWidth="1"/>
    <col min="17" max="26" width="9.140625" customWidth="1"/>
  </cols>
  <sheetData>
    <row r="1" spans="1:26" ht="14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8" customHeight="1">
      <c r="A2" s="166" t="s">
        <v>506</v>
      </c>
      <c r="B2" s="161"/>
      <c r="C2" s="161"/>
      <c r="D2" s="161"/>
      <c r="E2" s="161"/>
      <c r="F2" s="161"/>
      <c r="G2" s="161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8" customHeight="1">
      <c r="A3" s="167" t="s">
        <v>507</v>
      </c>
      <c r="B3" s="161"/>
      <c r="C3" s="161"/>
      <c r="D3" s="161"/>
      <c r="E3" s="161"/>
      <c r="F3" s="161"/>
      <c r="G3" s="161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4.25" customHeight="1">
      <c r="A4" s="12"/>
      <c r="B4" s="168" t="s">
        <v>508</v>
      </c>
      <c r="C4" s="161"/>
      <c r="D4" s="161"/>
      <c r="E4" s="161"/>
      <c r="F4" s="161"/>
      <c r="G4" s="161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6.75" customHeight="1">
      <c r="A5" s="12"/>
      <c r="B5" s="63"/>
      <c r="C5" s="63"/>
      <c r="D5" s="63"/>
      <c r="E5" s="63"/>
      <c r="F5" s="63"/>
      <c r="G5" s="63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5" customHeight="1">
      <c r="A6" s="169" t="s">
        <v>509</v>
      </c>
      <c r="B6" s="170"/>
      <c r="C6" s="170"/>
      <c r="D6" s="170"/>
      <c r="E6" s="170"/>
      <c r="F6" s="170"/>
      <c r="G6" s="171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4.25" customHeight="1">
      <c r="A7" s="172"/>
      <c r="B7" s="161"/>
      <c r="C7" s="161"/>
      <c r="D7" s="161"/>
      <c r="E7" s="161"/>
      <c r="F7" s="161"/>
      <c r="G7" s="173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7.25" customHeight="1">
      <c r="A8" s="174"/>
      <c r="B8" s="175"/>
      <c r="C8" s="175"/>
      <c r="D8" s="175"/>
      <c r="E8" s="175"/>
      <c r="F8" s="175"/>
      <c r="G8" s="176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4.25" customHeight="1">
      <c r="A9" s="112"/>
      <c r="B9" s="113"/>
      <c r="C9" s="113"/>
      <c r="D9" s="113"/>
      <c r="E9" s="113"/>
      <c r="F9" s="113"/>
      <c r="G9" s="113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9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1" customHeight="1">
      <c r="A11" s="114" t="s">
        <v>510</v>
      </c>
      <c r="B11" s="177"/>
      <c r="C11" s="164"/>
      <c r="D11" s="164"/>
      <c r="E11" s="164"/>
      <c r="F11" s="164"/>
      <c r="G11" s="165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21" customHeight="1">
      <c r="A12" s="114" t="s">
        <v>442</v>
      </c>
      <c r="B12" s="115" t="s">
        <v>176</v>
      </c>
      <c r="C12" s="115" t="s">
        <v>161</v>
      </c>
      <c r="D12" s="115" t="s">
        <v>164</v>
      </c>
      <c r="E12" s="115" t="s">
        <v>173</v>
      </c>
      <c r="F12" s="115" t="s">
        <v>174</v>
      </c>
      <c r="G12" s="115" t="s">
        <v>225</v>
      </c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52.5" customHeight="1">
      <c r="A13" s="116">
        <v>0.3125</v>
      </c>
      <c r="B13" s="84" t="e">
        <f>VLOOKUP(CONCATENATE(B$12,$A13),Oferta_Detalhada!$J$2:$O$2974,6,FALSE)</f>
        <v>#N/A</v>
      </c>
      <c r="C13" s="84" t="e">
        <f>VLOOKUP(CONCATENATE(C$12,$A13),Oferta_Detalhada!$J$2:$O$2974,6,FALSE)</f>
        <v>#N/A</v>
      </c>
      <c r="D13" s="84" t="e">
        <f>VLOOKUP(CONCATENATE(D$12,$A13),Oferta_Detalhada!$J$2:$O$2974,6,FALSE)</f>
        <v>#N/A</v>
      </c>
      <c r="E13" s="84" t="e">
        <f>VLOOKUP(CONCATENATE(E$12,$A13),Oferta_Detalhada!$J$2:$O$2974,6,FALSE)</f>
        <v>#N/A</v>
      </c>
      <c r="F13" s="84" t="e">
        <f>VLOOKUP(CONCATENATE(F$12,$A13),Oferta_Detalhada!$J$2:$O$2974,6,FALSE)</f>
        <v>#N/A</v>
      </c>
      <c r="G13" s="84" t="e">
        <f>VLOOKUP(CONCATENATE(G$12,$A13),Oferta_Detalhada!$J$2:$O$2974,6,FALSE)</f>
        <v>#N/A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52.5" customHeight="1">
      <c r="A14" s="116">
        <v>0.34722222222222227</v>
      </c>
      <c r="B14" s="84" t="e">
        <f>VLOOKUP(CONCATENATE(B$12,$A14),Oferta_Detalhada!$J$2:$O$2974,6,FALSE)</f>
        <v>#N/A</v>
      </c>
      <c r="C14" s="84" t="e">
        <f>VLOOKUP(CONCATENATE(C$12,$A14),Oferta_Detalhada!$J$2:$O$2974,6,FALSE)</f>
        <v>#N/A</v>
      </c>
      <c r="D14" s="84" t="e">
        <f>VLOOKUP(CONCATENATE(D$12,$A14),Oferta_Detalhada!$J$2:$O$2974,6,FALSE)</f>
        <v>#N/A</v>
      </c>
      <c r="E14" s="84" t="e">
        <f>VLOOKUP(CONCATENATE(E$12,$A14),Oferta_Detalhada!$J$2:$O$2974,6,FALSE)</f>
        <v>#N/A</v>
      </c>
      <c r="F14" s="84" t="e">
        <f>VLOOKUP(CONCATENATE(F$12,$A14),Oferta_Detalhada!$J$2:$O$2974,6,FALSE)</f>
        <v>#N/A</v>
      </c>
      <c r="G14" s="84" t="e">
        <f>VLOOKUP(CONCATENATE(G$12,$A14),Oferta_Detalhada!$J$2:$O$2974,6,FALSE)</f>
        <v>#N/A</v>
      </c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52.5" customHeight="1">
      <c r="A15" s="116">
        <v>0.38194444444444442</v>
      </c>
      <c r="B15" s="84" t="e">
        <f>VLOOKUP(CONCATENATE(B$12,$A15),Oferta_Detalhada!$J$2:$O$2974,6,FALSE)</f>
        <v>#N/A</v>
      </c>
      <c r="C15" s="84" t="e">
        <f>VLOOKUP(CONCATENATE(C$12,$A15),Oferta_Detalhada!$J$2:$O$2974,6,FALSE)</f>
        <v>#N/A</v>
      </c>
      <c r="D15" s="84" t="e">
        <f>VLOOKUP(CONCATENATE(D$12,$A15),Oferta_Detalhada!$J$2:$O$2974,6,FALSE)</f>
        <v>#N/A</v>
      </c>
      <c r="E15" s="84" t="e">
        <f>VLOOKUP(CONCATENATE(E$12,$A15),Oferta_Detalhada!$J$2:$O$2974,6,FALSE)</f>
        <v>#N/A</v>
      </c>
      <c r="F15" s="84" t="e">
        <f>VLOOKUP(CONCATENATE(F$12,$A15),Oferta_Detalhada!$J$2:$O$2974,6,FALSE)</f>
        <v>#N/A</v>
      </c>
      <c r="G15" s="84" t="e">
        <f>VLOOKUP(CONCATENATE(G$12,$A15),Oferta_Detalhada!$J$2:$O$2974,6,FALSE)</f>
        <v>#N/A</v>
      </c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52.5" customHeight="1">
      <c r="A16" s="116">
        <v>0.41666666666666669</v>
      </c>
      <c r="B16" s="84" t="e">
        <f>VLOOKUP(CONCATENATE(B$12,$A16),Oferta_Detalhada!$J$2:$O$2974,6,FALSE)</f>
        <v>#N/A</v>
      </c>
      <c r="C16" s="84" t="e">
        <f>VLOOKUP(CONCATENATE(C$12,$A16),Oferta_Detalhada!$J$2:$O$2974,6,FALSE)</f>
        <v>#N/A</v>
      </c>
      <c r="D16" s="84" t="e">
        <f>VLOOKUP(CONCATENATE(D$12,$A16),Oferta_Detalhada!$J$2:$O$2974,6,FALSE)</f>
        <v>#N/A</v>
      </c>
      <c r="E16" s="84" t="e">
        <f>VLOOKUP(CONCATENATE(E$12,$A16),Oferta_Detalhada!$J$2:$O$2974,6,FALSE)</f>
        <v>#N/A</v>
      </c>
      <c r="F16" s="84" t="e">
        <f>VLOOKUP(CONCATENATE(F$12,$A16),Oferta_Detalhada!$J$2:$O$2974,6,FALSE)</f>
        <v>#N/A</v>
      </c>
      <c r="G16" s="84" t="e">
        <f>VLOOKUP(CONCATENATE(G$12,$A16),Oferta_Detalhada!$J$2:$O$2974,6,FALSE)</f>
        <v>#N/A</v>
      </c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52.5" customHeight="1">
      <c r="A17" s="116">
        <v>0.4513888888888889</v>
      </c>
      <c r="B17" s="84" t="e">
        <f>VLOOKUP(CONCATENATE(B$12,$A17),Oferta_Detalhada!$J$2:$O$2974,6,FALSE)</f>
        <v>#N/A</v>
      </c>
      <c r="C17" s="84" t="e">
        <f>VLOOKUP(CONCATENATE(C$12,$A17),Oferta_Detalhada!$J$2:$O$2974,6,FALSE)</f>
        <v>#N/A</v>
      </c>
      <c r="D17" s="84" t="e">
        <f>VLOOKUP(CONCATENATE(D$12,$A17),Oferta_Detalhada!$J$2:$O$2974,6,FALSE)</f>
        <v>#N/A</v>
      </c>
      <c r="E17" s="84" t="e">
        <f>VLOOKUP(CONCATENATE(E$12,$A17),Oferta_Detalhada!$J$2:$O$2974,6,FALSE)</f>
        <v>#N/A</v>
      </c>
      <c r="F17" s="84" t="e">
        <f>VLOOKUP(CONCATENATE(F$12,$A17),Oferta_Detalhada!$J$2:$O$2974,6,FALSE)</f>
        <v>#N/A</v>
      </c>
      <c r="G17" s="84" t="e">
        <f>VLOOKUP(CONCATENATE(G$12,$A17),Oferta_Detalhada!$J$2:$O$2974,6,FALSE)</f>
        <v>#N/A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52.5" customHeight="1">
      <c r="A18" s="116">
        <v>0.4861111111111111</v>
      </c>
      <c r="B18" s="84" t="e">
        <f>VLOOKUP(CONCATENATE(B$12,$A18),Oferta_Detalhada!$J$2:$O$2974,6,FALSE)</f>
        <v>#N/A</v>
      </c>
      <c r="C18" s="84" t="e">
        <f>VLOOKUP(CONCATENATE(C$12,$A18),Oferta_Detalhada!$J$2:$O$2974,6,FALSE)</f>
        <v>#N/A</v>
      </c>
      <c r="D18" s="84" t="e">
        <f>VLOOKUP(CONCATENATE(D$12,$A18),Oferta_Detalhada!$J$2:$O$2974,6,FALSE)</f>
        <v>#N/A</v>
      </c>
      <c r="E18" s="84" t="e">
        <f>VLOOKUP(CONCATENATE(E$12,$A18),Oferta_Detalhada!$J$2:$O$2974,6,FALSE)</f>
        <v>#N/A</v>
      </c>
      <c r="F18" s="84" t="e">
        <f>VLOOKUP(CONCATENATE(F$12,$A18),Oferta_Detalhada!$J$2:$O$2974,6,FALSE)</f>
        <v>#N/A</v>
      </c>
      <c r="G18" s="84" t="e">
        <f>VLOOKUP(CONCATENATE(G$12,$A18),Oferta_Detalhada!$J$2:$O$2974,6,FALSE)</f>
        <v>#N/A</v>
      </c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6" customHeight="1">
      <c r="A19" s="117"/>
      <c r="B19" s="118"/>
      <c r="C19" s="118"/>
      <c r="D19" s="118"/>
      <c r="E19" s="118"/>
      <c r="F19" s="118"/>
      <c r="G19" s="118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52.5" customHeight="1">
      <c r="A20" s="116">
        <v>0.77777777777777779</v>
      </c>
      <c r="B20" s="84" t="e">
        <f>VLOOKUP(CONCATENATE(B$12,$A20),Oferta_Detalhada!$J$2:$O$2974,6,FALSE)</f>
        <v>#N/A</v>
      </c>
      <c r="C20" s="84" t="e">
        <f>VLOOKUP(CONCATENATE(C$12,$A20),Oferta_Detalhada!$J$2:$O$2974,6,FALSE)</f>
        <v>#N/A</v>
      </c>
      <c r="D20" s="84" t="e">
        <f>VLOOKUP(CONCATENATE(D$12,$A20),Oferta_Detalhada!$J$2:$O$2974,6,FALSE)</f>
        <v>#N/A</v>
      </c>
      <c r="E20" s="84" t="e">
        <f>VLOOKUP(CONCATENATE(E$12,$A20),Oferta_Detalhada!$J$2:$O$2974,6,FALSE)</f>
        <v>#N/A</v>
      </c>
      <c r="F20" s="84" t="str">
        <f>VLOOKUP(CONCATENATE(F$12,$A20),Oferta_Detalhada!$J$2:$O$2974,6,FALSE)</f>
        <v>ANÁLISE ECONÔMICO FINANCEIRA</v>
      </c>
      <c r="G20" s="84" t="e">
        <f>VLOOKUP(CONCATENATE(G$12,$A20),Oferta_Detalhada!$J$2:$O$2974,6,FALSE)</f>
        <v>#N/A</v>
      </c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52.5" customHeight="1">
      <c r="A21" s="116">
        <v>0.8125</v>
      </c>
      <c r="B21" s="84" t="e">
        <f>VLOOKUP(CONCATENATE(B$12,$A21),Oferta_Detalhada!$J$2:$O$2974,6,FALSE)</f>
        <v>#N/A</v>
      </c>
      <c r="C21" s="84" t="e">
        <f>VLOOKUP(CONCATENATE(C$12,$A21),Oferta_Detalhada!$J$2:$O$2974,6,FALSE)</f>
        <v>#N/A</v>
      </c>
      <c r="D21" s="84" t="e">
        <f>VLOOKUP(CONCATENATE(D$12,$A21),Oferta_Detalhada!$J$2:$O$2974,6,FALSE)</f>
        <v>#N/A</v>
      </c>
      <c r="E21" s="84" t="e">
        <f>VLOOKUP(CONCATENATE(E$12,$A21),Oferta_Detalhada!$J$2:$O$2974,6,FALSE)</f>
        <v>#N/A</v>
      </c>
      <c r="F21" s="84" t="str">
        <f>VLOOKUP(CONCATENATE(F$12,$A21),Oferta_Detalhada!$J$2:$O$2974,6,FALSE)</f>
        <v>ANÁLISE ECONÔMICO FINANCEIRA</v>
      </c>
      <c r="G21" s="84" t="e">
        <f>VLOOKUP(CONCATENATE(G$12,$A21),Oferta_Detalhada!$J$2:$O$2974,6,FALSE)</f>
        <v>#N/A</v>
      </c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52.5" customHeight="1">
      <c r="A22" s="116">
        <v>0.84722222222222221</v>
      </c>
      <c r="B22" s="84" t="e">
        <f>VLOOKUP(CONCATENATE(B$12,$A22),Oferta_Detalhada!$J$2:$O$2974,6,FALSE)</f>
        <v>#N/A</v>
      </c>
      <c r="C22" s="84" t="e">
        <f>VLOOKUP(CONCATENATE(C$12,$A22),Oferta_Detalhada!$J$2:$O$2974,6,FALSE)</f>
        <v>#N/A</v>
      </c>
      <c r="D22" s="84" t="e">
        <f>VLOOKUP(CONCATENATE(D$12,$A22),Oferta_Detalhada!$J$2:$O$2974,6,FALSE)</f>
        <v>#N/A</v>
      </c>
      <c r="E22" s="84" t="str">
        <f>VLOOKUP(CONCATENATE(E$12,$A22),Oferta_Detalhada!$J$2:$O$2974,6,FALSE)</f>
        <v>ANÁLISE ECONÔMICO FINANCEIRA</v>
      </c>
      <c r="F22" s="84" t="e">
        <f>VLOOKUP(CONCATENATE(F$12,$A22),Oferta_Detalhada!$J$2:$O$2974,6,FALSE)</f>
        <v>#N/A</v>
      </c>
      <c r="G22" s="84" t="e">
        <f>VLOOKUP(CONCATENATE(G$12,$A22),Oferta_Detalhada!$J$2:$O$2974,6,FALSE)</f>
        <v>#N/A</v>
      </c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52.5" customHeight="1">
      <c r="A23" s="116">
        <v>0.88194444444444453</v>
      </c>
      <c r="B23" s="84" t="e">
        <f>VLOOKUP(CONCATENATE(B$12,$A23),Oferta_Detalhada!$J$2:$O$2974,6,FALSE)</f>
        <v>#N/A</v>
      </c>
      <c r="C23" s="84" t="e">
        <f>VLOOKUP(CONCATENATE(C$12,$A23),Oferta_Detalhada!$J$2:$O$2974,6,FALSE)</f>
        <v>#N/A</v>
      </c>
      <c r="D23" s="84" t="e">
        <f>VLOOKUP(CONCATENATE(D$12,$A23),Oferta_Detalhada!$J$2:$O$2974,6,FALSE)</f>
        <v>#N/A</v>
      </c>
      <c r="E23" s="84" t="str">
        <f>VLOOKUP(CONCATENATE(E$12,$A23),Oferta_Detalhada!$J$2:$O$2974,6,FALSE)</f>
        <v>ANÁLISE ECONÔMICO FINANCEIRA</v>
      </c>
      <c r="F23" s="84" t="e">
        <f>VLOOKUP(CONCATENATE(F$12,$A23),Oferta_Detalhada!$J$2:$O$2974,6,FALSE)</f>
        <v>#N/A</v>
      </c>
      <c r="G23" s="84" t="e">
        <f>VLOOKUP(CONCATENATE(G$12,$A23),Oferta_Detalhada!$J$2:$O$2974,6,FALSE)</f>
        <v>#N/A</v>
      </c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4.25" customHeight="1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21" customHeight="1">
      <c r="A25" s="87" t="s">
        <v>6</v>
      </c>
      <c r="B25" s="87" t="s">
        <v>12</v>
      </c>
      <c r="C25" s="119" t="s">
        <v>7</v>
      </c>
      <c r="D25" s="120"/>
      <c r="E25" s="178" t="s">
        <v>511</v>
      </c>
      <c r="F25" s="159"/>
      <c r="G25" s="121" t="s">
        <v>20</v>
      </c>
      <c r="H25" s="88"/>
      <c r="I25" s="88"/>
      <c r="J25" s="88"/>
      <c r="K25" s="88"/>
      <c r="L25" s="88"/>
      <c r="M25" s="88"/>
      <c r="N25" s="88"/>
      <c r="O25" s="88"/>
      <c r="P25" s="12"/>
      <c r="Q25" s="12"/>
      <c r="R25" s="12"/>
      <c r="S25" s="88"/>
      <c r="T25" s="88"/>
      <c r="U25" s="88"/>
      <c r="V25" s="88"/>
      <c r="W25" s="88"/>
      <c r="X25" s="88"/>
      <c r="Y25" s="88"/>
      <c r="Z25" s="88"/>
    </row>
    <row r="26" spans="1:26" ht="21" customHeight="1">
      <c r="A26" s="122" t="str">
        <f>VLOOKUP(CONCATENATE(B26,C26),Oferta_Detalhada!$H$2:$N$2974,7,FALSE)</f>
        <v>CEC006</v>
      </c>
      <c r="B26" s="123" t="s">
        <v>24</v>
      </c>
      <c r="C26" s="180" t="s">
        <v>211</v>
      </c>
      <c r="D26" s="159"/>
      <c r="E26" s="179" t="str">
        <f>VLOOKUP(CONCATENATE($B26,$C26),Oferta_Detalhada!$H$2:$AC$3370,22,FALSE)</f>
        <v>Marcelo Santos Silva</v>
      </c>
      <c r="F26" s="159"/>
      <c r="G26" s="124" t="e">
        <f>VLOOKUP(CONCATENATE($A26,$B26),Oferta_Detalhada!$AI$2:$AU$984,6,FALSE)</f>
        <v>#N/A</v>
      </c>
      <c r="H26" s="91" t="str">
        <f t="shared" ref="H26:H33" si="0">CONCATENATE(A26,B26)</f>
        <v>CEC006T01</v>
      </c>
      <c r="I26" s="91" t="str">
        <f t="shared" ref="I26:I33" si="1">RIGHT(B26,1)</f>
        <v>1</v>
      </c>
      <c r="J26" s="91" t="str">
        <f>CONCATENATE(B26,C26)</f>
        <v>T01ANÁLISE ECONÔMICO FINANCEIRA</v>
      </c>
      <c r="K26" s="91"/>
      <c r="L26" s="91"/>
      <c r="M26" s="91"/>
      <c r="N26" s="91"/>
      <c r="O26" s="91"/>
      <c r="P26" s="12"/>
      <c r="Q26" s="12"/>
      <c r="R26" s="12"/>
      <c r="S26" s="91"/>
      <c r="T26" s="91"/>
      <c r="U26" s="91"/>
      <c r="V26" s="91"/>
      <c r="W26" s="91"/>
      <c r="X26" s="91"/>
      <c r="Y26" s="91"/>
      <c r="Z26" s="91"/>
    </row>
    <row r="27" spans="1:26" ht="21" customHeight="1">
      <c r="A27" s="122" t="e">
        <f>VLOOKUP(CONCATENATE(B27,C27),Oferta_Detalhada!$H$2:$N$2974,7,FALSE)</f>
        <v>#N/A</v>
      </c>
      <c r="B27" s="123"/>
      <c r="C27" s="180"/>
      <c r="D27" s="159"/>
      <c r="E27" s="179" t="e">
        <f>VLOOKUP(CONCATENATE($B27,$C27),Oferta_Detalhada!$H$2:$AC$3370,22,FALSE)</f>
        <v>#N/A</v>
      </c>
      <c r="F27" s="159"/>
      <c r="G27" s="124" t="e">
        <f>VLOOKUP(CONCATENATE($A27,$B27),Oferta_Detalhada!$AI$2:$AU$984,6,FALSE)</f>
        <v>#N/A</v>
      </c>
      <c r="H27" s="91" t="e">
        <f t="shared" si="0"/>
        <v>#N/A</v>
      </c>
      <c r="I27" s="91" t="str">
        <f t="shared" si="1"/>
        <v/>
      </c>
      <c r="J27" s="91"/>
      <c r="K27" s="91"/>
      <c r="L27" s="91"/>
      <c r="M27" s="91"/>
      <c r="N27" s="91"/>
      <c r="O27" s="91"/>
      <c r="P27" s="12"/>
      <c r="Q27" s="12"/>
      <c r="R27" s="12"/>
      <c r="S27" s="91"/>
      <c r="T27" s="91"/>
      <c r="U27" s="91"/>
      <c r="V27" s="91"/>
      <c r="W27" s="91"/>
      <c r="X27" s="91"/>
      <c r="Y27" s="91"/>
      <c r="Z27" s="91"/>
    </row>
    <row r="28" spans="1:26" ht="21" customHeight="1">
      <c r="A28" s="122" t="e">
        <f>VLOOKUP(CONCATENATE(B28,C28),Oferta_Detalhada!$H$2:$N$2974,7,FALSE)</f>
        <v>#N/A</v>
      </c>
      <c r="B28" s="123"/>
      <c r="C28" s="180"/>
      <c r="D28" s="159"/>
      <c r="E28" s="179" t="e">
        <f>VLOOKUP(CONCATENATE($B28,$C28),Oferta_Detalhada!$H$2:$AC$3370,22,FALSE)</f>
        <v>#N/A</v>
      </c>
      <c r="F28" s="159"/>
      <c r="G28" s="124" t="e">
        <f>VLOOKUP(CONCATENATE($A28,$B28),Oferta_Detalhada!$AI$2:$AU$984,6,FALSE)</f>
        <v>#N/A</v>
      </c>
      <c r="H28" s="91" t="e">
        <f t="shared" si="0"/>
        <v>#N/A</v>
      </c>
      <c r="I28" s="91" t="str">
        <f t="shared" si="1"/>
        <v/>
      </c>
      <c r="J28" s="91"/>
      <c r="K28" s="91"/>
      <c r="L28" s="91"/>
      <c r="M28" s="91"/>
      <c r="N28" s="91"/>
      <c r="O28" s="91"/>
      <c r="P28" s="12"/>
      <c r="Q28" s="12"/>
      <c r="R28" s="12"/>
      <c r="S28" s="91"/>
      <c r="T28" s="91"/>
      <c r="U28" s="91"/>
      <c r="V28" s="91"/>
      <c r="W28" s="91"/>
      <c r="X28" s="91"/>
      <c r="Y28" s="91"/>
      <c r="Z28" s="91"/>
    </row>
    <row r="29" spans="1:26" ht="21" customHeight="1">
      <c r="A29" s="122" t="e">
        <f>VLOOKUP(CONCATENATE(B29,C29),Oferta_Detalhada!$H$2:$N$2974,7,FALSE)</f>
        <v>#N/A</v>
      </c>
      <c r="B29" s="123"/>
      <c r="C29" s="180"/>
      <c r="D29" s="159"/>
      <c r="E29" s="179" t="e">
        <f>VLOOKUP(CONCATENATE($B29,$C29),Oferta_Detalhada!$H$2:$AC$3370,22,FALSE)</f>
        <v>#N/A</v>
      </c>
      <c r="F29" s="159"/>
      <c r="G29" s="124" t="e">
        <f>VLOOKUP(CONCATENATE($A29,$B29),Oferta_Detalhada!$AI$2:$AU$984,6,FALSE)</f>
        <v>#N/A</v>
      </c>
      <c r="H29" s="91" t="e">
        <f t="shared" si="0"/>
        <v>#N/A</v>
      </c>
      <c r="I29" s="91" t="str">
        <f t="shared" si="1"/>
        <v/>
      </c>
      <c r="J29" s="91"/>
      <c r="K29" s="91"/>
      <c r="L29" s="91"/>
      <c r="M29" s="91"/>
      <c r="N29" s="91"/>
      <c r="O29" s="91"/>
      <c r="P29" s="12"/>
      <c r="Q29" s="12"/>
      <c r="R29" s="12"/>
      <c r="S29" s="91"/>
      <c r="T29" s="91"/>
      <c r="U29" s="91"/>
      <c r="V29" s="91"/>
      <c r="W29" s="91"/>
      <c r="X29" s="91"/>
      <c r="Y29" s="91"/>
      <c r="Z29" s="91"/>
    </row>
    <row r="30" spans="1:26" ht="21" customHeight="1">
      <c r="A30" s="122" t="e">
        <f>VLOOKUP(CONCATENATE(B30,C30),Oferta_Detalhada!$H$2:$N$2974,7,FALSE)</f>
        <v>#N/A</v>
      </c>
      <c r="B30" s="123"/>
      <c r="C30" s="180"/>
      <c r="D30" s="159"/>
      <c r="E30" s="179" t="e">
        <f>VLOOKUP(CONCATENATE($B30,$C30),Oferta_Detalhada!$H$2:$AC$3370,22,FALSE)</f>
        <v>#N/A</v>
      </c>
      <c r="F30" s="159"/>
      <c r="G30" s="124" t="e">
        <f>VLOOKUP(CONCATENATE($A30,$B30),Oferta_Detalhada!$AI$2:$AU$984,6,FALSE)</f>
        <v>#N/A</v>
      </c>
      <c r="H30" s="91" t="e">
        <f t="shared" si="0"/>
        <v>#N/A</v>
      </c>
      <c r="I30" s="91" t="str">
        <f t="shared" si="1"/>
        <v/>
      </c>
      <c r="J30" s="91"/>
      <c r="K30" s="91"/>
      <c r="L30" s="91"/>
      <c r="M30" s="91"/>
      <c r="N30" s="91"/>
      <c r="O30" s="91"/>
      <c r="P30" s="12"/>
      <c r="Q30" s="12"/>
      <c r="R30" s="12"/>
      <c r="S30" s="91"/>
      <c r="T30" s="91"/>
      <c r="U30" s="91"/>
      <c r="V30" s="91"/>
      <c r="W30" s="91"/>
      <c r="X30" s="91"/>
      <c r="Y30" s="91"/>
      <c r="Z30" s="91"/>
    </row>
    <row r="31" spans="1:26" ht="21" customHeight="1">
      <c r="A31" s="122" t="e">
        <f>VLOOKUP(CONCATENATE(B31,C31),Oferta_Detalhada!$H$2:$N$2974,7,FALSE)</f>
        <v>#N/A</v>
      </c>
      <c r="B31" s="123"/>
      <c r="C31" s="180"/>
      <c r="D31" s="159"/>
      <c r="E31" s="179" t="e">
        <f>VLOOKUP(CONCATENATE($B31,$C31),Oferta_Detalhada!$H$2:$AC$3370,22,FALSE)</f>
        <v>#N/A</v>
      </c>
      <c r="F31" s="159"/>
      <c r="G31" s="124" t="e">
        <f>VLOOKUP(CONCATENATE($A31,$B31),Oferta_Detalhada!$AI$2:$AU$984,6,FALSE)</f>
        <v>#N/A</v>
      </c>
      <c r="H31" s="91" t="e">
        <f t="shared" si="0"/>
        <v>#N/A</v>
      </c>
      <c r="I31" s="91" t="str">
        <f t="shared" si="1"/>
        <v/>
      </c>
      <c r="J31" s="91"/>
      <c r="K31" s="91"/>
      <c r="L31" s="91"/>
      <c r="M31" s="91"/>
      <c r="N31" s="91"/>
      <c r="O31" s="91"/>
      <c r="P31" s="12"/>
      <c r="Q31" s="12"/>
      <c r="R31" s="12"/>
      <c r="S31" s="91"/>
      <c r="T31" s="91"/>
      <c r="U31" s="91"/>
      <c r="V31" s="91"/>
      <c r="W31" s="91"/>
      <c r="X31" s="91"/>
      <c r="Y31" s="91"/>
      <c r="Z31" s="91"/>
    </row>
    <row r="32" spans="1:26" ht="21" customHeight="1">
      <c r="A32" s="122" t="e">
        <f>VLOOKUP(CONCATENATE(B32,C32),Oferta_Detalhada!$H$2:$N$2974,7,FALSE)</f>
        <v>#N/A</v>
      </c>
      <c r="B32" s="123"/>
      <c r="C32" s="180"/>
      <c r="D32" s="159"/>
      <c r="E32" s="179" t="e">
        <f>VLOOKUP(CONCATENATE($B32,$C32),Oferta_Detalhada!$H$2:$AC$3370,22,FALSE)</f>
        <v>#N/A</v>
      </c>
      <c r="F32" s="159"/>
      <c r="G32" s="124" t="e">
        <f>VLOOKUP(CONCATENATE($A32,$B32),Oferta_Detalhada!$AI$2:$AU$984,6,FALSE)</f>
        <v>#N/A</v>
      </c>
      <c r="H32" s="91" t="e">
        <f t="shared" si="0"/>
        <v>#N/A</v>
      </c>
      <c r="I32" s="91" t="str">
        <f t="shared" si="1"/>
        <v/>
      </c>
      <c r="J32" s="91"/>
      <c r="K32" s="91"/>
      <c r="L32" s="91"/>
      <c r="M32" s="91"/>
      <c r="N32" s="91"/>
      <c r="O32" s="91"/>
      <c r="P32" s="12"/>
      <c r="Q32" s="12"/>
      <c r="R32" s="12"/>
      <c r="S32" s="91"/>
      <c r="T32" s="91"/>
      <c r="U32" s="91"/>
      <c r="V32" s="91"/>
      <c r="W32" s="91"/>
      <c r="X32" s="91"/>
      <c r="Y32" s="91"/>
      <c r="Z32" s="91"/>
    </row>
    <row r="33" spans="1:26" ht="21" customHeight="1">
      <c r="A33" s="122" t="e">
        <f>VLOOKUP(CONCATENATE(B33,C33),Oferta_Detalhada!$H$2:$N$2974,7,FALSE)</f>
        <v>#N/A</v>
      </c>
      <c r="B33" s="123"/>
      <c r="C33" s="180"/>
      <c r="D33" s="159"/>
      <c r="E33" s="179" t="e">
        <f>VLOOKUP(CONCATENATE($B33,$C33),Oferta_Detalhada!$H$2:$AC$3370,22,FALSE)</f>
        <v>#N/A</v>
      </c>
      <c r="F33" s="159"/>
      <c r="G33" s="124" t="e">
        <f>VLOOKUP(CONCATENATE($A33,$B33),Oferta_Detalhada!$AI$2:$AU$984,6,FALSE)</f>
        <v>#N/A</v>
      </c>
      <c r="H33" s="91" t="e">
        <f t="shared" si="0"/>
        <v>#N/A</v>
      </c>
      <c r="I33" s="91" t="str">
        <f t="shared" si="1"/>
        <v/>
      </c>
      <c r="J33" s="91"/>
      <c r="K33" s="91"/>
      <c r="L33" s="91"/>
      <c r="M33" s="91"/>
      <c r="N33" s="91"/>
      <c r="O33" s="91"/>
      <c r="P33" s="12"/>
      <c r="Q33" s="12"/>
      <c r="R33" s="12"/>
      <c r="S33" s="91"/>
      <c r="T33" s="91"/>
      <c r="U33" s="91"/>
      <c r="V33" s="91"/>
      <c r="W33" s="91"/>
      <c r="X33" s="91"/>
      <c r="Y33" s="91"/>
      <c r="Z33" s="91"/>
    </row>
    <row r="34" spans="1:26" ht="14.2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4.2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4.2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4.2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4.2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4.2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4.2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4.2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4.2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4.2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4.2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4.2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4.2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4.2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4.2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4.2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4.2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4.2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4.2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4.2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4.2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4.2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4.2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4.2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4.2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4.2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4.2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4.2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4.2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4.2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4.2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4.2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4.2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4.2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4.2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4.2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4.2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4.2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4.2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4.2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4.2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4.2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4.2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4.2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4.2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4.2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4.2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4.2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4.2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4.2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4.2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4.2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4.2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4.2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4.2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4.2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4.2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4.2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4.2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4.2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4.2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4.2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4.2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4.2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4.2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4.2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4.2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4.2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4.2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4.2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4.2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4.2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4.2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4.2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4.2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4.2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4.2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4.2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4.2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4.2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4.2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4.2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4.2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4.2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4.2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4.2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4.2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4.2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4.2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4.2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4.2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4.2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4.2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4.2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4.2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4.2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4.2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4.2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4.2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4.2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4.2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4.2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4.2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4.2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4.2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4.2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4.2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4.2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4.2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4.2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4.2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4.2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4.2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4.2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4.2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4.2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4.2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4.2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4.2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4.2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4.2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4.2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4.2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4.2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4.2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4.2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4.2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4.2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4.2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4.2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4.2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4.2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4.2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4.2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4.2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4.2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4.2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4.2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4.2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4.2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4.2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4.2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4.2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4.2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4.2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4.2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4.2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4.2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4.2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4.2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4.2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4.2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4.2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4.2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4.2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4.2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4.2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4.2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4.2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4.2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4.2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4.2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4.2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4.2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4.2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4.2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4.2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4.2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4.2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4.2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4.2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4.2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4.2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4.2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4.2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4.2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4.2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4.2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4.2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4.2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4.2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4.2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4.2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4.2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4.2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4.2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4.2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4.2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4.2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4.2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4.2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4.2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4.2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4.2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4.2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4.2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4.2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4.2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4.2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4.2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4.2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4.2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4.2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4.2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4.2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4.2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4.2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4.2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4.2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4.2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4.2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4.2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4.2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4.2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4.2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4.2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4.2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4.2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4.2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4.2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4.2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4.2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4.2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4.2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4.2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4.2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4.2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4.2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4.2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4.2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4.2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4.2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4.2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4.2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4.2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4.2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4.2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4.2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4.2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4.2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4.2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4.2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4.2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4.2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4.2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4.2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4.2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4.2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4.2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4.2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4.2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4.2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4.2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4.2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4.2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4.2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4.2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4.2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4.2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4.2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4.2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4.2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4.2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4.2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4.2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4.2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4.2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4.2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4.2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4.2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4.2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4.2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4.2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4.2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4.2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4.2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4.2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4.2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4.2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4.2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4.2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4.2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4.2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4.2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4.2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4.2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4.2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4.2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4.2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4.2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4.2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4.2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4.2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4.2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4.2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4.2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4.2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4.2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4.2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4.2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4.2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4.2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4.2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4.2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4.2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4.2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4.2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4.2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4.2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4.2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4.2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4.2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4.2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4.2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4.2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4.2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4.2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4.2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4.2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4.2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4.2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4.2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4.2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4.2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4.2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4.2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4.2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4.2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4.2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4.2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4.2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4.2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4.2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4.2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4.2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4.2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4.2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4.2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4.2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4.2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4.2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4.2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4.2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4.2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4.2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4.2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4.2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4.2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4.2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4.2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4.2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4.2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4.2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4.2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4.2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4.2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4.2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4.2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4.2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4.2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4.2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4.2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4.2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4.2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4.2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4.2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4.2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4.2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4.2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4.2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4.2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4.2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4.2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4.2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4.2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4.2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4.2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4.2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4.2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4.2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4.2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4.2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4.2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4.2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4.2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4.2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4.2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4.2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4.2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4.2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4.2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4.2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4.2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4.2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4.2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4.2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4.2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4.2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4.2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4.2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4.2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4.2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4.2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4.2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4.2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4.2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4.2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4.2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4.2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4.2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4.2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4.2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4.2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4.2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4.2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4.2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4.2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4.2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4.2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4.2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4.2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4.2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4.2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4.2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4.2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4.2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4.2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4.2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4.2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4.2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4.2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4.2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4.2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4.2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4.2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4.2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4.2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4.2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4.2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4.2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4.2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4.2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4.2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4.2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4.2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4.2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4.2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4.2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4.2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4.2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4.2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4.2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4.2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4.2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4.2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4.2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4.2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4.2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4.2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4.2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4.2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4.2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4.2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4.2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4.2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4.2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4.2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4.2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4.2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4.2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4.2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4.2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4.2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4.2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4.2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4.2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4.2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4.2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4.2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4.2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4.2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4.2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4.2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4.2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4.2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4.2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4.2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4.2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4.2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4.2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4.2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4.2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4.2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4.2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4.2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4.2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4.2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4.2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4.2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4.2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4.2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4.2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4.2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4.2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4.2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4.2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4.2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4.2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4.2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4.2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4.2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4.2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4.2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4.2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4.2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4.2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4.2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4.2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4.2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4.2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4.2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4.2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4.2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4.2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4.2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4.2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4.2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4.2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4.2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4.2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4.2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4.2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4.2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4.2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4.2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4.2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4.2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4.2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4.2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4.2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4.2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4.2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4.2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4.2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4.2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4.2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4.2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4.2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4.2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4.2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4.2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4.2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4.2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4.2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4.2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4.2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4.2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4.2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4.2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4.2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4.2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4.2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4.2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4.2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4.2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4.2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4.2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4.2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4.2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4.2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4.2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4.2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4.2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4.2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4.2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4.2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4.2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4.2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4.2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4.2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4.2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4.2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4.2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4.2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4.2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4.2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4.2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4.2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4.2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4.2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4.2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4.2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4.2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4.2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4.2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4.2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4.2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4.2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4.2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4.2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4.2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4.2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4.2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4.2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4.2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4.2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4.2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4.2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4.2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4.2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4.2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4.2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4.2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4.2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4.2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4.2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4.2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4.2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4.2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4.2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4.2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4.2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4.2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4.2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4.2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4.2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4.2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4.2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4.2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4.2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4.2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4.2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4.2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4.2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4.2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4.2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4.2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4.2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4.2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4.2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4.2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4.2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4.2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4.2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4.2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4.2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4.2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4.2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4.2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4.2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4.2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4.2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4.2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4.2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4.2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4.2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4.2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4.2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4.2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4.2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4.2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4.2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4.2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4.2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4.2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4.2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4.2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4.2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4.2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4.2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4.2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4.2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4.2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4.2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4.2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4.2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4.2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4.2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4.2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4.2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4.2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4.2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4.2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4.2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4.2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4.2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4.2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4.2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4.2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4.2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4.2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4.2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4.2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4.2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4.2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4.2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4.2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4.2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4.2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4.2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4.2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4.2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4.2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4.2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4.2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4.2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4.2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4.2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4.2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4.2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4.2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4.2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4.2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4.2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4.2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4.2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4.2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4.2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4.2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4.2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4.2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4.2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4.2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4.2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4.2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4.2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4.2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4.2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4.2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4.2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4.2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4.2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4.2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4.2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4.2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4.2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4.2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4.2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4.2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4.2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4.2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4.2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4.2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4.2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4.2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4.2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4.2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4.2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4.2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4.2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4.2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4.2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4.2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4.2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4.2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4.2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4.2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4.2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4.2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4.2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4.2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4.2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4.2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4.2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4.2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4.2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4.2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4.2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4.2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4.2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4.2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4.2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4.2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4.2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4.2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4.2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4.2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4.2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4.2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4.2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4.2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4.2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4.2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4.2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4.2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4.2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4.2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4.2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4.2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4.2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4.2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4.2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4.2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4.2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4.2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4.2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4.2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4.2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4.2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4.2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4.2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4.2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4.2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4.2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4.2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4.2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4.2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4.2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4.2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4.2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4.2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4.2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4.2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4.2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4.2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4.2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4.2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4.2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4.2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4.2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4.2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4.2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4.2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4.2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4.2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4.2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4.2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4.2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4.2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4.2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4.2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4.2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4.2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4.2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4.2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4.2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4.2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4.2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4.2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4.2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4.2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4.2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4.2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4.2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4.2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4.2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4.2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4.2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4.2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4.2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4.2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4.2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4.2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4.2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4.2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4.2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4.2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4.2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4.2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4.2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4.2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4.2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4.2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4.2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4.2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4.2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4.2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4.2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4.2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4.2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4.2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4.2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4.2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4.2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4.2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4.2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4.2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4.2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4.2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4.2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4.2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4.2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4.2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4.2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4.2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4.2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4.2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4.2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4.2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4.2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4.2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4.2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4.2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4.2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4.2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4.2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4.2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4.2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4.2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4.2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4.2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4.2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4.2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4.2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4.2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4.2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4.2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4.2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4.2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4.2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4.2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4.2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4.2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4.2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4.2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4.2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4.2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4.2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4.2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4.2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4.2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4.2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4.2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4.2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4.2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4.2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4.2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4.2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4.2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4.2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4.2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4.2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4.2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4.2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4.2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4.2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4.2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4.2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4.2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4.2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4.2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4.2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4.2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4.2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4.2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4.2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4.2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4.2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4.2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4.2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4.2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4.2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4.2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4.2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4.2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4.2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4.2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4.2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4.2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4.2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4.2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4.2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4.2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4.2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4.2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4.2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</sheetData>
  <mergeCells count="22">
    <mergeCell ref="C32:D32"/>
    <mergeCell ref="E32:F32"/>
    <mergeCell ref="C33:D33"/>
    <mergeCell ref="E33:F33"/>
    <mergeCell ref="C26:D26"/>
    <mergeCell ref="C27:D27"/>
    <mergeCell ref="E27:F27"/>
    <mergeCell ref="C28:D28"/>
    <mergeCell ref="E28:F28"/>
    <mergeCell ref="C29:D29"/>
    <mergeCell ref="E29:F29"/>
    <mergeCell ref="E25:F25"/>
    <mergeCell ref="E26:F26"/>
    <mergeCell ref="C30:D30"/>
    <mergeCell ref="E30:F30"/>
    <mergeCell ref="C31:D31"/>
    <mergeCell ref="E31:F31"/>
    <mergeCell ref="A2:G2"/>
    <mergeCell ref="A3:G3"/>
    <mergeCell ref="B4:G4"/>
    <mergeCell ref="A6:G8"/>
    <mergeCell ref="B11:G11"/>
  </mergeCells>
  <dataValidations count="2">
    <dataValidation type="list" allowBlank="1" showErrorMessage="1" sqref="B26:B33" xr:uid="{00000000-0002-0000-0900-000000000000}">
      <formula1>Turma</formula1>
    </dataValidation>
    <dataValidation type="list" allowBlank="1" showErrorMessage="1" sqref="C26:C33" xr:uid="{00000000-0002-0000-0900-000001000000}">
      <formula1>Disciplinas</formula1>
    </dataValidation>
  </dataValidations>
  <printOptions horizontalCentered="1"/>
  <pageMargins left="0.51181102362204722" right="0.51181102362204722" top="0.43307086614173229" bottom="0.39370078740157483" header="0" footer="0"/>
  <pageSetup paperSize="9" scale="70" orientation="portrait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32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ColWidth="14.42578125" defaultRowHeight="15" customHeight="1" outlineLevelCol="1"/>
  <cols>
    <col min="1" max="1" width="15.7109375" customWidth="1" outlineLevel="1"/>
    <col min="2" max="2" width="11.28515625" customWidth="1"/>
    <col min="3" max="3" width="8.85546875" customWidth="1"/>
    <col min="4" max="4" width="55.85546875" customWidth="1"/>
    <col min="5" max="5" width="8.140625" customWidth="1"/>
    <col min="6" max="11" width="8.85546875" customWidth="1"/>
    <col min="12" max="12" width="10.140625" customWidth="1"/>
    <col min="13" max="26" width="8.7109375" customWidth="1"/>
  </cols>
  <sheetData>
    <row r="1" spans="1:26" ht="14.25" customHeight="1">
      <c r="A1" s="12"/>
      <c r="B1" s="5" t="s">
        <v>5</v>
      </c>
      <c r="C1" s="12" t="s">
        <v>327</v>
      </c>
      <c r="D1" s="125" t="s">
        <v>7</v>
      </c>
      <c r="E1" s="5" t="s">
        <v>8</v>
      </c>
      <c r="F1" s="35" t="s">
        <v>14</v>
      </c>
      <c r="G1" s="5" t="s">
        <v>9</v>
      </c>
      <c r="H1" s="5" t="s">
        <v>10</v>
      </c>
      <c r="I1" s="5" t="s">
        <v>328</v>
      </c>
      <c r="J1" s="5" t="s">
        <v>13</v>
      </c>
      <c r="K1" s="12"/>
      <c r="L1" s="5" t="s">
        <v>512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4.25" customHeight="1">
      <c r="A2" s="12" t="str">
        <f t="shared" ref="A2:A256" si="0">CONCATENATE(B2,C2)</f>
        <v>Curr2018CEC029</v>
      </c>
      <c r="B2" s="5" t="s">
        <v>31</v>
      </c>
      <c r="C2" s="12" t="s">
        <v>81</v>
      </c>
      <c r="D2" s="125" t="s">
        <v>165</v>
      </c>
      <c r="E2" s="5" t="s">
        <v>158</v>
      </c>
      <c r="F2" s="126">
        <v>1</v>
      </c>
      <c r="G2" s="5" t="s">
        <v>33</v>
      </c>
      <c r="H2" s="5">
        <v>60</v>
      </c>
      <c r="I2" s="5">
        <v>4</v>
      </c>
      <c r="J2" s="5" t="s">
        <v>166</v>
      </c>
      <c r="K2" s="12"/>
      <c r="L2" s="12" t="s">
        <v>31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4.25" customHeight="1">
      <c r="A3" s="12" t="str">
        <f t="shared" si="0"/>
        <v>Curr2018CEC030</v>
      </c>
      <c r="B3" s="5" t="s">
        <v>31</v>
      </c>
      <c r="C3" s="12" t="s">
        <v>127</v>
      </c>
      <c r="D3" s="125" t="s">
        <v>180</v>
      </c>
      <c r="E3" s="5" t="s">
        <v>158</v>
      </c>
      <c r="F3" s="126">
        <v>1</v>
      </c>
      <c r="G3" s="5" t="s">
        <v>33</v>
      </c>
      <c r="H3" s="5">
        <v>90</v>
      </c>
      <c r="I3" s="5">
        <v>6</v>
      </c>
      <c r="J3" s="5" t="s">
        <v>166</v>
      </c>
      <c r="K3" s="12"/>
      <c r="L3" s="12" t="s">
        <v>513</v>
      </c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4.25" customHeight="1">
      <c r="A4" s="12" t="str">
        <f t="shared" si="0"/>
        <v>Curr2018CET423</v>
      </c>
      <c r="B4" s="5" t="s">
        <v>31</v>
      </c>
      <c r="C4" s="12" t="s">
        <v>23</v>
      </c>
      <c r="D4" s="125" t="s">
        <v>157</v>
      </c>
      <c r="E4" s="5" t="s">
        <v>158</v>
      </c>
      <c r="F4" s="126">
        <v>1</v>
      </c>
      <c r="G4" s="5" t="s">
        <v>33</v>
      </c>
      <c r="H4" s="5">
        <v>60</v>
      </c>
      <c r="I4" s="5">
        <v>4</v>
      </c>
      <c r="J4" s="5" t="s">
        <v>159</v>
      </c>
      <c r="K4" s="12"/>
      <c r="L4" s="12" t="s">
        <v>514</v>
      </c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4.25" customHeight="1">
      <c r="A5" s="12" t="str">
        <f t="shared" si="0"/>
        <v>Curr2018FCH005</v>
      </c>
      <c r="B5" s="5" t="s">
        <v>31</v>
      </c>
      <c r="C5" s="12" t="s">
        <v>28</v>
      </c>
      <c r="D5" s="125" t="s">
        <v>293</v>
      </c>
      <c r="E5" s="5" t="s">
        <v>158</v>
      </c>
      <c r="F5" s="126">
        <v>1</v>
      </c>
      <c r="G5" s="5" t="s">
        <v>33</v>
      </c>
      <c r="H5" s="5">
        <v>60</v>
      </c>
      <c r="I5" s="5">
        <v>4</v>
      </c>
      <c r="J5" s="5" t="s">
        <v>171</v>
      </c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4.25" customHeight="1">
      <c r="A6" s="12" t="str">
        <f t="shared" si="0"/>
        <v>Curr2018FCH611</v>
      </c>
      <c r="B6" s="5" t="s">
        <v>31</v>
      </c>
      <c r="C6" s="12" t="s">
        <v>30</v>
      </c>
      <c r="D6" s="125" t="s">
        <v>181</v>
      </c>
      <c r="E6" s="5" t="s">
        <v>158</v>
      </c>
      <c r="F6" s="126">
        <v>1</v>
      </c>
      <c r="G6" s="5" t="s">
        <v>33</v>
      </c>
      <c r="H6" s="5">
        <v>60</v>
      </c>
      <c r="I6" s="5">
        <v>4</v>
      </c>
      <c r="J6" s="5" t="s">
        <v>171</v>
      </c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4.25" customHeight="1">
      <c r="A7" s="12" t="str">
        <f t="shared" si="0"/>
        <v>Curr2018CEC031</v>
      </c>
      <c r="B7" s="5" t="s">
        <v>31</v>
      </c>
      <c r="C7" s="12" t="s">
        <v>74</v>
      </c>
      <c r="D7" s="125" t="s">
        <v>185</v>
      </c>
      <c r="E7" s="5" t="s">
        <v>158</v>
      </c>
      <c r="F7" s="126">
        <v>2</v>
      </c>
      <c r="G7" s="5" t="s">
        <v>515</v>
      </c>
      <c r="H7" s="5">
        <v>60</v>
      </c>
      <c r="I7" s="5">
        <v>4</v>
      </c>
      <c r="J7" s="5" t="s">
        <v>166</v>
      </c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4.25" customHeight="1">
      <c r="A8" s="12" t="str">
        <f t="shared" si="0"/>
        <v>Curr2018CEC032</v>
      </c>
      <c r="B8" s="5" t="s">
        <v>31</v>
      </c>
      <c r="C8" s="12" t="s">
        <v>83</v>
      </c>
      <c r="D8" s="125" t="s">
        <v>187</v>
      </c>
      <c r="E8" s="5" t="s">
        <v>158</v>
      </c>
      <c r="F8" s="126">
        <v>2</v>
      </c>
      <c r="G8" s="5" t="s">
        <v>515</v>
      </c>
      <c r="H8" s="5">
        <v>60</v>
      </c>
      <c r="I8" s="5">
        <v>4</v>
      </c>
      <c r="J8" s="5" t="s">
        <v>166</v>
      </c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4.25" customHeight="1">
      <c r="A9" s="12" t="str">
        <f t="shared" si="0"/>
        <v>Curr2018CEC035</v>
      </c>
      <c r="B9" s="5" t="s">
        <v>31</v>
      </c>
      <c r="C9" s="12" t="s">
        <v>95</v>
      </c>
      <c r="D9" s="125" t="s">
        <v>183</v>
      </c>
      <c r="E9" s="5" t="s">
        <v>158</v>
      </c>
      <c r="F9" s="126">
        <v>2</v>
      </c>
      <c r="G9" s="5" t="s">
        <v>33</v>
      </c>
      <c r="H9" s="5">
        <v>90</v>
      </c>
      <c r="I9" s="5">
        <v>4</v>
      </c>
      <c r="J9" s="5" t="s">
        <v>166</v>
      </c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4.25" customHeight="1">
      <c r="A10" s="12" t="str">
        <f t="shared" si="0"/>
        <v>Curr2018CET1293</v>
      </c>
      <c r="B10" s="5" t="s">
        <v>31</v>
      </c>
      <c r="C10" s="12" t="s">
        <v>39</v>
      </c>
      <c r="D10" s="125" t="s">
        <v>190</v>
      </c>
      <c r="E10" s="5" t="s">
        <v>158</v>
      </c>
      <c r="F10" s="126">
        <v>2</v>
      </c>
      <c r="G10" s="5" t="s">
        <v>33</v>
      </c>
      <c r="H10" s="5">
        <v>60</v>
      </c>
      <c r="I10" s="5">
        <v>4</v>
      </c>
      <c r="J10" s="5" t="s">
        <v>159</v>
      </c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4.25" customHeight="1">
      <c r="A11" s="12" t="str">
        <f t="shared" si="0"/>
        <v>Curr2018FCH537</v>
      </c>
      <c r="B11" s="5" t="s">
        <v>31</v>
      </c>
      <c r="C11" s="12" t="s">
        <v>38</v>
      </c>
      <c r="D11" s="125" t="s">
        <v>177</v>
      </c>
      <c r="E11" s="5" t="s">
        <v>158</v>
      </c>
      <c r="F11" s="126">
        <v>2</v>
      </c>
      <c r="G11" s="5" t="s">
        <v>515</v>
      </c>
      <c r="H11" s="5">
        <v>60</v>
      </c>
      <c r="I11" s="5">
        <v>4</v>
      </c>
      <c r="J11" s="5" t="s">
        <v>171</v>
      </c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4.25" customHeight="1">
      <c r="A12" s="12" t="str">
        <f t="shared" si="0"/>
        <v>Curr2018CEC033</v>
      </c>
      <c r="B12" s="5" t="s">
        <v>31</v>
      </c>
      <c r="C12" s="12" t="s">
        <v>124</v>
      </c>
      <c r="D12" s="125" t="s">
        <v>201</v>
      </c>
      <c r="E12" s="5" t="s">
        <v>158</v>
      </c>
      <c r="F12" s="126">
        <v>3</v>
      </c>
      <c r="G12" s="5" t="s">
        <v>33</v>
      </c>
      <c r="H12" s="5">
        <v>60</v>
      </c>
      <c r="I12" s="5">
        <v>4</v>
      </c>
      <c r="J12" s="5" t="s">
        <v>166</v>
      </c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4.25" customHeight="1">
      <c r="A13" s="12" t="str">
        <f t="shared" si="0"/>
        <v>Curr2018CEC034</v>
      </c>
      <c r="B13" s="5" t="s">
        <v>31</v>
      </c>
      <c r="C13" s="12" t="s">
        <v>41</v>
      </c>
      <c r="D13" s="125" t="s">
        <v>193</v>
      </c>
      <c r="E13" s="5" t="s">
        <v>158</v>
      </c>
      <c r="F13" s="126">
        <v>3</v>
      </c>
      <c r="G13" s="5" t="s">
        <v>33</v>
      </c>
      <c r="H13" s="5">
        <v>60</v>
      </c>
      <c r="I13" s="5">
        <v>4</v>
      </c>
      <c r="J13" s="5" t="s">
        <v>166</v>
      </c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4.25" customHeight="1">
      <c r="A14" s="12" t="str">
        <f t="shared" si="0"/>
        <v>Curr2018CEC036</v>
      </c>
      <c r="B14" s="5" t="s">
        <v>31</v>
      </c>
      <c r="C14" s="12" t="s">
        <v>53</v>
      </c>
      <c r="D14" s="125" t="s">
        <v>198</v>
      </c>
      <c r="E14" s="5" t="s">
        <v>158</v>
      </c>
      <c r="F14" s="126">
        <v>3</v>
      </c>
      <c r="G14" s="5" t="s">
        <v>33</v>
      </c>
      <c r="H14" s="5">
        <v>60</v>
      </c>
      <c r="I14" s="5">
        <v>4</v>
      </c>
      <c r="J14" s="5" t="s">
        <v>166</v>
      </c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4.25" customHeight="1">
      <c r="A15" s="12" t="str">
        <f t="shared" si="0"/>
        <v>Curr2018CET1294</v>
      </c>
      <c r="B15" s="5" t="s">
        <v>31</v>
      </c>
      <c r="C15" s="12" t="s">
        <v>42</v>
      </c>
      <c r="D15" s="125" t="s">
        <v>197</v>
      </c>
      <c r="E15" s="5" t="s">
        <v>158</v>
      </c>
      <c r="F15" s="126">
        <v>3</v>
      </c>
      <c r="G15" s="5" t="s">
        <v>33</v>
      </c>
      <c r="H15" s="5">
        <v>60</v>
      </c>
      <c r="I15" s="5">
        <v>4</v>
      </c>
      <c r="J15" s="5" t="s">
        <v>159</v>
      </c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4.25" customHeight="1">
      <c r="A16" s="12" t="str">
        <f t="shared" si="0"/>
        <v>Curr2018CET1295</v>
      </c>
      <c r="B16" s="5" t="s">
        <v>31</v>
      </c>
      <c r="C16" s="12" t="s">
        <v>46</v>
      </c>
      <c r="D16" s="125" t="s">
        <v>194</v>
      </c>
      <c r="E16" s="5" t="s">
        <v>158</v>
      </c>
      <c r="F16" s="126">
        <v>3</v>
      </c>
      <c r="G16" s="5" t="s">
        <v>33</v>
      </c>
      <c r="H16" s="5">
        <v>60</v>
      </c>
      <c r="I16" s="5">
        <v>4</v>
      </c>
      <c r="J16" s="5" t="s">
        <v>159</v>
      </c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4.25" customHeight="1">
      <c r="A17" s="12" t="str">
        <f t="shared" si="0"/>
        <v>Curr2018CEC037</v>
      </c>
      <c r="B17" s="5" t="s">
        <v>31</v>
      </c>
      <c r="C17" s="12" t="s">
        <v>75</v>
      </c>
      <c r="D17" s="125" t="s">
        <v>205</v>
      </c>
      <c r="E17" s="5" t="s">
        <v>158</v>
      </c>
      <c r="F17" s="126">
        <v>4</v>
      </c>
      <c r="G17" s="5" t="s">
        <v>33</v>
      </c>
      <c r="H17" s="5">
        <v>60</v>
      </c>
      <c r="I17" s="5">
        <v>4</v>
      </c>
      <c r="J17" s="5" t="s">
        <v>166</v>
      </c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4.25" customHeight="1">
      <c r="A18" s="12" t="str">
        <f t="shared" si="0"/>
        <v>Curr2018CEC038</v>
      </c>
      <c r="B18" s="5" t="s">
        <v>31</v>
      </c>
      <c r="C18" s="12" t="s">
        <v>88</v>
      </c>
      <c r="D18" s="125" t="s">
        <v>206</v>
      </c>
      <c r="E18" s="5" t="s">
        <v>158</v>
      </c>
      <c r="F18" s="126">
        <v>4</v>
      </c>
      <c r="G18" s="5" t="s">
        <v>33</v>
      </c>
      <c r="H18" s="5">
        <v>60</v>
      </c>
      <c r="I18" s="5">
        <v>4</v>
      </c>
      <c r="J18" s="5" t="s">
        <v>166</v>
      </c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4.25" customHeight="1">
      <c r="A19" s="12" t="str">
        <f t="shared" si="0"/>
        <v>Curr2018CEC039</v>
      </c>
      <c r="B19" s="5" t="s">
        <v>31</v>
      </c>
      <c r="C19" s="12" t="s">
        <v>58</v>
      </c>
      <c r="D19" s="125" t="s">
        <v>208</v>
      </c>
      <c r="E19" s="5" t="s">
        <v>158</v>
      </c>
      <c r="F19" s="126">
        <v>4</v>
      </c>
      <c r="G19" s="5" t="s">
        <v>33</v>
      </c>
      <c r="H19" s="5">
        <v>60</v>
      </c>
      <c r="I19" s="5">
        <v>4</v>
      </c>
      <c r="J19" s="5" t="s">
        <v>166</v>
      </c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4.25" customHeight="1">
      <c r="A20" s="12" t="str">
        <f t="shared" si="0"/>
        <v>Curr2018CEC040</v>
      </c>
      <c r="B20" s="5" t="s">
        <v>31</v>
      </c>
      <c r="C20" s="12" t="s">
        <v>43</v>
      </c>
      <c r="D20" s="125" t="s">
        <v>209</v>
      </c>
      <c r="E20" s="5" t="s">
        <v>158</v>
      </c>
      <c r="F20" s="126">
        <v>4</v>
      </c>
      <c r="G20" s="5" t="s">
        <v>33</v>
      </c>
      <c r="H20" s="5">
        <v>60</v>
      </c>
      <c r="I20" s="5">
        <v>4</v>
      </c>
      <c r="J20" s="5" t="s">
        <v>166</v>
      </c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4.25" customHeight="1">
      <c r="A21" s="12" t="str">
        <f t="shared" si="0"/>
        <v>Curr2018CET1296</v>
      </c>
      <c r="B21" s="5" t="s">
        <v>31</v>
      </c>
      <c r="C21" s="12" t="s">
        <v>69</v>
      </c>
      <c r="D21" s="125" t="s">
        <v>207</v>
      </c>
      <c r="E21" s="5" t="s">
        <v>158</v>
      </c>
      <c r="F21" s="126">
        <v>4</v>
      </c>
      <c r="G21" s="5" t="s">
        <v>33</v>
      </c>
      <c r="H21" s="5">
        <v>60</v>
      </c>
      <c r="I21" s="5">
        <v>4</v>
      </c>
      <c r="J21" s="5" t="s">
        <v>159</v>
      </c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4.25" customHeight="1">
      <c r="A22" s="12" t="str">
        <f t="shared" si="0"/>
        <v>Curr2018CEC006</v>
      </c>
      <c r="B22" s="5" t="s">
        <v>31</v>
      </c>
      <c r="C22" s="12" t="s">
        <v>70</v>
      </c>
      <c r="D22" s="125" t="s">
        <v>211</v>
      </c>
      <c r="E22" s="5" t="s">
        <v>158</v>
      </c>
      <c r="F22" s="126">
        <v>5</v>
      </c>
      <c r="G22" s="5" t="s">
        <v>515</v>
      </c>
      <c r="H22" s="5">
        <v>60</v>
      </c>
      <c r="I22" s="5">
        <v>4</v>
      </c>
      <c r="J22" s="5" t="s">
        <v>166</v>
      </c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4.25" customHeight="1">
      <c r="A23" s="12" t="str">
        <f t="shared" si="0"/>
        <v>Curr2018CEC041</v>
      </c>
      <c r="B23" s="5" t="s">
        <v>31</v>
      </c>
      <c r="C23" s="12" t="s">
        <v>99</v>
      </c>
      <c r="D23" s="125" t="s">
        <v>214</v>
      </c>
      <c r="E23" s="5" t="s">
        <v>158</v>
      </c>
      <c r="F23" s="126">
        <v>5</v>
      </c>
      <c r="G23" s="5" t="s">
        <v>33</v>
      </c>
      <c r="H23" s="5">
        <v>90</v>
      </c>
      <c r="I23" s="5">
        <v>5</v>
      </c>
      <c r="J23" s="5" t="s">
        <v>166</v>
      </c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4.25" customHeight="1">
      <c r="A24" s="12" t="str">
        <f t="shared" si="0"/>
        <v>Curr2018CEC042</v>
      </c>
      <c r="B24" s="5" t="s">
        <v>31</v>
      </c>
      <c r="C24" s="12" t="s">
        <v>107</v>
      </c>
      <c r="D24" s="125" t="s">
        <v>215</v>
      </c>
      <c r="E24" s="5" t="s">
        <v>158</v>
      </c>
      <c r="F24" s="126">
        <v>5</v>
      </c>
      <c r="G24" s="5" t="s">
        <v>33</v>
      </c>
      <c r="H24" s="5">
        <v>90</v>
      </c>
      <c r="I24" s="5">
        <v>5</v>
      </c>
      <c r="J24" s="5" t="s">
        <v>166</v>
      </c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4.25" customHeight="1">
      <c r="A25" s="12" t="str">
        <f t="shared" si="0"/>
        <v>Curr2018CEC043</v>
      </c>
      <c r="B25" s="5" t="s">
        <v>31</v>
      </c>
      <c r="C25" s="12" t="s">
        <v>59</v>
      </c>
      <c r="D25" s="125" t="s">
        <v>217</v>
      </c>
      <c r="E25" s="5" t="s">
        <v>158</v>
      </c>
      <c r="F25" s="126">
        <v>5</v>
      </c>
      <c r="G25" s="5" t="s">
        <v>33</v>
      </c>
      <c r="H25" s="5">
        <v>60</v>
      </c>
      <c r="I25" s="5">
        <v>4</v>
      </c>
      <c r="J25" s="5" t="s">
        <v>166</v>
      </c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4.25" customHeight="1">
      <c r="A26" s="12" t="str">
        <f t="shared" si="0"/>
        <v>Curr2018CEC045</v>
      </c>
      <c r="B26" s="5" t="s">
        <v>31</v>
      </c>
      <c r="C26" s="12" t="s">
        <v>49</v>
      </c>
      <c r="D26" s="125" t="s">
        <v>213</v>
      </c>
      <c r="E26" s="5" t="s">
        <v>158</v>
      </c>
      <c r="F26" s="126">
        <v>5</v>
      </c>
      <c r="G26" s="5" t="s">
        <v>33</v>
      </c>
      <c r="H26" s="5">
        <v>60</v>
      </c>
      <c r="I26" s="5">
        <v>4</v>
      </c>
      <c r="J26" s="5" t="s">
        <v>166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4.25" customHeight="1">
      <c r="A27" s="12" t="str">
        <f t="shared" si="0"/>
        <v>Curr2018CEC044</v>
      </c>
      <c r="B27" s="5" t="s">
        <v>31</v>
      </c>
      <c r="C27" s="12" t="s">
        <v>68</v>
      </c>
      <c r="D27" s="125" t="s">
        <v>234</v>
      </c>
      <c r="E27" s="5" t="s">
        <v>158</v>
      </c>
      <c r="F27" s="126">
        <v>6</v>
      </c>
      <c r="G27" s="5" t="s">
        <v>33</v>
      </c>
      <c r="H27" s="5">
        <v>90</v>
      </c>
      <c r="I27" s="5">
        <v>5</v>
      </c>
      <c r="J27" s="5" t="s">
        <v>166</v>
      </c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4.25" customHeight="1">
      <c r="A28" s="12" t="str">
        <f t="shared" si="0"/>
        <v>Curr2018CEC046</v>
      </c>
      <c r="B28" s="5" t="s">
        <v>31</v>
      </c>
      <c r="C28" s="12" t="s">
        <v>63</v>
      </c>
      <c r="D28" s="125" t="s">
        <v>230</v>
      </c>
      <c r="E28" s="5" t="s">
        <v>158</v>
      </c>
      <c r="F28" s="126">
        <v>6</v>
      </c>
      <c r="G28" s="5" t="s">
        <v>33</v>
      </c>
      <c r="H28" s="5">
        <v>90</v>
      </c>
      <c r="I28" s="5">
        <v>5</v>
      </c>
      <c r="J28" s="5" t="s">
        <v>166</v>
      </c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4.25" customHeight="1">
      <c r="A29" s="12" t="str">
        <f t="shared" si="0"/>
        <v>Curr2018CEC047</v>
      </c>
      <c r="B29" s="5" t="s">
        <v>31</v>
      </c>
      <c r="C29" s="12" t="s">
        <v>65</v>
      </c>
      <c r="D29" s="125" t="s">
        <v>232</v>
      </c>
      <c r="E29" s="5" t="s">
        <v>158</v>
      </c>
      <c r="F29" s="126">
        <v>6</v>
      </c>
      <c r="G29" s="5" t="s">
        <v>515</v>
      </c>
      <c r="H29" s="5">
        <v>90</v>
      </c>
      <c r="I29" s="5">
        <v>5</v>
      </c>
      <c r="J29" s="5" t="s">
        <v>166</v>
      </c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4.25" customHeight="1">
      <c r="A30" s="12" t="str">
        <f t="shared" si="0"/>
        <v>Curr2018CEC048</v>
      </c>
      <c r="B30" s="5" t="s">
        <v>31</v>
      </c>
      <c r="C30" s="12" t="s">
        <v>66</v>
      </c>
      <c r="D30" s="125" t="s">
        <v>233</v>
      </c>
      <c r="E30" s="5" t="s">
        <v>158</v>
      </c>
      <c r="F30" s="126">
        <v>6</v>
      </c>
      <c r="G30" s="5" t="s">
        <v>515</v>
      </c>
      <c r="H30" s="5">
        <v>90</v>
      </c>
      <c r="I30" s="5">
        <v>5</v>
      </c>
      <c r="J30" s="5" t="s">
        <v>166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4.25" customHeight="1">
      <c r="A31" s="12" t="str">
        <f t="shared" si="0"/>
        <v>Curr2018CEC050</v>
      </c>
      <c r="B31" s="5" t="s">
        <v>31</v>
      </c>
      <c r="C31" s="12" t="s">
        <v>77</v>
      </c>
      <c r="D31" s="125" t="s">
        <v>235</v>
      </c>
      <c r="E31" s="5" t="s">
        <v>158</v>
      </c>
      <c r="F31" s="126">
        <v>6</v>
      </c>
      <c r="G31" s="5" t="s">
        <v>515</v>
      </c>
      <c r="H31" s="5">
        <v>60</v>
      </c>
      <c r="I31" s="5">
        <v>4</v>
      </c>
      <c r="J31" s="5" t="s">
        <v>166</v>
      </c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4.25" customHeight="1">
      <c r="A32" s="12" t="str">
        <f t="shared" si="0"/>
        <v>Curr2018CAC096</v>
      </c>
      <c r="B32" s="5" t="s">
        <v>31</v>
      </c>
      <c r="C32" s="12" t="s">
        <v>71</v>
      </c>
      <c r="D32" s="125" t="s">
        <v>237</v>
      </c>
      <c r="E32" s="5" t="s">
        <v>158</v>
      </c>
      <c r="F32" s="126">
        <v>7</v>
      </c>
      <c r="G32" s="5" t="s">
        <v>33</v>
      </c>
      <c r="H32" s="5">
        <v>60</v>
      </c>
      <c r="I32" s="5">
        <v>4</v>
      </c>
      <c r="J32" s="5" t="s">
        <v>238</v>
      </c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4.25" customHeight="1">
      <c r="A33" s="12" t="str">
        <f t="shared" si="0"/>
        <v>Curr2018CEC049</v>
      </c>
      <c r="B33" s="5" t="s">
        <v>31</v>
      </c>
      <c r="C33" s="12" t="s">
        <v>62</v>
      </c>
      <c r="D33" s="125" t="s">
        <v>247</v>
      </c>
      <c r="E33" s="5" t="s">
        <v>158</v>
      </c>
      <c r="F33" s="126">
        <v>7</v>
      </c>
      <c r="G33" s="5" t="s">
        <v>515</v>
      </c>
      <c r="H33" s="5">
        <v>90</v>
      </c>
      <c r="I33" s="5">
        <v>4</v>
      </c>
      <c r="J33" s="5" t="s">
        <v>166</v>
      </c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4.25" customHeight="1">
      <c r="A34" s="12" t="str">
        <f t="shared" si="0"/>
        <v>Curr2018CEC051</v>
      </c>
      <c r="B34" s="5" t="s">
        <v>31</v>
      </c>
      <c r="C34" s="12" t="s">
        <v>32</v>
      </c>
      <c r="D34" s="125" t="s">
        <v>240</v>
      </c>
      <c r="E34" s="5" t="s">
        <v>158</v>
      </c>
      <c r="F34" s="126">
        <v>7</v>
      </c>
      <c r="G34" s="5" t="s">
        <v>33</v>
      </c>
      <c r="H34" s="5">
        <v>90</v>
      </c>
      <c r="I34" s="5">
        <v>5</v>
      </c>
      <c r="J34" s="5" t="s">
        <v>166</v>
      </c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4.25" customHeight="1">
      <c r="A35" s="12" t="str">
        <f t="shared" si="0"/>
        <v>Curr2018CEC052</v>
      </c>
      <c r="B35" s="5" t="s">
        <v>31</v>
      </c>
      <c r="C35" s="12" t="s">
        <v>73</v>
      </c>
      <c r="D35" s="125" t="s">
        <v>241</v>
      </c>
      <c r="E35" s="5" t="s">
        <v>158</v>
      </c>
      <c r="F35" s="126">
        <v>7</v>
      </c>
      <c r="G35" s="5" t="s">
        <v>515</v>
      </c>
      <c r="H35" s="5">
        <v>90</v>
      </c>
      <c r="I35" s="5">
        <v>5</v>
      </c>
      <c r="J35" s="5" t="s">
        <v>166</v>
      </c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4.25" customHeight="1">
      <c r="A36" s="12" t="str">
        <f t="shared" si="0"/>
        <v>Curr2018CIJ085</v>
      </c>
      <c r="B36" s="5" t="s">
        <v>31</v>
      </c>
      <c r="C36" s="12" t="s">
        <v>61</v>
      </c>
      <c r="D36" s="125" t="s">
        <v>244</v>
      </c>
      <c r="E36" s="5" t="s">
        <v>158</v>
      </c>
      <c r="F36" s="126">
        <v>7</v>
      </c>
      <c r="G36" s="5" t="s">
        <v>33</v>
      </c>
      <c r="H36" s="5">
        <v>60</v>
      </c>
      <c r="I36" s="5">
        <v>4</v>
      </c>
      <c r="J36" s="5" t="s">
        <v>245</v>
      </c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4.25" customHeight="1">
      <c r="A37" s="12" t="str">
        <f t="shared" si="0"/>
        <v>Curr2018CAC140</v>
      </c>
      <c r="B37" s="5" t="s">
        <v>31</v>
      </c>
      <c r="C37" s="12" t="s">
        <v>82</v>
      </c>
      <c r="D37" s="125" t="s">
        <v>256</v>
      </c>
      <c r="E37" s="5" t="s">
        <v>158</v>
      </c>
      <c r="F37" s="126">
        <v>8</v>
      </c>
      <c r="G37" s="5" t="s">
        <v>33</v>
      </c>
      <c r="H37" s="5">
        <v>60</v>
      </c>
      <c r="I37" s="5">
        <v>4</v>
      </c>
      <c r="J37" s="5" t="s">
        <v>238</v>
      </c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4.25" customHeight="1">
      <c r="A38" s="12" t="str">
        <f t="shared" si="0"/>
        <v>Curr2018CEC053</v>
      </c>
      <c r="B38" s="5" t="s">
        <v>31</v>
      </c>
      <c r="C38" s="12" t="s">
        <v>50</v>
      </c>
      <c r="D38" s="125" t="s">
        <v>254</v>
      </c>
      <c r="E38" s="5" t="s">
        <v>158</v>
      </c>
      <c r="F38" s="126">
        <v>8</v>
      </c>
      <c r="G38" s="5" t="s">
        <v>33</v>
      </c>
      <c r="H38" s="5">
        <v>120</v>
      </c>
      <c r="I38" s="5">
        <v>5</v>
      </c>
      <c r="J38" s="5" t="s">
        <v>166</v>
      </c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4.25" customHeight="1">
      <c r="A39" s="12" t="str">
        <f t="shared" si="0"/>
        <v>Curr2018CEC055</v>
      </c>
      <c r="B39" s="5" t="s">
        <v>31</v>
      </c>
      <c r="C39" s="12" t="s">
        <v>64</v>
      </c>
      <c r="D39" s="125" t="s">
        <v>249</v>
      </c>
      <c r="E39" s="5" t="s">
        <v>158</v>
      </c>
      <c r="F39" s="126">
        <v>8</v>
      </c>
      <c r="G39" s="5" t="s">
        <v>33</v>
      </c>
      <c r="H39" s="5">
        <v>120</v>
      </c>
      <c r="I39" s="5">
        <v>5</v>
      </c>
      <c r="J39" s="5" t="s">
        <v>166</v>
      </c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4.25" customHeight="1">
      <c r="A40" s="12" t="str">
        <f t="shared" si="0"/>
        <v>Curr2018CAC204</v>
      </c>
      <c r="B40" s="5" t="s">
        <v>31</v>
      </c>
      <c r="C40" s="12" t="s">
        <v>143</v>
      </c>
      <c r="D40" s="125" t="s">
        <v>313</v>
      </c>
      <c r="E40" s="5" t="s">
        <v>224</v>
      </c>
      <c r="F40" s="126">
        <v>8</v>
      </c>
      <c r="G40" s="5" t="s">
        <v>33</v>
      </c>
      <c r="H40" s="5">
        <v>60</v>
      </c>
      <c r="I40" s="5">
        <v>4</v>
      </c>
      <c r="J40" s="5" t="s">
        <v>238</v>
      </c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4.25" customHeight="1">
      <c r="A41" s="12" t="str">
        <f t="shared" si="0"/>
        <v>Curr2018CEC014</v>
      </c>
      <c r="B41" s="5" t="s">
        <v>31</v>
      </c>
      <c r="C41" s="12" t="s">
        <v>144</v>
      </c>
      <c r="D41" s="125" t="s">
        <v>314</v>
      </c>
      <c r="E41" s="5" t="s">
        <v>224</v>
      </c>
      <c r="F41" s="126">
        <v>8</v>
      </c>
      <c r="G41" s="5" t="s">
        <v>33</v>
      </c>
      <c r="H41" s="5">
        <v>60</v>
      </c>
      <c r="I41" s="5">
        <v>4</v>
      </c>
      <c r="J41" s="5" t="s">
        <v>166</v>
      </c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4.25" customHeight="1">
      <c r="A42" s="12" t="str">
        <f t="shared" si="0"/>
        <v>Curr2018CEC015</v>
      </c>
      <c r="B42" s="5" t="s">
        <v>31</v>
      </c>
      <c r="C42" s="12" t="s">
        <v>101</v>
      </c>
      <c r="D42" s="125" t="s">
        <v>273</v>
      </c>
      <c r="E42" s="5" t="s">
        <v>224</v>
      </c>
      <c r="F42" s="126">
        <v>8</v>
      </c>
      <c r="G42" s="5" t="s">
        <v>33</v>
      </c>
      <c r="H42" s="5">
        <v>60</v>
      </c>
      <c r="I42" s="5">
        <v>4</v>
      </c>
      <c r="J42" s="5" t="s">
        <v>166</v>
      </c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4.25" customHeight="1">
      <c r="A43" s="12" t="str">
        <f t="shared" si="0"/>
        <v>Curr2018CEC016</v>
      </c>
      <c r="B43" s="5" t="s">
        <v>31</v>
      </c>
      <c r="C43" s="12" t="s">
        <v>102</v>
      </c>
      <c r="D43" s="125" t="s">
        <v>274</v>
      </c>
      <c r="E43" s="5" t="s">
        <v>224</v>
      </c>
      <c r="F43" s="126">
        <v>8</v>
      </c>
      <c r="G43" s="5" t="s">
        <v>33</v>
      </c>
      <c r="H43" s="5">
        <v>60</v>
      </c>
      <c r="I43" s="5">
        <v>4</v>
      </c>
      <c r="J43" s="5" t="s">
        <v>166</v>
      </c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4.25" customHeight="1">
      <c r="A44" s="12" t="str">
        <f t="shared" si="0"/>
        <v>Curr2018CEC017</v>
      </c>
      <c r="B44" s="5" t="s">
        <v>31</v>
      </c>
      <c r="C44" s="12" t="s">
        <v>109</v>
      </c>
      <c r="D44" s="125" t="s">
        <v>280</v>
      </c>
      <c r="E44" s="5" t="s">
        <v>224</v>
      </c>
      <c r="F44" s="126">
        <v>8</v>
      </c>
      <c r="G44" s="5" t="s">
        <v>33</v>
      </c>
      <c r="H44" s="5">
        <v>60</v>
      </c>
      <c r="I44" s="5">
        <v>4</v>
      </c>
      <c r="J44" s="5" t="s">
        <v>166</v>
      </c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4.25" customHeight="1">
      <c r="A45" s="12" t="str">
        <f t="shared" si="0"/>
        <v>Curr2018CEC019</v>
      </c>
      <c r="B45" s="5" t="s">
        <v>31</v>
      </c>
      <c r="C45" s="12" t="s">
        <v>80</v>
      </c>
      <c r="D45" s="125" t="s">
        <v>253</v>
      </c>
      <c r="E45" s="5" t="s">
        <v>224</v>
      </c>
      <c r="F45" s="126">
        <v>8</v>
      </c>
      <c r="G45" s="5" t="s">
        <v>33</v>
      </c>
      <c r="H45" s="5">
        <v>60</v>
      </c>
      <c r="I45" s="5">
        <v>4</v>
      </c>
      <c r="J45" s="5" t="s">
        <v>166</v>
      </c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4.25" customHeight="1">
      <c r="A46" s="12" t="str">
        <f t="shared" si="0"/>
        <v>Curr2018CEC057</v>
      </c>
      <c r="B46" s="5" t="s">
        <v>31</v>
      </c>
      <c r="C46" s="12" t="s">
        <v>76</v>
      </c>
      <c r="D46" s="125" t="s">
        <v>258</v>
      </c>
      <c r="E46" s="5" t="s">
        <v>224</v>
      </c>
      <c r="F46" s="126">
        <v>8</v>
      </c>
      <c r="G46" s="5" t="s">
        <v>33</v>
      </c>
      <c r="H46" s="5">
        <v>60</v>
      </c>
      <c r="I46" s="5">
        <v>4</v>
      </c>
      <c r="J46" s="5" t="s">
        <v>166</v>
      </c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4.25" customHeight="1">
      <c r="A47" s="12" t="str">
        <f t="shared" si="0"/>
        <v>Curr2018CEC058</v>
      </c>
      <c r="B47" s="5" t="s">
        <v>31</v>
      </c>
      <c r="C47" s="12" t="s">
        <v>104</v>
      </c>
      <c r="D47" s="125" t="s">
        <v>276</v>
      </c>
      <c r="E47" s="5" t="s">
        <v>224</v>
      </c>
      <c r="F47" s="126">
        <v>8</v>
      </c>
      <c r="G47" s="5" t="s">
        <v>33</v>
      </c>
      <c r="H47" s="5">
        <v>60</v>
      </c>
      <c r="I47" s="5">
        <v>4</v>
      </c>
      <c r="J47" s="5" t="s">
        <v>166</v>
      </c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4.25" customHeight="1">
      <c r="A48" s="12" t="str">
        <f t="shared" si="0"/>
        <v>Curr2018CEC059</v>
      </c>
      <c r="B48" s="5" t="s">
        <v>31</v>
      </c>
      <c r="C48" s="12" t="s">
        <v>103</v>
      </c>
      <c r="D48" s="125" t="s">
        <v>275</v>
      </c>
      <c r="E48" s="5" t="s">
        <v>224</v>
      </c>
      <c r="F48" s="126">
        <v>8</v>
      </c>
      <c r="G48" s="5" t="s">
        <v>33</v>
      </c>
      <c r="H48" s="5">
        <v>60</v>
      </c>
      <c r="I48" s="5">
        <v>4</v>
      </c>
      <c r="J48" s="5" t="s">
        <v>166</v>
      </c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4.25" customHeight="1">
      <c r="A49" s="12" t="str">
        <f t="shared" si="0"/>
        <v>Curr2018CEC060</v>
      </c>
      <c r="B49" s="5" t="s">
        <v>31</v>
      </c>
      <c r="C49" s="12" t="s">
        <v>105</v>
      </c>
      <c r="D49" s="125" t="s">
        <v>277</v>
      </c>
      <c r="E49" s="5" t="s">
        <v>224</v>
      </c>
      <c r="F49" s="126">
        <v>8</v>
      </c>
      <c r="G49" s="5" t="s">
        <v>33</v>
      </c>
      <c r="H49" s="5">
        <v>60</v>
      </c>
      <c r="I49" s="5">
        <v>4</v>
      </c>
      <c r="J49" s="5" t="s">
        <v>166</v>
      </c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4.25" customHeight="1">
      <c r="A50" s="12" t="str">
        <f t="shared" si="0"/>
        <v>Curr2018CEC062</v>
      </c>
      <c r="B50" s="5" t="s">
        <v>31</v>
      </c>
      <c r="C50" s="12" t="s">
        <v>110</v>
      </c>
      <c r="D50" s="125" t="s">
        <v>281</v>
      </c>
      <c r="E50" s="5" t="s">
        <v>224</v>
      </c>
      <c r="F50" s="126">
        <v>8</v>
      </c>
      <c r="G50" s="5" t="s">
        <v>33</v>
      </c>
      <c r="H50" s="5">
        <v>60</v>
      </c>
      <c r="I50" s="5">
        <v>4</v>
      </c>
      <c r="J50" s="5" t="s">
        <v>166</v>
      </c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4.25" customHeight="1">
      <c r="A51" s="12" t="str">
        <f t="shared" si="0"/>
        <v>Curr2018CEC063</v>
      </c>
      <c r="B51" s="5" t="s">
        <v>31</v>
      </c>
      <c r="C51" s="12" t="s">
        <v>106</v>
      </c>
      <c r="D51" s="125" t="s">
        <v>278</v>
      </c>
      <c r="E51" s="5" t="s">
        <v>224</v>
      </c>
      <c r="F51" s="126">
        <v>8</v>
      </c>
      <c r="G51" s="5" t="s">
        <v>33</v>
      </c>
      <c r="H51" s="5">
        <v>60</v>
      </c>
      <c r="I51" s="5">
        <v>4</v>
      </c>
      <c r="J51" s="5" t="s">
        <v>166</v>
      </c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4.25" customHeight="1">
      <c r="A52" s="12" t="str">
        <f t="shared" si="0"/>
        <v>Curr2018CEC064</v>
      </c>
      <c r="B52" s="5" t="s">
        <v>31</v>
      </c>
      <c r="C52" s="12" t="s">
        <v>111</v>
      </c>
      <c r="D52" s="125" t="s">
        <v>282</v>
      </c>
      <c r="E52" s="5" t="s">
        <v>224</v>
      </c>
      <c r="F52" s="126">
        <v>8</v>
      </c>
      <c r="G52" s="5" t="s">
        <v>515</v>
      </c>
      <c r="H52" s="5">
        <v>60</v>
      </c>
      <c r="I52" s="5">
        <v>4</v>
      </c>
      <c r="J52" s="5" t="s">
        <v>166</v>
      </c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4.25" customHeight="1">
      <c r="A53" s="12" t="str">
        <f t="shared" si="0"/>
        <v>Curr2018CEC065</v>
      </c>
      <c r="B53" s="5" t="s">
        <v>31</v>
      </c>
      <c r="C53" s="12" t="s">
        <v>60</v>
      </c>
      <c r="D53" s="125" t="s">
        <v>259</v>
      </c>
      <c r="E53" s="5" t="s">
        <v>224</v>
      </c>
      <c r="F53" s="126">
        <v>8</v>
      </c>
      <c r="G53" s="5" t="s">
        <v>515</v>
      </c>
      <c r="H53" s="5">
        <v>60</v>
      </c>
      <c r="I53" s="5">
        <v>4</v>
      </c>
      <c r="J53" s="5" t="s">
        <v>166</v>
      </c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4.25" customHeight="1">
      <c r="A54" s="12" t="str">
        <f t="shared" si="0"/>
        <v>Curr2018CEC066</v>
      </c>
      <c r="B54" s="5" t="s">
        <v>31</v>
      </c>
      <c r="C54" s="12" t="s">
        <v>122</v>
      </c>
      <c r="D54" s="125" t="s">
        <v>292</v>
      </c>
      <c r="E54" s="5" t="s">
        <v>224</v>
      </c>
      <c r="F54" s="126">
        <v>8</v>
      </c>
      <c r="G54" s="5" t="s">
        <v>515</v>
      </c>
      <c r="H54" s="5">
        <v>60</v>
      </c>
      <c r="I54" s="5">
        <v>4</v>
      </c>
      <c r="J54" s="5" t="s">
        <v>166</v>
      </c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4.25" customHeight="1">
      <c r="A55" s="12" t="str">
        <f t="shared" si="0"/>
        <v>Curr2018CEC067</v>
      </c>
      <c r="B55" s="5" t="s">
        <v>31</v>
      </c>
      <c r="C55" s="12" t="s">
        <v>123</v>
      </c>
      <c r="D55" s="125" t="s">
        <v>294</v>
      </c>
      <c r="E55" s="5" t="s">
        <v>224</v>
      </c>
      <c r="F55" s="126">
        <v>8</v>
      </c>
      <c r="G55" s="5" t="s">
        <v>515</v>
      </c>
      <c r="H55" s="5">
        <v>60</v>
      </c>
      <c r="I55" s="5">
        <v>4</v>
      </c>
      <c r="J55" s="5" t="s">
        <v>166</v>
      </c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4.25" customHeight="1">
      <c r="A56" s="12" t="str">
        <f t="shared" si="0"/>
        <v>Curr2018CEC068</v>
      </c>
      <c r="B56" s="5" t="s">
        <v>31</v>
      </c>
      <c r="C56" s="12" t="s">
        <v>128</v>
      </c>
      <c r="D56" s="125" t="s">
        <v>298</v>
      </c>
      <c r="E56" s="5" t="s">
        <v>224</v>
      </c>
      <c r="F56" s="126">
        <v>8</v>
      </c>
      <c r="G56" s="5" t="s">
        <v>33</v>
      </c>
      <c r="H56" s="5">
        <v>90</v>
      </c>
      <c r="I56" s="5">
        <v>4</v>
      </c>
      <c r="J56" s="5" t="s">
        <v>166</v>
      </c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4.25" customHeight="1">
      <c r="A57" s="12" t="str">
        <f t="shared" si="0"/>
        <v>Curr2018CEC069</v>
      </c>
      <c r="B57" s="5" t="s">
        <v>31</v>
      </c>
      <c r="C57" s="12" t="s">
        <v>129</v>
      </c>
      <c r="D57" s="12" t="s">
        <v>299</v>
      </c>
      <c r="E57" s="5" t="s">
        <v>224</v>
      </c>
      <c r="F57" s="126">
        <v>8</v>
      </c>
      <c r="G57" s="5" t="s">
        <v>33</v>
      </c>
      <c r="H57" s="5">
        <v>90</v>
      </c>
      <c r="I57" s="5">
        <v>4</v>
      </c>
      <c r="J57" s="5" t="s">
        <v>166</v>
      </c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4.25" customHeight="1">
      <c r="A58" s="12" t="str">
        <f t="shared" si="0"/>
        <v>Curr2018CEC070</v>
      </c>
      <c r="B58" s="5" t="s">
        <v>31</v>
      </c>
      <c r="C58" s="12" t="s">
        <v>130</v>
      </c>
      <c r="D58" s="125" t="s">
        <v>300</v>
      </c>
      <c r="E58" s="5" t="s">
        <v>224</v>
      </c>
      <c r="F58" s="126">
        <v>8</v>
      </c>
      <c r="G58" s="5" t="s">
        <v>33</v>
      </c>
      <c r="H58" s="5">
        <v>90</v>
      </c>
      <c r="I58" s="5">
        <v>4</v>
      </c>
      <c r="J58" s="5" t="s">
        <v>166</v>
      </c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4.25" customHeight="1">
      <c r="A59" s="12" t="str">
        <f t="shared" si="0"/>
        <v>Curr2018CEC071</v>
      </c>
      <c r="B59" s="5" t="s">
        <v>31</v>
      </c>
      <c r="C59" s="12" t="s">
        <v>131</v>
      </c>
      <c r="D59" s="125" t="s">
        <v>301</v>
      </c>
      <c r="E59" s="5" t="s">
        <v>224</v>
      </c>
      <c r="F59" s="126">
        <v>8</v>
      </c>
      <c r="G59" s="5" t="s">
        <v>33</v>
      </c>
      <c r="H59" s="5">
        <v>90</v>
      </c>
      <c r="I59" s="5">
        <v>4</v>
      </c>
      <c r="J59" s="5" t="s">
        <v>166</v>
      </c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4.25" customHeight="1">
      <c r="A60" s="12" t="str">
        <f t="shared" si="0"/>
        <v>Curr2018CEC072</v>
      </c>
      <c r="B60" s="5" t="s">
        <v>31</v>
      </c>
      <c r="C60" s="12" t="s">
        <v>140</v>
      </c>
      <c r="D60" s="125" t="s">
        <v>312</v>
      </c>
      <c r="E60" s="5" t="s">
        <v>224</v>
      </c>
      <c r="F60" s="126">
        <v>8</v>
      </c>
      <c r="G60" s="5" t="s">
        <v>33</v>
      </c>
      <c r="H60" s="5">
        <v>60</v>
      </c>
      <c r="I60" s="5">
        <v>4</v>
      </c>
      <c r="J60" s="5" t="s">
        <v>166</v>
      </c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4.25" customHeight="1">
      <c r="A61" s="12" t="str">
        <f t="shared" si="0"/>
        <v>Curr2018CEC073</v>
      </c>
      <c r="B61" s="5" t="s">
        <v>31</v>
      </c>
      <c r="C61" s="12" t="s">
        <v>145</v>
      </c>
      <c r="D61" s="125" t="s">
        <v>315</v>
      </c>
      <c r="E61" s="5" t="s">
        <v>224</v>
      </c>
      <c r="F61" s="126">
        <v>8</v>
      </c>
      <c r="G61" s="5" t="s">
        <v>33</v>
      </c>
      <c r="H61" s="5">
        <v>60</v>
      </c>
      <c r="I61" s="5">
        <v>4</v>
      </c>
      <c r="J61" s="5" t="s">
        <v>166</v>
      </c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4.25" customHeight="1">
      <c r="A62" s="12" t="str">
        <f t="shared" si="0"/>
        <v>Curr2018CEC054</v>
      </c>
      <c r="B62" s="5" t="s">
        <v>31</v>
      </c>
      <c r="C62" s="12" t="s">
        <v>89</v>
      </c>
      <c r="D62" s="125" t="s">
        <v>263</v>
      </c>
      <c r="E62" s="5" t="s">
        <v>158</v>
      </c>
      <c r="F62" s="126">
        <v>9</v>
      </c>
      <c r="G62" s="5" t="s">
        <v>33</v>
      </c>
      <c r="H62" s="5">
        <v>30</v>
      </c>
      <c r="I62" s="5">
        <v>2</v>
      </c>
      <c r="J62" s="5" t="s">
        <v>166</v>
      </c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4.25" customHeight="1">
      <c r="A63" s="12" t="str">
        <f t="shared" si="0"/>
        <v>Curr2018CEC056</v>
      </c>
      <c r="B63" s="5" t="s">
        <v>31</v>
      </c>
      <c r="C63" s="12" t="s">
        <v>51</v>
      </c>
      <c r="D63" s="125" t="s">
        <v>262</v>
      </c>
      <c r="E63" s="5" t="s">
        <v>158</v>
      </c>
      <c r="F63" s="126">
        <v>9</v>
      </c>
      <c r="G63" s="5" t="s">
        <v>33</v>
      </c>
      <c r="H63" s="5">
        <v>120</v>
      </c>
      <c r="I63" s="5">
        <v>5</v>
      </c>
      <c r="J63" s="5" t="s">
        <v>166</v>
      </c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4.25" customHeight="1">
      <c r="A64" s="12" t="str">
        <f t="shared" si="0"/>
        <v>Curr2018CAC146</v>
      </c>
      <c r="B64" s="5" t="s">
        <v>31</v>
      </c>
      <c r="C64" s="12" t="s">
        <v>94</v>
      </c>
      <c r="D64" s="125" t="s">
        <v>269</v>
      </c>
      <c r="E64" s="5" t="s">
        <v>224</v>
      </c>
      <c r="F64" s="126">
        <v>9</v>
      </c>
      <c r="G64" s="5" t="s">
        <v>515</v>
      </c>
      <c r="H64" s="5">
        <v>60</v>
      </c>
      <c r="I64" s="5">
        <v>4</v>
      </c>
      <c r="J64" s="5" t="s">
        <v>238</v>
      </c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4.25" customHeight="1">
      <c r="A65" s="12" t="str">
        <f t="shared" si="0"/>
        <v>Curr2018CEC061</v>
      </c>
      <c r="B65" s="5" t="s">
        <v>31</v>
      </c>
      <c r="C65" s="12" t="s">
        <v>108</v>
      </c>
      <c r="D65" s="125" t="s">
        <v>279</v>
      </c>
      <c r="E65" s="5" t="s">
        <v>224</v>
      </c>
      <c r="F65" s="126">
        <v>9</v>
      </c>
      <c r="G65" s="5" t="s">
        <v>515</v>
      </c>
      <c r="H65" s="5">
        <v>60</v>
      </c>
      <c r="I65" s="5">
        <v>4</v>
      </c>
      <c r="J65" s="5" t="s">
        <v>166</v>
      </c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4.25" customHeight="1">
      <c r="A66" s="12" t="str">
        <f t="shared" si="0"/>
        <v>Curr2018CEC074</v>
      </c>
      <c r="B66" s="5" t="s">
        <v>31</v>
      </c>
      <c r="C66" s="12" t="s">
        <v>137</v>
      </c>
      <c r="D66" s="125" t="s">
        <v>265</v>
      </c>
      <c r="E66" s="5" t="s">
        <v>224</v>
      </c>
      <c r="F66" s="126">
        <v>9</v>
      </c>
      <c r="G66" s="5" t="s">
        <v>33</v>
      </c>
      <c r="H66" s="5">
        <v>60</v>
      </c>
      <c r="I66" s="5">
        <v>4</v>
      </c>
      <c r="J66" s="5" t="s">
        <v>166</v>
      </c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4.25" customHeight="1">
      <c r="A67" s="12" t="str">
        <f t="shared" si="0"/>
        <v>Curr2018CEC075</v>
      </c>
      <c r="B67" s="5" t="s">
        <v>31</v>
      </c>
      <c r="C67" s="12" t="s">
        <v>150</v>
      </c>
      <c r="D67" s="125" t="s">
        <v>319</v>
      </c>
      <c r="E67" s="5" t="s">
        <v>224</v>
      </c>
      <c r="F67" s="126">
        <v>9</v>
      </c>
      <c r="G67" s="5" t="s">
        <v>33</v>
      </c>
      <c r="H67" s="5">
        <v>60</v>
      </c>
      <c r="I67" s="5">
        <v>4</v>
      </c>
      <c r="J67" s="5" t="s">
        <v>166</v>
      </c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4.25" customHeight="1">
      <c r="A68" s="12" t="str">
        <f t="shared" si="0"/>
        <v>Curr2018CEC076</v>
      </c>
      <c r="B68" s="5" t="s">
        <v>31</v>
      </c>
      <c r="C68" s="12" t="s">
        <v>151</v>
      </c>
      <c r="D68" s="125" t="s">
        <v>320</v>
      </c>
      <c r="E68" s="5" t="s">
        <v>224</v>
      </c>
      <c r="F68" s="126">
        <v>9</v>
      </c>
      <c r="G68" s="5" t="s">
        <v>33</v>
      </c>
      <c r="H68" s="5">
        <v>60</v>
      </c>
      <c r="I68" s="5">
        <v>4</v>
      </c>
      <c r="J68" s="5" t="s">
        <v>166</v>
      </c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4.25" customHeight="1">
      <c r="A69" s="12" t="str">
        <f t="shared" si="0"/>
        <v>Curr2018CEC077</v>
      </c>
      <c r="B69" s="5" t="s">
        <v>31</v>
      </c>
      <c r="C69" s="12" t="s">
        <v>92</v>
      </c>
      <c r="D69" s="125" t="s">
        <v>267</v>
      </c>
      <c r="E69" s="5" t="s">
        <v>224</v>
      </c>
      <c r="F69" s="126">
        <v>9</v>
      </c>
      <c r="G69" s="5" t="s">
        <v>515</v>
      </c>
      <c r="H69" s="5">
        <v>60</v>
      </c>
      <c r="I69" s="5">
        <v>4</v>
      </c>
      <c r="J69" s="5" t="s">
        <v>166</v>
      </c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4.25" customHeight="1">
      <c r="A70" s="12" t="str">
        <f t="shared" si="0"/>
        <v>Curr2018CEC079</v>
      </c>
      <c r="B70" s="5" t="s">
        <v>31</v>
      </c>
      <c r="C70" s="12" t="s">
        <v>100</v>
      </c>
      <c r="D70" s="125" t="s">
        <v>272</v>
      </c>
      <c r="E70" s="5" t="s">
        <v>224</v>
      </c>
      <c r="F70" s="126">
        <v>9</v>
      </c>
      <c r="G70" s="5" t="s">
        <v>515</v>
      </c>
      <c r="H70" s="5">
        <v>60</v>
      </c>
      <c r="I70" s="5">
        <v>4</v>
      </c>
      <c r="J70" s="5" t="s">
        <v>166</v>
      </c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4.25" customHeight="1">
      <c r="A71" s="12" t="str">
        <f t="shared" si="0"/>
        <v>Curr2018CEC080</v>
      </c>
      <c r="B71" s="5" t="s">
        <v>31</v>
      </c>
      <c r="C71" s="12" t="s">
        <v>155</v>
      </c>
      <c r="D71" s="125" t="s">
        <v>324</v>
      </c>
      <c r="E71" s="5" t="s">
        <v>224</v>
      </c>
      <c r="F71" s="126">
        <v>9</v>
      </c>
      <c r="G71" s="5" t="s">
        <v>33</v>
      </c>
      <c r="H71" s="5">
        <v>60</v>
      </c>
      <c r="I71" s="5">
        <v>4</v>
      </c>
      <c r="J71" s="5" t="s">
        <v>166</v>
      </c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4.25" customHeight="1">
      <c r="A72" s="12" t="str">
        <f t="shared" si="0"/>
        <v>Curr2018CEC081</v>
      </c>
      <c r="B72" s="5" t="s">
        <v>31</v>
      </c>
      <c r="C72" s="12" t="s">
        <v>156</v>
      </c>
      <c r="D72" s="125" t="s">
        <v>325</v>
      </c>
      <c r="E72" s="5" t="s">
        <v>224</v>
      </c>
      <c r="F72" s="126">
        <v>9</v>
      </c>
      <c r="G72" s="5" t="s">
        <v>33</v>
      </c>
      <c r="H72" s="5">
        <v>60</v>
      </c>
      <c r="I72" s="5">
        <v>4</v>
      </c>
      <c r="J72" s="5" t="s">
        <v>166</v>
      </c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4.25" customHeight="1">
      <c r="A73" s="12" t="str">
        <f t="shared" si="0"/>
        <v>Curr2018CEC082</v>
      </c>
      <c r="B73" s="5" t="s">
        <v>31</v>
      </c>
      <c r="C73" s="12" t="s">
        <v>154</v>
      </c>
      <c r="D73" s="125" t="s">
        <v>323</v>
      </c>
      <c r="E73" s="5" t="s">
        <v>224</v>
      </c>
      <c r="F73" s="126">
        <v>9</v>
      </c>
      <c r="G73" s="5" t="s">
        <v>33</v>
      </c>
      <c r="H73" s="5">
        <v>60</v>
      </c>
      <c r="I73" s="5">
        <v>4</v>
      </c>
      <c r="J73" s="5" t="s">
        <v>166</v>
      </c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4.25" customHeight="1">
      <c r="A74" s="12" t="str">
        <f t="shared" si="0"/>
        <v>Curr2018CEC083</v>
      </c>
      <c r="B74" s="5" t="s">
        <v>31</v>
      </c>
      <c r="C74" s="12" t="s">
        <v>113</v>
      </c>
      <c r="D74" s="125" t="s">
        <v>284</v>
      </c>
      <c r="E74" s="5" t="s">
        <v>224</v>
      </c>
      <c r="F74" s="126">
        <v>9</v>
      </c>
      <c r="G74" s="5" t="s">
        <v>33</v>
      </c>
      <c r="H74" s="5">
        <v>60</v>
      </c>
      <c r="I74" s="5">
        <v>4</v>
      </c>
      <c r="J74" s="5" t="s">
        <v>166</v>
      </c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4.25" customHeight="1">
      <c r="A75" s="12" t="str">
        <f t="shared" si="0"/>
        <v>Curr2018CEC084</v>
      </c>
      <c r="B75" s="5" t="s">
        <v>31</v>
      </c>
      <c r="C75" s="12" t="s">
        <v>121</v>
      </c>
      <c r="D75" s="125" t="s">
        <v>291</v>
      </c>
      <c r="E75" s="5" t="s">
        <v>224</v>
      </c>
      <c r="F75" s="126">
        <v>9</v>
      </c>
      <c r="G75" s="5" t="s">
        <v>33</v>
      </c>
      <c r="H75" s="5">
        <v>60</v>
      </c>
      <c r="I75" s="5">
        <v>4</v>
      </c>
      <c r="J75" s="5" t="s">
        <v>166</v>
      </c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4.25" customHeight="1">
      <c r="A76" s="12" t="str">
        <f t="shared" si="0"/>
        <v>Curr2018CIJ091</v>
      </c>
      <c r="B76" s="5" t="s">
        <v>31</v>
      </c>
      <c r="C76" s="12" t="s">
        <v>98</v>
      </c>
      <c r="D76" s="125" t="s">
        <v>271</v>
      </c>
      <c r="E76" s="5" t="s">
        <v>224</v>
      </c>
      <c r="F76" s="126">
        <v>9</v>
      </c>
      <c r="G76" s="5" t="s">
        <v>33</v>
      </c>
      <c r="H76" s="5">
        <v>60</v>
      </c>
      <c r="I76" s="5">
        <v>4</v>
      </c>
      <c r="J76" s="5" t="s">
        <v>245</v>
      </c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4.25" customHeight="1">
      <c r="A77" s="12" t="str">
        <f t="shared" si="0"/>
        <v>Curr2018CIJ107</v>
      </c>
      <c r="B77" s="5" t="s">
        <v>31</v>
      </c>
      <c r="C77" s="12" t="s">
        <v>97</v>
      </c>
      <c r="D77" s="125" t="s">
        <v>270</v>
      </c>
      <c r="E77" s="5" t="s">
        <v>224</v>
      </c>
      <c r="F77" s="126">
        <v>9</v>
      </c>
      <c r="G77" s="5" t="s">
        <v>33</v>
      </c>
      <c r="H77" s="5">
        <v>60</v>
      </c>
      <c r="I77" s="5">
        <v>4</v>
      </c>
      <c r="J77" s="5" t="s">
        <v>245</v>
      </c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4.25" customHeight="1">
      <c r="A78" s="12" t="str">
        <f t="shared" si="0"/>
        <v>Curr2018FCH649</v>
      </c>
      <c r="B78" s="5" t="s">
        <v>31</v>
      </c>
      <c r="C78" s="12" t="s">
        <v>125</v>
      </c>
      <c r="D78" s="125" t="s">
        <v>295</v>
      </c>
      <c r="E78" s="5" t="s">
        <v>224</v>
      </c>
      <c r="F78" s="126">
        <v>9</v>
      </c>
      <c r="G78" s="5" t="s">
        <v>33</v>
      </c>
      <c r="H78" s="5">
        <v>60</v>
      </c>
      <c r="I78" s="5">
        <v>4</v>
      </c>
      <c r="J78" s="5" t="s">
        <v>171</v>
      </c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4.25" customHeight="1">
      <c r="A79" s="12" t="str">
        <f t="shared" si="0"/>
        <v>Curr2018FCH692</v>
      </c>
      <c r="B79" s="5" t="s">
        <v>31</v>
      </c>
      <c r="C79" s="12" t="s">
        <v>93</v>
      </c>
      <c r="D79" s="125" t="s">
        <v>268</v>
      </c>
      <c r="E79" s="5" t="s">
        <v>224</v>
      </c>
      <c r="F79" s="126">
        <v>9</v>
      </c>
      <c r="G79" s="5" t="s">
        <v>33</v>
      </c>
      <c r="H79" s="5">
        <v>60</v>
      </c>
      <c r="I79" s="5">
        <v>4</v>
      </c>
      <c r="J79" s="5" t="s">
        <v>171</v>
      </c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4.25" customHeight="1">
      <c r="A80" s="12" t="str">
        <f t="shared" si="0"/>
        <v>Curr2018LTA003</v>
      </c>
      <c r="B80" s="5" t="s">
        <v>31</v>
      </c>
      <c r="C80" s="12" t="s">
        <v>126</v>
      </c>
      <c r="D80" s="125" t="s">
        <v>296</v>
      </c>
      <c r="E80" s="5" t="s">
        <v>224</v>
      </c>
      <c r="F80" s="126">
        <v>9</v>
      </c>
      <c r="G80" s="5" t="s">
        <v>33</v>
      </c>
      <c r="H80" s="5">
        <v>60</v>
      </c>
      <c r="I80" s="5">
        <v>4</v>
      </c>
      <c r="J80" s="5" t="s">
        <v>261</v>
      </c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4.25" customHeight="1">
      <c r="A81" s="12" t="str">
        <f t="shared" si="0"/>
        <v>Curr2018LTA092</v>
      </c>
      <c r="B81" s="5" t="s">
        <v>31</v>
      </c>
      <c r="C81" s="12" t="s">
        <v>139</v>
      </c>
      <c r="D81" s="125" t="s">
        <v>311</v>
      </c>
      <c r="E81" s="5" t="s">
        <v>224</v>
      </c>
      <c r="F81" s="126">
        <v>9</v>
      </c>
      <c r="G81" s="5" t="s">
        <v>33</v>
      </c>
      <c r="H81" s="5">
        <v>60</v>
      </c>
      <c r="I81" s="5">
        <v>4</v>
      </c>
      <c r="J81" s="5" t="s">
        <v>261</v>
      </c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4.25" customHeight="1">
      <c r="A82" s="12" t="str">
        <f t="shared" si="0"/>
        <v>Curr2018LTA175</v>
      </c>
      <c r="B82" s="5" t="s">
        <v>31</v>
      </c>
      <c r="C82" s="12" t="s">
        <v>87</v>
      </c>
      <c r="D82" s="125" t="s">
        <v>260</v>
      </c>
      <c r="E82" s="5" t="s">
        <v>224</v>
      </c>
      <c r="F82" s="126">
        <v>9</v>
      </c>
      <c r="G82" s="5" t="s">
        <v>33</v>
      </c>
      <c r="H82" s="5">
        <v>60</v>
      </c>
      <c r="I82" s="5">
        <v>4</v>
      </c>
      <c r="J82" s="5" t="s">
        <v>261</v>
      </c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4.25" customHeight="1">
      <c r="A83" s="12" t="str">
        <f t="shared" si="0"/>
        <v>Curr2018LTA354</v>
      </c>
      <c r="B83" s="5" t="s">
        <v>31</v>
      </c>
      <c r="C83" s="12" t="s">
        <v>138</v>
      </c>
      <c r="D83" s="125" t="s">
        <v>309</v>
      </c>
      <c r="E83" s="5" t="s">
        <v>224</v>
      </c>
      <c r="F83" s="126">
        <v>9</v>
      </c>
      <c r="G83" s="5" t="s">
        <v>33</v>
      </c>
      <c r="H83" s="5">
        <v>60</v>
      </c>
      <c r="I83" s="5">
        <v>3</v>
      </c>
      <c r="J83" s="5" t="s">
        <v>261</v>
      </c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4.25" customHeight="1">
      <c r="A84" s="12" t="str">
        <f t="shared" si="0"/>
        <v>Curr2023NCEC029</v>
      </c>
      <c r="B84" s="5" t="s">
        <v>22</v>
      </c>
      <c r="C84" s="12" t="s">
        <v>81</v>
      </c>
      <c r="D84" s="125" t="s">
        <v>165</v>
      </c>
      <c r="E84" s="5" t="s">
        <v>158</v>
      </c>
      <c r="F84" s="35">
        <v>1</v>
      </c>
      <c r="G84" s="5" t="s">
        <v>33</v>
      </c>
      <c r="H84" s="5">
        <v>60</v>
      </c>
      <c r="I84" s="5">
        <v>4</v>
      </c>
      <c r="J84" s="5" t="s">
        <v>166</v>
      </c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4.25" customHeight="1">
      <c r="A85" s="12" t="str">
        <f t="shared" si="0"/>
        <v>Curr2023NFCH005</v>
      </c>
      <c r="B85" s="5" t="s">
        <v>22</v>
      </c>
      <c r="C85" s="12" t="s">
        <v>28</v>
      </c>
      <c r="D85" s="125" t="s">
        <v>170</v>
      </c>
      <c r="E85" s="5" t="s">
        <v>158</v>
      </c>
      <c r="F85" s="35">
        <v>1</v>
      </c>
      <c r="G85" s="5" t="s">
        <v>33</v>
      </c>
      <c r="H85" s="5">
        <v>60</v>
      </c>
      <c r="I85" s="5">
        <v>4</v>
      </c>
      <c r="J85" s="5" t="s">
        <v>171</v>
      </c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4.25" customHeight="1">
      <c r="A86" s="12" t="str">
        <f t="shared" si="0"/>
        <v>Curr2023NCET423</v>
      </c>
      <c r="B86" s="5" t="s">
        <v>22</v>
      </c>
      <c r="C86" s="12" t="s">
        <v>23</v>
      </c>
      <c r="D86" s="125" t="s">
        <v>157</v>
      </c>
      <c r="E86" s="5" t="s">
        <v>158</v>
      </c>
      <c r="F86" s="35">
        <v>1</v>
      </c>
      <c r="G86" s="5" t="s">
        <v>33</v>
      </c>
      <c r="H86" s="5">
        <v>60</v>
      </c>
      <c r="I86" s="5">
        <v>4</v>
      </c>
      <c r="J86" s="5" t="s">
        <v>159</v>
      </c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4.25" customHeight="1">
      <c r="A87" s="12" t="str">
        <f t="shared" si="0"/>
        <v>Curr2023NCEC085</v>
      </c>
      <c r="B87" s="5" t="s">
        <v>22</v>
      </c>
      <c r="C87" s="12" t="s">
        <v>34</v>
      </c>
      <c r="D87" s="125" t="s">
        <v>180</v>
      </c>
      <c r="E87" s="5" t="s">
        <v>158</v>
      </c>
      <c r="F87" s="35">
        <v>1</v>
      </c>
      <c r="G87" s="5" t="s">
        <v>33</v>
      </c>
      <c r="H87" s="5">
        <v>60</v>
      </c>
      <c r="I87" s="5">
        <v>4</v>
      </c>
      <c r="J87" s="5" t="s">
        <v>166</v>
      </c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4.25" customHeight="1">
      <c r="A88" s="12" t="str">
        <f t="shared" si="0"/>
        <v>Curr2023NFCH611</v>
      </c>
      <c r="B88" s="5" t="s">
        <v>22</v>
      </c>
      <c r="C88" s="12" t="s">
        <v>30</v>
      </c>
      <c r="D88" s="125" t="s">
        <v>181</v>
      </c>
      <c r="E88" s="5" t="s">
        <v>158</v>
      </c>
      <c r="F88" s="35">
        <v>1</v>
      </c>
      <c r="G88" s="5" t="s">
        <v>33</v>
      </c>
      <c r="H88" s="5">
        <v>60</v>
      </c>
      <c r="I88" s="5">
        <v>4</v>
      </c>
      <c r="J88" s="5" t="s">
        <v>171</v>
      </c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4.25" customHeight="1">
      <c r="A89" s="12" t="str">
        <f t="shared" si="0"/>
        <v>Curr2023NCEC086</v>
      </c>
      <c r="B89" s="5" t="s">
        <v>22</v>
      </c>
      <c r="C89" s="12" t="s">
        <v>48</v>
      </c>
      <c r="D89" s="125" t="s">
        <v>183</v>
      </c>
      <c r="E89" s="5" t="s">
        <v>158</v>
      </c>
      <c r="F89" s="35">
        <v>2</v>
      </c>
      <c r="G89" s="5" t="s">
        <v>33</v>
      </c>
      <c r="H89" s="5">
        <v>60</v>
      </c>
      <c r="I89" s="5">
        <v>4</v>
      </c>
      <c r="J89" s="5" t="s">
        <v>166</v>
      </c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4.25" customHeight="1">
      <c r="A90" s="12" t="str">
        <f t="shared" si="0"/>
        <v>Curr2023NCEC031</v>
      </c>
      <c r="B90" s="5" t="s">
        <v>22</v>
      </c>
      <c r="C90" s="12" t="s">
        <v>74</v>
      </c>
      <c r="D90" s="125" t="s">
        <v>185</v>
      </c>
      <c r="E90" s="5" t="s">
        <v>158</v>
      </c>
      <c r="F90" s="35">
        <v>2</v>
      </c>
      <c r="G90" s="5" t="s">
        <v>33</v>
      </c>
      <c r="H90" s="5">
        <v>60</v>
      </c>
      <c r="I90" s="5">
        <v>4</v>
      </c>
      <c r="J90" s="5" t="s">
        <v>166</v>
      </c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4.25" customHeight="1">
      <c r="A91" s="12" t="str">
        <f t="shared" si="0"/>
        <v>Curr2023NCEC032</v>
      </c>
      <c r="B91" s="5" t="s">
        <v>22</v>
      </c>
      <c r="C91" s="12" t="s">
        <v>83</v>
      </c>
      <c r="D91" s="125" t="s">
        <v>187</v>
      </c>
      <c r="E91" s="5" t="s">
        <v>158</v>
      </c>
      <c r="F91" s="35">
        <v>2</v>
      </c>
      <c r="G91" s="5" t="s">
        <v>33</v>
      </c>
      <c r="H91" s="5">
        <v>60</v>
      </c>
      <c r="I91" s="5">
        <v>4</v>
      </c>
      <c r="J91" s="5" t="s">
        <v>166</v>
      </c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4.25" customHeight="1">
      <c r="A92" s="12" t="str">
        <f t="shared" si="0"/>
        <v>Curr2023NFCH537</v>
      </c>
      <c r="B92" s="5" t="s">
        <v>22</v>
      </c>
      <c r="C92" s="12" t="s">
        <v>38</v>
      </c>
      <c r="D92" s="125" t="s">
        <v>177</v>
      </c>
      <c r="E92" s="5" t="s">
        <v>158</v>
      </c>
      <c r="F92" s="35">
        <v>2</v>
      </c>
      <c r="G92" s="5" t="s">
        <v>33</v>
      </c>
      <c r="H92" s="5">
        <v>60</v>
      </c>
      <c r="I92" s="5">
        <v>4</v>
      </c>
      <c r="J92" s="5" t="s">
        <v>171</v>
      </c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4.25" customHeight="1">
      <c r="A93" s="12" t="str">
        <f t="shared" si="0"/>
        <v>Curr2023NCET1293</v>
      </c>
      <c r="B93" s="5" t="s">
        <v>22</v>
      </c>
      <c r="C93" s="12" t="s">
        <v>39</v>
      </c>
      <c r="D93" s="125" t="s">
        <v>190</v>
      </c>
      <c r="E93" s="5" t="s">
        <v>158</v>
      </c>
      <c r="F93" s="35">
        <v>2</v>
      </c>
      <c r="G93" s="5" t="s">
        <v>33</v>
      </c>
      <c r="H93" s="5">
        <v>60</v>
      </c>
      <c r="I93" s="5">
        <v>4</v>
      </c>
      <c r="J93" s="5" t="s">
        <v>159</v>
      </c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4.25" customHeight="1">
      <c r="A94" s="12" t="str">
        <f t="shared" si="0"/>
        <v>Curr2023NCEC034</v>
      </c>
      <c r="B94" s="5" t="s">
        <v>22</v>
      </c>
      <c r="C94" s="12" t="s">
        <v>41</v>
      </c>
      <c r="D94" s="125" t="s">
        <v>193</v>
      </c>
      <c r="E94" s="5" t="s">
        <v>158</v>
      </c>
      <c r="F94" s="35">
        <v>3</v>
      </c>
      <c r="G94" s="5" t="s">
        <v>33</v>
      </c>
      <c r="H94" s="5">
        <v>60</v>
      </c>
      <c r="I94" s="5">
        <v>4</v>
      </c>
      <c r="J94" s="5" t="s">
        <v>166</v>
      </c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4.25" customHeight="1">
      <c r="A95" s="12" t="str">
        <f t="shared" si="0"/>
        <v>Curr2023NCET1295</v>
      </c>
      <c r="B95" s="5" t="s">
        <v>22</v>
      </c>
      <c r="C95" s="12" t="s">
        <v>46</v>
      </c>
      <c r="D95" s="125" t="s">
        <v>194</v>
      </c>
      <c r="E95" s="5" t="s">
        <v>158</v>
      </c>
      <c r="F95" s="35">
        <v>3</v>
      </c>
      <c r="G95" s="5" t="s">
        <v>33</v>
      </c>
      <c r="H95" s="5">
        <v>60</v>
      </c>
      <c r="I95" s="5">
        <v>4</v>
      </c>
      <c r="J95" s="5" t="s">
        <v>159</v>
      </c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4.25" customHeight="1">
      <c r="A96" s="12" t="str">
        <f t="shared" si="0"/>
        <v>Curr2023NCEC033</v>
      </c>
      <c r="B96" s="5" t="s">
        <v>22</v>
      </c>
      <c r="C96" s="12" t="s">
        <v>124</v>
      </c>
      <c r="D96" s="125" t="s">
        <v>201</v>
      </c>
      <c r="E96" s="5" t="s">
        <v>158</v>
      </c>
      <c r="F96" s="35">
        <v>3</v>
      </c>
      <c r="G96" s="5" t="s">
        <v>33</v>
      </c>
      <c r="H96" s="5">
        <v>60</v>
      </c>
      <c r="I96" s="5">
        <v>4</v>
      </c>
      <c r="J96" s="5" t="s">
        <v>166</v>
      </c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4.25" customHeight="1">
      <c r="A97" s="12" t="str">
        <f t="shared" si="0"/>
        <v>Curr2023NCET1294</v>
      </c>
      <c r="B97" s="5" t="s">
        <v>22</v>
      </c>
      <c r="C97" s="12" t="s">
        <v>42</v>
      </c>
      <c r="D97" s="125" t="s">
        <v>197</v>
      </c>
      <c r="E97" s="5" t="s">
        <v>158</v>
      </c>
      <c r="F97" s="35">
        <v>3</v>
      </c>
      <c r="G97" s="5" t="s">
        <v>33</v>
      </c>
      <c r="H97" s="5">
        <v>60</v>
      </c>
      <c r="I97" s="5">
        <v>4</v>
      </c>
      <c r="J97" s="5" t="s">
        <v>159</v>
      </c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4.25" customHeight="1">
      <c r="A98" s="12" t="str">
        <f t="shared" si="0"/>
        <v>Curr2023NCEC036</v>
      </c>
      <c r="B98" s="5" t="s">
        <v>22</v>
      </c>
      <c r="C98" s="12" t="s">
        <v>53</v>
      </c>
      <c r="D98" s="125" t="s">
        <v>198</v>
      </c>
      <c r="E98" s="5" t="s">
        <v>158</v>
      </c>
      <c r="F98" s="35">
        <v>3</v>
      </c>
      <c r="G98" s="5" t="s">
        <v>33</v>
      </c>
      <c r="H98" s="5">
        <v>60</v>
      </c>
      <c r="I98" s="5">
        <v>4</v>
      </c>
      <c r="J98" s="5" t="s">
        <v>166</v>
      </c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4.25" customHeight="1">
      <c r="A99" s="12" t="str">
        <f t="shared" si="0"/>
        <v>Curr2023NCEC037</v>
      </c>
      <c r="B99" s="5" t="s">
        <v>22</v>
      </c>
      <c r="C99" s="12" t="s">
        <v>75</v>
      </c>
      <c r="D99" s="125" t="s">
        <v>205</v>
      </c>
      <c r="E99" s="5" t="s">
        <v>158</v>
      </c>
      <c r="F99" s="35">
        <v>4</v>
      </c>
      <c r="G99" s="5" t="s">
        <v>33</v>
      </c>
      <c r="H99" s="5">
        <v>60</v>
      </c>
      <c r="I99" s="5">
        <v>4</v>
      </c>
      <c r="J99" s="5" t="s">
        <v>166</v>
      </c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4.25" customHeight="1">
      <c r="A100" s="12" t="str">
        <f t="shared" si="0"/>
        <v>Curr2023NCEC038</v>
      </c>
      <c r="B100" s="5" t="s">
        <v>22</v>
      </c>
      <c r="C100" s="12" t="s">
        <v>88</v>
      </c>
      <c r="D100" s="125" t="s">
        <v>206</v>
      </c>
      <c r="E100" s="5" t="s">
        <v>158</v>
      </c>
      <c r="F100" s="35">
        <v>4</v>
      </c>
      <c r="G100" s="5" t="s">
        <v>33</v>
      </c>
      <c r="H100" s="5">
        <v>60</v>
      </c>
      <c r="I100" s="5">
        <v>4</v>
      </c>
      <c r="J100" s="5" t="s">
        <v>166</v>
      </c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4.25" customHeight="1">
      <c r="A101" s="12" t="str">
        <f t="shared" si="0"/>
        <v>Curr2023NCET1296</v>
      </c>
      <c r="B101" s="5" t="s">
        <v>22</v>
      </c>
      <c r="C101" s="12" t="s">
        <v>69</v>
      </c>
      <c r="D101" s="125" t="s">
        <v>207</v>
      </c>
      <c r="E101" s="5" t="s">
        <v>158</v>
      </c>
      <c r="F101" s="35">
        <v>4</v>
      </c>
      <c r="G101" s="5" t="s">
        <v>33</v>
      </c>
      <c r="H101" s="5">
        <v>60</v>
      </c>
      <c r="I101" s="5">
        <v>4</v>
      </c>
      <c r="J101" s="5" t="s">
        <v>159</v>
      </c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4.25" customHeight="1">
      <c r="A102" s="12" t="str">
        <f t="shared" si="0"/>
        <v>Curr2023NCEC039</v>
      </c>
      <c r="B102" s="5" t="s">
        <v>22</v>
      </c>
      <c r="C102" s="12" t="s">
        <v>58</v>
      </c>
      <c r="D102" s="125" t="s">
        <v>208</v>
      </c>
      <c r="E102" s="5" t="s">
        <v>158</v>
      </c>
      <c r="F102" s="35">
        <v>4</v>
      </c>
      <c r="G102" s="5" t="s">
        <v>33</v>
      </c>
      <c r="H102" s="5">
        <v>60</v>
      </c>
      <c r="I102" s="5">
        <v>4</v>
      </c>
      <c r="J102" s="5" t="s">
        <v>166</v>
      </c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4.25" customHeight="1">
      <c r="A103" s="12" t="str">
        <f t="shared" si="0"/>
        <v>Curr2023NCEC040</v>
      </c>
      <c r="B103" s="5" t="s">
        <v>22</v>
      </c>
      <c r="C103" s="12" t="s">
        <v>43</v>
      </c>
      <c r="D103" s="125" t="s">
        <v>209</v>
      </c>
      <c r="E103" s="5" t="s">
        <v>158</v>
      </c>
      <c r="F103" s="35">
        <v>4</v>
      </c>
      <c r="G103" s="5" t="s">
        <v>33</v>
      </c>
      <c r="H103" s="5">
        <v>60</v>
      </c>
      <c r="I103" s="5">
        <v>4</v>
      </c>
      <c r="J103" s="5" t="s">
        <v>166</v>
      </c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4.25" customHeight="1">
      <c r="A104" s="12" t="str">
        <f t="shared" si="0"/>
        <v>Curr2023NCEC006</v>
      </c>
      <c r="B104" s="5" t="s">
        <v>22</v>
      </c>
      <c r="C104" s="12" t="s">
        <v>70</v>
      </c>
      <c r="D104" s="125" t="s">
        <v>211</v>
      </c>
      <c r="E104" s="5" t="s">
        <v>158</v>
      </c>
      <c r="F104" s="35">
        <v>5</v>
      </c>
      <c r="G104" s="5" t="s">
        <v>33</v>
      </c>
      <c r="H104" s="5">
        <v>60</v>
      </c>
      <c r="I104" s="5">
        <v>4</v>
      </c>
      <c r="J104" s="5" t="s">
        <v>166</v>
      </c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4.25" customHeight="1">
      <c r="A105" s="12" t="str">
        <f t="shared" si="0"/>
        <v>Curr2023NCEC087</v>
      </c>
      <c r="B105" s="5" t="s">
        <v>22</v>
      </c>
      <c r="C105" s="12" t="s">
        <v>72</v>
      </c>
      <c r="D105" s="125" t="s">
        <v>214</v>
      </c>
      <c r="E105" s="5" t="s">
        <v>158</v>
      </c>
      <c r="F105" s="35">
        <v>5</v>
      </c>
      <c r="G105" s="5" t="s">
        <v>33</v>
      </c>
      <c r="H105" s="5">
        <v>60</v>
      </c>
      <c r="I105" s="5">
        <v>4</v>
      </c>
      <c r="J105" s="5" t="s">
        <v>166</v>
      </c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4.25" customHeight="1">
      <c r="A106" s="12" t="str">
        <f t="shared" si="0"/>
        <v>Curr2023NCEC088</v>
      </c>
      <c r="B106" s="5" t="s">
        <v>22</v>
      </c>
      <c r="C106" s="12" t="s">
        <v>84</v>
      </c>
      <c r="D106" s="125" t="s">
        <v>215</v>
      </c>
      <c r="E106" s="5" t="s">
        <v>158</v>
      </c>
      <c r="F106" s="35">
        <v>5</v>
      </c>
      <c r="G106" s="5" t="s">
        <v>33</v>
      </c>
      <c r="H106" s="5">
        <v>60</v>
      </c>
      <c r="I106" s="5">
        <v>4</v>
      </c>
      <c r="J106" s="5" t="s">
        <v>166</v>
      </c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4.25" customHeight="1">
      <c r="A107" s="12" t="str">
        <f t="shared" si="0"/>
        <v>Curr2023NCEC043</v>
      </c>
      <c r="B107" s="5" t="s">
        <v>22</v>
      </c>
      <c r="C107" s="12" t="s">
        <v>59</v>
      </c>
      <c r="D107" s="125" t="s">
        <v>217</v>
      </c>
      <c r="E107" s="5" t="s">
        <v>158</v>
      </c>
      <c r="F107" s="35">
        <v>5</v>
      </c>
      <c r="G107" s="5" t="s">
        <v>33</v>
      </c>
      <c r="H107" s="5">
        <v>60</v>
      </c>
      <c r="I107" s="5">
        <v>4</v>
      </c>
      <c r="J107" s="5" t="s">
        <v>166</v>
      </c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4.25" customHeight="1">
      <c r="A108" s="12" t="str">
        <f t="shared" si="0"/>
        <v>Curr2023NCEC045</v>
      </c>
      <c r="B108" s="5" t="s">
        <v>22</v>
      </c>
      <c r="C108" s="12" t="s">
        <v>49</v>
      </c>
      <c r="D108" s="125" t="s">
        <v>213</v>
      </c>
      <c r="E108" s="5" t="s">
        <v>158</v>
      </c>
      <c r="F108" s="35">
        <v>5</v>
      </c>
      <c r="G108" s="5" t="s">
        <v>33</v>
      </c>
      <c r="H108" s="5">
        <v>60</v>
      </c>
      <c r="I108" s="5">
        <v>4</v>
      </c>
      <c r="J108" s="5" t="s">
        <v>166</v>
      </c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4.25" customHeight="1">
      <c r="A109" s="12" t="str">
        <f t="shared" si="0"/>
        <v>Curr2023NCEC089</v>
      </c>
      <c r="B109" s="5" t="s">
        <v>22</v>
      </c>
      <c r="C109" s="12" t="s">
        <v>79</v>
      </c>
      <c r="D109" s="125" t="s">
        <v>230</v>
      </c>
      <c r="E109" s="5" t="s">
        <v>158</v>
      </c>
      <c r="F109" s="35">
        <v>6</v>
      </c>
      <c r="G109" s="5" t="s">
        <v>33</v>
      </c>
      <c r="H109" s="5">
        <v>60</v>
      </c>
      <c r="I109" s="5">
        <v>4</v>
      </c>
      <c r="J109" s="5" t="s">
        <v>166</v>
      </c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4.25" customHeight="1">
      <c r="A110" s="12" t="str">
        <f t="shared" si="0"/>
        <v>Curr2023NCEC091</v>
      </c>
      <c r="B110" s="5" t="s">
        <v>22</v>
      </c>
      <c r="C110" s="12" t="s">
        <v>36</v>
      </c>
      <c r="D110" s="125" t="s">
        <v>232</v>
      </c>
      <c r="E110" s="5" t="s">
        <v>158</v>
      </c>
      <c r="F110" s="35">
        <v>6</v>
      </c>
      <c r="G110" s="5" t="s">
        <v>33</v>
      </c>
      <c r="H110" s="5">
        <v>60</v>
      </c>
      <c r="I110" s="5">
        <v>4</v>
      </c>
      <c r="J110" s="5" t="s">
        <v>166</v>
      </c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4.25" customHeight="1">
      <c r="A111" s="12" t="str">
        <f t="shared" si="0"/>
        <v>Curr2023NCEC092</v>
      </c>
      <c r="B111" s="5" t="s">
        <v>22</v>
      </c>
      <c r="C111" s="12" t="s">
        <v>47</v>
      </c>
      <c r="D111" s="125" t="s">
        <v>233</v>
      </c>
      <c r="E111" s="5" t="s">
        <v>158</v>
      </c>
      <c r="F111" s="35">
        <v>6</v>
      </c>
      <c r="G111" s="5" t="s">
        <v>33</v>
      </c>
      <c r="H111" s="5">
        <v>60</v>
      </c>
      <c r="I111" s="5">
        <v>4</v>
      </c>
      <c r="J111" s="5" t="s">
        <v>166</v>
      </c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4.25" customHeight="1">
      <c r="A112" s="12" t="str">
        <f t="shared" si="0"/>
        <v>Curr2023NCEC093</v>
      </c>
      <c r="B112" s="5" t="s">
        <v>22</v>
      </c>
      <c r="C112" s="12" t="s">
        <v>86</v>
      </c>
      <c r="D112" s="125" t="s">
        <v>234</v>
      </c>
      <c r="E112" s="5" t="s">
        <v>158</v>
      </c>
      <c r="F112" s="35">
        <v>6</v>
      </c>
      <c r="G112" s="5" t="s">
        <v>33</v>
      </c>
      <c r="H112" s="5">
        <v>60</v>
      </c>
      <c r="I112" s="5">
        <v>4</v>
      </c>
      <c r="J112" s="5" t="s">
        <v>166</v>
      </c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4.25" customHeight="1">
      <c r="A113" s="12" t="str">
        <f t="shared" si="0"/>
        <v>Curr2023NCEC050</v>
      </c>
      <c r="B113" s="5" t="s">
        <v>22</v>
      </c>
      <c r="C113" s="12" t="s">
        <v>77</v>
      </c>
      <c r="D113" s="125" t="s">
        <v>235</v>
      </c>
      <c r="E113" s="5" t="s">
        <v>158</v>
      </c>
      <c r="F113" s="35">
        <v>6</v>
      </c>
      <c r="G113" s="5" t="s">
        <v>33</v>
      </c>
      <c r="H113" s="5">
        <v>60</v>
      </c>
      <c r="I113" s="5">
        <v>4</v>
      </c>
      <c r="J113" s="5" t="s">
        <v>166</v>
      </c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4.25" customHeight="1">
      <c r="A114" s="12" t="str">
        <f t="shared" si="0"/>
        <v>Curr2023NCAC096</v>
      </c>
      <c r="B114" s="5" t="s">
        <v>22</v>
      </c>
      <c r="C114" s="12" t="s">
        <v>71</v>
      </c>
      <c r="D114" s="125" t="s">
        <v>237</v>
      </c>
      <c r="E114" s="5" t="s">
        <v>158</v>
      </c>
      <c r="F114" s="35">
        <v>7</v>
      </c>
      <c r="G114" s="5" t="s">
        <v>33</v>
      </c>
      <c r="H114" s="5">
        <v>60</v>
      </c>
      <c r="I114" s="5">
        <v>4</v>
      </c>
      <c r="J114" s="5" t="s">
        <v>238</v>
      </c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4.25" customHeight="1">
      <c r="A115" s="12" t="str">
        <f t="shared" si="0"/>
        <v>Curr2023NCEC095</v>
      </c>
      <c r="B115" s="5" t="s">
        <v>22</v>
      </c>
      <c r="C115" s="12" t="s">
        <v>96</v>
      </c>
      <c r="D115" s="125" t="s">
        <v>240</v>
      </c>
      <c r="E115" s="5" t="s">
        <v>158</v>
      </c>
      <c r="F115" s="35">
        <v>7</v>
      </c>
      <c r="G115" s="5" t="s">
        <v>33</v>
      </c>
      <c r="H115" s="5">
        <v>60</v>
      </c>
      <c r="I115" s="5">
        <v>4</v>
      </c>
      <c r="J115" s="5" t="s">
        <v>166</v>
      </c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4.25" customHeight="1">
      <c r="A116" s="12" t="str">
        <f t="shared" si="0"/>
        <v>Curr2023NCEC090</v>
      </c>
      <c r="B116" s="5" t="s">
        <v>22</v>
      </c>
      <c r="C116" s="12" t="s">
        <v>55</v>
      </c>
      <c r="D116" s="125" t="s">
        <v>241</v>
      </c>
      <c r="E116" s="5" t="s">
        <v>158</v>
      </c>
      <c r="F116" s="35">
        <v>7</v>
      </c>
      <c r="G116" s="5" t="s">
        <v>33</v>
      </c>
      <c r="H116" s="5">
        <v>60</v>
      </c>
      <c r="I116" s="5">
        <v>4</v>
      </c>
      <c r="J116" s="5" t="s">
        <v>166</v>
      </c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4.25" customHeight="1">
      <c r="A117" s="12" t="str">
        <f t="shared" si="0"/>
        <v>Curr2023NCEC111</v>
      </c>
      <c r="B117" s="5" t="s">
        <v>22</v>
      </c>
      <c r="C117" s="12" t="s">
        <v>26</v>
      </c>
      <c r="D117" s="125" t="s">
        <v>219</v>
      </c>
      <c r="E117" s="5" t="s">
        <v>158</v>
      </c>
      <c r="F117" s="35">
        <v>7</v>
      </c>
      <c r="G117" s="5" t="s">
        <v>45</v>
      </c>
      <c r="H117" s="5">
        <v>90</v>
      </c>
      <c r="I117" s="5">
        <v>3</v>
      </c>
      <c r="J117" s="5" t="s">
        <v>166</v>
      </c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4.25" customHeight="1">
      <c r="A118" s="12" t="str">
        <f t="shared" si="0"/>
        <v>Curr2023NCEC094</v>
      </c>
      <c r="B118" s="5" t="s">
        <v>22</v>
      </c>
      <c r="C118" s="12" t="s">
        <v>149</v>
      </c>
      <c r="D118" s="125" t="s">
        <v>247</v>
      </c>
      <c r="E118" s="5" t="s">
        <v>158</v>
      </c>
      <c r="F118" s="35">
        <v>7</v>
      </c>
      <c r="G118" s="5" t="s">
        <v>45</v>
      </c>
      <c r="H118" s="5">
        <v>60</v>
      </c>
      <c r="I118" s="5">
        <v>3</v>
      </c>
      <c r="J118" s="5" t="s">
        <v>166</v>
      </c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4.25" customHeight="1">
      <c r="A119" s="12" t="str">
        <f t="shared" si="0"/>
        <v>Curr2023NCEC096</v>
      </c>
      <c r="B119" s="5" t="s">
        <v>22</v>
      </c>
      <c r="C119" s="12" t="s">
        <v>120</v>
      </c>
      <c r="D119" s="125" t="s">
        <v>249</v>
      </c>
      <c r="E119" s="5" t="s">
        <v>158</v>
      </c>
      <c r="F119" s="35">
        <v>8</v>
      </c>
      <c r="G119" s="5" t="s">
        <v>515</v>
      </c>
      <c r="H119" s="5">
        <v>60</v>
      </c>
      <c r="I119" s="5">
        <v>3</v>
      </c>
      <c r="J119" s="5" t="s">
        <v>166</v>
      </c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4.25" customHeight="1">
      <c r="A120" s="12" t="str">
        <f t="shared" si="0"/>
        <v>Curr2023NCIJ085</v>
      </c>
      <c r="B120" s="5" t="s">
        <v>22</v>
      </c>
      <c r="C120" s="12" t="s">
        <v>61</v>
      </c>
      <c r="D120" s="125" t="s">
        <v>244</v>
      </c>
      <c r="E120" s="5" t="s">
        <v>158</v>
      </c>
      <c r="F120" s="35">
        <v>8</v>
      </c>
      <c r="G120" s="5" t="s">
        <v>33</v>
      </c>
      <c r="H120" s="5">
        <v>60</v>
      </c>
      <c r="I120" s="5">
        <v>4</v>
      </c>
      <c r="J120" s="5" t="s">
        <v>245</v>
      </c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4.25" customHeight="1">
      <c r="A121" s="12" t="str">
        <f t="shared" si="0"/>
        <v>Curr2023NCEC097</v>
      </c>
      <c r="B121" s="5" t="s">
        <v>22</v>
      </c>
      <c r="C121" s="12" t="s">
        <v>141</v>
      </c>
      <c r="D121" s="125" t="s">
        <v>254</v>
      </c>
      <c r="E121" s="5" t="s">
        <v>158</v>
      </c>
      <c r="F121" s="35">
        <v>8</v>
      </c>
      <c r="G121" s="5" t="s">
        <v>45</v>
      </c>
      <c r="H121" s="5">
        <v>90</v>
      </c>
      <c r="I121" s="5">
        <v>3</v>
      </c>
      <c r="J121" s="5" t="s">
        <v>166</v>
      </c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4.25" customHeight="1">
      <c r="A122" s="12" t="str">
        <f t="shared" si="0"/>
        <v>Curr2023NCEC112</v>
      </c>
      <c r="B122" s="5" t="s">
        <v>22</v>
      </c>
      <c r="C122" s="12" t="s">
        <v>146</v>
      </c>
      <c r="D122" s="125" t="s">
        <v>316</v>
      </c>
      <c r="E122" s="5" t="s">
        <v>158</v>
      </c>
      <c r="F122" s="35">
        <v>8</v>
      </c>
      <c r="G122" s="5" t="s">
        <v>45</v>
      </c>
      <c r="H122" s="5">
        <v>90</v>
      </c>
      <c r="I122" s="5">
        <v>3</v>
      </c>
      <c r="J122" s="5" t="s">
        <v>166</v>
      </c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4.25" customHeight="1">
      <c r="A123" s="12" t="str">
        <f t="shared" si="0"/>
        <v>Curr2023NCAC140</v>
      </c>
      <c r="B123" s="5" t="s">
        <v>22</v>
      </c>
      <c r="C123" s="12" t="s">
        <v>82</v>
      </c>
      <c r="D123" s="125" t="s">
        <v>256</v>
      </c>
      <c r="E123" s="5" t="s">
        <v>158</v>
      </c>
      <c r="F123" s="35">
        <v>8</v>
      </c>
      <c r="G123" s="5" t="s">
        <v>33</v>
      </c>
      <c r="H123" s="5">
        <v>60</v>
      </c>
      <c r="I123" s="5">
        <v>4</v>
      </c>
      <c r="J123" s="5" t="s">
        <v>238</v>
      </c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4.25" customHeight="1">
      <c r="A124" s="12" t="str">
        <f t="shared" si="0"/>
        <v>Curr2023NCEC054</v>
      </c>
      <c r="B124" s="5" t="s">
        <v>22</v>
      </c>
      <c r="C124" s="12" t="s">
        <v>89</v>
      </c>
      <c r="D124" s="125" t="s">
        <v>263</v>
      </c>
      <c r="E124" s="5" t="s">
        <v>158</v>
      </c>
      <c r="F124" s="35">
        <v>9</v>
      </c>
      <c r="G124" s="5" t="s">
        <v>33</v>
      </c>
      <c r="H124" s="5">
        <v>30</v>
      </c>
      <c r="I124" s="5">
        <v>2</v>
      </c>
      <c r="J124" s="5" t="s">
        <v>166</v>
      </c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4.25" customHeight="1">
      <c r="A125" s="12" t="str">
        <f t="shared" si="0"/>
        <v>Curr2023NCEC098</v>
      </c>
      <c r="B125" s="5" t="s">
        <v>22</v>
      </c>
      <c r="C125" s="12" t="s">
        <v>142</v>
      </c>
      <c r="D125" s="125" t="s">
        <v>262</v>
      </c>
      <c r="E125" s="5" t="s">
        <v>158</v>
      </c>
      <c r="F125" s="35">
        <v>9</v>
      </c>
      <c r="G125" s="5" t="s">
        <v>45</v>
      </c>
      <c r="H125" s="5">
        <v>90</v>
      </c>
      <c r="I125" s="5">
        <v>3</v>
      </c>
      <c r="J125" s="5" t="s">
        <v>166</v>
      </c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4.25" customHeight="1">
      <c r="A126" s="12" t="str">
        <f t="shared" si="0"/>
        <v>Curr2023NCEC113</v>
      </c>
      <c r="B126" s="5" t="s">
        <v>22</v>
      </c>
      <c r="C126" s="12" t="s">
        <v>147</v>
      </c>
      <c r="D126" s="125" t="s">
        <v>317</v>
      </c>
      <c r="E126" s="5" t="s">
        <v>158</v>
      </c>
      <c r="F126" s="35">
        <v>9</v>
      </c>
      <c r="G126" s="5" t="s">
        <v>33</v>
      </c>
      <c r="H126" s="5">
        <v>90</v>
      </c>
      <c r="I126" s="5">
        <v>3</v>
      </c>
      <c r="J126" s="5" t="s">
        <v>166</v>
      </c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4.25" customHeight="1">
      <c r="A127" s="12" t="str">
        <f t="shared" si="0"/>
        <v>Curr2023NCEC114</v>
      </c>
      <c r="B127" s="5" t="s">
        <v>22</v>
      </c>
      <c r="C127" s="12" t="s">
        <v>148</v>
      </c>
      <c r="D127" s="125" t="s">
        <v>318</v>
      </c>
      <c r="E127" s="5" t="s">
        <v>158</v>
      </c>
      <c r="F127" s="35">
        <v>10</v>
      </c>
      <c r="G127" s="5" t="s">
        <v>33</v>
      </c>
      <c r="H127" s="5">
        <v>90</v>
      </c>
      <c r="I127" s="5">
        <v>3</v>
      </c>
      <c r="J127" s="5" t="s">
        <v>166</v>
      </c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4.25" customHeight="1">
      <c r="A128" s="12" t="str">
        <f t="shared" si="0"/>
        <v>Curr2023NFCH692</v>
      </c>
      <c r="B128" s="5" t="s">
        <v>22</v>
      </c>
      <c r="C128" s="12" t="s">
        <v>93</v>
      </c>
      <c r="D128" s="125" t="s">
        <v>268</v>
      </c>
      <c r="E128" s="5" t="s">
        <v>224</v>
      </c>
      <c r="F128" s="35">
        <v>9</v>
      </c>
      <c r="G128" s="5" t="s">
        <v>33</v>
      </c>
      <c r="H128" s="5">
        <v>60</v>
      </c>
      <c r="I128" s="5">
        <v>4</v>
      </c>
      <c r="J128" s="5" t="s">
        <v>171</v>
      </c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4.25" customHeight="1">
      <c r="A129" s="12" t="str">
        <f t="shared" si="0"/>
        <v>Curr2023NCAC146</v>
      </c>
      <c r="B129" s="5" t="s">
        <v>22</v>
      </c>
      <c r="C129" s="12" t="s">
        <v>94</v>
      </c>
      <c r="D129" s="125" t="s">
        <v>269</v>
      </c>
      <c r="E129" s="5" t="s">
        <v>224</v>
      </c>
      <c r="F129" s="35">
        <v>9</v>
      </c>
      <c r="G129" s="5" t="s">
        <v>33</v>
      </c>
      <c r="H129" s="5">
        <v>60</v>
      </c>
      <c r="I129" s="5">
        <v>4</v>
      </c>
      <c r="J129" s="5" t="s">
        <v>238</v>
      </c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4.25" customHeight="1">
      <c r="A130" s="12" t="str">
        <f t="shared" si="0"/>
        <v>Curr2023NCIJ107</v>
      </c>
      <c r="B130" s="5" t="s">
        <v>22</v>
      </c>
      <c r="C130" s="12" t="s">
        <v>97</v>
      </c>
      <c r="D130" s="125" t="s">
        <v>270</v>
      </c>
      <c r="E130" s="5" t="s">
        <v>224</v>
      </c>
      <c r="F130" s="35">
        <v>9</v>
      </c>
      <c r="G130" s="5" t="s">
        <v>33</v>
      </c>
      <c r="H130" s="5">
        <v>60</v>
      </c>
      <c r="I130" s="5">
        <v>4</v>
      </c>
      <c r="J130" s="5" t="s">
        <v>245</v>
      </c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4.25" customHeight="1">
      <c r="A131" s="12" t="str">
        <f t="shared" si="0"/>
        <v>Curr2023NCIJ091</v>
      </c>
      <c r="B131" s="5" t="s">
        <v>22</v>
      </c>
      <c r="C131" s="12" t="s">
        <v>98</v>
      </c>
      <c r="D131" s="125" t="s">
        <v>271</v>
      </c>
      <c r="E131" s="5" t="s">
        <v>224</v>
      </c>
      <c r="F131" s="35">
        <v>9</v>
      </c>
      <c r="G131" s="5" t="s">
        <v>33</v>
      </c>
      <c r="H131" s="5">
        <v>60</v>
      </c>
      <c r="I131" s="5">
        <v>4</v>
      </c>
      <c r="J131" s="5" t="s">
        <v>245</v>
      </c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4.25" customHeight="1">
      <c r="A132" s="12" t="str">
        <f t="shared" si="0"/>
        <v>Curr2023NCEC079</v>
      </c>
      <c r="B132" s="5" t="s">
        <v>22</v>
      </c>
      <c r="C132" s="12" t="s">
        <v>100</v>
      </c>
      <c r="D132" s="125" t="s">
        <v>272</v>
      </c>
      <c r="E132" s="5" t="s">
        <v>224</v>
      </c>
      <c r="F132" s="35">
        <v>10</v>
      </c>
      <c r="G132" s="5" t="s">
        <v>33</v>
      </c>
      <c r="H132" s="5">
        <v>60</v>
      </c>
      <c r="I132" s="5">
        <v>4</v>
      </c>
      <c r="J132" s="5" t="s">
        <v>166</v>
      </c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4.25" customHeight="1">
      <c r="A133" s="12" t="str">
        <f t="shared" si="0"/>
        <v>Curr2023NCEC015</v>
      </c>
      <c r="B133" s="5" t="s">
        <v>22</v>
      </c>
      <c r="C133" s="12" t="s">
        <v>101</v>
      </c>
      <c r="D133" s="125" t="s">
        <v>273</v>
      </c>
      <c r="E133" s="5" t="s">
        <v>224</v>
      </c>
      <c r="F133" s="35">
        <v>9</v>
      </c>
      <c r="G133" s="5" t="s">
        <v>33</v>
      </c>
      <c r="H133" s="5">
        <v>60</v>
      </c>
      <c r="I133" s="5">
        <v>4</v>
      </c>
      <c r="J133" s="5" t="s">
        <v>166</v>
      </c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4.25" customHeight="1">
      <c r="A134" s="12" t="str">
        <f t="shared" si="0"/>
        <v>Curr2023NCEC057</v>
      </c>
      <c r="B134" s="5" t="s">
        <v>22</v>
      </c>
      <c r="C134" s="12" t="s">
        <v>76</v>
      </c>
      <c r="D134" s="125" t="s">
        <v>258</v>
      </c>
      <c r="E134" s="5" t="s">
        <v>224</v>
      </c>
      <c r="F134" s="35">
        <v>9</v>
      </c>
      <c r="G134" s="5" t="s">
        <v>33</v>
      </c>
      <c r="H134" s="5">
        <v>60</v>
      </c>
      <c r="I134" s="5">
        <v>4</v>
      </c>
      <c r="J134" s="5" t="s">
        <v>166</v>
      </c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4.25" customHeight="1">
      <c r="A135" s="12" t="str">
        <f t="shared" si="0"/>
        <v>Curr2023NCEC016</v>
      </c>
      <c r="B135" s="5" t="s">
        <v>22</v>
      </c>
      <c r="C135" s="12" t="s">
        <v>102</v>
      </c>
      <c r="D135" s="125" t="s">
        <v>274</v>
      </c>
      <c r="E135" s="5" t="s">
        <v>224</v>
      </c>
      <c r="F135" s="35">
        <v>9</v>
      </c>
      <c r="G135" s="5" t="s">
        <v>33</v>
      </c>
      <c r="H135" s="5">
        <v>60</v>
      </c>
      <c r="I135" s="5">
        <v>4</v>
      </c>
      <c r="J135" s="5" t="s">
        <v>166</v>
      </c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4.25" customHeight="1">
      <c r="A136" s="12" t="str">
        <f t="shared" si="0"/>
        <v>Curr2023NCEC059</v>
      </c>
      <c r="B136" s="5" t="s">
        <v>22</v>
      </c>
      <c r="C136" s="12" t="s">
        <v>103</v>
      </c>
      <c r="D136" s="125" t="s">
        <v>275</v>
      </c>
      <c r="E136" s="5" t="s">
        <v>224</v>
      </c>
      <c r="F136" s="35">
        <v>10</v>
      </c>
      <c r="G136" s="5" t="s">
        <v>33</v>
      </c>
      <c r="H136" s="5">
        <v>60</v>
      </c>
      <c r="I136" s="5">
        <v>4</v>
      </c>
      <c r="J136" s="5" t="s">
        <v>166</v>
      </c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4.25" customHeight="1">
      <c r="A137" s="12" t="str">
        <f t="shared" si="0"/>
        <v>Curr2023NCEC058</v>
      </c>
      <c r="B137" s="5" t="s">
        <v>22</v>
      </c>
      <c r="C137" s="12" t="s">
        <v>104</v>
      </c>
      <c r="D137" s="125" t="s">
        <v>276</v>
      </c>
      <c r="E137" s="5" t="s">
        <v>224</v>
      </c>
      <c r="F137" s="35">
        <v>10</v>
      </c>
      <c r="G137" s="5" t="s">
        <v>33</v>
      </c>
      <c r="H137" s="5">
        <v>60</v>
      </c>
      <c r="I137" s="5">
        <v>4</v>
      </c>
      <c r="J137" s="5" t="s">
        <v>166</v>
      </c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4.25" customHeight="1">
      <c r="A138" s="12" t="str">
        <f t="shared" si="0"/>
        <v>Curr2023NCEC060</v>
      </c>
      <c r="B138" s="5" t="s">
        <v>22</v>
      </c>
      <c r="C138" s="12" t="s">
        <v>105</v>
      </c>
      <c r="D138" s="125" t="s">
        <v>277</v>
      </c>
      <c r="E138" s="5" t="s">
        <v>224</v>
      </c>
      <c r="F138" s="35">
        <v>9</v>
      </c>
      <c r="G138" s="5" t="s">
        <v>33</v>
      </c>
      <c r="H138" s="5">
        <v>60</v>
      </c>
      <c r="I138" s="5">
        <v>4</v>
      </c>
      <c r="J138" s="5" t="s">
        <v>166</v>
      </c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4.25" customHeight="1">
      <c r="A139" s="12" t="str">
        <f t="shared" si="0"/>
        <v>Curr2023NCEC063</v>
      </c>
      <c r="B139" s="5" t="s">
        <v>22</v>
      </c>
      <c r="C139" s="12" t="s">
        <v>106</v>
      </c>
      <c r="D139" s="125" t="s">
        <v>278</v>
      </c>
      <c r="E139" s="5" t="s">
        <v>224</v>
      </c>
      <c r="F139" s="35">
        <v>10</v>
      </c>
      <c r="G139" s="5" t="s">
        <v>33</v>
      </c>
      <c r="H139" s="5">
        <v>60</v>
      </c>
      <c r="I139" s="5">
        <v>4</v>
      </c>
      <c r="J139" s="5" t="s">
        <v>166</v>
      </c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4.25" customHeight="1">
      <c r="A140" s="12" t="str">
        <f t="shared" si="0"/>
        <v>Curr2023NCEC061</v>
      </c>
      <c r="B140" s="5" t="s">
        <v>22</v>
      </c>
      <c r="C140" s="12" t="s">
        <v>108</v>
      </c>
      <c r="D140" s="125" t="s">
        <v>279</v>
      </c>
      <c r="E140" s="5" t="s">
        <v>224</v>
      </c>
      <c r="F140" s="35">
        <v>10</v>
      </c>
      <c r="G140" s="5" t="s">
        <v>33</v>
      </c>
      <c r="H140" s="5">
        <v>60</v>
      </c>
      <c r="I140" s="5">
        <v>4</v>
      </c>
      <c r="J140" s="5" t="s">
        <v>166</v>
      </c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4.25" customHeight="1">
      <c r="A141" s="12" t="str">
        <f t="shared" si="0"/>
        <v>Curr2023NCEC017</v>
      </c>
      <c r="B141" s="5" t="s">
        <v>22</v>
      </c>
      <c r="C141" s="12" t="s">
        <v>109</v>
      </c>
      <c r="D141" s="125" t="s">
        <v>280</v>
      </c>
      <c r="E141" s="5" t="s">
        <v>224</v>
      </c>
      <c r="F141" s="35">
        <v>10</v>
      </c>
      <c r="G141" s="5" t="s">
        <v>33</v>
      </c>
      <c r="H141" s="5">
        <v>60</v>
      </c>
      <c r="I141" s="5">
        <v>4</v>
      </c>
      <c r="J141" s="5" t="s">
        <v>166</v>
      </c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4.25" customHeight="1">
      <c r="A142" s="12" t="str">
        <f t="shared" si="0"/>
        <v>Curr2023NCEC062</v>
      </c>
      <c r="B142" s="5" t="s">
        <v>22</v>
      </c>
      <c r="C142" s="12" t="s">
        <v>110</v>
      </c>
      <c r="D142" s="125" t="s">
        <v>281</v>
      </c>
      <c r="E142" s="5" t="s">
        <v>224</v>
      </c>
      <c r="F142" s="35">
        <v>10</v>
      </c>
      <c r="G142" s="5" t="s">
        <v>33</v>
      </c>
      <c r="H142" s="5">
        <v>60</v>
      </c>
      <c r="I142" s="5">
        <v>4</v>
      </c>
      <c r="J142" s="5" t="s">
        <v>166</v>
      </c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4.25" customHeight="1">
      <c r="A143" s="12" t="str">
        <f t="shared" si="0"/>
        <v>Curr2023NCEC064</v>
      </c>
      <c r="B143" s="5" t="s">
        <v>22</v>
      </c>
      <c r="C143" s="12" t="s">
        <v>111</v>
      </c>
      <c r="D143" s="125" t="s">
        <v>282</v>
      </c>
      <c r="E143" s="5" t="s">
        <v>224</v>
      </c>
      <c r="F143" s="35">
        <v>10</v>
      </c>
      <c r="G143" s="5" t="s">
        <v>33</v>
      </c>
      <c r="H143" s="5">
        <v>60</v>
      </c>
      <c r="I143" s="5">
        <v>4</v>
      </c>
      <c r="J143" s="5" t="s">
        <v>166</v>
      </c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4.25" customHeight="1">
      <c r="A144" s="12" t="str">
        <f t="shared" si="0"/>
        <v>Curr2023NCEC065</v>
      </c>
      <c r="B144" s="5" t="s">
        <v>22</v>
      </c>
      <c r="C144" s="12" t="s">
        <v>60</v>
      </c>
      <c r="D144" s="125" t="s">
        <v>259</v>
      </c>
      <c r="E144" s="5" t="s">
        <v>224</v>
      </c>
      <c r="F144" s="35">
        <v>10</v>
      </c>
      <c r="G144" s="5" t="s">
        <v>33</v>
      </c>
      <c r="H144" s="5">
        <v>60</v>
      </c>
      <c r="I144" s="5">
        <v>4</v>
      </c>
      <c r="J144" s="5" t="s">
        <v>166</v>
      </c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4.25" customHeight="1">
      <c r="A145" s="12" t="str">
        <f t="shared" si="0"/>
        <v>Curr2023NCEC083</v>
      </c>
      <c r="B145" s="5" t="s">
        <v>22</v>
      </c>
      <c r="C145" s="12" t="s">
        <v>113</v>
      </c>
      <c r="D145" s="125" t="s">
        <v>284</v>
      </c>
      <c r="E145" s="5" t="s">
        <v>224</v>
      </c>
      <c r="F145" s="35">
        <v>10</v>
      </c>
      <c r="G145" s="5" t="s">
        <v>45</v>
      </c>
      <c r="H145" s="5">
        <v>60</v>
      </c>
      <c r="I145" s="5">
        <v>4</v>
      </c>
      <c r="J145" s="5" t="s">
        <v>166</v>
      </c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4.25" customHeight="1">
      <c r="A146" s="12" t="str">
        <f t="shared" si="0"/>
        <v>Curr2023NCEC084</v>
      </c>
      <c r="B146" s="5" t="s">
        <v>22</v>
      </c>
      <c r="C146" s="12" t="s">
        <v>121</v>
      </c>
      <c r="D146" s="125" t="s">
        <v>291</v>
      </c>
      <c r="E146" s="5" t="s">
        <v>224</v>
      </c>
      <c r="F146" s="35">
        <v>10</v>
      </c>
      <c r="G146" s="5" t="s">
        <v>45</v>
      </c>
      <c r="H146" s="5">
        <v>60</v>
      </c>
      <c r="I146" s="5">
        <v>4</v>
      </c>
      <c r="J146" s="5" t="s">
        <v>166</v>
      </c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4.25" customHeight="1">
      <c r="A147" s="12" t="str">
        <f t="shared" si="0"/>
        <v>Curr2023NCEC066</v>
      </c>
      <c r="B147" s="5" t="s">
        <v>22</v>
      </c>
      <c r="C147" s="12" t="s">
        <v>122</v>
      </c>
      <c r="D147" s="125" t="s">
        <v>292</v>
      </c>
      <c r="E147" s="5" t="s">
        <v>224</v>
      </c>
      <c r="F147" s="35">
        <v>10</v>
      </c>
      <c r="G147" s="5" t="s">
        <v>45</v>
      </c>
      <c r="H147" s="5">
        <v>60</v>
      </c>
      <c r="I147" s="5">
        <v>4</v>
      </c>
      <c r="J147" s="5" t="s">
        <v>166</v>
      </c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4.25" customHeight="1">
      <c r="A148" s="12" t="str">
        <f t="shared" si="0"/>
        <v>Curr2023NCEC067</v>
      </c>
      <c r="B148" s="5" t="s">
        <v>22</v>
      </c>
      <c r="C148" s="12" t="s">
        <v>123</v>
      </c>
      <c r="D148" s="125" t="s">
        <v>294</v>
      </c>
      <c r="E148" s="5" t="s">
        <v>224</v>
      </c>
      <c r="F148" s="35">
        <v>10</v>
      </c>
      <c r="G148" s="5" t="s">
        <v>45</v>
      </c>
      <c r="H148" s="5">
        <v>60</v>
      </c>
      <c r="I148" s="5">
        <v>4</v>
      </c>
      <c r="J148" s="5" t="s">
        <v>166</v>
      </c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4.25" customHeight="1">
      <c r="A149" s="12" t="str">
        <f t="shared" si="0"/>
        <v>Curr2023NFCH649</v>
      </c>
      <c r="B149" s="5" t="s">
        <v>22</v>
      </c>
      <c r="C149" s="12" t="s">
        <v>125</v>
      </c>
      <c r="D149" s="125" t="s">
        <v>295</v>
      </c>
      <c r="E149" s="5" t="s">
        <v>224</v>
      </c>
      <c r="F149" s="35">
        <v>10</v>
      </c>
      <c r="G149" s="5" t="s">
        <v>45</v>
      </c>
      <c r="H149" s="5">
        <v>60</v>
      </c>
      <c r="I149" s="5">
        <v>4</v>
      </c>
      <c r="J149" s="5" t="s">
        <v>171</v>
      </c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4.25" customHeight="1">
      <c r="A150" s="12" t="str">
        <f t="shared" si="0"/>
        <v>Curr2023NLTA003</v>
      </c>
      <c r="B150" s="5" t="s">
        <v>22</v>
      </c>
      <c r="C150" s="12" t="s">
        <v>126</v>
      </c>
      <c r="D150" s="125" t="s">
        <v>296</v>
      </c>
      <c r="E150" s="5" t="s">
        <v>224</v>
      </c>
      <c r="F150" s="35">
        <v>9</v>
      </c>
      <c r="G150" s="5" t="s">
        <v>45</v>
      </c>
      <c r="H150" s="5">
        <v>60</v>
      </c>
      <c r="I150" s="5">
        <v>4</v>
      </c>
      <c r="J150" s="5" t="s">
        <v>261</v>
      </c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4.25" customHeight="1">
      <c r="A151" s="12" t="str">
        <f t="shared" si="0"/>
        <v>Curr2023NCEC099</v>
      </c>
      <c r="B151" s="5" t="s">
        <v>22</v>
      </c>
      <c r="C151" s="12" t="s">
        <v>132</v>
      </c>
      <c r="D151" s="125" t="s">
        <v>302</v>
      </c>
      <c r="E151" s="5" t="s">
        <v>224</v>
      </c>
      <c r="F151" s="35">
        <v>9</v>
      </c>
      <c r="G151" s="5" t="s">
        <v>45</v>
      </c>
      <c r="H151" s="5">
        <v>60</v>
      </c>
      <c r="I151" s="5">
        <v>2</v>
      </c>
      <c r="J151" s="5" t="s">
        <v>166</v>
      </c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4.25" customHeight="1">
      <c r="A152" s="12" t="str">
        <f t="shared" si="0"/>
        <v>Curr2023NCEC100</v>
      </c>
      <c r="B152" s="5" t="s">
        <v>22</v>
      </c>
      <c r="C152" s="12" t="s">
        <v>133</v>
      </c>
      <c r="D152" s="125" t="s">
        <v>303</v>
      </c>
      <c r="E152" s="5" t="s">
        <v>224</v>
      </c>
      <c r="F152" s="35">
        <v>9</v>
      </c>
      <c r="G152" s="5" t="s">
        <v>45</v>
      </c>
      <c r="H152" s="5">
        <v>60</v>
      </c>
      <c r="I152" s="5">
        <v>2</v>
      </c>
      <c r="J152" s="5" t="s">
        <v>166</v>
      </c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4.25" customHeight="1">
      <c r="A153" s="12" t="str">
        <f t="shared" si="0"/>
        <v>Curr2023NCEC101</v>
      </c>
      <c r="B153" s="5" t="s">
        <v>22</v>
      </c>
      <c r="C153" s="12" t="s">
        <v>134</v>
      </c>
      <c r="D153" s="125" t="s">
        <v>304</v>
      </c>
      <c r="E153" s="5" t="s">
        <v>224</v>
      </c>
      <c r="F153" s="35">
        <v>10</v>
      </c>
      <c r="G153" s="5" t="s">
        <v>33</v>
      </c>
      <c r="H153" s="5">
        <v>60</v>
      </c>
      <c r="I153" s="5">
        <v>2</v>
      </c>
      <c r="J153" s="5" t="s">
        <v>166</v>
      </c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4.25" customHeight="1">
      <c r="A154" s="12" t="str">
        <f t="shared" si="0"/>
        <v>Curr2023NCEC102</v>
      </c>
      <c r="B154" s="5" t="s">
        <v>22</v>
      </c>
      <c r="C154" s="12" t="s">
        <v>135</v>
      </c>
      <c r="D154" s="125" t="s">
        <v>305</v>
      </c>
      <c r="E154" s="5" t="s">
        <v>224</v>
      </c>
      <c r="F154" s="35">
        <v>10</v>
      </c>
      <c r="G154" s="5" t="s">
        <v>515</v>
      </c>
      <c r="H154" s="5">
        <v>60</v>
      </c>
      <c r="I154" s="5">
        <v>2</v>
      </c>
      <c r="J154" s="5" t="s">
        <v>166</v>
      </c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4.25" customHeight="1">
      <c r="A155" s="12" t="str">
        <f t="shared" si="0"/>
        <v>Curr2023NCEC103</v>
      </c>
      <c r="B155" s="5" t="s">
        <v>22</v>
      </c>
      <c r="C155" s="12" t="s">
        <v>67</v>
      </c>
      <c r="D155" s="125" t="s">
        <v>251</v>
      </c>
      <c r="E155" s="5" t="s">
        <v>224</v>
      </c>
      <c r="F155" s="35">
        <v>10</v>
      </c>
      <c r="G155" s="5" t="s">
        <v>33</v>
      </c>
      <c r="H155" s="5">
        <v>60</v>
      </c>
      <c r="I155" s="5">
        <v>2</v>
      </c>
      <c r="J155" s="5" t="s">
        <v>166</v>
      </c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4.25" customHeight="1">
      <c r="A156" s="12" t="str">
        <f t="shared" si="0"/>
        <v>Curr2023NCEC104</v>
      </c>
      <c r="B156" s="5" t="s">
        <v>22</v>
      </c>
      <c r="C156" s="12" t="s">
        <v>136</v>
      </c>
      <c r="D156" s="125" t="s">
        <v>306</v>
      </c>
      <c r="E156" s="5" t="s">
        <v>224</v>
      </c>
      <c r="F156" s="35">
        <v>10</v>
      </c>
      <c r="G156" s="5" t="s">
        <v>33</v>
      </c>
      <c r="H156" s="5">
        <v>60</v>
      </c>
      <c r="I156" s="5">
        <v>2</v>
      </c>
      <c r="J156" s="5" t="s">
        <v>166</v>
      </c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4.25" customHeight="1">
      <c r="A157" s="12" t="str">
        <f t="shared" si="0"/>
        <v>Curr2023NCEC105</v>
      </c>
      <c r="B157" s="5" t="s">
        <v>22</v>
      </c>
      <c r="C157" s="12" t="s">
        <v>54</v>
      </c>
      <c r="D157" s="125" t="s">
        <v>252</v>
      </c>
      <c r="E157" s="5" t="s">
        <v>224</v>
      </c>
      <c r="F157" s="35">
        <v>10</v>
      </c>
      <c r="G157" s="5" t="s">
        <v>33</v>
      </c>
      <c r="H157" s="5">
        <v>60</v>
      </c>
      <c r="I157" s="5">
        <v>2</v>
      </c>
      <c r="J157" s="5" t="s">
        <v>166</v>
      </c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4.25" customHeight="1">
      <c r="A158" s="12" t="str">
        <f t="shared" si="0"/>
        <v>Curr2023NCEC106</v>
      </c>
      <c r="B158" s="5" t="s">
        <v>22</v>
      </c>
      <c r="C158" s="12" t="s">
        <v>90</v>
      </c>
      <c r="D158" s="125" t="s">
        <v>307</v>
      </c>
      <c r="E158" s="5" t="s">
        <v>224</v>
      </c>
      <c r="F158" s="35">
        <v>10</v>
      </c>
      <c r="G158" s="5" t="s">
        <v>33</v>
      </c>
      <c r="H158" s="5">
        <v>60</v>
      </c>
      <c r="I158" s="5">
        <v>2</v>
      </c>
      <c r="J158" s="5" t="s">
        <v>166</v>
      </c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4.25" customHeight="1">
      <c r="A159" s="12" t="str">
        <f t="shared" si="0"/>
        <v>Curr2023NLTA175</v>
      </c>
      <c r="B159" s="5" t="s">
        <v>22</v>
      </c>
      <c r="C159" s="12" t="s">
        <v>87</v>
      </c>
      <c r="D159" s="125" t="s">
        <v>260</v>
      </c>
      <c r="E159" s="5" t="s">
        <v>224</v>
      </c>
      <c r="F159" s="35">
        <v>9</v>
      </c>
      <c r="G159" s="5" t="s">
        <v>33</v>
      </c>
      <c r="H159" s="5">
        <v>60</v>
      </c>
      <c r="I159" s="5">
        <v>4</v>
      </c>
      <c r="J159" s="5" t="s">
        <v>261</v>
      </c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4.25" customHeight="1">
      <c r="A160" s="12" t="str">
        <f t="shared" si="0"/>
        <v>Curr2023NLTA354</v>
      </c>
      <c r="B160" s="5" t="s">
        <v>22</v>
      </c>
      <c r="C160" s="12" t="s">
        <v>138</v>
      </c>
      <c r="D160" s="125" t="s">
        <v>310</v>
      </c>
      <c r="E160" s="5" t="s">
        <v>224</v>
      </c>
      <c r="F160" s="5">
        <v>9</v>
      </c>
      <c r="G160" s="5" t="s">
        <v>33</v>
      </c>
      <c r="H160" s="5">
        <v>60</v>
      </c>
      <c r="I160" s="5">
        <v>3</v>
      </c>
      <c r="J160" s="5" t="s">
        <v>261</v>
      </c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4.25" customHeight="1">
      <c r="A161" s="12" t="str">
        <f t="shared" si="0"/>
        <v>Curr2023NLTA092</v>
      </c>
      <c r="B161" s="5" t="s">
        <v>22</v>
      </c>
      <c r="C161" s="12" t="s">
        <v>139</v>
      </c>
      <c r="D161" s="12" t="s">
        <v>311</v>
      </c>
      <c r="E161" s="5" t="s">
        <v>224</v>
      </c>
      <c r="F161" s="5">
        <v>9</v>
      </c>
      <c r="G161" s="5" t="s">
        <v>33</v>
      </c>
      <c r="H161" s="5">
        <v>60</v>
      </c>
      <c r="I161" s="5">
        <v>4</v>
      </c>
      <c r="J161" s="5" t="s">
        <v>261</v>
      </c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4.25" customHeight="1">
      <c r="A162" s="12" t="str">
        <f t="shared" si="0"/>
        <v>Curr2023NCEC019</v>
      </c>
      <c r="B162" s="5" t="s">
        <v>22</v>
      </c>
      <c r="C162" s="12" t="s">
        <v>80</v>
      </c>
      <c r="D162" s="12" t="s">
        <v>253</v>
      </c>
      <c r="E162" s="5" t="s">
        <v>224</v>
      </c>
      <c r="F162" s="35">
        <v>10</v>
      </c>
      <c r="G162" s="5" t="s">
        <v>33</v>
      </c>
      <c r="H162" s="5">
        <v>60</v>
      </c>
      <c r="I162" s="5">
        <v>4</v>
      </c>
      <c r="J162" s="5" t="s">
        <v>166</v>
      </c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4.25" customHeight="1">
      <c r="A163" s="12" t="str">
        <f t="shared" si="0"/>
        <v>Curr2023NCEC072</v>
      </c>
      <c r="B163" s="5" t="s">
        <v>22</v>
      </c>
      <c r="C163" s="12" t="s">
        <v>140</v>
      </c>
      <c r="D163" s="12" t="s">
        <v>312</v>
      </c>
      <c r="E163" s="5" t="s">
        <v>224</v>
      </c>
      <c r="F163" s="5">
        <v>9</v>
      </c>
      <c r="G163" s="5" t="s">
        <v>33</v>
      </c>
      <c r="H163" s="5">
        <v>60</v>
      </c>
      <c r="I163" s="5">
        <v>4</v>
      </c>
      <c r="J163" s="5" t="s">
        <v>166</v>
      </c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4.25" customHeight="1">
      <c r="A164" s="12" t="str">
        <f t="shared" si="0"/>
        <v>Curr2023NCAC204</v>
      </c>
      <c r="B164" s="5" t="s">
        <v>22</v>
      </c>
      <c r="C164" s="12" t="s">
        <v>143</v>
      </c>
      <c r="D164" s="12" t="s">
        <v>313</v>
      </c>
      <c r="E164" s="5" t="s">
        <v>224</v>
      </c>
      <c r="F164" s="35">
        <v>10</v>
      </c>
      <c r="G164" s="5" t="s">
        <v>33</v>
      </c>
      <c r="H164" s="5">
        <v>60</v>
      </c>
      <c r="I164" s="5">
        <v>4</v>
      </c>
      <c r="J164" s="5" t="s">
        <v>238</v>
      </c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4.25" customHeight="1">
      <c r="A165" s="12" t="str">
        <f t="shared" si="0"/>
        <v>Curr2023NCEC014</v>
      </c>
      <c r="B165" s="5" t="s">
        <v>22</v>
      </c>
      <c r="C165" s="12" t="s">
        <v>144</v>
      </c>
      <c r="D165" s="12" t="s">
        <v>314</v>
      </c>
      <c r="E165" s="5" t="s">
        <v>224</v>
      </c>
      <c r="F165" s="35">
        <v>10</v>
      </c>
      <c r="G165" s="5" t="s">
        <v>33</v>
      </c>
      <c r="H165" s="5">
        <v>60</v>
      </c>
      <c r="I165" s="5">
        <v>4</v>
      </c>
      <c r="J165" s="5" t="s">
        <v>166</v>
      </c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4.25" customHeight="1">
      <c r="A166" s="12" t="str">
        <f t="shared" si="0"/>
        <v>Curr2023NCEC073</v>
      </c>
      <c r="B166" s="5" t="s">
        <v>22</v>
      </c>
      <c r="C166" s="12" t="s">
        <v>145</v>
      </c>
      <c r="D166" s="12" t="s">
        <v>315</v>
      </c>
      <c r="E166" s="5" t="s">
        <v>224</v>
      </c>
      <c r="F166" s="35">
        <v>10</v>
      </c>
      <c r="G166" s="5" t="s">
        <v>33</v>
      </c>
      <c r="H166" s="5">
        <v>60</v>
      </c>
      <c r="I166" s="5">
        <v>4</v>
      </c>
      <c r="J166" s="5" t="s">
        <v>166</v>
      </c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4.25" customHeight="1">
      <c r="A167" s="12" t="str">
        <f t="shared" si="0"/>
        <v>Curr2023NCEC074</v>
      </c>
      <c r="B167" s="5" t="s">
        <v>22</v>
      </c>
      <c r="C167" s="12" t="s">
        <v>137</v>
      </c>
      <c r="D167" s="12" t="s">
        <v>265</v>
      </c>
      <c r="E167" s="5" t="s">
        <v>224</v>
      </c>
      <c r="F167" s="5">
        <v>9</v>
      </c>
      <c r="G167" s="5" t="s">
        <v>33</v>
      </c>
      <c r="H167" s="5">
        <v>60</v>
      </c>
      <c r="I167" s="5">
        <v>4</v>
      </c>
      <c r="J167" s="5" t="s">
        <v>166</v>
      </c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4.25" customHeight="1">
      <c r="A168" s="12" t="str">
        <f t="shared" si="0"/>
        <v>Curr2023NCEC075</v>
      </c>
      <c r="B168" s="5" t="s">
        <v>22</v>
      </c>
      <c r="C168" s="12" t="s">
        <v>150</v>
      </c>
      <c r="D168" s="12" t="s">
        <v>319</v>
      </c>
      <c r="E168" s="5" t="s">
        <v>224</v>
      </c>
      <c r="F168" s="35">
        <v>10</v>
      </c>
      <c r="G168" s="5" t="s">
        <v>33</v>
      </c>
      <c r="H168" s="5">
        <v>60</v>
      </c>
      <c r="I168" s="5">
        <v>4</v>
      </c>
      <c r="J168" s="5" t="s">
        <v>166</v>
      </c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4.25" customHeight="1">
      <c r="A169" s="12" t="str">
        <f t="shared" si="0"/>
        <v>Curr2023NCEC076</v>
      </c>
      <c r="B169" s="5" t="s">
        <v>22</v>
      </c>
      <c r="C169" s="12" t="s">
        <v>151</v>
      </c>
      <c r="D169" s="12" t="s">
        <v>320</v>
      </c>
      <c r="E169" s="5" t="s">
        <v>224</v>
      </c>
      <c r="F169" s="35">
        <v>10</v>
      </c>
      <c r="G169" s="5" t="s">
        <v>33</v>
      </c>
      <c r="H169" s="5">
        <v>60</v>
      </c>
      <c r="I169" s="5">
        <v>4</v>
      </c>
      <c r="J169" s="5" t="s">
        <v>166</v>
      </c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4.25" customHeight="1">
      <c r="A170" s="12" t="str">
        <f t="shared" si="0"/>
        <v>Curr2023NCEC107</v>
      </c>
      <c r="B170" s="5" t="s">
        <v>22</v>
      </c>
      <c r="C170" s="12" t="s">
        <v>152</v>
      </c>
      <c r="D170" s="12" t="s">
        <v>321</v>
      </c>
      <c r="E170" s="5" t="s">
        <v>224</v>
      </c>
      <c r="F170" s="35">
        <v>10</v>
      </c>
      <c r="G170" s="5" t="s">
        <v>33</v>
      </c>
      <c r="H170" s="5">
        <v>60</v>
      </c>
      <c r="I170" s="5">
        <v>4</v>
      </c>
      <c r="J170" s="5" t="s">
        <v>166</v>
      </c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4.25" customHeight="1">
      <c r="A171" s="12" t="str">
        <f t="shared" si="0"/>
        <v>Curr2023NCEC108</v>
      </c>
      <c r="B171" s="5" t="s">
        <v>22</v>
      </c>
      <c r="C171" s="12" t="s">
        <v>153</v>
      </c>
      <c r="D171" s="12" t="s">
        <v>322</v>
      </c>
      <c r="E171" s="5" t="s">
        <v>224</v>
      </c>
      <c r="F171" s="35">
        <v>10</v>
      </c>
      <c r="G171" s="5" t="s">
        <v>33</v>
      </c>
      <c r="H171" s="5">
        <v>60</v>
      </c>
      <c r="I171" s="5">
        <v>4</v>
      </c>
      <c r="J171" s="5" t="s">
        <v>166</v>
      </c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4.25" customHeight="1">
      <c r="A172" s="12" t="str">
        <f t="shared" si="0"/>
        <v>Curr2023NCEC109</v>
      </c>
      <c r="B172" s="5" t="s">
        <v>22</v>
      </c>
      <c r="C172" s="12" t="s">
        <v>37</v>
      </c>
      <c r="D172" s="12" t="s">
        <v>257</v>
      </c>
      <c r="E172" s="5" t="s">
        <v>224</v>
      </c>
      <c r="F172" s="35">
        <v>10</v>
      </c>
      <c r="G172" s="5" t="s">
        <v>33</v>
      </c>
      <c r="H172" s="5">
        <v>60</v>
      </c>
      <c r="I172" s="5">
        <v>4</v>
      </c>
      <c r="J172" s="5" t="s">
        <v>166</v>
      </c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4.25" customHeight="1">
      <c r="A173" s="12" t="str">
        <f t="shared" si="0"/>
        <v>Curr2023NCEC082</v>
      </c>
      <c r="B173" s="5" t="s">
        <v>22</v>
      </c>
      <c r="C173" s="12" t="s">
        <v>154</v>
      </c>
      <c r="D173" s="12" t="s">
        <v>323</v>
      </c>
      <c r="E173" s="5" t="s">
        <v>224</v>
      </c>
      <c r="F173" s="35">
        <v>10</v>
      </c>
      <c r="G173" s="5" t="s">
        <v>33</v>
      </c>
      <c r="H173" s="5">
        <v>60</v>
      </c>
      <c r="I173" s="5">
        <v>4</v>
      </c>
      <c r="J173" s="5" t="s">
        <v>166</v>
      </c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4.25" customHeight="1">
      <c r="A174" s="12" t="str">
        <f t="shared" si="0"/>
        <v>Curr2023NCEC110</v>
      </c>
      <c r="B174" s="5" t="s">
        <v>22</v>
      </c>
      <c r="C174" s="12" t="s">
        <v>91</v>
      </c>
      <c r="D174" s="12" t="s">
        <v>266</v>
      </c>
      <c r="E174" s="5" t="s">
        <v>224</v>
      </c>
      <c r="F174" s="35">
        <v>10</v>
      </c>
      <c r="G174" s="5" t="s">
        <v>33</v>
      </c>
      <c r="H174" s="5">
        <v>60</v>
      </c>
      <c r="I174" s="5">
        <v>4</v>
      </c>
      <c r="J174" s="5" t="s">
        <v>166</v>
      </c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4.25" customHeight="1">
      <c r="A175" s="12" t="str">
        <f t="shared" si="0"/>
        <v>Curr2023NCEC077</v>
      </c>
      <c r="B175" s="5" t="s">
        <v>22</v>
      </c>
      <c r="C175" s="12" t="s">
        <v>92</v>
      </c>
      <c r="D175" s="12" t="s">
        <v>267</v>
      </c>
      <c r="E175" s="5" t="s">
        <v>224</v>
      </c>
      <c r="F175" s="5">
        <v>9</v>
      </c>
      <c r="G175" s="5" t="s">
        <v>33</v>
      </c>
      <c r="H175" s="5">
        <v>60</v>
      </c>
      <c r="I175" s="5">
        <v>4</v>
      </c>
      <c r="J175" s="5" t="s">
        <v>166</v>
      </c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4.25" customHeight="1">
      <c r="A176" s="12" t="str">
        <f t="shared" si="0"/>
        <v>Curr2023NCEC080</v>
      </c>
      <c r="B176" s="5" t="s">
        <v>22</v>
      </c>
      <c r="C176" s="12" t="s">
        <v>155</v>
      </c>
      <c r="D176" s="12" t="s">
        <v>324</v>
      </c>
      <c r="E176" s="5" t="s">
        <v>224</v>
      </c>
      <c r="F176" s="35">
        <v>10</v>
      </c>
      <c r="G176" s="5" t="s">
        <v>33</v>
      </c>
      <c r="H176" s="5">
        <v>60</v>
      </c>
      <c r="I176" s="5">
        <v>4</v>
      </c>
      <c r="J176" s="5" t="s">
        <v>166</v>
      </c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4.25" customHeight="1">
      <c r="A177" s="12" t="str">
        <f t="shared" si="0"/>
        <v>Curr2023NCEC081</v>
      </c>
      <c r="B177" s="5" t="s">
        <v>22</v>
      </c>
      <c r="C177" s="12" t="s">
        <v>156</v>
      </c>
      <c r="D177" s="12" t="s">
        <v>325</v>
      </c>
      <c r="E177" s="5" t="s">
        <v>224</v>
      </c>
      <c r="F177" s="35">
        <v>10</v>
      </c>
      <c r="G177" s="5" t="s">
        <v>33</v>
      </c>
      <c r="H177" s="5">
        <v>60</v>
      </c>
      <c r="I177" s="5">
        <v>4</v>
      </c>
      <c r="J177" s="5" t="s">
        <v>166</v>
      </c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4.25" customHeight="1">
      <c r="A178" s="12" t="str">
        <f t="shared" si="0"/>
        <v>Curr2023MCEC029</v>
      </c>
      <c r="B178" s="5" t="s">
        <v>25</v>
      </c>
      <c r="C178" s="12" t="s">
        <v>81</v>
      </c>
      <c r="D178" s="125" t="s">
        <v>165</v>
      </c>
      <c r="E178" s="5" t="s">
        <v>158</v>
      </c>
      <c r="F178" s="35">
        <v>1</v>
      </c>
      <c r="G178" s="5" t="s">
        <v>33</v>
      </c>
      <c r="H178" s="5">
        <v>60</v>
      </c>
      <c r="I178" s="5">
        <v>4</v>
      </c>
      <c r="J178" s="5" t="s">
        <v>166</v>
      </c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4.25" customHeight="1">
      <c r="A179" s="12" t="str">
        <f t="shared" si="0"/>
        <v>Curr2023MFCH005</v>
      </c>
      <c r="B179" s="5" t="s">
        <v>25</v>
      </c>
      <c r="C179" s="12" t="s">
        <v>28</v>
      </c>
      <c r="D179" s="125" t="s">
        <v>170</v>
      </c>
      <c r="E179" s="5" t="s">
        <v>158</v>
      </c>
      <c r="F179" s="35">
        <v>1</v>
      </c>
      <c r="G179" s="5" t="s">
        <v>33</v>
      </c>
      <c r="H179" s="5">
        <v>60</v>
      </c>
      <c r="I179" s="5">
        <v>4</v>
      </c>
      <c r="J179" s="5" t="s">
        <v>171</v>
      </c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4.25" customHeight="1">
      <c r="A180" s="12" t="str">
        <f t="shared" si="0"/>
        <v>Curr2023MCET423</v>
      </c>
      <c r="B180" s="5" t="s">
        <v>25</v>
      </c>
      <c r="C180" s="12" t="s">
        <v>23</v>
      </c>
      <c r="D180" s="125" t="s">
        <v>157</v>
      </c>
      <c r="E180" s="5" t="s">
        <v>158</v>
      </c>
      <c r="F180" s="35">
        <v>1</v>
      </c>
      <c r="G180" s="5" t="s">
        <v>33</v>
      </c>
      <c r="H180" s="5">
        <v>60</v>
      </c>
      <c r="I180" s="5">
        <v>4</v>
      </c>
      <c r="J180" s="5" t="s">
        <v>159</v>
      </c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4.25" customHeight="1">
      <c r="A181" s="12" t="str">
        <f t="shared" si="0"/>
        <v>Curr2023MCEC085</v>
      </c>
      <c r="B181" s="5" t="s">
        <v>25</v>
      </c>
      <c r="C181" s="12" t="s">
        <v>34</v>
      </c>
      <c r="D181" s="125" t="s">
        <v>180</v>
      </c>
      <c r="E181" s="5" t="s">
        <v>158</v>
      </c>
      <c r="F181" s="35">
        <v>1</v>
      </c>
      <c r="G181" s="5" t="s">
        <v>33</v>
      </c>
      <c r="H181" s="5">
        <v>60</v>
      </c>
      <c r="I181" s="5">
        <v>4</v>
      </c>
      <c r="J181" s="5" t="s">
        <v>166</v>
      </c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4.25" customHeight="1">
      <c r="A182" s="12" t="str">
        <f t="shared" si="0"/>
        <v>Curr2023MFCH611</v>
      </c>
      <c r="B182" s="5" t="s">
        <v>25</v>
      </c>
      <c r="C182" s="12" t="s">
        <v>30</v>
      </c>
      <c r="D182" s="125" t="s">
        <v>181</v>
      </c>
      <c r="E182" s="5" t="s">
        <v>158</v>
      </c>
      <c r="F182" s="35">
        <v>1</v>
      </c>
      <c r="G182" s="5" t="s">
        <v>33</v>
      </c>
      <c r="H182" s="5">
        <v>60</v>
      </c>
      <c r="I182" s="5">
        <v>4</v>
      </c>
      <c r="J182" s="5" t="s">
        <v>171</v>
      </c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4.25" customHeight="1">
      <c r="A183" s="12" t="str">
        <f t="shared" si="0"/>
        <v>Curr2023MCEC086</v>
      </c>
      <c r="B183" s="5" t="s">
        <v>25</v>
      </c>
      <c r="C183" s="12" t="s">
        <v>48</v>
      </c>
      <c r="D183" s="125" t="s">
        <v>183</v>
      </c>
      <c r="E183" s="5" t="s">
        <v>158</v>
      </c>
      <c r="F183" s="35">
        <v>2</v>
      </c>
      <c r="G183" s="5" t="s">
        <v>33</v>
      </c>
      <c r="H183" s="5">
        <v>60</v>
      </c>
      <c r="I183" s="5">
        <v>4</v>
      </c>
      <c r="J183" s="5" t="s">
        <v>166</v>
      </c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4.25" customHeight="1">
      <c r="A184" s="12" t="str">
        <f t="shared" si="0"/>
        <v>Curr2023MCEC031</v>
      </c>
      <c r="B184" s="5" t="s">
        <v>25</v>
      </c>
      <c r="C184" s="12" t="s">
        <v>74</v>
      </c>
      <c r="D184" s="125" t="s">
        <v>185</v>
      </c>
      <c r="E184" s="5" t="s">
        <v>158</v>
      </c>
      <c r="F184" s="35">
        <v>2</v>
      </c>
      <c r="G184" s="5" t="s">
        <v>33</v>
      </c>
      <c r="H184" s="5">
        <v>60</v>
      </c>
      <c r="I184" s="5">
        <v>4</v>
      </c>
      <c r="J184" s="5" t="s">
        <v>166</v>
      </c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4.25" customHeight="1">
      <c r="A185" s="12" t="str">
        <f t="shared" si="0"/>
        <v>Curr2023MCEC032</v>
      </c>
      <c r="B185" s="5" t="s">
        <v>25</v>
      </c>
      <c r="C185" s="12" t="s">
        <v>83</v>
      </c>
      <c r="D185" s="125" t="s">
        <v>187</v>
      </c>
      <c r="E185" s="5" t="s">
        <v>158</v>
      </c>
      <c r="F185" s="35">
        <v>2</v>
      </c>
      <c r="G185" s="5" t="s">
        <v>33</v>
      </c>
      <c r="H185" s="5">
        <v>60</v>
      </c>
      <c r="I185" s="5">
        <v>4</v>
      </c>
      <c r="J185" s="5" t="s">
        <v>166</v>
      </c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4.25" customHeight="1">
      <c r="A186" s="12" t="str">
        <f t="shared" si="0"/>
        <v>Curr2023MFCH537</v>
      </c>
      <c r="B186" s="5" t="s">
        <v>25</v>
      </c>
      <c r="C186" s="12" t="s">
        <v>38</v>
      </c>
      <c r="D186" s="125" t="s">
        <v>177</v>
      </c>
      <c r="E186" s="5" t="s">
        <v>158</v>
      </c>
      <c r="F186" s="35">
        <v>2</v>
      </c>
      <c r="G186" s="5" t="s">
        <v>33</v>
      </c>
      <c r="H186" s="5">
        <v>60</v>
      </c>
      <c r="I186" s="5">
        <v>4</v>
      </c>
      <c r="J186" s="5" t="s">
        <v>171</v>
      </c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4.25" customHeight="1">
      <c r="A187" s="12" t="str">
        <f t="shared" si="0"/>
        <v>Curr2023MCET1293</v>
      </c>
      <c r="B187" s="5" t="s">
        <v>25</v>
      </c>
      <c r="C187" s="12" t="s">
        <v>39</v>
      </c>
      <c r="D187" s="125" t="s">
        <v>190</v>
      </c>
      <c r="E187" s="5" t="s">
        <v>158</v>
      </c>
      <c r="F187" s="35">
        <v>2</v>
      </c>
      <c r="G187" s="5" t="s">
        <v>33</v>
      </c>
      <c r="H187" s="5">
        <v>60</v>
      </c>
      <c r="I187" s="5">
        <v>4</v>
      </c>
      <c r="J187" s="5" t="s">
        <v>159</v>
      </c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4.25" customHeight="1">
      <c r="A188" s="12" t="str">
        <f t="shared" si="0"/>
        <v>Curr2023MCAC140</v>
      </c>
      <c r="B188" s="5" t="s">
        <v>25</v>
      </c>
      <c r="C188" s="12" t="s">
        <v>82</v>
      </c>
      <c r="D188" s="125" t="s">
        <v>256</v>
      </c>
      <c r="E188" s="5" t="s">
        <v>158</v>
      </c>
      <c r="F188" s="35">
        <v>2</v>
      </c>
      <c r="G188" s="5" t="s">
        <v>33</v>
      </c>
      <c r="H188" s="5">
        <v>60</v>
      </c>
      <c r="I188" s="5">
        <v>4</v>
      </c>
      <c r="J188" s="5" t="s">
        <v>238</v>
      </c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4.25" customHeight="1">
      <c r="A189" s="12" t="str">
        <f t="shared" si="0"/>
        <v>Curr2023MCEC034</v>
      </c>
      <c r="B189" s="5" t="s">
        <v>25</v>
      </c>
      <c r="C189" s="12" t="s">
        <v>41</v>
      </c>
      <c r="D189" s="125" t="s">
        <v>193</v>
      </c>
      <c r="E189" s="5" t="s">
        <v>158</v>
      </c>
      <c r="F189" s="35">
        <v>3</v>
      </c>
      <c r="G189" s="5" t="s">
        <v>33</v>
      </c>
      <c r="H189" s="5">
        <v>60</v>
      </c>
      <c r="I189" s="5">
        <v>4</v>
      </c>
      <c r="J189" s="5" t="s">
        <v>166</v>
      </c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4.25" customHeight="1">
      <c r="A190" s="12" t="str">
        <f t="shared" si="0"/>
        <v>Curr2023MCET1295</v>
      </c>
      <c r="B190" s="5" t="s">
        <v>25</v>
      </c>
      <c r="C190" s="12" t="s">
        <v>46</v>
      </c>
      <c r="D190" s="125" t="s">
        <v>194</v>
      </c>
      <c r="E190" s="5" t="s">
        <v>158</v>
      </c>
      <c r="F190" s="35">
        <v>3</v>
      </c>
      <c r="G190" s="5" t="s">
        <v>33</v>
      </c>
      <c r="H190" s="5">
        <v>60</v>
      </c>
      <c r="I190" s="5">
        <v>4</v>
      </c>
      <c r="J190" s="5" t="s">
        <v>159</v>
      </c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4.25" customHeight="1">
      <c r="A191" s="12" t="str">
        <f t="shared" si="0"/>
        <v>Curr2023MCEC033</v>
      </c>
      <c r="B191" s="5" t="s">
        <v>25</v>
      </c>
      <c r="C191" s="12" t="s">
        <v>124</v>
      </c>
      <c r="D191" s="125" t="s">
        <v>201</v>
      </c>
      <c r="E191" s="5" t="s">
        <v>158</v>
      </c>
      <c r="F191" s="35">
        <v>3</v>
      </c>
      <c r="G191" s="5" t="s">
        <v>33</v>
      </c>
      <c r="H191" s="5">
        <v>60</v>
      </c>
      <c r="I191" s="5">
        <v>4</v>
      </c>
      <c r="J191" s="5" t="s">
        <v>166</v>
      </c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4.25" customHeight="1">
      <c r="A192" s="12" t="str">
        <f t="shared" si="0"/>
        <v>Curr2023MCET1294</v>
      </c>
      <c r="B192" s="5" t="s">
        <v>25</v>
      </c>
      <c r="C192" s="12" t="s">
        <v>42</v>
      </c>
      <c r="D192" s="125" t="s">
        <v>197</v>
      </c>
      <c r="E192" s="5" t="s">
        <v>158</v>
      </c>
      <c r="F192" s="35">
        <v>3</v>
      </c>
      <c r="G192" s="5" t="s">
        <v>33</v>
      </c>
      <c r="H192" s="5">
        <v>60</v>
      </c>
      <c r="I192" s="5">
        <v>4</v>
      </c>
      <c r="J192" s="5" t="s">
        <v>159</v>
      </c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4.25" customHeight="1">
      <c r="A193" s="12" t="str">
        <f t="shared" si="0"/>
        <v>Curr2023MCEC036</v>
      </c>
      <c r="B193" s="5" t="s">
        <v>25</v>
      </c>
      <c r="C193" s="12" t="s">
        <v>53</v>
      </c>
      <c r="D193" s="125" t="s">
        <v>198</v>
      </c>
      <c r="E193" s="5" t="s">
        <v>158</v>
      </c>
      <c r="F193" s="35">
        <v>3</v>
      </c>
      <c r="G193" s="5" t="s">
        <v>33</v>
      </c>
      <c r="H193" s="5">
        <v>60</v>
      </c>
      <c r="I193" s="5">
        <v>4</v>
      </c>
      <c r="J193" s="5" t="s">
        <v>166</v>
      </c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4.25" customHeight="1">
      <c r="A194" s="12" t="str">
        <f t="shared" si="0"/>
        <v>Curr2023MCEC037</v>
      </c>
      <c r="B194" s="5" t="s">
        <v>25</v>
      </c>
      <c r="C194" s="12" t="s">
        <v>75</v>
      </c>
      <c r="D194" s="125" t="s">
        <v>205</v>
      </c>
      <c r="E194" s="5" t="s">
        <v>158</v>
      </c>
      <c r="F194" s="35">
        <v>4</v>
      </c>
      <c r="G194" s="5" t="s">
        <v>33</v>
      </c>
      <c r="H194" s="5">
        <v>60</v>
      </c>
      <c r="I194" s="5">
        <v>4</v>
      </c>
      <c r="J194" s="5" t="s">
        <v>166</v>
      </c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4.25" customHeight="1">
      <c r="A195" s="12" t="str">
        <f t="shared" si="0"/>
        <v>Curr2023MCEC038</v>
      </c>
      <c r="B195" s="5" t="s">
        <v>25</v>
      </c>
      <c r="C195" s="12" t="s">
        <v>88</v>
      </c>
      <c r="D195" s="125" t="s">
        <v>206</v>
      </c>
      <c r="E195" s="5" t="s">
        <v>158</v>
      </c>
      <c r="F195" s="35">
        <v>4</v>
      </c>
      <c r="G195" s="5" t="s">
        <v>33</v>
      </c>
      <c r="H195" s="5">
        <v>60</v>
      </c>
      <c r="I195" s="5">
        <v>4</v>
      </c>
      <c r="J195" s="5" t="s">
        <v>166</v>
      </c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4.25" customHeight="1">
      <c r="A196" s="12" t="str">
        <f t="shared" si="0"/>
        <v>Curr2023MCET1296</v>
      </c>
      <c r="B196" s="5" t="s">
        <v>25</v>
      </c>
      <c r="C196" s="12" t="s">
        <v>69</v>
      </c>
      <c r="D196" s="125" t="s">
        <v>207</v>
      </c>
      <c r="E196" s="5" t="s">
        <v>158</v>
      </c>
      <c r="F196" s="35">
        <v>4</v>
      </c>
      <c r="G196" s="5" t="s">
        <v>33</v>
      </c>
      <c r="H196" s="5">
        <v>60</v>
      </c>
      <c r="I196" s="5">
        <v>4</v>
      </c>
      <c r="J196" s="5" t="s">
        <v>159</v>
      </c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4.25" customHeight="1">
      <c r="A197" s="12" t="str">
        <f t="shared" si="0"/>
        <v>Curr2023MCIJ085</v>
      </c>
      <c r="B197" s="5" t="s">
        <v>25</v>
      </c>
      <c r="C197" s="12" t="s">
        <v>61</v>
      </c>
      <c r="D197" s="125" t="s">
        <v>244</v>
      </c>
      <c r="E197" s="5" t="s">
        <v>158</v>
      </c>
      <c r="F197" s="35">
        <v>4</v>
      </c>
      <c r="G197" s="5" t="s">
        <v>33</v>
      </c>
      <c r="H197" s="5">
        <v>60</v>
      </c>
      <c r="I197" s="5">
        <v>4</v>
      </c>
      <c r="J197" s="5" t="s">
        <v>245</v>
      </c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4.25" customHeight="1">
      <c r="A198" s="12" t="str">
        <f t="shared" si="0"/>
        <v>Curr2023MCEC039</v>
      </c>
      <c r="B198" s="5" t="s">
        <v>25</v>
      </c>
      <c r="C198" s="12" t="s">
        <v>58</v>
      </c>
      <c r="D198" s="125" t="s">
        <v>208</v>
      </c>
      <c r="E198" s="5" t="s">
        <v>158</v>
      </c>
      <c r="F198" s="35">
        <v>4</v>
      </c>
      <c r="G198" s="5" t="s">
        <v>33</v>
      </c>
      <c r="H198" s="5">
        <v>60</v>
      </c>
      <c r="I198" s="5">
        <v>4</v>
      </c>
      <c r="J198" s="5" t="s">
        <v>166</v>
      </c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4.25" customHeight="1">
      <c r="A199" s="12" t="str">
        <f t="shared" si="0"/>
        <v>Curr2023MCEC040</v>
      </c>
      <c r="B199" s="5" t="s">
        <v>25</v>
      </c>
      <c r="C199" s="12" t="s">
        <v>43</v>
      </c>
      <c r="D199" s="125" t="s">
        <v>209</v>
      </c>
      <c r="E199" s="5" t="s">
        <v>158</v>
      </c>
      <c r="F199" s="35">
        <v>4</v>
      </c>
      <c r="G199" s="5" t="s">
        <v>33</v>
      </c>
      <c r="H199" s="5">
        <v>60</v>
      </c>
      <c r="I199" s="5">
        <v>4</v>
      </c>
      <c r="J199" s="5" t="s">
        <v>166</v>
      </c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4.25" customHeight="1">
      <c r="A200" s="12" t="str">
        <f t="shared" si="0"/>
        <v>Curr2023MCEC006</v>
      </c>
      <c r="B200" s="5" t="s">
        <v>25</v>
      </c>
      <c r="C200" s="12" t="s">
        <v>70</v>
      </c>
      <c r="D200" s="125" t="s">
        <v>211</v>
      </c>
      <c r="E200" s="5" t="s">
        <v>158</v>
      </c>
      <c r="F200" s="35">
        <v>5</v>
      </c>
      <c r="G200" s="5" t="s">
        <v>33</v>
      </c>
      <c r="H200" s="5">
        <v>60</v>
      </c>
      <c r="I200" s="5">
        <v>4</v>
      </c>
      <c r="J200" s="5" t="s">
        <v>166</v>
      </c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4.25" customHeight="1">
      <c r="A201" s="12" t="str">
        <f t="shared" si="0"/>
        <v>Curr2023MCEC087</v>
      </c>
      <c r="B201" s="5" t="s">
        <v>25</v>
      </c>
      <c r="C201" s="12" t="s">
        <v>72</v>
      </c>
      <c r="D201" s="125" t="s">
        <v>214</v>
      </c>
      <c r="E201" s="5" t="s">
        <v>158</v>
      </c>
      <c r="F201" s="35">
        <v>5</v>
      </c>
      <c r="G201" s="5" t="s">
        <v>33</v>
      </c>
      <c r="H201" s="5">
        <v>60</v>
      </c>
      <c r="I201" s="5">
        <v>4</v>
      </c>
      <c r="J201" s="5" t="s">
        <v>166</v>
      </c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4.25" customHeight="1">
      <c r="A202" s="12" t="str">
        <f t="shared" si="0"/>
        <v>Curr2023MCEC088</v>
      </c>
      <c r="B202" s="5" t="s">
        <v>25</v>
      </c>
      <c r="C202" s="12" t="s">
        <v>84</v>
      </c>
      <c r="D202" s="125" t="s">
        <v>215</v>
      </c>
      <c r="E202" s="5" t="s">
        <v>158</v>
      </c>
      <c r="F202" s="35">
        <v>5</v>
      </c>
      <c r="G202" s="5" t="s">
        <v>33</v>
      </c>
      <c r="H202" s="5">
        <v>60</v>
      </c>
      <c r="I202" s="5">
        <v>4</v>
      </c>
      <c r="J202" s="5" t="s">
        <v>166</v>
      </c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4.25" customHeight="1">
      <c r="A203" s="12" t="str">
        <f t="shared" si="0"/>
        <v>Curr2023MCEC043</v>
      </c>
      <c r="B203" s="5" t="s">
        <v>25</v>
      </c>
      <c r="C203" s="12" t="s">
        <v>59</v>
      </c>
      <c r="D203" s="125" t="s">
        <v>217</v>
      </c>
      <c r="E203" s="5" t="s">
        <v>158</v>
      </c>
      <c r="F203" s="35">
        <v>5</v>
      </c>
      <c r="G203" s="5" t="s">
        <v>33</v>
      </c>
      <c r="H203" s="5">
        <v>60</v>
      </c>
      <c r="I203" s="5">
        <v>4</v>
      </c>
      <c r="J203" s="5" t="s">
        <v>166</v>
      </c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4.25" customHeight="1">
      <c r="A204" s="12" t="str">
        <f t="shared" si="0"/>
        <v>Curr2023MCEC111</v>
      </c>
      <c r="B204" s="5" t="s">
        <v>25</v>
      </c>
      <c r="C204" s="12" t="s">
        <v>26</v>
      </c>
      <c r="D204" s="125" t="s">
        <v>219</v>
      </c>
      <c r="E204" s="5" t="s">
        <v>158</v>
      </c>
      <c r="F204" s="35">
        <v>5</v>
      </c>
      <c r="G204" s="5" t="s">
        <v>45</v>
      </c>
      <c r="H204" s="5">
        <v>90</v>
      </c>
      <c r="I204" s="5">
        <v>3</v>
      </c>
      <c r="J204" s="5" t="s">
        <v>166</v>
      </c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4.25" customHeight="1">
      <c r="A205" s="12" t="str">
        <f t="shared" si="0"/>
        <v>Curr2023MCEC045</v>
      </c>
      <c r="B205" s="5" t="s">
        <v>25</v>
      </c>
      <c r="C205" s="12" t="s">
        <v>49</v>
      </c>
      <c r="D205" s="125" t="s">
        <v>213</v>
      </c>
      <c r="E205" s="5" t="s">
        <v>158</v>
      </c>
      <c r="F205" s="35">
        <v>5</v>
      </c>
      <c r="G205" s="5" t="s">
        <v>33</v>
      </c>
      <c r="H205" s="5">
        <v>60</v>
      </c>
      <c r="I205" s="5">
        <v>4</v>
      </c>
      <c r="J205" s="5" t="s">
        <v>166</v>
      </c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4.25" customHeight="1">
      <c r="A206" s="12" t="str">
        <f t="shared" si="0"/>
        <v>Curr2023MCEC089</v>
      </c>
      <c r="B206" s="5" t="s">
        <v>25</v>
      </c>
      <c r="C206" s="12" t="s">
        <v>79</v>
      </c>
      <c r="D206" s="125" t="s">
        <v>230</v>
      </c>
      <c r="E206" s="5" t="s">
        <v>158</v>
      </c>
      <c r="F206" s="35">
        <v>6</v>
      </c>
      <c r="G206" s="5" t="s">
        <v>33</v>
      </c>
      <c r="H206" s="5">
        <v>60</v>
      </c>
      <c r="I206" s="5">
        <v>4</v>
      </c>
      <c r="J206" s="5" t="s">
        <v>166</v>
      </c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4.25" customHeight="1">
      <c r="A207" s="12" t="str">
        <f t="shared" si="0"/>
        <v>Curr2023MCEC091</v>
      </c>
      <c r="B207" s="5" t="s">
        <v>25</v>
      </c>
      <c r="C207" s="12" t="s">
        <v>36</v>
      </c>
      <c r="D207" s="125" t="s">
        <v>232</v>
      </c>
      <c r="E207" s="5" t="s">
        <v>158</v>
      </c>
      <c r="F207" s="35">
        <v>6</v>
      </c>
      <c r="G207" s="5" t="s">
        <v>33</v>
      </c>
      <c r="H207" s="5">
        <v>60</v>
      </c>
      <c r="I207" s="5">
        <v>4</v>
      </c>
      <c r="J207" s="5" t="s">
        <v>166</v>
      </c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4.25" customHeight="1">
      <c r="A208" s="12" t="str">
        <f t="shared" si="0"/>
        <v>Curr2023MCEC092</v>
      </c>
      <c r="B208" s="5" t="s">
        <v>25</v>
      </c>
      <c r="C208" s="12" t="s">
        <v>47</v>
      </c>
      <c r="D208" s="125" t="s">
        <v>233</v>
      </c>
      <c r="E208" s="5" t="s">
        <v>158</v>
      </c>
      <c r="F208" s="35">
        <v>6</v>
      </c>
      <c r="G208" s="5" t="s">
        <v>33</v>
      </c>
      <c r="H208" s="5">
        <v>60</v>
      </c>
      <c r="I208" s="5">
        <v>4</v>
      </c>
      <c r="J208" s="5" t="s">
        <v>166</v>
      </c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4.25" customHeight="1">
      <c r="A209" s="12" t="str">
        <f t="shared" si="0"/>
        <v>Curr2023MCEC112</v>
      </c>
      <c r="B209" s="5" t="s">
        <v>25</v>
      </c>
      <c r="C209" s="12" t="s">
        <v>146</v>
      </c>
      <c r="D209" s="125" t="s">
        <v>316</v>
      </c>
      <c r="E209" s="5" t="s">
        <v>158</v>
      </c>
      <c r="F209" s="35">
        <v>6</v>
      </c>
      <c r="G209" s="5" t="s">
        <v>45</v>
      </c>
      <c r="H209" s="5">
        <v>90</v>
      </c>
      <c r="I209" s="5">
        <v>3</v>
      </c>
      <c r="J209" s="5" t="s">
        <v>166</v>
      </c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4.25" customHeight="1">
      <c r="A210" s="12" t="str">
        <f t="shared" si="0"/>
        <v>Curr2023MCEC093</v>
      </c>
      <c r="B210" s="5" t="s">
        <v>25</v>
      </c>
      <c r="C210" s="12" t="s">
        <v>86</v>
      </c>
      <c r="D210" s="125" t="s">
        <v>234</v>
      </c>
      <c r="E210" s="5" t="s">
        <v>158</v>
      </c>
      <c r="F210" s="35">
        <v>6</v>
      </c>
      <c r="G210" s="5" t="s">
        <v>33</v>
      </c>
      <c r="H210" s="5">
        <v>60</v>
      </c>
      <c r="I210" s="5">
        <v>4</v>
      </c>
      <c r="J210" s="5" t="s">
        <v>166</v>
      </c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4.25" customHeight="1">
      <c r="A211" s="12" t="str">
        <f t="shared" si="0"/>
        <v>Curr2023MCEC050</v>
      </c>
      <c r="B211" s="5" t="s">
        <v>25</v>
      </c>
      <c r="C211" s="12" t="s">
        <v>77</v>
      </c>
      <c r="D211" s="125" t="s">
        <v>235</v>
      </c>
      <c r="E211" s="5" t="s">
        <v>158</v>
      </c>
      <c r="F211" s="35">
        <v>6</v>
      </c>
      <c r="G211" s="5" t="s">
        <v>33</v>
      </c>
      <c r="H211" s="5">
        <v>60</v>
      </c>
      <c r="I211" s="5">
        <v>4</v>
      </c>
      <c r="J211" s="5" t="s">
        <v>166</v>
      </c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4.25" customHeight="1">
      <c r="A212" s="12" t="str">
        <f t="shared" si="0"/>
        <v>Curr2023MFCH692</v>
      </c>
      <c r="B212" s="5" t="s">
        <v>25</v>
      </c>
      <c r="C212" s="12" t="s">
        <v>93</v>
      </c>
      <c r="D212" s="125" t="s">
        <v>268</v>
      </c>
      <c r="E212" s="5" t="s">
        <v>224</v>
      </c>
      <c r="F212" s="35">
        <v>9</v>
      </c>
      <c r="G212" s="5" t="s">
        <v>33</v>
      </c>
      <c r="H212" s="5">
        <v>60</v>
      </c>
      <c r="I212" s="5">
        <v>4</v>
      </c>
      <c r="J212" s="5" t="s">
        <v>171</v>
      </c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4.25" customHeight="1">
      <c r="A213" s="12" t="str">
        <f t="shared" si="0"/>
        <v>Curr2023MCAC146</v>
      </c>
      <c r="B213" s="5" t="s">
        <v>25</v>
      </c>
      <c r="C213" s="12" t="s">
        <v>94</v>
      </c>
      <c r="D213" s="125" t="s">
        <v>269</v>
      </c>
      <c r="E213" s="5" t="s">
        <v>224</v>
      </c>
      <c r="F213" s="35">
        <v>7</v>
      </c>
      <c r="G213" s="5" t="s">
        <v>33</v>
      </c>
      <c r="H213" s="5">
        <v>60</v>
      </c>
      <c r="I213" s="5">
        <v>4</v>
      </c>
      <c r="J213" s="5" t="s">
        <v>238</v>
      </c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4.25" customHeight="1">
      <c r="A214" s="12" t="str">
        <f t="shared" si="0"/>
        <v>Curr2023MCAC096</v>
      </c>
      <c r="B214" s="5" t="s">
        <v>25</v>
      </c>
      <c r="C214" s="12" t="s">
        <v>71</v>
      </c>
      <c r="D214" s="125" t="s">
        <v>237</v>
      </c>
      <c r="E214" s="5" t="s">
        <v>158</v>
      </c>
      <c r="F214" s="35">
        <v>7</v>
      </c>
      <c r="G214" s="5" t="s">
        <v>33</v>
      </c>
      <c r="H214" s="5">
        <v>60</v>
      </c>
      <c r="I214" s="5">
        <v>4</v>
      </c>
      <c r="J214" s="5" t="s">
        <v>238</v>
      </c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4.25" customHeight="1">
      <c r="A215" s="12" t="str">
        <f t="shared" si="0"/>
        <v>Curr2023MCEC095</v>
      </c>
      <c r="B215" s="5" t="s">
        <v>25</v>
      </c>
      <c r="C215" s="12" t="s">
        <v>96</v>
      </c>
      <c r="D215" s="125" t="s">
        <v>240</v>
      </c>
      <c r="E215" s="5" t="s">
        <v>158</v>
      </c>
      <c r="F215" s="35">
        <v>7</v>
      </c>
      <c r="G215" s="5" t="s">
        <v>33</v>
      </c>
      <c r="H215" s="5">
        <v>60</v>
      </c>
      <c r="I215" s="5">
        <v>4</v>
      </c>
      <c r="J215" s="5" t="s">
        <v>166</v>
      </c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4.25" customHeight="1">
      <c r="A216" s="12" t="str">
        <f t="shared" si="0"/>
        <v>Curr2023MCIJ107</v>
      </c>
      <c r="B216" s="5" t="s">
        <v>25</v>
      </c>
      <c r="C216" s="12" t="s">
        <v>97</v>
      </c>
      <c r="D216" s="125" t="s">
        <v>270</v>
      </c>
      <c r="E216" s="5" t="s">
        <v>224</v>
      </c>
      <c r="F216" s="35">
        <v>7</v>
      </c>
      <c r="G216" s="5" t="s">
        <v>33</v>
      </c>
      <c r="H216" s="5">
        <v>60</v>
      </c>
      <c r="I216" s="5">
        <v>4</v>
      </c>
      <c r="J216" s="5" t="s">
        <v>245</v>
      </c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4.25" customHeight="1">
      <c r="A217" s="12" t="str">
        <f t="shared" si="0"/>
        <v>Curr2023MCIJ091</v>
      </c>
      <c r="B217" s="5" t="s">
        <v>25</v>
      </c>
      <c r="C217" s="12" t="s">
        <v>98</v>
      </c>
      <c r="D217" s="125" t="s">
        <v>271</v>
      </c>
      <c r="E217" s="5" t="s">
        <v>224</v>
      </c>
      <c r="F217" s="35">
        <v>7</v>
      </c>
      <c r="G217" s="5" t="s">
        <v>33</v>
      </c>
      <c r="H217" s="5">
        <v>60</v>
      </c>
      <c r="I217" s="5">
        <v>4</v>
      </c>
      <c r="J217" s="5" t="s">
        <v>245</v>
      </c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4.25" customHeight="1">
      <c r="A218" s="12" t="str">
        <f t="shared" si="0"/>
        <v>Curr2023MCEC079</v>
      </c>
      <c r="B218" s="5" t="s">
        <v>25</v>
      </c>
      <c r="C218" s="12" t="s">
        <v>100</v>
      </c>
      <c r="D218" s="125" t="s">
        <v>272</v>
      </c>
      <c r="E218" s="5" t="s">
        <v>224</v>
      </c>
      <c r="F218" s="35">
        <v>7</v>
      </c>
      <c r="G218" s="5" t="s">
        <v>33</v>
      </c>
      <c r="H218" s="5">
        <v>60</v>
      </c>
      <c r="I218" s="5">
        <v>4</v>
      </c>
      <c r="J218" s="5" t="s">
        <v>166</v>
      </c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4.25" customHeight="1">
      <c r="A219" s="12" t="str">
        <f t="shared" si="0"/>
        <v>Curr2023MCEC015</v>
      </c>
      <c r="B219" s="5" t="s">
        <v>25</v>
      </c>
      <c r="C219" s="12" t="s">
        <v>101</v>
      </c>
      <c r="D219" s="125" t="s">
        <v>273</v>
      </c>
      <c r="E219" s="5" t="s">
        <v>224</v>
      </c>
      <c r="F219" s="35">
        <v>7</v>
      </c>
      <c r="G219" s="5" t="s">
        <v>33</v>
      </c>
      <c r="H219" s="5">
        <v>60</v>
      </c>
      <c r="I219" s="5">
        <v>4</v>
      </c>
      <c r="J219" s="5" t="s">
        <v>166</v>
      </c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4.25" customHeight="1">
      <c r="A220" s="12" t="str">
        <f t="shared" si="0"/>
        <v>Curr2023MCEC057</v>
      </c>
      <c r="B220" s="5" t="s">
        <v>25</v>
      </c>
      <c r="C220" s="12" t="s">
        <v>76</v>
      </c>
      <c r="D220" s="125" t="s">
        <v>258</v>
      </c>
      <c r="E220" s="5" t="s">
        <v>224</v>
      </c>
      <c r="F220" s="35">
        <v>7</v>
      </c>
      <c r="G220" s="5" t="s">
        <v>33</v>
      </c>
      <c r="H220" s="5">
        <v>60</v>
      </c>
      <c r="I220" s="5">
        <v>4</v>
      </c>
      <c r="J220" s="5" t="s">
        <v>166</v>
      </c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4.25" customHeight="1">
      <c r="A221" s="12" t="str">
        <f t="shared" si="0"/>
        <v>Curr2023MCEC016</v>
      </c>
      <c r="B221" s="5" t="s">
        <v>25</v>
      </c>
      <c r="C221" s="12" t="s">
        <v>102</v>
      </c>
      <c r="D221" s="125" t="s">
        <v>274</v>
      </c>
      <c r="E221" s="5" t="s">
        <v>224</v>
      </c>
      <c r="F221" s="35">
        <v>7</v>
      </c>
      <c r="G221" s="5" t="s">
        <v>33</v>
      </c>
      <c r="H221" s="5">
        <v>60</v>
      </c>
      <c r="I221" s="5">
        <v>4</v>
      </c>
      <c r="J221" s="5" t="s">
        <v>166</v>
      </c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4.25" customHeight="1">
      <c r="A222" s="12" t="str">
        <f t="shared" si="0"/>
        <v>Curr2023MCEC059</v>
      </c>
      <c r="B222" s="5" t="s">
        <v>25</v>
      </c>
      <c r="C222" s="12" t="s">
        <v>103</v>
      </c>
      <c r="D222" s="125" t="s">
        <v>275</v>
      </c>
      <c r="E222" s="5" t="s">
        <v>224</v>
      </c>
      <c r="F222" s="35">
        <v>7</v>
      </c>
      <c r="G222" s="5" t="s">
        <v>33</v>
      </c>
      <c r="H222" s="5">
        <v>60</v>
      </c>
      <c r="I222" s="5">
        <v>4</v>
      </c>
      <c r="J222" s="5" t="s">
        <v>166</v>
      </c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4.25" customHeight="1">
      <c r="A223" s="12" t="str">
        <f t="shared" si="0"/>
        <v>Curr2023MCEC058</v>
      </c>
      <c r="B223" s="5" t="s">
        <v>25</v>
      </c>
      <c r="C223" s="12" t="s">
        <v>104</v>
      </c>
      <c r="D223" s="125" t="s">
        <v>276</v>
      </c>
      <c r="E223" s="5" t="s">
        <v>224</v>
      </c>
      <c r="F223" s="35">
        <v>7</v>
      </c>
      <c r="G223" s="5" t="s">
        <v>33</v>
      </c>
      <c r="H223" s="5">
        <v>60</v>
      </c>
      <c r="I223" s="5">
        <v>4</v>
      </c>
      <c r="J223" s="5" t="s">
        <v>166</v>
      </c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4.25" customHeight="1">
      <c r="A224" s="12" t="str">
        <f t="shared" si="0"/>
        <v>Curr2023MCEC090</v>
      </c>
      <c r="B224" s="5" t="s">
        <v>25</v>
      </c>
      <c r="C224" s="12" t="s">
        <v>55</v>
      </c>
      <c r="D224" s="125" t="s">
        <v>241</v>
      </c>
      <c r="E224" s="5" t="s">
        <v>158</v>
      </c>
      <c r="F224" s="35">
        <v>7</v>
      </c>
      <c r="G224" s="5" t="s">
        <v>33</v>
      </c>
      <c r="H224" s="5">
        <v>60</v>
      </c>
      <c r="I224" s="5">
        <v>4</v>
      </c>
      <c r="J224" s="5" t="s">
        <v>166</v>
      </c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4.25" customHeight="1">
      <c r="A225" s="12" t="str">
        <f t="shared" si="0"/>
        <v>Curr2023MCEC099</v>
      </c>
      <c r="B225" s="5" t="s">
        <v>25</v>
      </c>
      <c r="C225" s="12" t="s">
        <v>132</v>
      </c>
      <c r="D225" s="125" t="s">
        <v>302</v>
      </c>
      <c r="E225" s="5" t="s">
        <v>224</v>
      </c>
      <c r="F225" s="35">
        <v>7</v>
      </c>
      <c r="G225" s="5" t="s">
        <v>45</v>
      </c>
      <c r="H225" s="5">
        <v>60</v>
      </c>
      <c r="I225" s="5">
        <v>2</v>
      </c>
      <c r="J225" s="5" t="s">
        <v>166</v>
      </c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4.25" customHeight="1">
      <c r="A226" s="12" t="str">
        <f t="shared" si="0"/>
        <v>Curr2023MCEC100</v>
      </c>
      <c r="B226" s="5" t="s">
        <v>25</v>
      </c>
      <c r="C226" s="12" t="s">
        <v>133</v>
      </c>
      <c r="D226" s="125" t="s">
        <v>303</v>
      </c>
      <c r="E226" s="5" t="s">
        <v>224</v>
      </c>
      <c r="F226" s="35">
        <v>8</v>
      </c>
      <c r="G226" s="5" t="s">
        <v>45</v>
      </c>
      <c r="H226" s="5">
        <v>60</v>
      </c>
      <c r="I226" s="5">
        <v>2</v>
      </c>
      <c r="J226" s="5" t="s">
        <v>166</v>
      </c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4.25" customHeight="1">
      <c r="A227" s="12" t="str">
        <f t="shared" si="0"/>
        <v>Curr2023MCEC113</v>
      </c>
      <c r="B227" s="5" t="s">
        <v>25</v>
      </c>
      <c r="C227" s="12" t="s">
        <v>147</v>
      </c>
      <c r="D227" s="125" t="s">
        <v>317</v>
      </c>
      <c r="E227" s="5" t="s">
        <v>158</v>
      </c>
      <c r="F227" s="35">
        <v>7</v>
      </c>
      <c r="G227" s="5" t="s">
        <v>45</v>
      </c>
      <c r="H227" s="5">
        <v>90</v>
      </c>
      <c r="I227" s="5">
        <v>3</v>
      </c>
      <c r="J227" s="5" t="s">
        <v>166</v>
      </c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4.25" customHeight="1">
      <c r="A228" s="12" t="str">
        <f t="shared" si="0"/>
        <v>Curr2023MCEC094</v>
      </c>
      <c r="B228" s="5" t="s">
        <v>25</v>
      </c>
      <c r="C228" s="12" t="s">
        <v>149</v>
      </c>
      <c r="D228" s="125" t="s">
        <v>247</v>
      </c>
      <c r="E228" s="5" t="s">
        <v>158</v>
      </c>
      <c r="F228" s="35">
        <v>7</v>
      </c>
      <c r="G228" s="5" t="s">
        <v>45</v>
      </c>
      <c r="H228" s="5">
        <v>60</v>
      </c>
      <c r="I228" s="5">
        <v>3</v>
      </c>
      <c r="J228" s="5" t="s">
        <v>166</v>
      </c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4.25" customHeight="1">
      <c r="A229" s="12" t="str">
        <f t="shared" si="0"/>
        <v>Curr2023MCEC107</v>
      </c>
      <c r="B229" s="5" t="s">
        <v>25</v>
      </c>
      <c r="C229" s="12" t="s">
        <v>152</v>
      </c>
      <c r="D229" s="12" t="s">
        <v>321</v>
      </c>
      <c r="E229" s="5" t="s">
        <v>224</v>
      </c>
      <c r="F229" s="5">
        <v>8</v>
      </c>
      <c r="G229" s="5" t="s">
        <v>33</v>
      </c>
      <c r="H229" s="5">
        <v>60</v>
      </c>
      <c r="I229" s="5">
        <v>4</v>
      </c>
      <c r="J229" s="5" t="s">
        <v>166</v>
      </c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4.25" customHeight="1">
      <c r="A230" s="12" t="str">
        <f t="shared" si="0"/>
        <v>Curr2023MCEC060</v>
      </c>
      <c r="B230" s="5" t="s">
        <v>25</v>
      </c>
      <c r="C230" s="12" t="s">
        <v>105</v>
      </c>
      <c r="D230" s="125" t="s">
        <v>277</v>
      </c>
      <c r="E230" s="5" t="s">
        <v>224</v>
      </c>
      <c r="F230" s="35">
        <v>8</v>
      </c>
      <c r="G230" s="5" t="s">
        <v>33</v>
      </c>
      <c r="H230" s="5">
        <v>60</v>
      </c>
      <c r="I230" s="5">
        <v>4</v>
      </c>
      <c r="J230" s="5" t="s">
        <v>166</v>
      </c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4.25" customHeight="1">
      <c r="A231" s="12" t="str">
        <f t="shared" si="0"/>
        <v>Curr2023MCEC063</v>
      </c>
      <c r="B231" s="5" t="s">
        <v>25</v>
      </c>
      <c r="C231" s="12" t="s">
        <v>106</v>
      </c>
      <c r="D231" s="125" t="s">
        <v>278</v>
      </c>
      <c r="E231" s="5" t="s">
        <v>224</v>
      </c>
      <c r="F231" s="35">
        <v>8</v>
      </c>
      <c r="G231" s="5" t="s">
        <v>33</v>
      </c>
      <c r="H231" s="5">
        <v>60</v>
      </c>
      <c r="I231" s="5">
        <v>4</v>
      </c>
      <c r="J231" s="5" t="s">
        <v>166</v>
      </c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4.25" customHeight="1">
      <c r="A232" s="12" t="str">
        <f t="shared" si="0"/>
        <v>Curr2023NCEC115</v>
      </c>
      <c r="B232" s="22" t="s">
        <v>22</v>
      </c>
      <c r="C232" s="14" t="s">
        <v>85</v>
      </c>
      <c r="D232" s="14" t="s">
        <v>223</v>
      </c>
      <c r="E232" s="5" t="s">
        <v>224</v>
      </c>
      <c r="F232" s="5">
        <v>6</v>
      </c>
      <c r="G232" s="5" t="s">
        <v>45</v>
      </c>
      <c r="H232" s="5">
        <v>30</v>
      </c>
      <c r="I232" s="5">
        <v>1</v>
      </c>
      <c r="J232" s="5" t="s">
        <v>166</v>
      </c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4.25" customHeight="1">
      <c r="A233" s="12" t="str">
        <f t="shared" si="0"/>
        <v>Curr2023NCEC116</v>
      </c>
      <c r="B233" s="22" t="s">
        <v>22</v>
      </c>
      <c r="C233" s="14" t="s">
        <v>35</v>
      </c>
      <c r="D233" s="14" t="s">
        <v>226</v>
      </c>
      <c r="E233" s="5" t="s">
        <v>224</v>
      </c>
      <c r="F233" s="5">
        <v>6</v>
      </c>
      <c r="G233" s="5" t="s">
        <v>45</v>
      </c>
      <c r="H233" s="5">
        <v>30</v>
      </c>
      <c r="I233" s="5">
        <v>1</v>
      </c>
      <c r="J233" s="5" t="s">
        <v>166</v>
      </c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4.25" customHeight="1">
      <c r="A234" s="12" t="str">
        <f t="shared" si="0"/>
        <v>Curr2023NCEC117</v>
      </c>
      <c r="B234" s="22" t="s">
        <v>22</v>
      </c>
      <c r="C234" s="14" t="s">
        <v>78</v>
      </c>
      <c r="D234" s="14" t="s">
        <v>228</v>
      </c>
      <c r="E234" s="5" t="s">
        <v>224</v>
      </c>
      <c r="F234" s="5">
        <v>6</v>
      </c>
      <c r="G234" s="5" t="s">
        <v>45</v>
      </c>
      <c r="H234" s="5">
        <v>30</v>
      </c>
      <c r="I234" s="5">
        <v>1</v>
      </c>
      <c r="J234" s="5" t="s">
        <v>166</v>
      </c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4.25" customHeight="1">
      <c r="A235" s="12" t="str">
        <f t="shared" si="0"/>
        <v>Curr2023NCEC118</v>
      </c>
      <c r="B235" s="22" t="s">
        <v>22</v>
      </c>
      <c r="C235" s="14" t="s">
        <v>44</v>
      </c>
      <c r="D235" s="14" t="s">
        <v>231</v>
      </c>
      <c r="E235" s="5" t="s">
        <v>224</v>
      </c>
      <c r="F235" s="5">
        <v>6</v>
      </c>
      <c r="G235" s="5" t="s">
        <v>45</v>
      </c>
      <c r="H235" s="5">
        <v>30</v>
      </c>
      <c r="I235" s="5">
        <v>1</v>
      </c>
      <c r="J235" s="5" t="s">
        <v>166</v>
      </c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4.25" customHeight="1">
      <c r="A236" s="12" t="str">
        <f t="shared" si="0"/>
        <v>Curr2023NCEC119</v>
      </c>
      <c r="B236" s="22" t="s">
        <v>22</v>
      </c>
      <c r="C236" s="14" t="s">
        <v>114</v>
      </c>
      <c r="D236" s="14" t="s">
        <v>285</v>
      </c>
      <c r="E236" s="5" t="s">
        <v>224</v>
      </c>
      <c r="F236" s="5">
        <v>5</v>
      </c>
      <c r="G236" s="5" t="s">
        <v>45</v>
      </c>
      <c r="H236" s="5">
        <v>30</v>
      </c>
      <c r="I236" s="5">
        <v>1</v>
      </c>
      <c r="J236" s="5" t="s">
        <v>166</v>
      </c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4.25" customHeight="1">
      <c r="A237" s="12" t="str">
        <f t="shared" si="0"/>
        <v>Curr2023NCEC120</v>
      </c>
      <c r="B237" s="22" t="s">
        <v>22</v>
      </c>
      <c r="C237" s="14" t="s">
        <v>115</v>
      </c>
      <c r="D237" s="14" t="s">
        <v>286</v>
      </c>
      <c r="E237" s="5" t="s">
        <v>224</v>
      </c>
      <c r="F237" s="5">
        <v>5</v>
      </c>
      <c r="G237" s="5" t="s">
        <v>45</v>
      </c>
      <c r="H237" s="5">
        <v>30</v>
      </c>
      <c r="I237" s="5">
        <v>1</v>
      </c>
      <c r="J237" s="5" t="s">
        <v>166</v>
      </c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4.25" customHeight="1">
      <c r="A238" s="12" t="str">
        <f t="shared" si="0"/>
        <v>Curr2023NCEC121</v>
      </c>
      <c r="B238" s="22" t="s">
        <v>22</v>
      </c>
      <c r="C238" s="14" t="s">
        <v>56</v>
      </c>
      <c r="D238" s="14" t="s">
        <v>243</v>
      </c>
      <c r="E238" s="5" t="s">
        <v>224</v>
      </c>
      <c r="F238" s="5">
        <v>7</v>
      </c>
      <c r="G238" s="5" t="s">
        <v>45</v>
      </c>
      <c r="H238" s="5">
        <v>30</v>
      </c>
      <c r="I238" s="5">
        <v>1</v>
      </c>
      <c r="J238" s="5" t="s">
        <v>166</v>
      </c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4.25" customHeight="1">
      <c r="A239" s="12" t="str">
        <f t="shared" si="0"/>
        <v>Curr2023NCEC122</v>
      </c>
      <c r="B239" s="22" t="s">
        <v>22</v>
      </c>
      <c r="C239" s="14" t="s">
        <v>116</v>
      </c>
      <c r="D239" s="14" t="s">
        <v>287</v>
      </c>
      <c r="E239" s="5" t="s">
        <v>224</v>
      </c>
      <c r="F239" s="5">
        <v>7</v>
      </c>
      <c r="G239" s="5" t="s">
        <v>45</v>
      </c>
      <c r="H239" s="5">
        <v>30</v>
      </c>
      <c r="I239" s="5">
        <v>1</v>
      </c>
      <c r="J239" s="5" t="s">
        <v>166</v>
      </c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4.25" customHeight="1">
      <c r="A240" s="12" t="str">
        <f t="shared" si="0"/>
        <v>Curr2023NCEC123</v>
      </c>
      <c r="B240" s="22" t="s">
        <v>22</v>
      </c>
      <c r="C240" s="14" t="s">
        <v>112</v>
      </c>
      <c r="D240" s="14" t="s">
        <v>283</v>
      </c>
      <c r="E240" s="5" t="s">
        <v>224</v>
      </c>
      <c r="F240" s="5">
        <v>7</v>
      </c>
      <c r="G240" s="5" t="s">
        <v>45</v>
      </c>
      <c r="H240" s="5">
        <v>30</v>
      </c>
      <c r="I240" s="5">
        <v>1</v>
      </c>
      <c r="J240" s="5" t="s">
        <v>166</v>
      </c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4.25" customHeight="1">
      <c r="A241" s="12" t="str">
        <f t="shared" si="0"/>
        <v>Curr2023NCEC124</v>
      </c>
      <c r="B241" s="22" t="s">
        <v>22</v>
      </c>
      <c r="C241" s="14" t="s">
        <v>117</v>
      </c>
      <c r="D241" s="14" t="s">
        <v>288</v>
      </c>
      <c r="E241" s="5" t="s">
        <v>224</v>
      </c>
      <c r="F241" s="5">
        <v>8</v>
      </c>
      <c r="G241" s="5" t="s">
        <v>45</v>
      </c>
      <c r="H241" s="5">
        <v>30</v>
      </c>
      <c r="I241" s="5">
        <v>1</v>
      </c>
      <c r="J241" s="5" t="s">
        <v>166</v>
      </c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4.25" customHeight="1">
      <c r="A242" s="12" t="str">
        <f t="shared" si="0"/>
        <v>Curr2023NCEC125</v>
      </c>
      <c r="B242" s="22" t="s">
        <v>22</v>
      </c>
      <c r="C242" s="14" t="s">
        <v>118</v>
      </c>
      <c r="D242" s="14" t="s">
        <v>289</v>
      </c>
      <c r="E242" s="5" t="s">
        <v>224</v>
      </c>
      <c r="F242" s="5">
        <v>8</v>
      </c>
      <c r="G242" s="5" t="s">
        <v>33</v>
      </c>
      <c r="H242" s="5">
        <v>30</v>
      </c>
      <c r="I242" s="5">
        <v>2</v>
      </c>
      <c r="J242" s="5" t="s">
        <v>166</v>
      </c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4.25" customHeight="1">
      <c r="A243" s="12" t="str">
        <f t="shared" si="0"/>
        <v>Curr2023NCEC126</v>
      </c>
      <c r="B243" s="22" t="s">
        <v>22</v>
      </c>
      <c r="C243" s="14" t="s">
        <v>119</v>
      </c>
      <c r="D243" s="14" t="s">
        <v>290</v>
      </c>
      <c r="E243" s="5" t="s">
        <v>224</v>
      </c>
      <c r="F243" s="5">
        <v>9</v>
      </c>
      <c r="G243" s="5" t="s">
        <v>33</v>
      </c>
      <c r="H243" s="5">
        <v>30</v>
      </c>
      <c r="I243" s="5">
        <v>2</v>
      </c>
      <c r="J243" s="5" t="s">
        <v>166</v>
      </c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4.25" customHeight="1">
      <c r="A244" s="12" t="str">
        <f t="shared" si="0"/>
        <v>Curr2023MCEC115</v>
      </c>
      <c r="B244" s="22" t="s">
        <v>25</v>
      </c>
      <c r="C244" s="14" t="s">
        <v>85</v>
      </c>
      <c r="D244" s="14" t="s">
        <v>223</v>
      </c>
      <c r="E244" s="5" t="s">
        <v>224</v>
      </c>
      <c r="F244" s="5">
        <v>6</v>
      </c>
      <c r="G244" s="5" t="s">
        <v>45</v>
      </c>
      <c r="H244" s="5">
        <v>30</v>
      </c>
      <c r="I244" s="5">
        <v>1</v>
      </c>
      <c r="J244" s="5" t="s">
        <v>166</v>
      </c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4.25" customHeight="1">
      <c r="A245" s="12" t="str">
        <f t="shared" si="0"/>
        <v>Curr2023MCEC116</v>
      </c>
      <c r="B245" s="22" t="s">
        <v>25</v>
      </c>
      <c r="C245" s="14" t="s">
        <v>35</v>
      </c>
      <c r="D245" s="14" t="s">
        <v>226</v>
      </c>
      <c r="E245" s="5" t="s">
        <v>224</v>
      </c>
      <c r="F245" s="5">
        <v>6</v>
      </c>
      <c r="G245" s="5" t="s">
        <v>45</v>
      </c>
      <c r="H245" s="5">
        <v>30</v>
      </c>
      <c r="I245" s="5">
        <v>1</v>
      </c>
      <c r="J245" s="5" t="s">
        <v>166</v>
      </c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4.25" customHeight="1">
      <c r="A246" s="12" t="str">
        <f t="shared" si="0"/>
        <v>Curr2023MCEC117</v>
      </c>
      <c r="B246" s="22" t="s">
        <v>25</v>
      </c>
      <c r="C246" s="14" t="s">
        <v>78</v>
      </c>
      <c r="D246" s="14" t="s">
        <v>228</v>
      </c>
      <c r="E246" s="5" t="s">
        <v>224</v>
      </c>
      <c r="F246" s="5">
        <v>6</v>
      </c>
      <c r="G246" s="5" t="s">
        <v>45</v>
      </c>
      <c r="H246" s="5">
        <v>30</v>
      </c>
      <c r="I246" s="5">
        <v>1</v>
      </c>
      <c r="J246" s="5" t="s">
        <v>166</v>
      </c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4.25" customHeight="1">
      <c r="A247" s="12" t="str">
        <f t="shared" si="0"/>
        <v>Curr2023MCEC118</v>
      </c>
      <c r="B247" s="22" t="s">
        <v>25</v>
      </c>
      <c r="C247" s="14" t="s">
        <v>44</v>
      </c>
      <c r="D247" s="14" t="s">
        <v>231</v>
      </c>
      <c r="E247" s="5" t="s">
        <v>224</v>
      </c>
      <c r="F247" s="5">
        <v>6</v>
      </c>
      <c r="G247" s="5" t="s">
        <v>45</v>
      </c>
      <c r="H247" s="5">
        <v>30</v>
      </c>
      <c r="I247" s="5">
        <v>1</v>
      </c>
      <c r="J247" s="5" t="s">
        <v>166</v>
      </c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4.25" customHeight="1">
      <c r="A248" s="12" t="str">
        <f t="shared" si="0"/>
        <v>Curr2023MCEC119</v>
      </c>
      <c r="B248" s="22" t="s">
        <v>25</v>
      </c>
      <c r="C248" s="14" t="s">
        <v>114</v>
      </c>
      <c r="D248" s="14" t="s">
        <v>285</v>
      </c>
      <c r="E248" s="5" t="s">
        <v>224</v>
      </c>
      <c r="F248" s="5">
        <v>5</v>
      </c>
      <c r="G248" s="5" t="s">
        <v>45</v>
      </c>
      <c r="H248" s="5">
        <v>30</v>
      </c>
      <c r="I248" s="5">
        <v>1</v>
      </c>
      <c r="J248" s="5" t="s">
        <v>166</v>
      </c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4.25" customHeight="1">
      <c r="A249" s="12" t="str">
        <f t="shared" si="0"/>
        <v>Curr2023MCEC120</v>
      </c>
      <c r="B249" s="22" t="s">
        <v>25</v>
      </c>
      <c r="C249" s="14" t="s">
        <v>115</v>
      </c>
      <c r="D249" s="14" t="s">
        <v>286</v>
      </c>
      <c r="E249" s="5" t="s">
        <v>224</v>
      </c>
      <c r="F249" s="5">
        <v>5</v>
      </c>
      <c r="G249" s="5" t="s">
        <v>45</v>
      </c>
      <c r="H249" s="5">
        <v>30</v>
      </c>
      <c r="I249" s="5">
        <v>1</v>
      </c>
      <c r="J249" s="5" t="s">
        <v>166</v>
      </c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4.25" customHeight="1">
      <c r="A250" s="12" t="str">
        <f t="shared" si="0"/>
        <v>Curr2023MCEC121</v>
      </c>
      <c r="B250" s="22" t="s">
        <v>25</v>
      </c>
      <c r="C250" s="14" t="s">
        <v>56</v>
      </c>
      <c r="D250" s="14" t="s">
        <v>243</v>
      </c>
      <c r="E250" s="5" t="s">
        <v>224</v>
      </c>
      <c r="F250" s="5">
        <v>7</v>
      </c>
      <c r="G250" s="5" t="s">
        <v>45</v>
      </c>
      <c r="H250" s="5">
        <v>30</v>
      </c>
      <c r="I250" s="5">
        <v>1</v>
      </c>
      <c r="J250" s="5" t="s">
        <v>166</v>
      </c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4.25" customHeight="1">
      <c r="A251" s="12" t="str">
        <f t="shared" si="0"/>
        <v>Curr2023MCEC122</v>
      </c>
      <c r="B251" s="22" t="s">
        <v>25</v>
      </c>
      <c r="C251" s="14" t="s">
        <v>116</v>
      </c>
      <c r="D251" s="14" t="s">
        <v>287</v>
      </c>
      <c r="E251" s="5" t="s">
        <v>224</v>
      </c>
      <c r="F251" s="5">
        <v>7</v>
      </c>
      <c r="G251" s="5" t="s">
        <v>45</v>
      </c>
      <c r="H251" s="5">
        <v>30</v>
      </c>
      <c r="I251" s="5">
        <v>1</v>
      </c>
      <c r="J251" s="5" t="s">
        <v>166</v>
      </c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4.25" customHeight="1">
      <c r="A252" s="12" t="str">
        <f t="shared" si="0"/>
        <v>Curr2023MCEC123</v>
      </c>
      <c r="B252" s="22" t="s">
        <v>25</v>
      </c>
      <c r="C252" s="14" t="s">
        <v>112</v>
      </c>
      <c r="D252" s="14" t="s">
        <v>283</v>
      </c>
      <c r="E252" s="5" t="s">
        <v>224</v>
      </c>
      <c r="F252" s="5">
        <v>7</v>
      </c>
      <c r="G252" s="5" t="s">
        <v>45</v>
      </c>
      <c r="H252" s="5">
        <v>30</v>
      </c>
      <c r="I252" s="5">
        <v>1</v>
      </c>
      <c r="J252" s="5" t="s">
        <v>166</v>
      </c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4.25" customHeight="1">
      <c r="A253" s="12" t="str">
        <f t="shared" si="0"/>
        <v>Curr2023MCEC124</v>
      </c>
      <c r="B253" s="22" t="s">
        <v>25</v>
      </c>
      <c r="C253" s="14" t="s">
        <v>117</v>
      </c>
      <c r="D253" s="14" t="s">
        <v>288</v>
      </c>
      <c r="E253" s="5" t="s">
        <v>224</v>
      </c>
      <c r="F253" s="5">
        <v>8</v>
      </c>
      <c r="G253" s="5" t="s">
        <v>45</v>
      </c>
      <c r="H253" s="5">
        <v>30</v>
      </c>
      <c r="I253" s="5">
        <v>1</v>
      </c>
      <c r="J253" s="5" t="s">
        <v>166</v>
      </c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4.25" customHeight="1">
      <c r="A254" s="12" t="str">
        <f t="shared" si="0"/>
        <v>Curr2023MCEC125</v>
      </c>
      <c r="B254" s="22" t="s">
        <v>25</v>
      </c>
      <c r="C254" s="14" t="s">
        <v>118</v>
      </c>
      <c r="D254" s="14" t="s">
        <v>289</v>
      </c>
      <c r="E254" s="5" t="s">
        <v>224</v>
      </c>
      <c r="F254" s="5">
        <v>8</v>
      </c>
      <c r="G254" s="5" t="s">
        <v>33</v>
      </c>
      <c r="H254" s="5">
        <v>30</v>
      </c>
      <c r="I254" s="5">
        <v>2</v>
      </c>
      <c r="J254" s="5" t="s">
        <v>166</v>
      </c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4.25" customHeight="1">
      <c r="A255" s="12" t="str">
        <f t="shared" si="0"/>
        <v>Curr2023MCEC126</v>
      </c>
      <c r="B255" s="22" t="s">
        <v>25</v>
      </c>
      <c r="C255" s="14" t="s">
        <v>119</v>
      </c>
      <c r="D255" s="14" t="s">
        <v>290</v>
      </c>
      <c r="E255" s="5" t="s">
        <v>224</v>
      </c>
      <c r="F255" s="5">
        <v>9</v>
      </c>
      <c r="G255" s="5" t="s">
        <v>33</v>
      </c>
      <c r="H255" s="5">
        <v>30</v>
      </c>
      <c r="I255" s="5">
        <v>2</v>
      </c>
      <c r="J255" s="5" t="s">
        <v>166</v>
      </c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4.25" customHeight="1">
      <c r="A256" s="12" t="str">
        <f t="shared" si="0"/>
        <v>Curr2018CEC103</v>
      </c>
      <c r="B256" s="22" t="s">
        <v>31</v>
      </c>
      <c r="C256" s="14" t="s">
        <v>67</v>
      </c>
      <c r="D256" s="14" t="s">
        <v>251</v>
      </c>
      <c r="E256" s="5" t="s">
        <v>224</v>
      </c>
      <c r="F256" s="5">
        <v>8</v>
      </c>
      <c r="G256" s="5" t="s">
        <v>45</v>
      </c>
      <c r="H256" s="5">
        <v>60</v>
      </c>
      <c r="I256" s="5">
        <v>2</v>
      </c>
      <c r="J256" s="5" t="s">
        <v>166</v>
      </c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4.25" customHeight="1">
      <c r="A257" s="12" t="str">
        <f t="shared" ref="A257:A303" si="1">CONCATENATE(B257,C257)</f>
        <v>Curr2018CEC104</v>
      </c>
      <c r="B257" s="22" t="s">
        <v>31</v>
      </c>
      <c r="C257" s="14" t="s">
        <v>136</v>
      </c>
      <c r="D257" s="14" t="s">
        <v>306</v>
      </c>
      <c r="E257" s="5" t="s">
        <v>224</v>
      </c>
      <c r="F257" s="5">
        <v>8</v>
      </c>
      <c r="G257" s="5" t="s">
        <v>45</v>
      </c>
      <c r="H257" s="5">
        <v>60</v>
      </c>
      <c r="I257" s="5">
        <v>2</v>
      </c>
      <c r="J257" s="5" t="s">
        <v>166</v>
      </c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4.25" customHeight="1">
      <c r="A258" s="12" t="str">
        <f t="shared" si="1"/>
        <v>Curr2018CEC105</v>
      </c>
      <c r="B258" s="22" t="s">
        <v>31</v>
      </c>
      <c r="C258" s="14" t="s">
        <v>54</v>
      </c>
      <c r="D258" s="14" t="s">
        <v>252</v>
      </c>
      <c r="E258" s="5" t="s">
        <v>224</v>
      </c>
      <c r="F258" s="5">
        <v>8</v>
      </c>
      <c r="G258" s="5" t="s">
        <v>45</v>
      </c>
      <c r="H258" s="5">
        <v>60</v>
      </c>
      <c r="I258" s="5">
        <v>2</v>
      </c>
      <c r="J258" s="5" t="s">
        <v>166</v>
      </c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4.25" customHeight="1">
      <c r="A259" s="12" t="str">
        <f t="shared" si="1"/>
        <v>Curr2018CEC107</v>
      </c>
      <c r="B259" s="22" t="s">
        <v>31</v>
      </c>
      <c r="C259" s="14" t="s">
        <v>152</v>
      </c>
      <c r="D259" s="14" t="s">
        <v>321</v>
      </c>
      <c r="E259" s="5" t="s">
        <v>224</v>
      </c>
      <c r="F259" s="5">
        <v>8</v>
      </c>
      <c r="G259" s="5" t="s">
        <v>33</v>
      </c>
      <c r="H259" s="5">
        <v>60</v>
      </c>
      <c r="I259" s="5">
        <v>4</v>
      </c>
      <c r="J259" s="5" t="s">
        <v>166</v>
      </c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4.25" customHeight="1">
      <c r="A260" s="12" t="str">
        <f t="shared" si="1"/>
        <v>Curr2018CEC108</v>
      </c>
      <c r="B260" s="22" t="s">
        <v>31</v>
      </c>
      <c r="C260" s="14" t="s">
        <v>153</v>
      </c>
      <c r="D260" s="14" t="s">
        <v>322</v>
      </c>
      <c r="E260" s="5" t="s">
        <v>224</v>
      </c>
      <c r="F260" s="5">
        <v>8</v>
      </c>
      <c r="G260" s="5" t="s">
        <v>33</v>
      </c>
      <c r="H260" s="5">
        <v>60</v>
      </c>
      <c r="I260" s="5">
        <v>4</v>
      </c>
      <c r="J260" s="5" t="s">
        <v>166</v>
      </c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4.25" customHeight="1">
      <c r="A261" s="12" t="str">
        <f t="shared" si="1"/>
        <v>Curr2018CEC109</v>
      </c>
      <c r="B261" s="22" t="s">
        <v>31</v>
      </c>
      <c r="C261" s="14" t="s">
        <v>37</v>
      </c>
      <c r="D261" s="14" t="s">
        <v>257</v>
      </c>
      <c r="E261" s="5" t="s">
        <v>224</v>
      </c>
      <c r="F261" s="5">
        <v>8</v>
      </c>
      <c r="G261" s="5" t="s">
        <v>33</v>
      </c>
      <c r="H261" s="5">
        <v>60</v>
      </c>
      <c r="I261" s="5">
        <v>4</v>
      </c>
      <c r="J261" s="5" t="s">
        <v>166</v>
      </c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4.25" customHeight="1">
      <c r="A262" s="12" t="str">
        <f t="shared" si="1"/>
        <v>Curr2018CEC106</v>
      </c>
      <c r="B262" s="22" t="s">
        <v>31</v>
      </c>
      <c r="C262" s="14" t="s">
        <v>90</v>
      </c>
      <c r="D262" s="14" t="s">
        <v>307</v>
      </c>
      <c r="E262" s="5" t="s">
        <v>224</v>
      </c>
      <c r="F262" s="5">
        <v>9</v>
      </c>
      <c r="G262" s="5" t="s">
        <v>45</v>
      </c>
      <c r="H262" s="5">
        <v>60</v>
      </c>
      <c r="I262" s="5">
        <v>2</v>
      </c>
      <c r="J262" s="5" t="s">
        <v>166</v>
      </c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4.25" customHeight="1">
      <c r="A263" s="12" t="str">
        <f t="shared" si="1"/>
        <v>Curr2018CEC110</v>
      </c>
      <c r="B263" s="22" t="s">
        <v>31</v>
      </c>
      <c r="C263" s="14" t="s">
        <v>91</v>
      </c>
      <c r="D263" s="14" t="s">
        <v>266</v>
      </c>
      <c r="E263" s="5" t="s">
        <v>224</v>
      </c>
      <c r="F263" s="5">
        <v>9</v>
      </c>
      <c r="G263" s="5" t="s">
        <v>33</v>
      </c>
      <c r="H263" s="5">
        <v>60</v>
      </c>
      <c r="I263" s="5">
        <v>4</v>
      </c>
      <c r="J263" s="5" t="s">
        <v>166</v>
      </c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4.25" customHeight="1">
      <c r="A264" s="12" t="str">
        <f t="shared" si="1"/>
        <v>Curr2023MCEC061</v>
      </c>
      <c r="B264" s="5" t="s">
        <v>25</v>
      </c>
      <c r="C264" s="12" t="s">
        <v>108</v>
      </c>
      <c r="D264" s="125" t="s">
        <v>279</v>
      </c>
      <c r="E264" s="5" t="s">
        <v>224</v>
      </c>
      <c r="F264" s="35">
        <v>9</v>
      </c>
      <c r="G264" s="5" t="s">
        <v>33</v>
      </c>
      <c r="H264" s="5">
        <v>60</v>
      </c>
      <c r="I264" s="5">
        <v>4</v>
      </c>
      <c r="J264" s="5" t="s">
        <v>166</v>
      </c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4.25" customHeight="1">
      <c r="A265" s="12" t="str">
        <f t="shared" si="1"/>
        <v>Curr2023MCEC017</v>
      </c>
      <c r="B265" s="5" t="s">
        <v>25</v>
      </c>
      <c r="C265" s="12" t="s">
        <v>109</v>
      </c>
      <c r="D265" s="125" t="s">
        <v>280</v>
      </c>
      <c r="E265" s="5" t="s">
        <v>224</v>
      </c>
      <c r="F265" s="35">
        <v>8</v>
      </c>
      <c r="G265" s="5" t="s">
        <v>33</v>
      </c>
      <c r="H265" s="5">
        <v>60</v>
      </c>
      <c r="I265" s="5">
        <v>4</v>
      </c>
      <c r="J265" s="5" t="s">
        <v>166</v>
      </c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4.25" customHeight="1">
      <c r="A266" s="12" t="str">
        <f t="shared" si="1"/>
        <v>Curr2023MCEC062</v>
      </c>
      <c r="B266" s="5" t="s">
        <v>25</v>
      </c>
      <c r="C266" s="12" t="s">
        <v>110</v>
      </c>
      <c r="D266" s="125" t="s">
        <v>281</v>
      </c>
      <c r="E266" s="5" t="s">
        <v>224</v>
      </c>
      <c r="F266" s="35">
        <v>8</v>
      </c>
      <c r="G266" s="5" t="s">
        <v>33</v>
      </c>
      <c r="H266" s="5">
        <v>60</v>
      </c>
      <c r="I266" s="5">
        <v>4</v>
      </c>
      <c r="J266" s="5" t="s">
        <v>166</v>
      </c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4.25" customHeight="1">
      <c r="A267" s="12" t="str">
        <f t="shared" si="1"/>
        <v>Curr2023MCEC064</v>
      </c>
      <c r="B267" s="5" t="s">
        <v>25</v>
      </c>
      <c r="C267" s="12" t="s">
        <v>111</v>
      </c>
      <c r="D267" s="125" t="s">
        <v>282</v>
      </c>
      <c r="E267" s="5" t="s">
        <v>224</v>
      </c>
      <c r="F267" s="35">
        <v>8</v>
      </c>
      <c r="G267" s="5" t="s">
        <v>33</v>
      </c>
      <c r="H267" s="5">
        <v>60</v>
      </c>
      <c r="I267" s="5">
        <v>4</v>
      </c>
      <c r="J267" s="5" t="s">
        <v>166</v>
      </c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4.25" customHeight="1">
      <c r="A268" s="12" t="str">
        <f t="shared" si="1"/>
        <v>Curr2023MCEC065</v>
      </c>
      <c r="B268" s="5" t="s">
        <v>25</v>
      </c>
      <c r="C268" s="12" t="s">
        <v>60</v>
      </c>
      <c r="D268" s="125" t="s">
        <v>259</v>
      </c>
      <c r="E268" s="5" t="s">
        <v>224</v>
      </c>
      <c r="F268" s="35">
        <v>8</v>
      </c>
      <c r="G268" s="5" t="s">
        <v>33</v>
      </c>
      <c r="H268" s="5">
        <v>60</v>
      </c>
      <c r="I268" s="5">
        <v>4</v>
      </c>
      <c r="J268" s="5" t="s">
        <v>166</v>
      </c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4.25" customHeight="1">
      <c r="A269" s="12" t="str">
        <f t="shared" si="1"/>
        <v>Curr2023MCEC083</v>
      </c>
      <c r="B269" s="5" t="s">
        <v>25</v>
      </c>
      <c r="C269" s="12" t="s">
        <v>113</v>
      </c>
      <c r="D269" s="125" t="s">
        <v>284</v>
      </c>
      <c r="E269" s="5" t="s">
        <v>224</v>
      </c>
      <c r="F269" s="35">
        <v>8</v>
      </c>
      <c r="G269" s="5" t="s">
        <v>33</v>
      </c>
      <c r="H269" s="5">
        <v>60</v>
      </c>
      <c r="I269" s="5">
        <v>4</v>
      </c>
      <c r="J269" s="5" t="s">
        <v>166</v>
      </c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4.25" customHeight="1">
      <c r="A270" s="12" t="str">
        <f t="shared" si="1"/>
        <v>Curr2023MCEC096</v>
      </c>
      <c r="B270" s="5" t="s">
        <v>25</v>
      </c>
      <c r="C270" s="12" t="s">
        <v>120</v>
      </c>
      <c r="D270" s="125" t="s">
        <v>249</v>
      </c>
      <c r="E270" s="5" t="s">
        <v>158</v>
      </c>
      <c r="F270" s="35">
        <v>8</v>
      </c>
      <c r="G270" s="5" t="s">
        <v>515</v>
      </c>
      <c r="H270" s="5">
        <v>60</v>
      </c>
      <c r="I270" s="5">
        <v>3</v>
      </c>
      <c r="J270" s="5" t="s">
        <v>166</v>
      </c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4.25" customHeight="1">
      <c r="A271" s="12" t="str">
        <f t="shared" si="1"/>
        <v>Curr2023MCEC084</v>
      </c>
      <c r="B271" s="5" t="s">
        <v>25</v>
      </c>
      <c r="C271" s="12" t="s">
        <v>121</v>
      </c>
      <c r="D271" s="125" t="s">
        <v>291</v>
      </c>
      <c r="E271" s="5" t="s">
        <v>224</v>
      </c>
      <c r="F271" s="35">
        <v>8</v>
      </c>
      <c r="G271" s="5" t="s">
        <v>33</v>
      </c>
      <c r="H271" s="5">
        <v>60</v>
      </c>
      <c r="I271" s="5">
        <v>4</v>
      </c>
      <c r="J271" s="5" t="s">
        <v>166</v>
      </c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4.25" customHeight="1">
      <c r="A272" s="12" t="str">
        <f t="shared" si="1"/>
        <v>Curr2023MCEC066</v>
      </c>
      <c r="B272" s="5" t="s">
        <v>25</v>
      </c>
      <c r="C272" s="12" t="s">
        <v>122</v>
      </c>
      <c r="D272" s="125" t="s">
        <v>292</v>
      </c>
      <c r="E272" s="5" t="s">
        <v>224</v>
      </c>
      <c r="F272" s="35">
        <v>9</v>
      </c>
      <c r="G272" s="5" t="s">
        <v>33</v>
      </c>
      <c r="H272" s="5">
        <v>60</v>
      </c>
      <c r="I272" s="5">
        <v>4</v>
      </c>
      <c r="J272" s="5" t="s">
        <v>166</v>
      </c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4.25" customHeight="1">
      <c r="A273" s="12" t="str">
        <f t="shared" si="1"/>
        <v>Curr2023MCEC067</v>
      </c>
      <c r="B273" s="5" t="s">
        <v>25</v>
      </c>
      <c r="C273" s="12" t="s">
        <v>123</v>
      </c>
      <c r="D273" s="125" t="s">
        <v>294</v>
      </c>
      <c r="E273" s="5" t="s">
        <v>224</v>
      </c>
      <c r="F273" s="35">
        <v>8</v>
      </c>
      <c r="G273" s="5" t="s">
        <v>33</v>
      </c>
      <c r="H273" s="5">
        <v>60</v>
      </c>
      <c r="I273" s="5">
        <v>4</v>
      </c>
      <c r="J273" s="5" t="s">
        <v>166</v>
      </c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4.25" customHeight="1">
      <c r="A274" s="12" t="str">
        <f t="shared" si="1"/>
        <v>Curr2023MFCH649</v>
      </c>
      <c r="B274" s="5" t="s">
        <v>25</v>
      </c>
      <c r="C274" s="12" t="s">
        <v>125</v>
      </c>
      <c r="D274" s="125" t="s">
        <v>295</v>
      </c>
      <c r="E274" s="5" t="s">
        <v>224</v>
      </c>
      <c r="F274" s="35">
        <v>8</v>
      </c>
      <c r="G274" s="5" t="s">
        <v>33</v>
      </c>
      <c r="H274" s="5">
        <v>60</v>
      </c>
      <c r="I274" s="5">
        <v>4</v>
      </c>
      <c r="J274" s="5" t="s">
        <v>171</v>
      </c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4.25" customHeight="1">
      <c r="A275" s="12" t="str">
        <f t="shared" si="1"/>
        <v>Curr2023MLTA003</v>
      </c>
      <c r="B275" s="5" t="s">
        <v>25</v>
      </c>
      <c r="C275" s="12" t="s">
        <v>126</v>
      </c>
      <c r="D275" s="125" t="s">
        <v>296</v>
      </c>
      <c r="E275" s="5" t="s">
        <v>224</v>
      </c>
      <c r="F275" s="35">
        <v>8</v>
      </c>
      <c r="G275" s="5" t="s">
        <v>33</v>
      </c>
      <c r="H275" s="5">
        <v>60</v>
      </c>
      <c r="I275" s="5">
        <v>4</v>
      </c>
      <c r="J275" s="5" t="s">
        <v>261</v>
      </c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4.25" customHeight="1">
      <c r="A276" s="12" t="str">
        <f t="shared" si="1"/>
        <v>Curr2023MCEC101</v>
      </c>
      <c r="B276" s="5" t="s">
        <v>25</v>
      </c>
      <c r="C276" s="12" t="s">
        <v>134</v>
      </c>
      <c r="D276" s="125" t="s">
        <v>304</v>
      </c>
      <c r="E276" s="5" t="s">
        <v>224</v>
      </c>
      <c r="F276" s="35">
        <v>8</v>
      </c>
      <c r="G276" s="5" t="s">
        <v>45</v>
      </c>
      <c r="H276" s="5">
        <v>60</v>
      </c>
      <c r="I276" s="5">
        <v>2</v>
      </c>
      <c r="J276" s="5" t="s">
        <v>166</v>
      </c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4.25" customHeight="1">
      <c r="A277" s="12" t="str">
        <f t="shared" si="1"/>
        <v>Curr2023MCEC102</v>
      </c>
      <c r="B277" s="5" t="s">
        <v>25</v>
      </c>
      <c r="C277" s="12" t="s">
        <v>135</v>
      </c>
      <c r="D277" s="125" t="s">
        <v>305</v>
      </c>
      <c r="E277" s="5" t="s">
        <v>224</v>
      </c>
      <c r="F277" s="35">
        <v>8</v>
      </c>
      <c r="G277" s="5" t="s">
        <v>45</v>
      </c>
      <c r="H277" s="5">
        <v>60</v>
      </c>
      <c r="I277" s="5">
        <v>2</v>
      </c>
      <c r="J277" s="5" t="s">
        <v>166</v>
      </c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4.25" customHeight="1">
      <c r="A278" s="12" t="str">
        <f t="shared" si="1"/>
        <v>Curr2023MCEC103</v>
      </c>
      <c r="B278" s="5" t="s">
        <v>25</v>
      </c>
      <c r="C278" s="12" t="s">
        <v>67</v>
      </c>
      <c r="D278" s="125" t="s">
        <v>251</v>
      </c>
      <c r="E278" s="5" t="s">
        <v>224</v>
      </c>
      <c r="F278" s="35">
        <v>9</v>
      </c>
      <c r="G278" s="5" t="s">
        <v>45</v>
      </c>
      <c r="H278" s="5">
        <v>60</v>
      </c>
      <c r="I278" s="5">
        <v>2</v>
      </c>
      <c r="J278" s="5" t="s">
        <v>166</v>
      </c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4.25" customHeight="1">
      <c r="A279" s="12" t="str">
        <f t="shared" si="1"/>
        <v>Curr2023MLTA175</v>
      </c>
      <c r="B279" s="5" t="s">
        <v>25</v>
      </c>
      <c r="C279" s="12" t="s">
        <v>87</v>
      </c>
      <c r="D279" s="125" t="s">
        <v>260</v>
      </c>
      <c r="E279" s="5" t="s">
        <v>224</v>
      </c>
      <c r="F279" s="35">
        <v>8</v>
      </c>
      <c r="G279" s="5" t="s">
        <v>33</v>
      </c>
      <c r="H279" s="5">
        <v>60</v>
      </c>
      <c r="I279" s="5">
        <v>4</v>
      </c>
      <c r="J279" s="5" t="s">
        <v>261</v>
      </c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4.25" customHeight="1">
      <c r="A280" s="12" t="str">
        <f t="shared" si="1"/>
        <v>Curr2023MLTA354</v>
      </c>
      <c r="B280" s="5" t="s">
        <v>25</v>
      </c>
      <c r="C280" s="12" t="s">
        <v>138</v>
      </c>
      <c r="D280" s="125" t="s">
        <v>310</v>
      </c>
      <c r="E280" s="5" t="s">
        <v>224</v>
      </c>
      <c r="F280" s="35">
        <v>8</v>
      </c>
      <c r="G280" s="5" t="s">
        <v>515</v>
      </c>
      <c r="H280" s="5">
        <v>60</v>
      </c>
      <c r="I280" s="5">
        <v>3</v>
      </c>
      <c r="J280" s="5" t="s">
        <v>261</v>
      </c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4.25" customHeight="1">
      <c r="A281" s="12" t="str">
        <f t="shared" si="1"/>
        <v>Curr2023MLTA092</v>
      </c>
      <c r="B281" s="5" t="s">
        <v>25</v>
      </c>
      <c r="C281" s="12" t="s">
        <v>139</v>
      </c>
      <c r="D281" s="125" t="s">
        <v>311</v>
      </c>
      <c r="E281" s="5" t="s">
        <v>224</v>
      </c>
      <c r="F281" s="35">
        <v>8</v>
      </c>
      <c r="G281" s="5" t="s">
        <v>33</v>
      </c>
      <c r="H281" s="5">
        <v>60</v>
      </c>
      <c r="I281" s="5">
        <v>4</v>
      </c>
      <c r="J281" s="5" t="s">
        <v>261</v>
      </c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4.25" customHeight="1">
      <c r="A282" s="12" t="str">
        <f t="shared" si="1"/>
        <v>Curr2023MCEC019</v>
      </c>
      <c r="B282" s="5" t="s">
        <v>25</v>
      </c>
      <c r="C282" s="12" t="s">
        <v>80</v>
      </c>
      <c r="D282" s="125" t="s">
        <v>253</v>
      </c>
      <c r="E282" s="5" t="s">
        <v>224</v>
      </c>
      <c r="F282" s="35">
        <v>8</v>
      </c>
      <c r="G282" s="5" t="s">
        <v>33</v>
      </c>
      <c r="H282" s="5">
        <v>60</v>
      </c>
      <c r="I282" s="5">
        <v>4</v>
      </c>
      <c r="J282" s="5" t="s">
        <v>166</v>
      </c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4.25" customHeight="1">
      <c r="A283" s="12" t="str">
        <f t="shared" si="1"/>
        <v>Curr2023MCEC072</v>
      </c>
      <c r="B283" s="5" t="s">
        <v>25</v>
      </c>
      <c r="C283" s="12" t="s">
        <v>140</v>
      </c>
      <c r="D283" s="125" t="s">
        <v>312</v>
      </c>
      <c r="E283" s="5" t="s">
        <v>224</v>
      </c>
      <c r="F283" s="35">
        <v>8</v>
      </c>
      <c r="G283" s="5" t="s">
        <v>33</v>
      </c>
      <c r="H283" s="5">
        <v>60</v>
      </c>
      <c r="I283" s="5">
        <v>4</v>
      </c>
      <c r="J283" s="5" t="s">
        <v>166</v>
      </c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4.25" customHeight="1">
      <c r="A284" s="12" t="str">
        <f t="shared" si="1"/>
        <v>Curr2023MCEC097</v>
      </c>
      <c r="B284" s="5" t="s">
        <v>25</v>
      </c>
      <c r="C284" s="12" t="s">
        <v>141</v>
      </c>
      <c r="D284" s="125" t="s">
        <v>254</v>
      </c>
      <c r="E284" s="5" t="s">
        <v>158</v>
      </c>
      <c r="F284" s="35">
        <v>8</v>
      </c>
      <c r="G284" s="5" t="s">
        <v>515</v>
      </c>
      <c r="H284" s="5">
        <v>90</v>
      </c>
      <c r="I284" s="5">
        <v>3</v>
      </c>
      <c r="J284" s="5" t="s">
        <v>166</v>
      </c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4.25" customHeight="1">
      <c r="A285" s="12" t="str">
        <f t="shared" si="1"/>
        <v>Curr2023MCAC204</v>
      </c>
      <c r="B285" s="5" t="s">
        <v>25</v>
      </c>
      <c r="C285" s="12" t="s">
        <v>143</v>
      </c>
      <c r="D285" s="125" t="s">
        <v>313</v>
      </c>
      <c r="E285" s="5" t="s">
        <v>224</v>
      </c>
      <c r="F285" s="35">
        <v>8</v>
      </c>
      <c r="G285" s="5" t="s">
        <v>33</v>
      </c>
      <c r="H285" s="5">
        <v>60</v>
      </c>
      <c r="I285" s="5">
        <v>4</v>
      </c>
      <c r="J285" s="5" t="s">
        <v>238</v>
      </c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4.25" customHeight="1">
      <c r="A286" s="12" t="str">
        <f t="shared" si="1"/>
        <v>Curr2023MCEC014</v>
      </c>
      <c r="B286" s="5" t="s">
        <v>25</v>
      </c>
      <c r="C286" s="12" t="s">
        <v>144</v>
      </c>
      <c r="D286" s="125" t="s">
        <v>314</v>
      </c>
      <c r="E286" s="5" t="s">
        <v>224</v>
      </c>
      <c r="F286" s="35">
        <v>8</v>
      </c>
      <c r="G286" s="5" t="s">
        <v>33</v>
      </c>
      <c r="H286" s="5">
        <v>60</v>
      </c>
      <c r="I286" s="5">
        <v>4</v>
      </c>
      <c r="J286" s="5" t="s">
        <v>166</v>
      </c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4.25" customHeight="1">
      <c r="A287" s="12" t="str">
        <f t="shared" si="1"/>
        <v>Curr2023MCEC073</v>
      </c>
      <c r="B287" s="5" t="s">
        <v>25</v>
      </c>
      <c r="C287" s="12" t="s">
        <v>145</v>
      </c>
      <c r="D287" s="12" t="s">
        <v>315</v>
      </c>
      <c r="E287" s="5" t="s">
        <v>224</v>
      </c>
      <c r="F287" s="5">
        <v>8</v>
      </c>
      <c r="G287" s="5" t="s">
        <v>33</v>
      </c>
      <c r="H287" s="5">
        <v>60</v>
      </c>
      <c r="I287" s="5">
        <v>4</v>
      </c>
      <c r="J287" s="5" t="s">
        <v>166</v>
      </c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4.25" customHeight="1">
      <c r="A288" s="12" t="str">
        <f t="shared" si="1"/>
        <v>Curr2023MCEC114</v>
      </c>
      <c r="B288" s="5" t="s">
        <v>25</v>
      </c>
      <c r="C288" s="12" t="s">
        <v>148</v>
      </c>
      <c r="D288" s="125" t="s">
        <v>318</v>
      </c>
      <c r="E288" s="5" t="s">
        <v>158</v>
      </c>
      <c r="F288" s="35">
        <v>8</v>
      </c>
      <c r="G288" s="5" t="s">
        <v>45</v>
      </c>
      <c r="H288" s="5">
        <v>90</v>
      </c>
      <c r="I288" s="5">
        <v>3</v>
      </c>
      <c r="J288" s="5" t="s">
        <v>166</v>
      </c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4.25" customHeight="1">
      <c r="A289" s="12" t="str">
        <f t="shared" si="1"/>
        <v>Curr2023MCEC074</v>
      </c>
      <c r="B289" s="5" t="s">
        <v>25</v>
      </c>
      <c r="C289" s="12" t="s">
        <v>137</v>
      </c>
      <c r="D289" s="12" t="s">
        <v>265</v>
      </c>
      <c r="E289" s="5" t="s">
        <v>224</v>
      </c>
      <c r="F289" s="5">
        <v>8</v>
      </c>
      <c r="G289" s="5" t="s">
        <v>33</v>
      </c>
      <c r="H289" s="5">
        <v>60</v>
      </c>
      <c r="I289" s="5">
        <v>4</v>
      </c>
      <c r="J289" s="5" t="s">
        <v>166</v>
      </c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4.25" customHeight="1">
      <c r="A290" s="12" t="str">
        <f t="shared" si="1"/>
        <v>Curr2023MCEC108</v>
      </c>
      <c r="B290" s="5" t="s">
        <v>25</v>
      </c>
      <c r="C290" s="12" t="s">
        <v>153</v>
      </c>
      <c r="D290" s="12" t="s">
        <v>322</v>
      </c>
      <c r="E290" s="5" t="s">
        <v>224</v>
      </c>
      <c r="F290" s="5">
        <v>9</v>
      </c>
      <c r="G290" s="5" t="s">
        <v>33</v>
      </c>
      <c r="H290" s="5">
        <v>60</v>
      </c>
      <c r="I290" s="5">
        <v>4</v>
      </c>
      <c r="J290" s="5" t="s">
        <v>166</v>
      </c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4.25" customHeight="1">
      <c r="A291" s="12" t="str">
        <f t="shared" si="1"/>
        <v>Curr2023MCEC054</v>
      </c>
      <c r="B291" s="5" t="s">
        <v>25</v>
      </c>
      <c r="C291" s="12" t="s">
        <v>89</v>
      </c>
      <c r="D291" s="125" t="s">
        <v>263</v>
      </c>
      <c r="E291" s="5" t="s">
        <v>158</v>
      </c>
      <c r="F291" s="35">
        <v>9</v>
      </c>
      <c r="G291" s="5" t="s">
        <v>33</v>
      </c>
      <c r="H291" s="5">
        <v>30</v>
      </c>
      <c r="I291" s="5">
        <v>2</v>
      </c>
      <c r="J291" s="5" t="s">
        <v>166</v>
      </c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4.25" customHeight="1">
      <c r="A292" s="12" t="str">
        <f t="shared" si="1"/>
        <v>Curr2023MCEC104</v>
      </c>
      <c r="B292" s="5" t="s">
        <v>25</v>
      </c>
      <c r="C292" s="12" t="s">
        <v>136</v>
      </c>
      <c r="D292" s="125" t="s">
        <v>306</v>
      </c>
      <c r="E292" s="5" t="s">
        <v>224</v>
      </c>
      <c r="F292" s="35">
        <v>9</v>
      </c>
      <c r="G292" s="5" t="s">
        <v>45</v>
      </c>
      <c r="H292" s="5">
        <v>60</v>
      </c>
      <c r="I292" s="5">
        <v>2</v>
      </c>
      <c r="J292" s="5" t="s">
        <v>166</v>
      </c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4.25" customHeight="1">
      <c r="A293" s="12" t="str">
        <f t="shared" si="1"/>
        <v>Curr2023MCEC105</v>
      </c>
      <c r="B293" s="5" t="s">
        <v>25</v>
      </c>
      <c r="C293" s="12" t="s">
        <v>54</v>
      </c>
      <c r="D293" s="125" t="s">
        <v>252</v>
      </c>
      <c r="E293" s="5" t="s">
        <v>224</v>
      </c>
      <c r="F293" s="35">
        <v>9</v>
      </c>
      <c r="G293" s="5" t="s">
        <v>45</v>
      </c>
      <c r="H293" s="5">
        <v>60</v>
      </c>
      <c r="I293" s="5">
        <v>2</v>
      </c>
      <c r="J293" s="5" t="s">
        <v>166</v>
      </c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4.25" customHeight="1">
      <c r="A294" s="12" t="str">
        <f t="shared" si="1"/>
        <v>Curr2023MCEC106</v>
      </c>
      <c r="B294" s="5" t="s">
        <v>25</v>
      </c>
      <c r="C294" s="12" t="s">
        <v>90</v>
      </c>
      <c r="D294" s="125" t="s">
        <v>307</v>
      </c>
      <c r="E294" s="5" t="s">
        <v>224</v>
      </c>
      <c r="F294" s="35">
        <v>9</v>
      </c>
      <c r="G294" s="5" t="s">
        <v>45</v>
      </c>
      <c r="H294" s="5">
        <v>60</v>
      </c>
      <c r="I294" s="5">
        <v>2</v>
      </c>
      <c r="J294" s="5" t="s">
        <v>166</v>
      </c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4.25" customHeight="1">
      <c r="A295" s="12" t="str">
        <f t="shared" si="1"/>
        <v>Curr2023MCEC098</v>
      </c>
      <c r="B295" s="5" t="s">
        <v>25</v>
      </c>
      <c r="C295" s="12" t="s">
        <v>142</v>
      </c>
      <c r="D295" s="125" t="s">
        <v>262</v>
      </c>
      <c r="E295" s="5" t="s">
        <v>158</v>
      </c>
      <c r="F295" s="35">
        <v>9</v>
      </c>
      <c r="G295" s="5" t="s">
        <v>515</v>
      </c>
      <c r="H295" s="5">
        <v>90</v>
      </c>
      <c r="I295" s="5">
        <v>3</v>
      </c>
      <c r="J295" s="5" t="s">
        <v>166</v>
      </c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4.25" customHeight="1">
      <c r="A296" s="12" t="str">
        <f t="shared" si="1"/>
        <v>Curr2023MCEC075</v>
      </c>
      <c r="B296" s="5" t="s">
        <v>25</v>
      </c>
      <c r="C296" s="12" t="s">
        <v>150</v>
      </c>
      <c r="D296" s="12" t="s">
        <v>319</v>
      </c>
      <c r="E296" s="5" t="s">
        <v>224</v>
      </c>
      <c r="F296" s="5">
        <v>9</v>
      </c>
      <c r="G296" s="5" t="s">
        <v>33</v>
      </c>
      <c r="H296" s="5">
        <v>60</v>
      </c>
      <c r="I296" s="5">
        <v>4</v>
      </c>
      <c r="J296" s="5" t="s">
        <v>166</v>
      </c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4.25" customHeight="1">
      <c r="A297" s="12" t="str">
        <f t="shared" si="1"/>
        <v>Curr2023MCEC076</v>
      </c>
      <c r="B297" s="5" t="s">
        <v>25</v>
      </c>
      <c r="C297" s="12" t="s">
        <v>151</v>
      </c>
      <c r="D297" s="12" t="s">
        <v>320</v>
      </c>
      <c r="E297" s="5" t="s">
        <v>224</v>
      </c>
      <c r="F297" s="5">
        <v>9</v>
      </c>
      <c r="G297" s="5" t="s">
        <v>33</v>
      </c>
      <c r="H297" s="5">
        <v>60</v>
      </c>
      <c r="I297" s="5">
        <v>4</v>
      </c>
      <c r="J297" s="5" t="s">
        <v>166</v>
      </c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4.25" customHeight="1">
      <c r="A298" s="12" t="str">
        <f t="shared" si="1"/>
        <v>Curr2023MCEC109</v>
      </c>
      <c r="B298" s="5" t="s">
        <v>25</v>
      </c>
      <c r="C298" s="12" t="s">
        <v>37</v>
      </c>
      <c r="D298" s="12" t="s">
        <v>257</v>
      </c>
      <c r="E298" s="5" t="s">
        <v>224</v>
      </c>
      <c r="F298" s="5">
        <v>9</v>
      </c>
      <c r="G298" s="5" t="s">
        <v>33</v>
      </c>
      <c r="H298" s="5">
        <v>60</v>
      </c>
      <c r="I298" s="5">
        <v>4</v>
      </c>
      <c r="J298" s="5" t="s">
        <v>166</v>
      </c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4.25" customHeight="1">
      <c r="A299" s="12" t="str">
        <f t="shared" si="1"/>
        <v>Curr2023MCEC082</v>
      </c>
      <c r="B299" s="5" t="s">
        <v>25</v>
      </c>
      <c r="C299" s="12" t="s">
        <v>154</v>
      </c>
      <c r="D299" s="12" t="s">
        <v>323</v>
      </c>
      <c r="E299" s="5" t="s">
        <v>224</v>
      </c>
      <c r="F299" s="5">
        <v>9</v>
      </c>
      <c r="G299" s="5" t="s">
        <v>33</v>
      </c>
      <c r="H299" s="5">
        <v>60</v>
      </c>
      <c r="I299" s="5">
        <v>4</v>
      </c>
      <c r="J299" s="5" t="s">
        <v>166</v>
      </c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4.25" customHeight="1">
      <c r="A300" s="12" t="str">
        <f t="shared" si="1"/>
        <v>Curr2023MCEC110</v>
      </c>
      <c r="B300" s="5" t="s">
        <v>25</v>
      </c>
      <c r="C300" s="12" t="s">
        <v>91</v>
      </c>
      <c r="D300" s="12" t="s">
        <v>266</v>
      </c>
      <c r="E300" s="5" t="s">
        <v>224</v>
      </c>
      <c r="F300" s="5">
        <v>9</v>
      </c>
      <c r="G300" s="5" t="s">
        <v>33</v>
      </c>
      <c r="H300" s="5">
        <v>60</v>
      </c>
      <c r="I300" s="5">
        <v>4</v>
      </c>
      <c r="J300" s="5" t="s">
        <v>166</v>
      </c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4.25" customHeight="1">
      <c r="A301" s="12" t="str">
        <f t="shared" si="1"/>
        <v>Curr2023MCEC077</v>
      </c>
      <c r="B301" s="5" t="s">
        <v>25</v>
      </c>
      <c r="C301" s="12" t="s">
        <v>92</v>
      </c>
      <c r="D301" s="12" t="s">
        <v>267</v>
      </c>
      <c r="E301" s="5" t="s">
        <v>224</v>
      </c>
      <c r="F301" s="5">
        <v>9</v>
      </c>
      <c r="G301" s="5" t="s">
        <v>33</v>
      </c>
      <c r="H301" s="5">
        <v>60</v>
      </c>
      <c r="I301" s="5">
        <v>4</v>
      </c>
      <c r="J301" s="5" t="s">
        <v>166</v>
      </c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4.25" customHeight="1">
      <c r="A302" s="12" t="str">
        <f t="shared" si="1"/>
        <v>Curr2023MCEC080</v>
      </c>
      <c r="B302" s="5" t="s">
        <v>25</v>
      </c>
      <c r="C302" s="12" t="s">
        <v>155</v>
      </c>
      <c r="D302" s="12" t="s">
        <v>324</v>
      </c>
      <c r="E302" s="5" t="s">
        <v>224</v>
      </c>
      <c r="F302" s="5">
        <v>9</v>
      </c>
      <c r="G302" s="5" t="s">
        <v>33</v>
      </c>
      <c r="H302" s="5">
        <v>60</v>
      </c>
      <c r="I302" s="5">
        <v>4</v>
      </c>
      <c r="J302" s="5" t="s">
        <v>166</v>
      </c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4.25" customHeight="1">
      <c r="A303" s="12" t="str">
        <f t="shared" si="1"/>
        <v>Curr2023MCEC081</v>
      </c>
      <c r="B303" s="5" t="s">
        <v>25</v>
      </c>
      <c r="C303" s="12" t="s">
        <v>156</v>
      </c>
      <c r="D303" s="12" t="s">
        <v>325</v>
      </c>
      <c r="E303" s="5" t="s">
        <v>224</v>
      </c>
      <c r="F303" s="5">
        <v>9</v>
      </c>
      <c r="G303" s="5" t="s">
        <v>33</v>
      </c>
      <c r="H303" s="5">
        <v>60</v>
      </c>
      <c r="I303" s="5">
        <v>4</v>
      </c>
      <c r="J303" s="5" t="s">
        <v>166</v>
      </c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4.25" customHeight="1">
      <c r="A304" s="12"/>
      <c r="B304" s="5"/>
      <c r="C304" s="12"/>
      <c r="D304" s="12"/>
      <c r="E304" s="5"/>
      <c r="F304" s="5"/>
      <c r="G304" s="5"/>
      <c r="H304" s="5"/>
      <c r="I304" s="5"/>
      <c r="J304" s="5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4.25" customHeight="1">
      <c r="A305" s="12"/>
      <c r="B305" s="5"/>
      <c r="C305" s="12"/>
      <c r="D305" s="12"/>
      <c r="E305" s="5"/>
      <c r="F305" s="5"/>
      <c r="G305" s="5"/>
      <c r="H305" s="5"/>
      <c r="I305" s="5"/>
      <c r="J305" s="5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4.25" customHeight="1">
      <c r="A306" s="12"/>
      <c r="B306" s="5"/>
      <c r="C306" s="12"/>
      <c r="D306" s="12"/>
      <c r="E306" s="5"/>
      <c r="F306" s="5"/>
      <c r="G306" s="5"/>
      <c r="H306" s="5"/>
      <c r="I306" s="5"/>
      <c r="J306" s="5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4.25" customHeight="1">
      <c r="A307" s="12"/>
      <c r="B307" s="5"/>
      <c r="C307" s="12"/>
      <c r="D307" s="12"/>
      <c r="E307" s="5"/>
      <c r="F307" s="5"/>
      <c r="G307" s="5"/>
      <c r="H307" s="5"/>
      <c r="I307" s="5"/>
      <c r="J307" s="5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4.25" customHeight="1">
      <c r="A308" s="12"/>
      <c r="B308" s="5"/>
      <c r="C308" s="12"/>
      <c r="D308" s="12"/>
      <c r="E308" s="5"/>
      <c r="F308" s="5"/>
      <c r="G308" s="5"/>
      <c r="H308" s="5"/>
      <c r="I308" s="5"/>
      <c r="J308" s="5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4.25" customHeight="1">
      <c r="A309" s="12"/>
      <c r="B309" s="5"/>
      <c r="C309" s="12"/>
      <c r="D309" s="12"/>
      <c r="E309" s="5"/>
      <c r="F309" s="5"/>
      <c r="G309" s="5"/>
      <c r="H309" s="5"/>
      <c r="I309" s="5"/>
      <c r="J309" s="5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4.25" customHeight="1">
      <c r="A310" s="12"/>
      <c r="B310" s="5"/>
      <c r="C310" s="12"/>
      <c r="D310" s="12"/>
      <c r="E310" s="5"/>
      <c r="F310" s="5"/>
      <c r="G310" s="5"/>
      <c r="H310" s="5"/>
      <c r="I310" s="5"/>
      <c r="J310" s="5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4.25" customHeight="1">
      <c r="A311" s="12"/>
      <c r="B311" s="5"/>
      <c r="C311" s="12"/>
      <c r="D311" s="12"/>
      <c r="E311" s="5"/>
      <c r="F311" s="5"/>
      <c r="G311" s="5"/>
      <c r="H311" s="5"/>
      <c r="I311" s="5"/>
      <c r="J311" s="5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4.25" customHeight="1">
      <c r="A312" s="12"/>
      <c r="B312" s="5"/>
      <c r="C312" s="12"/>
      <c r="D312" s="12"/>
      <c r="E312" s="5"/>
      <c r="F312" s="5"/>
      <c r="G312" s="5"/>
      <c r="H312" s="5"/>
      <c r="I312" s="5"/>
      <c r="J312" s="5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4.25" customHeight="1">
      <c r="A313" s="12"/>
      <c r="B313" s="5"/>
      <c r="C313" s="12"/>
      <c r="D313" s="12"/>
      <c r="E313" s="5"/>
      <c r="F313" s="5"/>
      <c r="G313" s="5"/>
      <c r="H313" s="5"/>
      <c r="I313" s="5"/>
      <c r="J313" s="5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4.25" customHeight="1">
      <c r="A314" s="12"/>
      <c r="B314" s="5"/>
      <c r="C314" s="12"/>
      <c r="D314" s="12"/>
      <c r="E314" s="5"/>
      <c r="F314" s="5"/>
      <c r="G314" s="5"/>
      <c r="H314" s="5"/>
      <c r="I314" s="5"/>
      <c r="J314" s="5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4.25" customHeight="1">
      <c r="A315" s="12"/>
      <c r="B315" s="5"/>
      <c r="C315" s="12"/>
      <c r="D315" s="12"/>
      <c r="E315" s="5"/>
      <c r="F315" s="5"/>
      <c r="G315" s="5"/>
      <c r="H315" s="5"/>
      <c r="I315" s="5"/>
      <c r="J315" s="5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4.25" customHeight="1">
      <c r="A316" s="12"/>
      <c r="B316" s="5"/>
      <c r="C316" s="12"/>
      <c r="D316" s="12"/>
      <c r="E316" s="5"/>
      <c r="F316" s="5"/>
      <c r="G316" s="5"/>
      <c r="H316" s="5"/>
      <c r="I316" s="5"/>
      <c r="J316" s="5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4.25" customHeight="1">
      <c r="A317" s="12"/>
      <c r="B317" s="5"/>
      <c r="C317" s="12"/>
      <c r="D317" s="12"/>
      <c r="E317" s="5"/>
      <c r="F317" s="5"/>
      <c r="G317" s="5"/>
      <c r="H317" s="5"/>
      <c r="I317" s="5"/>
      <c r="J317" s="5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4.25" customHeight="1">
      <c r="A318" s="12"/>
      <c r="B318" s="5"/>
      <c r="C318" s="12"/>
      <c r="D318" s="12"/>
      <c r="E318" s="5"/>
      <c r="F318" s="5"/>
      <c r="G318" s="5"/>
      <c r="H318" s="5"/>
      <c r="I318" s="5"/>
      <c r="J318" s="5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4.25" customHeight="1">
      <c r="A319" s="12"/>
      <c r="B319" s="5"/>
      <c r="C319" s="12"/>
      <c r="D319" s="12"/>
      <c r="E319" s="5"/>
      <c r="F319" s="5"/>
      <c r="G319" s="5"/>
      <c r="H319" s="5"/>
      <c r="I319" s="5"/>
      <c r="J319" s="5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4.25" customHeight="1">
      <c r="A320" s="12"/>
      <c r="B320" s="5"/>
      <c r="C320" s="12"/>
      <c r="D320" s="12"/>
      <c r="E320" s="5"/>
      <c r="F320" s="5"/>
      <c r="G320" s="5"/>
      <c r="H320" s="5"/>
      <c r="I320" s="5"/>
      <c r="J320" s="5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4.25" customHeight="1">
      <c r="A321" s="12"/>
      <c r="B321" s="5"/>
      <c r="C321" s="12"/>
      <c r="D321" s="12"/>
      <c r="E321" s="5"/>
      <c r="F321" s="5"/>
      <c r="G321" s="5"/>
      <c r="H321" s="5"/>
      <c r="I321" s="5"/>
      <c r="J321" s="5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4.25" customHeight="1">
      <c r="A322" s="12"/>
      <c r="B322" s="5"/>
      <c r="C322" s="12"/>
      <c r="D322" s="12"/>
      <c r="E322" s="5"/>
      <c r="F322" s="5"/>
      <c r="G322" s="5"/>
      <c r="H322" s="5"/>
      <c r="I322" s="5"/>
      <c r="J322" s="5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4.25" customHeight="1">
      <c r="A323" s="12"/>
      <c r="B323" s="5"/>
      <c r="C323" s="12"/>
      <c r="D323" s="12"/>
      <c r="E323" s="5"/>
      <c r="F323" s="5"/>
      <c r="G323" s="5"/>
      <c r="H323" s="5"/>
      <c r="I323" s="5"/>
      <c r="J323" s="5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4.25" customHeight="1">
      <c r="A324" s="12"/>
      <c r="B324" s="5"/>
      <c r="C324" s="12"/>
      <c r="D324" s="12"/>
      <c r="E324" s="5"/>
      <c r="F324" s="5"/>
      <c r="G324" s="5"/>
      <c r="H324" s="5"/>
      <c r="I324" s="5"/>
      <c r="J324" s="5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4.25" customHeight="1">
      <c r="A325" s="12"/>
      <c r="B325" s="5"/>
      <c r="C325" s="12"/>
      <c r="D325" s="12"/>
      <c r="E325" s="5"/>
      <c r="F325" s="5"/>
      <c r="G325" s="5"/>
      <c r="H325" s="5"/>
      <c r="I325" s="5"/>
      <c r="J325" s="5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4.25" customHeight="1">
      <c r="A326" s="12"/>
      <c r="B326" s="5"/>
      <c r="C326" s="12"/>
      <c r="D326" s="12"/>
      <c r="E326" s="5"/>
      <c r="F326" s="5"/>
      <c r="G326" s="5"/>
      <c r="H326" s="5"/>
      <c r="I326" s="5"/>
      <c r="J326" s="5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4.25" customHeight="1">
      <c r="A327" s="12"/>
      <c r="B327" s="5"/>
      <c r="C327" s="12"/>
      <c r="D327" s="12"/>
      <c r="E327" s="5"/>
      <c r="F327" s="5"/>
      <c r="G327" s="5"/>
      <c r="H327" s="5"/>
      <c r="I327" s="5"/>
      <c r="J327" s="5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4.25" customHeight="1">
      <c r="A328" s="12"/>
      <c r="B328" s="5"/>
      <c r="C328" s="12"/>
      <c r="D328" s="12"/>
      <c r="E328" s="5"/>
      <c r="F328" s="5"/>
      <c r="G328" s="5"/>
      <c r="H328" s="5"/>
      <c r="I328" s="5"/>
      <c r="J328" s="5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4.25" customHeight="1">
      <c r="A329" s="12"/>
      <c r="B329" s="5"/>
      <c r="C329" s="12"/>
      <c r="D329" s="12"/>
      <c r="E329" s="5"/>
      <c r="F329" s="5"/>
      <c r="G329" s="5"/>
      <c r="H329" s="5"/>
      <c r="I329" s="5"/>
      <c r="J329" s="5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4.25" customHeight="1">
      <c r="A330" s="12"/>
      <c r="B330" s="5"/>
      <c r="C330" s="12"/>
      <c r="D330" s="12"/>
      <c r="E330" s="5"/>
      <c r="F330" s="5"/>
      <c r="G330" s="5"/>
      <c r="H330" s="5"/>
      <c r="I330" s="5"/>
      <c r="J330" s="5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4.25" customHeight="1">
      <c r="A331" s="12"/>
      <c r="B331" s="5"/>
      <c r="C331" s="12"/>
      <c r="D331" s="12"/>
      <c r="E331" s="5"/>
      <c r="F331" s="5"/>
      <c r="G331" s="5"/>
      <c r="H331" s="5"/>
      <c r="I331" s="5"/>
      <c r="J331" s="5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4.25" customHeight="1">
      <c r="A332" s="12"/>
      <c r="B332" s="5"/>
      <c r="C332" s="12"/>
      <c r="D332" s="12"/>
      <c r="E332" s="5"/>
      <c r="F332" s="5"/>
      <c r="G332" s="5"/>
      <c r="H332" s="5"/>
      <c r="I332" s="5"/>
      <c r="J332" s="5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4.25" customHeight="1">
      <c r="A333" s="12"/>
      <c r="B333" s="5"/>
      <c r="C333" s="12"/>
      <c r="D333" s="12"/>
      <c r="E333" s="5"/>
      <c r="F333" s="5"/>
      <c r="G333" s="5"/>
      <c r="H333" s="5"/>
      <c r="I333" s="5"/>
      <c r="J333" s="5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4.25" customHeight="1">
      <c r="A334" s="12"/>
      <c r="B334" s="5"/>
      <c r="C334" s="12"/>
      <c r="D334" s="12"/>
      <c r="E334" s="5"/>
      <c r="F334" s="5"/>
      <c r="G334" s="5"/>
      <c r="H334" s="5"/>
      <c r="I334" s="5"/>
      <c r="J334" s="5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4.25" customHeight="1">
      <c r="A335" s="12"/>
      <c r="B335" s="5"/>
      <c r="C335" s="12"/>
      <c r="D335" s="12"/>
      <c r="E335" s="5"/>
      <c r="F335" s="5"/>
      <c r="G335" s="5"/>
      <c r="H335" s="5"/>
      <c r="I335" s="5"/>
      <c r="J335" s="5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4.25" customHeight="1">
      <c r="A336" s="12"/>
      <c r="B336" s="5"/>
      <c r="C336" s="12"/>
      <c r="D336" s="12"/>
      <c r="E336" s="5"/>
      <c r="F336" s="5"/>
      <c r="G336" s="5"/>
      <c r="H336" s="5"/>
      <c r="I336" s="5"/>
      <c r="J336" s="5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4.25" customHeight="1">
      <c r="A337" s="12"/>
      <c r="B337" s="5"/>
      <c r="C337" s="12"/>
      <c r="D337" s="12"/>
      <c r="E337" s="5"/>
      <c r="F337" s="5"/>
      <c r="G337" s="5"/>
      <c r="H337" s="5"/>
      <c r="I337" s="5"/>
      <c r="J337" s="5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4.25" customHeight="1">
      <c r="A338" s="12"/>
      <c r="B338" s="5"/>
      <c r="C338" s="12"/>
      <c r="D338" s="12"/>
      <c r="E338" s="5"/>
      <c r="F338" s="5"/>
      <c r="G338" s="5"/>
      <c r="H338" s="5"/>
      <c r="I338" s="5"/>
      <c r="J338" s="5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4.25" customHeight="1">
      <c r="A339" s="12"/>
      <c r="B339" s="5"/>
      <c r="C339" s="12"/>
      <c r="D339" s="12"/>
      <c r="E339" s="5"/>
      <c r="F339" s="5"/>
      <c r="G339" s="5"/>
      <c r="H339" s="5"/>
      <c r="I339" s="5"/>
      <c r="J339" s="5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4.25" customHeight="1">
      <c r="A340" s="12"/>
      <c r="B340" s="5"/>
      <c r="C340" s="12"/>
      <c r="D340" s="12"/>
      <c r="E340" s="5"/>
      <c r="F340" s="5"/>
      <c r="G340" s="5"/>
      <c r="H340" s="5"/>
      <c r="I340" s="5"/>
      <c r="J340" s="5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4.25" customHeight="1">
      <c r="A341" s="12"/>
      <c r="B341" s="5"/>
      <c r="C341" s="12"/>
      <c r="D341" s="12"/>
      <c r="E341" s="5"/>
      <c r="F341" s="5"/>
      <c r="G341" s="5"/>
      <c r="H341" s="5"/>
      <c r="I341" s="5"/>
      <c r="J341" s="5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4.25" customHeight="1">
      <c r="A342" s="12"/>
      <c r="B342" s="5"/>
      <c r="C342" s="12"/>
      <c r="D342" s="12"/>
      <c r="E342" s="5"/>
      <c r="F342" s="5"/>
      <c r="G342" s="5"/>
      <c r="H342" s="5"/>
      <c r="I342" s="5"/>
      <c r="J342" s="5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4.25" customHeight="1">
      <c r="A343" s="12"/>
      <c r="B343" s="5"/>
      <c r="C343" s="12"/>
      <c r="D343" s="12"/>
      <c r="E343" s="5"/>
      <c r="F343" s="5"/>
      <c r="G343" s="5"/>
      <c r="H343" s="5"/>
      <c r="I343" s="5"/>
      <c r="J343" s="5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4.25" customHeight="1">
      <c r="A344" s="12"/>
      <c r="B344" s="5"/>
      <c r="C344" s="12"/>
      <c r="D344" s="12"/>
      <c r="E344" s="5"/>
      <c r="F344" s="5"/>
      <c r="G344" s="5"/>
      <c r="H344" s="5"/>
      <c r="I344" s="5"/>
      <c r="J344" s="5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4.25" customHeight="1">
      <c r="A345" s="12"/>
      <c r="B345" s="5"/>
      <c r="C345" s="12"/>
      <c r="D345" s="12"/>
      <c r="E345" s="5"/>
      <c r="F345" s="5"/>
      <c r="G345" s="5"/>
      <c r="H345" s="5"/>
      <c r="I345" s="5"/>
      <c r="J345" s="5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4.25" customHeight="1">
      <c r="A346" s="12"/>
      <c r="B346" s="5"/>
      <c r="C346" s="12"/>
      <c r="D346" s="12"/>
      <c r="E346" s="5"/>
      <c r="F346" s="5"/>
      <c r="G346" s="5"/>
      <c r="H346" s="5"/>
      <c r="I346" s="5"/>
      <c r="J346" s="5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4.25" customHeight="1">
      <c r="A347" s="12"/>
      <c r="B347" s="5"/>
      <c r="C347" s="12"/>
      <c r="D347" s="12"/>
      <c r="E347" s="5"/>
      <c r="F347" s="5"/>
      <c r="G347" s="5"/>
      <c r="H347" s="5"/>
      <c r="I347" s="5"/>
      <c r="J347" s="5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4.25" customHeight="1">
      <c r="A348" s="12"/>
      <c r="B348" s="5"/>
      <c r="C348" s="12"/>
      <c r="D348" s="12"/>
      <c r="E348" s="5"/>
      <c r="F348" s="5"/>
      <c r="G348" s="5"/>
      <c r="H348" s="5"/>
      <c r="I348" s="5"/>
      <c r="J348" s="5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4.25" customHeight="1">
      <c r="A349" s="12"/>
      <c r="B349" s="5"/>
      <c r="C349" s="12"/>
      <c r="D349" s="12"/>
      <c r="E349" s="5"/>
      <c r="F349" s="5"/>
      <c r="G349" s="5"/>
      <c r="H349" s="5"/>
      <c r="I349" s="5"/>
      <c r="J349" s="5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4.25" customHeight="1">
      <c r="A350" s="12"/>
      <c r="B350" s="5"/>
      <c r="C350" s="12"/>
      <c r="D350" s="12"/>
      <c r="E350" s="5"/>
      <c r="F350" s="5"/>
      <c r="G350" s="5"/>
      <c r="H350" s="5"/>
      <c r="I350" s="5"/>
      <c r="J350" s="5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4.25" customHeight="1">
      <c r="A351" s="12"/>
      <c r="B351" s="5"/>
      <c r="C351" s="12"/>
      <c r="D351" s="12"/>
      <c r="E351" s="5"/>
      <c r="F351" s="5"/>
      <c r="G351" s="5"/>
      <c r="H351" s="5"/>
      <c r="I351" s="5"/>
      <c r="J351" s="5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4.25" customHeight="1">
      <c r="A352" s="12"/>
      <c r="B352" s="5"/>
      <c r="C352" s="12"/>
      <c r="D352" s="12"/>
      <c r="E352" s="5"/>
      <c r="F352" s="5"/>
      <c r="G352" s="5"/>
      <c r="H352" s="5"/>
      <c r="I352" s="5"/>
      <c r="J352" s="5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4.25" customHeight="1">
      <c r="A353" s="12"/>
      <c r="B353" s="5"/>
      <c r="C353" s="12"/>
      <c r="D353" s="12"/>
      <c r="E353" s="5"/>
      <c r="F353" s="5"/>
      <c r="G353" s="5"/>
      <c r="H353" s="5"/>
      <c r="I353" s="5"/>
      <c r="J353" s="5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4.25" customHeight="1">
      <c r="A354" s="12"/>
      <c r="B354" s="5"/>
      <c r="C354" s="12"/>
      <c r="D354" s="12"/>
      <c r="E354" s="5"/>
      <c r="F354" s="5"/>
      <c r="G354" s="5"/>
      <c r="H354" s="5"/>
      <c r="I354" s="5"/>
      <c r="J354" s="5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4.25" customHeight="1">
      <c r="A355" s="12"/>
      <c r="B355" s="5"/>
      <c r="C355" s="12"/>
      <c r="D355" s="12"/>
      <c r="E355" s="5"/>
      <c r="F355" s="5"/>
      <c r="G355" s="5"/>
      <c r="H355" s="5"/>
      <c r="I355" s="5"/>
      <c r="J355" s="5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4.25" customHeight="1">
      <c r="A356" s="12"/>
      <c r="B356" s="5"/>
      <c r="C356" s="12"/>
      <c r="D356" s="12"/>
      <c r="E356" s="5"/>
      <c r="F356" s="5"/>
      <c r="G356" s="5"/>
      <c r="H356" s="5"/>
      <c r="I356" s="5"/>
      <c r="J356" s="5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4.25" customHeight="1">
      <c r="A357" s="12"/>
      <c r="B357" s="5"/>
      <c r="C357" s="12"/>
      <c r="D357" s="12"/>
      <c r="E357" s="5"/>
      <c r="F357" s="5"/>
      <c r="G357" s="5"/>
      <c r="H357" s="5"/>
      <c r="I357" s="5"/>
      <c r="J357" s="5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4.25" customHeight="1">
      <c r="A358" s="12"/>
      <c r="B358" s="5"/>
      <c r="C358" s="12"/>
      <c r="D358" s="12"/>
      <c r="E358" s="5"/>
      <c r="F358" s="5"/>
      <c r="G358" s="5"/>
      <c r="H358" s="5"/>
      <c r="I358" s="5"/>
      <c r="J358" s="5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4.25" customHeight="1">
      <c r="A359" s="12"/>
      <c r="B359" s="5"/>
      <c r="C359" s="12"/>
      <c r="D359" s="12"/>
      <c r="E359" s="5"/>
      <c r="F359" s="5"/>
      <c r="G359" s="5"/>
      <c r="H359" s="5"/>
      <c r="I359" s="5"/>
      <c r="J359" s="5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4.25" customHeight="1">
      <c r="A360" s="12"/>
      <c r="B360" s="5"/>
      <c r="C360" s="12"/>
      <c r="D360" s="12"/>
      <c r="E360" s="5"/>
      <c r="F360" s="5"/>
      <c r="G360" s="5"/>
      <c r="H360" s="5"/>
      <c r="I360" s="5"/>
      <c r="J360" s="5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4.25" customHeight="1">
      <c r="A361" s="12"/>
      <c r="B361" s="5"/>
      <c r="C361" s="12"/>
      <c r="D361" s="12"/>
      <c r="E361" s="5"/>
      <c r="F361" s="5"/>
      <c r="G361" s="5"/>
      <c r="H361" s="5"/>
      <c r="I361" s="5"/>
      <c r="J361" s="5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4.25" customHeight="1">
      <c r="A362" s="12"/>
      <c r="B362" s="5"/>
      <c r="C362" s="12"/>
      <c r="D362" s="12"/>
      <c r="E362" s="5"/>
      <c r="F362" s="5"/>
      <c r="G362" s="5"/>
      <c r="H362" s="5"/>
      <c r="I362" s="5"/>
      <c r="J362" s="5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4.25" customHeight="1">
      <c r="A363" s="12"/>
      <c r="B363" s="5"/>
      <c r="C363" s="12"/>
      <c r="D363" s="12"/>
      <c r="E363" s="5"/>
      <c r="F363" s="5"/>
      <c r="G363" s="5"/>
      <c r="H363" s="5"/>
      <c r="I363" s="5"/>
      <c r="J363" s="5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4.25" customHeight="1">
      <c r="A364" s="12"/>
      <c r="B364" s="5"/>
      <c r="C364" s="12"/>
      <c r="D364" s="12"/>
      <c r="E364" s="5"/>
      <c r="F364" s="5"/>
      <c r="G364" s="5"/>
      <c r="H364" s="5"/>
      <c r="I364" s="5"/>
      <c r="J364" s="5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4.25" customHeight="1">
      <c r="A365" s="12"/>
      <c r="B365" s="5"/>
      <c r="C365" s="12"/>
      <c r="D365" s="12"/>
      <c r="E365" s="5"/>
      <c r="F365" s="5"/>
      <c r="G365" s="5"/>
      <c r="H365" s="5"/>
      <c r="I365" s="5"/>
      <c r="J365" s="5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4.25" customHeight="1">
      <c r="A366" s="12"/>
      <c r="B366" s="5"/>
      <c r="C366" s="12"/>
      <c r="D366" s="12"/>
      <c r="E366" s="5"/>
      <c r="F366" s="5"/>
      <c r="G366" s="5"/>
      <c r="H366" s="5"/>
      <c r="I366" s="5"/>
      <c r="J366" s="5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4.25" customHeight="1">
      <c r="A367" s="12"/>
      <c r="B367" s="5"/>
      <c r="C367" s="12"/>
      <c r="D367" s="12"/>
      <c r="E367" s="5"/>
      <c r="F367" s="5"/>
      <c r="G367" s="5"/>
      <c r="H367" s="5"/>
      <c r="I367" s="5"/>
      <c r="J367" s="5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4.25" customHeight="1">
      <c r="A368" s="12"/>
      <c r="B368" s="5"/>
      <c r="C368" s="12"/>
      <c r="D368" s="12"/>
      <c r="E368" s="5"/>
      <c r="F368" s="5"/>
      <c r="G368" s="5"/>
      <c r="H368" s="5"/>
      <c r="I368" s="5"/>
      <c r="J368" s="5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4.25" customHeight="1">
      <c r="A369" s="12"/>
      <c r="B369" s="5"/>
      <c r="C369" s="12"/>
      <c r="D369" s="12"/>
      <c r="E369" s="5"/>
      <c r="F369" s="5"/>
      <c r="G369" s="5"/>
      <c r="H369" s="5"/>
      <c r="I369" s="5"/>
      <c r="J369" s="5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4.25" customHeight="1">
      <c r="A370" s="12"/>
      <c r="B370" s="5"/>
      <c r="C370" s="12"/>
      <c r="D370" s="12"/>
      <c r="E370" s="5"/>
      <c r="F370" s="5"/>
      <c r="G370" s="5"/>
      <c r="H370" s="5"/>
      <c r="I370" s="5"/>
      <c r="J370" s="5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4.25" customHeight="1">
      <c r="A371" s="12"/>
      <c r="B371" s="5"/>
      <c r="C371" s="12"/>
      <c r="D371" s="12"/>
      <c r="E371" s="5"/>
      <c r="F371" s="5"/>
      <c r="G371" s="5"/>
      <c r="H371" s="5"/>
      <c r="I371" s="5"/>
      <c r="J371" s="5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4.25" customHeight="1">
      <c r="A372" s="12"/>
      <c r="B372" s="5"/>
      <c r="C372" s="12"/>
      <c r="D372" s="12"/>
      <c r="E372" s="5"/>
      <c r="F372" s="5"/>
      <c r="G372" s="5"/>
      <c r="H372" s="5"/>
      <c r="I372" s="5"/>
      <c r="J372" s="5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4.25" customHeight="1">
      <c r="A373" s="12"/>
      <c r="B373" s="5"/>
      <c r="C373" s="12"/>
      <c r="D373" s="12"/>
      <c r="E373" s="5"/>
      <c r="F373" s="5"/>
      <c r="G373" s="5"/>
      <c r="H373" s="5"/>
      <c r="I373" s="5"/>
      <c r="J373" s="5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4.25" customHeight="1">
      <c r="A374" s="12"/>
      <c r="B374" s="5"/>
      <c r="C374" s="12"/>
      <c r="D374" s="12"/>
      <c r="E374" s="5"/>
      <c r="F374" s="5"/>
      <c r="G374" s="5"/>
      <c r="H374" s="5"/>
      <c r="I374" s="5"/>
      <c r="J374" s="5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4.25" customHeight="1">
      <c r="A375" s="12"/>
      <c r="B375" s="5"/>
      <c r="C375" s="12"/>
      <c r="D375" s="12"/>
      <c r="E375" s="5"/>
      <c r="F375" s="5"/>
      <c r="G375" s="5"/>
      <c r="H375" s="5"/>
      <c r="I375" s="5"/>
      <c r="J375" s="5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4.25" customHeight="1">
      <c r="A376" s="12"/>
      <c r="B376" s="5"/>
      <c r="C376" s="12"/>
      <c r="D376" s="12"/>
      <c r="E376" s="5"/>
      <c r="F376" s="5"/>
      <c r="G376" s="5"/>
      <c r="H376" s="5"/>
      <c r="I376" s="5"/>
      <c r="J376" s="5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4.25" customHeight="1">
      <c r="A377" s="12"/>
      <c r="B377" s="5"/>
      <c r="C377" s="12"/>
      <c r="D377" s="12"/>
      <c r="E377" s="5"/>
      <c r="F377" s="5"/>
      <c r="G377" s="5"/>
      <c r="H377" s="5"/>
      <c r="I377" s="5"/>
      <c r="J377" s="5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4.25" customHeight="1">
      <c r="A378" s="12"/>
      <c r="B378" s="5"/>
      <c r="C378" s="12"/>
      <c r="D378" s="12"/>
      <c r="E378" s="5"/>
      <c r="F378" s="5"/>
      <c r="G378" s="5"/>
      <c r="H378" s="5"/>
      <c r="I378" s="5"/>
      <c r="J378" s="5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4.25" customHeight="1">
      <c r="A379" s="12"/>
      <c r="B379" s="5"/>
      <c r="C379" s="12"/>
      <c r="D379" s="12"/>
      <c r="E379" s="5"/>
      <c r="F379" s="5"/>
      <c r="G379" s="5"/>
      <c r="H379" s="5"/>
      <c r="I379" s="5"/>
      <c r="J379" s="5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4.25" customHeight="1">
      <c r="A380" s="12"/>
      <c r="B380" s="5"/>
      <c r="C380" s="12"/>
      <c r="D380" s="12"/>
      <c r="E380" s="5"/>
      <c r="F380" s="5"/>
      <c r="G380" s="5"/>
      <c r="H380" s="5"/>
      <c r="I380" s="5"/>
      <c r="J380" s="5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4.25" customHeight="1">
      <c r="A381" s="12"/>
      <c r="B381" s="5"/>
      <c r="C381" s="12"/>
      <c r="D381" s="12"/>
      <c r="E381" s="5"/>
      <c r="F381" s="5"/>
      <c r="G381" s="5"/>
      <c r="H381" s="5"/>
      <c r="I381" s="5"/>
      <c r="J381" s="5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4.25" customHeight="1">
      <c r="A382" s="12"/>
      <c r="B382" s="5"/>
      <c r="C382" s="12"/>
      <c r="D382" s="12"/>
      <c r="E382" s="5"/>
      <c r="F382" s="5"/>
      <c r="G382" s="5"/>
      <c r="H382" s="5"/>
      <c r="I382" s="5"/>
      <c r="J382" s="5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4.25" customHeight="1">
      <c r="A383" s="12"/>
      <c r="B383" s="5"/>
      <c r="C383" s="12"/>
      <c r="D383" s="12"/>
      <c r="E383" s="5"/>
      <c r="F383" s="5"/>
      <c r="G383" s="5"/>
      <c r="H383" s="5"/>
      <c r="I383" s="5"/>
      <c r="J383" s="5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4.25" customHeight="1">
      <c r="A384" s="12"/>
      <c r="B384" s="5"/>
      <c r="C384" s="12"/>
      <c r="D384" s="12"/>
      <c r="E384" s="5"/>
      <c r="F384" s="5"/>
      <c r="G384" s="5"/>
      <c r="H384" s="5"/>
      <c r="I384" s="5"/>
      <c r="J384" s="5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4.25" customHeight="1">
      <c r="A385" s="12"/>
      <c r="B385" s="5"/>
      <c r="C385" s="12"/>
      <c r="D385" s="12"/>
      <c r="E385" s="5"/>
      <c r="F385" s="5"/>
      <c r="G385" s="5"/>
      <c r="H385" s="5"/>
      <c r="I385" s="5"/>
      <c r="J385" s="5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4.25" customHeight="1">
      <c r="A386" s="12"/>
      <c r="B386" s="5"/>
      <c r="C386" s="12"/>
      <c r="D386" s="12"/>
      <c r="E386" s="5"/>
      <c r="F386" s="5"/>
      <c r="G386" s="5"/>
      <c r="H386" s="5"/>
      <c r="I386" s="5"/>
      <c r="J386" s="5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4.25" customHeight="1">
      <c r="A387" s="12"/>
      <c r="B387" s="5"/>
      <c r="C387" s="12"/>
      <c r="D387" s="12"/>
      <c r="E387" s="5"/>
      <c r="F387" s="5"/>
      <c r="G387" s="5"/>
      <c r="H387" s="5"/>
      <c r="I387" s="5"/>
      <c r="J387" s="5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4.25" customHeight="1">
      <c r="A388" s="12"/>
      <c r="B388" s="5"/>
      <c r="C388" s="12"/>
      <c r="D388" s="12"/>
      <c r="E388" s="5"/>
      <c r="F388" s="5"/>
      <c r="G388" s="5"/>
      <c r="H388" s="5"/>
      <c r="I388" s="5"/>
      <c r="J388" s="5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4.25" customHeight="1">
      <c r="A389" s="12"/>
      <c r="B389" s="5"/>
      <c r="C389" s="12"/>
      <c r="D389" s="12"/>
      <c r="E389" s="5"/>
      <c r="F389" s="5"/>
      <c r="G389" s="5"/>
      <c r="H389" s="5"/>
      <c r="I389" s="5"/>
      <c r="J389" s="5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4.25" customHeight="1">
      <c r="A390" s="12"/>
      <c r="B390" s="5"/>
      <c r="C390" s="12"/>
      <c r="D390" s="12"/>
      <c r="E390" s="5"/>
      <c r="F390" s="5"/>
      <c r="G390" s="5"/>
      <c r="H390" s="5"/>
      <c r="I390" s="5"/>
      <c r="J390" s="5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4.25" customHeight="1">
      <c r="A391" s="12"/>
      <c r="B391" s="5"/>
      <c r="C391" s="12"/>
      <c r="D391" s="12"/>
      <c r="E391" s="5"/>
      <c r="F391" s="5"/>
      <c r="G391" s="5"/>
      <c r="H391" s="5"/>
      <c r="I391" s="5"/>
      <c r="J391" s="5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4.25" customHeight="1">
      <c r="A392" s="12"/>
      <c r="B392" s="5"/>
      <c r="C392" s="12"/>
      <c r="D392" s="12"/>
      <c r="E392" s="5"/>
      <c r="F392" s="5"/>
      <c r="G392" s="5"/>
      <c r="H392" s="5"/>
      <c r="I392" s="5"/>
      <c r="J392" s="5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4.25" customHeight="1">
      <c r="A393" s="12"/>
      <c r="B393" s="5"/>
      <c r="C393" s="12"/>
      <c r="D393" s="12"/>
      <c r="E393" s="5"/>
      <c r="F393" s="5"/>
      <c r="G393" s="5"/>
      <c r="H393" s="5"/>
      <c r="I393" s="5"/>
      <c r="J393" s="5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4.25" customHeight="1">
      <c r="A394" s="12"/>
      <c r="B394" s="5"/>
      <c r="C394" s="12"/>
      <c r="D394" s="12"/>
      <c r="E394" s="5"/>
      <c r="F394" s="5"/>
      <c r="G394" s="5"/>
      <c r="H394" s="5"/>
      <c r="I394" s="5"/>
      <c r="J394" s="5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4.25" customHeight="1">
      <c r="A395" s="12"/>
      <c r="B395" s="5"/>
      <c r="C395" s="12"/>
      <c r="D395" s="12"/>
      <c r="E395" s="5"/>
      <c r="F395" s="5"/>
      <c r="G395" s="5"/>
      <c r="H395" s="5"/>
      <c r="I395" s="5"/>
      <c r="J395" s="5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4.25" customHeight="1">
      <c r="A396" s="12"/>
      <c r="B396" s="5"/>
      <c r="C396" s="12"/>
      <c r="D396" s="12"/>
      <c r="E396" s="5"/>
      <c r="F396" s="5"/>
      <c r="G396" s="5"/>
      <c r="H396" s="5"/>
      <c r="I396" s="5"/>
      <c r="J396" s="5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4.25" customHeight="1">
      <c r="A397" s="12"/>
      <c r="B397" s="5"/>
      <c r="C397" s="12"/>
      <c r="D397" s="12"/>
      <c r="E397" s="5"/>
      <c r="F397" s="5"/>
      <c r="G397" s="5"/>
      <c r="H397" s="5"/>
      <c r="I397" s="5"/>
      <c r="J397" s="5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4.25" customHeight="1">
      <c r="A398" s="12"/>
      <c r="B398" s="5"/>
      <c r="C398" s="12"/>
      <c r="D398" s="12"/>
      <c r="E398" s="5"/>
      <c r="F398" s="5"/>
      <c r="G398" s="5"/>
      <c r="H398" s="5"/>
      <c r="I398" s="5"/>
      <c r="J398" s="5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4.25" customHeight="1">
      <c r="A399" s="12"/>
      <c r="B399" s="5"/>
      <c r="C399" s="12"/>
      <c r="D399" s="12"/>
      <c r="E399" s="5"/>
      <c r="F399" s="5"/>
      <c r="G399" s="5"/>
      <c r="H399" s="5"/>
      <c r="I399" s="5"/>
      <c r="J399" s="5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4.25" customHeight="1">
      <c r="A400" s="12"/>
      <c r="B400" s="5"/>
      <c r="C400" s="12"/>
      <c r="D400" s="12"/>
      <c r="E400" s="5"/>
      <c r="F400" s="5"/>
      <c r="G400" s="5"/>
      <c r="H400" s="5"/>
      <c r="I400" s="5"/>
      <c r="J400" s="5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4.25" customHeight="1">
      <c r="A401" s="12"/>
      <c r="B401" s="5"/>
      <c r="C401" s="12"/>
      <c r="D401" s="12"/>
      <c r="E401" s="5"/>
      <c r="F401" s="5"/>
      <c r="G401" s="5"/>
      <c r="H401" s="5"/>
      <c r="I401" s="5"/>
      <c r="J401" s="5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4.25" customHeight="1">
      <c r="A402" s="12"/>
      <c r="B402" s="5"/>
      <c r="C402" s="12"/>
      <c r="D402" s="12"/>
      <c r="E402" s="5"/>
      <c r="F402" s="5"/>
      <c r="G402" s="5"/>
      <c r="H402" s="5"/>
      <c r="I402" s="5"/>
      <c r="J402" s="5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4.25" customHeight="1">
      <c r="A403" s="12"/>
      <c r="B403" s="5"/>
      <c r="C403" s="12"/>
      <c r="D403" s="12"/>
      <c r="E403" s="5"/>
      <c r="F403" s="5"/>
      <c r="G403" s="5"/>
      <c r="H403" s="5"/>
      <c r="I403" s="5"/>
      <c r="J403" s="5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4.25" customHeight="1">
      <c r="A404" s="12"/>
      <c r="B404" s="5"/>
      <c r="C404" s="12"/>
      <c r="D404" s="12"/>
      <c r="E404" s="5"/>
      <c r="F404" s="5"/>
      <c r="G404" s="5"/>
      <c r="H404" s="5"/>
      <c r="I404" s="5"/>
      <c r="J404" s="5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4.25" customHeight="1">
      <c r="A405" s="12"/>
      <c r="B405" s="5"/>
      <c r="C405" s="12"/>
      <c r="D405" s="12"/>
      <c r="E405" s="5"/>
      <c r="F405" s="5"/>
      <c r="G405" s="5"/>
      <c r="H405" s="5"/>
      <c r="I405" s="5"/>
      <c r="J405" s="5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4.25" customHeight="1">
      <c r="A406" s="12"/>
      <c r="B406" s="5"/>
      <c r="C406" s="12"/>
      <c r="D406" s="12"/>
      <c r="E406" s="5"/>
      <c r="F406" s="5"/>
      <c r="G406" s="5"/>
      <c r="H406" s="5"/>
      <c r="I406" s="5"/>
      <c r="J406" s="5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4.25" customHeight="1">
      <c r="A407" s="12"/>
      <c r="B407" s="5"/>
      <c r="C407" s="12"/>
      <c r="D407" s="12"/>
      <c r="E407" s="5"/>
      <c r="F407" s="5"/>
      <c r="G407" s="5"/>
      <c r="H407" s="5"/>
      <c r="I407" s="5"/>
      <c r="J407" s="5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4.25" customHeight="1">
      <c r="A408" s="12"/>
      <c r="B408" s="5"/>
      <c r="C408" s="12"/>
      <c r="D408" s="12"/>
      <c r="E408" s="5"/>
      <c r="F408" s="5"/>
      <c r="G408" s="5"/>
      <c r="H408" s="5"/>
      <c r="I408" s="5"/>
      <c r="J408" s="5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4.25" customHeight="1">
      <c r="A409" s="12"/>
      <c r="B409" s="5"/>
      <c r="C409" s="12"/>
      <c r="D409" s="12"/>
      <c r="E409" s="5"/>
      <c r="F409" s="5"/>
      <c r="G409" s="5"/>
      <c r="H409" s="5"/>
      <c r="I409" s="5"/>
      <c r="J409" s="5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4.25" customHeight="1">
      <c r="A410" s="12"/>
      <c r="B410" s="5"/>
      <c r="C410" s="12"/>
      <c r="D410" s="12"/>
      <c r="E410" s="5"/>
      <c r="F410" s="5"/>
      <c r="G410" s="5"/>
      <c r="H410" s="5"/>
      <c r="I410" s="5"/>
      <c r="J410" s="5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4.25" customHeight="1">
      <c r="A411" s="12"/>
      <c r="B411" s="5"/>
      <c r="C411" s="12"/>
      <c r="D411" s="12"/>
      <c r="E411" s="5"/>
      <c r="F411" s="5"/>
      <c r="G411" s="5"/>
      <c r="H411" s="5"/>
      <c r="I411" s="5"/>
      <c r="J411" s="5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4.25" customHeight="1">
      <c r="A412" s="12"/>
      <c r="B412" s="5"/>
      <c r="C412" s="12"/>
      <c r="D412" s="12"/>
      <c r="E412" s="5"/>
      <c r="F412" s="5"/>
      <c r="G412" s="5"/>
      <c r="H412" s="5"/>
      <c r="I412" s="5"/>
      <c r="J412" s="5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4.25" customHeight="1">
      <c r="A413" s="12"/>
      <c r="B413" s="5"/>
      <c r="C413" s="12"/>
      <c r="D413" s="12"/>
      <c r="E413" s="5"/>
      <c r="F413" s="5"/>
      <c r="G413" s="5"/>
      <c r="H413" s="5"/>
      <c r="I413" s="5"/>
      <c r="J413" s="5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4.25" customHeight="1">
      <c r="A414" s="12"/>
      <c r="B414" s="5"/>
      <c r="C414" s="12"/>
      <c r="D414" s="12"/>
      <c r="E414" s="5"/>
      <c r="F414" s="5"/>
      <c r="G414" s="5"/>
      <c r="H414" s="5"/>
      <c r="I414" s="5"/>
      <c r="J414" s="5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4.25" customHeight="1">
      <c r="A415" s="12"/>
      <c r="B415" s="5"/>
      <c r="C415" s="12"/>
      <c r="D415" s="12"/>
      <c r="E415" s="5"/>
      <c r="F415" s="5"/>
      <c r="G415" s="5"/>
      <c r="H415" s="5"/>
      <c r="I415" s="5"/>
      <c r="J415" s="5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4.25" customHeight="1">
      <c r="A416" s="12"/>
      <c r="B416" s="5"/>
      <c r="C416" s="12"/>
      <c r="D416" s="12"/>
      <c r="E416" s="5"/>
      <c r="F416" s="5"/>
      <c r="G416" s="5"/>
      <c r="H416" s="5"/>
      <c r="I416" s="5"/>
      <c r="J416" s="5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4.25" customHeight="1">
      <c r="A417" s="12"/>
      <c r="B417" s="5"/>
      <c r="C417" s="12"/>
      <c r="D417" s="12"/>
      <c r="E417" s="5"/>
      <c r="F417" s="5"/>
      <c r="G417" s="5"/>
      <c r="H417" s="5"/>
      <c r="I417" s="5"/>
      <c r="J417" s="5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4.25" customHeight="1">
      <c r="A418" s="12"/>
      <c r="B418" s="5"/>
      <c r="C418" s="12"/>
      <c r="D418" s="12"/>
      <c r="E418" s="5"/>
      <c r="F418" s="5"/>
      <c r="G418" s="5"/>
      <c r="H418" s="5"/>
      <c r="I418" s="5"/>
      <c r="J418" s="5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4.25" customHeight="1">
      <c r="A419" s="12"/>
      <c r="B419" s="5"/>
      <c r="C419" s="12"/>
      <c r="D419" s="12"/>
      <c r="E419" s="5"/>
      <c r="F419" s="5"/>
      <c r="G419" s="5"/>
      <c r="H419" s="5"/>
      <c r="I419" s="5"/>
      <c r="J419" s="5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4.25" customHeight="1">
      <c r="A420" s="12"/>
      <c r="B420" s="5"/>
      <c r="C420" s="12"/>
      <c r="D420" s="12"/>
      <c r="E420" s="5"/>
      <c r="F420" s="5"/>
      <c r="G420" s="5"/>
      <c r="H420" s="5"/>
      <c r="I420" s="5"/>
      <c r="J420" s="5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4.25" customHeight="1">
      <c r="A421" s="12"/>
      <c r="B421" s="5"/>
      <c r="C421" s="12"/>
      <c r="D421" s="12"/>
      <c r="E421" s="5"/>
      <c r="F421" s="5"/>
      <c r="G421" s="5"/>
      <c r="H421" s="5"/>
      <c r="I421" s="5"/>
      <c r="J421" s="5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4.25" customHeight="1">
      <c r="A422" s="12"/>
      <c r="B422" s="5"/>
      <c r="C422" s="12"/>
      <c r="D422" s="12"/>
      <c r="E422" s="5"/>
      <c r="F422" s="5"/>
      <c r="G422" s="5"/>
      <c r="H422" s="5"/>
      <c r="I422" s="5"/>
      <c r="J422" s="5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4.25" customHeight="1">
      <c r="A423" s="12"/>
      <c r="B423" s="5"/>
      <c r="C423" s="12"/>
      <c r="D423" s="12"/>
      <c r="E423" s="5"/>
      <c r="F423" s="5"/>
      <c r="G423" s="5"/>
      <c r="H423" s="5"/>
      <c r="I423" s="5"/>
      <c r="J423" s="5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4.25" customHeight="1">
      <c r="A424" s="12"/>
      <c r="B424" s="5"/>
      <c r="C424" s="12"/>
      <c r="D424" s="12"/>
      <c r="E424" s="5"/>
      <c r="F424" s="5"/>
      <c r="G424" s="5"/>
      <c r="H424" s="5"/>
      <c r="I424" s="5"/>
      <c r="J424" s="5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4.25" customHeight="1">
      <c r="A425" s="12"/>
      <c r="B425" s="5"/>
      <c r="C425" s="12"/>
      <c r="D425" s="12"/>
      <c r="E425" s="5"/>
      <c r="F425" s="5"/>
      <c r="G425" s="5"/>
      <c r="H425" s="5"/>
      <c r="I425" s="5"/>
      <c r="J425" s="5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4.25" customHeight="1">
      <c r="A426" s="12"/>
      <c r="B426" s="5"/>
      <c r="C426" s="12"/>
      <c r="D426" s="12"/>
      <c r="E426" s="5"/>
      <c r="F426" s="5"/>
      <c r="G426" s="5"/>
      <c r="H426" s="5"/>
      <c r="I426" s="5"/>
      <c r="J426" s="5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4.25" customHeight="1">
      <c r="A427" s="12"/>
      <c r="B427" s="5"/>
      <c r="C427" s="12"/>
      <c r="D427" s="12"/>
      <c r="E427" s="5"/>
      <c r="F427" s="5"/>
      <c r="G427" s="5"/>
      <c r="H427" s="5"/>
      <c r="I427" s="5"/>
      <c r="J427" s="5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4.25" customHeight="1">
      <c r="A428" s="12"/>
      <c r="B428" s="5"/>
      <c r="C428" s="12"/>
      <c r="D428" s="12"/>
      <c r="E428" s="5"/>
      <c r="F428" s="5"/>
      <c r="G428" s="5"/>
      <c r="H428" s="5"/>
      <c r="I428" s="5"/>
      <c r="J428" s="5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4.25" customHeight="1">
      <c r="A429" s="12"/>
      <c r="B429" s="5"/>
      <c r="C429" s="12"/>
      <c r="D429" s="12"/>
      <c r="E429" s="5"/>
      <c r="F429" s="5"/>
      <c r="G429" s="5"/>
      <c r="H429" s="5"/>
      <c r="I429" s="5"/>
      <c r="J429" s="5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4.25" customHeight="1">
      <c r="A430" s="12"/>
      <c r="B430" s="5"/>
      <c r="C430" s="12"/>
      <c r="D430" s="12"/>
      <c r="E430" s="5"/>
      <c r="F430" s="5"/>
      <c r="G430" s="5"/>
      <c r="H430" s="5"/>
      <c r="I430" s="5"/>
      <c r="J430" s="5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4.25" customHeight="1">
      <c r="A431" s="12"/>
      <c r="B431" s="5"/>
      <c r="C431" s="12"/>
      <c r="D431" s="12"/>
      <c r="E431" s="5"/>
      <c r="F431" s="5"/>
      <c r="G431" s="5"/>
      <c r="H431" s="5"/>
      <c r="I431" s="5"/>
      <c r="J431" s="5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4.25" customHeight="1">
      <c r="A432" s="12"/>
      <c r="B432" s="5"/>
      <c r="C432" s="12"/>
      <c r="D432" s="12"/>
      <c r="E432" s="5"/>
      <c r="F432" s="5"/>
      <c r="G432" s="5"/>
      <c r="H432" s="5"/>
      <c r="I432" s="5"/>
      <c r="J432" s="5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4.25" customHeight="1">
      <c r="A433" s="12"/>
      <c r="B433" s="5"/>
      <c r="C433" s="12"/>
      <c r="D433" s="12"/>
      <c r="E433" s="5"/>
      <c r="F433" s="5"/>
      <c r="G433" s="5"/>
      <c r="H433" s="5"/>
      <c r="I433" s="5"/>
      <c r="J433" s="5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4.25" customHeight="1">
      <c r="A434" s="12"/>
      <c r="B434" s="5"/>
      <c r="C434" s="12"/>
      <c r="D434" s="12"/>
      <c r="E434" s="5"/>
      <c r="F434" s="5"/>
      <c r="G434" s="5"/>
      <c r="H434" s="5"/>
      <c r="I434" s="5"/>
      <c r="J434" s="5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4.25" customHeight="1">
      <c r="A435" s="12"/>
      <c r="B435" s="5"/>
      <c r="C435" s="12"/>
      <c r="D435" s="12"/>
      <c r="E435" s="5"/>
      <c r="F435" s="5"/>
      <c r="G435" s="5"/>
      <c r="H435" s="5"/>
      <c r="I435" s="5"/>
      <c r="J435" s="5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4.25" customHeight="1">
      <c r="A436" s="12"/>
      <c r="B436" s="5"/>
      <c r="C436" s="12"/>
      <c r="D436" s="12"/>
      <c r="E436" s="5"/>
      <c r="F436" s="5"/>
      <c r="G436" s="5"/>
      <c r="H436" s="5"/>
      <c r="I436" s="5"/>
      <c r="J436" s="5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4.25" customHeight="1">
      <c r="A437" s="12"/>
      <c r="B437" s="5"/>
      <c r="C437" s="12"/>
      <c r="D437" s="12"/>
      <c r="E437" s="5"/>
      <c r="F437" s="5"/>
      <c r="G437" s="5"/>
      <c r="H437" s="5"/>
      <c r="I437" s="5"/>
      <c r="J437" s="5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4.25" customHeight="1">
      <c r="A438" s="12"/>
      <c r="B438" s="5"/>
      <c r="C438" s="12"/>
      <c r="D438" s="12"/>
      <c r="E438" s="5"/>
      <c r="F438" s="5"/>
      <c r="G438" s="5"/>
      <c r="H438" s="5"/>
      <c r="I438" s="5"/>
      <c r="J438" s="5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4.25" customHeight="1">
      <c r="A439" s="12"/>
      <c r="B439" s="5"/>
      <c r="C439" s="12"/>
      <c r="D439" s="12"/>
      <c r="E439" s="5"/>
      <c r="F439" s="5"/>
      <c r="G439" s="5"/>
      <c r="H439" s="5"/>
      <c r="I439" s="5"/>
      <c r="J439" s="5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4.25" customHeight="1">
      <c r="A440" s="12"/>
      <c r="B440" s="5"/>
      <c r="C440" s="12"/>
      <c r="D440" s="12"/>
      <c r="E440" s="5"/>
      <c r="F440" s="5"/>
      <c r="G440" s="5"/>
      <c r="H440" s="5"/>
      <c r="I440" s="5"/>
      <c r="J440" s="5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4.25" customHeight="1">
      <c r="A441" s="12"/>
      <c r="B441" s="5"/>
      <c r="C441" s="12"/>
      <c r="D441" s="12"/>
      <c r="E441" s="5"/>
      <c r="F441" s="5"/>
      <c r="G441" s="5"/>
      <c r="H441" s="5"/>
      <c r="I441" s="5"/>
      <c r="J441" s="5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4.25" customHeight="1">
      <c r="A442" s="12"/>
      <c r="B442" s="5"/>
      <c r="C442" s="12"/>
      <c r="D442" s="12"/>
      <c r="E442" s="5"/>
      <c r="F442" s="5"/>
      <c r="G442" s="5"/>
      <c r="H442" s="5"/>
      <c r="I442" s="5"/>
      <c r="J442" s="5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4.25" customHeight="1">
      <c r="A443" s="12"/>
      <c r="B443" s="5"/>
      <c r="C443" s="12"/>
      <c r="D443" s="12"/>
      <c r="E443" s="5"/>
      <c r="F443" s="5"/>
      <c r="G443" s="5"/>
      <c r="H443" s="5"/>
      <c r="I443" s="5"/>
      <c r="J443" s="5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4.25" customHeight="1">
      <c r="A444" s="12"/>
      <c r="B444" s="5"/>
      <c r="C444" s="12"/>
      <c r="D444" s="12"/>
      <c r="E444" s="5"/>
      <c r="F444" s="5"/>
      <c r="G444" s="5"/>
      <c r="H444" s="5"/>
      <c r="I444" s="5"/>
      <c r="J444" s="5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4.25" customHeight="1">
      <c r="A445" s="12"/>
      <c r="B445" s="5"/>
      <c r="C445" s="12"/>
      <c r="D445" s="12"/>
      <c r="E445" s="5"/>
      <c r="F445" s="5"/>
      <c r="G445" s="5"/>
      <c r="H445" s="5"/>
      <c r="I445" s="5"/>
      <c r="J445" s="5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4.25" customHeight="1">
      <c r="A446" s="12"/>
      <c r="B446" s="5"/>
      <c r="C446" s="12"/>
      <c r="D446" s="12"/>
      <c r="E446" s="5"/>
      <c r="F446" s="5"/>
      <c r="G446" s="5"/>
      <c r="H446" s="5"/>
      <c r="I446" s="5"/>
      <c r="J446" s="5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4.25" customHeight="1">
      <c r="A447" s="12"/>
      <c r="B447" s="5"/>
      <c r="C447" s="12"/>
      <c r="D447" s="12"/>
      <c r="E447" s="5"/>
      <c r="F447" s="5"/>
      <c r="G447" s="5"/>
      <c r="H447" s="5"/>
      <c r="I447" s="5"/>
      <c r="J447" s="5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4.25" customHeight="1">
      <c r="A448" s="12"/>
      <c r="B448" s="5"/>
      <c r="C448" s="12"/>
      <c r="D448" s="12"/>
      <c r="E448" s="5"/>
      <c r="F448" s="5"/>
      <c r="G448" s="5"/>
      <c r="H448" s="5"/>
      <c r="I448" s="5"/>
      <c r="J448" s="5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4.25" customHeight="1">
      <c r="A449" s="12"/>
      <c r="B449" s="5"/>
      <c r="C449" s="12"/>
      <c r="D449" s="12"/>
      <c r="E449" s="5"/>
      <c r="F449" s="5"/>
      <c r="G449" s="5"/>
      <c r="H449" s="5"/>
      <c r="I449" s="5"/>
      <c r="J449" s="5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4.25" customHeight="1">
      <c r="A450" s="12"/>
      <c r="B450" s="5"/>
      <c r="C450" s="12"/>
      <c r="D450" s="12"/>
      <c r="E450" s="5"/>
      <c r="F450" s="5"/>
      <c r="G450" s="5"/>
      <c r="H450" s="5"/>
      <c r="I450" s="5"/>
      <c r="J450" s="5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4.25" customHeight="1">
      <c r="A451" s="12"/>
      <c r="B451" s="5"/>
      <c r="C451" s="12"/>
      <c r="D451" s="12"/>
      <c r="E451" s="5"/>
      <c r="F451" s="5"/>
      <c r="G451" s="5"/>
      <c r="H451" s="5"/>
      <c r="I451" s="5"/>
      <c r="J451" s="5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4.25" customHeight="1">
      <c r="A452" s="12"/>
      <c r="B452" s="5"/>
      <c r="C452" s="12"/>
      <c r="D452" s="12"/>
      <c r="E452" s="5"/>
      <c r="F452" s="5"/>
      <c r="G452" s="5"/>
      <c r="H452" s="5"/>
      <c r="I452" s="5"/>
      <c r="J452" s="5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4.25" customHeight="1">
      <c r="A453" s="12"/>
      <c r="B453" s="5"/>
      <c r="C453" s="12"/>
      <c r="D453" s="12"/>
      <c r="E453" s="5"/>
      <c r="F453" s="5"/>
      <c r="G453" s="5"/>
      <c r="H453" s="5"/>
      <c r="I453" s="5"/>
      <c r="J453" s="5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4.25" customHeight="1">
      <c r="A454" s="12"/>
      <c r="B454" s="5"/>
      <c r="C454" s="12"/>
      <c r="D454" s="12"/>
      <c r="E454" s="5"/>
      <c r="F454" s="5"/>
      <c r="G454" s="5"/>
      <c r="H454" s="5"/>
      <c r="I454" s="5"/>
      <c r="J454" s="5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4.25" customHeight="1">
      <c r="A455" s="12"/>
      <c r="B455" s="5"/>
      <c r="C455" s="12"/>
      <c r="D455" s="12"/>
      <c r="E455" s="5"/>
      <c r="F455" s="5"/>
      <c r="G455" s="5"/>
      <c r="H455" s="5"/>
      <c r="I455" s="5"/>
      <c r="J455" s="5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4.25" customHeight="1">
      <c r="A456" s="12"/>
      <c r="B456" s="5"/>
      <c r="C456" s="12"/>
      <c r="D456" s="12"/>
      <c r="E456" s="5"/>
      <c r="F456" s="5"/>
      <c r="G456" s="5"/>
      <c r="H456" s="5"/>
      <c r="I456" s="5"/>
      <c r="J456" s="5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4.25" customHeight="1">
      <c r="A457" s="12"/>
      <c r="B457" s="5"/>
      <c r="C457" s="12"/>
      <c r="D457" s="12"/>
      <c r="E457" s="5"/>
      <c r="F457" s="5"/>
      <c r="G457" s="5"/>
      <c r="H457" s="5"/>
      <c r="I457" s="5"/>
      <c r="J457" s="5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4.25" customHeight="1">
      <c r="A458" s="12"/>
      <c r="B458" s="5"/>
      <c r="C458" s="12"/>
      <c r="D458" s="12"/>
      <c r="E458" s="5"/>
      <c r="F458" s="5"/>
      <c r="G458" s="5"/>
      <c r="H458" s="5"/>
      <c r="I458" s="5"/>
      <c r="J458" s="5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4.25" customHeight="1">
      <c r="A459" s="12"/>
      <c r="B459" s="5"/>
      <c r="C459" s="12"/>
      <c r="D459" s="12"/>
      <c r="E459" s="5"/>
      <c r="F459" s="5"/>
      <c r="G459" s="5"/>
      <c r="H459" s="5"/>
      <c r="I459" s="5"/>
      <c r="J459" s="5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4.25" customHeight="1">
      <c r="A460" s="12"/>
      <c r="B460" s="5"/>
      <c r="C460" s="12"/>
      <c r="D460" s="12"/>
      <c r="E460" s="5"/>
      <c r="F460" s="5"/>
      <c r="G460" s="5"/>
      <c r="H460" s="5"/>
      <c r="I460" s="5"/>
      <c r="J460" s="5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4.25" customHeight="1">
      <c r="A461" s="12"/>
      <c r="B461" s="5"/>
      <c r="C461" s="12"/>
      <c r="D461" s="12"/>
      <c r="E461" s="5"/>
      <c r="F461" s="5"/>
      <c r="G461" s="5"/>
      <c r="H461" s="5"/>
      <c r="I461" s="5"/>
      <c r="J461" s="5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4.25" customHeight="1">
      <c r="A462" s="12"/>
      <c r="B462" s="5"/>
      <c r="C462" s="12"/>
      <c r="D462" s="12"/>
      <c r="E462" s="5"/>
      <c r="F462" s="5"/>
      <c r="G462" s="5"/>
      <c r="H462" s="5"/>
      <c r="I462" s="5"/>
      <c r="J462" s="5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4.25" customHeight="1">
      <c r="A463" s="12"/>
      <c r="B463" s="5"/>
      <c r="C463" s="12"/>
      <c r="D463" s="12"/>
      <c r="E463" s="5"/>
      <c r="F463" s="5"/>
      <c r="G463" s="5"/>
      <c r="H463" s="5"/>
      <c r="I463" s="5"/>
      <c r="J463" s="5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4.25" customHeight="1">
      <c r="A464" s="12"/>
      <c r="B464" s="5"/>
      <c r="C464" s="12"/>
      <c r="D464" s="12"/>
      <c r="E464" s="5"/>
      <c r="F464" s="5"/>
      <c r="G464" s="5"/>
      <c r="H464" s="5"/>
      <c r="I464" s="5"/>
      <c r="J464" s="5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4.25" customHeight="1">
      <c r="A465" s="12"/>
      <c r="B465" s="5"/>
      <c r="C465" s="12"/>
      <c r="D465" s="12"/>
      <c r="E465" s="5"/>
      <c r="F465" s="5"/>
      <c r="G465" s="5"/>
      <c r="H465" s="5"/>
      <c r="I465" s="5"/>
      <c r="J465" s="5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4.25" customHeight="1">
      <c r="A466" s="12"/>
      <c r="B466" s="5"/>
      <c r="C466" s="12"/>
      <c r="D466" s="12"/>
      <c r="E466" s="5"/>
      <c r="F466" s="5"/>
      <c r="G466" s="5"/>
      <c r="H466" s="5"/>
      <c r="I466" s="5"/>
      <c r="J466" s="5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4.25" customHeight="1">
      <c r="A467" s="12"/>
      <c r="B467" s="5"/>
      <c r="C467" s="12"/>
      <c r="D467" s="12"/>
      <c r="E467" s="5"/>
      <c r="F467" s="5"/>
      <c r="G467" s="5"/>
      <c r="H467" s="5"/>
      <c r="I467" s="5"/>
      <c r="J467" s="5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4.25" customHeight="1">
      <c r="A468" s="12"/>
      <c r="B468" s="5"/>
      <c r="C468" s="12"/>
      <c r="D468" s="12"/>
      <c r="E468" s="5"/>
      <c r="F468" s="5"/>
      <c r="G468" s="5"/>
      <c r="H468" s="5"/>
      <c r="I468" s="5"/>
      <c r="J468" s="5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4.25" customHeight="1">
      <c r="A469" s="12"/>
      <c r="B469" s="5"/>
      <c r="C469" s="12"/>
      <c r="D469" s="12"/>
      <c r="E469" s="5"/>
      <c r="F469" s="5"/>
      <c r="G469" s="5"/>
      <c r="H469" s="5"/>
      <c r="I469" s="5"/>
      <c r="J469" s="5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4.25" customHeight="1">
      <c r="A470" s="12"/>
      <c r="B470" s="5"/>
      <c r="C470" s="12"/>
      <c r="D470" s="12"/>
      <c r="E470" s="5"/>
      <c r="F470" s="5"/>
      <c r="G470" s="5"/>
      <c r="H470" s="5"/>
      <c r="I470" s="5"/>
      <c r="J470" s="5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4.25" customHeight="1">
      <c r="A471" s="12"/>
      <c r="B471" s="5"/>
      <c r="C471" s="12"/>
      <c r="D471" s="12"/>
      <c r="E471" s="5"/>
      <c r="F471" s="5"/>
      <c r="G471" s="5"/>
      <c r="H471" s="5"/>
      <c r="I471" s="5"/>
      <c r="J471" s="5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4.25" customHeight="1">
      <c r="A472" s="12"/>
      <c r="B472" s="5"/>
      <c r="C472" s="12"/>
      <c r="D472" s="12"/>
      <c r="E472" s="5"/>
      <c r="F472" s="5"/>
      <c r="G472" s="5"/>
      <c r="H472" s="5"/>
      <c r="I472" s="5"/>
      <c r="J472" s="5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4.25" customHeight="1">
      <c r="A473" s="12"/>
      <c r="B473" s="5"/>
      <c r="C473" s="12"/>
      <c r="D473" s="12"/>
      <c r="E473" s="5"/>
      <c r="F473" s="5"/>
      <c r="G473" s="5"/>
      <c r="H473" s="5"/>
      <c r="I473" s="5"/>
      <c r="J473" s="5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4.25" customHeight="1">
      <c r="A474" s="12"/>
      <c r="B474" s="5"/>
      <c r="C474" s="12"/>
      <c r="D474" s="12"/>
      <c r="E474" s="5"/>
      <c r="F474" s="5"/>
      <c r="G474" s="5"/>
      <c r="H474" s="5"/>
      <c r="I474" s="5"/>
      <c r="J474" s="5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4.25" customHeight="1">
      <c r="A475" s="12"/>
      <c r="B475" s="5"/>
      <c r="C475" s="12"/>
      <c r="D475" s="12"/>
      <c r="E475" s="5"/>
      <c r="F475" s="5"/>
      <c r="G475" s="5"/>
      <c r="H475" s="5"/>
      <c r="I475" s="5"/>
      <c r="J475" s="5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4.25" customHeight="1">
      <c r="A476" s="12"/>
      <c r="B476" s="5"/>
      <c r="C476" s="12"/>
      <c r="D476" s="12"/>
      <c r="E476" s="5"/>
      <c r="F476" s="5"/>
      <c r="G476" s="5"/>
      <c r="H476" s="5"/>
      <c r="I476" s="5"/>
      <c r="J476" s="5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4.25" customHeight="1">
      <c r="A477" s="12"/>
      <c r="B477" s="5"/>
      <c r="C477" s="12"/>
      <c r="D477" s="12"/>
      <c r="E477" s="5"/>
      <c r="F477" s="5"/>
      <c r="G477" s="5"/>
      <c r="H477" s="5"/>
      <c r="I477" s="5"/>
      <c r="J477" s="5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4.25" customHeight="1">
      <c r="A478" s="12"/>
      <c r="B478" s="5"/>
      <c r="C478" s="12"/>
      <c r="D478" s="12"/>
      <c r="E478" s="5"/>
      <c r="F478" s="5"/>
      <c r="G478" s="5"/>
      <c r="H478" s="5"/>
      <c r="I478" s="5"/>
      <c r="J478" s="5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4.25" customHeight="1">
      <c r="A479" s="12"/>
      <c r="B479" s="5"/>
      <c r="C479" s="12"/>
      <c r="D479" s="12"/>
      <c r="E479" s="5"/>
      <c r="F479" s="5"/>
      <c r="G479" s="5"/>
      <c r="H479" s="5"/>
      <c r="I479" s="5"/>
      <c r="J479" s="5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4.25" customHeight="1">
      <c r="A480" s="12"/>
      <c r="B480" s="5"/>
      <c r="C480" s="12"/>
      <c r="D480" s="12"/>
      <c r="E480" s="5"/>
      <c r="F480" s="5"/>
      <c r="G480" s="5"/>
      <c r="H480" s="5"/>
      <c r="I480" s="5"/>
      <c r="J480" s="5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4.25" customHeight="1">
      <c r="A481" s="12"/>
      <c r="B481" s="5"/>
      <c r="C481" s="12"/>
      <c r="D481" s="12"/>
      <c r="E481" s="5"/>
      <c r="F481" s="5"/>
      <c r="G481" s="5"/>
      <c r="H481" s="5"/>
      <c r="I481" s="5"/>
      <c r="J481" s="5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4.25" customHeight="1">
      <c r="A482" s="12"/>
      <c r="B482" s="5"/>
      <c r="C482" s="12"/>
      <c r="D482" s="12"/>
      <c r="E482" s="5"/>
      <c r="F482" s="5"/>
      <c r="G482" s="5"/>
      <c r="H482" s="5"/>
      <c r="I482" s="5"/>
      <c r="J482" s="5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4.25" customHeight="1">
      <c r="A483" s="12"/>
      <c r="B483" s="5"/>
      <c r="C483" s="12"/>
      <c r="D483" s="12"/>
      <c r="E483" s="5"/>
      <c r="F483" s="5"/>
      <c r="G483" s="5"/>
      <c r="H483" s="5"/>
      <c r="I483" s="5"/>
      <c r="J483" s="5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4.25" customHeight="1">
      <c r="A484" s="12"/>
      <c r="B484" s="5"/>
      <c r="C484" s="12"/>
      <c r="D484" s="12"/>
      <c r="E484" s="5"/>
      <c r="F484" s="5"/>
      <c r="G484" s="5"/>
      <c r="H484" s="5"/>
      <c r="I484" s="5"/>
      <c r="J484" s="5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4.25" customHeight="1">
      <c r="A485" s="12"/>
      <c r="B485" s="5"/>
      <c r="C485" s="12"/>
      <c r="D485" s="12"/>
      <c r="E485" s="5"/>
      <c r="F485" s="5"/>
      <c r="G485" s="5"/>
      <c r="H485" s="5"/>
      <c r="I485" s="5"/>
      <c r="J485" s="5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4.25" customHeight="1">
      <c r="A486" s="12"/>
      <c r="B486" s="5"/>
      <c r="C486" s="12"/>
      <c r="D486" s="12"/>
      <c r="E486" s="5"/>
      <c r="F486" s="5"/>
      <c r="G486" s="5"/>
      <c r="H486" s="5"/>
      <c r="I486" s="5"/>
      <c r="J486" s="5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4.25" customHeight="1">
      <c r="A487" s="12"/>
      <c r="B487" s="5"/>
      <c r="C487" s="12"/>
      <c r="D487" s="12"/>
      <c r="E487" s="5"/>
      <c r="F487" s="5"/>
      <c r="G487" s="5"/>
      <c r="H487" s="5"/>
      <c r="I487" s="5"/>
      <c r="J487" s="5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4.25" customHeight="1">
      <c r="A488" s="12"/>
      <c r="B488" s="5"/>
      <c r="C488" s="12"/>
      <c r="D488" s="12"/>
      <c r="E488" s="5"/>
      <c r="F488" s="5"/>
      <c r="G488" s="5"/>
      <c r="H488" s="5"/>
      <c r="I488" s="5"/>
      <c r="J488" s="5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4.25" customHeight="1">
      <c r="A489" s="12"/>
      <c r="B489" s="5"/>
      <c r="C489" s="12"/>
      <c r="D489" s="12"/>
      <c r="E489" s="5"/>
      <c r="F489" s="5"/>
      <c r="G489" s="5"/>
      <c r="H489" s="5"/>
      <c r="I489" s="5"/>
      <c r="J489" s="5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4.25" customHeight="1">
      <c r="A490" s="12"/>
      <c r="B490" s="5"/>
      <c r="C490" s="12"/>
      <c r="D490" s="12"/>
      <c r="E490" s="5"/>
      <c r="F490" s="5"/>
      <c r="G490" s="5"/>
      <c r="H490" s="5"/>
      <c r="I490" s="5"/>
      <c r="J490" s="5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4.25" customHeight="1">
      <c r="A491" s="12"/>
      <c r="B491" s="5"/>
      <c r="C491" s="12"/>
      <c r="D491" s="12"/>
      <c r="E491" s="5"/>
      <c r="F491" s="5"/>
      <c r="G491" s="5"/>
      <c r="H491" s="5"/>
      <c r="I491" s="5"/>
      <c r="J491" s="5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4.25" customHeight="1">
      <c r="A492" s="12"/>
      <c r="B492" s="5"/>
      <c r="C492" s="12"/>
      <c r="D492" s="12"/>
      <c r="E492" s="5"/>
      <c r="F492" s="5"/>
      <c r="G492" s="5"/>
      <c r="H492" s="5"/>
      <c r="I492" s="5"/>
      <c r="J492" s="5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4.25" customHeight="1">
      <c r="A493" s="12"/>
      <c r="B493" s="5"/>
      <c r="C493" s="12"/>
      <c r="D493" s="12"/>
      <c r="E493" s="5"/>
      <c r="F493" s="5"/>
      <c r="G493" s="5"/>
      <c r="H493" s="5"/>
      <c r="I493" s="5"/>
      <c r="J493" s="5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4.25" customHeight="1">
      <c r="A494" s="12"/>
      <c r="B494" s="5"/>
      <c r="C494" s="12"/>
      <c r="D494" s="12"/>
      <c r="E494" s="5"/>
      <c r="F494" s="5"/>
      <c r="G494" s="5"/>
      <c r="H494" s="5"/>
      <c r="I494" s="5"/>
      <c r="J494" s="5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4.25" customHeight="1">
      <c r="A495" s="12"/>
      <c r="B495" s="5"/>
      <c r="C495" s="12"/>
      <c r="D495" s="12"/>
      <c r="E495" s="5"/>
      <c r="F495" s="5"/>
      <c r="G495" s="5"/>
      <c r="H495" s="5"/>
      <c r="I495" s="5"/>
      <c r="J495" s="5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4.25" customHeight="1">
      <c r="A496" s="12"/>
      <c r="B496" s="5"/>
      <c r="C496" s="12"/>
      <c r="D496" s="12"/>
      <c r="E496" s="5"/>
      <c r="F496" s="5"/>
      <c r="G496" s="5"/>
      <c r="H496" s="5"/>
      <c r="I496" s="5"/>
      <c r="J496" s="5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4.25" customHeight="1">
      <c r="A497" s="12"/>
      <c r="B497" s="5"/>
      <c r="C497" s="12"/>
      <c r="D497" s="12"/>
      <c r="E497" s="5"/>
      <c r="F497" s="5"/>
      <c r="G497" s="5"/>
      <c r="H497" s="5"/>
      <c r="I497" s="5"/>
      <c r="J497" s="5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4.25" customHeight="1">
      <c r="A498" s="12"/>
      <c r="B498" s="5"/>
      <c r="C498" s="12"/>
      <c r="D498" s="12"/>
      <c r="E498" s="5"/>
      <c r="F498" s="5"/>
      <c r="G498" s="5"/>
      <c r="H498" s="5"/>
      <c r="I498" s="5"/>
      <c r="J498" s="5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4.25" customHeight="1">
      <c r="A499" s="12"/>
      <c r="B499" s="5"/>
      <c r="C499" s="12"/>
      <c r="D499" s="12"/>
      <c r="E499" s="5"/>
      <c r="F499" s="5"/>
      <c r="G499" s="5"/>
      <c r="H499" s="5"/>
      <c r="I499" s="5"/>
      <c r="J499" s="5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4.25" customHeight="1">
      <c r="A500" s="12"/>
      <c r="B500" s="5"/>
      <c r="C500" s="12"/>
      <c r="D500" s="12"/>
      <c r="E500" s="5"/>
      <c r="F500" s="5"/>
      <c r="G500" s="5"/>
      <c r="H500" s="5"/>
      <c r="I500" s="5"/>
      <c r="J500" s="5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4.25" customHeight="1">
      <c r="A501" s="12"/>
      <c r="B501" s="5"/>
      <c r="C501" s="12"/>
      <c r="D501" s="12"/>
      <c r="E501" s="5"/>
      <c r="F501" s="5"/>
      <c r="G501" s="5"/>
      <c r="H501" s="5"/>
      <c r="I501" s="5"/>
      <c r="J501" s="5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4.25" customHeight="1">
      <c r="A502" s="12"/>
      <c r="B502" s="5"/>
      <c r="C502" s="12"/>
      <c r="D502" s="12"/>
      <c r="E502" s="5"/>
      <c r="F502" s="5"/>
      <c r="G502" s="5"/>
      <c r="H502" s="5"/>
      <c r="I502" s="5"/>
      <c r="J502" s="5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4.25" customHeight="1">
      <c r="A503" s="12"/>
      <c r="B503" s="5"/>
      <c r="C503" s="12"/>
      <c r="D503" s="12"/>
      <c r="E503" s="5"/>
      <c r="F503" s="5"/>
      <c r="G503" s="5"/>
      <c r="H503" s="5"/>
      <c r="I503" s="5"/>
      <c r="J503" s="5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4.25" customHeight="1">
      <c r="A504" s="12"/>
      <c r="B504" s="5"/>
      <c r="C504" s="12"/>
      <c r="D504" s="12"/>
      <c r="E504" s="5"/>
      <c r="F504" s="5"/>
      <c r="G504" s="5"/>
      <c r="H504" s="5"/>
      <c r="I504" s="5"/>
      <c r="J504" s="5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4.25" customHeight="1">
      <c r="A505" s="12"/>
      <c r="B505" s="5"/>
      <c r="C505" s="12"/>
      <c r="D505" s="12"/>
      <c r="E505" s="5"/>
      <c r="F505" s="5"/>
      <c r="G505" s="5"/>
      <c r="H505" s="5"/>
      <c r="I505" s="5"/>
      <c r="J505" s="5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4.25" customHeight="1">
      <c r="A506" s="12"/>
      <c r="B506" s="5"/>
      <c r="C506" s="12"/>
      <c r="D506" s="12"/>
      <c r="E506" s="5"/>
      <c r="F506" s="5"/>
      <c r="G506" s="5"/>
      <c r="H506" s="5"/>
      <c r="I506" s="5"/>
      <c r="J506" s="5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4.25" customHeight="1">
      <c r="A507" s="12"/>
      <c r="B507" s="5"/>
      <c r="C507" s="12"/>
      <c r="D507" s="12"/>
      <c r="E507" s="5"/>
      <c r="F507" s="5"/>
      <c r="G507" s="5"/>
      <c r="H507" s="5"/>
      <c r="I507" s="5"/>
      <c r="J507" s="5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4.25" customHeight="1">
      <c r="A508" s="12"/>
      <c r="B508" s="5"/>
      <c r="C508" s="12"/>
      <c r="D508" s="12"/>
      <c r="E508" s="5"/>
      <c r="F508" s="5"/>
      <c r="G508" s="5"/>
      <c r="H508" s="5"/>
      <c r="I508" s="5"/>
      <c r="J508" s="5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4.25" customHeight="1">
      <c r="A509" s="12"/>
      <c r="B509" s="5"/>
      <c r="C509" s="12"/>
      <c r="D509" s="12"/>
      <c r="E509" s="5"/>
      <c r="F509" s="5"/>
      <c r="G509" s="5"/>
      <c r="H509" s="5"/>
      <c r="I509" s="5"/>
      <c r="J509" s="5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4.25" customHeight="1">
      <c r="A510" s="12"/>
      <c r="B510" s="5"/>
      <c r="C510" s="12"/>
      <c r="D510" s="12"/>
      <c r="E510" s="5"/>
      <c r="F510" s="5"/>
      <c r="G510" s="5"/>
      <c r="H510" s="5"/>
      <c r="I510" s="5"/>
      <c r="J510" s="5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4.25" customHeight="1">
      <c r="A511" s="12"/>
      <c r="B511" s="5"/>
      <c r="C511" s="12"/>
      <c r="D511" s="12"/>
      <c r="E511" s="5"/>
      <c r="F511" s="5"/>
      <c r="G511" s="5"/>
      <c r="H511" s="5"/>
      <c r="I511" s="5"/>
      <c r="J511" s="5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4.25" customHeight="1">
      <c r="A512" s="12"/>
      <c r="B512" s="5"/>
      <c r="C512" s="12"/>
      <c r="D512" s="12"/>
      <c r="E512" s="5"/>
      <c r="F512" s="5"/>
      <c r="G512" s="5"/>
      <c r="H512" s="5"/>
      <c r="I512" s="5"/>
      <c r="J512" s="5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4.25" customHeight="1">
      <c r="A513" s="12"/>
      <c r="B513" s="5"/>
      <c r="C513" s="12"/>
      <c r="D513" s="12"/>
      <c r="E513" s="5"/>
      <c r="F513" s="5"/>
      <c r="G513" s="5"/>
      <c r="H513" s="5"/>
      <c r="I513" s="5"/>
      <c r="J513" s="5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4.25" customHeight="1">
      <c r="A514" s="12"/>
      <c r="B514" s="5"/>
      <c r="C514" s="12"/>
      <c r="D514" s="12"/>
      <c r="E514" s="5"/>
      <c r="F514" s="5"/>
      <c r="G514" s="5"/>
      <c r="H514" s="5"/>
      <c r="I514" s="5"/>
      <c r="J514" s="5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4.25" customHeight="1">
      <c r="A515" s="12"/>
      <c r="B515" s="5"/>
      <c r="C515" s="12"/>
      <c r="D515" s="12"/>
      <c r="E515" s="5"/>
      <c r="F515" s="5"/>
      <c r="G515" s="5"/>
      <c r="H515" s="5"/>
      <c r="I515" s="5"/>
      <c r="J515" s="5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4.25" customHeight="1">
      <c r="A516" s="12"/>
      <c r="B516" s="5"/>
      <c r="C516" s="12"/>
      <c r="D516" s="12"/>
      <c r="E516" s="5"/>
      <c r="F516" s="5"/>
      <c r="G516" s="5"/>
      <c r="H516" s="5"/>
      <c r="I516" s="5"/>
      <c r="J516" s="5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4.25" customHeight="1">
      <c r="A517" s="12"/>
      <c r="B517" s="5"/>
      <c r="C517" s="12"/>
      <c r="D517" s="12"/>
      <c r="E517" s="5"/>
      <c r="F517" s="5"/>
      <c r="G517" s="5"/>
      <c r="H517" s="5"/>
      <c r="I517" s="5"/>
      <c r="J517" s="5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4.25" customHeight="1">
      <c r="A518" s="12"/>
      <c r="B518" s="5"/>
      <c r="C518" s="12"/>
      <c r="D518" s="12"/>
      <c r="E518" s="5"/>
      <c r="F518" s="5"/>
      <c r="G518" s="5"/>
      <c r="H518" s="5"/>
      <c r="I518" s="5"/>
      <c r="J518" s="5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4.25" customHeight="1">
      <c r="A519" s="12"/>
      <c r="B519" s="5"/>
      <c r="C519" s="12"/>
      <c r="D519" s="12"/>
      <c r="E519" s="5"/>
      <c r="F519" s="5"/>
      <c r="G519" s="5"/>
      <c r="H519" s="5"/>
      <c r="I519" s="5"/>
      <c r="J519" s="5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4.25" customHeight="1">
      <c r="A520" s="12"/>
      <c r="B520" s="5"/>
      <c r="C520" s="12"/>
      <c r="D520" s="12"/>
      <c r="E520" s="5"/>
      <c r="F520" s="5"/>
      <c r="G520" s="5"/>
      <c r="H520" s="5"/>
      <c r="I520" s="5"/>
      <c r="J520" s="5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4.25" customHeight="1">
      <c r="A521" s="12"/>
      <c r="B521" s="5"/>
      <c r="C521" s="12"/>
      <c r="D521" s="12"/>
      <c r="E521" s="5"/>
      <c r="F521" s="5"/>
      <c r="G521" s="5"/>
      <c r="H521" s="5"/>
      <c r="I521" s="5"/>
      <c r="J521" s="5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4.25" customHeight="1">
      <c r="A522" s="12"/>
      <c r="B522" s="5"/>
      <c r="C522" s="12"/>
      <c r="D522" s="12"/>
      <c r="E522" s="5"/>
      <c r="F522" s="5"/>
      <c r="G522" s="5"/>
      <c r="H522" s="5"/>
      <c r="I522" s="5"/>
      <c r="J522" s="5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4.25" customHeight="1">
      <c r="A523" s="12"/>
      <c r="B523" s="5"/>
      <c r="C523" s="12"/>
      <c r="D523" s="12"/>
      <c r="E523" s="5"/>
      <c r="F523" s="5"/>
      <c r="G523" s="5"/>
      <c r="H523" s="5"/>
      <c r="I523" s="5"/>
      <c r="J523" s="5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4.25" customHeight="1">
      <c r="A524" s="12"/>
      <c r="B524" s="5"/>
      <c r="C524" s="12"/>
      <c r="D524" s="12"/>
      <c r="E524" s="5"/>
      <c r="F524" s="5"/>
      <c r="G524" s="5"/>
      <c r="H524" s="5"/>
      <c r="I524" s="5"/>
      <c r="J524" s="5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4.25" customHeight="1">
      <c r="A525" s="12"/>
      <c r="B525" s="5"/>
      <c r="C525" s="12"/>
      <c r="D525" s="12"/>
      <c r="E525" s="5"/>
      <c r="F525" s="5"/>
      <c r="G525" s="5"/>
      <c r="H525" s="5"/>
      <c r="I525" s="5"/>
      <c r="J525" s="5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4.25" customHeight="1">
      <c r="A526" s="12"/>
      <c r="B526" s="5"/>
      <c r="C526" s="12"/>
      <c r="D526" s="12"/>
      <c r="E526" s="5"/>
      <c r="F526" s="5"/>
      <c r="G526" s="5"/>
      <c r="H526" s="5"/>
      <c r="I526" s="5"/>
      <c r="J526" s="5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4.25" customHeight="1">
      <c r="A527" s="12"/>
      <c r="B527" s="5"/>
      <c r="C527" s="12"/>
      <c r="D527" s="12"/>
      <c r="E527" s="5"/>
      <c r="F527" s="5"/>
      <c r="G527" s="5"/>
      <c r="H527" s="5"/>
      <c r="I527" s="5"/>
      <c r="J527" s="5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4.25" customHeight="1">
      <c r="A528" s="12"/>
      <c r="B528" s="5"/>
      <c r="C528" s="12"/>
      <c r="D528" s="12"/>
      <c r="E528" s="5"/>
      <c r="F528" s="5"/>
      <c r="G528" s="5"/>
      <c r="H528" s="5"/>
      <c r="I528" s="5"/>
      <c r="J528" s="5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4.25" customHeight="1">
      <c r="A529" s="12"/>
      <c r="B529" s="5"/>
      <c r="C529" s="12"/>
      <c r="D529" s="12"/>
      <c r="E529" s="5"/>
      <c r="F529" s="5"/>
      <c r="G529" s="5"/>
      <c r="H529" s="5"/>
      <c r="I529" s="5"/>
      <c r="J529" s="5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4.25" customHeight="1">
      <c r="A530" s="12"/>
      <c r="B530" s="5"/>
      <c r="C530" s="12"/>
      <c r="D530" s="12"/>
      <c r="E530" s="5"/>
      <c r="F530" s="5"/>
      <c r="G530" s="5"/>
      <c r="H530" s="5"/>
      <c r="I530" s="5"/>
      <c r="J530" s="5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4.25" customHeight="1">
      <c r="A531" s="12"/>
      <c r="B531" s="5"/>
      <c r="C531" s="12"/>
      <c r="D531" s="12"/>
      <c r="E531" s="5"/>
      <c r="F531" s="5"/>
      <c r="G531" s="5"/>
      <c r="H531" s="5"/>
      <c r="I531" s="5"/>
      <c r="J531" s="5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4.25" customHeight="1">
      <c r="A532" s="12"/>
      <c r="B532" s="5"/>
      <c r="C532" s="12"/>
      <c r="D532" s="12"/>
      <c r="E532" s="5"/>
      <c r="F532" s="5"/>
      <c r="G532" s="5"/>
      <c r="H532" s="5"/>
      <c r="I532" s="5"/>
      <c r="J532" s="5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4.25" customHeight="1">
      <c r="A533" s="12"/>
      <c r="B533" s="5"/>
      <c r="C533" s="12"/>
      <c r="D533" s="12"/>
      <c r="E533" s="5"/>
      <c r="F533" s="5"/>
      <c r="G533" s="5"/>
      <c r="H533" s="5"/>
      <c r="I533" s="5"/>
      <c r="J533" s="5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4.25" customHeight="1">
      <c r="A534" s="12"/>
      <c r="B534" s="5"/>
      <c r="C534" s="12"/>
      <c r="D534" s="12"/>
      <c r="E534" s="5"/>
      <c r="F534" s="5"/>
      <c r="G534" s="5"/>
      <c r="H534" s="5"/>
      <c r="I534" s="5"/>
      <c r="J534" s="5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4.25" customHeight="1">
      <c r="A535" s="12"/>
      <c r="B535" s="5"/>
      <c r="C535" s="12"/>
      <c r="D535" s="12"/>
      <c r="E535" s="5"/>
      <c r="F535" s="5"/>
      <c r="G535" s="5"/>
      <c r="H535" s="5"/>
      <c r="I535" s="5"/>
      <c r="J535" s="5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4.25" customHeight="1">
      <c r="A536" s="12"/>
      <c r="B536" s="5"/>
      <c r="C536" s="12"/>
      <c r="D536" s="12"/>
      <c r="E536" s="5"/>
      <c r="F536" s="5"/>
      <c r="G536" s="5"/>
      <c r="H536" s="5"/>
      <c r="I536" s="5"/>
      <c r="J536" s="5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4.25" customHeight="1">
      <c r="A537" s="12"/>
      <c r="B537" s="5"/>
      <c r="C537" s="12"/>
      <c r="D537" s="12"/>
      <c r="E537" s="5"/>
      <c r="F537" s="5"/>
      <c r="G537" s="5"/>
      <c r="H537" s="5"/>
      <c r="I537" s="5"/>
      <c r="J537" s="5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4.25" customHeight="1">
      <c r="A538" s="12"/>
      <c r="B538" s="5"/>
      <c r="C538" s="12"/>
      <c r="D538" s="12"/>
      <c r="E538" s="5"/>
      <c r="F538" s="5"/>
      <c r="G538" s="5"/>
      <c r="H538" s="5"/>
      <c r="I538" s="5"/>
      <c r="J538" s="5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4.25" customHeight="1">
      <c r="A539" s="12"/>
      <c r="B539" s="5"/>
      <c r="C539" s="12"/>
      <c r="D539" s="12"/>
      <c r="E539" s="5"/>
      <c r="F539" s="5"/>
      <c r="G539" s="5"/>
      <c r="H539" s="5"/>
      <c r="I539" s="5"/>
      <c r="J539" s="5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4.25" customHeight="1">
      <c r="A540" s="12"/>
      <c r="B540" s="5"/>
      <c r="C540" s="12"/>
      <c r="D540" s="12"/>
      <c r="E540" s="5"/>
      <c r="F540" s="5"/>
      <c r="G540" s="5"/>
      <c r="H540" s="5"/>
      <c r="I540" s="5"/>
      <c r="J540" s="5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4.25" customHeight="1">
      <c r="A541" s="12"/>
      <c r="B541" s="5"/>
      <c r="C541" s="12"/>
      <c r="D541" s="12"/>
      <c r="E541" s="5"/>
      <c r="F541" s="5"/>
      <c r="G541" s="5"/>
      <c r="H541" s="5"/>
      <c r="I541" s="5"/>
      <c r="J541" s="5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4.25" customHeight="1">
      <c r="A542" s="12"/>
      <c r="B542" s="5"/>
      <c r="C542" s="12"/>
      <c r="D542" s="12"/>
      <c r="E542" s="5"/>
      <c r="F542" s="5"/>
      <c r="G542" s="5"/>
      <c r="H542" s="5"/>
      <c r="I542" s="5"/>
      <c r="J542" s="5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4.25" customHeight="1">
      <c r="A543" s="12"/>
      <c r="B543" s="5"/>
      <c r="C543" s="12"/>
      <c r="D543" s="12"/>
      <c r="E543" s="5"/>
      <c r="F543" s="5"/>
      <c r="G543" s="5"/>
      <c r="H543" s="5"/>
      <c r="I543" s="5"/>
      <c r="J543" s="5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4.25" customHeight="1">
      <c r="A544" s="12"/>
      <c r="B544" s="5"/>
      <c r="C544" s="12"/>
      <c r="D544" s="12"/>
      <c r="E544" s="5"/>
      <c r="F544" s="5"/>
      <c r="G544" s="5"/>
      <c r="H544" s="5"/>
      <c r="I544" s="5"/>
      <c r="J544" s="5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4.25" customHeight="1">
      <c r="A545" s="12"/>
      <c r="B545" s="5"/>
      <c r="C545" s="12"/>
      <c r="D545" s="12"/>
      <c r="E545" s="5"/>
      <c r="F545" s="5"/>
      <c r="G545" s="5"/>
      <c r="H545" s="5"/>
      <c r="I545" s="5"/>
      <c r="J545" s="5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4.25" customHeight="1">
      <c r="A546" s="12"/>
      <c r="B546" s="5"/>
      <c r="C546" s="12"/>
      <c r="D546" s="12"/>
      <c r="E546" s="5"/>
      <c r="F546" s="5"/>
      <c r="G546" s="5"/>
      <c r="H546" s="5"/>
      <c r="I546" s="5"/>
      <c r="J546" s="5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4.25" customHeight="1">
      <c r="A547" s="12"/>
      <c r="B547" s="5"/>
      <c r="C547" s="12"/>
      <c r="D547" s="12"/>
      <c r="E547" s="5"/>
      <c r="F547" s="5"/>
      <c r="G547" s="5"/>
      <c r="H547" s="5"/>
      <c r="I547" s="5"/>
      <c r="J547" s="5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4.25" customHeight="1">
      <c r="A548" s="12"/>
      <c r="B548" s="5"/>
      <c r="C548" s="12"/>
      <c r="D548" s="12"/>
      <c r="E548" s="5"/>
      <c r="F548" s="5"/>
      <c r="G548" s="5"/>
      <c r="H548" s="5"/>
      <c r="I548" s="5"/>
      <c r="J548" s="5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4.25" customHeight="1">
      <c r="A549" s="12"/>
      <c r="B549" s="5"/>
      <c r="C549" s="12"/>
      <c r="D549" s="12"/>
      <c r="E549" s="5"/>
      <c r="F549" s="5"/>
      <c r="G549" s="5"/>
      <c r="H549" s="5"/>
      <c r="I549" s="5"/>
      <c r="J549" s="5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4.25" customHeight="1">
      <c r="A550" s="12"/>
      <c r="B550" s="5"/>
      <c r="C550" s="12"/>
      <c r="D550" s="12"/>
      <c r="E550" s="5"/>
      <c r="F550" s="5"/>
      <c r="G550" s="5"/>
      <c r="H550" s="5"/>
      <c r="I550" s="5"/>
      <c r="J550" s="5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4.25" customHeight="1">
      <c r="A551" s="12"/>
      <c r="B551" s="5"/>
      <c r="C551" s="12"/>
      <c r="D551" s="12"/>
      <c r="E551" s="5"/>
      <c r="F551" s="5"/>
      <c r="G551" s="5"/>
      <c r="H551" s="5"/>
      <c r="I551" s="5"/>
      <c r="J551" s="5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4.25" customHeight="1">
      <c r="A552" s="12"/>
      <c r="B552" s="5"/>
      <c r="C552" s="12"/>
      <c r="D552" s="12"/>
      <c r="E552" s="5"/>
      <c r="F552" s="5"/>
      <c r="G552" s="5"/>
      <c r="H552" s="5"/>
      <c r="I552" s="5"/>
      <c r="J552" s="5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4.25" customHeight="1">
      <c r="A553" s="12"/>
      <c r="B553" s="5"/>
      <c r="C553" s="12"/>
      <c r="D553" s="12"/>
      <c r="E553" s="5"/>
      <c r="F553" s="5"/>
      <c r="G553" s="5"/>
      <c r="H553" s="5"/>
      <c r="I553" s="5"/>
      <c r="J553" s="5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4.25" customHeight="1">
      <c r="A554" s="12"/>
      <c r="B554" s="5"/>
      <c r="C554" s="12"/>
      <c r="D554" s="12"/>
      <c r="E554" s="5"/>
      <c r="F554" s="5"/>
      <c r="G554" s="5"/>
      <c r="H554" s="5"/>
      <c r="I554" s="5"/>
      <c r="J554" s="5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4.25" customHeight="1">
      <c r="A555" s="12"/>
      <c r="B555" s="5"/>
      <c r="C555" s="12"/>
      <c r="D555" s="12"/>
      <c r="E555" s="5"/>
      <c r="F555" s="5"/>
      <c r="G555" s="5"/>
      <c r="H555" s="5"/>
      <c r="I555" s="5"/>
      <c r="J555" s="5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4.25" customHeight="1">
      <c r="A556" s="12"/>
      <c r="B556" s="5"/>
      <c r="C556" s="12"/>
      <c r="D556" s="12"/>
      <c r="E556" s="5"/>
      <c r="F556" s="5"/>
      <c r="G556" s="5"/>
      <c r="H556" s="5"/>
      <c r="I556" s="5"/>
      <c r="J556" s="5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4.25" customHeight="1">
      <c r="A557" s="12"/>
      <c r="B557" s="5"/>
      <c r="C557" s="12"/>
      <c r="D557" s="12"/>
      <c r="E557" s="5"/>
      <c r="F557" s="5"/>
      <c r="G557" s="5"/>
      <c r="H557" s="5"/>
      <c r="I557" s="5"/>
      <c r="J557" s="5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4.25" customHeight="1">
      <c r="A558" s="12"/>
      <c r="B558" s="5"/>
      <c r="C558" s="12"/>
      <c r="D558" s="12"/>
      <c r="E558" s="5"/>
      <c r="F558" s="5"/>
      <c r="G558" s="5"/>
      <c r="H558" s="5"/>
      <c r="I558" s="5"/>
      <c r="J558" s="5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4.25" customHeight="1">
      <c r="A559" s="12"/>
      <c r="B559" s="5"/>
      <c r="C559" s="12"/>
      <c r="D559" s="12"/>
      <c r="E559" s="5"/>
      <c r="F559" s="5"/>
      <c r="G559" s="5"/>
      <c r="H559" s="5"/>
      <c r="I559" s="5"/>
      <c r="J559" s="5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4.25" customHeight="1">
      <c r="A560" s="12"/>
      <c r="B560" s="5"/>
      <c r="C560" s="12"/>
      <c r="D560" s="12"/>
      <c r="E560" s="5"/>
      <c r="F560" s="5"/>
      <c r="G560" s="5"/>
      <c r="H560" s="5"/>
      <c r="I560" s="5"/>
      <c r="J560" s="5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4.25" customHeight="1">
      <c r="A561" s="12"/>
      <c r="B561" s="5"/>
      <c r="C561" s="12"/>
      <c r="D561" s="12"/>
      <c r="E561" s="5"/>
      <c r="F561" s="5"/>
      <c r="G561" s="5"/>
      <c r="H561" s="5"/>
      <c r="I561" s="5"/>
      <c r="J561" s="5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4.25" customHeight="1">
      <c r="A562" s="12"/>
      <c r="B562" s="5"/>
      <c r="C562" s="12"/>
      <c r="D562" s="12"/>
      <c r="E562" s="5"/>
      <c r="F562" s="5"/>
      <c r="G562" s="5"/>
      <c r="H562" s="5"/>
      <c r="I562" s="5"/>
      <c r="J562" s="5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4.25" customHeight="1">
      <c r="A563" s="12"/>
      <c r="B563" s="5"/>
      <c r="C563" s="12"/>
      <c r="D563" s="12"/>
      <c r="E563" s="5"/>
      <c r="F563" s="5"/>
      <c r="G563" s="5"/>
      <c r="H563" s="5"/>
      <c r="I563" s="5"/>
      <c r="J563" s="5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4.25" customHeight="1">
      <c r="A564" s="12"/>
      <c r="B564" s="5"/>
      <c r="C564" s="12"/>
      <c r="D564" s="12"/>
      <c r="E564" s="5"/>
      <c r="F564" s="5"/>
      <c r="G564" s="5"/>
      <c r="H564" s="5"/>
      <c r="I564" s="5"/>
      <c r="J564" s="5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4.25" customHeight="1">
      <c r="A565" s="12"/>
      <c r="B565" s="5"/>
      <c r="C565" s="12"/>
      <c r="D565" s="12"/>
      <c r="E565" s="5"/>
      <c r="F565" s="5"/>
      <c r="G565" s="5"/>
      <c r="H565" s="5"/>
      <c r="I565" s="5"/>
      <c r="J565" s="5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4.25" customHeight="1">
      <c r="A566" s="12"/>
      <c r="B566" s="5"/>
      <c r="C566" s="12"/>
      <c r="D566" s="12"/>
      <c r="E566" s="5"/>
      <c r="F566" s="5"/>
      <c r="G566" s="5"/>
      <c r="H566" s="5"/>
      <c r="I566" s="5"/>
      <c r="J566" s="5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4.25" customHeight="1">
      <c r="A567" s="12"/>
      <c r="B567" s="5"/>
      <c r="C567" s="12"/>
      <c r="D567" s="12"/>
      <c r="E567" s="5"/>
      <c r="F567" s="5"/>
      <c r="G567" s="5"/>
      <c r="H567" s="5"/>
      <c r="I567" s="5"/>
      <c r="J567" s="5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4.25" customHeight="1">
      <c r="A568" s="12"/>
      <c r="B568" s="5"/>
      <c r="C568" s="12"/>
      <c r="D568" s="12"/>
      <c r="E568" s="5"/>
      <c r="F568" s="5"/>
      <c r="G568" s="5"/>
      <c r="H568" s="5"/>
      <c r="I568" s="5"/>
      <c r="J568" s="5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4.25" customHeight="1">
      <c r="A569" s="12"/>
      <c r="B569" s="5"/>
      <c r="C569" s="12"/>
      <c r="D569" s="12"/>
      <c r="E569" s="5"/>
      <c r="F569" s="5"/>
      <c r="G569" s="5"/>
      <c r="H569" s="5"/>
      <c r="I569" s="5"/>
      <c r="J569" s="5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4.25" customHeight="1">
      <c r="A570" s="12"/>
      <c r="B570" s="5"/>
      <c r="C570" s="12"/>
      <c r="D570" s="12"/>
      <c r="E570" s="5"/>
      <c r="F570" s="5"/>
      <c r="G570" s="5"/>
      <c r="H570" s="5"/>
      <c r="I570" s="5"/>
      <c r="J570" s="5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4.25" customHeight="1">
      <c r="A571" s="12"/>
      <c r="B571" s="5"/>
      <c r="C571" s="12"/>
      <c r="D571" s="12"/>
      <c r="E571" s="5"/>
      <c r="F571" s="5"/>
      <c r="G571" s="5"/>
      <c r="H571" s="5"/>
      <c r="I571" s="5"/>
      <c r="J571" s="5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4.25" customHeight="1">
      <c r="A572" s="12"/>
      <c r="B572" s="5"/>
      <c r="C572" s="12"/>
      <c r="D572" s="12"/>
      <c r="E572" s="5"/>
      <c r="F572" s="5"/>
      <c r="G572" s="5"/>
      <c r="H572" s="5"/>
      <c r="I572" s="5"/>
      <c r="J572" s="5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4.25" customHeight="1">
      <c r="A573" s="12"/>
      <c r="B573" s="5"/>
      <c r="C573" s="12"/>
      <c r="D573" s="12"/>
      <c r="E573" s="5"/>
      <c r="F573" s="5"/>
      <c r="G573" s="5"/>
      <c r="H573" s="5"/>
      <c r="I573" s="5"/>
      <c r="J573" s="5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4.25" customHeight="1">
      <c r="A574" s="12"/>
      <c r="B574" s="5"/>
      <c r="C574" s="12"/>
      <c r="D574" s="12"/>
      <c r="E574" s="5"/>
      <c r="F574" s="5"/>
      <c r="G574" s="5"/>
      <c r="H574" s="5"/>
      <c r="I574" s="5"/>
      <c r="J574" s="5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4.25" customHeight="1">
      <c r="A575" s="12"/>
      <c r="B575" s="5"/>
      <c r="C575" s="12"/>
      <c r="D575" s="12"/>
      <c r="E575" s="5"/>
      <c r="F575" s="5"/>
      <c r="G575" s="5"/>
      <c r="H575" s="5"/>
      <c r="I575" s="5"/>
      <c r="J575" s="5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4.25" customHeight="1">
      <c r="A576" s="12"/>
      <c r="B576" s="5"/>
      <c r="C576" s="12"/>
      <c r="D576" s="12"/>
      <c r="E576" s="5"/>
      <c r="F576" s="5"/>
      <c r="G576" s="5"/>
      <c r="H576" s="5"/>
      <c r="I576" s="5"/>
      <c r="J576" s="5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4.25" customHeight="1">
      <c r="A577" s="12"/>
      <c r="B577" s="5"/>
      <c r="C577" s="12"/>
      <c r="D577" s="12"/>
      <c r="E577" s="5"/>
      <c r="F577" s="5"/>
      <c r="G577" s="5"/>
      <c r="H577" s="5"/>
      <c r="I577" s="5"/>
      <c r="J577" s="5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4.25" customHeight="1">
      <c r="A578" s="12"/>
      <c r="B578" s="5"/>
      <c r="C578" s="12"/>
      <c r="D578" s="12"/>
      <c r="E578" s="5"/>
      <c r="F578" s="5"/>
      <c r="G578" s="5"/>
      <c r="H578" s="5"/>
      <c r="I578" s="5"/>
      <c r="J578" s="5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4.25" customHeight="1">
      <c r="A579" s="12"/>
      <c r="B579" s="5"/>
      <c r="C579" s="12"/>
      <c r="D579" s="12"/>
      <c r="E579" s="5"/>
      <c r="F579" s="5"/>
      <c r="G579" s="5"/>
      <c r="H579" s="5"/>
      <c r="I579" s="5"/>
      <c r="J579" s="5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4.25" customHeight="1">
      <c r="A580" s="12"/>
      <c r="B580" s="5"/>
      <c r="C580" s="12"/>
      <c r="D580" s="12"/>
      <c r="E580" s="5"/>
      <c r="F580" s="5"/>
      <c r="G580" s="5"/>
      <c r="H580" s="5"/>
      <c r="I580" s="5"/>
      <c r="J580" s="5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4.25" customHeight="1">
      <c r="A581" s="12"/>
      <c r="B581" s="5"/>
      <c r="C581" s="12"/>
      <c r="D581" s="12"/>
      <c r="E581" s="5"/>
      <c r="F581" s="5"/>
      <c r="G581" s="5"/>
      <c r="H581" s="5"/>
      <c r="I581" s="5"/>
      <c r="J581" s="5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4.25" customHeight="1">
      <c r="A582" s="12"/>
      <c r="B582" s="5"/>
      <c r="C582" s="12"/>
      <c r="D582" s="12"/>
      <c r="E582" s="5"/>
      <c r="F582" s="5"/>
      <c r="G582" s="5"/>
      <c r="H582" s="5"/>
      <c r="I582" s="5"/>
      <c r="J582" s="5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4.25" customHeight="1">
      <c r="A583" s="12"/>
      <c r="B583" s="5"/>
      <c r="C583" s="12"/>
      <c r="D583" s="12"/>
      <c r="E583" s="5"/>
      <c r="F583" s="5"/>
      <c r="G583" s="5"/>
      <c r="H583" s="5"/>
      <c r="I583" s="5"/>
      <c r="J583" s="5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4.25" customHeight="1">
      <c r="A584" s="12"/>
      <c r="B584" s="5"/>
      <c r="C584" s="12"/>
      <c r="D584" s="12"/>
      <c r="E584" s="5"/>
      <c r="F584" s="5"/>
      <c r="G584" s="5"/>
      <c r="H584" s="5"/>
      <c r="I584" s="5"/>
      <c r="J584" s="5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4.25" customHeight="1">
      <c r="A585" s="12"/>
      <c r="B585" s="5"/>
      <c r="C585" s="12"/>
      <c r="D585" s="12"/>
      <c r="E585" s="5"/>
      <c r="F585" s="5"/>
      <c r="G585" s="5"/>
      <c r="H585" s="5"/>
      <c r="I585" s="5"/>
      <c r="J585" s="5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4.25" customHeight="1">
      <c r="A586" s="12"/>
      <c r="B586" s="5"/>
      <c r="C586" s="12"/>
      <c r="D586" s="12"/>
      <c r="E586" s="5"/>
      <c r="F586" s="5"/>
      <c r="G586" s="5"/>
      <c r="H586" s="5"/>
      <c r="I586" s="5"/>
      <c r="J586" s="5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4.25" customHeight="1">
      <c r="A587" s="12"/>
      <c r="B587" s="5"/>
      <c r="C587" s="12"/>
      <c r="D587" s="12"/>
      <c r="E587" s="5"/>
      <c r="F587" s="5"/>
      <c r="G587" s="5"/>
      <c r="H587" s="5"/>
      <c r="I587" s="5"/>
      <c r="J587" s="5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4.25" customHeight="1">
      <c r="A588" s="12"/>
      <c r="B588" s="5"/>
      <c r="C588" s="12"/>
      <c r="D588" s="12"/>
      <c r="E588" s="5"/>
      <c r="F588" s="5"/>
      <c r="G588" s="5"/>
      <c r="H588" s="5"/>
      <c r="I588" s="5"/>
      <c r="J588" s="5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4.25" customHeight="1">
      <c r="A589" s="12"/>
      <c r="B589" s="5"/>
      <c r="C589" s="12"/>
      <c r="D589" s="12"/>
      <c r="E589" s="5"/>
      <c r="F589" s="5"/>
      <c r="G589" s="5"/>
      <c r="H589" s="5"/>
      <c r="I589" s="5"/>
      <c r="J589" s="5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4.25" customHeight="1">
      <c r="A590" s="12"/>
      <c r="B590" s="5"/>
      <c r="C590" s="12"/>
      <c r="D590" s="12"/>
      <c r="E590" s="5"/>
      <c r="F590" s="5"/>
      <c r="G590" s="5"/>
      <c r="H590" s="5"/>
      <c r="I590" s="5"/>
      <c r="J590" s="5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4.25" customHeight="1">
      <c r="A591" s="12"/>
      <c r="B591" s="5"/>
      <c r="C591" s="12"/>
      <c r="D591" s="12"/>
      <c r="E591" s="5"/>
      <c r="F591" s="5"/>
      <c r="G591" s="5"/>
      <c r="H591" s="5"/>
      <c r="I591" s="5"/>
      <c r="J591" s="5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4.25" customHeight="1">
      <c r="A592" s="12"/>
      <c r="B592" s="5"/>
      <c r="C592" s="12"/>
      <c r="D592" s="12"/>
      <c r="E592" s="5"/>
      <c r="F592" s="5"/>
      <c r="G592" s="5"/>
      <c r="H592" s="5"/>
      <c r="I592" s="5"/>
      <c r="J592" s="5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4.25" customHeight="1">
      <c r="A593" s="12"/>
      <c r="B593" s="5"/>
      <c r="C593" s="12"/>
      <c r="D593" s="12"/>
      <c r="E593" s="5"/>
      <c r="F593" s="5"/>
      <c r="G593" s="5"/>
      <c r="H593" s="5"/>
      <c r="I593" s="5"/>
      <c r="J593" s="5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4.25" customHeight="1">
      <c r="A594" s="12"/>
      <c r="B594" s="5"/>
      <c r="C594" s="12"/>
      <c r="D594" s="12"/>
      <c r="E594" s="5"/>
      <c r="F594" s="5"/>
      <c r="G594" s="5"/>
      <c r="H594" s="5"/>
      <c r="I594" s="5"/>
      <c r="J594" s="5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4.25" customHeight="1">
      <c r="A595" s="12"/>
      <c r="B595" s="5"/>
      <c r="C595" s="12"/>
      <c r="D595" s="12"/>
      <c r="E595" s="5"/>
      <c r="F595" s="5"/>
      <c r="G595" s="5"/>
      <c r="H595" s="5"/>
      <c r="I595" s="5"/>
      <c r="J595" s="5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4.25" customHeight="1">
      <c r="A596" s="12"/>
      <c r="B596" s="5"/>
      <c r="C596" s="12"/>
      <c r="D596" s="12"/>
      <c r="E596" s="5"/>
      <c r="F596" s="5"/>
      <c r="G596" s="5"/>
      <c r="H596" s="5"/>
      <c r="I596" s="5"/>
      <c r="J596" s="5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4.25" customHeight="1">
      <c r="A597" s="12"/>
      <c r="B597" s="5"/>
      <c r="C597" s="12"/>
      <c r="D597" s="12"/>
      <c r="E597" s="5"/>
      <c r="F597" s="5"/>
      <c r="G597" s="5"/>
      <c r="H597" s="5"/>
      <c r="I597" s="5"/>
      <c r="J597" s="5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4.25" customHeight="1">
      <c r="A598" s="12"/>
      <c r="B598" s="5"/>
      <c r="C598" s="12"/>
      <c r="D598" s="12"/>
      <c r="E598" s="5"/>
      <c r="F598" s="5"/>
      <c r="G598" s="5"/>
      <c r="H598" s="5"/>
      <c r="I598" s="5"/>
      <c r="J598" s="5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4.25" customHeight="1">
      <c r="A599" s="12"/>
      <c r="B599" s="5"/>
      <c r="C599" s="12"/>
      <c r="D599" s="12"/>
      <c r="E599" s="5"/>
      <c r="F599" s="5"/>
      <c r="G599" s="5"/>
      <c r="H599" s="5"/>
      <c r="I599" s="5"/>
      <c r="J599" s="5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4.25" customHeight="1">
      <c r="A600" s="12"/>
      <c r="B600" s="5"/>
      <c r="C600" s="12"/>
      <c r="D600" s="12"/>
      <c r="E600" s="5"/>
      <c r="F600" s="5"/>
      <c r="G600" s="5"/>
      <c r="H600" s="5"/>
      <c r="I600" s="5"/>
      <c r="J600" s="5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4.25" customHeight="1">
      <c r="A601" s="12"/>
      <c r="B601" s="5"/>
      <c r="C601" s="12"/>
      <c r="D601" s="12"/>
      <c r="E601" s="5"/>
      <c r="F601" s="5"/>
      <c r="G601" s="5"/>
      <c r="H601" s="5"/>
      <c r="I601" s="5"/>
      <c r="J601" s="5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4.25" customHeight="1">
      <c r="A602" s="12"/>
      <c r="B602" s="5"/>
      <c r="C602" s="12"/>
      <c r="D602" s="12"/>
      <c r="E602" s="5"/>
      <c r="F602" s="5"/>
      <c r="G602" s="5"/>
      <c r="H602" s="5"/>
      <c r="I602" s="5"/>
      <c r="J602" s="5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4.25" customHeight="1">
      <c r="A603" s="12"/>
      <c r="B603" s="5"/>
      <c r="C603" s="12"/>
      <c r="D603" s="12"/>
      <c r="E603" s="5"/>
      <c r="F603" s="5"/>
      <c r="G603" s="5"/>
      <c r="H603" s="5"/>
      <c r="I603" s="5"/>
      <c r="J603" s="5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4.25" customHeight="1">
      <c r="A604" s="12"/>
      <c r="B604" s="5"/>
      <c r="C604" s="12"/>
      <c r="D604" s="12"/>
      <c r="E604" s="5"/>
      <c r="F604" s="5"/>
      <c r="G604" s="5"/>
      <c r="H604" s="5"/>
      <c r="I604" s="5"/>
      <c r="J604" s="5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4.25" customHeight="1">
      <c r="A605" s="12"/>
      <c r="B605" s="5"/>
      <c r="C605" s="12"/>
      <c r="D605" s="12"/>
      <c r="E605" s="5"/>
      <c r="F605" s="5"/>
      <c r="G605" s="5"/>
      <c r="H605" s="5"/>
      <c r="I605" s="5"/>
      <c r="J605" s="5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4.25" customHeight="1">
      <c r="A606" s="12"/>
      <c r="B606" s="5"/>
      <c r="C606" s="12"/>
      <c r="D606" s="12"/>
      <c r="E606" s="5"/>
      <c r="F606" s="5"/>
      <c r="G606" s="5"/>
      <c r="H606" s="5"/>
      <c r="I606" s="5"/>
      <c r="J606" s="5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4.25" customHeight="1">
      <c r="A607" s="12"/>
      <c r="B607" s="5"/>
      <c r="C607" s="12"/>
      <c r="D607" s="12"/>
      <c r="E607" s="5"/>
      <c r="F607" s="5"/>
      <c r="G607" s="5"/>
      <c r="H607" s="5"/>
      <c r="I607" s="5"/>
      <c r="J607" s="5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4.25" customHeight="1">
      <c r="A608" s="12"/>
      <c r="B608" s="5"/>
      <c r="C608" s="12"/>
      <c r="D608" s="12"/>
      <c r="E608" s="5"/>
      <c r="F608" s="5"/>
      <c r="G608" s="5"/>
      <c r="H608" s="5"/>
      <c r="I608" s="5"/>
      <c r="J608" s="5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4.25" customHeight="1">
      <c r="A609" s="12"/>
      <c r="B609" s="5"/>
      <c r="C609" s="12"/>
      <c r="D609" s="12"/>
      <c r="E609" s="5"/>
      <c r="F609" s="5"/>
      <c r="G609" s="5"/>
      <c r="H609" s="5"/>
      <c r="I609" s="5"/>
      <c r="J609" s="5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4.25" customHeight="1">
      <c r="A610" s="12"/>
      <c r="B610" s="5"/>
      <c r="C610" s="12"/>
      <c r="D610" s="12"/>
      <c r="E610" s="5"/>
      <c r="F610" s="5"/>
      <c r="G610" s="5"/>
      <c r="H610" s="5"/>
      <c r="I610" s="5"/>
      <c r="J610" s="5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4.25" customHeight="1">
      <c r="A611" s="12"/>
      <c r="B611" s="5"/>
      <c r="C611" s="12"/>
      <c r="D611" s="12"/>
      <c r="E611" s="5"/>
      <c r="F611" s="5"/>
      <c r="G611" s="5"/>
      <c r="H611" s="5"/>
      <c r="I611" s="5"/>
      <c r="J611" s="5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4.25" customHeight="1">
      <c r="A612" s="12"/>
      <c r="B612" s="5"/>
      <c r="C612" s="12"/>
      <c r="D612" s="12"/>
      <c r="E612" s="5"/>
      <c r="F612" s="5"/>
      <c r="G612" s="5"/>
      <c r="H612" s="5"/>
      <c r="I612" s="5"/>
      <c r="J612" s="5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4.25" customHeight="1">
      <c r="A613" s="12"/>
      <c r="B613" s="5"/>
      <c r="C613" s="12"/>
      <c r="D613" s="12"/>
      <c r="E613" s="5"/>
      <c r="F613" s="5"/>
      <c r="G613" s="5"/>
      <c r="H613" s="5"/>
      <c r="I613" s="5"/>
      <c r="J613" s="5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4.25" customHeight="1">
      <c r="A614" s="12"/>
      <c r="B614" s="5"/>
      <c r="C614" s="12"/>
      <c r="D614" s="12"/>
      <c r="E614" s="5"/>
      <c r="F614" s="5"/>
      <c r="G614" s="5"/>
      <c r="H614" s="5"/>
      <c r="I614" s="5"/>
      <c r="J614" s="5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4.25" customHeight="1">
      <c r="A615" s="12"/>
      <c r="B615" s="5"/>
      <c r="C615" s="12"/>
      <c r="D615" s="12"/>
      <c r="E615" s="5"/>
      <c r="F615" s="5"/>
      <c r="G615" s="5"/>
      <c r="H615" s="5"/>
      <c r="I615" s="5"/>
      <c r="J615" s="5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4.25" customHeight="1">
      <c r="A616" s="12"/>
      <c r="B616" s="5"/>
      <c r="C616" s="12"/>
      <c r="D616" s="12"/>
      <c r="E616" s="5"/>
      <c r="F616" s="5"/>
      <c r="G616" s="5"/>
      <c r="H616" s="5"/>
      <c r="I616" s="5"/>
      <c r="J616" s="5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4.25" customHeight="1">
      <c r="A617" s="12"/>
      <c r="B617" s="5"/>
      <c r="C617" s="12"/>
      <c r="D617" s="12"/>
      <c r="E617" s="5"/>
      <c r="F617" s="5"/>
      <c r="G617" s="5"/>
      <c r="H617" s="5"/>
      <c r="I617" s="5"/>
      <c r="J617" s="5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4.25" customHeight="1">
      <c r="A618" s="12"/>
      <c r="B618" s="5"/>
      <c r="C618" s="12"/>
      <c r="D618" s="12"/>
      <c r="E618" s="5"/>
      <c r="F618" s="5"/>
      <c r="G618" s="5"/>
      <c r="H618" s="5"/>
      <c r="I618" s="5"/>
      <c r="J618" s="5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4.25" customHeight="1">
      <c r="A619" s="12"/>
      <c r="B619" s="5"/>
      <c r="C619" s="12"/>
      <c r="D619" s="12"/>
      <c r="E619" s="5"/>
      <c r="F619" s="5"/>
      <c r="G619" s="5"/>
      <c r="H619" s="5"/>
      <c r="I619" s="5"/>
      <c r="J619" s="5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4.25" customHeight="1">
      <c r="A620" s="12"/>
      <c r="B620" s="5"/>
      <c r="C620" s="12"/>
      <c r="D620" s="12"/>
      <c r="E620" s="5"/>
      <c r="F620" s="5"/>
      <c r="G620" s="5"/>
      <c r="H620" s="5"/>
      <c r="I620" s="5"/>
      <c r="J620" s="5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4.25" customHeight="1">
      <c r="A621" s="12"/>
      <c r="B621" s="5"/>
      <c r="C621" s="12"/>
      <c r="D621" s="12"/>
      <c r="E621" s="5"/>
      <c r="F621" s="5"/>
      <c r="G621" s="5"/>
      <c r="H621" s="5"/>
      <c r="I621" s="5"/>
      <c r="J621" s="5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4.25" customHeight="1">
      <c r="A622" s="12"/>
      <c r="B622" s="5"/>
      <c r="C622" s="12"/>
      <c r="D622" s="12"/>
      <c r="E622" s="5"/>
      <c r="F622" s="5"/>
      <c r="G622" s="5"/>
      <c r="H622" s="5"/>
      <c r="I622" s="5"/>
      <c r="J622" s="5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4.25" customHeight="1">
      <c r="A623" s="12"/>
      <c r="B623" s="5"/>
      <c r="C623" s="12"/>
      <c r="D623" s="12"/>
      <c r="E623" s="5"/>
      <c r="F623" s="5"/>
      <c r="G623" s="5"/>
      <c r="H623" s="5"/>
      <c r="I623" s="5"/>
      <c r="J623" s="5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4.25" customHeight="1">
      <c r="A624" s="12"/>
      <c r="B624" s="5"/>
      <c r="C624" s="12"/>
      <c r="D624" s="12"/>
      <c r="E624" s="5"/>
      <c r="F624" s="5"/>
      <c r="G624" s="5"/>
      <c r="H624" s="5"/>
      <c r="I624" s="5"/>
      <c r="J624" s="5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4.25" customHeight="1">
      <c r="A625" s="12"/>
      <c r="B625" s="5"/>
      <c r="C625" s="12"/>
      <c r="D625" s="12"/>
      <c r="E625" s="5"/>
      <c r="F625" s="5"/>
      <c r="G625" s="5"/>
      <c r="H625" s="5"/>
      <c r="I625" s="5"/>
      <c r="J625" s="5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4.25" customHeight="1">
      <c r="A626" s="12"/>
      <c r="B626" s="5"/>
      <c r="C626" s="12"/>
      <c r="D626" s="12"/>
      <c r="E626" s="5"/>
      <c r="F626" s="5"/>
      <c r="G626" s="5"/>
      <c r="H626" s="5"/>
      <c r="I626" s="5"/>
      <c r="J626" s="5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4.25" customHeight="1">
      <c r="A627" s="12"/>
      <c r="B627" s="5"/>
      <c r="C627" s="12"/>
      <c r="D627" s="12"/>
      <c r="E627" s="5"/>
      <c r="F627" s="5"/>
      <c r="G627" s="5"/>
      <c r="H627" s="5"/>
      <c r="I627" s="5"/>
      <c r="J627" s="5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4.25" customHeight="1">
      <c r="A628" s="12"/>
      <c r="B628" s="5"/>
      <c r="C628" s="12"/>
      <c r="D628" s="12"/>
      <c r="E628" s="5"/>
      <c r="F628" s="5"/>
      <c r="G628" s="5"/>
      <c r="H628" s="5"/>
      <c r="I628" s="5"/>
      <c r="J628" s="5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4.25" customHeight="1">
      <c r="A629" s="12"/>
      <c r="B629" s="5"/>
      <c r="C629" s="12"/>
      <c r="D629" s="12"/>
      <c r="E629" s="5"/>
      <c r="F629" s="5"/>
      <c r="G629" s="5"/>
      <c r="H629" s="5"/>
      <c r="I629" s="5"/>
      <c r="J629" s="5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4.25" customHeight="1">
      <c r="A630" s="12"/>
      <c r="B630" s="5"/>
      <c r="C630" s="12"/>
      <c r="D630" s="12"/>
      <c r="E630" s="5"/>
      <c r="F630" s="5"/>
      <c r="G630" s="5"/>
      <c r="H630" s="5"/>
      <c r="I630" s="5"/>
      <c r="J630" s="5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4.25" customHeight="1">
      <c r="A631" s="12"/>
      <c r="B631" s="5"/>
      <c r="C631" s="12"/>
      <c r="D631" s="12"/>
      <c r="E631" s="5"/>
      <c r="F631" s="5"/>
      <c r="G631" s="5"/>
      <c r="H631" s="5"/>
      <c r="I631" s="5"/>
      <c r="J631" s="5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4.25" customHeight="1">
      <c r="A632" s="12"/>
      <c r="B632" s="5"/>
      <c r="C632" s="12"/>
      <c r="D632" s="12"/>
      <c r="E632" s="5"/>
      <c r="F632" s="5"/>
      <c r="G632" s="5"/>
      <c r="H632" s="5"/>
      <c r="I632" s="5"/>
      <c r="J632" s="5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4.25" customHeight="1">
      <c r="A633" s="12"/>
      <c r="B633" s="5"/>
      <c r="C633" s="12"/>
      <c r="D633" s="12"/>
      <c r="E633" s="5"/>
      <c r="F633" s="5"/>
      <c r="G633" s="5"/>
      <c r="H633" s="5"/>
      <c r="I633" s="5"/>
      <c r="J633" s="5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4.25" customHeight="1">
      <c r="A634" s="12"/>
      <c r="B634" s="5"/>
      <c r="C634" s="12"/>
      <c r="D634" s="12"/>
      <c r="E634" s="5"/>
      <c r="F634" s="5"/>
      <c r="G634" s="5"/>
      <c r="H634" s="5"/>
      <c r="I634" s="5"/>
      <c r="J634" s="5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4.25" customHeight="1">
      <c r="A635" s="12"/>
      <c r="B635" s="5"/>
      <c r="C635" s="12"/>
      <c r="D635" s="12"/>
      <c r="E635" s="5"/>
      <c r="F635" s="5"/>
      <c r="G635" s="5"/>
      <c r="H635" s="5"/>
      <c r="I635" s="5"/>
      <c r="J635" s="5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4.25" customHeight="1">
      <c r="A636" s="12"/>
      <c r="B636" s="5"/>
      <c r="C636" s="12"/>
      <c r="D636" s="12"/>
      <c r="E636" s="5"/>
      <c r="F636" s="5"/>
      <c r="G636" s="5"/>
      <c r="H636" s="5"/>
      <c r="I636" s="5"/>
      <c r="J636" s="5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4.25" customHeight="1">
      <c r="A637" s="12"/>
      <c r="B637" s="5"/>
      <c r="C637" s="12"/>
      <c r="D637" s="12"/>
      <c r="E637" s="5"/>
      <c r="F637" s="5"/>
      <c r="G637" s="5"/>
      <c r="H637" s="5"/>
      <c r="I637" s="5"/>
      <c r="J637" s="5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4.25" customHeight="1">
      <c r="A638" s="12"/>
      <c r="B638" s="5"/>
      <c r="C638" s="12"/>
      <c r="D638" s="12"/>
      <c r="E638" s="5"/>
      <c r="F638" s="5"/>
      <c r="G638" s="5"/>
      <c r="H638" s="5"/>
      <c r="I638" s="5"/>
      <c r="J638" s="5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4.25" customHeight="1">
      <c r="A639" s="12"/>
      <c r="B639" s="5"/>
      <c r="C639" s="12"/>
      <c r="D639" s="12"/>
      <c r="E639" s="5"/>
      <c r="F639" s="5"/>
      <c r="G639" s="5"/>
      <c r="H639" s="5"/>
      <c r="I639" s="5"/>
      <c r="J639" s="5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4.25" customHeight="1">
      <c r="A640" s="12"/>
      <c r="B640" s="5"/>
      <c r="C640" s="12"/>
      <c r="D640" s="12"/>
      <c r="E640" s="5"/>
      <c r="F640" s="5"/>
      <c r="G640" s="5"/>
      <c r="H640" s="5"/>
      <c r="I640" s="5"/>
      <c r="J640" s="5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4.25" customHeight="1">
      <c r="A641" s="12"/>
      <c r="B641" s="5"/>
      <c r="C641" s="12"/>
      <c r="D641" s="12"/>
      <c r="E641" s="5"/>
      <c r="F641" s="5"/>
      <c r="G641" s="5"/>
      <c r="H641" s="5"/>
      <c r="I641" s="5"/>
      <c r="J641" s="5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4.25" customHeight="1">
      <c r="A642" s="12"/>
      <c r="B642" s="5"/>
      <c r="C642" s="12"/>
      <c r="D642" s="12"/>
      <c r="E642" s="5"/>
      <c r="F642" s="5"/>
      <c r="G642" s="5"/>
      <c r="H642" s="5"/>
      <c r="I642" s="5"/>
      <c r="J642" s="5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4.25" customHeight="1">
      <c r="A643" s="12"/>
      <c r="B643" s="5"/>
      <c r="C643" s="12"/>
      <c r="D643" s="12"/>
      <c r="E643" s="5"/>
      <c r="F643" s="5"/>
      <c r="G643" s="5"/>
      <c r="H643" s="5"/>
      <c r="I643" s="5"/>
      <c r="J643" s="5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4.25" customHeight="1">
      <c r="A644" s="12"/>
      <c r="B644" s="5"/>
      <c r="C644" s="12"/>
      <c r="D644" s="12"/>
      <c r="E644" s="5"/>
      <c r="F644" s="5"/>
      <c r="G644" s="5"/>
      <c r="H644" s="5"/>
      <c r="I644" s="5"/>
      <c r="J644" s="5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4.25" customHeight="1">
      <c r="A645" s="12"/>
      <c r="B645" s="5"/>
      <c r="C645" s="12"/>
      <c r="D645" s="12"/>
      <c r="E645" s="5"/>
      <c r="F645" s="5"/>
      <c r="G645" s="5"/>
      <c r="H645" s="5"/>
      <c r="I645" s="5"/>
      <c r="J645" s="5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4.25" customHeight="1">
      <c r="A646" s="12"/>
      <c r="B646" s="5"/>
      <c r="C646" s="12"/>
      <c r="D646" s="12"/>
      <c r="E646" s="5"/>
      <c r="F646" s="5"/>
      <c r="G646" s="5"/>
      <c r="H646" s="5"/>
      <c r="I646" s="5"/>
      <c r="J646" s="5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4.25" customHeight="1">
      <c r="A647" s="12"/>
      <c r="B647" s="5"/>
      <c r="C647" s="12"/>
      <c r="D647" s="12"/>
      <c r="E647" s="5"/>
      <c r="F647" s="5"/>
      <c r="G647" s="5"/>
      <c r="H647" s="5"/>
      <c r="I647" s="5"/>
      <c r="J647" s="5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4.25" customHeight="1">
      <c r="A648" s="12"/>
      <c r="B648" s="5"/>
      <c r="C648" s="12"/>
      <c r="D648" s="12"/>
      <c r="E648" s="5"/>
      <c r="F648" s="5"/>
      <c r="G648" s="5"/>
      <c r="H648" s="5"/>
      <c r="I648" s="5"/>
      <c r="J648" s="5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4.25" customHeight="1">
      <c r="A649" s="12"/>
      <c r="B649" s="5"/>
      <c r="C649" s="12"/>
      <c r="D649" s="12"/>
      <c r="E649" s="5"/>
      <c r="F649" s="5"/>
      <c r="G649" s="5"/>
      <c r="H649" s="5"/>
      <c r="I649" s="5"/>
      <c r="J649" s="5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4.25" customHeight="1">
      <c r="A650" s="12"/>
      <c r="B650" s="5"/>
      <c r="C650" s="12"/>
      <c r="D650" s="12"/>
      <c r="E650" s="5"/>
      <c r="F650" s="5"/>
      <c r="G650" s="5"/>
      <c r="H650" s="5"/>
      <c r="I650" s="5"/>
      <c r="J650" s="5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4.25" customHeight="1">
      <c r="A651" s="12"/>
      <c r="B651" s="5"/>
      <c r="C651" s="12"/>
      <c r="D651" s="12"/>
      <c r="E651" s="5"/>
      <c r="F651" s="5"/>
      <c r="G651" s="5"/>
      <c r="H651" s="5"/>
      <c r="I651" s="5"/>
      <c r="J651" s="5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4.25" customHeight="1">
      <c r="A652" s="12"/>
      <c r="B652" s="5"/>
      <c r="C652" s="12"/>
      <c r="D652" s="12"/>
      <c r="E652" s="5"/>
      <c r="F652" s="5"/>
      <c r="G652" s="5"/>
      <c r="H652" s="5"/>
      <c r="I652" s="5"/>
      <c r="J652" s="5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4.25" customHeight="1">
      <c r="A653" s="12"/>
      <c r="B653" s="5"/>
      <c r="C653" s="12"/>
      <c r="D653" s="12"/>
      <c r="E653" s="5"/>
      <c r="F653" s="5"/>
      <c r="G653" s="5"/>
      <c r="H653" s="5"/>
      <c r="I653" s="5"/>
      <c r="J653" s="5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4.25" customHeight="1">
      <c r="A654" s="12"/>
      <c r="B654" s="5"/>
      <c r="C654" s="12"/>
      <c r="D654" s="12"/>
      <c r="E654" s="5"/>
      <c r="F654" s="5"/>
      <c r="G654" s="5"/>
      <c r="H654" s="5"/>
      <c r="I654" s="5"/>
      <c r="J654" s="5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4.25" customHeight="1">
      <c r="A655" s="12"/>
      <c r="B655" s="5"/>
      <c r="C655" s="12"/>
      <c r="D655" s="12"/>
      <c r="E655" s="5"/>
      <c r="F655" s="5"/>
      <c r="G655" s="5"/>
      <c r="H655" s="5"/>
      <c r="I655" s="5"/>
      <c r="J655" s="5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4.25" customHeight="1">
      <c r="A656" s="12"/>
      <c r="B656" s="5"/>
      <c r="C656" s="12"/>
      <c r="D656" s="12"/>
      <c r="E656" s="5"/>
      <c r="F656" s="5"/>
      <c r="G656" s="5"/>
      <c r="H656" s="5"/>
      <c r="I656" s="5"/>
      <c r="J656" s="5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4.25" customHeight="1">
      <c r="A657" s="12"/>
      <c r="B657" s="5"/>
      <c r="C657" s="12"/>
      <c r="D657" s="12"/>
      <c r="E657" s="5"/>
      <c r="F657" s="5"/>
      <c r="G657" s="5"/>
      <c r="H657" s="5"/>
      <c r="I657" s="5"/>
      <c r="J657" s="5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4.25" customHeight="1">
      <c r="A658" s="12"/>
      <c r="B658" s="5"/>
      <c r="C658" s="12"/>
      <c r="D658" s="12"/>
      <c r="E658" s="5"/>
      <c r="F658" s="5"/>
      <c r="G658" s="5"/>
      <c r="H658" s="5"/>
      <c r="I658" s="5"/>
      <c r="J658" s="5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4.25" customHeight="1">
      <c r="A659" s="12"/>
      <c r="B659" s="5"/>
      <c r="C659" s="12"/>
      <c r="D659" s="12"/>
      <c r="E659" s="5"/>
      <c r="F659" s="5"/>
      <c r="G659" s="5"/>
      <c r="H659" s="5"/>
      <c r="I659" s="5"/>
      <c r="J659" s="5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4.25" customHeight="1">
      <c r="A660" s="12"/>
      <c r="B660" s="5"/>
      <c r="C660" s="12"/>
      <c r="D660" s="12"/>
      <c r="E660" s="5"/>
      <c r="F660" s="5"/>
      <c r="G660" s="5"/>
      <c r="H660" s="5"/>
      <c r="I660" s="5"/>
      <c r="J660" s="5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4.25" customHeight="1">
      <c r="A661" s="12"/>
      <c r="B661" s="5"/>
      <c r="C661" s="12"/>
      <c r="D661" s="12"/>
      <c r="E661" s="5"/>
      <c r="F661" s="5"/>
      <c r="G661" s="5"/>
      <c r="H661" s="5"/>
      <c r="I661" s="5"/>
      <c r="J661" s="5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4.25" customHeight="1">
      <c r="A662" s="12"/>
      <c r="B662" s="5"/>
      <c r="C662" s="12"/>
      <c r="D662" s="12"/>
      <c r="E662" s="5"/>
      <c r="F662" s="5"/>
      <c r="G662" s="5"/>
      <c r="H662" s="5"/>
      <c r="I662" s="5"/>
      <c r="J662" s="5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4.25" customHeight="1">
      <c r="A663" s="12"/>
      <c r="B663" s="5"/>
      <c r="C663" s="12"/>
      <c r="D663" s="12"/>
      <c r="E663" s="5"/>
      <c r="F663" s="5"/>
      <c r="G663" s="5"/>
      <c r="H663" s="5"/>
      <c r="I663" s="5"/>
      <c r="J663" s="5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4.25" customHeight="1">
      <c r="A664" s="12"/>
      <c r="B664" s="5"/>
      <c r="C664" s="12"/>
      <c r="D664" s="12"/>
      <c r="E664" s="5"/>
      <c r="F664" s="5"/>
      <c r="G664" s="5"/>
      <c r="H664" s="5"/>
      <c r="I664" s="5"/>
      <c r="J664" s="5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4.25" customHeight="1">
      <c r="A665" s="12"/>
      <c r="B665" s="5"/>
      <c r="C665" s="12"/>
      <c r="D665" s="12"/>
      <c r="E665" s="5"/>
      <c r="F665" s="5"/>
      <c r="G665" s="5"/>
      <c r="H665" s="5"/>
      <c r="I665" s="5"/>
      <c r="J665" s="5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4.25" customHeight="1">
      <c r="A666" s="12"/>
      <c r="B666" s="5"/>
      <c r="C666" s="12"/>
      <c r="D666" s="12"/>
      <c r="E666" s="5"/>
      <c r="F666" s="5"/>
      <c r="G666" s="5"/>
      <c r="H666" s="5"/>
      <c r="I666" s="5"/>
      <c r="J666" s="5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4.25" customHeight="1">
      <c r="A667" s="12"/>
      <c r="B667" s="5"/>
      <c r="C667" s="12"/>
      <c r="D667" s="12"/>
      <c r="E667" s="5"/>
      <c r="F667" s="5"/>
      <c r="G667" s="5"/>
      <c r="H667" s="5"/>
      <c r="I667" s="5"/>
      <c r="J667" s="5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4.25" customHeight="1">
      <c r="A668" s="12"/>
      <c r="B668" s="5"/>
      <c r="C668" s="12"/>
      <c r="D668" s="12"/>
      <c r="E668" s="5"/>
      <c r="F668" s="5"/>
      <c r="G668" s="5"/>
      <c r="H668" s="5"/>
      <c r="I668" s="5"/>
      <c r="J668" s="5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4.25" customHeight="1">
      <c r="A669" s="12"/>
      <c r="B669" s="5"/>
      <c r="C669" s="12"/>
      <c r="D669" s="12"/>
      <c r="E669" s="5"/>
      <c r="F669" s="5"/>
      <c r="G669" s="5"/>
      <c r="H669" s="5"/>
      <c r="I669" s="5"/>
      <c r="J669" s="5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4.25" customHeight="1">
      <c r="A670" s="12"/>
      <c r="B670" s="5"/>
      <c r="C670" s="12"/>
      <c r="D670" s="12"/>
      <c r="E670" s="5"/>
      <c r="F670" s="5"/>
      <c r="G670" s="5"/>
      <c r="H670" s="5"/>
      <c r="I670" s="5"/>
      <c r="J670" s="5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4.25" customHeight="1">
      <c r="A671" s="12"/>
      <c r="B671" s="5"/>
      <c r="C671" s="12"/>
      <c r="D671" s="12"/>
      <c r="E671" s="5"/>
      <c r="F671" s="5"/>
      <c r="G671" s="5"/>
      <c r="H671" s="5"/>
      <c r="I671" s="5"/>
      <c r="J671" s="5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4.25" customHeight="1">
      <c r="A672" s="12"/>
      <c r="B672" s="5"/>
      <c r="C672" s="12"/>
      <c r="D672" s="12"/>
      <c r="E672" s="5"/>
      <c r="F672" s="5"/>
      <c r="G672" s="5"/>
      <c r="H672" s="5"/>
      <c r="I672" s="5"/>
      <c r="J672" s="5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4.25" customHeight="1">
      <c r="A673" s="12"/>
      <c r="B673" s="5"/>
      <c r="C673" s="12"/>
      <c r="D673" s="12"/>
      <c r="E673" s="5"/>
      <c r="F673" s="5"/>
      <c r="G673" s="5"/>
      <c r="H673" s="5"/>
      <c r="I673" s="5"/>
      <c r="J673" s="5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4.25" customHeight="1">
      <c r="A674" s="12"/>
      <c r="B674" s="5"/>
      <c r="C674" s="12"/>
      <c r="D674" s="12"/>
      <c r="E674" s="5"/>
      <c r="F674" s="5"/>
      <c r="G674" s="5"/>
      <c r="H674" s="5"/>
      <c r="I674" s="5"/>
      <c r="J674" s="5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4.25" customHeight="1">
      <c r="A675" s="12"/>
      <c r="B675" s="5"/>
      <c r="C675" s="12"/>
      <c r="D675" s="12"/>
      <c r="E675" s="5"/>
      <c r="F675" s="5"/>
      <c r="G675" s="5"/>
      <c r="H675" s="5"/>
      <c r="I675" s="5"/>
      <c r="J675" s="5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4.25" customHeight="1">
      <c r="A676" s="12"/>
      <c r="B676" s="5"/>
      <c r="C676" s="12"/>
      <c r="D676" s="12"/>
      <c r="E676" s="5"/>
      <c r="F676" s="5"/>
      <c r="G676" s="5"/>
      <c r="H676" s="5"/>
      <c r="I676" s="5"/>
      <c r="J676" s="5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4.25" customHeight="1">
      <c r="A677" s="12"/>
      <c r="B677" s="5"/>
      <c r="C677" s="12"/>
      <c r="D677" s="12"/>
      <c r="E677" s="5"/>
      <c r="F677" s="5"/>
      <c r="G677" s="5"/>
      <c r="H677" s="5"/>
      <c r="I677" s="5"/>
      <c r="J677" s="5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4.25" customHeight="1">
      <c r="A678" s="12"/>
      <c r="B678" s="5"/>
      <c r="C678" s="12"/>
      <c r="D678" s="12"/>
      <c r="E678" s="5"/>
      <c r="F678" s="5"/>
      <c r="G678" s="5"/>
      <c r="H678" s="5"/>
      <c r="I678" s="5"/>
      <c r="J678" s="5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4.25" customHeight="1">
      <c r="A679" s="12"/>
      <c r="B679" s="5"/>
      <c r="C679" s="12"/>
      <c r="D679" s="12"/>
      <c r="E679" s="5"/>
      <c r="F679" s="5"/>
      <c r="G679" s="5"/>
      <c r="H679" s="5"/>
      <c r="I679" s="5"/>
      <c r="J679" s="5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4.25" customHeight="1">
      <c r="A680" s="12"/>
      <c r="B680" s="5"/>
      <c r="C680" s="12"/>
      <c r="D680" s="12"/>
      <c r="E680" s="5"/>
      <c r="F680" s="5"/>
      <c r="G680" s="5"/>
      <c r="H680" s="5"/>
      <c r="I680" s="5"/>
      <c r="J680" s="5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4.25" customHeight="1">
      <c r="A681" s="12"/>
      <c r="B681" s="5"/>
      <c r="C681" s="12"/>
      <c r="D681" s="12"/>
      <c r="E681" s="5"/>
      <c r="F681" s="5"/>
      <c r="G681" s="5"/>
      <c r="H681" s="5"/>
      <c r="I681" s="5"/>
      <c r="J681" s="5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4.25" customHeight="1">
      <c r="A682" s="12"/>
      <c r="B682" s="5"/>
      <c r="C682" s="12"/>
      <c r="D682" s="12"/>
      <c r="E682" s="5"/>
      <c r="F682" s="5"/>
      <c r="G682" s="5"/>
      <c r="H682" s="5"/>
      <c r="I682" s="5"/>
      <c r="J682" s="5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4.25" customHeight="1">
      <c r="A683" s="12"/>
      <c r="B683" s="5"/>
      <c r="C683" s="12"/>
      <c r="D683" s="12"/>
      <c r="E683" s="5"/>
      <c r="F683" s="5"/>
      <c r="G683" s="5"/>
      <c r="H683" s="5"/>
      <c r="I683" s="5"/>
      <c r="J683" s="5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4.25" customHeight="1">
      <c r="A684" s="12"/>
      <c r="B684" s="5"/>
      <c r="C684" s="12"/>
      <c r="D684" s="12"/>
      <c r="E684" s="5"/>
      <c r="F684" s="5"/>
      <c r="G684" s="5"/>
      <c r="H684" s="5"/>
      <c r="I684" s="5"/>
      <c r="J684" s="5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4.25" customHeight="1">
      <c r="A685" s="12"/>
      <c r="B685" s="5"/>
      <c r="C685" s="12"/>
      <c r="D685" s="12"/>
      <c r="E685" s="5"/>
      <c r="F685" s="5"/>
      <c r="G685" s="5"/>
      <c r="H685" s="5"/>
      <c r="I685" s="5"/>
      <c r="J685" s="5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4.25" customHeight="1">
      <c r="A686" s="12"/>
      <c r="B686" s="5"/>
      <c r="C686" s="12"/>
      <c r="D686" s="12"/>
      <c r="E686" s="5"/>
      <c r="F686" s="5"/>
      <c r="G686" s="5"/>
      <c r="H686" s="5"/>
      <c r="I686" s="5"/>
      <c r="J686" s="5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4.25" customHeight="1">
      <c r="A687" s="12"/>
      <c r="B687" s="5"/>
      <c r="C687" s="12"/>
      <c r="D687" s="12"/>
      <c r="E687" s="5"/>
      <c r="F687" s="5"/>
      <c r="G687" s="5"/>
      <c r="H687" s="5"/>
      <c r="I687" s="5"/>
      <c r="J687" s="5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4.25" customHeight="1">
      <c r="A688" s="12"/>
      <c r="B688" s="5"/>
      <c r="C688" s="12"/>
      <c r="D688" s="12"/>
      <c r="E688" s="5"/>
      <c r="F688" s="5"/>
      <c r="G688" s="5"/>
      <c r="H688" s="5"/>
      <c r="I688" s="5"/>
      <c r="J688" s="5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4.25" customHeight="1">
      <c r="A689" s="12"/>
      <c r="B689" s="5"/>
      <c r="C689" s="12"/>
      <c r="D689" s="12"/>
      <c r="E689" s="5"/>
      <c r="F689" s="5"/>
      <c r="G689" s="5"/>
      <c r="H689" s="5"/>
      <c r="I689" s="5"/>
      <c r="J689" s="5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4.25" customHeight="1">
      <c r="A690" s="12"/>
      <c r="B690" s="5"/>
      <c r="C690" s="12"/>
      <c r="D690" s="12"/>
      <c r="E690" s="5"/>
      <c r="F690" s="5"/>
      <c r="G690" s="5"/>
      <c r="H690" s="5"/>
      <c r="I690" s="5"/>
      <c r="J690" s="5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4.25" customHeight="1">
      <c r="A691" s="12"/>
      <c r="B691" s="5"/>
      <c r="C691" s="12"/>
      <c r="D691" s="12"/>
      <c r="E691" s="5"/>
      <c r="F691" s="5"/>
      <c r="G691" s="5"/>
      <c r="H691" s="5"/>
      <c r="I691" s="5"/>
      <c r="J691" s="5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4.25" customHeight="1">
      <c r="A692" s="12"/>
      <c r="B692" s="5"/>
      <c r="C692" s="12"/>
      <c r="D692" s="12"/>
      <c r="E692" s="5"/>
      <c r="F692" s="5"/>
      <c r="G692" s="5"/>
      <c r="H692" s="5"/>
      <c r="I692" s="5"/>
      <c r="J692" s="5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4.25" customHeight="1">
      <c r="A693" s="12"/>
      <c r="B693" s="5"/>
      <c r="C693" s="12"/>
      <c r="D693" s="12"/>
      <c r="E693" s="5"/>
      <c r="F693" s="5"/>
      <c r="G693" s="5"/>
      <c r="H693" s="5"/>
      <c r="I693" s="5"/>
      <c r="J693" s="5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4.25" customHeight="1">
      <c r="A694" s="12"/>
      <c r="B694" s="5"/>
      <c r="C694" s="12"/>
      <c r="D694" s="12"/>
      <c r="E694" s="5"/>
      <c r="F694" s="5"/>
      <c r="G694" s="5"/>
      <c r="H694" s="5"/>
      <c r="I694" s="5"/>
      <c r="J694" s="5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4.25" customHeight="1">
      <c r="A695" s="12"/>
      <c r="B695" s="5"/>
      <c r="C695" s="12"/>
      <c r="D695" s="12"/>
      <c r="E695" s="5"/>
      <c r="F695" s="5"/>
      <c r="G695" s="5"/>
      <c r="H695" s="5"/>
      <c r="I695" s="5"/>
      <c r="J695" s="5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4.25" customHeight="1">
      <c r="A696" s="12"/>
      <c r="B696" s="5"/>
      <c r="C696" s="12"/>
      <c r="D696" s="12"/>
      <c r="E696" s="5"/>
      <c r="F696" s="5"/>
      <c r="G696" s="5"/>
      <c r="H696" s="5"/>
      <c r="I696" s="5"/>
      <c r="J696" s="5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4.25" customHeight="1">
      <c r="A697" s="12"/>
      <c r="B697" s="5"/>
      <c r="C697" s="12"/>
      <c r="D697" s="12"/>
      <c r="E697" s="5"/>
      <c r="F697" s="5"/>
      <c r="G697" s="5"/>
      <c r="H697" s="5"/>
      <c r="I697" s="5"/>
      <c r="J697" s="5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4.25" customHeight="1">
      <c r="A698" s="12"/>
      <c r="B698" s="5"/>
      <c r="C698" s="12"/>
      <c r="D698" s="12"/>
      <c r="E698" s="5"/>
      <c r="F698" s="5"/>
      <c r="G698" s="5"/>
      <c r="H698" s="5"/>
      <c r="I698" s="5"/>
      <c r="J698" s="5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4.25" customHeight="1">
      <c r="A699" s="12"/>
      <c r="B699" s="5"/>
      <c r="C699" s="12"/>
      <c r="D699" s="12"/>
      <c r="E699" s="5"/>
      <c r="F699" s="5"/>
      <c r="G699" s="5"/>
      <c r="H699" s="5"/>
      <c r="I699" s="5"/>
      <c r="J699" s="5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4.25" customHeight="1">
      <c r="A700" s="12"/>
      <c r="B700" s="5"/>
      <c r="C700" s="12"/>
      <c r="D700" s="12"/>
      <c r="E700" s="5"/>
      <c r="F700" s="5"/>
      <c r="G700" s="5"/>
      <c r="H700" s="5"/>
      <c r="I700" s="5"/>
      <c r="J700" s="5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4.25" customHeight="1">
      <c r="A701" s="12"/>
      <c r="B701" s="5"/>
      <c r="C701" s="12"/>
      <c r="D701" s="12"/>
      <c r="E701" s="5"/>
      <c r="F701" s="5"/>
      <c r="G701" s="5"/>
      <c r="H701" s="5"/>
      <c r="I701" s="5"/>
      <c r="J701" s="5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4.25" customHeight="1">
      <c r="A702" s="12"/>
      <c r="B702" s="5"/>
      <c r="C702" s="12"/>
      <c r="D702" s="12"/>
      <c r="E702" s="5"/>
      <c r="F702" s="5"/>
      <c r="G702" s="5"/>
      <c r="H702" s="5"/>
      <c r="I702" s="5"/>
      <c r="J702" s="5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4.25" customHeight="1">
      <c r="A703" s="12"/>
      <c r="B703" s="5"/>
      <c r="C703" s="12"/>
      <c r="D703" s="12"/>
      <c r="E703" s="5"/>
      <c r="F703" s="5"/>
      <c r="G703" s="5"/>
      <c r="H703" s="5"/>
      <c r="I703" s="5"/>
      <c r="J703" s="5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4.25" customHeight="1">
      <c r="A704" s="12"/>
      <c r="B704" s="5"/>
      <c r="C704" s="12"/>
      <c r="D704" s="12"/>
      <c r="E704" s="5"/>
      <c r="F704" s="5"/>
      <c r="G704" s="5"/>
      <c r="H704" s="5"/>
      <c r="I704" s="5"/>
      <c r="J704" s="5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4.25" customHeight="1">
      <c r="A705" s="12"/>
      <c r="B705" s="5"/>
      <c r="C705" s="12"/>
      <c r="D705" s="12"/>
      <c r="E705" s="5"/>
      <c r="F705" s="5"/>
      <c r="G705" s="5"/>
      <c r="H705" s="5"/>
      <c r="I705" s="5"/>
      <c r="J705" s="5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4.25" customHeight="1">
      <c r="A706" s="12"/>
      <c r="B706" s="5"/>
      <c r="C706" s="12"/>
      <c r="D706" s="12"/>
      <c r="E706" s="5"/>
      <c r="F706" s="5"/>
      <c r="G706" s="5"/>
      <c r="H706" s="5"/>
      <c r="I706" s="5"/>
      <c r="J706" s="5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4.25" customHeight="1">
      <c r="A707" s="12"/>
      <c r="B707" s="5"/>
      <c r="C707" s="12"/>
      <c r="D707" s="12"/>
      <c r="E707" s="5"/>
      <c r="F707" s="5"/>
      <c r="G707" s="5"/>
      <c r="H707" s="5"/>
      <c r="I707" s="5"/>
      <c r="J707" s="5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4.25" customHeight="1">
      <c r="A708" s="12"/>
      <c r="B708" s="5"/>
      <c r="C708" s="12"/>
      <c r="D708" s="12"/>
      <c r="E708" s="5"/>
      <c r="F708" s="5"/>
      <c r="G708" s="5"/>
      <c r="H708" s="5"/>
      <c r="I708" s="5"/>
      <c r="J708" s="5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4.25" customHeight="1">
      <c r="A709" s="12"/>
      <c r="B709" s="5"/>
      <c r="C709" s="12"/>
      <c r="D709" s="12"/>
      <c r="E709" s="5"/>
      <c r="F709" s="5"/>
      <c r="G709" s="5"/>
      <c r="H709" s="5"/>
      <c r="I709" s="5"/>
      <c r="J709" s="5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4.25" customHeight="1">
      <c r="A710" s="12"/>
      <c r="B710" s="5"/>
      <c r="C710" s="12"/>
      <c r="D710" s="12"/>
      <c r="E710" s="5"/>
      <c r="F710" s="5"/>
      <c r="G710" s="5"/>
      <c r="H710" s="5"/>
      <c r="I710" s="5"/>
      <c r="J710" s="5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4.25" customHeight="1">
      <c r="A711" s="12"/>
      <c r="B711" s="5"/>
      <c r="C711" s="12"/>
      <c r="D711" s="12"/>
      <c r="E711" s="5"/>
      <c r="F711" s="5"/>
      <c r="G711" s="5"/>
      <c r="H711" s="5"/>
      <c r="I711" s="5"/>
      <c r="J711" s="5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4.25" customHeight="1">
      <c r="A712" s="12"/>
      <c r="B712" s="5"/>
      <c r="C712" s="12"/>
      <c r="D712" s="12"/>
      <c r="E712" s="5"/>
      <c r="F712" s="5"/>
      <c r="G712" s="5"/>
      <c r="H712" s="5"/>
      <c r="I712" s="5"/>
      <c r="J712" s="5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4.25" customHeight="1">
      <c r="A713" s="12"/>
      <c r="B713" s="5"/>
      <c r="C713" s="12"/>
      <c r="D713" s="12"/>
      <c r="E713" s="5"/>
      <c r="F713" s="5"/>
      <c r="G713" s="5"/>
      <c r="H713" s="5"/>
      <c r="I713" s="5"/>
      <c r="J713" s="5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4.25" customHeight="1">
      <c r="A714" s="12"/>
      <c r="B714" s="5"/>
      <c r="C714" s="12"/>
      <c r="D714" s="12"/>
      <c r="E714" s="5"/>
      <c r="F714" s="5"/>
      <c r="G714" s="5"/>
      <c r="H714" s="5"/>
      <c r="I714" s="5"/>
      <c r="J714" s="5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4.25" customHeight="1">
      <c r="A715" s="12"/>
      <c r="B715" s="5"/>
      <c r="C715" s="12"/>
      <c r="D715" s="12"/>
      <c r="E715" s="5"/>
      <c r="F715" s="5"/>
      <c r="G715" s="5"/>
      <c r="H715" s="5"/>
      <c r="I715" s="5"/>
      <c r="J715" s="5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4.25" customHeight="1">
      <c r="A716" s="12"/>
      <c r="B716" s="5"/>
      <c r="C716" s="12"/>
      <c r="D716" s="12"/>
      <c r="E716" s="5"/>
      <c r="F716" s="5"/>
      <c r="G716" s="5"/>
      <c r="H716" s="5"/>
      <c r="I716" s="5"/>
      <c r="J716" s="5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4.25" customHeight="1">
      <c r="A717" s="12"/>
      <c r="B717" s="5"/>
      <c r="C717" s="12"/>
      <c r="D717" s="12"/>
      <c r="E717" s="5"/>
      <c r="F717" s="5"/>
      <c r="G717" s="5"/>
      <c r="H717" s="5"/>
      <c r="I717" s="5"/>
      <c r="J717" s="5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4.25" customHeight="1">
      <c r="A718" s="12"/>
      <c r="B718" s="5"/>
      <c r="C718" s="12"/>
      <c r="D718" s="12"/>
      <c r="E718" s="5"/>
      <c r="F718" s="5"/>
      <c r="G718" s="5"/>
      <c r="H718" s="5"/>
      <c r="I718" s="5"/>
      <c r="J718" s="5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4.25" customHeight="1">
      <c r="A719" s="12"/>
      <c r="B719" s="5"/>
      <c r="C719" s="12"/>
      <c r="D719" s="12"/>
      <c r="E719" s="5"/>
      <c r="F719" s="5"/>
      <c r="G719" s="5"/>
      <c r="H719" s="5"/>
      <c r="I719" s="5"/>
      <c r="J719" s="5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4.25" customHeight="1">
      <c r="A720" s="12"/>
      <c r="B720" s="5"/>
      <c r="C720" s="12"/>
      <c r="D720" s="12"/>
      <c r="E720" s="5"/>
      <c r="F720" s="5"/>
      <c r="G720" s="5"/>
      <c r="H720" s="5"/>
      <c r="I720" s="5"/>
      <c r="J720" s="5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4.25" customHeight="1">
      <c r="A721" s="12"/>
      <c r="B721" s="5"/>
      <c r="C721" s="12"/>
      <c r="D721" s="12"/>
      <c r="E721" s="5"/>
      <c r="F721" s="5"/>
      <c r="G721" s="5"/>
      <c r="H721" s="5"/>
      <c r="I721" s="5"/>
      <c r="J721" s="5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4.25" customHeight="1">
      <c r="A722" s="12"/>
      <c r="B722" s="5"/>
      <c r="C722" s="12"/>
      <c r="D722" s="12"/>
      <c r="E722" s="5"/>
      <c r="F722" s="5"/>
      <c r="G722" s="5"/>
      <c r="H722" s="5"/>
      <c r="I722" s="5"/>
      <c r="J722" s="5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4.25" customHeight="1">
      <c r="A723" s="12"/>
      <c r="B723" s="5"/>
      <c r="C723" s="12"/>
      <c r="D723" s="12"/>
      <c r="E723" s="5"/>
      <c r="F723" s="5"/>
      <c r="G723" s="5"/>
      <c r="H723" s="5"/>
      <c r="I723" s="5"/>
      <c r="J723" s="5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4.25" customHeight="1">
      <c r="A724" s="12"/>
      <c r="B724" s="5"/>
      <c r="C724" s="12"/>
      <c r="D724" s="12"/>
      <c r="E724" s="5"/>
      <c r="F724" s="5"/>
      <c r="G724" s="5"/>
      <c r="H724" s="5"/>
      <c r="I724" s="5"/>
      <c r="J724" s="5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4.25" customHeight="1">
      <c r="A725" s="12"/>
      <c r="B725" s="5"/>
      <c r="C725" s="12"/>
      <c r="D725" s="12"/>
      <c r="E725" s="5"/>
      <c r="F725" s="5"/>
      <c r="G725" s="5"/>
      <c r="H725" s="5"/>
      <c r="I725" s="5"/>
      <c r="J725" s="5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4.25" customHeight="1">
      <c r="A726" s="12"/>
      <c r="B726" s="5"/>
      <c r="C726" s="12"/>
      <c r="D726" s="12"/>
      <c r="E726" s="5"/>
      <c r="F726" s="5"/>
      <c r="G726" s="5"/>
      <c r="H726" s="5"/>
      <c r="I726" s="5"/>
      <c r="J726" s="5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4.25" customHeight="1">
      <c r="A727" s="12"/>
      <c r="B727" s="5"/>
      <c r="C727" s="12"/>
      <c r="D727" s="12"/>
      <c r="E727" s="5"/>
      <c r="F727" s="5"/>
      <c r="G727" s="5"/>
      <c r="H727" s="5"/>
      <c r="I727" s="5"/>
      <c r="J727" s="5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4.25" customHeight="1">
      <c r="A728" s="12"/>
      <c r="B728" s="5"/>
      <c r="C728" s="12"/>
      <c r="D728" s="12"/>
      <c r="E728" s="5"/>
      <c r="F728" s="5"/>
      <c r="G728" s="5"/>
      <c r="H728" s="5"/>
      <c r="I728" s="5"/>
      <c r="J728" s="5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4.25" customHeight="1">
      <c r="A729" s="12"/>
      <c r="B729" s="5"/>
      <c r="C729" s="12"/>
      <c r="D729" s="12"/>
      <c r="E729" s="5"/>
      <c r="F729" s="5"/>
      <c r="G729" s="5"/>
      <c r="H729" s="5"/>
      <c r="I729" s="5"/>
      <c r="J729" s="5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4.25" customHeight="1">
      <c r="A730" s="12"/>
      <c r="B730" s="5"/>
      <c r="C730" s="12"/>
      <c r="D730" s="12"/>
      <c r="E730" s="5"/>
      <c r="F730" s="5"/>
      <c r="G730" s="5"/>
      <c r="H730" s="5"/>
      <c r="I730" s="5"/>
      <c r="J730" s="5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4.25" customHeight="1">
      <c r="A731" s="12"/>
      <c r="B731" s="5"/>
      <c r="C731" s="12"/>
      <c r="D731" s="12"/>
      <c r="E731" s="5"/>
      <c r="F731" s="5"/>
      <c r="G731" s="5"/>
      <c r="H731" s="5"/>
      <c r="I731" s="5"/>
      <c r="J731" s="5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4.25" customHeight="1">
      <c r="A732" s="12"/>
      <c r="B732" s="5"/>
      <c r="C732" s="12"/>
      <c r="D732" s="12"/>
      <c r="E732" s="5"/>
      <c r="F732" s="5"/>
      <c r="G732" s="5"/>
      <c r="H732" s="5"/>
      <c r="I732" s="5"/>
      <c r="J732" s="5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4.25" customHeight="1">
      <c r="A733" s="12"/>
      <c r="B733" s="5"/>
      <c r="C733" s="12"/>
      <c r="D733" s="12"/>
      <c r="E733" s="5"/>
      <c r="F733" s="5"/>
      <c r="G733" s="5"/>
      <c r="H733" s="5"/>
      <c r="I733" s="5"/>
      <c r="J733" s="5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4.25" customHeight="1">
      <c r="A734" s="12"/>
      <c r="B734" s="5"/>
      <c r="C734" s="12"/>
      <c r="D734" s="12"/>
      <c r="E734" s="5"/>
      <c r="F734" s="5"/>
      <c r="G734" s="5"/>
      <c r="H734" s="5"/>
      <c r="I734" s="5"/>
      <c r="J734" s="5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4.25" customHeight="1">
      <c r="A735" s="12"/>
      <c r="B735" s="5"/>
      <c r="C735" s="12"/>
      <c r="D735" s="12"/>
      <c r="E735" s="5"/>
      <c r="F735" s="5"/>
      <c r="G735" s="5"/>
      <c r="H735" s="5"/>
      <c r="I735" s="5"/>
      <c r="J735" s="5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4.25" customHeight="1">
      <c r="A736" s="12"/>
      <c r="B736" s="5"/>
      <c r="C736" s="12"/>
      <c r="D736" s="12"/>
      <c r="E736" s="5"/>
      <c r="F736" s="5"/>
      <c r="G736" s="5"/>
      <c r="H736" s="5"/>
      <c r="I736" s="5"/>
      <c r="J736" s="5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4.25" customHeight="1">
      <c r="A737" s="12"/>
      <c r="B737" s="5"/>
      <c r="C737" s="12"/>
      <c r="D737" s="12"/>
      <c r="E737" s="5"/>
      <c r="F737" s="5"/>
      <c r="G737" s="5"/>
      <c r="H737" s="5"/>
      <c r="I737" s="5"/>
      <c r="J737" s="5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4.25" customHeight="1">
      <c r="A738" s="12"/>
      <c r="B738" s="5"/>
      <c r="C738" s="12"/>
      <c r="D738" s="12"/>
      <c r="E738" s="5"/>
      <c r="F738" s="5"/>
      <c r="G738" s="5"/>
      <c r="H738" s="5"/>
      <c r="I738" s="5"/>
      <c r="J738" s="5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4.25" customHeight="1">
      <c r="A739" s="12"/>
      <c r="B739" s="5"/>
      <c r="C739" s="12"/>
      <c r="D739" s="12"/>
      <c r="E739" s="5"/>
      <c r="F739" s="5"/>
      <c r="G739" s="5"/>
      <c r="H739" s="5"/>
      <c r="I739" s="5"/>
      <c r="J739" s="5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4.25" customHeight="1">
      <c r="A740" s="12"/>
      <c r="B740" s="5"/>
      <c r="C740" s="12"/>
      <c r="D740" s="12"/>
      <c r="E740" s="5"/>
      <c r="F740" s="5"/>
      <c r="G740" s="5"/>
      <c r="H740" s="5"/>
      <c r="I740" s="5"/>
      <c r="J740" s="5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4.25" customHeight="1">
      <c r="A741" s="12"/>
      <c r="B741" s="5"/>
      <c r="C741" s="12"/>
      <c r="D741" s="12"/>
      <c r="E741" s="5"/>
      <c r="F741" s="5"/>
      <c r="G741" s="5"/>
      <c r="H741" s="5"/>
      <c r="I741" s="5"/>
      <c r="J741" s="5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4.25" customHeight="1">
      <c r="A742" s="12"/>
      <c r="B742" s="5"/>
      <c r="C742" s="12"/>
      <c r="D742" s="12"/>
      <c r="E742" s="5"/>
      <c r="F742" s="5"/>
      <c r="G742" s="5"/>
      <c r="H742" s="5"/>
      <c r="I742" s="5"/>
      <c r="J742" s="5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4.25" customHeight="1">
      <c r="A743" s="12"/>
      <c r="B743" s="5"/>
      <c r="C743" s="12"/>
      <c r="D743" s="12"/>
      <c r="E743" s="5"/>
      <c r="F743" s="5"/>
      <c r="G743" s="5"/>
      <c r="H743" s="5"/>
      <c r="I743" s="5"/>
      <c r="J743" s="5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4.25" customHeight="1">
      <c r="A744" s="12"/>
      <c r="B744" s="5"/>
      <c r="C744" s="12"/>
      <c r="D744" s="12"/>
      <c r="E744" s="5"/>
      <c r="F744" s="5"/>
      <c r="G744" s="5"/>
      <c r="H744" s="5"/>
      <c r="I744" s="5"/>
      <c r="J744" s="5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4.25" customHeight="1">
      <c r="A745" s="12"/>
      <c r="B745" s="5"/>
      <c r="C745" s="12"/>
      <c r="D745" s="12"/>
      <c r="E745" s="5"/>
      <c r="F745" s="5"/>
      <c r="G745" s="5"/>
      <c r="H745" s="5"/>
      <c r="I745" s="5"/>
      <c r="J745" s="5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4.25" customHeight="1">
      <c r="A746" s="12"/>
      <c r="B746" s="5"/>
      <c r="C746" s="12"/>
      <c r="D746" s="12"/>
      <c r="E746" s="5"/>
      <c r="F746" s="5"/>
      <c r="G746" s="5"/>
      <c r="H746" s="5"/>
      <c r="I746" s="5"/>
      <c r="J746" s="5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4.25" customHeight="1">
      <c r="A747" s="12"/>
      <c r="B747" s="5"/>
      <c r="C747" s="12"/>
      <c r="D747" s="12"/>
      <c r="E747" s="5"/>
      <c r="F747" s="5"/>
      <c r="G747" s="5"/>
      <c r="H747" s="5"/>
      <c r="I747" s="5"/>
      <c r="J747" s="5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4.25" customHeight="1">
      <c r="A748" s="12"/>
      <c r="B748" s="5"/>
      <c r="C748" s="12"/>
      <c r="D748" s="12"/>
      <c r="E748" s="5"/>
      <c r="F748" s="5"/>
      <c r="G748" s="5"/>
      <c r="H748" s="5"/>
      <c r="I748" s="5"/>
      <c r="J748" s="5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4.25" customHeight="1">
      <c r="A749" s="12"/>
      <c r="B749" s="5"/>
      <c r="C749" s="12"/>
      <c r="D749" s="12"/>
      <c r="E749" s="5"/>
      <c r="F749" s="5"/>
      <c r="G749" s="5"/>
      <c r="H749" s="5"/>
      <c r="I749" s="5"/>
      <c r="J749" s="5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4.25" customHeight="1">
      <c r="A750" s="12"/>
      <c r="B750" s="5"/>
      <c r="C750" s="12"/>
      <c r="D750" s="12"/>
      <c r="E750" s="5"/>
      <c r="F750" s="5"/>
      <c r="G750" s="5"/>
      <c r="H750" s="5"/>
      <c r="I750" s="5"/>
      <c r="J750" s="5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4.25" customHeight="1">
      <c r="A751" s="12"/>
      <c r="B751" s="5"/>
      <c r="C751" s="12"/>
      <c r="D751" s="12"/>
      <c r="E751" s="5"/>
      <c r="F751" s="5"/>
      <c r="G751" s="5"/>
      <c r="H751" s="5"/>
      <c r="I751" s="5"/>
      <c r="J751" s="5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4.25" customHeight="1">
      <c r="A752" s="12"/>
      <c r="B752" s="5"/>
      <c r="C752" s="12"/>
      <c r="D752" s="12"/>
      <c r="E752" s="5"/>
      <c r="F752" s="5"/>
      <c r="G752" s="5"/>
      <c r="H752" s="5"/>
      <c r="I752" s="5"/>
      <c r="J752" s="5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4.25" customHeight="1">
      <c r="A753" s="12"/>
      <c r="B753" s="5"/>
      <c r="C753" s="12"/>
      <c r="D753" s="12"/>
      <c r="E753" s="5"/>
      <c r="F753" s="5"/>
      <c r="G753" s="5"/>
      <c r="H753" s="5"/>
      <c r="I753" s="5"/>
      <c r="J753" s="5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4.25" customHeight="1">
      <c r="A754" s="12"/>
      <c r="B754" s="5"/>
      <c r="C754" s="12"/>
      <c r="D754" s="12"/>
      <c r="E754" s="5"/>
      <c r="F754" s="5"/>
      <c r="G754" s="5"/>
      <c r="H754" s="5"/>
      <c r="I754" s="5"/>
      <c r="J754" s="5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4.25" customHeight="1">
      <c r="A755" s="12"/>
      <c r="B755" s="5"/>
      <c r="C755" s="12"/>
      <c r="D755" s="12"/>
      <c r="E755" s="5"/>
      <c r="F755" s="5"/>
      <c r="G755" s="5"/>
      <c r="H755" s="5"/>
      <c r="I755" s="5"/>
      <c r="J755" s="5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4.25" customHeight="1">
      <c r="A756" s="12"/>
      <c r="B756" s="5"/>
      <c r="C756" s="12"/>
      <c r="D756" s="12"/>
      <c r="E756" s="5"/>
      <c r="F756" s="5"/>
      <c r="G756" s="5"/>
      <c r="H756" s="5"/>
      <c r="I756" s="5"/>
      <c r="J756" s="5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4.25" customHeight="1">
      <c r="A757" s="12"/>
      <c r="B757" s="5"/>
      <c r="C757" s="12"/>
      <c r="D757" s="12"/>
      <c r="E757" s="5"/>
      <c r="F757" s="5"/>
      <c r="G757" s="5"/>
      <c r="H757" s="5"/>
      <c r="I757" s="5"/>
      <c r="J757" s="5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4.25" customHeight="1">
      <c r="A758" s="12"/>
      <c r="B758" s="5"/>
      <c r="C758" s="12"/>
      <c r="D758" s="12"/>
      <c r="E758" s="5"/>
      <c r="F758" s="5"/>
      <c r="G758" s="5"/>
      <c r="H758" s="5"/>
      <c r="I758" s="5"/>
      <c r="J758" s="5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4.25" customHeight="1">
      <c r="A759" s="12"/>
      <c r="B759" s="5"/>
      <c r="C759" s="12"/>
      <c r="D759" s="12"/>
      <c r="E759" s="5"/>
      <c r="F759" s="5"/>
      <c r="G759" s="5"/>
      <c r="H759" s="5"/>
      <c r="I759" s="5"/>
      <c r="J759" s="5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4.25" customHeight="1">
      <c r="A760" s="12"/>
      <c r="B760" s="5"/>
      <c r="C760" s="12"/>
      <c r="D760" s="12"/>
      <c r="E760" s="5"/>
      <c r="F760" s="5"/>
      <c r="G760" s="5"/>
      <c r="H760" s="5"/>
      <c r="I760" s="5"/>
      <c r="J760" s="5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4.25" customHeight="1">
      <c r="A761" s="12"/>
      <c r="B761" s="5"/>
      <c r="C761" s="12"/>
      <c r="D761" s="12"/>
      <c r="E761" s="5"/>
      <c r="F761" s="5"/>
      <c r="G761" s="5"/>
      <c r="H761" s="5"/>
      <c r="I761" s="5"/>
      <c r="J761" s="5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4.25" customHeight="1">
      <c r="A762" s="12"/>
      <c r="B762" s="5"/>
      <c r="C762" s="12"/>
      <c r="D762" s="12"/>
      <c r="E762" s="5"/>
      <c r="F762" s="5"/>
      <c r="G762" s="5"/>
      <c r="H762" s="5"/>
      <c r="I762" s="5"/>
      <c r="J762" s="5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4.25" customHeight="1">
      <c r="A763" s="12"/>
      <c r="B763" s="5"/>
      <c r="C763" s="12"/>
      <c r="D763" s="12"/>
      <c r="E763" s="5"/>
      <c r="F763" s="5"/>
      <c r="G763" s="5"/>
      <c r="H763" s="5"/>
      <c r="I763" s="5"/>
      <c r="J763" s="5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4.25" customHeight="1">
      <c r="A764" s="12"/>
      <c r="B764" s="5"/>
      <c r="C764" s="12"/>
      <c r="D764" s="12"/>
      <c r="E764" s="5"/>
      <c r="F764" s="5"/>
      <c r="G764" s="5"/>
      <c r="H764" s="5"/>
      <c r="I764" s="5"/>
      <c r="J764" s="5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4.25" customHeight="1">
      <c r="A765" s="12"/>
      <c r="B765" s="5"/>
      <c r="C765" s="12"/>
      <c r="D765" s="12"/>
      <c r="E765" s="5"/>
      <c r="F765" s="5"/>
      <c r="G765" s="5"/>
      <c r="H765" s="5"/>
      <c r="I765" s="5"/>
      <c r="J765" s="5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4.25" customHeight="1">
      <c r="A766" s="12"/>
      <c r="B766" s="5"/>
      <c r="C766" s="12"/>
      <c r="D766" s="12"/>
      <c r="E766" s="5"/>
      <c r="F766" s="5"/>
      <c r="G766" s="5"/>
      <c r="H766" s="5"/>
      <c r="I766" s="5"/>
      <c r="J766" s="5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4.25" customHeight="1">
      <c r="A767" s="12"/>
      <c r="B767" s="5"/>
      <c r="C767" s="12"/>
      <c r="D767" s="12"/>
      <c r="E767" s="5"/>
      <c r="F767" s="5"/>
      <c r="G767" s="5"/>
      <c r="H767" s="5"/>
      <c r="I767" s="5"/>
      <c r="J767" s="5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4.25" customHeight="1">
      <c r="A768" s="12"/>
      <c r="B768" s="5"/>
      <c r="C768" s="12"/>
      <c r="D768" s="12"/>
      <c r="E768" s="5"/>
      <c r="F768" s="5"/>
      <c r="G768" s="5"/>
      <c r="H768" s="5"/>
      <c r="I768" s="5"/>
      <c r="J768" s="5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4.25" customHeight="1">
      <c r="A769" s="12"/>
      <c r="B769" s="5"/>
      <c r="C769" s="12"/>
      <c r="D769" s="12"/>
      <c r="E769" s="5"/>
      <c r="F769" s="5"/>
      <c r="G769" s="5"/>
      <c r="H769" s="5"/>
      <c r="I769" s="5"/>
      <c r="J769" s="5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4.25" customHeight="1">
      <c r="A770" s="12"/>
      <c r="B770" s="5"/>
      <c r="C770" s="12"/>
      <c r="D770" s="12"/>
      <c r="E770" s="5"/>
      <c r="F770" s="5"/>
      <c r="G770" s="5"/>
      <c r="H770" s="5"/>
      <c r="I770" s="5"/>
      <c r="J770" s="5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4.25" customHeight="1">
      <c r="A771" s="12"/>
      <c r="B771" s="5"/>
      <c r="C771" s="12"/>
      <c r="D771" s="12"/>
      <c r="E771" s="5"/>
      <c r="F771" s="5"/>
      <c r="G771" s="5"/>
      <c r="H771" s="5"/>
      <c r="I771" s="5"/>
      <c r="J771" s="5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4.25" customHeight="1">
      <c r="A772" s="12"/>
      <c r="B772" s="5"/>
      <c r="C772" s="12"/>
      <c r="D772" s="12"/>
      <c r="E772" s="5"/>
      <c r="F772" s="5"/>
      <c r="G772" s="5"/>
      <c r="H772" s="5"/>
      <c r="I772" s="5"/>
      <c r="J772" s="5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4.25" customHeight="1">
      <c r="A773" s="12"/>
      <c r="B773" s="5"/>
      <c r="C773" s="12"/>
      <c r="D773" s="12"/>
      <c r="E773" s="5"/>
      <c r="F773" s="5"/>
      <c r="G773" s="5"/>
      <c r="H773" s="5"/>
      <c r="I773" s="5"/>
      <c r="J773" s="5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4.25" customHeight="1">
      <c r="A774" s="12"/>
      <c r="B774" s="5"/>
      <c r="C774" s="12"/>
      <c r="D774" s="12"/>
      <c r="E774" s="5"/>
      <c r="F774" s="5"/>
      <c r="G774" s="5"/>
      <c r="H774" s="5"/>
      <c r="I774" s="5"/>
      <c r="J774" s="5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4.25" customHeight="1">
      <c r="A775" s="12"/>
      <c r="B775" s="5"/>
      <c r="C775" s="12"/>
      <c r="D775" s="12"/>
      <c r="E775" s="5"/>
      <c r="F775" s="5"/>
      <c r="G775" s="5"/>
      <c r="H775" s="5"/>
      <c r="I775" s="5"/>
      <c r="J775" s="5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4.25" customHeight="1">
      <c r="A776" s="12"/>
      <c r="B776" s="5"/>
      <c r="C776" s="12"/>
      <c r="D776" s="12"/>
      <c r="E776" s="5"/>
      <c r="F776" s="5"/>
      <c r="G776" s="5"/>
      <c r="H776" s="5"/>
      <c r="I776" s="5"/>
      <c r="J776" s="5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4.25" customHeight="1">
      <c r="A777" s="12"/>
      <c r="B777" s="5"/>
      <c r="C777" s="12"/>
      <c r="D777" s="12"/>
      <c r="E777" s="5"/>
      <c r="F777" s="5"/>
      <c r="G777" s="5"/>
      <c r="H777" s="5"/>
      <c r="I777" s="5"/>
      <c r="J777" s="5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4.25" customHeight="1">
      <c r="A778" s="12"/>
      <c r="B778" s="5"/>
      <c r="C778" s="12"/>
      <c r="D778" s="12"/>
      <c r="E778" s="5"/>
      <c r="F778" s="5"/>
      <c r="G778" s="5"/>
      <c r="H778" s="5"/>
      <c r="I778" s="5"/>
      <c r="J778" s="5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4.25" customHeight="1">
      <c r="A779" s="12"/>
      <c r="B779" s="5"/>
      <c r="C779" s="12"/>
      <c r="D779" s="12"/>
      <c r="E779" s="5"/>
      <c r="F779" s="5"/>
      <c r="G779" s="5"/>
      <c r="H779" s="5"/>
      <c r="I779" s="5"/>
      <c r="J779" s="5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4.25" customHeight="1">
      <c r="A780" s="12"/>
      <c r="B780" s="5"/>
      <c r="C780" s="12"/>
      <c r="D780" s="12"/>
      <c r="E780" s="5"/>
      <c r="F780" s="5"/>
      <c r="G780" s="5"/>
      <c r="H780" s="5"/>
      <c r="I780" s="5"/>
      <c r="J780" s="5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4.25" customHeight="1">
      <c r="A781" s="12"/>
      <c r="B781" s="5"/>
      <c r="C781" s="12"/>
      <c r="D781" s="12"/>
      <c r="E781" s="5"/>
      <c r="F781" s="5"/>
      <c r="G781" s="5"/>
      <c r="H781" s="5"/>
      <c r="I781" s="5"/>
      <c r="J781" s="5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4.25" customHeight="1">
      <c r="A782" s="12"/>
      <c r="B782" s="5"/>
      <c r="C782" s="12"/>
      <c r="D782" s="12"/>
      <c r="E782" s="5"/>
      <c r="F782" s="5"/>
      <c r="G782" s="5"/>
      <c r="H782" s="5"/>
      <c r="I782" s="5"/>
      <c r="J782" s="5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4.25" customHeight="1">
      <c r="A783" s="12"/>
      <c r="B783" s="5"/>
      <c r="C783" s="12"/>
      <c r="D783" s="12"/>
      <c r="E783" s="5"/>
      <c r="F783" s="5"/>
      <c r="G783" s="5"/>
      <c r="H783" s="5"/>
      <c r="I783" s="5"/>
      <c r="J783" s="5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4.25" customHeight="1">
      <c r="A784" s="12"/>
      <c r="B784" s="5"/>
      <c r="C784" s="12"/>
      <c r="D784" s="12"/>
      <c r="E784" s="5"/>
      <c r="F784" s="5"/>
      <c r="G784" s="5"/>
      <c r="H784" s="5"/>
      <c r="I784" s="5"/>
      <c r="J784" s="5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4.25" customHeight="1">
      <c r="A785" s="12"/>
      <c r="B785" s="5"/>
      <c r="C785" s="12"/>
      <c r="D785" s="12"/>
      <c r="E785" s="5"/>
      <c r="F785" s="5"/>
      <c r="G785" s="5"/>
      <c r="H785" s="5"/>
      <c r="I785" s="5"/>
      <c r="J785" s="5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4.25" customHeight="1">
      <c r="A786" s="12"/>
      <c r="B786" s="5"/>
      <c r="C786" s="12"/>
      <c r="D786" s="12"/>
      <c r="E786" s="5"/>
      <c r="F786" s="5"/>
      <c r="G786" s="5"/>
      <c r="H786" s="5"/>
      <c r="I786" s="5"/>
      <c r="J786" s="5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4.25" customHeight="1">
      <c r="A787" s="12"/>
      <c r="B787" s="5"/>
      <c r="C787" s="12"/>
      <c r="D787" s="12"/>
      <c r="E787" s="5"/>
      <c r="F787" s="5"/>
      <c r="G787" s="5"/>
      <c r="H787" s="5"/>
      <c r="I787" s="5"/>
      <c r="J787" s="5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4.25" customHeight="1">
      <c r="A788" s="12"/>
      <c r="B788" s="5"/>
      <c r="C788" s="12"/>
      <c r="D788" s="12"/>
      <c r="E788" s="5"/>
      <c r="F788" s="5"/>
      <c r="G788" s="5"/>
      <c r="H788" s="5"/>
      <c r="I788" s="5"/>
      <c r="J788" s="5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4.25" customHeight="1">
      <c r="A789" s="12"/>
      <c r="B789" s="5"/>
      <c r="C789" s="12"/>
      <c r="D789" s="12"/>
      <c r="E789" s="5"/>
      <c r="F789" s="5"/>
      <c r="G789" s="5"/>
      <c r="H789" s="5"/>
      <c r="I789" s="5"/>
      <c r="J789" s="5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4.25" customHeight="1">
      <c r="A790" s="12"/>
      <c r="B790" s="5"/>
      <c r="C790" s="12"/>
      <c r="D790" s="12"/>
      <c r="E790" s="5"/>
      <c r="F790" s="5"/>
      <c r="G790" s="5"/>
      <c r="H790" s="5"/>
      <c r="I790" s="5"/>
      <c r="J790" s="5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4.25" customHeight="1">
      <c r="A791" s="12"/>
      <c r="B791" s="5"/>
      <c r="C791" s="12"/>
      <c r="D791" s="12"/>
      <c r="E791" s="5"/>
      <c r="F791" s="5"/>
      <c r="G791" s="5"/>
      <c r="H791" s="5"/>
      <c r="I791" s="5"/>
      <c r="J791" s="5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4.25" customHeight="1">
      <c r="A792" s="12"/>
      <c r="B792" s="5"/>
      <c r="C792" s="12"/>
      <c r="D792" s="12"/>
      <c r="E792" s="5"/>
      <c r="F792" s="5"/>
      <c r="G792" s="5"/>
      <c r="H792" s="5"/>
      <c r="I792" s="5"/>
      <c r="J792" s="5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4.25" customHeight="1">
      <c r="A793" s="12"/>
      <c r="B793" s="5"/>
      <c r="C793" s="12"/>
      <c r="D793" s="12"/>
      <c r="E793" s="5"/>
      <c r="F793" s="5"/>
      <c r="G793" s="5"/>
      <c r="H793" s="5"/>
      <c r="I793" s="5"/>
      <c r="J793" s="5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4.25" customHeight="1">
      <c r="A794" s="12"/>
      <c r="B794" s="5"/>
      <c r="C794" s="12"/>
      <c r="D794" s="12"/>
      <c r="E794" s="5"/>
      <c r="F794" s="5"/>
      <c r="G794" s="5"/>
      <c r="H794" s="5"/>
      <c r="I794" s="5"/>
      <c r="J794" s="5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4.25" customHeight="1">
      <c r="A795" s="12"/>
      <c r="B795" s="5"/>
      <c r="C795" s="12"/>
      <c r="D795" s="12"/>
      <c r="E795" s="5"/>
      <c r="F795" s="5"/>
      <c r="G795" s="5"/>
      <c r="H795" s="5"/>
      <c r="I795" s="5"/>
      <c r="J795" s="5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4.25" customHeight="1">
      <c r="A796" s="12"/>
      <c r="B796" s="5"/>
      <c r="C796" s="12"/>
      <c r="D796" s="12"/>
      <c r="E796" s="5"/>
      <c r="F796" s="5"/>
      <c r="G796" s="5"/>
      <c r="H796" s="5"/>
      <c r="I796" s="5"/>
      <c r="J796" s="5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4.25" customHeight="1">
      <c r="A797" s="12"/>
      <c r="B797" s="5"/>
      <c r="C797" s="12"/>
      <c r="D797" s="12"/>
      <c r="E797" s="5"/>
      <c r="F797" s="5"/>
      <c r="G797" s="5"/>
      <c r="H797" s="5"/>
      <c r="I797" s="5"/>
      <c r="J797" s="5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4.25" customHeight="1">
      <c r="A798" s="12"/>
      <c r="B798" s="5"/>
      <c r="C798" s="12"/>
      <c r="D798" s="12"/>
      <c r="E798" s="5"/>
      <c r="F798" s="5"/>
      <c r="G798" s="5"/>
      <c r="H798" s="5"/>
      <c r="I798" s="5"/>
      <c r="J798" s="5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4.25" customHeight="1">
      <c r="A799" s="12"/>
      <c r="B799" s="5"/>
      <c r="C799" s="12"/>
      <c r="D799" s="12"/>
      <c r="E799" s="5"/>
      <c r="F799" s="5"/>
      <c r="G799" s="5"/>
      <c r="H799" s="5"/>
      <c r="I799" s="5"/>
      <c r="J799" s="5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4.25" customHeight="1">
      <c r="A800" s="12"/>
      <c r="B800" s="5"/>
      <c r="C800" s="12"/>
      <c r="D800" s="12"/>
      <c r="E800" s="5"/>
      <c r="F800" s="5"/>
      <c r="G800" s="5"/>
      <c r="H800" s="5"/>
      <c r="I800" s="5"/>
      <c r="J800" s="5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4.25" customHeight="1">
      <c r="A801" s="12"/>
      <c r="B801" s="5"/>
      <c r="C801" s="12"/>
      <c r="D801" s="12"/>
      <c r="E801" s="5"/>
      <c r="F801" s="5"/>
      <c r="G801" s="5"/>
      <c r="H801" s="5"/>
      <c r="I801" s="5"/>
      <c r="J801" s="5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4.25" customHeight="1">
      <c r="A802" s="12"/>
      <c r="B802" s="5"/>
      <c r="C802" s="12"/>
      <c r="D802" s="12"/>
      <c r="E802" s="5"/>
      <c r="F802" s="5"/>
      <c r="G802" s="5"/>
      <c r="H802" s="5"/>
      <c r="I802" s="5"/>
      <c r="J802" s="5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4.25" customHeight="1">
      <c r="A803" s="12"/>
      <c r="B803" s="5"/>
      <c r="C803" s="12"/>
      <c r="D803" s="12"/>
      <c r="E803" s="5"/>
      <c r="F803" s="5"/>
      <c r="G803" s="5"/>
      <c r="H803" s="5"/>
      <c r="I803" s="5"/>
      <c r="J803" s="5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4.25" customHeight="1">
      <c r="A804" s="12"/>
      <c r="B804" s="5"/>
      <c r="C804" s="12"/>
      <c r="D804" s="12"/>
      <c r="E804" s="5"/>
      <c r="F804" s="5"/>
      <c r="G804" s="5"/>
      <c r="H804" s="5"/>
      <c r="I804" s="5"/>
      <c r="J804" s="5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4.25" customHeight="1">
      <c r="A805" s="12"/>
      <c r="B805" s="5"/>
      <c r="C805" s="12"/>
      <c r="D805" s="12"/>
      <c r="E805" s="5"/>
      <c r="F805" s="5"/>
      <c r="G805" s="5"/>
      <c r="H805" s="5"/>
      <c r="I805" s="5"/>
      <c r="J805" s="5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4.25" customHeight="1">
      <c r="A806" s="12"/>
      <c r="B806" s="5"/>
      <c r="C806" s="12"/>
      <c r="D806" s="12"/>
      <c r="E806" s="5"/>
      <c r="F806" s="5"/>
      <c r="G806" s="5"/>
      <c r="H806" s="5"/>
      <c r="I806" s="5"/>
      <c r="J806" s="5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4.25" customHeight="1">
      <c r="A807" s="12"/>
      <c r="B807" s="5"/>
      <c r="C807" s="12"/>
      <c r="D807" s="12"/>
      <c r="E807" s="5"/>
      <c r="F807" s="5"/>
      <c r="G807" s="5"/>
      <c r="H807" s="5"/>
      <c r="I807" s="5"/>
      <c r="J807" s="5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4.25" customHeight="1">
      <c r="A808" s="12"/>
      <c r="B808" s="5"/>
      <c r="C808" s="12"/>
      <c r="D808" s="12"/>
      <c r="E808" s="5"/>
      <c r="F808" s="5"/>
      <c r="G808" s="5"/>
      <c r="H808" s="5"/>
      <c r="I808" s="5"/>
      <c r="J808" s="5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4.25" customHeight="1">
      <c r="A809" s="12"/>
      <c r="B809" s="5"/>
      <c r="C809" s="12"/>
      <c r="D809" s="12"/>
      <c r="E809" s="5"/>
      <c r="F809" s="5"/>
      <c r="G809" s="5"/>
      <c r="H809" s="5"/>
      <c r="I809" s="5"/>
      <c r="J809" s="5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4.25" customHeight="1">
      <c r="A810" s="12"/>
      <c r="B810" s="5"/>
      <c r="C810" s="12"/>
      <c r="D810" s="12"/>
      <c r="E810" s="5"/>
      <c r="F810" s="5"/>
      <c r="G810" s="5"/>
      <c r="H810" s="5"/>
      <c r="I810" s="5"/>
      <c r="J810" s="5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4.25" customHeight="1">
      <c r="A811" s="12"/>
      <c r="B811" s="5"/>
      <c r="C811" s="12"/>
      <c r="D811" s="12"/>
      <c r="E811" s="5"/>
      <c r="F811" s="5"/>
      <c r="G811" s="5"/>
      <c r="H811" s="5"/>
      <c r="I811" s="5"/>
      <c r="J811" s="5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4.25" customHeight="1">
      <c r="A812" s="12"/>
      <c r="B812" s="5"/>
      <c r="C812" s="12"/>
      <c r="D812" s="12"/>
      <c r="E812" s="5"/>
      <c r="F812" s="5"/>
      <c r="G812" s="5"/>
      <c r="H812" s="5"/>
      <c r="I812" s="5"/>
      <c r="J812" s="5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4.25" customHeight="1">
      <c r="A813" s="12"/>
      <c r="B813" s="5"/>
      <c r="C813" s="12"/>
      <c r="D813" s="12"/>
      <c r="E813" s="5"/>
      <c r="F813" s="5"/>
      <c r="G813" s="5"/>
      <c r="H813" s="5"/>
      <c r="I813" s="5"/>
      <c r="J813" s="5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4.25" customHeight="1">
      <c r="A814" s="12"/>
      <c r="B814" s="5"/>
      <c r="C814" s="12"/>
      <c r="D814" s="12"/>
      <c r="E814" s="5"/>
      <c r="F814" s="5"/>
      <c r="G814" s="5"/>
      <c r="H814" s="5"/>
      <c r="I814" s="5"/>
      <c r="J814" s="5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4.25" customHeight="1">
      <c r="A815" s="12"/>
      <c r="B815" s="5"/>
      <c r="C815" s="12"/>
      <c r="D815" s="12"/>
      <c r="E815" s="5"/>
      <c r="F815" s="5"/>
      <c r="G815" s="5"/>
      <c r="H815" s="5"/>
      <c r="I815" s="5"/>
      <c r="J815" s="5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4.25" customHeight="1">
      <c r="A816" s="12"/>
      <c r="B816" s="5"/>
      <c r="C816" s="12"/>
      <c r="D816" s="12"/>
      <c r="E816" s="5"/>
      <c r="F816" s="5"/>
      <c r="G816" s="5"/>
      <c r="H816" s="5"/>
      <c r="I816" s="5"/>
      <c r="J816" s="5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4.25" customHeight="1">
      <c r="A817" s="12"/>
      <c r="B817" s="5"/>
      <c r="C817" s="12"/>
      <c r="D817" s="12"/>
      <c r="E817" s="5"/>
      <c r="F817" s="5"/>
      <c r="G817" s="5"/>
      <c r="H817" s="5"/>
      <c r="I817" s="5"/>
      <c r="J817" s="5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4.25" customHeight="1">
      <c r="A818" s="12"/>
      <c r="B818" s="5"/>
      <c r="C818" s="12"/>
      <c r="D818" s="12"/>
      <c r="E818" s="5"/>
      <c r="F818" s="5"/>
      <c r="G818" s="5"/>
      <c r="H818" s="5"/>
      <c r="I818" s="5"/>
      <c r="J818" s="5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4.25" customHeight="1">
      <c r="A819" s="12"/>
      <c r="B819" s="5"/>
      <c r="C819" s="12"/>
      <c r="D819" s="12"/>
      <c r="E819" s="5"/>
      <c r="F819" s="5"/>
      <c r="G819" s="5"/>
      <c r="H819" s="5"/>
      <c r="I819" s="5"/>
      <c r="J819" s="5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4.25" customHeight="1">
      <c r="A820" s="12"/>
      <c r="B820" s="5"/>
      <c r="C820" s="12"/>
      <c r="D820" s="12"/>
      <c r="E820" s="5"/>
      <c r="F820" s="5"/>
      <c r="G820" s="5"/>
      <c r="H820" s="5"/>
      <c r="I820" s="5"/>
      <c r="J820" s="5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4.25" customHeight="1">
      <c r="A821" s="12"/>
      <c r="B821" s="5"/>
      <c r="C821" s="12"/>
      <c r="D821" s="12"/>
      <c r="E821" s="5"/>
      <c r="F821" s="5"/>
      <c r="G821" s="5"/>
      <c r="H821" s="5"/>
      <c r="I821" s="5"/>
      <c r="J821" s="5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4.25" customHeight="1">
      <c r="A822" s="12"/>
      <c r="B822" s="5"/>
      <c r="C822" s="12"/>
      <c r="D822" s="12"/>
      <c r="E822" s="5"/>
      <c r="F822" s="5"/>
      <c r="G822" s="5"/>
      <c r="H822" s="5"/>
      <c r="I822" s="5"/>
      <c r="J822" s="5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4.25" customHeight="1">
      <c r="A823" s="12"/>
      <c r="B823" s="5"/>
      <c r="C823" s="12"/>
      <c r="D823" s="12"/>
      <c r="E823" s="5"/>
      <c r="F823" s="5"/>
      <c r="G823" s="5"/>
      <c r="H823" s="5"/>
      <c r="I823" s="5"/>
      <c r="J823" s="5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4.25" customHeight="1">
      <c r="A824" s="12"/>
      <c r="B824" s="5"/>
      <c r="C824" s="12"/>
      <c r="D824" s="12"/>
      <c r="E824" s="5"/>
      <c r="F824" s="5"/>
      <c r="G824" s="5"/>
      <c r="H824" s="5"/>
      <c r="I824" s="5"/>
      <c r="J824" s="5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4.25" customHeight="1">
      <c r="A825" s="12"/>
      <c r="B825" s="5"/>
      <c r="C825" s="12"/>
      <c r="D825" s="12"/>
      <c r="E825" s="5"/>
      <c r="F825" s="5"/>
      <c r="G825" s="5"/>
      <c r="H825" s="5"/>
      <c r="I825" s="5"/>
      <c r="J825" s="5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4.25" customHeight="1">
      <c r="A826" s="12"/>
      <c r="B826" s="5"/>
      <c r="C826" s="12"/>
      <c r="D826" s="12"/>
      <c r="E826" s="5"/>
      <c r="F826" s="5"/>
      <c r="G826" s="5"/>
      <c r="H826" s="5"/>
      <c r="I826" s="5"/>
      <c r="J826" s="5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4.25" customHeight="1">
      <c r="A827" s="12"/>
      <c r="B827" s="5"/>
      <c r="C827" s="12"/>
      <c r="D827" s="12"/>
      <c r="E827" s="5"/>
      <c r="F827" s="5"/>
      <c r="G827" s="5"/>
      <c r="H827" s="5"/>
      <c r="I827" s="5"/>
      <c r="J827" s="5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4.25" customHeight="1">
      <c r="A828" s="12"/>
      <c r="B828" s="5"/>
      <c r="C828" s="12"/>
      <c r="D828" s="12"/>
      <c r="E828" s="5"/>
      <c r="F828" s="5"/>
      <c r="G828" s="5"/>
      <c r="H828" s="5"/>
      <c r="I828" s="5"/>
      <c r="J828" s="5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4.25" customHeight="1">
      <c r="A829" s="12"/>
      <c r="B829" s="5"/>
      <c r="C829" s="12"/>
      <c r="D829" s="12"/>
      <c r="E829" s="5"/>
      <c r="F829" s="5"/>
      <c r="G829" s="5"/>
      <c r="H829" s="5"/>
      <c r="I829" s="5"/>
      <c r="J829" s="5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4.25" customHeight="1">
      <c r="A830" s="12"/>
      <c r="B830" s="5"/>
      <c r="C830" s="12"/>
      <c r="D830" s="12"/>
      <c r="E830" s="5"/>
      <c r="F830" s="5"/>
      <c r="G830" s="5"/>
      <c r="H830" s="5"/>
      <c r="I830" s="5"/>
      <c r="J830" s="5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4.25" customHeight="1">
      <c r="A831" s="12"/>
      <c r="B831" s="5"/>
      <c r="C831" s="12"/>
      <c r="D831" s="12"/>
      <c r="E831" s="5"/>
      <c r="F831" s="5"/>
      <c r="G831" s="5"/>
      <c r="H831" s="5"/>
      <c r="I831" s="5"/>
      <c r="J831" s="5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4.25" customHeight="1">
      <c r="A832" s="12"/>
      <c r="B832" s="5"/>
      <c r="C832" s="12"/>
      <c r="D832" s="12"/>
      <c r="E832" s="5"/>
      <c r="F832" s="5"/>
      <c r="G832" s="5"/>
      <c r="H832" s="5"/>
      <c r="I832" s="5"/>
      <c r="J832" s="5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4.25" customHeight="1">
      <c r="A833" s="12"/>
      <c r="B833" s="5"/>
      <c r="C833" s="12"/>
      <c r="D833" s="12"/>
      <c r="E833" s="5"/>
      <c r="F833" s="5"/>
      <c r="G833" s="5"/>
      <c r="H833" s="5"/>
      <c r="I833" s="5"/>
      <c r="J833" s="5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4.25" customHeight="1">
      <c r="A834" s="12"/>
      <c r="B834" s="5"/>
      <c r="C834" s="12"/>
      <c r="D834" s="12"/>
      <c r="E834" s="5"/>
      <c r="F834" s="5"/>
      <c r="G834" s="5"/>
      <c r="H834" s="5"/>
      <c r="I834" s="5"/>
      <c r="J834" s="5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4.25" customHeight="1">
      <c r="A835" s="12"/>
      <c r="B835" s="5"/>
      <c r="C835" s="12"/>
      <c r="D835" s="12"/>
      <c r="E835" s="5"/>
      <c r="F835" s="5"/>
      <c r="G835" s="5"/>
      <c r="H835" s="5"/>
      <c r="I835" s="5"/>
      <c r="J835" s="5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4.25" customHeight="1">
      <c r="A836" s="12"/>
      <c r="B836" s="5"/>
      <c r="C836" s="12"/>
      <c r="D836" s="12"/>
      <c r="E836" s="5"/>
      <c r="F836" s="5"/>
      <c r="G836" s="5"/>
      <c r="H836" s="5"/>
      <c r="I836" s="5"/>
      <c r="J836" s="5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4.25" customHeight="1">
      <c r="A837" s="12"/>
      <c r="B837" s="5"/>
      <c r="C837" s="12"/>
      <c r="D837" s="12"/>
      <c r="E837" s="5"/>
      <c r="F837" s="5"/>
      <c r="G837" s="5"/>
      <c r="H837" s="5"/>
      <c r="I837" s="5"/>
      <c r="J837" s="5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4.25" customHeight="1">
      <c r="A838" s="12"/>
      <c r="B838" s="5"/>
      <c r="C838" s="12"/>
      <c r="D838" s="12"/>
      <c r="E838" s="5"/>
      <c r="F838" s="5"/>
      <c r="G838" s="5"/>
      <c r="H838" s="5"/>
      <c r="I838" s="5"/>
      <c r="J838" s="5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4.25" customHeight="1">
      <c r="A839" s="12"/>
      <c r="B839" s="5"/>
      <c r="C839" s="12"/>
      <c r="D839" s="12"/>
      <c r="E839" s="5"/>
      <c r="F839" s="5"/>
      <c r="G839" s="5"/>
      <c r="H839" s="5"/>
      <c r="I839" s="5"/>
      <c r="J839" s="5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4.25" customHeight="1">
      <c r="A840" s="12"/>
      <c r="B840" s="5"/>
      <c r="C840" s="12"/>
      <c r="D840" s="12"/>
      <c r="E840" s="5"/>
      <c r="F840" s="5"/>
      <c r="G840" s="5"/>
      <c r="H840" s="5"/>
      <c r="I840" s="5"/>
      <c r="J840" s="5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4.25" customHeight="1">
      <c r="A841" s="12"/>
      <c r="B841" s="5"/>
      <c r="C841" s="12"/>
      <c r="D841" s="12"/>
      <c r="E841" s="5"/>
      <c r="F841" s="5"/>
      <c r="G841" s="5"/>
      <c r="H841" s="5"/>
      <c r="I841" s="5"/>
      <c r="J841" s="5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4.25" customHeight="1">
      <c r="A842" s="12"/>
      <c r="B842" s="5"/>
      <c r="C842" s="12"/>
      <c r="D842" s="12"/>
      <c r="E842" s="5"/>
      <c r="F842" s="5"/>
      <c r="G842" s="5"/>
      <c r="H842" s="5"/>
      <c r="I842" s="5"/>
      <c r="J842" s="5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4.25" customHeight="1">
      <c r="A843" s="12"/>
      <c r="B843" s="5"/>
      <c r="C843" s="12"/>
      <c r="D843" s="12"/>
      <c r="E843" s="5"/>
      <c r="F843" s="5"/>
      <c r="G843" s="5"/>
      <c r="H843" s="5"/>
      <c r="I843" s="5"/>
      <c r="J843" s="5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4.25" customHeight="1">
      <c r="A844" s="12"/>
      <c r="B844" s="5"/>
      <c r="C844" s="12"/>
      <c r="D844" s="12"/>
      <c r="E844" s="5"/>
      <c r="F844" s="5"/>
      <c r="G844" s="5"/>
      <c r="H844" s="5"/>
      <c r="I844" s="5"/>
      <c r="J844" s="5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4.25" customHeight="1">
      <c r="A845" s="12"/>
      <c r="B845" s="5"/>
      <c r="C845" s="12"/>
      <c r="D845" s="12"/>
      <c r="E845" s="5"/>
      <c r="F845" s="5"/>
      <c r="G845" s="5"/>
      <c r="H845" s="5"/>
      <c r="I845" s="5"/>
      <c r="J845" s="5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4.25" customHeight="1">
      <c r="A846" s="12"/>
      <c r="B846" s="5"/>
      <c r="C846" s="12"/>
      <c r="D846" s="12"/>
      <c r="E846" s="5"/>
      <c r="F846" s="5"/>
      <c r="G846" s="5"/>
      <c r="H846" s="5"/>
      <c r="I846" s="5"/>
      <c r="J846" s="5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4.25" customHeight="1">
      <c r="A847" s="12"/>
      <c r="B847" s="5"/>
      <c r="C847" s="12"/>
      <c r="D847" s="12"/>
      <c r="E847" s="5"/>
      <c r="F847" s="5"/>
      <c r="G847" s="5"/>
      <c r="H847" s="5"/>
      <c r="I847" s="5"/>
      <c r="J847" s="5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4.25" customHeight="1">
      <c r="A848" s="12"/>
      <c r="B848" s="5"/>
      <c r="C848" s="12"/>
      <c r="D848" s="12"/>
      <c r="E848" s="5"/>
      <c r="F848" s="5"/>
      <c r="G848" s="5"/>
      <c r="H848" s="5"/>
      <c r="I848" s="5"/>
      <c r="J848" s="5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4.25" customHeight="1">
      <c r="A849" s="12"/>
      <c r="B849" s="5"/>
      <c r="C849" s="12"/>
      <c r="D849" s="12"/>
      <c r="E849" s="5"/>
      <c r="F849" s="5"/>
      <c r="G849" s="5"/>
      <c r="H849" s="5"/>
      <c r="I849" s="5"/>
      <c r="J849" s="5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4.25" customHeight="1">
      <c r="A850" s="12"/>
      <c r="B850" s="5"/>
      <c r="C850" s="12"/>
      <c r="D850" s="12"/>
      <c r="E850" s="5"/>
      <c r="F850" s="5"/>
      <c r="G850" s="5"/>
      <c r="H850" s="5"/>
      <c r="I850" s="5"/>
      <c r="J850" s="5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4.25" customHeight="1">
      <c r="A851" s="12"/>
      <c r="B851" s="5"/>
      <c r="C851" s="12"/>
      <c r="D851" s="12"/>
      <c r="E851" s="5"/>
      <c r="F851" s="5"/>
      <c r="G851" s="5"/>
      <c r="H851" s="5"/>
      <c r="I851" s="5"/>
      <c r="J851" s="5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4.25" customHeight="1">
      <c r="A852" s="12"/>
      <c r="B852" s="5"/>
      <c r="C852" s="12"/>
      <c r="D852" s="12"/>
      <c r="E852" s="5"/>
      <c r="F852" s="5"/>
      <c r="G852" s="5"/>
      <c r="H852" s="5"/>
      <c r="I852" s="5"/>
      <c r="J852" s="5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4.25" customHeight="1">
      <c r="A853" s="12"/>
      <c r="B853" s="5"/>
      <c r="C853" s="12"/>
      <c r="D853" s="12"/>
      <c r="E853" s="5"/>
      <c r="F853" s="5"/>
      <c r="G853" s="5"/>
      <c r="H853" s="5"/>
      <c r="I853" s="5"/>
      <c r="J853" s="5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4.25" customHeight="1">
      <c r="A854" s="12"/>
      <c r="B854" s="5"/>
      <c r="C854" s="12"/>
      <c r="D854" s="12"/>
      <c r="E854" s="5"/>
      <c r="F854" s="5"/>
      <c r="G854" s="5"/>
      <c r="H854" s="5"/>
      <c r="I854" s="5"/>
      <c r="J854" s="5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4.25" customHeight="1">
      <c r="A855" s="12"/>
      <c r="B855" s="5"/>
      <c r="C855" s="12"/>
      <c r="D855" s="12"/>
      <c r="E855" s="5"/>
      <c r="F855" s="5"/>
      <c r="G855" s="5"/>
      <c r="H855" s="5"/>
      <c r="I855" s="5"/>
      <c r="J855" s="5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4.25" customHeight="1">
      <c r="A856" s="12"/>
      <c r="B856" s="5"/>
      <c r="C856" s="12"/>
      <c r="D856" s="12"/>
      <c r="E856" s="5"/>
      <c r="F856" s="5"/>
      <c r="G856" s="5"/>
      <c r="H856" s="5"/>
      <c r="I856" s="5"/>
      <c r="J856" s="5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4.25" customHeight="1">
      <c r="A857" s="12"/>
      <c r="B857" s="5"/>
      <c r="C857" s="12"/>
      <c r="D857" s="12"/>
      <c r="E857" s="5"/>
      <c r="F857" s="5"/>
      <c r="G857" s="5"/>
      <c r="H857" s="5"/>
      <c r="I857" s="5"/>
      <c r="J857" s="5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4.25" customHeight="1">
      <c r="A858" s="12"/>
      <c r="B858" s="5"/>
      <c r="C858" s="12"/>
      <c r="D858" s="12"/>
      <c r="E858" s="5"/>
      <c r="F858" s="5"/>
      <c r="G858" s="5"/>
      <c r="H858" s="5"/>
      <c r="I858" s="5"/>
      <c r="J858" s="5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4.25" customHeight="1">
      <c r="A859" s="12"/>
      <c r="B859" s="5"/>
      <c r="C859" s="12"/>
      <c r="D859" s="12"/>
      <c r="E859" s="5"/>
      <c r="F859" s="5"/>
      <c r="G859" s="5"/>
      <c r="H859" s="5"/>
      <c r="I859" s="5"/>
      <c r="J859" s="5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4.25" customHeight="1">
      <c r="A860" s="12"/>
      <c r="B860" s="5"/>
      <c r="C860" s="12"/>
      <c r="D860" s="12"/>
      <c r="E860" s="5"/>
      <c r="F860" s="5"/>
      <c r="G860" s="5"/>
      <c r="H860" s="5"/>
      <c r="I860" s="5"/>
      <c r="J860" s="5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4.25" customHeight="1">
      <c r="A861" s="12"/>
      <c r="B861" s="5"/>
      <c r="C861" s="12"/>
      <c r="D861" s="12"/>
      <c r="E861" s="5"/>
      <c r="F861" s="5"/>
      <c r="G861" s="5"/>
      <c r="H861" s="5"/>
      <c r="I861" s="5"/>
      <c r="J861" s="5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4.25" customHeight="1">
      <c r="A862" s="12"/>
      <c r="B862" s="5"/>
      <c r="C862" s="12"/>
      <c r="D862" s="12"/>
      <c r="E862" s="5"/>
      <c r="F862" s="5"/>
      <c r="G862" s="5"/>
      <c r="H862" s="5"/>
      <c r="I862" s="5"/>
      <c r="J862" s="5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4.25" customHeight="1">
      <c r="A863" s="12"/>
      <c r="B863" s="5"/>
      <c r="C863" s="12"/>
      <c r="D863" s="12"/>
      <c r="E863" s="5"/>
      <c r="F863" s="5"/>
      <c r="G863" s="5"/>
      <c r="H863" s="5"/>
      <c r="I863" s="5"/>
      <c r="J863" s="5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4.25" customHeight="1">
      <c r="A864" s="12"/>
      <c r="B864" s="5"/>
      <c r="C864" s="12"/>
      <c r="D864" s="12"/>
      <c r="E864" s="5"/>
      <c r="F864" s="5"/>
      <c r="G864" s="5"/>
      <c r="H864" s="5"/>
      <c r="I864" s="5"/>
      <c r="J864" s="5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4.25" customHeight="1">
      <c r="A865" s="12"/>
      <c r="B865" s="5"/>
      <c r="C865" s="12"/>
      <c r="D865" s="12"/>
      <c r="E865" s="5"/>
      <c r="F865" s="5"/>
      <c r="G865" s="5"/>
      <c r="H865" s="5"/>
      <c r="I865" s="5"/>
      <c r="J865" s="5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4.25" customHeight="1">
      <c r="A866" s="12"/>
      <c r="B866" s="5"/>
      <c r="C866" s="12"/>
      <c r="D866" s="12"/>
      <c r="E866" s="5"/>
      <c r="F866" s="5"/>
      <c r="G866" s="5"/>
      <c r="H866" s="5"/>
      <c r="I866" s="5"/>
      <c r="J866" s="5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4.25" customHeight="1">
      <c r="A867" s="12"/>
      <c r="B867" s="5"/>
      <c r="C867" s="12"/>
      <c r="D867" s="12"/>
      <c r="E867" s="5"/>
      <c r="F867" s="5"/>
      <c r="G867" s="5"/>
      <c r="H867" s="5"/>
      <c r="I867" s="5"/>
      <c r="J867" s="5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4.25" customHeight="1">
      <c r="A868" s="12"/>
      <c r="B868" s="5"/>
      <c r="C868" s="12"/>
      <c r="D868" s="12"/>
      <c r="E868" s="5"/>
      <c r="F868" s="5"/>
      <c r="G868" s="5"/>
      <c r="H868" s="5"/>
      <c r="I868" s="5"/>
      <c r="J868" s="5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4.25" customHeight="1">
      <c r="A869" s="12"/>
      <c r="B869" s="5"/>
      <c r="C869" s="12"/>
      <c r="D869" s="12"/>
      <c r="E869" s="5"/>
      <c r="F869" s="5"/>
      <c r="G869" s="5"/>
      <c r="H869" s="5"/>
      <c r="I869" s="5"/>
      <c r="J869" s="5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4.25" customHeight="1">
      <c r="A870" s="12"/>
      <c r="B870" s="5"/>
      <c r="C870" s="12"/>
      <c r="D870" s="12"/>
      <c r="E870" s="5"/>
      <c r="F870" s="5"/>
      <c r="G870" s="5"/>
      <c r="H870" s="5"/>
      <c r="I870" s="5"/>
      <c r="J870" s="5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4.25" customHeight="1">
      <c r="A871" s="12"/>
      <c r="B871" s="5"/>
      <c r="C871" s="12"/>
      <c r="D871" s="12"/>
      <c r="E871" s="5"/>
      <c r="F871" s="5"/>
      <c r="G871" s="5"/>
      <c r="H871" s="5"/>
      <c r="I871" s="5"/>
      <c r="J871" s="5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4.25" customHeight="1">
      <c r="A872" s="12"/>
      <c r="B872" s="5"/>
      <c r="C872" s="12"/>
      <c r="D872" s="12"/>
      <c r="E872" s="5"/>
      <c r="F872" s="5"/>
      <c r="G872" s="5"/>
      <c r="H872" s="5"/>
      <c r="I872" s="5"/>
      <c r="J872" s="5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4.25" customHeight="1">
      <c r="A873" s="12"/>
      <c r="B873" s="5"/>
      <c r="C873" s="12"/>
      <c r="D873" s="12"/>
      <c r="E873" s="5"/>
      <c r="F873" s="5"/>
      <c r="G873" s="5"/>
      <c r="H873" s="5"/>
      <c r="I873" s="5"/>
      <c r="J873" s="5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4.25" customHeight="1">
      <c r="A874" s="12"/>
      <c r="B874" s="5"/>
      <c r="C874" s="12"/>
      <c r="D874" s="12"/>
      <c r="E874" s="5"/>
      <c r="F874" s="5"/>
      <c r="G874" s="5"/>
      <c r="H874" s="5"/>
      <c r="I874" s="5"/>
      <c r="J874" s="5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4.25" customHeight="1">
      <c r="A875" s="12"/>
      <c r="B875" s="5"/>
      <c r="C875" s="12"/>
      <c r="D875" s="12"/>
      <c r="E875" s="5"/>
      <c r="F875" s="5"/>
      <c r="G875" s="5"/>
      <c r="H875" s="5"/>
      <c r="I875" s="5"/>
      <c r="J875" s="5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4.25" customHeight="1">
      <c r="A876" s="12"/>
      <c r="B876" s="5"/>
      <c r="C876" s="12"/>
      <c r="D876" s="12"/>
      <c r="E876" s="5"/>
      <c r="F876" s="5"/>
      <c r="G876" s="5"/>
      <c r="H876" s="5"/>
      <c r="I876" s="5"/>
      <c r="J876" s="5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4.25" customHeight="1">
      <c r="A877" s="12"/>
      <c r="B877" s="5"/>
      <c r="C877" s="12"/>
      <c r="D877" s="12"/>
      <c r="E877" s="5"/>
      <c r="F877" s="5"/>
      <c r="G877" s="5"/>
      <c r="H877" s="5"/>
      <c r="I877" s="5"/>
      <c r="J877" s="5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4.25" customHeight="1">
      <c r="A878" s="12"/>
      <c r="B878" s="5"/>
      <c r="C878" s="12"/>
      <c r="D878" s="12"/>
      <c r="E878" s="5"/>
      <c r="F878" s="5"/>
      <c r="G878" s="5"/>
      <c r="H878" s="5"/>
      <c r="I878" s="5"/>
      <c r="J878" s="5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4.25" customHeight="1">
      <c r="A879" s="12"/>
      <c r="B879" s="5"/>
      <c r="C879" s="12"/>
      <c r="D879" s="12"/>
      <c r="E879" s="5"/>
      <c r="F879" s="5"/>
      <c r="G879" s="5"/>
      <c r="H879" s="5"/>
      <c r="I879" s="5"/>
      <c r="J879" s="5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4.25" customHeight="1">
      <c r="A880" s="12"/>
      <c r="B880" s="5"/>
      <c r="C880" s="12"/>
      <c r="D880" s="12"/>
      <c r="E880" s="5"/>
      <c r="F880" s="5"/>
      <c r="G880" s="5"/>
      <c r="H880" s="5"/>
      <c r="I880" s="5"/>
      <c r="J880" s="5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4.25" customHeight="1">
      <c r="A881" s="12"/>
      <c r="B881" s="5"/>
      <c r="C881" s="12"/>
      <c r="D881" s="12"/>
      <c r="E881" s="5"/>
      <c r="F881" s="5"/>
      <c r="G881" s="5"/>
      <c r="H881" s="5"/>
      <c r="I881" s="5"/>
      <c r="J881" s="5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4.25" customHeight="1">
      <c r="A882" s="12"/>
      <c r="B882" s="5"/>
      <c r="C882" s="12"/>
      <c r="D882" s="12"/>
      <c r="E882" s="5"/>
      <c r="F882" s="5"/>
      <c r="G882" s="5"/>
      <c r="H882" s="5"/>
      <c r="I882" s="5"/>
      <c r="J882" s="5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4.25" customHeight="1">
      <c r="A883" s="12"/>
      <c r="B883" s="5"/>
      <c r="C883" s="12"/>
      <c r="D883" s="12"/>
      <c r="E883" s="5"/>
      <c r="F883" s="5"/>
      <c r="G883" s="5"/>
      <c r="H883" s="5"/>
      <c r="I883" s="5"/>
      <c r="J883" s="5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4.25" customHeight="1">
      <c r="A884" s="12"/>
      <c r="B884" s="5"/>
      <c r="C884" s="12"/>
      <c r="D884" s="12"/>
      <c r="E884" s="5"/>
      <c r="F884" s="5"/>
      <c r="G884" s="5"/>
      <c r="H884" s="5"/>
      <c r="I884" s="5"/>
      <c r="J884" s="5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4.25" customHeight="1">
      <c r="A885" s="12"/>
      <c r="B885" s="5"/>
      <c r="C885" s="12"/>
      <c r="D885" s="12"/>
      <c r="E885" s="5"/>
      <c r="F885" s="5"/>
      <c r="G885" s="5"/>
      <c r="H885" s="5"/>
      <c r="I885" s="5"/>
      <c r="J885" s="5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4.25" customHeight="1">
      <c r="A886" s="12"/>
      <c r="B886" s="5"/>
      <c r="C886" s="12"/>
      <c r="D886" s="12"/>
      <c r="E886" s="5"/>
      <c r="F886" s="5"/>
      <c r="G886" s="5"/>
      <c r="H886" s="5"/>
      <c r="I886" s="5"/>
      <c r="J886" s="5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4.25" customHeight="1">
      <c r="A887" s="12"/>
      <c r="B887" s="5"/>
      <c r="C887" s="12"/>
      <c r="D887" s="12"/>
      <c r="E887" s="5"/>
      <c r="F887" s="5"/>
      <c r="G887" s="5"/>
      <c r="H887" s="5"/>
      <c r="I887" s="5"/>
      <c r="J887" s="5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4.25" customHeight="1">
      <c r="A888" s="12"/>
      <c r="B888" s="5"/>
      <c r="C888" s="12"/>
      <c r="D888" s="12"/>
      <c r="E888" s="5"/>
      <c r="F888" s="5"/>
      <c r="G888" s="5"/>
      <c r="H888" s="5"/>
      <c r="I888" s="5"/>
      <c r="J888" s="5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4.25" customHeight="1">
      <c r="A889" s="12"/>
      <c r="B889" s="5"/>
      <c r="C889" s="12"/>
      <c r="D889" s="12"/>
      <c r="E889" s="5"/>
      <c r="F889" s="5"/>
      <c r="G889" s="5"/>
      <c r="H889" s="5"/>
      <c r="I889" s="5"/>
      <c r="J889" s="5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4.25" customHeight="1">
      <c r="A890" s="12"/>
      <c r="B890" s="5"/>
      <c r="C890" s="12"/>
      <c r="D890" s="12"/>
      <c r="E890" s="5"/>
      <c r="F890" s="5"/>
      <c r="G890" s="5"/>
      <c r="H890" s="5"/>
      <c r="I890" s="5"/>
      <c r="J890" s="5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4.25" customHeight="1">
      <c r="A891" s="12"/>
      <c r="B891" s="5"/>
      <c r="C891" s="12"/>
      <c r="D891" s="12"/>
      <c r="E891" s="5"/>
      <c r="F891" s="5"/>
      <c r="G891" s="5"/>
      <c r="H891" s="5"/>
      <c r="I891" s="5"/>
      <c r="J891" s="5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4.25" customHeight="1">
      <c r="A892" s="12"/>
      <c r="B892" s="5"/>
      <c r="C892" s="12"/>
      <c r="D892" s="12"/>
      <c r="E892" s="5"/>
      <c r="F892" s="5"/>
      <c r="G892" s="5"/>
      <c r="H892" s="5"/>
      <c r="I892" s="5"/>
      <c r="J892" s="5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4.25" customHeight="1">
      <c r="A893" s="12"/>
      <c r="B893" s="5"/>
      <c r="C893" s="12"/>
      <c r="D893" s="12"/>
      <c r="E893" s="5"/>
      <c r="F893" s="5"/>
      <c r="G893" s="5"/>
      <c r="H893" s="5"/>
      <c r="I893" s="5"/>
      <c r="J893" s="5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4.25" customHeight="1">
      <c r="A894" s="12"/>
      <c r="B894" s="5"/>
      <c r="C894" s="12"/>
      <c r="D894" s="12"/>
      <c r="E894" s="5"/>
      <c r="F894" s="5"/>
      <c r="G894" s="5"/>
      <c r="H894" s="5"/>
      <c r="I894" s="5"/>
      <c r="J894" s="5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4.25" customHeight="1">
      <c r="A895" s="12"/>
      <c r="B895" s="5"/>
      <c r="C895" s="12"/>
      <c r="D895" s="12"/>
      <c r="E895" s="5"/>
      <c r="F895" s="5"/>
      <c r="G895" s="5"/>
      <c r="H895" s="5"/>
      <c r="I895" s="5"/>
      <c r="J895" s="5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4.25" customHeight="1">
      <c r="A896" s="12"/>
      <c r="B896" s="5"/>
      <c r="C896" s="12"/>
      <c r="D896" s="12"/>
      <c r="E896" s="5"/>
      <c r="F896" s="5"/>
      <c r="G896" s="5"/>
      <c r="H896" s="5"/>
      <c r="I896" s="5"/>
      <c r="J896" s="5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4.25" customHeight="1">
      <c r="A897" s="12"/>
      <c r="B897" s="5"/>
      <c r="C897" s="12"/>
      <c r="D897" s="12"/>
      <c r="E897" s="5"/>
      <c r="F897" s="5"/>
      <c r="G897" s="5"/>
      <c r="H897" s="5"/>
      <c r="I897" s="5"/>
      <c r="J897" s="5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4.25" customHeight="1">
      <c r="A898" s="12"/>
      <c r="B898" s="5"/>
      <c r="C898" s="12"/>
      <c r="D898" s="12"/>
      <c r="E898" s="5"/>
      <c r="F898" s="5"/>
      <c r="G898" s="5"/>
      <c r="H898" s="5"/>
      <c r="I898" s="5"/>
      <c r="J898" s="5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4.25" customHeight="1">
      <c r="A899" s="12"/>
      <c r="B899" s="5"/>
      <c r="C899" s="12"/>
      <c r="D899" s="12"/>
      <c r="E899" s="5"/>
      <c r="F899" s="5"/>
      <c r="G899" s="5"/>
      <c r="H899" s="5"/>
      <c r="I899" s="5"/>
      <c r="J899" s="5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4.25" customHeight="1">
      <c r="A900" s="12"/>
      <c r="B900" s="5"/>
      <c r="C900" s="12"/>
      <c r="D900" s="12"/>
      <c r="E900" s="5"/>
      <c r="F900" s="5"/>
      <c r="G900" s="5"/>
      <c r="H900" s="5"/>
      <c r="I900" s="5"/>
      <c r="J900" s="5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4.25" customHeight="1">
      <c r="A901" s="12"/>
      <c r="B901" s="5"/>
      <c r="C901" s="12"/>
      <c r="D901" s="12"/>
      <c r="E901" s="5"/>
      <c r="F901" s="5"/>
      <c r="G901" s="5"/>
      <c r="H901" s="5"/>
      <c r="I901" s="5"/>
      <c r="J901" s="5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4.25" customHeight="1">
      <c r="A902" s="12"/>
      <c r="B902" s="5"/>
      <c r="C902" s="12"/>
      <c r="D902" s="12"/>
      <c r="E902" s="5"/>
      <c r="F902" s="5"/>
      <c r="G902" s="5"/>
      <c r="H902" s="5"/>
      <c r="I902" s="5"/>
      <c r="J902" s="5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4.25" customHeight="1">
      <c r="A903" s="12"/>
      <c r="B903" s="5"/>
      <c r="C903" s="12"/>
      <c r="D903" s="12"/>
      <c r="E903" s="5"/>
      <c r="F903" s="5"/>
      <c r="G903" s="5"/>
      <c r="H903" s="5"/>
      <c r="I903" s="5"/>
      <c r="J903" s="5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4.25" customHeight="1">
      <c r="A904" s="12"/>
      <c r="B904" s="5"/>
      <c r="C904" s="12"/>
      <c r="D904" s="12"/>
      <c r="E904" s="5"/>
      <c r="F904" s="5"/>
      <c r="G904" s="5"/>
      <c r="H904" s="5"/>
      <c r="I904" s="5"/>
      <c r="J904" s="5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4.25" customHeight="1">
      <c r="A905" s="12"/>
      <c r="B905" s="5"/>
      <c r="C905" s="12"/>
      <c r="D905" s="12"/>
      <c r="E905" s="5"/>
      <c r="F905" s="5"/>
      <c r="G905" s="5"/>
      <c r="H905" s="5"/>
      <c r="I905" s="5"/>
      <c r="J905" s="5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4.25" customHeight="1">
      <c r="A906" s="12"/>
      <c r="B906" s="5"/>
      <c r="C906" s="12"/>
      <c r="D906" s="12"/>
      <c r="E906" s="5"/>
      <c r="F906" s="5"/>
      <c r="G906" s="5"/>
      <c r="H906" s="5"/>
      <c r="I906" s="5"/>
      <c r="J906" s="5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4.25" customHeight="1">
      <c r="A907" s="12"/>
      <c r="B907" s="5"/>
      <c r="C907" s="12"/>
      <c r="D907" s="12"/>
      <c r="E907" s="5"/>
      <c r="F907" s="5"/>
      <c r="G907" s="5"/>
      <c r="H907" s="5"/>
      <c r="I907" s="5"/>
      <c r="J907" s="5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4.25" customHeight="1">
      <c r="A908" s="12"/>
      <c r="B908" s="5"/>
      <c r="C908" s="12"/>
      <c r="D908" s="12"/>
      <c r="E908" s="5"/>
      <c r="F908" s="5"/>
      <c r="G908" s="5"/>
      <c r="H908" s="5"/>
      <c r="I908" s="5"/>
      <c r="J908" s="5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4.25" customHeight="1">
      <c r="A909" s="12"/>
      <c r="B909" s="5"/>
      <c r="C909" s="12"/>
      <c r="D909" s="12"/>
      <c r="E909" s="5"/>
      <c r="F909" s="5"/>
      <c r="G909" s="5"/>
      <c r="H909" s="5"/>
      <c r="I909" s="5"/>
      <c r="J909" s="5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4.25" customHeight="1">
      <c r="A910" s="12"/>
      <c r="B910" s="5"/>
      <c r="C910" s="12"/>
      <c r="D910" s="12"/>
      <c r="E910" s="5"/>
      <c r="F910" s="5"/>
      <c r="G910" s="5"/>
      <c r="H910" s="5"/>
      <c r="I910" s="5"/>
      <c r="J910" s="5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4.25" customHeight="1">
      <c r="A911" s="12"/>
      <c r="B911" s="5"/>
      <c r="C911" s="12"/>
      <c r="D911" s="12"/>
      <c r="E911" s="5"/>
      <c r="F911" s="5"/>
      <c r="G911" s="5"/>
      <c r="H911" s="5"/>
      <c r="I911" s="5"/>
      <c r="J911" s="5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4.25" customHeight="1">
      <c r="A912" s="12"/>
      <c r="B912" s="5"/>
      <c r="C912" s="12"/>
      <c r="D912" s="12"/>
      <c r="E912" s="5"/>
      <c r="F912" s="5"/>
      <c r="G912" s="5"/>
      <c r="H912" s="5"/>
      <c r="I912" s="5"/>
      <c r="J912" s="5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4.25" customHeight="1">
      <c r="A913" s="12"/>
      <c r="B913" s="5"/>
      <c r="C913" s="12"/>
      <c r="D913" s="12"/>
      <c r="E913" s="5"/>
      <c r="F913" s="5"/>
      <c r="G913" s="5"/>
      <c r="H913" s="5"/>
      <c r="I913" s="5"/>
      <c r="J913" s="5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4.25" customHeight="1">
      <c r="A914" s="12"/>
      <c r="B914" s="5"/>
      <c r="C914" s="12"/>
      <c r="D914" s="12"/>
      <c r="E914" s="5"/>
      <c r="F914" s="5"/>
      <c r="G914" s="5"/>
      <c r="H914" s="5"/>
      <c r="I914" s="5"/>
      <c r="J914" s="5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4.25" customHeight="1">
      <c r="A915" s="12"/>
      <c r="B915" s="5"/>
      <c r="C915" s="12"/>
      <c r="D915" s="12"/>
      <c r="E915" s="5"/>
      <c r="F915" s="5"/>
      <c r="G915" s="5"/>
      <c r="H915" s="5"/>
      <c r="I915" s="5"/>
      <c r="J915" s="5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4.25" customHeight="1">
      <c r="A916" s="12"/>
      <c r="B916" s="5"/>
      <c r="C916" s="12"/>
      <c r="D916" s="12"/>
      <c r="E916" s="5"/>
      <c r="F916" s="5"/>
      <c r="G916" s="5"/>
      <c r="H916" s="5"/>
      <c r="I916" s="5"/>
      <c r="J916" s="5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4.25" customHeight="1">
      <c r="A917" s="12"/>
      <c r="B917" s="5"/>
      <c r="C917" s="12"/>
      <c r="D917" s="12"/>
      <c r="E917" s="5"/>
      <c r="F917" s="5"/>
      <c r="G917" s="5"/>
      <c r="H917" s="5"/>
      <c r="I917" s="5"/>
      <c r="J917" s="5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4.25" customHeight="1">
      <c r="A918" s="12"/>
      <c r="B918" s="5"/>
      <c r="C918" s="12"/>
      <c r="D918" s="12"/>
      <c r="E918" s="5"/>
      <c r="F918" s="5"/>
      <c r="G918" s="5"/>
      <c r="H918" s="5"/>
      <c r="I918" s="5"/>
      <c r="J918" s="5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4.25" customHeight="1">
      <c r="A919" s="12"/>
      <c r="B919" s="5"/>
      <c r="C919" s="12"/>
      <c r="D919" s="12"/>
      <c r="E919" s="5"/>
      <c r="F919" s="5"/>
      <c r="G919" s="5"/>
      <c r="H919" s="5"/>
      <c r="I919" s="5"/>
      <c r="J919" s="5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4.25" customHeight="1">
      <c r="A920" s="12"/>
      <c r="B920" s="5"/>
      <c r="C920" s="12"/>
      <c r="D920" s="12"/>
      <c r="E920" s="5"/>
      <c r="F920" s="5"/>
      <c r="G920" s="5"/>
      <c r="H920" s="5"/>
      <c r="I920" s="5"/>
      <c r="J920" s="5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4.25" customHeight="1">
      <c r="A921" s="12"/>
      <c r="B921" s="5"/>
      <c r="C921" s="12"/>
      <c r="D921" s="12"/>
      <c r="E921" s="5"/>
      <c r="F921" s="5"/>
      <c r="G921" s="5"/>
      <c r="H921" s="5"/>
      <c r="I921" s="5"/>
      <c r="J921" s="5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4.25" customHeight="1">
      <c r="A922" s="12"/>
      <c r="B922" s="5"/>
      <c r="C922" s="12"/>
      <c r="D922" s="12"/>
      <c r="E922" s="5"/>
      <c r="F922" s="5"/>
      <c r="G922" s="5"/>
      <c r="H922" s="5"/>
      <c r="I922" s="5"/>
      <c r="J922" s="5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4.25" customHeight="1">
      <c r="A923" s="12"/>
      <c r="B923" s="5"/>
      <c r="C923" s="12"/>
      <c r="D923" s="12"/>
      <c r="E923" s="5"/>
      <c r="F923" s="5"/>
      <c r="G923" s="5"/>
      <c r="H923" s="5"/>
      <c r="I923" s="5"/>
      <c r="J923" s="5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4.25" customHeight="1">
      <c r="A924" s="12"/>
      <c r="B924" s="5"/>
      <c r="C924" s="12"/>
      <c r="D924" s="12"/>
      <c r="E924" s="5"/>
      <c r="F924" s="5"/>
      <c r="G924" s="5"/>
      <c r="H924" s="5"/>
      <c r="I924" s="5"/>
      <c r="J924" s="5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4.25" customHeight="1">
      <c r="A925" s="12"/>
      <c r="B925" s="5"/>
      <c r="C925" s="12"/>
      <c r="D925" s="12"/>
      <c r="E925" s="5"/>
      <c r="F925" s="5"/>
      <c r="G925" s="5"/>
      <c r="H925" s="5"/>
      <c r="I925" s="5"/>
      <c r="J925" s="5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4.25" customHeight="1">
      <c r="A926" s="12"/>
      <c r="B926" s="5"/>
      <c r="C926" s="12"/>
      <c r="D926" s="12"/>
      <c r="E926" s="5"/>
      <c r="F926" s="5"/>
      <c r="G926" s="5"/>
      <c r="H926" s="5"/>
      <c r="I926" s="5"/>
      <c r="J926" s="5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4.25" customHeight="1">
      <c r="A927" s="12"/>
      <c r="B927" s="5"/>
      <c r="C927" s="12"/>
      <c r="D927" s="12"/>
      <c r="E927" s="5"/>
      <c r="F927" s="5"/>
      <c r="G927" s="5"/>
      <c r="H927" s="5"/>
      <c r="I927" s="5"/>
      <c r="J927" s="5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4.25" customHeight="1">
      <c r="A928" s="12"/>
      <c r="B928" s="5"/>
      <c r="C928" s="12"/>
      <c r="D928" s="12"/>
      <c r="E928" s="5"/>
      <c r="F928" s="5"/>
      <c r="G928" s="5"/>
      <c r="H928" s="5"/>
      <c r="I928" s="5"/>
      <c r="J928" s="5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4.25" customHeight="1">
      <c r="A929" s="12"/>
      <c r="B929" s="5"/>
      <c r="C929" s="12"/>
      <c r="D929" s="12"/>
      <c r="E929" s="5"/>
      <c r="F929" s="5"/>
      <c r="G929" s="5"/>
      <c r="H929" s="5"/>
      <c r="I929" s="5"/>
      <c r="J929" s="5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4.25" customHeight="1">
      <c r="A930" s="12"/>
      <c r="B930" s="5"/>
      <c r="C930" s="12"/>
      <c r="D930" s="12"/>
      <c r="E930" s="5"/>
      <c r="F930" s="5"/>
      <c r="G930" s="5"/>
      <c r="H930" s="5"/>
      <c r="I930" s="5"/>
      <c r="J930" s="5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4.25" customHeight="1">
      <c r="A931" s="12"/>
      <c r="B931" s="5"/>
      <c r="C931" s="12"/>
      <c r="D931" s="12"/>
      <c r="E931" s="5"/>
      <c r="F931" s="5"/>
      <c r="G931" s="5"/>
      <c r="H931" s="5"/>
      <c r="I931" s="5"/>
      <c r="J931" s="5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4.25" customHeight="1">
      <c r="A932" s="12"/>
      <c r="B932" s="5"/>
      <c r="C932" s="12"/>
      <c r="D932" s="12"/>
      <c r="E932" s="5"/>
      <c r="F932" s="5"/>
      <c r="G932" s="5"/>
      <c r="H932" s="5"/>
      <c r="I932" s="5"/>
      <c r="J932" s="5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4.25" customHeight="1">
      <c r="A933" s="12"/>
      <c r="B933" s="5"/>
      <c r="C933" s="12"/>
      <c r="D933" s="12"/>
      <c r="E933" s="5"/>
      <c r="F933" s="5"/>
      <c r="G933" s="5"/>
      <c r="H933" s="5"/>
      <c r="I933" s="5"/>
      <c r="J933" s="5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4.25" customHeight="1">
      <c r="A934" s="12"/>
      <c r="B934" s="5"/>
      <c r="C934" s="12"/>
      <c r="D934" s="12"/>
      <c r="E934" s="5"/>
      <c r="F934" s="5"/>
      <c r="G934" s="5"/>
      <c r="H934" s="5"/>
      <c r="I934" s="5"/>
      <c r="J934" s="5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4.25" customHeight="1">
      <c r="A935" s="12"/>
      <c r="B935" s="5"/>
      <c r="C935" s="12"/>
      <c r="D935" s="12"/>
      <c r="E935" s="5"/>
      <c r="F935" s="5"/>
      <c r="G935" s="5"/>
      <c r="H935" s="5"/>
      <c r="I935" s="5"/>
      <c r="J935" s="5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4.25" customHeight="1">
      <c r="A936" s="12"/>
      <c r="B936" s="5"/>
      <c r="C936" s="12"/>
      <c r="D936" s="12"/>
      <c r="E936" s="5"/>
      <c r="F936" s="5"/>
      <c r="G936" s="5"/>
      <c r="H936" s="5"/>
      <c r="I936" s="5"/>
      <c r="J936" s="5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4.25" customHeight="1">
      <c r="A937" s="12"/>
      <c r="B937" s="5"/>
      <c r="C937" s="12"/>
      <c r="D937" s="12"/>
      <c r="E937" s="5"/>
      <c r="F937" s="5"/>
      <c r="G937" s="5"/>
      <c r="H937" s="5"/>
      <c r="I937" s="5"/>
      <c r="J937" s="5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4.25" customHeight="1">
      <c r="A938" s="12"/>
      <c r="B938" s="5"/>
      <c r="C938" s="12"/>
      <c r="D938" s="12"/>
      <c r="E938" s="5"/>
      <c r="F938" s="5"/>
      <c r="G938" s="5"/>
      <c r="H938" s="5"/>
      <c r="I938" s="5"/>
      <c r="J938" s="5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4.25" customHeight="1">
      <c r="A939" s="12"/>
      <c r="B939" s="5"/>
      <c r="C939" s="12"/>
      <c r="D939" s="12"/>
      <c r="E939" s="5"/>
      <c r="F939" s="5"/>
      <c r="G939" s="5"/>
      <c r="H939" s="5"/>
      <c r="I939" s="5"/>
      <c r="J939" s="5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4.25" customHeight="1">
      <c r="A940" s="12"/>
      <c r="B940" s="5"/>
      <c r="C940" s="12"/>
      <c r="D940" s="12"/>
      <c r="E940" s="5"/>
      <c r="F940" s="5"/>
      <c r="G940" s="5"/>
      <c r="H940" s="5"/>
      <c r="I940" s="5"/>
      <c r="J940" s="5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4.25" customHeight="1">
      <c r="A941" s="12"/>
      <c r="B941" s="5"/>
      <c r="C941" s="12"/>
      <c r="D941" s="12"/>
      <c r="E941" s="5"/>
      <c r="F941" s="5"/>
      <c r="G941" s="5"/>
      <c r="H941" s="5"/>
      <c r="I941" s="5"/>
      <c r="J941" s="5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4.25" customHeight="1">
      <c r="A942" s="12"/>
      <c r="B942" s="5"/>
      <c r="C942" s="12"/>
      <c r="D942" s="12"/>
      <c r="E942" s="5"/>
      <c r="F942" s="5"/>
      <c r="G942" s="5"/>
      <c r="H942" s="5"/>
      <c r="I942" s="5"/>
      <c r="J942" s="5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4.25" customHeight="1">
      <c r="A943" s="12"/>
      <c r="B943" s="5"/>
      <c r="C943" s="12"/>
      <c r="D943" s="12"/>
      <c r="E943" s="5"/>
      <c r="F943" s="5"/>
      <c r="G943" s="5"/>
      <c r="H943" s="5"/>
      <c r="I943" s="5"/>
      <c r="J943" s="5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4.25" customHeight="1">
      <c r="A944" s="12"/>
      <c r="B944" s="5"/>
      <c r="C944" s="12"/>
      <c r="D944" s="12"/>
      <c r="E944" s="5"/>
      <c r="F944" s="5"/>
      <c r="G944" s="5"/>
      <c r="H944" s="5"/>
      <c r="I944" s="5"/>
      <c r="J944" s="5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4.25" customHeight="1">
      <c r="A945" s="12"/>
      <c r="B945" s="5"/>
      <c r="C945" s="12"/>
      <c r="D945" s="12"/>
      <c r="E945" s="5"/>
      <c r="F945" s="5"/>
      <c r="G945" s="5"/>
      <c r="H945" s="5"/>
      <c r="I945" s="5"/>
      <c r="J945" s="5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4.25" customHeight="1">
      <c r="A946" s="12"/>
      <c r="B946" s="5"/>
      <c r="C946" s="12"/>
      <c r="D946" s="12"/>
      <c r="E946" s="5"/>
      <c r="F946" s="5"/>
      <c r="G946" s="5"/>
      <c r="H946" s="5"/>
      <c r="I946" s="5"/>
      <c r="J946" s="5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4.25" customHeight="1">
      <c r="A947" s="12"/>
      <c r="B947" s="5"/>
      <c r="C947" s="12"/>
      <c r="D947" s="12"/>
      <c r="E947" s="5"/>
      <c r="F947" s="5"/>
      <c r="G947" s="5"/>
      <c r="H947" s="5"/>
      <c r="I947" s="5"/>
      <c r="J947" s="5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4.25" customHeight="1">
      <c r="A948" s="12"/>
      <c r="B948" s="5"/>
      <c r="C948" s="12"/>
      <c r="D948" s="12"/>
      <c r="E948" s="5"/>
      <c r="F948" s="5"/>
      <c r="G948" s="5"/>
      <c r="H948" s="5"/>
      <c r="I948" s="5"/>
      <c r="J948" s="5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4.25" customHeight="1">
      <c r="A949" s="12"/>
      <c r="B949" s="5"/>
      <c r="C949" s="12"/>
      <c r="D949" s="12"/>
      <c r="E949" s="5"/>
      <c r="F949" s="5"/>
      <c r="G949" s="5"/>
      <c r="H949" s="5"/>
      <c r="I949" s="5"/>
      <c r="J949" s="5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4.25" customHeight="1">
      <c r="A950" s="12"/>
      <c r="B950" s="5"/>
      <c r="C950" s="12"/>
      <c r="D950" s="12"/>
      <c r="E950" s="5"/>
      <c r="F950" s="5"/>
      <c r="G950" s="5"/>
      <c r="H950" s="5"/>
      <c r="I950" s="5"/>
      <c r="J950" s="5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4.25" customHeight="1">
      <c r="A951" s="12"/>
      <c r="B951" s="5"/>
      <c r="C951" s="12"/>
      <c r="D951" s="12"/>
      <c r="E951" s="5"/>
      <c r="F951" s="5"/>
      <c r="G951" s="5"/>
      <c r="H951" s="5"/>
      <c r="I951" s="5"/>
      <c r="J951" s="5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4.25" customHeight="1">
      <c r="A952" s="12"/>
      <c r="B952" s="5"/>
      <c r="C952" s="12"/>
      <c r="D952" s="12"/>
      <c r="E952" s="5"/>
      <c r="F952" s="5"/>
      <c r="G952" s="5"/>
      <c r="H952" s="5"/>
      <c r="I952" s="5"/>
      <c r="J952" s="5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4.25" customHeight="1">
      <c r="A953" s="12"/>
      <c r="B953" s="5"/>
      <c r="C953" s="12"/>
      <c r="D953" s="12"/>
      <c r="E953" s="5"/>
      <c r="F953" s="5"/>
      <c r="G953" s="5"/>
      <c r="H953" s="5"/>
      <c r="I953" s="5"/>
      <c r="J953" s="5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4.25" customHeight="1">
      <c r="A954" s="12"/>
      <c r="B954" s="5"/>
      <c r="C954" s="12"/>
      <c r="D954" s="12"/>
      <c r="E954" s="5"/>
      <c r="F954" s="5"/>
      <c r="G954" s="5"/>
      <c r="H954" s="5"/>
      <c r="I954" s="5"/>
      <c r="J954" s="5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4.25" customHeight="1">
      <c r="A955" s="12"/>
      <c r="B955" s="5"/>
      <c r="C955" s="12"/>
      <c r="D955" s="12"/>
      <c r="E955" s="5"/>
      <c r="F955" s="5"/>
      <c r="G955" s="5"/>
      <c r="H955" s="5"/>
      <c r="I955" s="5"/>
      <c r="J955" s="5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4.25" customHeight="1">
      <c r="A956" s="12"/>
      <c r="B956" s="5"/>
      <c r="C956" s="12"/>
      <c r="D956" s="12"/>
      <c r="E956" s="5"/>
      <c r="F956" s="5"/>
      <c r="G956" s="5"/>
      <c r="H956" s="5"/>
      <c r="I956" s="5"/>
      <c r="J956" s="5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4.25" customHeight="1">
      <c r="A957" s="12"/>
      <c r="B957" s="5"/>
      <c r="C957" s="12"/>
      <c r="D957" s="12"/>
      <c r="E957" s="5"/>
      <c r="F957" s="5"/>
      <c r="G957" s="5"/>
      <c r="H957" s="5"/>
      <c r="I957" s="5"/>
      <c r="J957" s="5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4.25" customHeight="1">
      <c r="A958" s="12"/>
      <c r="B958" s="5"/>
      <c r="C958" s="12"/>
      <c r="D958" s="12"/>
      <c r="E958" s="5"/>
      <c r="F958" s="5"/>
      <c r="G958" s="5"/>
      <c r="H958" s="5"/>
      <c r="I958" s="5"/>
      <c r="J958" s="5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4.25" customHeight="1">
      <c r="A959" s="12"/>
      <c r="B959" s="5"/>
      <c r="C959" s="12"/>
      <c r="D959" s="12"/>
      <c r="E959" s="5"/>
      <c r="F959" s="5"/>
      <c r="G959" s="5"/>
      <c r="H959" s="5"/>
      <c r="I959" s="5"/>
      <c r="J959" s="5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4.25" customHeight="1">
      <c r="A960" s="12"/>
      <c r="B960" s="5"/>
      <c r="C960" s="12"/>
      <c r="D960" s="12"/>
      <c r="E960" s="5"/>
      <c r="F960" s="5"/>
      <c r="G960" s="5"/>
      <c r="H960" s="5"/>
      <c r="I960" s="5"/>
      <c r="J960" s="5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4.25" customHeight="1">
      <c r="A961" s="12"/>
      <c r="B961" s="5"/>
      <c r="C961" s="12"/>
      <c r="D961" s="12"/>
      <c r="E961" s="5"/>
      <c r="F961" s="5"/>
      <c r="G961" s="5"/>
      <c r="H961" s="5"/>
      <c r="I961" s="5"/>
      <c r="J961" s="5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4.25" customHeight="1">
      <c r="A962" s="12"/>
      <c r="B962" s="5"/>
      <c r="C962" s="12"/>
      <c r="D962" s="12"/>
      <c r="E962" s="5"/>
      <c r="F962" s="5"/>
      <c r="G962" s="5"/>
      <c r="H962" s="5"/>
      <c r="I962" s="5"/>
      <c r="J962" s="5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4.25" customHeight="1">
      <c r="A963" s="12"/>
      <c r="B963" s="5"/>
      <c r="C963" s="12"/>
      <c r="D963" s="12"/>
      <c r="E963" s="5"/>
      <c r="F963" s="5"/>
      <c r="G963" s="5"/>
      <c r="H963" s="5"/>
      <c r="I963" s="5"/>
      <c r="J963" s="5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4.25" customHeight="1">
      <c r="A964" s="12"/>
      <c r="B964" s="5"/>
      <c r="C964" s="12"/>
      <c r="D964" s="12"/>
      <c r="E964" s="5"/>
      <c r="F964" s="5"/>
      <c r="G964" s="5"/>
      <c r="H964" s="5"/>
      <c r="I964" s="5"/>
      <c r="J964" s="5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4.25" customHeight="1">
      <c r="A965" s="12"/>
      <c r="B965" s="5"/>
      <c r="C965" s="12"/>
      <c r="D965" s="12"/>
      <c r="E965" s="5"/>
      <c r="F965" s="5"/>
      <c r="G965" s="5"/>
      <c r="H965" s="5"/>
      <c r="I965" s="5"/>
      <c r="J965" s="5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4.25" customHeight="1">
      <c r="A966" s="12"/>
      <c r="B966" s="5"/>
      <c r="C966" s="12"/>
      <c r="D966" s="12"/>
      <c r="E966" s="5"/>
      <c r="F966" s="5"/>
      <c r="G966" s="5"/>
      <c r="H966" s="5"/>
      <c r="I966" s="5"/>
      <c r="J966" s="5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4.25" customHeight="1">
      <c r="A967" s="12"/>
      <c r="B967" s="5"/>
      <c r="C967" s="12"/>
      <c r="D967" s="12"/>
      <c r="E967" s="5"/>
      <c r="F967" s="5"/>
      <c r="G967" s="5"/>
      <c r="H967" s="5"/>
      <c r="I967" s="5"/>
      <c r="J967" s="5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4.25" customHeight="1">
      <c r="A968" s="12"/>
      <c r="B968" s="5"/>
      <c r="C968" s="12"/>
      <c r="D968" s="12"/>
      <c r="E968" s="5"/>
      <c r="F968" s="5"/>
      <c r="G968" s="5"/>
      <c r="H968" s="5"/>
      <c r="I968" s="5"/>
      <c r="J968" s="5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4.25" customHeight="1">
      <c r="A969" s="12"/>
      <c r="B969" s="5"/>
      <c r="C969" s="12"/>
      <c r="D969" s="12"/>
      <c r="E969" s="5"/>
      <c r="F969" s="5"/>
      <c r="G969" s="5"/>
      <c r="H969" s="5"/>
      <c r="I969" s="5"/>
      <c r="J969" s="5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4.25" customHeight="1">
      <c r="A970" s="12"/>
      <c r="B970" s="5"/>
      <c r="C970" s="12"/>
      <c r="D970" s="12"/>
      <c r="E970" s="5"/>
      <c r="F970" s="5"/>
      <c r="G970" s="5"/>
      <c r="H970" s="5"/>
      <c r="I970" s="5"/>
      <c r="J970" s="5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4.25" customHeight="1">
      <c r="A971" s="12"/>
      <c r="B971" s="5"/>
      <c r="C971" s="12"/>
      <c r="D971" s="12"/>
      <c r="E971" s="5"/>
      <c r="F971" s="5"/>
      <c r="G971" s="5"/>
      <c r="H971" s="5"/>
      <c r="I971" s="5"/>
      <c r="J971" s="5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4.25" customHeight="1">
      <c r="A972" s="12"/>
      <c r="B972" s="5"/>
      <c r="C972" s="12"/>
      <c r="D972" s="12"/>
      <c r="E972" s="5"/>
      <c r="F972" s="5"/>
      <c r="G972" s="5"/>
      <c r="H972" s="5"/>
      <c r="I972" s="5"/>
      <c r="J972" s="5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4.25" customHeight="1">
      <c r="A973" s="12"/>
      <c r="B973" s="5"/>
      <c r="C973" s="12"/>
      <c r="D973" s="12"/>
      <c r="E973" s="5"/>
      <c r="F973" s="5"/>
      <c r="G973" s="5"/>
      <c r="H973" s="5"/>
      <c r="I973" s="5"/>
      <c r="J973" s="5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4.25" customHeight="1">
      <c r="A974" s="12"/>
      <c r="B974" s="5"/>
      <c r="C974" s="12"/>
      <c r="D974" s="12"/>
      <c r="E974" s="5"/>
      <c r="F974" s="5"/>
      <c r="G974" s="5"/>
      <c r="H974" s="5"/>
      <c r="I974" s="5"/>
      <c r="J974" s="5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4.25" customHeight="1">
      <c r="A975" s="12"/>
      <c r="B975" s="5"/>
      <c r="C975" s="12"/>
      <c r="D975" s="12"/>
      <c r="E975" s="5"/>
      <c r="F975" s="5"/>
      <c r="G975" s="5"/>
      <c r="H975" s="5"/>
      <c r="I975" s="5"/>
      <c r="J975" s="5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4.25" customHeight="1">
      <c r="A976" s="12"/>
      <c r="B976" s="5"/>
      <c r="C976" s="12"/>
      <c r="D976" s="12"/>
      <c r="E976" s="5"/>
      <c r="F976" s="5"/>
      <c r="G976" s="5"/>
      <c r="H976" s="5"/>
      <c r="I976" s="5"/>
      <c r="J976" s="5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4.25" customHeight="1">
      <c r="A977" s="12"/>
      <c r="B977" s="5"/>
      <c r="C977" s="12"/>
      <c r="D977" s="12"/>
      <c r="E977" s="5"/>
      <c r="F977" s="5"/>
      <c r="G977" s="5"/>
      <c r="H977" s="5"/>
      <c r="I977" s="5"/>
      <c r="J977" s="5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4.25" customHeight="1">
      <c r="A978" s="12"/>
      <c r="B978" s="5"/>
      <c r="C978" s="12"/>
      <c r="D978" s="12"/>
      <c r="E978" s="5"/>
      <c r="F978" s="5"/>
      <c r="G978" s="5"/>
      <c r="H978" s="5"/>
      <c r="I978" s="5"/>
      <c r="J978" s="5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4.25" customHeight="1">
      <c r="A979" s="12"/>
      <c r="B979" s="5"/>
      <c r="C979" s="12"/>
      <c r="D979" s="12"/>
      <c r="E979" s="5"/>
      <c r="F979" s="5"/>
      <c r="G979" s="5"/>
      <c r="H979" s="5"/>
      <c r="I979" s="5"/>
      <c r="J979" s="5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4.25" customHeight="1">
      <c r="A980" s="12"/>
      <c r="B980" s="5"/>
      <c r="C980" s="12"/>
      <c r="D980" s="12"/>
      <c r="E980" s="5"/>
      <c r="F980" s="5"/>
      <c r="G980" s="5"/>
      <c r="H980" s="5"/>
      <c r="I980" s="5"/>
      <c r="J980" s="5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4.25" customHeight="1">
      <c r="A981" s="12"/>
      <c r="B981" s="5"/>
      <c r="C981" s="12"/>
      <c r="D981" s="12"/>
      <c r="E981" s="5"/>
      <c r="F981" s="5"/>
      <c r="G981" s="5"/>
      <c r="H981" s="5"/>
      <c r="I981" s="5"/>
      <c r="J981" s="5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4.25" customHeight="1">
      <c r="A982" s="12"/>
      <c r="B982" s="5"/>
      <c r="C982" s="12"/>
      <c r="D982" s="12"/>
      <c r="E982" s="5"/>
      <c r="F982" s="5"/>
      <c r="G982" s="5"/>
      <c r="H982" s="5"/>
      <c r="I982" s="5"/>
      <c r="J982" s="5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4.25" customHeight="1">
      <c r="A983" s="12"/>
      <c r="B983" s="5"/>
      <c r="C983" s="12"/>
      <c r="D983" s="12"/>
      <c r="E983" s="5"/>
      <c r="F983" s="5"/>
      <c r="G983" s="5"/>
      <c r="H983" s="5"/>
      <c r="I983" s="5"/>
      <c r="J983" s="5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4.25" customHeight="1">
      <c r="A984" s="12"/>
      <c r="B984" s="5"/>
      <c r="C984" s="12"/>
      <c r="D984" s="12"/>
      <c r="E984" s="5"/>
      <c r="F984" s="5"/>
      <c r="G984" s="5"/>
      <c r="H984" s="5"/>
      <c r="I984" s="5"/>
      <c r="J984" s="5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4.25" customHeight="1">
      <c r="A985" s="12"/>
      <c r="B985" s="5"/>
      <c r="C985" s="12"/>
      <c r="D985" s="12"/>
      <c r="E985" s="5"/>
      <c r="F985" s="5"/>
      <c r="G985" s="5"/>
      <c r="H985" s="5"/>
      <c r="I985" s="5"/>
      <c r="J985" s="5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4.25" customHeight="1">
      <c r="A986" s="12"/>
      <c r="B986" s="5"/>
      <c r="C986" s="12"/>
      <c r="D986" s="12"/>
      <c r="E986" s="5"/>
      <c r="F986" s="5"/>
      <c r="G986" s="5"/>
      <c r="H986" s="5"/>
      <c r="I986" s="5"/>
      <c r="J986" s="5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4.25" customHeight="1">
      <c r="A987" s="12"/>
      <c r="B987" s="5"/>
      <c r="C987" s="12"/>
      <c r="D987" s="12"/>
      <c r="E987" s="5"/>
      <c r="F987" s="5"/>
      <c r="G987" s="5"/>
      <c r="H987" s="5"/>
      <c r="I987" s="5"/>
      <c r="J987" s="5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4.25" customHeight="1">
      <c r="A988" s="12"/>
      <c r="B988" s="5"/>
      <c r="C988" s="12"/>
      <c r="D988" s="12"/>
      <c r="E988" s="5"/>
      <c r="F988" s="5"/>
      <c r="G988" s="5"/>
      <c r="H988" s="5"/>
      <c r="I988" s="5"/>
      <c r="J988" s="5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4.25" customHeight="1">
      <c r="A989" s="12"/>
      <c r="B989" s="5"/>
      <c r="C989" s="12"/>
      <c r="D989" s="12"/>
      <c r="E989" s="5"/>
      <c r="F989" s="5"/>
      <c r="G989" s="5"/>
      <c r="H989" s="5"/>
      <c r="I989" s="5"/>
      <c r="J989" s="5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4.25" customHeight="1">
      <c r="A990" s="12"/>
      <c r="B990" s="5"/>
      <c r="C990" s="12"/>
      <c r="D990" s="12"/>
      <c r="E990" s="5"/>
      <c r="F990" s="5"/>
      <c r="G990" s="5"/>
      <c r="H990" s="5"/>
      <c r="I990" s="5"/>
      <c r="J990" s="5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4.25" customHeight="1">
      <c r="A991" s="12"/>
      <c r="B991" s="5"/>
      <c r="C991" s="12"/>
      <c r="D991" s="12"/>
      <c r="E991" s="5"/>
      <c r="F991" s="5"/>
      <c r="G991" s="5"/>
      <c r="H991" s="5"/>
      <c r="I991" s="5"/>
      <c r="J991" s="5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4.25" customHeight="1">
      <c r="A992" s="12"/>
      <c r="B992" s="5"/>
      <c r="C992" s="12"/>
      <c r="D992" s="12"/>
      <c r="E992" s="5"/>
      <c r="F992" s="5"/>
      <c r="G992" s="5"/>
      <c r="H992" s="5"/>
      <c r="I992" s="5"/>
      <c r="J992" s="5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4.25" customHeight="1">
      <c r="A993" s="12"/>
      <c r="B993" s="5"/>
      <c r="C993" s="12"/>
      <c r="D993" s="12"/>
      <c r="E993" s="5"/>
      <c r="F993" s="5"/>
      <c r="G993" s="5"/>
      <c r="H993" s="5"/>
      <c r="I993" s="5"/>
      <c r="J993" s="5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4.25" customHeight="1">
      <c r="A994" s="12"/>
      <c r="B994" s="5"/>
      <c r="C994" s="12"/>
      <c r="D994" s="12"/>
      <c r="E994" s="5"/>
      <c r="F994" s="5"/>
      <c r="G994" s="5"/>
      <c r="H994" s="5"/>
      <c r="I994" s="5"/>
      <c r="J994" s="5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4.25" customHeight="1">
      <c r="A995" s="12"/>
      <c r="B995" s="5"/>
      <c r="C995" s="12"/>
      <c r="D995" s="12"/>
      <c r="E995" s="5"/>
      <c r="F995" s="5"/>
      <c r="G995" s="5"/>
      <c r="H995" s="5"/>
      <c r="I995" s="5"/>
      <c r="J995" s="5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4.25" customHeight="1">
      <c r="A996" s="12"/>
      <c r="B996" s="5"/>
      <c r="C996" s="12"/>
      <c r="D996" s="12"/>
      <c r="E996" s="5"/>
      <c r="F996" s="5"/>
      <c r="G996" s="5"/>
      <c r="H996" s="5"/>
      <c r="I996" s="5"/>
      <c r="J996" s="5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4.25" customHeight="1">
      <c r="A997" s="12"/>
      <c r="B997" s="5"/>
      <c r="C997" s="12"/>
      <c r="D997" s="12"/>
      <c r="E997" s="5"/>
      <c r="F997" s="5"/>
      <c r="G997" s="5"/>
      <c r="H997" s="5"/>
      <c r="I997" s="5"/>
      <c r="J997" s="5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4.25" customHeight="1">
      <c r="A998" s="12"/>
      <c r="B998" s="5"/>
      <c r="C998" s="12"/>
      <c r="D998" s="12"/>
      <c r="E998" s="5"/>
      <c r="F998" s="5"/>
      <c r="G998" s="5"/>
      <c r="H998" s="5"/>
      <c r="I998" s="5"/>
      <c r="J998" s="5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4.25" customHeight="1">
      <c r="A999" s="12"/>
      <c r="B999" s="5"/>
      <c r="C999" s="12"/>
      <c r="D999" s="12"/>
      <c r="E999" s="5"/>
      <c r="F999" s="5"/>
      <c r="G999" s="5"/>
      <c r="H999" s="5"/>
      <c r="I999" s="5"/>
      <c r="J999" s="5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4.25" customHeight="1">
      <c r="A1000" s="12"/>
      <c r="B1000" s="5"/>
      <c r="C1000" s="12"/>
      <c r="D1000" s="12"/>
      <c r="E1000" s="5"/>
      <c r="F1000" s="5"/>
      <c r="G1000" s="5"/>
      <c r="H1000" s="5"/>
      <c r="I1000" s="5"/>
      <c r="J1000" s="5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  <row r="1001" spans="1:26" ht="14.25" customHeight="1">
      <c r="A1001" s="12"/>
      <c r="B1001" s="5"/>
      <c r="C1001" s="12"/>
      <c r="D1001" s="12"/>
      <c r="E1001" s="5"/>
      <c r="F1001" s="5"/>
      <c r="G1001" s="5"/>
      <c r="H1001" s="5"/>
      <c r="I1001" s="5"/>
      <c r="J1001" s="5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</row>
    <row r="1002" spans="1:26" ht="14.25" customHeight="1">
      <c r="A1002" s="12"/>
      <c r="B1002" s="5"/>
      <c r="C1002" s="12"/>
      <c r="D1002" s="12"/>
      <c r="E1002" s="5"/>
      <c r="F1002" s="5"/>
      <c r="G1002" s="5"/>
      <c r="H1002" s="5"/>
      <c r="I1002" s="5"/>
      <c r="J1002" s="5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</row>
    <row r="1003" spans="1:26" ht="14.25" customHeight="1">
      <c r="A1003" s="12"/>
      <c r="B1003" s="5"/>
      <c r="C1003" s="12"/>
      <c r="D1003" s="12"/>
      <c r="E1003" s="5"/>
      <c r="F1003" s="5"/>
      <c r="G1003" s="5"/>
      <c r="H1003" s="5"/>
      <c r="I1003" s="5"/>
      <c r="J1003" s="5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</row>
    <row r="1004" spans="1:26" ht="14.25" customHeight="1">
      <c r="A1004" s="12"/>
      <c r="B1004" s="5"/>
      <c r="C1004" s="12"/>
      <c r="D1004" s="12"/>
      <c r="E1004" s="5"/>
      <c r="F1004" s="5"/>
      <c r="G1004" s="5"/>
      <c r="H1004" s="5"/>
      <c r="I1004" s="5"/>
      <c r="J1004" s="5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</row>
    <row r="1005" spans="1:26" ht="14.25" customHeight="1">
      <c r="A1005" s="12"/>
      <c r="B1005" s="5"/>
      <c r="C1005" s="12"/>
      <c r="D1005" s="12"/>
      <c r="E1005" s="5"/>
      <c r="F1005" s="5"/>
      <c r="G1005" s="5"/>
      <c r="H1005" s="5"/>
      <c r="I1005" s="5"/>
      <c r="J1005" s="5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</row>
    <row r="1006" spans="1:26" ht="14.25" customHeight="1">
      <c r="A1006" s="12"/>
      <c r="B1006" s="5"/>
      <c r="C1006" s="12"/>
      <c r="D1006" s="12"/>
      <c r="E1006" s="5"/>
      <c r="F1006" s="5"/>
      <c r="G1006" s="5"/>
      <c r="H1006" s="5"/>
      <c r="I1006" s="5"/>
      <c r="J1006" s="5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</row>
    <row r="1007" spans="1:26" ht="14.25" customHeight="1">
      <c r="A1007" s="12"/>
      <c r="B1007" s="5"/>
      <c r="C1007" s="12"/>
      <c r="D1007" s="12"/>
      <c r="E1007" s="5"/>
      <c r="F1007" s="5"/>
      <c r="G1007" s="5"/>
      <c r="H1007" s="5"/>
      <c r="I1007" s="5"/>
      <c r="J1007" s="5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</row>
    <row r="1008" spans="1:26" ht="14.25" customHeight="1">
      <c r="A1008" s="12"/>
      <c r="B1008" s="5"/>
      <c r="C1008" s="12"/>
      <c r="D1008" s="12"/>
      <c r="E1008" s="5"/>
      <c r="F1008" s="5"/>
      <c r="G1008" s="5"/>
      <c r="H1008" s="5"/>
      <c r="I1008" s="5"/>
      <c r="J1008" s="5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</row>
    <row r="1009" spans="1:26" ht="14.25" customHeight="1">
      <c r="A1009" s="12"/>
      <c r="B1009" s="5"/>
      <c r="C1009" s="12"/>
      <c r="D1009" s="12"/>
      <c r="E1009" s="5"/>
      <c r="F1009" s="5"/>
      <c r="G1009" s="5"/>
      <c r="H1009" s="5"/>
      <c r="I1009" s="5"/>
      <c r="J1009" s="5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</row>
    <row r="1010" spans="1:26" ht="14.25" customHeight="1">
      <c r="A1010" s="12"/>
      <c r="B1010" s="5"/>
      <c r="C1010" s="12"/>
      <c r="D1010" s="12"/>
      <c r="E1010" s="5"/>
      <c r="F1010" s="5"/>
      <c r="G1010" s="5"/>
      <c r="H1010" s="5"/>
      <c r="I1010" s="5"/>
      <c r="J1010" s="5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</row>
    <row r="1011" spans="1:26" ht="14.25" customHeight="1">
      <c r="A1011" s="12"/>
      <c r="B1011" s="5"/>
      <c r="C1011" s="12"/>
      <c r="D1011" s="12"/>
      <c r="E1011" s="5"/>
      <c r="F1011" s="5"/>
      <c r="G1011" s="5"/>
      <c r="H1011" s="5"/>
      <c r="I1011" s="5"/>
      <c r="J1011" s="5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</row>
    <row r="1012" spans="1:26" ht="14.25" customHeight="1">
      <c r="A1012" s="12"/>
      <c r="B1012" s="5"/>
      <c r="C1012" s="12"/>
      <c r="D1012" s="12"/>
      <c r="E1012" s="5"/>
      <c r="F1012" s="5"/>
      <c r="G1012" s="5"/>
      <c r="H1012" s="5"/>
      <c r="I1012" s="5"/>
      <c r="J1012" s="5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</row>
    <row r="1013" spans="1:26" ht="14.25" customHeight="1">
      <c r="A1013" s="12"/>
      <c r="B1013" s="5"/>
      <c r="C1013" s="12"/>
      <c r="D1013" s="12"/>
      <c r="E1013" s="5"/>
      <c r="F1013" s="5"/>
      <c r="G1013" s="5"/>
      <c r="H1013" s="5"/>
      <c r="I1013" s="5"/>
      <c r="J1013" s="5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</row>
    <row r="1014" spans="1:26" ht="14.25" customHeight="1">
      <c r="A1014" s="12"/>
      <c r="B1014" s="5"/>
      <c r="C1014" s="12"/>
      <c r="D1014" s="12"/>
      <c r="E1014" s="5"/>
      <c r="F1014" s="5"/>
      <c r="G1014" s="5"/>
      <c r="H1014" s="5"/>
      <c r="I1014" s="5"/>
      <c r="J1014" s="5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</row>
    <row r="1015" spans="1:26" ht="14.25" customHeight="1">
      <c r="A1015" s="12"/>
      <c r="B1015" s="5"/>
      <c r="C1015" s="12"/>
      <c r="D1015" s="12"/>
      <c r="E1015" s="5"/>
      <c r="F1015" s="5"/>
      <c r="G1015" s="5"/>
      <c r="H1015" s="5"/>
      <c r="I1015" s="5"/>
      <c r="J1015" s="5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</row>
    <row r="1016" spans="1:26" ht="14.25" customHeight="1">
      <c r="A1016" s="12"/>
      <c r="B1016" s="5"/>
      <c r="C1016" s="12"/>
      <c r="D1016" s="12"/>
      <c r="E1016" s="5"/>
      <c r="F1016" s="5"/>
      <c r="G1016" s="5"/>
      <c r="H1016" s="5"/>
      <c r="I1016" s="5"/>
      <c r="J1016" s="5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</row>
    <row r="1017" spans="1:26" ht="14.25" customHeight="1">
      <c r="A1017" s="12"/>
      <c r="B1017" s="5"/>
      <c r="C1017" s="12"/>
      <c r="D1017" s="12"/>
      <c r="E1017" s="5"/>
      <c r="F1017" s="5"/>
      <c r="G1017" s="5"/>
      <c r="H1017" s="5"/>
      <c r="I1017" s="5"/>
      <c r="J1017" s="5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</row>
    <row r="1018" spans="1:26" ht="14.25" customHeight="1">
      <c r="A1018" s="12"/>
      <c r="B1018" s="5"/>
      <c r="C1018" s="12"/>
      <c r="D1018" s="12"/>
      <c r="E1018" s="5"/>
      <c r="F1018" s="5"/>
      <c r="G1018" s="5"/>
      <c r="H1018" s="5"/>
      <c r="I1018" s="5"/>
      <c r="J1018" s="5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</row>
    <row r="1019" spans="1:26" ht="14.25" customHeight="1">
      <c r="A1019" s="12"/>
      <c r="B1019" s="5"/>
      <c r="C1019" s="12"/>
      <c r="D1019" s="12"/>
      <c r="E1019" s="5"/>
      <c r="F1019" s="5"/>
      <c r="G1019" s="5"/>
      <c r="H1019" s="5"/>
      <c r="I1019" s="5"/>
      <c r="J1019" s="5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</row>
    <row r="1020" spans="1:26" ht="14.25" customHeight="1">
      <c r="A1020" s="12"/>
      <c r="B1020" s="5"/>
      <c r="C1020" s="12"/>
      <c r="D1020" s="12"/>
      <c r="E1020" s="5"/>
      <c r="F1020" s="5"/>
      <c r="G1020" s="5"/>
      <c r="H1020" s="5"/>
      <c r="I1020" s="5"/>
      <c r="J1020" s="5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</row>
    <row r="1021" spans="1:26" ht="14.25" customHeight="1">
      <c r="A1021" s="12"/>
      <c r="B1021" s="5"/>
      <c r="C1021" s="12"/>
      <c r="D1021" s="12"/>
      <c r="E1021" s="5"/>
      <c r="F1021" s="5"/>
      <c r="G1021" s="5"/>
      <c r="H1021" s="5"/>
      <c r="I1021" s="5"/>
      <c r="J1021" s="5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</row>
    <row r="1022" spans="1:26" ht="14.25" customHeight="1">
      <c r="A1022" s="12"/>
      <c r="B1022" s="5"/>
      <c r="C1022" s="12"/>
      <c r="D1022" s="12"/>
      <c r="E1022" s="5"/>
      <c r="F1022" s="5"/>
      <c r="G1022" s="5"/>
      <c r="H1022" s="5"/>
      <c r="I1022" s="5"/>
      <c r="J1022" s="5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</row>
    <row r="1023" spans="1:26" ht="14.25" customHeight="1">
      <c r="A1023" s="12"/>
      <c r="B1023" s="5"/>
      <c r="C1023" s="12"/>
      <c r="D1023" s="12"/>
      <c r="E1023" s="5"/>
      <c r="F1023" s="5"/>
      <c r="G1023" s="5"/>
      <c r="H1023" s="5"/>
      <c r="I1023" s="5"/>
      <c r="J1023" s="5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</row>
    <row r="1024" spans="1:26" ht="14.25" customHeight="1">
      <c r="A1024" s="12"/>
      <c r="B1024" s="5"/>
      <c r="C1024" s="12"/>
      <c r="D1024" s="12"/>
      <c r="E1024" s="5"/>
      <c r="F1024" s="5"/>
      <c r="G1024" s="5"/>
      <c r="H1024" s="5"/>
      <c r="I1024" s="5"/>
      <c r="J1024" s="5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</row>
    <row r="1025" spans="1:26" ht="14.25" customHeight="1">
      <c r="A1025" s="12"/>
      <c r="B1025" s="5"/>
      <c r="C1025" s="12"/>
      <c r="D1025" s="12"/>
      <c r="E1025" s="5"/>
      <c r="F1025" s="5"/>
      <c r="G1025" s="5"/>
      <c r="H1025" s="5"/>
      <c r="I1025" s="5"/>
      <c r="J1025" s="5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</row>
    <row r="1026" spans="1:26" ht="14.25" customHeight="1">
      <c r="A1026" s="12"/>
      <c r="B1026" s="5"/>
      <c r="C1026" s="12"/>
      <c r="D1026" s="12"/>
      <c r="E1026" s="5"/>
      <c r="F1026" s="5"/>
      <c r="G1026" s="5"/>
      <c r="H1026" s="5"/>
      <c r="I1026" s="5"/>
      <c r="J1026" s="5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</row>
    <row r="1027" spans="1:26" ht="14.25" customHeight="1">
      <c r="A1027" s="12"/>
      <c r="B1027" s="5"/>
      <c r="C1027" s="12"/>
      <c r="D1027" s="12"/>
      <c r="E1027" s="5"/>
      <c r="F1027" s="5"/>
      <c r="G1027" s="5"/>
      <c r="H1027" s="5"/>
      <c r="I1027" s="5"/>
      <c r="J1027" s="5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</row>
    <row r="1028" spans="1:26" ht="14.25" customHeight="1">
      <c r="A1028" s="12"/>
      <c r="B1028" s="5"/>
      <c r="C1028" s="12"/>
      <c r="D1028" s="12"/>
      <c r="E1028" s="5"/>
      <c r="F1028" s="5"/>
      <c r="G1028" s="5"/>
      <c r="H1028" s="5"/>
      <c r="I1028" s="5"/>
      <c r="J1028" s="5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</row>
    <row r="1029" spans="1:26" ht="14.25" customHeight="1">
      <c r="A1029" s="12"/>
      <c r="B1029" s="5"/>
      <c r="C1029" s="12"/>
      <c r="D1029" s="12"/>
      <c r="E1029" s="5"/>
      <c r="F1029" s="5"/>
      <c r="G1029" s="5"/>
      <c r="H1029" s="5"/>
      <c r="I1029" s="5"/>
      <c r="J1029" s="5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</row>
    <row r="1030" spans="1:26" ht="14.25" customHeight="1">
      <c r="A1030" s="12"/>
      <c r="B1030" s="5"/>
      <c r="C1030" s="12"/>
      <c r="D1030" s="12"/>
      <c r="E1030" s="5"/>
      <c r="F1030" s="5"/>
      <c r="G1030" s="5"/>
      <c r="H1030" s="5"/>
      <c r="I1030" s="5"/>
      <c r="J1030" s="5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</row>
    <row r="1031" spans="1:26" ht="14.25" customHeight="1">
      <c r="A1031" s="12"/>
      <c r="B1031" s="5"/>
      <c r="C1031" s="12"/>
      <c r="D1031" s="12"/>
      <c r="E1031" s="5"/>
      <c r="F1031" s="5"/>
      <c r="G1031" s="5"/>
      <c r="H1031" s="5"/>
      <c r="I1031" s="5"/>
      <c r="J1031" s="5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</row>
    <row r="1032" spans="1:26" ht="14.25" customHeight="1">
      <c r="A1032" s="12"/>
      <c r="B1032" s="5"/>
      <c r="C1032" s="12"/>
      <c r="D1032" s="12"/>
      <c r="E1032" s="5"/>
      <c r="F1032" s="5"/>
      <c r="G1032" s="5"/>
      <c r="H1032" s="5"/>
      <c r="I1032" s="5"/>
      <c r="J1032" s="5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</row>
  </sheetData>
  <sheetProtection algorithmName="SHA-512" hashValue="sSaUaf49LAu4bapp0u/Wi7xV9CvC9fsMB5lLsGZOCoVUrXuJIsaoy0etZOj20n10esW6HLzNAo5xCBifFTcmxg==" saltValue="s8xAOwf9x2eo/ZLQHxnqAQ==" spinCount="100000" sheet="1" objects="1" scenarios="1"/>
  <autoFilter ref="A1:L315" xr:uid="{00000000-0009-0000-0000-00000A000000}"/>
  <pageMargins left="0.511811024" right="0.511811024" top="0.78740157499999996" bottom="0.78740157499999996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/>
  </sheetViews>
  <sheetFormatPr defaultColWidth="14.42578125" defaultRowHeight="15" customHeight="1"/>
  <cols>
    <col min="1" max="26" width="9.140625" customWidth="1"/>
  </cols>
  <sheetData>
    <row r="1" spans="1:26" ht="14.25" customHeight="1">
      <c r="A1" s="12" t="s">
        <v>12</v>
      </c>
      <c r="B1" s="12" t="s">
        <v>19</v>
      </c>
      <c r="C1" s="12" t="s">
        <v>516</v>
      </c>
      <c r="D1" s="12" t="s">
        <v>517</v>
      </c>
      <c r="E1" s="12" t="s">
        <v>518</v>
      </c>
      <c r="F1" s="12" t="s">
        <v>516</v>
      </c>
      <c r="G1" s="12" t="s">
        <v>18</v>
      </c>
      <c r="H1" s="12" t="s">
        <v>519</v>
      </c>
      <c r="I1" s="12"/>
      <c r="J1" s="24"/>
      <c r="K1" s="24">
        <v>3.4722222222222224E-2</v>
      </c>
      <c r="L1" s="12"/>
      <c r="M1" s="12"/>
      <c r="N1" s="12"/>
      <c r="O1" s="12"/>
      <c r="P1" s="12" t="s">
        <v>520</v>
      </c>
      <c r="Q1" s="12" t="s">
        <v>521</v>
      </c>
      <c r="R1" s="12"/>
      <c r="S1" s="12"/>
      <c r="T1" s="12"/>
      <c r="U1" s="12"/>
      <c r="V1" s="12"/>
      <c r="W1" s="12"/>
      <c r="X1" s="12"/>
      <c r="Y1" s="12"/>
      <c r="Z1" s="12"/>
    </row>
    <row r="2" spans="1:26" ht="14.25" customHeight="1">
      <c r="A2" s="12" t="s">
        <v>522</v>
      </c>
      <c r="B2" s="12" t="s">
        <v>523</v>
      </c>
      <c r="C2" s="12">
        <v>1</v>
      </c>
      <c r="D2" s="12" t="str">
        <f t="shared" ref="D2:D36" si="0">CONCATENATE(B2,C2)</f>
        <v>M1</v>
      </c>
      <c r="E2" s="12" t="str">
        <f t="shared" ref="E2:E36" si="1">CONCATENATE(A2,B2,C2)</f>
        <v>AM1</v>
      </c>
      <c r="F2" s="24">
        <v>0.3125</v>
      </c>
      <c r="G2" s="12" t="s">
        <v>164</v>
      </c>
      <c r="H2" s="12" t="str">
        <f t="shared" ref="H2:H36" si="2">VLOOKUP(B2,$M$2:$N$3,2,FALSE)</f>
        <v>Matutino</v>
      </c>
      <c r="I2" s="12"/>
      <c r="J2" s="12" t="s">
        <v>524</v>
      </c>
      <c r="K2" s="24">
        <v>0.3125</v>
      </c>
      <c r="L2" s="12"/>
      <c r="M2" s="12" t="s">
        <v>523</v>
      </c>
      <c r="N2" s="12" t="s">
        <v>168</v>
      </c>
      <c r="O2" s="12"/>
      <c r="P2" s="12">
        <v>1102</v>
      </c>
      <c r="Q2" s="12">
        <v>50</v>
      </c>
      <c r="R2" s="12"/>
      <c r="S2" s="12"/>
      <c r="T2" s="12"/>
      <c r="U2" s="12"/>
      <c r="V2" s="12"/>
      <c r="W2" s="12"/>
      <c r="X2" s="12"/>
      <c r="Y2" s="12"/>
      <c r="Z2" s="12"/>
    </row>
    <row r="3" spans="1:26" ht="14.25" customHeight="1">
      <c r="A3" s="12" t="s">
        <v>522</v>
      </c>
      <c r="B3" s="12" t="s">
        <v>523</v>
      </c>
      <c r="C3" s="12">
        <v>2</v>
      </c>
      <c r="D3" s="12" t="str">
        <f t="shared" si="0"/>
        <v>M2</v>
      </c>
      <c r="E3" s="12" t="str">
        <f t="shared" si="1"/>
        <v>AM2</v>
      </c>
      <c r="F3" s="24">
        <v>0.34722222222222221</v>
      </c>
      <c r="G3" s="12" t="s">
        <v>164</v>
      </c>
      <c r="H3" s="12" t="str">
        <f t="shared" si="2"/>
        <v>Matutino</v>
      </c>
      <c r="I3" s="12"/>
      <c r="J3" s="24" t="s">
        <v>525</v>
      </c>
      <c r="K3" s="24">
        <f t="shared" ref="K3:K7" si="3">K2+$K$1</f>
        <v>0.34722222222222221</v>
      </c>
      <c r="L3" s="12"/>
      <c r="M3" s="12" t="s">
        <v>526</v>
      </c>
      <c r="N3" s="12" t="s">
        <v>162</v>
      </c>
      <c r="O3" s="12"/>
      <c r="P3" s="12">
        <v>1103</v>
      </c>
      <c r="Q3" s="12">
        <v>50</v>
      </c>
      <c r="R3" s="12"/>
      <c r="S3" s="12"/>
      <c r="T3" s="12"/>
      <c r="U3" s="12"/>
      <c r="V3" s="12"/>
      <c r="W3" s="12"/>
      <c r="X3" s="12"/>
      <c r="Y3" s="12"/>
      <c r="Z3" s="12"/>
    </row>
    <row r="4" spans="1:26" ht="14.25" customHeight="1">
      <c r="A4" s="12" t="s">
        <v>522</v>
      </c>
      <c r="B4" s="12" t="s">
        <v>523</v>
      </c>
      <c r="C4" s="12">
        <v>3</v>
      </c>
      <c r="D4" s="12" t="str">
        <f t="shared" si="0"/>
        <v>M3</v>
      </c>
      <c r="E4" s="12" t="str">
        <f t="shared" si="1"/>
        <v>AM3</v>
      </c>
      <c r="F4" s="24">
        <v>0.38194444444444442</v>
      </c>
      <c r="G4" s="12" t="s">
        <v>161</v>
      </c>
      <c r="H4" s="12" t="str">
        <f t="shared" si="2"/>
        <v>Matutino</v>
      </c>
      <c r="I4" s="12"/>
      <c r="J4" s="24" t="s">
        <v>527</v>
      </c>
      <c r="K4" s="24">
        <f t="shared" si="3"/>
        <v>0.38194444444444442</v>
      </c>
      <c r="L4" s="12"/>
      <c r="M4" s="12"/>
      <c r="N4" s="12"/>
      <c r="O4" s="12"/>
      <c r="P4" s="12">
        <v>1104</v>
      </c>
      <c r="Q4" s="12">
        <v>50</v>
      </c>
      <c r="R4" s="12"/>
      <c r="S4" s="12"/>
      <c r="T4" s="12"/>
      <c r="U4" s="12"/>
      <c r="V4" s="12"/>
      <c r="W4" s="12"/>
      <c r="X4" s="12"/>
      <c r="Y4" s="12"/>
      <c r="Z4" s="12"/>
    </row>
    <row r="5" spans="1:26" ht="14.25" customHeight="1">
      <c r="A5" s="12" t="s">
        <v>522</v>
      </c>
      <c r="B5" s="12" t="s">
        <v>523</v>
      </c>
      <c r="C5" s="12">
        <v>4</v>
      </c>
      <c r="D5" s="12" t="str">
        <f t="shared" si="0"/>
        <v>M4</v>
      </c>
      <c r="E5" s="12" t="str">
        <f t="shared" si="1"/>
        <v>AM4</v>
      </c>
      <c r="F5" s="24">
        <v>0.41666666666666663</v>
      </c>
      <c r="G5" s="12" t="s">
        <v>161</v>
      </c>
      <c r="H5" s="12" t="str">
        <f t="shared" si="2"/>
        <v>Matutino</v>
      </c>
      <c r="I5" s="12"/>
      <c r="J5" s="24" t="s">
        <v>528</v>
      </c>
      <c r="K5" s="24">
        <f t="shared" si="3"/>
        <v>0.41666666666666663</v>
      </c>
      <c r="L5" s="12"/>
      <c r="M5" s="12"/>
      <c r="N5" s="12"/>
      <c r="O5" s="12"/>
      <c r="P5" s="12">
        <v>1105</v>
      </c>
      <c r="Q5" s="12">
        <v>50</v>
      </c>
      <c r="R5" s="12"/>
      <c r="S5" s="12"/>
      <c r="T5" s="12"/>
      <c r="U5" s="12"/>
      <c r="V5" s="12"/>
      <c r="W5" s="12"/>
      <c r="X5" s="12"/>
      <c r="Y5" s="12"/>
      <c r="Z5" s="12"/>
    </row>
    <row r="6" spans="1:26" ht="14.25" customHeight="1">
      <c r="A6" s="12" t="s">
        <v>522</v>
      </c>
      <c r="B6" s="12" t="s">
        <v>523</v>
      </c>
      <c r="C6" s="12">
        <v>5</v>
      </c>
      <c r="D6" s="12" t="str">
        <f t="shared" si="0"/>
        <v>M5</v>
      </c>
      <c r="E6" s="12" t="str">
        <f t="shared" si="1"/>
        <v>AM5</v>
      </c>
      <c r="F6" s="24">
        <v>0.45138888888888884</v>
      </c>
      <c r="G6" s="12" t="s">
        <v>161</v>
      </c>
      <c r="H6" s="12" t="str">
        <f t="shared" si="2"/>
        <v>Matutino</v>
      </c>
      <c r="I6" s="12"/>
      <c r="J6" s="24" t="s">
        <v>529</v>
      </c>
      <c r="K6" s="24">
        <f t="shared" si="3"/>
        <v>0.45138888888888884</v>
      </c>
      <c r="L6" s="12"/>
      <c r="M6" s="12"/>
      <c r="N6" s="12"/>
      <c r="O6" s="12"/>
      <c r="P6" s="12">
        <v>1106</v>
      </c>
      <c r="Q6" s="12">
        <v>50</v>
      </c>
      <c r="R6" s="12"/>
      <c r="S6" s="12"/>
      <c r="T6" s="12"/>
      <c r="U6" s="12"/>
      <c r="V6" s="12"/>
      <c r="W6" s="12"/>
      <c r="X6" s="12"/>
      <c r="Y6" s="12"/>
      <c r="Z6" s="12"/>
    </row>
    <row r="7" spans="1:26" ht="14.25" customHeight="1">
      <c r="A7" s="12" t="s">
        <v>522</v>
      </c>
      <c r="B7" s="12" t="s">
        <v>523</v>
      </c>
      <c r="C7" s="12">
        <v>6</v>
      </c>
      <c r="D7" s="12" t="str">
        <f t="shared" si="0"/>
        <v>M6</v>
      </c>
      <c r="E7" s="12" t="str">
        <f t="shared" si="1"/>
        <v>AM6</v>
      </c>
      <c r="F7" s="24">
        <v>0.4861111111111111</v>
      </c>
      <c r="G7" s="12" t="s">
        <v>161</v>
      </c>
      <c r="H7" s="12" t="str">
        <f t="shared" si="2"/>
        <v>Matutino</v>
      </c>
      <c r="I7" s="12"/>
      <c r="J7" s="24" t="s">
        <v>530</v>
      </c>
      <c r="K7" s="24">
        <f t="shared" si="3"/>
        <v>0.48611111111111105</v>
      </c>
      <c r="L7" s="12"/>
      <c r="M7" s="12"/>
      <c r="N7" s="12"/>
      <c r="O7" s="12"/>
      <c r="P7" s="12">
        <v>1107</v>
      </c>
      <c r="Q7" s="12">
        <v>22</v>
      </c>
      <c r="R7" s="12"/>
      <c r="S7" s="12"/>
      <c r="T7" s="12"/>
      <c r="U7" s="12"/>
      <c r="V7" s="12"/>
      <c r="W7" s="12"/>
      <c r="X7" s="12"/>
      <c r="Y7" s="12"/>
      <c r="Z7" s="12"/>
    </row>
    <row r="8" spans="1:26" ht="14.25" customHeight="1">
      <c r="A8" s="127" t="s">
        <v>531</v>
      </c>
      <c r="B8" s="127" t="s">
        <v>523</v>
      </c>
      <c r="C8" s="127">
        <v>1</v>
      </c>
      <c r="D8" s="12" t="str">
        <f t="shared" si="0"/>
        <v>M1</v>
      </c>
      <c r="E8" s="12" t="str">
        <f t="shared" si="1"/>
        <v>BM1</v>
      </c>
      <c r="F8" s="24">
        <v>0.3125</v>
      </c>
      <c r="G8" s="12" t="s">
        <v>176</v>
      </c>
      <c r="H8" s="12" t="str">
        <f t="shared" si="2"/>
        <v>Matutino</v>
      </c>
      <c r="I8" s="12"/>
      <c r="J8" s="24" t="s">
        <v>532</v>
      </c>
      <c r="K8" s="24">
        <v>0.77777777777777779</v>
      </c>
      <c r="L8" s="12"/>
      <c r="M8" s="12"/>
      <c r="N8" s="12"/>
      <c r="O8" s="12"/>
      <c r="P8" s="12">
        <v>1108</v>
      </c>
      <c r="Q8" s="12">
        <v>22</v>
      </c>
      <c r="R8" s="12"/>
      <c r="S8" s="12"/>
      <c r="T8" s="12"/>
      <c r="U8" s="12"/>
      <c r="V8" s="12"/>
      <c r="W8" s="12"/>
      <c r="X8" s="12"/>
      <c r="Y8" s="12"/>
      <c r="Z8" s="12"/>
    </row>
    <row r="9" spans="1:26" ht="14.25" customHeight="1">
      <c r="A9" s="127" t="s">
        <v>531</v>
      </c>
      <c r="B9" s="127" t="s">
        <v>523</v>
      </c>
      <c r="C9" s="127">
        <v>2</v>
      </c>
      <c r="D9" s="12" t="str">
        <f t="shared" si="0"/>
        <v>M2</v>
      </c>
      <c r="E9" s="12" t="str">
        <f t="shared" si="1"/>
        <v>BM2</v>
      </c>
      <c r="F9" s="24">
        <v>0.34722222222222221</v>
      </c>
      <c r="G9" s="12" t="s">
        <v>176</v>
      </c>
      <c r="H9" s="12" t="str">
        <f t="shared" si="2"/>
        <v>Matutino</v>
      </c>
      <c r="I9" s="12"/>
      <c r="J9" s="24" t="s">
        <v>533</v>
      </c>
      <c r="K9" s="24">
        <f t="shared" ref="K9:K11" si="4">K8+$K$1</f>
        <v>0.8125</v>
      </c>
      <c r="L9" s="12"/>
      <c r="M9" s="12"/>
      <c r="N9" s="12"/>
      <c r="O9" s="12"/>
      <c r="P9" s="12">
        <v>1110</v>
      </c>
      <c r="Q9" s="12">
        <v>22</v>
      </c>
      <c r="R9" s="12"/>
      <c r="S9" s="12"/>
      <c r="T9" s="12"/>
      <c r="U9" s="12"/>
      <c r="V9" s="12"/>
      <c r="W9" s="12"/>
      <c r="X9" s="12"/>
      <c r="Y9" s="12"/>
      <c r="Z9" s="12"/>
    </row>
    <row r="10" spans="1:26" ht="14.25" customHeight="1">
      <c r="A10" s="127" t="s">
        <v>531</v>
      </c>
      <c r="B10" s="127" t="s">
        <v>523</v>
      </c>
      <c r="C10" s="127">
        <v>3</v>
      </c>
      <c r="D10" s="12" t="str">
        <f t="shared" si="0"/>
        <v>M3</v>
      </c>
      <c r="E10" s="12" t="str">
        <f t="shared" si="1"/>
        <v>BM3</v>
      </c>
      <c r="F10" s="24">
        <v>0.38194444444444442</v>
      </c>
      <c r="G10" s="12" t="s">
        <v>164</v>
      </c>
      <c r="H10" s="12" t="str">
        <f t="shared" si="2"/>
        <v>Matutino</v>
      </c>
      <c r="I10" s="12"/>
      <c r="J10" s="24" t="s">
        <v>534</v>
      </c>
      <c r="K10" s="24">
        <f t="shared" si="4"/>
        <v>0.84722222222222221</v>
      </c>
      <c r="L10" s="12"/>
      <c r="M10" s="12"/>
      <c r="N10" s="12"/>
      <c r="O10" s="12" t="s">
        <v>535</v>
      </c>
      <c r="P10" s="12">
        <v>1111</v>
      </c>
      <c r="Q10" s="12">
        <v>50</v>
      </c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4.25" customHeight="1">
      <c r="A11" s="127" t="s">
        <v>531</v>
      </c>
      <c r="B11" s="127" t="s">
        <v>523</v>
      </c>
      <c r="C11" s="127">
        <v>4</v>
      </c>
      <c r="D11" s="12" t="str">
        <f t="shared" si="0"/>
        <v>M4</v>
      </c>
      <c r="E11" s="12" t="str">
        <f t="shared" si="1"/>
        <v>BM4</v>
      </c>
      <c r="F11" s="24">
        <v>0.41666666666666663</v>
      </c>
      <c r="G11" s="12" t="s">
        <v>164</v>
      </c>
      <c r="H11" s="12" t="str">
        <f t="shared" si="2"/>
        <v>Matutino</v>
      </c>
      <c r="I11" s="12"/>
      <c r="J11" s="24" t="s">
        <v>536</v>
      </c>
      <c r="K11" s="24">
        <f t="shared" si="4"/>
        <v>0.88194444444444442</v>
      </c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4.25" customHeight="1">
      <c r="A12" s="12" t="s">
        <v>537</v>
      </c>
      <c r="B12" s="12" t="s">
        <v>523</v>
      </c>
      <c r="C12" s="12">
        <v>1</v>
      </c>
      <c r="D12" s="12" t="str">
        <f t="shared" si="0"/>
        <v>M1</v>
      </c>
      <c r="E12" s="12" t="str">
        <f t="shared" si="1"/>
        <v>CM1</v>
      </c>
      <c r="F12" s="24">
        <v>0.3125</v>
      </c>
      <c r="G12" s="12" t="s">
        <v>161</v>
      </c>
      <c r="H12" s="12" t="str">
        <f t="shared" si="2"/>
        <v>Matutino</v>
      </c>
      <c r="I12" s="12"/>
      <c r="J12" s="24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4.25" customHeight="1">
      <c r="A13" s="12" t="s">
        <v>537</v>
      </c>
      <c r="B13" s="12" t="s">
        <v>523</v>
      </c>
      <c r="C13" s="12">
        <v>2</v>
      </c>
      <c r="D13" s="12" t="str">
        <f t="shared" si="0"/>
        <v>M2</v>
      </c>
      <c r="E13" s="12" t="str">
        <f t="shared" si="1"/>
        <v>CM2</v>
      </c>
      <c r="F13" s="24">
        <v>0.34722222222222221</v>
      </c>
      <c r="G13" s="12" t="s">
        <v>161</v>
      </c>
      <c r="H13" s="12" t="str">
        <f t="shared" si="2"/>
        <v>Matutino</v>
      </c>
      <c r="I13" s="12"/>
      <c r="J13" s="24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4.25" customHeight="1">
      <c r="A14" s="12" t="s">
        <v>537</v>
      </c>
      <c r="B14" s="12" t="s">
        <v>523</v>
      </c>
      <c r="C14" s="12">
        <v>3</v>
      </c>
      <c r="D14" s="12" t="str">
        <f t="shared" si="0"/>
        <v>M3</v>
      </c>
      <c r="E14" s="12" t="str">
        <f t="shared" si="1"/>
        <v>CM3</v>
      </c>
      <c r="F14" s="24">
        <v>0.38194444444444442</v>
      </c>
      <c r="G14" s="12" t="s">
        <v>176</v>
      </c>
      <c r="H14" s="12" t="str">
        <f t="shared" si="2"/>
        <v>Matutino</v>
      </c>
      <c r="I14" s="12"/>
      <c r="J14" s="24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4.25" customHeight="1">
      <c r="A15" s="12" t="s">
        <v>537</v>
      </c>
      <c r="B15" s="12" t="s">
        <v>523</v>
      </c>
      <c r="C15" s="12">
        <v>4</v>
      </c>
      <c r="D15" s="12" t="str">
        <f t="shared" si="0"/>
        <v>M4</v>
      </c>
      <c r="E15" s="12" t="str">
        <f t="shared" si="1"/>
        <v>CM4</v>
      </c>
      <c r="F15" s="24">
        <v>0.41666666666666663</v>
      </c>
      <c r="G15" s="12" t="s">
        <v>176</v>
      </c>
      <c r="H15" s="12" t="str">
        <f t="shared" si="2"/>
        <v>Matutino</v>
      </c>
      <c r="I15" s="12"/>
      <c r="J15" s="24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4.25" customHeight="1">
      <c r="A16" s="12" t="s">
        <v>537</v>
      </c>
      <c r="B16" s="12" t="s">
        <v>523</v>
      </c>
      <c r="C16" s="12">
        <v>5</v>
      </c>
      <c r="D16" s="12" t="str">
        <f t="shared" si="0"/>
        <v>M5</v>
      </c>
      <c r="E16" s="12" t="str">
        <f t="shared" si="1"/>
        <v>CM5</v>
      </c>
      <c r="F16" s="24">
        <v>0.45138888888888884</v>
      </c>
      <c r="G16" s="12" t="s">
        <v>176</v>
      </c>
      <c r="H16" s="12" t="str">
        <f t="shared" si="2"/>
        <v>Matutino</v>
      </c>
      <c r="I16" s="12"/>
      <c r="J16" s="24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4.25" customHeight="1">
      <c r="A17" s="12" t="s">
        <v>537</v>
      </c>
      <c r="B17" s="12" t="s">
        <v>523</v>
      </c>
      <c r="C17" s="12">
        <v>6</v>
      </c>
      <c r="D17" s="12" t="str">
        <f t="shared" si="0"/>
        <v>M6</v>
      </c>
      <c r="E17" s="12" t="str">
        <f t="shared" si="1"/>
        <v>CM6</v>
      </c>
      <c r="F17" s="24">
        <v>0.4861111111111111</v>
      </c>
      <c r="G17" s="12" t="s">
        <v>176</v>
      </c>
      <c r="H17" s="12" t="str">
        <f t="shared" si="2"/>
        <v>Matutino</v>
      </c>
      <c r="I17" s="12"/>
      <c r="J17" s="24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4.25" customHeight="1">
      <c r="A18" s="127" t="s">
        <v>538</v>
      </c>
      <c r="B18" s="127" t="s">
        <v>523</v>
      </c>
      <c r="C18" s="127">
        <v>1</v>
      </c>
      <c r="D18" s="12" t="str">
        <f t="shared" si="0"/>
        <v>M1</v>
      </c>
      <c r="E18" s="12" t="str">
        <f t="shared" si="1"/>
        <v>DM1</v>
      </c>
      <c r="F18" s="24">
        <v>0.3125</v>
      </c>
      <c r="G18" s="12" t="s">
        <v>173</v>
      </c>
      <c r="H18" s="12" t="str">
        <f t="shared" si="2"/>
        <v>Matutino</v>
      </c>
      <c r="I18" s="12"/>
      <c r="J18" s="24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4.25" customHeight="1">
      <c r="A19" s="127" t="s">
        <v>538</v>
      </c>
      <c r="B19" s="127" t="s">
        <v>523</v>
      </c>
      <c r="C19" s="127">
        <v>2</v>
      </c>
      <c r="D19" s="12" t="str">
        <f t="shared" si="0"/>
        <v>M2</v>
      </c>
      <c r="E19" s="12" t="str">
        <f t="shared" si="1"/>
        <v>DM2</v>
      </c>
      <c r="F19" s="24">
        <v>0.34722222222222221</v>
      </c>
      <c r="G19" s="12" t="s">
        <v>173</v>
      </c>
      <c r="H19" s="12" t="str">
        <f t="shared" si="2"/>
        <v>Matutino</v>
      </c>
      <c r="I19" s="12"/>
      <c r="J19" s="24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4.25" customHeight="1">
      <c r="A20" s="127" t="s">
        <v>538</v>
      </c>
      <c r="B20" s="127" t="s">
        <v>523</v>
      </c>
      <c r="C20" s="127">
        <v>3</v>
      </c>
      <c r="D20" s="12" t="str">
        <f t="shared" si="0"/>
        <v>M3</v>
      </c>
      <c r="E20" s="12" t="str">
        <f t="shared" si="1"/>
        <v>DM3</v>
      </c>
      <c r="F20" s="24">
        <v>0.38194444444444442</v>
      </c>
      <c r="G20" s="12" t="s">
        <v>174</v>
      </c>
      <c r="H20" s="12" t="str">
        <f t="shared" si="2"/>
        <v>Matutino</v>
      </c>
      <c r="I20" s="12"/>
      <c r="J20" s="24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4.25" customHeight="1">
      <c r="A21" s="127" t="s">
        <v>538</v>
      </c>
      <c r="B21" s="127" t="s">
        <v>523</v>
      </c>
      <c r="C21" s="127">
        <v>4</v>
      </c>
      <c r="D21" s="12" t="str">
        <f t="shared" si="0"/>
        <v>M4</v>
      </c>
      <c r="E21" s="12" t="str">
        <f t="shared" si="1"/>
        <v>DM4</v>
      </c>
      <c r="F21" s="24">
        <v>0.41666666666666663</v>
      </c>
      <c r="G21" s="12" t="s">
        <v>174</v>
      </c>
      <c r="H21" s="12" t="str">
        <f t="shared" si="2"/>
        <v>Matutino</v>
      </c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4.25" customHeight="1">
      <c r="A22" s="127" t="s">
        <v>538</v>
      </c>
      <c r="B22" s="127" t="s">
        <v>523</v>
      </c>
      <c r="C22" s="127">
        <v>5</v>
      </c>
      <c r="D22" s="12" t="str">
        <f t="shared" si="0"/>
        <v>M5</v>
      </c>
      <c r="E22" s="12" t="str">
        <f t="shared" si="1"/>
        <v>DM5</v>
      </c>
      <c r="F22" s="24">
        <v>0.45138888888888884</v>
      </c>
      <c r="G22" s="12" t="s">
        <v>174</v>
      </c>
      <c r="H22" s="12" t="str">
        <f t="shared" si="2"/>
        <v>Matutino</v>
      </c>
      <c r="I22" s="12"/>
      <c r="J22" s="24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4.25" customHeight="1">
      <c r="A23" s="127" t="s">
        <v>538</v>
      </c>
      <c r="B23" s="127" t="s">
        <v>523</v>
      </c>
      <c r="C23" s="127">
        <v>6</v>
      </c>
      <c r="D23" s="12" t="str">
        <f t="shared" si="0"/>
        <v>M6</v>
      </c>
      <c r="E23" s="12" t="str">
        <f t="shared" si="1"/>
        <v>DM6</v>
      </c>
      <c r="F23" s="24">
        <v>0.4861111111111111</v>
      </c>
      <c r="G23" s="12" t="s">
        <v>174</v>
      </c>
      <c r="H23" s="12" t="str">
        <f t="shared" si="2"/>
        <v>Matutino</v>
      </c>
      <c r="I23" s="12"/>
      <c r="J23" s="24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4.25" customHeight="1">
      <c r="A24" s="12" t="s">
        <v>539</v>
      </c>
      <c r="B24" s="12" t="s">
        <v>523</v>
      </c>
      <c r="C24" s="12">
        <v>1</v>
      </c>
      <c r="D24" s="12" t="str">
        <f t="shared" si="0"/>
        <v>M1</v>
      </c>
      <c r="E24" s="12" t="str">
        <f t="shared" si="1"/>
        <v>EM1</v>
      </c>
      <c r="F24" s="24">
        <v>0.3125</v>
      </c>
      <c r="G24" s="12" t="s">
        <v>174</v>
      </c>
      <c r="H24" s="12" t="str">
        <f t="shared" si="2"/>
        <v>Matutino</v>
      </c>
      <c r="I24" s="12"/>
      <c r="J24" s="24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4.25" customHeight="1">
      <c r="A25" s="12" t="s">
        <v>539</v>
      </c>
      <c r="B25" s="12" t="s">
        <v>523</v>
      </c>
      <c r="C25" s="12">
        <v>2</v>
      </c>
      <c r="D25" s="12" t="str">
        <f t="shared" si="0"/>
        <v>M2</v>
      </c>
      <c r="E25" s="12" t="str">
        <f t="shared" si="1"/>
        <v>EM2</v>
      </c>
      <c r="F25" s="24">
        <v>0.34722222222222221</v>
      </c>
      <c r="G25" s="12" t="s">
        <v>174</v>
      </c>
      <c r="H25" s="12" t="str">
        <f t="shared" si="2"/>
        <v>Matutino</v>
      </c>
      <c r="I25" s="12"/>
      <c r="J25" s="24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4.25" customHeight="1">
      <c r="A26" s="12" t="s">
        <v>539</v>
      </c>
      <c r="B26" s="12" t="s">
        <v>523</v>
      </c>
      <c r="C26" s="12">
        <v>3</v>
      </c>
      <c r="D26" s="12" t="str">
        <f t="shared" si="0"/>
        <v>M3</v>
      </c>
      <c r="E26" s="12" t="str">
        <f t="shared" si="1"/>
        <v>EM3</v>
      </c>
      <c r="F26" s="24">
        <v>0.45138888888888884</v>
      </c>
      <c r="G26" s="12" t="s">
        <v>173</v>
      </c>
      <c r="H26" s="12" t="str">
        <f t="shared" si="2"/>
        <v>Matutino</v>
      </c>
      <c r="I26" s="12"/>
      <c r="J26" s="24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4.25" customHeight="1">
      <c r="A27" s="12" t="s">
        <v>539</v>
      </c>
      <c r="B27" s="12" t="s">
        <v>523</v>
      </c>
      <c r="C27" s="12">
        <v>4</v>
      </c>
      <c r="D27" s="12" t="str">
        <f t="shared" si="0"/>
        <v>M4</v>
      </c>
      <c r="E27" s="12" t="str">
        <f t="shared" si="1"/>
        <v>EM4</v>
      </c>
      <c r="F27" s="24">
        <v>0.4861111111111111</v>
      </c>
      <c r="G27" s="12" t="s">
        <v>173</v>
      </c>
      <c r="H27" s="12" t="str">
        <f t="shared" si="2"/>
        <v>Matutino</v>
      </c>
      <c r="I27" s="12"/>
      <c r="J27" s="24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4.25" customHeight="1">
      <c r="A28" s="127" t="s">
        <v>540</v>
      </c>
      <c r="B28" s="127" t="s">
        <v>523</v>
      </c>
      <c r="C28" s="127">
        <v>1</v>
      </c>
      <c r="D28" s="12" t="str">
        <f t="shared" si="0"/>
        <v>M1</v>
      </c>
      <c r="E28" s="12" t="str">
        <f t="shared" si="1"/>
        <v>FM1</v>
      </c>
      <c r="F28" s="24">
        <v>0.38194444444444442</v>
      </c>
      <c r="G28" s="12" t="s">
        <v>173</v>
      </c>
      <c r="H28" s="12" t="str">
        <f t="shared" si="2"/>
        <v>Matutino</v>
      </c>
      <c r="I28" s="12"/>
      <c r="J28" s="24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4.25" customHeight="1">
      <c r="A29" s="127" t="s">
        <v>540</v>
      </c>
      <c r="B29" s="127" t="s">
        <v>523</v>
      </c>
      <c r="C29" s="127">
        <v>2</v>
      </c>
      <c r="D29" s="12" t="str">
        <f t="shared" si="0"/>
        <v>M2</v>
      </c>
      <c r="E29" s="12" t="str">
        <f t="shared" si="1"/>
        <v>FM2</v>
      </c>
      <c r="F29" s="24">
        <v>0.41666666666666663</v>
      </c>
      <c r="G29" s="12" t="s">
        <v>173</v>
      </c>
      <c r="H29" s="12" t="str">
        <f t="shared" si="2"/>
        <v>Matutino</v>
      </c>
      <c r="I29" s="12"/>
      <c r="J29" s="24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4.25" customHeight="1">
      <c r="A30" s="127" t="s">
        <v>540</v>
      </c>
      <c r="B30" s="127" t="s">
        <v>523</v>
      </c>
      <c r="C30" s="127">
        <v>3</v>
      </c>
      <c r="D30" s="12" t="str">
        <f t="shared" si="0"/>
        <v>M3</v>
      </c>
      <c r="E30" s="12" t="str">
        <f t="shared" si="1"/>
        <v>FM3</v>
      </c>
      <c r="F30" s="24">
        <v>0.45138888888888884</v>
      </c>
      <c r="G30" s="12" t="s">
        <v>164</v>
      </c>
      <c r="H30" s="12" t="str">
        <f t="shared" si="2"/>
        <v>Matutino</v>
      </c>
      <c r="I30" s="12"/>
      <c r="J30" s="24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4.25" customHeight="1">
      <c r="A31" s="127" t="s">
        <v>540</v>
      </c>
      <c r="B31" s="127" t="s">
        <v>523</v>
      </c>
      <c r="C31" s="127">
        <v>4</v>
      </c>
      <c r="D31" s="12" t="str">
        <f t="shared" si="0"/>
        <v>M4</v>
      </c>
      <c r="E31" s="12" t="str">
        <f t="shared" si="1"/>
        <v>FM4</v>
      </c>
      <c r="F31" s="24">
        <v>0.4861111111111111</v>
      </c>
      <c r="G31" s="12" t="s">
        <v>164</v>
      </c>
      <c r="H31" s="12" t="str">
        <f t="shared" si="2"/>
        <v>Matutino</v>
      </c>
      <c r="I31" s="12"/>
      <c r="J31" s="24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4.25" customHeight="1">
      <c r="A32" s="12" t="s">
        <v>522</v>
      </c>
      <c r="B32" s="12" t="s">
        <v>526</v>
      </c>
      <c r="C32" s="12">
        <v>1</v>
      </c>
      <c r="D32" s="12" t="str">
        <f t="shared" si="0"/>
        <v>N1</v>
      </c>
      <c r="E32" s="12" t="str">
        <f t="shared" si="1"/>
        <v>AN1</v>
      </c>
      <c r="F32" s="24">
        <v>0.77777777777777779</v>
      </c>
      <c r="G32" s="12" t="s">
        <v>176</v>
      </c>
      <c r="H32" s="12" t="str">
        <f t="shared" si="2"/>
        <v>Noturno</v>
      </c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4.25" customHeight="1">
      <c r="A33" s="12" t="s">
        <v>522</v>
      </c>
      <c r="B33" s="12" t="s">
        <v>526</v>
      </c>
      <c r="C33" s="12">
        <v>2</v>
      </c>
      <c r="D33" s="12" t="str">
        <f t="shared" si="0"/>
        <v>N2</v>
      </c>
      <c r="E33" s="12" t="str">
        <f t="shared" si="1"/>
        <v>AN2</v>
      </c>
      <c r="F33" s="24">
        <v>0.8125</v>
      </c>
      <c r="G33" s="12" t="s">
        <v>176</v>
      </c>
      <c r="H33" s="12" t="str">
        <f t="shared" si="2"/>
        <v>Noturno</v>
      </c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4.25" customHeight="1">
      <c r="A34" s="12" t="s">
        <v>522</v>
      </c>
      <c r="B34" s="12" t="s">
        <v>526</v>
      </c>
      <c r="C34" s="12">
        <v>3</v>
      </c>
      <c r="D34" s="12" t="str">
        <f t="shared" si="0"/>
        <v>N3</v>
      </c>
      <c r="E34" s="12" t="str">
        <f t="shared" si="1"/>
        <v>AN3</v>
      </c>
      <c r="F34" s="24">
        <v>0.84722222222222221</v>
      </c>
      <c r="G34" s="12" t="s">
        <v>161</v>
      </c>
      <c r="H34" s="12" t="str">
        <f t="shared" si="2"/>
        <v>Noturno</v>
      </c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4.25" customHeight="1">
      <c r="A35" s="12" t="s">
        <v>522</v>
      </c>
      <c r="B35" s="12" t="s">
        <v>526</v>
      </c>
      <c r="C35" s="12">
        <v>4</v>
      </c>
      <c r="D35" s="12" t="str">
        <f t="shared" si="0"/>
        <v>N4</v>
      </c>
      <c r="E35" s="12" t="str">
        <f t="shared" si="1"/>
        <v>AN4</v>
      </c>
      <c r="F35" s="24">
        <v>0.88194444444444453</v>
      </c>
      <c r="G35" s="12" t="s">
        <v>161</v>
      </c>
      <c r="H35" s="12" t="str">
        <f t="shared" si="2"/>
        <v>Noturno</v>
      </c>
      <c r="I35" s="12"/>
      <c r="J35" s="24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4.25" customHeight="1">
      <c r="A36" s="12" t="s">
        <v>522</v>
      </c>
      <c r="B36" s="12" t="s">
        <v>526</v>
      </c>
      <c r="C36" s="12">
        <v>5</v>
      </c>
      <c r="D36" s="12" t="str">
        <f t="shared" si="0"/>
        <v>N5</v>
      </c>
      <c r="E36" s="12" t="str">
        <f t="shared" si="1"/>
        <v>AN5</v>
      </c>
      <c r="F36" s="24">
        <v>0.3125</v>
      </c>
      <c r="G36" s="12" t="s">
        <v>225</v>
      </c>
      <c r="H36" s="12" t="str">
        <f t="shared" si="2"/>
        <v>Noturno</v>
      </c>
      <c r="I36" s="12"/>
      <c r="J36" s="24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4.25" customHeight="1">
      <c r="A37" s="12" t="s">
        <v>522</v>
      </c>
      <c r="B37" s="12" t="s">
        <v>526</v>
      </c>
      <c r="C37" s="12">
        <v>6</v>
      </c>
      <c r="D37" s="12"/>
      <c r="E37" s="12"/>
      <c r="F37" s="24"/>
      <c r="G37" s="12"/>
      <c r="H37" s="12"/>
      <c r="I37" s="12"/>
      <c r="J37" s="24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4.25" customHeight="1">
      <c r="A38" s="127" t="s">
        <v>531</v>
      </c>
      <c r="B38" s="127" t="s">
        <v>526</v>
      </c>
      <c r="C38" s="127">
        <v>1</v>
      </c>
      <c r="D38" s="12" t="str">
        <f t="shared" ref="D38:D42" si="5">CONCATENATE(B38,C38)</f>
        <v>N1</v>
      </c>
      <c r="E38" s="12" t="str">
        <f t="shared" ref="E38:E42" si="6">CONCATENATE(A38,B38,C38)</f>
        <v>BN1</v>
      </c>
      <c r="F38" s="24">
        <v>0.84722222222222221</v>
      </c>
      <c r="G38" s="12" t="s">
        <v>176</v>
      </c>
      <c r="H38" s="12" t="str">
        <f t="shared" ref="H38:H42" si="7">VLOOKUP(B38,$M$2:$N$3,2,FALSE)</f>
        <v>Noturno</v>
      </c>
      <c r="I38" s="12"/>
      <c r="J38" s="24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4.25" customHeight="1">
      <c r="A39" s="127" t="s">
        <v>531</v>
      </c>
      <c r="B39" s="127" t="s">
        <v>526</v>
      </c>
      <c r="C39" s="127">
        <v>2</v>
      </c>
      <c r="D39" s="12" t="str">
        <f t="shared" si="5"/>
        <v>N2</v>
      </c>
      <c r="E39" s="12" t="str">
        <f t="shared" si="6"/>
        <v>BN2</v>
      </c>
      <c r="F39" s="24">
        <v>0.88194444444444453</v>
      </c>
      <c r="G39" s="12" t="s">
        <v>176</v>
      </c>
      <c r="H39" s="12" t="str">
        <f t="shared" si="7"/>
        <v>Noturno</v>
      </c>
      <c r="I39" s="12"/>
      <c r="J39" s="24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4.25" customHeight="1">
      <c r="A40" s="127" t="s">
        <v>531</v>
      </c>
      <c r="B40" s="127" t="s">
        <v>526</v>
      </c>
      <c r="C40" s="127">
        <v>3</v>
      </c>
      <c r="D40" s="12" t="str">
        <f t="shared" si="5"/>
        <v>N3</v>
      </c>
      <c r="E40" s="12" t="str">
        <f t="shared" si="6"/>
        <v>BN3</v>
      </c>
      <c r="F40" s="24">
        <v>0.77777777777777779</v>
      </c>
      <c r="G40" s="12" t="s">
        <v>164</v>
      </c>
      <c r="H40" s="12" t="str">
        <f t="shared" si="7"/>
        <v>Noturno</v>
      </c>
      <c r="I40" s="12"/>
      <c r="J40" s="24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4.25" customHeight="1">
      <c r="A41" s="127" t="s">
        <v>531</v>
      </c>
      <c r="B41" s="127" t="s">
        <v>526</v>
      </c>
      <c r="C41" s="127">
        <v>4</v>
      </c>
      <c r="D41" s="12" t="str">
        <f t="shared" si="5"/>
        <v>N4</v>
      </c>
      <c r="E41" s="12" t="str">
        <f t="shared" si="6"/>
        <v>BN4</v>
      </c>
      <c r="F41" s="24">
        <v>0.8125</v>
      </c>
      <c r="G41" s="12" t="s">
        <v>164</v>
      </c>
      <c r="H41" s="12" t="str">
        <f t="shared" si="7"/>
        <v>Noturno</v>
      </c>
      <c r="I41" s="12"/>
      <c r="J41" s="24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4.25" customHeight="1">
      <c r="A42" s="127" t="s">
        <v>531</v>
      </c>
      <c r="B42" s="127" t="s">
        <v>526</v>
      </c>
      <c r="C42" s="127">
        <v>5</v>
      </c>
      <c r="D42" s="12" t="str">
        <f t="shared" si="5"/>
        <v>N5</v>
      </c>
      <c r="E42" s="12" t="str">
        <f t="shared" si="6"/>
        <v>BN5</v>
      </c>
      <c r="F42" s="24">
        <v>0.34722222222222227</v>
      </c>
      <c r="G42" s="12" t="s">
        <v>225</v>
      </c>
      <c r="H42" s="12" t="str">
        <f t="shared" si="7"/>
        <v>Noturno</v>
      </c>
      <c r="I42" s="12"/>
      <c r="J42" s="24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4.25" customHeight="1">
      <c r="A43" s="127" t="s">
        <v>531</v>
      </c>
      <c r="B43" s="127" t="s">
        <v>526</v>
      </c>
      <c r="C43" s="127">
        <v>6</v>
      </c>
      <c r="D43" s="12"/>
      <c r="E43" s="12"/>
      <c r="F43" s="24"/>
      <c r="G43" s="12"/>
      <c r="H43" s="12"/>
      <c r="I43" s="12"/>
      <c r="J43" s="24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4.25" customHeight="1">
      <c r="A44" s="12" t="s">
        <v>537</v>
      </c>
      <c r="B44" s="12" t="s">
        <v>526</v>
      </c>
      <c r="C44" s="12">
        <v>1</v>
      </c>
      <c r="D44" s="12" t="str">
        <f t="shared" ref="D44:D47" si="8">CONCATENATE(B44,C44)</f>
        <v>N1</v>
      </c>
      <c r="E44" s="12" t="str">
        <f t="shared" ref="E44:E47" si="9">CONCATENATE(A44,B44,C44)</f>
        <v>CN1</v>
      </c>
      <c r="F44" s="24">
        <v>0.77777777777777779</v>
      </c>
      <c r="G44" s="12" t="s">
        <v>161</v>
      </c>
      <c r="H44" s="12" t="str">
        <f t="shared" ref="H44:H47" si="10">VLOOKUP(B44,$M$2:$N$3,2,FALSE)</f>
        <v>Noturno</v>
      </c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4.25" customHeight="1">
      <c r="A45" s="12" t="s">
        <v>537</v>
      </c>
      <c r="B45" s="12" t="s">
        <v>526</v>
      </c>
      <c r="C45" s="12">
        <v>2</v>
      </c>
      <c r="D45" s="12" t="str">
        <f t="shared" si="8"/>
        <v>N2</v>
      </c>
      <c r="E45" s="12" t="str">
        <f t="shared" si="9"/>
        <v>CN2</v>
      </c>
      <c r="F45" s="24">
        <v>0.8125</v>
      </c>
      <c r="G45" s="12" t="s">
        <v>161</v>
      </c>
      <c r="H45" s="12" t="str">
        <f t="shared" si="10"/>
        <v>Noturno</v>
      </c>
      <c r="I45" s="12"/>
      <c r="J45" s="24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4.25" customHeight="1">
      <c r="A46" s="12" t="s">
        <v>537</v>
      </c>
      <c r="B46" s="12" t="s">
        <v>526</v>
      </c>
      <c r="C46" s="12">
        <v>3</v>
      </c>
      <c r="D46" s="12" t="str">
        <f t="shared" si="8"/>
        <v>N3</v>
      </c>
      <c r="E46" s="12" t="str">
        <f t="shared" si="9"/>
        <v>CN3</v>
      </c>
      <c r="F46" s="24">
        <v>0.84722222222222221</v>
      </c>
      <c r="G46" s="12" t="s">
        <v>164</v>
      </c>
      <c r="H46" s="12" t="str">
        <f t="shared" si="10"/>
        <v>Noturno</v>
      </c>
      <c r="I46" s="12"/>
      <c r="J46" s="24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4.25" customHeight="1">
      <c r="A47" s="12" t="s">
        <v>537</v>
      </c>
      <c r="B47" s="12" t="s">
        <v>526</v>
      </c>
      <c r="C47" s="12">
        <v>4</v>
      </c>
      <c r="D47" s="12" t="str">
        <f t="shared" si="8"/>
        <v>N4</v>
      </c>
      <c r="E47" s="12" t="str">
        <f t="shared" si="9"/>
        <v>CN4</v>
      </c>
      <c r="F47" s="24">
        <v>0.88194444444444453</v>
      </c>
      <c r="G47" s="12" t="s">
        <v>164</v>
      </c>
      <c r="H47" s="12" t="str">
        <f t="shared" si="10"/>
        <v>Noturno</v>
      </c>
      <c r="I47" s="12"/>
      <c r="J47" s="24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4.25" customHeight="1">
      <c r="A48" s="12" t="s">
        <v>537</v>
      </c>
      <c r="B48" s="12" t="s">
        <v>526</v>
      </c>
      <c r="C48" s="12">
        <v>5</v>
      </c>
      <c r="D48" s="12"/>
      <c r="E48" s="12"/>
      <c r="F48" s="24"/>
      <c r="G48" s="12"/>
      <c r="H48" s="12"/>
      <c r="I48" s="12"/>
      <c r="J48" s="24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4.25" customHeight="1">
      <c r="A49" s="12" t="s">
        <v>537</v>
      </c>
      <c r="B49" s="12" t="s">
        <v>526</v>
      </c>
      <c r="C49" s="12">
        <v>6</v>
      </c>
      <c r="D49" s="12" t="str">
        <f t="shared" ref="D49:D59" si="11">CONCATENATE(B49,C49)</f>
        <v>N6</v>
      </c>
      <c r="E49" s="12" t="str">
        <f t="shared" ref="E49:E59" si="12">CONCATENATE(A49,B49,C49)</f>
        <v>CN6</v>
      </c>
      <c r="F49" s="24">
        <v>0.4861111111111111</v>
      </c>
      <c r="G49" s="12" t="s">
        <v>225</v>
      </c>
      <c r="H49" s="12" t="str">
        <f t="shared" ref="H49:H59" si="13">VLOOKUP(B49,$M$2:$N$3,2,FALSE)</f>
        <v>Noturno</v>
      </c>
      <c r="I49" s="12"/>
      <c r="J49" s="24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4.25" customHeight="1">
      <c r="A50" s="127" t="s">
        <v>538</v>
      </c>
      <c r="B50" s="127" t="s">
        <v>526</v>
      </c>
      <c r="C50" s="127">
        <v>1</v>
      </c>
      <c r="D50" s="12" t="str">
        <f t="shared" si="11"/>
        <v>N1</v>
      </c>
      <c r="E50" s="12" t="str">
        <f t="shared" si="12"/>
        <v>DN1</v>
      </c>
      <c r="F50" s="24">
        <v>0.77777777777777779</v>
      </c>
      <c r="G50" s="12" t="s">
        <v>174</v>
      </c>
      <c r="H50" s="12" t="str">
        <f t="shared" si="13"/>
        <v>Noturno</v>
      </c>
      <c r="I50" s="12"/>
      <c r="J50" s="24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4.25" customHeight="1">
      <c r="A51" s="127" t="s">
        <v>538</v>
      </c>
      <c r="B51" s="127" t="s">
        <v>526</v>
      </c>
      <c r="C51" s="127">
        <v>2</v>
      </c>
      <c r="D51" s="12" t="str">
        <f t="shared" si="11"/>
        <v>N2</v>
      </c>
      <c r="E51" s="12" t="str">
        <f t="shared" si="12"/>
        <v>DN2</v>
      </c>
      <c r="F51" s="24">
        <v>0.8125</v>
      </c>
      <c r="G51" s="12" t="s">
        <v>174</v>
      </c>
      <c r="H51" s="12" t="str">
        <f t="shared" si="13"/>
        <v>Noturno</v>
      </c>
      <c r="I51" s="12"/>
      <c r="J51" s="24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4.25" customHeight="1">
      <c r="A52" s="127" t="s">
        <v>538</v>
      </c>
      <c r="B52" s="127" t="s">
        <v>526</v>
      </c>
      <c r="C52" s="127">
        <v>3</v>
      </c>
      <c r="D52" s="12" t="str">
        <f t="shared" si="11"/>
        <v>N3</v>
      </c>
      <c r="E52" s="12" t="str">
        <f t="shared" si="12"/>
        <v>DN3</v>
      </c>
      <c r="F52" s="24">
        <v>0.84722222222222221</v>
      </c>
      <c r="G52" s="12" t="s">
        <v>173</v>
      </c>
      <c r="H52" s="12" t="str">
        <f t="shared" si="13"/>
        <v>Noturno</v>
      </c>
      <c r="I52" s="12"/>
      <c r="J52" s="24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4.25" customHeight="1">
      <c r="A53" s="127" t="s">
        <v>538</v>
      </c>
      <c r="B53" s="127" t="s">
        <v>526</v>
      </c>
      <c r="C53" s="127">
        <v>4</v>
      </c>
      <c r="D53" s="12" t="str">
        <f t="shared" si="11"/>
        <v>N4</v>
      </c>
      <c r="E53" s="12" t="str">
        <f t="shared" si="12"/>
        <v>DN4</v>
      </c>
      <c r="F53" s="24">
        <v>0.88194444444444453</v>
      </c>
      <c r="G53" s="12" t="s">
        <v>173</v>
      </c>
      <c r="H53" s="12" t="str">
        <f t="shared" si="13"/>
        <v>Noturno</v>
      </c>
      <c r="I53" s="12"/>
      <c r="J53" s="24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4.25" customHeight="1">
      <c r="A54" s="127" t="s">
        <v>538</v>
      </c>
      <c r="B54" s="127" t="s">
        <v>526</v>
      </c>
      <c r="C54" s="127">
        <v>5</v>
      </c>
      <c r="D54" s="12" t="str">
        <f t="shared" si="11"/>
        <v>N5</v>
      </c>
      <c r="E54" s="12" t="str">
        <f t="shared" si="12"/>
        <v>DN5</v>
      </c>
      <c r="F54" s="24">
        <v>0.41666666666666669</v>
      </c>
      <c r="G54" s="12" t="s">
        <v>225</v>
      </c>
      <c r="H54" s="12" t="str">
        <f t="shared" si="13"/>
        <v>Noturno</v>
      </c>
      <c r="I54" s="12"/>
      <c r="J54" s="24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4.25" customHeight="1">
      <c r="A55" s="12" t="s">
        <v>539</v>
      </c>
      <c r="B55" s="12" t="s">
        <v>526</v>
      </c>
      <c r="C55" s="12">
        <v>1</v>
      </c>
      <c r="D55" s="12" t="str">
        <f t="shared" si="11"/>
        <v>N1</v>
      </c>
      <c r="E55" s="12" t="str">
        <f t="shared" si="12"/>
        <v>EN1</v>
      </c>
      <c r="F55" s="24">
        <v>0.77777777777777779</v>
      </c>
      <c r="G55" s="12" t="s">
        <v>173</v>
      </c>
      <c r="H55" s="12" t="str">
        <f t="shared" si="13"/>
        <v>Noturno</v>
      </c>
      <c r="I55" s="12"/>
      <c r="J55" s="24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4.25" customHeight="1">
      <c r="A56" s="12" t="s">
        <v>539</v>
      </c>
      <c r="B56" s="12" t="s">
        <v>526</v>
      </c>
      <c r="C56" s="12">
        <v>2</v>
      </c>
      <c r="D56" s="12" t="str">
        <f t="shared" si="11"/>
        <v>N2</v>
      </c>
      <c r="E56" s="12" t="str">
        <f t="shared" si="12"/>
        <v>EN2</v>
      </c>
      <c r="F56" s="24">
        <v>0.8125</v>
      </c>
      <c r="G56" s="12" t="s">
        <v>173</v>
      </c>
      <c r="H56" s="12" t="str">
        <f t="shared" si="13"/>
        <v>Noturno</v>
      </c>
      <c r="I56" s="12"/>
      <c r="J56" s="24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4.25" customHeight="1">
      <c r="A57" s="12" t="s">
        <v>539</v>
      </c>
      <c r="B57" s="12" t="s">
        <v>526</v>
      </c>
      <c r="C57" s="12">
        <v>3</v>
      </c>
      <c r="D57" s="12" t="str">
        <f t="shared" si="11"/>
        <v>N3</v>
      </c>
      <c r="E57" s="12" t="str">
        <f t="shared" si="12"/>
        <v>EN3</v>
      </c>
      <c r="F57" s="24">
        <v>0.84722222222222221</v>
      </c>
      <c r="G57" s="12" t="s">
        <v>174</v>
      </c>
      <c r="H57" s="12" t="str">
        <f t="shared" si="13"/>
        <v>Noturno</v>
      </c>
      <c r="I57" s="12"/>
      <c r="J57" s="24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4.25" customHeight="1">
      <c r="A58" s="12" t="s">
        <v>539</v>
      </c>
      <c r="B58" s="12" t="s">
        <v>526</v>
      </c>
      <c r="C58" s="12">
        <v>4</v>
      </c>
      <c r="D58" s="12" t="str">
        <f t="shared" si="11"/>
        <v>N4</v>
      </c>
      <c r="E58" s="12" t="str">
        <f t="shared" si="12"/>
        <v>EN4</v>
      </c>
      <c r="F58" s="24">
        <v>0.88194444444444453</v>
      </c>
      <c r="G58" s="12" t="s">
        <v>174</v>
      </c>
      <c r="H58" s="12" t="str">
        <f t="shared" si="13"/>
        <v>Noturno</v>
      </c>
      <c r="I58" s="12"/>
      <c r="J58" s="24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4.25" customHeight="1">
      <c r="A59" s="12" t="s">
        <v>539</v>
      </c>
      <c r="B59" s="12" t="s">
        <v>526</v>
      </c>
      <c r="C59" s="12">
        <v>5</v>
      </c>
      <c r="D59" s="12" t="str">
        <f t="shared" si="11"/>
        <v>N5</v>
      </c>
      <c r="E59" s="12" t="str">
        <f t="shared" si="12"/>
        <v>EN5</v>
      </c>
      <c r="F59" s="24">
        <v>0.4513888888888889</v>
      </c>
      <c r="G59" s="12" t="s">
        <v>225</v>
      </c>
      <c r="H59" s="12" t="str">
        <f t="shared" si="13"/>
        <v>Noturno</v>
      </c>
      <c r="I59" s="12"/>
      <c r="J59" s="24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4.25" customHeight="1">
      <c r="A60" s="12" t="s">
        <v>539</v>
      </c>
      <c r="B60" s="12" t="s">
        <v>526</v>
      </c>
      <c r="C60" s="12">
        <v>6</v>
      </c>
      <c r="D60" s="12"/>
      <c r="E60" s="12"/>
      <c r="F60" s="24"/>
      <c r="G60" s="12"/>
      <c r="H60" s="12"/>
      <c r="I60" s="12"/>
      <c r="J60" s="24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4.25" customHeight="1">
      <c r="A61" s="127" t="s">
        <v>540</v>
      </c>
      <c r="B61" s="127" t="s">
        <v>526</v>
      </c>
      <c r="C61" s="127">
        <v>1</v>
      </c>
      <c r="D61" s="12" t="str">
        <f t="shared" ref="D61:D65" si="14">CONCATENATE(B61,C61)</f>
        <v>N1</v>
      </c>
      <c r="E61" s="12" t="str">
        <f t="shared" ref="E61:E64" si="15">CONCATENATE(A61,B61,C61)</f>
        <v>FN1</v>
      </c>
      <c r="F61" s="24">
        <v>0.3125</v>
      </c>
      <c r="G61" s="12" t="s">
        <v>225</v>
      </c>
      <c r="H61" s="12" t="str">
        <f t="shared" ref="H61:H64" si="16">VLOOKUP(B61,$M$2:$N$3,2,FALSE)</f>
        <v>Noturno</v>
      </c>
      <c r="I61" s="12"/>
      <c r="J61" s="24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4.25" customHeight="1">
      <c r="A62" s="127" t="s">
        <v>540</v>
      </c>
      <c r="B62" s="127" t="s">
        <v>526</v>
      </c>
      <c r="C62" s="127">
        <v>2</v>
      </c>
      <c r="D62" s="12" t="str">
        <f t="shared" si="14"/>
        <v>N2</v>
      </c>
      <c r="E62" s="12" t="str">
        <f t="shared" si="15"/>
        <v>FN2</v>
      </c>
      <c r="F62" s="24">
        <v>0.34722222222222221</v>
      </c>
      <c r="G62" s="12" t="s">
        <v>225</v>
      </c>
      <c r="H62" s="12" t="str">
        <f t="shared" si="16"/>
        <v>Noturno</v>
      </c>
      <c r="I62" s="12"/>
      <c r="J62" s="24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4.25" customHeight="1">
      <c r="A63" s="127" t="s">
        <v>540</v>
      </c>
      <c r="B63" s="127" t="s">
        <v>526</v>
      </c>
      <c r="C63" s="127">
        <v>3</v>
      </c>
      <c r="D63" s="12" t="str">
        <f t="shared" si="14"/>
        <v>N3</v>
      </c>
      <c r="E63" s="12" t="str">
        <f t="shared" si="15"/>
        <v>FN3</v>
      </c>
      <c r="F63" s="24">
        <v>0.38194444444444442</v>
      </c>
      <c r="G63" s="12" t="s">
        <v>225</v>
      </c>
      <c r="H63" s="12" t="str">
        <f t="shared" si="16"/>
        <v>Noturno</v>
      </c>
      <c r="I63" s="12"/>
      <c r="J63" s="24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4.25" customHeight="1">
      <c r="A64" s="127" t="s">
        <v>540</v>
      </c>
      <c r="B64" s="127" t="s">
        <v>526</v>
      </c>
      <c r="C64" s="127">
        <v>4</v>
      </c>
      <c r="D64" s="12" t="str">
        <f t="shared" si="14"/>
        <v>N4</v>
      </c>
      <c r="E64" s="12" t="str">
        <f t="shared" si="15"/>
        <v>FN4</v>
      </c>
      <c r="F64" s="24">
        <v>0.41666666666666663</v>
      </c>
      <c r="G64" s="12" t="s">
        <v>225</v>
      </c>
      <c r="H64" s="12" t="str">
        <f t="shared" si="16"/>
        <v>Noturno</v>
      </c>
      <c r="I64" s="12"/>
      <c r="J64" s="24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4.25" customHeight="1">
      <c r="A65" s="12"/>
      <c r="B65" s="12"/>
      <c r="C65" s="12"/>
      <c r="D65" s="12" t="str">
        <f t="shared" si="14"/>
        <v/>
      </c>
      <c r="E65" s="12"/>
      <c r="F65" s="24"/>
      <c r="G65" s="12"/>
      <c r="H65" s="12"/>
      <c r="I65" s="12"/>
      <c r="J65" s="24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4.25" customHeight="1">
      <c r="A66" s="12"/>
      <c r="B66" s="12"/>
      <c r="C66" s="12"/>
      <c r="D66" s="12"/>
      <c r="E66" s="12"/>
      <c r="F66" s="24"/>
      <c r="G66" s="12"/>
      <c r="H66" s="12"/>
      <c r="I66" s="12"/>
      <c r="J66" s="24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4.25" customHeight="1">
      <c r="A67" s="12"/>
      <c r="B67" s="12"/>
      <c r="C67" s="12"/>
      <c r="D67" s="12"/>
      <c r="E67" s="12"/>
      <c r="F67" s="24"/>
      <c r="G67" s="12"/>
      <c r="H67" s="12"/>
      <c r="I67" s="12"/>
      <c r="J67" s="24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4.25" customHeight="1">
      <c r="A68" s="12"/>
      <c r="B68" s="12"/>
      <c r="C68" s="12"/>
      <c r="D68" s="12"/>
      <c r="E68" s="12"/>
      <c r="F68" s="24"/>
      <c r="G68" s="12"/>
      <c r="H68" s="12"/>
      <c r="I68" s="12"/>
      <c r="J68" s="24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4.25" customHeight="1">
      <c r="A69" s="12"/>
      <c r="B69" s="12"/>
      <c r="C69" s="12"/>
      <c r="D69" s="12"/>
      <c r="E69" s="12"/>
      <c r="F69" s="24"/>
      <c r="G69" s="12"/>
      <c r="H69" s="12"/>
      <c r="I69" s="12"/>
      <c r="J69" s="24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4.25" customHeight="1">
      <c r="A70" s="12"/>
      <c r="B70" s="12"/>
      <c r="C70" s="12"/>
      <c r="D70" s="12"/>
      <c r="E70" s="12"/>
      <c r="F70" s="24"/>
      <c r="G70" s="12"/>
      <c r="H70" s="12"/>
      <c r="I70" s="12"/>
      <c r="J70" s="24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4.25" customHeight="1">
      <c r="A71" s="12"/>
      <c r="B71" s="12"/>
      <c r="C71" s="12"/>
      <c r="D71" s="12"/>
      <c r="E71" s="12"/>
      <c r="F71" s="24"/>
      <c r="G71" s="12"/>
      <c r="H71" s="12"/>
      <c r="I71" s="12"/>
      <c r="J71" s="24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4.25" customHeight="1">
      <c r="A72" s="12"/>
      <c r="B72" s="12"/>
      <c r="C72" s="12"/>
      <c r="D72" s="12"/>
      <c r="E72" s="12"/>
      <c r="F72" s="24"/>
      <c r="G72" s="12"/>
      <c r="H72" s="12"/>
      <c r="I72" s="12"/>
      <c r="J72" s="24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4.25" customHeight="1">
      <c r="A73" s="12"/>
      <c r="B73" s="12"/>
      <c r="C73" s="12"/>
      <c r="D73" s="12"/>
      <c r="E73" s="12"/>
      <c r="F73" s="24"/>
      <c r="G73" s="12"/>
      <c r="H73" s="12"/>
      <c r="I73" s="12"/>
      <c r="J73" s="24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4.25" customHeight="1">
      <c r="A74" s="12"/>
      <c r="B74" s="12"/>
      <c r="C74" s="12"/>
      <c r="D74" s="12"/>
      <c r="E74" s="12"/>
      <c r="F74" s="24"/>
      <c r="G74" s="12"/>
      <c r="H74" s="12"/>
      <c r="I74" s="12"/>
      <c r="J74" s="24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4.25" customHeight="1">
      <c r="A75" s="12"/>
      <c r="B75" s="12"/>
      <c r="C75" s="12"/>
      <c r="D75" s="12"/>
      <c r="E75" s="12"/>
      <c r="F75" s="24"/>
      <c r="G75" s="12"/>
      <c r="H75" s="12"/>
      <c r="I75" s="12"/>
      <c r="J75" s="24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4.25" customHeight="1">
      <c r="A76" s="12"/>
      <c r="B76" s="12"/>
      <c r="C76" s="12"/>
      <c r="D76" s="12"/>
      <c r="E76" s="12"/>
      <c r="F76" s="24"/>
      <c r="G76" s="12"/>
      <c r="H76" s="12"/>
      <c r="I76" s="12"/>
      <c r="J76" s="24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4.25" customHeight="1">
      <c r="A77" s="12"/>
      <c r="B77" s="12"/>
      <c r="C77" s="12"/>
      <c r="D77" s="12"/>
      <c r="E77" s="12"/>
      <c r="F77" s="24"/>
      <c r="G77" s="12"/>
      <c r="H77" s="12"/>
      <c r="I77" s="12"/>
      <c r="J77" s="24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4.25" customHeight="1">
      <c r="A78" s="12"/>
      <c r="B78" s="12"/>
      <c r="C78" s="12"/>
      <c r="D78" s="12"/>
      <c r="E78" s="12"/>
      <c r="F78" s="24"/>
      <c r="G78" s="12"/>
      <c r="H78" s="12"/>
      <c r="I78" s="12"/>
      <c r="J78" s="24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4.25" customHeight="1">
      <c r="A79" s="12"/>
      <c r="B79" s="12"/>
      <c r="C79" s="12"/>
      <c r="D79" s="12"/>
      <c r="E79" s="12"/>
      <c r="F79" s="24"/>
      <c r="G79" s="12"/>
      <c r="H79" s="12"/>
      <c r="I79" s="12"/>
      <c r="J79" s="24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4.25" customHeight="1">
      <c r="A80" s="12"/>
      <c r="B80" s="12"/>
      <c r="C80" s="12"/>
      <c r="D80" s="12"/>
      <c r="E80" s="12"/>
      <c r="F80" s="24"/>
      <c r="G80" s="12"/>
      <c r="H80" s="12"/>
      <c r="I80" s="12"/>
      <c r="J80" s="24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4.25" customHeight="1">
      <c r="A81" s="12"/>
      <c r="B81" s="12"/>
      <c r="C81" s="12"/>
      <c r="D81" s="12"/>
      <c r="E81" s="12"/>
      <c r="F81" s="24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4.25" customHeight="1">
      <c r="A82" s="12"/>
      <c r="B82" s="12"/>
      <c r="C82" s="12"/>
      <c r="D82" s="12"/>
      <c r="E82" s="12"/>
      <c r="F82" s="24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4.25" customHeight="1">
      <c r="A83" s="12"/>
      <c r="B83" s="12"/>
      <c r="C83" s="12"/>
      <c r="D83" s="12"/>
      <c r="E83" s="12"/>
      <c r="F83" s="24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4.25" customHeight="1">
      <c r="A84" s="12"/>
      <c r="B84" s="12"/>
      <c r="C84" s="12"/>
      <c r="D84" s="12"/>
      <c r="E84" s="12"/>
      <c r="F84" s="24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4.25" customHeight="1">
      <c r="A85" s="12"/>
      <c r="B85" s="12"/>
      <c r="C85" s="12"/>
      <c r="D85" s="12"/>
      <c r="E85" s="12"/>
      <c r="F85" s="24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4.25" customHeight="1">
      <c r="A86" s="12"/>
      <c r="B86" s="12"/>
      <c r="C86" s="12"/>
      <c r="D86" s="12"/>
      <c r="E86" s="12"/>
      <c r="F86" s="24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4.25" customHeight="1">
      <c r="A87" s="12"/>
      <c r="B87" s="12"/>
      <c r="C87" s="12"/>
      <c r="D87" s="12"/>
      <c r="E87" s="12"/>
      <c r="F87" s="24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4.25" customHeight="1">
      <c r="A88" s="12"/>
      <c r="B88" s="12"/>
      <c r="C88" s="12"/>
      <c r="D88" s="12"/>
      <c r="E88" s="12"/>
      <c r="F88" s="24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4.25" customHeight="1">
      <c r="A89" s="12"/>
      <c r="B89" s="12"/>
      <c r="C89" s="12"/>
      <c r="D89" s="12"/>
      <c r="E89" s="12"/>
      <c r="F89" s="24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4.25" customHeight="1">
      <c r="A90" s="12"/>
      <c r="B90" s="12"/>
      <c r="C90" s="12"/>
      <c r="D90" s="12"/>
      <c r="E90" s="12"/>
      <c r="F90" s="24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4.25" customHeight="1">
      <c r="A91" s="12"/>
      <c r="B91" s="12"/>
      <c r="C91" s="12"/>
      <c r="D91" s="12"/>
      <c r="E91" s="12"/>
      <c r="F91" s="24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4.25" customHeight="1">
      <c r="A92" s="12"/>
      <c r="B92" s="12"/>
      <c r="C92" s="12"/>
      <c r="D92" s="12"/>
      <c r="E92" s="12"/>
      <c r="F92" s="24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4.25" customHeight="1">
      <c r="A93" s="12"/>
      <c r="B93" s="12"/>
      <c r="C93" s="12"/>
      <c r="D93" s="12"/>
      <c r="E93" s="12"/>
      <c r="F93" s="2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4.25" customHeight="1">
      <c r="A94" s="12"/>
      <c r="B94" s="12"/>
      <c r="C94" s="12"/>
      <c r="D94" s="12"/>
      <c r="E94" s="12"/>
      <c r="F94" s="24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4.25" customHeight="1">
      <c r="A95" s="12"/>
      <c r="B95" s="12"/>
      <c r="C95" s="12"/>
      <c r="D95" s="12" t="str">
        <f t="shared" ref="D95:D100" si="17">CONCATENATE(B95,C95)</f>
        <v/>
      </c>
      <c r="E95" s="12"/>
      <c r="F95" s="24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4.25" customHeight="1">
      <c r="A96" s="12"/>
      <c r="B96" s="12"/>
      <c r="C96" s="12"/>
      <c r="D96" s="12" t="str">
        <f t="shared" si="17"/>
        <v/>
      </c>
      <c r="E96" s="12"/>
      <c r="F96" s="24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4.25" customHeight="1">
      <c r="A97" s="12"/>
      <c r="B97" s="12"/>
      <c r="C97" s="12"/>
      <c r="D97" s="12" t="str">
        <f t="shared" si="17"/>
        <v/>
      </c>
      <c r="E97" s="12"/>
      <c r="F97" s="2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4.25" customHeight="1">
      <c r="A98" s="12"/>
      <c r="B98" s="12"/>
      <c r="C98" s="12"/>
      <c r="D98" s="12" t="str">
        <f t="shared" si="17"/>
        <v/>
      </c>
      <c r="E98" s="12"/>
      <c r="F98" s="24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4.25" customHeight="1">
      <c r="A99" s="12"/>
      <c r="B99" s="12"/>
      <c r="C99" s="12"/>
      <c r="D99" s="12" t="str">
        <f t="shared" si="17"/>
        <v/>
      </c>
      <c r="E99" s="12"/>
      <c r="F99" s="24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4.25" customHeight="1">
      <c r="A100" s="12"/>
      <c r="B100" s="12"/>
      <c r="C100" s="12"/>
      <c r="D100" s="12" t="str">
        <f t="shared" si="17"/>
        <v/>
      </c>
      <c r="E100" s="12"/>
      <c r="F100" s="24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4.2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4.2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4.2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4.2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4.2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4.2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4.2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4.2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4.2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4.2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4.2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4.2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4.2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4.2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4.2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4.2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4.2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4.2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4.2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4.2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4.2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4.2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4.2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4.2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4.2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4.2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4.2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4.2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4.2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4.2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4.2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4.2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4.2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4.2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4.2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4.2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4.2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4.2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4.2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4.2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4.2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4.2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4.2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4.2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4.2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4.2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4.2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4.2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4.2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4.2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4.2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4.2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4.2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4.2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4.2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4.2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4.2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4.2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4.2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4.2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4.2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4.2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4.2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4.2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4.2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4.2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4.2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4.2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4.2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4.2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4.2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4.2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4.2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4.2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4.2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4.2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4.2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4.2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4.2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4.2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4.2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4.2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4.2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4.2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4.2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4.2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4.2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4.2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4.2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4.2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4.2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4.2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4.2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4.2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4.2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4.2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4.2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4.2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4.2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4.2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4.2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4.2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4.2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4.2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4.2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4.2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4.2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4.2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4.2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4.2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4.2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4.2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4.2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4.2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4.2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4.2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4.2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4.2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4.2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4.2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4.2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4.2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4.2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4.2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4.2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4.2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4.2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4.2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4.2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4.2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4.2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4.2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4.2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4.2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4.2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4.2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4.2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4.2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4.2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4.2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4.2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4.2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4.2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4.2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4.2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4.2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4.2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4.2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4.2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4.2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4.2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4.2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4.2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4.2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4.2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4.2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4.2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4.2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4.2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4.2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4.2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4.2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4.2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4.2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4.2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4.2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4.2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4.2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4.2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4.2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4.2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4.2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4.2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4.2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4.2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4.2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4.2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4.2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4.2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4.2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4.2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4.2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4.2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4.2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4.2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4.2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4.2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4.2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4.2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4.2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4.2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4.2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4.2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4.2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4.2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4.2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4.2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4.2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4.2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4.2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4.2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4.2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4.2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4.2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4.2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4.2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4.2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4.2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4.2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4.2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4.2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4.2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4.2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4.2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4.2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4.2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4.2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4.2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4.2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4.2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4.2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4.2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4.2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4.2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4.2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4.2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4.2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4.2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4.2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4.2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4.2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4.2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4.2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4.2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4.2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4.2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4.2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4.2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4.2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4.2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4.2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4.2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4.2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4.2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4.2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4.2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4.2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4.2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4.2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4.2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4.2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4.2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4.2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4.2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4.2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4.2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4.2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4.2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4.2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4.2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4.2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4.2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4.2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4.2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4.2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4.2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4.2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4.2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4.2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4.2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4.2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4.2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4.2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4.2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4.2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4.2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4.2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4.2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4.2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4.2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4.2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4.2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4.2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4.2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4.2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4.2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4.2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4.2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4.2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4.2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4.2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4.2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4.2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4.2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4.2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4.2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4.2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4.2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4.2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4.2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4.2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4.2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4.2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4.2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4.2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4.2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4.2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4.2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4.2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4.2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4.2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4.2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4.2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4.2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4.2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4.2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4.2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4.2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4.2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4.2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4.2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4.2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4.2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4.2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4.2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4.2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4.2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4.2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4.2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4.2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4.2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4.2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4.2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4.2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4.2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4.2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4.2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4.2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4.2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4.2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4.2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4.2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4.2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4.2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4.2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4.2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4.2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4.2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4.2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4.2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4.2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4.2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4.2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4.2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4.2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4.2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4.2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4.2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4.2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4.2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4.2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4.2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4.2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4.2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4.2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4.2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4.2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4.2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4.2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4.2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4.2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4.2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4.2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4.2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4.2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4.2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4.2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4.2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4.2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4.2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4.2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4.2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4.2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4.2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4.2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4.2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4.2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4.2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4.2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4.2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4.2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4.2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4.2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4.2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4.2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4.2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4.2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4.2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4.2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4.2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4.2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4.2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4.2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4.2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4.2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4.2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4.2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4.2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4.2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4.2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4.2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4.2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4.2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4.2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4.2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4.2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4.2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4.2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4.2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4.2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4.2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4.2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4.2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4.2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4.2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4.2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4.2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4.2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4.2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4.2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4.2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4.2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4.2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4.2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4.2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4.2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4.2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4.2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4.2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4.2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4.2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4.2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4.2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4.2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4.2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4.2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4.2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4.2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4.2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4.2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4.2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4.2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4.2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4.2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4.2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4.2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4.2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4.2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4.2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4.2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4.2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4.2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4.2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4.2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4.2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4.2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4.2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4.2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4.2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4.2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4.2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4.2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4.2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4.2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4.2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4.2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4.2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4.2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4.2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4.2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4.2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4.2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4.2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4.2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4.2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4.2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4.2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4.2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4.2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4.2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4.2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4.2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4.2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4.2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4.2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4.2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4.2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4.2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4.2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4.2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4.2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4.2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4.2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4.2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4.2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4.2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4.2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4.2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4.2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4.2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4.2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4.2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4.2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4.2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4.2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4.2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4.2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4.2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4.2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4.2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4.2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4.2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4.2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4.2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4.2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4.2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4.2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4.2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4.2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4.2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4.2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4.2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4.2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4.2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4.2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4.2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4.2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4.2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4.2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4.2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4.2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4.2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4.2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4.2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4.2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4.2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4.2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4.2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4.2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4.2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4.2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4.2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4.2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4.2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4.2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4.2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4.2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4.2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4.2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4.2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4.2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4.2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4.2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4.2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4.2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4.2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4.2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4.2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4.2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4.2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4.2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4.2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4.2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4.2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4.2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4.2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4.2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4.2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4.2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4.2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4.2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4.2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4.2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4.2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4.2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4.2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4.2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4.2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4.2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4.2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4.2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4.2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4.2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4.2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4.2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4.2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4.2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4.2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4.2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4.2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4.2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4.2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4.2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4.2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4.2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4.2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4.2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4.2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4.2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4.2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4.2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4.2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4.2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4.2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4.2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4.2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4.2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4.2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4.2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4.2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4.2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4.2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4.2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4.2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4.2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4.2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4.2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4.2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4.2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4.2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4.2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4.2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4.2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4.2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4.2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4.2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4.2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4.2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4.2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4.2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4.2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4.2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4.2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4.2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4.2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4.2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4.2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4.2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4.2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4.2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4.2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4.2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4.2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4.2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4.2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4.2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4.2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4.2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4.2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4.2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4.2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4.2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4.2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4.2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4.2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4.2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4.2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4.2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4.2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4.2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4.2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4.2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4.2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4.2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4.2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4.2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4.2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4.2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4.2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4.2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4.2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4.2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4.2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4.2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4.2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4.2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4.2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4.2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4.2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4.2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4.2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4.2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4.2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4.2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4.2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4.2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4.2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4.2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4.2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4.2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4.2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4.2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4.2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4.2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4.2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4.2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4.2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4.2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4.2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4.2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4.2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4.2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4.2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4.2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4.2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4.2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4.2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4.2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4.2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4.2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4.2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4.2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4.2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4.2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4.2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4.2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4.2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4.2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4.2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4.2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4.2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4.2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4.2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4.2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4.2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4.2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4.2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4.2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4.2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4.2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4.2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4.2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4.2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4.2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4.2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4.2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4.2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4.2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4.2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4.2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4.2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4.2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4.2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4.2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4.2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4.2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4.2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4.2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4.2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4.2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4.2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4.2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4.2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4.2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4.2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4.2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4.2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4.2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4.2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4.2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4.2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4.2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4.2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4.2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4.2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4.2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4.2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4.2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4.2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4.2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4.2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4.2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4.2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4.2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4.2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4.2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4.2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4.2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4.2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4.2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4.2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4.2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4.2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4.2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4.2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4.2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4.2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4.2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4.2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4.2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4.2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4.2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4.2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4.2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4.2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4.2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4.2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4.2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4.2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4.2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4.2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4.2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4.2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4.2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4.2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4.2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4.2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4.2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4.2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4.2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4.2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4.2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4.2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4.2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4.2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4.2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4.2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4.2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4.2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4.2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4.2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4.2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4.2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4.2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4.2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4.2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4.2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4.2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4.2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4.2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4.2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4.2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4.2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4.2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4.2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4.2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4.2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4.2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4.2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4.2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4.2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4.2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4.2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4.2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4.2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4.2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4.2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4.2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4.2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4.2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4.2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4.2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4.2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4.2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4.2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4.2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4.2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4.2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4.2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4.2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4.2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4.2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4.2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4.2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4.2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4.2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4.2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4.2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4.2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4.2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4.2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4.2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4.2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4.2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4.2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4.2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4.2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4.2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4.2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4.2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4.2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4.2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4.2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4.2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4.2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4.2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4.2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4.2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4.2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4.25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sheetProtection algorithmName="SHA-512" hashValue="R3zmksF7Dw0wj6e2A/VwFbXT430/mNL7ZW36FFgRWRezfIcsXxJkr5NDAo2iwIPtRq4rBTH1Wh0ByZUiySHWtw==" saltValue="dhZO3VddCndQv/bmsaiOsg==" spinCount="100000" sheet="1" objects="1" scenarios="1"/>
  <autoFilter ref="A1:J100" xr:uid="{00000000-0009-0000-0000-00000B000000}"/>
  <pageMargins left="0.511811024" right="0.511811024" top="1.1499999999999999" bottom="0.78740157499999996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Z1000"/>
  <sheetViews>
    <sheetView workbookViewId="0"/>
  </sheetViews>
  <sheetFormatPr defaultColWidth="14.42578125" defaultRowHeight="15" customHeight="1"/>
  <cols>
    <col min="1" max="1" width="8.7109375" customWidth="1"/>
    <col min="2" max="2" width="55.85546875" customWidth="1"/>
    <col min="3" max="3" width="8.140625" customWidth="1"/>
    <col min="4" max="9" width="9.140625" customWidth="1"/>
    <col min="10" max="26" width="8.7109375" customWidth="1"/>
  </cols>
  <sheetData>
    <row r="1" spans="1:9" ht="14.25" customHeight="1">
      <c r="A1" s="12" t="s">
        <v>327</v>
      </c>
      <c r="B1" s="125" t="s">
        <v>7</v>
      </c>
      <c r="C1" s="5" t="s">
        <v>8</v>
      </c>
      <c r="D1" s="35" t="s">
        <v>14</v>
      </c>
      <c r="E1" s="5" t="s">
        <v>9</v>
      </c>
      <c r="F1" s="5" t="s">
        <v>10</v>
      </c>
      <c r="G1" s="5" t="s">
        <v>328</v>
      </c>
      <c r="H1" s="5" t="s">
        <v>13</v>
      </c>
      <c r="I1" s="5" t="s">
        <v>5</v>
      </c>
    </row>
    <row r="2" spans="1:9" ht="14.25" customHeight="1">
      <c r="A2" s="14" t="s">
        <v>81</v>
      </c>
      <c r="B2" s="125" t="s">
        <v>541</v>
      </c>
      <c r="C2" s="5" t="s">
        <v>158</v>
      </c>
      <c r="D2" s="35">
        <v>1</v>
      </c>
      <c r="E2" s="5" t="s">
        <v>33</v>
      </c>
      <c r="F2" s="5">
        <v>60</v>
      </c>
      <c r="G2" s="5">
        <v>4</v>
      </c>
      <c r="H2" s="5" t="s">
        <v>166</v>
      </c>
      <c r="I2" s="5">
        <v>2018</v>
      </c>
    </row>
    <row r="3" spans="1:9" ht="14.25" customHeight="1">
      <c r="A3" s="14" t="s">
        <v>127</v>
      </c>
      <c r="B3" s="125" t="s">
        <v>542</v>
      </c>
      <c r="C3" s="5" t="s">
        <v>158</v>
      </c>
      <c r="D3" s="35">
        <v>1</v>
      </c>
      <c r="E3" s="5" t="s">
        <v>33</v>
      </c>
      <c r="F3" s="5">
        <v>90</v>
      </c>
      <c r="G3" s="5">
        <v>6</v>
      </c>
      <c r="H3" s="5" t="s">
        <v>166</v>
      </c>
      <c r="I3" s="5">
        <v>2018</v>
      </c>
    </row>
    <row r="4" spans="1:9" ht="14.25" customHeight="1">
      <c r="A4" s="14" t="s">
        <v>23</v>
      </c>
      <c r="B4" s="125" t="s">
        <v>543</v>
      </c>
      <c r="C4" s="5" t="s">
        <v>158</v>
      </c>
      <c r="D4" s="35">
        <v>1</v>
      </c>
      <c r="E4" s="5" t="s">
        <v>33</v>
      </c>
      <c r="F4" s="5">
        <v>60</v>
      </c>
      <c r="G4" s="5">
        <v>4</v>
      </c>
      <c r="H4" s="5" t="s">
        <v>159</v>
      </c>
      <c r="I4" s="5">
        <v>2018</v>
      </c>
    </row>
    <row r="5" spans="1:9" ht="14.25" customHeight="1">
      <c r="A5" s="14" t="s">
        <v>28</v>
      </c>
      <c r="B5" s="125" t="s">
        <v>544</v>
      </c>
      <c r="C5" s="5" t="s">
        <v>158</v>
      </c>
      <c r="D5" s="35">
        <v>1</v>
      </c>
      <c r="E5" s="5" t="s">
        <v>33</v>
      </c>
      <c r="F5" s="5">
        <v>60</v>
      </c>
      <c r="G5" s="5">
        <v>4</v>
      </c>
      <c r="H5" s="5" t="s">
        <v>171</v>
      </c>
      <c r="I5" s="5">
        <v>2018</v>
      </c>
    </row>
    <row r="6" spans="1:9" ht="14.25" customHeight="1">
      <c r="A6" s="14" t="s">
        <v>30</v>
      </c>
      <c r="B6" s="125" t="s">
        <v>545</v>
      </c>
      <c r="C6" s="5" t="s">
        <v>158</v>
      </c>
      <c r="D6" s="35">
        <v>1</v>
      </c>
      <c r="E6" s="5" t="s">
        <v>33</v>
      </c>
      <c r="F6" s="5">
        <v>60</v>
      </c>
      <c r="G6" s="5">
        <v>4</v>
      </c>
      <c r="H6" s="5" t="s">
        <v>171</v>
      </c>
      <c r="I6" s="5">
        <v>2018</v>
      </c>
    </row>
    <row r="7" spans="1:9" ht="14.25" customHeight="1">
      <c r="A7" s="14" t="s">
        <v>74</v>
      </c>
      <c r="B7" s="125" t="s">
        <v>546</v>
      </c>
      <c r="C7" s="5" t="s">
        <v>158</v>
      </c>
      <c r="D7" s="35">
        <v>2</v>
      </c>
      <c r="E7" s="5" t="s">
        <v>33</v>
      </c>
      <c r="F7" s="5">
        <v>60</v>
      </c>
      <c r="G7" s="5">
        <v>4</v>
      </c>
      <c r="H7" s="5" t="s">
        <v>166</v>
      </c>
      <c r="I7" s="5">
        <v>2018</v>
      </c>
    </row>
    <row r="8" spans="1:9" ht="14.25" customHeight="1">
      <c r="A8" s="14" t="s">
        <v>83</v>
      </c>
      <c r="B8" s="125" t="s">
        <v>547</v>
      </c>
      <c r="C8" s="5" t="s">
        <v>158</v>
      </c>
      <c r="D8" s="35">
        <v>2</v>
      </c>
      <c r="E8" s="5" t="s">
        <v>33</v>
      </c>
      <c r="F8" s="5">
        <v>60</v>
      </c>
      <c r="G8" s="5">
        <v>4</v>
      </c>
      <c r="H8" s="5" t="s">
        <v>166</v>
      </c>
      <c r="I8" s="5">
        <v>2018</v>
      </c>
    </row>
    <row r="9" spans="1:9" ht="14.25" customHeight="1">
      <c r="A9" s="14" t="s">
        <v>95</v>
      </c>
      <c r="B9" s="125" t="s">
        <v>548</v>
      </c>
      <c r="C9" s="5" t="s">
        <v>158</v>
      </c>
      <c r="D9" s="35">
        <v>2</v>
      </c>
      <c r="E9" s="5" t="s">
        <v>515</v>
      </c>
      <c r="F9" s="5">
        <v>90</v>
      </c>
      <c r="G9" s="5">
        <v>4</v>
      </c>
      <c r="H9" s="5" t="s">
        <v>166</v>
      </c>
      <c r="I9" s="5">
        <v>2018</v>
      </c>
    </row>
    <row r="10" spans="1:9" ht="14.25" customHeight="1">
      <c r="A10" s="14" t="s">
        <v>39</v>
      </c>
      <c r="B10" s="125" t="s">
        <v>549</v>
      </c>
      <c r="C10" s="5" t="s">
        <v>158</v>
      </c>
      <c r="D10" s="35">
        <v>2</v>
      </c>
      <c r="E10" s="5" t="s">
        <v>33</v>
      </c>
      <c r="F10" s="5">
        <v>60</v>
      </c>
      <c r="G10" s="5">
        <v>4</v>
      </c>
      <c r="H10" s="5" t="s">
        <v>159</v>
      </c>
      <c r="I10" s="5">
        <v>2018</v>
      </c>
    </row>
    <row r="11" spans="1:9" ht="14.25" customHeight="1">
      <c r="A11" s="14" t="s">
        <v>38</v>
      </c>
      <c r="B11" s="125" t="s">
        <v>550</v>
      </c>
      <c r="C11" s="5" t="s">
        <v>158</v>
      </c>
      <c r="D11" s="35">
        <v>2</v>
      </c>
      <c r="E11" s="5" t="s">
        <v>33</v>
      </c>
      <c r="F11" s="5">
        <v>60</v>
      </c>
      <c r="G11" s="5">
        <v>4</v>
      </c>
      <c r="H11" s="5" t="s">
        <v>171</v>
      </c>
      <c r="I11" s="5">
        <v>2018</v>
      </c>
    </row>
    <row r="12" spans="1:9" ht="14.25" customHeight="1">
      <c r="A12" s="14" t="s">
        <v>124</v>
      </c>
      <c r="B12" s="125" t="s">
        <v>551</v>
      </c>
      <c r="C12" s="5" t="s">
        <v>158</v>
      </c>
      <c r="D12" s="35">
        <v>3</v>
      </c>
      <c r="E12" s="5" t="s">
        <v>33</v>
      </c>
      <c r="F12" s="5">
        <v>60</v>
      </c>
      <c r="G12" s="5">
        <v>4</v>
      </c>
      <c r="H12" s="5" t="s">
        <v>166</v>
      </c>
      <c r="I12" s="5">
        <v>2018</v>
      </c>
    </row>
    <row r="13" spans="1:9" ht="14.25" customHeight="1">
      <c r="A13" s="14" t="s">
        <v>41</v>
      </c>
      <c r="B13" s="125" t="s">
        <v>552</v>
      </c>
      <c r="C13" s="5" t="s">
        <v>158</v>
      </c>
      <c r="D13" s="35">
        <v>3</v>
      </c>
      <c r="E13" s="5" t="s">
        <v>33</v>
      </c>
      <c r="F13" s="5">
        <v>60</v>
      </c>
      <c r="G13" s="5">
        <v>4</v>
      </c>
      <c r="H13" s="5" t="s">
        <v>166</v>
      </c>
      <c r="I13" s="5">
        <v>2018</v>
      </c>
    </row>
    <row r="14" spans="1:9" ht="14.25" customHeight="1">
      <c r="A14" s="14" t="s">
        <v>53</v>
      </c>
      <c r="B14" s="125" t="s">
        <v>553</v>
      </c>
      <c r="C14" s="5" t="s">
        <v>158</v>
      </c>
      <c r="D14" s="35">
        <v>3</v>
      </c>
      <c r="E14" s="5" t="s">
        <v>33</v>
      </c>
      <c r="F14" s="5">
        <v>60</v>
      </c>
      <c r="G14" s="5">
        <v>4</v>
      </c>
      <c r="H14" s="5" t="s">
        <v>166</v>
      </c>
      <c r="I14" s="5">
        <v>2018</v>
      </c>
    </row>
    <row r="15" spans="1:9" ht="14.25" customHeight="1">
      <c r="A15" s="14" t="s">
        <v>42</v>
      </c>
      <c r="B15" s="125" t="s">
        <v>554</v>
      </c>
      <c r="C15" s="5" t="s">
        <v>158</v>
      </c>
      <c r="D15" s="35">
        <v>3</v>
      </c>
      <c r="E15" s="5" t="s">
        <v>33</v>
      </c>
      <c r="F15" s="5">
        <v>60</v>
      </c>
      <c r="G15" s="5">
        <v>4</v>
      </c>
      <c r="H15" s="5" t="s">
        <v>159</v>
      </c>
      <c r="I15" s="5">
        <v>2018</v>
      </c>
    </row>
    <row r="16" spans="1:9" ht="14.25" customHeight="1">
      <c r="A16" s="14" t="s">
        <v>46</v>
      </c>
      <c r="B16" s="125" t="s">
        <v>555</v>
      </c>
      <c r="C16" s="5" t="s">
        <v>158</v>
      </c>
      <c r="D16" s="35">
        <v>3</v>
      </c>
      <c r="E16" s="5" t="s">
        <v>33</v>
      </c>
      <c r="F16" s="5">
        <v>60</v>
      </c>
      <c r="G16" s="5">
        <v>4</v>
      </c>
      <c r="H16" s="5" t="s">
        <v>159</v>
      </c>
      <c r="I16" s="5">
        <v>2018</v>
      </c>
    </row>
    <row r="17" spans="1:26" ht="14.25" customHeight="1">
      <c r="A17" s="14" t="s">
        <v>75</v>
      </c>
      <c r="B17" s="125" t="s">
        <v>556</v>
      </c>
      <c r="C17" s="5" t="s">
        <v>158</v>
      </c>
      <c r="D17" s="35">
        <v>4</v>
      </c>
      <c r="E17" s="5" t="s">
        <v>33</v>
      </c>
      <c r="F17" s="5">
        <v>60</v>
      </c>
      <c r="G17" s="5">
        <v>4</v>
      </c>
      <c r="H17" s="5" t="s">
        <v>166</v>
      </c>
      <c r="I17" s="5">
        <v>2018</v>
      </c>
    </row>
    <row r="18" spans="1:26" ht="14.25" customHeight="1">
      <c r="A18" s="14" t="s">
        <v>88</v>
      </c>
      <c r="B18" s="125" t="s">
        <v>557</v>
      </c>
      <c r="C18" s="5" t="s">
        <v>158</v>
      </c>
      <c r="D18" s="35">
        <v>4</v>
      </c>
      <c r="E18" s="5" t="s">
        <v>33</v>
      </c>
      <c r="F18" s="5">
        <v>60</v>
      </c>
      <c r="G18" s="5">
        <v>4</v>
      </c>
      <c r="H18" s="5" t="s">
        <v>166</v>
      </c>
      <c r="I18" s="5">
        <v>2018</v>
      </c>
    </row>
    <row r="19" spans="1:26" ht="14.25" customHeight="1">
      <c r="A19" s="14" t="s">
        <v>58</v>
      </c>
      <c r="B19" s="125" t="s">
        <v>558</v>
      </c>
      <c r="C19" s="5" t="s">
        <v>158</v>
      </c>
      <c r="D19" s="35">
        <v>4</v>
      </c>
      <c r="E19" s="5" t="s">
        <v>33</v>
      </c>
      <c r="F19" s="5">
        <v>60</v>
      </c>
      <c r="G19" s="5">
        <v>4</v>
      </c>
      <c r="H19" s="5" t="s">
        <v>166</v>
      </c>
      <c r="I19" s="5">
        <v>2018</v>
      </c>
    </row>
    <row r="20" spans="1:26" ht="14.25" customHeight="1">
      <c r="A20" s="14" t="s">
        <v>43</v>
      </c>
      <c r="B20" s="125" t="s">
        <v>559</v>
      </c>
      <c r="C20" s="5" t="s">
        <v>158</v>
      </c>
      <c r="D20" s="35">
        <v>4</v>
      </c>
      <c r="E20" s="5" t="s">
        <v>33</v>
      </c>
      <c r="F20" s="5">
        <v>60</v>
      </c>
      <c r="G20" s="5">
        <v>4</v>
      </c>
      <c r="H20" s="5" t="s">
        <v>166</v>
      </c>
      <c r="I20" s="5">
        <v>2018</v>
      </c>
    </row>
    <row r="21" spans="1:26" ht="14.25" customHeight="1">
      <c r="A21" s="14" t="s">
        <v>69</v>
      </c>
      <c r="B21" s="125" t="s">
        <v>560</v>
      </c>
      <c r="C21" s="5" t="s">
        <v>158</v>
      </c>
      <c r="D21" s="35">
        <v>4</v>
      </c>
      <c r="E21" s="5" t="s">
        <v>33</v>
      </c>
      <c r="F21" s="5">
        <v>60</v>
      </c>
      <c r="G21" s="5">
        <v>4</v>
      </c>
      <c r="H21" s="5" t="s">
        <v>159</v>
      </c>
      <c r="I21" s="5">
        <v>2018</v>
      </c>
    </row>
    <row r="22" spans="1:26" ht="14.25" customHeight="1">
      <c r="A22" s="14" t="s">
        <v>70</v>
      </c>
      <c r="B22" s="125" t="s">
        <v>561</v>
      </c>
      <c r="C22" s="5" t="s">
        <v>158</v>
      </c>
      <c r="D22" s="35">
        <v>5</v>
      </c>
      <c r="E22" s="5" t="s">
        <v>33</v>
      </c>
      <c r="F22" s="5">
        <v>60</v>
      </c>
      <c r="G22" s="5">
        <v>4</v>
      </c>
      <c r="H22" s="5" t="s">
        <v>166</v>
      </c>
      <c r="I22" s="5">
        <v>2018</v>
      </c>
    </row>
    <row r="23" spans="1:26" ht="14.25" customHeight="1">
      <c r="A23" s="14" t="s">
        <v>99</v>
      </c>
      <c r="B23" s="125" t="s">
        <v>562</v>
      </c>
      <c r="C23" s="5" t="s">
        <v>158</v>
      </c>
      <c r="D23" s="35">
        <v>5</v>
      </c>
      <c r="E23" s="5" t="s">
        <v>515</v>
      </c>
      <c r="F23" s="5">
        <v>90</v>
      </c>
      <c r="G23" s="5">
        <v>5</v>
      </c>
      <c r="H23" s="5" t="s">
        <v>166</v>
      </c>
      <c r="I23" s="5">
        <v>2018</v>
      </c>
    </row>
    <row r="24" spans="1:26" ht="14.25" customHeight="1">
      <c r="A24" s="14" t="s">
        <v>107</v>
      </c>
      <c r="B24" s="125" t="s">
        <v>563</v>
      </c>
      <c r="C24" s="5" t="s">
        <v>158</v>
      </c>
      <c r="D24" s="35">
        <v>5</v>
      </c>
      <c r="E24" s="5" t="s">
        <v>515</v>
      </c>
      <c r="F24" s="5">
        <v>90</v>
      </c>
      <c r="G24" s="5">
        <v>5</v>
      </c>
      <c r="H24" s="5" t="s">
        <v>166</v>
      </c>
      <c r="I24" s="5">
        <v>2018</v>
      </c>
    </row>
    <row r="25" spans="1:26" ht="14.25" customHeight="1">
      <c r="A25" s="14" t="s">
        <v>59</v>
      </c>
      <c r="B25" s="125" t="s">
        <v>564</v>
      </c>
      <c r="C25" s="5" t="s">
        <v>158</v>
      </c>
      <c r="D25" s="35">
        <v>5</v>
      </c>
      <c r="E25" s="5" t="s">
        <v>33</v>
      </c>
      <c r="F25" s="5">
        <v>60</v>
      </c>
      <c r="G25" s="5">
        <v>4</v>
      </c>
      <c r="H25" s="5" t="s">
        <v>166</v>
      </c>
      <c r="I25" s="5">
        <v>2018</v>
      </c>
    </row>
    <row r="26" spans="1:26" ht="14.25" customHeight="1">
      <c r="A26" s="14" t="s">
        <v>49</v>
      </c>
      <c r="B26" s="125" t="s">
        <v>565</v>
      </c>
      <c r="C26" s="5" t="s">
        <v>158</v>
      </c>
      <c r="D26" s="35">
        <v>5</v>
      </c>
      <c r="E26" s="5" t="s">
        <v>33</v>
      </c>
      <c r="F26" s="5">
        <v>60</v>
      </c>
      <c r="G26" s="5">
        <v>4</v>
      </c>
      <c r="H26" s="5" t="s">
        <v>166</v>
      </c>
      <c r="I26" s="5">
        <v>2018</v>
      </c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4.25" customHeight="1">
      <c r="A27" s="14" t="s">
        <v>68</v>
      </c>
      <c r="B27" s="125" t="s">
        <v>566</v>
      </c>
      <c r="C27" s="5" t="s">
        <v>158</v>
      </c>
      <c r="D27" s="35">
        <v>6</v>
      </c>
      <c r="E27" s="5" t="s">
        <v>515</v>
      </c>
      <c r="F27" s="5">
        <v>90</v>
      </c>
      <c r="G27" s="5">
        <v>5</v>
      </c>
      <c r="H27" s="5" t="s">
        <v>166</v>
      </c>
      <c r="I27" s="5">
        <v>2018</v>
      </c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4.25" customHeight="1">
      <c r="A28" s="14" t="s">
        <v>63</v>
      </c>
      <c r="B28" s="125" t="s">
        <v>567</v>
      </c>
      <c r="C28" s="5" t="s">
        <v>158</v>
      </c>
      <c r="D28" s="35">
        <v>6</v>
      </c>
      <c r="E28" s="5" t="s">
        <v>515</v>
      </c>
      <c r="F28" s="5">
        <v>90</v>
      </c>
      <c r="G28" s="5">
        <v>5</v>
      </c>
      <c r="H28" s="5" t="s">
        <v>166</v>
      </c>
      <c r="I28" s="5">
        <v>2018</v>
      </c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4.25" customHeight="1">
      <c r="A29" s="14" t="s">
        <v>65</v>
      </c>
      <c r="B29" s="125" t="s">
        <v>568</v>
      </c>
      <c r="C29" s="5" t="s">
        <v>158</v>
      </c>
      <c r="D29" s="35">
        <v>6</v>
      </c>
      <c r="E29" s="5" t="s">
        <v>515</v>
      </c>
      <c r="F29" s="5">
        <v>90</v>
      </c>
      <c r="G29" s="5">
        <v>5</v>
      </c>
      <c r="H29" s="5" t="s">
        <v>166</v>
      </c>
      <c r="I29" s="5">
        <v>2018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4.25" customHeight="1">
      <c r="A30" s="14" t="s">
        <v>66</v>
      </c>
      <c r="B30" s="125" t="s">
        <v>569</v>
      </c>
      <c r="C30" s="5" t="s">
        <v>158</v>
      </c>
      <c r="D30" s="35">
        <v>6</v>
      </c>
      <c r="E30" s="5" t="s">
        <v>515</v>
      </c>
      <c r="F30" s="5">
        <v>90</v>
      </c>
      <c r="G30" s="5">
        <v>5</v>
      </c>
      <c r="H30" s="5" t="s">
        <v>166</v>
      </c>
      <c r="I30" s="5">
        <v>2018</v>
      </c>
    </row>
    <row r="31" spans="1:26" ht="14.25" customHeight="1">
      <c r="A31" s="14" t="s">
        <v>77</v>
      </c>
      <c r="B31" s="128" t="s">
        <v>570</v>
      </c>
      <c r="C31" s="5" t="s">
        <v>158</v>
      </c>
      <c r="D31" s="36">
        <v>6</v>
      </c>
      <c r="E31" s="22" t="s">
        <v>33</v>
      </c>
      <c r="F31" s="22">
        <v>60</v>
      </c>
      <c r="G31" s="22">
        <v>4</v>
      </c>
      <c r="H31" s="5" t="s">
        <v>166</v>
      </c>
      <c r="I31" s="5">
        <v>2018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4.25" customHeight="1">
      <c r="A32" s="14" t="s">
        <v>71</v>
      </c>
      <c r="B32" s="125" t="s">
        <v>571</v>
      </c>
      <c r="C32" s="5" t="s">
        <v>158</v>
      </c>
      <c r="D32" s="35">
        <v>7</v>
      </c>
      <c r="E32" s="5" t="s">
        <v>33</v>
      </c>
      <c r="F32" s="5">
        <v>60</v>
      </c>
      <c r="G32" s="5">
        <v>4</v>
      </c>
      <c r="H32" s="5" t="s">
        <v>238</v>
      </c>
      <c r="I32" s="5">
        <v>2018</v>
      </c>
    </row>
    <row r="33" spans="1:26" ht="14.25" customHeight="1">
      <c r="A33" s="14" t="s">
        <v>62</v>
      </c>
      <c r="B33" s="125" t="s">
        <v>572</v>
      </c>
      <c r="C33" s="5" t="s">
        <v>158</v>
      </c>
      <c r="D33" s="35">
        <v>7</v>
      </c>
      <c r="E33" s="5" t="s">
        <v>515</v>
      </c>
      <c r="F33" s="5">
        <v>90</v>
      </c>
      <c r="G33" s="5">
        <v>4</v>
      </c>
      <c r="H33" s="5" t="s">
        <v>166</v>
      </c>
      <c r="I33" s="5">
        <v>2018</v>
      </c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4.25" customHeight="1">
      <c r="A34" s="14" t="s">
        <v>32</v>
      </c>
      <c r="B34" s="125" t="s">
        <v>573</v>
      </c>
      <c r="C34" s="5" t="s">
        <v>158</v>
      </c>
      <c r="D34" s="35">
        <v>7</v>
      </c>
      <c r="E34" s="5" t="s">
        <v>515</v>
      </c>
      <c r="F34" s="5">
        <v>90</v>
      </c>
      <c r="G34" s="5">
        <v>5</v>
      </c>
      <c r="H34" s="5" t="s">
        <v>166</v>
      </c>
      <c r="I34" s="5">
        <v>2018</v>
      </c>
    </row>
    <row r="35" spans="1:26" ht="14.25" customHeight="1">
      <c r="A35" s="14" t="s">
        <v>73</v>
      </c>
      <c r="B35" s="128" t="s">
        <v>574</v>
      </c>
      <c r="C35" s="5" t="s">
        <v>158</v>
      </c>
      <c r="D35" s="36">
        <v>7</v>
      </c>
      <c r="E35" s="5" t="s">
        <v>515</v>
      </c>
      <c r="F35" s="22">
        <v>90</v>
      </c>
      <c r="G35" s="22">
        <v>5</v>
      </c>
      <c r="H35" s="5" t="s">
        <v>166</v>
      </c>
      <c r="I35" s="5">
        <v>2018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4.25" customHeight="1">
      <c r="A36" s="14" t="s">
        <v>61</v>
      </c>
      <c r="B36" s="125" t="s">
        <v>575</v>
      </c>
      <c r="C36" s="5" t="s">
        <v>158</v>
      </c>
      <c r="D36" s="35">
        <v>7</v>
      </c>
      <c r="E36" s="5" t="s">
        <v>33</v>
      </c>
      <c r="F36" s="5">
        <v>60</v>
      </c>
      <c r="G36" s="5">
        <v>4</v>
      </c>
      <c r="H36" s="5" t="s">
        <v>245</v>
      </c>
      <c r="I36" s="5">
        <v>2018</v>
      </c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4.25" customHeight="1">
      <c r="A37" s="14" t="s">
        <v>82</v>
      </c>
      <c r="B37" s="125" t="s">
        <v>576</v>
      </c>
      <c r="C37" s="5" t="s">
        <v>158</v>
      </c>
      <c r="D37" s="35">
        <v>8</v>
      </c>
      <c r="E37" s="5" t="s">
        <v>33</v>
      </c>
      <c r="F37" s="5">
        <v>60</v>
      </c>
      <c r="G37" s="5">
        <v>4</v>
      </c>
      <c r="H37" s="5" t="s">
        <v>238</v>
      </c>
      <c r="I37" s="5">
        <v>2018</v>
      </c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4.25" customHeight="1">
      <c r="A38" s="14" t="s">
        <v>50</v>
      </c>
      <c r="B38" s="125" t="s">
        <v>577</v>
      </c>
      <c r="C38" s="5" t="s">
        <v>158</v>
      </c>
      <c r="D38" s="35">
        <v>8</v>
      </c>
      <c r="E38" s="5" t="s">
        <v>515</v>
      </c>
      <c r="F38" s="5">
        <v>120</v>
      </c>
      <c r="G38" s="5">
        <v>5</v>
      </c>
      <c r="H38" s="5" t="s">
        <v>166</v>
      </c>
      <c r="I38" s="5">
        <v>2018</v>
      </c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4.25" customHeight="1">
      <c r="A39" s="14" t="s">
        <v>64</v>
      </c>
      <c r="B39" s="125" t="s">
        <v>578</v>
      </c>
      <c r="C39" s="5" t="s">
        <v>158</v>
      </c>
      <c r="D39" s="35">
        <v>8</v>
      </c>
      <c r="E39" s="5" t="s">
        <v>515</v>
      </c>
      <c r="F39" s="5">
        <v>120</v>
      </c>
      <c r="G39" s="5">
        <v>5</v>
      </c>
      <c r="H39" s="5" t="s">
        <v>166</v>
      </c>
      <c r="I39" s="5">
        <v>2018</v>
      </c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4.25" hidden="1" customHeight="1">
      <c r="A40" s="14" t="s">
        <v>143</v>
      </c>
      <c r="B40" s="125" t="s">
        <v>579</v>
      </c>
      <c r="C40" s="5" t="s">
        <v>224</v>
      </c>
      <c r="D40" s="35">
        <v>8</v>
      </c>
      <c r="E40" s="5" t="s">
        <v>33</v>
      </c>
      <c r="F40" s="5">
        <v>60</v>
      </c>
      <c r="G40" s="5">
        <v>4</v>
      </c>
      <c r="H40" s="5" t="s">
        <v>238</v>
      </c>
      <c r="I40" s="5">
        <v>2018</v>
      </c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4.25" hidden="1" customHeight="1">
      <c r="A41" s="14" t="s">
        <v>144</v>
      </c>
      <c r="B41" s="125" t="s">
        <v>580</v>
      </c>
      <c r="C41" s="5" t="s">
        <v>224</v>
      </c>
      <c r="D41" s="35">
        <v>8</v>
      </c>
      <c r="E41" s="5" t="s">
        <v>33</v>
      </c>
      <c r="F41" s="5">
        <v>60</v>
      </c>
      <c r="G41" s="5">
        <v>4</v>
      </c>
      <c r="H41" s="5" t="s">
        <v>166</v>
      </c>
      <c r="I41" s="5">
        <v>2018</v>
      </c>
    </row>
    <row r="42" spans="1:26" ht="14.25" hidden="1" customHeight="1">
      <c r="A42" s="14" t="s">
        <v>101</v>
      </c>
      <c r="B42" s="125" t="s">
        <v>581</v>
      </c>
      <c r="C42" s="5" t="s">
        <v>224</v>
      </c>
      <c r="D42" s="35">
        <v>8</v>
      </c>
      <c r="E42" s="5" t="s">
        <v>33</v>
      </c>
      <c r="F42" s="5">
        <v>60</v>
      </c>
      <c r="G42" s="5">
        <v>4</v>
      </c>
      <c r="H42" s="5" t="s">
        <v>166</v>
      </c>
      <c r="I42" s="5">
        <v>2018</v>
      </c>
    </row>
    <row r="43" spans="1:26" ht="14.25" hidden="1" customHeight="1">
      <c r="A43" s="14" t="s">
        <v>102</v>
      </c>
      <c r="B43" s="125" t="s">
        <v>582</v>
      </c>
      <c r="C43" s="5" t="s">
        <v>224</v>
      </c>
      <c r="D43" s="35">
        <v>8</v>
      </c>
      <c r="E43" s="5" t="s">
        <v>33</v>
      </c>
      <c r="F43" s="5">
        <v>60</v>
      </c>
      <c r="G43" s="5">
        <v>4</v>
      </c>
      <c r="H43" s="5" t="s">
        <v>166</v>
      </c>
      <c r="I43" s="5">
        <v>2018</v>
      </c>
    </row>
    <row r="44" spans="1:26" ht="14.25" hidden="1" customHeight="1">
      <c r="A44" s="14" t="s">
        <v>109</v>
      </c>
      <c r="B44" s="128" t="s">
        <v>583</v>
      </c>
      <c r="C44" s="5" t="s">
        <v>224</v>
      </c>
      <c r="D44" s="35">
        <v>8</v>
      </c>
      <c r="E44" s="5" t="s">
        <v>33</v>
      </c>
      <c r="F44" s="5">
        <v>60</v>
      </c>
      <c r="G44" s="5">
        <v>4</v>
      </c>
      <c r="H44" s="5" t="s">
        <v>166</v>
      </c>
      <c r="I44" s="5">
        <v>2018</v>
      </c>
    </row>
    <row r="45" spans="1:26" ht="14.25" hidden="1" customHeight="1">
      <c r="A45" s="14" t="s">
        <v>80</v>
      </c>
      <c r="B45" s="125" t="s">
        <v>584</v>
      </c>
      <c r="C45" s="5" t="s">
        <v>224</v>
      </c>
      <c r="D45" s="35">
        <v>8</v>
      </c>
      <c r="E45" s="5" t="s">
        <v>33</v>
      </c>
      <c r="F45" s="5">
        <v>60</v>
      </c>
      <c r="G45" s="5">
        <v>4</v>
      </c>
      <c r="H45" s="5" t="s">
        <v>166</v>
      </c>
      <c r="I45" s="5">
        <v>2018</v>
      </c>
    </row>
    <row r="46" spans="1:26" ht="14.25" hidden="1" customHeight="1">
      <c r="A46" s="14" t="s">
        <v>76</v>
      </c>
      <c r="B46" s="125" t="s">
        <v>585</v>
      </c>
      <c r="C46" s="5" t="s">
        <v>224</v>
      </c>
      <c r="D46" s="35">
        <v>8</v>
      </c>
      <c r="E46" s="5" t="s">
        <v>33</v>
      </c>
      <c r="F46" s="5">
        <v>60</v>
      </c>
      <c r="G46" s="5">
        <v>4</v>
      </c>
      <c r="H46" s="5" t="s">
        <v>166</v>
      </c>
      <c r="I46" s="5">
        <v>2018</v>
      </c>
    </row>
    <row r="47" spans="1:26" ht="14.25" hidden="1" customHeight="1">
      <c r="A47" s="14" t="s">
        <v>104</v>
      </c>
      <c r="B47" s="128" t="s">
        <v>586</v>
      </c>
      <c r="C47" s="5" t="s">
        <v>224</v>
      </c>
      <c r="D47" s="35">
        <v>8</v>
      </c>
      <c r="E47" s="5" t="s">
        <v>33</v>
      </c>
      <c r="F47" s="5">
        <v>60</v>
      </c>
      <c r="G47" s="5">
        <v>4</v>
      </c>
      <c r="H47" s="5" t="s">
        <v>166</v>
      </c>
      <c r="I47" s="5">
        <v>2018</v>
      </c>
    </row>
    <row r="48" spans="1:26" ht="14.25" hidden="1" customHeight="1">
      <c r="A48" s="14" t="s">
        <v>103</v>
      </c>
      <c r="B48" s="128" t="s">
        <v>587</v>
      </c>
      <c r="C48" s="5" t="s">
        <v>224</v>
      </c>
      <c r="D48" s="35">
        <v>8</v>
      </c>
      <c r="E48" s="5" t="s">
        <v>33</v>
      </c>
      <c r="F48" s="5">
        <v>60</v>
      </c>
      <c r="G48" s="5">
        <v>4</v>
      </c>
      <c r="H48" s="5" t="s">
        <v>166</v>
      </c>
      <c r="I48" s="5">
        <v>2018</v>
      </c>
    </row>
    <row r="49" spans="1:9" ht="14.25" hidden="1" customHeight="1">
      <c r="A49" s="14" t="s">
        <v>105</v>
      </c>
      <c r="B49" s="128" t="s">
        <v>588</v>
      </c>
      <c r="C49" s="5" t="s">
        <v>224</v>
      </c>
      <c r="D49" s="35">
        <v>8</v>
      </c>
      <c r="E49" s="5" t="s">
        <v>33</v>
      </c>
      <c r="F49" s="5">
        <v>60</v>
      </c>
      <c r="G49" s="5">
        <v>4</v>
      </c>
      <c r="H49" s="5" t="s">
        <v>166</v>
      </c>
      <c r="I49" s="5">
        <v>2018</v>
      </c>
    </row>
    <row r="50" spans="1:9" ht="14.25" hidden="1" customHeight="1">
      <c r="A50" s="14" t="s">
        <v>110</v>
      </c>
      <c r="B50" s="125" t="s">
        <v>589</v>
      </c>
      <c r="C50" s="5" t="s">
        <v>224</v>
      </c>
      <c r="D50" s="35">
        <v>8</v>
      </c>
      <c r="E50" s="5" t="s">
        <v>33</v>
      </c>
      <c r="F50" s="5">
        <v>60</v>
      </c>
      <c r="G50" s="5">
        <v>4</v>
      </c>
      <c r="H50" s="5" t="s">
        <v>166</v>
      </c>
      <c r="I50" s="5">
        <v>2018</v>
      </c>
    </row>
    <row r="51" spans="1:9" ht="14.25" hidden="1" customHeight="1">
      <c r="A51" s="14" t="s">
        <v>106</v>
      </c>
      <c r="B51" s="125" t="s">
        <v>590</v>
      </c>
      <c r="C51" s="5" t="s">
        <v>224</v>
      </c>
      <c r="D51" s="35">
        <v>8</v>
      </c>
      <c r="E51" s="5" t="s">
        <v>33</v>
      </c>
      <c r="F51" s="5">
        <v>60</v>
      </c>
      <c r="G51" s="5">
        <v>4</v>
      </c>
      <c r="H51" s="5" t="s">
        <v>166</v>
      </c>
      <c r="I51" s="5">
        <v>2018</v>
      </c>
    </row>
    <row r="52" spans="1:9" ht="14.25" hidden="1" customHeight="1">
      <c r="A52" s="14" t="s">
        <v>111</v>
      </c>
      <c r="B52" s="125" t="s">
        <v>591</v>
      </c>
      <c r="C52" s="5" t="s">
        <v>224</v>
      </c>
      <c r="D52" s="35">
        <v>8</v>
      </c>
      <c r="E52" s="5" t="s">
        <v>33</v>
      </c>
      <c r="F52" s="5">
        <v>60</v>
      </c>
      <c r="G52" s="5">
        <v>4</v>
      </c>
      <c r="H52" s="5" t="s">
        <v>166</v>
      </c>
      <c r="I52" s="5">
        <v>2018</v>
      </c>
    </row>
    <row r="53" spans="1:9" ht="14.25" hidden="1" customHeight="1">
      <c r="A53" s="14" t="s">
        <v>60</v>
      </c>
      <c r="B53" s="125" t="s">
        <v>592</v>
      </c>
      <c r="C53" s="5" t="s">
        <v>224</v>
      </c>
      <c r="D53" s="35">
        <v>8</v>
      </c>
      <c r="E53" s="5" t="s">
        <v>33</v>
      </c>
      <c r="F53" s="5">
        <v>60</v>
      </c>
      <c r="G53" s="5">
        <v>4</v>
      </c>
      <c r="H53" s="5" t="s">
        <v>166</v>
      </c>
      <c r="I53" s="5">
        <v>2018</v>
      </c>
    </row>
    <row r="54" spans="1:9" ht="14.25" hidden="1" customHeight="1">
      <c r="A54" s="14" t="s">
        <v>122</v>
      </c>
      <c r="B54" s="125" t="s">
        <v>593</v>
      </c>
      <c r="C54" s="5" t="s">
        <v>224</v>
      </c>
      <c r="D54" s="35">
        <v>8</v>
      </c>
      <c r="E54" s="5" t="s">
        <v>33</v>
      </c>
      <c r="F54" s="5">
        <v>60</v>
      </c>
      <c r="G54" s="5">
        <v>4</v>
      </c>
      <c r="H54" s="5" t="s">
        <v>166</v>
      </c>
      <c r="I54" s="5">
        <v>2018</v>
      </c>
    </row>
    <row r="55" spans="1:9" ht="14.25" hidden="1" customHeight="1">
      <c r="A55" s="14" t="s">
        <v>123</v>
      </c>
      <c r="B55" s="125" t="s">
        <v>594</v>
      </c>
      <c r="C55" s="5" t="s">
        <v>224</v>
      </c>
      <c r="D55" s="35">
        <v>8</v>
      </c>
      <c r="E55" s="5" t="s">
        <v>33</v>
      </c>
      <c r="F55" s="5">
        <v>60</v>
      </c>
      <c r="G55" s="5">
        <v>4</v>
      </c>
      <c r="H55" s="5" t="s">
        <v>166</v>
      </c>
      <c r="I55" s="5">
        <v>2018</v>
      </c>
    </row>
    <row r="56" spans="1:9" ht="14.25" hidden="1" customHeight="1">
      <c r="A56" s="14" t="s">
        <v>128</v>
      </c>
      <c r="B56" s="125" t="s">
        <v>595</v>
      </c>
      <c r="C56" s="5" t="s">
        <v>224</v>
      </c>
      <c r="D56" s="35">
        <v>8</v>
      </c>
      <c r="E56" s="5" t="s">
        <v>515</v>
      </c>
      <c r="F56" s="5">
        <v>90</v>
      </c>
      <c r="G56" s="5">
        <v>4</v>
      </c>
      <c r="H56" s="5" t="s">
        <v>166</v>
      </c>
      <c r="I56" s="5">
        <v>2018</v>
      </c>
    </row>
    <row r="57" spans="1:9" ht="14.25" hidden="1" customHeight="1">
      <c r="A57" s="14" t="s">
        <v>129</v>
      </c>
      <c r="B57" s="125" t="s">
        <v>596</v>
      </c>
      <c r="C57" s="5" t="s">
        <v>224</v>
      </c>
      <c r="D57" s="35">
        <v>8</v>
      </c>
      <c r="E57" s="5" t="s">
        <v>515</v>
      </c>
      <c r="F57" s="5">
        <v>90</v>
      </c>
      <c r="G57" s="5">
        <v>4</v>
      </c>
      <c r="H57" s="5" t="s">
        <v>166</v>
      </c>
      <c r="I57" s="5">
        <v>2018</v>
      </c>
    </row>
    <row r="58" spans="1:9" ht="14.25" hidden="1" customHeight="1">
      <c r="A58" s="14" t="s">
        <v>130</v>
      </c>
      <c r="B58" s="125" t="s">
        <v>597</v>
      </c>
      <c r="C58" s="5" t="s">
        <v>224</v>
      </c>
      <c r="D58" s="35">
        <v>8</v>
      </c>
      <c r="E58" s="5" t="s">
        <v>515</v>
      </c>
      <c r="F58" s="5">
        <v>90</v>
      </c>
      <c r="G58" s="5">
        <v>4</v>
      </c>
      <c r="H58" s="5" t="s">
        <v>166</v>
      </c>
      <c r="I58" s="5">
        <v>2018</v>
      </c>
    </row>
    <row r="59" spans="1:9" ht="14.25" hidden="1" customHeight="1">
      <c r="A59" s="14" t="s">
        <v>131</v>
      </c>
      <c r="B59" s="128" t="s">
        <v>598</v>
      </c>
      <c r="C59" s="5" t="s">
        <v>224</v>
      </c>
      <c r="D59" s="35">
        <v>8</v>
      </c>
      <c r="E59" s="5" t="s">
        <v>515</v>
      </c>
      <c r="F59" s="5">
        <v>90</v>
      </c>
      <c r="G59" s="5">
        <v>4</v>
      </c>
      <c r="H59" s="5" t="s">
        <v>166</v>
      </c>
      <c r="I59" s="5">
        <v>2018</v>
      </c>
    </row>
    <row r="60" spans="1:9" ht="14.25" hidden="1" customHeight="1">
      <c r="A60" s="14" t="s">
        <v>140</v>
      </c>
      <c r="B60" s="125" t="s">
        <v>599</v>
      </c>
      <c r="C60" s="5" t="s">
        <v>224</v>
      </c>
      <c r="D60" s="35">
        <v>8</v>
      </c>
      <c r="E60" s="5" t="s">
        <v>33</v>
      </c>
      <c r="F60" s="5">
        <v>60</v>
      </c>
      <c r="G60" s="5">
        <v>4</v>
      </c>
      <c r="H60" s="5" t="s">
        <v>166</v>
      </c>
      <c r="I60" s="5">
        <v>2018</v>
      </c>
    </row>
    <row r="61" spans="1:9" ht="14.25" hidden="1" customHeight="1">
      <c r="A61" s="14" t="s">
        <v>145</v>
      </c>
      <c r="B61" s="129" t="s">
        <v>600</v>
      </c>
      <c r="C61" s="5" t="s">
        <v>224</v>
      </c>
      <c r="D61" s="35">
        <v>8</v>
      </c>
      <c r="E61" s="5" t="s">
        <v>33</v>
      </c>
      <c r="F61" s="5">
        <v>60</v>
      </c>
      <c r="G61" s="5">
        <v>4</v>
      </c>
      <c r="H61" s="5" t="s">
        <v>166</v>
      </c>
      <c r="I61" s="5">
        <v>2018</v>
      </c>
    </row>
    <row r="62" spans="1:9" ht="14.25" customHeight="1">
      <c r="A62" s="14" t="s">
        <v>89</v>
      </c>
      <c r="B62" s="125" t="s">
        <v>601</v>
      </c>
      <c r="C62" s="5" t="s">
        <v>158</v>
      </c>
      <c r="D62" s="35">
        <v>9</v>
      </c>
      <c r="E62" s="5" t="s">
        <v>33</v>
      </c>
      <c r="F62" s="5">
        <v>30</v>
      </c>
      <c r="G62" s="5">
        <v>2</v>
      </c>
      <c r="H62" s="5" t="s">
        <v>166</v>
      </c>
      <c r="I62" s="5">
        <v>2018</v>
      </c>
    </row>
    <row r="63" spans="1:9" ht="14.25" customHeight="1">
      <c r="A63" s="14" t="s">
        <v>51</v>
      </c>
      <c r="B63" s="125" t="s">
        <v>602</v>
      </c>
      <c r="C63" s="5" t="s">
        <v>158</v>
      </c>
      <c r="D63" s="35">
        <v>9</v>
      </c>
      <c r="E63" s="5" t="s">
        <v>515</v>
      </c>
      <c r="F63" s="5">
        <v>120</v>
      </c>
      <c r="G63" s="5">
        <v>5</v>
      </c>
      <c r="H63" s="5" t="s">
        <v>166</v>
      </c>
      <c r="I63" s="5">
        <v>2018</v>
      </c>
    </row>
    <row r="64" spans="1:9" ht="14.25" hidden="1" customHeight="1">
      <c r="A64" s="14" t="s">
        <v>94</v>
      </c>
      <c r="B64" s="125" t="s">
        <v>603</v>
      </c>
      <c r="C64" s="5" t="s">
        <v>224</v>
      </c>
      <c r="D64" s="35">
        <v>9</v>
      </c>
      <c r="E64" s="5" t="s">
        <v>33</v>
      </c>
      <c r="F64" s="5">
        <v>60</v>
      </c>
      <c r="G64" s="5">
        <v>4</v>
      </c>
      <c r="H64" s="5" t="s">
        <v>238</v>
      </c>
      <c r="I64" s="5">
        <v>2018</v>
      </c>
    </row>
    <row r="65" spans="1:9" ht="14.25" hidden="1" customHeight="1">
      <c r="A65" s="14" t="s">
        <v>108</v>
      </c>
      <c r="B65" s="125" t="s">
        <v>604</v>
      </c>
      <c r="C65" s="5" t="s">
        <v>224</v>
      </c>
      <c r="D65" s="35">
        <v>9</v>
      </c>
      <c r="E65" s="5" t="s">
        <v>33</v>
      </c>
      <c r="F65" s="5">
        <v>60</v>
      </c>
      <c r="G65" s="5">
        <v>4</v>
      </c>
      <c r="H65" s="5" t="s">
        <v>166</v>
      </c>
      <c r="I65" s="5">
        <v>2018</v>
      </c>
    </row>
    <row r="66" spans="1:9" ht="14.25" hidden="1" customHeight="1">
      <c r="A66" s="14" t="s">
        <v>137</v>
      </c>
      <c r="B66" s="125" t="s">
        <v>605</v>
      </c>
      <c r="C66" s="5" t="s">
        <v>224</v>
      </c>
      <c r="D66" s="35">
        <v>9</v>
      </c>
      <c r="E66" s="5" t="s">
        <v>33</v>
      </c>
      <c r="F66" s="5">
        <v>60</v>
      </c>
      <c r="G66" s="5">
        <v>4</v>
      </c>
      <c r="H66" s="5" t="s">
        <v>166</v>
      </c>
      <c r="I66" s="5">
        <v>2018</v>
      </c>
    </row>
    <row r="67" spans="1:9" ht="14.25" hidden="1" customHeight="1">
      <c r="A67" s="14" t="s">
        <v>150</v>
      </c>
      <c r="B67" s="125" t="s">
        <v>606</v>
      </c>
      <c r="C67" s="5" t="s">
        <v>224</v>
      </c>
      <c r="D67" s="35">
        <v>9</v>
      </c>
      <c r="E67" s="5" t="s">
        <v>33</v>
      </c>
      <c r="F67" s="5">
        <v>60</v>
      </c>
      <c r="G67" s="5">
        <v>4</v>
      </c>
      <c r="H67" s="5" t="s">
        <v>166</v>
      </c>
      <c r="I67" s="5">
        <v>2018</v>
      </c>
    </row>
    <row r="68" spans="1:9" ht="14.25" hidden="1" customHeight="1">
      <c r="A68" s="14" t="s">
        <v>151</v>
      </c>
      <c r="B68" s="125" t="s">
        <v>607</v>
      </c>
      <c r="C68" s="5" t="s">
        <v>224</v>
      </c>
      <c r="D68" s="35">
        <v>9</v>
      </c>
      <c r="E68" s="5" t="s">
        <v>33</v>
      </c>
      <c r="F68" s="5">
        <v>60</v>
      </c>
      <c r="G68" s="5">
        <v>4</v>
      </c>
      <c r="H68" s="5" t="s">
        <v>166</v>
      </c>
      <c r="I68" s="5">
        <v>2018</v>
      </c>
    </row>
    <row r="69" spans="1:9" ht="14.25" hidden="1" customHeight="1">
      <c r="A69" s="14" t="s">
        <v>92</v>
      </c>
      <c r="B69" s="125" t="s">
        <v>608</v>
      </c>
      <c r="C69" s="5" t="s">
        <v>224</v>
      </c>
      <c r="D69" s="35">
        <v>9</v>
      </c>
      <c r="E69" s="5" t="s">
        <v>33</v>
      </c>
      <c r="F69" s="5">
        <v>60</v>
      </c>
      <c r="G69" s="5">
        <v>4</v>
      </c>
      <c r="H69" s="5" t="s">
        <v>166</v>
      </c>
      <c r="I69" s="5">
        <v>2018</v>
      </c>
    </row>
    <row r="70" spans="1:9" ht="14.25" hidden="1" customHeight="1">
      <c r="A70" s="14" t="s">
        <v>100</v>
      </c>
      <c r="B70" s="128" t="s">
        <v>609</v>
      </c>
      <c r="C70" s="5" t="s">
        <v>224</v>
      </c>
      <c r="D70" s="35">
        <v>9</v>
      </c>
      <c r="E70" s="5" t="s">
        <v>33</v>
      </c>
      <c r="F70" s="5">
        <v>60</v>
      </c>
      <c r="G70" s="5">
        <v>4</v>
      </c>
      <c r="H70" s="5" t="s">
        <v>166</v>
      </c>
      <c r="I70" s="5">
        <v>2018</v>
      </c>
    </row>
    <row r="71" spans="1:9" ht="14.25" hidden="1" customHeight="1">
      <c r="A71" s="14" t="s">
        <v>155</v>
      </c>
      <c r="B71" s="125" t="s">
        <v>610</v>
      </c>
      <c r="C71" s="5" t="s">
        <v>224</v>
      </c>
      <c r="D71" s="35">
        <v>9</v>
      </c>
      <c r="E71" s="5" t="s">
        <v>33</v>
      </c>
      <c r="F71" s="5">
        <v>60</v>
      </c>
      <c r="G71" s="5">
        <v>4</v>
      </c>
      <c r="H71" s="5" t="s">
        <v>166</v>
      </c>
      <c r="I71" s="5">
        <v>2018</v>
      </c>
    </row>
    <row r="72" spans="1:9" ht="14.25" hidden="1" customHeight="1">
      <c r="A72" s="14" t="s">
        <v>156</v>
      </c>
      <c r="B72" s="125" t="s">
        <v>611</v>
      </c>
      <c r="C72" s="5" t="s">
        <v>224</v>
      </c>
      <c r="D72" s="35">
        <v>9</v>
      </c>
      <c r="E72" s="5" t="s">
        <v>33</v>
      </c>
      <c r="F72" s="5">
        <v>60</v>
      </c>
      <c r="G72" s="5">
        <v>4</v>
      </c>
      <c r="H72" s="5" t="s">
        <v>166</v>
      </c>
      <c r="I72" s="5">
        <v>2018</v>
      </c>
    </row>
    <row r="73" spans="1:9" ht="14.25" hidden="1" customHeight="1">
      <c r="A73" s="14" t="s">
        <v>154</v>
      </c>
      <c r="B73" s="125" t="s">
        <v>612</v>
      </c>
      <c r="C73" s="5" t="s">
        <v>224</v>
      </c>
      <c r="D73" s="35">
        <v>9</v>
      </c>
      <c r="E73" s="5" t="s">
        <v>33</v>
      </c>
      <c r="F73" s="5">
        <v>60</v>
      </c>
      <c r="G73" s="5">
        <v>4</v>
      </c>
      <c r="H73" s="5" t="s">
        <v>166</v>
      </c>
      <c r="I73" s="5">
        <v>2018</v>
      </c>
    </row>
    <row r="74" spans="1:9" ht="14.25" hidden="1" customHeight="1">
      <c r="A74" s="14" t="s">
        <v>113</v>
      </c>
      <c r="B74" s="125" t="s">
        <v>613</v>
      </c>
      <c r="C74" s="5" t="s">
        <v>224</v>
      </c>
      <c r="D74" s="35">
        <v>9</v>
      </c>
      <c r="E74" s="5" t="s">
        <v>33</v>
      </c>
      <c r="F74" s="5">
        <v>60</v>
      </c>
      <c r="G74" s="5">
        <v>4</v>
      </c>
      <c r="H74" s="5" t="s">
        <v>166</v>
      </c>
      <c r="I74" s="5">
        <v>2018</v>
      </c>
    </row>
    <row r="75" spans="1:9" ht="14.25" hidden="1" customHeight="1">
      <c r="A75" s="14" t="s">
        <v>121</v>
      </c>
      <c r="B75" s="125" t="s">
        <v>614</v>
      </c>
      <c r="C75" s="5" t="s">
        <v>224</v>
      </c>
      <c r="D75" s="35">
        <v>9</v>
      </c>
      <c r="E75" s="5" t="s">
        <v>33</v>
      </c>
      <c r="F75" s="5">
        <v>60</v>
      </c>
      <c r="G75" s="5">
        <v>4</v>
      </c>
      <c r="H75" s="5" t="s">
        <v>166</v>
      </c>
      <c r="I75" s="5">
        <v>2018</v>
      </c>
    </row>
    <row r="76" spans="1:9" ht="14.25" hidden="1" customHeight="1">
      <c r="A76" s="14" t="s">
        <v>98</v>
      </c>
      <c r="B76" s="125" t="s">
        <v>615</v>
      </c>
      <c r="C76" s="5" t="s">
        <v>224</v>
      </c>
      <c r="D76" s="35">
        <v>9</v>
      </c>
      <c r="E76" s="5" t="s">
        <v>33</v>
      </c>
      <c r="F76" s="5">
        <v>60</v>
      </c>
      <c r="G76" s="5">
        <v>4</v>
      </c>
      <c r="H76" s="5" t="s">
        <v>245</v>
      </c>
      <c r="I76" s="5">
        <v>2018</v>
      </c>
    </row>
    <row r="77" spans="1:9" ht="14.25" hidden="1" customHeight="1">
      <c r="A77" s="14" t="s">
        <v>97</v>
      </c>
      <c r="B77" s="125" t="s">
        <v>616</v>
      </c>
      <c r="C77" s="5" t="s">
        <v>224</v>
      </c>
      <c r="D77" s="35">
        <v>9</v>
      </c>
      <c r="E77" s="5" t="s">
        <v>33</v>
      </c>
      <c r="F77" s="5">
        <v>60</v>
      </c>
      <c r="G77" s="5">
        <v>4</v>
      </c>
      <c r="H77" s="5" t="s">
        <v>245</v>
      </c>
      <c r="I77" s="5">
        <v>2018</v>
      </c>
    </row>
    <row r="78" spans="1:9" ht="14.25" hidden="1" customHeight="1">
      <c r="A78" s="14" t="s">
        <v>125</v>
      </c>
      <c r="B78" s="125" t="s">
        <v>617</v>
      </c>
      <c r="C78" s="5" t="s">
        <v>224</v>
      </c>
      <c r="D78" s="35">
        <v>9</v>
      </c>
      <c r="E78" s="5" t="s">
        <v>33</v>
      </c>
      <c r="F78" s="5">
        <v>60</v>
      </c>
      <c r="G78" s="5">
        <v>4</v>
      </c>
      <c r="H78" s="5" t="s">
        <v>171</v>
      </c>
      <c r="I78" s="5">
        <v>2018</v>
      </c>
    </row>
    <row r="79" spans="1:9" ht="14.25" hidden="1" customHeight="1">
      <c r="A79" s="14" t="s">
        <v>93</v>
      </c>
      <c r="B79" s="125" t="s">
        <v>618</v>
      </c>
      <c r="C79" s="5" t="s">
        <v>224</v>
      </c>
      <c r="D79" s="35">
        <v>9</v>
      </c>
      <c r="E79" s="5" t="s">
        <v>33</v>
      </c>
      <c r="F79" s="5">
        <v>60</v>
      </c>
      <c r="G79" s="5">
        <v>4</v>
      </c>
      <c r="H79" s="5" t="s">
        <v>171</v>
      </c>
      <c r="I79" s="5">
        <v>2018</v>
      </c>
    </row>
    <row r="80" spans="1:9" ht="14.25" hidden="1" customHeight="1">
      <c r="A80" s="14" t="s">
        <v>126</v>
      </c>
      <c r="B80" s="125" t="s">
        <v>619</v>
      </c>
      <c r="C80" s="5" t="s">
        <v>224</v>
      </c>
      <c r="D80" s="35">
        <v>9</v>
      </c>
      <c r="E80" s="5" t="s">
        <v>33</v>
      </c>
      <c r="F80" s="5">
        <v>60</v>
      </c>
      <c r="G80" s="5">
        <v>4</v>
      </c>
      <c r="H80" s="5" t="s">
        <v>261</v>
      </c>
      <c r="I80" s="5">
        <v>2018</v>
      </c>
    </row>
    <row r="81" spans="1:9" ht="14.25" hidden="1" customHeight="1">
      <c r="A81" s="14" t="s">
        <v>139</v>
      </c>
      <c r="B81" s="128" t="s">
        <v>620</v>
      </c>
      <c r="C81" s="5" t="s">
        <v>224</v>
      </c>
      <c r="D81" s="35">
        <v>9</v>
      </c>
      <c r="E81" s="5" t="s">
        <v>33</v>
      </c>
      <c r="F81" s="5">
        <v>60</v>
      </c>
      <c r="G81" s="5">
        <v>4</v>
      </c>
      <c r="H81" s="5" t="s">
        <v>261</v>
      </c>
      <c r="I81" s="5">
        <v>2018</v>
      </c>
    </row>
    <row r="82" spans="1:9" ht="14.25" hidden="1" customHeight="1">
      <c r="A82" s="14" t="s">
        <v>87</v>
      </c>
      <c r="B82" s="125" t="s">
        <v>621</v>
      </c>
      <c r="C82" s="5" t="s">
        <v>224</v>
      </c>
      <c r="D82" s="35">
        <v>9</v>
      </c>
      <c r="E82" s="5" t="s">
        <v>33</v>
      </c>
      <c r="F82" s="5">
        <v>60</v>
      </c>
      <c r="G82" s="5">
        <v>4</v>
      </c>
      <c r="H82" s="5" t="s">
        <v>261</v>
      </c>
      <c r="I82" s="5">
        <v>2018</v>
      </c>
    </row>
    <row r="83" spans="1:9" ht="14.25" hidden="1" customHeight="1">
      <c r="A83" s="14" t="s">
        <v>138</v>
      </c>
      <c r="B83" s="125" t="s">
        <v>622</v>
      </c>
      <c r="C83" s="5" t="s">
        <v>224</v>
      </c>
      <c r="D83" s="35">
        <v>9</v>
      </c>
      <c r="E83" s="5" t="s">
        <v>33</v>
      </c>
      <c r="F83" s="5">
        <v>60</v>
      </c>
      <c r="G83" s="5">
        <v>3</v>
      </c>
      <c r="H83" s="5" t="s">
        <v>261</v>
      </c>
      <c r="I83" s="5">
        <v>2018</v>
      </c>
    </row>
    <row r="84" spans="1:9" ht="14.25" customHeight="1">
      <c r="C84" s="5"/>
      <c r="D84" s="5"/>
      <c r="E84" s="5"/>
      <c r="F84" s="5"/>
      <c r="G84" s="5"/>
      <c r="H84" s="5"/>
      <c r="I84" s="5"/>
    </row>
    <row r="85" spans="1:9" ht="14.25" customHeight="1">
      <c r="C85" s="5"/>
      <c r="D85" s="5"/>
      <c r="E85" s="5"/>
      <c r="F85" s="5"/>
      <c r="G85" s="5"/>
      <c r="H85" s="5"/>
      <c r="I85" s="5"/>
    </row>
    <row r="86" spans="1:9" ht="14.25" customHeight="1">
      <c r="C86" s="5"/>
      <c r="D86" s="5"/>
      <c r="E86" s="5"/>
      <c r="F86" s="5"/>
      <c r="G86" s="5"/>
      <c r="H86" s="5"/>
      <c r="I86" s="5"/>
    </row>
    <row r="87" spans="1:9" ht="14.25" customHeight="1">
      <c r="C87" s="5"/>
      <c r="D87" s="5"/>
      <c r="E87" s="5"/>
      <c r="F87" s="5"/>
      <c r="G87" s="5"/>
      <c r="H87" s="5"/>
      <c r="I87" s="5"/>
    </row>
    <row r="88" spans="1:9" ht="14.25" customHeight="1">
      <c r="C88" s="5"/>
      <c r="D88" s="5"/>
      <c r="E88" s="5"/>
      <c r="F88" s="5"/>
      <c r="G88" s="5"/>
      <c r="H88" s="5"/>
      <c r="I88" s="5"/>
    </row>
    <row r="89" spans="1:9" ht="14.25" customHeight="1">
      <c r="C89" s="5"/>
      <c r="D89" s="5"/>
      <c r="E89" s="5"/>
      <c r="F89" s="5"/>
      <c r="G89" s="5"/>
      <c r="H89" s="5"/>
      <c r="I89" s="5"/>
    </row>
    <row r="90" spans="1:9" ht="14.25" customHeight="1">
      <c r="C90" s="5"/>
      <c r="D90" s="5"/>
      <c r="E90" s="5"/>
      <c r="F90" s="5"/>
      <c r="G90" s="5"/>
      <c r="H90" s="5"/>
      <c r="I90" s="5"/>
    </row>
    <row r="91" spans="1:9" ht="14.25" customHeight="1">
      <c r="C91" s="5"/>
      <c r="D91" s="5"/>
      <c r="E91" s="5"/>
      <c r="F91" s="5"/>
      <c r="G91" s="5"/>
      <c r="H91" s="5"/>
      <c r="I91" s="5"/>
    </row>
    <row r="92" spans="1:9" ht="14.25" customHeight="1">
      <c r="C92" s="5"/>
      <c r="D92" s="5"/>
      <c r="E92" s="5"/>
      <c r="F92" s="5"/>
      <c r="G92" s="5"/>
      <c r="H92" s="5"/>
      <c r="I92" s="5"/>
    </row>
    <row r="93" spans="1:9" ht="14.25" customHeight="1">
      <c r="C93" s="5"/>
      <c r="D93" s="5"/>
      <c r="E93" s="5"/>
      <c r="F93" s="5"/>
      <c r="G93" s="5"/>
      <c r="H93" s="5"/>
      <c r="I93" s="5"/>
    </row>
    <row r="94" spans="1:9" ht="14.25" customHeight="1">
      <c r="C94" s="5"/>
      <c r="D94" s="5"/>
      <c r="E94" s="5"/>
      <c r="F94" s="5"/>
      <c r="G94" s="5"/>
      <c r="H94" s="5"/>
      <c r="I94" s="5"/>
    </row>
    <row r="95" spans="1:9" ht="14.25" customHeight="1">
      <c r="C95" s="5"/>
      <c r="D95" s="5"/>
      <c r="E95" s="5"/>
      <c r="F95" s="5"/>
      <c r="G95" s="5"/>
      <c r="H95" s="5"/>
      <c r="I95" s="5"/>
    </row>
    <row r="96" spans="1:9" ht="14.25" customHeight="1">
      <c r="C96" s="5"/>
      <c r="D96" s="5"/>
      <c r="E96" s="5"/>
      <c r="F96" s="5"/>
      <c r="G96" s="5"/>
      <c r="H96" s="5"/>
      <c r="I96" s="5"/>
    </row>
    <row r="97" spans="3:9" ht="14.25" customHeight="1">
      <c r="C97" s="5"/>
      <c r="D97" s="5"/>
      <c r="E97" s="5"/>
      <c r="F97" s="5"/>
      <c r="G97" s="5"/>
      <c r="H97" s="5"/>
      <c r="I97" s="5"/>
    </row>
    <row r="98" spans="3:9" ht="14.25" customHeight="1">
      <c r="C98" s="5"/>
      <c r="D98" s="5"/>
      <c r="E98" s="5"/>
      <c r="F98" s="5"/>
      <c r="G98" s="5"/>
      <c r="H98" s="5"/>
      <c r="I98" s="5"/>
    </row>
    <row r="99" spans="3:9" ht="14.25" customHeight="1">
      <c r="C99" s="5"/>
      <c r="D99" s="5"/>
      <c r="E99" s="5"/>
      <c r="F99" s="5"/>
      <c r="G99" s="5"/>
      <c r="H99" s="5"/>
      <c r="I99" s="5"/>
    </row>
    <row r="100" spans="3:9" ht="14.25" customHeight="1">
      <c r="C100" s="5"/>
      <c r="D100" s="5"/>
      <c r="E100" s="5"/>
      <c r="F100" s="5"/>
      <c r="G100" s="5"/>
      <c r="H100" s="5"/>
      <c r="I100" s="5"/>
    </row>
    <row r="101" spans="3:9" ht="14.25" customHeight="1">
      <c r="C101" s="5"/>
      <c r="D101" s="5"/>
      <c r="E101" s="5"/>
      <c r="F101" s="5"/>
      <c r="G101" s="5"/>
      <c r="H101" s="5"/>
      <c r="I101" s="5"/>
    </row>
    <row r="102" spans="3:9" ht="14.25" customHeight="1">
      <c r="C102" s="5"/>
      <c r="D102" s="5"/>
      <c r="E102" s="5"/>
      <c r="F102" s="5"/>
      <c r="G102" s="5"/>
      <c r="H102" s="5"/>
      <c r="I102" s="5"/>
    </row>
    <row r="103" spans="3:9" ht="14.25" customHeight="1">
      <c r="C103" s="5"/>
      <c r="D103" s="5"/>
      <c r="E103" s="5"/>
      <c r="F103" s="5"/>
      <c r="G103" s="5"/>
      <c r="H103" s="5"/>
      <c r="I103" s="5"/>
    </row>
    <row r="104" spans="3:9" ht="14.25" customHeight="1">
      <c r="C104" s="5"/>
      <c r="D104" s="5"/>
      <c r="E104" s="5"/>
      <c r="F104" s="5"/>
      <c r="G104" s="5"/>
      <c r="H104" s="5"/>
      <c r="I104" s="5"/>
    </row>
    <row r="105" spans="3:9" ht="14.25" customHeight="1">
      <c r="C105" s="5"/>
      <c r="D105" s="5"/>
      <c r="E105" s="5"/>
      <c r="F105" s="5"/>
      <c r="G105" s="5"/>
      <c r="H105" s="5"/>
      <c r="I105" s="5"/>
    </row>
    <row r="106" spans="3:9" ht="14.25" customHeight="1">
      <c r="C106" s="5"/>
      <c r="D106" s="5"/>
      <c r="E106" s="5"/>
      <c r="F106" s="5"/>
      <c r="G106" s="5"/>
      <c r="H106" s="5"/>
      <c r="I106" s="5"/>
    </row>
    <row r="107" spans="3:9" ht="14.25" customHeight="1">
      <c r="C107" s="5"/>
      <c r="D107" s="5"/>
      <c r="E107" s="5"/>
      <c r="F107" s="5"/>
      <c r="G107" s="5"/>
      <c r="H107" s="5"/>
      <c r="I107" s="5"/>
    </row>
    <row r="108" spans="3:9" ht="14.25" customHeight="1">
      <c r="C108" s="5"/>
      <c r="D108" s="5"/>
      <c r="E108" s="5"/>
      <c r="F108" s="5"/>
      <c r="G108" s="5"/>
      <c r="H108" s="5"/>
      <c r="I108" s="5"/>
    </row>
    <row r="109" spans="3:9" ht="14.25" customHeight="1">
      <c r="C109" s="5"/>
      <c r="D109" s="5"/>
      <c r="E109" s="5"/>
      <c r="F109" s="5"/>
      <c r="G109" s="5"/>
      <c r="H109" s="5"/>
      <c r="I109" s="5"/>
    </row>
    <row r="110" spans="3:9" ht="14.25" customHeight="1">
      <c r="C110" s="5"/>
      <c r="D110" s="5"/>
      <c r="E110" s="5"/>
      <c r="F110" s="5"/>
      <c r="G110" s="5"/>
      <c r="H110" s="5"/>
      <c r="I110" s="5"/>
    </row>
    <row r="111" spans="3:9" ht="14.25" customHeight="1">
      <c r="C111" s="5"/>
      <c r="D111" s="5"/>
      <c r="E111" s="5"/>
      <c r="F111" s="5"/>
      <c r="G111" s="5"/>
      <c r="H111" s="5"/>
      <c r="I111" s="5"/>
    </row>
    <row r="112" spans="3:9" ht="14.25" customHeight="1">
      <c r="C112" s="5"/>
      <c r="D112" s="5"/>
      <c r="E112" s="5"/>
      <c r="F112" s="5"/>
      <c r="G112" s="5"/>
      <c r="H112" s="5"/>
      <c r="I112" s="5"/>
    </row>
    <row r="113" spans="3:9" ht="14.25" customHeight="1">
      <c r="C113" s="5"/>
      <c r="D113" s="5"/>
      <c r="E113" s="5"/>
      <c r="F113" s="5"/>
      <c r="G113" s="5"/>
      <c r="H113" s="5"/>
      <c r="I113" s="5"/>
    </row>
    <row r="114" spans="3:9" ht="14.25" customHeight="1">
      <c r="C114" s="5"/>
      <c r="D114" s="5"/>
      <c r="E114" s="5"/>
      <c r="F114" s="5"/>
      <c r="G114" s="5"/>
      <c r="H114" s="5"/>
      <c r="I114" s="5"/>
    </row>
    <row r="115" spans="3:9" ht="14.25" customHeight="1">
      <c r="C115" s="5"/>
      <c r="D115" s="5"/>
      <c r="E115" s="5"/>
      <c r="F115" s="5"/>
      <c r="G115" s="5"/>
      <c r="H115" s="5"/>
      <c r="I115" s="5"/>
    </row>
    <row r="116" spans="3:9" ht="14.25" customHeight="1">
      <c r="C116" s="5"/>
      <c r="D116" s="5"/>
      <c r="E116" s="5"/>
      <c r="F116" s="5"/>
      <c r="G116" s="5"/>
      <c r="H116" s="5"/>
      <c r="I116" s="5"/>
    </row>
    <row r="117" spans="3:9" ht="14.25" customHeight="1">
      <c r="C117" s="5"/>
      <c r="D117" s="5"/>
      <c r="E117" s="5"/>
      <c r="F117" s="5"/>
      <c r="G117" s="5"/>
      <c r="H117" s="5"/>
      <c r="I117" s="5"/>
    </row>
    <row r="118" spans="3:9" ht="14.25" customHeight="1">
      <c r="C118" s="5"/>
      <c r="D118" s="5"/>
      <c r="E118" s="5"/>
      <c r="F118" s="5"/>
      <c r="G118" s="5"/>
      <c r="H118" s="5"/>
      <c r="I118" s="5"/>
    </row>
    <row r="119" spans="3:9" ht="14.25" customHeight="1">
      <c r="C119" s="5"/>
      <c r="D119" s="5"/>
      <c r="E119" s="5"/>
      <c r="F119" s="5"/>
      <c r="G119" s="5"/>
      <c r="H119" s="5"/>
      <c r="I119" s="5"/>
    </row>
    <row r="120" spans="3:9" ht="14.25" customHeight="1">
      <c r="C120" s="5"/>
      <c r="D120" s="5"/>
      <c r="E120" s="5"/>
      <c r="F120" s="5"/>
      <c r="G120" s="5"/>
      <c r="H120" s="5"/>
      <c r="I120" s="5"/>
    </row>
    <row r="121" spans="3:9" ht="14.25" customHeight="1">
      <c r="C121" s="5"/>
      <c r="D121" s="5"/>
      <c r="E121" s="5"/>
      <c r="F121" s="5"/>
      <c r="G121" s="5"/>
      <c r="H121" s="5"/>
      <c r="I121" s="5"/>
    </row>
    <row r="122" spans="3:9" ht="14.25" customHeight="1">
      <c r="C122" s="5"/>
      <c r="D122" s="5"/>
      <c r="E122" s="5"/>
      <c r="F122" s="5"/>
      <c r="G122" s="5"/>
      <c r="H122" s="5"/>
      <c r="I122" s="5"/>
    </row>
    <row r="123" spans="3:9" ht="14.25" customHeight="1">
      <c r="C123" s="5"/>
      <c r="D123" s="5"/>
      <c r="E123" s="5"/>
      <c r="F123" s="5"/>
      <c r="G123" s="5"/>
      <c r="H123" s="5"/>
      <c r="I123" s="5"/>
    </row>
    <row r="124" spans="3:9" ht="14.25" customHeight="1">
      <c r="C124" s="5"/>
      <c r="D124" s="5"/>
      <c r="E124" s="5"/>
      <c r="F124" s="5"/>
      <c r="G124" s="5"/>
      <c r="H124" s="5"/>
      <c r="I124" s="5"/>
    </row>
    <row r="125" spans="3:9" ht="14.25" customHeight="1">
      <c r="C125" s="5"/>
      <c r="D125" s="5"/>
      <c r="E125" s="5"/>
      <c r="F125" s="5"/>
      <c r="G125" s="5"/>
      <c r="H125" s="5"/>
      <c r="I125" s="5"/>
    </row>
    <row r="126" spans="3:9" ht="14.25" customHeight="1">
      <c r="C126" s="5"/>
      <c r="D126" s="5"/>
      <c r="E126" s="5"/>
      <c r="F126" s="5"/>
      <c r="G126" s="5"/>
      <c r="H126" s="5"/>
      <c r="I126" s="5"/>
    </row>
    <row r="127" spans="3:9" ht="14.25" customHeight="1">
      <c r="C127" s="5"/>
      <c r="D127" s="5"/>
      <c r="E127" s="5"/>
      <c r="F127" s="5"/>
      <c r="G127" s="5"/>
      <c r="H127" s="5"/>
      <c r="I127" s="5"/>
    </row>
    <row r="128" spans="3:9" ht="14.25" customHeight="1">
      <c r="C128" s="5"/>
      <c r="D128" s="5"/>
      <c r="E128" s="5"/>
      <c r="F128" s="5"/>
      <c r="G128" s="5"/>
      <c r="H128" s="5"/>
      <c r="I128" s="5"/>
    </row>
    <row r="129" spans="3:9" ht="14.25" customHeight="1">
      <c r="C129" s="5"/>
      <c r="D129" s="5"/>
      <c r="E129" s="5"/>
      <c r="F129" s="5"/>
      <c r="G129" s="5"/>
      <c r="H129" s="5"/>
      <c r="I129" s="5"/>
    </row>
    <row r="130" spans="3:9" ht="14.25" customHeight="1">
      <c r="C130" s="5"/>
      <c r="D130" s="5"/>
      <c r="E130" s="5"/>
      <c r="F130" s="5"/>
      <c r="G130" s="5"/>
      <c r="H130" s="5"/>
      <c r="I130" s="5"/>
    </row>
    <row r="131" spans="3:9" ht="14.25" customHeight="1">
      <c r="C131" s="5"/>
      <c r="D131" s="5"/>
      <c r="E131" s="5"/>
      <c r="F131" s="5"/>
      <c r="G131" s="5"/>
      <c r="H131" s="5"/>
      <c r="I131" s="5"/>
    </row>
    <row r="132" spans="3:9" ht="14.25" customHeight="1">
      <c r="C132" s="5"/>
      <c r="D132" s="5"/>
      <c r="E132" s="5"/>
      <c r="F132" s="5"/>
      <c r="G132" s="5"/>
      <c r="H132" s="5"/>
      <c r="I132" s="5"/>
    </row>
    <row r="133" spans="3:9" ht="14.25" customHeight="1">
      <c r="C133" s="5"/>
      <c r="D133" s="5"/>
      <c r="E133" s="5"/>
      <c r="F133" s="5"/>
      <c r="G133" s="5"/>
      <c r="H133" s="5"/>
      <c r="I133" s="5"/>
    </row>
    <row r="134" spans="3:9" ht="14.25" customHeight="1">
      <c r="C134" s="5"/>
      <c r="D134" s="5"/>
      <c r="E134" s="5"/>
      <c r="F134" s="5"/>
      <c r="G134" s="5"/>
      <c r="H134" s="5"/>
      <c r="I134" s="5"/>
    </row>
    <row r="135" spans="3:9" ht="14.25" customHeight="1">
      <c r="C135" s="5"/>
      <c r="D135" s="5"/>
      <c r="E135" s="5"/>
      <c r="F135" s="5"/>
      <c r="G135" s="5"/>
      <c r="H135" s="5"/>
      <c r="I135" s="5"/>
    </row>
    <row r="136" spans="3:9" ht="14.25" customHeight="1">
      <c r="C136" s="5"/>
      <c r="D136" s="5"/>
      <c r="E136" s="5"/>
      <c r="F136" s="5"/>
      <c r="G136" s="5"/>
      <c r="H136" s="5"/>
      <c r="I136" s="5"/>
    </row>
    <row r="137" spans="3:9" ht="14.25" customHeight="1">
      <c r="C137" s="5"/>
      <c r="D137" s="5"/>
      <c r="E137" s="5"/>
      <c r="F137" s="5"/>
      <c r="G137" s="5"/>
      <c r="H137" s="5"/>
      <c r="I137" s="5"/>
    </row>
    <row r="138" spans="3:9" ht="14.25" customHeight="1">
      <c r="C138" s="5"/>
      <c r="D138" s="5"/>
      <c r="E138" s="5"/>
      <c r="F138" s="5"/>
      <c r="G138" s="5"/>
      <c r="H138" s="5"/>
      <c r="I138" s="5"/>
    </row>
    <row r="139" spans="3:9" ht="14.25" customHeight="1">
      <c r="C139" s="5"/>
      <c r="D139" s="5"/>
      <c r="E139" s="5"/>
      <c r="F139" s="5"/>
      <c r="G139" s="5"/>
      <c r="H139" s="5"/>
      <c r="I139" s="5"/>
    </row>
    <row r="140" spans="3:9" ht="14.25" customHeight="1">
      <c r="C140" s="5"/>
      <c r="D140" s="5"/>
      <c r="E140" s="5"/>
      <c r="F140" s="5"/>
      <c r="G140" s="5"/>
      <c r="H140" s="5"/>
      <c r="I140" s="5"/>
    </row>
    <row r="141" spans="3:9" ht="14.25" customHeight="1">
      <c r="C141" s="5"/>
      <c r="D141" s="5"/>
      <c r="E141" s="5"/>
      <c r="F141" s="5"/>
      <c r="G141" s="5"/>
      <c r="H141" s="5"/>
      <c r="I141" s="5"/>
    </row>
    <row r="142" spans="3:9" ht="14.25" customHeight="1">
      <c r="C142" s="5"/>
      <c r="D142" s="5"/>
      <c r="E142" s="5"/>
      <c r="F142" s="5"/>
      <c r="G142" s="5"/>
      <c r="H142" s="5"/>
      <c r="I142" s="5"/>
    </row>
    <row r="143" spans="3:9" ht="14.25" customHeight="1">
      <c r="C143" s="5"/>
      <c r="D143" s="5"/>
      <c r="E143" s="5"/>
      <c r="F143" s="5"/>
      <c r="G143" s="5"/>
      <c r="H143" s="5"/>
      <c r="I143" s="5"/>
    </row>
    <row r="144" spans="3:9" ht="14.25" customHeight="1">
      <c r="C144" s="5"/>
      <c r="D144" s="5"/>
      <c r="E144" s="5"/>
      <c r="F144" s="5"/>
      <c r="G144" s="5"/>
      <c r="H144" s="5"/>
      <c r="I144" s="5"/>
    </row>
    <row r="145" spans="3:9" ht="14.25" customHeight="1">
      <c r="C145" s="5"/>
      <c r="D145" s="5"/>
      <c r="E145" s="5"/>
      <c r="F145" s="5"/>
      <c r="G145" s="5"/>
      <c r="H145" s="5"/>
      <c r="I145" s="5"/>
    </row>
    <row r="146" spans="3:9" ht="14.25" customHeight="1">
      <c r="C146" s="5"/>
      <c r="D146" s="5"/>
      <c r="E146" s="5"/>
      <c r="F146" s="5"/>
      <c r="G146" s="5"/>
      <c r="H146" s="5"/>
      <c r="I146" s="5"/>
    </row>
    <row r="147" spans="3:9" ht="14.25" customHeight="1">
      <c r="C147" s="5"/>
      <c r="D147" s="5"/>
      <c r="E147" s="5"/>
      <c r="F147" s="5"/>
      <c r="G147" s="5"/>
      <c r="H147" s="5"/>
      <c r="I147" s="5"/>
    </row>
    <row r="148" spans="3:9" ht="14.25" customHeight="1">
      <c r="C148" s="5"/>
      <c r="D148" s="5"/>
      <c r="E148" s="5"/>
      <c r="F148" s="5"/>
      <c r="G148" s="5"/>
      <c r="H148" s="5"/>
      <c r="I148" s="5"/>
    </row>
    <row r="149" spans="3:9" ht="14.25" customHeight="1">
      <c r="C149" s="5"/>
      <c r="D149" s="5"/>
      <c r="E149" s="5"/>
      <c r="F149" s="5"/>
      <c r="G149" s="5"/>
      <c r="H149" s="5"/>
      <c r="I149" s="5"/>
    </row>
    <row r="150" spans="3:9" ht="14.25" customHeight="1">
      <c r="C150" s="5"/>
      <c r="D150" s="5"/>
      <c r="E150" s="5"/>
      <c r="F150" s="5"/>
      <c r="G150" s="5"/>
      <c r="H150" s="5"/>
      <c r="I150" s="5"/>
    </row>
    <row r="151" spans="3:9" ht="14.25" customHeight="1">
      <c r="C151" s="5"/>
      <c r="D151" s="5"/>
      <c r="E151" s="5"/>
      <c r="F151" s="5"/>
      <c r="G151" s="5"/>
      <c r="H151" s="5"/>
      <c r="I151" s="5"/>
    </row>
    <row r="152" spans="3:9" ht="14.25" customHeight="1">
      <c r="C152" s="5"/>
      <c r="D152" s="5"/>
      <c r="E152" s="5"/>
      <c r="F152" s="5"/>
      <c r="G152" s="5"/>
      <c r="H152" s="5"/>
      <c r="I152" s="5"/>
    </row>
    <row r="153" spans="3:9" ht="14.25" customHeight="1">
      <c r="C153" s="5"/>
      <c r="D153" s="5"/>
      <c r="E153" s="5"/>
      <c r="F153" s="5"/>
      <c r="G153" s="5"/>
      <c r="H153" s="5"/>
      <c r="I153" s="5"/>
    </row>
    <row r="154" spans="3:9" ht="14.25" customHeight="1">
      <c r="C154" s="5"/>
      <c r="D154" s="5"/>
      <c r="E154" s="5"/>
      <c r="F154" s="5"/>
      <c r="G154" s="5"/>
      <c r="H154" s="5"/>
      <c r="I154" s="5"/>
    </row>
    <row r="155" spans="3:9" ht="14.25" customHeight="1">
      <c r="C155" s="5"/>
      <c r="D155" s="5"/>
      <c r="E155" s="5"/>
      <c r="F155" s="5"/>
      <c r="G155" s="5"/>
      <c r="H155" s="5"/>
      <c r="I155" s="5"/>
    </row>
    <row r="156" spans="3:9" ht="14.25" customHeight="1">
      <c r="C156" s="5"/>
      <c r="D156" s="5"/>
      <c r="E156" s="5"/>
      <c r="F156" s="5"/>
      <c r="G156" s="5"/>
      <c r="H156" s="5"/>
      <c r="I156" s="5"/>
    </row>
    <row r="157" spans="3:9" ht="14.25" customHeight="1">
      <c r="C157" s="5"/>
      <c r="D157" s="5"/>
      <c r="E157" s="5"/>
      <c r="F157" s="5"/>
      <c r="G157" s="5"/>
      <c r="H157" s="5"/>
      <c r="I157" s="5"/>
    </row>
    <row r="158" spans="3:9" ht="14.25" customHeight="1">
      <c r="C158" s="5"/>
      <c r="D158" s="5"/>
      <c r="E158" s="5"/>
      <c r="F158" s="5"/>
      <c r="G158" s="5"/>
      <c r="H158" s="5"/>
      <c r="I158" s="5"/>
    </row>
    <row r="159" spans="3:9" ht="14.25" customHeight="1">
      <c r="C159" s="5"/>
      <c r="D159" s="5"/>
      <c r="E159" s="5"/>
      <c r="F159" s="5"/>
      <c r="G159" s="5"/>
      <c r="H159" s="5"/>
      <c r="I159" s="5"/>
    </row>
    <row r="160" spans="3:9" ht="14.25" customHeight="1">
      <c r="C160" s="5"/>
      <c r="D160" s="5"/>
      <c r="E160" s="5"/>
      <c r="F160" s="5"/>
      <c r="G160" s="5"/>
      <c r="H160" s="5"/>
      <c r="I160" s="5"/>
    </row>
    <row r="161" spans="3:9" ht="14.25" customHeight="1">
      <c r="C161" s="5"/>
      <c r="D161" s="5"/>
      <c r="E161" s="5"/>
      <c r="F161" s="5"/>
      <c r="G161" s="5"/>
      <c r="H161" s="5"/>
      <c r="I161" s="5"/>
    </row>
    <row r="162" spans="3:9" ht="14.25" customHeight="1">
      <c r="C162" s="5"/>
      <c r="D162" s="5"/>
      <c r="E162" s="5"/>
      <c r="F162" s="5"/>
      <c r="G162" s="5"/>
      <c r="H162" s="5"/>
      <c r="I162" s="5"/>
    </row>
    <row r="163" spans="3:9" ht="14.25" customHeight="1">
      <c r="C163" s="5"/>
      <c r="D163" s="5"/>
      <c r="E163" s="5"/>
      <c r="F163" s="5"/>
      <c r="G163" s="5"/>
      <c r="H163" s="5"/>
      <c r="I163" s="5"/>
    </row>
    <row r="164" spans="3:9" ht="14.25" customHeight="1">
      <c r="C164" s="5"/>
      <c r="D164" s="5"/>
      <c r="E164" s="5"/>
      <c r="F164" s="5"/>
      <c r="G164" s="5"/>
      <c r="H164" s="5"/>
      <c r="I164" s="5"/>
    </row>
    <row r="165" spans="3:9" ht="14.25" customHeight="1">
      <c r="C165" s="5"/>
      <c r="D165" s="5"/>
      <c r="E165" s="5"/>
      <c r="F165" s="5"/>
      <c r="G165" s="5"/>
      <c r="H165" s="5"/>
      <c r="I165" s="5"/>
    </row>
    <row r="166" spans="3:9" ht="14.25" customHeight="1">
      <c r="C166" s="5"/>
      <c r="D166" s="5"/>
      <c r="E166" s="5"/>
      <c r="F166" s="5"/>
      <c r="G166" s="5"/>
      <c r="H166" s="5"/>
      <c r="I166" s="5"/>
    </row>
    <row r="167" spans="3:9" ht="14.25" customHeight="1">
      <c r="C167" s="5"/>
      <c r="D167" s="5"/>
      <c r="E167" s="5"/>
      <c r="F167" s="5"/>
      <c r="G167" s="5"/>
      <c r="H167" s="5"/>
      <c r="I167" s="5"/>
    </row>
    <row r="168" spans="3:9" ht="14.25" customHeight="1">
      <c r="C168" s="5"/>
      <c r="D168" s="5"/>
      <c r="E168" s="5"/>
      <c r="F168" s="5"/>
      <c r="G168" s="5"/>
      <c r="H168" s="5"/>
      <c r="I168" s="5"/>
    </row>
    <row r="169" spans="3:9" ht="14.25" customHeight="1">
      <c r="C169" s="5"/>
      <c r="D169" s="5"/>
      <c r="E169" s="5"/>
      <c r="F169" s="5"/>
      <c r="G169" s="5"/>
      <c r="H169" s="5"/>
      <c r="I169" s="5"/>
    </row>
    <row r="170" spans="3:9" ht="14.25" customHeight="1">
      <c r="C170" s="5"/>
      <c r="D170" s="5"/>
      <c r="E170" s="5"/>
      <c r="F170" s="5"/>
      <c r="G170" s="5"/>
      <c r="H170" s="5"/>
      <c r="I170" s="5"/>
    </row>
    <row r="171" spans="3:9" ht="14.25" customHeight="1">
      <c r="C171" s="5"/>
      <c r="D171" s="5"/>
      <c r="E171" s="5"/>
      <c r="F171" s="5"/>
      <c r="G171" s="5"/>
      <c r="H171" s="5"/>
      <c r="I171" s="5"/>
    </row>
    <row r="172" spans="3:9" ht="14.25" customHeight="1">
      <c r="C172" s="5"/>
      <c r="D172" s="5"/>
      <c r="E172" s="5"/>
      <c r="F172" s="5"/>
      <c r="G172" s="5"/>
      <c r="H172" s="5"/>
      <c r="I172" s="5"/>
    </row>
    <row r="173" spans="3:9" ht="14.25" customHeight="1">
      <c r="C173" s="5"/>
      <c r="D173" s="5"/>
      <c r="E173" s="5"/>
      <c r="F173" s="5"/>
      <c r="G173" s="5"/>
      <c r="H173" s="5"/>
      <c r="I173" s="5"/>
    </row>
    <row r="174" spans="3:9" ht="14.25" customHeight="1">
      <c r="C174" s="5"/>
      <c r="D174" s="5"/>
      <c r="E174" s="5"/>
      <c r="F174" s="5"/>
      <c r="G174" s="5"/>
      <c r="H174" s="5"/>
      <c r="I174" s="5"/>
    </row>
    <row r="175" spans="3:9" ht="14.25" customHeight="1">
      <c r="C175" s="5"/>
      <c r="D175" s="5"/>
      <c r="E175" s="5"/>
      <c r="F175" s="5"/>
      <c r="G175" s="5"/>
      <c r="H175" s="5"/>
      <c r="I175" s="5"/>
    </row>
    <row r="176" spans="3:9" ht="14.25" customHeight="1">
      <c r="C176" s="5"/>
      <c r="D176" s="5"/>
      <c r="E176" s="5"/>
      <c r="F176" s="5"/>
      <c r="G176" s="5"/>
      <c r="H176" s="5"/>
      <c r="I176" s="5"/>
    </row>
    <row r="177" spans="3:9" ht="14.25" customHeight="1">
      <c r="C177" s="5"/>
      <c r="D177" s="5"/>
      <c r="E177" s="5"/>
      <c r="F177" s="5"/>
      <c r="G177" s="5"/>
      <c r="H177" s="5"/>
      <c r="I177" s="5"/>
    </row>
    <row r="178" spans="3:9" ht="14.25" customHeight="1">
      <c r="C178" s="5"/>
      <c r="D178" s="5"/>
      <c r="E178" s="5"/>
      <c r="F178" s="5"/>
      <c r="G178" s="5"/>
      <c r="H178" s="5"/>
      <c r="I178" s="5"/>
    </row>
    <row r="179" spans="3:9" ht="14.25" customHeight="1">
      <c r="C179" s="5"/>
      <c r="D179" s="5"/>
      <c r="E179" s="5"/>
      <c r="F179" s="5"/>
      <c r="G179" s="5"/>
      <c r="H179" s="5"/>
      <c r="I179" s="5"/>
    </row>
    <row r="180" spans="3:9" ht="14.25" customHeight="1">
      <c r="C180" s="5"/>
      <c r="D180" s="5"/>
      <c r="E180" s="5"/>
      <c r="F180" s="5"/>
      <c r="G180" s="5"/>
      <c r="H180" s="5"/>
      <c r="I180" s="5"/>
    </row>
    <row r="181" spans="3:9" ht="14.25" customHeight="1">
      <c r="C181" s="5"/>
      <c r="D181" s="5"/>
      <c r="E181" s="5"/>
      <c r="F181" s="5"/>
      <c r="G181" s="5"/>
      <c r="H181" s="5"/>
      <c r="I181" s="5"/>
    </row>
    <row r="182" spans="3:9" ht="14.25" customHeight="1">
      <c r="C182" s="5"/>
      <c r="D182" s="5"/>
      <c r="E182" s="5"/>
      <c r="F182" s="5"/>
      <c r="G182" s="5"/>
      <c r="H182" s="5"/>
      <c r="I182" s="5"/>
    </row>
    <row r="183" spans="3:9" ht="14.25" customHeight="1">
      <c r="C183" s="5"/>
      <c r="D183" s="5"/>
      <c r="E183" s="5"/>
      <c r="F183" s="5"/>
      <c r="G183" s="5"/>
      <c r="H183" s="5"/>
      <c r="I183" s="5"/>
    </row>
    <row r="184" spans="3:9" ht="14.25" customHeight="1">
      <c r="C184" s="5"/>
      <c r="D184" s="5"/>
      <c r="E184" s="5"/>
      <c r="F184" s="5"/>
      <c r="G184" s="5"/>
      <c r="H184" s="5"/>
      <c r="I184" s="5"/>
    </row>
    <row r="185" spans="3:9" ht="14.25" customHeight="1">
      <c r="C185" s="5"/>
      <c r="D185" s="5"/>
      <c r="E185" s="5"/>
      <c r="F185" s="5"/>
      <c r="G185" s="5"/>
      <c r="H185" s="5"/>
      <c r="I185" s="5"/>
    </row>
    <row r="186" spans="3:9" ht="14.25" customHeight="1">
      <c r="C186" s="5"/>
      <c r="D186" s="5"/>
      <c r="E186" s="5"/>
      <c r="F186" s="5"/>
      <c r="G186" s="5"/>
      <c r="H186" s="5"/>
      <c r="I186" s="5"/>
    </row>
    <row r="187" spans="3:9" ht="14.25" customHeight="1">
      <c r="C187" s="5"/>
      <c r="D187" s="5"/>
      <c r="E187" s="5"/>
      <c r="F187" s="5"/>
      <c r="G187" s="5"/>
      <c r="H187" s="5"/>
      <c r="I187" s="5"/>
    </row>
    <row r="188" spans="3:9" ht="14.25" customHeight="1">
      <c r="C188" s="5"/>
      <c r="D188" s="5"/>
      <c r="E188" s="5"/>
      <c r="F188" s="5"/>
      <c r="G188" s="5"/>
      <c r="H188" s="5"/>
      <c r="I188" s="5"/>
    </row>
    <row r="189" spans="3:9" ht="14.25" customHeight="1">
      <c r="C189" s="5"/>
      <c r="D189" s="5"/>
      <c r="E189" s="5"/>
      <c r="F189" s="5"/>
      <c r="G189" s="5"/>
      <c r="H189" s="5"/>
      <c r="I189" s="5"/>
    </row>
    <row r="190" spans="3:9" ht="14.25" customHeight="1">
      <c r="C190" s="5"/>
      <c r="D190" s="5"/>
      <c r="E190" s="5"/>
      <c r="F190" s="5"/>
      <c r="G190" s="5"/>
      <c r="H190" s="5"/>
      <c r="I190" s="5"/>
    </row>
    <row r="191" spans="3:9" ht="14.25" customHeight="1">
      <c r="C191" s="5"/>
      <c r="D191" s="5"/>
      <c r="E191" s="5"/>
      <c r="F191" s="5"/>
      <c r="G191" s="5"/>
      <c r="H191" s="5"/>
      <c r="I191" s="5"/>
    </row>
    <row r="192" spans="3:9" ht="14.25" customHeight="1">
      <c r="C192" s="5"/>
      <c r="D192" s="5"/>
      <c r="E192" s="5"/>
      <c r="F192" s="5"/>
      <c r="G192" s="5"/>
      <c r="H192" s="5"/>
      <c r="I192" s="5"/>
    </row>
    <row r="193" spans="3:9" ht="14.25" customHeight="1">
      <c r="C193" s="5"/>
      <c r="D193" s="5"/>
      <c r="E193" s="5"/>
      <c r="F193" s="5"/>
      <c r="G193" s="5"/>
      <c r="H193" s="5"/>
      <c r="I193" s="5"/>
    </row>
    <row r="194" spans="3:9" ht="14.25" customHeight="1">
      <c r="C194" s="5"/>
      <c r="D194" s="5"/>
      <c r="E194" s="5"/>
      <c r="F194" s="5"/>
      <c r="G194" s="5"/>
      <c r="H194" s="5"/>
      <c r="I194" s="5"/>
    </row>
    <row r="195" spans="3:9" ht="14.25" customHeight="1">
      <c r="C195" s="5"/>
      <c r="D195" s="5"/>
      <c r="E195" s="5"/>
      <c r="F195" s="5"/>
      <c r="G195" s="5"/>
      <c r="H195" s="5"/>
      <c r="I195" s="5"/>
    </row>
    <row r="196" spans="3:9" ht="14.25" customHeight="1">
      <c r="C196" s="5"/>
      <c r="D196" s="5"/>
      <c r="E196" s="5"/>
      <c r="F196" s="5"/>
      <c r="G196" s="5"/>
      <c r="H196" s="5"/>
      <c r="I196" s="5"/>
    </row>
    <row r="197" spans="3:9" ht="14.25" customHeight="1">
      <c r="C197" s="5"/>
      <c r="D197" s="5"/>
      <c r="E197" s="5"/>
      <c r="F197" s="5"/>
      <c r="G197" s="5"/>
      <c r="H197" s="5"/>
      <c r="I197" s="5"/>
    </row>
    <row r="198" spans="3:9" ht="14.25" customHeight="1">
      <c r="C198" s="5"/>
      <c r="D198" s="5"/>
      <c r="E198" s="5"/>
      <c r="F198" s="5"/>
      <c r="G198" s="5"/>
      <c r="H198" s="5"/>
      <c r="I198" s="5"/>
    </row>
    <row r="199" spans="3:9" ht="14.25" customHeight="1">
      <c r="C199" s="5"/>
      <c r="D199" s="5"/>
      <c r="E199" s="5"/>
      <c r="F199" s="5"/>
      <c r="G199" s="5"/>
      <c r="H199" s="5"/>
      <c r="I199" s="5"/>
    </row>
    <row r="200" spans="3:9" ht="14.25" customHeight="1">
      <c r="C200" s="5"/>
      <c r="D200" s="5"/>
      <c r="E200" s="5"/>
      <c r="F200" s="5"/>
      <c r="G200" s="5"/>
      <c r="H200" s="5"/>
      <c r="I200" s="5"/>
    </row>
    <row r="201" spans="3:9" ht="14.25" customHeight="1">
      <c r="C201" s="5"/>
      <c r="D201" s="5"/>
      <c r="E201" s="5"/>
      <c r="F201" s="5"/>
      <c r="G201" s="5"/>
      <c r="H201" s="5"/>
      <c r="I201" s="5"/>
    </row>
    <row r="202" spans="3:9" ht="14.25" customHeight="1">
      <c r="C202" s="5"/>
      <c r="D202" s="5"/>
      <c r="E202" s="5"/>
      <c r="F202" s="5"/>
      <c r="G202" s="5"/>
      <c r="H202" s="5"/>
      <c r="I202" s="5"/>
    </row>
    <row r="203" spans="3:9" ht="14.25" customHeight="1">
      <c r="C203" s="5"/>
      <c r="D203" s="5"/>
      <c r="E203" s="5"/>
      <c r="F203" s="5"/>
      <c r="G203" s="5"/>
      <c r="H203" s="5"/>
      <c r="I203" s="5"/>
    </row>
    <row r="204" spans="3:9" ht="14.25" customHeight="1">
      <c r="C204" s="5"/>
      <c r="D204" s="5"/>
      <c r="E204" s="5"/>
      <c r="F204" s="5"/>
      <c r="G204" s="5"/>
      <c r="H204" s="5"/>
      <c r="I204" s="5"/>
    </row>
    <row r="205" spans="3:9" ht="14.25" customHeight="1">
      <c r="C205" s="5"/>
      <c r="D205" s="5"/>
      <c r="E205" s="5"/>
      <c r="F205" s="5"/>
      <c r="G205" s="5"/>
      <c r="H205" s="5"/>
      <c r="I205" s="5"/>
    </row>
    <row r="206" spans="3:9" ht="14.25" customHeight="1">
      <c r="C206" s="5"/>
      <c r="D206" s="5"/>
      <c r="E206" s="5"/>
      <c r="F206" s="5"/>
      <c r="G206" s="5"/>
      <c r="H206" s="5"/>
      <c r="I206" s="5"/>
    </row>
    <row r="207" spans="3:9" ht="14.25" customHeight="1">
      <c r="C207" s="5"/>
      <c r="D207" s="5"/>
      <c r="E207" s="5"/>
      <c r="F207" s="5"/>
      <c r="G207" s="5"/>
      <c r="H207" s="5"/>
      <c r="I207" s="5"/>
    </row>
    <row r="208" spans="3:9" ht="14.25" customHeight="1">
      <c r="C208" s="5"/>
      <c r="D208" s="5"/>
      <c r="E208" s="5"/>
      <c r="F208" s="5"/>
      <c r="G208" s="5"/>
      <c r="H208" s="5"/>
      <c r="I208" s="5"/>
    </row>
    <row r="209" spans="3:9" ht="14.25" customHeight="1">
      <c r="C209" s="5"/>
      <c r="D209" s="5"/>
      <c r="E209" s="5"/>
      <c r="F209" s="5"/>
      <c r="G209" s="5"/>
      <c r="H209" s="5"/>
      <c r="I209" s="5"/>
    </row>
    <row r="210" spans="3:9" ht="14.25" customHeight="1">
      <c r="C210" s="5"/>
      <c r="D210" s="5"/>
      <c r="E210" s="5"/>
      <c r="F210" s="5"/>
      <c r="G210" s="5"/>
      <c r="H210" s="5"/>
      <c r="I210" s="5"/>
    </row>
    <row r="211" spans="3:9" ht="14.25" customHeight="1">
      <c r="C211" s="5"/>
      <c r="D211" s="5"/>
      <c r="E211" s="5"/>
      <c r="F211" s="5"/>
      <c r="G211" s="5"/>
      <c r="H211" s="5"/>
      <c r="I211" s="5"/>
    </row>
    <row r="212" spans="3:9" ht="14.25" customHeight="1">
      <c r="C212" s="5"/>
      <c r="D212" s="5"/>
      <c r="E212" s="5"/>
      <c r="F212" s="5"/>
      <c r="G212" s="5"/>
      <c r="H212" s="5"/>
      <c r="I212" s="5"/>
    </row>
    <row r="213" spans="3:9" ht="14.25" customHeight="1">
      <c r="C213" s="5"/>
      <c r="D213" s="5"/>
      <c r="E213" s="5"/>
      <c r="F213" s="5"/>
      <c r="G213" s="5"/>
      <c r="H213" s="5"/>
      <c r="I213" s="5"/>
    </row>
    <row r="214" spans="3:9" ht="14.25" customHeight="1">
      <c r="C214" s="5"/>
      <c r="D214" s="5"/>
      <c r="E214" s="5"/>
      <c r="F214" s="5"/>
      <c r="G214" s="5"/>
      <c r="H214" s="5"/>
      <c r="I214" s="5"/>
    </row>
    <row r="215" spans="3:9" ht="14.25" customHeight="1">
      <c r="C215" s="5"/>
      <c r="D215" s="5"/>
      <c r="E215" s="5"/>
      <c r="F215" s="5"/>
      <c r="G215" s="5"/>
      <c r="H215" s="5"/>
      <c r="I215" s="5"/>
    </row>
    <row r="216" spans="3:9" ht="14.25" customHeight="1">
      <c r="C216" s="5"/>
      <c r="D216" s="5"/>
      <c r="E216" s="5"/>
      <c r="F216" s="5"/>
      <c r="G216" s="5"/>
      <c r="H216" s="5"/>
      <c r="I216" s="5"/>
    </row>
    <row r="217" spans="3:9" ht="14.25" customHeight="1">
      <c r="C217" s="5"/>
      <c r="D217" s="5"/>
      <c r="E217" s="5"/>
      <c r="F217" s="5"/>
      <c r="G217" s="5"/>
      <c r="H217" s="5"/>
      <c r="I217" s="5"/>
    </row>
    <row r="218" spans="3:9" ht="14.25" customHeight="1">
      <c r="C218" s="5"/>
      <c r="D218" s="5"/>
      <c r="E218" s="5"/>
      <c r="F218" s="5"/>
      <c r="G218" s="5"/>
      <c r="H218" s="5"/>
      <c r="I218" s="5"/>
    </row>
    <row r="219" spans="3:9" ht="14.25" customHeight="1">
      <c r="C219" s="5"/>
      <c r="D219" s="5"/>
      <c r="E219" s="5"/>
      <c r="F219" s="5"/>
      <c r="G219" s="5"/>
      <c r="H219" s="5"/>
      <c r="I219" s="5"/>
    </row>
    <row r="220" spans="3:9" ht="14.25" customHeight="1">
      <c r="C220" s="5"/>
      <c r="D220" s="5"/>
      <c r="E220" s="5"/>
      <c r="F220" s="5"/>
      <c r="G220" s="5"/>
      <c r="H220" s="5"/>
      <c r="I220" s="5"/>
    </row>
    <row r="221" spans="3:9" ht="14.25" customHeight="1">
      <c r="C221" s="5"/>
      <c r="D221" s="5"/>
      <c r="E221" s="5"/>
      <c r="F221" s="5"/>
      <c r="G221" s="5"/>
      <c r="H221" s="5"/>
      <c r="I221" s="5"/>
    </row>
    <row r="222" spans="3:9" ht="14.25" customHeight="1">
      <c r="C222" s="5"/>
      <c r="D222" s="5"/>
      <c r="E222" s="5"/>
      <c r="F222" s="5"/>
      <c r="G222" s="5"/>
      <c r="H222" s="5"/>
      <c r="I222" s="5"/>
    </row>
    <row r="223" spans="3:9" ht="14.25" customHeight="1">
      <c r="C223" s="5"/>
      <c r="D223" s="5"/>
      <c r="E223" s="5"/>
      <c r="F223" s="5"/>
      <c r="G223" s="5"/>
      <c r="H223" s="5"/>
      <c r="I223" s="5"/>
    </row>
    <row r="224" spans="3:9" ht="14.25" customHeight="1">
      <c r="C224" s="5"/>
      <c r="D224" s="5"/>
      <c r="E224" s="5"/>
      <c r="F224" s="5"/>
      <c r="G224" s="5"/>
      <c r="H224" s="5"/>
      <c r="I224" s="5"/>
    </row>
    <row r="225" spans="3:9" ht="14.25" customHeight="1">
      <c r="C225" s="5"/>
      <c r="D225" s="5"/>
      <c r="E225" s="5"/>
      <c r="F225" s="5"/>
      <c r="G225" s="5"/>
      <c r="H225" s="5"/>
      <c r="I225" s="5"/>
    </row>
    <row r="226" spans="3:9" ht="14.25" customHeight="1">
      <c r="C226" s="5"/>
      <c r="D226" s="5"/>
      <c r="E226" s="5"/>
      <c r="F226" s="5"/>
      <c r="G226" s="5"/>
      <c r="H226" s="5"/>
      <c r="I226" s="5"/>
    </row>
    <row r="227" spans="3:9" ht="14.25" customHeight="1">
      <c r="C227" s="5"/>
      <c r="D227" s="5"/>
      <c r="E227" s="5"/>
      <c r="F227" s="5"/>
      <c r="G227" s="5"/>
      <c r="H227" s="5"/>
      <c r="I227" s="5"/>
    </row>
    <row r="228" spans="3:9" ht="14.25" customHeight="1">
      <c r="C228" s="5"/>
      <c r="D228" s="5"/>
      <c r="E228" s="5"/>
      <c r="F228" s="5"/>
      <c r="G228" s="5"/>
      <c r="H228" s="5"/>
      <c r="I228" s="5"/>
    </row>
    <row r="229" spans="3:9" ht="14.25" customHeight="1">
      <c r="C229" s="5"/>
      <c r="D229" s="5"/>
      <c r="E229" s="5"/>
      <c r="F229" s="5"/>
      <c r="G229" s="5"/>
      <c r="H229" s="5"/>
      <c r="I229" s="5"/>
    </row>
    <row r="230" spans="3:9" ht="14.25" customHeight="1">
      <c r="C230" s="5"/>
      <c r="D230" s="5"/>
      <c r="E230" s="5"/>
      <c r="F230" s="5"/>
      <c r="G230" s="5"/>
      <c r="H230" s="5"/>
      <c r="I230" s="5"/>
    </row>
    <row r="231" spans="3:9" ht="14.25" customHeight="1">
      <c r="C231" s="5"/>
      <c r="D231" s="5"/>
      <c r="E231" s="5"/>
      <c r="F231" s="5"/>
      <c r="G231" s="5"/>
      <c r="H231" s="5"/>
      <c r="I231" s="5"/>
    </row>
    <row r="232" spans="3:9" ht="14.25" customHeight="1">
      <c r="C232" s="5"/>
      <c r="D232" s="5"/>
      <c r="E232" s="5"/>
      <c r="F232" s="5"/>
      <c r="G232" s="5"/>
      <c r="H232" s="5"/>
      <c r="I232" s="5"/>
    </row>
    <row r="233" spans="3:9" ht="14.25" customHeight="1">
      <c r="C233" s="5"/>
      <c r="D233" s="5"/>
      <c r="E233" s="5"/>
      <c r="F233" s="5"/>
      <c r="G233" s="5"/>
      <c r="H233" s="5"/>
      <c r="I233" s="5"/>
    </row>
    <row r="234" spans="3:9" ht="14.25" customHeight="1">
      <c r="C234" s="5"/>
      <c r="D234" s="5"/>
      <c r="E234" s="5"/>
      <c r="F234" s="5"/>
      <c r="G234" s="5"/>
      <c r="H234" s="5"/>
      <c r="I234" s="5"/>
    </row>
    <row r="235" spans="3:9" ht="14.25" customHeight="1">
      <c r="C235" s="5"/>
      <c r="D235" s="5"/>
      <c r="E235" s="5"/>
      <c r="F235" s="5"/>
      <c r="G235" s="5"/>
      <c r="H235" s="5"/>
      <c r="I235" s="5"/>
    </row>
    <row r="236" spans="3:9" ht="14.25" customHeight="1">
      <c r="C236" s="5"/>
      <c r="D236" s="5"/>
      <c r="E236" s="5"/>
      <c r="F236" s="5"/>
      <c r="G236" s="5"/>
      <c r="H236" s="5"/>
      <c r="I236" s="5"/>
    </row>
    <row r="237" spans="3:9" ht="14.25" customHeight="1">
      <c r="C237" s="5"/>
      <c r="D237" s="5"/>
      <c r="E237" s="5"/>
      <c r="F237" s="5"/>
      <c r="G237" s="5"/>
      <c r="H237" s="5"/>
      <c r="I237" s="5"/>
    </row>
    <row r="238" spans="3:9" ht="14.25" customHeight="1">
      <c r="C238" s="5"/>
      <c r="D238" s="5"/>
      <c r="E238" s="5"/>
      <c r="F238" s="5"/>
      <c r="G238" s="5"/>
      <c r="H238" s="5"/>
      <c r="I238" s="5"/>
    </row>
    <row r="239" spans="3:9" ht="14.25" customHeight="1">
      <c r="C239" s="5"/>
      <c r="D239" s="5"/>
      <c r="E239" s="5"/>
      <c r="F239" s="5"/>
      <c r="G239" s="5"/>
      <c r="H239" s="5"/>
      <c r="I239" s="5"/>
    </row>
    <row r="240" spans="3:9" ht="14.25" customHeight="1">
      <c r="C240" s="5"/>
      <c r="D240" s="5"/>
      <c r="E240" s="5"/>
      <c r="F240" s="5"/>
      <c r="G240" s="5"/>
      <c r="H240" s="5"/>
      <c r="I240" s="5"/>
    </row>
    <row r="241" spans="3:9" ht="14.25" customHeight="1">
      <c r="C241" s="5"/>
      <c r="D241" s="5"/>
      <c r="E241" s="5"/>
      <c r="F241" s="5"/>
      <c r="G241" s="5"/>
      <c r="H241" s="5"/>
      <c r="I241" s="5"/>
    </row>
    <row r="242" spans="3:9" ht="14.25" customHeight="1">
      <c r="C242" s="5"/>
      <c r="D242" s="5"/>
      <c r="E242" s="5"/>
      <c r="F242" s="5"/>
      <c r="G242" s="5"/>
      <c r="H242" s="5"/>
      <c r="I242" s="5"/>
    </row>
    <row r="243" spans="3:9" ht="14.25" customHeight="1">
      <c r="C243" s="5"/>
      <c r="D243" s="5"/>
      <c r="E243" s="5"/>
      <c r="F243" s="5"/>
      <c r="G243" s="5"/>
      <c r="H243" s="5"/>
      <c r="I243" s="5"/>
    </row>
    <row r="244" spans="3:9" ht="14.25" customHeight="1">
      <c r="C244" s="5"/>
      <c r="D244" s="5"/>
      <c r="E244" s="5"/>
      <c r="F244" s="5"/>
      <c r="G244" s="5"/>
      <c r="H244" s="5"/>
      <c r="I244" s="5"/>
    </row>
    <row r="245" spans="3:9" ht="14.25" customHeight="1">
      <c r="C245" s="5"/>
      <c r="D245" s="5"/>
      <c r="E245" s="5"/>
      <c r="F245" s="5"/>
      <c r="G245" s="5"/>
      <c r="H245" s="5"/>
      <c r="I245" s="5"/>
    </row>
    <row r="246" spans="3:9" ht="14.25" customHeight="1">
      <c r="C246" s="5"/>
      <c r="D246" s="5"/>
      <c r="E246" s="5"/>
      <c r="F246" s="5"/>
      <c r="G246" s="5"/>
      <c r="H246" s="5"/>
      <c r="I246" s="5"/>
    </row>
    <row r="247" spans="3:9" ht="14.25" customHeight="1">
      <c r="C247" s="5"/>
      <c r="D247" s="5"/>
      <c r="E247" s="5"/>
      <c r="F247" s="5"/>
      <c r="G247" s="5"/>
      <c r="H247" s="5"/>
      <c r="I247" s="5"/>
    </row>
    <row r="248" spans="3:9" ht="14.25" customHeight="1">
      <c r="C248" s="5"/>
      <c r="D248" s="5"/>
      <c r="E248" s="5"/>
      <c r="F248" s="5"/>
      <c r="G248" s="5"/>
      <c r="H248" s="5"/>
      <c r="I248" s="5"/>
    </row>
    <row r="249" spans="3:9" ht="14.25" customHeight="1">
      <c r="C249" s="5"/>
      <c r="D249" s="5"/>
      <c r="E249" s="5"/>
      <c r="F249" s="5"/>
      <c r="G249" s="5"/>
      <c r="H249" s="5"/>
      <c r="I249" s="5"/>
    </row>
    <row r="250" spans="3:9" ht="14.25" customHeight="1">
      <c r="C250" s="5"/>
      <c r="D250" s="5"/>
      <c r="E250" s="5"/>
      <c r="F250" s="5"/>
      <c r="G250" s="5"/>
      <c r="H250" s="5"/>
      <c r="I250" s="5"/>
    </row>
    <row r="251" spans="3:9" ht="14.25" customHeight="1">
      <c r="C251" s="5"/>
      <c r="D251" s="5"/>
      <c r="E251" s="5"/>
      <c r="F251" s="5"/>
      <c r="G251" s="5"/>
      <c r="H251" s="5"/>
      <c r="I251" s="5"/>
    </row>
    <row r="252" spans="3:9" ht="14.25" customHeight="1">
      <c r="C252" s="5"/>
      <c r="D252" s="5"/>
      <c r="E252" s="5"/>
      <c r="F252" s="5"/>
      <c r="G252" s="5"/>
      <c r="H252" s="5"/>
      <c r="I252" s="5"/>
    </row>
    <row r="253" spans="3:9" ht="14.25" customHeight="1">
      <c r="C253" s="5"/>
      <c r="D253" s="5"/>
      <c r="E253" s="5"/>
      <c r="F253" s="5"/>
      <c r="G253" s="5"/>
      <c r="H253" s="5"/>
      <c r="I253" s="5"/>
    </row>
    <row r="254" spans="3:9" ht="14.25" customHeight="1">
      <c r="C254" s="5"/>
      <c r="D254" s="5"/>
      <c r="E254" s="5"/>
      <c r="F254" s="5"/>
      <c r="G254" s="5"/>
      <c r="H254" s="5"/>
      <c r="I254" s="5"/>
    </row>
    <row r="255" spans="3:9" ht="14.25" customHeight="1">
      <c r="C255" s="5"/>
      <c r="D255" s="5"/>
      <c r="E255" s="5"/>
      <c r="F255" s="5"/>
      <c r="G255" s="5"/>
      <c r="H255" s="5"/>
      <c r="I255" s="5"/>
    </row>
    <row r="256" spans="3:9" ht="14.25" customHeight="1">
      <c r="C256" s="5"/>
      <c r="D256" s="5"/>
      <c r="E256" s="5"/>
      <c r="F256" s="5"/>
      <c r="G256" s="5"/>
      <c r="H256" s="5"/>
      <c r="I256" s="5"/>
    </row>
    <row r="257" spans="3:9" ht="14.25" customHeight="1">
      <c r="C257" s="5"/>
      <c r="D257" s="5"/>
      <c r="E257" s="5"/>
      <c r="F257" s="5"/>
      <c r="G257" s="5"/>
      <c r="H257" s="5"/>
      <c r="I257" s="5"/>
    </row>
    <row r="258" spans="3:9" ht="14.25" customHeight="1">
      <c r="C258" s="5"/>
      <c r="D258" s="5"/>
      <c r="E258" s="5"/>
      <c r="F258" s="5"/>
      <c r="G258" s="5"/>
      <c r="H258" s="5"/>
      <c r="I258" s="5"/>
    </row>
    <row r="259" spans="3:9" ht="14.25" customHeight="1">
      <c r="C259" s="5"/>
      <c r="D259" s="5"/>
      <c r="E259" s="5"/>
      <c r="F259" s="5"/>
      <c r="G259" s="5"/>
      <c r="H259" s="5"/>
      <c r="I259" s="5"/>
    </row>
    <row r="260" spans="3:9" ht="14.25" customHeight="1">
      <c r="C260" s="5"/>
      <c r="D260" s="5"/>
      <c r="E260" s="5"/>
      <c r="F260" s="5"/>
      <c r="G260" s="5"/>
      <c r="H260" s="5"/>
      <c r="I260" s="5"/>
    </row>
    <row r="261" spans="3:9" ht="14.25" customHeight="1">
      <c r="C261" s="5"/>
      <c r="D261" s="5"/>
      <c r="E261" s="5"/>
      <c r="F261" s="5"/>
      <c r="G261" s="5"/>
      <c r="H261" s="5"/>
      <c r="I261" s="5"/>
    </row>
    <row r="262" spans="3:9" ht="14.25" customHeight="1">
      <c r="C262" s="5"/>
      <c r="D262" s="5"/>
      <c r="E262" s="5"/>
      <c r="F262" s="5"/>
      <c r="G262" s="5"/>
      <c r="H262" s="5"/>
      <c r="I262" s="5"/>
    </row>
    <row r="263" spans="3:9" ht="14.25" customHeight="1">
      <c r="C263" s="5"/>
      <c r="D263" s="5"/>
      <c r="E263" s="5"/>
      <c r="F263" s="5"/>
      <c r="G263" s="5"/>
      <c r="H263" s="5"/>
      <c r="I263" s="5"/>
    </row>
    <row r="264" spans="3:9" ht="14.25" customHeight="1">
      <c r="C264" s="5"/>
      <c r="D264" s="5"/>
      <c r="E264" s="5"/>
      <c r="F264" s="5"/>
      <c r="G264" s="5"/>
      <c r="H264" s="5"/>
      <c r="I264" s="5"/>
    </row>
    <row r="265" spans="3:9" ht="14.25" customHeight="1">
      <c r="C265" s="5"/>
      <c r="D265" s="5"/>
      <c r="E265" s="5"/>
      <c r="F265" s="5"/>
      <c r="G265" s="5"/>
      <c r="H265" s="5"/>
      <c r="I265" s="5"/>
    </row>
    <row r="266" spans="3:9" ht="14.25" customHeight="1">
      <c r="C266" s="5"/>
      <c r="D266" s="5"/>
      <c r="E266" s="5"/>
      <c r="F266" s="5"/>
      <c r="G266" s="5"/>
      <c r="H266" s="5"/>
      <c r="I266" s="5"/>
    </row>
    <row r="267" spans="3:9" ht="14.25" customHeight="1">
      <c r="C267" s="5"/>
      <c r="D267" s="5"/>
      <c r="E267" s="5"/>
      <c r="F267" s="5"/>
      <c r="G267" s="5"/>
      <c r="H267" s="5"/>
      <c r="I267" s="5"/>
    </row>
    <row r="268" spans="3:9" ht="14.25" customHeight="1">
      <c r="C268" s="5"/>
      <c r="D268" s="5"/>
      <c r="E268" s="5"/>
      <c r="F268" s="5"/>
      <c r="G268" s="5"/>
      <c r="H268" s="5"/>
      <c r="I268" s="5"/>
    </row>
    <row r="269" spans="3:9" ht="14.25" customHeight="1">
      <c r="C269" s="5"/>
      <c r="D269" s="5"/>
      <c r="E269" s="5"/>
      <c r="F269" s="5"/>
      <c r="G269" s="5"/>
      <c r="H269" s="5"/>
      <c r="I269" s="5"/>
    </row>
    <row r="270" spans="3:9" ht="14.25" customHeight="1">
      <c r="C270" s="5"/>
      <c r="D270" s="5"/>
      <c r="E270" s="5"/>
      <c r="F270" s="5"/>
      <c r="G270" s="5"/>
      <c r="H270" s="5"/>
      <c r="I270" s="5"/>
    </row>
    <row r="271" spans="3:9" ht="14.25" customHeight="1">
      <c r="C271" s="5"/>
      <c r="D271" s="5"/>
      <c r="E271" s="5"/>
      <c r="F271" s="5"/>
      <c r="G271" s="5"/>
      <c r="H271" s="5"/>
      <c r="I271" s="5"/>
    </row>
    <row r="272" spans="3:9" ht="14.25" customHeight="1">
      <c r="C272" s="5"/>
      <c r="D272" s="5"/>
      <c r="E272" s="5"/>
      <c r="F272" s="5"/>
      <c r="G272" s="5"/>
      <c r="H272" s="5"/>
      <c r="I272" s="5"/>
    </row>
    <row r="273" spans="3:9" ht="14.25" customHeight="1">
      <c r="C273" s="5"/>
      <c r="D273" s="5"/>
      <c r="E273" s="5"/>
      <c r="F273" s="5"/>
      <c r="G273" s="5"/>
      <c r="H273" s="5"/>
      <c r="I273" s="5"/>
    </row>
    <row r="274" spans="3:9" ht="14.25" customHeight="1">
      <c r="C274" s="5"/>
      <c r="D274" s="5"/>
      <c r="E274" s="5"/>
      <c r="F274" s="5"/>
      <c r="G274" s="5"/>
      <c r="H274" s="5"/>
      <c r="I274" s="5"/>
    </row>
    <row r="275" spans="3:9" ht="14.25" customHeight="1">
      <c r="C275" s="5"/>
      <c r="D275" s="5"/>
      <c r="E275" s="5"/>
      <c r="F275" s="5"/>
      <c r="G275" s="5"/>
      <c r="H275" s="5"/>
      <c r="I275" s="5"/>
    </row>
    <row r="276" spans="3:9" ht="14.25" customHeight="1">
      <c r="C276" s="5"/>
      <c r="D276" s="5"/>
      <c r="E276" s="5"/>
      <c r="F276" s="5"/>
      <c r="G276" s="5"/>
      <c r="H276" s="5"/>
      <c r="I276" s="5"/>
    </row>
    <row r="277" spans="3:9" ht="14.25" customHeight="1">
      <c r="C277" s="5"/>
      <c r="D277" s="5"/>
      <c r="E277" s="5"/>
      <c r="F277" s="5"/>
      <c r="G277" s="5"/>
      <c r="H277" s="5"/>
      <c r="I277" s="5"/>
    </row>
    <row r="278" spans="3:9" ht="14.25" customHeight="1">
      <c r="C278" s="5"/>
      <c r="D278" s="5"/>
      <c r="E278" s="5"/>
      <c r="F278" s="5"/>
      <c r="G278" s="5"/>
      <c r="H278" s="5"/>
      <c r="I278" s="5"/>
    </row>
    <row r="279" spans="3:9" ht="14.25" customHeight="1">
      <c r="C279" s="5"/>
      <c r="D279" s="5"/>
      <c r="E279" s="5"/>
      <c r="F279" s="5"/>
      <c r="G279" s="5"/>
      <c r="H279" s="5"/>
      <c r="I279" s="5"/>
    </row>
    <row r="280" spans="3:9" ht="14.25" customHeight="1">
      <c r="C280" s="5"/>
      <c r="D280" s="5"/>
      <c r="E280" s="5"/>
      <c r="F280" s="5"/>
      <c r="G280" s="5"/>
      <c r="H280" s="5"/>
      <c r="I280" s="5"/>
    </row>
    <row r="281" spans="3:9" ht="14.25" customHeight="1">
      <c r="C281" s="5"/>
      <c r="D281" s="5"/>
      <c r="E281" s="5"/>
      <c r="F281" s="5"/>
      <c r="G281" s="5"/>
      <c r="H281" s="5"/>
      <c r="I281" s="5"/>
    </row>
    <row r="282" spans="3:9" ht="14.25" customHeight="1">
      <c r="C282" s="5"/>
      <c r="D282" s="5"/>
      <c r="E282" s="5"/>
      <c r="F282" s="5"/>
      <c r="G282" s="5"/>
      <c r="H282" s="5"/>
      <c r="I282" s="5"/>
    </row>
    <row r="283" spans="3:9" ht="14.25" customHeight="1">
      <c r="C283" s="5"/>
      <c r="D283" s="5"/>
      <c r="E283" s="5"/>
      <c r="F283" s="5"/>
      <c r="G283" s="5"/>
      <c r="H283" s="5"/>
      <c r="I283" s="5"/>
    </row>
    <row r="284" spans="3:9" ht="14.25" customHeight="1">
      <c r="C284" s="5"/>
      <c r="D284" s="5"/>
      <c r="E284" s="5"/>
      <c r="F284" s="5"/>
      <c r="G284" s="5"/>
      <c r="H284" s="5"/>
      <c r="I284" s="5"/>
    </row>
    <row r="285" spans="3:9" ht="14.25" customHeight="1">
      <c r="C285" s="5"/>
      <c r="D285" s="5"/>
      <c r="E285" s="5"/>
      <c r="F285" s="5"/>
      <c r="G285" s="5"/>
      <c r="H285" s="5"/>
      <c r="I285" s="5"/>
    </row>
    <row r="286" spans="3:9" ht="14.25" customHeight="1">
      <c r="C286" s="5"/>
      <c r="D286" s="5"/>
      <c r="E286" s="5"/>
      <c r="F286" s="5"/>
      <c r="G286" s="5"/>
      <c r="H286" s="5"/>
      <c r="I286" s="5"/>
    </row>
    <row r="287" spans="3:9" ht="14.25" customHeight="1">
      <c r="C287" s="5"/>
      <c r="D287" s="5"/>
      <c r="E287" s="5"/>
      <c r="F287" s="5"/>
      <c r="G287" s="5"/>
      <c r="H287" s="5"/>
      <c r="I287" s="5"/>
    </row>
    <row r="288" spans="3:9" ht="14.25" customHeight="1">
      <c r="C288" s="5"/>
      <c r="D288" s="5"/>
      <c r="E288" s="5"/>
      <c r="F288" s="5"/>
      <c r="G288" s="5"/>
      <c r="H288" s="5"/>
      <c r="I288" s="5"/>
    </row>
    <row r="289" spans="3:9" ht="14.25" customHeight="1">
      <c r="C289" s="5"/>
      <c r="D289" s="5"/>
      <c r="E289" s="5"/>
      <c r="F289" s="5"/>
      <c r="G289" s="5"/>
      <c r="H289" s="5"/>
      <c r="I289" s="5"/>
    </row>
    <row r="290" spans="3:9" ht="14.25" customHeight="1">
      <c r="C290" s="5"/>
      <c r="D290" s="5"/>
      <c r="E290" s="5"/>
      <c r="F290" s="5"/>
      <c r="G290" s="5"/>
      <c r="H290" s="5"/>
      <c r="I290" s="5"/>
    </row>
    <row r="291" spans="3:9" ht="14.25" customHeight="1">
      <c r="C291" s="5"/>
      <c r="D291" s="5"/>
      <c r="E291" s="5"/>
      <c r="F291" s="5"/>
      <c r="G291" s="5"/>
      <c r="H291" s="5"/>
      <c r="I291" s="5"/>
    </row>
    <row r="292" spans="3:9" ht="14.25" customHeight="1">
      <c r="C292" s="5"/>
      <c r="D292" s="5"/>
      <c r="E292" s="5"/>
      <c r="F292" s="5"/>
      <c r="G292" s="5"/>
      <c r="H292" s="5"/>
      <c r="I292" s="5"/>
    </row>
    <row r="293" spans="3:9" ht="14.25" customHeight="1">
      <c r="C293" s="5"/>
      <c r="D293" s="5"/>
      <c r="E293" s="5"/>
      <c r="F293" s="5"/>
      <c r="G293" s="5"/>
      <c r="H293" s="5"/>
      <c r="I293" s="5"/>
    </row>
    <row r="294" spans="3:9" ht="14.25" customHeight="1">
      <c r="C294" s="5"/>
      <c r="D294" s="5"/>
      <c r="E294" s="5"/>
      <c r="F294" s="5"/>
      <c r="G294" s="5"/>
      <c r="H294" s="5"/>
      <c r="I294" s="5"/>
    </row>
    <row r="295" spans="3:9" ht="14.25" customHeight="1">
      <c r="C295" s="5"/>
      <c r="D295" s="5"/>
      <c r="E295" s="5"/>
      <c r="F295" s="5"/>
      <c r="G295" s="5"/>
      <c r="H295" s="5"/>
      <c r="I295" s="5"/>
    </row>
    <row r="296" spans="3:9" ht="14.25" customHeight="1">
      <c r="C296" s="5"/>
      <c r="D296" s="5"/>
      <c r="E296" s="5"/>
      <c r="F296" s="5"/>
      <c r="G296" s="5"/>
      <c r="H296" s="5"/>
      <c r="I296" s="5"/>
    </row>
    <row r="297" spans="3:9" ht="14.25" customHeight="1">
      <c r="C297" s="5"/>
      <c r="D297" s="5"/>
      <c r="E297" s="5"/>
      <c r="F297" s="5"/>
      <c r="G297" s="5"/>
      <c r="H297" s="5"/>
      <c r="I297" s="5"/>
    </row>
    <row r="298" spans="3:9" ht="14.25" customHeight="1">
      <c r="C298" s="5"/>
      <c r="D298" s="5"/>
      <c r="E298" s="5"/>
      <c r="F298" s="5"/>
      <c r="G298" s="5"/>
      <c r="H298" s="5"/>
      <c r="I298" s="5"/>
    </row>
    <row r="299" spans="3:9" ht="14.25" customHeight="1">
      <c r="C299" s="5"/>
      <c r="D299" s="5"/>
      <c r="E299" s="5"/>
      <c r="F299" s="5"/>
      <c r="G299" s="5"/>
      <c r="H299" s="5"/>
      <c r="I299" s="5"/>
    </row>
    <row r="300" spans="3:9" ht="14.25" customHeight="1">
      <c r="C300" s="5"/>
      <c r="D300" s="5"/>
      <c r="E300" s="5"/>
      <c r="F300" s="5"/>
      <c r="G300" s="5"/>
      <c r="H300" s="5"/>
      <c r="I300" s="5"/>
    </row>
    <row r="301" spans="3:9" ht="14.25" customHeight="1">
      <c r="C301" s="5"/>
      <c r="D301" s="5"/>
      <c r="E301" s="5"/>
      <c r="F301" s="5"/>
      <c r="G301" s="5"/>
      <c r="H301" s="5"/>
      <c r="I301" s="5"/>
    </row>
    <row r="302" spans="3:9" ht="14.25" customHeight="1">
      <c r="C302" s="5"/>
      <c r="D302" s="5"/>
      <c r="E302" s="5"/>
      <c r="F302" s="5"/>
      <c r="G302" s="5"/>
      <c r="H302" s="5"/>
      <c r="I302" s="5"/>
    </row>
    <row r="303" spans="3:9" ht="14.25" customHeight="1">
      <c r="C303" s="5"/>
      <c r="D303" s="5"/>
      <c r="E303" s="5"/>
      <c r="F303" s="5"/>
      <c r="G303" s="5"/>
      <c r="H303" s="5"/>
      <c r="I303" s="5"/>
    </row>
    <row r="304" spans="3:9" ht="14.25" customHeight="1">
      <c r="C304" s="5"/>
      <c r="D304" s="5"/>
      <c r="E304" s="5"/>
      <c r="F304" s="5"/>
      <c r="G304" s="5"/>
      <c r="H304" s="5"/>
      <c r="I304" s="5"/>
    </row>
    <row r="305" spans="3:9" ht="14.25" customHeight="1">
      <c r="C305" s="5"/>
      <c r="D305" s="5"/>
      <c r="E305" s="5"/>
      <c r="F305" s="5"/>
      <c r="G305" s="5"/>
      <c r="H305" s="5"/>
      <c r="I305" s="5"/>
    </row>
    <row r="306" spans="3:9" ht="14.25" customHeight="1">
      <c r="C306" s="5"/>
      <c r="D306" s="5"/>
      <c r="E306" s="5"/>
      <c r="F306" s="5"/>
      <c r="G306" s="5"/>
      <c r="H306" s="5"/>
      <c r="I306" s="5"/>
    </row>
    <row r="307" spans="3:9" ht="14.25" customHeight="1">
      <c r="C307" s="5"/>
      <c r="D307" s="5"/>
      <c r="E307" s="5"/>
      <c r="F307" s="5"/>
      <c r="G307" s="5"/>
      <c r="H307" s="5"/>
      <c r="I307" s="5"/>
    </row>
    <row r="308" spans="3:9" ht="14.25" customHeight="1">
      <c r="C308" s="5"/>
      <c r="D308" s="5"/>
      <c r="E308" s="5"/>
      <c r="F308" s="5"/>
      <c r="G308" s="5"/>
      <c r="H308" s="5"/>
      <c r="I308" s="5"/>
    </row>
    <row r="309" spans="3:9" ht="14.25" customHeight="1">
      <c r="C309" s="5"/>
      <c r="D309" s="5"/>
      <c r="E309" s="5"/>
      <c r="F309" s="5"/>
      <c r="G309" s="5"/>
      <c r="H309" s="5"/>
      <c r="I309" s="5"/>
    </row>
    <row r="310" spans="3:9" ht="14.25" customHeight="1">
      <c r="C310" s="5"/>
      <c r="D310" s="5"/>
      <c r="E310" s="5"/>
      <c r="F310" s="5"/>
      <c r="G310" s="5"/>
      <c r="H310" s="5"/>
      <c r="I310" s="5"/>
    </row>
    <row r="311" spans="3:9" ht="14.25" customHeight="1">
      <c r="C311" s="5"/>
      <c r="D311" s="5"/>
      <c r="E311" s="5"/>
      <c r="F311" s="5"/>
      <c r="G311" s="5"/>
      <c r="H311" s="5"/>
      <c r="I311" s="5"/>
    </row>
    <row r="312" spans="3:9" ht="14.25" customHeight="1">
      <c r="C312" s="5"/>
      <c r="D312" s="5"/>
      <c r="E312" s="5"/>
      <c r="F312" s="5"/>
      <c r="G312" s="5"/>
      <c r="H312" s="5"/>
      <c r="I312" s="5"/>
    </row>
    <row r="313" spans="3:9" ht="14.25" customHeight="1">
      <c r="C313" s="5"/>
      <c r="D313" s="5"/>
      <c r="E313" s="5"/>
      <c r="F313" s="5"/>
      <c r="G313" s="5"/>
      <c r="H313" s="5"/>
      <c r="I313" s="5"/>
    </row>
    <row r="314" spans="3:9" ht="14.25" customHeight="1">
      <c r="C314" s="5"/>
      <c r="D314" s="5"/>
      <c r="E314" s="5"/>
      <c r="F314" s="5"/>
      <c r="G314" s="5"/>
      <c r="H314" s="5"/>
      <c r="I314" s="5"/>
    </row>
    <row r="315" spans="3:9" ht="14.25" customHeight="1">
      <c r="C315" s="5"/>
      <c r="D315" s="5"/>
      <c r="E315" s="5"/>
      <c r="F315" s="5"/>
      <c r="G315" s="5"/>
      <c r="H315" s="5"/>
      <c r="I315" s="5"/>
    </row>
    <row r="316" spans="3:9" ht="14.25" customHeight="1">
      <c r="C316" s="5"/>
      <c r="D316" s="5"/>
      <c r="E316" s="5"/>
      <c r="F316" s="5"/>
      <c r="G316" s="5"/>
      <c r="H316" s="5"/>
      <c r="I316" s="5"/>
    </row>
    <row r="317" spans="3:9" ht="14.25" customHeight="1">
      <c r="C317" s="5"/>
      <c r="D317" s="5"/>
      <c r="E317" s="5"/>
      <c r="F317" s="5"/>
      <c r="G317" s="5"/>
      <c r="H317" s="5"/>
      <c r="I317" s="5"/>
    </row>
    <row r="318" spans="3:9" ht="14.25" customHeight="1">
      <c r="C318" s="5"/>
      <c r="D318" s="5"/>
      <c r="E318" s="5"/>
      <c r="F318" s="5"/>
      <c r="G318" s="5"/>
      <c r="H318" s="5"/>
      <c r="I318" s="5"/>
    </row>
    <row r="319" spans="3:9" ht="14.25" customHeight="1">
      <c r="C319" s="5"/>
      <c r="D319" s="5"/>
      <c r="E319" s="5"/>
      <c r="F319" s="5"/>
      <c r="G319" s="5"/>
      <c r="H319" s="5"/>
      <c r="I319" s="5"/>
    </row>
    <row r="320" spans="3:9" ht="14.25" customHeight="1">
      <c r="C320" s="5"/>
      <c r="D320" s="5"/>
      <c r="E320" s="5"/>
      <c r="F320" s="5"/>
      <c r="G320" s="5"/>
      <c r="H320" s="5"/>
      <c r="I320" s="5"/>
    </row>
    <row r="321" spans="3:9" ht="14.25" customHeight="1">
      <c r="C321" s="5"/>
      <c r="D321" s="5"/>
      <c r="E321" s="5"/>
      <c r="F321" s="5"/>
      <c r="G321" s="5"/>
      <c r="H321" s="5"/>
      <c r="I321" s="5"/>
    </row>
    <row r="322" spans="3:9" ht="14.25" customHeight="1">
      <c r="C322" s="5"/>
      <c r="D322" s="5"/>
      <c r="E322" s="5"/>
      <c r="F322" s="5"/>
      <c r="G322" s="5"/>
      <c r="H322" s="5"/>
      <c r="I322" s="5"/>
    </row>
    <row r="323" spans="3:9" ht="14.25" customHeight="1">
      <c r="C323" s="5"/>
      <c r="D323" s="5"/>
      <c r="E323" s="5"/>
      <c r="F323" s="5"/>
      <c r="G323" s="5"/>
      <c r="H323" s="5"/>
      <c r="I323" s="5"/>
    </row>
    <row r="324" spans="3:9" ht="14.25" customHeight="1">
      <c r="C324" s="5"/>
      <c r="D324" s="5"/>
      <c r="E324" s="5"/>
      <c r="F324" s="5"/>
      <c r="G324" s="5"/>
      <c r="H324" s="5"/>
      <c r="I324" s="5"/>
    </row>
    <row r="325" spans="3:9" ht="14.25" customHeight="1">
      <c r="C325" s="5"/>
      <c r="D325" s="5"/>
      <c r="E325" s="5"/>
      <c r="F325" s="5"/>
      <c r="G325" s="5"/>
      <c r="H325" s="5"/>
      <c r="I325" s="5"/>
    </row>
    <row r="326" spans="3:9" ht="14.25" customHeight="1">
      <c r="C326" s="5"/>
      <c r="D326" s="5"/>
      <c r="E326" s="5"/>
      <c r="F326" s="5"/>
      <c r="G326" s="5"/>
      <c r="H326" s="5"/>
      <c r="I326" s="5"/>
    </row>
    <row r="327" spans="3:9" ht="14.25" customHeight="1">
      <c r="C327" s="5"/>
      <c r="D327" s="5"/>
      <c r="E327" s="5"/>
      <c r="F327" s="5"/>
      <c r="G327" s="5"/>
      <c r="H327" s="5"/>
      <c r="I327" s="5"/>
    </row>
    <row r="328" spans="3:9" ht="14.25" customHeight="1">
      <c r="C328" s="5"/>
      <c r="D328" s="5"/>
      <c r="E328" s="5"/>
      <c r="F328" s="5"/>
      <c r="G328" s="5"/>
      <c r="H328" s="5"/>
      <c r="I328" s="5"/>
    </row>
    <row r="329" spans="3:9" ht="14.25" customHeight="1">
      <c r="C329" s="5"/>
      <c r="D329" s="5"/>
      <c r="E329" s="5"/>
      <c r="F329" s="5"/>
      <c r="G329" s="5"/>
      <c r="H329" s="5"/>
      <c r="I329" s="5"/>
    </row>
    <row r="330" spans="3:9" ht="14.25" customHeight="1">
      <c r="C330" s="5"/>
      <c r="D330" s="5"/>
      <c r="E330" s="5"/>
      <c r="F330" s="5"/>
      <c r="G330" s="5"/>
      <c r="H330" s="5"/>
      <c r="I330" s="5"/>
    </row>
    <row r="331" spans="3:9" ht="14.25" customHeight="1">
      <c r="C331" s="5"/>
      <c r="D331" s="5"/>
      <c r="E331" s="5"/>
      <c r="F331" s="5"/>
      <c r="G331" s="5"/>
      <c r="H331" s="5"/>
      <c r="I331" s="5"/>
    </row>
    <row r="332" spans="3:9" ht="14.25" customHeight="1">
      <c r="C332" s="5"/>
      <c r="D332" s="5"/>
      <c r="E332" s="5"/>
      <c r="F332" s="5"/>
      <c r="G332" s="5"/>
      <c r="H332" s="5"/>
      <c r="I332" s="5"/>
    </row>
    <row r="333" spans="3:9" ht="14.25" customHeight="1">
      <c r="C333" s="5"/>
      <c r="D333" s="5"/>
      <c r="E333" s="5"/>
      <c r="F333" s="5"/>
      <c r="G333" s="5"/>
      <c r="H333" s="5"/>
      <c r="I333" s="5"/>
    </row>
    <row r="334" spans="3:9" ht="14.25" customHeight="1">
      <c r="C334" s="5"/>
      <c r="D334" s="5"/>
      <c r="E334" s="5"/>
      <c r="F334" s="5"/>
      <c r="G334" s="5"/>
      <c r="H334" s="5"/>
      <c r="I334" s="5"/>
    </row>
    <row r="335" spans="3:9" ht="14.25" customHeight="1">
      <c r="C335" s="5"/>
      <c r="D335" s="5"/>
      <c r="E335" s="5"/>
      <c r="F335" s="5"/>
      <c r="G335" s="5"/>
      <c r="H335" s="5"/>
      <c r="I335" s="5"/>
    </row>
    <row r="336" spans="3:9" ht="14.25" customHeight="1">
      <c r="C336" s="5"/>
      <c r="D336" s="5"/>
      <c r="E336" s="5"/>
      <c r="F336" s="5"/>
      <c r="G336" s="5"/>
      <c r="H336" s="5"/>
      <c r="I336" s="5"/>
    </row>
    <row r="337" spans="3:9" ht="14.25" customHeight="1">
      <c r="C337" s="5"/>
      <c r="D337" s="5"/>
      <c r="E337" s="5"/>
      <c r="F337" s="5"/>
      <c r="G337" s="5"/>
      <c r="H337" s="5"/>
      <c r="I337" s="5"/>
    </row>
    <row r="338" spans="3:9" ht="14.25" customHeight="1">
      <c r="C338" s="5"/>
      <c r="D338" s="5"/>
      <c r="E338" s="5"/>
      <c r="F338" s="5"/>
      <c r="G338" s="5"/>
      <c r="H338" s="5"/>
      <c r="I338" s="5"/>
    </row>
    <row r="339" spans="3:9" ht="14.25" customHeight="1">
      <c r="C339" s="5"/>
      <c r="D339" s="5"/>
      <c r="E339" s="5"/>
      <c r="F339" s="5"/>
      <c r="G339" s="5"/>
      <c r="H339" s="5"/>
      <c r="I339" s="5"/>
    </row>
    <row r="340" spans="3:9" ht="14.25" customHeight="1">
      <c r="C340" s="5"/>
      <c r="D340" s="5"/>
      <c r="E340" s="5"/>
      <c r="F340" s="5"/>
      <c r="G340" s="5"/>
      <c r="H340" s="5"/>
      <c r="I340" s="5"/>
    </row>
    <row r="341" spans="3:9" ht="14.25" customHeight="1">
      <c r="C341" s="5"/>
      <c r="D341" s="5"/>
      <c r="E341" s="5"/>
      <c r="F341" s="5"/>
      <c r="G341" s="5"/>
      <c r="H341" s="5"/>
      <c r="I341" s="5"/>
    </row>
    <row r="342" spans="3:9" ht="14.25" customHeight="1">
      <c r="C342" s="5"/>
      <c r="D342" s="5"/>
      <c r="E342" s="5"/>
      <c r="F342" s="5"/>
      <c r="G342" s="5"/>
      <c r="H342" s="5"/>
      <c r="I342" s="5"/>
    </row>
    <row r="343" spans="3:9" ht="14.25" customHeight="1">
      <c r="C343" s="5"/>
      <c r="D343" s="5"/>
      <c r="E343" s="5"/>
      <c r="F343" s="5"/>
      <c r="G343" s="5"/>
      <c r="H343" s="5"/>
      <c r="I343" s="5"/>
    </row>
    <row r="344" spans="3:9" ht="14.25" customHeight="1">
      <c r="C344" s="5"/>
      <c r="D344" s="5"/>
      <c r="E344" s="5"/>
      <c r="F344" s="5"/>
      <c r="G344" s="5"/>
      <c r="H344" s="5"/>
      <c r="I344" s="5"/>
    </row>
    <row r="345" spans="3:9" ht="14.25" customHeight="1">
      <c r="C345" s="5"/>
      <c r="D345" s="5"/>
      <c r="E345" s="5"/>
      <c r="F345" s="5"/>
      <c r="G345" s="5"/>
      <c r="H345" s="5"/>
      <c r="I345" s="5"/>
    </row>
    <row r="346" spans="3:9" ht="14.25" customHeight="1">
      <c r="C346" s="5"/>
      <c r="D346" s="5"/>
      <c r="E346" s="5"/>
      <c r="F346" s="5"/>
      <c r="G346" s="5"/>
      <c r="H346" s="5"/>
      <c r="I346" s="5"/>
    </row>
    <row r="347" spans="3:9" ht="14.25" customHeight="1">
      <c r="C347" s="5"/>
      <c r="D347" s="5"/>
      <c r="E347" s="5"/>
      <c r="F347" s="5"/>
      <c r="G347" s="5"/>
      <c r="H347" s="5"/>
      <c r="I347" s="5"/>
    </row>
    <row r="348" spans="3:9" ht="14.25" customHeight="1">
      <c r="C348" s="5"/>
      <c r="D348" s="5"/>
      <c r="E348" s="5"/>
      <c r="F348" s="5"/>
      <c r="G348" s="5"/>
      <c r="H348" s="5"/>
      <c r="I348" s="5"/>
    </row>
    <row r="349" spans="3:9" ht="14.25" customHeight="1">
      <c r="C349" s="5"/>
      <c r="D349" s="5"/>
      <c r="E349" s="5"/>
      <c r="F349" s="5"/>
      <c r="G349" s="5"/>
      <c r="H349" s="5"/>
      <c r="I349" s="5"/>
    </row>
    <row r="350" spans="3:9" ht="14.25" customHeight="1">
      <c r="C350" s="5"/>
      <c r="D350" s="5"/>
      <c r="E350" s="5"/>
      <c r="F350" s="5"/>
      <c r="G350" s="5"/>
      <c r="H350" s="5"/>
      <c r="I350" s="5"/>
    </row>
    <row r="351" spans="3:9" ht="14.25" customHeight="1">
      <c r="C351" s="5"/>
      <c r="D351" s="5"/>
      <c r="E351" s="5"/>
      <c r="F351" s="5"/>
      <c r="G351" s="5"/>
      <c r="H351" s="5"/>
      <c r="I351" s="5"/>
    </row>
    <row r="352" spans="3:9" ht="14.25" customHeight="1">
      <c r="C352" s="5"/>
      <c r="D352" s="5"/>
      <c r="E352" s="5"/>
      <c r="F352" s="5"/>
      <c r="G352" s="5"/>
      <c r="H352" s="5"/>
      <c r="I352" s="5"/>
    </row>
    <row r="353" spans="3:9" ht="14.25" customHeight="1">
      <c r="C353" s="5"/>
      <c r="D353" s="5"/>
      <c r="E353" s="5"/>
      <c r="F353" s="5"/>
      <c r="G353" s="5"/>
      <c r="H353" s="5"/>
      <c r="I353" s="5"/>
    </row>
    <row r="354" spans="3:9" ht="14.25" customHeight="1">
      <c r="C354" s="5"/>
      <c r="D354" s="5"/>
      <c r="E354" s="5"/>
      <c r="F354" s="5"/>
      <c r="G354" s="5"/>
      <c r="H354" s="5"/>
      <c r="I354" s="5"/>
    </row>
    <row r="355" spans="3:9" ht="14.25" customHeight="1">
      <c r="C355" s="5"/>
      <c r="D355" s="5"/>
      <c r="E355" s="5"/>
      <c r="F355" s="5"/>
      <c r="G355" s="5"/>
      <c r="H355" s="5"/>
      <c r="I355" s="5"/>
    </row>
    <row r="356" spans="3:9" ht="14.25" customHeight="1">
      <c r="C356" s="5"/>
      <c r="D356" s="5"/>
      <c r="E356" s="5"/>
      <c r="F356" s="5"/>
      <c r="G356" s="5"/>
      <c r="H356" s="5"/>
      <c r="I356" s="5"/>
    </row>
    <row r="357" spans="3:9" ht="14.25" customHeight="1">
      <c r="C357" s="5"/>
      <c r="D357" s="5"/>
      <c r="E357" s="5"/>
      <c r="F357" s="5"/>
      <c r="G357" s="5"/>
      <c r="H357" s="5"/>
      <c r="I357" s="5"/>
    </row>
    <row r="358" spans="3:9" ht="14.25" customHeight="1">
      <c r="C358" s="5"/>
      <c r="D358" s="5"/>
      <c r="E358" s="5"/>
      <c r="F358" s="5"/>
      <c r="G358" s="5"/>
      <c r="H358" s="5"/>
      <c r="I358" s="5"/>
    </row>
    <row r="359" spans="3:9" ht="14.25" customHeight="1">
      <c r="C359" s="5"/>
      <c r="D359" s="5"/>
      <c r="E359" s="5"/>
      <c r="F359" s="5"/>
      <c r="G359" s="5"/>
      <c r="H359" s="5"/>
      <c r="I359" s="5"/>
    </row>
    <row r="360" spans="3:9" ht="14.25" customHeight="1">
      <c r="C360" s="5"/>
      <c r="D360" s="5"/>
      <c r="E360" s="5"/>
      <c r="F360" s="5"/>
      <c r="G360" s="5"/>
      <c r="H360" s="5"/>
      <c r="I360" s="5"/>
    </row>
    <row r="361" spans="3:9" ht="14.25" customHeight="1">
      <c r="C361" s="5"/>
      <c r="D361" s="5"/>
      <c r="E361" s="5"/>
      <c r="F361" s="5"/>
      <c r="G361" s="5"/>
      <c r="H361" s="5"/>
      <c r="I361" s="5"/>
    </row>
    <row r="362" spans="3:9" ht="14.25" customHeight="1">
      <c r="C362" s="5"/>
      <c r="D362" s="5"/>
      <c r="E362" s="5"/>
      <c r="F362" s="5"/>
      <c r="G362" s="5"/>
      <c r="H362" s="5"/>
      <c r="I362" s="5"/>
    </row>
    <row r="363" spans="3:9" ht="14.25" customHeight="1">
      <c r="C363" s="5"/>
      <c r="D363" s="5"/>
      <c r="E363" s="5"/>
      <c r="F363" s="5"/>
      <c r="G363" s="5"/>
      <c r="H363" s="5"/>
      <c r="I363" s="5"/>
    </row>
    <row r="364" spans="3:9" ht="14.25" customHeight="1">
      <c r="C364" s="5"/>
      <c r="D364" s="5"/>
      <c r="E364" s="5"/>
      <c r="F364" s="5"/>
      <c r="G364" s="5"/>
      <c r="H364" s="5"/>
      <c r="I364" s="5"/>
    </row>
    <row r="365" spans="3:9" ht="14.25" customHeight="1">
      <c r="C365" s="5"/>
      <c r="D365" s="5"/>
      <c r="E365" s="5"/>
      <c r="F365" s="5"/>
      <c r="G365" s="5"/>
      <c r="H365" s="5"/>
      <c r="I365" s="5"/>
    </row>
    <row r="366" spans="3:9" ht="14.25" customHeight="1">
      <c r="C366" s="5"/>
      <c r="D366" s="5"/>
      <c r="E366" s="5"/>
      <c r="F366" s="5"/>
      <c r="G366" s="5"/>
      <c r="H366" s="5"/>
      <c r="I366" s="5"/>
    </row>
    <row r="367" spans="3:9" ht="14.25" customHeight="1">
      <c r="C367" s="5"/>
      <c r="D367" s="5"/>
      <c r="E367" s="5"/>
      <c r="F367" s="5"/>
      <c r="G367" s="5"/>
      <c r="H367" s="5"/>
      <c r="I367" s="5"/>
    </row>
    <row r="368" spans="3:9" ht="14.25" customHeight="1">
      <c r="C368" s="5"/>
      <c r="D368" s="5"/>
      <c r="E368" s="5"/>
      <c r="F368" s="5"/>
      <c r="G368" s="5"/>
      <c r="H368" s="5"/>
      <c r="I368" s="5"/>
    </row>
    <row r="369" spans="3:9" ht="14.25" customHeight="1">
      <c r="C369" s="5"/>
      <c r="D369" s="5"/>
      <c r="E369" s="5"/>
      <c r="F369" s="5"/>
      <c r="G369" s="5"/>
      <c r="H369" s="5"/>
      <c r="I369" s="5"/>
    </row>
    <row r="370" spans="3:9" ht="14.25" customHeight="1">
      <c r="C370" s="5"/>
      <c r="D370" s="5"/>
      <c r="E370" s="5"/>
      <c r="F370" s="5"/>
      <c r="G370" s="5"/>
      <c r="H370" s="5"/>
      <c r="I370" s="5"/>
    </row>
    <row r="371" spans="3:9" ht="14.25" customHeight="1">
      <c r="C371" s="5"/>
      <c r="D371" s="5"/>
      <c r="E371" s="5"/>
      <c r="F371" s="5"/>
      <c r="G371" s="5"/>
      <c r="H371" s="5"/>
      <c r="I371" s="5"/>
    </row>
    <row r="372" spans="3:9" ht="14.25" customHeight="1">
      <c r="C372" s="5"/>
      <c r="D372" s="5"/>
      <c r="E372" s="5"/>
      <c r="F372" s="5"/>
      <c r="G372" s="5"/>
      <c r="H372" s="5"/>
      <c r="I372" s="5"/>
    </row>
    <row r="373" spans="3:9" ht="14.25" customHeight="1">
      <c r="C373" s="5"/>
      <c r="D373" s="5"/>
      <c r="E373" s="5"/>
      <c r="F373" s="5"/>
      <c r="G373" s="5"/>
      <c r="H373" s="5"/>
      <c r="I373" s="5"/>
    </row>
    <row r="374" spans="3:9" ht="14.25" customHeight="1">
      <c r="C374" s="5"/>
      <c r="D374" s="5"/>
      <c r="E374" s="5"/>
      <c r="F374" s="5"/>
      <c r="G374" s="5"/>
      <c r="H374" s="5"/>
      <c r="I374" s="5"/>
    </row>
    <row r="375" spans="3:9" ht="14.25" customHeight="1">
      <c r="C375" s="5"/>
      <c r="D375" s="5"/>
      <c r="E375" s="5"/>
      <c r="F375" s="5"/>
      <c r="G375" s="5"/>
      <c r="H375" s="5"/>
      <c r="I375" s="5"/>
    </row>
    <row r="376" spans="3:9" ht="14.25" customHeight="1">
      <c r="C376" s="5"/>
      <c r="D376" s="5"/>
      <c r="E376" s="5"/>
      <c r="F376" s="5"/>
      <c r="G376" s="5"/>
      <c r="H376" s="5"/>
      <c r="I376" s="5"/>
    </row>
    <row r="377" spans="3:9" ht="14.25" customHeight="1">
      <c r="C377" s="5"/>
      <c r="D377" s="5"/>
      <c r="E377" s="5"/>
      <c r="F377" s="5"/>
      <c r="G377" s="5"/>
      <c r="H377" s="5"/>
      <c r="I377" s="5"/>
    </row>
    <row r="378" spans="3:9" ht="14.25" customHeight="1">
      <c r="C378" s="5"/>
      <c r="D378" s="5"/>
      <c r="E378" s="5"/>
      <c r="F378" s="5"/>
      <c r="G378" s="5"/>
      <c r="H378" s="5"/>
      <c r="I378" s="5"/>
    </row>
    <row r="379" spans="3:9" ht="14.25" customHeight="1">
      <c r="C379" s="5"/>
      <c r="D379" s="5"/>
      <c r="E379" s="5"/>
      <c r="F379" s="5"/>
      <c r="G379" s="5"/>
      <c r="H379" s="5"/>
      <c r="I379" s="5"/>
    </row>
    <row r="380" spans="3:9" ht="14.25" customHeight="1">
      <c r="C380" s="5"/>
      <c r="D380" s="5"/>
      <c r="E380" s="5"/>
      <c r="F380" s="5"/>
      <c r="G380" s="5"/>
      <c r="H380" s="5"/>
      <c r="I380" s="5"/>
    </row>
    <row r="381" spans="3:9" ht="14.25" customHeight="1">
      <c r="C381" s="5"/>
      <c r="D381" s="5"/>
      <c r="E381" s="5"/>
      <c r="F381" s="5"/>
      <c r="G381" s="5"/>
      <c r="H381" s="5"/>
      <c r="I381" s="5"/>
    </row>
    <row r="382" spans="3:9" ht="14.25" customHeight="1">
      <c r="C382" s="5"/>
      <c r="D382" s="5"/>
      <c r="E382" s="5"/>
      <c r="F382" s="5"/>
      <c r="G382" s="5"/>
      <c r="H382" s="5"/>
      <c r="I382" s="5"/>
    </row>
    <row r="383" spans="3:9" ht="14.25" customHeight="1">
      <c r="C383" s="5"/>
      <c r="D383" s="5"/>
      <c r="E383" s="5"/>
      <c r="F383" s="5"/>
      <c r="G383" s="5"/>
      <c r="H383" s="5"/>
      <c r="I383" s="5"/>
    </row>
    <row r="384" spans="3:9" ht="14.25" customHeight="1">
      <c r="C384" s="5"/>
      <c r="D384" s="5"/>
      <c r="E384" s="5"/>
      <c r="F384" s="5"/>
      <c r="G384" s="5"/>
      <c r="H384" s="5"/>
      <c r="I384" s="5"/>
    </row>
    <row r="385" spans="3:9" ht="14.25" customHeight="1">
      <c r="C385" s="5"/>
      <c r="D385" s="5"/>
      <c r="E385" s="5"/>
      <c r="F385" s="5"/>
      <c r="G385" s="5"/>
      <c r="H385" s="5"/>
      <c r="I385" s="5"/>
    </row>
    <row r="386" spans="3:9" ht="14.25" customHeight="1">
      <c r="C386" s="5"/>
      <c r="D386" s="5"/>
      <c r="E386" s="5"/>
      <c r="F386" s="5"/>
      <c r="G386" s="5"/>
      <c r="H386" s="5"/>
      <c r="I386" s="5"/>
    </row>
    <row r="387" spans="3:9" ht="14.25" customHeight="1">
      <c r="C387" s="5"/>
      <c r="D387" s="5"/>
      <c r="E387" s="5"/>
      <c r="F387" s="5"/>
      <c r="G387" s="5"/>
      <c r="H387" s="5"/>
      <c r="I387" s="5"/>
    </row>
    <row r="388" spans="3:9" ht="14.25" customHeight="1">
      <c r="C388" s="5"/>
      <c r="D388" s="5"/>
      <c r="E388" s="5"/>
      <c r="F388" s="5"/>
      <c r="G388" s="5"/>
      <c r="H388" s="5"/>
      <c r="I388" s="5"/>
    </row>
    <row r="389" spans="3:9" ht="14.25" customHeight="1">
      <c r="C389" s="5"/>
      <c r="D389" s="5"/>
      <c r="E389" s="5"/>
      <c r="F389" s="5"/>
      <c r="G389" s="5"/>
      <c r="H389" s="5"/>
      <c r="I389" s="5"/>
    </row>
    <row r="390" spans="3:9" ht="14.25" customHeight="1">
      <c r="C390" s="5"/>
      <c r="D390" s="5"/>
      <c r="E390" s="5"/>
      <c r="F390" s="5"/>
      <c r="G390" s="5"/>
      <c r="H390" s="5"/>
      <c r="I390" s="5"/>
    </row>
    <row r="391" spans="3:9" ht="14.25" customHeight="1">
      <c r="C391" s="5"/>
      <c r="D391" s="5"/>
      <c r="E391" s="5"/>
      <c r="F391" s="5"/>
      <c r="G391" s="5"/>
      <c r="H391" s="5"/>
      <c r="I391" s="5"/>
    </row>
    <row r="392" spans="3:9" ht="14.25" customHeight="1">
      <c r="C392" s="5"/>
      <c r="D392" s="5"/>
      <c r="E392" s="5"/>
      <c r="F392" s="5"/>
      <c r="G392" s="5"/>
      <c r="H392" s="5"/>
      <c r="I392" s="5"/>
    </row>
    <row r="393" spans="3:9" ht="14.25" customHeight="1">
      <c r="C393" s="5"/>
      <c r="D393" s="5"/>
      <c r="E393" s="5"/>
      <c r="F393" s="5"/>
      <c r="G393" s="5"/>
      <c r="H393" s="5"/>
      <c r="I393" s="5"/>
    </row>
    <row r="394" spans="3:9" ht="14.25" customHeight="1">
      <c r="C394" s="5"/>
      <c r="D394" s="5"/>
      <c r="E394" s="5"/>
      <c r="F394" s="5"/>
      <c r="G394" s="5"/>
      <c r="H394" s="5"/>
      <c r="I394" s="5"/>
    </row>
    <row r="395" spans="3:9" ht="14.25" customHeight="1">
      <c r="C395" s="5"/>
      <c r="D395" s="5"/>
      <c r="E395" s="5"/>
      <c r="F395" s="5"/>
      <c r="G395" s="5"/>
      <c r="H395" s="5"/>
      <c r="I395" s="5"/>
    </row>
    <row r="396" spans="3:9" ht="14.25" customHeight="1">
      <c r="C396" s="5"/>
      <c r="D396" s="5"/>
      <c r="E396" s="5"/>
      <c r="F396" s="5"/>
      <c r="G396" s="5"/>
      <c r="H396" s="5"/>
      <c r="I396" s="5"/>
    </row>
    <row r="397" spans="3:9" ht="14.25" customHeight="1">
      <c r="C397" s="5"/>
      <c r="D397" s="5"/>
      <c r="E397" s="5"/>
      <c r="F397" s="5"/>
      <c r="G397" s="5"/>
      <c r="H397" s="5"/>
      <c r="I397" s="5"/>
    </row>
    <row r="398" spans="3:9" ht="14.25" customHeight="1">
      <c r="C398" s="5"/>
      <c r="D398" s="5"/>
      <c r="E398" s="5"/>
      <c r="F398" s="5"/>
      <c r="G398" s="5"/>
      <c r="H398" s="5"/>
      <c r="I398" s="5"/>
    </row>
    <row r="399" spans="3:9" ht="14.25" customHeight="1">
      <c r="C399" s="5"/>
      <c r="D399" s="5"/>
      <c r="E399" s="5"/>
      <c r="F399" s="5"/>
      <c r="G399" s="5"/>
      <c r="H399" s="5"/>
      <c r="I399" s="5"/>
    </row>
    <row r="400" spans="3:9" ht="14.25" customHeight="1">
      <c r="C400" s="5"/>
      <c r="D400" s="5"/>
      <c r="E400" s="5"/>
      <c r="F400" s="5"/>
      <c r="G400" s="5"/>
      <c r="H400" s="5"/>
      <c r="I400" s="5"/>
    </row>
    <row r="401" spans="3:9" ht="14.25" customHeight="1">
      <c r="C401" s="5"/>
      <c r="D401" s="5"/>
      <c r="E401" s="5"/>
      <c r="F401" s="5"/>
      <c r="G401" s="5"/>
      <c r="H401" s="5"/>
      <c r="I401" s="5"/>
    </row>
    <row r="402" spans="3:9" ht="14.25" customHeight="1">
      <c r="C402" s="5"/>
      <c r="D402" s="5"/>
      <c r="E402" s="5"/>
      <c r="F402" s="5"/>
      <c r="G402" s="5"/>
      <c r="H402" s="5"/>
      <c r="I402" s="5"/>
    </row>
    <row r="403" spans="3:9" ht="14.25" customHeight="1">
      <c r="C403" s="5"/>
      <c r="D403" s="5"/>
      <c r="E403" s="5"/>
      <c r="F403" s="5"/>
      <c r="G403" s="5"/>
      <c r="H403" s="5"/>
      <c r="I403" s="5"/>
    </row>
    <row r="404" spans="3:9" ht="14.25" customHeight="1">
      <c r="C404" s="5"/>
      <c r="D404" s="5"/>
      <c r="E404" s="5"/>
      <c r="F404" s="5"/>
      <c r="G404" s="5"/>
      <c r="H404" s="5"/>
      <c r="I404" s="5"/>
    </row>
    <row r="405" spans="3:9" ht="14.25" customHeight="1">
      <c r="C405" s="5"/>
      <c r="D405" s="5"/>
      <c r="E405" s="5"/>
      <c r="F405" s="5"/>
      <c r="G405" s="5"/>
      <c r="H405" s="5"/>
      <c r="I405" s="5"/>
    </row>
    <row r="406" spans="3:9" ht="14.25" customHeight="1">
      <c r="C406" s="5"/>
      <c r="D406" s="5"/>
      <c r="E406" s="5"/>
      <c r="F406" s="5"/>
      <c r="G406" s="5"/>
      <c r="H406" s="5"/>
      <c r="I406" s="5"/>
    </row>
    <row r="407" spans="3:9" ht="14.25" customHeight="1">
      <c r="C407" s="5"/>
      <c r="D407" s="5"/>
      <c r="E407" s="5"/>
      <c r="F407" s="5"/>
      <c r="G407" s="5"/>
      <c r="H407" s="5"/>
      <c r="I407" s="5"/>
    </row>
    <row r="408" spans="3:9" ht="14.25" customHeight="1">
      <c r="C408" s="5"/>
      <c r="D408" s="5"/>
      <c r="E408" s="5"/>
      <c r="F408" s="5"/>
      <c r="G408" s="5"/>
      <c r="H408" s="5"/>
      <c r="I408" s="5"/>
    </row>
    <row r="409" spans="3:9" ht="14.25" customHeight="1">
      <c r="C409" s="5"/>
      <c r="D409" s="5"/>
      <c r="E409" s="5"/>
      <c r="F409" s="5"/>
      <c r="G409" s="5"/>
      <c r="H409" s="5"/>
      <c r="I409" s="5"/>
    </row>
    <row r="410" spans="3:9" ht="14.25" customHeight="1">
      <c r="C410" s="5"/>
      <c r="D410" s="5"/>
      <c r="E410" s="5"/>
      <c r="F410" s="5"/>
      <c r="G410" s="5"/>
      <c r="H410" s="5"/>
      <c r="I410" s="5"/>
    </row>
    <row r="411" spans="3:9" ht="14.25" customHeight="1">
      <c r="C411" s="5"/>
      <c r="D411" s="5"/>
      <c r="E411" s="5"/>
      <c r="F411" s="5"/>
      <c r="G411" s="5"/>
      <c r="H411" s="5"/>
      <c r="I411" s="5"/>
    </row>
    <row r="412" spans="3:9" ht="14.25" customHeight="1">
      <c r="C412" s="5"/>
      <c r="D412" s="5"/>
      <c r="E412" s="5"/>
      <c r="F412" s="5"/>
      <c r="G412" s="5"/>
      <c r="H412" s="5"/>
      <c r="I412" s="5"/>
    </row>
    <row r="413" spans="3:9" ht="14.25" customHeight="1">
      <c r="C413" s="5"/>
      <c r="D413" s="5"/>
      <c r="E413" s="5"/>
      <c r="F413" s="5"/>
      <c r="G413" s="5"/>
      <c r="H413" s="5"/>
      <c r="I413" s="5"/>
    </row>
    <row r="414" spans="3:9" ht="14.25" customHeight="1">
      <c r="C414" s="5"/>
      <c r="D414" s="5"/>
      <c r="E414" s="5"/>
      <c r="F414" s="5"/>
      <c r="G414" s="5"/>
      <c r="H414" s="5"/>
      <c r="I414" s="5"/>
    </row>
    <row r="415" spans="3:9" ht="14.25" customHeight="1">
      <c r="C415" s="5"/>
      <c r="D415" s="5"/>
      <c r="E415" s="5"/>
      <c r="F415" s="5"/>
      <c r="G415" s="5"/>
      <c r="H415" s="5"/>
      <c r="I415" s="5"/>
    </row>
    <row r="416" spans="3:9" ht="14.25" customHeight="1">
      <c r="C416" s="5"/>
      <c r="D416" s="5"/>
      <c r="E416" s="5"/>
      <c r="F416" s="5"/>
      <c r="G416" s="5"/>
      <c r="H416" s="5"/>
      <c r="I416" s="5"/>
    </row>
    <row r="417" spans="3:9" ht="14.25" customHeight="1">
      <c r="C417" s="5"/>
      <c r="D417" s="5"/>
      <c r="E417" s="5"/>
      <c r="F417" s="5"/>
      <c r="G417" s="5"/>
      <c r="H417" s="5"/>
      <c r="I417" s="5"/>
    </row>
    <row r="418" spans="3:9" ht="14.25" customHeight="1">
      <c r="C418" s="5"/>
      <c r="D418" s="5"/>
      <c r="E418" s="5"/>
      <c r="F418" s="5"/>
      <c r="G418" s="5"/>
      <c r="H418" s="5"/>
      <c r="I418" s="5"/>
    </row>
    <row r="419" spans="3:9" ht="14.25" customHeight="1">
      <c r="C419" s="5"/>
      <c r="D419" s="5"/>
      <c r="E419" s="5"/>
      <c r="F419" s="5"/>
      <c r="G419" s="5"/>
      <c r="H419" s="5"/>
      <c r="I419" s="5"/>
    </row>
    <row r="420" spans="3:9" ht="14.25" customHeight="1">
      <c r="C420" s="5"/>
      <c r="D420" s="5"/>
      <c r="E420" s="5"/>
      <c r="F420" s="5"/>
      <c r="G420" s="5"/>
      <c r="H420" s="5"/>
      <c r="I420" s="5"/>
    </row>
    <row r="421" spans="3:9" ht="14.25" customHeight="1">
      <c r="C421" s="5"/>
      <c r="D421" s="5"/>
      <c r="E421" s="5"/>
      <c r="F421" s="5"/>
      <c r="G421" s="5"/>
      <c r="H421" s="5"/>
      <c r="I421" s="5"/>
    </row>
    <row r="422" spans="3:9" ht="14.25" customHeight="1">
      <c r="C422" s="5"/>
      <c r="D422" s="5"/>
      <c r="E422" s="5"/>
      <c r="F422" s="5"/>
      <c r="G422" s="5"/>
      <c r="H422" s="5"/>
      <c r="I422" s="5"/>
    </row>
    <row r="423" spans="3:9" ht="14.25" customHeight="1">
      <c r="C423" s="5"/>
      <c r="D423" s="5"/>
      <c r="E423" s="5"/>
      <c r="F423" s="5"/>
      <c r="G423" s="5"/>
      <c r="H423" s="5"/>
      <c r="I423" s="5"/>
    </row>
    <row r="424" spans="3:9" ht="14.25" customHeight="1">
      <c r="C424" s="5"/>
      <c r="D424" s="5"/>
      <c r="E424" s="5"/>
      <c r="F424" s="5"/>
      <c r="G424" s="5"/>
      <c r="H424" s="5"/>
      <c r="I424" s="5"/>
    </row>
    <row r="425" spans="3:9" ht="14.25" customHeight="1">
      <c r="C425" s="5"/>
      <c r="D425" s="5"/>
      <c r="E425" s="5"/>
      <c r="F425" s="5"/>
      <c r="G425" s="5"/>
      <c r="H425" s="5"/>
      <c r="I425" s="5"/>
    </row>
    <row r="426" spans="3:9" ht="14.25" customHeight="1">
      <c r="C426" s="5"/>
      <c r="D426" s="5"/>
      <c r="E426" s="5"/>
      <c r="F426" s="5"/>
      <c r="G426" s="5"/>
      <c r="H426" s="5"/>
      <c r="I426" s="5"/>
    </row>
    <row r="427" spans="3:9" ht="14.25" customHeight="1">
      <c r="C427" s="5"/>
      <c r="D427" s="5"/>
      <c r="E427" s="5"/>
      <c r="F427" s="5"/>
      <c r="G427" s="5"/>
      <c r="H427" s="5"/>
      <c r="I427" s="5"/>
    </row>
    <row r="428" spans="3:9" ht="14.25" customHeight="1">
      <c r="C428" s="5"/>
      <c r="D428" s="5"/>
      <c r="E428" s="5"/>
      <c r="F428" s="5"/>
      <c r="G428" s="5"/>
      <c r="H428" s="5"/>
      <c r="I428" s="5"/>
    </row>
    <row r="429" spans="3:9" ht="14.25" customHeight="1">
      <c r="C429" s="5"/>
      <c r="D429" s="5"/>
      <c r="E429" s="5"/>
      <c r="F429" s="5"/>
      <c r="G429" s="5"/>
      <c r="H429" s="5"/>
      <c r="I429" s="5"/>
    </row>
    <row r="430" spans="3:9" ht="14.25" customHeight="1">
      <c r="C430" s="5"/>
      <c r="D430" s="5"/>
      <c r="E430" s="5"/>
      <c r="F430" s="5"/>
      <c r="G430" s="5"/>
      <c r="H430" s="5"/>
      <c r="I430" s="5"/>
    </row>
    <row r="431" spans="3:9" ht="14.25" customHeight="1">
      <c r="C431" s="5"/>
      <c r="D431" s="5"/>
      <c r="E431" s="5"/>
      <c r="F431" s="5"/>
      <c r="G431" s="5"/>
      <c r="H431" s="5"/>
      <c r="I431" s="5"/>
    </row>
    <row r="432" spans="3:9" ht="14.25" customHeight="1">
      <c r="C432" s="5"/>
      <c r="D432" s="5"/>
      <c r="E432" s="5"/>
      <c r="F432" s="5"/>
      <c r="G432" s="5"/>
      <c r="H432" s="5"/>
      <c r="I432" s="5"/>
    </row>
    <row r="433" spans="3:9" ht="14.25" customHeight="1">
      <c r="C433" s="5"/>
      <c r="D433" s="5"/>
      <c r="E433" s="5"/>
      <c r="F433" s="5"/>
      <c r="G433" s="5"/>
      <c r="H433" s="5"/>
      <c r="I433" s="5"/>
    </row>
    <row r="434" spans="3:9" ht="14.25" customHeight="1">
      <c r="C434" s="5"/>
      <c r="D434" s="5"/>
      <c r="E434" s="5"/>
      <c r="F434" s="5"/>
      <c r="G434" s="5"/>
      <c r="H434" s="5"/>
      <c r="I434" s="5"/>
    </row>
    <row r="435" spans="3:9" ht="14.25" customHeight="1">
      <c r="C435" s="5"/>
      <c r="D435" s="5"/>
      <c r="E435" s="5"/>
      <c r="F435" s="5"/>
      <c r="G435" s="5"/>
      <c r="H435" s="5"/>
      <c r="I435" s="5"/>
    </row>
    <row r="436" spans="3:9" ht="14.25" customHeight="1">
      <c r="C436" s="5"/>
      <c r="D436" s="5"/>
      <c r="E436" s="5"/>
      <c r="F436" s="5"/>
      <c r="G436" s="5"/>
      <c r="H436" s="5"/>
      <c r="I436" s="5"/>
    </row>
    <row r="437" spans="3:9" ht="14.25" customHeight="1">
      <c r="C437" s="5"/>
      <c r="D437" s="5"/>
      <c r="E437" s="5"/>
      <c r="F437" s="5"/>
      <c r="G437" s="5"/>
      <c r="H437" s="5"/>
      <c r="I437" s="5"/>
    </row>
    <row r="438" spans="3:9" ht="14.25" customHeight="1">
      <c r="C438" s="5"/>
      <c r="D438" s="5"/>
      <c r="E438" s="5"/>
      <c r="F438" s="5"/>
      <c r="G438" s="5"/>
      <c r="H438" s="5"/>
      <c r="I438" s="5"/>
    </row>
    <row r="439" spans="3:9" ht="14.25" customHeight="1">
      <c r="C439" s="5"/>
      <c r="D439" s="5"/>
      <c r="E439" s="5"/>
      <c r="F439" s="5"/>
      <c r="G439" s="5"/>
      <c r="H439" s="5"/>
      <c r="I439" s="5"/>
    </row>
    <row r="440" spans="3:9" ht="14.25" customHeight="1">
      <c r="C440" s="5"/>
      <c r="D440" s="5"/>
      <c r="E440" s="5"/>
      <c r="F440" s="5"/>
      <c r="G440" s="5"/>
      <c r="H440" s="5"/>
      <c r="I440" s="5"/>
    </row>
    <row r="441" spans="3:9" ht="14.25" customHeight="1">
      <c r="C441" s="5"/>
      <c r="D441" s="5"/>
      <c r="E441" s="5"/>
      <c r="F441" s="5"/>
      <c r="G441" s="5"/>
      <c r="H441" s="5"/>
      <c r="I441" s="5"/>
    </row>
    <row r="442" spans="3:9" ht="14.25" customHeight="1">
      <c r="C442" s="5"/>
      <c r="D442" s="5"/>
      <c r="E442" s="5"/>
      <c r="F442" s="5"/>
      <c r="G442" s="5"/>
      <c r="H442" s="5"/>
      <c r="I442" s="5"/>
    </row>
    <row r="443" spans="3:9" ht="14.25" customHeight="1">
      <c r="C443" s="5"/>
      <c r="D443" s="5"/>
      <c r="E443" s="5"/>
      <c r="F443" s="5"/>
      <c r="G443" s="5"/>
      <c r="H443" s="5"/>
      <c r="I443" s="5"/>
    </row>
    <row r="444" spans="3:9" ht="14.25" customHeight="1">
      <c r="C444" s="5"/>
      <c r="D444" s="5"/>
      <c r="E444" s="5"/>
      <c r="F444" s="5"/>
      <c r="G444" s="5"/>
      <c r="H444" s="5"/>
      <c r="I444" s="5"/>
    </row>
    <row r="445" spans="3:9" ht="14.25" customHeight="1">
      <c r="C445" s="5"/>
      <c r="D445" s="5"/>
      <c r="E445" s="5"/>
      <c r="F445" s="5"/>
      <c r="G445" s="5"/>
      <c r="H445" s="5"/>
      <c r="I445" s="5"/>
    </row>
    <row r="446" spans="3:9" ht="14.25" customHeight="1">
      <c r="C446" s="5"/>
      <c r="D446" s="5"/>
      <c r="E446" s="5"/>
      <c r="F446" s="5"/>
      <c r="G446" s="5"/>
      <c r="H446" s="5"/>
      <c r="I446" s="5"/>
    </row>
    <row r="447" spans="3:9" ht="14.25" customHeight="1">
      <c r="C447" s="5"/>
      <c r="D447" s="5"/>
      <c r="E447" s="5"/>
      <c r="F447" s="5"/>
      <c r="G447" s="5"/>
      <c r="H447" s="5"/>
      <c r="I447" s="5"/>
    </row>
    <row r="448" spans="3:9" ht="14.25" customHeight="1">
      <c r="C448" s="5"/>
      <c r="D448" s="5"/>
      <c r="E448" s="5"/>
      <c r="F448" s="5"/>
      <c r="G448" s="5"/>
      <c r="H448" s="5"/>
      <c r="I448" s="5"/>
    </row>
    <row r="449" spans="3:9" ht="14.25" customHeight="1">
      <c r="C449" s="5"/>
      <c r="D449" s="5"/>
      <c r="E449" s="5"/>
      <c r="F449" s="5"/>
      <c r="G449" s="5"/>
      <c r="H449" s="5"/>
      <c r="I449" s="5"/>
    </row>
    <row r="450" spans="3:9" ht="14.25" customHeight="1">
      <c r="C450" s="5"/>
      <c r="D450" s="5"/>
      <c r="E450" s="5"/>
      <c r="F450" s="5"/>
      <c r="G450" s="5"/>
      <c r="H450" s="5"/>
      <c r="I450" s="5"/>
    </row>
    <row r="451" spans="3:9" ht="14.25" customHeight="1">
      <c r="C451" s="5"/>
      <c r="D451" s="5"/>
      <c r="E451" s="5"/>
      <c r="F451" s="5"/>
      <c r="G451" s="5"/>
      <c r="H451" s="5"/>
      <c r="I451" s="5"/>
    </row>
    <row r="452" spans="3:9" ht="14.25" customHeight="1">
      <c r="C452" s="5"/>
      <c r="D452" s="5"/>
      <c r="E452" s="5"/>
      <c r="F452" s="5"/>
      <c r="G452" s="5"/>
      <c r="H452" s="5"/>
      <c r="I452" s="5"/>
    </row>
    <row r="453" spans="3:9" ht="14.25" customHeight="1">
      <c r="C453" s="5"/>
      <c r="D453" s="5"/>
      <c r="E453" s="5"/>
      <c r="F453" s="5"/>
      <c r="G453" s="5"/>
      <c r="H453" s="5"/>
      <c r="I453" s="5"/>
    </row>
    <row r="454" spans="3:9" ht="14.25" customHeight="1">
      <c r="C454" s="5"/>
      <c r="D454" s="5"/>
      <c r="E454" s="5"/>
      <c r="F454" s="5"/>
      <c r="G454" s="5"/>
      <c r="H454" s="5"/>
      <c r="I454" s="5"/>
    </row>
    <row r="455" spans="3:9" ht="14.25" customHeight="1">
      <c r="C455" s="5"/>
      <c r="D455" s="5"/>
      <c r="E455" s="5"/>
      <c r="F455" s="5"/>
      <c r="G455" s="5"/>
      <c r="H455" s="5"/>
      <c r="I455" s="5"/>
    </row>
    <row r="456" spans="3:9" ht="14.25" customHeight="1">
      <c r="C456" s="5"/>
      <c r="D456" s="5"/>
      <c r="E456" s="5"/>
      <c r="F456" s="5"/>
      <c r="G456" s="5"/>
      <c r="H456" s="5"/>
      <c r="I456" s="5"/>
    </row>
    <row r="457" spans="3:9" ht="14.25" customHeight="1">
      <c r="C457" s="5"/>
      <c r="D457" s="5"/>
      <c r="E457" s="5"/>
      <c r="F457" s="5"/>
      <c r="G457" s="5"/>
      <c r="H457" s="5"/>
      <c r="I457" s="5"/>
    </row>
    <row r="458" spans="3:9" ht="14.25" customHeight="1">
      <c r="C458" s="5"/>
      <c r="D458" s="5"/>
      <c r="E458" s="5"/>
      <c r="F458" s="5"/>
      <c r="G458" s="5"/>
      <c r="H458" s="5"/>
      <c r="I458" s="5"/>
    </row>
    <row r="459" spans="3:9" ht="14.25" customHeight="1">
      <c r="C459" s="5"/>
      <c r="D459" s="5"/>
      <c r="E459" s="5"/>
      <c r="F459" s="5"/>
      <c r="G459" s="5"/>
      <c r="H459" s="5"/>
      <c r="I459" s="5"/>
    </row>
    <row r="460" spans="3:9" ht="14.25" customHeight="1">
      <c r="C460" s="5"/>
      <c r="D460" s="5"/>
      <c r="E460" s="5"/>
      <c r="F460" s="5"/>
      <c r="G460" s="5"/>
      <c r="H460" s="5"/>
      <c r="I460" s="5"/>
    </row>
    <row r="461" spans="3:9" ht="14.25" customHeight="1">
      <c r="C461" s="5"/>
      <c r="D461" s="5"/>
      <c r="E461" s="5"/>
      <c r="F461" s="5"/>
      <c r="G461" s="5"/>
      <c r="H461" s="5"/>
      <c r="I461" s="5"/>
    </row>
    <row r="462" spans="3:9" ht="14.25" customHeight="1">
      <c r="C462" s="5"/>
      <c r="D462" s="5"/>
      <c r="E462" s="5"/>
      <c r="F462" s="5"/>
      <c r="G462" s="5"/>
      <c r="H462" s="5"/>
      <c r="I462" s="5"/>
    </row>
    <row r="463" spans="3:9" ht="14.25" customHeight="1">
      <c r="C463" s="5"/>
      <c r="D463" s="5"/>
      <c r="E463" s="5"/>
      <c r="F463" s="5"/>
      <c r="G463" s="5"/>
      <c r="H463" s="5"/>
      <c r="I463" s="5"/>
    </row>
    <row r="464" spans="3:9" ht="14.25" customHeight="1">
      <c r="C464" s="5"/>
      <c r="D464" s="5"/>
      <c r="E464" s="5"/>
      <c r="F464" s="5"/>
      <c r="G464" s="5"/>
      <c r="H464" s="5"/>
      <c r="I464" s="5"/>
    </row>
    <row r="465" spans="3:9" ht="14.25" customHeight="1">
      <c r="C465" s="5"/>
      <c r="D465" s="5"/>
      <c r="E465" s="5"/>
      <c r="F465" s="5"/>
      <c r="G465" s="5"/>
      <c r="H465" s="5"/>
      <c r="I465" s="5"/>
    </row>
    <row r="466" spans="3:9" ht="14.25" customHeight="1">
      <c r="C466" s="5"/>
      <c r="D466" s="5"/>
      <c r="E466" s="5"/>
      <c r="F466" s="5"/>
      <c r="G466" s="5"/>
      <c r="H466" s="5"/>
      <c r="I466" s="5"/>
    </row>
    <row r="467" spans="3:9" ht="14.25" customHeight="1">
      <c r="C467" s="5"/>
      <c r="D467" s="5"/>
      <c r="E467" s="5"/>
      <c r="F467" s="5"/>
      <c r="G467" s="5"/>
      <c r="H467" s="5"/>
      <c r="I467" s="5"/>
    </row>
    <row r="468" spans="3:9" ht="14.25" customHeight="1">
      <c r="C468" s="5"/>
      <c r="D468" s="5"/>
      <c r="E468" s="5"/>
      <c r="F468" s="5"/>
      <c r="G468" s="5"/>
      <c r="H468" s="5"/>
      <c r="I468" s="5"/>
    </row>
    <row r="469" spans="3:9" ht="14.25" customHeight="1">
      <c r="C469" s="5"/>
      <c r="D469" s="5"/>
      <c r="E469" s="5"/>
      <c r="F469" s="5"/>
      <c r="G469" s="5"/>
      <c r="H469" s="5"/>
      <c r="I469" s="5"/>
    </row>
    <row r="470" spans="3:9" ht="14.25" customHeight="1">
      <c r="C470" s="5"/>
      <c r="D470" s="5"/>
      <c r="E470" s="5"/>
      <c r="F470" s="5"/>
      <c r="G470" s="5"/>
      <c r="H470" s="5"/>
      <c r="I470" s="5"/>
    </row>
    <row r="471" spans="3:9" ht="14.25" customHeight="1">
      <c r="C471" s="5"/>
      <c r="D471" s="5"/>
      <c r="E471" s="5"/>
      <c r="F471" s="5"/>
      <c r="G471" s="5"/>
      <c r="H471" s="5"/>
      <c r="I471" s="5"/>
    </row>
    <row r="472" spans="3:9" ht="14.25" customHeight="1">
      <c r="C472" s="5"/>
      <c r="D472" s="5"/>
      <c r="E472" s="5"/>
      <c r="F472" s="5"/>
      <c r="G472" s="5"/>
      <c r="H472" s="5"/>
      <c r="I472" s="5"/>
    </row>
    <row r="473" spans="3:9" ht="14.25" customHeight="1">
      <c r="C473" s="5"/>
      <c r="D473" s="5"/>
      <c r="E473" s="5"/>
      <c r="F473" s="5"/>
      <c r="G473" s="5"/>
      <c r="H473" s="5"/>
      <c r="I473" s="5"/>
    </row>
    <row r="474" spans="3:9" ht="14.25" customHeight="1">
      <c r="C474" s="5"/>
      <c r="D474" s="5"/>
      <c r="E474" s="5"/>
      <c r="F474" s="5"/>
      <c r="G474" s="5"/>
      <c r="H474" s="5"/>
      <c r="I474" s="5"/>
    </row>
    <row r="475" spans="3:9" ht="14.25" customHeight="1">
      <c r="C475" s="5"/>
      <c r="D475" s="5"/>
      <c r="E475" s="5"/>
      <c r="F475" s="5"/>
      <c r="G475" s="5"/>
      <c r="H475" s="5"/>
      <c r="I475" s="5"/>
    </row>
    <row r="476" spans="3:9" ht="14.25" customHeight="1">
      <c r="C476" s="5"/>
      <c r="D476" s="5"/>
      <c r="E476" s="5"/>
      <c r="F476" s="5"/>
      <c r="G476" s="5"/>
      <c r="H476" s="5"/>
      <c r="I476" s="5"/>
    </row>
    <row r="477" spans="3:9" ht="14.25" customHeight="1">
      <c r="C477" s="5"/>
      <c r="D477" s="5"/>
      <c r="E477" s="5"/>
      <c r="F477" s="5"/>
      <c r="G477" s="5"/>
      <c r="H477" s="5"/>
      <c r="I477" s="5"/>
    </row>
    <row r="478" spans="3:9" ht="14.25" customHeight="1">
      <c r="C478" s="5"/>
      <c r="D478" s="5"/>
      <c r="E478" s="5"/>
      <c r="F478" s="5"/>
      <c r="G478" s="5"/>
      <c r="H478" s="5"/>
      <c r="I478" s="5"/>
    </row>
    <row r="479" spans="3:9" ht="14.25" customHeight="1">
      <c r="C479" s="5"/>
      <c r="D479" s="5"/>
      <c r="E479" s="5"/>
      <c r="F479" s="5"/>
      <c r="G479" s="5"/>
      <c r="H479" s="5"/>
      <c r="I479" s="5"/>
    </row>
    <row r="480" spans="3:9" ht="14.25" customHeight="1">
      <c r="C480" s="5"/>
      <c r="D480" s="5"/>
      <c r="E480" s="5"/>
      <c r="F480" s="5"/>
      <c r="G480" s="5"/>
      <c r="H480" s="5"/>
      <c r="I480" s="5"/>
    </row>
    <row r="481" spans="3:9" ht="14.25" customHeight="1">
      <c r="C481" s="5"/>
      <c r="D481" s="5"/>
      <c r="E481" s="5"/>
      <c r="F481" s="5"/>
      <c r="G481" s="5"/>
      <c r="H481" s="5"/>
      <c r="I481" s="5"/>
    </row>
    <row r="482" spans="3:9" ht="14.25" customHeight="1">
      <c r="C482" s="5"/>
      <c r="D482" s="5"/>
      <c r="E482" s="5"/>
      <c r="F482" s="5"/>
      <c r="G482" s="5"/>
      <c r="H482" s="5"/>
      <c r="I482" s="5"/>
    </row>
    <row r="483" spans="3:9" ht="14.25" customHeight="1">
      <c r="C483" s="5"/>
      <c r="D483" s="5"/>
      <c r="E483" s="5"/>
      <c r="F483" s="5"/>
      <c r="G483" s="5"/>
      <c r="H483" s="5"/>
      <c r="I483" s="5"/>
    </row>
    <row r="484" spans="3:9" ht="14.25" customHeight="1">
      <c r="C484" s="5"/>
      <c r="D484" s="5"/>
      <c r="E484" s="5"/>
      <c r="F484" s="5"/>
      <c r="G484" s="5"/>
      <c r="H484" s="5"/>
      <c r="I484" s="5"/>
    </row>
    <row r="485" spans="3:9" ht="14.25" customHeight="1">
      <c r="C485" s="5"/>
      <c r="D485" s="5"/>
      <c r="E485" s="5"/>
      <c r="F485" s="5"/>
      <c r="G485" s="5"/>
      <c r="H485" s="5"/>
      <c r="I485" s="5"/>
    </row>
    <row r="486" spans="3:9" ht="14.25" customHeight="1">
      <c r="C486" s="5"/>
      <c r="D486" s="5"/>
      <c r="E486" s="5"/>
      <c r="F486" s="5"/>
      <c r="G486" s="5"/>
      <c r="H486" s="5"/>
      <c r="I486" s="5"/>
    </row>
    <row r="487" spans="3:9" ht="14.25" customHeight="1">
      <c r="C487" s="5"/>
      <c r="D487" s="5"/>
      <c r="E487" s="5"/>
      <c r="F487" s="5"/>
      <c r="G487" s="5"/>
      <c r="H487" s="5"/>
      <c r="I487" s="5"/>
    </row>
    <row r="488" spans="3:9" ht="14.25" customHeight="1">
      <c r="C488" s="5"/>
      <c r="D488" s="5"/>
      <c r="E488" s="5"/>
      <c r="F488" s="5"/>
      <c r="G488" s="5"/>
      <c r="H488" s="5"/>
      <c r="I488" s="5"/>
    </row>
    <row r="489" spans="3:9" ht="14.25" customHeight="1">
      <c r="C489" s="5"/>
      <c r="D489" s="5"/>
      <c r="E489" s="5"/>
      <c r="F489" s="5"/>
      <c r="G489" s="5"/>
      <c r="H489" s="5"/>
      <c r="I489" s="5"/>
    </row>
    <row r="490" spans="3:9" ht="14.25" customHeight="1">
      <c r="C490" s="5"/>
      <c r="D490" s="5"/>
      <c r="E490" s="5"/>
      <c r="F490" s="5"/>
      <c r="G490" s="5"/>
      <c r="H490" s="5"/>
      <c r="I490" s="5"/>
    </row>
    <row r="491" spans="3:9" ht="14.25" customHeight="1">
      <c r="C491" s="5"/>
      <c r="D491" s="5"/>
      <c r="E491" s="5"/>
      <c r="F491" s="5"/>
      <c r="G491" s="5"/>
      <c r="H491" s="5"/>
      <c r="I491" s="5"/>
    </row>
    <row r="492" spans="3:9" ht="14.25" customHeight="1">
      <c r="C492" s="5"/>
      <c r="D492" s="5"/>
      <c r="E492" s="5"/>
      <c r="F492" s="5"/>
      <c r="G492" s="5"/>
      <c r="H492" s="5"/>
      <c r="I492" s="5"/>
    </row>
    <row r="493" spans="3:9" ht="14.25" customHeight="1">
      <c r="C493" s="5"/>
      <c r="D493" s="5"/>
      <c r="E493" s="5"/>
      <c r="F493" s="5"/>
      <c r="G493" s="5"/>
      <c r="H493" s="5"/>
      <c r="I493" s="5"/>
    </row>
    <row r="494" spans="3:9" ht="14.25" customHeight="1">
      <c r="C494" s="5"/>
      <c r="D494" s="5"/>
      <c r="E494" s="5"/>
      <c r="F494" s="5"/>
      <c r="G494" s="5"/>
      <c r="H494" s="5"/>
      <c r="I494" s="5"/>
    </row>
    <row r="495" spans="3:9" ht="14.25" customHeight="1">
      <c r="C495" s="5"/>
      <c r="D495" s="5"/>
      <c r="E495" s="5"/>
      <c r="F495" s="5"/>
      <c r="G495" s="5"/>
      <c r="H495" s="5"/>
      <c r="I495" s="5"/>
    </row>
    <row r="496" spans="3:9" ht="14.25" customHeight="1">
      <c r="C496" s="5"/>
      <c r="D496" s="5"/>
      <c r="E496" s="5"/>
      <c r="F496" s="5"/>
      <c r="G496" s="5"/>
      <c r="H496" s="5"/>
      <c r="I496" s="5"/>
    </row>
    <row r="497" spans="3:9" ht="14.25" customHeight="1">
      <c r="C497" s="5"/>
      <c r="D497" s="5"/>
      <c r="E497" s="5"/>
      <c r="F497" s="5"/>
      <c r="G497" s="5"/>
      <c r="H497" s="5"/>
      <c r="I497" s="5"/>
    </row>
    <row r="498" spans="3:9" ht="14.25" customHeight="1">
      <c r="C498" s="5"/>
      <c r="D498" s="5"/>
      <c r="E498" s="5"/>
      <c r="F498" s="5"/>
      <c r="G498" s="5"/>
      <c r="H498" s="5"/>
      <c r="I498" s="5"/>
    </row>
    <row r="499" spans="3:9" ht="14.25" customHeight="1">
      <c r="C499" s="5"/>
      <c r="D499" s="5"/>
      <c r="E499" s="5"/>
      <c r="F499" s="5"/>
      <c r="G499" s="5"/>
      <c r="H499" s="5"/>
      <c r="I499" s="5"/>
    </row>
    <row r="500" spans="3:9" ht="14.25" customHeight="1">
      <c r="C500" s="5"/>
      <c r="D500" s="5"/>
      <c r="E500" s="5"/>
      <c r="F500" s="5"/>
      <c r="G500" s="5"/>
      <c r="H500" s="5"/>
      <c r="I500" s="5"/>
    </row>
    <row r="501" spans="3:9" ht="14.25" customHeight="1">
      <c r="C501" s="5"/>
      <c r="D501" s="5"/>
      <c r="E501" s="5"/>
      <c r="F501" s="5"/>
      <c r="G501" s="5"/>
      <c r="H501" s="5"/>
      <c r="I501" s="5"/>
    </row>
    <row r="502" spans="3:9" ht="14.25" customHeight="1">
      <c r="C502" s="5"/>
      <c r="D502" s="5"/>
      <c r="E502" s="5"/>
      <c r="F502" s="5"/>
      <c r="G502" s="5"/>
      <c r="H502" s="5"/>
      <c r="I502" s="5"/>
    </row>
    <row r="503" spans="3:9" ht="14.25" customHeight="1">
      <c r="C503" s="5"/>
      <c r="D503" s="5"/>
      <c r="E503" s="5"/>
      <c r="F503" s="5"/>
      <c r="G503" s="5"/>
      <c r="H503" s="5"/>
      <c r="I503" s="5"/>
    </row>
    <row r="504" spans="3:9" ht="14.25" customHeight="1">
      <c r="C504" s="5"/>
      <c r="D504" s="5"/>
      <c r="E504" s="5"/>
      <c r="F504" s="5"/>
      <c r="G504" s="5"/>
      <c r="H504" s="5"/>
      <c r="I504" s="5"/>
    </row>
    <row r="505" spans="3:9" ht="14.25" customHeight="1">
      <c r="C505" s="5"/>
      <c r="D505" s="5"/>
      <c r="E505" s="5"/>
      <c r="F505" s="5"/>
      <c r="G505" s="5"/>
      <c r="H505" s="5"/>
      <c r="I505" s="5"/>
    </row>
    <row r="506" spans="3:9" ht="14.25" customHeight="1">
      <c r="C506" s="5"/>
      <c r="D506" s="5"/>
      <c r="E506" s="5"/>
      <c r="F506" s="5"/>
      <c r="G506" s="5"/>
      <c r="H506" s="5"/>
      <c r="I506" s="5"/>
    </row>
    <row r="507" spans="3:9" ht="14.25" customHeight="1">
      <c r="C507" s="5"/>
      <c r="D507" s="5"/>
      <c r="E507" s="5"/>
      <c r="F507" s="5"/>
      <c r="G507" s="5"/>
      <c r="H507" s="5"/>
      <c r="I507" s="5"/>
    </row>
    <row r="508" spans="3:9" ht="14.25" customHeight="1">
      <c r="C508" s="5"/>
      <c r="D508" s="5"/>
      <c r="E508" s="5"/>
      <c r="F508" s="5"/>
      <c r="G508" s="5"/>
      <c r="H508" s="5"/>
      <c r="I508" s="5"/>
    </row>
    <row r="509" spans="3:9" ht="14.25" customHeight="1">
      <c r="C509" s="5"/>
      <c r="D509" s="5"/>
      <c r="E509" s="5"/>
      <c r="F509" s="5"/>
      <c r="G509" s="5"/>
      <c r="H509" s="5"/>
      <c r="I509" s="5"/>
    </row>
    <row r="510" spans="3:9" ht="14.25" customHeight="1">
      <c r="C510" s="5"/>
      <c r="D510" s="5"/>
      <c r="E510" s="5"/>
      <c r="F510" s="5"/>
      <c r="G510" s="5"/>
      <c r="H510" s="5"/>
      <c r="I510" s="5"/>
    </row>
    <row r="511" spans="3:9" ht="14.25" customHeight="1">
      <c r="C511" s="5"/>
      <c r="D511" s="5"/>
      <c r="E511" s="5"/>
      <c r="F511" s="5"/>
      <c r="G511" s="5"/>
      <c r="H511" s="5"/>
      <c r="I511" s="5"/>
    </row>
    <row r="512" spans="3:9" ht="14.25" customHeight="1">
      <c r="C512" s="5"/>
      <c r="D512" s="5"/>
      <c r="E512" s="5"/>
      <c r="F512" s="5"/>
      <c r="G512" s="5"/>
      <c r="H512" s="5"/>
      <c r="I512" s="5"/>
    </row>
    <row r="513" spans="3:9" ht="14.25" customHeight="1">
      <c r="C513" s="5"/>
      <c r="D513" s="5"/>
      <c r="E513" s="5"/>
      <c r="F513" s="5"/>
      <c r="G513" s="5"/>
      <c r="H513" s="5"/>
      <c r="I513" s="5"/>
    </row>
    <row r="514" spans="3:9" ht="14.25" customHeight="1">
      <c r="C514" s="5"/>
      <c r="D514" s="5"/>
      <c r="E514" s="5"/>
      <c r="F514" s="5"/>
      <c r="G514" s="5"/>
      <c r="H514" s="5"/>
      <c r="I514" s="5"/>
    </row>
    <row r="515" spans="3:9" ht="14.25" customHeight="1">
      <c r="C515" s="5"/>
      <c r="D515" s="5"/>
      <c r="E515" s="5"/>
      <c r="F515" s="5"/>
      <c r="G515" s="5"/>
      <c r="H515" s="5"/>
      <c r="I515" s="5"/>
    </row>
    <row r="516" spans="3:9" ht="14.25" customHeight="1">
      <c r="C516" s="5"/>
      <c r="D516" s="5"/>
      <c r="E516" s="5"/>
      <c r="F516" s="5"/>
      <c r="G516" s="5"/>
      <c r="H516" s="5"/>
      <c r="I516" s="5"/>
    </row>
    <row r="517" spans="3:9" ht="14.25" customHeight="1">
      <c r="C517" s="5"/>
      <c r="D517" s="5"/>
      <c r="E517" s="5"/>
      <c r="F517" s="5"/>
      <c r="G517" s="5"/>
      <c r="H517" s="5"/>
      <c r="I517" s="5"/>
    </row>
    <row r="518" spans="3:9" ht="14.25" customHeight="1">
      <c r="C518" s="5"/>
      <c r="D518" s="5"/>
      <c r="E518" s="5"/>
      <c r="F518" s="5"/>
      <c r="G518" s="5"/>
      <c r="H518" s="5"/>
      <c r="I518" s="5"/>
    </row>
    <row r="519" spans="3:9" ht="14.25" customHeight="1">
      <c r="C519" s="5"/>
      <c r="D519" s="5"/>
      <c r="E519" s="5"/>
      <c r="F519" s="5"/>
      <c r="G519" s="5"/>
      <c r="H519" s="5"/>
      <c r="I519" s="5"/>
    </row>
    <row r="520" spans="3:9" ht="14.25" customHeight="1">
      <c r="C520" s="5"/>
      <c r="D520" s="5"/>
      <c r="E520" s="5"/>
      <c r="F520" s="5"/>
      <c r="G520" s="5"/>
      <c r="H520" s="5"/>
      <c r="I520" s="5"/>
    </row>
    <row r="521" spans="3:9" ht="14.25" customHeight="1">
      <c r="C521" s="5"/>
      <c r="D521" s="5"/>
      <c r="E521" s="5"/>
      <c r="F521" s="5"/>
      <c r="G521" s="5"/>
      <c r="H521" s="5"/>
      <c r="I521" s="5"/>
    </row>
    <row r="522" spans="3:9" ht="14.25" customHeight="1">
      <c r="C522" s="5"/>
      <c r="D522" s="5"/>
      <c r="E522" s="5"/>
      <c r="F522" s="5"/>
      <c r="G522" s="5"/>
      <c r="H522" s="5"/>
      <c r="I522" s="5"/>
    </row>
    <row r="523" spans="3:9" ht="14.25" customHeight="1">
      <c r="C523" s="5"/>
      <c r="D523" s="5"/>
      <c r="E523" s="5"/>
      <c r="F523" s="5"/>
      <c r="G523" s="5"/>
      <c r="H523" s="5"/>
      <c r="I523" s="5"/>
    </row>
    <row r="524" spans="3:9" ht="14.25" customHeight="1">
      <c r="C524" s="5"/>
      <c r="D524" s="5"/>
      <c r="E524" s="5"/>
      <c r="F524" s="5"/>
      <c r="G524" s="5"/>
      <c r="H524" s="5"/>
      <c r="I524" s="5"/>
    </row>
    <row r="525" spans="3:9" ht="14.25" customHeight="1">
      <c r="C525" s="5"/>
      <c r="D525" s="5"/>
      <c r="E525" s="5"/>
      <c r="F525" s="5"/>
      <c r="G525" s="5"/>
      <c r="H525" s="5"/>
      <c r="I525" s="5"/>
    </row>
    <row r="526" spans="3:9" ht="14.25" customHeight="1">
      <c r="C526" s="5"/>
      <c r="D526" s="5"/>
      <c r="E526" s="5"/>
      <c r="F526" s="5"/>
      <c r="G526" s="5"/>
      <c r="H526" s="5"/>
      <c r="I526" s="5"/>
    </row>
    <row r="527" spans="3:9" ht="14.25" customHeight="1">
      <c r="C527" s="5"/>
      <c r="D527" s="5"/>
      <c r="E527" s="5"/>
      <c r="F527" s="5"/>
      <c r="G527" s="5"/>
      <c r="H527" s="5"/>
      <c r="I527" s="5"/>
    </row>
    <row r="528" spans="3:9" ht="14.25" customHeight="1">
      <c r="C528" s="5"/>
      <c r="D528" s="5"/>
      <c r="E528" s="5"/>
      <c r="F528" s="5"/>
      <c r="G528" s="5"/>
      <c r="H528" s="5"/>
      <c r="I528" s="5"/>
    </row>
    <row r="529" spans="3:9" ht="14.25" customHeight="1">
      <c r="C529" s="5"/>
      <c r="D529" s="5"/>
      <c r="E529" s="5"/>
      <c r="F529" s="5"/>
      <c r="G529" s="5"/>
      <c r="H529" s="5"/>
      <c r="I529" s="5"/>
    </row>
    <row r="530" spans="3:9" ht="14.25" customHeight="1">
      <c r="C530" s="5"/>
      <c r="D530" s="5"/>
      <c r="E530" s="5"/>
      <c r="F530" s="5"/>
      <c r="G530" s="5"/>
      <c r="H530" s="5"/>
      <c r="I530" s="5"/>
    </row>
    <row r="531" spans="3:9" ht="14.25" customHeight="1">
      <c r="C531" s="5"/>
      <c r="D531" s="5"/>
      <c r="E531" s="5"/>
      <c r="F531" s="5"/>
      <c r="G531" s="5"/>
      <c r="H531" s="5"/>
      <c r="I531" s="5"/>
    </row>
    <row r="532" spans="3:9" ht="14.25" customHeight="1">
      <c r="C532" s="5"/>
      <c r="D532" s="5"/>
      <c r="E532" s="5"/>
      <c r="F532" s="5"/>
      <c r="G532" s="5"/>
      <c r="H532" s="5"/>
      <c r="I532" s="5"/>
    </row>
    <row r="533" spans="3:9" ht="14.25" customHeight="1">
      <c r="C533" s="5"/>
      <c r="D533" s="5"/>
      <c r="E533" s="5"/>
      <c r="F533" s="5"/>
      <c r="G533" s="5"/>
      <c r="H533" s="5"/>
      <c r="I533" s="5"/>
    </row>
    <row r="534" spans="3:9" ht="14.25" customHeight="1">
      <c r="C534" s="5"/>
      <c r="D534" s="5"/>
      <c r="E534" s="5"/>
      <c r="F534" s="5"/>
      <c r="G534" s="5"/>
      <c r="H534" s="5"/>
      <c r="I534" s="5"/>
    </row>
    <row r="535" spans="3:9" ht="14.25" customHeight="1">
      <c r="C535" s="5"/>
      <c r="D535" s="5"/>
      <c r="E535" s="5"/>
      <c r="F535" s="5"/>
      <c r="G535" s="5"/>
      <c r="H535" s="5"/>
      <c r="I535" s="5"/>
    </row>
    <row r="536" spans="3:9" ht="14.25" customHeight="1">
      <c r="C536" s="5"/>
      <c r="D536" s="5"/>
      <c r="E536" s="5"/>
      <c r="F536" s="5"/>
      <c r="G536" s="5"/>
      <c r="H536" s="5"/>
      <c r="I536" s="5"/>
    </row>
    <row r="537" spans="3:9" ht="14.25" customHeight="1">
      <c r="C537" s="5"/>
      <c r="D537" s="5"/>
      <c r="E537" s="5"/>
      <c r="F537" s="5"/>
      <c r="G537" s="5"/>
      <c r="H537" s="5"/>
      <c r="I537" s="5"/>
    </row>
    <row r="538" spans="3:9" ht="14.25" customHeight="1">
      <c r="C538" s="5"/>
      <c r="D538" s="5"/>
      <c r="E538" s="5"/>
      <c r="F538" s="5"/>
      <c r="G538" s="5"/>
      <c r="H538" s="5"/>
      <c r="I538" s="5"/>
    </row>
    <row r="539" spans="3:9" ht="14.25" customHeight="1">
      <c r="C539" s="5"/>
      <c r="D539" s="5"/>
      <c r="E539" s="5"/>
      <c r="F539" s="5"/>
      <c r="G539" s="5"/>
      <c r="H539" s="5"/>
      <c r="I539" s="5"/>
    </row>
    <row r="540" spans="3:9" ht="14.25" customHeight="1">
      <c r="C540" s="5"/>
      <c r="D540" s="5"/>
      <c r="E540" s="5"/>
      <c r="F540" s="5"/>
      <c r="G540" s="5"/>
      <c r="H540" s="5"/>
      <c r="I540" s="5"/>
    </row>
    <row r="541" spans="3:9" ht="14.25" customHeight="1">
      <c r="C541" s="5"/>
      <c r="D541" s="5"/>
      <c r="E541" s="5"/>
      <c r="F541" s="5"/>
      <c r="G541" s="5"/>
      <c r="H541" s="5"/>
      <c r="I541" s="5"/>
    </row>
    <row r="542" spans="3:9" ht="14.25" customHeight="1">
      <c r="C542" s="5"/>
      <c r="D542" s="5"/>
      <c r="E542" s="5"/>
      <c r="F542" s="5"/>
      <c r="G542" s="5"/>
      <c r="H542" s="5"/>
      <c r="I542" s="5"/>
    </row>
    <row r="543" spans="3:9" ht="14.25" customHeight="1">
      <c r="C543" s="5"/>
      <c r="D543" s="5"/>
      <c r="E543" s="5"/>
      <c r="F543" s="5"/>
      <c r="G543" s="5"/>
      <c r="H543" s="5"/>
      <c r="I543" s="5"/>
    </row>
    <row r="544" spans="3:9" ht="14.25" customHeight="1">
      <c r="C544" s="5"/>
      <c r="D544" s="5"/>
      <c r="E544" s="5"/>
      <c r="F544" s="5"/>
      <c r="G544" s="5"/>
      <c r="H544" s="5"/>
      <c r="I544" s="5"/>
    </row>
    <row r="545" spans="3:9" ht="14.25" customHeight="1">
      <c r="C545" s="5"/>
      <c r="D545" s="5"/>
      <c r="E545" s="5"/>
      <c r="F545" s="5"/>
      <c r="G545" s="5"/>
      <c r="H545" s="5"/>
      <c r="I545" s="5"/>
    </row>
    <row r="546" spans="3:9" ht="14.25" customHeight="1">
      <c r="C546" s="5"/>
      <c r="D546" s="5"/>
      <c r="E546" s="5"/>
      <c r="F546" s="5"/>
      <c r="G546" s="5"/>
      <c r="H546" s="5"/>
      <c r="I546" s="5"/>
    </row>
    <row r="547" spans="3:9" ht="14.25" customHeight="1">
      <c r="C547" s="5"/>
      <c r="D547" s="5"/>
      <c r="E547" s="5"/>
      <c r="F547" s="5"/>
      <c r="G547" s="5"/>
      <c r="H547" s="5"/>
      <c r="I547" s="5"/>
    </row>
    <row r="548" spans="3:9" ht="14.25" customHeight="1">
      <c r="C548" s="5"/>
      <c r="D548" s="5"/>
      <c r="E548" s="5"/>
      <c r="F548" s="5"/>
      <c r="G548" s="5"/>
      <c r="H548" s="5"/>
      <c r="I548" s="5"/>
    </row>
    <row r="549" spans="3:9" ht="14.25" customHeight="1">
      <c r="C549" s="5"/>
      <c r="D549" s="5"/>
      <c r="E549" s="5"/>
      <c r="F549" s="5"/>
      <c r="G549" s="5"/>
      <c r="H549" s="5"/>
      <c r="I549" s="5"/>
    </row>
    <row r="550" spans="3:9" ht="14.25" customHeight="1">
      <c r="C550" s="5"/>
      <c r="D550" s="5"/>
      <c r="E550" s="5"/>
      <c r="F550" s="5"/>
      <c r="G550" s="5"/>
      <c r="H550" s="5"/>
      <c r="I550" s="5"/>
    </row>
    <row r="551" spans="3:9" ht="14.25" customHeight="1">
      <c r="C551" s="5"/>
      <c r="D551" s="5"/>
      <c r="E551" s="5"/>
      <c r="F551" s="5"/>
      <c r="G551" s="5"/>
      <c r="H551" s="5"/>
      <c r="I551" s="5"/>
    </row>
    <row r="552" spans="3:9" ht="14.25" customHeight="1">
      <c r="C552" s="5"/>
      <c r="D552" s="5"/>
      <c r="E552" s="5"/>
      <c r="F552" s="5"/>
      <c r="G552" s="5"/>
      <c r="H552" s="5"/>
      <c r="I552" s="5"/>
    </row>
    <row r="553" spans="3:9" ht="14.25" customHeight="1">
      <c r="C553" s="5"/>
      <c r="D553" s="5"/>
      <c r="E553" s="5"/>
      <c r="F553" s="5"/>
      <c r="G553" s="5"/>
      <c r="H553" s="5"/>
      <c r="I553" s="5"/>
    </row>
    <row r="554" spans="3:9" ht="14.25" customHeight="1">
      <c r="C554" s="5"/>
      <c r="D554" s="5"/>
      <c r="E554" s="5"/>
      <c r="F554" s="5"/>
      <c r="G554" s="5"/>
      <c r="H554" s="5"/>
      <c r="I554" s="5"/>
    </row>
    <row r="555" spans="3:9" ht="14.25" customHeight="1">
      <c r="C555" s="5"/>
      <c r="D555" s="5"/>
      <c r="E555" s="5"/>
      <c r="F555" s="5"/>
      <c r="G555" s="5"/>
      <c r="H555" s="5"/>
      <c r="I555" s="5"/>
    </row>
    <row r="556" spans="3:9" ht="14.25" customHeight="1">
      <c r="C556" s="5"/>
      <c r="D556" s="5"/>
      <c r="E556" s="5"/>
      <c r="F556" s="5"/>
      <c r="G556" s="5"/>
      <c r="H556" s="5"/>
      <c r="I556" s="5"/>
    </row>
    <row r="557" spans="3:9" ht="14.25" customHeight="1">
      <c r="C557" s="5"/>
      <c r="D557" s="5"/>
      <c r="E557" s="5"/>
      <c r="F557" s="5"/>
      <c r="G557" s="5"/>
      <c r="H557" s="5"/>
      <c r="I557" s="5"/>
    </row>
    <row r="558" spans="3:9" ht="14.25" customHeight="1">
      <c r="C558" s="5"/>
      <c r="D558" s="5"/>
      <c r="E558" s="5"/>
      <c r="F558" s="5"/>
      <c r="G558" s="5"/>
      <c r="H558" s="5"/>
      <c r="I558" s="5"/>
    </row>
    <row r="559" spans="3:9" ht="14.25" customHeight="1">
      <c r="C559" s="5"/>
      <c r="D559" s="5"/>
      <c r="E559" s="5"/>
      <c r="F559" s="5"/>
      <c r="G559" s="5"/>
      <c r="H559" s="5"/>
      <c r="I559" s="5"/>
    </row>
    <row r="560" spans="3:9" ht="14.25" customHeight="1">
      <c r="C560" s="5"/>
      <c r="D560" s="5"/>
      <c r="E560" s="5"/>
      <c r="F560" s="5"/>
      <c r="G560" s="5"/>
      <c r="H560" s="5"/>
      <c r="I560" s="5"/>
    </row>
    <row r="561" spans="3:9" ht="14.25" customHeight="1">
      <c r="C561" s="5"/>
      <c r="D561" s="5"/>
      <c r="E561" s="5"/>
      <c r="F561" s="5"/>
      <c r="G561" s="5"/>
      <c r="H561" s="5"/>
      <c r="I561" s="5"/>
    </row>
    <row r="562" spans="3:9" ht="14.25" customHeight="1">
      <c r="C562" s="5"/>
      <c r="D562" s="5"/>
      <c r="E562" s="5"/>
      <c r="F562" s="5"/>
      <c r="G562" s="5"/>
      <c r="H562" s="5"/>
      <c r="I562" s="5"/>
    </row>
    <row r="563" spans="3:9" ht="14.25" customHeight="1">
      <c r="C563" s="5"/>
      <c r="D563" s="5"/>
      <c r="E563" s="5"/>
      <c r="F563" s="5"/>
      <c r="G563" s="5"/>
      <c r="H563" s="5"/>
      <c r="I563" s="5"/>
    </row>
    <row r="564" spans="3:9" ht="14.25" customHeight="1">
      <c r="C564" s="5"/>
      <c r="D564" s="5"/>
      <c r="E564" s="5"/>
      <c r="F564" s="5"/>
      <c r="G564" s="5"/>
      <c r="H564" s="5"/>
      <c r="I564" s="5"/>
    </row>
    <row r="565" spans="3:9" ht="14.25" customHeight="1">
      <c r="C565" s="5"/>
      <c r="D565" s="5"/>
      <c r="E565" s="5"/>
      <c r="F565" s="5"/>
      <c r="G565" s="5"/>
      <c r="H565" s="5"/>
      <c r="I565" s="5"/>
    </row>
    <row r="566" spans="3:9" ht="14.25" customHeight="1">
      <c r="C566" s="5"/>
      <c r="D566" s="5"/>
      <c r="E566" s="5"/>
      <c r="F566" s="5"/>
      <c r="G566" s="5"/>
      <c r="H566" s="5"/>
      <c r="I566" s="5"/>
    </row>
    <row r="567" spans="3:9" ht="14.25" customHeight="1">
      <c r="C567" s="5"/>
      <c r="D567" s="5"/>
      <c r="E567" s="5"/>
      <c r="F567" s="5"/>
      <c r="G567" s="5"/>
      <c r="H567" s="5"/>
      <c r="I567" s="5"/>
    </row>
    <row r="568" spans="3:9" ht="14.25" customHeight="1">
      <c r="C568" s="5"/>
      <c r="D568" s="5"/>
      <c r="E568" s="5"/>
      <c r="F568" s="5"/>
      <c r="G568" s="5"/>
      <c r="H568" s="5"/>
      <c r="I568" s="5"/>
    </row>
    <row r="569" spans="3:9" ht="14.25" customHeight="1">
      <c r="C569" s="5"/>
      <c r="D569" s="5"/>
      <c r="E569" s="5"/>
      <c r="F569" s="5"/>
      <c r="G569" s="5"/>
      <c r="H569" s="5"/>
      <c r="I569" s="5"/>
    </row>
    <row r="570" spans="3:9" ht="14.25" customHeight="1">
      <c r="C570" s="5"/>
      <c r="D570" s="5"/>
      <c r="E570" s="5"/>
      <c r="F570" s="5"/>
      <c r="G570" s="5"/>
      <c r="H570" s="5"/>
      <c r="I570" s="5"/>
    </row>
    <row r="571" spans="3:9" ht="14.25" customHeight="1">
      <c r="C571" s="5"/>
      <c r="D571" s="5"/>
      <c r="E571" s="5"/>
      <c r="F571" s="5"/>
      <c r="G571" s="5"/>
      <c r="H571" s="5"/>
      <c r="I571" s="5"/>
    </row>
    <row r="572" spans="3:9" ht="14.25" customHeight="1">
      <c r="C572" s="5"/>
      <c r="D572" s="5"/>
      <c r="E572" s="5"/>
      <c r="F572" s="5"/>
      <c r="G572" s="5"/>
      <c r="H572" s="5"/>
      <c r="I572" s="5"/>
    </row>
    <row r="573" spans="3:9" ht="14.25" customHeight="1">
      <c r="C573" s="5"/>
      <c r="D573" s="5"/>
      <c r="E573" s="5"/>
      <c r="F573" s="5"/>
      <c r="G573" s="5"/>
      <c r="H573" s="5"/>
      <c r="I573" s="5"/>
    </row>
    <row r="574" spans="3:9" ht="14.25" customHeight="1">
      <c r="C574" s="5"/>
      <c r="D574" s="5"/>
      <c r="E574" s="5"/>
      <c r="F574" s="5"/>
      <c r="G574" s="5"/>
      <c r="H574" s="5"/>
      <c r="I574" s="5"/>
    </row>
    <row r="575" spans="3:9" ht="14.25" customHeight="1">
      <c r="C575" s="5"/>
      <c r="D575" s="5"/>
      <c r="E575" s="5"/>
      <c r="F575" s="5"/>
      <c r="G575" s="5"/>
      <c r="H575" s="5"/>
      <c r="I575" s="5"/>
    </row>
    <row r="576" spans="3:9" ht="14.25" customHeight="1">
      <c r="C576" s="5"/>
      <c r="D576" s="5"/>
      <c r="E576" s="5"/>
      <c r="F576" s="5"/>
      <c r="G576" s="5"/>
      <c r="H576" s="5"/>
      <c r="I576" s="5"/>
    </row>
    <row r="577" spans="3:9" ht="14.25" customHeight="1">
      <c r="C577" s="5"/>
      <c r="D577" s="5"/>
      <c r="E577" s="5"/>
      <c r="F577" s="5"/>
      <c r="G577" s="5"/>
      <c r="H577" s="5"/>
      <c r="I577" s="5"/>
    </row>
    <row r="578" spans="3:9" ht="14.25" customHeight="1">
      <c r="C578" s="5"/>
      <c r="D578" s="5"/>
      <c r="E578" s="5"/>
      <c r="F578" s="5"/>
      <c r="G578" s="5"/>
      <c r="H578" s="5"/>
      <c r="I578" s="5"/>
    </row>
    <row r="579" spans="3:9" ht="14.25" customHeight="1">
      <c r="C579" s="5"/>
      <c r="D579" s="5"/>
      <c r="E579" s="5"/>
      <c r="F579" s="5"/>
      <c r="G579" s="5"/>
      <c r="H579" s="5"/>
      <c r="I579" s="5"/>
    </row>
    <row r="580" spans="3:9" ht="14.25" customHeight="1">
      <c r="C580" s="5"/>
      <c r="D580" s="5"/>
      <c r="E580" s="5"/>
      <c r="F580" s="5"/>
      <c r="G580" s="5"/>
      <c r="H580" s="5"/>
      <c r="I580" s="5"/>
    </row>
    <row r="581" spans="3:9" ht="14.25" customHeight="1">
      <c r="C581" s="5"/>
      <c r="D581" s="5"/>
      <c r="E581" s="5"/>
      <c r="F581" s="5"/>
      <c r="G581" s="5"/>
      <c r="H581" s="5"/>
      <c r="I581" s="5"/>
    </row>
    <row r="582" spans="3:9" ht="14.25" customHeight="1">
      <c r="C582" s="5"/>
      <c r="D582" s="5"/>
      <c r="E582" s="5"/>
      <c r="F582" s="5"/>
      <c r="G582" s="5"/>
      <c r="H582" s="5"/>
      <c r="I582" s="5"/>
    </row>
    <row r="583" spans="3:9" ht="14.25" customHeight="1">
      <c r="C583" s="5"/>
      <c r="D583" s="5"/>
      <c r="E583" s="5"/>
      <c r="F583" s="5"/>
      <c r="G583" s="5"/>
      <c r="H583" s="5"/>
      <c r="I583" s="5"/>
    </row>
    <row r="584" spans="3:9" ht="14.25" customHeight="1">
      <c r="C584" s="5"/>
      <c r="D584" s="5"/>
      <c r="E584" s="5"/>
      <c r="F584" s="5"/>
      <c r="G584" s="5"/>
      <c r="H584" s="5"/>
      <c r="I584" s="5"/>
    </row>
    <row r="585" spans="3:9" ht="14.25" customHeight="1">
      <c r="C585" s="5"/>
      <c r="D585" s="5"/>
      <c r="E585" s="5"/>
      <c r="F585" s="5"/>
      <c r="G585" s="5"/>
      <c r="H585" s="5"/>
      <c r="I585" s="5"/>
    </row>
    <row r="586" spans="3:9" ht="14.25" customHeight="1">
      <c r="C586" s="5"/>
      <c r="D586" s="5"/>
      <c r="E586" s="5"/>
      <c r="F586" s="5"/>
      <c r="G586" s="5"/>
      <c r="H586" s="5"/>
      <c r="I586" s="5"/>
    </row>
    <row r="587" spans="3:9" ht="14.25" customHeight="1">
      <c r="C587" s="5"/>
      <c r="D587" s="5"/>
      <c r="E587" s="5"/>
      <c r="F587" s="5"/>
      <c r="G587" s="5"/>
      <c r="H587" s="5"/>
      <c r="I587" s="5"/>
    </row>
    <row r="588" spans="3:9" ht="14.25" customHeight="1">
      <c r="C588" s="5"/>
      <c r="D588" s="5"/>
      <c r="E588" s="5"/>
      <c r="F588" s="5"/>
      <c r="G588" s="5"/>
      <c r="H588" s="5"/>
      <c r="I588" s="5"/>
    </row>
    <row r="589" spans="3:9" ht="14.25" customHeight="1">
      <c r="C589" s="5"/>
      <c r="D589" s="5"/>
      <c r="E589" s="5"/>
      <c r="F589" s="5"/>
      <c r="G589" s="5"/>
      <c r="H589" s="5"/>
      <c r="I589" s="5"/>
    </row>
    <row r="590" spans="3:9" ht="14.25" customHeight="1">
      <c r="C590" s="5"/>
      <c r="D590" s="5"/>
      <c r="E590" s="5"/>
      <c r="F590" s="5"/>
      <c r="G590" s="5"/>
      <c r="H590" s="5"/>
      <c r="I590" s="5"/>
    </row>
    <row r="591" spans="3:9" ht="14.25" customHeight="1">
      <c r="C591" s="5"/>
      <c r="D591" s="5"/>
      <c r="E591" s="5"/>
      <c r="F591" s="5"/>
      <c r="G591" s="5"/>
      <c r="H591" s="5"/>
      <c r="I591" s="5"/>
    </row>
    <row r="592" spans="3:9" ht="14.25" customHeight="1">
      <c r="C592" s="5"/>
      <c r="D592" s="5"/>
      <c r="E592" s="5"/>
      <c r="F592" s="5"/>
      <c r="G592" s="5"/>
      <c r="H592" s="5"/>
      <c r="I592" s="5"/>
    </row>
    <row r="593" spans="3:9" ht="14.25" customHeight="1">
      <c r="C593" s="5"/>
      <c r="D593" s="5"/>
      <c r="E593" s="5"/>
      <c r="F593" s="5"/>
      <c r="G593" s="5"/>
      <c r="H593" s="5"/>
      <c r="I593" s="5"/>
    </row>
    <row r="594" spans="3:9" ht="14.25" customHeight="1">
      <c r="C594" s="5"/>
      <c r="D594" s="5"/>
      <c r="E594" s="5"/>
      <c r="F594" s="5"/>
      <c r="G594" s="5"/>
      <c r="H594" s="5"/>
      <c r="I594" s="5"/>
    </row>
    <row r="595" spans="3:9" ht="14.25" customHeight="1">
      <c r="C595" s="5"/>
      <c r="D595" s="5"/>
      <c r="E595" s="5"/>
      <c r="F595" s="5"/>
      <c r="G595" s="5"/>
      <c r="H595" s="5"/>
      <c r="I595" s="5"/>
    </row>
    <row r="596" spans="3:9" ht="14.25" customHeight="1">
      <c r="C596" s="5"/>
      <c r="D596" s="5"/>
      <c r="E596" s="5"/>
      <c r="F596" s="5"/>
      <c r="G596" s="5"/>
      <c r="H596" s="5"/>
      <c r="I596" s="5"/>
    </row>
    <row r="597" spans="3:9" ht="14.25" customHeight="1">
      <c r="C597" s="5"/>
      <c r="D597" s="5"/>
      <c r="E597" s="5"/>
      <c r="F597" s="5"/>
      <c r="G597" s="5"/>
      <c r="H597" s="5"/>
      <c r="I597" s="5"/>
    </row>
    <row r="598" spans="3:9" ht="14.25" customHeight="1">
      <c r="C598" s="5"/>
      <c r="D598" s="5"/>
      <c r="E598" s="5"/>
      <c r="F598" s="5"/>
      <c r="G598" s="5"/>
      <c r="H598" s="5"/>
      <c r="I598" s="5"/>
    </row>
    <row r="599" spans="3:9" ht="14.25" customHeight="1">
      <c r="C599" s="5"/>
      <c r="D599" s="5"/>
      <c r="E599" s="5"/>
      <c r="F599" s="5"/>
      <c r="G599" s="5"/>
      <c r="H599" s="5"/>
      <c r="I599" s="5"/>
    </row>
    <row r="600" spans="3:9" ht="14.25" customHeight="1">
      <c r="C600" s="5"/>
      <c r="D600" s="5"/>
      <c r="E600" s="5"/>
      <c r="F600" s="5"/>
      <c r="G600" s="5"/>
      <c r="H600" s="5"/>
      <c r="I600" s="5"/>
    </row>
    <row r="601" spans="3:9" ht="14.25" customHeight="1">
      <c r="C601" s="5"/>
      <c r="D601" s="5"/>
      <c r="E601" s="5"/>
      <c r="F601" s="5"/>
      <c r="G601" s="5"/>
      <c r="H601" s="5"/>
      <c r="I601" s="5"/>
    </row>
    <row r="602" spans="3:9" ht="14.25" customHeight="1">
      <c r="C602" s="5"/>
      <c r="D602" s="5"/>
      <c r="E602" s="5"/>
      <c r="F602" s="5"/>
      <c r="G602" s="5"/>
      <c r="H602" s="5"/>
      <c r="I602" s="5"/>
    </row>
    <row r="603" spans="3:9" ht="14.25" customHeight="1">
      <c r="C603" s="5"/>
      <c r="D603" s="5"/>
      <c r="E603" s="5"/>
      <c r="F603" s="5"/>
      <c r="G603" s="5"/>
      <c r="H603" s="5"/>
      <c r="I603" s="5"/>
    </row>
    <row r="604" spans="3:9" ht="14.25" customHeight="1">
      <c r="C604" s="5"/>
      <c r="D604" s="5"/>
      <c r="E604" s="5"/>
      <c r="F604" s="5"/>
      <c r="G604" s="5"/>
      <c r="H604" s="5"/>
      <c r="I604" s="5"/>
    </row>
    <row r="605" spans="3:9" ht="14.25" customHeight="1">
      <c r="C605" s="5"/>
      <c r="D605" s="5"/>
      <c r="E605" s="5"/>
      <c r="F605" s="5"/>
      <c r="G605" s="5"/>
      <c r="H605" s="5"/>
      <c r="I605" s="5"/>
    </row>
    <row r="606" spans="3:9" ht="14.25" customHeight="1">
      <c r="C606" s="5"/>
      <c r="D606" s="5"/>
      <c r="E606" s="5"/>
      <c r="F606" s="5"/>
      <c r="G606" s="5"/>
      <c r="H606" s="5"/>
      <c r="I606" s="5"/>
    </row>
    <row r="607" spans="3:9" ht="14.25" customHeight="1">
      <c r="C607" s="5"/>
      <c r="D607" s="5"/>
      <c r="E607" s="5"/>
      <c r="F607" s="5"/>
      <c r="G607" s="5"/>
      <c r="H607" s="5"/>
      <c r="I607" s="5"/>
    </row>
    <row r="608" spans="3:9" ht="14.25" customHeight="1">
      <c r="C608" s="5"/>
      <c r="D608" s="5"/>
      <c r="E608" s="5"/>
      <c r="F608" s="5"/>
      <c r="G608" s="5"/>
      <c r="H608" s="5"/>
      <c r="I608" s="5"/>
    </row>
    <row r="609" spans="3:9" ht="14.25" customHeight="1">
      <c r="C609" s="5"/>
      <c r="D609" s="5"/>
      <c r="E609" s="5"/>
      <c r="F609" s="5"/>
      <c r="G609" s="5"/>
      <c r="H609" s="5"/>
      <c r="I609" s="5"/>
    </row>
    <row r="610" spans="3:9" ht="14.25" customHeight="1">
      <c r="C610" s="5"/>
      <c r="D610" s="5"/>
      <c r="E610" s="5"/>
      <c r="F610" s="5"/>
      <c r="G610" s="5"/>
      <c r="H610" s="5"/>
      <c r="I610" s="5"/>
    </row>
    <row r="611" spans="3:9" ht="14.25" customHeight="1">
      <c r="C611" s="5"/>
      <c r="D611" s="5"/>
      <c r="E611" s="5"/>
      <c r="F611" s="5"/>
      <c r="G611" s="5"/>
      <c r="H611" s="5"/>
      <c r="I611" s="5"/>
    </row>
    <row r="612" spans="3:9" ht="14.25" customHeight="1">
      <c r="C612" s="5"/>
      <c r="D612" s="5"/>
      <c r="E612" s="5"/>
      <c r="F612" s="5"/>
      <c r="G612" s="5"/>
      <c r="H612" s="5"/>
      <c r="I612" s="5"/>
    </row>
    <row r="613" spans="3:9" ht="14.25" customHeight="1">
      <c r="C613" s="5"/>
      <c r="D613" s="5"/>
      <c r="E613" s="5"/>
      <c r="F613" s="5"/>
      <c r="G613" s="5"/>
      <c r="H613" s="5"/>
      <c r="I613" s="5"/>
    </row>
    <row r="614" spans="3:9" ht="14.25" customHeight="1">
      <c r="C614" s="5"/>
      <c r="D614" s="5"/>
      <c r="E614" s="5"/>
      <c r="F614" s="5"/>
      <c r="G614" s="5"/>
      <c r="H614" s="5"/>
      <c r="I614" s="5"/>
    </row>
    <row r="615" spans="3:9" ht="14.25" customHeight="1">
      <c r="C615" s="5"/>
      <c r="D615" s="5"/>
      <c r="E615" s="5"/>
      <c r="F615" s="5"/>
      <c r="G615" s="5"/>
      <c r="H615" s="5"/>
      <c r="I615" s="5"/>
    </row>
    <row r="616" spans="3:9" ht="14.25" customHeight="1">
      <c r="C616" s="5"/>
      <c r="D616" s="5"/>
      <c r="E616" s="5"/>
      <c r="F616" s="5"/>
      <c r="G616" s="5"/>
      <c r="H616" s="5"/>
      <c r="I616" s="5"/>
    </row>
    <row r="617" spans="3:9" ht="14.25" customHeight="1">
      <c r="C617" s="5"/>
      <c r="D617" s="5"/>
      <c r="E617" s="5"/>
      <c r="F617" s="5"/>
      <c r="G617" s="5"/>
      <c r="H617" s="5"/>
      <c r="I617" s="5"/>
    </row>
    <row r="618" spans="3:9" ht="14.25" customHeight="1">
      <c r="C618" s="5"/>
      <c r="D618" s="5"/>
      <c r="E618" s="5"/>
      <c r="F618" s="5"/>
      <c r="G618" s="5"/>
      <c r="H618" s="5"/>
      <c r="I618" s="5"/>
    </row>
    <row r="619" spans="3:9" ht="14.25" customHeight="1">
      <c r="C619" s="5"/>
      <c r="D619" s="5"/>
      <c r="E619" s="5"/>
      <c r="F619" s="5"/>
      <c r="G619" s="5"/>
      <c r="H619" s="5"/>
      <c r="I619" s="5"/>
    </row>
    <row r="620" spans="3:9" ht="14.25" customHeight="1">
      <c r="C620" s="5"/>
      <c r="D620" s="5"/>
      <c r="E620" s="5"/>
      <c r="F620" s="5"/>
      <c r="G620" s="5"/>
      <c r="H620" s="5"/>
      <c r="I620" s="5"/>
    </row>
    <row r="621" spans="3:9" ht="14.25" customHeight="1">
      <c r="C621" s="5"/>
      <c r="D621" s="5"/>
      <c r="E621" s="5"/>
      <c r="F621" s="5"/>
      <c r="G621" s="5"/>
      <c r="H621" s="5"/>
      <c r="I621" s="5"/>
    </row>
    <row r="622" spans="3:9" ht="14.25" customHeight="1">
      <c r="C622" s="5"/>
      <c r="D622" s="5"/>
      <c r="E622" s="5"/>
      <c r="F622" s="5"/>
      <c r="G622" s="5"/>
      <c r="H622" s="5"/>
      <c r="I622" s="5"/>
    </row>
    <row r="623" spans="3:9" ht="14.25" customHeight="1">
      <c r="C623" s="5"/>
      <c r="D623" s="5"/>
      <c r="E623" s="5"/>
      <c r="F623" s="5"/>
      <c r="G623" s="5"/>
      <c r="H623" s="5"/>
      <c r="I623" s="5"/>
    </row>
    <row r="624" spans="3:9" ht="14.25" customHeight="1">
      <c r="C624" s="5"/>
      <c r="D624" s="5"/>
      <c r="E624" s="5"/>
      <c r="F624" s="5"/>
      <c r="G624" s="5"/>
      <c r="H624" s="5"/>
      <c r="I624" s="5"/>
    </row>
    <row r="625" spans="3:9" ht="14.25" customHeight="1">
      <c r="C625" s="5"/>
      <c r="D625" s="5"/>
      <c r="E625" s="5"/>
      <c r="F625" s="5"/>
      <c r="G625" s="5"/>
      <c r="H625" s="5"/>
      <c r="I625" s="5"/>
    </row>
    <row r="626" spans="3:9" ht="14.25" customHeight="1">
      <c r="C626" s="5"/>
      <c r="D626" s="5"/>
      <c r="E626" s="5"/>
      <c r="F626" s="5"/>
      <c r="G626" s="5"/>
      <c r="H626" s="5"/>
      <c r="I626" s="5"/>
    </row>
    <row r="627" spans="3:9" ht="14.25" customHeight="1">
      <c r="C627" s="5"/>
      <c r="D627" s="5"/>
      <c r="E627" s="5"/>
      <c r="F627" s="5"/>
      <c r="G627" s="5"/>
      <c r="H627" s="5"/>
      <c r="I627" s="5"/>
    </row>
    <row r="628" spans="3:9" ht="14.25" customHeight="1">
      <c r="C628" s="5"/>
      <c r="D628" s="5"/>
      <c r="E628" s="5"/>
      <c r="F628" s="5"/>
      <c r="G628" s="5"/>
      <c r="H628" s="5"/>
      <c r="I628" s="5"/>
    </row>
    <row r="629" spans="3:9" ht="14.25" customHeight="1">
      <c r="C629" s="5"/>
      <c r="D629" s="5"/>
      <c r="E629" s="5"/>
      <c r="F629" s="5"/>
      <c r="G629" s="5"/>
      <c r="H629" s="5"/>
      <c r="I629" s="5"/>
    </row>
    <row r="630" spans="3:9" ht="14.25" customHeight="1">
      <c r="C630" s="5"/>
      <c r="D630" s="5"/>
      <c r="E630" s="5"/>
      <c r="F630" s="5"/>
      <c r="G630" s="5"/>
      <c r="H630" s="5"/>
      <c r="I630" s="5"/>
    </row>
    <row r="631" spans="3:9" ht="14.25" customHeight="1">
      <c r="C631" s="5"/>
      <c r="D631" s="5"/>
      <c r="E631" s="5"/>
      <c r="F631" s="5"/>
      <c r="G631" s="5"/>
      <c r="H631" s="5"/>
      <c r="I631" s="5"/>
    </row>
    <row r="632" spans="3:9" ht="14.25" customHeight="1">
      <c r="C632" s="5"/>
      <c r="D632" s="5"/>
      <c r="E632" s="5"/>
      <c r="F632" s="5"/>
      <c r="G632" s="5"/>
      <c r="H632" s="5"/>
      <c r="I632" s="5"/>
    </row>
    <row r="633" spans="3:9" ht="14.25" customHeight="1">
      <c r="C633" s="5"/>
      <c r="D633" s="5"/>
      <c r="E633" s="5"/>
      <c r="F633" s="5"/>
      <c r="G633" s="5"/>
      <c r="H633" s="5"/>
      <c r="I633" s="5"/>
    </row>
    <row r="634" spans="3:9" ht="14.25" customHeight="1">
      <c r="C634" s="5"/>
      <c r="D634" s="5"/>
      <c r="E634" s="5"/>
      <c r="F634" s="5"/>
      <c r="G634" s="5"/>
      <c r="H634" s="5"/>
      <c r="I634" s="5"/>
    </row>
    <row r="635" spans="3:9" ht="14.25" customHeight="1">
      <c r="C635" s="5"/>
      <c r="D635" s="5"/>
      <c r="E635" s="5"/>
      <c r="F635" s="5"/>
      <c r="G635" s="5"/>
      <c r="H635" s="5"/>
      <c r="I635" s="5"/>
    </row>
    <row r="636" spans="3:9" ht="14.25" customHeight="1">
      <c r="C636" s="5"/>
      <c r="D636" s="5"/>
      <c r="E636" s="5"/>
      <c r="F636" s="5"/>
      <c r="G636" s="5"/>
      <c r="H636" s="5"/>
      <c r="I636" s="5"/>
    </row>
    <row r="637" spans="3:9" ht="14.25" customHeight="1">
      <c r="C637" s="5"/>
      <c r="D637" s="5"/>
      <c r="E637" s="5"/>
      <c r="F637" s="5"/>
      <c r="G637" s="5"/>
      <c r="H637" s="5"/>
      <c r="I637" s="5"/>
    </row>
    <row r="638" spans="3:9" ht="14.25" customHeight="1">
      <c r="C638" s="5"/>
      <c r="D638" s="5"/>
      <c r="E638" s="5"/>
      <c r="F638" s="5"/>
      <c r="G638" s="5"/>
      <c r="H638" s="5"/>
      <c r="I638" s="5"/>
    </row>
    <row r="639" spans="3:9" ht="14.25" customHeight="1">
      <c r="C639" s="5"/>
      <c r="D639" s="5"/>
      <c r="E639" s="5"/>
      <c r="F639" s="5"/>
      <c r="G639" s="5"/>
      <c r="H639" s="5"/>
      <c r="I639" s="5"/>
    </row>
    <row r="640" spans="3:9" ht="14.25" customHeight="1">
      <c r="C640" s="5"/>
      <c r="D640" s="5"/>
      <c r="E640" s="5"/>
      <c r="F640" s="5"/>
      <c r="G640" s="5"/>
      <c r="H640" s="5"/>
      <c r="I640" s="5"/>
    </row>
    <row r="641" spans="3:9" ht="14.25" customHeight="1">
      <c r="C641" s="5"/>
      <c r="D641" s="5"/>
      <c r="E641" s="5"/>
      <c r="F641" s="5"/>
      <c r="G641" s="5"/>
      <c r="H641" s="5"/>
      <c r="I641" s="5"/>
    </row>
    <row r="642" spans="3:9" ht="14.25" customHeight="1">
      <c r="C642" s="5"/>
      <c r="D642" s="5"/>
      <c r="E642" s="5"/>
      <c r="F642" s="5"/>
      <c r="G642" s="5"/>
      <c r="H642" s="5"/>
      <c r="I642" s="5"/>
    </row>
    <row r="643" spans="3:9" ht="14.25" customHeight="1">
      <c r="C643" s="5"/>
      <c r="D643" s="5"/>
      <c r="E643" s="5"/>
      <c r="F643" s="5"/>
      <c r="G643" s="5"/>
      <c r="H643" s="5"/>
      <c r="I643" s="5"/>
    </row>
    <row r="644" spans="3:9" ht="14.25" customHeight="1">
      <c r="C644" s="5"/>
      <c r="D644" s="5"/>
      <c r="E644" s="5"/>
      <c r="F644" s="5"/>
      <c r="G644" s="5"/>
      <c r="H644" s="5"/>
      <c r="I644" s="5"/>
    </row>
    <row r="645" spans="3:9" ht="14.25" customHeight="1">
      <c r="C645" s="5"/>
      <c r="D645" s="5"/>
      <c r="E645" s="5"/>
      <c r="F645" s="5"/>
      <c r="G645" s="5"/>
      <c r="H645" s="5"/>
      <c r="I645" s="5"/>
    </row>
    <row r="646" spans="3:9" ht="14.25" customHeight="1">
      <c r="C646" s="5"/>
      <c r="D646" s="5"/>
      <c r="E646" s="5"/>
      <c r="F646" s="5"/>
      <c r="G646" s="5"/>
      <c r="H646" s="5"/>
      <c r="I646" s="5"/>
    </row>
    <row r="647" spans="3:9" ht="14.25" customHeight="1">
      <c r="C647" s="5"/>
      <c r="D647" s="5"/>
      <c r="E647" s="5"/>
      <c r="F647" s="5"/>
      <c r="G647" s="5"/>
      <c r="H647" s="5"/>
      <c r="I647" s="5"/>
    </row>
    <row r="648" spans="3:9" ht="14.25" customHeight="1">
      <c r="C648" s="5"/>
      <c r="D648" s="5"/>
      <c r="E648" s="5"/>
      <c r="F648" s="5"/>
      <c r="G648" s="5"/>
      <c r="H648" s="5"/>
      <c r="I648" s="5"/>
    </row>
    <row r="649" spans="3:9" ht="14.25" customHeight="1">
      <c r="C649" s="5"/>
      <c r="D649" s="5"/>
      <c r="E649" s="5"/>
      <c r="F649" s="5"/>
      <c r="G649" s="5"/>
      <c r="H649" s="5"/>
      <c r="I649" s="5"/>
    </row>
    <row r="650" spans="3:9" ht="14.25" customHeight="1">
      <c r="C650" s="5"/>
      <c r="D650" s="5"/>
      <c r="E650" s="5"/>
      <c r="F650" s="5"/>
      <c r="G650" s="5"/>
      <c r="H650" s="5"/>
      <c r="I650" s="5"/>
    </row>
    <row r="651" spans="3:9" ht="14.25" customHeight="1">
      <c r="C651" s="5"/>
      <c r="D651" s="5"/>
      <c r="E651" s="5"/>
      <c r="F651" s="5"/>
      <c r="G651" s="5"/>
      <c r="H651" s="5"/>
      <c r="I651" s="5"/>
    </row>
    <row r="652" spans="3:9" ht="14.25" customHeight="1">
      <c r="C652" s="5"/>
      <c r="D652" s="5"/>
      <c r="E652" s="5"/>
      <c r="F652" s="5"/>
      <c r="G652" s="5"/>
      <c r="H652" s="5"/>
      <c r="I652" s="5"/>
    </row>
    <row r="653" spans="3:9" ht="14.25" customHeight="1">
      <c r="C653" s="5"/>
      <c r="D653" s="5"/>
      <c r="E653" s="5"/>
      <c r="F653" s="5"/>
      <c r="G653" s="5"/>
      <c r="H653" s="5"/>
      <c r="I653" s="5"/>
    </row>
    <row r="654" spans="3:9" ht="14.25" customHeight="1">
      <c r="C654" s="5"/>
      <c r="D654" s="5"/>
      <c r="E654" s="5"/>
      <c r="F654" s="5"/>
      <c r="G654" s="5"/>
      <c r="H654" s="5"/>
      <c r="I654" s="5"/>
    </row>
    <row r="655" spans="3:9" ht="14.25" customHeight="1">
      <c r="C655" s="5"/>
      <c r="D655" s="5"/>
      <c r="E655" s="5"/>
      <c r="F655" s="5"/>
      <c r="G655" s="5"/>
      <c r="H655" s="5"/>
      <c r="I655" s="5"/>
    </row>
    <row r="656" spans="3:9" ht="14.25" customHeight="1">
      <c r="C656" s="5"/>
      <c r="D656" s="5"/>
      <c r="E656" s="5"/>
      <c r="F656" s="5"/>
      <c r="G656" s="5"/>
      <c r="H656" s="5"/>
      <c r="I656" s="5"/>
    </row>
    <row r="657" spans="3:9" ht="14.25" customHeight="1">
      <c r="C657" s="5"/>
      <c r="D657" s="5"/>
      <c r="E657" s="5"/>
      <c r="F657" s="5"/>
      <c r="G657" s="5"/>
      <c r="H657" s="5"/>
      <c r="I657" s="5"/>
    </row>
    <row r="658" spans="3:9" ht="14.25" customHeight="1">
      <c r="C658" s="5"/>
      <c r="D658" s="5"/>
      <c r="E658" s="5"/>
      <c r="F658" s="5"/>
      <c r="G658" s="5"/>
      <c r="H658" s="5"/>
      <c r="I658" s="5"/>
    </row>
    <row r="659" spans="3:9" ht="14.25" customHeight="1">
      <c r="C659" s="5"/>
      <c r="D659" s="5"/>
      <c r="E659" s="5"/>
      <c r="F659" s="5"/>
      <c r="G659" s="5"/>
      <c r="H659" s="5"/>
      <c r="I659" s="5"/>
    </row>
    <row r="660" spans="3:9" ht="14.25" customHeight="1">
      <c r="C660" s="5"/>
      <c r="D660" s="5"/>
      <c r="E660" s="5"/>
      <c r="F660" s="5"/>
      <c r="G660" s="5"/>
      <c r="H660" s="5"/>
      <c r="I660" s="5"/>
    </row>
    <row r="661" spans="3:9" ht="14.25" customHeight="1">
      <c r="C661" s="5"/>
      <c r="D661" s="5"/>
      <c r="E661" s="5"/>
      <c r="F661" s="5"/>
      <c r="G661" s="5"/>
      <c r="H661" s="5"/>
      <c r="I661" s="5"/>
    </row>
    <row r="662" spans="3:9" ht="14.25" customHeight="1">
      <c r="C662" s="5"/>
      <c r="D662" s="5"/>
      <c r="E662" s="5"/>
      <c r="F662" s="5"/>
      <c r="G662" s="5"/>
      <c r="H662" s="5"/>
      <c r="I662" s="5"/>
    </row>
    <row r="663" spans="3:9" ht="14.25" customHeight="1">
      <c r="C663" s="5"/>
      <c r="D663" s="5"/>
      <c r="E663" s="5"/>
      <c r="F663" s="5"/>
      <c r="G663" s="5"/>
      <c r="H663" s="5"/>
      <c r="I663" s="5"/>
    </row>
    <row r="664" spans="3:9" ht="14.25" customHeight="1">
      <c r="C664" s="5"/>
      <c r="D664" s="5"/>
      <c r="E664" s="5"/>
      <c r="F664" s="5"/>
      <c r="G664" s="5"/>
      <c r="H664" s="5"/>
      <c r="I664" s="5"/>
    </row>
    <row r="665" spans="3:9" ht="14.25" customHeight="1">
      <c r="C665" s="5"/>
      <c r="D665" s="5"/>
      <c r="E665" s="5"/>
      <c r="F665" s="5"/>
      <c r="G665" s="5"/>
      <c r="H665" s="5"/>
      <c r="I665" s="5"/>
    </row>
    <row r="666" spans="3:9" ht="14.25" customHeight="1">
      <c r="C666" s="5"/>
      <c r="D666" s="5"/>
      <c r="E666" s="5"/>
      <c r="F666" s="5"/>
      <c r="G666" s="5"/>
      <c r="H666" s="5"/>
      <c r="I666" s="5"/>
    </row>
    <row r="667" spans="3:9" ht="14.25" customHeight="1">
      <c r="C667" s="5"/>
      <c r="D667" s="5"/>
      <c r="E667" s="5"/>
      <c r="F667" s="5"/>
      <c r="G667" s="5"/>
      <c r="H667" s="5"/>
      <c r="I667" s="5"/>
    </row>
    <row r="668" spans="3:9" ht="14.25" customHeight="1">
      <c r="C668" s="5"/>
      <c r="D668" s="5"/>
      <c r="E668" s="5"/>
      <c r="F668" s="5"/>
      <c r="G668" s="5"/>
      <c r="H668" s="5"/>
      <c r="I668" s="5"/>
    </row>
    <row r="669" spans="3:9" ht="14.25" customHeight="1">
      <c r="C669" s="5"/>
      <c r="D669" s="5"/>
      <c r="E669" s="5"/>
      <c r="F669" s="5"/>
      <c r="G669" s="5"/>
      <c r="H669" s="5"/>
      <c r="I669" s="5"/>
    </row>
    <row r="670" spans="3:9" ht="14.25" customHeight="1">
      <c r="C670" s="5"/>
      <c r="D670" s="5"/>
      <c r="E670" s="5"/>
      <c r="F670" s="5"/>
      <c r="G670" s="5"/>
      <c r="H670" s="5"/>
      <c r="I670" s="5"/>
    </row>
    <row r="671" spans="3:9" ht="14.25" customHeight="1">
      <c r="C671" s="5"/>
      <c r="D671" s="5"/>
      <c r="E671" s="5"/>
      <c r="F671" s="5"/>
      <c r="G671" s="5"/>
      <c r="H671" s="5"/>
      <c r="I671" s="5"/>
    </row>
    <row r="672" spans="3:9" ht="14.25" customHeight="1">
      <c r="C672" s="5"/>
      <c r="D672" s="5"/>
      <c r="E672" s="5"/>
      <c r="F672" s="5"/>
      <c r="G672" s="5"/>
      <c r="H672" s="5"/>
      <c r="I672" s="5"/>
    </row>
    <row r="673" spans="3:9" ht="14.25" customHeight="1">
      <c r="C673" s="5"/>
      <c r="D673" s="5"/>
      <c r="E673" s="5"/>
      <c r="F673" s="5"/>
      <c r="G673" s="5"/>
      <c r="H673" s="5"/>
      <c r="I673" s="5"/>
    </row>
    <row r="674" spans="3:9" ht="14.25" customHeight="1">
      <c r="C674" s="5"/>
      <c r="D674" s="5"/>
      <c r="E674" s="5"/>
      <c r="F674" s="5"/>
      <c r="G674" s="5"/>
      <c r="H674" s="5"/>
      <c r="I674" s="5"/>
    </row>
    <row r="675" spans="3:9" ht="14.25" customHeight="1">
      <c r="C675" s="5"/>
      <c r="D675" s="5"/>
      <c r="E675" s="5"/>
      <c r="F675" s="5"/>
      <c r="G675" s="5"/>
      <c r="H675" s="5"/>
      <c r="I675" s="5"/>
    </row>
    <row r="676" spans="3:9" ht="14.25" customHeight="1">
      <c r="C676" s="5"/>
      <c r="D676" s="5"/>
      <c r="E676" s="5"/>
      <c r="F676" s="5"/>
      <c r="G676" s="5"/>
      <c r="H676" s="5"/>
      <c r="I676" s="5"/>
    </row>
    <row r="677" spans="3:9" ht="14.25" customHeight="1">
      <c r="C677" s="5"/>
      <c r="D677" s="5"/>
      <c r="E677" s="5"/>
      <c r="F677" s="5"/>
      <c r="G677" s="5"/>
      <c r="H677" s="5"/>
      <c r="I677" s="5"/>
    </row>
    <row r="678" spans="3:9" ht="14.25" customHeight="1">
      <c r="C678" s="5"/>
      <c r="D678" s="5"/>
      <c r="E678" s="5"/>
      <c r="F678" s="5"/>
      <c r="G678" s="5"/>
      <c r="H678" s="5"/>
      <c r="I678" s="5"/>
    </row>
    <row r="679" spans="3:9" ht="14.25" customHeight="1">
      <c r="C679" s="5"/>
      <c r="D679" s="5"/>
      <c r="E679" s="5"/>
      <c r="F679" s="5"/>
      <c r="G679" s="5"/>
      <c r="H679" s="5"/>
      <c r="I679" s="5"/>
    </row>
    <row r="680" spans="3:9" ht="14.25" customHeight="1">
      <c r="C680" s="5"/>
      <c r="D680" s="5"/>
      <c r="E680" s="5"/>
      <c r="F680" s="5"/>
      <c r="G680" s="5"/>
      <c r="H680" s="5"/>
      <c r="I680" s="5"/>
    </row>
    <row r="681" spans="3:9" ht="14.25" customHeight="1">
      <c r="C681" s="5"/>
      <c r="D681" s="5"/>
      <c r="E681" s="5"/>
      <c r="F681" s="5"/>
      <c r="G681" s="5"/>
      <c r="H681" s="5"/>
      <c r="I681" s="5"/>
    </row>
    <row r="682" spans="3:9" ht="14.25" customHeight="1">
      <c r="C682" s="5"/>
      <c r="D682" s="5"/>
      <c r="E682" s="5"/>
      <c r="F682" s="5"/>
      <c r="G682" s="5"/>
      <c r="H682" s="5"/>
      <c r="I682" s="5"/>
    </row>
    <row r="683" spans="3:9" ht="14.25" customHeight="1">
      <c r="C683" s="5"/>
      <c r="D683" s="5"/>
      <c r="E683" s="5"/>
      <c r="F683" s="5"/>
      <c r="G683" s="5"/>
      <c r="H683" s="5"/>
      <c r="I683" s="5"/>
    </row>
    <row r="684" spans="3:9" ht="14.25" customHeight="1">
      <c r="C684" s="5"/>
      <c r="D684" s="5"/>
      <c r="E684" s="5"/>
      <c r="F684" s="5"/>
      <c r="G684" s="5"/>
      <c r="H684" s="5"/>
      <c r="I684" s="5"/>
    </row>
    <row r="685" spans="3:9" ht="14.25" customHeight="1">
      <c r="C685" s="5"/>
      <c r="D685" s="5"/>
      <c r="E685" s="5"/>
      <c r="F685" s="5"/>
      <c r="G685" s="5"/>
      <c r="H685" s="5"/>
      <c r="I685" s="5"/>
    </row>
    <row r="686" spans="3:9" ht="14.25" customHeight="1">
      <c r="C686" s="5"/>
      <c r="D686" s="5"/>
      <c r="E686" s="5"/>
      <c r="F686" s="5"/>
      <c r="G686" s="5"/>
      <c r="H686" s="5"/>
      <c r="I686" s="5"/>
    </row>
    <row r="687" spans="3:9" ht="14.25" customHeight="1">
      <c r="C687" s="5"/>
      <c r="D687" s="5"/>
      <c r="E687" s="5"/>
      <c r="F687" s="5"/>
      <c r="G687" s="5"/>
      <c r="H687" s="5"/>
      <c r="I687" s="5"/>
    </row>
    <row r="688" spans="3:9" ht="14.25" customHeight="1">
      <c r="C688" s="5"/>
      <c r="D688" s="5"/>
      <c r="E688" s="5"/>
      <c r="F688" s="5"/>
      <c r="G688" s="5"/>
      <c r="H688" s="5"/>
      <c r="I688" s="5"/>
    </row>
    <row r="689" spans="3:9" ht="14.25" customHeight="1">
      <c r="C689" s="5"/>
      <c r="D689" s="5"/>
      <c r="E689" s="5"/>
      <c r="F689" s="5"/>
      <c r="G689" s="5"/>
      <c r="H689" s="5"/>
      <c r="I689" s="5"/>
    </row>
    <row r="690" spans="3:9" ht="14.25" customHeight="1">
      <c r="C690" s="5"/>
      <c r="D690" s="5"/>
      <c r="E690" s="5"/>
      <c r="F690" s="5"/>
      <c r="G690" s="5"/>
      <c r="H690" s="5"/>
      <c r="I690" s="5"/>
    </row>
    <row r="691" spans="3:9" ht="14.25" customHeight="1">
      <c r="C691" s="5"/>
      <c r="D691" s="5"/>
      <c r="E691" s="5"/>
      <c r="F691" s="5"/>
      <c r="G691" s="5"/>
      <c r="H691" s="5"/>
      <c r="I691" s="5"/>
    </row>
    <row r="692" spans="3:9" ht="14.25" customHeight="1">
      <c r="C692" s="5"/>
      <c r="D692" s="5"/>
      <c r="E692" s="5"/>
      <c r="F692" s="5"/>
      <c r="G692" s="5"/>
      <c r="H692" s="5"/>
      <c r="I692" s="5"/>
    </row>
    <row r="693" spans="3:9" ht="14.25" customHeight="1">
      <c r="C693" s="5"/>
      <c r="D693" s="5"/>
      <c r="E693" s="5"/>
      <c r="F693" s="5"/>
      <c r="G693" s="5"/>
      <c r="H693" s="5"/>
      <c r="I693" s="5"/>
    </row>
    <row r="694" spans="3:9" ht="14.25" customHeight="1">
      <c r="C694" s="5"/>
      <c r="D694" s="5"/>
      <c r="E694" s="5"/>
      <c r="F694" s="5"/>
      <c r="G694" s="5"/>
      <c r="H694" s="5"/>
      <c r="I694" s="5"/>
    </row>
    <row r="695" spans="3:9" ht="14.25" customHeight="1">
      <c r="C695" s="5"/>
      <c r="D695" s="5"/>
      <c r="E695" s="5"/>
      <c r="F695" s="5"/>
      <c r="G695" s="5"/>
      <c r="H695" s="5"/>
      <c r="I695" s="5"/>
    </row>
    <row r="696" spans="3:9" ht="14.25" customHeight="1">
      <c r="C696" s="5"/>
      <c r="D696" s="5"/>
      <c r="E696" s="5"/>
      <c r="F696" s="5"/>
      <c r="G696" s="5"/>
      <c r="H696" s="5"/>
      <c r="I696" s="5"/>
    </row>
    <row r="697" spans="3:9" ht="14.25" customHeight="1">
      <c r="C697" s="5"/>
      <c r="D697" s="5"/>
      <c r="E697" s="5"/>
      <c r="F697" s="5"/>
      <c r="G697" s="5"/>
      <c r="H697" s="5"/>
      <c r="I697" s="5"/>
    </row>
    <row r="698" spans="3:9" ht="14.25" customHeight="1">
      <c r="C698" s="5"/>
      <c r="D698" s="5"/>
      <c r="E698" s="5"/>
      <c r="F698" s="5"/>
      <c r="G698" s="5"/>
      <c r="H698" s="5"/>
      <c r="I698" s="5"/>
    </row>
    <row r="699" spans="3:9" ht="14.25" customHeight="1">
      <c r="C699" s="5"/>
      <c r="D699" s="5"/>
      <c r="E699" s="5"/>
      <c r="F699" s="5"/>
      <c r="G699" s="5"/>
      <c r="H699" s="5"/>
      <c r="I699" s="5"/>
    </row>
    <row r="700" spans="3:9" ht="14.25" customHeight="1">
      <c r="C700" s="5"/>
      <c r="D700" s="5"/>
      <c r="E700" s="5"/>
      <c r="F700" s="5"/>
      <c r="G700" s="5"/>
      <c r="H700" s="5"/>
      <c r="I700" s="5"/>
    </row>
    <row r="701" spans="3:9" ht="14.25" customHeight="1">
      <c r="C701" s="5"/>
      <c r="D701" s="5"/>
      <c r="E701" s="5"/>
      <c r="F701" s="5"/>
      <c r="G701" s="5"/>
      <c r="H701" s="5"/>
      <c r="I701" s="5"/>
    </row>
    <row r="702" spans="3:9" ht="14.25" customHeight="1">
      <c r="C702" s="5"/>
      <c r="D702" s="5"/>
      <c r="E702" s="5"/>
      <c r="F702" s="5"/>
      <c r="G702" s="5"/>
      <c r="H702" s="5"/>
      <c r="I702" s="5"/>
    </row>
    <row r="703" spans="3:9" ht="14.25" customHeight="1">
      <c r="C703" s="5"/>
      <c r="D703" s="5"/>
      <c r="E703" s="5"/>
      <c r="F703" s="5"/>
      <c r="G703" s="5"/>
      <c r="H703" s="5"/>
      <c r="I703" s="5"/>
    </row>
    <row r="704" spans="3:9" ht="14.25" customHeight="1">
      <c r="C704" s="5"/>
      <c r="D704" s="5"/>
      <c r="E704" s="5"/>
      <c r="F704" s="5"/>
      <c r="G704" s="5"/>
      <c r="H704" s="5"/>
      <c r="I704" s="5"/>
    </row>
    <row r="705" spans="3:9" ht="14.25" customHeight="1">
      <c r="C705" s="5"/>
      <c r="D705" s="5"/>
      <c r="E705" s="5"/>
      <c r="F705" s="5"/>
      <c r="G705" s="5"/>
      <c r="H705" s="5"/>
      <c r="I705" s="5"/>
    </row>
    <row r="706" spans="3:9" ht="14.25" customHeight="1">
      <c r="C706" s="5"/>
      <c r="D706" s="5"/>
      <c r="E706" s="5"/>
      <c r="F706" s="5"/>
      <c r="G706" s="5"/>
      <c r="H706" s="5"/>
      <c r="I706" s="5"/>
    </row>
    <row r="707" spans="3:9" ht="14.25" customHeight="1">
      <c r="C707" s="5"/>
      <c r="D707" s="5"/>
      <c r="E707" s="5"/>
      <c r="F707" s="5"/>
      <c r="G707" s="5"/>
      <c r="H707" s="5"/>
      <c r="I707" s="5"/>
    </row>
    <row r="708" spans="3:9" ht="14.25" customHeight="1">
      <c r="C708" s="5"/>
      <c r="D708" s="5"/>
      <c r="E708" s="5"/>
      <c r="F708" s="5"/>
      <c r="G708" s="5"/>
      <c r="H708" s="5"/>
      <c r="I708" s="5"/>
    </row>
    <row r="709" spans="3:9" ht="14.25" customHeight="1">
      <c r="C709" s="5"/>
      <c r="D709" s="5"/>
      <c r="E709" s="5"/>
      <c r="F709" s="5"/>
      <c r="G709" s="5"/>
      <c r="H709" s="5"/>
      <c r="I709" s="5"/>
    </row>
    <row r="710" spans="3:9" ht="14.25" customHeight="1">
      <c r="C710" s="5"/>
      <c r="D710" s="5"/>
      <c r="E710" s="5"/>
      <c r="F710" s="5"/>
      <c r="G710" s="5"/>
      <c r="H710" s="5"/>
      <c r="I710" s="5"/>
    </row>
    <row r="711" spans="3:9" ht="14.25" customHeight="1">
      <c r="C711" s="5"/>
      <c r="D711" s="5"/>
      <c r="E711" s="5"/>
      <c r="F711" s="5"/>
      <c r="G711" s="5"/>
      <c r="H711" s="5"/>
      <c r="I711" s="5"/>
    </row>
    <row r="712" spans="3:9" ht="14.25" customHeight="1">
      <c r="C712" s="5"/>
      <c r="D712" s="5"/>
      <c r="E712" s="5"/>
      <c r="F712" s="5"/>
      <c r="G712" s="5"/>
      <c r="H712" s="5"/>
      <c r="I712" s="5"/>
    </row>
    <row r="713" spans="3:9" ht="14.25" customHeight="1">
      <c r="C713" s="5"/>
      <c r="D713" s="5"/>
      <c r="E713" s="5"/>
      <c r="F713" s="5"/>
      <c r="G713" s="5"/>
      <c r="H713" s="5"/>
      <c r="I713" s="5"/>
    </row>
    <row r="714" spans="3:9" ht="14.25" customHeight="1">
      <c r="C714" s="5"/>
      <c r="D714" s="5"/>
      <c r="E714" s="5"/>
      <c r="F714" s="5"/>
      <c r="G714" s="5"/>
      <c r="H714" s="5"/>
      <c r="I714" s="5"/>
    </row>
    <row r="715" spans="3:9" ht="14.25" customHeight="1">
      <c r="C715" s="5"/>
      <c r="D715" s="5"/>
      <c r="E715" s="5"/>
      <c r="F715" s="5"/>
      <c r="G715" s="5"/>
      <c r="H715" s="5"/>
      <c r="I715" s="5"/>
    </row>
    <row r="716" spans="3:9" ht="14.25" customHeight="1">
      <c r="C716" s="5"/>
      <c r="D716" s="5"/>
      <c r="E716" s="5"/>
      <c r="F716" s="5"/>
      <c r="G716" s="5"/>
      <c r="H716" s="5"/>
      <c r="I716" s="5"/>
    </row>
    <row r="717" spans="3:9" ht="14.25" customHeight="1">
      <c r="C717" s="5"/>
      <c r="D717" s="5"/>
      <c r="E717" s="5"/>
      <c r="F717" s="5"/>
      <c r="G717" s="5"/>
      <c r="H717" s="5"/>
      <c r="I717" s="5"/>
    </row>
    <row r="718" spans="3:9" ht="14.25" customHeight="1">
      <c r="C718" s="5"/>
      <c r="D718" s="5"/>
      <c r="E718" s="5"/>
      <c r="F718" s="5"/>
      <c r="G718" s="5"/>
      <c r="H718" s="5"/>
      <c r="I718" s="5"/>
    </row>
    <row r="719" spans="3:9" ht="14.25" customHeight="1">
      <c r="C719" s="5"/>
      <c r="D719" s="5"/>
      <c r="E719" s="5"/>
      <c r="F719" s="5"/>
      <c r="G719" s="5"/>
      <c r="H719" s="5"/>
      <c r="I719" s="5"/>
    </row>
    <row r="720" spans="3:9" ht="14.25" customHeight="1">
      <c r="C720" s="5"/>
      <c r="D720" s="5"/>
      <c r="E720" s="5"/>
      <c r="F720" s="5"/>
      <c r="G720" s="5"/>
      <c r="H720" s="5"/>
      <c r="I720" s="5"/>
    </row>
    <row r="721" spans="3:9" ht="14.25" customHeight="1">
      <c r="C721" s="5"/>
      <c r="D721" s="5"/>
      <c r="E721" s="5"/>
      <c r="F721" s="5"/>
      <c r="G721" s="5"/>
      <c r="H721" s="5"/>
      <c r="I721" s="5"/>
    </row>
    <row r="722" spans="3:9" ht="14.25" customHeight="1">
      <c r="C722" s="5"/>
      <c r="D722" s="5"/>
      <c r="E722" s="5"/>
      <c r="F722" s="5"/>
      <c r="G722" s="5"/>
      <c r="H722" s="5"/>
      <c r="I722" s="5"/>
    </row>
    <row r="723" spans="3:9" ht="14.25" customHeight="1">
      <c r="C723" s="5"/>
      <c r="D723" s="5"/>
      <c r="E723" s="5"/>
      <c r="F723" s="5"/>
      <c r="G723" s="5"/>
      <c r="H723" s="5"/>
      <c r="I723" s="5"/>
    </row>
    <row r="724" spans="3:9" ht="14.25" customHeight="1">
      <c r="C724" s="5"/>
      <c r="D724" s="5"/>
      <c r="E724" s="5"/>
      <c r="F724" s="5"/>
      <c r="G724" s="5"/>
      <c r="H724" s="5"/>
      <c r="I724" s="5"/>
    </row>
    <row r="725" spans="3:9" ht="14.25" customHeight="1">
      <c r="C725" s="5"/>
      <c r="D725" s="5"/>
      <c r="E725" s="5"/>
      <c r="F725" s="5"/>
      <c r="G725" s="5"/>
      <c r="H725" s="5"/>
      <c r="I725" s="5"/>
    </row>
    <row r="726" spans="3:9" ht="14.25" customHeight="1">
      <c r="C726" s="5"/>
      <c r="D726" s="5"/>
      <c r="E726" s="5"/>
      <c r="F726" s="5"/>
      <c r="G726" s="5"/>
      <c r="H726" s="5"/>
      <c r="I726" s="5"/>
    </row>
    <row r="727" spans="3:9" ht="14.25" customHeight="1">
      <c r="C727" s="5"/>
      <c r="D727" s="5"/>
      <c r="E727" s="5"/>
      <c r="F727" s="5"/>
      <c r="G727" s="5"/>
      <c r="H727" s="5"/>
      <c r="I727" s="5"/>
    </row>
    <row r="728" spans="3:9" ht="14.25" customHeight="1">
      <c r="C728" s="5"/>
      <c r="D728" s="5"/>
      <c r="E728" s="5"/>
      <c r="F728" s="5"/>
      <c r="G728" s="5"/>
      <c r="H728" s="5"/>
      <c r="I728" s="5"/>
    </row>
    <row r="729" spans="3:9" ht="14.25" customHeight="1">
      <c r="C729" s="5"/>
      <c r="D729" s="5"/>
      <c r="E729" s="5"/>
      <c r="F729" s="5"/>
      <c r="G729" s="5"/>
      <c r="H729" s="5"/>
      <c r="I729" s="5"/>
    </row>
    <row r="730" spans="3:9" ht="14.25" customHeight="1">
      <c r="C730" s="5"/>
      <c r="D730" s="5"/>
      <c r="E730" s="5"/>
      <c r="F730" s="5"/>
      <c r="G730" s="5"/>
      <c r="H730" s="5"/>
      <c r="I730" s="5"/>
    </row>
    <row r="731" spans="3:9" ht="14.25" customHeight="1">
      <c r="C731" s="5"/>
      <c r="D731" s="5"/>
      <c r="E731" s="5"/>
      <c r="F731" s="5"/>
      <c r="G731" s="5"/>
      <c r="H731" s="5"/>
      <c r="I731" s="5"/>
    </row>
    <row r="732" spans="3:9" ht="14.25" customHeight="1">
      <c r="C732" s="5"/>
      <c r="D732" s="5"/>
      <c r="E732" s="5"/>
      <c r="F732" s="5"/>
      <c r="G732" s="5"/>
      <c r="H732" s="5"/>
      <c r="I732" s="5"/>
    </row>
    <row r="733" spans="3:9" ht="14.25" customHeight="1">
      <c r="C733" s="5"/>
      <c r="D733" s="5"/>
      <c r="E733" s="5"/>
      <c r="F733" s="5"/>
      <c r="G733" s="5"/>
      <c r="H733" s="5"/>
      <c r="I733" s="5"/>
    </row>
    <row r="734" spans="3:9" ht="14.25" customHeight="1">
      <c r="C734" s="5"/>
      <c r="D734" s="5"/>
      <c r="E734" s="5"/>
      <c r="F734" s="5"/>
      <c r="G734" s="5"/>
      <c r="H734" s="5"/>
      <c r="I734" s="5"/>
    </row>
    <row r="735" spans="3:9" ht="14.25" customHeight="1">
      <c r="C735" s="5"/>
      <c r="D735" s="5"/>
      <c r="E735" s="5"/>
      <c r="F735" s="5"/>
      <c r="G735" s="5"/>
      <c r="H735" s="5"/>
      <c r="I735" s="5"/>
    </row>
    <row r="736" spans="3:9" ht="14.25" customHeight="1">
      <c r="C736" s="5"/>
      <c r="D736" s="5"/>
      <c r="E736" s="5"/>
      <c r="F736" s="5"/>
      <c r="G736" s="5"/>
      <c r="H736" s="5"/>
      <c r="I736" s="5"/>
    </row>
    <row r="737" spans="3:9" ht="14.25" customHeight="1">
      <c r="C737" s="5"/>
      <c r="D737" s="5"/>
      <c r="E737" s="5"/>
      <c r="F737" s="5"/>
      <c r="G737" s="5"/>
      <c r="H737" s="5"/>
      <c r="I737" s="5"/>
    </row>
    <row r="738" spans="3:9" ht="14.25" customHeight="1">
      <c r="C738" s="5"/>
      <c r="D738" s="5"/>
      <c r="E738" s="5"/>
      <c r="F738" s="5"/>
      <c r="G738" s="5"/>
      <c r="H738" s="5"/>
      <c r="I738" s="5"/>
    </row>
    <row r="739" spans="3:9" ht="14.25" customHeight="1">
      <c r="C739" s="5"/>
      <c r="D739" s="5"/>
      <c r="E739" s="5"/>
      <c r="F739" s="5"/>
      <c r="G739" s="5"/>
      <c r="H739" s="5"/>
      <c r="I739" s="5"/>
    </row>
    <row r="740" spans="3:9" ht="14.25" customHeight="1">
      <c r="C740" s="5"/>
      <c r="D740" s="5"/>
      <c r="E740" s="5"/>
      <c r="F740" s="5"/>
      <c r="G740" s="5"/>
      <c r="H740" s="5"/>
      <c r="I740" s="5"/>
    </row>
    <row r="741" spans="3:9" ht="14.25" customHeight="1">
      <c r="C741" s="5"/>
      <c r="D741" s="5"/>
      <c r="E741" s="5"/>
      <c r="F741" s="5"/>
      <c r="G741" s="5"/>
      <c r="H741" s="5"/>
      <c r="I741" s="5"/>
    </row>
    <row r="742" spans="3:9" ht="14.25" customHeight="1">
      <c r="C742" s="5"/>
      <c r="D742" s="5"/>
      <c r="E742" s="5"/>
      <c r="F742" s="5"/>
      <c r="G742" s="5"/>
      <c r="H742" s="5"/>
      <c r="I742" s="5"/>
    </row>
    <row r="743" spans="3:9" ht="14.25" customHeight="1">
      <c r="C743" s="5"/>
      <c r="D743" s="5"/>
      <c r="E743" s="5"/>
      <c r="F743" s="5"/>
      <c r="G743" s="5"/>
      <c r="H743" s="5"/>
      <c r="I743" s="5"/>
    </row>
    <row r="744" spans="3:9" ht="14.25" customHeight="1">
      <c r="C744" s="5"/>
      <c r="D744" s="5"/>
      <c r="E744" s="5"/>
      <c r="F744" s="5"/>
      <c r="G744" s="5"/>
      <c r="H744" s="5"/>
      <c r="I744" s="5"/>
    </row>
    <row r="745" spans="3:9" ht="14.25" customHeight="1">
      <c r="C745" s="5"/>
      <c r="D745" s="5"/>
      <c r="E745" s="5"/>
      <c r="F745" s="5"/>
      <c r="G745" s="5"/>
      <c r="H745" s="5"/>
      <c r="I745" s="5"/>
    </row>
    <row r="746" spans="3:9" ht="14.25" customHeight="1">
      <c r="C746" s="5"/>
      <c r="D746" s="5"/>
      <c r="E746" s="5"/>
      <c r="F746" s="5"/>
      <c r="G746" s="5"/>
      <c r="H746" s="5"/>
      <c r="I746" s="5"/>
    </row>
    <row r="747" spans="3:9" ht="14.25" customHeight="1">
      <c r="C747" s="5"/>
      <c r="D747" s="5"/>
      <c r="E747" s="5"/>
      <c r="F747" s="5"/>
      <c r="G747" s="5"/>
      <c r="H747" s="5"/>
      <c r="I747" s="5"/>
    </row>
    <row r="748" spans="3:9" ht="14.25" customHeight="1">
      <c r="C748" s="5"/>
      <c r="D748" s="5"/>
      <c r="E748" s="5"/>
      <c r="F748" s="5"/>
      <c r="G748" s="5"/>
      <c r="H748" s="5"/>
      <c r="I748" s="5"/>
    </row>
    <row r="749" spans="3:9" ht="14.25" customHeight="1">
      <c r="C749" s="5"/>
      <c r="D749" s="5"/>
      <c r="E749" s="5"/>
      <c r="F749" s="5"/>
      <c r="G749" s="5"/>
      <c r="H749" s="5"/>
      <c r="I749" s="5"/>
    </row>
    <row r="750" spans="3:9" ht="14.25" customHeight="1">
      <c r="C750" s="5"/>
      <c r="D750" s="5"/>
      <c r="E750" s="5"/>
      <c r="F750" s="5"/>
      <c r="G750" s="5"/>
      <c r="H750" s="5"/>
      <c r="I750" s="5"/>
    </row>
    <row r="751" spans="3:9" ht="14.25" customHeight="1">
      <c r="C751" s="5"/>
      <c r="D751" s="5"/>
      <c r="E751" s="5"/>
      <c r="F751" s="5"/>
      <c r="G751" s="5"/>
      <c r="H751" s="5"/>
      <c r="I751" s="5"/>
    </row>
    <row r="752" spans="3:9" ht="14.25" customHeight="1">
      <c r="C752" s="5"/>
      <c r="D752" s="5"/>
      <c r="E752" s="5"/>
      <c r="F752" s="5"/>
      <c r="G752" s="5"/>
      <c r="H752" s="5"/>
      <c r="I752" s="5"/>
    </row>
    <row r="753" spans="3:9" ht="14.25" customHeight="1">
      <c r="C753" s="5"/>
      <c r="D753" s="5"/>
      <c r="E753" s="5"/>
      <c r="F753" s="5"/>
      <c r="G753" s="5"/>
      <c r="H753" s="5"/>
      <c r="I753" s="5"/>
    </row>
    <row r="754" spans="3:9" ht="14.25" customHeight="1">
      <c r="C754" s="5"/>
      <c r="D754" s="5"/>
      <c r="E754" s="5"/>
      <c r="F754" s="5"/>
      <c r="G754" s="5"/>
      <c r="H754" s="5"/>
      <c r="I754" s="5"/>
    </row>
    <row r="755" spans="3:9" ht="14.25" customHeight="1">
      <c r="C755" s="5"/>
      <c r="D755" s="5"/>
      <c r="E755" s="5"/>
      <c r="F755" s="5"/>
      <c r="G755" s="5"/>
      <c r="H755" s="5"/>
      <c r="I755" s="5"/>
    </row>
    <row r="756" spans="3:9" ht="14.25" customHeight="1">
      <c r="C756" s="5"/>
      <c r="D756" s="5"/>
      <c r="E756" s="5"/>
      <c r="F756" s="5"/>
      <c r="G756" s="5"/>
      <c r="H756" s="5"/>
      <c r="I756" s="5"/>
    </row>
    <row r="757" spans="3:9" ht="14.25" customHeight="1">
      <c r="C757" s="5"/>
      <c r="D757" s="5"/>
      <c r="E757" s="5"/>
      <c r="F757" s="5"/>
      <c r="G757" s="5"/>
      <c r="H757" s="5"/>
      <c r="I757" s="5"/>
    </row>
    <row r="758" spans="3:9" ht="14.25" customHeight="1">
      <c r="C758" s="5"/>
      <c r="D758" s="5"/>
      <c r="E758" s="5"/>
      <c r="F758" s="5"/>
      <c r="G758" s="5"/>
      <c r="H758" s="5"/>
      <c r="I758" s="5"/>
    </row>
    <row r="759" spans="3:9" ht="14.25" customHeight="1">
      <c r="C759" s="5"/>
      <c r="D759" s="5"/>
      <c r="E759" s="5"/>
      <c r="F759" s="5"/>
      <c r="G759" s="5"/>
      <c r="H759" s="5"/>
      <c r="I759" s="5"/>
    </row>
    <row r="760" spans="3:9" ht="14.25" customHeight="1">
      <c r="C760" s="5"/>
      <c r="D760" s="5"/>
      <c r="E760" s="5"/>
      <c r="F760" s="5"/>
      <c r="G760" s="5"/>
      <c r="H760" s="5"/>
      <c r="I760" s="5"/>
    </row>
    <row r="761" spans="3:9" ht="14.25" customHeight="1">
      <c r="C761" s="5"/>
      <c r="D761" s="5"/>
      <c r="E761" s="5"/>
      <c r="F761" s="5"/>
      <c r="G761" s="5"/>
      <c r="H761" s="5"/>
      <c r="I761" s="5"/>
    </row>
    <row r="762" spans="3:9" ht="14.25" customHeight="1">
      <c r="C762" s="5"/>
      <c r="D762" s="5"/>
      <c r="E762" s="5"/>
      <c r="F762" s="5"/>
      <c r="G762" s="5"/>
      <c r="H762" s="5"/>
      <c r="I762" s="5"/>
    </row>
    <row r="763" spans="3:9" ht="14.25" customHeight="1">
      <c r="C763" s="5"/>
      <c r="D763" s="5"/>
      <c r="E763" s="5"/>
      <c r="F763" s="5"/>
      <c r="G763" s="5"/>
      <c r="H763" s="5"/>
      <c r="I763" s="5"/>
    </row>
    <row r="764" spans="3:9" ht="14.25" customHeight="1">
      <c r="C764" s="5"/>
      <c r="D764" s="5"/>
      <c r="E764" s="5"/>
      <c r="F764" s="5"/>
      <c r="G764" s="5"/>
      <c r="H764" s="5"/>
      <c r="I764" s="5"/>
    </row>
    <row r="765" spans="3:9" ht="14.25" customHeight="1">
      <c r="C765" s="5"/>
      <c r="D765" s="5"/>
      <c r="E765" s="5"/>
      <c r="F765" s="5"/>
      <c r="G765" s="5"/>
      <c r="H765" s="5"/>
      <c r="I765" s="5"/>
    </row>
    <row r="766" spans="3:9" ht="14.25" customHeight="1">
      <c r="C766" s="5"/>
      <c r="D766" s="5"/>
      <c r="E766" s="5"/>
      <c r="F766" s="5"/>
      <c r="G766" s="5"/>
      <c r="H766" s="5"/>
      <c r="I766" s="5"/>
    </row>
    <row r="767" spans="3:9" ht="14.25" customHeight="1">
      <c r="C767" s="5"/>
      <c r="D767" s="5"/>
      <c r="E767" s="5"/>
      <c r="F767" s="5"/>
      <c r="G767" s="5"/>
      <c r="H767" s="5"/>
      <c r="I767" s="5"/>
    </row>
    <row r="768" spans="3:9" ht="14.25" customHeight="1">
      <c r="C768" s="5"/>
      <c r="D768" s="5"/>
      <c r="E768" s="5"/>
      <c r="F768" s="5"/>
      <c r="G768" s="5"/>
      <c r="H768" s="5"/>
      <c r="I768" s="5"/>
    </row>
    <row r="769" spans="3:9" ht="14.25" customHeight="1">
      <c r="C769" s="5"/>
      <c r="D769" s="5"/>
      <c r="E769" s="5"/>
      <c r="F769" s="5"/>
      <c r="G769" s="5"/>
      <c r="H769" s="5"/>
      <c r="I769" s="5"/>
    </row>
    <row r="770" spans="3:9" ht="14.25" customHeight="1">
      <c r="C770" s="5"/>
      <c r="D770" s="5"/>
      <c r="E770" s="5"/>
      <c r="F770" s="5"/>
      <c r="G770" s="5"/>
      <c r="H770" s="5"/>
      <c r="I770" s="5"/>
    </row>
    <row r="771" spans="3:9" ht="14.25" customHeight="1">
      <c r="C771" s="5"/>
      <c r="D771" s="5"/>
      <c r="E771" s="5"/>
      <c r="F771" s="5"/>
      <c r="G771" s="5"/>
      <c r="H771" s="5"/>
      <c r="I771" s="5"/>
    </row>
    <row r="772" spans="3:9" ht="14.25" customHeight="1">
      <c r="C772" s="5"/>
      <c r="D772" s="5"/>
      <c r="E772" s="5"/>
      <c r="F772" s="5"/>
      <c r="G772" s="5"/>
      <c r="H772" s="5"/>
      <c r="I772" s="5"/>
    </row>
    <row r="773" spans="3:9" ht="14.25" customHeight="1">
      <c r="C773" s="5"/>
      <c r="D773" s="5"/>
      <c r="E773" s="5"/>
      <c r="F773" s="5"/>
      <c r="G773" s="5"/>
      <c r="H773" s="5"/>
      <c r="I773" s="5"/>
    </row>
    <row r="774" spans="3:9" ht="14.25" customHeight="1">
      <c r="C774" s="5"/>
      <c r="D774" s="5"/>
      <c r="E774" s="5"/>
      <c r="F774" s="5"/>
      <c r="G774" s="5"/>
      <c r="H774" s="5"/>
      <c r="I774" s="5"/>
    </row>
    <row r="775" spans="3:9" ht="14.25" customHeight="1">
      <c r="C775" s="5"/>
      <c r="D775" s="5"/>
      <c r="E775" s="5"/>
      <c r="F775" s="5"/>
      <c r="G775" s="5"/>
      <c r="H775" s="5"/>
      <c r="I775" s="5"/>
    </row>
    <row r="776" spans="3:9" ht="14.25" customHeight="1">
      <c r="C776" s="5"/>
      <c r="D776" s="5"/>
      <c r="E776" s="5"/>
      <c r="F776" s="5"/>
      <c r="G776" s="5"/>
      <c r="H776" s="5"/>
      <c r="I776" s="5"/>
    </row>
    <row r="777" spans="3:9" ht="14.25" customHeight="1">
      <c r="C777" s="5"/>
      <c r="D777" s="5"/>
      <c r="E777" s="5"/>
      <c r="F777" s="5"/>
      <c r="G777" s="5"/>
      <c r="H777" s="5"/>
      <c r="I777" s="5"/>
    </row>
    <row r="778" spans="3:9" ht="14.25" customHeight="1">
      <c r="C778" s="5"/>
      <c r="D778" s="5"/>
      <c r="E778" s="5"/>
      <c r="F778" s="5"/>
      <c r="G778" s="5"/>
      <c r="H778" s="5"/>
      <c r="I778" s="5"/>
    </row>
    <row r="779" spans="3:9" ht="14.25" customHeight="1">
      <c r="C779" s="5"/>
      <c r="D779" s="5"/>
      <c r="E779" s="5"/>
      <c r="F779" s="5"/>
      <c r="G779" s="5"/>
      <c r="H779" s="5"/>
      <c r="I779" s="5"/>
    </row>
    <row r="780" spans="3:9" ht="14.25" customHeight="1">
      <c r="C780" s="5"/>
      <c r="D780" s="5"/>
      <c r="E780" s="5"/>
      <c r="F780" s="5"/>
      <c r="G780" s="5"/>
      <c r="H780" s="5"/>
      <c r="I780" s="5"/>
    </row>
    <row r="781" spans="3:9" ht="14.25" customHeight="1">
      <c r="C781" s="5"/>
      <c r="D781" s="5"/>
      <c r="E781" s="5"/>
      <c r="F781" s="5"/>
      <c r="G781" s="5"/>
      <c r="H781" s="5"/>
      <c r="I781" s="5"/>
    </row>
    <row r="782" spans="3:9" ht="14.25" customHeight="1">
      <c r="C782" s="5"/>
      <c r="D782" s="5"/>
      <c r="E782" s="5"/>
      <c r="F782" s="5"/>
      <c r="G782" s="5"/>
      <c r="H782" s="5"/>
      <c r="I782" s="5"/>
    </row>
    <row r="783" spans="3:9" ht="14.25" customHeight="1">
      <c r="C783" s="5"/>
      <c r="D783" s="5"/>
      <c r="E783" s="5"/>
      <c r="F783" s="5"/>
      <c r="G783" s="5"/>
      <c r="H783" s="5"/>
      <c r="I783" s="5"/>
    </row>
    <row r="784" spans="3:9" ht="14.25" customHeight="1">
      <c r="C784" s="5"/>
      <c r="D784" s="5"/>
      <c r="E784" s="5"/>
      <c r="F784" s="5"/>
      <c r="G784" s="5"/>
      <c r="H784" s="5"/>
      <c r="I784" s="5"/>
    </row>
    <row r="785" spans="3:9" ht="14.25" customHeight="1">
      <c r="C785" s="5"/>
      <c r="D785" s="5"/>
      <c r="E785" s="5"/>
      <c r="F785" s="5"/>
      <c r="G785" s="5"/>
      <c r="H785" s="5"/>
      <c r="I785" s="5"/>
    </row>
    <row r="786" spans="3:9" ht="14.25" customHeight="1">
      <c r="C786" s="5"/>
      <c r="D786" s="5"/>
      <c r="E786" s="5"/>
      <c r="F786" s="5"/>
      <c r="G786" s="5"/>
      <c r="H786" s="5"/>
      <c r="I786" s="5"/>
    </row>
    <row r="787" spans="3:9" ht="14.25" customHeight="1">
      <c r="C787" s="5"/>
      <c r="D787" s="5"/>
      <c r="E787" s="5"/>
      <c r="F787" s="5"/>
      <c r="G787" s="5"/>
      <c r="H787" s="5"/>
      <c r="I787" s="5"/>
    </row>
    <row r="788" spans="3:9" ht="14.25" customHeight="1">
      <c r="C788" s="5"/>
      <c r="D788" s="5"/>
      <c r="E788" s="5"/>
      <c r="F788" s="5"/>
      <c r="G788" s="5"/>
      <c r="H788" s="5"/>
      <c r="I788" s="5"/>
    </row>
    <row r="789" spans="3:9" ht="14.25" customHeight="1">
      <c r="C789" s="5"/>
      <c r="D789" s="5"/>
      <c r="E789" s="5"/>
      <c r="F789" s="5"/>
      <c r="G789" s="5"/>
      <c r="H789" s="5"/>
      <c r="I789" s="5"/>
    </row>
    <row r="790" spans="3:9" ht="14.25" customHeight="1">
      <c r="C790" s="5"/>
      <c r="D790" s="5"/>
      <c r="E790" s="5"/>
      <c r="F790" s="5"/>
      <c r="G790" s="5"/>
      <c r="H790" s="5"/>
      <c r="I790" s="5"/>
    </row>
    <row r="791" spans="3:9" ht="14.25" customHeight="1">
      <c r="C791" s="5"/>
      <c r="D791" s="5"/>
      <c r="E791" s="5"/>
      <c r="F791" s="5"/>
      <c r="G791" s="5"/>
      <c r="H791" s="5"/>
      <c r="I791" s="5"/>
    </row>
    <row r="792" spans="3:9" ht="14.25" customHeight="1">
      <c r="C792" s="5"/>
      <c r="D792" s="5"/>
      <c r="E792" s="5"/>
      <c r="F792" s="5"/>
      <c r="G792" s="5"/>
      <c r="H792" s="5"/>
      <c r="I792" s="5"/>
    </row>
    <row r="793" spans="3:9" ht="14.25" customHeight="1">
      <c r="C793" s="5"/>
      <c r="D793" s="5"/>
      <c r="E793" s="5"/>
      <c r="F793" s="5"/>
      <c r="G793" s="5"/>
      <c r="H793" s="5"/>
      <c r="I793" s="5"/>
    </row>
    <row r="794" spans="3:9" ht="14.25" customHeight="1">
      <c r="C794" s="5"/>
      <c r="D794" s="5"/>
      <c r="E794" s="5"/>
      <c r="F794" s="5"/>
      <c r="G794" s="5"/>
      <c r="H794" s="5"/>
      <c r="I794" s="5"/>
    </row>
    <row r="795" spans="3:9" ht="14.25" customHeight="1">
      <c r="C795" s="5"/>
      <c r="D795" s="5"/>
      <c r="E795" s="5"/>
      <c r="F795" s="5"/>
      <c r="G795" s="5"/>
      <c r="H795" s="5"/>
      <c r="I795" s="5"/>
    </row>
    <row r="796" spans="3:9" ht="14.25" customHeight="1">
      <c r="C796" s="5"/>
      <c r="D796" s="5"/>
      <c r="E796" s="5"/>
      <c r="F796" s="5"/>
      <c r="G796" s="5"/>
      <c r="H796" s="5"/>
      <c r="I796" s="5"/>
    </row>
    <row r="797" spans="3:9" ht="14.25" customHeight="1">
      <c r="C797" s="5"/>
      <c r="D797" s="5"/>
      <c r="E797" s="5"/>
      <c r="F797" s="5"/>
      <c r="G797" s="5"/>
      <c r="H797" s="5"/>
      <c r="I797" s="5"/>
    </row>
    <row r="798" spans="3:9" ht="14.25" customHeight="1">
      <c r="C798" s="5"/>
      <c r="D798" s="5"/>
      <c r="E798" s="5"/>
      <c r="F798" s="5"/>
      <c r="G798" s="5"/>
      <c r="H798" s="5"/>
      <c r="I798" s="5"/>
    </row>
    <row r="799" spans="3:9" ht="14.25" customHeight="1">
      <c r="C799" s="5"/>
      <c r="D799" s="5"/>
      <c r="E799" s="5"/>
      <c r="F799" s="5"/>
      <c r="G799" s="5"/>
      <c r="H799" s="5"/>
      <c r="I799" s="5"/>
    </row>
    <row r="800" spans="3:9" ht="14.25" customHeight="1">
      <c r="C800" s="5"/>
      <c r="D800" s="5"/>
      <c r="E800" s="5"/>
      <c r="F800" s="5"/>
      <c r="G800" s="5"/>
      <c r="H800" s="5"/>
      <c r="I800" s="5"/>
    </row>
    <row r="801" spans="3:9" ht="14.25" customHeight="1">
      <c r="C801" s="5"/>
      <c r="D801" s="5"/>
      <c r="E801" s="5"/>
      <c r="F801" s="5"/>
      <c r="G801" s="5"/>
      <c r="H801" s="5"/>
      <c r="I801" s="5"/>
    </row>
    <row r="802" spans="3:9" ht="14.25" customHeight="1">
      <c r="C802" s="5"/>
      <c r="D802" s="5"/>
      <c r="E802" s="5"/>
      <c r="F802" s="5"/>
      <c r="G802" s="5"/>
      <c r="H802" s="5"/>
      <c r="I802" s="5"/>
    </row>
    <row r="803" spans="3:9" ht="14.25" customHeight="1">
      <c r="C803" s="5"/>
      <c r="D803" s="5"/>
      <c r="E803" s="5"/>
      <c r="F803" s="5"/>
      <c r="G803" s="5"/>
      <c r="H803" s="5"/>
      <c r="I803" s="5"/>
    </row>
    <row r="804" spans="3:9" ht="14.25" customHeight="1">
      <c r="C804" s="5"/>
      <c r="D804" s="5"/>
      <c r="E804" s="5"/>
      <c r="F804" s="5"/>
      <c r="G804" s="5"/>
      <c r="H804" s="5"/>
      <c r="I804" s="5"/>
    </row>
    <row r="805" spans="3:9" ht="14.25" customHeight="1">
      <c r="C805" s="5"/>
      <c r="D805" s="5"/>
      <c r="E805" s="5"/>
      <c r="F805" s="5"/>
      <c r="G805" s="5"/>
      <c r="H805" s="5"/>
      <c r="I805" s="5"/>
    </row>
    <row r="806" spans="3:9" ht="14.25" customHeight="1">
      <c r="C806" s="5"/>
      <c r="D806" s="5"/>
      <c r="E806" s="5"/>
      <c r="F806" s="5"/>
      <c r="G806" s="5"/>
      <c r="H806" s="5"/>
      <c r="I806" s="5"/>
    </row>
    <row r="807" spans="3:9" ht="14.25" customHeight="1">
      <c r="C807" s="5"/>
      <c r="D807" s="5"/>
      <c r="E807" s="5"/>
      <c r="F807" s="5"/>
      <c r="G807" s="5"/>
      <c r="H807" s="5"/>
      <c r="I807" s="5"/>
    </row>
    <row r="808" spans="3:9" ht="14.25" customHeight="1">
      <c r="C808" s="5"/>
      <c r="D808" s="5"/>
      <c r="E808" s="5"/>
      <c r="F808" s="5"/>
      <c r="G808" s="5"/>
      <c r="H808" s="5"/>
      <c r="I808" s="5"/>
    </row>
    <row r="809" spans="3:9" ht="14.25" customHeight="1">
      <c r="C809" s="5"/>
      <c r="D809" s="5"/>
      <c r="E809" s="5"/>
      <c r="F809" s="5"/>
      <c r="G809" s="5"/>
      <c r="H809" s="5"/>
      <c r="I809" s="5"/>
    </row>
    <row r="810" spans="3:9" ht="14.25" customHeight="1">
      <c r="C810" s="5"/>
      <c r="D810" s="5"/>
      <c r="E810" s="5"/>
      <c r="F810" s="5"/>
      <c r="G810" s="5"/>
      <c r="H810" s="5"/>
      <c r="I810" s="5"/>
    </row>
    <row r="811" spans="3:9" ht="14.25" customHeight="1">
      <c r="C811" s="5"/>
      <c r="D811" s="5"/>
      <c r="E811" s="5"/>
      <c r="F811" s="5"/>
      <c r="G811" s="5"/>
      <c r="H811" s="5"/>
      <c r="I811" s="5"/>
    </row>
    <row r="812" spans="3:9" ht="14.25" customHeight="1">
      <c r="C812" s="5"/>
      <c r="D812" s="5"/>
      <c r="E812" s="5"/>
      <c r="F812" s="5"/>
      <c r="G812" s="5"/>
      <c r="H812" s="5"/>
      <c r="I812" s="5"/>
    </row>
    <row r="813" spans="3:9" ht="14.25" customHeight="1">
      <c r="C813" s="5"/>
      <c r="D813" s="5"/>
      <c r="E813" s="5"/>
      <c r="F813" s="5"/>
      <c r="G813" s="5"/>
      <c r="H813" s="5"/>
      <c r="I813" s="5"/>
    </row>
    <row r="814" spans="3:9" ht="14.25" customHeight="1">
      <c r="C814" s="5"/>
      <c r="D814" s="5"/>
      <c r="E814" s="5"/>
      <c r="F814" s="5"/>
      <c r="G814" s="5"/>
      <c r="H814" s="5"/>
      <c r="I814" s="5"/>
    </row>
    <row r="815" spans="3:9" ht="14.25" customHeight="1">
      <c r="C815" s="5"/>
      <c r="D815" s="5"/>
      <c r="E815" s="5"/>
      <c r="F815" s="5"/>
      <c r="G815" s="5"/>
      <c r="H815" s="5"/>
      <c r="I815" s="5"/>
    </row>
    <row r="816" spans="3:9" ht="14.25" customHeight="1">
      <c r="C816" s="5"/>
      <c r="D816" s="5"/>
      <c r="E816" s="5"/>
      <c r="F816" s="5"/>
      <c r="G816" s="5"/>
      <c r="H816" s="5"/>
      <c r="I816" s="5"/>
    </row>
    <row r="817" spans="3:9" ht="14.25" customHeight="1">
      <c r="C817" s="5"/>
      <c r="D817" s="5"/>
      <c r="E817" s="5"/>
      <c r="F817" s="5"/>
      <c r="G817" s="5"/>
      <c r="H817" s="5"/>
      <c r="I817" s="5"/>
    </row>
    <row r="818" spans="3:9" ht="14.25" customHeight="1">
      <c r="C818" s="5"/>
      <c r="D818" s="5"/>
      <c r="E818" s="5"/>
      <c r="F818" s="5"/>
      <c r="G818" s="5"/>
      <c r="H818" s="5"/>
      <c r="I818" s="5"/>
    </row>
    <row r="819" spans="3:9" ht="14.25" customHeight="1">
      <c r="C819" s="5"/>
      <c r="D819" s="5"/>
      <c r="E819" s="5"/>
      <c r="F819" s="5"/>
      <c r="G819" s="5"/>
      <c r="H819" s="5"/>
      <c r="I819" s="5"/>
    </row>
    <row r="820" spans="3:9" ht="14.25" customHeight="1">
      <c r="C820" s="5"/>
      <c r="D820" s="5"/>
      <c r="E820" s="5"/>
      <c r="F820" s="5"/>
      <c r="G820" s="5"/>
      <c r="H820" s="5"/>
      <c r="I820" s="5"/>
    </row>
    <row r="821" spans="3:9" ht="14.25" customHeight="1">
      <c r="C821" s="5"/>
      <c r="D821" s="5"/>
      <c r="E821" s="5"/>
      <c r="F821" s="5"/>
      <c r="G821" s="5"/>
      <c r="H821" s="5"/>
      <c r="I821" s="5"/>
    </row>
    <row r="822" spans="3:9" ht="14.25" customHeight="1">
      <c r="C822" s="5"/>
      <c r="D822" s="5"/>
      <c r="E822" s="5"/>
      <c r="F822" s="5"/>
      <c r="G822" s="5"/>
      <c r="H822" s="5"/>
      <c r="I822" s="5"/>
    </row>
    <row r="823" spans="3:9" ht="14.25" customHeight="1">
      <c r="C823" s="5"/>
      <c r="D823" s="5"/>
      <c r="E823" s="5"/>
      <c r="F823" s="5"/>
      <c r="G823" s="5"/>
      <c r="H823" s="5"/>
      <c r="I823" s="5"/>
    </row>
    <row r="824" spans="3:9" ht="14.25" customHeight="1">
      <c r="C824" s="5"/>
      <c r="D824" s="5"/>
      <c r="E824" s="5"/>
      <c r="F824" s="5"/>
      <c r="G824" s="5"/>
      <c r="H824" s="5"/>
      <c r="I824" s="5"/>
    </row>
    <row r="825" spans="3:9" ht="14.25" customHeight="1">
      <c r="C825" s="5"/>
      <c r="D825" s="5"/>
      <c r="E825" s="5"/>
      <c r="F825" s="5"/>
      <c r="G825" s="5"/>
      <c r="H825" s="5"/>
      <c r="I825" s="5"/>
    </row>
    <row r="826" spans="3:9" ht="14.25" customHeight="1">
      <c r="C826" s="5"/>
      <c r="D826" s="5"/>
      <c r="E826" s="5"/>
      <c r="F826" s="5"/>
      <c r="G826" s="5"/>
      <c r="H826" s="5"/>
      <c r="I826" s="5"/>
    </row>
    <row r="827" spans="3:9" ht="14.25" customHeight="1">
      <c r="C827" s="5"/>
      <c r="D827" s="5"/>
      <c r="E827" s="5"/>
      <c r="F827" s="5"/>
      <c r="G827" s="5"/>
      <c r="H827" s="5"/>
      <c r="I827" s="5"/>
    </row>
    <row r="828" spans="3:9" ht="14.25" customHeight="1">
      <c r="C828" s="5"/>
      <c r="D828" s="5"/>
      <c r="E828" s="5"/>
      <c r="F828" s="5"/>
      <c r="G828" s="5"/>
      <c r="H828" s="5"/>
      <c r="I828" s="5"/>
    </row>
    <row r="829" spans="3:9" ht="14.25" customHeight="1">
      <c r="C829" s="5"/>
      <c r="D829" s="5"/>
      <c r="E829" s="5"/>
      <c r="F829" s="5"/>
      <c r="G829" s="5"/>
      <c r="H829" s="5"/>
      <c r="I829" s="5"/>
    </row>
    <row r="830" spans="3:9" ht="14.25" customHeight="1">
      <c r="C830" s="5"/>
      <c r="D830" s="5"/>
      <c r="E830" s="5"/>
      <c r="F830" s="5"/>
      <c r="G830" s="5"/>
      <c r="H830" s="5"/>
      <c r="I830" s="5"/>
    </row>
    <row r="831" spans="3:9" ht="14.25" customHeight="1">
      <c r="C831" s="5"/>
      <c r="D831" s="5"/>
      <c r="E831" s="5"/>
      <c r="F831" s="5"/>
      <c r="G831" s="5"/>
      <c r="H831" s="5"/>
      <c r="I831" s="5"/>
    </row>
    <row r="832" spans="3:9" ht="14.25" customHeight="1">
      <c r="C832" s="5"/>
      <c r="D832" s="5"/>
      <c r="E832" s="5"/>
      <c r="F832" s="5"/>
      <c r="G832" s="5"/>
      <c r="H832" s="5"/>
      <c r="I832" s="5"/>
    </row>
    <row r="833" spans="3:9" ht="14.25" customHeight="1">
      <c r="C833" s="5"/>
      <c r="D833" s="5"/>
      <c r="E833" s="5"/>
      <c r="F833" s="5"/>
      <c r="G833" s="5"/>
      <c r="H833" s="5"/>
      <c r="I833" s="5"/>
    </row>
    <row r="834" spans="3:9" ht="14.25" customHeight="1">
      <c r="C834" s="5"/>
      <c r="D834" s="5"/>
      <c r="E834" s="5"/>
      <c r="F834" s="5"/>
      <c r="G834" s="5"/>
      <c r="H834" s="5"/>
      <c r="I834" s="5"/>
    </row>
    <row r="835" spans="3:9" ht="14.25" customHeight="1">
      <c r="C835" s="5"/>
      <c r="D835" s="5"/>
      <c r="E835" s="5"/>
      <c r="F835" s="5"/>
      <c r="G835" s="5"/>
      <c r="H835" s="5"/>
      <c r="I835" s="5"/>
    </row>
    <row r="836" spans="3:9" ht="14.25" customHeight="1">
      <c r="C836" s="5"/>
      <c r="D836" s="5"/>
      <c r="E836" s="5"/>
      <c r="F836" s="5"/>
      <c r="G836" s="5"/>
      <c r="H836" s="5"/>
      <c r="I836" s="5"/>
    </row>
    <row r="837" spans="3:9" ht="14.25" customHeight="1">
      <c r="C837" s="5"/>
      <c r="D837" s="5"/>
      <c r="E837" s="5"/>
      <c r="F837" s="5"/>
      <c r="G837" s="5"/>
      <c r="H837" s="5"/>
      <c r="I837" s="5"/>
    </row>
    <row r="838" spans="3:9" ht="14.25" customHeight="1">
      <c r="C838" s="5"/>
      <c r="D838" s="5"/>
      <c r="E838" s="5"/>
      <c r="F838" s="5"/>
      <c r="G838" s="5"/>
      <c r="H838" s="5"/>
      <c r="I838" s="5"/>
    </row>
    <row r="839" spans="3:9" ht="14.25" customHeight="1">
      <c r="C839" s="5"/>
      <c r="D839" s="5"/>
      <c r="E839" s="5"/>
      <c r="F839" s="5"/>
      <c r="G839" s="5"/>
      <c r="H839" s="5"/>
      <c r="I839" s="5"/>
    </row>
    <row r="840" spans="3:9" ht="14.25" customHeight="1">
      <c r="C840" s="5"/>
      <c r="D840" s="5"/>
      <c r="E840" s="5"/>
      <c r="F840" s="5"/>
      <c r="G840" s="5"/>
      <c r="H840" s="5"/>
      <c r="I840" s="5"/>
    </row>
    <row r="841" spans="3:9" ht="14.25" customHeight="1">
      <c r="C841" s="5"/>
      <c r="D841" s="5"/>
      <c r="E841" s="5"/>
      <c r="F841" s="5"/>
      <c r="G841" s="5"/>
      <c r="H841" s="5"/>
      <c r="I841" s="5"/>
    </row>
    <row r="842" spans="3:9" ht="14.25" customHeight="1">
      <c r="C842" s="5"/>
      <c r="D842" s="5"/>
      <c r="E842" s="5"/>
      <c r="F842" s="5"/>
      <c r="G842" s="5"/>
      <c r="H842" s="5"/>
      <c r="I842" s="5"/>
    </row>
    <row r="843" spans="3:9" ht="14.25" customHeight="1">
      <c r="C843" s="5"/>
      <c r="D843" s="5"/>
      <c r="E843" s="5"/>
      <c r="F843" s="5"/>
      <c r="G843" s="5"/>
      <c r="H843" s="5"/>
      <c r="I843" s="5"/>
    </row>
    <row r="844" spans="3:9" ht="14.25" customHeight="1">
      <c r="C844" s="5"/>
      <c r="D844" s="5"/>
      <c r="E844" s="5"/>
      <c r="F844" s="5"/>
      <c r="G844" s="5"/>
      <c r="H844" s="5"/>
      <c r="I844" s="5"/>
    </row>
    <row r="845" spans="3:9" ht="14.25" customHeight="1">
      <c r="C845" s="5"/>
      <c r="D845" s="5"/>
      <c r="E845" s="5"/>
      <c r="F845" s="5"/>
      <c r="G845" s="5"/>
      <c r="H845" s="5"/>
      <c r="I845" s="5"/>
    </row>
    <row r="846" spans="3:9" ht="14.25" customHeight="1">
      <c r="C846" s="5"/>
      <c r="D846" s="5"/>
      <c r="E846" s="5"/>
      <c r="F846" s="5"/>
      <c r="G846" s="5"/>
      <c r="H846" s="5"/>
      <c r="I846" s="5"/>
    </row>
    <row r="847" spans="3:9" ht="14.25" customHeight="1">
      <c r="C847" s="5"/>
      <c r="D847" s="5"/>
      <c r="E847" s="5"/>
      <c r="F847" s="5"/>
      <c r="G847" s="5"/>
      <c r="H847" s="5"/>
      <c r="I847" s="5"/>
    </row>
    <row r="848" spans="3:9" ht="14.25" customHeight="1">
      <c r="C848" s="5"/>
      <c r="D848" s="5"/>
      <c r="E848" s="5"/>
      <c r="F848" s="5"/>
      <c r="G848" s="5"/>
      <c r="H848" s="5"/>
      <c r="I848" s="5"/>
    </row>
    <row r="849" spans="3:9" ht="14.25" customHeight="1">
      <c r="C849" s="5"/>
      <c r="D849" s="5"/>
      <c r="E849" s="5"/>
      <c r="F849" s="5"/>
      <c r="G849" s="5"/>
      <c r="H849" s="5"/>
      <c r="I849" s="5"/>
    </row>
    <row r="850" spans="3:9" ht="14.25" customHeight="1">
      <c r="C850" s="5"/>
      <c r="D850" s="5"/>
      <c r="E850" s="5"/>
      <c r="F850" s="5"/>
      <c r="G850" s="5"/>
      <c r="H850" s="5"/>
      <c r="I850" s="5"/>
    </row>
    <row r="851" spans="3:9" ht="14.25" customHeight="1">
      <c r="C851" s="5"/>
      <c r="D851" s="5"/>
      <c r="E851" s="5"/>
      <c r="F851" s="5"/>
      <c r="G851" s="5"/>
      <c r="H851" s="5"/>
      <c r="I851" s="5"/>
    </row>
    <row r="852" spans="3:9" ht="14.25" customHeight="1">
      <c r="C852" s="5"/>
      <c r="D852" s="5"/>
      <c r="E852" s="5"/>
      <c r="F852" s="5"/>
      <c r="G852" s="5"/>
      <c r="H852" s="5"/>
      <c r="I852" s="5"/>
    </row>
    <row r="853" spans="3:9" ht="14.25" customHeight="1">
      <c r="C853" s="5"/>
      <c r="D853" s="5"/>
      <c r="E853" s="5"/>
      <c r="F853" s="5"/>
      <c r="G853" s="5"/>
      <c r="H853" s="5"/>
      <c r="I853" s="5"/>
    </row>
    <row r="854" spans="3:9" ht="14.25" customHeight="1">
      <c r="C854" s="5"/>
      <c r="D854" s="5"/>
      <c r="E854" s="5"/>
      <c r="F854" s="5"/>
      <c r="G854" s="5"/>
      <c r="H854" s="5"/>
      <c r="I854" s="5"/>
    </row>
    <row r="855" spans="3:9" ht="14.25" customHeight="1">
      <c r="C855" s="5"/>
      <c r="D855" s="5"/>
      <c r="E855" s="5"/>
      <c r="F855" s="5"/>
      <c r="G855" s="5"/>
      <c r="H855" s="5"/>
      <c r="I855" s="5"/>
    </row>
    <row r="856" spans="3:9" ht="14.25" customHeight="1">
      <c r="C856" s="5"/>
      <c r="D856" s="5"/>
      <c r="E856" s="5"/>
      <c r="F856" s="5"/>
      <c r="G856" s="5"/>
      <c r="H856" s="5"/>
      <c r="I856" s="5"/>
    </row>
    <row r="857" spans="3:9" ht="14.25" customHeight="1">
      <c r="C857" s="5"/>
      <c r="D857" s="5"/>
      <c r="E857" s="5"/>
      <c r="F857" s="5"/>
      <c r="G857" s="5"/>
      <c r="H857" s="5"/>
      <c r="I857" s="5"/>
    </row>
    <row r="858" spans="3:9" ht="14.25" customHeight="1">
      <c r="C858" s="5"/>
      <c r="D858" s="5"/>
      <c r="E858" s="5"/>
      <c r="F858" s="5"/>
      <c r="G858" s="5"/>
      <c r="H858" s="5"/>
      <c r="I858" s="5"/>
    </row>
    <row r="859" spans="3:9" ht="14.25" customHeight="1">
      <c r="C859" s="5"/>
      <c r="D859" s="5"/>
      <c r="E859" s="5"/>
      <c r="F859" s="5"/>
      <c r="G859" s="5"/>
      <c r="H859" s="5"/>
      <c r="I859" s="5"/>
    </row>
    <row r="860" spans="3:9" ht="14.25" customHeight="1">
      <c r="C860" s="5"/>
      <c r="D860" s="5"/>
      <c r="E860" s="5"/>
      <c r="F860" s="5"/>
      <c r="G860" s="5"/>
      <c r="H860" s="5"/>
      <c r="I860" s="5"/>
    </row>
    <row r="861" spans="3:9" ht="14.25" customHeight="1">
      <c r="C861" s="5"/>
      <c r="D861" s="5"/>
      <c r="E861" s="5"/>
      <c r="F861" s="5"/>
      <c r="G861" s="5"/>
      <c r="H861" s="5"/>
      <c r="I861" s="5"/>
    </row>
    <row r="862" spans="3:9" ht="14.25" customHeight="1">
      <c r="C862" s="5"/>
      <c r="D862" s="5"/>
      <c r="E862" s="5"/>
      <c r="F862" s="5"/>
      <c r="G862" s="5"/>
      <c r="H862" s="5"/>
      <c r="I862" s="5"/>
    </row>
    <row r="863" spans="3:9" ht="14.25" customHeight="1">
      <c r="C863" s="5"/>
      <c r="D863" s="5"/>
      <c r="E863" s="5"/>
      <c r="F863" s="5"/>
      <c r="G863" s="5"/>
      <c r="H863" s="5"/>
      <c r="I863" s="5"/>
    </row>
    <row r="864" spans="3:9" ht="14.25" customHeight="1">
      <c r="C864" s="5"/>
      <c r="D864" s="5"/>
      <c r="E864" s="5"/>
      <c r="F864" s="5"/>
      <c r="G864" s="5"/>
      <c r="H864" s="5"/>
      <c r="I864" s="5"/>
    </row>
    <row r="865" spans="3:9" ht="14.25" customHeight="1">
      <c r="C865" s="5"/>
      <c r="D865" s="5"/>
      <c r="E865" s="5"/>
      <c r="F865" s="5"/>
      <c r="G865" s="5"/>
      <c r="H865" s="5"/>
      <c r="I865" s="5"/>
    </row>
    <row r="866" spans="3:9" ht="14.25" customHeight="1">
      <c r="C866" s="5"/>
      <c r="D866" s="5"/>
      <c r="E866" s="5"/>
      <c r="F866" s="5"/>
      <c r="G866" s="5"/>
      <c r="H866" s="5"/>
      <c r="I866" s="5"/>
    </row>
    <row r="867" spans="3:9" ht="14.25" customHeight="1">
      <c r="C867" s="5"/>
      <c r="D867" s="5"/>
      <c r="E867" s="5"/>
      <c r="F867" s="5"/>
      <c r="G867" s="5"/>
      <c r="H867" s="5"/>
      <c r="I867" s="5"/>
    </row>
    <row r="868" spans="3:9" ht="14.25" customHeight="1">
      <c r="C868" s="5"/>
      <c r="D868" s="5"/>
      <c r="E868" s="5"/>
      <c r="F868" s="5"/>
      <c r="G868" s="5"/>
      <c r="H868" s="5"/>
      <c r="I868" s="5"/>
    </row>
    <row r="869" spans="3:9" ht="14.25" customHeight="1">
      <c r="C869" s="5"/>
      <c r="D869" s="5"/>
      <c r="E869" s="5"/>
      <c r="F869" s="5"/>
      <c r="G869" s="5"/>
      <c r="H869" s="5"/>
      <c r="I869" s="5"/>
    </row>
    <row r="870" spans="3:9" ht="14.25" customHeight="1">
      <c r="C870" s="5"/>
      <c r="D870" s="5"/>
      <c r="E870" s="5"/>
      <c r="F870" s="5"/>
      <c r="G870" s="5"/>
      <c r="H870" s="5"/>
      <c r="I870" s="5"/>
    </row>
    <row r="871" spans="3:9" ht="14.25" customHeight="1">
      <c r="C871" s="5"/>
      <c r="D871" s="5"/>
      <c r="E871" s="5"/>
      <c r="F871" s="5"/>
      <c r="G871" s="5"/>
      <c r="H871" s="5"/>
      <c r="I871" s="5"/>
    </row>
    <row r="872" spans="3:9" ht="14.25" customHeight="1">
      <c r="C872" s="5"/>
      <c r="D872" s="5"/>
      <c r="E872" s="5"/>
      <c r="F872" s="5"/>
      <c r="G872" s="5"/>
      <c r="H872" s="5"/>
      <c r="I872" s="5"/>
    </row>
    <row r="873" spans="3:9" ht="14.25" customHeight="1">
      <c r="C873" s="5"/>
      <c r="D873" s="5"/>
      <c r="E873" s="5"/>
      <c r="F873" s="5"/>
      <c r="G873" s="5"/>
      <c r="H873" s="5"/>
      <c r="I873" s="5"/>
    </row>
    <row r="874" spans="3:9" ht="14.25" customHeight="1">
      <c r="C874" s="5"/>
      <c r="D874" s="5"/>
      <c r="E874" s="5"/>
      <c r="F874" s="5"/>
      <c r="G874" s="5"/>
      <c r="H874" s="5"/>
      <c r="I874" s="5"/>
    </row>
    <row r="875" spans="3:9" ht="14.25" customHeight="1">
      <c r="C875" s="5"/>
      <c r="D875" s="5"/>
      <c r="E875" s="5"/>
      <c r="F875" s="5"/>
      <c r="G875" s="5"/>
      <c r="H875" s="5"/>
      <c r="I875" s="5"/>
    </row>
    <row r="876" spans="3:9" ht="14.25" customHeight="1">
      <c r="C876" s="5"/>
      <c r="D876" s="5"/>
      <c r="E876" s="5"/>
      <c r="F876" s="5"/>
      <c r="G876" s="5"/>
      <c r="H876" s="5"/>
      <c r="I876" s="5"/>
    </row>
    <row r="877" spans="3:9" ht="14.25" customHeight="1">
      <c r="C877" s="5"/>
      <c r="D877" s="5"/>
      <c r="E877" s="5"/>
      <c r="F877" s="5"/>
      <c r="G877" s="5"/>
      <c r="H877" s="5"/>
      <c r="I877" s="5"/>
    </row>
    <row r="878" spans="3:9" ht="14.25" customHeight="1">
      <c r="C878" s="5"/>
      <c r="D878" s="5"/>
      <c r="E878" s="5"/>
      <c r="F878" s="5"/>
      <c r="G878" s="5"/>
      <c r="H878" s="5"/>
      <c r="I878" s="5"/>
    </row>
    <row r="879" spans="3:9" ht="14.25" customHeight="1">
      <c r="C879" s="5"/>
      <c r="D879" s="5"/>
      <c r="E879" s="5"/>
      <c r="F879" s="5"/>
      <c r="G879" s="5"/>
      <c r="H879" s="5"/>
      <c r="I879" s="5"/>
    </row>
    <row r="880" spans="3:9" ht="14.25" customHeight="1">
      <c r="C880" s="5"/>
      <c r="D880" s="5"/>
      <c r="E880" s="5"/>
      <c r="F880" s="5"/>
      <c r="G880" s="5"/>
      <c r="H880" s="5"/>
      <c r="I880" s="5"/>
    </row>
    <row r="881" spans="3:9" ht="14.25" customHeight="1">
      <c r="C881" s="5"/>
      <c r="D881" s="5"/>
      <c r="E881" s="5"/>
      <c r="F881" s="5"/>
      <c r="G881" s="5"/>
      <c r="H881" s="5"/>
      <c r="I881" s="5"/>
    </row>
    <row r="882" spans="3:9" ht="14.25" customHeight="1">
      <c r="C882" s="5"/>
      <c r="D882" s="5"/>
      <c r="E882" s="5"/>
      <c r="F882" s="5"/>
      <c r="G882" s="5"/>
      <c r="H882" s="5"/>
      <c r="I882" s="5"/>
    </row>
    <row r="883" spans="3:9" ht="14.25" customHeight="1">
      <c r="C883" s="5"/>
      <c r="D883" s="5"/>
      <c r="E883" s="5"/>
      <c r="F883" s="5"/>
      <c r="G883" s="5"/>
      <c r="H883" s="5"/>
      <c r="I883" s="5"/>
    </row>
    <row r="884" spans="3:9" ht="14.25" customHeight="1">
      <c r="C884" s="5"/>
      <c r="D884" s="5"/>
      <c r="E884" s="5"/>
      <c r="F884" s="5"/>
      <c r="G884" s="5"/>
      <c r="H884" s="5"/>
      <c r="I884" s="5"/>
    </row>
    <row r="885" spans="3:9" ht="14.25" customHeight="1">
      <c r="C885" s="5"/>
      <c r="D885" s="5"/>
      <c r="E885" s="5"/>
      <c r="F885" s="5"/>
      <c r="G885" s="5"/>
      <c r="H885" s="5"/>
      <c r="I885" s="5"/>
    </row>
    <row r="886" spans="3:9" ht="14.25" customHeight="1">
      <c r="C886" s="5"/>
      <c r="D886" s="5"/>
      <c r="E886" s="5"/>
      <c r="F886" s="5"/>
      <c r="G886" s="5"/>
      <c r="H886" s="5"/>
      <c r="I886" s="5"/>
    </row>
    <row r="887" spans="3:9" ht="14.25" customHeight="1">
      <c r="C887" s="5"/>
      <c r="D887" s="5"/>
      <c r="E887" s="5"/>
      <c r="F887" s="5"/>
      <c r="G887" s="5"/>
      <c r="H887" s="5"/>
      <c r="I887" s="5"/>
    </row>
    <row r="888" spans="3:9" ht="14.25" customHeight="1">
      <c r="C888" s="5"/>
      <c r="D888" s="5"/>
      <c r="E888" s="5"/>
      <c r="F888" s="5"/>
      <c r="G888" s="5"/>
      <c r="H888" s="5"/>
      <c r="I888" s="5"/>
    </row>
    <row r="889" spans="3:9" ht="14.25" customHeight="1">
      <c r="C889" s="5"/>
      <c r="D889" s="5"/>
      <c r="E889" s="5"/>
      <c r="F889" s="5"/>
      <c r="G889" s="5"/>
      <c r="H889" s="5"/>
      <c r="I889" s="5"/>
    </row>
    <row r="890" spans="3:9" ht="14.25" customHeight="1">
      <c r="C890" s="5"/>
      <c r="D890" s="5"/>
      <c r="E890" s="5"/>
      <c r="F890" s="5"/>
      <c r="G890" s="5"/>
      <c r="H890" s="5"/>
      <c r="I890" s="5"/>
    </row>
    <row r="891" spans="3:9" ht="14.25" customHeight="1">
      <c r="C891" s="5"/>
      <c r="D891" s="5"/>
      <c r="E891" s="5"/>
      <c r="F891" s="5"/>
      <c r="G891" s="5"/>
      <c r="H891" s="5"/>
      <c r="I891" s="5"/>
    </row>
    <row r="892" spans="3:9" ht="14.25" customHeight="1">
      <c r="C892" s="5"/>
      <c r="D892" s="5"/>
      <c r="E892" s="5"/>
      <c r="F892" s="5"/>
      <c r="G892" s="5"/>
      <c r="H892" s="5"/>
      <c r="I892" s="5"/>
    </row>
    <row r="893" spans="3:9" ht="14.25" customHeight="1">
      <c r="C893" s="5"/>
      <c r="D893" s="5"/>
      <c r="E893" s="5"/>
      <c r="F893" s="5"/>
      <c r="G893" s="5"/>
      <c r="H893" s="5"/>
      <c r="I893" s="5"/>
    </row>
    <row r="894" spans="3:9" ht="14.25" customHeight="1">
      <c r="C894" s="5"/>
      <c r="D894" s="5"/>
      <c r="E894" s="5"/>
      <c r="F894" s="5"/>
      <c r="G894" s="5"/>
      <c r="H894" s="5"/>
      <c r="I894" s="5"/>
    </row>
    <row r="895" spans="3:9" ht="14.25" customHeight="1">
      <c r="C895" s="5"/>
      <c r="D895" s="5"/>
      <c r="E895" s="5"/>
      <c r="F895" s="5"/>
      <c r="G895" s="5"/>
      <c r="H895" s="5"/>
      <c r="I895" s="5"/>
    </row>
    <row r="896" spans="3:9" ht="14.25" customHeight="1">
      <c r="C896" s="5"/>
      <c r="D896" s="5"/>
      <c r="E896" s="5"/>
      <c r="F896" s="5"/>
      <c r="G896" s="5"/>
      <c r="H896" s="5"/>
      <c r="I896" s="5"/>
    </row>
    <row r="897" spans="3:9" ht="14.25" customHeight="1">
      <c r="C897" s="5"/>
      <c r="D897" s="5"/>
      <c r="E897" s="5"/>
      <c r="F897" s="5"/>
      <c r="G897" s="5"/>
      <c r="H897" s="5"/>
      <c r="I897" s="5"/>
    </row>
    <row r="898" spans="3:9" ht="14.25" customHeight="1">
      <c r="C898" s="5"/>
      <c r="D898" s="5"/>
      <c r="E898" s="5"/>
      <c r="F898" s="5"/>
      <c r="G898" s="5"/>
      <c r="H898" s="5"/>
      <c r="I898" s="5"/>
    </row>
    <row r="899" spans="3:9" ht="14.25" customHeight="1">
      <c r="C899" s="5"/>
      <c r="D899" s="5"/>
      <c r="E899" s="5"/>
      <c r="F899" s="5"/>
      <c r="G899" s="5"/>
      <c r="H899" s="5"/>
      <c r="I899" s="5"/>
    </row>
    <row r="900" spans="3:9" ht="14.25" customHeight="1">
      <c r="C900" s="5"/>
      <c r="D900" s="5"/>
      <c r="E900" s="5"/>
      <c r="F900" s="5"/>
      <c r="G900" s="5"/>
      <c r="H900" s="5"/>
      <c r="I900" s="5"/>
    </row>
    <row r="901" spans="3:9" ht="14.25" customHeight="1">
      <c r="C901" s="5"/>
      <c r="D901" s="5"/>
      <c r="E901" s="5"/>
      <c r="F901" s="5"/>
      <c r="G901" s="5"/>
      <c r="H901" s="5"/>
      <c r="I901" s="5"/>
    </row>
    <row r="902" spans="3:9" ht="14.25" customHeight="1">
      <c r="C902" s="5"/>
      <c r="D902" s="5"/>
      <c r="E902" s="5"/>
      <c r="F902" s="5"/>
      <c r="G902" s="5"/>
      <c r="H902" s="5"/>
      <c r="I902" s="5"/>
    </row>
    <row r="903" spans="3:9" ht="14.25" customHeight="1">
      <c r="C903" s="5"/>
      <c r="D903" s="5"/>
      <c r="E903" s="5"/>
      <c r="F903" s="5"/>
      <c r="G903" s="5"/>
      <c r="H903" s="5"/>
      <c r="I903" s="5"/>
    </row>
    <row r="904" spans="3:9" ht="14.25" customHeight="1">
      <c r="C904" s="5"/>
      <c r="D904" s="5"/>
      <c r="E904" s="5"/>
      <c r="F904" s="5"/>
      <c r="G904" s="5"/>
      <c r="H904" s="5"/>
      <c r="I904" s="5"/>
    </row>
    <row r="905" spans="3:9" ht="14.25" customHeight="1">
      <c r="C905" s="5"/>
      <c r="D905" s="5"/>
      <c r="E905" s="5"/>
      <c r="F905" s="5"/>
      <c r="G905" s="5"/>
      <c r="H905" s="5"/>
      <c r="I905" s="5"/>
    </row>
    <row r="906" spans="3:9" ht="14.25" customHeight="1">
      <c r="C906" s="5"/>
      <c r="D906" s="5"/>
      <c r="E906" s="5"/>
      <c r="F906" s="5"/>
      <c r="G906" s="5"/>
      <c r="H906" s="5"/>
      <c r="I906" s="5"/>
    </row>
    <row r="907" spans="3:9" ht="14.25" customHeight="1">
      <c r="C907" s="5"/>
      <c r="D907" s="5"/>
      <c r="E907" s="5"/>
      <c r="F907" s="5"/>
      <c r="G907" s="5"/>
      <c r="H907" s="5"/>
      <c r="I907" s="5"/>
    </row>
    <row r="908" spans="3:9" ht="14.25" customHeight="1">
      <c r="C908" s="5"/>
      <c r="D908" s="5"/>
      <c r="E908" s="5"/>
      <c r="F908" s="5"/>
      <c r="G908" s="5"/>
      <c r="H908" s="5"/>
      <c r="I908" s="5"/>
    </row>
    <row r="909" spans="3:9" ht="14.25" customHeight="1">
      <c r="C909" s="5"/>
      <c r="D909" s="5"/>
      <c r="E909" s="5"/>
      <c r="F909" s="5"/>
      <c r="G909" s="5"/>
      <c r="H909" s="5"/>
      <c r="I909" s="5"/>
    </row>
    <row r="910" spans="3:9" ht="14.25" customHeight="1">
      <c r="C910" s="5"/>
      <c r="D910" s="5"/>
      <c r="E910" s="5"/>
      <c r="F910" s="5"/>
      <c r="G910" s="5"/>
      <c r="H910" s="5"/>
      <c r="I910" s="5"/>
    </row>
    <row r="911" spans="3:9" ht="14.25" customHeight="1">
      <c r="C911" s="5"/>
      <c r="D911" s="5"/>
      <c r="E911" s="5"/>
      <c r="F911" s="5"/>
      <c r="G911" s="5"/>
      <c r="H911" s="5"/>
      <c r="I911" s="5"/>
    </row>
    <row r="912" spans="3:9" ht="14.25" customHeight="1">
      <c r="C912" s="5"/>
      <c r="D912" s="5"/>
      <c r="E912" s="5"/>
      <c r="F912" s="5"/>
      <c r="G912" s="5"/>
      <c r="H912" s="5"/>
      <c r="I912" s="5"/>
    </row>
    <row r="913" spans="3:9" ht="14.25" customHeight="1">
      <c r="C913" s="5"/>
      <c r="D913" s="5"/>
      <c r="E913" s="5"/>
      <c r="F913" s="5"/>
      <c r="G913" s="5"/>
      <c r="H913" s="5"/>
      <c r="I913" s="5"/>
    </row>
    <row r="914" spans="3:9" ht="14.25" customHeight="1">
      <c r="C914" s="5"/>
      <c r="D914" s="5"/>
      <c r="E914" s="5"/>
      <c r="F914" s="5"/>
      <c r="G914" s="5"/>
      <c r="H914" s="5"/>
      <c r="I914" s="5"/>
    </row>
    <row r="915" spans="3:9" ht="14.25" customHeight="1">
      <c r="C915" s="5"/>
      <c r="D915" s="5"/>
      <c r="E915" s="5"/>
      <c r="F915" s="5"/>
      <c r="G915" s="5"/>
      <c r="H915" s="5"/>
      <c r="I915" s="5"/>
    </row>
    <row r="916" spans="3:9" ht="14.25" customHeight="1">
      <c r="C916" s="5"/>
      <c r="D916" s="5"/>
      <c r="E916" s="5"/>
      <c r="F916" s="5"/>
      <c r="G916" s="5"/>
      <c r="H916" s="5"/>
      <c r="I916" s="5"/>
    </row>
    <row r="917" spans="3:9" ht="14.25" customHeight="1">
      <c r="C917" s="5"/>
      <c r="D917" s="5"/>
      <c r="E917" s="5"/>
      <c r="F917" s="5"/>
      <c r="G917" s="5"/>
      <c r="H917" s="5"/>
      <c r="I917" s="5"/>
    </row>
    <row r="918" spans="3:9" ht="14.25" customHeight="1">
      <c r="C918" s="5"/>
      <c r="D918" s="5"/>
      <c r="E918" s="5"/>
      <c r="F918" s="5"/>
      <c r="G918" s="5"/>
      <c r="H918" s="5"/>
      <c r="I918" s="5"/>
    </row>
    <row r="919" spans="3:9" ht="14.25" customHeight="1">
      <c r="C919" s="5"/>
      <c r="D919" s="5"/>
      <c r="E919" s="5"/>
      <c r="F919" s="5"/>
      <c r="G919" s="5"/>
      <c r="H919" s="5"/>
      <c r="I919" s="5"/>
    </row>
    <row r="920" spans="3:9" ht="14.25" customHeight="1">
      <c r="C920" s="5"/>
      <c r="D920" s="5"/>
      <c r="E920" s="5"/>
      <c r="F920" s="5"/>
      <c r="G920" s="5"/>
      <c r="H920" s="5"/>
      <c r="I920" s="5"/>
    </row>
    <row r="921" spans="3:9" ht="14.25" customHeight="1">
      <c r="C921" s="5"/>
      <c r="D921" s="5"/>
      <c r="E921" s="5"/>
      <c r="F921" s="5"/>
      <c r="G921" s="5"/>
      <c r="H921" s="5"/>
      <c r="I921" s="5"/>
    </row>
    <row r="922" spans="3:9" ht="14.25" customHeight="1">
      <c r="C922" s="5"/>
      <c r="D922" s="5"/>
      <c r="E922" s="5"/>
      <c r="F922" s="5"/>
      <c r="G922" s="5"/>
      <c r="H922" s="5"/>
      <c r="I922" s="5"/>
    </row>
    <row r="923" spans="3:9" ht="14.25" customHeight="1">
      <c r="C923" s="5"/>
      <c r="D923" s="5"/>
      <c r="E923" s="5"/>
      <c r="F923" s="5"/>
      <c r="G923" s="5"/>
      <c r="H923" s="5"/>
      <c r="I923" s="5"/>
    </row>
    <row r="924" spans="3:9" ht="14.25" customHeight="1">
      <c r="C924" s="5"/>
      <c r="D924" s="5"/>
      <c r="E924" s="5"/>
      <c r="F924" s="5"/>
      <c r="G924" s="5"/>
      <c r="H924" s="5"/>
      <c r="I924" s="5"/>
    </row>
    <row r="925" spans="3:9" ht="14.25" customHeight="1">
      <c r="C925" s="5"/>
      <c r="D925" s="5"/>
      <c r="E925" s="5"/>
      <c r="F925" s="5"/>
      <c r="G925" s="5"/>
      <c r="H925" s="5"/>
      <c r="I925" s="5"/>
    </row>
    <row r="926" spans="3:9" ht="14.25" customHeight="1">
      <c r="C926" s="5"/>
      <c r="D926" s="5"/>
      <c r="E926" s="5"/>
      <c r="F926" s="5"/>
      <c r="G926" s="5"/>
      <c r="H926" s="5"/>
      <c r="I926" s="5"/>
    </row>
    <row r="927" spans="3:9" ht="14.25" customHeight="1">
      <c r="C927" s="5"/>
      <c r="D927" s="5"/>
      <c r="E927" s="5"/>
      <c r="F927" s="5"/>
      <c r="G927" s="5"/>
      <c r="H927" s="5"/>
      <c r="I927" s="5"/>
    </row>
    <row r="928" spans="3:9" ht="14.25" customHeight="1">
      <c r="C928" s="5"/>
      <c r="D928" s="5"/>
      <c r="E928" s="5"/>
      <c r="F928" s="5"/>
      <c r="G928" s="5"/>
      <c r="H928" s="5"/>
      <c r="I928" s="5"/>
    </row>
    <row r="929" spans="3:9" ht="14.25" customHeight="1">
      <c r="C929" s="5"/>
      <c r="D929" s="5"/>
      <c r="E929" s="5"/>
      <c r="F929" s="5"/>
      <c r="G929" s="5"/>
      <c r="H929" s="5"/>
      <c r="I929" s="5"/>
    </row>
    <row r="930" spans="3:9" ht="14.25" customHeight="1">
      <c r="C930" s="5"/>
      <c r="D930" s="5"/>
      <c r="E930" s="5"/>
      <c r="F930" s="5"/>
      <c r="G930" s="5"/>
      <c r="H930" s="5"/>
      <c r="I930" s="5"/>
    </row>
    <row r="931" spans="3:9" ht="14.25" customHeight="1">
      <c r="C931" s="5"/>
      <c r="D931" s="5"/>
      <c r="E931" s="5"/>
      <c r="F931" s="5"/>
      <c r="G931" s="5"/>
      <c r="H931" s="5"/>
      <c r="I931" s="5"/>
    </row>
    <row r="932" spans="3:9" ht="14.25" customHeight="1">
      <c r="C932" s="5"/>
      <c r="D932" s="5"/>
      <c r="E932" s="5"/>
      <c r="F932" s="5"/>
      <c r="G932" s="5"/>
      <c r="H932" s="5"/>
      <c r="I932" s="5"/>
    </row>
    <row r="933" spans="3:9" ht="14.25" customHeight="1">
      <c r="C933" s="5"/>
      <c r="D933" s="5"/>
      <c r="E933" s="5"/>
      <c r="F933" s="5"/>
      <c r="G933" s="5"/>
      <c r="H933" s="5"/>
      <c r="I933" s="5"/>
    </row>
    <row r="934" spans="3:9" ht="14.25" customHeight="1">
      <c r="C934" s="5"/>
      <c r="D934" s="5"/>
      <c r="E934" s="5"/>
      <c r="F934" s="5"/>
      <c r="G934" s="5"/>
      <c r="H934" s="5"/>
      <c r="I934" s="5"/>
    </row>
    <row r="935" spans="3:9" ht="14.25" customHeight="1">
      <c r="C935" s="5"/>
      <c r="D935" s="5"/>
      <c r="E935" s="5"/>
      <c r="F935" s="5"/>
      <c r="G935" s="5"/>
      <c r="H935" s="5"/>
      <c r="I935" s="5"/>
    </row>
    <row r="936" spans="3:9" ht="14.25" customHeight="1">
      <c r="C936" s="5"/>
      <c r="D936" s="5"/>
      <c r="E936" s="5"/>
      <c r="F936" s="5"/>
      <c r="G936" s="5"/>
      <c r="H936" s="5"/>
      <c r="I936" s="5"/>
    </row>
    <row r="937" spans="3:9" ht="14.25" customHeight="1">
      <c r="C937" s="5"/>
      <c r="D937" s="5"/>
      <c r="E937" s="5"/>
      <c r="F937" s="5"/>
      <c r="G937" s="5"/>
      <c r="H937" s="5"/>
      <c r="I937" s="5"/>
    </row>
    <row r="938" spans="3:9" ht="14.25" customHeight="1">
      <c r="C938" s="5"/>
      <c r="D938" s="5"/>
      <c r="E938" s="5"/>
      <c r="F938" s="5"/>
      <c r="G938" s="5"/>
      <c r="H938" s="5"/>
      <c r="I938" s="5"/>
    </row>
    <row r="939" spans="3:9" ht="14.25" customHeight="1">
      <c r="C939" s="5"/>
      <c r="D939" s="5"/>
      <c r="E939" s="5"/>
      <c r="F939" s="5"/>
      <c r="G939" s="5"/>
      <c r="H939" s="5"/>
      <c r="I939" s="5"/>
    </row>
    <row r="940" spans="3:9" ht="14.25" customHeight="1">
      <c r="C940" s="5"/>
      <c r="D940" s="5"/>
      <c r="E940" s="5"/>
      <c r="F940" s="5"/>
      <c r="G940" s="5"/>
      <c r="H940" s="5"/>
      <c r="I940" s="5"/>
    </row>
    <row r="941" spans="3:9" ht="14.25" customHeight="1">
      <c r="C941" s="5"/>
      <c r="D941" s="5"/>
      <c r="E941" s="5"/>
      <c r="F941" s="5"/>
      <c r="G941" s="5"/>
      <c r="H941" s="5"/>
      <c r="I941" s="5"/>
    </row>
    <row r="942" spans="3:9" ht="14.25" customHeight="1">
      <c r="C942" s="5"/>
      <c r="D942" s="5"/>
      <c r="E942" s="5"/>
      <c r="F942" s="5"/>
      <c r="G942" s="5"/>
      <c r="H942" s="5"/>
      <c r="I942" s="5"/>
    </row>
    <row r="943" spans="3:9" ht="14.25" customHeight="1">
      <c r="C943" s="5"/>
      <c r="D943" s="5"/>
      <c r="E943" s="5"/>
      <c r="F943" s="5"/>
      <c r="G943" s="5"/>
      <c r="H943" s="5"/>
      <c r="I943" s="5"/>
    </row>
    <row r="944" spans="3:9" ht="14.25" customHeight="1">
      <c r="C944" s="5"/>
      <c r="D944" s="5"/>
      <c r="E944" s="5"/>
      <c r="F944" s="5"/>
      <c r="G944" s="5"/>
      <c r="H944" s="5"/>
      <c r="I944" s="5"/>
    </row>
    <row r="945" spans="3:9" ht="14.25" customHeight="1">
      <c r="C945" s="5"/>
      <c r="D945" s="5"/>
      <c r="E945" s="5"/>
      <c r="F945" s="5"/>
      <c r="G945" s="5"/>
      <c r="H945" s="5"/>
      <c r="I945" s="5"/>
    </row>
    <row r="946" spans="3:9" ht="14.25" customHeight="1">
      <c r="C946" s="5"/>
      <c r="D946" s="5"/>
      <c r="E946" s="5"/>
      <c r="F946" s="5"/>
      <c r="G946" s="5"/>
      <c r="H946" s="5"/>
      <c r="I946" s="5"/>
    </row>
    <row r="947" spans="3:9" ht="14.25" customHeight="1">
      <c r="C947" s="5"/>
      <c r="D947" s="5"/>
      <c r="E947" s="5"/>
      <c r="F947" s="5"/>
      <c r="G947" s="5"/>
      <c r="H947" s="5"/>
      <c r="I947" s="5"/>
    </row>
    <row r="948" spans="3:9" ht="14.25" customHeight="1">
      <c r="C948" s="5"/>
      <c r="D948" s="5"/>
      <c r="E948" s="5"/>
      <c r="F948" s="5"/>
      <c r="G948" s="5"/>
      <c r="H948" s="5"/>
      <c r="I948" s="5"/>
    </row>
    <row r="949" spans="3:9" ht="14.25" customHeight="1">
      <c r="C949" s="5"/>
      <c r="D949" s="5"/>
      <c r="E949" s="5"/>
      <c r="F949" s="5"/>
      <c r="G949" s="5"/>
      <c r="H949" s="5"/>
      <c r="I949" s="5"/>
    </row>
    <row r="950" spans="3:9" ht="14.25" customHeight="1">
      <c r="C950" s="5"/>
      <c r="D950" s="5"/>
      <c r="E950" s="5"/>
      <c r="F950" s="5"/>
      <c r="G950" s="5"/>
      <c r="H950" s="5"/>
      <c r="I950" s="5"/>
    </row>
    <row r="951" spans="3:9" ht="14.25" customHeight="1">
      <c r="C951" s="5"/>
      <c r="D951" s="5"/>
      <c r="E951" s="5"/>
      <c r="F951" s="5"/>
      <c r="G951" s="5"/>
      <c r="H951" s="5"/>
      <c r="I951" s="5"/>
    </row>
    <row r="952" spans="3:9" ht="14.25" customHeight="1">
      <c r="C952" s="5"/>
      <c r="D952" s="5"/>
      <c r="E952" s="5"/>
      <c r="F952" s="5"/>
      <c r="G952" s="5"/>
      <c r="H952" s="5"/>
      <c r="I952" s="5"/>
    </row>
    <row r="953" spans="3:9" ht="14.25" customHeight="1">
      <c r="C953" s="5"/>
      <c r="D953" s="5"/>
      <c r="E953" s="5"/>
      <c r="F953" s="5"/>
      <c r="G953" s="5"/>
      <c r="H953" s="5"/>
      <c r="I953" s="5"/>
    </row>
    <row r="954" spans="3:9" ht="14.25" customHeight="1">
      <c r="C954" s="5"/>
      <c r="D954" s="5"/>
      <c r="E954" s="5"/>
      <c r="F954" s="5"/>
      <c r="G954" s="5"/>
      <c r="H954" s="5"/>
      <c r="I954" s="5"/>
    </row>
    <row r="955" spans="3:9" ht="14.25" customHeight="1">
      <c r="C955" s="5"/>
      <c r="D955" s="5"/>
      <c r="E955" s="5"/>
      <c r="F955" s="5"/>
      <c r="G955" s="5"/>
      <c r="H955" s="5"/>
      <c r="I955" s="5"/>
    </row>
    <row r="956" spans="3:9" ht="14.25" customHeight="1">
      <c r="C956" s="5"/>
      <c r="D956" s="5"/>
      <c r="E956" s="5"/>
      <c r="F956" s="5"/>
      <c r="G956" s="5"/>
      <c r="H956" s="5"/>
      <c r="I956" s="5"/>
    </row>
    <row r="957" spans="3:9" ht="14.25" customHeight="1">
      <c r="C957" s="5"/>
      <c r="D957" s="5"/>
      <c r="E957" s="5"/>
      <c r="F957" s="5"/>
      <c r="G957" s="5"/>
      <c r="H957" s="5"/>
      <c r="I957" s="5"/>
    </row>
    <row r="958" spans="3:9" ht="14.25" customHeight="1">
      <c r="C958" s="5"/>
      <c r="D958" s="5"/>
      <c r="E958" s="5"/>
      <c r="F958" s="5"/>
      <c r="G958" s="5"/>
      <c r="H958" s="5"/>
      <c r="I958" s="5"/>
    </row>
    <row r="959" spans="3:9" ht="14.25" customHeight="1">
      <c r="C959" s="5"/>
      <c r="D959" s="5"/>
      <c r="E959" s="5"/>
      <c r="F959" s="5"/>
      <c r="G959" s="5"/>
      <c r="H959" s="5"/>
      <c r="I959" s="5"/>
    </row>
    <row r="960" spans="3:9" ht="14.25" customHeight="1">
      <c r="C960" s="5"/>
      <c r="D960" s="5"/>
      <c r="E960" s="5"/>
      <c r="F960" s="5"/>
      <c r="G960" s="5"/>
      <c r="H960" s="5"/>
      <c r="I960" s="5"/>
    </row>
    <row r="961" spans="3:9" ht="14.25" customHeight="1">
      <c r="C961" s="5"/>
      <c r="D961" s="5"/>
      <c r="E961" s="5"/>
      <c r="F961" s="5"/>
      <c r="G961" s="5"/>
      <c r="H961" s="5"/>
      <c r="I961" s="5"/>
    </row>
    <row r="962" spans="3:9" ht="14.25" customHeight="1">
      <c r="C962" s="5"/>
      <c r="D962" s="5"/>
      <c r="E962" s="5"/>
      <c r="F962" s="5"/>
      <c r="G962" s="5"/>
      <c r="H962" s="5"/>
      <c r="I962" s="5"/>
    </row>
    <row r="963" spans="3:9" ht="14.25" customHeight="1">
      <c r="C963" s="5"/>
      <c r="D963" s="5"/>
      <c r="E963" s="5"/>
      <c r="F963" s="5"/>
      <c r="G963" s="5"/>
      <c r="H963" s="5"/>
      <c r="I963" s="5"/>
    </row>
    <row r="964" spans="3:9" ht="14.25" customHeight="1">
      <c r="C964" s="5"/>
      <c r="D964" s="5"/>
      <c r="E964" s="5"/>
      <c r="F964" s="5"/>
      <c r="G964" s="5"/>
      <c r="H964" s="5"/>
      <c r="I964" s="5"/>
    </row>
    <row r="965" spans="3:9" ht="14.25" customHeight="1">
      <c r="C965" s="5"/>
      <c r="D965" s="5"/>
      <c r="E965" s="5"/>
      <c r="F965" s="5"/>
      <c r="G965" s="5"/>
      <c r="H965" s="5"/>
      <c r="I965" s="5"/>
    </row>
    <row r="966" spans="3:9" ht="14.25" customHeight="1">
      <c r="C966" s="5"/>
      <c r="D966" s="5"/>
      <c r="E966" s="5"/>
      <c r="F966" s="5"/>
      <c r="G966" s="5"/>
      <c r="H966" s="5"/>
      <c r="I966" s="5"/>
    </row>
    <row r="967" spans="3:9" ht="14.25" customHeight="1">
      <c r="C967" s="5"/>
      <c r="D967" s="5"/>
      <c r="E967" s="5"/>
      <c r="F967" s="5"/>
      <c r="G967" s="5"/>
      <c r="H967" s="5"/>
      <c r="I967" s="5"/>
    </row>
    <row r="968" spans="3:9" ht="14.25" customHeight="1">
      <c r="C968" s="5"/>
      <c r="D968" s="5"/>
      <c r="E968" s="5"/>
      <c r="F968" s="5"/>
      <c r="G968" s="5"/>
      <c r="H968" s="5"/>
      <c r="I968" s="5"/>
    </row>
    <row r="969" spans="3:9" ht="14.25" customHeight="1">
      <c r="C969" s="5"/>
      <c r="D969" s="5"/>
      <c r="E969" s="5"/>
      <c r="F969" s="5"/>
      <c r="G969" s="5"/>
      <c r="H969" s="5"/>
      <c r="I969" s="5"/>
    </row>
    <row r="970" spans="3:9" ht="14.25" customHeight="1">
      <c r="C970" s="5"/>
      <c r="D970" s="5"/>
      <c r="E970" s="5"/>
      <c r="F970" s="5"/>
      <c r="G970" s="5"/>
      <c r="H970" s="5"/>
      <c r="I970" s="5"/>
    </row>
    <row r="971" spans="3:9" ht="14.25" customHeight="1">
      <c r="C971" s="5"/>
      <c r="D971" s="5"/>
      <c r="E971" s="5"/>
      <c r="F971" s="5"/>
      <c r="G971" s="5"/>
      <c r="H971" s="5"/>
      <c r="I971" s="5"/>
    </row>
    <row r="972" spans="3:9" ht="14.25" customHeight="1">
      <c r="C972" s="5"/>
      <c r="D972" s="5"/>
      <c r="E972" s="5"/>
      <c r="F972" s="5"/>
      <c r="G972" s="5"/>
      <c r="H972" s="5"/>
      <c r="I972" s="5"/>
    </row>
    <row r="973" spans="3:9" ht="14.25" customHeight="1">
      <c r="C973" s="5"/>
      <c r="D973" s="5"/>
      <c r="E973" s="5"/>
      <c r="F973" s="5"/>
      <c r="G973" s="5"/>
      <c r="H973" s="5"/>
      <c r="I973" s="5"/>
    </row>
    <row r="974" spans="3:9" ht="14.25" customHeight="1">
      <c r="C974" s="5"/>
      <c r="D974" s="5"/>
      <c r="E974" s="5"/>
      <c r="F974" s="5"/>
      <c r="G974" s="5"/>
      <c r="H974" s="5"/>
      <c r="I974" s="5"/>
    </row>
    <row r="975" spans="3:9" ht="14.25" customHeight="1">
      <c r="C975" s="5"/>
      <c r="D975" s="5"/>
      <c r="E975" s="5"/>
      <c r="F975" s="5"/>
      <c r="G975" s="5"/>
      <c r="H975" s="5"/>
      <c r="I975" s="5"/>
    </row>
    <row r="976" spans="3:9" ht="14.25" customHeight="1">
      <c r="C976" s="5"/>
      <c r="D976" s="5"/>
      <c r="E976" s="5"/>
      <c r="F976" s="5"/>
      <c r="G976" s="5"/>
      <c r="H976" s="5"/>
      <c r="I976" s="5"/>
    </row>
    <row r="977" spans="3:9" ht="14.25" customHeight="1">
      <c r="C977" s="5"/>
      <c r="D977" s="5"/>
      <c r="E977" s="5"/>
      <c r="F977" s="5"/>
      <c r="G977" s="5"/>
      <c r="H977" s="5"/>
      <c r="I977" s="5"/>
    </row>
    <row r="978" spans="3:9" ht="14.25" customHeight="1">
      <c r="C978" s="5"/>
      <c r="D978" s="5"/>
      <c r="E978" s="5"/>
      <c r="F978" s="5"/>
      <c r="G978" s="5"/>
      <c r="H978" s="5"/>
      <c r="I978" s="5"/>
    </row>
    <row r="979" spans="3:9" ht="14.25" customHeight="1">
      <c r="C979" s="5"/>
      <c r="D979" s="5"/>
      <c r="E979" s="5"/>
      <c r="F979" s="5"/>
      <c r="G979" s="5"/>
      <c r="H979" s="5"/>
      <c r="I979" s="5"/>
    </row>
    <row r="980" spans="3:9" ht="14.25" customHeight="1">
      <c r="C980" s="5"/>
      <c r="D980" s="5"/>
      <c r="E980" s="5"/>
      <c r="F980" s="5"/>
      <c r="G980" s="5"/>
      <c r="H980" s="5"/>
      <c r="I980" s="5"/>
    </row>
    <row r="981" spans="3:9" ht="14.25" customHeight="1">
      <c r="C981" s="5"/>
      <c r="D981" s="5"/>
      <c r="E981" s="5"/>
      <c r="F981" s="5"/>
      <c r="G981" s="5"/>
      <c r="H981" s="5"/>
      <c r="I981" s="5"/>
    </row>
    <row r="982" spans="3:9" ht="14.25" customHeight="1">
      <c r="C982" s="5"/>
      <c r="D982" s="5"/>
      <c r="E982" s="5"/>
      <c r="F982" s="5"/>
      <c r="G982" s="5"/>
      <c r="H982" s="5"/>
      <c r="I982" s="5"/>
    </row>
    <row r="983" spans="3:9" ht="14.25" customHeight="1">
      <c r="C983" s="5"/>
      <c r="D983" s="5"/>
      <c r="E983" s="5"/>
      <c r="F983" s="5"/>
      <c r="G983" s="5"/>
      <c r="H983" s="5"/>
      <c r="I983" s="5"/>
    </row>
    <row r="984" spans="3:9" ht="14.25" customHeight="1">
      <c r="C984" s="5"/>
      <c r="D984" s="5"/>
      <c r="E984" s="5"/>
      <c r="F984" s="5"/>
      <c r="G984" s="5"/>
      <c r="H984" s="5"/>
      <c r="I984" s="5"/>
    </row>
    <row r="985" spans="3:9" ht="14.25" customHeight="1">
      <c r="C985" s="5"/>
      <c r="D985" s="5"/>
      <c r="E985" s="5"/>
      <c r="F985" s="5"/>
      <c r="G985" s="5"/>
      <c r="H985" s="5"/>
      <c r="I985" s="5"/>
    </row>
    <row r="986" spans="3:9" ht="14.25" customHeight="1">
      <c r="C986" s="5"/>
      <c r="D986" s="5"/>
      <c r="E986" s="5"/>
      <c r="F986" s="5"/>
      <c r="G986" s="5"/>
      <c r="H986" s="5"/>
      <c r="I986" s="5"/>
    </row>
    <row r="987" spans="3:9" ht="14.25" customHeight="1">
      <c r="C987" s="5"/>
      <c r="D987" s="5"/>
      <c r="E987" s="5"/>
      <c r="F987" s="5"/>
      <c r="G987" s="5"/>
      <c r="H987" s="5"/>
      <c r="I987" s="5"/>
    </row>
    <row r="988" spans="3:9" ht="14.25" customHeight="1">
      <c r="C988" s="5"/>
      <c r="D988" s="5"/>
      <c r="E988" s="5"/>
      <c r="F988" s="5"/>
      <c r="G988" s="5"/>
      <c r="H988" s="5"/>
      <c r="I988" s="5"/>
    </row>
    <row r="989" spans="3:9" ht="14.25" customHeight="1">
      <c r="C989" s="5"/>
      <c r="D989" s="5"/>
      <c r="E989" s="5"/>
      <c r="F989" s="5"/>
      <c r="G989" s="5"/>
      <c r="H989" s="5"/>
      <c r="I989" s="5"/>
    </row>
    <row r="990" spans="3:9" ht="14.25" customHeight="1">
      <c r="C990" s="5"/>
      <c r="D990" s="5"/>
      <c r="E990" s="5"/>
      <c r="F990" s="5"/>
      <c r="G990" s="5"/>
      <c r="H990" s="5"/>
      <c r="I990" s="5"/>
    </row>
    <row r="991" spans="3:9" ht="14.25" customHeight="1">
      <c r="C991" s="5"/>
      <c r="D991" s="5"/>
      <c r="E991" s="5"/>
      <c r="F991" s="5"/>
      <c r="G991" s="5"/>
      <c r="H991" s="5"/>
      <c r="I991" s="5"/>
    </row>
    <row r="992" spans="3:9" ht="14.25" customHeight="1">
      <c r="C992" s="5"/>
      <c r="D992" s="5"/>
      <c r="E992" s="5"/>
      <c r="F992" s="5"/>
      <c r="G992" s="5"/>
      <c r="H992" s="5"/>
      <c r="I992" s="5"/>
    </row>
    <row r="993" spans="3:9" ht="14.25" customHeight="1">
      <c r="C993" s="5"/>
      <c r="D993" s="5"/>
      <c r="E993" s="5"/>
      <c r="F993" s="5"/>
      <c r="G993" s="5"/>
      <c r="H993" s="5"/>
      <c r="I993" s="5"/>
    </row>
    <row r="994" spans="3:9" ht="14.25" customHeight="1">
      <c r="C994" s="5"/>
      <c r="D994" s="5"/>
      <c r="E994" s="5"/>
      <c r="F994" s="5"/>
      <c r="G994" s="5"/>
      <c r="H994" s="5"/>
      <c r="I994" s="5"/>
    </row>
    <row r="995" spans="3:9" ht="14.25" customHeight="1">
      <c r="C995" s="5"/>
      <c r="D995" s="5"/>
      <c r="E995" s="5"/>
      <c r="F995" s="5"/>
      <c r="G995" s="5"/>
      <c r="H995" s="5"/>
      <c r="I995" s="5"/>
    </row>
    <row r="996" spans="3:9" ht="14.25" customHeight="1">
      <c r="C996" s="5"/>
      <c r="D996" s="5"/>
      <c r="E996" s="5"/>
      <c r="F996" s="5"/>
      <c r="G996" s="5"/>
      <c r="H996" s="5"/>
      <c r="I996" s="5"/>
    </row>
    <row r="997" spans="3:9" ht="14.25" customHeight="1">
      <c r="C997" s="5"/>
      <c r="D997" s="5"/>
      <c r="E997" s="5"/>
      <c r="F997" s="5"/>
      <c r="G997" s="5"/>
      <c r="H997" s="5"/>
      <c r="I997" s="5"/>
    </row>
    <row r="998" spans="3:9" ht="14.25" customHeight="1">
      <c r="C998" s="5"/>
      <c r="D998" s="5"/>
      <c r="E998" s="5"/>
      <c r="F998" s="5"/>
      <c r="G998" s="5"/>
      <c r="H998" s="5"/>
      <c r="I998" s="5"/>
    </row>
    <row r="999" spans="3:9" ht="14.25" customHeight="1">
      <c r="C999" s="5"/>
      <c r="D999" s="5"/>
      <c r="E999" s="5"/>
      <c r="F999" s="5"/>
      <c r="G999" s="5"/>
      <c r="H999" s="5"/>
      <c r="I999" s="5"/>
    </row>
    <row r="1000" spans="3:9" ht="14.25" customHeight="1">
      <c r="C1000" s="5"/>
      <c r="D1000" s="5"/>
      <c r="E1000" s="5"/>
      <c r="F1000" s="5"/>
      <c r="G1000" s="5"/>
      <c r="H1000" s="5"/>
      <c r="I1000" s="5"/>
    </row>
  </sheetData>
  <sheetProtection algorithmName="SHA-512" hashValue="n8Eb91ABZLoJTsdMk9ipcYNr5LWygnSLaT6WHNVKz7DRFtijDNwLva1PwAZ6YhBeJDz1q6lWNVyxArimKcl8nA==" saltValue="Z8bc8ARlBHPGwA2+Z2spSA==" spinCount="100000" sheet="1" objects="1" scenarios="1"/>
  <autoFilter ref="A1:I83" xr:uid="{00000000-0009-0000-0000-00000C000000}">
    <filterColumn colId="2">
      <filters>
        <filter val="OB"/>
      </filters>
    </filterColumn>
  </autoFilter>
  <pageMargins left="0.511811024" right="0.511811024" top="0.78740157499999996" bottom="0.78740157499999996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1003"/>
  <sheetViews>
    <sheetView workbookViewId="0"/>
  </sheetViews>
  <sheetFormatPr defaultColWidth="14.42578125" defaultRowHeight="15" customHeight="1"/>
  <cols>
    <col min="1" max="1" width="14" customWidth="1"/>
    <col min="2" max="2" width="35.85546875" customWidth="1"/>
    <col min="3" max="26" width="8.7109375" customWidth="1"/>
  </cols>
  <sheetData>
    <row r="1" spans="1:3" ht="14.25" customHeight="1">
      <c r="A1" s="12" t="s">
        <v>623</v>
      </c>
      <c r="B1" s="24" t="s">
        <v>21</v>
      </c>
      <c r="C1" s="12" t="s">
        <v>624</v>
      </c>
    </row>
    <row r="2" spans="1:3" ht="14.25" customHeight="1">
      <c r="A2" s="12" t="s">
        <v>335</v>
      </c>
      <c r="B2" s="12" t="s">
        <v>335</v>
      </c>
      <c r="C2" s="12">
        <f>COUNTIF(Oferta!$P$2:$P$61,B2)</f>
        <v>3</v>
      </c>
    </row>
    <row r="3" spans="1:3" ht="14.25" customHeight="1">
      <c r="A3" s="12" t="s">
        <v>625</v>
      </c>
      <c r="B3" s="12" t="s">
        <v>626</v>
      </c>
      <c r="C3" s="12">
        <f>COUNTIF(Oferta!$P$2:$P$61,B3)</f>
        <v>0</v>
      </c>
    </row>
    <row r="4" spans="1:3" ht="14.25" customHeight="1">
      <c r="A4" s="130" t="s">
        <v>627</v>
      </c>
      <c r="B4" s="12" t="s">
        <v>628</v>
      </c>
      <c r="C4" s="12">
        <f>COUNTIF(Oferta!$P$2:$P$61,B4)</f>
        <v>0</v>
      </c>
    </row>
    <row r="5" spans="1:3" ht="14.25" customHeight="1">
      <c r="A5" s="12" t="s">
        <v>629</v>
      </c>
      <c r="B5" s="12" t="s">
        <v>630</v>
      </c>
      <c r="C5" s="12">
        <f>COUNTIF(Oferta!$P$2:$P$61,B5)</f>
        <v>0</v>
      </c>
    </row>
    <row r="6" spans="1:3" ht="14.25" customHeight="1">
      <c r="A6" s="12" t="s">
        <v>631</v>
      </c>
      <c r="B6" s="12" t="s">
        <v>632</v>
      </c>
      <c r="C6" s="12">
        <f>COUNTIF(Oferta!$P$2:$P$61,B6)</f>
        <v>0</v>
      </c>
    </row>
    <row r="7" spans="1:3" ht="14.25" customHeight="1">
      <c r="A7" s="12" t="s">
        <v>359</v>
      </c>
      <c r="B7" s="12" t="s">
        <v>220</v>
      </c>
      <c r="C7" s="12">
        <f>COUNTIF(Oferta!$P$2:$P$61,B7)</f>
        <v>0</v>
      </c>
    </row>
    <row r="8" spans="1:3" ht="14.25" customHeight="1">
      <c r="A8" s="131" t="s">
        <v>633</v>
      </c>
      <c r="B8" s="12" t="s">
        <v>634</v>
      </c>
      <c r="C8" s="12">
        <f>COUNTIF(Oferta!$P$2:$P$61,B8)</f>
        <v>0</v>
      </c>
    </row>
    <row r="9" spans="1:3" ht="14.25" customHeight="1">
      <c r="A9" s="12" t="s">
        <v>635</v>
      </c>
      <c r="B9" s="12" t="s">
        <v>636</v>
      </c>
      <c r="C9" s="12">
        <f>COUNTIF(Oferta!$P$2:$P$61,B9)</f>
        <v>0</v>
      </c>
    </row>
    <row r="10" spans="1:3" ht="14.25" customHeight="1">
      <c r="A10" s="12" t="s">
        <v>368</v>
      </c>
      <c r="B10" s="12" t="s">
        <v>227</v>
      </c>
      <c r="C10" s="12">
        <f>COUNTIF(Oferta!$P$2:$P$61,B10)</f>
        <v>0</v>
      </c>
    </row>
    <row r="11" spans="1:3" ht="14.25" customHeight="1">
      <c r="A11" s="12" t="s">
        <v>351</v>
      </c>
      <c r="B11" s="12" t="s">
        <v>210</v>
      </c>
      <c r="C11" s="12">
        <f>COUNTIF(Oferta!$P$2:$P$61,B11)</f>
        <v>0</v>
      </c>
    </row>
    <row r="12" spans="1:3" ht="14.25" customHeight="1">
      <c r="A12" s="12" t="s">
        <v>356</v>
      </c>
      <c r="B12" s="12" t="s">
        <v>184</v>
      </c>
      <c r="C12" s="12">
        <f>COUNTIF(Oferta!$P$2:$P$61,B12)</f>
        <v>0</v>
      </c>
    </row>
    <row r="13" spans="1:3" ht="14.25" customHeight="1">
      <c r="A13" s="12" t="s">
        <v>637</v>
      </c>
      <c r="B13" s="12" t="s">
        <v>638</v>
      </c>
      <c r="C13" s="12">
        <f>COUNTIF(Oferta!$P$2:$P$61,B13)</f>
        <v>0</v>
      </c>
    </row>
    <row r="14" spans="1:3" ht="14.25" customHeight="1">
      <c r="A14" s="12" t="s">
        <v>360</v>
      </c>
      <c r="B14" s="12" t="s">
        <v>255</v>
      </c>
      <c r="C14" s="12">
        <f>COUNTIF(Oferta!$P$2:$P$61,B14)</f>
        <v>0</v>
      </c>
    </row>
    <row r="15" spans="1:3" ht="14.25" customHeight="1">
      <c r="A15" s="12" t="s">
        <v>376</v>
      </c>
      <c r="B15" s="12" t="s">
        <v>222</v>
      </c>
      <c r="C15" s="12">
        <f>COUNTIF(Oferta!$P$2:$P$61,B15)</f>
        <v>0</v>
      </c>
    </row>
    <row r="16" spans="1:3" ht="14.25" customHeight="1">
      <c r="A16" s="12" t="s">
        <v>639</v>
      </c>
      <c r="B16" s="12" t="s">
        <v>640</v>
      </c>
      <c r="C16" s="12">
        <f>COUNTIF(Oferta!$P$2:$P$61,B16)</f>
        <v>0</v>
      </c>
    </row>
    <row r="17" spans="1:3" ht="14.25" customHeight="1">
      <c r="A17" s="12" t="s">
        <v>641</v>
      </c>
      <c r="B17" s="12" t="s">
        <v>642</v>
      </c>
      <c r="C17" s="12">
        <f>COUNTIF(Oferta!$P$2:$P$61,B17)</f>
        <v>0</v>
      </c>
    </row>
    <row r="18" spans="1:3" ht="14.25" customHeight="1">
      <c r="A18" s="12" t="s">
        <v>643</v>
      </c>
      <c r="B18" s="12" t="s">
        <v>644</v>
      </c>
      <c r="C18" s="12">
        <f>COUNTIF(Oferta!$P$2:$P$61,B18)</f>
        <v>0</v>
      </c>
    </row>
    <row r="19" spans="1:3" ht="14.25" customHeight="1">
      <c r="A19" s="12" t="s">
        <v>645</v>
      </c>
      <c r="B19" s="12" t="s">
        <v>646</v>
      </c>
      <c r="C19" s="12">
        <f>COUNTIF(Oferta!$P$2:$P$61,B19)</f>
        <v>0</v>
      </c>
    </row>
    <row r="20" spans="1:3" ht="14.25" customHeight="1">
      <c r="A20" s="12" t="s">
        <v>647</v>
      </c>
      <c r="B20" s="12" t="s">
        <v>648</v>
      </c>
      <c r="C20" s="12">
        <f>COUNTIF(Oferta!$P$2:$P$61,B20)</f>
        <v>0</v>
      </c>
    </row>
    <row r="21" spans="1:3" ht="14.25" customHeight="1">
      <c r="A21" s="12" t="s">
        <v>347</v>
      </c>
      <c r="B21" s="12" t="s">
        <v>199</v>
      </c>
      <c r="C21" s="12">
        <f>COUNTIF(Oferta!$P$2:$P$61,B21)</f>
        <v>1</v>
      </c>
    </row>
    <row r="22" spans="1:3" ht="14.25" customHeight="1">
      <c r="A22" s="12" t="s">
        <v>389</v>
      </c>
      <c r="B22" s="12" t="s">
        <v>649</v>
      </c>
      <c r="C22" s="12">
        <f>COUNTIF(Oferta!$P$2:$P$61,B22)</f>
        <v>0</v>
      </c>
    </row>
    <row r="23" spans="1:3" ht="14.25" customHeight="1">
      <c r="A23" s="12" t="s">
        <v>650</v>
      </c>
      <c r="B23" s="125" t="s">
        <v>651</v>
      </c>
      <c r="C23" s="12">
        <f>COUNTIF(Oferta!$P$2:$P$61,B23)</f>
        <v>0</v>
      </c>
    </row>
    <row r="24" spans="1:3" ht="14.25" customHeight="1">
      <c r="A24" s="12" t="s">
        <v>365</v>
      </c>
      <c r="B24" s="12" t="s">
        <v>652</v>
      </c>
      <c r="C24" s="12">
        <f>COUNTIF(Oferta!$P$2:$P$61,B24)</f>
        <v>0</v>
      </c>
    </row>
    <row r="25" spans="1:3" ht="14.25" customHeight="1">
      <c r="A25" s="12" t="s">
        <v>372</v>
      </c>
      <c r="B25" s="12" t="s">
        <v>242</v>
      </c>
      <c r="C25" s="12">
        <f>COUNTIF(Oferta!$P$2:$P$61,B25)</f>
        <v>0</v>
      </c>
    </row>
    <row r="26" spans="1:3" ht="14.25" customHeight="1">
      <c r="A26" s="12" t="s">
        <v>378</v>
      </c>
      <c r="B26" s="12" t="s">
        <v>221</v>
      </c>
      <c r="C26" s="12">
        <f>COUNTIF(Oferta!$P$2:$P$61,B26)</f>
        <v>0</v>
      </c>
    </row>
    <row r="27" spans="1:3" ht="14.25" customHeight="1">
      <c r="A27" s="12" t="s">
        <v>653</v>
      </c>
      <c r="B27" s="12" t="s">
        <v>654</v>
      </c>
      <c r="C27" s="12">
        <f>COUNTIF(Oferta!$P$2:$P$61,B27)</f>
        <v>0</v>
      </c>
    </row>
    <row r="28" spans="1:3" ht="14.25" customHeight="1">
      <c r="A28" s="131" t="s">
        <v>655</v>
      </c>
      <c r="B28" s="12" t="s">
        <v>656</v>
      </c>
      <c r="C28" s="12">
        <f>COUNTIF(Oferta!$P$2:$P$61,B28)</f>
        <v>0</v>
      </c>
    </row>
    <row r="29" spans="1:3" ht="14.25" customHeight="1">
      <c r="A29" s="12" t="s">
        <v>657</v>
      </c>
      <c r="B29" s="12" t="s">
        <v>658</v>
      </c>
      <c r="C29" s="12">
        <f>COUNTIF(Oferta!$P$2:$P$61,B29)</f>
        <v>0</v>
      </c>
    </row>
    <row r="30" spans="1:3" ht="14.25" customHeight="1">
      <c r="A30" s="12" t="s">
        <v>388</v>
      </c>
      <c r="B30" s="12" t="s">
        <v>659</v>
      </c>
      <c r="C30" s="12">
        <f>COUNTIF(Oferta!$P$2:$P$61,B30)</f>
        <v>0</v>
      </c>
    </row>
    <row r="31" spans="1:3" ht="14.25" customHeight="1">
      <c r="A31" s="12" t="s">
        <v>660</v>
      </c>
      <c r="B31" s="12" t="s">
        <v>661</v>
      </c>
      <c r="C31" s="12">
        <f>COUNTIF(Oferta!$P$2:$P$61,B31)</f>
        <v>0</v>
      </c>
    </row>
    <row r="32" spans="1:3" ht="14.25" customHeight="1">
      <c r="A32" s="12" t="s">
        <v>662</v>
      </c>
      <c r="B32" s="12" t="s">
        <v>663</v>
      </c>
      <c r="C32" s="12">
        <f>COUNTIF(Oferta!$P$2:$P$61,B32)</f>
        <v>0</v>
      </c>
    </row>
    <row r="33" spans="1:3" ht="14.25" customHeight="1">
      <c r="A33" s="12" t="s">
        <v>664</v>
      </c>
      <c r="B33" s="12" t="s">
        <v>665</v>
      </c>
      <c r="C33" s="12">
        <f>COUNTIF(Oferta!$P$2:$P$61,B33)</f>
        <v>0</v>
      </c>
    </row>
    <row r="34" spans="1:3" ht="14.25" customHeight="1">
      <c r="A34" s="12" t="s">
        <v>350</v>
      </c>
      <c r="B34" s="12" t="s">
        <v>192</v>
      </c>
      <c r="C34" s="12">
        <f>COUNTIF(Oferta!$P$2:$P$61,B34)</f>
        <v>0</v>
      </c>
    </row>
    <row r="35" spans="1:3" ht="14.25" customHeight="1">
      <c r="A35" s="12" t="s">
        <v>666</v>
      </c>
      <c r="B35" s="12" t="s">
        <v>667</v>
      </c>
      <c r="C35" s="12">
        <f>COUNTIF(Oferta!$P$2:$P$61,B35)</f>
        <v>0</v>
      </c>
    </row>
    <row r="36" spans="1:3" ht="14.25" customHeight="1">
      <c r="A36" s="12" t="s">
        <v>353</v>
      </c>
      <c r="B36" s="12" t="s">
        <v>218</v>
      </c>
      <c r="C36" s="12">
        <f>COUNTIF(Oferta!$P$2:$P$61,B36)</f>
        <v>0</v>
      </c>
    </row>
    <row r="37" spans="1:3" ht="14.25" customHeight="1">
      <c r="A37" s="12" t="s">
        <v>668</v>
      </c>
      <c r="B37" s="12" t="s">
        <v>669</v>
      </c>
      <c r="C37" s="12">
        <f>COUNTIF(Oferta!$P$2:$P$61,B37)</f>
        <v>0</v>
      </c>
    </row>
    <row r="38" spans="1:3" ht="14.25" customHeight="1">
      <c r="A38" s="12" t="s">
        <v>670</v>
      </c>
      <c r="B38" s="12" t="s">
        <v>671</v>
      </c>
      <c r="C38" s="12">
        <f>COUNTIF(Oferta!$P$2:$P$61,B38)</f>
        <v>0</v>
      </c>
    </row>
    <row r="39" spans="1:3" ht="14.25" customHeight="1">
      <c r="A39" s="12" t="s">
        <v>672</v>
      </c>
      <c r="B39" s="12" t="s">
        <v>673</v>
      </c>
      <c r="C39" s="12">
        <f>COUNTIF(Oferta!$P$2:$P$61,B39)</f>
        <v>0</v>
      </c>
    </row>
    <row r="40" spans="1:3" ht="14.25" customHeight="1">
      <c r="A40" s="12" t="s">
        <v>674</v>
      </c>
      <c r="B40" s="12" t="s">
        <v>675</v>
      </c>
      <c r="C40" s="12">
        <f>COUNTIF(Oferta!$P$2:$P$61,B40)</f>
        <v>0</v>
      </c>
    </row>
    <row r="41" spans="1:3" ht="14.25" customHeight="1">
      <c r="A41" s="12" t="s">
        <v>676</v>
      </c>
      <c r="B41" s="12" t="s">
        <v>677</v>
      </c>
      <c r="C41" s="12">
        <f>COUNTIF(Oferta!$P$2:$P$61,B41)</f>
        <v>0</v>
      </c>
    </row>
    <row r="42" spans="1:3" ht="14.25" customHeight="1">
      <c r="A42" s="12" t="s">
        <v>678</v>
      </c>
      <c r="B42" s="12" t="s">
        <v>679</v>
      </c>
      <c r="C42" s="12">
        <f>COUNTIF(Oferta!$P$2:$P$61,B42)</f>
        <v>0</v>
      </c>
    </row>
    <row r="43" spans="1:3" ht="14.25" customHeight="1">
      <c r="A43" s="12" t="s">
        <v>680</v>
      </c>
      <c r="B43" s="12" t="s">
        <v>681</v>
      </c>
      <c r="C43" s="12">
        <f>COUNTIF(Oferta!$P$2:$P$61,B43)</f>
        <v>0</v>
      </c>
    </row>
    <row r="44" spans="1:3" ht="14.25" customHeight="1">
      <c r="A44" s="12" t="s">
        <v>392</v>
      </c>
      <c r="B44" s="12" t="s">
        <v>682</v>
      </c>
      <c r="C44" s="12">
        <f>COUNTIF(Oferta!$P$2:$P$61,B44)</f>
        <v>0</v>
      </c>
    </row>
    <row r="45" spans="1:3" ht="14.25" customHeight="1">
      <c r="A45" s="12" t="s">
        <v>394</v>
      </c>
      <c r="B45" s="12" t="s">
        <v>246</v>
      </c>
      <c r="C45" s="12">
        <f>COUNTIF(Oferta!$P$2:$P$61,B45)</f>
        <v>0</v>
      </c>
    </row>
    <row r="46" spans="1:3" ht="14.25" customHeight="1">
      <c r="A46" s="12" t="s">
        <v>683</v>
      </c>
      <c r="B46" s="12" t="s">
        <v>684</v>
      </c>
      <c r="C46" s="12">
        <f>COUNTIF(Oferta!$P$2:$P$61,B46)</f>
        <v>0</v>
      </c>
    </row>
    <row r="47" spans="1:3" ht="14.25" customHeight="1">
      <c r="A47" s="12" t="s">
        <v>367</v>
      </c>
      <c r="B47" s="12" t="s">
        <v>297</v>
      </c>
      <c r="C47" s="12">
        <f>COUNTIF(Oferta!$P$2:$P$61,B47)</f>
        <v>0</v>
      </c>
    </row>
    <row r="48" spans="1:3" ht="14.25" customHeight="1">
      <c r="A48" s="12" t="s">
        <v>685</v>
      </c>
      <c r="B48" s="12" t="s">
        <v>686</v>
      </c>
      <c r="C48" s="12">
        <f>COUNTIF(Oferta!$P$2:$P$61,B48)</f>
        <v>0</v>
      </c>
    </row>
    <row r="49" spans="1:3" ht="14.25" customHeight="1">
      <c r="A49" s="12" t="s">
        <v>687</v>
      </c>
      <c r="B49" s="12" t="s">
        <v>688</v>
      </c>
      <c r="C49" s="12">
        <f>COUNTIF(Oferta!$P$2:$P$61,B49)</f>
        <v>0</v>
      </c>
    </row>
    <row r="50" spans="1:3" ht="14.25" customHeight="1">
      <c r="A50" s="12" t="s">
        <v>357</v>
      </c>
      <c r="B50" s="12" t="s">
        <v>248</v>
      </c>
      <c r="C50" s="12">
        <f>COUNTIF(Oferta!$P$2:$P$61,B50)</f>
        <v>0</v>
      </c>
    </row>
    <row r="51" spans="1:3" ht="14.25" customHeight="1">
      <c r="A51" s="12" t="s">
        <v>689</v>
      </c>
      <c r="B51" s="12" t="s">
        <v>690</v>
      </c>
      <c r="C51" s="12">
        <f>COUNTIF(Oferta!$P$2:$P$61,B51)</f>
        <v>0</v>
      </c>
    </row>
    <row r="52" spans="1:3" ht="14.25" customHeight="1">
      <c r="A52" s="12" t="s">
        <v>373</v>
      </c>
      <c r="B52" s="12" t="s">
        <v>250</v>
      </c>
      <c r="C52" s="12">
        <f>COUNTIF(Oferta!$P$2:$P$61,B52)</f>
        <v>0</v>
      </c>
    </row>
    <row r="53" spans="1:3" ht="14.25" customHeight="1">
      <c r="A53" s="12" t="s">
        <v>691</v>
      </c>
      <c r="B53" s="12" t="s">
        <v>692</v>
      </c>
      <c r="C53" s="12">
        <f>COUNTIF(Oferta!$P$2:$P$61,B53)</f>
        <v>0</v>
      </c>
    </row>
    <row r="54" spans="1:3" ht="14.25" customHeight="1">
      <c r="A54" s="12" t="s">
        <v>693</v>
      </c>
      <c r="B54" s="12" t="s">
        <v>694</v>
      </c>
      <c r="C54" s="12">
        <f>COUNTIF(Oferta!$P$2:$P$61,B54)</f>
        <v>0</v>
      </c>
    </row>
    <row r="55" spans="1:3" ht="14.25" customHeight="1">
      <c r="A55" s="12" t="s">
        <v>695</v>
      </c>
      <c r="B55" s="12" t="s">
        <v>696</v>
      </c>
      <c r="C55" s="12">
        <f>COUNTIF(Oferta!$P$2:$P$61,B55)</f>
        <v>0</v>
      </c>
    </row>
    <row r="56" spans="1:3" ht="14.25" customHeight="1">
      <c r="A56" s="12" t="s">
        <v>697</v>
      </c>
      <c r="B56" s="12" t="s">
        <v>698</v>
      </c>
      <c r="C56" s="12">
        <f>COUNTIF(Oferta!$P$2:$P$61,B56)</f>
        <v>0</v>
      </c>
    </row>
    <row r="57" spans="1:3" ht="14.25" customHeight="1">
      <c r="A57" s="12" t="s">
        <v>383</v>
      </c>
      <c r="B57" s="12" t="s">
        <v>699</v>
      </c>
      <c r="C57" s="12">
        <f>COUNTIF(Oferta!$P$2:$P$61,B57)</f>
        <v>0</v>
      </c>
    </row>
    <row r="58" spans="1:3" ht="14.25" customHeight="1">
      <c r="A58" s="12" t="s">
        <v>700</v>
      </c>
      <c r="B58" s="12" t="s">
        <v>701</v>
      </c>
      <c r="C58" s="12">
        <f>COUNTIF(Oferta!$P$2:$P$61,B58)</f>
        <v>0</v>
      </c>
    </row>
    <row r="59" spans="1:3" ht="14.25" customHeight="1">
      <c r="A59" s="12" t="s">
        <v>702</v>
      </c>
      <c r="B59" s="12" t="s">
        <v>703</v>
      </c>
      <c r="C59" s="12">
        <f>COUNTIF(Oferta!$P$2:$P$61,B59)</f>
        <v>0</v>
      </c>
    </row>
    <row r="60" spans="1:3" ht="14.25" customHeight="1">
      <c r="A60" s="12" t="s">
        <v>704</v>
      </c>
      <c r="B60" s="12" t="s">
        <v>705</v>
      </c>
      <c r="C60" s="12">
        <f>COUNTIF(Oferta!$P$2:$P$61,B60)</f>
        <v>0</v>
      </c>
    </row>
    <row r="61" spans="1:3" ht="14.25" customHeight="1">
      <c r="A61" s="12" t="s">
        <v>385</v>
      </c>
      <c r="B61" s="12" t="s">
        <v>196</v>
      </c>
      <c r="C61" s="12">
        <f>COUNTIF(Oferta!$P$2:$P$61,B61)</f>
        <v>0</v>
      </c>
    </row>
    <row r="62" spans="1:3" ht="14.25" customHeight="1">
      <c r="A62" s="12" t="s">
        <v>337</v>
      </c>
      <c r="B62" s="12" t="s">
        <v>212</v>
      </c>
      <c r="C62" s="12">
        <f>COUNTIF(Oferta!$P$2:$P$61,B62)</f>
        <v>2</v>
      </c>
    </row>
    <row r="63" spans="1:3" ht="14.25" customHeight="1">
      <c r="A63" s="12" t="s">
        <v>391</v>
      </c>
      <c r="B63" s="12" t="s">
        <v>706</v>
      </c>
      <c r="C63" s="12">
        <f>COUNTIF(Oferta!$P$2:$P$61,B63)</f>
        <v>0</v>
      </c>
    </row>
    <row r="64" spans="1:3" ht="14.25" customHeight="1">
      <c r="A64" s="12" t="s">
        <v>707</v>
      </c>
      <c r="B64" s="12" t="s">
        <v>708</v>
      </c>
      <c r="C64" s="12">
        <f>COUNTIF(Oferta!$P$2:$P$61,B64)</f>
        <v>0</v>
      </c>
    </row>
    <row r="65" spans="1:3" ht="14.25" customHeight="1">
      <c r="A65" s="12" t="s">
        <v>341</v>
      </c>
      <c r="B65" s="12" t="s">
        <v>186</v>
      </c>
      <c r="C65" s="12">
        <f>COUNTIF(Oferta!$P$2:$P$61,B65)</f>
        <v>2</v>
      </c>
    </row>
    <row r="66" spans="1:3" ht="14.25" customHeight="1">
      <c r="A66" s="12" t="s">
        <v>709</v>
      </c>
      <c r="B66" s="12" t="s">
        <v>710</v>
      </c>
      <c r="C66" s="12">
        <f>COUNTIF(Oferta!$P$2:$P$61,B66)</f>
        <v>0</v>
      </c>
    </row>
    <row r="67" spans="1:3" ht="14.25" customHeight="1">
      <c r="A67" s="12" t="s">
        <v>711</v>
      </c>
      <c r="B67" s="12" t="s">
        <v>712</v>
      </c>
      <c r="C67" s="12">
        <f>COUNTIF(Oferta!$P$2:$P$61,B67)</f>
        <v>0</v>
      </c>
    </row>
    <row r="68" spans="1:3" ht="14.25" customHeight="1">
      <c r="A68" s="12" t="s">
        <v>393</v>
      </c>
      <c r="B68" s="12" t="s">
        <v>713</v>
      </c>
      <c r="C68" s="12">
        <f>COUNTIF(Oferta!$P$2:$P$61,B68)</f>
        <v>0</v>
      </c>
    </row>
    <row r="69" spans="1:3" ht="14.25" customHeight="1">
      <c r="A69" s="12" t="s">
        <v>358</v>
      </c>
      <c r="B69" s="12" t="s">
        <v>236</v>
      </c>
      <c r="C69" s="12">
        <f>COUNTIF(Oferta!$P$2:$P$61,B69)</f>
        <v>0</v>
      </c>
    </row>
    <row r="70" spans="1:3" ht="14.25" customHeight="1">
      <c r="A70" s="12" t="s">
        <v>714</v>
      </c>
      <c r="B70" s="12" t="s">
        <v>715</v>
      </c>
      <c r="C70" s="12">
        <f>COUNTIF(Oferta!$P$2:$P$61,B70)</f>
        <v>0</v>
      </c>
    </row>
    <row r="71" spans="1:3" ht="14.25" customHeight="1">
      <c r="A71" s="12" t="s">
        <v>716</v>
      </c>
      <c r="B71" s="12" t="s">
        <v>717</v>
      </c>
      <c r="C71" s="12">
        <f>COUNTIF(Oferta!$P$2:$P$61,B71)</f>
        <v>0</v>
      </c>
    </row>
    <row r="72" spans="1:3" ht="14.25" customHeight="1">
      <c r="A72" s="12" t="s">
        <v>344</v>
      </c>
      <c r="B72" s="12" t="s">
        <v>204</v>
      </c>
      <c r="C72" s="12">
        <f>COUNTIF(Oferta!$P$2:$P$61,B72)</f>
        <v>1</v>
      </c>
    </row>
    <row r="73" spans="1:3" ht="14.25" customHeight="1">
      <c r="A73" s="12" t="s">
        <v>718</v>
      </c>
      <c r="B73" s="12" t="s">
        <v>719</v>
      </c>
      <c r="C73" s="12">
        <f>COUNTIF(Oferta!$P$2:$P$61,B73)</f>
        <v>0</v>
      </c>
    </row>
    <row r="74" spans="1:3" ht="14.25" customHeight="1">
      <c r="A74" s="12" t="s">
        <v>371</v>
      </c>
      <c r="B74" s="12" t="s">
        <v>229</v>
      </c>
      <c r="C74" s="12">
        <f>COUNTIF(Oferta!$P$2:$P$61,B74)</f>
        <v>0</v>
      </c>
    </row>
    <row r="75" spans="1:3" ht="14.25" customHeight="1">
      <c r="A75" s="12" t="s">
        <v>720</v>
      </c>
      <c r="B75" s="12" t="s">
        <v>721</v>
      </c>
      <c r="C75" s="12">
        <f>COUNTIF(Oferta!$P$2:$P$61,B75)</f>
        <v>0</v>
      </c>
    </row>
    <row r="76" spans="1:3" ht="14.25" customHeight="1">
      <c r="A76" s="12" t="s">
        <v>339</v>
      </c>
      <c r="B76" s="12" t="s">
        <v>169</v>
      </c>
      <c r="C76" s="12">
        <f>COUNTIF(Oferta!$P$2:$P$61,B76)</f>
        <v>2</v>
      </c>
    </row>
    <row r="77" spans="1:3" ht="14.25" customHeight="1">
      <c r="A77" s="12" t="s">
        <v>369</v>
      </c>
      <c r="B77" s="12" t="s">
        <v>216</v>
      </c>
      <c r="C77" s="12">
        <f>COUNTIF(Oferta!$P$2:$P$61,B77)</f>
        <v>0</v>
      </c>
    </row>
    <row r="78" spans="1:3" ht="14.25" customHeight="1">
      <c r="A78" s="12" t="s">
        <v>722</v>
      </c>
      <c r="B78" s="12" t="s">
        <v>723</v>
      </c>
      <c r="C78" s="12">
        <f>COUNTIF(Oferta!$P$2:$P$61,B78)</f>
        <v>0</v>
      </c>
    </row>
    <row r="79" spans="1:3" ht="14.25" customHeight="1">
      <c r="A79" s="131" t="s">
        <v>724</v>
      </c>
      <c r="B79" s="12" t="s">
        <v>725</v>
      </c>
      <c r="C79" s="12">
        <f>COUNTIF(Oferta!$P$2:$P$61,B79)</f>
        <v>0</v>
      </c>
    </row>
    <row r="80" spans="1:3" ht="14.25" customHeight="1">
      <c r="A80" s="12" t="s">
        <v>726</v>
      </c>
      <c r="B80" s="12" t="s">
        <v>727</v>
      </c>
      <c r="C80" s="12">
        <f>COUNTIF(Oferta!$P$2:$P$61,B80)</f>
        <v>0</v>
      </c>
    </row>
    <row r="81" spans="1:3" ht="14.25" customHeight="1">
      <c r="A81" s="12" t="s">
        <v>728</v>
      </c>
      <c r="B81" s="12" t="s">
        <v>729</v>
      </c>
      <c r="C81" s="12">
        <f>COUNTIF(Oferta!$P$2:$P$61,B81)</f>
        <v>0</v>
      </c>
    </row>
    <row r="82" spans="1:3" ht="14.25" customHeight="1">
      <c r="A82" s="12" t="s">
        <v>730</v>
      </c>
      <c r="B82" s="12" t="s">
        <v>731</v>
      </c>
      <c r="C82" s="12">
        <f>COUNTIF(Oferta!$P$2:$P$61,B82)</f>
        <v>0</v>
      </c>
    </row>
    <row r="83" spans="1:3" ht="14.25" customHeight="1">
      <c r="A83" s="12" t="s">
        <v>732</v>
      </c>
      <c r="B83" s="12" t="s">
        <v>732</v>
      </c>
      <c r="C83" s="12">
        <f>COUNTIF(Oferta!$P$2:$P$61,B83)</f>
        <v>0</v>
      </c>
    </row>
    <row r="84" spans="1:3" ht="14.25" customHeight="1">
      <c r="A84" s="12" t="s">
        <v>340</v>
      </c>
      <c r="B84" s="12" t="s">
        <v>179</v>
      </c>
      <c r="C84" s="12">
        <f>COUNTIF(Oferta!$P$2:$P$61,B84)</f>
        <v>1</v>
      </c>
    </row>
    <row r="85" spans="1:3" ht="14.25" customHeight="1">
      <c r="A85" s="12" t="s">
        <v>733</v>
      </c>
      <c r="B85" s="12" t="s">
        <v>734</v>
      </c>
      <c r="C85" s="12">
        <f>COUNTIF(Oferta!$P$2:$P$61,B85)</f>
        <v>0</v>
      </c>
    </row>
    <row r="86" spans="1:3" ht="14.25" customHeight="1">
      <c r="A86" s="12" t="s">
        <v>735</v>
      </c>
      <c r="B86" s="12" t="s">
        <v>736</v>
      </c>
      <c r="C86" s="12">
        <f>COUNTIF(Oferta!$P$2:$P$61,B86)</f>
        <v>0</v>
      </c>
    </row>
    <row r="87" spans="1:3" ht="14.25" customHeight="1">
      <c r="A87" s="12" t="s">
        <v>737</v>
      </c>
      <c r="B87" s="12" t="s">
        <v>738</v>
      </c>
      <c r="C87" s="12">
        <f>COUNTIF(Oferta!$P$2:$P$61,B87)</f>
        <v>0</v>
      </c>
    </row>
    <row r="88" spans="1:3" ht="14.25" customHeight="1">
      <c r="A88" s="12" t="s">
        <v>739</v>
      </c>
      <c r="B88" s="12" t="s">
        <v>740</v>
      </c>
      <c r="C88" s="12">
        <f>COUNTIF(Oferta!$P$2:$P$61,B88)</f>
        <v>0</v>
      </c>
    </row>
    <row r="89" spans="1:3" ht="14.25" customHeight="1">
      <c r="A89" s="12" t="s">
        <v>741</v>
      </c>
      <c r="B89" s="12" t="s">
        <v>742</v>
      </c>
      <c r="C89" s="12">
        <f>COUNTIF(Oferta!$P$2:$P$61,B89)</f>
        <v>0</v>
      </c>
    </row>
    <row r="90" spans="1:3" ht="14.25" customHeight="1">
      <c r="A90" s="12" t="s">
        <v>743</v>
      </c>
      <c r="B90" s="12" t="s">
        <v>742</v>
      </c>
      <c r="C90" s="12">
        <f>COUNTIF(Oferta!$P$2:$P$61,B90)</f>
        <v>0</v>
      </c>
    </row>
    <row r="91" spans="1:3" ht="14.25" customHeight="1">
      <c r="A91" s="12" t="s">
        <v>744</v>
      </c>
      <c r="B91" s="20" t="s">
        <v>745</v>
      </c>
      <c r="C91" s="12">
        <f>COUNTIF(Oferta!$P$2:$P$61,B91)</f>
        <v>0</v>
      </c>
    </row>
    <row r="92" spans="1:3" ht="14.25" customHeight="1">
      <c r="A92" s="12" t="s">
        <v>387</v>
      </c>
      <c r="B92" s="12" t="s">
        <v>746</v>
      </c>
      <c r="C92" s="12">
        <f>COUNTIF(Oferta!$P$2:$P$61,B92)</f>
        <v>0</v>
      </c>
    </row>
    <row r="93" spans="1:3" ht="14.25" customHeight="1">
      <c r="A93" s="12" t="s">
        <v>348</v>
      </c>
      <c r="B93" s="12" t="s">
        <v>189</v>
      </c>
      <c r="C93" s="12">
        <f>COUNTIF(Oferta!$P$2:$P$61,B93)</f>
        <v>1</v>
      </c>
    </row>
    <row r="94" spans="1:3" ht="14.25" customHeight="1">
      <c r="A94" s="12" t="s">
        <v>363</v>
      </c>
      <c r="B94" s="12" t="s">
        <v>264</v>
      </c>
      <c r="C94" s="12">
        <f>COUNTIF(Oferta!$P$2:$P$61,B94)</f>
        <v>0</v>
      </c>
    </row>
    <row r="95" spans="1:3" ht="14.25" customHeight="1">
      <c r="A95" s="12" t="s">
        <v>747</v>
      </c>
      <c r="B95" s="12" t="s">
        <v>748</v>
      </c>
      <c r="C95" s="12">
        <f>COUNTIF(Oferta!$P$2:$P$61,B95)</f>
        <v>0</v>
      </c>
    </row>
    <row r="96" spans="1:3" ht="14.25" customHeight="1">
      <c r="A96" s="12" t="s">
        <v>749</v>
      </c>
      <c r="B96" s="12" t="s">
        <v>750</v>
      </c>
      <c r="C96" s="12">
        <f>COUNTIF(Oferta!$P$2:$P$61,B96)</f>
        <v>0</v>
      </c>
    </row>
    <row r="97" spans="1:3" ht="14.25" customHeight="1">
      <c r="A97" s="12" t="s">
        <v>380</v>
      </c>
      <c r="B97" s="12" t="s">
        <v>751</v>
      </c>
      <c r="C97" s="12">
        <f>COUNTIF(Oferta!$P$2:$P$61,B97)</f>
        <v>0</v>
      </c>
    </row>
    <row r="98" spans="1:3" ht="14.25" customHeight="1">
      <c r="A98" s="12" t="s">
        <v>752</v>
      </c>
      <c r="B98" s="12" t="s">
        <v>753</v>
      </c>
      <c r="C98" s="12">
        <f>COUNTIF(Oferta!$P$2:$P$61,B98)</f>
        <v>0</v>
      </c>
    </row>
    <row r="99" spans="1:3" ht="14.25" customHeight="1">
      <c r="A99" s="12" t="s">
        <v>342</v>
      </c>
      <c r="B99" s="12" t="s">
        <v>200</v>
      </c>
      <c r="C99" s="12">
        <f>COUNTIF(Oferta!$P$2:$P$61,B99)</f>
        <v>2</v>
      </c>
    </row>
    <row r="100" spans="1:3" ht="14.25" customHeight="1">
      <c r="A100" s="12" t="s">
        <v>754</v>
      </c>
      <c r="B100" s="12" t="s">
        <v>755</v>
      </c>
      <c r="C100" s="12">
        <f>COUNTIF(Oferta!$P$2:$P$61,B100)</f>
        <v>0</v>
      </c>
    </row>
    <row r="101" spans="1:3" ht="14.25" customHeight="1">
      <c r="A101" s="12"/>
      <c r="B101" s="12"/>
      <c r="C101" s="12">
        <f>COUNTIF(Oferta!$P$2:$P$61,B101)</f>
        <v>0</v>
      </c>
    </row>
    <row r="102" spans="1:3" ht="14.25" customHeight="1">
      <c r="A102" s="12"/>
      <c r="B102" s="12"/>
      <c r="C102" s="12">
        <f>COUNTIF(Oferta!$P$2:$P$61,B102)</f>
        <v>0</v>
      </c>
    </row>
    <row r="103" spans="1:3" ht="14.25" customHeight="1">
      <c r="A103" s="12"/>
      <c r="B103" s="12"/>
      <c r="C103" s="12">
        <f>COUNTIF(Oferta!$P$2:$P$61,B103)</f>
        <v>0</v>
      </c>
    </row>
    <row r="104" spans="1:3" ht="14.25" customHeight="1">
      <c r="A104" s="12"/>
      <c r="B104" s="12"/>
      <c r="C104" s="12">
        <f>COUNTIF(Oferta!$P$2:$P$61,B104)</f>
        <v>0</v>
      </c>
    </row>
    <row r="105" spans="1:3" ht="14.25" customHeight="1"/>
    <row r="106" spans="1:3" ht="14.25" customHeight="1"/>
    <row r="107" spans="1:3" ht="14.25" customHeight="1"/>
    <row r="108" spans="1:3" ht="14.25" customHeight="1"/>
    <row r="109" spans="1:3" ht="14.25" customHeight="1"/>
    <row r="110" spans="1:3" ht="14.25" customHeight="1"/>
    <row r="111" spans="1:3" ht="14.25" customHeight="1"/>
    <row r="112" spans="1:3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spans="2:2" ht="14.25" customHeight="1"/>
    <row r="290" spans="2:2" ht="14.25" customHeight="1"/>
    <row r="291" spans="2:2" ht="14.25" customHeight="1"/>
    <row r="292" spans="2:2" ht="14.25" customHeight="1"/>
    <row r="293" spans="2:2" ht="14.25" customHeight="1"/>
    <row r="294" spans="2:2" ht="14.25" customHeight="1"/>
    <row r="295" spans="2:2" ht="14.25" customHeight="1"/>
    <row r="296" spans="2:2" ht="14.25" customHeight="1"/>
    <row r="297" spans="2:2" ht="14.25" customHeight="1"/>
    <row r="298" spans="2:2" ht="14.25" customHeight="1">
      <c r="B298" s="12"/>
    </row>
    <row r="299" spans="2:2" ht="14.25" customHeight="1">
      <c r="B299" s="12"/>
    </row>
    <row r="300" spans="2:2" ht="14.25" customHeight="1">
      <c r="B300" s="12"/>
    </row>
    <row r="301" spans="2:2" ht="14.25" customHeight="1">
      <c r="B301" s="12"/>
    </row>
    <row r="302" spans="2:2" ht="14.25" customHeight="1">
      <c r="B302" s="12"/>
    </row>
    <row r="303" spans="2:2" ht="14.25" customHeight="1">
      <c r="B303" s="12"/>
    </row>
    <row r="304" spans="2:2" ht="14.25" customHeight="1">
      <c r="B304" s="12"/>
    </row>
    <row r="305" spans="2:2" ht="14.25" customHeight="1">
      <c r="B305" s="12"/>
    </row>
    <row r="306" spans="2:2" ht="14.25" customHeight="1">
      <c r="B306" s="12"/>
    </row>
    <row r="307" spans="2:2" ht="14.25" customHeight="1">
      <c r="B307" s="12"/>
    </row>
    <row r="308" spans="2:2" ht="14.25" customHeight="1">
      <c r="B308" s="12"/>
    </row>
    <row r="309" spans="2:2" ht="14.25" customHeight="1">
      <c r="B309" s="12"/>
    </row>
    <row r="310" spans="2:2" ht="14.25" customHeight="1">
      <c r="B310" s="12"/>
    </row>
    <row r="311" spans="2:2" ht="14.25" customHeight="1">
      <c r="B311" s="12"/>
    </row>
    <row r="312" spans="2:2" ht="14.25" customHeight="1">
      <c r="B312" s="12"/>
    </row>
    <row r="313" spans="2:2" ht="14.25" customHeight="1">
      <c r="B313" s="12"/>
    </row>
    <row r="314" spans="2:2" ht="14.25" customHeight="1">
      <c r="B314" s="12"/>
    </row>
    <row r="315" spans="2:2" ht="14.25" customHeight="1">
      <c r="B315" s="12"/>
    </row>
    <row r="316" spans="2:2" ht="14.25" customHeight="1">
      <c r="B316" s="12"/>
    </row>
    <row r="317" spans="2:2" ht="14.25" customHeight="1">
      <c r="B317" s="12"/>
    </row>
    <row r="318" spans="2:2" ht="14.25" customHeight="1">
      <c r="B318" s="12"/>
    </row>
    <row r="319" spans="2:2" ht="14.25" customHeight="1">
      <c r="B319" s="12"/>
    </row>
    <row r="320" spans="2:2" ht="14.25" customHeight="1">
      <c r="B320" s="12"/>
    </row>
    <row r="321" spans="2:2" ht="14.25" customHeight="1">
      <c r="B321" s="12"/>
    </row>
    <row r="322" spans="2:2" ht="14.25" customHeight="1">
      <c r="B322" s="12"/>
    </row>
    <row r="323" spans="2:2" ht="14.25" customHeight="1">
      <c r="B323" s="12"/>
    </row>
    <row r="324" spans="2:2" ht="14.25" customHeight="1">
      <c r="B324" s="12"/>
    </row>
    <row r="325" spans="2:2" ht="14.25" customHeight="1">
      <c r="B325" s="12"/>
    </row>
    <row r="326" spans="2:2" ht="14.25" customHeight="1">
      <c r="B326" s="12"/>
    </row>
    <row r="327" spans="2:2" ht="14.25" customHeight="1">
      <c r="B327" s="12"/>
    </row>
    <row r="328" spans="2:2" ht="14.25" customHeight="1">
      <c r="B328" s="12"/>
    </row>
    <row r="329" spans="2:2" ht="14.25" customHeight="1">
      <c r="B329" s="12"/>
    </row>
    <row r="330" spans="2:2" ht="14.25" customHeight="1">
      <c r="B330" s="12"/>
    </row>
    <row r="331" spans="2:2" ht="14.25" customHeight="1">
      <c r="B331" s="12"/>
    </row>
    <row r="332" spans="2:2" ht="14.25" customHeight="1">
      <c r="B332" s="12"/>
    </row>
    <row r="333" spans="2:2" ht="14.25" customHeight="1">
      <c r="B333" s="12"/>
    </row>
    <row r="334" spans="2:2" ht="14.25" customHeight="1">
      <c r="B334" s="12"/>
    </row>
    <row r="335" spans="2:2" ht="14.25" customHeight="1">
      <c r="B335" s="12"/>
    </row>
    <row r="336" spans="2:2" ht="14.25" customHeight="1">
      <c r="B336" s="12"/>
    </row>
    <row r="337" spans="2:2" ht="14.25" customHeight="1">
      <c r="B337" s="12"/>
    </row>
    <row r="338" spans="2:2" ht="14.25" customHeight="1">
      <c r="B338" s="12"/>
    </row>
    <row r="339" spans="2:2" ht="14.25" customHeight="1">
      <c r="B339" s="12"/>
    </row>
    <row r="340" spans="2:2" ht="14.25" customHeight="1">
      <c r="B340" s="12"/>
    </row>
    <row r="341" spans="2:2" ht="14.25" customHeight="1">
      <c r="B341" s="12"/>
    </row>
    <row r="342" spans="2:2" ht="14.25" customHeight="1">
      <c r="B342" s="12"/>
    </row>
    <row r="343" spans="2:2" ht="14.25" customHeight="1">
      <c r="B343" s="12"/>
    </row>
    <row r="344" spans="2:2" ht="14.25" customHeight="1">
      <c r="B344" s="12"/>
    </row>
    <row r="345" spans="2:2" ht="14.25" customHeight="1">
      <c r="B345" s="12"/>
    </row>
    <row r="346" spans="2:2" ht="14.25" customHeight="1">
      <c r="B346" s="12"/>
    </row>
    <row r="347" spans="2:2" ht="14.25" customHeight="1">
      <c r="B347" s="12"/>
    </row>
    <row r="348" spans="2:2" ht="14.25" customHeight="1">
      <c r="B348" s="12"/>
    </row>
    <row r="349" spans="2:2" ht="14.25" customHeight="1">
      <c r="B349" s="12"/>
    </row>
    <row r="350" spans="2:2" ht="14.25" customHeight="1">
      <c r="B350" s="12"/>
    </row>
    <row r="351" spans="2:2" ht="14.25" customHeight="1">
      <c r="B351" s="12"/>
    </row>
    <row r="352" spans="2:2" ht="14.25" customHeight="1">
      <c r="B352" s="12"/>
    </row>
    <row r="353" spans="2:2" ht="14.25" customHeight="1">
      <c r="B353" s="12"/>
    </row>
    <row r="354" spans="2:2" ht="14.25" customHeight="1">
      <c r="B354" s="12"/>
    </row>
    <row r="355" spans="2:2" ht="14.25" customHeight="1">
      <c r="B355" s="12"/>
    </row>
    <row r="356" spans="2:2" ht="14.25" customHeight="1">
      <c r="B356" s="12"/>
    </row>
    <row r="357" spans="2:2" ht="14.25" customHeight="1">
      <c r="B357" s="12"/>
    </row>
    <row r="358" spans="2:2" ht="14.25" customHeight="1">
      <c r="B358" s="12"/>
    </row>
    <row r="359" spans="2:2" ht="14.25" customHeight="1">
      <c r="B359" s="12"/>
    </row>
    <row r="360" spans="2:2" ht="14.25" customHeight="1">
      <c r="B360" s="12"/>
    </row>
    <row r="361" spans="2:2" ht="14.25" customHeight="1">
      <c r="B361" s="12"/>
    </row>
    <row r="362" spans="2:2" ht="14.25" customHeight="1">
      <c r="B362" s="12"/>
    </row>
    <row r="363" spans="2:2" ht="14.25" customHeight="1">
      <c r="B363" s="12"/>
    </row>
    <row r="364" spans="2:2" ht="14.25" customHeight="1">
      <c r="B364" s="12"/>
    </row>
    <row r="365" spans="2:2" ht="14.25" customHeight="1">
      <c r="B365" s="12"/>
    </row>
    <row r="366" spans="2:2" ht="14.25" customHeight="1">
      <c r="B366" s="12"/>
    </row>
    <row r="367" spans="2:2" ht="14.25" customHeight="1">
      <c r="B367" s="12"/>
    </row>
    <row r="368" spans="2:2" ht="14.25" customHeight="1">
      <c r="B368" s="12"/>
    </row>
    <row r="369" spans="2:2" ht="14.25" customHeight="1">
      <c r="B369" s="12"/>
    </row>
    <row r="370" spans="2:2" ht="14.25" customHeight="1">
      <c r="B370" s="12"/>
    </row>
    <row r="371" spans="2:2" ht="14.25" customHeight="1">
      <c r="B371" s="12"/>
    </row>
    <row r="372" spans="2:2" ht="14.25" customHeight="1">
      <c r="B372" s="12"/>
    </row>
    <row r="373" spans="2:2" ht="14.25" customHeight="1">
      <c r="B373" s="12"/>
    </row>
    <row r="374" spans="2:2" ht="14.25" customHeight="1">
      <c r="B374" s="12"/>
    </row>
    <row r="375" spans="2:2" ht="14.25" customHeight="1">
      <c r="B375" s="12"/>
    </row>
    <row r="376" spans="2:2" ht="14.25" customHeight="1">
      <c r="B376" s="12"/>
    </row>
    <row r="377" spans="2:2" ht="14.25" customHeight="1">
      <c r="B377" s="12"/>
    </row>
    <row r="378" spans="2:2" ht="14.25" customHeight="1">
      <c r="B378" s="12"/>
    </row>
    <row r="379" spans="2:2" ht="14.25" customHeight="1">
      <c r="B379" s="12"/>
    </row>
    <row r="380" spans="2:2" ht="14.25" customHeight="1">
      <c r="B380" s="12"/>
    </row>
    <row r="381" spans="2:2" ht="14.25" customHeight="1">
      <c r="B381" s="12"/>
    </row>
    <row r="382" spans="2:2" ht="14.25" customHeight="1">
      <c r="B382" s="12"/>
    </row>
    <row r="383" spans="2:2" ht="14.25" customHeight="1">
      <c r="B383" s="12"/>
    </row>
    <row r="384" spans="2:2" ht="14.25" customHeight="1">
      <c r="B384" s="12"/>
    </row>
    <row r="385" spans="2:2" ht="14.25" customHeight="1">
      <c r="B385" s="12"/>
    </row>
    <row r="386" spans="2:2" ht="14.25" customHeight="1">
      <c r="B386" s="12"/>
    </row>
    <row r="387" spans="2:2" ht="14.25" customHeight="1">
      <c r="B387" s="12"/>
    </row>
    <row r="388" spans="2:2" ht="14.25" customHeight="1">
      <c r="B388" s="12"/>
    </row>
    <row r="389" spans="2:2" ht="14.25" customHeight="1">
      <c r="B389" s="12"/>
    </row>
    <row r="390" spans="2:2" ht="14.25" customHeight="1">
      <c r="B390" s="12"/>
    </row>
    <row r="391" spans="2:2" ht="14.25" customHeight="1">
      <c r="B391" s="12"/>
    </row>
    <row r="392" spans="2:2" ht="14.25" customHeight="1">
      <c r="B392" s="12"/>
    </row>
    <row r="393" spans="2:2" ht="14.25" customHeight="1">
      <c r="B393" s="12"/>
    </row>
    <row r="394" spans="2:2" ht="14.25" customHeight="1">
      <c r="B394" s="12"/>
    </row>
    <row r="395" spans="2:2" ht="14.25" customHeight="1">
      <c r="B395" s="12"/>
    </row>
    <row r="396" spans="2:2" ht="14.25" customHeight="1">
      <c r="B396" s="12"/>
    </row>
    <row r="397" spans="2:2" ht="14.25" customHeight="1">
      <c r="B397" s="12"/>
    </row>
    <row r="398" spans="2:2" ht="14.25" customHeight="1">
      <c r="B398" s="12"/>
    </row>
    <row r="399" spans="2:2" ht="14.25" customHeight="1">
      <c r="B399" s="12"/>
    </row>
    <row r="400" spans="2:2" ht="14.25" customHeight="1">
      <c r="B400" s="12"/>
    </row>
    <row r="401" spans="2:2" ht="14.25" customHeight="1">
      <c r="B401" s="12"/>
    </row>
    <row r="402" spans="2:2" ht="14.25" customHeight="1">
      <c r="B402" s="12"/>
    </row>
    <row r="403" spans="2:2" ht="14.25" customHeight="1">
      <c r="B403" s="12"/>
    </row>
    <row r="404" spans="2:2" ht="14.25" customHeight="1">
      <c r="B404" s="12"/>
    </row>
    <row r="405" spans="2:2" ht="14.25" customHeight="1">
      <c r="B405" s="12"/>
    </row>
    <row r="406" spans="2:2" ht="14.25" customHeight="1">
      <c r="B406" s="12"/>
    </row>
    <row r="407" spans="2:2" ht="14.25" customHeight="1">
      <c r="B407" s="12"/>
    </row>
    <row r="408" spans="2:2" ht="14.25" customHeight="1">
      <c r="B408" s="12"/>
    </row>
    <row r="409" spans="2:2" ht="14.25" customHeight="1">
      <c r="B409" s="12"/>
    </row>
    <row r="410" spans="2:2" ht="14.25" customHeight="1">
      <c r="B410" s="12"/>
    </row>
    <row r="411" spans="2:2" ht="14.25" customHeight="1">
      <c r="B411" s="12"/>
    </row>
    <row r="412" spans="2:2" ht="14.25" customHeight="1">
      <c r="B412" s="12"/>
    </row>
    <row r="413" spans="2:2" ht="14.25" customHeight="1">
      <c r="B413" s="12"/>
    </row>
    <row r="414" spans="2:2" ht="14.25" customHeight="1">
      <c r="B414" s="12"/>
    </row>
    <row r="415" spans="2:2" ht="14.25" customHeight="1">
      <c r="B415" s="12"/>
    </row>
    <row r="416" spans="2:2" ht="14.25" customHeight="1">
      <c r="B416" s="12"/>
    </row>
    <row r="417" spans="2:2" ht="14.25" customHeight="1">
      <c r="B417" s="12"/>
    </row>
    <row r="418" spans="2:2" ht="14.25" customHeight="1">
      <c r="B418" s="12"/>
    </row>
    <row r="419" spans="2:2" ht="14.25" customHeight="1">
      <c r="B419" s="12"/>
    </row>
    <row r="420" spans="2:2" ht="14.25" customHeight="1">
      <c r="B420" s="12"/>
    </row>
    <row r="421" spans="2:2" ht="14.25" customHeight="1">
      <c r="B421" s="12"/>
    </row>
    <row r="422" spans="2:2" ht="14.25" customHeight="1">
      <c r="B422" s="12"/>
    </row>
    <row r="423" spans="2:2" ht="14.25" customHeight="1">
      <c r="B423" s="12"/>
    </row>
    <row r="424" spans="2:2" ht="14.25" customHeight="1">
      <c r="B424" s="12"/>
    </row>
    <row r="425" spans="2:2" ht="14.25" customHeight="1">
      <c r="B425" s="12"/>
    </row>
    <row r="426" spans="2:2" ht="14.25" customHeight="1">
      <c r="B426" s="12"/>
    </row>
    <row r="427" spans="2:2" ht="14.25" customHeight="1">
      <c r="B427" s="12"/>
    </row>
    <row r="428" spans="2:2" ht="14.25" customHeight="1">
      <c r="B428" s="12"/>
    </row>
    <row r="429" spans="2:2" ht="14.25" customHeight="1">
      <c r="B429" s="12"/>
    </row>
    <row r="430" spans="2:2" ht="14.25" customHeight="1">
      <c r="B430" s="12"/>
    </row>
    <row r="431" spans="2:2" ht="14.25" customHeight="1">
      <c r="B431" s="12"/>
    </row>
    <row r="432" spans="2:2" ht="14.25" customHeight="1">
      <c r="B432" s="12"/>
    </row>
    <row r="433" spans="2:2" ht="14.25" customHeight="1">
      <c r="B433" s="12"/>
    </row>
    <row r="434" spans="2:2" ht="14.25" customHeight="1">
      <c r="B434" s="12"/>
    </row>
    <row r="435" spans="2:2" ht="14.25" customHeight="1">
      <c r="B435" s="12"/>
    </row>
    <row r="436" spans="2:2" ht="14.25" customHeight="1">
      <c r="B436" s="12"/>
    </row>
    <row r="437" spans="2:2" ht="14.25" customHeight="1">
      <c r="B437" s="12"/>
    </row>
    <row r="438" spans="2:2" ht="14.25" customHeight="1">
      <c r="B438" s="12"/>
    </row>
    <row r="439" spans="2:2" ht="14.25" customHeight="1">
      <c r="B439" s="12"/>
    </row>
    <row r="440" spans="2:2" ht="14.25" customHeight="1">
      <c r="B440" s="12"/>
    </row>
    <row r="441" spans="2:2" ht="14.25" customHeight="1">
      <c r="B441" s="12"/>
    </row>
    <row r="442" spans="2:2" ht="14.25" customHeight="1">
      <c r="B442" s="12"/>
    </row>
    <row r="443" spans="2:2" ht="14.25" customHeight="1">
      <c r="B443" s="12"/>
    </row>
    <row r="444" spans="2:2" ht="14.25" customHeight="1">
      <c r="B444" s="12"/>
    </row>
    <row r="445" spans="2:2" ht="14.25" customHeight="1">
      <c r="B445" s="12"/>
    </row>
    <row r="446" spans="2:2" ht="14.25" customHeight="1">
      <c r="B446" s="12"/>
    </row>
    <row r="447" spans="2:2" ht="14.25" customHeight="1">
      <c r="B447" s="12"/>
    </row>
    <row r="448" spans="2:2" ht="14.25" customHeight="1">
      <c r="B448" s="12"/>
    </row>
    <row r="449" spans="2:2" ht="14.25" customHeight="1">
      <c r="B449" s="12"/>
    </row>
    <row r="450" spans="2:2" ht="14.25" customHeight="1">
      <c r="B450" s="12"/>
    </row>
    <row r="451" spans="2:2" ht="14.25" customHeight="1">
      <c r="B451" s="12"/>
    </row>
    <row r="452" spans="2:2" ht="14.25" customHeight="1">
      <c r="B452" s="12"/>
    </row>
    <row r="453" spans="2:2" ht="14.25" customHeight="1">
      <c r="B453" s="12"/>
    </row>
    <row r="454" spans="2:2" ht="14.25" customHeight="1">
      <c r="B454" s="12"/>
    </row>
    <row r="455" spans="2:2" ht="14.25" customHeight="1">
      <c r="B455" s="12"/>
    </row>
    <row r="456" spans="2:2" ht="14.25" customHeight="1">
      <c r="B456" s="12"/>
    </row>
    <row r="457" spans="2:2" ht="14.25" customHeight="1">
      <c r="B457" s="12"/>
    </row>
    <row r="458" spans="2:2" ht="14.25" customHeight="1">
      <c r="B458" s="12"/>
    </row>
    <row r="459" spans="2:2" ht="14.25" customHeight="1">
      <c r="B459" s="12"/>
    </row>
    <row r="460" spans="2:2" ht="14.25" customHeight="1">
      <c r="B460" s="12"/>
    </row>
    <row r="461" spans="2:2" ht="14.25" customHeight="1">
      <c r="B461" s="12"/>
    </row>
    <row r="462" spans="2:2" ht="14.25" customHeight="1">
      <c r="B462" s="12"/>
    </row>
    <row r="463" spans="2:2" ht="14.25" customHeight="1">
      <c r="B463" s="12"/>
    </row>
    <row r="464" spans="2:2" ht="14.25" customHeight="1">
      <c r="B464" s="12"/>
    </row>
    <row r="465" spans="2:2" ht="14.25" customHeight="1">
      <c r="B465" s="12"/>
    </row>
    <row r="466" spans="2:2" ht="14.25" customHeight="1">
      <c r="B466" s="12"/>
    </row>
    <row r="467" spans="2:2" ht="14.25" customHeight="1">
      <c r="B467" s="12"/>
    </row>
    <row r="468" spans="2:2" ht="14.25" customHeight="1">
      <c r="B468" s="12"/>
    </row>
    <row r="469" spans="2:2" ht="14.25" customHeight="1">
      <c r="B469" s="12"/>
    </row>
    <row r="470" spans="2:2" ht="14.25" customHeight="1">
      <c r="B470" s="12"/>
    </row>
    <row r="471" spans="2:2" ht="14.25" customHeight="1">
      <c r="B471" s="12"/>
    </row>
    <row r="472" spans="2:2" ht="14.25" customHeight="1">
      <c r="B472" s="12"/>
    </row>
    <row r="473" spans="2:2" ht="14.25" customHeight="1">
      <c r="B473" s="12"/>
    </row>
    <row r="474" spans="2:2" ht="14.25" customHeight="1">
      <c r="B474" s="12"/>
    </row>
    <row r="475" spans="2:2" ht="14.25" customHeight="1">
      <c r="B475" s="12"/>
    </row>
    <row r="476" spans="2:2" ht="14.25" customHeight="1">
      <c r="B476" s="12"/>
    </row>
    <row r="477" spans="2:2" ht="14.25" customHeight="1">
      <c r="B477" s="12"/>
    </row>
    <row r="478" spans="2:2" ht="14.25" customHeight="1">
      <c r="B478" s="12"/>
    </row>
    <row r="479" spans="2:2" ht="14.25" customHeight="1">
      <c r="B479" s="12"/>
    </row>
    <row r="480" spans="2:2" ht="14.25" customHeight="1">
      <c r="B480" s="12"/>
    </row>
    <row r="481" spans="2:2" ht="14.25" customHeight="1">
      <c r="B481" s="12"/>
    </row>
    <row r="482" spans="2:2" ht="14.25" customHeight="1">
      <c r="B482" s="12"/>
    </row>
    <row r="483" spans="2:2" ht="14.25" customHeight="1">
      <c r="B483" s="12"/>
    </row>
    <row r="484" spans="2:2" ht="14.25" customHeight="1">
      <c r="B484" s="12"/>
    </row>
    <row r="485" spans="2:2" ht="14.25" customHeight="1">
      <c r="B485" s="12"/>
    </row>
    <row r="486" spans="2:2" ht="14.25" customHeight="1">
      <c r="B486" s="12"/>
    </row>
    <row r="487" spans="2:2" ht="14.25" customHeight="1">
      <c r="B487" s="12"/>
    </row>
    <row r="488" spans="2:2" ht="14.25" customHeight="1">
      <c r="B488" s="12"/>
    </row>
    <row r="489" spans="2:2" ht="14.25" customHeight="1">
      <c r="B489" s="12"/>
    </row>
    <row r="490" spans="2:2" ht="14.25" customHeight="1">
      <c r="B490" s="12"/>
    </row>
    <row r="491" spans="2:2" ht="14.25" customHeight="1">
      <c r="B491" s="12"/>
    </row>
    <row r="492" spans="2:2" ht="14.25" customHeight="1">
      <c r="B492" s="12"/>
    </row>
    <row r="493" spans="2:2" ht="14.25" customHeight="1">
      <c r="B493" s="12"/>
    </row>
    <row r="494" spans="2:2" ht="14.25" customHeight="1">
      <c r="B494" s="12"/>
    </row>
    <row r="495" spans="2:2" ht="14.25" customHeight="1">
      <c r="B495" s="12"/>
    </row>
    <row r="496" spans="2:2" ht="14.25" customHeight="1">
      <c r="B496" s="12"/>
    </row>
    <row r="497" spans="2:2" ht="14.25" customHeight="1">
      <c r="B497" s="12"/>
    </row>
    <row r="498" spans="2:2" ht="14.25" customHeight="1">
      <c r="B498" s="12"/>
    </row>
    <row r="499" spans="2:2" ht="14.25" customHeight="1">
      <c r="B499" s="12"/>
    </row>
    <row r="500" spans="2:2" ht="14.25" customHeight="1">
      <c r="B500" s="12"/>
    </row>
    <row r="501" spans="2:2" ht="14.25" customHeight="1">
      <c r="B501" s="12"/>
    </row>
    <row r="502" spans="2:2" ht="14.25" customHeight="1">
      <c r="B502" s="12"/>
    </row>
    <row r="503" spans="2:2" ht="14.25" customHeight="1">
      <c r="B503" s="12"/>
    </row>
    <row r="504" spans="2:2" ht="14.25" customHeight="1">
      <c r="B504" s="12"/>
    </row>
    <row r="505" spans="2:2" ht="14.25" customHeight="1">
      <c r="B505" s="12"/>
    </row>
    <row r="506" spans="2:2" ht="14.25" customHeight="1">
      <c r="B506" s="12"/>
    </row>
    <row r="507" spans="2:2" ht="14.25" customHeight="1">
      <c r="B507" s="12"/>
    </row>
    <row r="508" spans="2:2" ht="14.25" customHeight="1">
      <c r="B508" s="12"/>
    </row>
    <row r="509" spans="2:2" ht="14.25" customHeight="1">
      <c r="B509" s="12"/>
    </row>
    <row r="510" spans="2:2" ht="14.25" customHeight="1">
      <c r="B510" s="12"/>
    </row>
    <row r="511" spans="2:2" ht="14.25" customHeight="1">
      <c r="B511" s="12"/>
    </row>
    <row r="512" spans="2:2" ht="14.25" customHeight="1">
      <c r="B512" s="12"/>
    </row>
    <row r="513" spans="2:2" ht="14.25" customHeight="1">
      <c r="B513" s="12"/>
    </row>
    <row r="514" spans="2:2" ht="14.25" customHeight="1">
      <c r="B514" s="12"/>
    </row>
    <row r="515" spans="2:2" ht="14.25" customHeight="1">
      <c r="B515" s="12"/>
    </row>
    <row r="516" spans="2:2" ht="14.25" customHeight="1">
      <c r="B516" s="12"/>
    </row>
    <row r="517" spans="2:2" ht="14.25" customHeight="1">
      <c r="B517" s="12"/>
    </row>
    <row r="518" spans="2:2" ht="14.25" customHeight="1">
      <c r="B518" s="12"/>
    </row>
    <row r="519" spans="2:2" ht="14.25" customHeight="1">
      <c r="B519" s="12"/>
    </row>
    <row r="520" spans="2:2" ht="14.25" customHeight="1">
      <c r="B520" s="12"/>
    </row>
    <row r="521" spans="2:2" ht="14.25" customHeight="1">
      <c r="B521" s="12"/>
    </row>
    <row r="522" spans="2:2" ht="14.25" customHeight="1">
      <c r="B522" s="12"/>
    </row>
    <row r="523" spans="2:2" ht="14.25" customHeight="1">
      <c r="B523" s="12"/>
    </row>
    <row r="524" spans="2:2" ht="14.25" customHeight="1">
      <c r="B524" s="12"/>
    </row>
    <row r="525" spans="2:2" ht="14.25" customHeight="1">
      <c r="B525" s="12"/>
    </row>
    <row r="526" spans="2:2" ht="14.25" customHeight="1">
      <c r="B526" s="12"/>
    </row>
    <row r="527" spans="2:2" ht="14.25" customHeight="1">
      <c r="B527" s="12"/>
    </row>
    <row r="528" spans="2:2" ht="14.25" customHeight="1">
      <c r="B528" s="12"/>
    </row>
    <row r="529" spans="2:2" ht="14.25" customHeight="1">
      <c r="B529" s="12"/>
    </row>
    <row r="530" spans="2:2" ht="14.25" customHeight="1">
      <c r="B530" s="12"/>
    </row>
    <row r="531" spans="2:2" ht="14.25" customHeight="1">
      <c r="B531" s="12"/>
    </row>
    <row r="532" spans="2:2" ht="14.25" customHeight="1">
      <c r="B532" s="12"/>
    </row>
    <row r="533" spans="2:2" ht="14.25" customHeight="1">
      <c r="B533" s="12"/>
    </row>
    <row r="534" spans="2:2" ht="14.25" customHeight="1">
      <c r="B534" s="12"/>
    </row>
    <row r="535" spans="2:2" ht="14.25" customHeight="1">
      <c r="B535" s="12"/>
    </row>
    <row r="536" spans="2:2" ht="14.25" customHeight="1">
      <c r="B536" s="12"/>
    </row>
    <row r="537" spans="2:2" ht="14.25" customHeight="1">
      <c r="B537" s="12"/>
    </row>
    <row r="538" spans="2:2" ht="14.25" customHeight="1">
      <c r="B538" s="12"/>
    </row>
    <row r="539" spans="2:2" ht="14.25" customHeight="1">
      <c r="B539" s="12"/>
    </row>
    <row r="540" spans="2:2" ht="14.25" customHeight="1">
      <c r="B540" s="12"/>
    </row>
    <row r="541" spans="2:2" ht="14.25" customHeight="1">
      <c r="B541" s="12"/>
    </row>
    <row r="542" spans="2:2" ht="14.25" customHeight="1">
      <c r="B542" s="12"/>
    </row>
    <row r="543" spans="2:2" ht="14.25" customHeight="1">
      <c r="B543" s="12"/>
    </row>
    <row r="544" spans="2:2" ht="14.25" customHeight="1">
      <c r="B544" s="12"/>
    </row>
    <row r="545" spans="2:2" ht="14.25" customHeight="1">
      <c r="B545" s="12"/>
    </row>
    <row r="546" spans="2:2" ht="14.25" customHeight="1">
      <c r="B546" s="12"/>
    </row>
    <row r="547" spans="2:2" ht="14.25" customHeight="1">
      <c r="B547" s="12"/>
    </row>
    <row r="548" spans="2:2" ht="14.25" customHeight="1">
      <c r="B548" s="12"/>
    </row>
    <row r="549" spans="2:2" ht="14.25" customHeight="1">
      <c r="B549" s="12"/>
    </row>
    <row r="550" spans="2:2" ht="14.25" customHeight="1">
      <c r="B550" s="12"/>
    </row>
    <row r="551" spans="2:2" ht="14.25" customHeight="1">
      <c r="B551" s="12"/>
    </row>
    <row r="552" spans="2:2" ht="14.25" customHeight="1">
      <c r="B552" s="12"/>
    </row>
    <row r="553" spans="2:2" ht="14.25" customHeight="1">
      <c r="B553" s="12"/>
    </row>
    <row r="554" spans="2:2" ht="14.25" customHeight="1">
      <c r="B554" s="12"/>
    </row>
    <row r="555" spans="2:2" ht="14.25" customHeight="1">
      <c r="B555" s="12"/>
    </row>
    <row r="556" spans="2:2" ht="14.25" customHeight="1">
      <c r="B556" s="12"/>
    </row>
    <row r="557" spans="2:2" ht="14.25" customHeight="1">
      <c r="B557" s="12"/>
    </row>
    <row r="558" spans="2:2" ht="14.25" customHeight="1">
      <c r="B558" s="12"/>
    </row>
    <row r="559" spans="2:2" ht="14.25" customHeight="1">
      <c r="B559" s="12"/>
    </row>
    <row r="560" spans="2:2" ht="14.25" customHeight="1">
      <c r="B560" s="12"/>
    </row>
    <row r="561" spans="2:2" ht="14.25" customHeight="1">
      <c r="B561" s="12"/>
    </row>
    <row r="562" spans="2:2" ht="14.25" customHeight="1">
      <c r="B562" s="12"/>
    </row>
    <row r="563" spans="2:2" ht="14.25" customHeight="1">
      <c r="B563" s="12"/>
    </row>
    <row r="564" spans="2:2" ht="14.25" customHeight="1">
      <c r="B564" s="12"/>
    </row>
    <row r="565" spans="2:2" ht="14.25" customHeight="1">
      <c r="B565" s="12"/>
    </row>
    <row r="566" spans="2:2" ht="14.25" customHeight="1">
      <c r="B566" s="12"/>
    </row>
    <row r="567" spans="2:2" ht="14.25" customHeight="1">
      <c r="B567" s="12"/>
    </row>
    <row r="568" spans="2:2" ht="14.25" customHeight="1">
      <c r="B568" s="12"/>
    </row>
    <row r="569" spans="2:2" ht="14.25" customHeight="1">
      <c r="B569" s="12"/>
    </row>
    <row r="570" spans="2:2" ht="14.25" customHeight="1">
      <c r="B570" s="12"/>
    </row>
    <row r="571" spans="2:2" ht="14.25" customHeight="1">
      <c r="B571" s="12"/>
    </row>
    <row r="572" spans="2:2" ht="14.25" customHeight="1">
      <c r="B572" s="12"/>
    </row>
    <row r="573" spans="2:2" ht="14.25" customHeight="1">
      <c r="B573" s="12"/>
    </row>
    <row r="574" spans="2:2" ht="14.25" customHeight="1">
      <c r="B574" s="12"/>
    </row>
    <row r="575" spans="2:2" ht="14.25" customHeight="1">
      <c r="B575" s="12"/>
    </row>
    <row r="576" spans="2:2" ht="14.25" customHeight="1">
      <c r="B576" s="12"/>
    </row>
    <row r="577" spans="2:2" ht="14.25" customHeight="1">
      <c r="B577" s="12"/>
    </row>
    <row r="578" spans="2:2" ht="14.25" customHeight="1">
      <c r="B578" s="12"/>
    </row>
    <row r="579" spans="2:2" ht="14.25" customHeight="1">
      <c r="B579" s="12"/>
    </row>
    <row r="580" spans="2:2" ht="14.25" customHeight="1">
      <c r="B580" s="12"/>
    </row>
    <row r="581" spans="2:2" ht="14.25" customHeight="1">
      <c r="B581" s="12"/>
    </row>
    <row r="582" spans="2:2" ht="14.25" customHeight="1">
      <c r="B582" s="12"/>
    </row>
    <row r="583" spans="2:2" ht="14.25" customHeight="1">
      <c r="B583" s="12"/>
    </row>
    <row r="584" spans="2:2" ht="14.25" customHeight="1">
      <c r="B584" s="12"/>
    </row>
    <row r="585" spans="2:2" ht="14.25" customHeight="1">
      <c r="B585" s="12"/>
    </row>
    <row r="586" spans="2:2" ht="14.25" customHeight="1">
      <c r="B586" s="12"/>
    </row>
    <row r="587" spans="2:2" ht="14.25" customHeight="1">
      <c r="B587" s="12"/>
    </row>
    <row r="588" spans="2:2" ht="14.25" customHeight="1">
      <c r="B588" s="12"/>
    </row>
    <row r="589" spans="2:2" ht="14.25" customHeight="1">
      <c r="B589" s="12"/>
    </row>
    <row r="590" spans="2:2" ht="14.25" customHeight="1">
      <c r="B590" s="12"/>
    </row>
    <row r="591" spans="2:2" ht="14.25" customHeight="1">
      <c r="B591" s="12"/>
    </row>
    <row r="592" spans="2:2" ht="14.25" customHeight="1">
      <c r="B592" s="12"/>
    </row>
    <row r="593" spans="2:2" ht="14.25" customHeight="1">
      <c r="B593" s="12"/>
    </row>
    <row r="594" spans="2:2" ht="14.25" customHeight="1">
      <c r="B594" s="12"/>
    </row>
    <row r="595" spans="2:2" ht="14.25" customHeight="1">
      <c r="B595" s="12"/>
    </row>
    <row r="596" spans="2:2" ht="14.25" customHeight="1">
      <c r="B596" s="12"/>
    </row>
    <row r="597" spans="2:2" ht="14.25" customHeight="1">
      <c r="B597" s="12"/>
    </row>
    <row r="598" spans="2:2" ht="14.25" customHeight="1">
      <c r="B598" s="12"/>
    </row>
    <row r="599" spans="2:2" ht="14.25" customHeight="1">
      <c r="B599" s="12"/>
    </row>
    <row r="600" spans="2:2" ht="14.25" customHeight="1">
      <c r="B600" s="12"/>
    </row>
    <row r="601" spans="2:2" ht="14.25" customHeight="1">
      <c r="B601" s="12"/>
    </row>
    <row r="602" spans="2:2" ht="14.25" customHeight="1">
      <c r="B602" s="12"/>
    </row>
    <row r="603" spans="2:2" ht="14.25" customHeight="1">
      <c r="B603" s="12"/>
    </row>
    <row r="604" spans="2:2" ht="14.25" customHeight="1">
      <c r="B604" s="12"/>
    </row>
    <row r="605" spans="2:2" ht="14.25" customHeight="1">
      <c r="B605" s="12"/>
    </row>
    <row r="606" spans="2:2" ht="14.25" customHeight="1">
      <c r="B606" s="12"/>
    </row>
    <row r="607" spans="2:2" ht="14.25" customHeight="1">
      <c r="B607" s="12"/>
    </row>
    <row r="608" spans="2:2" ht="14.25" customHeight="1">
      <c r="B608" s="12"/>
    </row>
    <row r="609" spans="2:2" ht="14.25" customHeight="1">
      <c r="B609" s="12"/>
    </row>
    <row r="610" spans="2:2" ht="14.25" customHeight="1">
      <c r="B610" s="12"/>
    </row>
    <row r="611" spans="2:2" ht="14.25" customHeight="1">
      <c r="B611" s="12"/>
    </row>
    <row r="612" spans="2:2" ht="14.25" customHeight="1">
      <c r="B612" s="12"/>
    </row>
    <row r="613" spans="2:2" ht="14.25" customHeight="1">
      <c r="B613" s="12"/>
    </row>
    <row r="614" spans="2:2" ht="14.25" customHeight="1">
      <c r="B614" s="12"/>
    </row>
    <row r="615" spans="2:2" ht="14.25" customHeight="1">
      <c r="B615" s="12"/>
    </row>
    <row r="616" spans="2:2" ht="14.25" customHeight="1">
      <c r="B616" s="12"/>
    </row>
    <row r="617" spans="2:2" ht="14.25" customHeight="1">
      <c r="B617" s="12"/>
    </row>
    <row r="618" spans="2:2" ht="14.25" customHeight="1">
      <c r="B618" s="12"/>
    </row>
    <row r="619" spans="2:2" ht="14.25" customHeight="1">
      <c r="B619" s="12"/>
    </row>
    <row r="620" spans="2:2" ht="14.25" customHeight="1">
      <c r="B620" s="12"/>
    </row>
    <row r="621" spans="2:2" ht="14.25" customHeight="1">
      <c r="B621" s="12"/>
    </row>
    <row r="622" spans="2:2" ht="14.25" customHeight="1">
      <c r="B622" s="12"/>
    </row>
    <row r="623" spans="2:2" ht="14.25" customHeight="1">
      <c r="B623" s="12"/>
    </row>
    <row r="624" spans="2:2" ht="14.25" customHeight="1">
      <c r="B624" s="12"/>
    </row>
    <row r="625" spans="2:2" ht="14.25" customHeight="1">
      <c r="B625" s="12"/>
    </row>
    <row r="626" spans="2:2" ht="14.25" customHeight="1">
      <c r="B626" s="12"/>
    </row>
    <row r="627" spans="2:2" ht="14.25" customHeight="1">
      <c r="B627" s="12"/>
    </row>
    <row r="628" spans="2:2" ht="14.25" customHeight="1">
      <c r="B628" s="12"/>
    </row>
    <row r="629" spans="2:2" ht="14.25" customHeight="1">
      <c r="B629" s="12"/>
    </row>
    <row r="630" spans="2:2" ht="14.25" customHeight="1">
      <c r="B630" s="12"/>
    </row>
    <row r="631" spans="2:2" ht="14.25" customHeight="1">
      <c r="B631" s="12"/>
    </row>
    <row r="632" spans="2:2" ht="14.25" customHeight="1">
      <c r="B632" s="12"/>
    </row>
    <row r="633" spans="2:2" ht="14.25" customHeight="1">
      <c r="B633" s="12"/>
    </row>
    <row r="634" spans="2:2" ht="14.25" customHeight="1">
      <c r="B634" s="12"/>
    </row>
    <row r="635" spans="2:2" ht="14.25" customHeight="1">
      <c r="B635" s="12"/>
    </row>
    <row r="636" spans="2:2" ht="14.25" customHeight="1">
      <c r="B636" s="12"/>
    </row>
    <row r="637" spans="2:2" ht="14.25" customHeight="1">
      <c r="B637" s="12"/>
    </row>
    <row r="638" spans="2:2" ht="14.25" customHeight="1">
      <c r="B638" s="12"/>
    </row>
    <row r="639" spans="2:2" ht="14.25" customHeight="1">
      <c r="B639" s="12"/>
    </row>
    <row r="640" spans="2:2" ht="14.25" customHeight="1">
      <c r="B640" s="12"/>
    </row>
    <row r="641" spans="2:2" ht="14.25" customHeight="1">
      <c r="B641" s="12"/>
    </row>
    <row r="642" spans="2:2" ht="14.25" customHeight="1">
      <c r="B642" s="12"/>
    </row>
    <row r="643" spans="2:2" ht="14.25" customHeight="1">
      <c r="B643" s="12"/>
    </row>
    <row r="644" spans="2:2" ht="14.25" customHeight="1">
      <c r="B644" s="12"/>
    </row>
    <row r="645" spans="2:2" ht="14.25" customHeight="1">
      <c r="B645" s="12"/>
    </row>
    <row r="646" spans="2:2" ht="14.25" customHeight="1">
      <c r="B646" s="12"/>
    </row>
    <row r="647" spans="2:2" ht="14.25" customHeight="1">
      <c r="B647" s="12"/>
    </row>
    <row r="648" spans="2:2" ht="14.25" customHeight="1">
      <c r="B648" s="12"/>
    </row>
    <row r="649" spans="2:2" ht="14.25" customHeight="1">
      <c r="B649" s="12"/>
    </row>
    <row r="650" spans="2:2" ht="14.25" customHeight="1">
      <c r="B650" s="12"/>
    </row>
    <row r="651" spans="2:2" ht="14.25" customHeight="1">
      <c r="B651" s="12"/>
    </row>
    <row r="652" spans="2:2" ht="14.25" customHeight="1">
      <c r="B652" s="12"/>
    </row>
    <row r="653" spans="2:2" ht="14.25" customHeight="1">
      <c r="B653" s="12"/>
    </row>
    <row r="654" spans="2:2" ht="14.25" customHeight="1">
      <c r="B654" s="12"/>
    </row>
    <row r="655" spans="2:2" ht="14.25" customHeight="1">
      <c r="B655" s="12"/>
    </row>
    <row r="656" spans="2:2" ht="14.25" customHeight="1">
      <c r="B656" s="12"/>
    </row>
    <row r="657" spans="2:2" ht="14.25" customHeight="1">
      <c r="B657" s="12"/>
    </row>
    <row r="658" spans="2:2" ht="14.25" customHeight="1">
      <c r="B658" s="12"/>
    </row>
    <row r="659" spans="2:2" ht="14.25" customHeight="1">
      <c r="B659" s="12"/>
    </row>
    <row r="660" spans="2:2" ht="14.25" customHeight="1">
      <c r="B660" s="12"/>
    </row>
    <row r="661" spans="2:2" ht="14.25" customHeight="1">
      <c r="B661" s="12"/>
    </row>
    <row r="662" spans="2:2" ht="14.25" customHeight="1">
      <c r="B662" s="12"/>
    </row>
    <row r="663" spans="2:2" ht="14.25" customHeight="1">
      <c r="B663" s="12"/>
    </row>
    <row r="664" spans="2:2" ht="14.25" customHeight="1">
      <c r="B664" s="12"/>
    </row>
    <row r="665" spans="2:2" ht="14.25" customHeight="1">
      <c r="B665" s="12"/>
    </row>
    <row r="666" spans="2:2" ht="14.25" customHeight="1">
      <c r="B666" s="12"/>
    </row>
    <row r="667" spans="2:2" ht="14.25" customHeight="1">
      <c r="B667" s="12"/>
    </row>
    <row r="668" spans="2:2" ht="14.25" customHeight="1">
      <c r="B668" s="12"/>
    </row>
    <row r="669" spans="2:2" ht="14.25" customHeight="1">
      <c r="B669" s="12"/>
    </row>
    <row r="670" spans="2:2" ht="14.25" customHeight="1">
      <c r="B670" s="12"/>
    </row>
    <row r="671" spans="2:2" ht="14.25" customHeight="1">
      <c r="B671" s="12"/>
    </row>
    <row r="672" spans="2:2" ht="14.25" customHeight="1">
      <c r="B672" s="12"/>
    </row>
    <row r="673" spans="2:2" ht="14.25" customHeight="1">
      <c r="B673" s="12"/>
    </row>
    <row r="674" spans="2:2" ht="14.25" customHeight="1">
      <c r="B674" s="12"/>
    </row>
    <row r="675" spans="2:2" ht="14.25" customHeight="1">
      <c r="B675" s="12"/>
    </row>
    <row r="676" spans="2:2" ht="14.25" customHeight="1">
      <c r="B676" s="12"/>
    </row>
    <row r="677" spans="2:2" ht="14.25" customHeight="1">
      <c r="B677" s="12"/>
    </row>
    <row r="678" spans="2:2" ht="14.25" customHeight="1">
      <c r="B678" s="12"/>
    </row>
    <row r="679" spans="2:2" ht="14.25" customHeight="1">
      <c r="B679" s="12"/>
    </row>
    <row r="680" spans="2:2" ht="14.25" customHeight="1">
      <c r="B680" s="12"/>
    </row>
    <row r="681" spans="2:2" ht="14.25" customHeight="1">
      <c r="B681" s="12"/>
    </row>
    <row r="682" spans="2:2" ht="14.25" customHeight="1">
      <c r="B682" s="12"/>
    </row>
    <row r="683" spans="2:2" ht="14.25" customHeight="1">
      <c r="B683" s="12"/>
    </row>
    <row r="684" spans="2:2" ht="14.25" customHeight="1">
      <c r="B684" s="12"/>
    </row>
    <row r="685" spans="2:2" ht="14.25" customHeight="1">
      <c r="B685" s="12"/>
    </row>
    <row r="686" spans="2:2" ht="14.25" customHeight="1">
      <c r="B686" s="12"/>
    </row>
    <row r="687" spans="2:2" ht="14.25" customHeight="1">
      <c r="B687" s="12"/>
    </row>
    <row r="688" spans="2:2" ht="14.25" customHeight="1">
      <c r="B688" s="12"/>
    </row>
    <row r="689" spans="2:2" ht="14.25" customHeight="1">
      <c r="B689" s="12"/>
    </row>
    <row r="690" spans="2:2" ht="14.25" customHeight="1">
      <c r="B690" s="12"/>
    </row>
    <row r="691" spans="2:2" ht="14.25" customHeight="1">
      <c r="B691" s="12"/>
    </row>
    <row r="692" spans="2:2" ht="14.25" customHeight="1">
      <c r="B692" s="12"/>
    </row>
    <row r="693" spans="2:2" ht="14.25" customHeight="1">
      <c r="B693" s="12"/>
    </row>
    <row r="694" spans="2:2" ht="14.25" customHeight="1">
      <c r="B694" s="12"/>
    </row>
    <row r="695" spans="2:2" ht="14.25" customHeight="1">
      <c r="B695" s="12"/>
    </row>
    <row r="696" spans="2:2" ht="14.25" customHeight="1">
      <c r="B696" s="12"/>
    </row>
    <row r="697" spans="2:2" ht="14.25" customHeight="1">
      <c r="B697" s="12"/>
    </row>
    <row r="698" spans="2:2" ht="14.25" customHeight="1">
      <c r="B698" s="12"/>
    </row>
    <row r="699" spans="2:2" ht="14.25" customHeight="1">
      <c r="B699" s="12"/>
    </row>
    <row r="700" spans="2:2" ht="14.25" customHeight="1">
      <c r="B700" s="12"/>
    </row>
    <row r="701" spans="2:2" ht="14.25" customHeight="1">
      <c r="B701" s="12"/>
    </row>
    <row r="702" spans="2:2" ht="14.25" customHeight="1">
      <c r="B702" s="12"/>
    </row>
    <row r="703" spans="2:2" ht="14.25" customHeight="1">
      <c r="B703" s="12"/>
    </row>
    <row r="704" spans="2:2" ht="14.25" customHeight="1">
      <c r="B704" s="12"/>
    </row>
    <row r="705" spans="2:2" ht="14.25" customHeight="1">
      <c r="B705" s="12"/>
    </row>
    <row r="706" spans="2:2" ht="14.25" customHeight="1">
      <c r="B706" s="12"/>
    </row>
    <row r="707" spans="2:2" ht="14.25" customHeight="1">
      <c r="B707" s="12"/>
    </row>
    <row r="708" spans="2:2" ht="14.25" customHeight="1">
      <c r="B708" s="12"/>
    </row>
    <row r="709" spans="2:2" ht="14.25" customHeight="1">
      <c r="B709" s="12"/>
    </row>
    <row r="710" spans="2:2" ht="14.25" customHeight="1">
      <c r="B710" s="12"/>
    </row>
    <row r="711" spans="2:2" ht="14.25" customHeight="1">
      <c r="B711" s="12"/>
    </row>
    <row r="712" spans="2:2" ht="14.25" customHeight="1">
      <c r="B712" s="12"/>
    </row>
    <row r="713" spans="2:2" ht="14.25" customHeight="1">
      <c r="B713" s="12"/>
    </row>
    <row r="714" spans="2:2" ht="14.25" customHeight="1">
      <c r="B714" s="12"/>
    </row>
    <row r="715" spans="2:2" ht="14.25" customHeight="1">
      <c r="B715" s="12"/>
    </row>
    <row r="716" spans="2:2" ht="14.25" customHeight="1">
      <c r="B716" s="12"/>
    </row>
    <row r="717" spans="2:2" ht="14.25" customHeight="1">
      <c r="B717" s="12"/>
    </row>
    <row r="718" spans="2:2" ht="14.25" customHeight="1">
      <c r="B718" s="12"/>
    </row>
    <row r="719" spans="2:2" ht="14.25" customHeight="1">
      <c r="B719" s="12"/>
    </row>
    <row r="720" spans="2:2" ht="14.25" customHeight="1">
      <c r="B720" s="12"/>
    </row>
    <row r="721" spans="2:2" ht="14.25" customHeight="1">
      <c r="B721" s="12"/>
    </row>
    <row r="722" spans="2:2" ht="14.25" customHeight="1">
      <c r="B722" s="12"/>
    </row>
    <row r="723" spans="2:2" ht="14.25" customHeight="1">
      <c r="B723" s="12"/>
    </row>
    <row r="724" spans="2:2" ht="14.25" customHeight="1">
      <c r="B724" s="12"/>
    </row>
    <row r="725" spans="2:2" ht="14.25" customHeight="1">
      <c r="B725" s="12"/>
    </row>
    <row r="726" spans="2:2" ht="14.25" customHeight="1">
      <c r="B726" s="12"/>
    </row>
    <row r="727" spans="2:2" ht="14.25" customHeight="1">
      <c r="B727" s="12"/>
    </row>
    <row r="728" spans="2:2" ht="14.25" customHeight="1">
      <c r="B728" s="12"/>
    </row>
    <row r="729" spans="2:2" ht="14.25" customHeight="1">
      <c r="B729" s="12"/>
    </row>
    <row r="730" spans="2:2" ht="14.25" customHeight="1">
      <c r="B730" s="12"/>
    </row>
    <row r="731" spans="2:2" ht="14.25" customHeight="1">
      <c r="B731" s="12"/>
    </row>
    <row r="732" spans="2:2" ht="14.25" customHeight="1">
      <c r="B732" s="12"/>
    </row>
    <row r="733" spans="2:2" ht="14.25" customHeight="1">
      <c r="B733" s="12"/>
    </row>
    <row r="734" spans="2:2" ht="14.25" customHeight="1">
      <c r="B734" s="12"/>
    </row>
    <row r="735" spans="2:2" ht="14.25" customHeight="1">
      <c r="B735" s="12"/>
    </row>
    <row r="736" spans="2:2" ht="14.25" customHeight="1">
      <c r="B736" s="12"/>
    </row>
    <row r="737" spans="2:2" ht="14.25" customHeight="1">
      <c r="B737" s="12"/>
    </row>
    <row r="738" spans="2:2" ht="14.25" customHeight="1">
      <c r="B738" s="12"/>
    </row>
    <row r="739" spans="2:2" ht="14.25" customHeight="1">
      <c r="B739" s="12"/>
    </row>
    <row r="740" spans="2:2" ht="14.25" customHeight="1">
      <c r="B740" s="12"/>
    </row>
    <row r="741" spans="2:2" ht="14.25" customHeight="1">
      <c r="B741" s="12"/>
    </row>
    <row r="742" spans="2:2" ht="14.25" customHeight="1">
      <c r="B742" s="12"/>
    </row>
    <row r="743" spans="2:2" ht="14.25" customHeight="1">
      <c r="B743" s="12"/>
    </row>
    <row r="744" spans="2:2" ht="14.25" customHeight="1">
      <c r="B744" s="12"/>
    </row>
    <row r="745" spans="2:2" ht="14.25" customHeight="1">
      <c r="B745" s="12"/>
    </row>
    <row r="746" spans="2:2" ht="14.25" customHeight="1">
      <c r="B746" s="12"/>
    </row>
    <row r="747" spans="2:2" ht="14.25" customHeight="1">
      <c r="B747" s="12"/>
    </row>
    <row r="748" spans="2:2" ht="14.25" customHeight="1">
      <c r="B748" s="12"/>
    </row>
    <row r="749" spans="2:2" ht="14.25" customHeight="1">
      <c r="B749" s="12"/>
    </row>
    <row r="750" spans="2:2" ht="14.25" customHeight="1">
      <c r="B750" s="12"/>
    </row>
    <row r="751" spans="2:2" ht="14.25" customHeight="1">
      <c r="B751" s="12"/>
    </row>
    <row r="752" spans="2:2" ht="14.25" customHeight="1">
      <c r="B752" s="12"/>
    </row>
    <row r="753" spans="2:2" ht="14.25" customHeight="1">
      <c r="B753" s="12"/>
    </row>
    <row r="754" spans="2:2" ht="14.25" customHeight="1">
      <c r="B754" s="12"/>
    </row>
    <row r="755" spans="2:2" ht="14.25" customHeight="1">
      <c r="B755" s="12"/>
    </row>
    <row r="756" spans="2:2" ht="14.25" customHeight="1">
      <c r="B756" s="12"/>
    </row>
    <row r="757" spans="2:2" ht="14.25" customHeight="1">
      <c r="B757" s="12"/>
    </row>
    <row r="758" spans="2:2" ht="14.25" customHeight="1">
      <c r="B758" s="12"/>
    </row>
    <row r="759" spans="2:2" ht="14.25" customHeight="1">
      <c r="B759" s="12"/>
    </row>
    <row r="760" spans="2:2" ht="14.25" customHeight="1">
      <c r="B760" s="12"/>
    </row>
    <row r="761" spans="2:2" ht="14.25" customHeight="1">
      <c r="B761" s="12"/>
    </row>
    <row r="762" spans="2:2" ht="14.25" customHeight="1">
      <c r="B762" s="12"/>
    </row>
    <row r="763" spans="2:2" ht="14.25" customHeight="1">
      <c r="B763" s="12"/>
    </row>
    <row r="764" spans="2:2" ht="14.25" customHeight="1">
      <c r="B764" s="12"/>
    </row>
    <row r="765" spans="2:2" ht="14.25" customHeight="1">
      <c r="B765" s="12"/>
    </row>
    <row r="766" spans="2:2" ht="14.25" customHeight="1">
      <c r="B766" s="12"/>
    </row>
    <row r="767" spans="2:2" ht="14.25" customHeight="1">
      <c r="B767" s="12"/>
    </row>
    <row r="768" spans="2:2" ht="14.25" customHeight="1">
      <c r="B768" s="12"/>
    </row>
    <row r="769" spans="2:2" ht="14.25" customHeight="1">
      <c r="B769" s="12"/>
    </row>
    <row r="770" spans="2:2" ht="14.25" customHeight="1">
      <c r="B770" s="12"/>
    </row>
    <row r="771" spans="2:2" ht="14.25" customHeight="1">
      <c r="B771" s="12"/>
    </row>
    <row r="772" spans="2:2" ht="14.25" customHeight="1">
      <c r="B772" s="12"/>
    </row>
    <row r="773" spans="2:2" ht="14.25" customHeight="1">
      <c r="B773" s="12"/>
    </row>
    <row r="774" spans="2:2" ht="14.25" customHeight="1">
      <c r="B774" s="12"/>
    </row>
    <row r="775" spans="2:2" ht="14.25" customHeight="1">
      <c r="B775" s="12"/>
    </row>
    <row r="776" spans="2:2" ht="14.25" customHeight="1">
      <c r="B776" s="12"/>
    </row>
    <row r="777" spans="2:2" ht="14.25" customHeight="1">
      <c r="B777" s="12"/>
    </row>
    <row r="778" spans="2:2" ht="14.25" customHeight="1">
      <c r="B778" s="12"/>
    </row>
    <row r="779" spans="2:2" ht="14.25" customHeight="1">
      <c r="B779" s="12"/>
    </row>
    <row r="780" spans="2:2" ht="14.25" customHeight="1">
      <c r="B780" s="12"/>
    </row>
    <row r="781" spans="2:2" ht="14.25" customHeight="1">
      <c r="B781" s="12"/>
    </row>
    <row r="782" spans="2:2" ht="14.25" customHeight="1">
      <c r="B782" s="12"/>
    </row>
    <row r="783" spans="2:2" ht="14.25" customHeight="1">
      <c r="B783" s="12"/>
    </row>
    <row r="784" spans="2:2" ht="14.25" customHeight="1">
      <c r="B784" s="12"/>
    </row>
    <row r="785" spans="2:2" ht="14.25" customHeight="1">
      <c r="B785" s="12"/>
    </row>
    <row r="786" spans="2:2" ht="14.25" customHeight="1">
      <c r="B786" s="12"/>
    </row>
    <row r="787" spans="2:2" ht="14.25" customHeight="1">
      <c r="B787" s="12"/>
    </row>
    <row r="788" spans="2:2" ht="14.25" customHeight="1">
      <c r="B788" s="12"/>
    </row>
    <row r="789" spans="2:2" ht="14.25" customHeight="1">
      <c r="B789" s="12"/>
    </row>
    <row r="790" spans="2:2" ht="14.25" customHeight="1">
      <c r="B790" s="12"/>
    </row>
    <row r="791" spans="2:2" ht="14.25" customHeight="1">
      <c r="B791" s="12"/>
    </row>
    <row r="792" spans="2:2" ht="14.25" customHeight="1">
      <c r="B792" s="12"/>
    </row>
    <row r="793" spans="2:2" ht="14.25" customHeight="1">
      <c r="B793" s="12"/>
    </row>
    <row r="794" spans="2:2" ht="14.25" customHeight="1">
      <c r="B794" s="12"/>
    </row>
    <row r="795" spans="2:2" ht="14.25" customHeight="1">
      <c r="B795" s="12"/>
    </row>
    <row r="796" spans="2:2" ht="14.25" customHeight="1">
      <c r="B796" s="12"/>
    </row>
    <row r="797" spans="2:2" ht="14.25" customHeight="1">
      <c r="B797" s="12"/>
    </row>
    <row r="798" spans="2:2" ht="14.25" customHeight="1">
      <c r="B798" s="12"/>
    </row>
    <row r="799" spans="2:2" ht="14.25" customHeight="1">
      <c r="B799" s="12"/>
    </row>
    <row r="800" spans="2:2" ht="14.25" customHeight="1">
      <c r="B800" s="12"/>
    </row>
    <row r="801" spans="2:2" ht="14.25" customHeight="1">
      <c r="B801" s="12"/>
    </row>
    <row r="802" spans="2:2" ht="14.25" customHeight="1">
      <c r="B802" s="12"/>
    </row>
    <row r="803" spans="2:2" ht="14.25" customHeight="1">
      <c r="B803" s="12"/>
    </row>
    <row r="804" spans="2:2" ht="14.25" customHeight="1">
      <c r="B804" s="12"/>
    </row>
    <row r="805" spans="2:2" ht="14.25" customHeight="1">
      <c r="B805" s="12"/>
    </row>
    <row r="806" spans="2:2" ht="14.25" customHeight="1">
      <c r="B806" s="12"/>
    </row>
    <row r="807" spans="2:2" ht="14.25" customHeight="1">
      <c r="B807" s="12"/>
    </row>
    <row r="808" spans="2:2" ht="14.25" customHeight="1">
      <c r="B808" s="12"/>
    </row>
    <row r="809" spans="2:2" ht="14.25" customHeight="1">
      <c r="B809" s="12"/>
    </row>
    <row r="810" spans="2:2" ht="14.25" customHeight="1">
      <c r="B810" s="12"/>
    </row>
    <row r="811" spans="2:2" ht="14.25" customHeight="1">
      <c r="B811" s="12"/>
    </row>
    <row r="812" spans="2:2" ht="14.25" customHeight="1">
      <c r="B812" s="12"/>
    </row>
    <row r="813" spans="2:2" ht="14.25" customHeight="1">
      <c r="B813" s="12"/>
    </row>
    <row r="814" spans="2:2" ht="14.25" customHeight="1">
      <c r="B814" s="12"/>
    </row>
    <row r="815" spans="2:2" ht="14.25" customHeight="1">
      <c r="B815" s="12"/>
    </row>
    <row r="816" spans="2:2" ht="14.25" customHeight="1">
      <c r="B816" s="12"/>
    </row>
    <row r="817" spans="2:2" ht="14.25" customHeight="1">
      <c r="B817" s="12"/>
    </row>
    <row r="818" spans="2:2" ht="14.25" customHeight="1">
      <c r="B818" s="12"/>
    </row>
    <row r="819" spans="2:2" ht="14.25" customHeight="1">
      <c r="B819" s="12"/>
    </row>
    <row r="820" spans="2:2" ht="14.25" customHeight="1">
      <c r="B820" s="12"/>
    </row>
    <row r="821" spans="2:2" ht="14.25" customHeight="1">
      <c r="B821" s="12"/>
    </row>
    <row r="822" spans="2:2" ht="14.25" customHeight="1">
      <c r="B822" s="12"/>
    </row>
    <row r="823" spans="2:2" ht="14.25" customHeight="1">
      <c r="B823" s="12"/>
    </row>
    <row r="824" spans="2:2" ht="14.25" customHeight="1">
      <c r="B824" s="12"/>
    </row>
    <row r="825" spans="2:2" ht="14.25" customHeight="1">
      <c r="B825" s="12"/>
    </row>
    <row r="826" spans="2:2" ht="14.25" customHeight="1">
      <c r="B826" s="12"/>
    </row>
    <row r="827" spans="2:2" ht="14.25" customHeight="1">
      <c r="B827" s="12"/>
    </row>
    <row r="828" spans="2:2" ht="14.25" customHeight="1">
      <c r="B828" s="12"/>
    </row>
    <row r="829" spans="2:2" ht="14.25" customHeight="1">
      <c r="B829" s="12"/>
    </row>
    <row r="830" spans="2:2" ht="14.25" customHeight="1">
      <c r="B830" s="12"/>
    </row>
    <row r="831" spans="2:2" ht="14.25" customHeight="1">
      <c r="B831" s="12"/>
    </row>
    <row r="832" spans="2:2" ht="14.25" customHeight="1">
      <c r="B832" s="12"/>
    </row>
    <row r="833" spans="2:2" ht="14.25" customHeight="1">
      <c r="B833" s="12"/>
    </row>
    <row r="834" spans="2:2" ht="14.25" customHeight="1">
      <c r="B834" s="12"/>
    </row>
    <row r="835" spans="2:2" ht="14.25" customHeight="1">
      <c r="B835" s="12"/>
    </row>
    <row r="836" spans="2:2" ht="14.25" customHeight="1">
      <c r="B836" s="12"/>
    </row>
    <row r="837" spans="2:2" ht="14.25" customHeight="1">
      <c r="B837" s="12"/>
    </row>
    <row r="838" spans="2:2" ht="14.25" customHeight="1">
      <c r="B838" s="12"/>
    </row>
    <row r="839" spans="2:2" ht="14.25" customHeight="1">
      <c r="B839" s="12"/>
    </row>
    <row r="840" spans="2:2" ht="14.25" customHeight="1">
      <c r="B840" s="12"/>
    </row>
    <row r="841" spans="2:2" ht="14.25" customHeight="1">
      <c r="B841" s="12"/>
    </row>
    <row r="842" spans="2:2" ht="14.25" customHeight="1">
      <c r="B842" s="12"/>
    </row>
    <row r="843" spans="2:2" ht="14.25" customHeight="1">
      <c r="B843" s="12"/>
    </row>
    <row r="844" spans="2:2" ht="14.25" customHeight="1">
      <c r="B844" s="12"/>
    </row>
    <row r="845" spans="2:2" ht="14.25" customHeight="1">
      <c r="B845" s="12"/>
    </row>
    <row r="846" spans="2:2" ht="14.25" customHeight="1">
      <c r="B846" s="12"/>
    </row>
    <row r="847" spans="2:2" ht="14.25" customHeight="1">
      <c r="B847" s="12"/>
    </row>
    <row r="848" spans="2:2" ht="14.25" customHeight="1">
      <c r="B848" s="12"/>
    </row>
    <row r="849" spans="2:2" ht="14.25" customHeight="1">
      <c r="B849" s="12"/>
    </row>
    <row r="850" spans="2:2" ht="14.25" customHeight="1">
      <c r="B850" s="12"/>
    </row>
    <row r="851" spans="2:2" ht="14.25" customHeight="1">
      <c r="B851" s="12"/>
    </row>
    <row r="852" spans="2:2" ht="14.25" customHeight="1">
      <c r="B852" s="12"/>
    </row>
    <row r="853" spans="2:2" ht="14.25" customHeight="1">
      <c r="B853" s="12"/>
    </row>
    <row r="854" spans="2:2" ht="14.25" customHeight="1">
      <c r="B854" s="12"/>
    </row>
    <row r="855" spans="2:2" ht="14.25" customHeight="1">
      <c r="B855" s="12"/>
    </row>
    <row r="856" spans="2:2" ht="14.25" customHeight="1">
      <c r="B856" s="12"/>
    </row>
    <row r="857" spans="2:2" ht="14.25" customHeight="1">
      <c r="B857" s="12"/>
    </row>
    <row r="858" spans="2:2" ht="14.25" customHeight="1">
      <c r="B858" s="12"/>
    </row>
    <row r="859" spans="2:2" ht="14.25" customHeight="1">
      <c r="B859" s="12"/>
    </row>
    <row r="860" spans="2:2" ht="14.25" customHeight="1">
      <c r="B860" s="12"/>
    </row>
    <row r="861" spans="2:2" ht="14.25" customHeight="1">
      <c r="B861" s="12"/>
    </row>
    <row r="862" spans="2:2" ht="14.25" customHeight="1">
      <c r="B862" s="12"/>
    </row>
    <row r="863" spans="2:2" ht="14.25" customHeight="1">
      <c r="B863" s="12"/>
    </row>
    <row r="864" spans="2:2" ht="14.25" customHeight="1">
      <c r="B864" s="12"/>
    </row>
    <row r="865" spans="2:2" ht="14.25" customHeight="1">
      <c r="B865" s="12"/>
    </row>
    <row r="866" spans="2:2" ht="14.25" customHeight="1">
      <c r="B866" s="12"/>
    </row>
    <row r="867" spans="2:2" ht="14.25" customHeight="1">
      <c r="B867" s="12"/>
    </row>
    <row r="868" spans="2:2" ht="14.25" customHeight="1">
      <c r="B868" s="12"/>
    </row>
    <row r="869" spans="2:2" ht="14.25" customHeight="1">
      <c r="B869" s="12"/>
    </row>
    <row r="870" spans="2:2" ht="14.25" customHeight="1">
      <c r="B870" s="12"/>
    </row>
    <row r="871" spans="2:2" ht="14.25" customHeight="1">
      <c r="B871" s="12"/>
    </row>
    <row r="872" spans="2:2" ht="14.25" customHeight="1">
      <c r="B872" s="12"/>
    </row>
    <row r="873" spans="2:2" ht="14.25" customHeight="1">
      <c r="B873" s="12"/>
    </row>
    <row r="874" spans="2:2" ht="14.25" customHeight="1">
      <c r="B874" s="12"/>
    </row>
    <row r="875" spans="2:2" ht="14.25" customHeight="1">
      <c r="B875" s="12"/>
    </row>
    <row r="876" spans="2:2" ht="14.25" customHeight="1">
      <c r="B876" s="12"/>
    </row>
    <row r="877" spans="2:2" ht="14.25" customHeight="1">
      <c r="B877" s="12"/>
    </row>
    <row r="878" spans="2:2" ht="14.25" customHeight="1">
      <c r="B878" s="12"/>
    </row>
    <row r="879" spans="2:2" ht="14.25" customHeight="1">
      <c r="B879" s="12"/>
    </row>
    <row r="880" spans="2:2" ht="14.25" customHeight="1">
      <c r="B880" s="12"/>
    </row>
    <row r="881" spans="2:2" ht="14.25" customHeight="1">
      <c r="B881" s="12"/>
    </row>
    <row r="882" spans="2:2" ht="14.25" customHeight="1">
      <c r="B882" s="12"/>
    </row>
    <row r="883" spans="2:2" ht="14.25" customHeight="1">
      <c r="B883" s="12"/>
    </row>
    <row r="884" spans="2:2" ht="14.25" customHeight="1">
      <c r="B884" s="12"/>
    </row>
    <row r="885" spans="2:2" ht="14.25" customHeight="1">
      <c r="B885" s="12"/>
    </row>
    <row r="886" spans="2:2" ht="14.25" customHeight="1">
      <c r="B886" s="12"/>
    </row>
    <row r="887" spans="2:2" ht="14.25" customHeight="1">
      <c r="B887" s="12"/>
    </row>
    <row r="888" spans="2:2" ht="14.25" customHeight="1">
      <c r="B888" s="12"/>
    </row>
    <row r="889" spans="2:2" ht="14.25" customHeight="1">
      <c r="B889" s="12"/>
    </row>
    <row r="890" spans="2:2" ht="14.25" customHeight="1">
      <c r="B890" s="12"/>
    </row>
    <row r="891" spans="2:2" ht="14.25" customHeight="1">
      <c r="B891" s="12"/>
    </row>
    <row r="892" spans="2:2" ht="14.25" customHeight="1">
      <c r="B892" s="12"/>
    </row>
    <row r="893" spans="2:2" ht="14.25" customHeight="1">
      <c r="B893" s="12"/>
    </row>
    <row r="894" spans="2:2" ht="14.25" customHeight="1">
      <c r="B894" s="12"/>
    </row>
    <row r="895" spans="2:2" ht="14.25" customHeight="1">
      <c r="B895" s="12"/>
    </row>
    <row r="896" spans="2:2" ht="14.25" customHeight="1">
      <c r="B896" s="12"/>
    </row>
    <row r="897" spans="2:2" ht="14.25" customHeight="1">
      <c r="B897" s="12"/>
    </row>
    <row r="898" spans="2:2" ht="14.25" customHeight="1">
      <c r="B898" s="12"/>
    </row>
    <row r="899" spans="2:2" ht="14.25" customHeight="1">
      <c r="B899" s="12"/>
    </row>
    <row r="900" spans="2:2" ht="14.25" customHeight="1">
      <c r="B900" s="12"/>
    </row>
    <row r="901" spans="2:2" ht="14.25" customHeight="1">
      <c r="B901" s="12"/>
    </row>
    <row r="902" spans="2:2" ht="14.25" customHeight="1">
      <c r="B902" s="12"/>
    </row>
    <row r="903" spans="2:2" ht="14.25" customHeight="1">
      <c r="B903" s="12"/>
    </row>
    <row r="904" spans="2:2" ht="14.25" customHeight="1">
      <c r="B904" s="12"/>
    </row>
    <row r="905" spans="2:2" ht="14.25" customHeight="1">
      <c r="B905" s="12"/>
    </row>
    <row r="906" spans="2:2" ht="14.25" customHeight="1">
      <c r="B906" s="12"/>
    </row>
    <row r="907" spans="2:2" ht="14.25" customHeight="1">
      <c r="B907" s="12"/>
    </row>
    <row r="908" spans="2:2" ht="14.25" customHeight="1">
      <c r="B908" s="12"/>
    </row>
    <row r="909" spans="2:2" ht="14.25" customHeight="1">
      <c r="B909" s="12"/>
    </row>
    <row r="910" spans="2:2" ht="14.25" customHeight="1">
      <c r="B910" s="12"/>
    </row>
    <row r="911" spans="2:2" ht="14.25" customHeight="1">
      <c r="B911" s="12"/>
    </row>
    <row r="912" spans="2:2" ht="14.25" customHeight="1">
      <c r="B912" s="12"/>
    </row>
    <row r="913" spans="2:2" ht="14.25" customHeight="1">
      <c r="B913" s="12"/>
    </row>
    <row r="914" spans="2:2" ht="14.25" customHeight="1">
      <c r="B914" s="12"/>
    </row>
    <row r="915" spans="2:2" ht="14.25" customHeight="1">
      <c r="B915" s="12"/>
    </row>
    <row r="916" spans="2:2" ht="14.25" customHeight="1">
      <c r="B916" s="12"/>
    </row>
    <row r="917" spans="2:2" ht="14.25" customHeight="1">
      <c r="B917" s="12"/>
    </row>
    <row r="918" spans="2:2" ht="14.25" customHeight="1">
      <c r="B918" s="12"/>
    </row>
    <row r="919" spans="2:2" ht="14.25" customHeight="1">
      <c r="B919" s="12"/>
    </row>
    <row r="920" spans="2:2" ht="14.25" customHeight="1">
      <c r="B920" s="12"/>
    </row>
    <row r="921" spans="2:2" ht="14.25" customHeight="1">
      <c r="B921" s="12"/>
    </row>
    <row r="922" spans="2:2" ht="14.25" customHeight="1">
      <c r="B922" s="12"/>
    </row>
    <row r="923" spans="2:2" ht="14.25" customHeight="1">
      <c r="B923" s="12"/>
    </row>
    <row r="924" spans="2:2" ht="14.25" customHeight="1">
      <c r="B924" s="12"/>
    </row>
    <row r="925" spans="2:2" ht="14.25" customHeight="1">
      <c r="B925" s="12"/>
    </row>
    <row r="926" spans="2:2" ht="14.25" customHeight="1">
      <c r="B926" s="12"/>
    </row>
    <row r="927" spans="2:2" ht="14.25" customHeight="1">
      <c r="B927" s="12"/>
    </row>
    <row r="928" spans="2:2" ht="14.25" customHeight="1">
      <c r="B928" s="12"/>
    </row>
    <row r="929" spans="2:2" ht="14.25" customHeight="1">
      <c r="B929" s="12"/>
    </row>
    <row r="930" spans="2:2" ht="14.25" customHeight="1">
      <c r="B930" s="12"/>
    </row>
    <row r="931" spans="2:2" ht="14.25" customHeight="1">
      <c r="B931" s="12"/>
    </row>
    <row r="932" spans="2:2" ht="14.25" customHeight="1">
      <c r="B932" s="12"/>
    </row>
    <row r="933" spans="2:2" ht="14.25" customHeight="1">
      <c r="B933" s="12"/>
    </row>
    <row r="934" spans="2:2" ht="14.25" customHeight="1">
      <c r="B934" s="12"/>
    </row>
    <row r="935" spans="2:2" ht="14.25" customHeight="1">
      <c r="B935" s="12"/>
    </row>
    <row r="936" spans="2:2" ht="14.25" customHeight="1">
      <c r="B936" s="12"/>
    </row>
    <row r="937" spans="2:2" ht="14.25" customHeight="1">
      <c r="B937" s="12"/>
    </row>
    <row r="938" spans="2:2" ht="14.25" customHeight="1">
      <c r="B938" s="12"/>
    </row>
    <row r="939" spans="2:2" ht="14.25" customHeight="1">
      <c r="B939" s="12"/>
    </row>
    <row r="940" spans="2:2" ht="14.25" customHeight="1">
      <c r="B940" s="12"/>
    </row>
    <row r="941" spans="2:2" ht="14.25" customHeight="1">
      <c r="B941" s="12"/>
    </row>
    <row r="942" spans="2:2" ht="14.25" customHeight="1">
      <c r="B942" s="12"/>
    </row>
    <row r="943" spans="2:2" ht="14.25" customHeight="1">
      <c r="B943" s="12"/>
    </row>
    <row r="944" spans="2:2" ht="14.25" customHeight="1">
      <c r="B944" s="12"/>
    </row>
    <row r="945" spans="2:2" ht="14.25" customHeight="1">
      <c r="B945" s="12"/>
    </row>
    <row r="946" spans="2:2" ht="14.25" customHeight="1">
      <c r="B946" s="12"/>
    </row>
    <row r="947" spans="2:2" ht="14.25" customHeight="1">
      <c r="B947" s="12"/>
    </row>
    <row r="948" spans="2:2" ht="14.25" customHeight="1">
      <c r="B948" s="12"/>
    </row>
    <row r="949" spans="2:2" ht="14.25" customHeight="1">
      <c r="B949" s="12"/>
    </row>
    <row r="950" spans="2:2" ht="14.25" customHeight="1">
      <c r="B950" s="12"/>
    </row>
    <row r="951" spans="2:2" ht="14.25" customHeight="1">
      <c r="B951" s="12"/>
    </row>
    <row r="952" spans="2:2" ht="14.25" customHeight="1">
      <c r="B952" s="12"/>
    </row>
    <row r="953" spans="2:2" ht="14.25" customHeight="1">
      <c r="B953" s="12"/>
    </row>
    <row r="954" spans="2:2" ht="14.25" customHeight="1">
      <c r="B954" s="12"/>
    </row>
    <row r="955" spans="2:2" ht="14.25" customHeight="1">
      <c r="B955" s="12"/>
    </row>
    <row r="956" spans="2:2" ht="14.25" customHeight="1">
      <c r="B956" s="12"/>
    </row>
    <row r="957" spans="2:2" ht="14.25" customHeight="1">
      <c r="B957" s="12"/>
    </row>
    <row r="958" spans="2:2" ht="14.25" customHeight="1">
      <c r="B958" s="12"/>
    </row>
    <row r="959" spans="2:2" ht="14.25" customHeight="1">
      <c r="B959" s="12"/>
    </row>
    <row r="960" spans="2:2" ht="14.25" customHeight="1">
      <c r="B960" s="12"/>
    </row>
    <row r="961" spans="2:2" ht="14.25" customHeight="1">
      <c r="B961" s="12"/>
    </row>
    <row r="962" spans="2:2" ht="14.25" customHeight="1">
      <c r="B962" s="12"/>
    </row>
    <row r="963" spans="2:2" ht="14.25" customHeight="1">
      <c r="B963" s="12"/>
    </row>
    <row r="964" spans="2:2" ht="14.25" customHeight="1">
      <c r="B964" s="12"/>
    </row>
    <row r="965" spans="2:2" ht="14.25" customHeight="1">
      <c r="B965" s="12"/>
    </row>
    <row r="966" spans="2:2" ht="14.25" customHeight="1">
      <c r="B966" s="12"/>
    </row>
    <row r="967" spans="2:2" ht="14.25" customHeight="1">
      <c r="B967" s="12"/>
    </row>
    <row r="968" spans="2:2" ht="14.25" customHeight="1">
      <c r="B968" s="12"/>
    </row>
    <row r="969" spans="2:2" ht="14.25" customHeight="1">
      <c r="B969" s="12"/>
    </row>
    <row r="970" spans="2:2" ht="14.25" customHeight="1">
      <c r="B970" s="12"/>
    </row>
    <row r="971" spans="2:2" ht="14.25" customHeight="1">
      <c r="B971" s="12"/>
    </row>
    <row r="972" spans="2:2" ht="14.25" customHeight="1">
      <c r="B972" s="12"/>
    </row>
    <row r="973" spans="2:2" ht="14.25" customHeight="1">
      <c r="B973" s="12"/>
    </row>
    <row r="974" spans="2:2" ht="14.25" customHeight="1">
      <c r="B974" s="12"/>
    </row>
    <row r="975" spans="2:2" ht="14.25" customHeight="1">
      <c r="B975" s="12"/>
    </row>
    <row r="976" spans="2:2" ht="14.25" customHeight="1">
      <c r="B976" s="12"/>
    </row>
    <row r="977" spans="2:2" ht="14.25" customHeight="1">
      <c r="B977" s="12"/>
    </row>
    <row r="978" spans="2:2" ht="14.25" customHeight="1">
      <c r="B978" s="12"/>
    </row>
    <row r="979" spans="2:2" ht="14.25" customHeight="1">
      <c r="B979" s="12"/>
    </row>
    <row r="980" spans="2:2" ht="14.25" customHeight="1">
      <c r="B980" s="12"/>
    </row>
    <row r="981" spans="2:2" ht="14.25" customHeight="1">
      <c r="B981" s="12"/>
    </row>
    <row r="982" spans="2:2" ht="14.25" customHeight="1">
      <c r="B982" s="12"/>
    </row>
    <row r="983" spans="2:2" ht="14.25" customHeight="1">
      <c r="B983" s="12"/>
    </row>
    <row r="984" spans="2:2" ht="14.25" customHeight="1">
      <c r="B984" s="12"/>
    </row>
    <row r="985" spans="2:2" ht="14.25" customHeight="1">
      <c r="B985" s="12"/>
    </row>
    <row r="986" spans="2:2" ht="14.25" customHeight="1">
      <c r="B986" s="12"/>
    </row>
    <row r="987" spans="2:2" ht="14.25" customHeight="1">
      <c r="B987" s="12"/>
    </row>
    <row r="988" spans="2:2" ht="14.25" customHeight="1">
      <c r="B988" s="12"/>
    </row>
    <row r="989" spans="2:2" ht="14.25" customHeight="1">
      <c r="B989" s="12"/>
    </row>
    <row r="990" spans="2:2" ht="14.25" customHeight="1">
      <c r="B990" s="12"/>
    </row>
    <row r="991" spans="2:2" ht="14.25" customHeight="1">
      <c r="B991" s="12"/>
    </row>
    <row r="992" spans="2:2" ht="14.25" customHeight="1">
      <c r="B992" s="12"/>
    </row>
    <row r="993" spans="2:2" ht="14.25" customHeight="1">
      <c r="B993" s="12"/>
    </row>
    <row r="994" spans="2:2" ht="14.25" customHeight="1">
      <c r="B994" s="12"/>
    </row>
    <row r="995" spans="2:2" ht="14.25" customHeight="1">
      <c r="B995" s="12"/>
    </row>
    <row r="996" spans="2:2" ht="14.25" customHeight="1">
      <c r="B996" s="12"/>
    </row>
    <row r="997" spans="2:2" ht="14.25" customHeight="1">
      <c r="B997" s="12"/>
    </row>
    <row r="998" spans="2:2" ht="14.25" customHeight="1">
      <c r="B998" s="12"/>
    </row>
    <row r="999" spans="2:2" ht="14.25" customHeight="1">
      <c r="B999" s="12"/>
    </row>
    <row r="1000" spans="2:2" ht="14.25" customHeight="1">
      <c r="B1000" s="12"/>
    </row>
    <row r="1001" spans="2:2" ht="14.25" customHeight="1">
      <c r="B1001" s="12"/>
    </row>
    <row r="1002" spans="2:2" ht="14.25" customHeight="1">
      <c r="B1002" s="12"/>
    </row>
    <row r="1003" spans="2:2" ht="14.25" customHeight="1">
      <c r="B1003" s="12"/>
    </row>
  </sheetData>
  <sheetProtection algorithmName="SHA-512" hashValue="FV+ZlzkYkk0sPuqTJ6qohAIJgihV9vfZl4vtoWJ6+wx5qITZVf8PvSP6TQQzHdaEWIVGzHEmXYy/KAdYJYwkeA==" saltValue="Q+iqahMb1ixFiq02+jC1EA==" spinCount="100000" sheet="1" objects="1" scenarios="1"/>
  <autoFilter ref="A1:C297" xr:uid="{00000000-0009-0000-0000-00000D000000}"/>
  <pageMargins left="0.511811024" right="0.511811024" top="0.78740157499999996" bottom="0.78740157499999996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1000"/>
  <sheetViews>
    <sheetView workbookViewId="0"/>
  </sheetViews>
  <sheetFormatPr defaultColWidth="14.42578125" defaultRowHeight="15" customHeight="1"/>
  <cols>
    <col min="1" max="1" width="68.42578125" customWidth="1"/>
    <col min="2" max="2" width="8.7109375" customWidth="1"/>
    <col min="3" max="3" width="8.140625" customWidth="1"/>
    <col min="4" max="26" width="8.7109375" customWidth="1"/>
  </cols>
  <sheetData>
    <row r="1" spans="1:4" ht="14.25" customHeight="1">
      <c r="A1" s="12" t="s">
        <v>7</v>
      </c>
      <c r="C1" s="12" t="s">
        <v>6</v>
      </c>
    </row>
    <row r="2" spans="1:4" ht="14.25" customHeight="1">
      <c r="A2" s="12" t="s">
        <v>211</v>
      </c>
      <c r="C2" s="12" t="s">
        <v>70</v>
      </c>
      <c r="D2" s="12" t="s">
        <v>24</v>
      </c>
    </row>
    <row r="3" spans="1:4" ht="14.25" customHeight="1">
      <c r="A3" s="12" t="s">
        <v>268</v>
      </c>
      <c r="C3" s="12" t="s">
        <v>89</v>
      </c>
      <c r="D3" s="12" t="s">
        <v>29</v>
      </c>
    </row>
    <row r="4" spans="1:4" ht="14.25" customHeight="1">
      <c r="A4" s="12" t="s">
        <v>263</v>
      </c>
      <c r="C4" s="12" t="s">
        <v>94</v>
      </c>
      <c r="D4" s="12" t="s">
        <v>40</v>
      </c>
    </row>
    <row r="5" spans="1:4" ht="14.25" customHeight="1">
      <c r="A5" s="12" t="s">
        <v>269</v>
      </c>
      <c r="C5" s="12" t="s">
        <v>95</v>
      </c>
      <c r="D5" s="12" t="s">
        <v>27</v>
      </c>
    </row>
    <row r="6" spans="1:4" ht="14.25" customHeight="1">
      <c r="A6" s="12" t="s">
        <v>237</v>
      </c>
      <c r="C6" s="12" t="s">
        <v>32</v>
      </c>
    </row>
    <row r="7" spans="1:4" ht="14.25" customHeight="1">
      <c r="A7" s="12" t="s">
        <v>183</v>
      </c>
      <c r="C7" s="12" t="s">
        <v>98</v>
      </c>
    </row>
    <row r="8" spans="1:4" ht="14.25" customHeight="1">
      <c r="A8" s="12" t="s">
        <v>240</v>
      </c>
      <c r="C8" s="12" t="s">
        <v>99</v>
      </c>
    </row>
    <row r="9" spans="1:4" ht="14.25" customHeight="1">
      <c r="A9" s="12" t="s">
        <v>270</v>
      </c>
      <c r="C9" s="12" t="s">
        <v>101</v>
      </c>
    </row>
    <row r="10" spans="1:4" ht="14.25" customHeight="1">
      <c r="A10" s="12" t="s">
        <v>271</v>
      </c>
      <c r="C10" s="12" t="s">
        <v>41</v>
      </c>
    </row>
    <row r="11" spans="1:4" ht="14.25" customHeight="1">
      <c r="A11" s="12" t="s">
        <v>214</v>
      </c>
      <c r="C11" s="12" t="s">
        <v>75</v>
      </c>
    </row>
    <row r="12" spans="1:4" ht="14.25" customHeight="1">
      <c r="A12" s="12" t="s">
        <v>272</v>
      </c>
      <c r="C12" s="12" t="s">
        <v>104</v>
      </c>
    </row>
    <row r="13" spans="1:4" ht="14.25" customHeight="1">
      <c r="A13" s="12" t="s">
        <v>273</v>
      </c>
      <c r="C13" s="12" t="s">
        <v>105</v>
      </c>
    </row>
    <row r="14" spans="1:4" ht="14.25" customHeight="1">
      <c r="A14" s="12" t="s">
        <v>258</v>
      </c>
      <c r="C14" s="12" t="s">
        <v>107</v>
      </c>
    </row>
    <row r="15" spans="1:4" ht="14.25" customHeight="1">
      <c r="A15" s="12" t="s">
        <v>193</v>
      </c>
      <c r="C15" s="12" t="s">
        <v>59</v>
      </c>
    </row>
    <row r="16" spans="1:4" ht="14.25" customHeight="1">
      <c r="A16" s="12" t="s">
        <v>205</v>
      </c>
      <c r="C16" s="12" t="s">
        <v>63</v>
      </c>
    </row>
    <row r="17" spans="1:3" ht="14.25" customHeight="1">
      <c r="A17" s="12" t="s">
        <v>274</v>
      </c>
      <c r="C17" s="12" t="s">
        <v>73</v>
      </c>
    </row>
    <row r="18" spans="1:3" ht="14.25" customHeight="1">
      <c r="A18" s="12" t="s">
        <v>275</v>
      </c>
      <c r="C18" s="12" t="s">
        <v>65</v>
      </c>
    </row>
    <row r="19" spans="1:3" ht="14.25" customHeight="1">
      <c r="A19" s="12" t="s">
        <v>276</v>
      </c>
      <c r="C19" s="12" t="s">
        <v>88</v>
      </c>
    </row>
    <row r="20" spans="1:3" ht="14.25" customHeight="1">
      <c r="A20" s="12" t="s">
        <v>277</v>
      </c>
      <c r="C20" s="12" t="s">
        <v>66</v>
      </c>
    </row>
    <row r="21" spans="1:3" ht="14.25" customHeight="1">
      <c r="A21" s="12" t="s">
        <v>278</v>
      </c>
      <c r="C21" s="12" t="s">
        <v>64</v>
      </c>
    </row>
    <row r="22" spans="1:3" ht="14.25" customHeight="1">
      <c r="A22" s="12" t="s">
        <v>215</v>
      </c>
      <c r="C22" s="12" t="s">
        <v>46</v>
      </c>
    </row>
    <row r="23" spans="1:3" ht="14.25" customHeight="1">
      <c r="A23" s="12" t="s">
        <v>279</v>
      </c>
      <c r="C23" s="12" t="s">
        <v>69</v>
      </c>
    </row>
    <row r="24" spans="1:3" ht="14.25" customHeight="1">
      <c r="A24" s="12" t="s">
        <v>280</v>
      </c>
      <c r="C24" s="12" t="s">
        <v>81</v>
      </c>
    </row>
    <row r="25" spans="1:3" ht="14.25" customHeight="1">
      <c r="A25" s="12" t="s">
        <v>281</v>
      </c>
      <c r="C25" s="12" t="s">
        <v>74</v>
      </c>
    </row>
    <row r="26" spans="1:3" ht="14.25" customHeight="1">
      <c r="A26" s="12" t="s">
        <v>282</v>
      </c>
      <c r="C26" s="12" t="s">
        <v>28</v>
      </c>
    </row>
    <row r="27" spans="1:3" ht="14.25" customHeight="1">
      <c r="A27" s="12" t="s">
        <v>217</v>
      </c>
      <c r="C27" s="12" t="s">
        <v>23</v>
      </c>
    </row>
    <row r="28" spans="1:3" ht="14.25" customHeight="1">
      <c r="A28" s="12" t="s">
        <v>259</v>
      </c>
      <c r="C28" s="12" t="s">
        <v>123</v>
      </c>
    </row>
    <row r="29" spans="1:3" ht="14.25" customHeight="1">
      <c r="A29" s="12" t="s">
        <v>230</v>
      </c>
      <c r="C29" s="12" t="s">
        <v>83</v>
      </c>
    </row>
    <row r="30" spans="1:3" ht="14.25" customHeight="1">
      <c r="A30" s="12" t="s">
        <v>241</v>
      </c>
      <c r="C30" s="12" t="s">
        <v>124</v>
      </c>
    </row>
    <row r="31" spans="1:3" ht="14.25" customHeight="1">
      <c r="A31" s="12" t="s">
        <v>232</v>
      </c>
      <c r="C31" s="12" t="s">
        <v>61</v>
      </c>
    </row>
    <row r="32" spans="1:3" ht="14.25" customHeight="1">
      <c r="A32" s="12" t="s">
        <v>206</v>
      </c>
      <c r="C32" s="12" t="s">
        <v>127</v>
      </c>
    </row>
    <row r="33" spans="1:3" ht="14.25" customHeight="1">
      <c r="A33" s="12" t="s">
        <v>233</v>
      </c>
      <c r="C33" s="12" t="s">
        <v>38</v>
      </c>
    </row>
    <row r="34" spans="1:3" ht="14.25" customHeight="1">
      <c r="A34" s="12" t="s">
        <v>284</v>
      </c>
      <c r="C34" s="12" t="s">
        <v>129</v>
      </c>
    </row>
    <row r="35" spans="1:3" ht="14.25" customHeight="1">
      <c r="A35" s="12" t="s">
        <v>249</v>
      </c>
      <c r="C35" s="12" t="s">
        <v>39</v>
      </c>
    </row>
    <row r="36" spans="1:3" ht="14.25" customHeight="1">
      <c r="A36" s="12" t="s">
        <v>291</v>
      </c>
      <c r="C36" s="12" t="s">
        <v>42</v>
      </c>
    </row>
    <row r="37" spans="1:3" ht="14.25" customHeight="1">
      <c r="A37" s="12" t="s">
        <v>194</v>
      </c>
      <c r="C37" s="12" t="s">
        <v>30</v>
      </c>
    </row>
    <row r="38" spans="1:3" ht="14.25" customHeight="1">
      <c r="A38" s="12" t="s">
        <v>207</v>
      </c>
      <c r="C38" s="12" t="s">
        <v>50</v>
      </c>
    </row>
    <row r="39" spans="1:3" ht="14.25" customHeight="1">
      <c r="A39" s="12" t="s">
        <v>165</v>
      </c>
      <c r="C39" s="12" t="s">
        <v>51</v>
      </c>
    </row>
    <row r="40" spans="1:3" ht="14.25" customHeight="1">
      <c r="A40" s="12" t="s">
        <v>292</v>
      </c>
      <c r="C40" s="12" t="s">
        <v>143</v>
      </c>
    </row>
    <row r="41" spans="1:3" ht="14.25" customHeight="1">
      <c r="A41" s="12" t="s">
        <v>185</v>
      </c>
      <c r="C41" s="12" t="s">
        <v>144</v>
      </c>
    </row>
    <row r="42" spans="1:3" ht="14.25" customHeight="1">
      <c r="A42" s="12" t="s">
        <v>293</v>
      </c>
      <c r="C42" s="12" t="s">
        <v>145</v>
      </c>
    </row>
    <row r="43" spans="1:3" ht="14.25" customHeight="1">
      <c r="A43" s="12" t="s">
        <v>170</v>
      </c>
      <c r="C43" s="12" t="s">
        <v>68</v>
      </c>
    </row>
    <row r="44" spans="1:3" ht="14.25" customHeight="1">
      <c r="A44" s="12" t="s">
        <v>157</v>
      </c>
      <c r="C44" s="12" t="s">
        <v>62</v>
      </c>
    </row>
    <row r="45" spans="1:3" ht="14.25" customHeight="1">
      <c r="A45" s="12" t="s">
        <v>294</v>
      </c>
      <c r="C45" s="12" t="s">
        <v>82</v>
      </c>
    </row>
    <row r="46" spans="1:3" ht="14.25" customHeight="1">
      <c r="A46" s="12" t="s">
        <v>187</v>
      </c>
      <c r="C46" s="12" t="s">
        <v>58</v>
      </c>
    </row>
    <row r="47" spans="1:3" ht="14.25" customHeight="1">
      <c r="A47" s="12" t="s">
        <v>201</v>
      </c>
      <c r="C47" s="12" t="s">
        <v>49</v>
      </c>
    </row>
    <row r="48" spans="1:3" ht="14.25" customHeight="1">
      <c r="A48" s="12" t="s">
        <v>295</v>
      </c>
      <c r="C48" s="12" t="s">
        <v>77</v>
      </c>
    </row>
    <row r="49" spans="1:3" ht="14.25" customHeight="1">
      <c r="A49" s="12" t="s">
        <v>296</v>
      </c>
      <c r="C49" s="12" t="s">
        <v>53</v>
      </c>
    </row>
    <row r="50" spans="1:3" ht="14.25" customHeight="1">
      <c r="A50" s="12" t="s">
        <v>244</v>
      </c>
    </row>
    <row r="51" spans="1:3" ht="14.25" customHeight="1">
      <c r="A51" s="12" t="s">
        <v>180</v>
      </c>
    </row>
    <row r="52" spans="1:3" ht="14.25" customHeight="1">
      <c r="A52" s="12" t="s">
        <v>177</v>
      </c>
    </row>
    <row r="53" spans="1:3" ht="14.25" customHeight="1">
      <c r="A53" s="12" t="s">
        <v>298</v>
      </c>
    </row>
    <row r="54" spans="1:3" ht="14.25" customHeight="1">
      <c r="A54" s="12" t="s">
        <v>299</v>
      </c>
    </row>
    <row r="55" spans="1:3" ht="14.25" customHeight="1">
      <c r="A55" s="12" t="s">
        <v>300</v>
      </c>
    </row>
    <row r="56" spans="1:3" ht="14.25" customHeight="1">
      <c r="A56" s="12" t="s">
        <v>301</v>
      </c>
    </row>
    <row r="57" spans="1:3" ht="14.25" customHeight="1">
      <c r="A57" s="12" t="s">
        <v>302</v>
      </c>
    </row>
    <row r="58" spans="1:3" ht="14.25" customHeight="1">
      <c r="A58" s="12" t="s">
        <v>303</v>
      </c>
    </row>
    <row r="59" spans="1:3" ht="14.25" customHeight="1">
      <c r="A59" s="12" t="s">
        <v>304</v>
      </c>
    </row>
    <row r="60" spans="1:3" ht="14.25" customHeight="1">
      <c r="A60" s="12" t="s">
        <v>305</v>
      </c>
    </row>
    <row r="61" spans="1:3" ht="14.25" customHeight="1">
      <c r="A61" s="12" t="s">
        <v>251</v>
      </c>
    </row>
    <row r="62" spans="1:3" ht="14.25" customHeight="1">
      <c r="A62" s="12" t="s">
        <v>306</v>
      </c>
    </row>
    <row r="63" spans="1:3" ht="14.25" customHeight="1">
      <c r="A63" s="12" t="s">
        <v>252</v>
      </c>
    </row>
    <row r="64" spans="1:3" ht="14.25" customHeight="1">
      <c r="A64" s="12" t="s">
        <v>307</v>
      </c>
    </row>
    <row r="65" spans="1:1" ht="14.25" customHeight="1">
      <c r="A65" s="12" t="s">
        <v>260</v>
      </c>
    </row>
    <row r="66" spans="1:1" ht="14.25" customHeight="1">
      <c r="A66" s="12" t="s">
        <v>309</v>
      </c>
    </row>
    <row r="67" spans="1:1" ht="14.25" customHeight="1">
      <c r="A67" s="12" t="s">
        <v>311</v>
      </c>
    </row>
    <row r="68" spans="1:1" ht="14.25" customHeight="1">
      <c r="A68" s="12" t="s">
        <v>190</v>
      </c>
    </row>
    <row r="69" spans="1:1" ht="14.25" customHeight="1">
      <c r="A69" s="12" t="s">
        <v>197</v>
      </c>
    </row>
    <row r="70" spans="1:1" ht="14.25" customHeight="1">
      <c r="A70" s="12" t="s">
        <v>253</v>
      </c>
    </row>
    <row r="71" spans="1:1" ht="14.25" customHeight="1">
      <c r="A71" s="12" t="s">
        <v>312</v>
      </c>
    </row>
    <row r="72" spans="1:1" ht="14.25" customHeight="1">
      <c r="A72" s="12" t="s">
        <v>181</v>
      </c>
    </row>
    <row r="73" spans="1:1" ht="14.25" customHeight="1">
      <c r="A73" s="12" t="s">
        <v>254</v>
      </c>
    </row>
    <row r="74" spans="1:1" ht="14.25" customHeight="1">
      <c r="A74" s="12" t="s">
        <v>262</v>
      </c>
    </row>
    <row r="75" spans="1:1" ht="14.25" customHeight="1">
      <c r="A75" s="12" t="s">
        <v>313</v>
      </c>
    </row>
    <row r="76" spans="1:1" ht="14.25" customHeight="1">
      <c r="A76" s="12" t="s">
        <v>314</v>
      </c>
    </row>
    <row r="77" spans="1:1" ht="14.25" customHeight="1">
      <c r="A77" s="12" t="s">
        <v>315</v>
      </c>
    </row>
    <row r="78" spans="1:1" ht="14.25" customHeight="1">
      <c r="A78" s="12" t="s">
        <v>219</v>
      </c>
    </row>
    <row r="79" spans="1:1" ht="14.25" customHeight="1">
      <c r="A79" s="12" t="s">
        <v>316</v>
      </c>
    </row>
    <row r="80" spans="1:1" ht="14.25" customHeight="1">
      <c r="A80" s="12" t="s">
        <v>317</v>
      </c>
    </row>
    <row r="81" spans="1:2" ht="14.25" customHeight="1">
      <c r="A81" s="12" t="s">
        <v>318</v>
      </c>
    </row>
    <row r="82" spans="1:2" ht="14.25" customHeight="1">
      <c r="A82" s="12" t="s">
        <v>234</v>
      </c>
    </row>
    <row r="83" spans="1:2" ht="14.25" customHeight="1">
      <c r="A83" s="12" t="s">
        <v>247</v>
      </c>
    </row>
    <row r="84" spans="1:2" ht="14.25" customHeight="1">
      <c r="A84" s="12" t="s">
        <v>256</v>
      </c>
    </row>
    <row r="85" spans="1:2" ht="14.25" customHeight="1">
      <c r="A85" s="12" t="s">
        <v>208</v>
      </c>
    </row>
    <row r="86" spans="1:2" ht="14.25" customHeight="1">
      <c r="A86" s="12" t="s">
        <v>213</v>
      </c>
    </row>
    <row r="87" spans="1:2" ht="14.25" customHeight="1">
      <c r="A87" s="12" t="s">
        <v>235</v>
      </c>
    </row>
    <row r="88" spans="1:2" ht="14.25" customHeight="1">
      <c r="A88" s="12" t="s">
        <v>198</v>
      </c>
    </row>
    <row r="89" spans="1:2" ht="14.25" customHeight="1">
      <c r="A89" s="12" t="s">
        <v>209</v>
      </c>
    </row>
    <row r="90" spans="1:2" ht="14.25" customHeight="1">
      <c r="A90" s="12" t="s">
        <v>265</v>
      </c>
    </row>
    <row r="91" spans="1:2" ht="14.25" customHeight="1">
      <c r="A91" s="12" t="s">
        <v>319</v>
      </c>
    </row>
    <row r="92" spans="1:2" ht="14.25" customHeight="1">
      <c r="A92" s="12" t="s">
        <v>320</v>
      </c>
    </row>
    <row r="93" spans="1:2" ht="14.25" customHeight="1">
      <c r="A93" s="12" t="s">
        <v>321</v>
      </c>
      <c r="B93" s="12" t="s">
        <v>152</v>
      </c>
    </row>
    <row r="94" spans="1:2" ht="14.25" customHeight="1">
      <c r="A94" s="12" t="s">
        <v>322</v>
      </c>
      <c r="B94" s="12" t="s">
        <v>153</v>
      </c>
    </row>
    <row r="95" spans="1:2" ht="14.25" customHeight="1">
      <c r="A95" s="12" t="s">
        <v>257</v>
      </c>
    </row>
    <row r="96" spans="1:2" ht="14.25" customHeight="1">
      <c r="A96" s="12" t="s">
        <v>323</v>
      </c>
    </row>
    <row r="97" spans="1:1" ht="14.25" customHeight="1">
      <c r="A97" s="12" t="s">
        <v>266</v>
      </c>
    </row>
    <row r="98" spans="1:1" ht="14.25" customHeight="1">
      <c r="A98" s="12" t="s">
        <v>267</v>
      </c>
    </row>
    <row r="99" spans="1:1" ht="14.25" customHeight="1">
      <c r="A99" s="12" t="s">
        <v>324</v>
      </c>
    </row>
    <row r="100" spans="1:1" ht="14.25" customHeight="1">
      <c r="A100" s="12" t="s">
        <v>325</v>
      </c>
    </row>
    <row r="101" spans="1:1" ht="14.25" customHeight="1"/>
    <row r="102" spans="1:1" ht="14.25" customHeight="1"/>
    <row r="103" spans="1:1" ht="14.25" customHeight="1"/>
    <row r="104" spans="1:1" ht="14.25" customHeight="1"/>
    <row r="105" spans="1:1" ht="14.25" customHeight="1"/>
    <row r="106" spans="1:1" ht="14.25" customHeight="1"/>
    <row r="107" spans="1:1" ht="14.25" customHeight="1"/>
    <row r="108" spans="1:1" ht="14.25" customHeight="1"/>
    <row r="109" spans="1:1" ht="14.25" customHeight="1"/>
    <row r="110" spans="1:1" ht="14.25" customHeight="1"/>
    <row r="111" spans="1:1" ht="14.25" customHeight="1"/>
    <row r="112" spans="1:1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sheetProtection algorithmName="SHA-512" hashValue="NWKPmWPjJiWzIsPQPJ/SWMJg0T96/aFr6Hj7xQAQ6N5YfATA9SqDe/mRpF7MxNRxkc+MSFboN9J304uKEKMU+g==" saltValue="O+kzL6buS5DawoCXh7djnQ==" spinCount="100000" sheet="1" objects="1" scenarios="1"/>
  <pageMargins left="0.511811024" right="0.511811024" top="0.78740157499999996" bottom="0.78740157499999996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1000"/>
  <sheetViews>
    <sheetView workbookViewId="0"/>
  </sheetViews>
  <sheetFormatPr defaultColWidth="14.42578125" defaultRowHeight="15" customHeight="1" outlineLevelRow="1"/>
  <cols>
    <col min="1" max="1" width="8.7109375" customWidth="1"/>
    <col min="2" max="7" width="21.85546875" customWidth="1"/>
    <col min="8" max="8" width="23.42578125" customWidth="1"/>
    <col min="9" max="26" width="8.7109375" customWidth="1"/>
  </cols>
  <sheetData>
    <row r="1" spans="1:7" ht="14.25" customHeight="1">
      <c r="A1" s="104" t="s">
        <v>440</v>
      </c>
      <c r="B1" s="163" t="s">
        <v>441</v>
      </c>
      <c r="C1" s="164"/>
      <c r="D1" s="164"/>
      <c r="E1" s="164"/>
      <c r="F1" s="164"/>
      <c r="G1" s="165"/>
    </row>
    <row r="2" spans="1:7" ht="14.25" customHeight="1">
      <c r="A2" s="82" t="s">
        <v>442</v>
      </c>
      <c r="B2" s="81" t="s">
        <v>176</v>
      </c>
      <c r="C2" s="81" t="s">
        <v>161</v>
      </c>
      <c r="D2" s="81" t="s">
        <v>164</v>
      </c>
      <c r="E2" s="81" t="s">
        <v>173</v>
      </c>
      <c r="F2" s="81" t="s">
        <v>174</v>
      </c>
      <c r="G2" s="81" t="s">
        <v>225</v>
      </c>
    </row>
    <row r="3" spans="1:7" ht="32.25" customHeight="1">
      <c r="A3" s="83">
        <v>0.3125</v>
      </c>
      <c r="B3" s="105" t="s">
        <v>443</v>
      </c>
      <c r="C3" s="106" t="s">
        <v>453</v>
      </c>
      <c r="D3" s="107" t="s">
        <v>454</v>
      </c>
      <c r="E3" s="108" t="s">
        <v>446</v>
      </c>
      <c r="F3" s="109" t="s">
        <v>756</v>
      </c>
      <c r="G3" s="110"/>
    </row>
    <row r="4" spans="1:7" ht="32.25" customHeight="1">
      <c r="A4" s="83">
        <v>0.34722222222222227</v>
      </c>
      <c r="B4" s="105" t="s">
        <v>448</v>
      </c>
      <c r="C4" s="106" t="s">
        <v>457</v>
      </c>
      <c r="D4" s="107" t="s">
        <v>458</v>
      </c>
      <c r="E4" s="108" t="s">
        <v>451</v>
      </c>
      <c r="F4" s="109" t="s">
        <v>757</v>
      </c>
      <c r="G4" s="110"/>
    </row>
    <row r="5" spans="1:7" ht="32.25" customHeight="1">
      <c r="A5" s="83">
        <v>0.38194444444444442</v>
      </c>
      <c r="B5" s="106" t="s">
        <v>444</v>
      </c>
      <c r="C5" s="107" t="s">
        <v>445</v>
      </c>
      <c r="D5" s="105" t="s">
        <v>459</v>
      </c>
      <c r="E5" s="132" t="s">
        <v>758</v>
      </c>
      <c r="F5" s="108" t="s">
        <v>456</v>
      </c>
      <c r="G5" s="110"/>
    </row>
    <row r="6" spans="1:7" ht="32.25" customHeight="1">
      <c r="A6" s="83">
        <v>0.41666666666666669</v>
      </c>
      <c r="B6" s="106" t="s">
        <v>449</v>
      </c>
      <c r="C6" s="107" t="s">
        <v>450</v>
      </c>
      <c r="D6" s="105" t="s">
        <v>759</v>
      </c>
      <c r="E6" s="132" t="s">
        <v>760</v>
      </c>
      <c r="F6" s="108" t="s">
        <v>461</v>
      </c>
      <c r="G6" s="110"/>
    </row>
    <row r="7" spans="1:7" ht="32.25" customHeight="1" outlineLevel="1">
      <c r="A7" s="83">
        <v>0.4513888888888889</v>
      </c>
      <c r="B7" s="110"/>
      <c r="C7" s="110"/>
      <c r="D7" s="132" t="s">
        <v>758</v>
      </c>
      <c r="E7" s="109" t="s">
        <v>756</v>
      </c>
      <c r="F7" s="110"/>
      <c r="G7" s="110"/>
    </row>
    <row r="8" spans="1:7" ht="32.25" customHeight="1" outlineLevel="1">
      <c r="A8" s="83">
        <v>0.4861111111111111</v>
      </c>
      <c r="B8" s="110"/>
      <c r="C8" s="110"/>
      <c r="D8" s="132" t="s">
        <v>760</v>
      </c>
      <c r="E8" s="109" t="s">
        <v>757</v>
      </c>
      <c r="F8" s="110"/>
      <c r="G8" s="110"/>
    </row>
    <row r="9" spans="1:7" ht="14.25" customHeight="1"/>
    <row r="10" spans="1:7" ht="14.25" customHeight="1"/>
    <row r="11" spans="1:7" ht="14.25" customHeight="1"/>
    <row r="12" spans="1:7" ht="14.25" customHeight="1"/>
    <row r="13" spans="1:7" ht="14.25" customHeight="1"/>
    <row r="14" spans="1:7" ht="14.25" customHeight="1"/>
    <row r="15" spans="1:7" ht="14.25" customHeight="1"/>
    <row r="16" spans="1:7" ht="14.25" customHeight="1"/>
    <row r="17" spans="1:8" ht="14.25" customHeight="1">
      <c r="A17" s="104" t="s">
        <v>440</v>
      </c>
      <c r="B17" s="163" t="s">
        <v>472</v>
      </c>
      <c r="C17" s="164"/>
      <c r="D17" s="164"/>
      <c r="E17" s="164"/>
      <c r="F17" s="164"/>
      <c r="G17" s="165"/>
    </row>
    <row r="18" spans="1:8" ht="14.25" customHeight="1">
      <c r="A18" s="82" t="s">
        <v>442</v>
      </c>
      <c r="B18" s="81" t="s">
        <v>176</v>
      </c>
      <c r="C18" s="81" t="s">
        <v>161</v>
      </c>
      <c r="D18" s="81" t="s">
        <v>164</v>
      </c>
      <c r="E18" s="81" t="s">
        <v>173</v>
      </c>
      <c r="F18" s="81" t="s">
        <v>174</v>
      </c>
      <c r="G18" s="81" t="s">
        <v>225</v>
      </c>
      <c r="H18" s="12"/>
    </row>
    <row r="19" spans="1:8" ht="32.25" customHeight="1">
      <c r="A19" s="83">
        <v>0.3125</v>
      </c>
      <c r="B19" s="110"/>
      <c r="C19" s="110"/>
      <c r="D19" s="110"/>
      <c r="E19" s="110"/>
      <c r="F19" s="110"/>
      <c r="G19" s="111" t="s">
        <v>474</v>
      </c>
      <c r="H19" s="110"/>
    </row>
    <row r="20" spans="1:8" ht="32.25" customHeight="1">
      <c r="A20" s="83">
        <v>0.34722222222222227</v>
      </c>
      <c r="B20" s="110"/>
      <c r="C20" s="110"/>
      <c r="D20" s="110"/>
      <c r="E20" s="110"/>
      <c r="F20" s="110"/>
      <c r="G20" s="111" t="s">
        <v>476</v>
      </c>
      <c r="H20" s="110"/>
    </row>
    <row r="21" spans="1:8" ht="32.25" customHeight="1">
      <c r="A21" s="83">
        <v>0.38194444444444442</v>
      </c>
      <c r="B21" s="110"/>
      <c r="C21" s="110"/>
      <c r="D21" s="110"/>
      <c r="E21" s="110"/>
      <c r="F21" s="110"/>
      <c r="G21" s="111" t="s">
        <v>478</v>
      </c>
      <c r="H21" s="110"/>
    </row>
    <row r="22" spans="1:8" ht="32.25" customHeight="1">
      <c r="A22" s="83">
        <v>0.41666666666666669</v>
      </c>
      <c r="B22" s="110"/>
      <c r="C22" s="110"/>
      <c r="D22" s="110"/>
      <c r="E22" s="110"/>
      <c r="F22" s="110"/>
      <c r="G22" s="111" t="s">
        <v>480</v>
      </c>
      <c r="H22" s="110"/>
    </row>
    <row r="23" spans="1:8" ht="32.25" customHeight="1" outlineLevel="1">
      <c r="A23" s="83">
        <v>0.4513888888888889</v>
      </c>
      <c r="B23" s="110"/>
      <c r="C23" s="110"/>
      <c r="D23" s="110"/>
      <c r="E23" s="110"/>
      <c r="F23" s="110"/>
      <c r="G23" s="110"/>
    </row>
    <row r="24" spans="1:8" ht="32.25" customHeight="1" outlineLevel="1">
      <c r="A24" s="83">
        <v>0.4861111111111111</v>
      </c>
      <c r="B24" s="110"/>
      <c r="C24" s="110"/>
      <c r="D24" s="110"/>
      <c r="E24" s="110"/>
      <c r="F24" s="110"/>
      <c r="G24" s="110"/>
    </row>
    <row r="25" spans="1:8" ht="32.25" customHeight="1" outlineLevel="1">
      <c r="A25" s="83"/>
      <c r="B25" s="110"/>
      <c r="C25" s="110"/>
      <c r="D25" s="110"/>
      <c r="E25" s="110"/>
      <c r="F25" s="110"/>
      <c r="G25" s="110"/>
    </row>
    <row r="26" spans="1:8" ht="32.25" customHeight="1">
      <c r="A26" s="83">
        <v>0.77777777777777779</v>
      </c>
      <c r="B26" s="107" t="s">
        <v>483</v>
      </c>
      <c r="C26" s="106" t="s">
        <v>484</v>
      </c>
      <c r="D26" s="105" t="s">
        <v>493</v>
      </c>
      <c r="E26" s="109" t="s">
        <v>486</v>
      </c>
      <c r="F26" s="108" t="s">
        <v>496</v>
      </c>
      <c r="G26" s="110"/>
    </row>
    <row r="27" spans="1:8" ht="32.25" customHeight="1">
      <c r="A27" s="83">
        <v>0.8125</v>
      </c>
      <c r="B27" s="107" t="s">
        <v>488</v>
      </c>
      <c r="C27" s="106" t="s">
        <v>489</v>
      </c>
      <c r="D27" s="105" t="s">
        <v>498</v>
      </c>
      <c r="E27" s="109" t="s">
        <v>491</v>
      </c>
      <c r="F27" s="108" t="s">
        <v>501</v>
      </c>
      <c r="G27" s="110"/>
    </row>
    <row r="28" spans="1:8" ht="32.25" customHeight="1">
      <c r="A28" s="83">
        <v>0.84722222222222221</v>
      </c>
      <c r="B28" s="105" t="s">
        <v>485</v>
      </c>
      <c r="C28" s="107" t="s">
        <v>494</v>
      </c>
      <c r="D28" s="106" t="s">
        <v>495</v>
      </c>
      <c r="E28" s="108" t="s">
        <v>487</v>
      </c>
      <c r="F28" s="109" t="s">
        <v>497</v>
      </c>
      <c r="G28" s="110"/>
    </row>
    <row r="29" spans="1:8" ht="32.25" customHeight="1">
      <c r="A29" s="83">
        <v>0.88194444444444453</v>
      </c>
      <c r="B29" s="105" t="s">
        <v>490</v>
      </c>
      <c r="C29" s="107" t="s">
        <v>499</v>
      </c>
      <c r="D29" s="106" t="s">
        <v>500</v>
      </c>
      <c r="E29" s="108" t="s">
        <v>492</v>
      </c>
      <c r="F29" s="109" t="s">
        <v>502</v>
      </c>
      <c r="G29" s="110"/>
    </row>
    <row r="30" spans="1:8" ht="14.25" customHeight="1"/>
    <row r="31" spans="1:8" ht="14.25" customHeight="1"/>
    <row r="32" spans="1:8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sheetProtection algorithmName="SHA-512" hashValue="R6F6r04vX6GgvgrgmrH1i0Xs1xbhJiaSoEiuy81GAlzSNzDiJCB4Mau+wPodXfZgniwJWu+9iv33rABHccMe+g==" saltValue="7QC8rV2ZH8MSwgMZZfpDBQ==" spinCount="100000" sheet="1" objects="1" scenarios="1"/>
  <mergeCells count="2">
    <mergeCell ref="B1:G1"/>
    <mergeCell ref="B17:G17"/>
  </mergeCells>
  <pageMargins left="0.51181102362204722" right="0.51181102362204722" top="0.59055118110236227" bottom="0.78740157480314965" header="0" footer="0"/>
  <pageSetup paperSize="9" scale="95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workbookViewId="0"/>
  </sheetViews>
  <sheetFormatPr defaultColWidth="14.42578125" defaultRowHeight="15" customHeight="1"/>
  <cols>
    <col min="1" max="2" width="8.85546875" customWidth="1"/>
    <col min="3" max="3" width="55.85546875" customWidth="1"/>
    <col min="4" max="4" width="8.140625" customWidth="1"/>
    <col min="5" max="9" width="8.85546875" customWidth="1"/>
    <col min="10" max="26" width="8.7109375" customWidth="1"/>
  </cols>
  <sheetData>
    <row r="1" spans="1:26" ht="14.25" customHeight="1">
      <c r="A1" s="5" t="s">
        <v>5</v>
      </c>
      <c r="B1" s="12" t="s">
        <v>327</v>
      </c>
      <c r="C1" s="125" t="s">
        <v>7</v>
      </c>
      <c r="D1" s="5" t="s">
        <v>8</v>
      </c>
      <c r="E1" s="35" t="s">
        <v>14</v>
      </c>
      <c r="F1" s="5" t="s">
        <v>9</v>
      </c>
      <c r="G1" s="5" t="s">
        <v>10</v>
      </c>
      <c r="H1" s="5" t="s">
        <v>328</v>
      </c>
      <c r="I1" s="5" t="s">
        <v>13</v>
      </c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4.25" customHeight="1">
      <c r="A2" s="5" t="s">
        <v>31</v>
      </c>
      <c r="B2" s="12" t="s">
        <v>81</v>
      </c>
      <c r="C2" s="125" t="s">
        <v>165</v>
      </c>
      <c r="D2" s="5" t="s">
        <v>158</v>
      </c>
      <c r="E2" s="126">
        <v>1</v>
      </c>
      <c r="F2" s="5" t="s">
        <v>33</v>
      </c>
      <c r="G2" s="5">
        <v>60</v>
      </c>
      <c r="H2" s="5">
        <v>4</v>
      </c>
      <c r="I2" s="5" t="s">
        <v>166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4.25" customHeight="1">
      <c r="A3" s="5" t="s">
        <v>31</v>
      </c>
      <c r="B3" s="12" t="s">
        <v>127</v>
      </c>
      <c r="C3" s="125" t="s">
        <v>180</v>
      </c>
      <c r="D3" s="5" t="s">
        <v>158</v>
      </c>
      <c r="E3" s="126">
        <v>1</v>
      </c>
      <c r="F3" s="5" t="s">
        <v>33</v>
      </c>
      <c r="G3" s="5">
        <v>90</v>
      </c>
      <c r="H3" s="5">
        <v>6</v>
      </c>
      <c r="I3" s="5" t="s">
        <v>166</v>
      </c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4.25" customHeight="1">
      <c r="A4" s="5" t="s">
        <v>31</v>
      </c>
      <c r="B4" s="12" t="s">
        <v>23</v>
      </c>
      <c r="C4" s="125" t="s">
        <v>157</v>
      </c>
      <c r="D4" s="5" t="s">
        <v>158</v>
      </c>
      <c r="E4" s="126">
        <v>1</v>
      </c>
      <c r="F4" s="5" t="s">
        <v>33</v>
      </c>
      <c r="G4" s="5">
        <v>60</v>
      </c>
      <c r="H4" s="5">
        <v>4</v>
      </c>
      <c r="I4" s="5" t="s">
        <v>159</v>
      </c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4.25" customHeight="1">
      <c r="A5" s="5" t="s">
        <v>31</v>
      </c>
      <c r="B5" s="12" t="s">
        <v>28</v>
      </c>
      <c r="C5" s="125" t="s">
        <v>293</v>
      </c>
      <c r="D5" s="5" t="s">
        <v>158</v>
      </c>
      <c r="E5" s="126">
        <v>1</v>
      </c>
      <c r="F5" s="5" t="s">
        <v>33</v>
      </c>
      <c r="G5" s="5">
        <v>60</v>
      </c>
      <c r="H5" s="5">
        <v>4</v>
      </c>
      <c r="I5" s="5" t="s">
        <v>171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4.25" customHeight="1">
      <c r="A6" s="5" t="s">
        <v>31</v>
      </c>
      <c r="B6" s="12" t="s">
        <v>30</v>
      </c>
      <c r="C6" s="125" t="s">
        <v>181</v>
      </c>
      <c r="D6" s="5" t="s">
        <v>158</v>
      </c>
      <c r="E6" s="126">
        <v>1</v>
      </c>
      <c r="F6" s="5" t="s">
        <v>33</v>
      </c>
      <c r="G6" s="5">
        <v>60</v>
      </c>
      <c r="H6" s="5">
        <v>4</v>
      </c>
      <c r="I6" s="5" t="s">
        <v>171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4.25" customHeight="1">
      <c r="A7" s="5" t="s">
        <v>31</v>
      </c>
      <c r="B7" s="12" t="s">
        <v>74</v>
      </c>
      <c r="C7" s="125" t="s">
        <v>185</v>
      </c>
      <c r="D7" s="5" t="s">
        <v>158</v>
      </c>
      <c r="E7" s="126">
        <v>2</v>
      </c>
      <c r="F7" s="5" t="s">
        <v>515</v>
      </c>
      <c r="G7" s="5">
        <v>60</v>
      </c>
      <c r="H7" s="5">
        <v>4</v>
      </c>
      <c r="I7" s="5" t="s">
        <v>166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4.25" customHeight="1">
      <c r="A8" s="5" t="s">
        <v>31</v>
      </c>
      <c r="B8" s="12" t="s">
        <v>83</v>
      </c>
      <c r="C8" s="125" t="s">
        <v>187</v>
      </c>
      <c r="D8" s="5" t="s">
        <v>158</v>
      </c>
      <c r="E8" s="126">
        <v>2</v>
      </c>
      <c r="F8" s="5" t="s">
        <v>515</v>
      </c>
      <c r="G8" s="5">
        <v>60</v>
      </c>
      <c r="H8" s="5">
        <v>4</v>
      </c>
      <c r="I8" s="5" t="s">
        <v>166</v>
      </c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4.25" customHeight="1">
      <c r="A9" s="5" t="s">
        <v>31</v>
      </c>
      <c r="B9" s="12" t="s">
        <v>95</v>
      </c>
      <c r="C9" s="125" t="s">
        <v>183</v>
      </c>
      <c r="D9" s="5" t="s">
        <v>158</v>
      </c>
      <c r="E9" s="126">
        <v>2</v>
      </c>
      <c r="F9" s="5" t="s">
        <v>33</v>
      </c>
      <c r="G9" s="5">
        <v>90</v>
      </c>
      <c r="H9" s="5">
        <v>4</v>
      </c>
      <c r="I9" s="5" t="s">
        <v>166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4.25" customHeight="1">
      <c r="A10" s="5" t="s">
        <v>31</v>
      </c>
      <c r="B10" s="12" t="s">
        <v>39</v>
      </c>
      <c r="C10" s="125" t="s">
        <v>190</v>
      </c>
      <c r="D10" s="5" t="s">
        <v>158</v>
      </c>
      <c r="E10" s="126">
        <v>2</v>
      </c>
      <c r="F10" s="5" t="s">
        <v>33</v>
      </c>
      <c r="G10" s="5">
        <v>60</v>
      </c>
      <c r="H10" s="5">
        <v>4</v>
      </c>
      <c r="I10" s="5" t="s">
        <v>159</v>
      </c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4.25" customHeight="1">
      <c r="A11" s="5" t="s">
        <v>31</v>
      </c>
      <c r="B11" s="12" t="s">
        <v>38</v>
      </c>
      <c r="C11" s="125" t="s">
        <v>177</v>
      </c>
      <c r="D11" s="5" t="s">
        <v>158</v>
      </c>
      <c r="E11" s="126">
        <v>2</v>
      </c>
      <c r="F11" s="5" t="s">
        <v>515</v>
      </c>
      <c r="G11" s="5">
        <v>60</v>
      </c>
      <c r="H11" s="5">
        <v>4</v>
      </c>
      <c r="I11" s="5" t="s">
        <v>171</v>
      </c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4.25" customHeight="1">
      <c r="A12" s="5" t="s">
        <v>31</v>
      </c>
      <c r="B12" s="12" t="s">
        <v>124</v>
      </c>
      <c r="C12" s="125" t="s">
        <v>201</v>
      </c>
      <c r="D12" s="5" t="s">
        <v>158</v>
      </c>
      <c r="E12" s="126">
        <v>3</v>
      </c>
      <c r="F12" s="5" t="s">
        <v>33</v>
      </c>
      <c r="G12" s="5">
        <v>60</v>
      </c>
      <c r="H12" s="5">
        <v>4</v>
      </c>
      <c r="I12" s="5" t="s">
        <v>166</v>
      </c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4.25" customHeight="1">
      <c r="A13" s="5" t="s">
        <v>31</v>
      </c>
      <c r="B13" s="12" t="s">
        <v>41</v>
      </c>
      <c r="C13" s="125" t="s">
        <v>193</v>
      </c>
      <c r="D13" s="5" t="s">
        <v>158</v>
      </c>
      <c r="E13" s="126">
        <v>3</v>
      </c>
      <c r="F13" s="5" t="s">
        <v>33</v>
      </c>
      <c r="G13" s="5">
        <v>60</v>
      </c>
      <c r="H13" s="5">
        <v>4</v>
      </c>
      <c r="I13" s="5" t="s">
        <v>166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4.25" customHeight="1">
      <c r="A14" s="5" t="s">
        <v>31</v>
      </c>
      <c r="B14" s="12" t="s">
        <v>53</v>
      </c>
      <c r="C14" s="125" t="s">
        <v>198</v>
      </c>
      <c r="D14" s="5" t="s">
        <v>158</v>
      </c>
      <c r="E14" s="126">
        <v>3</v>
      </c>
      <c r="F14" s="5" t="s">
        <v>33</v>
      </c>
      <c r="G14" s="5">
        <v>60</v>
      </c>
      <c r="H14" s="5">
        <v>4</v>
      </c>
      <c r="I14" s="5" t="s">
        <v>166</v>
      </c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4.25" customHeight="1">
      <c r="A15" s="5" t="s">
        <v>31</v>
      </c>
      <c r="B15" s="12" t="s">
        <v>42</v>
      </c>
      <c r="C15" s="125" t="s">
        <v>197</v>
      </c>
      <c r="D15" s="5" t="s">
        <v>158</v>
      </c>
      <c r="E15" s="126">
        <v>3</v>
      </c>
      <c r="F15" s="5" t="s">
        <v>33</v>
      </c>
      <c r="G15" s="5">
        <v>60</v>
      </c>
      <c r="H15" s="5">
        <v>4</v>
      </c>
      <c r="I15" s="5" t="s">
        <v>159</v>
      </c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4.25" customHeight="1">
      <c r="A16" s="5" t="s">
        <v>31</v>
      </c>
      <c r="B16" s="12" t="s">
        <v>46</v>
      </c>
      <c r="C16" s="125" t="s">
        <v>194</v>
      </c>
      <c r="D16" s="5" t="s">
        <v>158</v>
      </c>
      <c r="E16" s="126">
        <v>3</v>
      </c>
      <c r="F16" s="5" t="s">
        <v>33</v>
      </c>
      <c r="G16" s="5">
        <v>60</v>
      </c>
      <c r="H16" s="5">
        <v>4</v>
      </c>
      <c r="I16" s="5" t="s">
        <v>159</v>
      </c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4.25" customHeight="1">
      <c r="A17" s="5" t="s">
        <v>31</v>
      </c>
      <c r="B17" s="12" t="s">
        <v>75</v>
      </c>
      <c r="C17" s="125" t="s">
        <v>205</v>
      </c>
      <c r="D17" s="5" t="s">
        <v>158</v>
      </c>
      <c r="E17" s="126">
        <v>4</v>
      </c>
      <c r="F17" s="5" t="s">
        <v>33</v>
      </c>
      <c r="G17" s="5">
        <v>60</v>
      </c>
      <c r="H17" s="5">
        <v>4</v>
      </c>
      <c r="I17" s="5" t="s">
        <v>166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4.25" customHeight="1">
      <c r="A18" s="5" t="s">
        <v>31</v>
      </c>
      <c r="B18" s="12" t="s">
        <v>88</v>
      </c>
      <c r="C18" s="125" t="s">
        <v>206</v>
      </c>
      <c r="D18" s="5" t="s">
        <v>158</v>
      </c>
      <c r="E18" s="126">
        <v>4</v>
      </c>
      <c r="F18" s="5" t="s">
        <v>33</v>
      </c>
      <c r="G18" s="5">
        <v>60</v>
      </c>
      <c r="H18" s="5">
        <v>4</v>
      </c>
      <c r="I18" s="5" t="s">
        <v>166</v>
      </c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4.25" customHeight="1">
      <c r="A19" s="5" t="s">
        <v>31</v>
      </c>
      <c r="B19" s="12" t="s">
        <v>58</v>
      </c>
      <c r="C19" s="125" t="s">
        <v>208</v>
      </c>
      <c r="D19" s="5" t="s">
        <v>158</v>
      </c>
      <c r="E19" s="126">
        <v>4</v>
      </c>
      <c r="F19" s="5" t="s">
        <v>33</v>
      </c>
      <c r="G19" s="5">
        <v>60</v>
      </c>
      <c r="H19" s="5">
        <v>4</v>
      </c>
      <c r="I19" s="5" t="s">
        <v>166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4.25" customHeight="1">
      <c r="A20" s="5" t="s">
        <v>31</v>
      </c>
      <c r="B20" s="12" t="s">
        <v>43</v>
      </c>
      <c r="C20" s="125" t="s">
        <v>209</v>
      </c>
      <c r="D20" s="5" t="s">
        <v>158</v>
      </c>
      <c r="E20" s="126">
        <v>4</v>
      </c>
      <c r="F20" s="5" t="s">
        <v>33</v>
      </c>
      <c r="G20" s="5">
        <v>60</v>
      </c>
      <c r="H20" s="5">
        <v>4</v>
      </c>
      <c r="I20" s="5" t="s">
        <v>166</v>
      </c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4.25" customHeight="1">
      <c r="A21" s="5" t="s">
        <v>31</v>
      </c>
      <c r="B21" s="12" t="s">
        <v>69</v>
      </c>
      <c r="C21" s="125" t="s">
        <v>207</v>
      </c>
      <c r="D21" s="5" t="s">
        <v>158</v>
      </c>
      <c r="E21" s="126">
        <v>4</v>
      </c>
      <c r="F21" s="5" t="s">
        <v>33</v>
      </c>
      <c r="G21" s="5">
        <v>60</v>
      </c>
      <c r="H21" s="5">
        <v>4</v>
      </c>
      <c r="I21" s="5" t="s">
        <v>159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4.25" customHeight="1">
      <c r="A22" s="5" t="s">
        <v>31</v>
      </c>
      <c r="B22" s="12" t="s">
        <v>70</v>
      </c>
      <c r="C22" s="125" t="s">
        <v>211</v>
      </c>
      <c r="D22" s="5" t="s">
        <v>158</v>
      </c>
      <c r="E22" s="126">
        <v>5</v>
      </c>
      <c r="F22" s="5" t="s">
        <v>515</v>
      </c>
      <c r="G22" s="5">
        <v>60</v>
      </c>
      <c r="H22" s="5">
        <v>4</v>
      </c>
      <c r="I22" s="5" t="s">
        <v>166</v>
      </c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4.25" customHeight="1">
      <c r="A23" s="5" t="s">
        <v>31</v>
      </c>
      <c r="B23" s="12" t="s">
        <v>99</v>
      </c>
      <c r="C23" s="125" t="s">
        <v>214</v>
      </c>
      <c r="D23" s="5" t="s">
        <v>158</v>
      </c>
      <c r="E23" s="126">
        <v>5</v>
      </c>
      <c r="F23" s="5" t="s">
        <v>33</v>
      </c>
      <c r="G23" s="5">
        <v>90</v>
      </c>
      <c r="H23" s="5">
        <v>5</v>
      </c>
      <c r="I23" s="5" t="s">
        <v>166</v>
      </c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4.25" customHeight="1">
      <c r="A24" s="5" t="s">
        <v>31</v>
      </c>
      <c r="B24" s="12" t="s">
        <v>107</v>
      </c>
      <c r="C24" s="125" t="s">
        <v>215</v>
      </c>
      <c r="D24" s="5" t="s">
        <v>158</v>
      </c>
      <c r="E24" s="126">
        <v>5</v>
      </c>
      <c r="F24" s="5" t="s">
        <v>33</v>
      </c>
      <c r="G24" s="5">
        <v>90</v>
      </c>
      <c r="H24" s="5">
        <v>5</v>
      </c>
      <c r="I24" s="5" t="s">
        <v>166</v>
      </c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4.25" customHeight="1">
      <c r="A25" s="5" t="s">
        <v>31</v>
      </c>
      <c r="B25" s="12" t="s">
        <v>59</v>
      </c>
      <c r="C25" s="125" t="s">
        <v>217</v>
      </c>
      <c r="D25" s="5" t="s">
        <v>158</v>
      </c>
      <c r="E25" s="126">
        <v>5</v>
      </c>
      <c r="F25" s="5" t="s">
        <v>33</v>
      </c>
      <c r="G25" s="5">
        <v>60</v>
      </c>
      <c r="H25" s="5">
        <v>4</v>
      </c>
      <c r="I25" s="5" t="s">
        <v>166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4.25" customHeight="1">
      <c r="A26" s="5" t="s">
        <v>31</v>
      </c>
      <c r="B26" s="12" t="s">
        <v>49</v>
      </c>
      <c r="C26" s="125" t="s">
        <v>213</v>
      </c>
      <c r="D26" s="5" t="s">
        <v>158</v>
      </c>
      <c r="E26" s="126">
        <v>5</v>
      </c>
      <c r="F26" s="5" t="s">
        <v>33</v>
      </c>
      <c r="G26" s="5">
        <v>60</v>
      </c>
      <c r="H26" s="5">
        <v>4</v>
      </c>
      <c r="I26" s="5" t="s">
        <v>166</v>
      </c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4.25" customHeight="1">
      <c r="A27" s="5" t="s">
        <v>31</v>
      </c>
      <c r="B27" s="12" t="s">
        <v>68</v>
      </c>
      <c r="C27" s="125" t="s">
        <v>234</v>
      </c>
      <c r="D27" s="5" t="s">
        <v>158</v>
      </c>
      <c r="E27" s="126">
        <v>6</v>
      </c>
      <c r="F27" s="5" t="s">
        <v>33</v>
      </c>
      <c r="G27" s="5">
        <v>90</v>
      </c>
      <c r="H27" s="5">
        <v>5</v>
      </c>
      <c r="I27" s="5" t="s">
        <v>166</v>
      </c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4.25" customHeight="1">
      <c r="A28" s="5" t="s">
        <v>31</v>
      </c>
      <c r="B28" s="12" t="s">
        <v>63</v>
      </c>
      <c r="C28" s="125" t="s">
        <v>230</v>
      </c>
      <c r="D28" s="5" t="s">
        <v>158</v>
      </c>
      <c r="E28" s="126">
        <v>6</v>
      </c>
      <c r="F28" s="5" t="s">
        <v>33</v>
      </c>
      <c r="G28" s="5">
        <v>90</v>
      </c>
      <c r="H28" s="5">
        <v>5</v>
      </c>
      <c r="I28" s="5" t="s">
        <v>166</v>
      </c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4.25" customHeight="1">
      <c r="A29" s="5" t="s">
        <v>31</v>
      </c>
      <c r="B29" s="12" t="s">
        <v>65</v>
      </c>
      <c r="C29" s="125" t="s">
        <v>232</v>
      </c>
      <c r="D29" s="5" t="s">
        <v>158</v>
      </c>
      <c r="E29" s="126">
        <v>6</v>
      </c>
      <c r="F29" s="5" t="s">
        <v>515</v>
      </c>
      <c r="G29" s="5">
        <v>90</v>
      </c>
      <c r="H29" s="5">
        <v>5</v>
      </c>
      <c r="I29" s="5" t="s">
        <v>166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4.25" customHeight="1">
      <c r="A30" s="5" t="s">
        <v>31</v>
      </c>
      <c r="B30" s="12" t="s">
        <v>66</v>
      </c>
      <c r="C30" s="125" t="s">
        <v>233</v>
      </c>
      <c r="D30" s="5" t="s">
        <v>158</v>
      </c>
      <c r="E30" s="126">
        <v>6</v>
      </c>
      <c r="F30" s="5" t="s">
        <v>515</v>
      </c>
      <c r="G30" s="5">
        <v>90</v>
      </c>
      <c r="H30" s="5">
        <v>5</v>
      </c>
      <c r="I30" s="5" t="s">
        <v>166</v>
      </c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4.25" customHeight="1">
      <c r="A31" s="5" t="s">
        <v>31</v>
      </c>
      <c r="B31" s="12" t="s">
        <v>77</v>
      </c>
      <c r="C31" s="125" t="s">
        <v>235</v>
      </c>
      <c r="D31" s="5" t="s">
        <v>158</v>
      </c>
      <c r="E31" s="126">
        <v>6</v>
      </c>
      <c r="F31" s="5" t="s">
        <v>515</v>
      </c>
      <c r="G31" s="5">
        <v>60</v>
      </c>
      <c r="H31" s="5">
        <v>4</v>
      </c>
      <c r="I31" s="5" t="s">
        <v>166</v>
      </c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4.25" customHeight="1">
      <c r="A32" s="5" t="s">
        <v>31</v>
      </c>
      <c r="B32" s="12" t="s">
        <v>71</v>
      </c>
      <c r="C32" s="125" t="s">
        <v>237</v>
      </c>
      <c r="D32" s="5" t="s">
        <v>158</v>
      </c>
      <c r="E32" s="126">
        <v>7</v>
      </c>
      <c r="F32" s="5" t="s">
        <v>33</v>
      </c>
      <c r="G32" s="5">
        <v>60</v>
      </c>
      <c r="H32" s="5">
        <v>4</v>
      </c>
      <c r="I32" s="5" t="s">
        <v>238</v>
      </c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4.25" customHeight="1">
      <c r="A33" s="5" t="s">
        <v>31</v>
      </c>
      <c r="B33" s="12" t="s">
        <v>62</v>
      </c>
      <c r="C33" s="125" t="s">
        <v>247</v>
      </c>
      <c r="D33" s="5" t="s">
        <v>158</v>
      </c>
      <c r="E33" s="126">
        <v>7</v>
      </c>
      <c r="F33" s="5" t="s">
        <v>515</v>
      </c>
      <c r="G33" s="5">
        <v>90</v>
      </c>
      <c r="H33" s="5">
        <v>4</v>
      </c>
      <c r="I33" s="5" t="s">
        <v>166</v>
      </c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4.25" customHeight="1">
      <c r="A34" s="5" t="s">
        <v>31</v>
      </c>
      <c r="B34" s="12" t="s">
        <v>32</v>
      </c>
      <c r="C34" s="125" t="s">
        <v>240</v>
      </c>
      <c r="D34" s="5" t="s">
        <v>158</v>
      </c>
      <c r="E34" s="126">
        <v>7</v>
      </c>
      <c r="F34" s="5" t="s">
        <v>33</v>
      </c>
      <c r="G34" s="5">
        <v>90</v>
      </c>
      <c r="H34" s="5">
        <v>5</v>
      </c>
      <c r="I34" s="5" t="s">
        <v>166</v>
      </c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4.25" customHeight="1">
      <c r="A35" s="5" t="s">
        <v>31</v>
      </c>
      <c r="B35" s="12" t="s">
        <v>73</v>
      </c>
      <c r="C35" s="125" t="s">
        <v>241</v>
      </c>
      <c r="D35" s="5" t="s">
        <v>158</v>
      </c>
      <c r="E35" s="126">
        <v>7</v>
      </c>
      <c r="F35" s="5" t="s">
        <v>515</v>
      </c>
      <c r="G35" s="5">
        <v>90</v>
      </c>
      <c r="H35" s="5">
        <v>5</v>
      </c>
      <c r="I35" s="5" t="s">
        <v>166</v>
      </c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4.25" customHeight="1">
      <c r="A36" s="5" t="s">
        <v>31</v>
      </c>
      <c r="B36" s="12" t="s">
        <v>61</v>
      </c>
      <c r="C36" s="125" t="s">
        <v>244</v>
      </c>
      <c r="D36" s="5" t="s">
        <v>158</v>
      </c>
      <c r="E36" s="126">
        <v>7</v>
      </c>
      <c r="F36" s="5" t="s">
        <v>33</v>
      </c>
      <c r="G36" s="5">
        <v>60</v>
      </c>
      <c r="H36" s="5">
        <v>4</v>
      </c>
      <c r="I36" s="5" t="s">
        <v>245</v>
      </c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4.25" customHeight="1">
      <c r="A37" s="5" t="s">
        <v>31</v>
      </c>
      <c r="B37" s="12" t="s">
        <v>82</v>
      </c>
      <c r="C37" s="125" t="s">
        <v>256</v>
      </c>
      <c r="D37" s="5" t="s">
        <v>158</v>
      </c>
      <c r="E37" s="126">
        <v>8</v>
      </c>
      <c r="F37" s="5" t="s">
        <v>33</v>
      </c>
      <c r="G37" s="5">
        <v>60</v>
      </c>
      <c r="H37" s="5">
        <v>4</v>
      </c>
      <c r="I37" s="5" t="s">
        <v>238</v>
      </c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4.25" customHeight="1">
      <c r="A38" s="5" t="s">
        <v>31</v>
      </c>
      <c r="B38" s="12" t="s">
        <v>50</v>
      </c>
      <c r="C38" s="125" t="s">
        <v>254</v>
      </c>
      <c r="D38" s="5" t="s">
        <v>158</v>
      </c>
      <c r="E38" s="126">
        <v>8</v>
      </c>
      <c r="F38" s="5" t="s">
        <v>33</v>
      </c>
      <c r="G38" s="5">
        <v>120</v>
      </c>
      <c r="H38" s="5">
        <v>5</v>
      </c>
      <c r="I38" s="5" t="s">
        <v>166</v>
      </c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4.25" customHeight="1">
      <c r="A39" s="5" t="s">
        <v>31</v>
      </c>
      <c r="B39" s="12" t="s">
        <v>64</v>
      </c>
      <c r="C39" s="125" t="s">
        <v>249</v>
      </c>
      <c r="D39" s="5" t="s">
        <v>158</v>
      </c>
      <c r="E39" s="126">
        <v>8</v>
      </c>
      <c r="F39" s="5" t="s">
        <v>33</v>
      </c>
      <c r="G39" s="5">
        <v>120</v>
      </c>
      <c r="H39" s="5">
        <v>5</v>
      </c>
      <c r="I39" s="5" t="s">
        <v>166</v>
      </c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4.25" customHeight="1">
      <c r="A40" s="5" t="s">
        <v>31</v>
      </c>
      <c r="B40" s="12" t="s">
        <v>143</v>
      </c>
      <c r="C40" s="125" t="s">
        <v>313</v>
      </c>
      <c r="D40" s="5" t="s">
        <v>224</v>
      </c>
      <c r="E40" s="126">
        <v>8</v>
      </c>
      <c r="F40" s="5" t="s">
        <v>33</v>
      </c>
      <c r="G40" s="5">
        <v>60</v>
      </c>
      <c r="H40" s="5">
        <v>4</v>
      </c>
      <c r="I40" s="5" t="s">
        <v>238</v>
      </c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4.25" customHeight="1">
      <c r="A41" s="5" t="s">
        <v>31</v>
      </c>
      <c r="B41" s="12" t="s">
        <v>144</v>
      </c>
      <c r="C41" s="125" t="s">
        <v>314</v>
      </c>
      <c r="D41" s="5" t="s">
        <v>224</v>
      </c>
      <c r="E41" s="126">
        <v>8</v>
      </c>
      <c r="F41" s="5" t="s">
        <v>33</v>
      </c>
      <c r="G41" s="5">
        <v>60</v>
      </c>
      <c r="H41" s="5">
        <v>4</v>
      </c>
      <c r="I41" s="5" t="s">
        <v>166</v>
      </c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4.25" customHeight="1">
      <c r="A42" s="5" t="s">
        <v>31</v>
      </c>
      <c r="B42" s="12" t="s">
        <v>101</v>
      </c>
      <c r="C42" s="125" t="s">
        <v>273</v>
      </c>
      <c r="D42" s="5" t="s">
        <v>224</v>
      </c>
      <c r="E42" s="126">
        <v>8</v>
      </c>
      <c r="F42" s="5" t="s">
        <v>33</v>
      </c>
      <c r="G42" s="5">
        <v>60</v>
      </c>
      <c r="H42" s="5">
        <v>4</v>
      </c>
      <c r="I42" s="5" t="s">
        <v>166</v>
      </c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4.25" customHeight="1">
      <c r="A43" s="5" t="s">
        <v>31</v>
      </c>
      <c r="B43" s="12" t="s">
        <v>102</v>
      </c>
      <c r="C43" s="125" t="s">
        <v>274</v>
      </c>
      <c r="D43" s="5" t="s">
        <v>224</v>
      </c>
      <c r="E43" s="126">
        <v>8</v>
      </c>
      <c r="F43" s="5" t="s">
        <v>33</v>
      </c>
      <c r="G43" s="5">
        <v>60</v>
      </c>
      <c r="H43" s="5">
        <v>4</v>
      </c>
      <c r="I43" s="5" t="s">
        <v>166</v>
      </c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4.25" customHeight="1">
      <c r="A44" s="5" t="s">
        <v>31</v>
      </c>
      <c r="B44" s="12" t="s">
        <v>109</v>
      </c>
      <c r="C44" s="125" t="s">
        <v>280</v>
      </c>
      <c r="D44" s="5" t="s">
        <v>224</v>
      </c>
      <c r="E44" s="126">
        <v>8</v>
      </c>
      <c r="F44" s="5" t="s">
        <v>33</v>
      </c>
      <c r="G44" s="5">
        <v>60</v>
      </c>
      <c r="H44" s="5">
        <v>4</v>
      </c>
      <c r="I44" s="5" t="s">
        <v>166</v>
      </c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4.25" customHeight="1">
      <c r="A45" s="5" t="s">
        <v>31</v>
      </c>
      <c r="B45" s="12" t="s">
        <v>80</v>
      </c>
      <c r="C45" s="125" t="s">
        <v>253</v>
      </c>
      <c r="D45" s="5" t="s">
        <v>224</v>
      </c>
      <c r="E45" s="126">
        <v>8</v>
      </c>
      <c r="F45" s="5" t="s">
        <v>33</v>
      </c>
      <c r="G45" s="5">
        <v>60</v>
      </c>
      <c r="H45" s="5">
        <v>4</v>
      </c>
      <c r="I45" s="5" t="s">
        <v>166</v>
      </c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4.25" customHeight="1">
      <c r="A46" s="5" t="s">
        <v>31</v>
      </c>
      <c r="B46" s="12" t="s">
        <v>76</v>
      </c>
      <c r="C46" s="125" t="s">
        <v>258</v>
      </c>
      <c r="D46" s="5" t="s">
        <v>224</v>
      </c>
      <c r="E46" s="126">
        <v>8</v>
      </c>
      <c r="F46" s="5" t="s">
        <v>33</v>
      </c>
      <c r="G46" s="5">
        <v>60</v>
      </c>
      <c r="H46" s="5">
        <v>4</v>
      </c>
      <c r="I46" s="5" t="s">
        <v>166</v>
      </c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4.25" customHeight="1">
      <c r="A47" s="5" t="s">
        <v>31</v>
      </c>
      <c r="B47" s="12" t="s">
        <v>104</v>
      </c>
      <c r="C47" s="125" t="s">
        <v>276</v>
      </c>
      <c r="D47" s="5" t="s">
        <v>224</v>
      </c>
      <c r="E47" s="126">
        <v>8</v>
      </c>
      <c r="F47" s="5" t="s">
        <v>33</v>
      </c>
      <c r="G47" s="5">
        <v>60</v>
      </c>
      <c r="H47" s="5">
        <v>4</v>
      </c>
      <c r="I47" s="5" t="s">
        <v>166</v>
      </c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4.25" customHeight="1">
      <c r="A48" s="5" t="s">
        <v>31</v>
      </c>
      <c r="B48" s="12" t="s">
        <v>103</v>
      </c>
      <c r="C48" s="125" t="s">
        <v>275</v>
      </c>
      <c r="D48" s="5" t="s">
        <v>224</v>
      </c>
      <c r="E48" s="126">
        <v>8</v>
      </c>
      <c r="F48" s="5" t="s">
        <v>33</v>
      </c>
      <c r="G48" s="5">
        <v>60</v>
      </c>
      <c r="H48" s="5">
        <v>4</v>
      </c>
      <c r="I48" s="5" t="s">
        <v>166</v>
      </c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4.25" customHeight="1">
      <c r="A49" s="5" t="s">
        <v>31</v>
      </c>
      <c r="B49" s="12" t="s">
        <v>105</v>
      </c>
      <c r="C49" s="125" t="s">
        <v>277</v>
      </c>
      <c r="D49" s="5" t="s">
        <v>224</v>
      </c>
      <c r="E49" s="126">
        <v>8</v>
      </c>
      <c r="F49" s="5" t="s">
        <v>33</v>
      </c>
      <c r="G49" s="5">
        <v>60</v>
      </c>
      <c r="H49" s="5">
        <v>4</v>
      </c>
      <c r="I49" s="5" t="s">
        <v>166</v>
      </c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4.25" customHeight="1">
      <c r="A50" s="5" t="s">
        <v>31</v>
      </c>
      <c r="B50" s="12" t="s">
        <v>110</v>
      </c>
      <c r="C50" s="125" t="s">
        <v>281</v>
      </c>
      <c r="D50" s="5" t="s">
        <v>224</v>
      </c>
      <c r="E50" s="126">
        <v>8</v>
      </c>
      <c r="F50" s="5" t="s">
        <v>33</v>
      </c>
      <c r="G50" s="5">
        <v>60</v>
      </c>
      <c r="H50" s="5">
        <v>4</v>
      </c>
      <c r="I50" s="5" t="s">
        <v>166</v>
      </c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4.25" customHeight="1">
      <c r="A51" s="5" t="s">
        <v>31</v>
      </c>
      <c r="B51" s="12" t="s">
        <v>106</v>
      </c>
      <c r="C51" s="125" t="s">
        <v>278</v>
      </c>
      <c r="D51" s="5" t="s">
        <v>224</v>
      </c>
      <c r="E51" s="126">
        <v>8</v>
      </c>
      <c r="F51" s="5" t="s">
        <v>33</v>
      </c>
      <c r="G51" s="5">
        <v>60</v>
      </c>
      <c r="H51" s="5">
        <v>4</v>
      </c>
      <c r="I51" s="5" t="s">
        <v>166</v>
      </c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4.25" customHeight="1">
      <c r="A52" s="5" t="s">
        <v>31</v>
      </c>
      <c r="B52" s="12" t="s">
        <v>111</v>
      </c>
      <c r="C52" s="125" t="s">
        <v>282</v>
      </c>
      <c r="D52" s="5" t="s">
        <v>224</v>
      </c>
      <c r="E52" s="126">
        <v>8</v>
      </c>
      <c r="F52" s="5" t="s">
        <v>515</v>
      </c>
      <c r="G52" s="5">
        <v>60</v>
      </c>
      <c r="H52" s="5">
        <v>4</v>
      </c>
      <c r="I52" s="5" t="s">
        <v>166</v>
      </c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4.25" customHeight="1">
      <c r="A53" s="5" t="s">
        <v>31</v>
      </c>
      <c r="B53" s="12" t="s">
        <v>60</v>
      </c>
      <c r="C53" s="125" t="s">
        <v>259</v>
      </c>
      <c r="D53" s="5" t="s">
        <v>224</v>
      </c>
      <c r="E53" s="126">
        <v>8</v>
      </c>
      <c r="F53" s="5" t="s">
        <v>515</v>
      </c>
      <c r="G53" s="5">
        <v>60</v>
      </c>
      <c r="H53" s="5">
        <v>4</v>
      </c>
      <c r="I53" s="5" t="s">
        <v>166</v>
      </c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4.25" customHeight="1">
      <c r="A54" s="5" t="s">
        <v>31</v>
      </c>
      <c r="B54" s="12" t="s">
        <v>122</v>
      </c>
      <c r="C54" s="125" t="s">
        <v>292</v>
      </c>
      <c r="D54" s="5" t="s">
        <v>224</v>
      </c>
      <c r="E54" s="126">
        <v>8</v>
      </c>
      <c r="F54" s="5" t="s">
        <v>515</v>
      </c>
      <c r="G54" s="5">
        <v>60</v>
      </c>
      <c r="H54" s="5">
        <v>4</v>
      </c>
      <c r="I54" s="5" t="s">
        <v>166</v>
      </c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4.25" customHeight="1">
      <c r="A55" s="5" t="s">
        <v>31</v>
      </c>
      <c r="B55" s="12" t="s">
        <v>123</v>
      </c>
      <c r="C55" s="125" t="s">
        <v>294</v>
      </c>
      <c r="D55" s="5" t="s">
        <v>224</v>
      </c>
      <c r="E55" s="126">
        <v>8</v>
      </c>
      <c r="F55" s="5" t="s">
        <v>515</v>
      </c>
      <c r="G55" s="5">
        <v>60</v>
      </c>
      <c r="H55" s="5">
        <v>4</v>
      </c>
      <c r="I55" s="5" t="s">
        <v>166</v>
      </c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4.25" customHeight="1">
      <c r="A56" s="5" t="s">
        <v>31</v>
      </c>
      <c r="B56" s="12" t="s">
        <v>128</v>
      </c>
      <c r="C56" s="125" t="s">
        <v>298</v>
      </c>
      <c r="D56" s="5" t="s">
        <v>224</v>
      </c>
      <c r="E56" s="126">
        <v>8</v>
      </c>
      <c r="F56" s="5" t="s">
        <v>33</v>
      </c>
      <c r="G56" s="5">
        <v>90</v>
      </c>
      <c r="H56" s="5">
        <v>4</v>
      </c>
      <c r="I56" s="5" t="s">
        <v>166</v>
      </c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4.25" customHeight="1">
      <c r="A57" s="5" t="s">
        <v>31</v>
      </c>
      <c r="B57" s="12" t="s">
        <v>129</v>
      </c>
      <c r="C57" s="12" t="s">
        <v>299</v>
      </c>
      <c r="D57" s="5" t="s">
        <v>224</v>
      </c>
      <c r="E57" s="126">
        <v>8</v>
      </c>
      <c r="F57" s="5" t="s">
        <v>33</v>
      </c>
      <c r="G57" s="5">
        <v>90</v>
      </c>
      <c r="H57" s="5">
        <v>4</v>
      </c>
      <c r="I57" s="5" t="s">
        <v>166</v>
      </c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4.25" customHeight="1">
      <c r="A58" s="5" t="s">
        <v>31</v>
      </c>
      <c r="B58" s="12" t="s">
        <v>130</v>
      </c>
      <c r="C58" s="125" t="s">
        <v>300</v>
      </c>
      <c r="D58" s="5" t="s">
        <v>224</v>
      </c>
      <c r="E58" s="126">
        <v>8</v>
      </c>
      <c r="F58" s="5" t="s">
        <v>33</v>
      </c>
      <c r="G58" s="5">
        <v>90</v>
      </c>
      <c r="H58" s="5">
        <v>4</v>
      </c>
      <c r="I58" s="5" t="s">
        <v>166</v>
      </c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4.25" customHeight="1">
      <c r="A59" s="5" t="s">
        <v>31</v>
      </c>
      <c r="B59" s="12" t="s">
        <v>131</v>
      </c>
      <c r="C59" s="125" t="s">
        <v>301</v>
      </c>
      <c r="D59" s="5" t="s">
        <v>224</v>
      </c>
      <c r="E59" s="126">
        <v>8</v>
      </c>
      <c r="F59" s="5" t="s">
        <v>33</v>
      </c>
      <c r="G59" s="5">
        <v>90</v>
      </c>
      <c r="H59" s="5">
        <v>4</v>
      </c>
      <c r="I59" s="5" t="s">
        <v>166</v>
      </c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4.25" customHeight="1">
      <c r="A60" s="5" t="s">
        <v>31</v>
      </c>
      <c r="B60" s="12" t="s">
        <v>140</v>
      </c>
      <c r="C60" s="125" t="s">
        <v>312</v>
      </c>
      <c r="D60" s="5" t="s">
        <v>224</v>
      </c>
      <c r="E60" s="126">
        <v>8</v>
      </c>
      <c r="F60" s="5" t="s">
        <v>33</v>
      </c>
      <c r="G60" s="5">
        <v>60</v>
      </c>
      <c r="H60" s="5">
        <v>4</v>
      </c>
      <c r="I60" s="5" t="s">
        <v>166</v>
      </c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4.25" customHeight="1">
      <c r="A61" s="5" t="s">
        <v>31</v>
      </c>
      <c r="B61" s="12" t="s">
        <v>145</v>
      </c>
      <c r="C61" s="125" t="s">
        <v>315</v>
      </c>
      <c r="D61" s="5" t="s">
        <v>224</v>
      </c>
      <c r="E61" s="126">
        <v>8</v>
      </c>
      <c r="F61" s="5" t="s">
        <v>33</v>
      </c>
      <c r="G61" s="5">
        <v>60</v>
      </c>
      <c r="H61" s="5">
        <v>4</v>
      </c>
      <c r="I61" s="5" t="s">
        <v>166</v>
      </c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4.25" customHeight="1">
      <c r="A62" s="5" t="s">
        <v>31</v>
      </c>
      <c r="B62" s="12" t="s">
        <v>89</v>
      </c>
      <c r="C62" s="125" t="s">
        <v>263</v>
      </c>
      <c r="D62" s="5" t="s">
        <v>158</v>
      </c>
      <c r="E62" s="126">
        <v>9</v>
      </c>
      <c r="F62" s="5" t="s">
        <v>33</v>
      </c>
      <c r="G62" s="5">
        <v>30</v>
      </c>
      <c r="H62" s="5">
        <v>2</v>
      </c>
      <c r="I62" s="5" t="s">
        <v>166</v>
      </c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4.25" customHeight="1">
      <c r="A63" s="5" t="s">
        <v>31</v>
      </c>
      <c r="B63" s="12" t="s">
        <v>51</v>
      </c>
      <c r="C63" s="125" t="s">
        <v>262</v>
      </c>
      <c r="D63" s="5" t="s">
        <v>158</v>
      </c>
      <c r="E63" s="126">
        <v>9</v>
      </c>
      <c r="F63" s="5" t="s">
        <v>33</v>
      </c>
      <c r="G63" s="5">
        <v>120</v>
      </c>
      <c r="H63" s="5">
        <v>5</v>
      </c>
      <c r="I63" s="5" t="s">
        <v>166</v>
      </c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4.25" customHeight="1">
      <c r="A64" s="5" t="s">
        <v>31</v>
      </c>
      <c r="B64" s="12" t="s">
        <v>94</v>
      </c>
      <c r="C64" s="125" t="s">
        <v>269</v>
      </c>
      <c r="D64" s="5" t="s">
        <v>224</v>
      </c>
      <c r="E64" s="126">
        <v>9</v>
      </c>
      <c r="F64" s="5" t="s">
        <v>515</v>
      </c>
      <c r="G64" s="5">
        <v>60</v>
      </c>
      <c r="H64" s="5">
        <v>4</v>
      </c>
      <c r="I64" s="5" t="s">
        <v>238</v>
      </c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4.25" customHeight="1">
      <c r="A65" s="5" t="s">
        <v>31</v>
      </c>
      <c r="B65" s="12" t="s">
        <v>108</v>
      </c>
      <c r="C65" s="125" t="s">
        <v>279</v>
      </c>
      <c r="D65" s="5" t="s">
        <v>224</v>
      </c>
      <c r="E65" s="126">
        <v>9</v>
      </c>
      <c r="F65" s="5" t="s">
        <v>515</v>
      </c>
      <c r="G65" s="5">
        <v>60</v>
      </c>
      <c r="H65" s="5">
        <v>4</v>
      </c>
      <c r="I65" s="5" t="s">
        <v>166</v>
      </c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4.25" customHeight="1">
      <c r="A66" s="5" t="s">
        <v>31</v>
      </c>
      <c r="B66" s="12" t="s">
        <v>137</v>
      </c>
      <c r="C66" s="125" t="s">
        <v>265</v>
      </c>
      <c r="D66" s="5" t="s">
        <v>224</v>
      </c>
      <c r="E66" s="126">
        <v>9</v>
      </c>
      <c r="F66" s="5" t="s">
        <v>33</v>
      </c>
      <c r="G66" s="5">
        <v>60</v>
      </c>
      <c r="H66" s="5">
        <v>4</v>
      </c>
      <c r="I66" s="5" t="s">
        <v>166</v>
      </c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4.25" customHeight="1">
      <c r="A67" s="5" t="s">
        <v>31</v>
      </c>
      <c r="B67" s="12" t="s">
        <v>150</v>
      </c>
      <c r="C67" s="125" t="s">
        <v>319</v>
      </c>
      <c r="D67" s="5" t="s">
        <v>224</v>
      </c>
      <c r="E67" s="126">
        <v>9</v>
      </c>
      <c r="F67" s="5" t="s">
        <v>33</v>
      </c>
      <c r="G67" s="5">
        <v>60</v>
      </c>
      <c r="H67" s="5">
        <v>4</v>
      </c>
      <c r="I67" s="5" t="s">
        <v>166</v>
      </c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4.25" customHeight="1">
      <c r="A68" s="5" t="s">
        <v>31</v>
      </c>
      <c r="B68" s="12" t="s">
        <v>151</v>
      </c>
      <c r="C68" s="125" t="s">
        <v>320</v>
      </c>
      <c r="D68" s="5" t="s">
        <v>224</v>
      </c>
      <c r="E68" s="126">
        <v>9</v>
      </c>
      <c r="F68" s="5" t="s">
        <v>33</v>
      </c>
      <c r="G68" s="5">
        <v>60</v>
      </c>
      <c r="H68" s="5">
        <v>4</v>
      </c>
      <c r="I68" s="5" t="s">
        <v>166</v>
      </c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4.25" customHeight="1">
      <c r="A69" s="5" t="s">
        <v>31</v>
      </c>
      <c r="B69" s="12" t="s">
        <v>92</v>
      </c>
      <c r="C69" s="125" t="s">
        <v>267</v>
      </c>
      <c r="D69" s="5" t="s">
        <v>224</v>
      </c>
      <c r="E69" s="126">
        <v>9</v>
      </c>
      <c r="F69" s="5" t="s">
        <v>515</v>
      </c>
      <c r="G69" s="5">
        <v>60</v>
      </c>
      <c r="H69" s="5">
        <v>4</v>
      </c>
      <c r="I69" s="5" t="s">
        <v>166</v>
      </c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4.25" customHeight="1">
      <c r="A70" s="5" t="s">
        <v>31</v>
      </c>
      <c r="B70" s="12" t="s">
        <v>100</v>
      </c>
      <c r="C70" s="125" t="s">
        <v>272</v>
      </c>
      <c r="D70" s="5" t="s">
        <v>224</v>
      </c>
      <c r="E70" s="126">
        <v>9</v>
      </c>
      <c r="F70" s="5" t="s">
        <v>515</v>
      </c>
      <c r="G70" s="5">
        <v>60</v>
      </c>
      <c r="H70" s="5">
        <v>4</v>
      </c>
      <c r="I70" s="5" t="s">
        <v>166</v>
      </c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4.25" customHeight="1">
      <c r="A71" s="5" t="s">
        <v>31</v>
      </c>
      <c r="B71" s="12" t="s">
        <v>155</v>
      </c>
      <c r="C71" s="125" t="s">
        <v>324</v>
      </c>
      <c r="D71" s="5" t="s">
        <v>224</v>
      </c>
      <c r="E71" s="126">
        <v>9</v>
      </c>
      <c r="F71" s="5" t="s">
        <v>33</v>
      </c>
      <c r="G71" s="5">
        <v>60</v>
      </c>
      <c r="H71" s="5">
        <v>4</v>
      </c>
      <c r="I71" s="5" t="s">
        <v>166</v>
      </c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4.25" customHeight="1">
      <c r="A72" s="5" t="s">
        <v>31</v>
      </c>
      <c r="B72" s="12" t="s">
        <v>156</v>
      </c>
      <c r="C72" s="125" t="s">
        <v>325</v>
      </c>
      <c r="D72" s="5" t="s">
        <v>224</v>
      </c>
      <c r="E72" s="126">
        <v>9</v>
      </c>
      <c r="F72" s="5" t="s">
        <v>33</v>
      </c>
      <c r="G72" s="5">
        <v>60</v>
      </c>
      <c r="H72" s="5">
        <v>4</v>
      </c>
      <c r="I72" s="5" t="s">
        <v>166</v>
      </c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4.25" customHeight="1">
      <c r="A73" s="5" t="s">
        <v>31</v>
      </c>
      <c r="B73" s="12" t="s">
        <v>154</v>
      </c>
      <c r="C73" s="125" t="s">
        <v>323</v>
      </c>
      <c r="D73" s="5" t="s">
        <v>224</v>
      </c>
      <c r="E73" s="126">
        <v>9</v>
      </c>
      <c r="F73" s="5" t="s">
        <v>33</v>
      </c>
      <c r="G73" s="5">
        <v>60</v>
      </c>
      <c r="H73" s="5">
        <v>4</v>
      </c>
      <c r="I73" s="5" t="s">
        <v>166</v>
      </c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4.25" customHeight="1">
      <c r="A74" s="5" t="s">
        <v>31</v>
      </c>
      <c r="B74" s="12" t="s">
        <v>113</v>
      </c>
      <c r="C74" s="125" t="s">
        <v>284</v>
      </c>
      <c r="D74" s="5" t="s">
        <v>224</v>
      </c>
      <c r="E74" s="126">
        <v>9</v>
      </c>
      <c r="F74" s="5" t="s">
        <v>33</v>
      </c>
      <c r="G74" s="5">
        <v>60</v>
      </c>
      <c r="H74" s="5">
        <v>4</v>
      </c>
      <c r="I74" s="5" t="s">
        <v>166</v>
      </c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4.25" customHeight="1">
      <c r="A75" s="5" t="s">
        <v>31</v>
      </c>
      <c r="B75" s="12" t="s">
        <v>121</v>
      </c>
      <c r="C75" s="125" t="s">
        <v>291</v>
      </c>
      <c r="D75" s="5" t="s">
        <v>224</v>
      </c>
      <c r="E75" s="126">
        <v>9</v>
      </c>
      <c r="F75" s="5" t="s">
        <v>33</v>
      </c>
      <c r="G75" s="5">
        <v>60</v>
      </c>
      <c r="H75" s="5">
        <v>4</v>
      </c>
      <c r="I75" s="5" t="s">
        <v>166</v>
      </c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4.25" customHeight="1">
      <c r="A76" s="5" t="s">
        <v>31</v>
      </c>
      <c r="B76" s="12" t="s">
        <v>98</v>
      </c>
      <c r="C76" s="125" t="s">
        <v>271</v>
      </c>
      <c r="D76" s="5" t="s">
        <v>224</v>
      </c>
      <c r="E76" s="126">
        <v>9</v>
      </c>
      <c r="F76" s="5" t="s">
        <v>33</v>
      </c>
      <c r="G76" s="5">
        <v>60</v>
      </c>
      <c r="H76" s="5">
        <v>4</v>
      </c>
      <c r="I76" s="5" t="s">
        <v>245</v>
      </c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4.25" customHeight="1">
      <c r="A77" s="5" t="s">
        <v>31</v>
      </c>
      <c r="B77" s="12" t="s">
        <v>97</v>
      </c>
      <c r="C77" s="125" t="s">
        <v>270</v>
      </c>
      <c r="D77" s="5" t="s">
        <v>224</v>
      </c>
      <c r="E77" s="126">
        <v>9</v>
      </c>
      <c r="F77" s="5" t="s">
        <v>33</v>
      </c>
      <c r="G77" s="5">
        <v>60</v>
      </c>
      <c r="H77" s="5">
        <v>4</v>
      </c>
      <c r="I77" s="5" t="s">
        <v>245</v>
      </c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4.25" customHeight="1">
      <c r="A78" s="5" t="s">
        <v>31</v>
      </c>
      <c r="B78" s="12" t="s">
        <v>125</v>
      </c>
      <c r="C78" s="125" t="s">
        <v>295</v>
      </c>
      <c r="D78" s="5" t="s">
        <v>224</v>
      </c>
      <c r="E78" s="126">
        <v>9</v>
      </c>
      <c r="F78" s="5" t="s">
        <v>33</v>
      </c>
      <c r="G78" s="5">
        <v>60</v>
      </c>
      <c r="H78" s="5">
        <v>4</v>
      </c>
      <c r="I78" s="5" t="s">
        <v>171</v>
      </c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4.25" customHeight="1">
      <c r="A79" s="5" t="s">
        <v>31</v>
      </c>
      <c r="B79" s="12" t="s">
        <v>93</v>
      </c>
      <c r="C79" s="125" t="s">
        <v>268</v>
      </c>
      <c r="D79" s="5" t="s">
        <v>224</v>
      </c>
      <c r="E79" s="126">
        <v>9</v>
      </c>
      <c r="F79" s="5" t="s">
        <v>33</v>
      </c>
      <c r="G79" s="5">
        <v>60</v>
      </c>
      <c r="H79" s="5">
        <v>4</v>
      </c>
      <c r="I79" s="5" t="s">
        <v>171</v>
      </c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4.25" customHeight="1">
      <c r="A80" s="5" t="s">
        <v>31</v>
      </c>
      <c r="B80" s="12" t="s">
        <v>126</v>
      </c>
      <c r="C80" s="125" t="s">
        <v>296</v>
      </c>
      <c r="D80" s="5" t="s">
        <v>224</v>
      </c>
      <c r="E80" s="126">
        <v>9</v>
      </c>
      <c r="F80" s="5" t="s">
        <v>33</v>
      </c>
      <c r="G80" s="5">
        <v>60</v>
      </c>
      <c r="H80" s="5">
        <v>4</v>
      </c>
      <c r="I80" s="5" t="s">
        <v>261</v>
      </c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4.25" customHeight="1">
      <c r="A81" s="5" t="s">
        <v>31</v>
      </c>
      <c r="B81" s="12" t="s">
        <v>139</v>
      </c>
      <c r="C81" s="125" t="s">
        <v>311</v>
      </c>
      <c r="D81" s="5" t="s">
        <v>224</v>
      </c>
      <c r="E81" s="126">
        <v>9</v>
      </c>
      <c r="F81" s="5" t="s">
        <v>33</v>
      </c>
      <c r="G81" s="5">
        <v>60</v>
      </c>
      <c r="H81" s="5">
        <v>4</v>
      </c>
      <c r="I81" s="5" t="s">
        <v>261</v>
      </c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4.25" customHeight="1">
      <c r="A82" s="5" t="s">
        <v>31</v>
      </c>
      <c r="B82" s="12" t="s">
        <v>87</v>
      </c>
      <c r="C82" s="125" t="s">
        <v>260</v>
      </c>
      <c r="D82" s="5" t="s">
        <v>224</v>
      </c>
      <c r="E82" s="126">
        <v>9</v>
      </c>
      <c r="F82" s="5" t="s">
        <v>33</v>
      </c>
      <c r="G82" s="5">
        <v>60</v>
      </c>
      <c r="H82" s="5">
        <v>4</v>
      </c>
      <c r="I82" s="5" t="s">
        <v>261</v>
      </c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4.25" customHeight="1">
      <c r="A83" s="5" t="s">
        <v>31</v>
      </c>
      <c r="B83" s="12" t="s">
        <v>138</v>
      </c>
      <c r="C83" s="125" t="s">
        <v>309</v>
      </c>
      <c r="D83" s="5" t="s">
        <v>224</v>
      </c>
      <c r="E83" s="126">
        <v>9</v>
      </c>
      <c r="F83" s="5" t="s">
        <v>33</v>
      </c>
      <c r="G83" s="5">
        <v>60</v>
      </c>
      <c r="H83" s="5">
        <v>3</v>
      </c>
      <c r="I83" s="5" t="s">
        <v>261</v>
      </c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4.25" customHeight="1">
      <c r="A84" s="5"/>
      <c r="B84" s="12"/>
      <c r="C84" s="12"/>
      <c r="D84" s="5"/>
      <c r="E84" s="5"/>
      <c r="F84" s="5"/>
      <c r="G84" s="5"/>
      <c r="H84" s="5"/>
      <c r="I84" s="5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4.25" customHeight="1">
      <c r="A85" s="5"/>
      <c r="B85" s="12"/>
      <c r="C85" s="12"/>
      <c r="D85" s="5"/>
      <c r="E85" s="5"/>
      <c r="F85" s="5"/>
      <c r="G85" s="5"/>
      <c r="H85" s="5"/>
      <c r="I85" s="5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4.25" customHeight="1">
      <c r="A86" s="5"/>
      <c r="B86" s="12"/>
      <c r="C86" s="12"/>
      <c r="D86" s="5"/>
      <c r="E86" s="5"/>
      <c r="F86" s="5"/>
      <c r="G86" s="5"/>
      <c r="H86" s="5"/>
      <c r="I86" s="5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4.25" customHeight="1">
      <c r="A87" s="5"/>
      <c r="B87" s="12"/>
      <c r="C87" s="12"/>
      <c r="D87" s="5"/>
      <c r="E87" s="5"/>
      <c r="F87" s="5"/>
      <c r="G87" s="5"/>
      <c r="H87" s="5"/>
      <c r="I87" s="5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4.25" customHeight="1">
      <c r="A88" s="5"/>
      <c r="B88" s="12"/>
      <c r="C88" s="12"/>
      <c r="D88" s="5"/>
      <c r="E88" s="5"/>
      <c r="F88" s="5"/>
      <c r="G88" s="5"/>
      <c r="H88" s="5"/>
      <c r="I88" s="5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4.25" customHeight="1">
      <c r="A89" s="5"/>
      <c r="B89" s="12"/>
      <c r="C89" s="12"/>
      <c r="D89" s="5"/>
      <c r="E89" s="5"/>
      <c r="F89" s="5"/>
      <c r="G89" s="5"/>
      <c r="H89" s="5"/>
      <c r="I89" s="5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4.25" customHeight="1">
      <c r="A90" s="5"/>
      <c r="B90" s="12"/>
      <c r="C90" s="12"/>
      <c r="D90" s="5"/>
      <c r="E90" s="5"/>
      <c r="F90" s="5"/>
      <c r="G90" s="5"/>
      <c r="H90" s="5"/>
      <c r="I90" s="5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4.25" customHeight="1">
      <c r="A91" s="5"/>
      <c r="B91" s="12"/>
      <c r="C91" s="12"/>
      <c r="D91" s="5"/>
      <c r="E91" s="5"/>
      <c r="F91" s="5"/>
      <c r="G91" s="5"/>
      <c r="H91" s="5"/>
      <c r="I91" s="5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4.25" customHeight="1">
      <c r="A92" s="5"/>
      <c r="B92" s="12"/>
      <c r="C92" s="12"/>
      <c r="D92" s="5"/>
      <c r="E92" s="5"/>
      <c r="F92" s="5"/>
      <c r="G92" s="5"/>
      <c r="H92" s="5"/>
      <c r="I92" s="5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4.25" customHeight="1">
      <c r="A93" s="5"/>
      <c r="B93" s="12"/>
      <c r="C93" s="12"/>
      <c r="D93" s="5"/>
      <c r="E93" s="5"/>
      <c r="F93" s="5"/>
      <c r="G93" s="5"/>
      <c r="H93" s="5"/>
      <c r="I93" s="5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4.25" customHeight="1">
      <c r="A94" s="5"/>
      <c r="B94" s="12"/>
      <c r="C94" s="12"/>
      <c r="D94" s="5"/>
      <c r="E94" s="5"/>
      <c r="F94" s="5"/>
      <c r="G94" s="5"/>
      <c r="H94" s="5"/>
      <c r="I94" s="5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4.25" customHeight="1">
      <c r="A95" s="5"/>
      <c r="B95" s="12"/>
      <c r="C95" s="12"/>
      <c r="D95" s="5"/>
      <c r="E95" s="5"/>
      <c r="F95" s="5"/>
      <c r="G95" s="5"/>
      <c r="H95" s="5"/>
      <c r="I95" s="5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4.25" customHeight="1">
      <c r="A96" s="5"/>
      <c r="B96" s="12"/>
      <c r="C96" s="12"/>
      <c r="D96" s="5"/>
      <c r="E96" s="5"/>
      <c r="F96" s="5"/>
      <c r="G96" s="5"/>
      <c r="H96" s="5"/>
      <c r="I96" s="5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4.25" customHeight="1">
      <c r="A97" s="5"/>
      <c r="B97" s="12"/>
      <c r="C97" s="12"/>
      <c r="D97" s="5"/>
      <c r="E97" s="5"/>
      <c r="F97" s="5"/>
      <c r="G97" s="5"/>
      <c r="H97" s="5"/>
      <c r="I97" s="5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4.25" customHeight="1">
      <c r="A98" s="5"/>
      <c r="B98" s="12"/>
      <c r="C98" s="12"/>
      <c r="D98" s="5"/>
      <c r="E98" s="5"/>
      <c r="F98" s="5"/>
      <c r="G98" s="5"/>
      <c r="H98" s="5"/>
      <c r="I98" s="5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4.25" customHeight="1">
      <c r="A99" s="5"/>
      <c r="B99" s="12"/>
      <c r="C99" s="12"/>
      <c r="D99" s="5"/>
      <c r="E99" s="5"/>
      <c r="F99" s="5"/>
      <c r="G99" s="5"/>
      <c r="H99" s="5"/>
      <c r="I99" s="5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4.25" customHeight="1">
      <c r="A100" s="5"/>
      <c r="B100" s="12"/>
      <c r="C100" s="12"/>
      <c r="D100" s="5"/>
      <c r="E100" s="5"/>
      <c r="F100" s="5"/>
      <c r="G100" s="5"/>
      <c r="H100" s="5"/>
      <c r="I100" s="5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4.25" customHeight="1">
      <c r="A101" s="5"/>
      <c r="B101" s="12"/>
      <c r="C101" s="12"/>
      <c r="D101" s="5"/>
      <c r="E101" s="5"/>
      <c r="F101" s="5"/>
      <c r="G101" s="5"/>
      <c r="H101" s="5"/>
      <c r="I101" s="5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4.25" customHeight="1">
      <c r="A102" s="5"/>
      <c r="B102" s="12"/>
      <c r="C102" s="12"/>
      <c r="D102" s="5"/>
      <c r="E102" s="5"/>
      <c r="F102" s="5"/>
      <c r="G102" s="5"/>
      <c r="H102" s="5"/>
      <c r="I102" s="5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4.25" customHeight="1">
      <c r="A103" s="5"/>
      <c r="B103" s="12"/>
      <c r="C103" s="12"/>
      <c r="D103" s="5"/>
      <c r="E103" s="5"/>
      <c r="F103" s="5"/>
      <c r="G103" s="5"/>
      <c r="H103" s="5"/>
      <c r="I103" s="5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4.25" customHeight="1">
      <c r="A104" s="5"/>
      <c r="B104" s="12"/>
      <c r="C104" s="12"/>
      <c r="D104" s="5"/>
      <c r="E104" s="5"/>
      <c r="F104" s="5"/>
      <c r="G104" s="5"/>
      <c r="H104" s="5"/>
      <c r="I104" s="5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4.25" customHeight="1">
      <c r="A105" s="5"/>
      <c r="B105" s="12"/>
      <c r="C105" s="12"/>
      <c r="D105" s="5"/>
      <c r="E105" s="5"/>
      <c r="F105" s="5"/>
      <c r="G105" s="5"/>
      <c r="H105" s="5"/>
      <c r="I105" s="5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4.25" customHeight="1">
      <c r="A106" s="5"/>
      <c r="B106" s="12"/>
      <c r="C106" s="12"/>
      <c r="D106" s="5"/>
      <c r="E106" s="5"/>
      <c r="F106" s="5"/>
      <c r="G106" s="5"/>
      <c r="H106" s="5"/>
      <c r="I106" s="5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4.25" customHeight="1">
      <c r="A107" s="5"/>
      <c r="B107" s="12"/>
      <c r="C107" s="12"/>
      <c r="D107" s="5"/>
      <c r="E107" s="5"/>
      <c r="F107" s="5"/>
      <c r="G107" s="5"/>
      <c r="H107" s="5"/>
      <c r="I107" s="5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4.25" customHeight="1">
      <c r="A108" s="5"/>
      <c r="B108" s="12"/>
      <c r="C108" s="12"/>
      <c r="D108" s="5"/>
      <c r="E108" s="5"/>
      <c r="F108" s="5"/>
      <c r="G108" s="5"/>
      <c r="H108" s="5"/>
      <c r="I108" s="5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4.25" customHeight="1">
      <c r="A109" s="5"/>
      <c r="B109" s="12"/>
      <c r="C109" s="12"/>
      <c r="D109" s="5"/>
      <c r="E109" s="5"/>
      <c r="F109" s="5"/>
      <c r="G109" s="5"/>
      <c r="H109" s="5"/>
      <c r="I109" s="5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4.25" customHeight="1">
      <c r="A110" s="5"/>
      <c r="B110" s="12"/>
      <c r="C110" s="12"/>
      <c r="D110" s="5"/>
      <c r="E110" s="5"/>
      <c r="F110" s="5"/>
      <c r="G110" s="5"/>
      <c r="H110" s="5"/>
      <c r="I110" s="5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4.25" customHeight="1">
      <c r="A111" s="5"/>
      <c r="B111" s="12"/>
      <c r="C111" s="12"/>
      <c r="D111" s="5"/>
      <c r="E111" s="5"/>
      <c r="F111" s="5"/>
      <c r="G111" s="5"/>
      <c r="H111" s="5"/>
      <c r="I111" s="5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4.25" customHeight="1">
      <c r="A112" s="5"/>
      <c r="B112" s="12"/>
      <c r="C112" s="12"/>
      <c r="D112" s="5"/>
      <c r="E112" s="5"/>
      <c r="F112" s="5"/>
      <c r="G112" s="5"/>
      <c r="H112" s="5"/>
      <c r="I112" s="5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4.25" customHeight="1">
      <c r="A113" s="5"/>
      <c r="B113" s="12"/>
      <c r="C113" s="12"/>
      <c r="D113" s="5"/>
      <c r="E113" s="5"/>
      <c r="F113" s="5"/>
      <c r="G113" s="5"/>
      <c r="H113" s="5"/>
      <c r="I113" s="5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4.25" customHeight="1">
      <c r="A114" s="5"/>
      <c r="B114" s="12"/>
      <c r="C114" s="12"/>
      <c r="D114" s="5"/>
      <c r="E114" s="5"/>
      <c r="F114" s="5"/>
      <c r="G114" s="5"/>
      <c r="H114" s="5"/>
      <c r="I114" s="5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4.25" customHeight="1">
      <c r="A115" s="5"/>
      <c r="B115" s="12"/>
      <c r="C115" s="12"/>
      <c r="D115" s="5"/>
      <c r="E115" s="5"/>
      <c r="F115" s="5"/>
      <c r="G115" s="5"/>
      <c r="H115" s="5"/>
      <c r="I115" s="5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4.25" customHeight="1">
      <c r="A116" s="5"/>
      <c r="B116" s="12"/>
      <c r="C116" s="12"/>
      <c r="D116" s="5"/>
      <c r="E116" s="5"/>
      <c r="F116" s="5"/>
      <c r="G116" s="5"/>
      <c r="H116" s="5"/>
      <c r="I116" s="5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4.25" customHeight="1">
      <c r="A117" s="5"/>
      <c r="B117" s="12"/>
      <c r="C117" s="12"/>
      <c r="D117" s="5"/>
      <c r="E117" s="5"/>
      <c r="F117" s="5"/>
      <c r="G117" s="5"/>
      <c r="H117" s="5"/>
      <c r="I117" s="5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4.25" customHeight="1">
      <c r="A118" s="5"/>
      <c r="B118" s="12"/>
      <c r="C118" s="12"/>
      <c r="D118" s="5"/>
      <c r="E118" s="5"/>
      <c r="F118" s="5"/>
      <c r="G118" s="5"/>
      <c r="H118" s="5"/>
      <c r="I118" s="5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4.25" customHeight="1">
      <c r="A119" s="5"/>
      <c r="B119" s="12"/>
      <c r="C119" s="12"/>
      <c r="D119" s="5"/>
      <c r="E119" s="5"/>
      <c r="F119" s="5"/>
      <c r="G119" s="5"/>
      <c r="H119" s="5"/>
      <c r="I119" s="5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4.25" customHeight="1">
      <c r="A120" s="5"/>
      <c r="B120" s="12"/>
      <c r="C120" s="12"/>
      <c r="D120" s="5"/>
      <c r="E120" s="5"/>
      <c r="F120" s="5"/>
      <c r="G120" s="5"/>
      <c r="H120" s="5"/>
      <c r="I120" s="5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4.25" customHeight="1">
      <c r="A121" s="5"/>
      <c r="B121" s="12"/>
      <c r="C121" s="12"/>
      <c r="D121" s="5"/>
      <c r="E121" s="5"/>
      <c r="F121" s="5"/>
      <c r="G121" s="5"/>
      <c r="H121" s="5"/>
      <c r="I121" s="5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4.25" customHeight="1">
      <c r="A122" s="5"/>
      <c r="B122" s="12"/>
      <c r="C122" s="12"/>
      <c r="D122" s="5"/>
      <c r="E122" s="5"/>
      <c r="F122" s="5"/>
      <c r="G122" s="5"/>
      <c r="H122" s="5"/>
      <c r="I122" s="5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4.25" customHeight="1">
      <c r="A123" s="5"/>
      <c r="B123" s="12"/>
      <c r="C123" s="12"/>
      <c r="D123" s="5"/>
      <c r="E123" s="5"/>
      <c r="F123" s="5"/>
      <c r="G123" s="5"/>
      <c r="H123" s="5"/>
      <c r="I123" s="5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4.25" customHeight="1">
      <c r="A124" s="5"/>
      <c r="B124" s="12"/>
      <c r="C124" s="12"/>
      <c r="D124" s="5"/>
      <c r="E124" s="5"/>
      <c r="F124" s="5"/>
      <c r="G124" s="5"/>
      <c r="H124" s="5"/>
      <c r="I124" s="5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4.25" customHeight="1">
      <c r="A125" s="5"/>
      <c r="B125" s="12"/>
      <c r="C125" s="12"/>
      <c r="D125" s="5"/>
      <c r="E125" s="5"/>
      <c r="F125" s="5"/>
      <c r="G125" s="5"/>
      <c r="H125" s="5"/>
      <c r="I125" s="5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4.25" customHeight="1">
      <c r="A126" s="5"/>
      <c r="B126" s="12"/>
      <c r="C126" s="12"/>
      <c r="D126" s="5"/>
      <c r="E126" s="5"/>
      <c r="F126" s="5"/>
      <c r="G126" s="5"/>
      <c r="H126" s="5"/>
      <c r="I126" s="5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4.25" customHeight="1">
      <c r="A127" s="5"/>
      <c r="B127" s="12"/>
      <c r="C127" s="12"/>
      <c r="D127" s="5"/>
      <c r="E127" s="5"/>
      <c r="F127" s="5"/>
      <c r="G127" s="5"/>
      <c r="H127" s="5"/>
      <c r="I127" s="5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4.25" customHeight="1">
      <c r="A128" s="5"/>
      <c r="B128" s="12"/>
      <c r="C128" s="12"/>
      <c r="D128" s="5"/>
      <c r="E128" s="5"/>
      <c r="F128" s="5"/>
      <c r="G128" s="5"/>
      <c r="H128" s="5"/>
      <c r="I128" s="5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4.25" customHeight="1">
      <c r="A129" s="5"/>
      <c r="B129" s="12"/>
      <c r="C129" s="12"/>
      <c r="D129" s="5"/>
      <c r="E129" s="5"/>
      <c r="F129" s="5"/>
      <c r="G129" s="5"/>
      <c r="H129" s="5"/>
      <c r="I129" s="5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4.25" customHeight="1">
      <c r="A130" s="5"/>
      <c r="B130" s="12"/>
      <c r="C130" s="12"/>
      <c r="D130" s="5"/>
      <c r="E130" s="5"/>
      <c r="F130" s="5"/>
      <c r="G130" s="5"/>
      <c r="H130" s="5"/>
      <c r="I130" s="5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4.25" customHeight="1">
      <c r="A131" s="5"/>
      <c r="B131" s="12"/>
      <c r="C131" s="12"/>
      <c r="D131" s="5"/>
      <c r="E131" s="5"/>
      <c r="F131" s="5"/>
      <c r="G131" s="5"/>
      <c r="H131" s="5"/>
      <c r="I131" s="5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4.25" customHeight="1">
      <c r="A132" s="5"/>
      <c r="B132" s="12"/>
      <c r="C132" s="12"/>
      <c r="D132" s="5"/>
      <c r="E132" s="5"/>
      <c r="F132" s="5"/>
      <c r="G132" s="5"/>
      <c r="H132" s="5"/>
      <c r="I132" s="5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4.25" customHeight="1">
      <c r="A133" s="5"/>
      <c r="B133" s="12"/>
      <c r="C133" s="12"/>
      <c r="D133" s="5"/>
      <c r="E133" s="5"/>
      <c r="F133" s="5"/>
      <c r="G133" s="5"/>
      <c r="H133" s="5"/>
      <c r="I133" s="5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4.25" customHeight="1">
      <c r="A134" s="5"/>
      <c r="B134" s="12"/>
      <c r="C134" s="12"/>
      <c r="D134" s="5"/>
      <c r="E134" s="5"/>
      <c r="F134" s="5"/>
      <c r="G134" s="5"/>
      <c r="H134" s="5"/>
      <c r="I134" s="5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4.25" customHeight="1">
      <c r="A135" s="5"/>
      <c r="B135" s="12"/>
      <c r="C135" s="12"/>
      <c r="D135" s="5"/>
      <c r="E135" s="5"/>
      <c r="F135" s="5"/>
      <c r="G135" s="5"/>
      <c r="H135" s="5"/>
      <c r="I135" s="5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4.25" customHeight="1">
      <c r="A136" s="5"/>
      <c r="B136" s="12"/>
      <c r="C136" s="12"/>
      <c r="D136" s="5"/>
      <c r="E136" s="5"/>
      <c r="F136" s="5"/>
      <c r="G136" s="5"/>
      <c r="H136" s="5"/>
      <c r="I136" s="5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4.25" customHeight="1">
      <c r="A137" s="5"/>
      <c r="B137" s="12"/>
      <c r="C137" s="12"/>
      <c r="D137" s="5"/>
      <c r="E137" s="5"/>
      <c r="F137" s="5"/>
      <c r="G137" s="5"/>
      <c r="H137" s="5"/>
      <c r="I137" s="5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4.25" customHeight="1">
      <c r="A138" s="5"/>
      <c r="B138" s="12"/>
      <c r="C138" s="12"/>
      <c r="D138" s="5"/>
      <c r="E138" s="5"/>
      <c r="F138" s="5"/>
      <c r="G138" s="5"/>
      <c r="H138" s="5"/>
      <c r="I138" s="5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4.25" customHeight="1">
      <c r="A139" s="5"/>
      <c r="B139" s="12"/>
      <c r="C139" s="12"/>
      <c r="D139" s="5"/>
      <c r="E139" s="5"/>
      <c r="F139" s="5"/>
      <c r="G139" s="5"/>
      <c r="H139" s="5"/>
      <c r="I139" s="5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4.25" customHeight="1">
      <c r="A140" s="5"/>
      <c r="B140" s="12"/>
      <c r="C140" s="12"/>
      <c r="D140" s="5"/>
      <c r="E140" s="5"/>
      <c r="F140" s="5"/>
      <c r="G140" s="5"/>
      <c r="H140" s="5"/>
      <c r="I140" s="5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4.25" customHeight="1">
      <c r="A141" s="5"/>
      <c r="B141" s="12"/>
      <c r="C141" s="12"/>
      <c r="D141" s="5"/>
      <c r="E141" s="5"/>
      <c r="F141" s="5"/>
      <c r="G141" s="5"/>
      <c r="H141" s="5"/>
      <c r="I141" s="5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4.25" customHeight="1">
      <c r="A142" s="5"/>
      <c r="B142" s="12"/>
      <c r="C142" s="12"/>
      <c r="D142" s="5"/>
      <c r="E142" s="5"/>
      <c r="F142" s="5"/>
      <c r="G142" s="5"/>
      <c r="H142" s="5"/>
      <c r="I142" s="5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4.25" customHeight="1">
      <c r="A143" s="5"/>
      <c r="B143" s="12"/>
      <c r="C143" s="12"/>
      <c r="D143" s="5"/>
      <c r="E143" s="5"/>
      <c r="F143" s="5"/>
      <c r="G143" s="5"/>
      <c r="H143" s="5"/>
      <c r="I143" s="5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4.25" customHeight="1">
      <c r="A144" s="5"/>
      <c r="B144" s="12"/>
      <c r="C144" s="12"/>
      <c r="D144" s="5"/>
      <c r="E144" s="5"/>
      <c r="F144" s="5"/>
      <c r="G144" s="5"/>
      <c r="H144" s="5"/>
      <c r="I144" s="5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4.25" customHeight="1">
      <c r="A145" s="5"/>
      <c r="B145" s="12"/>
      <c r="C145" s="12"/>
      <c r="D145" s="5"/>
      <c r="E145" s="5"/>
      <c r="F145" s="5"/>
      <c r="G145" s="5"/>
      <c r="H145" s="5"/>
      <c r="I145" s="5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4.25" customHeight="1">
      <c r="A146" s="5"/>
      <c r="B146" s="12"/>
      <c r="C146" s="12"/>
      <c r="D146" s="5"/>
      <c r="E146" s="5"/>
      <c r="F146" s="5"/>
      <c r="G146" s="5"/>
      <c r="H146" s="5"/>
      <c r="I146" s="5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4.25" customHeight="1">
      <c r="A147" s="5"/>
      <c r="B147" s="12"/>
      <c r="C147" s="12"/>
      <c r="D147" s="5"/>
      <c r="E147" s="5"/>
      <c r="F147" s="5"/>
      <c r="G147" s="5"/>
      <c r="H147" s="5"/>
      <c r="I147" s="5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4.25" customHeight="1">
      <c r="A148" s="5"/>
      <c r="B148" s="12"/>
      <c r="C148" s="12"/>
      <c r="D148" s="5"/>
      <c r="E148" s="5"/>
      <c r="F148" s="5"/>
      <c r="G148" s="5"/>
      <c r="H148" s="5"/>
      <c r="I148" s="5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4.25" customHeight="1">
      <c r="A149" s="5"/>
      <c r="B149" s="12"/>
      <c r="C149" s="12"/>
      <c r="D149" s="5"/>
      <c r="E149" s="5"/>
      <c r="F149" s="5"/>
      <c r="G149" s="5"/>
      <c r="H149" s="5"/>
      <c r="I149" s="5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4.25" customHeight="1">
      <c r="A150" s="5"/>
      <c r="B150" s="12"/>
      <c r="C150" s="12"/>
      <c r="D150" s="5"/>
      <c r="E150" s="5"/>
      <c r="F150" s="5"/>
      <c r="G150" s="5"/>
      <c r="H150" s="5"/>
      <c r="I150" s="5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4.25" customHeight="1">
      <c r="A151" s="5"/>
      <c r="B151" s="12"/>
      <c r="C151" s="12"/>
      <c r="D151" s="5"/>
      <c r="E151" s="5"/>
      <c r="F151" s="5"/>
      <c r="G151" s="5"/>
      <c r="H151" s="5"/>
      <c r="I151" s="5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4.25" customHeight="1">
      <c r="A152" s="5"/>
      <c r="B152" s="12"/>
      <c r="C152" s="12"/>
      <c r="D152" s="5"/>
      <c r="E152" s="5"/>
      <c r="F152" s="5"/>
      <c r="G152" s="5"/>
      <c r="H152" s="5"/>
      <c r="I152" s="5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4.25" customHeight="1">
      <c r="A153" s="5"/>
      <c r="B153" s="12"/>
      <c r="C153" s="12"/>
      <c r="D153" s="5"/>
      <c r="E153" s="5"/>
      <c r="F153" s="5"/>
      <c r="G153" s="5"/>
      <c r="H153" s="5"/>
      <c r="I153" s="5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4.25" customHeight="1">
      <c r="A154" s="5"/>
      <c r="B154" s="12"/>
      <c r="C154" s="12"/>
      <c r="D154" s="5"/>
      <c r="E154" s="5"/>
      <c r="F154" s="5"/>
      <c r="G154" s="5"/>
      <c r="H154" s="5"/>
      <c r="I154" s="5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4.25" customHeight="1">
      <c r="A155" s="5"/>
      <c r="B155" s="12"/>
      <c r="C155" s="12"/>
      <c r="D155" s="5"/>
      <c r="E155" s="5"/>
      <c r="F155" s="5"/>
      <c r="G155" s="5"/>
      <c r="H155" s="5"/>
      <c r="I155" s="5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4.25" customHeight="1">
      <c r="A156" s="5"/>
      <c r="B156" s="12"/>
      <c r="C156" s="12"/>
      <c r="D156" s="5"/>
      <c r="E156" s="5"/>
      <c r="F156" s="5"/>
      <c r="G156" s="5"/>
      <c r="H156" s="5"/>
      <c r="I156" s="5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4.25" customHeight="1">
      <c r="A157" s="5"/>
      <c r="B157" s="12"/>
      <c r="C157" s="12"/>
      <c r="D157" s="5"/>
      <c r="E157" s="5"/>
      <c r="F157" s="5"/>
      <c r="G157" s="5"/>
      <c r="H157" s="5"/>
      <c r="I157" s="5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4.25" customHeight="1">
      <c r="A158" s="5"/>
      <c r="B158" s="12"/>
      <c r="C158" s="12"/>
      <c r="D158" s="5"/>
      <c r="E158" s="5"/>
      <c r="F158" s="5"/>
      <c r="G158" s="5"/>
      <c r="H158" s="5"/>
      <c r="I158" s="5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4.25" customHeight="1">
      <c r="A159" s="5"/>
      <c r="B159" s="12"/>
      <c r="C159" s="12"/>
      <c r="D159" s="5"/>
      <c r="E159" s="5"/>
      <c r="F159" s="5"/>
      <c r="G159" s="5"/>
      <c r="H159" s="5"/>
      <c r="I159" s="5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4.25" customHeight="1">
      <c r="A160" s="5"/>
      <c r="B160" s="12"/>
      <c r="C160" s="12"/>
      <c r="D160" s="5"/>
      <c r="E160" s="5"/>
      <c r="F160" s="5"/>
      <c r="G160" s="5"/>
      <c r="H160" s="5"/>
      <c r="I160" s="5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4.25" customHeight="1">
      <c r="A161" s="5"/>
      <c r="B161" s="12"/>
      <c r="C161" s="12"/>
      <c r="D161" s="5"/>
      <c r="E161" s="5"/>
      <c r="F161" s="5"/>
      <c r="G161" s="5"/>
      <c r="H161" s="5"/>
      <c r="I161" s="5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4.25" customHeight="1">
      <c r="A162" s="5"/>
      <c r="B162" s="12"/>
      <c r="C162" s="12"/>
      <c r="D162" s="5"/>
      <c r="E162" s="5"/>
      <c r="F162" s="5"/>
      <c r="G162" s="5"/>
      <c r="H162" s="5"/>
      <c r="I162" s="5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4.25" customHeight="1">
      <c r="A163" s="5"/>
      <c r="B163" s="12"/>
      <c r="C163" s="12"/>
      <c r="D163" s="5"/>
      <c r="E163" s="5"/>
      <c r="F163" s="5"/>
      <c r="G163" s="5"/>
      <c r="H163" s="5"/>
      <c r="I163" s="5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4.25" customHeight="1">
      <c r="A164" s="5"/>
      <c r="B164" s="12"/>
      <c r="C164" s="12"/>
      <c r="D164" s="5"/>
      <c r="E164" s="5"/>
      <c r="F164" s="5"/>
      <c r="G164" s="5"/>
      <c r="H164" s="5"/>
      <c r="I164" s="5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4.25" customHeight="1">
      <c r="A165" s="5"/>
      <c r="B165" s="12"/>
      <c r="C165" s="12"/>
      <c r="D165" s="5"/>
      <c r="E165" s="5"/>
      <c r="F165" s="5"/>
      <c r="G165" s="5"/>
      <c r="H165" s="5"/>
      <c r="I165" s="5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4.25" customHeight="1">
      <c r="A166" s="5"/>
      <c r="B166" s="12"/>
      <c r="C166" s="12"/>
      <c r="D166" s="5"/>
      <c r="E166" s="5"/>
      <c r="F166" s="5"/>
      <c r="G166" s="5"/>
      <c r="H166" s="5"/>
      <c r="I166" s="5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4.25" customHeight="1">
      <c r="A167" s="5"/>
      <c r="B167" s="12"/>
      <c r="C167" s="12"/>
      <c r="D167" s="5"/>
      <c r="E167" s="5"/>
      <c r="F167" s="5"/>
      <c r="G167" s="5"/>
      <c r="H167" s="5"/>
      <c r="I167" s="5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4.25" customHeight="1">
      <c r="A168" s="5"/>
      <c r="B168" s="12"/>
      <c r="C168" s="12"/>
      <c r="D168" s="5"/>
      <c r="E168" s="5"/>
      <c r="F168" s="5"/>
      <c r="G168" s="5"/>
      <c r="H168" s="5"/>
      <c r="I168" s="5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4.25" customHeight="1">
      <c r="A169" s="5"/>
      <c r="B169" s="12"/>
      <c r="C169" s="12"/>
      <c r="D169" s="5"/>
      <c r="E169" s="5"/>
      <c r="F169" s="5"/>
      <c r="G169" s="5"/>
      <c r="H169" s="5"/>
      <c r="I169" s="5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4.25" customHeight="1">
      <c r="A170" s="5"/>
      <c r="B170" s="12"/>
      <c r="C170" s="12"/>
      <c r="D170" s="5"/>
      <c r="E170" s="5"/>
      <c r="F170" s="5"/>
      <c r="G170" s="5"/>
      <c r="H170" s="5"/>
      <c r="I170" s="5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4.25" customHeight="1">
      <c r="A171" s="5"/>
      <c r="B171" s="12"/>
      <c r="C171" s="12"/>
      <c r="D171" s="5"/>
      <c r="E171" s="5"/>
      <c r="F171" s="5"/>
      <c r="G171" s="5"/>
      <c r="H171" s="5"/>
      <c r="I171" s="5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4.25" customHeight="1">
      <c r="A172" s="5"/>
      <c r="B172" s="12"/>
      <c r="C172" s="12"/>
      <c r="D172" s="5"/>
      <c r="E172" s="5"/>
      <c r="F172" s="5"/>
      <c r="G172" s="5"/>
      <c r="H172" s="5"/>
      <c r="I172" s="5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4.25" customHeight="1">
      <c r="A173" s="5"/>
      <c r="B173" s="12"/>
      <c r="C173" s="12"/>
      <c r="D173" s="5"/>
      <c r="E173" s="5"/>
      <c r="F173" s="5"/>
      <c r="G173" s="5"/>
      <c r="H173" s="5"/>
      <c r="I173" s="5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4.25" customHeight="1">
      <c r="A174" s="5"/>
      <c r="B174" s="12"/>
      <c r="C174" s="12"/>
      <c r="D174" s="5"/>
      <c r="E174" s="5"/>
      <c r="F174" s="5"/>
      <c r="G174" s="5"/>
      <c r="H174" s="5"/>
      <c r="I174" s="5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4.25" customHeight="1">
      <c r="A175" s="5"/>
      <c r="B175" s="12"/>
      <c r="C175" s="12"/>
      <c r="D175" s="5"/>
      <c r="E175" s="5"/>
      <c r="F175" s="5"/>
      <c r="G175" s="5"/>
      <c r="H175" s="5"/>
      <c r="I175" s="5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4.25" customHeight="1">
      <c r="A176" s="5"/>
      <c r="B176" s="12"/>
      <c r="C176" s="12"/>
      <c r="D176" s="5"/>
      <c r="E176" s="5"/>
      <c r="F176" s="5"/>
      <c r="G176" s="5"/>
      <c r="H176" s="5"/>
      <c r="I176" s="5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4.25" customHeight="1">
      <c r="A177" s="5"/>
      <c r="B177" s="12"/>
      <c r="C177" s="12"/>
      <c r="D177" s="5"/>
      <c r="E177" s="5"/>
      <c r="F177" s="5"/>
      <c r="G177" s="5"/>
      <c r="H177" s="5"/>
      <c r="I177" s="5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4.25" customHeight="1">
      <c r="A178" s="5"/>
      <c r="B178" s="12"/>
      <c r="C178" s="12"/>
      <c r="D178" s="5"/>
      <c r="E178" s="5"/>
      <c r="F178" s="5"/>
      <c r="G178" s="5"/>
      <c r="H178" s="5"/>
      <c r="I178" s="5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4.25" customHeight="1">
      <c r="A179" s="5"/>
      <c r="B179" s="12"/>
      <c r="C179" s="12"/>
      <c r="D179" s="5"/>
      <c r="E179" s="5"/>
      <c r="F179" s="5"/>
      <c r="G179" s="5"/>
      <c r="H179" s="5"/>
      <c r="I179" s="5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4.25" customHeight="1">
      <c r="A180" s="5"/>
      <c r="B180" s="12"/>
      <c r="C180" s="12"/>
      <c r="D180" s="5"/>
      <c r="E180" s="5"/>
      <c r="F180" s="5"/>
      <c r="G180" s="5"/>
      <c r="H180" s="5"/>
      <c r="I180" s="5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4.25" customHeight="1">
      <c r="A181" s="5"/>
      <c r="B181" s="12"/>
      <c r="C181" s="12"/>
      <c r="D181" s="5"/>
      <c r="E181" s="5"/>
      <c r="F181" s="5"/>
      <c r="G181" s="5"/>
      <c r="H181" s="5"/>
      <c r="I181" s="5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4.25" customHeight="1">
      <c r="A182" s="5"/>
      <c r="B182" s="12"/>
      <c r="C182" s="12"/>
      <c r="D182" s="5"/>
      <c r="E182" s="5"/>
      <c r="F182" s="5"/>
      <c r="G182" s="5"/>
      <c r="H182" s="5"/>
      <c r="I182" s="5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4.25" customHeight="1">
      <c r="A183" s="5"/>
      <c r="B183" s="12"/>
      <c r="C183" s="12"/>
      <c r="D183" s="5"/>
      <c r="E183" s="5"/>
      <c r="F183" s="5"/>
      <c r="G183" s="5"/>
      <c r="H183" s="5"/>
      <c r="I183" s="5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4.25" customHeight="1">
      <c r="A184" s="5"/>
      <c r="B184" s="12"/>
      <c r="C184" s="12"/>
      <c r="D184" s="5"/>
      <c r="E184" s="5"/>
      <c r="F184" s="5"/>
      <c r="G184" s="5"/>
      <c r="H184" s="5"/>
      <c r="I184" s="5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4.25" customHeight="1">
      <c r="A185" s="5"/>
      <c r="B185" s="12"/>
      <c r="C185" s="12"/>
      <c r="D185" s="5"/>
      <c r="E185" s="5"/>
      <c r="F185" s="5"/>
      <c r="G185" s="5"/>
      <c r="H185" s="5"/>
      <c r="I185" s="5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4.25" customHeight="1">
      <c r="A186" s="5"/>
      <c r="B186" s="12"/>
      <c r="C186" s="12"/>
      <c r="D186" s="5"/>
      <c r="E186" s="5"/>
      <c r="F186" s="5"/>
      <c r="G186" s="5"/>
      <c r="H186" s="5"/>
      <c r="I186" s="5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4.25" customHeight="1">
      <c r="A187" s="5"/>
      <c r="B187" s="12"/>
      <c r="C187" s="12"/>
      <c r="D187" s="5"/>
      <c r="E187" s="5"/>
      <c r="F187" s="5"/>
      <c r="G187" s="5"/>
      <c r="H187" s="5"/>
      <c r="I187" s="5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4.25" customHeight="1">
      <c r="A188" s="5"/>
      <c r="B188" s="12"/>
      <c r="C188" s="12"/>
      <c r="D188" s="5"/>
      <c r="E188" s="5"/>
      <c r="F188" s="5"/>
      <c r="G188" s="5"/>
      <c r="H188" s="5"/>
      <c r="I188" s="5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4.25" customHeight="1">
      <c r="A189" s="5"/>
      <c r="B189" s="12"/>
      <c r="C189" s="12"/>
      <c r="D189" s="5"/>
      <c r="E189" s="5"/>
      <c r="F189" s="5"/>
      <c r="G189" s="5"/>
      <c r="H189" s="5"/>
      <c r="I189" s="5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4.25" customHeight="1">
      <c r="A190" s="5"/>
      <c r="B190" s="12"/>
      <c r="C190" s="12"/>
      <c r="D190" s="5"/>
      <c r="E190" s="5"/>
      <c r="F190" s="5"/>
      <c r="G190" s="5"/>
      <c r="H190" s="5"/>
      <c r="I190" s="5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4.25" customHeight="1">
      <c r="A191" s="5"/>
      <c r="B191" s="12"/>
      <c r="C191" s="12"/>
      <c r="D191" s="5"/>
      <c r="E191" s="5"/>
      <c r="F191" s="5"/>
      <c r="G191" s="5"/>
      <c r="H191" s="5"/>
      <c r="I191" s="5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4.25" customHeight="1">
      <c r="A192" s="5"/>
      <c r="B192" s="12"/>
      <c r="C192" s="12"/>
      <c r="D192" s="5"/>
      <c r="E192" s="5"/>
      <c r="F192" s="5"/>
      <c r="G192" s="5"/>
      <c r="H192" s="5"/>
      <c r="I192" s="5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4.25" customHeight="1">
      <c r="A193" s="5"/>
      <c r="B193" s="12"/>
      <c r="C193" s="12"/>
      <c r="D193" s="5"/>
      <c r="E193" s="5"/>
      <c r="F193" s="5"/>
      <c r="G193" s="5"/>
      <c r="H193" s="5"/>
      <c r="I193" s="5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4.25" customHeight="1">
      <c r="A194" s="5"/>
      <c r="B194" s="12"/>
      <c r="C194" s="12"/>
      <c r="D194" s="5"/>
      <c r="E194" s="5"/>
      <c r="F194" s="5"/>
      <c r="G194" s="5"/>
      <c r="H194" s="5"/>
      <c r="I194" s="5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4.25" customHeight="1">
      <c r="A195" s="5"/>
      <c r="B195" s="12"/>
      <c r="C195" s="12"/>
      <c r="D195" s="5"/>
      <c r="E195" s="5"/>
      <c r="F195" s="5"/>
      <c r="G195" s="5"/>
      <c r="H195" s="5"/>
      <c r="I195" s="5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4.25" customHeight="1">
      <c r="A196" s="5"/>
      <c r="B196" s="12"/>
      <c r="C196" s="12"/>
      <c r="D196" s="5"/>
      <c r="E196" s="5"/>
      <c r="F196" s="5"/>
      <c r="G196" s="5"/>
      <c r="H196" s="5"/>
      <c r="I196" s="5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4.25" customHeight="1">
      <c r="A197" s="5"/>
      <c r="B197" s="12"/>
      <c r="C197" s="12"/>
      <c r="D197" s="5"/>
      <c r="E197" s="5"/>
      <c r="F197" s="5"/>
      <c r="G197" s="5"/>
      <c r="H197" s="5"/>
      <c r="I197" s="5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4.25" customHeight="1">
      <c r="A198" s="5"/>
      <c r="B198" s="12"/>
      <c r="C198" s="12"/>
      <c r="D198" s="5"/>
      <c r="E198" s="5"/>
      <c r="F198" s="5"/>
      <c r="G198" s="5"/>
      <c r="H198" s="5"/>
      <c r="I198" s="5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4.25" customHeight="1">
      <c r="A199" s="5"/>
      <c r="B199" s="12"/>
      <c r="C199" s="12"/>
      <c r="D199" s="5"/>
      <c r="E199" s="5"/>
      <c r="F199" s="5"/>
      <c r="G199" s="5"/>
      <c r="H199" s="5"/>
      <c r="I199" s="5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4.25" customHeight="1">
      <c r="A200" s="5"/>
      <c r="B200" s="12"/>
      <c r="C200" s="12"/>
      <c r="D200" s="5"/>
      <c r="E200" s="5"/>
      <c r="F200" s="5"/>
      <c r="G200" s="5"/>
      <c r="H200" s="5"/>
      <c r="I200" s="5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4.25" customHeight="1">
      <c r="A201" s="5"/>
      <c r="B201" s="12"/>
      <c r="C201" s="12"/>
      <c r="D201" s="5"/>
      <c r="E201" s="5"/>
      <c r="F201" s="5"/>
      <c r="G201" s="5"/>
      <c r="H201" s="5"/>
      <c r="I201" s="5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4.25" customHeight="1">
      <c r="A202" s="5"/>
      <c r="B202" s="12"/>
      <c r="C202" s="12"/>
      <c r="D202" s="5"/>
      <c r="E202" s="5"/>
      <c r="F202" s="5"/>
      <c r="G202" s="5"/>
      <c r="H202" s="5"/>
      <c r="I202" s="5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4.25" customHeight="1">
      <c r="A203" s="5"/>
      <c r="B203" s="12"/>
      <c r="C203" s="12"/>
      <c r="D203" s="5"/>
      <c r="E203" s="5"/>
      <c r="F203" s="5"/>
      <c r="G203" s="5"/>
      <c r="H203" s="5"/>
      <c r="I203" s="5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4.25" customHeight="1">
      <c r="A204" s="5"/>
      <c r="B204" s="12"/>
      <c r="C204" s="12"/>
      <c r="D204" s="5"/>
      <c r="E204" s="5"/>
      <c r="F204" s="5"/>
      <c r="G204" s="5"/>
      <c r="H204" s="5"/>
      <c r="I204" s="5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4.25" customHeight="1">
      <c r="A205" s="5"/>
      <c r="B205" s="12"/>
      <c r="C205" s="12"/>
      <c r="D205" s="5"/>
      <c r="E205" s="5"/>
      <c r="F205" s="5"/>
      <c r="G205" s="5"/>
      <c r="H205" s="5"/>
      <c r="I205" s="5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4.25" customHeight="1">
      <c r="A206" s="5"/>
      <c r="B206" s="12"/>
      <c r="C206" s="12"/>
      <c r="D206" s="5"/>
      <c r="E206" s="5"/>
      <c r="F206" s="5"/>
      <c r="G206" s="5"/>
      <c r="H206" s="5"/>
      <c r="I206" s="5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4.25" customHeight="1">
      <c r="A207" s="5"/>
      <c r="B207" s="12"/>
      <c r="C207" s="12"/>
      <c r="D207" s="5"/>
      <c r="E207" s="5"/>
      <c r="F207" s="5"/>
      <c r="G207" s="5"/>
      <c r="H207" s="5"/>
      <c r="I207" s="5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4.25" customHeight="1">
      <c r="A208" s="5"/>
      <c r="B208" s="12"/>
      <c r="C208" s="12"/>
      <c r="D208" s="5"/>
      <c r="E208" s="5"/>
      <c r="F208" s="5"/>
      <c r="G208" s="5"/>
      <c r="H208" s="5"/>
      <c r="I208" s="5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4.25" customHeight="1">
      <c r="A209" s="5"/>
      <c r="B209" s="12"/>
      <c r="C209" s="12"/>
      <c r="D209" s="5"/>
      <c r="E209" s="5"/>
      <c r="F209" s="5"/>
      <c r="G209" s="5"/>
      <c r="H209" s="5"/>
      <c r="I209" s="5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4.25" customHeight="1">
      <c r="A210" s="5"/>
      <c r="B210" s="12"/>
      <c r="C210" s="12"/>
      <c r="D210" s="5"/>
      <c r="E210" s="5"/>
      <c r="F210" s="5"/>
      <c r="G210" s="5"/>
      <c r="H210" s="5"/>
      <c r="I210" s="5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4.25" customHeight="1">
      <c r="A211" s="5"/>
      <c r="B211" s="12"/>
      <c r="C211" s="12"/>
      <c r="D211" s="5"/>
      <c r="E211" s="5"/>
      <c r="F211" s="5"/>
      <c r="G211" s="5"/>
      <c r="H211" s="5"/>
      <c r="I211" s="5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4.25" customHeight="1">
      <c r="A212" s="5"/>
      <c r="B212" s="12"/>
      <c r="C212" s="12"/>
      <c r="D212" s="5"/>
      <c r="E212" s="5"/>
      <c r="F212" s="5"/>
      <c r="G212" s="5"/>
      <c r="H212" s="5"/>
      <c r="I212" s="5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4.25" customHeight="1">
      <c r="A213" s="5"/>
      <c r="B213" s="12"/>
      <c r="C213" s="12"/>
      <c r="D213" s="5"/>
      <c r="E213" s="5"/>
      <c r="F213" s="5"/>
      <c r="G213" s="5"/>
      <c r="H213" s="5"/>
      <c r="I213" s="5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4.25" customHeight="1">
      <c r="A214" s="5"/>
      <c r="B214" s="12"/>
      <c r="C214" s="12"/>
      <c r="D214" s="5"/>
      <c r="E214" s="5"/>
      <c r="F214" s="5"/>
      <c r="G214" s="5"/>
      <c r="H214" s="5"/>
      <c r="I214" s="5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4.25" customHeight="1">
      <c r="A215" s="5"/>
      <c r="B215" s="12"/>
      <c r="C215" s="12"/>
      <c r="D215" s="5"/>
      <c r="E215" s="5"/>
      <c r="F215" s="5"/>
      <c r="G215" s="5"/>
      <c r="H215" s="5"/>
      <c r="I215" s="5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4.25" customHeight="1">
      <c r="A216" s="5"/>
      <c r="B216" s="12"/>
      <c r="C216" s="12"/>
      <c r="D216" s="5"/>
      <c r="E216" s="5"/>
      <c r="F216" s="5"/>
      <c r="G216" s="5"/>
      <c r="H216" s="5"/>
      <c r="I216" s="5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4.25" customHeight="1">
      <c r="A217" s="5"/>
      <c r="B217" s="12"/>
      <c r="C217" s="12"/>
      <c r="D217" s="5"/>
      <c r="E217" s="5"/>
      <c r="F217" s="5"/>
      <c r="G217" s="5"/>
      <c r="H217" s="5"/>
      <c r="I217" s="5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4.25" customHeight="1">
      <c r="A218" s="5"/>
      <c r="B218" s="12"/>
      <c r="C218" s="12"/>
      <c r="D218" s="5"/>
      <c r="E218" s="5"/>
      <c r="F218" s="5"/>
      <c r="G218" s="5"/>
      <c r="H218" s="5"/>
      <c r="I218" s="5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4.25" customHeight="1">
      <c r="A219" s="5"/>
      <c r="B219" s="12"/>
      <c r="C219" s="12"/>
      <c r="D219" s="5"/>
      <c r="E219" s="5"/>
      <c r="F219" s="5"/>
      <c r="G219" s="5"/>
      <c r="H219" s="5"/>
      <c r="I219" s="5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4.25" customHeight="1">
      <c r="A220" s="5"/>
      <c r="B220" s="12"/>
      <c r="C220" s="12"/>
      <c r="D220" s="5"/>
      <c r="E220" s="5"/>
      <c r="F220" s="5"/>
      <c r="G220" s="5"/>
      <c r="H220" s="5"/>
      <c r="I220" s="5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4.25" customHeight="1">
      <c r="A221" s="5"/>
      <c r="B221" s="12"/>
      <c r="C221" s="12"/>
      <c r="D221" s="5"/>
      <c r="E221" s="5"/>
      <c r="F221" s="5"/>
      <c r="G221" s="5"/>
      <c r="H221" s="5"/>
      <c r="I221" s="5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4.25" customHeight="1">
      <c r="A222" s="5"/>
      <c r="B222" s="12"/>
      <c r="C222" s="12"/>
      <c r="D222" s="5"/>
      <c r="E222" s="5"/>
      <c r="F222" s="5"/>
      <c r="G222" s="5"/>
      <c r="H222" s="5"/>
      <c r="I222" s="5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4.25" customHeight="1">
      <c r="A223" s="5"/>
      <c r="B223" s="12"/>
      <c r="C223" s="12"/>
      <c r="D223" s="5"/>
      <c r="E223" s="5"/>
      <c r="F223" s="5"/>
      <c r="G223" s="5"/>
      <c r="H223" s="5"/>
      <c r="I223" s="5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4.25" customHeight="1">
      <c r="A224" s="5"/>
      <c r="B224" s="12"/>
      <c r="C224" s="12"/>
      <c r="D224" s="5"/>
      <c r="E224" s="5"/>
      <c r="F224" s="5"/>
      <c r="G224" s="5"/>
      <c r="H224" s="5"/>
      <c r="I224" s="5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4.25" customHeight="1">
      <c r="A225" s="5"/>
      <c r="B225" s="12"/>
      <c r="C225" s="12"/>
      <c r="D225" s="5"/>
      <c r="E225" s="5"/>
      <c r="F225" s="5"/>
      <c r="G225" s="5"/>
      <c r="H225" s="5"/>
      <c r="I225" s="5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4.25" customHeight="1">
      <c r="A226" s="5"/>
      <c r="B226" s="12"/>
      <c r="C226" s="12"/>
      <c r="D226" s="5"/>
      <c r="E226" s="5"/>
      <c r="F226" s="5"/>
      <c r="G226" s="5"/>
      <c r="H226" s="5"/>
      <c r="I226" s="5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4.25" customHeight="1">
      <c r="A227" s="5"/>
      <c r="B227" s="12"/>
      <c r="C227" s="12"/>
      <c r="D227" s="5"/>
      <c r="E227" s="5"/>
      <c r="F227" s="5"/>
      <c r="G227" s="5"/>
      <c r="H227" s="5"/>
      <c r="I227" s="5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4.25" customHeight="1">
      <c r="A228" s="5"/>
      <c r="B228" s="12"/>
      <c r="C228" s="12"/>
      <c r="D228" s="5"/>
      <c r="E228" s="5"/>
      <c r="F228" s="5"/>
      <c r="G228" s="5"/>
      <c r="H228" s="5"/>
      <c r="I228" s="5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4.25" customHeight="1">
      <c r="A229" s="5"/>
      <c r="B229" s="12"/>
      <c r="C229" s="12"/>
      <c r="D229" s="5"/>
      <c r="E229" s="5"/>
      <c r="F229" s="5"/>
      <c r="G229" s="5"/>
      <c r="H229" s="5"/>
      <c r="I229" s="5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4.25" customHeight="1">
      <c r="A230" s="5"/>
      <c r="B230" s="12"/>
      <c r="C230" s="12"/>
      <c r="D230" s="5"/>
      <c r="E230" s="5"/>
      <c r="F230" s="5"/>
      <c r="G230" s="5"/>
      <c r="H230" s="5"/>
      <c r="I230" s="5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4.25" customHeight="1">
      <c r="A231" s="5"/>
      <c r="B231" s="12"/>
      <c r="C231" s="12"/>
      <c r="D231" s="5"/>
      <c r="E231" s="5"/>
      <c r="F231" s="5"/>
      <c r="G231" s="5"/>
      <c r="H231" s="5"/>
      <c r="I231" s="5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4.25" customHeight="1">
      <c r="A232" s="5"/>
      <c r="B232" s="12"/>
      <c r="C232" s="12"/>
      <c r="D232" s="5"/>
      <c r="E232" s="5"/>
      <c r="F232" s="5"/>
      <c r="G232" s="5"/>
      <c r="H232" s="5"/>
      <c r="I232" s="5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4.25" customHeight="1">
      <c r="A233" s="5"/>
      <c r="B233" s="12"/>
      <c r="C233" s="12"/>
      <c r="D233" s="5"/>
      <c r="E233" s="5"/>
      <c r="F233" s="5"/>
      <c r="G233" s="5"/>
      <c r="H233" s="5"/>
      <c r="I233" s="5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4.25" customHeight="1">
      <c r="A234" s="5"/>
      <c r="B234" s="12"/>
      <c r="C234" s="12"/>
      <c r="D234" s="5"/>
      <c r="E234" s="5"/>
      <c r="F234" s="5"/>
      <c r="G234" s="5"/>
      <c r="H234" s="5"/>
      <c r="I234" s="5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4.25" customHeight="1">
      <c r="A235" s="5"/>
      <c r="B235" s="12"/>
      <c r="C235" s="12"/>
      <c r="D235" s="5"/>
      <c r="E235" s="5"/>
      <c r="F235" s="5"/>
      <c r="G235" s="5"/>
      <c r="H235" s="5"/>
      <c r="I235" s="5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4.25" customHeight="1">
      <c r="A236" s="5"/>
      <c r="B236" s="12"/>
      <c r="C236" s="12"/>
      <c r="D236" s="5"/>
      <c r="E236" s="5"/>
      <c r="F236" s="5"/>
      <c r="G236" s="5"/>
      <c r="H236" s="5"/>
      <c r="I236" s="5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4.25" customHeight="1">
      <c r="A237" s="5"/>
      <c r="B237" s="12"/>
      <c r="C237" s="12"/>
      <c r="D237" s="5"/>
      <c r="E237" s="5"/>
      <c r="F237" s="5"/>
      <c r="G237" s="5"/>
      <c r="H237" s="5"/>
      <c r="I237" s="5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4.25" customHeight="1">
      <c r="A238" s="5"/>
      <c r="B238" s="12"/>
      <c r="C238" s="12"/>
      <c r="D238" s="5"/>
      <c r="E238" s="5"/>
      <c r="F238" s="5"/>
      <c r="G238" s="5"/>
      <c r="H238" s="5"/>
      <c r="I238" s="5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4.25" customHeight="1">
      <c r="A239" s="5"/>
      <c r="B239" s="12"/>
      <c r="C239" s="12"/>
      <c r="D239" s="5"/>
      <c r="E239" s="5"/>
      <c r="F239" s="5"/>
      <c r="G239" s="5"/>
      <c r="H239" s="5"/>
      <c r="I239" s="5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4.25" customHeight="1">
      <c r="A240" s="5"/>
      <c r="B240" s="12"/>
      <c r="C240" s="12"/>
      <c r="D240" s="5"/>
      <c r="E240" s="5"/>
      <c r="F240" s="5"/>
      <c r="G240" s="5"/>
      <c r="H240" s="5"/>
      <c r="I240" s="5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4.25" customHeight="1">
      <c r="A241" s="5"/>
      <c r="B241" s="12"/>
      <c r="C241" s="12"/>
      <c r="D241" s="5"/>
      <c r="E241" s="5"/>
      <c r="F241" s="5"/>
      <c r="G241" s="5"/>
      <c r="H241" s="5"/>
      <c r="I241" s="5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4.25" customHeight="1">
      <c r="A242" s="5"/>
      <c r="B242" s="12"/>
      <c r="C242" s="12"/>
      <c r="D242" s="5"/>
      <c r="E242" s="5"/>
      <c r="F242" s="5"/>
      <c r="G242" s="5"/>
      <c r="H242" s="5"/>
      <c r="I242" s="5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4.25" customHeight="1">
      <c r="A243" s="5"/>
      <c r="B243" s="12"/>
      <c r="C243" s="12"/>
      <c r="D243" s="5"/>
      <c r="E243" s="5"/>
      <c r="F243" s="5"/>
      <c r="G243" s="5"/>
      <c r="H243" s="5"/>
      <c r="I243" s="5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4.25" customHeight="1">
      <c r="A244" s="5"/>
      <c r="B244" s="12"/>
      <c r="C244" s="12"/>
      <c r="D244" s="5"/>
      <c r="E244" s="5"/>
      <c r="F244" s="5"/>
      <c r="G244" s="5"/>
      <c r="H244" s="5"/>
      <c r="I244" s="5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4.25" customHeight="1">
      <c r="A245" s="5"/>
      <c r="B245" s="12"/>
      <c r="C245" s="12"/>
      <c r="D245" s="5"/>
      <c r="E245" s="5"/>
      <c r="F245" s="5"/>
      <c r="G245" s="5"/>
      <c r="H245" s="5"/>
      <c r="I245" s="5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4.25" customHeight="1">
      <c r="A246" s="5"/>
      <c r="B246" s="12"/>
      <c r="C246" s="12"/>
      <c r="D246" s="5"/>
      <c r="E246" s="5"/>
      <c r="F246" s="5"/>
      <c r="G246" s="5"/>
      <c r="H246" s="5"/>
      <c r="I246" s="5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4.25" customHeight="1">
      <c r="A247" s="5"/>
      <c r="B247" s="12"/>
      <c r="C247" s="12"/>
      <c r="D247" s="5"/>
      <c r="E247" s="5"/>
      <c r="F247" s="5"/>
      <c r="G247" s="5"/>
      <c r="H247" s="5"/>
      <c r="I247" s="5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4.25" customHeight="1">
      <c r="A248" s="5"/>
      <c r="B248" s="12"/>
      <c r="C248" s="12"/>
      <c r="D248" s="5"/>
      <c r="E248" s="5"/>
      <c r="F248" s="5"/>
      <c r="G248" s="5"/>
      <c r="H248" s="5"/>
      <c r="I248" s="5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4.25" customHeight="1">
      <c r="A249" s="5"/>
      <c r="B249" s="12"/>
      <c r="C249" s="12"/>
      <c r="D249" s="5"/>
      <c r="E249" s="5"/>
      <c r="F249" s="5"/>
      <c r="G249" s="5"/>
      <c r="H249" s="5"/>
      <c r="I249" s="5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4.25" customHeight="1">
      <c r="A250" s="5"/>
      <c r="B250" s="12"/>
      <c r="C250" s="12"/>
      <c r="D250" s="5"/>
      <c r="E250" s="5"/>
      <c r="F250" s="5"/>
      <c r="G250" s="5"/>
      <c r="H250" s="5"/>
      <c r="I250" s="5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4.25" customHeight="1">
      <c r="A251" s="5"/>
      <c r="B251" s="12"/>
      <c r="C251" s="12"/>
      <c r="D251" s="5"/>
      <c r="E251" s="5"/>
      <c r="F251" s="5"/>
      <c r="G251" s="5"/>
      <c r="H251" s="5"/>
      <c r="I251" s="5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4.25" customHeight="1">
      <c r="A252" s="5"/>
      <c r="B252" s="12"/>
      <c r="C252" s="12"/>
      <c r="D252" s="5"/>
      <c r="E252" s="5"/>
      <c r="F252" s="5"/>
      <c r="G252" s="5"/>
      <c r="H252" s="5"/>
      <c r="I252" s="5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4.25" customHeight="1">
      <c r="A253" s="5"/>
      <c r="B253" s="12"/>
      <c r="C253" s="12"/>
      <c r="D253" s="5"/>
      <c r="E253" s="5"/>
      <c r="F253" s="5"/>
      <c r="G253" s="5"/>
      <c r="H253" s="5"/>
      <c r="I253" s="5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4.25" customHeight="1">
      <c r="A254" s="5"/>
      <c r="B254" s="12"/>
      <c r="C254" s="12"/>
      <c r="D254" s="5"/>
      <c r="E254" s="5"/>
      <c r="F254" s="5"/>
      <c r="G254" s="5"/>
      <c r="H254" s="5"/>
      <c r="I254" s="5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4.25" customHeight="1">
      <c r="A255" s="5"/>
      <c r="B255" s="12"/>
      <c r="C255" s="12"/>
      <c r="D255" s="5"/>
      <c r="E255" s="5"/>
      <c r="F255" s="5"/>
      <c r="G255" s="5"/>
      <c r="H255" s="5"/>
      <c r="I255" s="5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4.25" customHeight="1">
      <c r="A256" s="5"/>
      <c r="B256" s="12"/>
      <c r="C256" s="12"/>
      <c r="D256" s="5"/>
      <c r="E256" s="5"/>
      <c r="F256" s="5"/>
      <c r="G256" s="5"/>
      <c r="H256" s="5"/>
      <c r="I256" s="5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4.25" customHeight="1">
      <c r="A257" s="5"/>
      <c r="B257" s="12"/>
      <c r="C257" s="12"/>
      <c r="D257" s="5"/>
      <c r="E257" s="5"/>
      <c r="F257" s="5"/>
      <c r="G257" s="5"/>
      <c r="H257" s="5"/>
      <c r="I257" s="5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4.25" customHeight="1">
      <c r="A258" s="5"/>
      <c r="B258" s="12"/>
      <c r="C258" s="12"/>
      <c r="D258" s="5"/>
      <c r="E258" s="5"/>
      <c r="F258" s="5"/>
      <c r="G258" s="5"/>
      <c r="H258" s="5"/>
      <c r="I258" s="5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4.25" customHeight="1">
      <c r="A259" s="5"/>
      <c r="B259" s="12"/>
      <c r="C259" s="12"/>
      <c r="D259" s="5"/>
      <c r="E259" s="5"/>
      <c r="F259" s="5"/>
      <c r="G259" s="5"/>
      <c r="H259" s="5"/>
      <c r="I259" s="5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4.25" customHeight="1">
      <c r="A260" s="5"/>
      <c r="B260" s="12"/>
      <c r="C260" s="12"/>
      <c r="D260" s="5"/>
      <c r="E260" s="5"/>
      <c r="F260" s="5"/>
      <c r="G260" s="5"/>
      <c r="H260" s="5"/>
      <c r="I260" s="5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4.25" customHeight="1">
      <c r="A261" s="5"/>
      <c r="B261" s="12"/>
      <c r="C261" s="12"/>
      <c r="D261" s="5"/>
      <c r="E261" s="5"/>
      <c r="F261" s="5"/>
      <c r="G261" s="5"/>
      <c r="H261" s="5"/>
      <c r="I261" s="5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4.25" customHeight="1">
      <c r="A262" s="5"/>
      <c r="B262" s="12"/>
      <c r="C262" s="12"/>
      <c r="D262" s="5"/>
      <c r="E262" s="5"/>
      <c r="F262" s="5"/>
      <c r="G262" s="5"/>
      <c r="H262" s="5"/>
      <c r="I262" s="5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4.25" customHeight="1">
      <c r="A263" s="5"/>
      <c r="B263" s="12"/>
      <c r="C263" s="12"/>
      <c r="D263" s="5"/>
      <c r="E263" s="5"/>
      <c r="F263" s="5"/>
      <c r="G263" s="5"/>
      <c r="H263" s="5"/>
      <c r="I263" s="5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4.25" customHeight="1">
      <c r="A264" s="5"/>
      <c r="B264" s="12"/>
      <c r="C264" s="12"/>
      <c r="D264" s="5"/>
      <c r="E264" s="5"/>
      <c r="F264" s="5"/>
      <c r="G264" s="5"/>
      <c r="H264" s="5"/>
      <c r="I264" s="5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4.25" customHeight="1">
      <c r="A265" s="5"/>
      <c r="B265" s="12"/>
      <c r="C265" s="12"/>
      <c r="D265" s="5"/>
      <c r="E265" s="5"/>
      <c r="F265" s="5"/>
      <c r="G265" s="5"/>
      <c r="H265" s="5"/>
      <c r="I265" s="5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4.25" customHeight="1">
      <c r="A266" s="5"/>
      <c r="B266" s="12"/>
      <c r="C266" s="12"/>
      <c r="D266" s="5"/>
      <c r="E266" s="5"/>
      <c r="F266" s="5"/>
      <c r="G266" s="5"/>
      <c r="H266" s="5"/>
      <c r="I266" s="5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4.25" customHeight="1">
      <c r="A267" s="5"/>
      <c r="B267" s="12"/>
      <c r="C267" s="12"/>
      <c r="D267" s="5"/>
      <c r="E267" s="5"/>
      <c r="F267" s="5"/>
      <c r="G267" s="5"/>
      <c r="H267" s="5"/>
      <c r="I267" s="5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4.25" customHeight="1">
      <c r="A268" s="5"/>
      <c r="B268" s="12"/>
      <c r="C268" s="12"/>
      <c r="D268" s="5"/>
      <c r="E268" s="5"/>
      <c r="F268" s="5"/>
      <c r="G268" s="5"/>
      <c r="H268" s="5"/>
      <c r="I268" s="5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4.25" customHeight="1">
      <c r="A269" s="5"/>
      <c r="B269" s="12"/>
      <c r="C269" s="12"/>
      <c r="D269" s="5"/>
      <c r="E269" s="5"/>
      <c r="F269" s="5"/>
      <c r="G269" s="5"/>
      <c r="H269" s="5"/>
      <c r="I269" s="5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4.25" customHeight="1">
      <c r="A270" s="5"/>
      <c r="B270" s="12"/>
      <c r="C270" s="12"/>
      <c r="D270" s="5"/>
      <c r="E270" s="5"/>
      <c r="F270" s="5"/>
      <c r="G270" s="5"/>
      <c r="H270" s="5"/>
      <c r="I270" s="5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4.25" customHeight="1">
      <c r="A271" s="5"/>
      <c r="B271" s="12"/>
      <c r="C271" s="12"/>
      <c r="D271" s="5"/>
      <c r="E271" s="5"/>
      <c r="F271" s="5"/>
      <c r="G271" s="5"/>
      <c r="H271" s="5"/>
      <c r="I271" s="5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4.25" customHeight="1">
      <c r="A272" s="5"/>
      <c r="B272" s="12"/>
      <c r="C272" s="12"/>
      <c r="D272" s="5"/>
      <c r="E272" s="5"/>
      <c r="F272" s="5"/>
      <c r="G272" s="5"/>
      <c r="H272" s="5"/>
      <c r="I272" s="5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4.25" customHeight="1">
      <c r="A273" s="5"/>
      <c r="B273" s="12"/>
      <c r="C273" s="12"/>
      <c r="D273" s="5"/>
      <c r="E273" s="5"/>
      <c r="F273" s="5"/>
      <c r="G273" s="5"/>
      <c r="H273" s="5"/>
      <c r="I273" s="5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4.25" customHeight="1">
      <c r="A274" s="5"/>
      <c r="B274" s="12"/>
      <c r="C274" s="12"/>
      <c r="D274" s="5"/>
      <c r="E274" s="5"/>
      <c r="F274" s="5"/>
      <c r="G274" s="5"/>
      <c r="H274" s="5"/>
      <c r="I274" s="5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4.25" customHeight="1">
      <c r="A275" s="5"/>
      <c r="B275" s="12"/>
      <c r="C275" s="12"/>
      <c r="D275" s="5"/>
      <c r="E275" s="5"/>
      <c r="F275" s="5"/>
      <c r="G275" s="5"/>
      <c r="H275" s="5"/>
      <c r="I275" s="5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4.25" customHeight="1">
      <c r="A276" s="5"/>
      <c r="B276" s="12"/>
      <c r="C276" s="12"/>
      <c r="D276" s="5"/>
      <c r="E276" s="5"/>
      <c r="F276" s="5"/>
      <c r="G276" s="5"/>
      <c r="H276" s="5"/>
      <c r="I276" s="5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4.25" customHeight="1">
      <c r="A277" s="5"/>
      <c r="B277" s="12"/>
      <c r="C277" s="12"/>
      <c r="D277" s="5"/>
      <c r="E277" s="5"/>
      <c r="F277" s="5"/>
      <c r="G277" s="5"/>
      <c r="H277" s="5"/>
      <c r="I277" s="5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4.25" customHeight="1">
      <c r="A278" s="5"/>
      <c r="B278" s="12"/>
      <c r="C278" s="12"/>
      <c r="D278" s="5"/>
      <c r="E278" s="5"/>
      <c r="F278" s="5"/>
      <c r="G278" s="5"/>
      <c r="H278" s="5"/>
      <c r="I278" s="5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4.25" customHeight="1">
      <c r="A279" s="5"/>
      <c r="B279" s="12"/>
      <c r="C279" s="12"/>
      <c r="D279" s="5"/>
      <c r="E279" s="5"/>
      <c r="F279" s="5"/>
      <c r="G279" s="5"/>
      <c r="H279" s="5"/>
      <c r="I279" s="5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4.25" customHeight="1">
      <c r="A280" s="5"/>
      <c r="B280" s="12"/>
      <c r="C280" s="12"/>
      <c r="D280" s="5"/>
      <c r="E280" s="5"/>
      <c r="F280" s="5"/>
      <c r="G280" s="5"/>
      <c r="H280" s="5"/>
      <c r="I280" s="5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4.25" customHeight="1">
      <c r="A281" s="5"/>
      <c r="B281" s="12"/>
      <c r="C281" s="12"/>
      <c r="D281" s="5"/>
      <c r="E281" s="5"/>
      <c r="F281" s="5"/>
      <c r="G281" s="5"/>
      <c r="H281" s="5"/>
      <c r="I281" s="5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4.25" customHeight="1">
      <c r="A282" s="5"/>
      <c r="B282" s="12"/>
      <c r="C282" s="12"/>
      <c r="D282" s="5"/>
      <c r="E282" s="5"/>
      <c r="F282" s="5"/>
      <c r="G282" s="5"/>
      <c r="H282" s="5"/>
      <c r="I282" s="5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4.25" customHeight="1">
      <c r="A283" s="5"/>
      <c r="B283" s="12"/>
      <c r="C283" s="12"/>
      <c r="D283" s="5"/>
      <c r="E283" s="5"/>
      <c r="F283" s="5"/>
      <c r="G283" s="5"/>
      <c r="H283" s="5"/>
      <c r="I283" s="5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4.25" customHeight="1">
      <c r="A284" s="5"/>
      <c r="B284" s="12"/>
      <c r="C284" s="12"/>
      <c r="D284" s="5"/>
      <c r="E284" s="5"/>
      <c r="F284" s="5"/>
      <c r="G284" s="5"/>
      <c r="H284" s="5"/>
      <c r="I284" s="5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4.25" customHeight="1">
      <c r="A285" s="5"/>
      <c r="B285" s="12"/>
      <c r="C285" s="12"/>
      <c r="D285" s="5"/>
      <c r="E285" s="5"/>
      <c r="F285" s="5"/>
      <c r="G285" s="5"/>
      <c r="H285" s="5"/>
      <c r="I285" s="5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4.25" customHeight="1">
      <c r="A286" s="5"/>
      <c r="B286" s="12"/>
      <c r="C286" s="12"/>
      <c r="D286" s="5"/>
      <c r="E286" s="5"/>
      <c r="F286" s="5"/>
      <c r="G286" s="5"/>
      <c r="H286" s="5"/>
      <c r="I286" s="5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4.25" customHeight="1">
      <c r="A287" s="5"/>
      <c r="B287" s="12"/>
      <c r="C287" s="12"/>
      <c r="D287" s="5"/>
      <c r="E287" s="5"/>
      <c r="F287" s="5"/>
      <c r="G287" s="5"/>
      <c r="H287" s="5"/>
      <c r="I287" s="5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4.25" customHeight="1">
      <c r="A288" s="5"/>
      <c r="B288" s="12"/>
      <c r="C288" s="12"/>
      <c r="D288" s="5"/>
      <c r="E288" s="5"/>
      <c r="F288" s="5"/>
      <c r="G288" s="5"/>
      <c r="H288" s="5"/>
      <c r="I288" s="5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4.25" customHeight="1">
      <c r="A289" s="5"/>
      <c r="B289" s="12"/>
      <c r="C289" s="12"/>
      <c r="D289" s="5"/>
      <c r="E289" s="5"/>
      <c r="F289" s="5"/>
      <c r="G289" s="5"/>
      <c r="H289" s="5"/>
      <c r="I289" s="5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4.25" customHeight="1">
      <c r="A290" s="5"/>
      <c r="B290" s="12"/>
      <c r="C290" s="12"/>
      <c r="D290" s="5"/>
      <c r="E290" s="5"/>
      <c r="F290" s="5"/>
      <c r="G290" s="5"/>
      <c r="H290" s="5"/>
      <c r="I290" s="5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4.25" customHeight="1">
      <c r="A291" s="5"/>
      <c r="B291" s="12"/>
      <c r="C291" s="12"/>
      <c r="D291" s="5"/>
      <c r="E291" s="5"/>
      <c r="F291" s="5"/>
      <c r="G291" s="5"/>
      <c r="H291" s="5"/>
      <c r="I291" s="5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4.25" customHeight="1">
      <c r="A292" s="5"/>
      <c r="B292" s="12"/>
      <c r="C292" s="12"/>
      <c r="D292" s="5"/>
      <c r="E292" s="5"/>
      <c r="F292" s="5"/>
      <c r="G292" s="5"/>
      <c r="H292" s="5"/>
      <c r="I292" s="5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4.25" customHeight="1">
      <c r="A293" s="5"/>
      <c r="B293" s="12"/>
      <c r="C293" s="12"/>
      <c r="D293" s="5"/>
      <c r="E293" s="5"/>
      <c r="F293" s="5"/>
      <c r="G293" s="5"/>
      <c r="H293" s="5"/>
      <c r="I293" s="5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4.25" customHeight="1">
      <c r="A294" s="5"/>
      <c r="B294" s="12"/>
      <c r="C294" s="12"/>
      <c r="D294" s="5"/>
      <c r="E294" s="5"/>
      <c r="F294" s="5"/>
      <c r="G294" s="5"/>
      <c r="H294" s="5"/>
      <c r="I294" s="5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4.25" customHeight="1">
      <c r="A295" s="5"/>
      <c r="B295" s="12"/>
      <c r="C295" s="12"/>
      <c r="D295" s="5"/>
      <c r="E295" s="5"/>
      <c r="F295" s="5"/>
      <c r="G295" s="5"/>
      <c r="H295" s="5"/>
      <c r="I295" s="5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4.25" customHeight="1">
      <c r="A296" s="5"/>
      <c r="B296" s="12"/>
      <c r="C296" s="12"/>
      <c r="D296" s="5"/>
      <c r="E296" s="5"/>
      <c r="F296" s="5"/>
      <c r="G296" s="5"/>
      <c r="H296" s="5"/>
      <c r="I296" s="5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4.25" customHeight="1">
      <c r="A297" s="5"/>
      <c r="B297" s="12"/>
      <c r="C297" s="12"/>
      <c r="D297" s="5"/>
      <c r="E297" s="5"/>
      <c r="F297" s="5"/>
      <c r="G297" s="5"/>
      <c r="H297" s="5"/>
      <c r="I297" s="5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4.25" customHeight="1">
      <c r="A298" s="5"/>
      <c r="B298" s="12"/>
      <c r="C298" s="12"/>
      <c r="D298" s="5"/>
      <c r="E298" s="5"/>
      <c r="F298" s="5"/>
      <c r="G298" s="5"/>
      <c r="H298" s="5"/>
      <c r="I298" s="5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4.25" customHeight="1">
      <c r="A299" s="5"/>
      <c r="B299" s="12"/>
      <c r="C299" s="12"/>
      <c r="D299" s="5"/>
      <c r="E299" s="5"/>
      <c r="F299" s="5"/>
      <c r="G299" s="5"/>
      <c r="H299" s="5"/>
      <c r="I299" s="5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4.25" customHeight="1">
      <c r="A300" s="5"/>
      <c r="B300" s="12"/>
      <c r="C300" s="12"/>
      <c r="D300" s="5"/>
      <c r="E300" s="5"/>
      <c r="F300" s="5"/>
      <c r="G300" s="5"/>
      <c r="H300" s="5"/>
      <c r="I300" s="5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4.25" customHeight="1">
      <c r="A301" s="5"/>
      <c r="B301" s="12"/>
      <c r="C301" s="12"/>
      <c r="D301" s="5"/>
      <c r="E301" s="5"/>
      <c r="F301" s="5"/>
      <c r="G301" s="5"/>
      <c r="H301" s="5"/>
      <c r="I301" s="5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4.25" customHeight="1">
      <c r="A302" s="5"/>
      <c r="B302" s="12"/>
      <c r="C302" s="12"/>
      <c r="D302" s="5"/>
      <c r="E302" s="5"/>
      <c r="F302" s="5"/>
      <c r="G302" s="5"/>
      <c r="H302" s="5"/>
      <c r="I302" s="5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4.25" customHeight="1">
      <c r="A303" s="5"/>
      <c r="B303" s="12"/>
      <c r="C303" s="12"/>
      <c r="D303" s="5"/>
      <c r="E303" s="5"/>
      <c r="F303" s="5"/>
      <c r="G303" s="5"/>
      <c r="H303" s="5"/>
      <c r="I303" s="5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4.25" customHeight="1">
      <c r="A304" s="5"/>
      <c r="B304" s="12"/>
      <c r="C304" s="12"/>
      <c r="D304" s="5"/>
      <c r="E304" s="5"/>
      <c r="F304" s="5"/>
      <c r="G304" s="5"/>
      <c r="H304" s="5"/>
      <c r="I304" s="5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4.25" customHeight="1">
      <c r="A305" s="5"/>
      <c r="B305" s="12"/>
      <c r="C305" s="12"/>
      <c r="D305" s="5"/>
      <c r="E305" s="5"/>
      <c r="F305" s="5"/>
      <c r="G305" s="5"/>
      <c r="H305" s="5"/>
      <c r="I305" s="5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4.25" customHeight="1">
      <c r="A306" s="5"/>
      <c r="B306" s="12"/>
      <c r="C306" s="12"/>
      <c r="D306" s="5"/>
      <c r="E306" s="5"/>
      <c r="F306" s="5"/>
      <c r="G306" s="5"/>
      <c r="H306" s="5"/>
      <c r="I306" s="5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4.25" customHeight="1">
      <c r="A307" s="5"/>
      <c r="B307" s="12"/>
      <c r="C307" s="12"/>
      <c r="D307" s="5"/>
      <c r="E307" s="5"/>
      <c r="F307" s="5"/>
      <c r="G307" s="5"/>
      <c r="H307" s="5"/>
      <c r="I307" s="5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4.25" customHeight="1">
      <c r="A308" s="5"/>
      <c r="B308" s="12"/>
      <c r="C308" s="12"/>
      <c r="D308" s="5"/>
      <c r="E308" s="5"/>
      <c r="F308" s="5"/>
      <c r="G308" s="5"/>
      <c r="H308" s="5"/>
      <c r="I308" s="5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4.25" customHeight="1">
      <c r="A309" s="5"/>
      <c r="B309" s="12"/>
      <c r="C309" s="12"/>
      <c r="D309" s="5"/>
      <c r="E309" s="5"/>
      <c r="F309" s="5"/>
      <c r="G309" s="5"/>
      <c r="H309" s="5"/>
      <c r="I309" s="5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4.25" customHeight="1">
      <c r="A310" s="5"/>
      <c r="B310" s="12"/>
      <c r="C310" s="12"/>
      <c r="D310" s="5"/>
      <c r="E310" s="5"/>
      <c r="F310" s="5"/>
      <c r="G310" s="5"/>
      <c r="H310" s="5"/>
      <c r="I310" s="5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4.25" customHeight="1">
      <c r="A311" s="5"/>
      <c r="B311" s="12"/>
      <c r="C311" s="12"/>
      <c r="D311" s="5"/>
      <c r="E311" s="5"/>
      <c r="F311" s="5"/>
      <c r="G311" s="5"/>
      <c r="H311" s="5"/>
      <c r="I311" s="5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4.25" customHeight="1">
      <c r="A312" s="5"/>
      <c r="B312" s="12"/>
      <c r="C312" s="12"/>
      <c r="D312" s="5"/>
      <c r="E312" s="5"/>
      <c r="F312" s="5"/>
      <c r="G312" s="5"/>
      <c r="H312" s="5"/>
      <c r="I312" s="5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4.25" customHeight="1">
      <c r="A313" s="5"/>
      <c r="B313" s="12"/>
      <c r="C313" s="12"/>
      <c r="D313" s="5"/>
      <c r="E313" s="5"/>
      <c r="F313" s="5"/>
      <c r="G313" s="5"/>
      <c r="H313" s="5"/>
      <c r="I313" s="5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4.25" customHeight="1">
      <c r="A314" s="5"/>
      <c r="B314" s="12"/>
      <c r="C314" s="12"/>
      <c r="D314" s="5"/>
      <c r="E314" s="5"/>
      <c r="F314" s="5"/>
      <c r="G314" s="5"/>
      <c r="H314" s="5"/>
      <c r="I314" s="5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4.25" customHeight="1">
      <c r="A315" s="5"/>
      <c r="B315" s="12"/>
      <c r="C315" s="12"/>
      <c r="D315" s="5"/>
      <c r="E315" s="5"/>
      <c r="F315" s="5"/>
      <c r="G315" s="5"/>
      <c r="H315" s="5"/>
      <c r="I315" s="5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4.25" customHeight="1">
      <c r="A316" s="5"/>
      <c r="B316" s="12"/>
      <c r="C316" s="12"/>
      <c r="D316" s="5"/>
      <c r="E316" s="5"/>
      <c r="F316" s="5"/>
      <c r="G316" s="5"/>
      <c r="H316" s="5"/>
      <c r="I316" s="5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4.25" customHeight="1">
      <c r="A317" s="5"/>
      <c r="B317" s="12"/>
      <c r="C317" s="12"/>
      <c r="D317" s="5"/>
      <c r="E317" s="5"/>
      <c r="F317" s="5"/>
      <c r="G317" s="5"/>
      <c r="H317" s="5"/>
      <c r="I317" s="5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4.25" customHeight="1">
      <c r="A318" s="5"/>
      <c r="B318" s="12"/>
      <c r="C318" s="12"/>
      <c r="D318" s="5"/>
      <c r="E318" s="5"/>
      <c r="F318" s="5"/>
      <c r="G318" s="5"/>
      <c r="H318" s="5"/>
      <c r="I318" s="5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4.25" customHeight="1">
      <c r="A319" s="5"/>
      <c r="B319" s="12"/>
      <c r="C319" s="12"/>
      <c r="D319" s="5"/>
      <c r="E319" s="5"/>
      <c r="F319" s="5"/>
      <c r="G319" s="5"/>
      <c r="H319" s="5"/>
      <c r="I319" s="5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4.25" customHeight="1">
      <c r="A320" s="5"/>
      <c r="B320" s="12"/>
      <c r="C320" s="12"/>
      <c r="D320" s="5"/>
      <c r="E320" s="5"/>
      <c r="F320" s="5"/>
      <c r="G320" s="5"/>
      <c r="H320" s="5"/>
      <c r="I320" s="5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4.25" customHeight="1">
      <c r="A321" s="5"/>
      <c r="B321" s="12"/>
      <c r="C321" s="12"/>
      <c r="D321" s="5"/>
      <c r="E321" s="5"/>
      <c r="F321" s="5"/>
      <c r="G321" s="5"/>
      <c r="H321" s="5"/>
      <c r="I321" s="5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4.25" customHeight="1">
      <c r="A322" s="5"/>
      <c r="B322" s="12"/>
      <c r="C322" s="12"/>
      <c r="D322" s="5"/>
      <c r="E322" s="5"/>
      <c r="F322" s="5"/>
      <c r="G322" s="5"/>
      <c r="H322" s="5"/>
      <c r="I322" s="5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4.25" customHeight="1">
      <c r="A323" s="5"/>
      <c r="B323" s="12"/>
      <c r="C323" s="12"/>
      <c r="D323" s="5"/>
      <c r="E323" s="5"/>
      <c r="F323" s="5"/>
      <c r="G323" s="5"/>
      <c r="H323" s="5"/>
      <c r="I323" s="5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4.25" customHeight="1">
      <c r="A324" s="5"/>
      <c r="B324" s="12"/>
      <c r="C324" s="12"/>
      <c r="D324" s="5"/>
      <c r="E324" s="5"/>
      <c r="F324" s="5"/>
      <c r="G324" s="5"/>
      <c r="H324" s="5"/>
      <c r="I324" s="5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4.25" customHeight="1">
      <c r="A325" s="5"/>
      <c r="B325" s="12"/>
      <c r="C325" s="12"/>
      <c r="D325" s="5"/>
      <c r="E325" s="5"/>
      <c r="F325" s="5"/>
      <c r="G325" s="5"/>
      <c r="H325" s="5"/>
      <c r="I325" s="5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4.25" customHeight="1">
      <c r="A326" s="5"/>
      <c r="B326" s="12"/>
      <c r="C326" s="12"/>
      <c r="D326" s="5"/>
      <c r="E326" s="5"/>
      <c r="F326" s="5"/>
      <c r="G326" s="5"/>
      <c r="H326" s="5"/>
      <c r="I326" s="5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4.25" customHeight="1">
      <c r="A327" s="5"/>
      <c r="B327" s="12"/>
      <c r="C327" s="12"/>
      <c r="D327" s="5"/>
      <c r="E327" s="5"/>
      <c r="F327" s="5"/>
      <c r="G327" s="5"/>
      <c r="H327" s="5"/>
      <c r="I327" s="5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4.25" customHeight="1">
      <c r="A328" s="5"/>
      <c r="B328" s="12"/>
      <c r="C328" s="12"/>
      <c r="D328" s="5"/>
      <c r="E328" s="5"/>
      <c r="F328" s="5"/>
      <c r="G328" s="5"/>
      <c r="H328" s="5"/>
      <c r="I328" s="5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4.25" customHeight="1">
      <c r="A329" s="5"/>
      <c r="B329" s="12"/>
      <c r="C329" s="12"/>
      <c r="D329" s="5"/>
      <c r="E329" s="5"/>
      <c r="F329" s="5"/>
      <c r="G329" s="5"/>
      <c r="H329" s="5"/>
      <c r="I329" s="5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4.25" customHeight="1">
      <c r="A330" s="5"/>
      <c r="B330" s="12"/>
      <c r="C330" s="12"/>
      <c r="D330" s="5"/>
      <c r="E330" s="5"/>
      <c r="F330" s="5"/>
      <c r="G330" s="5"/>
      <c r="H330" s="5"/>
      <c r="I330" s="5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4.25" customHeight="1">
      <c r="A331" s="5"/>
      <c r="B331" s="12"/>
      <c r="C331" s="12"/>
      <c r="D331" s="5"/>
      <c r="E331" s="5"/>
      <c r="F331" s="5"/>
      <c r="G331" s="5"/>
      <c r="H331" s="5"/>
      <c r="I331" s="5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4.25" customHeight="1">
      <c r="A332" s="5"/>
      <c r="B332" s="12"/>
      <c r="C332" s="12"/>
      <c r="D332" s="5"/>
      <c r="E332" s="5"/>
      <c r="F332" s="5"/>
      <c r="G332" s="5"/>
      <c r="H332" s="5"/>
      <c r="I332" s="5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4.25" customHeight="1">
      <c r="A333" s="5"/>
      <c r="B333" s="12"/>
      <c r="C333" s="12"/>
      <c r="D333" s="5"/>
      <c r="E333" s="5"/>
      <c r="F333" s="5"/>
      <c r="G333" s="5"/>
      <c r="H333" s="5"/>
      <c r="I333" s="5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4.25" customHeight="1">
      <c r="A334" s="5"/>
      <c r="B334" s="12"/>
      <c r="C334" s="12"/>
      <c r="D334" s="5"/>
      <c r="E334" s="5"/>
      <c r="F334" s="5"/>
      <c r="G334" s="5"/>
      <c r="H334" s="5"/>
      <c r="I334" s="5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4.25" customHeight="1">
      <c r="A335" s="5"/>
      <c r="B335" s="12"/>
      <c r="C335" s="12"/>
      <c r="D335" s="5"/>
      <c r="E335" s="5"/>
      <c r="F335" s="5"/>
      <c r="G335" s="5"/>
      <c r="H335" s="5"/>
      <c r="I335" s="5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4.25" customHeight="1">
      <c r="A336" s="5"/>
      <c r="B336" s="12"/>
      <c r="C336" s="12"/>
      <c r="D336" s="5"/>
      <c r="E336" s="5"/>
      <c r="F336" s="5"/>
      <c r="G336" s="5"/>
      <c r="H336" s="5"/>
      <c r="I336" s="5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4.25" customHeight="1">
      <c r="A337" s="5"/>
      <c r="B337" s="12"/>
      <c r="C337" s="12"/>
      <c r="D337" s="5"/>
      <c r="E337" s="5"/>
      <c r="F337" s="5"/>
      <c r="G337" s="5"/>
      <c r="H337" s="5"/>
      <c r="I337" s="5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4.25" customHeight="1">
      <c r="A338" s="5"/>
      <c r="B338" s="12"/>
      <c r="C338" s="12"/>
      <c r="D338" s="5"/>
      <c r="E338" s="5"/>
      <c r="F338" s="5"/>
      <c r="G338" s="5"/>
      <c r="H338" s="5"/>
      <c r="I338" s="5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4.25" customHeight="1">
      <c r="A339" s="5"/>
      <c r="B339" s="12"/>
      <c r="C339" s="12"/>
      <c r="D339" s="5"/>
      <c r="E339" s="5"/>
      <c r="F339" s="5"/>
      <c r="G339" s="5"/>
      <c r="H339" s="5"/>
      <c r="I339" s="5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4.25" customHeight="1">
      <c r="A340" s="5"/>
      <c r="B340" s="12"/>
      <c r="C340" s="12"/>
      <c r="D340" s="5"/>
      <c r="E340" s="5"/>
      <c r="F340" s="5"/>
      <c r="G340" s="5"/>
      <c r="H340" s="5"/>
      <c r="I340" s="5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4.25" customHeight="1">
      <c r="A341" s="5"/>
      <c r="B341" s="12"/>
      <c r="C341" s="12"/>
      <c r="D341" s="5"/>
      <c r="E341" s="5"/>
      <c r="F341" s="5"/>
      <c r="G341" s="5"/>
      <c r="H341" s="5"/>
      <c r="I341" s="5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4.25" customHeight="1">
      <c r="A342" s="5"/>
      <c r="B342" s="12"/>
      <c r="C342" s="12"/>
      <c r="D342" s="5"/>
      <c r="E342" s="5"/>
      <c r="F342" s="5"/>
      <c r="G342" s="5"/>
      <c r="H342" s="5"/>
      <c r="I342" s="5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4.25" customHeight="1">
      <c r="A343" s="5"/>
      <c r="B343" s="12"/>
      <c r="C343" s="12"/>
      <c r="D343" s="5"/>
      <c r="E343" s="5"/>
      <c r="F343" s="5"/>
      <c r="G343" s="5"/>
      <c r="H343" s="5"/>
      <c r="I343" s="5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4.25" customHeight="1">
      <c r="A344" s="5"/>
      <c r="B344" s="12"/>
      <c r="C344" s="12"/>
      <c r="D344" s="5"/>
      <c r="E344" s="5"/>
      <c r="F344" s="5"/>
      <c r="G344" s="5"/>
      <c r="H344" s="5"/>
      <c r="I344" s="5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4.25" customHeight="1">
      <c r="A345" s="5"/>
      <c r="B345" s="12"/>
      <c r="C345" s="12"/>
      <c r="D345" s="5"/>
      <c r="E345" s="5"/>
      <c r="F345" s="5"/>
      <c r="G345" s="5"/>
      <c r="H345" s="5"/>
      <c r="I345" s="5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4.25" customHeight="1">
      <c r="A346" s="5"/>
      <c r="B346" s="12"/>
      <c r="C346" s="12"/>
      <c r="D346" s="5"/>
      <c r="E346" s="5"/>
      <c r="F346" s="5"/>
      <c r="G346" s="5"/>
      <c r="H346" s="5"/>
      <c r="I346" s="5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4.25" customHeight="1">
      <c r="A347" s="5"/>
      <c r="B347" s="12"/>
      <c r="C347" s="12"/>
      <c r="D347" s="5"/>
      <c r="E347" s="5"/>
      <c r="F347" s="5"/>
      <c r="G347" s="5"/>
      <c r="H347" s="5"/>
      <c r="I347" s="5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4.25" customHeight="1">
      <c r="A348" s="5"/>
      <c r="B348" s="12"/>
      <c r="C348" s="12"/>
      <c r="D348" s="5"/>
      <c r="E348" s="5"/>
      <c r="F348" s="5"/>
      <c r="G348" s="5"/>
      <c r="H348" s="5"/>
      <c r="I348" s="5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4.25" customHeight="1">
      <c r="A349" s="5"/>
      <c r="B349" s="12"/>
      <c r="C349" s="12"/>
      <c r="D349" s="5"/>
      <c r="E349" s="5"/>
      <c r="F349" s="5"/>
      <c r="G349" s="5"/>
      <c r="H349" s="5"/>
      <c r="I349" s="5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4.25" customHeight="1">
      <c r="A350" s="5"/>
      <c r="B350" s="12"/>
      <c r="C350" s="12"/>
      <c r="D350" s="5"/>
      <c r="E350" s="5"/>
      <c r="F350" s="5"/>
      <c r="G350" s="5"/>
      <c r="H350" s="5"/>
      <c r="I350" s="5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4.25" customHeight="1">
      <c r="A351" s="5"/>
      <c r="B351" s="12"/>
      <c r="C351" s="12"/>
      <c r="D351" s="5"/>
      <c r="E351" s="5"/>
      <c r="F351" s="5"/>
      <c r="G351" s="5"/>
      <c r="H351" s="5"/>
      <c r="I351" s="5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4.25" customHeight="1">
      <c r="A352" s="5"/>
      <c r="B352" s="12"/>
      <c r="C352" s="12"/>
      <c r="D352" s="5"/>
      <c r="E352" s="5"/>
      <c r="F352" s="5"/>
      <c r="G352" s="5"/>
      <c r="H352" s="5"/>
      <c r="I352" s="5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4.25" customHeight="1">
      <c r="A353" s="5"/>
      <c r="B353" s="12"/>
      <c r="C353" s="12"/>
      <c r="D353" s="5"/>
      <c r="E353" s="5"/>
      <c r="F353" s="5"/>
      <c r="G353" s="5"/>
      <c r="H353" s="5"/>
      <c r="I353" s="5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4.25" customHeight="1">
      <c r="A354" s="5"/>
      <c r="B354" s="12"/>
      <c r="C354" s="12"/>
      <c r="D354" s="5"/>
      <c r="E354" s="5"/>
      <c r="F354" s="5"/>
      <c r="G354" s="5"/>
      <c r="H354" s="5"/>
      <c r="I354" s="5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4.25" customHeight="1">
      <c r="A355" s="5"/>
      <c r="B355" s="12"/>
      <c r="C355" s="12"/>
      <c r="D355" s="5"/>
      <c r="E355" s="5"/>
      <c r="F355" s="5"/>
      <c r="G355" s="5"/>
      <c r="H355" s="5"/>
      <c r="I355" s="5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4.25" customHeight="1">
      <c r="A356" s="5"/>
      <c r="B356" s="12"/>
      <c r="C356" s="12"/>
      <c r="D356" s="5"/>
      <c r="E356" s="5"/>
      <c r="F356" s="5"/>
      <c r="G356" s="5"/>
      <c r="H356" s="5"/>
      <c r="I356" s="5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4.25" customHeight="1">
      <c r="A357" s="5"/>
      <c r="B357" s="12"/>
      <c r="C357" s="12"/>
      <c r="D357" s="5"/>
      <c r="E357" s="5"/>
      <c r="F357" s="5"/>
      <c r="G357" s="5"/>
      <c r="H357" s="5"/>
      <c r="I357" s="5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4.25" customHeight="1">
      <c r="A358" s="5"/>
      <c r="B358" s="12"/>
      <c r="C358" s="12"/>
      <c r="D358" s="5"/>
      <c r="E358" s="5"/>
      <c r="F358" s="5"/>
      <c r="G358" s="5"/>
      <c r="H358" s="5"/>
      <c r="I358" s="5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4.25" customHeight="1">
      <c r="A359" s="5"/>
      <c r="B359" s="12"/>
      <c r="C359" s="12"/>
      <c r="D359" s="5"/>
      <c r="E359" s="5"/>
      <c r="F359" s="5"/>
      <c r="G359" s="5"/>
      <c r="H359" s="5"/>
      <c r="I359" s="5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4.25" customHeight="1">
      <c r="A360" s="5"/>
      <c r="B360" s="12"/>
      <c r="C360" s="12"/>
      <c r="D360" s="5"/>
      <c r="E360" s="5"/>
      <c r="F360" s="5"/>
      <c r="G360" s="5"/>
      <c r="H360" s="5"/>
      <c r="I360" s="5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4.25" customHeight="1">
      <c r="A361" s="5"/>
      <c r="B361" s="12"/>
      <c r="C361" s="12"/>
      <c r="D361" s="5"/>
      <c r="E361" s="5"/>
      <c r="F361" s="5"/>
      <c r="G361" s="5"/>
      <c r="H361" s="5"/>
      <c r="I361" s="5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4.25" customHeight="1">
      <c r="A362" s="5"/>
      <c r="B362" s="12"/>
      <c r="C362" s="12"/>
      <c r="D362" s="5"/>
      <c r="E362" s="5"/>
      <c r="F362" s="5"/>
      <c r="G362" s="5"/>
      <c r="H362" s="5"/>
      <c r="I362" s="5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4.25" customHeight="1">
      <c r="A363" s="5"/>
      <c r="B363" s="12"/>
      <c r="C363" s="12"/>
      <c r="D363" s="5"/>
      <c r="E363" s="5"/>
      <c r="F363" s="5"/>
      <c r="G363" s="5"/>
      <c r="H363" s="5"/>
      <c r="I363" s="5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4.25" customHeight="1">
      <c r="A364" s="5"/>
      <c r="B364" s="12"/>
      <c r="C364" s="12"/>
      <c r="D364" s="5"/>
      <c r="E364" s="5"/>
      <c r="F364" s="5"/>
      <c r="G364" s="5"/>
      <c r="H364" s="5"/>
      <c r="I364" s="5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4.25" customHeight="1">
      <c r="A365" s="5"/>
      <c r="B365" s="12"/>
      <c r="C365" s="12"/>
      <c r="D365" s="5"/>
      <c r="E365" s="5"/>
      <c r="F365" s="5"/>
      <c r="G365" s="5"/>
      <c r="H365" s="5"/>
      <c r="I365" s="5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4.25" customHeight="1">
      <c r="A366" s="5"/>
      <c r="B366" s="12"/>
      <c r="C366" s="12"/>
      <c r="D366" s="5"/>
      <c r="E366" s="5"/>
      <c r="F366" s="5"/>
      <c r="G366" s="5"/>
      <c r="H366" s="5"/>
      <c r="I366" s="5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4.25" customHeight="1">
      <c r="A367" s="5"/>
      <c r="B367" s="12"/>
      <c r="C367" s="12"/>
      <c r="D367" s="5"/>
      <c r="E367" s="5"/>
      <c r="F367" s="5"/>
      <c r="G367" s="5"/>
      <c r="H367" s="5"/>
      <c r="I367" s="5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4.25" customHeight="1">
      <c r="A368" s="5"/>
      <c r="B368" s="12"/>
      <c r="C368" s="12"/>
      <c r="D368" s="5"/>
      <c r="E368" s="5"/>
      <c r="F368" s="5"/>
      <c r="G368" s="5"/>
      <c r="H368" s="5"/>
      <c r="I368" s="5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4.25" customHeight="1">
      <c r="A369" s="5"/>
      <c r="B369" s="12"/>
      <c r="C369" s="12"/>
      <c r="D369" s="5"/>
      <c r="E369" s="5"/>
      <c r="F369" s="5"/>
      <c r="G369" s="5"/>
      <c r="H369" s="5"/>
      <c r="I369" s="5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4.25" customHeight="1">
      <c r="A370" s="5"/>
      <c r="B370" s="12"/>
      <c r="C370" s="12"/>
      <c r="D370" s="5"/>
      <c r="E370" s="5"/>
      <c r="F370" s="5"/>
      <c r="G370" s="5"/>
      <c r="H370" s="5"/>
      <c r="I370" s="5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4.25" customHeight="1">
      <c r="A371" s="5"/>
      <c r="B371" s="12"/>
      <c r="C371" s="12"/>
      <c r="D371" s="5"/>
      <c r="E371" s="5"/>
      <c r="F371" s="5"/>
      <c r="G371" s="5"/>
      <c r="H371" s="5"/>
      <c r="I371" s="5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4.25" customHeight="1">
      <c r="A372" s="5"/>
      <c r="B372" s="12"/>
      <c r="C372" s="12"/>
      <c r="D372" s="5"/>
      <c r="E372" s="5"/>
      <c r="F372" s="5"/>
      <c r="G372" s="5"/>
      <c r="H372" s="5"/>
      <c r="I372" s="5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4.25" customHeight="1">
      <c r="A373" s="5"/>
      <c r="B373" s="12"/>
      <c r="C373" s="12"/>
      <c r="D373" s="5"/>
      <c r="E373" s="5"/>
      <c r="F373" s="5"/>
      <c r="G373" s="5"/>
      <c r="H373" s="5"/>
      <c r="I373" s="5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4.25" customHeight="1">
      <c r="A374" s="5"/>
      <c r="B374" s="12"/>
      <c r="C374" s="12"/>
      <c r="D374" s="5"/>
      <c r="E374" s="5"/>
      <c r="F374" s="5"/>
      <c r="G374" s="5"/>
      <c r="H374" s="5"/>
      <c r="I374" s="5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4.25" customHeight="1">
      <c r="A375" s="5"/>
      <c r="B375" s="12"/>
      <c r="C375" s="12"/>
      <c r="D375" s="5"/>
      <c r="E375" s="5"/>
      <c r="F375" s="5"/>
      <c r="G375" s="5"/>
      <c r="H375" s="5"/>
      <c r="I375" s="5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4.25" customHeight="1">
      <c r="A376" s="5"/>
      <c r="B376" s="12"/>
      <c r="C376" s="12"/>
      <c r="D376" s="5"/>
      <c r="E376" s="5"/>
      <c r="F376" s="5"/>
      <c r="G376" s="5"/>
      <c r="H376" s="5"/>
      <c r="I376" s="5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4.25" customHeight="1">
      <c r="A377" s="5"/>
      <c r="B377" s="12"/>
      <c r="C377" s="12"/>
      <c r="D377" s="5"/>
      <c r="E377" s="5"/>
      <c r="F377" s="5"/>
      <c r="G377" s="5"/>
      <c r="H377" s="5"/>
      <c r="I377" s="5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4.25" customHeight="1">
      <c r="A378" s="5"/>
      <c r="B378" s="12"/>
      <c r="C378" s="12"/>
      <c r="D378" s="5"/>
      <c r="E378" s="5"/>
      <c r="F378" s="5"/>
      <c r="G378" s="5"/>
      <c r="H378" s="5"/>
      <c r="I378" s="5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4.25" customHeight="1">
      <c r="A379" s="5"/>
      <c r="B379" s="12"/>
      <c r="C379" s="12"/>
      <c r="D379" s="5"/>
      <c r="E379" s="5"/>
      <c r="F379" s="5"/>
      <c r="G379" s="5"/>
      <c r="H379" s="5"/>
      <c r="I379" s="5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4.25" customHeight="1">
      <c r="A380" s="5"/>
      <c r="B380" s="12"/>
      <c r="C380" s="12"/>
      <c r="D380" s="5"/>
      <c r="E380" s="5"/>
      <c r="F380" s="5"/>
      <c r="G380" s="5"/>
      <c r="H380" s="5"/>
      <c r="I380" s="5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4.25" customHeight="1">
      <c r="A381" s="5"/>
      <c r="B381" s="12"/>
      <c r="C381" s="12"/>
      <c r="D381" s="5"/>
      <c r="E381" s="5"/>
      <c r="F381" s="5"/>
      <c r="G381" s="5"/>
      <c r="H381" s="5"/>
      <c r="I381" s="5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4.25" customHeight="1">
      <c r="A382" s="5"/>
      <c r="B382" s="12"/>
      <c r="C382" s="12"/>
      <c r="D382" s="5"/>
      <c r="E382" s="5"/>
      <c r="F382" s="5"/>
      <c r="G382" s="5"/>
      <c r="H382" s="5"/>
      <c r="I382" s="5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4.25" customHeight="1">
      <c r="A383" s="5"/>
      <c r="B383" s="12"/>
      <c r="C383" s="12"/>
      <c r="D383" s="5"/>
      <c r="E383" s="5"/>
      <c r="F383" s="5"/>
      <c r="G383" s="5"/>
      <c r="H383" s="5"/>
      <c r="I383" s="5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4.25" customHeight="1">
      <c r="A384" s="5"/>
      <c r="B384" s="12"/>
      <c r="C384" s="12"/>
      <c r="D384" s="5"/>
      <c r="E384" s="5"/>
      <c r="F384" s="5"/>
      <c r="G384" s="5"/>
      <c r="H384" s="5"/>
      <c r="I384" s="5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4.25" customHeight="1">
      <c r="A385" s="5"/>
      <c r="B385" s="12"/>
      <c r="C385" s="12"/>
      <c r="D385" s="5"/>
      <c r="E385" s="5"/>
      <c r="F385" s="5"/>
      <c r="G385" s="5"/>
      <c r="H385" s="5"/>
      <c r="I385" s="5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4.25" customHeight="1">
      <c r="A386" s="5"/>
      <c r="B386" s="12"/>
      <c r="C386" s="12"/>
      <c r="D386" s="5"/>
      <c r="E386" s="5"/>
      <c r="F386" s="5"/>
      <c r="G386" s="5"/>
      <c r="H386" s="5"/>
      <c r="I386" s="5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4.25" customHeight="1">
      <c r="A387" s="5"/>
      <c r="B387" s="12"/>
      <c r="C387" s="12"/>
      <c r="D387" s="5"/>
      <c r="E387" s="5"/>
      <c r="F387" s="5"/>
      <c r="G387" s="5"/>
      <c r="H387" s="5"/>
      <c r="I387" s="5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4.25" customHeight="1">
      <c r="A388" s="5"/>
      <c r="B388" s="12"/>
      <c r="C388" s="12"/>
      <c r="D388" s="5"/>
      <c r="E388" s="5"/>
      <c r="F388" s="5"/>
      <c r="G388" s="5"/>
      <c r="H388" s="5"/>
      <c r="I388" s="5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4.25" customHeight="1">
      <c r="A389" s="5"/>
      <c r="B389" s="12"/>
      <c r="C389" s="12"/>
      <c r="D389" s="5"/>
      <c r="E389" s="5"/>
      <c r="F389" s="5"/>
      <c r="G389" s="5"/>
      <c r="H389" s="5"/>
      <c r="I389" s="5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4.25" customHeight="1">
      <c r="A390" s="5"/>
      <c r="B390" s="12"/>
      <c r="C390" s="12"/>
      <c r="D390" s="5"/>
      <c r="E390" s="5"/>
      <c r="F390" s="5"/>
      <c r="G390" s="5"/>
      <c r="H390" s="5"/>
      <c r="I390" s="5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4.25" customHeight="1">
      <c r="A391" s="5"/>
      <c r="B391" s="12"/>
      <c r="C391" s="12"/>
      <c r="D391" s="5"/>
      <c r="E391" s="5"/>
      <c r="F391" s="5"/>
      <c r="G391" s="5"/>
      <c r="H391" s="5"/>
      <c r="I391" s="5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4.25" customHeight="1">
      <c r="A392" s="5"/>
      <c r="B392" s="12"/>
      <c r="C392" s="12"/>
      <c r="D392" s="5"/>
      <c r="E392" s="5"/>
      <c r="F392" s="5"/>
      <c r="G392" s="5"/>
      <c r="H392" s="5"/>
      <c r="I392" s="5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4.25" customHeight="1">
      <c r="A393" s="5"/>
      <c r="B393" s="12"/>
      <c r="C393" s="12"/>
      <c r="D393" s="5"/>
      <c r="E393" s="5"/>
      <c r="F393" s="5"/>
      <c r="G393" s="5"/>
      <c r="H393" s="5"/>
      <c r="I393" s="5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4.25" customHeight="1">
      <c r="A394" s="5"/>
      <c r="B394" s="12"/>
      <c r="C394" s="12"/>
      <c r="D394" s="5"/>
      <c r="E394" s="5"/>
      <c r="F394" s="5"/>
      <c r="G394" s="5"/>
      <c r="H394" s="5"/>
      <c r="I394" s="5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4.25" customHeight="1">
      <c r="A395" s="5"/>
      <c r="B395" s="12"/>
      <c r="C395" s="12"/>
      <c r="D395" s="5"/>
      <c r="E395" s="5"/>
      <c r="F395" s="5"/>
      <c r="G395" s="5"/>
      <c r="H395" s="5"/>
      <c r="I395" s="5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4.25" customHeight="1">
      <c r="A396" s="5"/>
      <c r="B396" s="12"/>
      <c r="C396" s="12"/>
      <c r="D396" s="5"/>
      <c r="E396" s="5"/>
      <c r="F396" s="5"/>
      <c r="G396" s="5"/>
      <c r="H396" s="5"/>
      <c r="I396" s="5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4.25" customHeight="1">
      <c r="A397" s="5"/>
      <c r="B397" s="12"/>
      <c r="C397" s="12"/>
      <c r="D397" s="5"/>
      <c r="E397" s="5"/>
      <c r="F397" s="5"/>
      <c r="G397" s="5"/>
      <c r="H397" s="5"/>
      <c r="I397" s="5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4.25" customHeight="1">
      <c r="A398" s="5"/>
      <c r="B398" s="12"/>
      <c r="C398" s="12"/>
      <c r="D398" s="5"/>
      <c r="E398" s="5"/>
      <c r="F398" s="5"/>
      <c r="G398" s="5"/>
      <c r="H398" s="5"/>
      <c r="I398" s="5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4.25" customHeight="1">
      <c r="A399" s="5"/>
      <c r="B399" s="12"/>
      <c r="C399" s="12"/>
      <c r="D399" s="5"/>
      <c r="E399" s="5"/>
      <c r="F399" s="5"/>
      <c r="G399" s="5"/>
      <c r="H399" s="5"/>
      <c r="I399" s="5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4.25" customHeight="1">
      <c r="A400" s="5"/>
      <c r="B400" s="12"/>
      <c r="C400" s="12"/>
      <c r="D400" s="5"/>
      <c r="E400" s="5"/>
      <c r="F400" s="5"/>
      <c r="G400" s="5"/>
      <c r="H400" s="5"/>
      <c r="I400" s="5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4.25" customHeight="1">
      <c r="A401" s="5"/>
      <c r="B401" s="12"/>
      <c r="C401" s="12"/>
      <c r="D401" s="5"/>
      <c r="E401" s="5"/>
      <c r="F401" s="5"/>
      <c r="G401" s="5"/>
      <c r="H401" s="5"/>
      <c r="I401" s="5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4.25" customHeight="1">
      <c r="A402" s="5"/>
      <c r="B402" s="12"/>
      <c r="C402" s="12"/>
      <c r="D402" s="5"/>
      <c r="E402" s="5"/>
      <c r="F402" s="5"/>
      <c r="G402" s="5"/>
      <c r="H402" s="5"/>
      <c r="I402" s="5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4.25" customHeight="1">
      <c r="A403" s="5"/>
      <c r="B403" s="12"/>
      <c r="C403" s="12"/>
      <c r="D403" s="5"/>
      <c r="E403" s="5"/>
      <c r="F403" s="5"/>
      <c r="G403" s="5"/>
      <c r="H403" s="5"/>
      <c r="I403" s="5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4.25" customHeight="1">
      <c r="A404" s="5"/>
      <c r="B404" s="12"/>
      <c r="C404" s="12"/>
      <c r="D404" s="5"/>
      <c r="E404" s="5"/>
      <c r="F404" s="5"/>
      <c r="G404" s="5"/>
      <c r="H404" s="5"/>
      <c r="I404" s="5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4.25" customHeight="1">
      <c r="A405" s="5"/>
      <c r="B405" s="12"/>
      <c r="C405" s="12"/>
      <c r="D405" s="5"/>
      <c r="E405" s="5"/>
      <c r="F405" s="5"/>
      <c r="G405" s="5"/>
      <c r="H405" s="5"/>
      <c r="I405" s="5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4.25" customHeight="1">
      <c r="A406" s="5"/>
      <c r="B406" s="12"/>
      <c r="C406" s="12"/>
      <c r="D406" s="5"/>
      <c r="E406" s="5"/>
      <c r="F406" s="5"/>
      <c r="G406" s="5"/>
      <c r="H406" s="5"/>
      <c r="I406" s="5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4.25" customHeight="1">
      <c r="A407" s="5"/>
      <c r="B407" s="12"/>
      <c r="C407" s="12"/>
      <c r="D407" s="5"/>
      <c r="E407" s="5"/>
      <c r="F407" s="5"/>
      <c r="G407" s="5"/>
      <c r="H407" s="5"/>
      <c r="I407" s="5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4.25" customHeight="1">
      <c r="A408" s="5"/>
      <c r="B408" s="12"/>
      <c r="C408" s="12"/>
      <c r="D408" s="5"/>
      <c r="E408" s="5"/>
      <c r="F408" s="5"/>
      <c r="G408" s="5"/>
      <c r="H408" s="5"/>
      <c r="I408" s="5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4.25" customHeight="1">
      <c r="A409" s="5"/>
      <c r="B409" s="12"/>
      <c r="C409" s="12"/>
      <c r="D409" s="5"/>
      <c r="E409" s="5"/>
      <c r="F409" s="5"/>
      <c r="G409" s="5"/>
      <c r="H409" s="5"/>
      <c r="I409" s="5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4.25" customHeight="1">
      <c r="A410" s="5"/>
      <c r="B410" s="12"/>
      <c r="C410" s="12"/>
      <c r="D410" s="5"/>
      <c r="E410" s="5"/>
      <c r="F410" s="5"/>
      <c r="G410" s="5"/>
      <c r="H410" s="5"/>
      <c r="I410" s="5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4.25" customHeight="1">
      <c r="A411" s="5"/>
      <c r="B411" s="12"/>
      <c r="C411" s="12"/>
      <c r="D411" s="5"/>
      <c r="E411" s="5"/>
      <c r="F411" s="5"/>
      <c r="G411" s="5"/>
      <c r="H411" s="5"/>
      <c r="I411" s="5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4.25" customHeight="1">
      <c r="A412" s="5"/>
      <c r="B412" s="12"/>
      <c r="C412" s="12"/>
      <c r="D412" s="5"/>
      <c r="E412" s="5"/>
      <c r="F412" s="5"/>
      <c r="G412" s="5"/>
      <c r="H412" s="5"/>
      <c r="I412" s="5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4.25" customHeight="1">
      <c r="A413" s="5"/>
      <c r="B413" s="12"/>
      <c r="C413" s="12"/>
      <c r="D413" s="5"/>
      <c r="E413" s="5"/>
      <c r="F413" s="5"/>
      <c r="G413" s="5"/>
      <c r="H413" s="5"/>
      <c r="I413" s="5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4.25" customHeight="1">
      <c r="A414" s="5"/>
      <c r="B414" s="12"/>
      <c r="C414" s="12"/>
      <c r="D414" s="5"/>
      <c r="E414" s="5"/>
      <c r="F414" s="5"/>
      <c r="G414" s="5"/>
      <c r="H414" s="5"/>
      <c r="I414" s="5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4.25" customHeight="1">
      <c r="A415" s="5"/>
      <c r="B415" s="12"/>
      <c r="C415" s="12"/>
      <c r="D415" s="5"/>
      <c r="E415" s="5"/>
      <c r="F415" s="5"/>
      <c r="G415" s="5"/>
      <c r="H415" s="5"/>
      <c r="I415" s="5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4.25" customHeight="1">
      <c r="A416" s="5"/>
      <c r="B416" s="12"/>
      <c r="C416" s="12"/>
      <c r="D416" s="5"/>
      <c r="E416" s="5"/>
      <c r="F416" s="5"/>
      <c r="G416" s="5"/>
      <c r="H416" s="5"/>
      <c r="I416" s="5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4.25" customHeight="1">
      <c r="A417" s="5"/>
      <c r="B417" s="12"/>
      <c r="C417" s="12"/>
      <c r="D417" s="5"/>
      <c r="E417" s="5"/>
      <c r="F417" s="5"/>
      <c r="G417" s="5"/>
      <c r="H417" s="5"/>
      <c r="I417" s="5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4.25" customHeight="1">
      <c r="A418" s="5"/>
      <c r="B418" s="12"/>
      <c r="C418" s="12"/>
      <c r="D418" s="5"/>
      <c r="E418" s="5"/>
      <c r="F418" s="5"/>
      <c r="G418" s="5"/>
      <c r="H418" s="5"/>
      <c r="I418" s="5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4.25" customHeight="1">
      <c r="A419" s="5"/>
      <c r="B419" s="12"/>
      <c r="C419" s="12"/>
      <c r="D419" s="5"/>
      <c r="E419" s="5"/>
      <c r="F419" s="5"/>
      <c r="G419" s="5"/>
      <c r="H419" s="5"/>
      <c r="I419" s="5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4.25" customHeight="1">
      <c r="A420" s="5"/>
      <c r="B420" s="12"/>
      <c r="C420" s="12"/>
      <c r="D420" s="5"/>
      <c r="E420" s="5"/>
      <c r="F420" s="5"/>
      <c r="G420" s="5"/>
      <c r="H420" s="5"/>
      <c r="I420" s="5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4.25" customHeight="1">
      <c r="A421" s="5"/>
      <c r="B421" s="12"/>
      <c r="C421" s="12"/>
      <c r="D421" s="5"/>
      <c r="E421" s="5"/>
      <c r="F421" s="5"/>
      <c r="G421" s="5"/>
      <c r="H421" s="5"/>
      <c r="I421" s="5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4.25" customHeight="1">
      <c r="A422" s="5"/>
      <c r="B422" s="12"/>
      <c r="C422" s="12"/>
      <c r="D422" s="5"/>
      <c r="E422" s="5"/>
      <c r="F422" s="5"/>
      <c r="G422" s="5"/>
      <c r="H422" s="5"/>
      <c r="I422" s="5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4.25" customHeight="1">
      <c r="A423" s="5"/>
      <c r="B423" s="12"/>
      <c r="C423" s="12"/>
      <c r="D423" s="5"/>
      <c r="E423" s="5"/>
      <c r="F423" s="5"/>
      <c r="G423" s="5"/>
      <c r="H423" s="5"/>
      <c r="I423" s="5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4.25" customHeight="1">
      <c r="A424" s="5"/>
      <c r="B424" s="12"/>
      <c r="C424" s="12"/>
      <c r="D424" s="5"/>
      <c r="E424" s="5"/>
      <c r="F424" s="5"/>
      <c r="G424" s="5"/>
      <c r="H424" s="5"/>
      <c r="I424" s="5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4.25" customHeight="1">
      <c r="A425" s="5"/>
      <c r="B425" s="12"/>
      <c r="C425" s="12"/>
      <c r="D425" s="5"/>
      <c r="E425" s="5"/>
      <c r="F425" s="5"/>
      <c r="G425" s="5"/>
      <c r="H425" s="5"/>
      <c r="I425" s="5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4.25" customHeight="1">
      <c r="A426" s="5"/>
      <c r="B426" s="12"/>
      <c r="C426" s="12"/>
      <c r="D426" s="5"/>
      <c r="E426" s="5"/>
      <c r="F426" s="5"/>
      <c r="G426" s="5"/>
      <c r="H426" s="5"/>
      <c r="I426" s="5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4.25" customHeight="1">
      <c r="A427" s="5"/>
      <c r="B427" s="12"/>
      <c r="C427" s="12"/>
      <c r="D427" s="5"/>
      <c r="E427" s="5"/>
      <c r="F427" s="5"/>
      <c r="G427" s="5"/>
      <c r="H427" s="5"/>
      <c r="I427" s="5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4.25" customHeight="1">
      <c r="A428" s="5"/>
      <c r="B428" s="12"/>
      <c r="C428" s="12"/>
      <c r="D428" s="5"/>
      <c r="E428" s="5"/>
      <c r="F428" s="5"/>
      <c r="G428" s="5"/>
      <c r="H428" s="5"/>
      <c r="I428" s="5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4.25" customHeight="1">
      <c r="A429" s="5"/>
      <c r="B429" s="12"/>
      <c r="C429" s="12"/>
      <c r="D429" s="5"/>
      <c r="E429" s="5"/>
      <c r="F429" s="5"/>
      <c r="G429" s="5"/>
      <c r="H429" s="5"/>
      <c r="I429" s="5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4.25" customHeight="1">
      <c r="A430" s="5"/>
      <c r="B430" s="12"/>
      <c r="C430" s="12"/>
      <c r="D430" s="5"/>
      <c r="E430" s="5"/>
      <c r="F430" s="5"/>
      <c r="G430" s="5"/>
      <c r="H430" s="5"/>
      <c r="I430" s="5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4.25" customHeight="1">
      <c r="A431" s="5"/>
      <c r="B431" s="12"/>
      <c r="C431" s="12"/>
      <c r="D431" s="5"/>
      <c r="E431" s="5"/>
      <c r="F431" s="5"/>
      <c r="G431" s="5"/>
      <c r="H431" s="5"/>
      <c r="I431" s="5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4.25" customHeight="1">
      <c r="A432" s="5"/>
      <c r="B432" s="12"/>
      <c r="C432" s="12"/>
      <c r="D432" s="5"/>
      <c r="E432" s="5"/>
      <c r="F432" s="5"/>
      <c r="G432" s="5"/>
      <c r="H432" s="5"/>
      <c r="I432" s="5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4.25" customHeight="1">
      <c r="A433" s="5"/>
      <c r="B433" s="12"/>
      <c r="C433" s="12"/>
      <c r="D433" s="5"/>
      <c r="E433" s="5"/>
      <c r="F433" s="5"/>
      <c r="G433" s="5"/>
      <c r="H433" s="5"/>
      <c r="I433" s="5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4.25" customHeight="1">
      <c r="A434" s="5"/>
      <c r="B434" s="12"/>
      <c r="C434" s="12"/>
      <c r="D434" s="5"/>
      <c r="E434" s="5"/>
      <c r="F434" s="5"/>
      <c r="G434" s="5"/>
      <c r="H434" s="5"/>
      <c r="I434" s="5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4.25" customHeight="1">
      <c r="A435" s="5"/>
      <c r="B435" s="12"/>
      <c r="C435" s="12"/>
      <c r="D435" s="5"/>
      <c r="E435" s="5"/>
      <c r="F435" s="5"/>
      <c r="G435" s="5"/>
      <c r="H435" s="5"/>
      <c r="I435" s="5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4.25" customHeight="1">
      <c r="A436" s="5"/>
      <c r="B436" s="12"/>
      <c r="C436" s="12"/>
      <c r="D436" s="5"/>
      <c r="E436" s="5"/>
      <c r="F436" s="5"/>
      <c r="G436" s="5"/>
      <c r="H436" s="5"/>
      <c r="I436" s="5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4.25" customHeight="1">
      <c r="A437" s="5"/>
      <c r="B437" s="12"/>
      <c r="C437" s="12"/>
      <c r="D437" s="5"/>
      <c r="E437" s="5"/>
      <c r="F437" s="5"/>
      <c r="G437" s="5"/>
      <c r="H437" s="5"/>
      <c r="I437" s="5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4.25" customHeight="1">
      <c r="A438" s="5"/>
      <c r="B438" s="12"/>
      <c r="C438" s="12"/>
      <c r="D438" s="5"/>
      <c r="E438" s="5"/>
      <c r="F438" s="5"/>
      <c r="G438" s="5"/>
      <c r="H438" s="5"/>
      <c r="I438" s="5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4.25" customHeight="1">
      <c r="A439" s="5"/>
      <c r="B439" s="12"/>
      <c r="C439" s="12"/>
      <c r="D439" s="5"/>
      <c r="E439" s="5"/>
      <c r="F439" s="5"/>
      <c r="G439" s="5"/>
      <c r="H439" s="5"/>
      <c r="I439" s="5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4.25" customHeight="1">
      <c r="A440" s="5"/>
      <c r="B440" s="12"/>
      <c r="C440" s="12"/>
      <c r="D440" s="5"/>
      <c r="E440" s="5"/>
      <c r="F440" s="5"/>
      <c r="G440" s="5"/>
      <c r="H440" s="5"/>
      <c r="I440" s="5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4.25" customHeight="1">
      <c r="A441" s="5"/>
      <c r="B441" s="12"/>
      <c r="C441" s="12"/>
      <c r="D441" s="5"/>
      <c r="E441" s="5"/>
      <c r="F441" s="5"/>
      <c r="G441" s="5"/>
      <c r="H441" s="5"/>
      <c r="I441" s="5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4.25" customHeight="1">
      <c r="A442" s="5"/>
      <c r="B442" s="12"/>
      <c r="C442" s="12"/>
      <c r="D442" s="5"/>
      <c r="E442" s="5"/>
      <c r="F442" s="5"/>
      <c r="G442" s="5"/>
      <c r="H442" s="5"/>
      <c r="I442" s="5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4.25" customHeight="1">
      <c r="A443" s="5"/>
      <c r="B443" s="12"/>
      <c r="C443" s="12"/>
      <c r="D443" s="5"/>
      <c r="E443" s="5"/>
      <c r="F443" s="5"/>
      <c r="G443" s="5"/>
      <c r="H443" s="5"/>
      <c r="I443" s="5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4.25" customHeight="1">
      <c r="A444" s="5"/>
      <c r="B444" s="12"/>
      <c r="C444" s="12"/>
      <c r="D444" s="5"/>
      <c r="E444" s="5"/>
      <c r="F444" s="5"/>
      <c r="G444" s="5"/>
      <c r="H444" s="5"/>
      <c r="I444" s="5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4.25" customHeight="1">
      <c r="A445" s="5"/>
      <c r="B445" s="12"/>
      <c r="C445" s="12"/>
      <c r="D445" s="5"/>
      <c r="E445" s="5"/>
      <c r="F445" s="5"/>
      <c r="G445" s="5"/>
      <c r="H445" s="5"/>
      <c r="I445" s="5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4.25" customHeight="1">
      <c r="A446" s="5"/>
      <c r="B446" s="12"/>
      <c r="C446" s="12"/>
      <c r="D446" s="5"/>
      <c r="E446" s="5"/>
      <c r="F446" s="5"/>
      <c r="G446" s="5"/>
      <c r="H446" s="5"/>
      <c r="I446" s="5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4.25" customHeight="1">
      <c r="A447" s="5"/>
      <c r="B447" s="12"/>
      <c r="C447" s="12"/>
      <c r="D447" s="5"/>
      <c r="E447" s="5"/>
      <c r="F447" s="5"/>
      <c r="G447" s="5"/>
      <c r="H447" s="5"/>
      <c r="I447" s="5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4.25" customHeight="1">
      <c r="A448" s="5"/>
      <c r="B448" s="12"/>
      <c r="C448" s="12"/>
      <c r="D448" s="5"/>
      <c r="E448" s="5"/>
      <c r="F448" s="5"/>
      <c r="G448" s="5"/>
      <c r="H448" s="5"/>
      <c r="I448" s="5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4.25" customHeight="1">
      <c r="A449" s="5"/>
      <c r="B449" s="12"/>
      <c r="C449" s="12"/>
      <c r="D449" s="5"/>
      <c r="E449" s="5"/>
      <c r="F449" s="5"/>
      <c r="G449" s="5"/>
      <c r="H449" s="5"/>
      <c r="I449" s="5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4.25" customHeight="1">
      <c r="A450" s="5"/>
      <c r="B450" s="12"/>
      <c r="C450" s="12"/>
      <c r="D450" s="5"/>
      <c r="E450" s="5"/>
      <c r="F450" s="5"/>
      <c r="G450" s="5"/>
      <c r="H450" s="5"/>
      <c r="I450" s="5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4.25" customHeight="1">
      <c r="A451" s="5"/>
      <c r="B451" s="12"/>
      <c r="C451" s="12"/>
      <c r="D451" s="5"/>
      <c r="E451" s="5"/>
      <c r="F451" s="5"/>
      <c r="G451" s="5"/>
      <c r="H451" s="5"/>
      <c r="I451" s="5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4.25" customHeight="1">
      <c r="A452" s="5"/>
      <c r="B452" s="12"/>
      <c r="C452" s="12"/>
      <c r="D452" s="5"/>
      <c r="E452" s="5"/>
      <c r="F452" s="5"/>
      <c r="G452" s="5"/>
      <c r="H452" s="5"/>
      <c r="I452" s="5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4.25" customHeight="1">
      <c r="A453" s="5"/>
      <c r="B453" s="12"/>
      <c r="C453" s="12"/>
      <c r="D453" s="5"/>
      <c r="E453" s="5"/>
      <c r="F453" s="5"/>
      <c r="G453" s="5"/>
      <c r="H453" s="5"/>
      <c r="I453" s="5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4.25" customHeight="1">
      <c r="A454" s="5"/>
      <c r="B454" s="12"/>
      <c r="C454" s="12"/>
      <c r="D454" s="5"/>
      <c r="E454" s="5"/>
      <c r="F454" s="5"/>
      <c r="G454" s="5"/>
      <c r="H454" s="5"/>
      <c r="I454" s="5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4.25" customHeight="1">
      <c r="A455" s="5"/>
      <c r="B455" s="12"/>
      <c r="C455" s="12"/>
      <c r="D455" s="5"/>
      <c r="E455" s="5"/>
      <c r="F455" s="5"/>
      <c r="G455" s="5"/>
      <c r="H455" s="5"/>
      <c r="I455" s="5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4.25" customHeight="1">
      <c r="A456" s="5"/>
      <c r="B456" s="12"/>
      <c r="C456" s="12"/>
      <c r="D456" s="5"/>
      <c r="E456" s="5"/>
      <c r="F456" s="5"/>
      <c r="G456" s="5"/>
      <c r="H456" s="5"/>
      <c r="I456" s="5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4.25" customHeight="1">
      <c r="A457" s="5"/>
      <c r="B457" s="12"/>
      <c r="C457" s="12"/>
      <c r="D457" s="5"/>
      <c r="E457" s="5"/>
      <c r="F457" s="5"/>
      <c r="G457" s="5"/>
      <c r="H457" s="5"/>
      <c r="I457" s="5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4.25" customHeight="1">
      <c r="A458" s="5"/>
      <c r="B458" s="12"/>
      <c r="C458" s="12"/>
      <c r="D458" s="5"/>
      <c r="E458" s="5"/>
      <c r="F458" s="5"/>
      <c r="G458" s="5"/>
      <c r="H458" s="5"/>
      <c r="I458" s="5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4.25" customHeight="1">
      <c r="A459" s="5"/>
      <c r="B459" s="12"/>
      <c r="C459" s="12"/>
      <c r="D459" s="5"/>
      <c r="E459" s="5"/>
      <c r="F459" s="5"/>
      <c r="G459" s="5"/>
      <c r="H459" s="5"/>
      <c r="I459" s="5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4.25" customHeight="1">
      <c r="A460" s="5"/>
      <c r="B460" s="12"/>
      <c r="C460" s="12"/>
      <c r="D460" s="5"/>
      <c r="E460" s="5"/>
      <c r="F460" s="5"/>
      <c r="G460" s="5"/>
      <c r="H460" s="5"/>
      <c r="I460" s="5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4.25" customHeight="1">
      <c r="A461" s="5"/>
      <c r="B461" s="12"/>
      <c r="C461" s="12"/>
      <c r="D461" s="5"/>
      <c r="E461" s="5"/>
      <c r="F461" s="5"/>
      <c r="G461" s="5"/>
      <c r="H461" s="5"/>
      <c r="I461" s="5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4.25" customHeight="1">
      <c r="A462" s="5"/>
      <c r="B462" s="12"/>
      <c r="C462" s="12"/>
      <c r="D462" s="5"/>
      <c r="E462" s="5"/>
      <c r="F462" s="5"/>
      <c r="G462" s="5"/>
      <c r="H462" s="5"/>
      <c r="I462" s="5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4.25" customHeight="1">
      <c r="A463" s="5"/>
      <c r="B463" s="12"/>
      <c r="C463" s="12"/>
      <c r="D463" s="5"/>
      <c r="E463" s="5"/>
      <c r="F463" s="5"/>
      <c r="G463" s="5"/>
      <c r="H463" s="5"/>
      <c r="I463" s="5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4.25" customHeight="1">
      <c r="A464" s="5"/>
      <c r="B464" s="12"/>
      <c r="C464" s="12"/>
      <c r="D464" s="5"/>
      <c r="E464" s="5"/>
      <c r="F464" s="5"/>
      <c r="G464" s="5"/>
      <c r="H464" s="5"/>
      <c r="I464" s="5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4.25" customHeight="1">
      <c r="A465" s="5"/>
      <c r="B465" s="12"/>
      <c r="C465" s="12"/>
      <c r="D465" s="5"/>
      <c r="E465" s="5"/>
      <c r="F465" s="5"/>
      <c r="G465" s="5"/>
      <c r="H465" s="5"/>
      <c r="I465" s="5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4.25" customHeight="1">
      <c r="A466" s="5"/>
      <c r="B466" s="12"/>
      <c r="C466" s="12"/>
      <c r="D466" s="5"/>
      <c r="E466" s="5"/>
      <c r="F466" s="5"/>
      <c r="G466" s="5"/>
      <c r="H466" s="5"/>
      <c r="I466" s="5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4.25" customHeight="1">
      <c r="A467" s="5"/>
      <c r="B467" s="12"/>
      <c r="C467" s="12"/>
      <c r="D467" s="5"/>
      <c r="E467" s="5"/>
      <c r="F467" s="5"/>
      <c r="G467" s="5"/>
      <c r="H467" s="5"/>
      <c r="I467" s="5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4.25" customHeight="1">
      <c r="A468" s="5"/>
      <c r="B468" s="12"/>
      <c r="C468" s="12"/>
      <c r="D468" s="5"/>
      <c r="E468" s="5"/>
      <c r="F468" s="5"/>
      <c r="G468" s="5"/>
      <c r="H468" s="5"/>
      <c r="I468" s="5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4.25" customHeight="1">
      <c r="A469" s="5"/>
      <c r="B469" s="12"/>
      <c r="C469" s="12"/>
      <c r="D469" s="5"/>
      <c r="E469" s="5"/>
      <c r="F469" s="5"/>
      <c r="G469" s="5"/>
      <c r="H469" s="5"/>
      <c r="I469" s="5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4.25" customHeight="1">
      <c r="A470" s="5"/>
      <c r="B470" s="12"/>
      <c r="C470" s="12"/>
      <c r="D470" s="5"/>
      <c r="E470" s="5"/>
      <c r="F470" s="5"/>
      <c r="G470" s="5"/>
      <c r="H470" s="5"/>
      <c r="I470" s="5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4.25" customHeight="1">
      <c r="A471" s="5"/>
      <c r="B471" s="12"/>
      <c r="C471" s="12"/>
      <c r="D471" s="5"/>
      <c r="E471" s="5"/>
      <c r="F471" s="5"/>
      <c r="G471" s="5"/>
      <c r="H471" s="5"/>
      <c r="I471" s="5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4.25" customHeight="1">
      <c r="A472" s="5"/>
      <c r="B472" s="12"/>
      <c r="C472" s="12"/>
      <c r="D472" s="5"/>
      <c r="E472" s="5"/>
      <c r="F472" s="5"/>
      <c r="G472" s="5"/>
      <c r="H472" s="5"/>
      <c r="I472" s="5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4.25" customHeight="1">
      <c r="A473" s="5"/>
      <c r="B473" s="12"/>
      <c r="C473" s="12"/>
      <c r="D473" s="5"/>
      <c r="E473" s="5"/>
      <c r="F473" s="5"/>
      <c r="G473" s="5"/>
      <c r="H473" s="5"/>
      <c r="I473" s="5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4.25" customHeight="1">
      <c r="A474" s="5"/>
      <c r="B474" s="12"/>
      <c r="C474" s="12"/>
      <c r="D474" s="5"/>
      <c r="E474" s="5"/>
      <c r="F474" s="5"/>
      <c r="G474" s="5"/>
      <c r="H474" s="5"/>
      <c r="I474" s="5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4.25" customHeight="1">
      <c r="A475" s="5"/>
      <c r="B475" s="12"/>
      <c r="C475" s="12"/>
      <c r="D475" s="5"/>
      <c r="E475" s="5"/>
      <c r="F475" s="5"/>
      <c r="G475" s="5"/>
      <c r="H475" s="5"/>
      <c r="I475" s="5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4.25" customHeight="1">
      <c r="A476" s="5"/>
      <c r="B476" s="12"/>
      <c r="C476" s="12"/>
      <c r="D476" s="5"/>
      <c r="E476" s="5"/>
      <c r="F476" s="5"/>
      <c r="G476" s="5"/>
      <c r="H476" s="5"/>
      <c r="I476" s="5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4.25" customHeight="1">
      <c r="A477" s="5"/>
      <c r="B477" s="12"/>
      <c r="C477" s="12"/>
      <c r="D477" s="5"/>
      <c r="E477" s="5"/>
      <c r="F477" s="5"/>
      <c r="G477" s="5"/>
      <c r="H477" s="5"/>
      <c r="I477" s="5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4.25" customHeight="1">
      <c r="A478" s="5"/>
      <c r="B478" s="12"/>
      <c r="C478" s="12"/>
      <c r="D478" s="5"/>
      <c r="E478" s="5"/>
      <c r="F478" s="5"/>
      <c r="G478" s="5"/>
      <c r="H478" s="5"/>
      <c r="I478" s="5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4.25" customHeight="1">
      <c r="A479" s="5"/>
      <c r="B479" s="12"/>
      <c r="C479" s="12"/>
      <c r="D479" s="5"/>
      <c r="E479" s="5"/>
      <c r="F479" s="5"/>
      <c r="G479" s="5"/>
      <c r="H479" s="5"/>
      <c r="I479" s="5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4.25" customHeight="1">
      <c r="A480" s="5"/>
      <c r="B480" s="12"/>
      <c r="C480" s="12"/>
      <c r="D480" s="5"/>
      <c r="E480" s="5"/>
      <c r="F480" s="5"/>
      <c r="G480" s="5"/>
      <c r="H480" s="5"/>
      <c r="I480" s="5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4.25" customHeight="1">
      <c r="A481" s="5"/>
      <c r="B481" s="12"/>
      <c r="C481" s="12"/>
      <c r="D481" s="5"/>
      <c r="E481" s="5"/>
      <c r="F481" s="5"/>
      <c r="G481" s="5"/>
      <c r="H481" s="5"/>
      <c r="I481" s="5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4.25" customHeight="1">
      <c r="A482" s="5"/>
      <c r="B482" s="12"/>
      <c r="C482" s="12"/>
      <c r="D482" s="5"/>
      <c r="E482" s="5"/>
      <c r="F482" s="5"/>
      <c r="G482" s="5"/>
      <c r="H482" s="5"/>
      <c r="I482" s="5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4.25" customHeight="1">
      <c r="A483" s="5"/>
      <c r="B483" s="12"/>
      <c r="C483" s="12"/>
      <c r="D483" s="5"/>
      <c r="E483" s="5"/>
      <c r="F483" s="5"/>
      <c r="G483" s="5"/>
      <c r="H483" s="5"/>
      <c r="I483" s="5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4.25" customHeight="1">
      <c r="A484" s="5"/>
      <c r="B484" s="12"/>
      <c r="C484" s="12"/>
      <c r="D484" s="5"/>
      <c r="E484" s="5"/>
      <c r="F484" s="5"/>
      <c r="G484" s="5"/>
      <c r="H484" s="5"/>
      <c r="I484" s="5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4.25" customHeight="1">
      <c r="A485" s="5"/>
      <c r="B485" s="12"/>
      <c r="C485" s="12"/>
      <c r="D485" s="5"/>
      <c r="E485" s="5"/>
      <c r="F485" s="5"/>
      <c r="G485" s="5"/>
      <c r="H485" s="5"/>
      <c r="I485" s="5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4.25" customHeight="1">
      <c r="A486" s="5"/>
      <c r="B486" s="12"/>
      <c r="C486" s="12"/>
      <c r="D486" s="5"/>
      <c r="E486" s="5"/>
      <c r="F486" s="5"/>
      <c r="G486" s="5"/>
      <c r="H486" s="5"/>
      <c r="I486" s="5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4.25" customHeight="1">
      <c r="A487" s="5"/>
      <c r="B487" s="12"/>
      <c r="C487" s="12"/>
      <c r="D487" s="5"/>
      <c r="E487" s="5"/>
      <c r="F487" s="5"/>
      <c r="G487" s="5"/>
      <c r="H487" s="5"/>
      <c r="I487" s="5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4.25" customHeight="1">
      <c r="A488" s="5"/>
      <c r="B488" s="12"/>
      <c r="C488" s="12"/>
      <c r="D488" s="5"/>
      <c r="E488" s="5"/>
      <c r="F488" s="5"/>
      <c r="G488" s="5"/>
      <c r="H488" s="5"/>
      <c r="I488" s="5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4.25" customHeight="1">
      <c r="A489" s="5"/>
      <c r="B489" s="12"/>
      <c r="C489" s="12"/>
      <c r="D489" s="5"/>
      <c r="E489" s="5"/>
      <c r="F489" s="5"/>
      <c r="G489" s="5"/>
      <c r="H489" s="5"/>
      <c r="I489" s="5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4.25" customHeight="1">
      <c r="A490" s="5"/>
      <c r="B490" s="12"/>
      <c r="C490" s="12"/>
      <c r="D490" s="5"/>
      <c r="E490" s="5"/>
      <c r="F490" s="5"/>
      <c r="G490" s="5"/>
      <c r="H490" s="5"/>
      <c r="I490" s="5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4.25" customHeight="1">
      <c r="A491" s="5"/>
      <c r="B491" s="12"/>
      <c r="C491" s="12"/>
      <c r="D491" s="5"/>
      <c r="E491" s="5"/>
      <c r="F491" s="5"/>
      <c r="G491" s="5"/>
      <c r="H491" s="5"/>
      <c r="I491" s="5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4.25" customHeight="1">
      <c r="A492" s="5"/>
      <c r="B492" s="12"/>
      <c r="C492" s="12"/>
      <c r="D492" s="5"/>
      <c r="E492" s="5"/>
      <c r="F492" s="5"/>
      <c r="G492" s="5"/>
      <c r="H492" s="5"/>
      <c r="I492" s="5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4.25" customHeight="1">
      <c r="A493" s="5"/>
      <c r="B493" s="12"/>
      <c r="C493" s="12"/>
      <c r="D493" s="5"/>
      <c r="E493" s="5"/>
      <c r="F493" s="5"/>
      <c r="G493" s="5"/>
      <c r="H493" s="5"/>
      <c r="I493" s="5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4.25" customHeight="1">
      <c r="A494" s="5"/>
      <c r="B494" s="12"/>
      <c r="C494" s="12"/>
      <c r="D494" s="5"/>
      <c r="E494" s="5"/>
      <c r="F494" s="5"/>
      <c r="G494" s="5"/>
      <c r="H494" s="5"/>
      <c r="I494" s="5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4.25" customHeight="1">
      <c r="A495" s="5"/>
      <c r="B495" s="12"/>
      <c r="C495" s="12"/>
      <c r="D495" s="5"/>
      <c r="E495" s="5"/>
      <c r="F495" s="5"/>
      <c r="G495" s="5"/>
      <c r="H495" s="5"/>
      <c r="I495" s="5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4.25" customHeight="1">
      <c r="A496" s="5"/>
      <c r="B496" s="12"/>
      <c r="C496" s="12"/>
      <c r="D496" s="5"/>
      <c r="E496" s="5"/>
      <c r="F496" s="5"/>
      <c r="G496" s="5"/>
      <c r="H496" s="5"/>
      <c r="I496" s="5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4.25" customHeight="1">
      <c r="A497" s="5"/>
      <c r="B497" s="12"/>
      <c r="C497" s="12"/>
      <c r="D497" s="5"/>
      <c r="E497" s="5"/>
      <c r="F497" s="5"/>
      <c r="G497" s="5"/>
      <c r="H497" s="5"/>
      <c r="I497" s="5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4.25" customHeight="1">
      <c r="A498" s="5"/>
      <c r="B498" s="12"/>
      <c r="C498" s="12"/>
      <c r="D498" s="5"/>
      <c r="E498" s="5"/>
      <c r="F498" s="5"/>
      <c r="G498" s="5"/>
      <c r="H498" s="5"/>
      <c r="I498" s="5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4.25" customHeight="1">
      <c r="A499" s="5"/>
      <c r="B499" s="12"/>
      <c r="C499" s="12"/>
      <c r="D499" s="5"/>
      <c r="E499" s="5"/>
      <c r="F499" s="5"/>
      <c r="G499" s="5"/>
      <c r="H499" s="5"/>
      <c r="I499" s="5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4.25" customHeight="1">
      <c r="A500" s="5"/>
      <c r="B500" s="12"/>
      <c r="C500" s="12"/>
      <c r="D500" s="5"/>
      <c r="E500" s="5"/>
      <c r="F500" s="5"/>
      <c r="G500" s="5"/>
      <c r="H500" s="5"/>
      <c r="I500" s="5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4.25" customHeight="1">
      <c r="A501" s="5"/>
      <c r="B501" s="12"/>
      <c r="C501" s="12"/>
      <c r="D501" s="5"/>
      <c r="E501" s="5"/>
      <c r="F501" s="5"/>
      <c r="G501" s="5"/>
      <c r="H501" s="5"/>
      <c r="I501" s="5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4.25" customHeight="1">
      <c r="A502" s="5"/>
      <c r="B502" s="12"/>
      <c r="C502" s="12"/>
      <c r="D502" s="5"/>
      <c r="E502" s="5"/>
      <c r="F502" s="5"/>
      <c r="G502" s="5"/>
      <c r="H502" s="5"/>
      <c r="I502" s="5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4.25" customHeight="1">
      <c r="A503" s="5"/>
      <c r="B503" s="12"/>
      <c r="C503" s="12"/>
      <c r="D503" s="5"/>
      <c r="E503" s="5"/>
      <c r="F503" s="5"/>
      <c r="G503" s="5"/>
      <c r="H503" s="5"/>
      <c r="I503" s="5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4.25" customHeight="1">
      <c r="A504" s="5"/>
      <c r="B504" s="12"/>
      <c r="C504" s="12"/>
      <c r="D504" s="5"/>
      <c r="E504" s="5"/>
      <c r="F504" s="5"/>
      <c r="G504" s="5"/>
      <c r="H504" s="5"/>
      <c r="I504" s="5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4.25" customHeight="1">
      <c r="A505" s="5"/>
      <c r="B505" s="12"/>
      <c r="C505" s="12"/>
      <c r="D505" s="5"/>
      <c r="E505" s="5"/>
      <c r="F505" s="5"/>
      <c r="G505" s="5"/>
      <c r="H505" s="5"/>
      <c r="I505" s="5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4.25" customHeight="1">
      <c r="A506" s="5"/>
      <c r="B506" s="12"/>
      <c r="C506" s="12"/>
      <c r="D506" s="5"/>
      <c r="E506" s="5"/>
      <c r="F506" s="5"/>
      <c r="G506" s="5"/>
      <c r="H506" s="5"/>
      <c r="I506" s="5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4.25" customHeight="1">
      <c r="A507" s="5"/>
      <c r="B507" s="12"/>
      <c r="C507" s="12"/>
      <c r="D507" s="5"/>
      <c r="E507" s="5"/>
      <c r="F507" s="5"/>
      <c r="G507" s="5"/>
      <c r="H507" s="5"/>
      <c r="I507" s="5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4.25" customHeight="1">
      <c r="A508" s="5"/>
      <c r="B508" s="12"/>
      <c r="C508" s="12"/>
      <c r="D508" s="5"/>
      <c r="E508" s="5"/>
      <c r="F508" s="5"/>
      <c r="G508" s="5"/>
      <c r="H508" s="5"/>
      <c r="I508" s="5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4.25" customHeight="1">
      <c r="A509" s="5"/>
      <c r="B509" s="12"/>
      <c r="C509" s="12"/>
      <c r="D509" s="5"/>
      <c r="E509" s="5"/>
      <c r="F509" s="5"/>
      <c r="G509" s="5"/>
      <c r="H509" s="5"/>
      <c r="I509" s="5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4.25" customHeight="1">
      <c r="A510" s="5"/>
      <c r="B510" s="12"/>
      <c r="C510" s="12"/>
      <c r="D510" s="5"/>
      <c r="E510" s="5"/>
      <c r="F510" s="5"/>
      <c r="G510" s="5"/>
      <c r="H510" s="5"/>
      <c r="I510" s="5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4.25" customHeight="1">
      <c r="A511" s="5"/>
      <c r="B511" s="12"/>
      <c r="C511" s="12"/>
      <c r="D511" s="5"/>
      <c r="E511" s="5"/>
      <c r="F511" s="5"/>
      <c r="G511" s="5"/>
      <c r="H511" s="5"/>
      <c r="I511" s="5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4.25" customHeight="1">
      <c r="A512" s="5"/>
      <c r="B512" s="12"/>
      <c r="C512" s="12"/>
      <c r="D512" s="5"/>
      <c r="E512" s="5"/>
      <c r="F512" s="5"/>
      <c r="G512" s="5"/>
      <c r="H512" s="5"/>
      <c r="I512" s="5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4.25" customHeight="1">
      <c r="A513" s="5"/>
      <c r="B513" s="12"/>
      <c r="C513" s="12"/>
      <c r="D513" s="5"/>
      <c r="E513" s="5"/>
      <c r="F513" s="5"/>
      <c r="G513" s="5"/>
      <c r="H513" s="5"/>
      <c r="I513" s="5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4.25" customHeight="1">
      <c r="A514" s="5"/>
      <c r="B514" s="12"/>
      <c r="C514" s="12"/>
      <c r="D514" s="5"/>
      <c r="E514" s="5"/>
      <c r="F514" s="5"/>
      <c r="G514" s="5"/>
      <c r="H514" s="5"/>
      <c r="I514" s="5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4.25" customHeight="1">
      <c r="A515" s="5"/>
      <c r="B515" s="12"/>
      <c r="C515" s="12"/>
      <c r="D515" s="5"/>
      <c r="E515" s="5"/>
      <c r="F515" s="5"/>
      <c r="G515" s="5"/>
      <c r="H515" s="5"/>
      <c r="I515" s="5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4.25" customHeight="1">
      <c r="A516" s="5"/>
      <c r="B516" s="12"/>
      <c r="C516" s="12"/>
      <c r="D516" s="5"/>
      <c r="E516" s="5"/>
      <c r="F516" s="5"/>
      <c r="G516" s="5"/>
      <c r="H516" s="5"/>
      <c r="I516" s="5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4.25" customHeight="1">
      <c r="A517" s="5"/>
      <c r="B517" s="12"/>
      <c r="C517" s="12"/>
      <c r="D517" s="5"/>
      <c r="E517" s="5"/>
      <c r="F517" s="5"/>
      <c r="G517" s="5"/>
      <c r="H517" s="5"/>
      <c r="I517" s="5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4.25" customHeight="1">
      <c r="A518" s="5"/>
      <c r="B518" s="12"/>
      <c r="C518" s="12"/>
      <c r="D518" s="5"/>
      <c r="E518" s="5"/>
      <c r="F518" s="5"/>
      <c r="G518" s="5"/>
      <c r="H518" s="5"/>
      <c r="I518" s="5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4.25" customHeight="1">
      <c r="A519" s="5"/>
      <c r="B519" s="12"/>
      <c r="C519" s="12"/>
      <c r="D519" s="5"/>
      <c r="E519" s="5"/>
      <c r="F519" s="5"/>
      <c r="G519" s="5"/>
      <c r="H519" s="5"/>
      <c r="I519" s="5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4.25" customHeight="1">
      <c r="A520" s="5"/>
      <c r="B520" s="12"/>
      <c r="C520" s="12"/>
      <c r="D520" s="5"/>
      <c r="E520" s="5"/>
      <c r="F520" s="5"/>
      <c r="G520" s="5"/>
      <c r="H520" s="5"/>
      <c r="I520" s="5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4.25" customHeight="1">
      <c r="A521" s="5"/>
      <c r="B521" s="12"/>
      <c r="C521" s="12"/>
      <c r="D521" s="5"/>
      <c r="E521" s="5"/>
      <c r="F521" s="5"/>
      <c r="G521" s="5"/>
      <c r="H521" s="5"/>
      <c r="I521" s="5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4.25" customHeight="1">
      <c r="A522" s="5"/>
      <c r="B522" s="12"/>
      <c r="C522" s="12"/>
      <c r="D522" s="5"/>
      <c r="E522" s="5"/>
      <c r="F522" s="5"/>
      <c r="G522" s="5"/>
      <c r="H522" s="5"/>
      <c r="I522" s="5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4.25" customHeight="1">
      <c r="A523" s="5"/>
      <c r="B523" s="12"/>
      <c r="C523" s="12"/>
      <c r="D523" s="5"/>
      <c r="E523" s="5"/>
      <c r="F523" s="5"/>
      <c r="G523" s="5"/>
      <c r="H523" s="5"/>
      <c r="I523" s="5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4.25" customHeight="1">
      <c r="A524" s="5"/>
      <c r="B524" s="12"/>
      <c r="C524" s="12"/>
      <c r="D524" s="5"/>
      <c r="E524" s="5"/>
      <c r="F524" s="5"/>
      <c r="G524" s="5"/>
      <c r="H524" s="5"/>
      <c r="I524" s="5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4.25" customHeight="1">
      <c r="A525" s="5"/>
      <c r="B525" s="12"/>
      <c r="C525" s="12"/>
      <c r="D525" s="5"/>
      <c r="E525" s="5"/>
      <c r="F525" s="5"/>
      <c r="G525" s="5"/>
      <c r="H525" s="5"/>
      <c r="I525" s="5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4.25" customHeight="1">
      <c r="A526" s="5"/>
      <c r="B526" s="12"/>
      <c r="C526" s="12"/>
      <c r="D526" s="5"/>
      <c r="E526" s="5"/>
      <c r="F526" s="5"/>
      <c r="G526" s="5"/>
      <c r="H526" s="5"/>
      <c r="I526" s="5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4.25" customHeight="1">
      <c r="A527" s="5"/>
      <c r="B527" s="12"/>
      <c r="C527" s="12"/>
      <c r="D527" s="5"/>
      <c r="E527" s="5"/>
      <c r="F527" s="5"/>
      <c r="G527" s="5"/>
      <c r="H527" s="5"/>
      <c r="I527" s="5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4.25" customHeight="1">
      <c r="A528" s="5"/>
      <c r="B528" s="12"/>
      <c r="C528" s="12"/>
      <c r="D528" s="5"/>
      <c r="E528" s="5"/>
      <c r="F528" s="5"/>
      <c r="G528" s="5"/>
      <c r="H528" s="5"/>
      <c r="I528" s="5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4.25" customHeight="1">
      <c r="A529" s="5"/>
      <c r="B529" s="12"/>
      <c r="C529" s="12"/>
      <c r="D529" s="5"/>
      <c r="E529" s="5"/>
      <c r="F529" s="5"/>
      <c r="G529" s="5"/>
      <c r="H529" s="5"/>
      <c r="I529" s="5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4.25" customHeight="1">
      <c r="A530" s="5"/>
      <c r="B530" s="12"/>
      <c r="C530" s="12"/>
      <c r="D530" s="5"/>
      <c r="E530" s="5"/>
      <c r="F530" s="5"/>
      <c r="G530" s="5"/>
      <c r="H530" s="5"/>
      <c r="I530" s="5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4.25" customHeight="1">
      <c r="A531" s="5"/>
      <c r="B531" s="12"/>
      <c r="C531" s="12"/>
      <c r="D531" s="5"/>
      <c r="E531" s="5"/>
      <c r="F531" s="5"/>
      <c r="G531" s="5"/>
      <c r="H531" s="5"/>
      <c r="I531" s="5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4.25" customHeight="1">
      <c r="A532" s="5"/>
      <c r="B532" s="12"/>
      <c r="C532" s="12"/>
      <c r="D532" s="5"/>
      <c r="E532" s="5"/>
      <c r="F532" s="5"/>
      <c r="G532" s="5"/>
      <c r="H532" s="5"/>
      <c r="I532" s="5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4.25" customHeight="1">
      <c r="A533" s="5"/>
      <c r="B533" s="12"/>
      <c r="C533" s="12"/>
      <c r="D533" s="5"/>
      <c r="E533" s="5"/>
      <c r="F533" s="5"/>
      <c r="G533" s="5"/>
      <c r="H533" s="5"/>
      <c r="I533" s="5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4.25" customHeight="1">
      <c r="A534" s="5"/>
      <c r="B534" s="12"/>
      <c r="C534" s="12"/>
      <c r="D534" s="5"/>
      <c r="E534" s="5"/>
      <c r="F534" s="5"/>
      <c r="G534" s="5"/>
      <c r="H534" s="5"/>
      <c r="I534" s="5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4.25" customHeight="1">
      <c r="A535" s="5"/>
      <c r="B535" s="12"/>
      <c r="C535" s="12"/>
      <c r="D535" s="5"/>
      <c r="E535" s="5"/>
      <c r="F535" s="5"/>
      <c r="G535" s="5"/>
      <c r="H535" s="5"/>
      <c r="I535" s="5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4.25" customHeight="1">
      <c r="A536" s="5"/>
      <c r="B536" s="12"/>
      <c r="C536" s="12"/>
      <c r="D536" s="5"/>
      <c r="E536" s="5"/>
      <c r="F536" s="5"/>
      <c r="G536" s="5"/>
      <c r="H536" s="5"/>
      <c r="I536" s="5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4.25" customHeight="1">
      <c r="A537" s="5"/>
      <c r="B537" s="12"/>
      <c r="C537" s="12"/>
      <c r="D537" s="5"/>
      <c r="E537" s="5"/>
      <c r="F537" s="5"/>
      <c r="G537" s="5"/>
      <c r="H537" s="5"/>
      <c r="I537" s="5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4.25" customHeight="1">
      <c r="A538" s="5"/>
      <c r="B538" s="12"/>
      <c r="C538" s="12"/>
      <c r="D538" s="5"/>
      <c r="E538" s="5"/>
      <c r="F538" s="5"/>
      <c r="G538" s="5"/>
      <c r="H538" s="5"/>
      <c r="I538" s="5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4.25" customHeight="1">
      <c r="A539" s="5"/>
      <c r="B539" s="12"/>
      <c r="C539" s="12"/>
      <c r="D539" s="5"/>
      <c r="E539" s="5"/>
      <c r="F539" s="5"/>
      <c r="G539" s="5"/>
      <c r="H539" s="5"/>
      <c r="I539" s="5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4.25" customHeight="1">
      <c r="A540" s="5"/>
      <c r="B540" s="12"/>
      <c r="C540" s="12"/>
      <c r="D540" s="5"/>
      <c r="E540" s="5"/>
      <c r="F540" s="5"/>
      <c r="G540" s="5"/>
      <c r="H540" s="5"/>
      <c r="I540" s="5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4.25" customHeight="1">
      <c r="A541" s="5"/>
      <c r="B541" s="12"/>
      <c r="C541" s="12"/>
      <c r="D541" s="5"/>
      <c r="E541" s="5"/>
      <c r="F541" s="5"/>
      <c r="G541" s="5"/>
      <c r="H541" s="5"/>
      <c r="I541" s="5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4.25" customHeight="1">
      <c r="A542" s="5"/>
      <c r="B542" s="12"/>
      <c r="C542" s="12"/>
      <c r="D542" s="5"/>
      <c r="E542" s="5"/>
      <c r="F542" s="5"/>
      <c r="G542" s="5"/>
      <c r="H542" s="5"/>
      <c r="I542" s="5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4.25" customHeight="1">
      <c r="A543" s="5"/>
      <c r="B543" s="12"/>
      <c r="C543" s="12"/>
      <c r="D543" s="5"/>
      <c r="E543" s="5"/>
      <c r="F543" s="5"/>
      <c r="G543" s="5"/>
      <c r="H543" s="5"/>
      <c r="I543" s="5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4.25" customHeight="1">
      <c r="A544" s="5"/>
      <c r="B544" s="12"/>
      <c r="C544" s="12"/>
      <c r="D544" s="5"/>
      <c r="E544" s="5"/>
      <c r="F544" s="5"/>
      <c r="G544" s="5"/>
      <c r="H544" s="5"/>
      <c r="I544" s="5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4.25" customHeight="1">
      <c r="A545" s="5"/>
      <c r="B545" s="12"/>
      <c r="C545" s="12"/>
      <c r="D545" s="5"/>
      <c r="E545" s="5"/>
      <c r="F545" s="5"/>
      <c r="G545" s="5"/>
      <c r="H545" s="5"/>
      <c r="I545" s="5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4.25" customHeight="1">
      <c r="A546" s="5"/>
      <c r="B546" s="12"/>
      <c r="C546" s="12"/>
      <c r="D546" s="5"/>
      <c r="E546" s="5"/>
      <c r="F546" s="5"/>
      <c r="G546" s="5"/>
      <c r="H546" s="5"/>
      <c r="I546" s="5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4.25" customHeight="1">
      <c r="A547" s="5"/>
      <c r="B547" s="12"/>
      <c r="C547" s="12"/>
      <c r="D547" s="5"/>
      <c r="E547" s="5"/>
      <c r="F547" s="5"/>
      <c r="G547" s="5"/>
      <c r="H547" s="5"/>
      <c r="I547" s="5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4.25" customHeight="1">
      <c r="A548" s="5"/>
      <c r="B548" s="12"/>
      <c r="C548" s="12"/>
      <c r="D548" s="5"/>
      <c r="E548" s="5"/>
      <c r="F548" s="5"/>
      <c r="G548" s="5"/>
      <c r="H548" s="5"/>
      <c r="I548" s="5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4.25" customHeight="1">
      <c r="A549" s="5"/>
      <c r="B549" s="12"/>
      <c r="C549" s="12"/>
      <c r="D549" s="5"/>
      <c r="E549" s="5"/>
      <c r="F549" s="5"/>
      <c r="G549" s="5"/>
      <c r="H549" s="5"/>
      <c r="I549" s="5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4.25" customHeight="1">
      <c r="A550" s="5"/>
      <c r="B550" s="12"/>
      <c r="C550" s="12"/>
      <c r="D550" s="5"/>
      <c r="E550" s="5"/>
      <c r="F550" s="5"/>
      <c r="G550" s="5"/>
      <c r="H550" s="5"/>
      <c r="I550" s="5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4.25" customHeight="1">
      <c r="A551" s="5"/>
      <c r="B551" s="12"/>
      <c r="C551" s="12"/>
      <c r="D551" s="5"/>
      <c r="E551" s="5"/>
      <c r="F551" s="5"/>
      <c r="G551" s="5"/>
      <c r="H551" s="5"/>
      <c r="I551" s="5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4.25" customHeight="1">
      <c r="A552" s="5"/>
      <c r="B552" s="12"/>
      <c r="C552" s="12"/>
      <c r="D552" s="5"/>
      <c r="E552" s="5"/>
      <c r="F552" s="5"/>
      <c r="G552" s="5"/>
      <c r="H552" s="5"/>
      <c r="I552" s="5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4.25" customHeight="1">
      <c r="A553" s="5"/>
      <c r="B553" s="12"/>
      <c r="C553" s="12"/>
      <c r="D553" s="5"/>
      <c r="E553" s="5"/>
      <c r="F553" s="5"/>
      <c r="G553" s="5"/>
      <c r="H553" s="5"/>
      <c r="I553" s="5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4.25" customHeight="1">
      <c r="A554" s="5"/>
      <c r="B554" s="12"/>
      <c r="C554" s="12"/>
      <c r="D554" s="5"/>
      <c r="E554" s="5"/>
      <c r="F554" s="5"/>
      <c r="G554" s="5"/>
      <c r="H554" s="5"/>
      <c r="I554" s="5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4.25" customHeight="1">
      <c r="A555" s="5"/>
      <c r="B555" s="12"/>
      <c r="C555" s="12"/>
      <c r="D555" s="5"/>
      <c r="E555" s="5"/>
      <c r="F555" s="5"/>
      <c r="G555" s="5"/>
      <c r="H555" s="5"/>
      <c r="I555" s="5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4.25" customHeight="1">
      <c r="A556" s="5"/>
      <c r="B556" s="12"/>
      <c r="C556" s="12"/>
      <c r="D556" s="5"/>
      <c r="E556" s="5"/>
      <c r="F556" s="5"/>
      <c r="G556" s="5"/>
      <c r="H556" s="5"/>
      <c r="I556" s="5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4.25" customHeight="1">
      <c r="A557" s="5"/>
      <c r="B557" s="12"/>
      <c r="C557" s="12"/>
      <c r="D557" s="5"/>
      <c r="E557" s="5"/>
      <c r="F557" s="5"/>
      <c r="G557" s="5"/>
      <c r="H557" s="5"/>
      <c r="I557" s="5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4.25" customHeight="1">
      <c r="A558" s="5"/>
      <c r="B558" s="12"/>
      <c r="C558" s="12"/>
      <c r="D558" s="5"/>
      <c r="E558" s="5"/>
      <c r="F558" s="5"/>
      <c r="G558" s="5"/>
      <c r="H558" s="5"/>
      <c r="I558" s="5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4.25" customHeight="1">
      <c r="A559" s="5"/>
      <c r="B559" s="12"/>
      <c r="C559" s="12"/>
      <c r="D559" s="5"/>
      <c r="E559" s="5"/>
      <c r="F559" s="5"/>
      <c r="G559" s="5"/>
      <c r="H559" s="5"/>
      <c r="I559" s="5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4.25" customHeight="1">
      <c r="A560" s="5"/>
      <c r="B560" s="12"/>
      <c r="C560" s="12"/>
      <c r="D560" s="5"/>
      <c r="E560" s="5"/>
      <c r="F560" s="5"/>
      <c r="G560" s="5"/>
      <c r="H560" s="5"/>
      <c r="I560" s="5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4.25" customHeight="1">
      <c r="A561" s="5"/>
      <c r="B561" s="12"/>
      <c r="C561" s="12"/>
      <c r="D561" s="5"/>
      <c r="E561" s="5"/>
      <c r="F561" s="5"/>
      <c r="G561" s="5"/>
      <c r="H561" s="5"/>
      <c r="I561" s="5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4.25" customHeight="1">
      <c r="A562" s="5"/>
      <c r="B562" s="12"/>
      <c r="C562" s="12"/>
      <c r="D562" s="5"/>
      <c r="E562" s="5"/>
      <c r="F562" s="5"/>
      <c r="G562" s="5"/>
      <c r="H562" s="5"/>
      <c r="I562" s="5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4.25" customHeight="1">
      <c r="A563" s="5"/>
      <c r="B563" s="12"/>
      <c r="C563" s="12"/>
      <c r="D563" s="5"/>
      <c r="E563" s="5"/>
      <c r="F563" s="5"/>
      <c r="G563" s="5"/>
      <c r="H563" s="5"/>
      <c r="I563" s="5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4.25" customHeight="1">
      <c r="A564" s="5"/>
      <c r="B564" s="12"/>
      <c r="C564" s="12"/>
      <c r="D564" s="5"/>
      <c r="E564" s="5"/>
      <c r="F564" s="5"/>
      <c r="G564" s="5"/>
      <c r="H564" s="5"/>
      <c r="I564" s="5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4.25" customHeight="1">
      <c r="A565" s="5"/>
      <c r="B565" s="12"/>
      <c r="C565" s="12"/>
      <c r="D565" s="5"/>
      <c r="E565" s="5"/>
      <c r="F565" s="5"/>
      <c r="G565" s="5"/>
      <c r="H565" s="5"/>
      <c r="I565" s="5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4.25" customHeight="1">
      <c r="A566" s="5"/>
      <c r="B566" s="12"/>
      <c r="C566" s="12"/>
      <c r="D566" s="5"/>
      <c r="E566" s="5"/>
      <c r="F566" s="5"/>
      <c r="G566" s="5"/>
      <c r="H566" s="5"/>
      <c r="I566" s="5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4.25" customHeight="1">
      <c r="A567" s="5"/>
      <c r="B567" s="12"/>
      <c r="C567" s="12"/>
      <c r="D567" s="5"/>
      <c r="E567" s="5"/>
      <c r="F567" s="5"/>
      <c r="G567" s="5"/>
      <c r="H567" s="5"/>
      <c r="I567" s="5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4.25" customHeight="1">
      <c r="A568" s="5"/>
      <c r="B568" s="12"/>
      <c r="C568" s="12"/>
      <c r="D568" s="5"/>
      <c r="E568" s="5"/>
      <c r="F568" s="5"/>
      <c r="G568" s="5"/>
      <c r="H568" s="5"/>
      <c r="I568" s="5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4.25" customHeight="1">
      <c r="A569" s="5"/>
      <c r="B569" s="12"/>
      <c r="C569" s="12"/>
      <c r="D569" s="5"/>
      <c r="E569" s="5"/>
      <c r="F569" s="5"/>
      <c r="G569" s="5"/>
      <c r="H569" s="5"/>
      <c r="I569" s="5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4.25" customHeight="1">
      <c r="A570" s="5"/>
      <c r="B570" s="12"/>
      <c r="C570" s="12"/>
      <c r="D570" s="5"/>
      <c r="E570" s="5"/>
      <c r="F570" s="5"/>
      <c r="G570" s="5"/>
      <c r="H570" s="5"/>
      <c r="I570" s="5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4.25" customHeight="1">
      <c r="A571" s="5"/>
      <c r="B571" s="12"/>
      <c r="C571" s="12"/>
      <c r="D571" s="5"/>
      <c r="E571" s="5"/>
      <c r="F571" s="5"/>
      <c r="G571" s="5"/>
      <c r="H571" s="5"/>
      <c r="I571" s="5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4.25" customHeight="1">
      <c r="A572" s="5"/>
      <c r="B572" s="12"/>
      <c r="C572" s="12"/>
      <c r="D572" s="5"/>
      <c r="E572" s="5"/>
      <c r="F572" s="5"/>
      <c r="G572" s="5"/>
      <c r="H572" s="5"/>
      <c r="I572" s="5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4.25" customHeight="1">
      <c r="A573" s="5"/>
      <c r="B573" s="12"/>
      <c r="C573" s="12"/>
      <c r="D573" s="5"/>
      <c r="E573" s="5"/>
      <c r="F573" s="5"/>
      <c r="G573" s="5"/>
      <c r="H573" s="5"/>
      <c r="I573" s="5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4.25" customHeight="1">
      <c r="A574" s="5"/>
      <c r="B574" s="12"/>
      <c r="C574" s="12"/>
      <c r="D574" s="5"/>
      <c r="E574" s="5"/>
      <c r="F574" s="5"/>
      <c r="G574" s="5"/>
      <c r="H574" s="5"/>
      <c r="I574" s="5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4.25" customHeight="1">
      <c r="A575" s="5"/>
      <c r="B575" s="12"/>
      <c r="C575" s="12"/>
      <c r="D575" s="5"/>
      <c r="E575" s="5"/>
      <c r="F575" s="5"/>
      <c r="G575" s="5"/>
      <c r="H575" s="5"/>
      <c r="I575" s="5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4.25" customHeight="1">
      <c r="A576" s="5"/>
      <c r="B576" s="12"/>
      <c r="C576" s="12"/>
      <c r="D576" s="5"/>
      <c r="E576" s="5"/>
      <c r="F576" s="5"/>
      <c r="G576" s="5"/>
      <c r="H576" s="5"/>
      <c r="I576" s="5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4.25" customHeight="1">
      <c r="A577" s="5"/>
      <c r="B577" s="12"/>
      <c r="C577" s="12"/>
      <c r="D577" s="5"/>
      <c r="E577" s="5"/>
      <c r="F577" s="5"/>
      <c r="G577" s="5"/>
      <c r="H577" s="5"/>
      <c r="I577" s="5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4.25" customHeight="1">
      <c r="A578" s="5"/>
      <c r="B578" s="12"/>
      <c r="C578" s="12"/>
      <c r="D578" s="5"/>
      <c r="E578" s="5"/>
      <c r="F578" s="5"/>
      <c r="G578" s="5"/>
      <c r="H578" s="5"/>
      <c r="I578" s="5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4.25" customHeight="1">
      <c r="A579" s="5"/>
      <c r="B579" s="12"/>
      <c r="C579" s="12"/>
      <c r="D579" s="5"/>
      <c r="E579" s="5"/>
      <c r="F579" s="5"/>
      <c r="G579" s="5"/>
      <c r="H579" s="5"/>
      <c r="I579" s="5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4.25" customHeight="1">
      <c r="A580" s="5"/>
      <c r="B580" s="12"/>
      <c r="C580" s="12"/>
      <c r="D580" s="5"/>
      <c r="E580" s="5"/>
      <c r="F580" s="5"/>
      <c r="G580" s="5"/>
      <c r="H580" s="5"/>
      <c r="I580" s="5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4.25" customHeight="1">
      <c r="A581" s="5"/>
      <c r="B581" s="12"/>
      <c r="C581" s="12"/>
      <c r="D581" s="5"/>
      <c r="E581" s="5"/>
      <c r="F581" s="5"/>
      <c r="G581" s="5"/>
      <c r="H581" s="5"/>
      <c r="I581" s="5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4.25" customHeight="1">
      <c r="A582" s="5"/>
      <c r="B582" s="12"/>
      <c r="C582" s="12"/>
      <c r="D582" s="5"/>
      <c r="E582" s="5"/>
      <c r="F582" s="5"/>
      <c r="G582" s="5"/>
      <c r="H582" s="5"/>
      <c r="I582" s="5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4.25" customHeight="1">
      <c r="A583" s="5"/>
      <c r="B583" s="12"/>
      <c r="C583" s="12"/>
      <c r="D583" s="5"/>
      <c r="E583" s="5"/>
      <c r="F583" s="5"/>
      <c r="G583" s="5"/>
      <c r="H583" s="5"/>
      <c r="I583" s="5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4.25" customHeight="1">
      <c r="A584" s="5"/>
      <c r="B584" s="12"/>
      <c r="C584" s="12"/>
      <c r="D584" s="5"/>
      <c r="E584" s="5"/>
      <c r="F584" s="5"/>
      <c r="G584" s="5"/>
      <c r="H584" s="5"/>
      <c r="I584" s="5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4.25" customHeight="1">
      <c r="A585" s="5"/>
      <c r="B585" s="12"/>
      <c r="C585" s="12"/>
      <c r="D585" s="5"/>
      <c r="E585" s="5"/>
      <c r="F585" s="5"/>
      <c r="G585" s="5"/>
      <c r="H585" s="5"/>
      <c r="I585" s="5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4.25" customHeight="1">
      <c r="A586" s="5"/>
      <c r="B586" s="12"/>
      <c r="C586" s="12"/>
      <c r="D586" s="5"/>
      <c r="E586" s="5"/>
      <c r="F586" s="5"/>
      <c r="G586" s="5"/>
      <c r="H586" s="5"/>
      <c r="I586" s="5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4.25" customHeight="1">
      <c r="A587" s="5"/>
      <c r="B587" s="12"/>
      <c r="C587" s="12"/>
      <c r="D587" s="5"/>
      <c r="E587" s="5"/>
      <c r="F587" s="5"/>
      <c r="G587" s="5"/>
      <c r="H587" s="5"/>
      <c r="I587" s="5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4.25" customHeight="1">
      <c r="A588" s="5"/>
      <c r="B588" s="12"/>
      <c r="C588" s="12"/>
      <c r="D588" s="5"/>
      <c r="E588" s="5"/>
      <c r="F588" s="5"/>
      <c r="G588" s="5"/>
      <c r="H588" s="5"/>
      <c r="I588" s="5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4.25" customHeight="1">
      <c r="A589" s="5"/>
      <c r="B589" s="12"/>
      <c r="C589" s="12"/>
      <c r="D589" s="5"/>
      <c r="E589" s="5"/>
      <c r="F589" s="5"/>
      <c r="G589" s="5"/>
      <c r="H589" s="5"/>
      <c r="I589" s="5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4.25" customHeight="1">
      <c r="A590" s="5"/>
      <c r="B590" s="12"/>
      <c r="C590" s="12"/>
      <c r="D590" s="5"/>
      <c r="E590" s="5"/>
      <c r="F590" s="5"/>
      <c r="G590" s="5"/>
      <c r="H590" s="5"/>
      <c r="I590" s="5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4.25" customHeight="1">
      <c r="A591" s="5"/>
      <c r="B591" s="12"/>
      <c r="C591" s="12"/>
      <c r="D591" s="5"/>
      <c r="E591" s="5"/>
      <c r="F591" s="5"/>
      <c r="G591" s="5"/>
      <c r="H591" s="5"/>
      <c r="I591" s="5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4.25" customHeight="1">
      <c r="A592" s="5"/>
      <c r="B592" s="12"/>
      <c r="C592" s="12"/>
      <c r="D592" s="5"/>
      <c r="E592" s="5"/>
      <c r="F592" s="5"/>
      <c r="G592" s="5"/>
      <c r="H592" s="5"/>
      <c r="I592" s="5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4.25" customHeight="1">
      <c r="A593" s="5"/>
      <c r="B593" s="12"/>
      <c r="C593" s="12"/>
      <c r="D593" s="5"/>
      <c r="E593" s="5"/>
      <c r="F593" s="5"/>
      <c r="G593" s="5"/>
      <c r="H593" s="5"/>
      <c r="I593" s="5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4.25" customHeight="1">
      <c r="A594" s="5"/>
      <c r="B594" s="12"/>
      <c r="C594" s="12"/>
      <c r="D594" s="5"/>
      <c r="E594" s="5"/>
      <c r="F594" s="5"/>
      <c r="G594" s="5"/>
      <c r="H594" s="5"/>
      <c r="I594" s="5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4.25" customHeight="1">
      <c r="A595" s="5"/>
      <c r="B595" s="12"/>
      <c r="C595" s="12"/>
      <c r="D595" s="5"/>
      <c r="E595" s="5"/>
      <c r="F595" s="5"/>
      <c r="G595" s="5"/>
      <c r="H595" s="5"/>
      <c r="I595" s="5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4.25" customHeight="1">
      <c r="A596" s="5"/>
      <c r="B596" s="12"/>
      <c r="C596" s="12"/>
      <c r="D596" s="5"/>
      <c r="E596" s="5"/>
      <c r="F596" s="5"/>
      <c r="G596" s="5"/>
      <c r="H596" s="5"/>
      <c r="I596" s="5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4.25" customHeight="1">
      <c r="A597" s="5"/>
      <c r="B597" s="12"/>
      <c r="C597" s="12"/>
      <c r="D597" s="5"/>
      <c r="E597" s="5"/>
      <c r="F597" s="5"/>
      <c r="G597" s="5"/>
      <c r="H597" s="5"/>
      <c r="I597" s="5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4.25" customHeight="1">
      <c r="A598" s="5"/>
      <c r="B598" s="12"/>
      <c r="C598" s="12"/>
      <c r="D598" s="5"/>
      <c r="E598" s="5"/>
      <c r="F598" s="5"/>
      <c r="G598" s="5"/>
      <c r="H598" s="5"/>
      <c r="I598" s="5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4.25" customHeight="1">
      <c r="A599" s="5"/>
      <c r="B599" s="12"/>
      <c r="C599" s="12"/>
      <c r="D599" s="5"/>
      <c r="E599" s="5"/>
      <c r="F599" s="5"/>
      <c r="G599" s="5"/>
      <c r="H599" s="5"/>
      <c r="I599" s="5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4.25" customHeight="1">
      <c r="A600" s="5"/>
      <c r="B600" s="12"/>
      <c r="C600" s="12"/>
      <c r="D600" s="5"/>
      <c r="E600" s="5"/>
      <c r="F600" s="5"/>
      <c r="G600" s="5"/>
      <c r="H600" s="5"/>
      <c r="I600" s="5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4.25" customHeight="1">
      <c r="A601" s="5"/>
      <c r="B601" s="12"/>
      <c r="C601" s="12"/>
      <c r="D601" s="5"/>
      <c r="E601" s="5"/>
      <c r="F601" s="5"/>
      <c r="G601" s="5"/>
      <c r="H601" s="5"/>
      <c r="I601" s="5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4.25" customHeight="1">
      <c r="A602" s="5"/>
      <c r="B602" s="12"/>
      <c r="C602" s="12"/>
      <c r="D602" s="5"/>
      <c r="E602" s="5"/>
      <c r="F602" s="5"/>
      <c r="G602" s="5"/>
      <c r="H602" s="5"/>
      <c r="I602" s="5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4.25" customHeight="1">
      <c r="A603" s="5"/>
      <c r="B603" s="12"/>
      <c r="C603" s="12"/>
      <c r="D603" s="5"/>
      <c r="E603" s="5"/>
      <c r="F603" s="5"/>
      <c r="G603" s="5"/>
      <c r="H603" s="5"/>
      <c r="I603" s="5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4.25" customHeight="1">
      <c r="A604" s="5"/>
      <c r="B604" s="12"/>
      <c r="C604" s="12"/>
      <c r="D604" s="5"/>
      <c r="E604" s="5"/>
      <c r="F604" s="5"/>
      <c r="G604" s="5"/>
      <c r="H604" s="5"/>
      <c r="I604" s="5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4.25" customHeight="1">
      <c r="A605" s="5"/>
      <c r="B605" s="12"/>
      <c r="C605" s="12"/>
      <c r="D605" s="5"/>
      <c r="E605" s="5"/>
      <c r="F605" s="5"/>
      <c r="G605" s="5"/>
      <c r="H605" s="5"/>
      <c r="I605" s="5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4.25" customHeight="1">
      <c r="A606" s="5"/>
      <c r="B606" s="12"/>
      <c r="C606" s="12"/>
      <c r="D606" s="5"/>
      <c r="E606" s="5"/>
      <c r="F606" s="5"/>
      <c r="G606" s="5"/>
      <c r="H606" s="5"/>
      <c r="I606" s="5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4.25" customHeight="1">
      <c r="A607" s="5"/>
      <c r="B607" s="12"/>
      <c r="C607" s="12"/>
      <c r="D607" s="5"/>
      <c r="E607" s="5"/>
      <c r="F607" s="5"/>
      <c r="G607" s="5"/>
      <c r="H607" s="5"/>
      <c r="I607" s="5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4.25" customHeight="1">
      <c r="A608" s="5"/>
      <c r="B608" s="12"/>
      <c r="C608" s="12"/>
      <c r="D608" s="5"/>
      <c r="E608" s="5"/>
      <c r="F608" s="5"/>
      <c r="G608" s="5"/>
      <c r="H608" s="5"/>
      <c r="I608" s="5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4.25" customHeight="1">
      <c r="A609" s="5"/>
      <c r="B609" s="12"/>
      <c r="C609" s="12"/>
      <c r="D609" s="5"/>
      <c r="E609" s="5"/>
      <c r="F609" s="5"/>
      <c r="G609" s="5"/>
      <c r="H609" s="5"/>
      <c r="I609" s="5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4.25" customHeight="1">
      <c r="A610" s="5"/>
      <c r="B610" s="12"/>
      <c r="C610" s="12"/>
      <c r="D610" s="5"/>
      <c r="E610" s="5"/>
      <c r="F610" s="5"/>
      <c r="G610" s="5"/>
      <c r="H610" s="5"/>
      <c r="I610" s="5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4.25" customHeight="1">
      <c r="A611" s="5"/>
      <c r="B611" s="12"/>
      <c r="C611" s="12"/>
      <c r="D611" s="5"/>
      <c r="E611" s="5"/>
      <c r="F611" s="5"/>
      <c r="G611" s="5"/>
      <c r="H611" s="5"/>
      <c r="I611" s="5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4.25" customHeight="1">
      <c r="A612" s="5"/>
      <c r="B612" s="12"/>
      <c r="C612" s="12"/>
      <c r="D612" s="5"/>
      <c r="E612" s="5"/>
      <c r="F612" s="5"/>
      <c r="G612" s="5"/>
      <c r="H612" s="5"/>
      <c r="I612" s="5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4.25" customHeight="1">
      <c r="A613" s="5"/>
      <c r="B613" s="12"/>
      <c r="C613" s="12"/>
      <c r="D613" s="5"/>
      <c r="E613" s="5"/>
      <c r="F613" s="5"/>
      <c r="G613" s="5"/>
      <c r="H613" s="5"/>
      <c r="I613" s="5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4.25" customHeight="1">
      <c r="A614" s="5"/>
      <c r="B614" s="12"/>
      <c r="C614" s="12"/>
      <c r="D614" s="5"/>
      <c r="E614" s="5"/>
      <c r="F614" s="5"/>
      <c r="G614" s="5"/>
      <c r="H614" s="5"/>
      <c r="I614" s="5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4.25" customHeight="1">
      <c r="A615" s="5"/>
      <c r="B615" s="12"/>
      <c r="C615" s="12"/>
      <c r="D615" s="5"/>
      <c r="E615" s="5"/>
      <c r="F615" s="5"/>
      <c r="G615" s="5"/>
      <c r="H615" s="5"/>
      <c r="I615" s="5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4.25" customHeight="1">
      <c r="A616" s="5"/>
      <c r="B616" s="12"/>
      <c r="C616" s="12"/>
      <c r="D616" s="5"/>
      <c r="E616" s="5"/>
      <c r="F616" s="5"/>
      <c r="G616" s="5"/>
      <c r="H616" s="5"/>
      <c r="I616" s="5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4.25" customHeight="1">
      <c r="A617" s="5"/>
      <c r="B617" s="12"/>
      <c r="C617" s="12"/>
      <c r="D617" s="5"/>
      <c r="E617" s="5"/>
      <c r="F617" s="5"/>
      <c r="G617" s="5"/>
      <c r="H617" s="5"/>
      <c r="I617" s="5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4.25" customHeight="1">
      <c r="A618" s="5"/>
      <c r="B618" s="12"/>
      <c r="C618" s="12"/>
      <c r="D618" s="5"/>
      <c r="E618" s="5"/>
      <c r="F618" s="5"/>
      <c r="G618" s="5"/>
      <c r="H618" s="5"/>
      <c r="I618" s="5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4.25" customHeight="1">
      <c r="A619" s="5"/>
      <c r="B619" s="12"/>
      <c r="C619" s="12"/>
      <c r="D619" s="5"/>
      <c r="E619" s="5"/>
      <c r="F619" s="5"/>
      <c r="G619" s="5"/>
      <c r="H619" s="5"/>
      <c r="I619" s="5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4.25" customHeight="1">
      <c r="A620" s="5"/>
      <c r="B620" s="12"/>
      <c r="C620" s="12"/>
      <c r="D620" s="5"/>
      <c r="E620" s="5"/>
      <c r="F620" s="5"/>
      <c r="G620" s="5"/>
      <c r="H620" s="5"/>
      <c r="I620" s="5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4.25" customHeight="1">
      <c r="A621" s="5"/>
      <c r="B621" s="12"/>
      <c r="C621" s="12"/>
      <c r="D621" s="5"/>
      <c r="E621" s="5"/>
      <c r="F621" s="5"/>
      <c r="G621" s="5"/>
      <c r="H621" s="5"/>
      <c r="I621" s="5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4.25" customHeight="1">
      <c r="A622" s="5"/>
      <c r="B622" s="12"/>
      <c r="C622" s="12"/>
      <c r="D622" s="5"/>
      <c r="E622" s="5"/>
      <c r="F622" s="5"/>
      <c r="G622" s="5"/>
      <c r="H622" s="5"/>
      <c r="I622" s="5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4.25" customHeight="1">
      <c r="A623" s="5"/>
      <c r="B623" s="12"/>
      <c r="C623" s="12"/>
      <c r="D623" s="5"/>
      <c r="E623" s="5"/>
      <c r="F623" s="5"/>
      <c r="G623" s="5"/>
      <c r="H623" s="5"/>
      <c r="I623" s="5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4.25" customHeight="1">
      <c r="A624" s="5"/>
      <c r="B624" s="12"/>
      <c r="C624" s="12"/>
      <c r="D624" s="5"/>
      <c r="E624" s="5"/>
      <c r="F624" s="5"/>
      <c r="G624" s="5"/>
      <c r="H624" s="5"/>
      <c r="I624" s="5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4.25" customHeight="1">
      <c r="A625" s="5"/>
      <c r="B625" s="12"/>
      <c r="C625" s="12"/>
      <c r="D625" s="5"/>
      <c r="E625" s="5"/>
      <c r="F625" s="5"/>
      <c r="G625" s="5"/>
      <c r="H625" s="5"/>
      <c r="I625" s="5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4.25" customHeight="1">
      <c r="A626" s="5"/>
      <c r="B626" s="12"/>
      <c r="C626" s="12"/>
      <c r="D626" s="5"/>
      <c r="E626" s="5"/>
      <c r="F626" s="5"/>
      <c r="G626" s="5"/>
      <c r="H626" s="5"/>
      <c r="I626" s="5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4.25" customHeight="1">
      <c r="A627" s="5"/>
      <c r="B627" s="12"/>
      <c r="C627" s="12"/>
      <c r="D627" s="5"/>
      <c r="E627" s="5"/>
      <c r="F627" s="5"/>
      <c r="G627" s="5"/>
      <c r="H627" s="5"/>
      <c r="I627" s="5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4.25" customHeight="1">
      <c r="A628" s="5"/>
      <c r="B628" s="12"/>
      <c r="C628" s="12"/>
      <c r="D628" s="5"/>
      <c r="E628" s="5"/>
      <c r="F628" s="5"/>
      <c r="G628" s="5"/>
      <c r="H628" s="5"/>
      <c r="I628" s="5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4.25" customHeight="1">
      <c r="A629" s="5"/>
      <c r="B629" s="12"/>
      <c r="C629" s="12"/>
      <c r="D629" s="5"/>
      <c r="E629" s="5"/>
      <c r="F629" s="5"/>
      <c r="G629" s="5"/>
      <c r="H629" s="5"/>
      <c r="I629" s="5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4.25" customHeight="1">
      <c r="A630" s="5"/>
      <c r="B630" s="12"/>
      <c r="C630" s="12"/>
      <c r="D630" s="5"/>
      <c r="E630" s="5"/>
      <c r="F630" s="5"/>
      <c r="G630" s="5"/>
      <c r="H630" s="5"/>
      <c r="I630" s="5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4.25" customHeight="1">
      <c r="A631" s="5"/>
      <c r="B631" s="12"/>
      <c r="C631" s="12"/>
      <c r="D631" s="5"/>
      <c r="E631" s="5"/>
      <c r="F631" s="5"/>
      <c r="G631" s="5"/>
      <c r="H631" s="5"/>
      <c r="I631" s="5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4.25" customHeight="1">
      <c r="A632" s="5"/>
      <c r="B632" s="12"/>
      <c r="C632" s="12"/>
      <c r="D632" s="5"/>
      <c r="E632" s="5"/>
      <c r="F632" s="5"/>
      <c r="G632" s="5"/>
      <c r="H632" s="5"/>
      <c r="I632" s="5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4.25" customHeight="1">
      <c r="A633" s="5"/>
      <c r="B633" s="12"/>
      <c r="C633" s="12"/>
      <c r="D633" s="5"/>
      <c r="E633" s="5"/>
      <c r="F633" s="5"/>
      <c r="G633" s="5"/>
      <c r="H633" s="5"/>
      <c r="I633" s="5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4.25" customHeight="1">
      <c r="A634" s="5"/>
      <c r="B634" s="12"/>
      <c r="C634" s="12"/>
      <c r="D634" s="5"/>
      <c r="E634" s="5"/>
      <c r="F634" s="5"/>
      <c r="G634" s="5"/>
      <c r="H634" s="5"/>
      <c r="I634" s="5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4.25" customHeight="1">
      <c r="A635" s="5"/>
      <c r="B635" s="12"/>
      <c r="C635" s="12"/>
      <c r="D635" s="5"/>
      <c r="E635" s="5"/>
      <c r="F635" s="5"/>
      <c r="G635" s="5"/>
      <c r="H635" s="5"/>
      <c r="I635" s="5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4.25" customHeight="1">
      <c r="A636" s="5"/>
      <c r="B636" s="12"/>
      <c r="C636" s="12"/>
      <c r="D636" s="5"/>
      <c r="E636" s="5"/>
      <c r="F636" s="5"/>
      <c r="G636" s="5"/>
      <c r="H636" s="5"/>
      <c r="I636" s="5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4.25" customHeight="1">
      <c r="A637" s="5"/>
      <c r="B637" s="12"/>
      <c r="C637" s="12"/>
      <c r="D637" s="5"/>
      <c r="E637" s="5"/>
      <c r="F637" s="5"/>
      <c r="G637" s="5"/>
      <c r="H637" s="5"/>
      <c r="I637" s="5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4.25" customHeight="1">
      <c r="A638" s="5"/>
      <c r="B638" s="12"/>
      <c r="C638" s="12"/>
      <c r="D638" s="5"/>
      <c r="E638" s="5"/>
      <c r="F638" s="5"/>
      <c r="G638" s="5"/>
      <c r="H638" s="5"/>
      <c r="I638" s="5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4.25" customHeight="1">
      <c r="A639" s="5"/>
      <c r="B639" s="12"/>
      <c r="C639" s="12"/>
      <c r="D639" s="5"/>
      <c r="E639" s="5"/>
      <c r="F639" s="5"/>
      <c r="G639" s="5"/>
      <c r="H639" s="5"/>
      <c r="I639" s="5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4.25" customHeight="1">
      <c r="A640" s="5"/>
      <c r="B640" s="12"/>
      <c r="C640" s="12"/>
      <c r="D640" s="5"/>
      <c r="E640" s="5"/>
      <c r="F640" s="5"/>
      <c r="G640" s="5"/>
      <c r="H640" s="5"/>
      <c r="I640" s="5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4.25" customHeight="1">
      <c r="A641" s="5"/>
      <c r="B641" s="12"/>
      <c r="C641" s="12"/>
      <c r="D641" s="5"/>
      <c r="E641" s="5"/>
      <c r="F641" s="5"/>
      <c r="G641" s="5"/>
      <c r="H641" s="5"/>
      <c r="I641" s="5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4.25" customHeight="1">
      <c r="A642" s="5"/>
      <c r="B642" s="12"/>
      <c r="C642" s="12"/>
      <c r="D642" s="5"/>
      <c r="E642" s="5"/>
      <c r="F642" s="5"/>
      <c r="G642" s="5"/>
      <c r="H642" s="5"/>
      <c r="I642" s="5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4.25" customHeight="1">
      <c r="A643" s="5"/>
      <c r="B643" s="12"/>
      <c r="C643" s="12"/>
      <c r="D643" s="5"/>
      <c r="E643" s="5"/>
      <c r="F643" s="5"/>
      <c r="G643" s="5"/>
      <c r="H643" s="5"/>
      <c r="I643" s="5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4.25" customHeight="1">
      <c r="A644" s="5"/>
      <c r="B644" s="12"/>
      <c r="C644" s="12"/>
      <c r="D644" s="5"/>
      <c r="E644" s="5"/>
      <c r="F644" s="5"/>
      <c r="G644" s="5"/>
      <c r="H644" s="5"/>
      <c r="I644" s="5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4.25" customHeight="1">
      <c r="A645" s="5"/>
      <c r="B645" s="12"/>
      <c r="C645" s="12"/>
      <c r="D645" s="5"/>
      <c r="E645" s="5"/>
      <c r="F645" s="5"/>
      <c r="G645" s="5"/>
      <c r="H645" s="5"/>
      <c r="I645" s="5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4.25" customHeight="1">
      <c r="A646" s="5"/>
      <c r="B646" s="12"/>
      <c r="C646" s="12"/>
      <c r="D646" s="5"/>
      <c r="E646" s="5"/>
      <c r="F646" s="5"/>
      <c r="G646" s="5"/>
      <c r="H646" s="5"/>
      <c r="I646" s="5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4.25" customHeight="1">
      <c r="A647" s="5"/>
      <c r="B647" s="12"/>
      <c r="C647" s="12"/>
      <c r="D647" s="5"/>
      <c r="E647" s="5"/>
      <c r="F647" s="5"/>
      <c r="G647" s="5"/>
      <c r="H647" s="5"/>
      <c r="I647" s="5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4.25" customHeight="1">
      <c r="A648" s="5"/>
      <c r="B648" s="12"/>
      <c r="C648" s="12"/>
      <c r="D648" s="5"/>
      <c r="E648" s="5"/>
      <c r="F648" s="5"/>
      <c r="G648" s="5"/>
      <c r="H648" s="5"/>
      <c r="I648" s="5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4.25" customHeight="1">
      <c r="A649" s="5"/>
      <c r="B649" s="12"/>
      <c r="C649" s="12"/>
      <c r="D649" s="5"/>
      <c r="E649" s="5"/>
      <c r="F649" s="5"/>
      <c r="G649" s="5"/>
      <c r="H649" s="5"/>
      <c r="I649" s="5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4.25" customHeight="1">
      <c r="A650" s="5"/>
      <c r="B650" s="12"/>
      <c r="C650" s="12"/>
      <c r="D650" s="5"/>
      <c r="E650" s="5"/>
      <c r="F650" s="5"/>
      <c r="G650" s="5"/>
      <c r="H650" s="5"/>
      <c r="I650" s="5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4.25" customHeight="1">
      <c r="A651" s="5"/>
      <c r="B651" s="12"/>
      <c r="C651" s="12"/>
      <c r="D651" s="5"/>
      <c r="E651" s="5"/>
      <c r="F651" s="5"/>
      <c r="G651" s="5"/>
      <c r="H651" s="5"/>
      <c r="I651" s="5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4.25" customHeight="1">
      <c r="A652" s="5"/>
      <c r="B652" s="12"/>
      <c r="C652" s="12"/>
      <c r="D652" s="5"/>
      <c r="E652" s="5"/>
      <c r="F652" s="5"/>
      <c r="G652" s="5"/>
      <c r="H652" s="5"/>
      <c r="I652" s="5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4.25" customHeight="1">
      <c r="A653" s="5"/>
      <c r="B653" s="12"/>
      <c r="C653" s="12"/>
      <c r="D653" s="5"/>
      <c r="E653" s="5"/>
      <c r="F653" s="5"/>
      <c r="G653" s="5"/>
      <c r="H653" s="5"/>
      <c r="I653" s="5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4.25" customHeight="1">
      <c r="A654" s="5"/>
      <c r="B654" s="12"/>
      <c r="C654" s="12"/>
      <c r="D654" s="5"/>
      <c r="E654" s="5"/>
      <c r="F654" s="5"/>
      <c r="G654" s="5"/>
      <c r="H654" s="5"/>
      <c r="I654" s="5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4.25" customHeight="1">
      <c r="A655" s="5"/>
      <c r="B655" s="12"/>
      <c r="C655" s="12"/>
      <c r="D655" s="5"/>
      <c r="E655" s="5"/>
      <c r="F655" s="5"/>
      <c r="G655" s="5"/>
      <c r="H655" s="5"/>
      <c r="I655" s="5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4.25" customHeight="1">
      <c r="A656" s="5"/>
      <c r="B656" s="12"/>
      <c r="C656" s="12"/>
      <c r="D656" s="5"/>
      <c r="E656" s="5"/>
      <c r="F656" s="5"/>
      <c r="G656" s="5"/>
      <c r="H656" s="5"/>
      <c r="I656" s="5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4.25" customHeight="1">
      <c r="A657" s="5"/>
      <c r="B657" s="12"/>
      <c r="C657" s="12"/>
      <c r="D657" s="5"/>
      <c r="E657" s="5"/>
      <c r="F657" s="5"/>
      <c r="G657" s="5"/>
      <c r="H657" s="5"/>
      <c r="I657" s="5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4.25" customHeight="1">
      <c r="A658" s="5"/>
      <c r="B658" s="12"/>
      <c r="C658" s="12"/>
      <c r="D658" s="5"/>
      <c r="E658" s="5"/>
      <c r="F658" s="5"/>
      <c r="G658" s="5"/>
      <c r="H658" s="5"/>
      <c r="I658" s="5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4.25" customHeight="1">
      <c r="A659" s="5"/>
      <c r="B659" s="12"/>
      <c r="C659" s="12"/>
      <c r="D659" s="5"/>
      <c r="E659" s="5"/>
      <c r="F659" s="5"/>
      <c r="G659" s="5"/>
      <c r="H659" s="5"/>
      <c r="I659" s="5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4.25" customHeight="1">
      <c r="A660" s="5"/>
      <c r="B660" s="12"/>
      <c r="C660" s="12"/>
      <c r="D660" s="5"/>
      <c r="E660" s="5"/>
      <c r="F660" s="5"/>
      <c r="G660" s="5"/>
      <c r="H660" s="5"/>
      <c r="I660" s="5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4.25" customHeight="1">
      <c r="A661" s="5"/>
      <c r="B661" s="12"/>
      <c r="C661" s="12"/>
      <c r="D661" s="5"/>
      <c r="E661" s="5"/>
      <c r="F661" s="5"/>
      <c r="G661" s="5"/>
      <c r="H661" s="5"/>
      <c r="I661" s="5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4.25" customHeight="1">
      <c r="A662" s="5"/>
      <c r="B662" s="12"/>
      <c r="C662" s="12"/>
      <c r="D662" s="5"/>
      <c r="E662" s="5"/>
      <c r="F662" s="5"/>
      <c r="G662" s="5"/>
      <c r="H662" s="5"/>
      <c r="I662" s="5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4.25" customHeight="1">
      <c r="A663" s="5"/>
      <c r="B663" s="12"/>
      <c r="C663" s="12"/>
      <c r="D663" s="5"/>
      <c r="E663" s="5"/>
      <c r="F663" s="5"/>
      <c r="G663" s="5"/>
      <c r="H663" s="5"/>
      <c r="I663" s="5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4.25" customHeight="1">
      <c r="A664" s="5"/>
      <c r="B664" s="12"/>
      <c r="C664" s="12"/>
      <c r="D664" s="5"/>
      <c r="E664" s="5"/>
      <c r="F664" s="5"/>
      <c r="G664" s="5"/>
      <c r="H664" s="5"/>
      <c r="I664" s="5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4.25" customHeight="1">
      <c r="A665" s="5"/>
      <c r="B665" s="12"/>
      <c r="C665" s="12"/>
      <c r="D665" s="5"/>
      <c r="E665" s="5"/>
      <c r="F665" s="5"/>
      <c r="G665" s="5"/>
      <c r="H665" s="5"/>
      <c r="I665" s="5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4.25" customHeight="1">
      <c r="A666" s="5"/>
      <c r="B666" s="12"/>
      <c r="C666" s="12"/>
      <c r="D666" s="5"/>
      <c r="E666" s="5"/>
      <c r="F666" s="5"/>
      <c r="G666" s="5"/>
      <c r="H666" s="5"/>
      <c r="I666" s="5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4.25" customHeight="1">
      <c r="A667" s="5"/>
      <c r="B667" s="12"/>
      <c r="C667" s="12"/>
      <c r="D667" s="5"/>
      <c r="E667" s="5"/>
      <c r="F667" s="5"/>
      <c r="G667" s="5"/>
      <c r="H667" s="5"/>
      <c r="I667" s="5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4.25" customHeight="1">
      <c r="A668" s="5"/>
      <c r="B668" s="12"/>
      <c r="C668" s="12"/>
      <c r="D668" s="5"/>
      <c r="E668" s="5"/>
      <c r="F668" s="5"/>
      <c r="G668" s="5"/>
      <c r="H668" s="5"/>
      <c r="I668" s="5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4.25" customHeight="1">
      <c r="A669" s="5"/>
      <c r="B669" s="12"/>
      <c r="C669" s="12"/>
      <c r="D669" s="5"/>
      <c r="E669" s="5"/>
      <c r="F669" s="5"/>
      <c r="G669" s="5"/>
      <c r="H669" s="5"/>
      <c r="I669" s="5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4.25" customHeight="1">
      <c r="A670" s="5"/>
      <c r="B670" s="12"/>
      <c r="C670" s="12"/>
      <c r="D670" s="5"/>
      <c r="E670" s="5"/>
      <c r="F670" s="5"/>
      <c r="G670" s="5"/>
      <c r="H670" s="5"/>
      <c r="I670" s="5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4.25" customHeight="1">
      <c r="A671" s="5"/>
      <c r="B671" s="12"/>
      <c r="C671" s="12"/>
      <c r="D671" s="5"/>
      <c r="E671" s="5"/>
      <c r="F671" s="5"/>
      <c r="G671" s="5"/>
      <c r="H671" s="5"/>
      <c r="I671" s="5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4.25" customHeight="1">
      <c r="A672" s="5"/>
      <c r="B672" s="12"/>
      <c r="C672" s="12"/>
      <c r="D672" s="5"/>
      <c r="E672" s="5"/>
      <c r="F672" s="5"/>
      <c r="G672" s="5"/>
      <c r="H672" s="5"/>
      <c r="I672" s="5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4.25" customHeight="1">
      <c r="A673" s="5"/>
      <c r="B673" s="12"/>
      <c r="C673" s="12"/>
      <c r="D673" s="5"/>
      <c r="E673" s="5"/>
      <c r="F673" s="5"/>
      <c r="G673" s="5"/>
      <c r="H673" s="5"/>
      <c r="I673" s="5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4.25" customHeight="1">
      <c r="A674" s="5"/>
      <c r="B674" s="12"/>
      <c r="C674" s="12"/>
      <c r="D674" s="5"/>
      <c r="E674" s="5"/>
      <c r="F674" s="5"/>
      <c r="G674" s="5"/>
      <c r="H674" s="5"/>
      <c r="I674" s="5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4.25" customHeight="1">
      <c r="A675" s="5"/>
      <c r="B675" s="12"/>
      <c r="C675" s="12"/>
      <c r="D675" s="5"/>
      <c r="E675" s="5"/>
      <c r="F675" s="5"/>
      <c r="G675" s="5"/>
      <c r="H675" s="5"/>
      <c r="I675" s="5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4.25" customHeight="1">
      <c r="A676" s="5"/>
      <c r="B676" s="12"/>
      <c r="C676" s="12"/>
      <c r="D676" s="5"/>
      <c r="E676" s="5"/>
      <c r="F676" s="5"/>
      <c r="G676" s="5"/>
      <c r="H676" s="5"/>
      <c r="I676" s="5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4.25" customHeight="1">
      <c r="A677" s="5"/>
      <c r="B677" s="12"/>
      <c r="C677" s="12"/>
      <c r="D677" s="5"/>
      <c r="E677" s="5"/>
      <c r="F677" s="5"/>
      <c r="G677" s="5"/>
      <c r="H677" s="5"/>
      <c r="I677" s="5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4.25" customHeight="1">
      <c r="A678" s="5"/>
      <c r="B678" s="12"/>
      <c r="C678" s="12"/>
      <c r="D678" s="5"/>
      <c r="E678" s="5"/>
      <c r="F678" s="5"/>
      <c r="G678" s="5"/>
      <c r="H678" s="5"/>
      <c r="I678" s="5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4.25" customHeight="1">
      <c r="A679" s="5"/>
      <c r="B679" s="12"/>
      <c r="C679" s="12"/>
      <c r="D679" s="5"/>
      <c r="E679" s="5"/>
      <c r="F679" s="5"/>
      <c r="G679" s="5"/>
      <c r="H679" s="5"/>
      <c r="I679" s="5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4.25" customHeight="1">
      <c r="A680" s="5"/>
      <c r="B680" s="12"/>
      <c r="C680" s="12"/>
      <c r="D680" s="5"/>
      <c r="E680" s="5"/>
      <c r="F680" s="5"/>
      <c r="G680" s="5"/>
      <c r="H680" s="5"/>
      <c r="I680" s="5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4.25" customHeight="1">
      <c r="A681" s="5"/>
      <c r="B681" s="12"/>
      <c r="C681" s="12"/>
      <c r="D681" s="5"/>
      <c r="E681" s="5"/>
      <c r="F681" s="5"/>
      <c r="G681" s="5"/>
      <c r="H681" s="5"/>
      <c r="I681" s="5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4.25" customHeight="1">
      <c r="A682" s="5"/>
      <c r="B682" s="12"/>
      <c r="C682" s="12"/>
      <c r="D682" s="5"/>
      <c r="E682" s="5"/>
      <c r="F682" s="5"/>
      <c r="G682" s="5"/>
      <c r="H682" s="5"/>
      <c r="I682" s="5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4.25" customHeight="1">
      <c r="A683" s="5"/>
      <c r="B683" s="12"/>
      <c r="C683" s="12"/>
      <c r="D683" s="5"/>
      <c r="E683" s="5"/>
      <c r="F683" s="5"/>
      <c r="G683" s="5"/>
      <c r="H683" s="5"/>
      <c r="I683" s="5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4.25" customHeight="1">
      <c r="A684" s="5"/>
      <c r="B684" s="12"/>
      <c r="C684" s="12"/>
      <c r="D684" s="5"/>
      <c r="E684" s="5"/>
      <c r="F684" s="5"/>
      <c r="G684" s="5"/>
      <c r="H684" s="5"/>
      <c r="I684" s="5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4.25" customHeight="1">
      <c r="A685" s="5"/>
      <c r="B685" s="12"/>
      <c r="C685" s="12"/>
      <c r="D685" s="5"/>
      <c r="E685" s="5"/>
      <c r="F685" s="5"/>
      <c r="G685" s="5"/>
      <c r="H685" s="5"/>
      <c r="I685" s="5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4.25" customHeight="1">
      <c r="A686" s="5"/>
      <c r="B686" s="12"/>
      <c r="C686" s="12"/>
      <c r="D686" s="5"/>
      <c r="E686" s="5"/>
      <c r="F686" s="5"/>
      <c r="G686" s="5"/>
      <c r="H686" s="5"/>
      <c r="I686" s="5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4.25" customHeight="1">
      <c r="A687" s="5"/>
      <c r="B687" s="12"/>
      <c r="C687" s="12"/>
      <c r="D687" s="5"/>
      <c r="E687" s="5"/>
      <c r="F687" s="5"/>
      <c r="G687" s="5"/>
      <c r="H687" s="5"/>
      <c r="I687" s="5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4.25" customHeight="1">
      <c r="A688" s="5"/>
      <c r="B688" s="12"/>
      <c r="C688" s="12"/>
      <c r="D688" s="5"/>
      <c r="E688" s="5"/>
      <c r="F688" s="5"/>
      <c r="G688" s="5"/>
      <c r="H688" s="5"/>
      <c r="I688" s="5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4.25" customHeight="1">
      <c r="A689" s="5"/>
      <c r="B689" s="12"/>
      <c r="C689" s="12"/>
      <c r="D689" s="5"/>
      <c r="E689" s="5"/>
      <c r="F689" s="5"/>
      <c r="G689" s="5"/>
      <c r="H689" s="5"/>
      <c r="I689" s="5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4.25" customHeight="1">
      <c r="A690" s="5"/>
      <c r="B690" s="12"/>
      <c r="C690" s="12"/>
      <c r="D690" s="5"/>
      <c r="E690" s="5"/>
      <c r="F690" s="5"/>
      <c r="G690" s="5"/>
      <c r="H690" s="5"/>
      <c r="I690" s="5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4.25" customHeight="1">
      <c r="A691" s="5"/>
      <c r="B691" s="12"/>
      <c r="C691" s="12"/>
      <c r="D691" s="5"/>
      <c r="E691" s="5"/>
      <c r="F691" s="5"/>
      <c r="G691" s="5"/>
      <c r="H691" s="5"/>
      <c r="I691" s="5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4.25" customHeight="1">
      <c r="A692" s="5"/>
      <c r="B692" s="12"/>
      <c r="C692" s="12"/>
      <c r="D692" s="5"/>
      <c r="E692" s="5"/>
      <c r="F692" s="5"/>
      <c r="G692" s="5"/>
      <c r="H692" s="5"/>
      <c r="I692" s="5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4.25" customHeight="1">
      <c r="A693" s="5"/>
      <c r="B693" s="12"/>
      <c r="C693" s="12"/>
      <c r="D693" s="5"/>
      <c r="E693" s="5"/>
      <c r="F693" s="5"/>
      <c r="G693" s="5"/>
      <c r="H693" s="5"/>
      <c r="I693" s="5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4.25" customHeight="1">
      <c r="A694" s="5"/>
      <c r="B694" s="12"/>
      <c r="C694" s="12"/>
      <c r="D694" s="5"/>
      <c r="E694" s="5"/>
      <c r="F694" s="5"/>
      <c r="G694" s="5"/>
      <c r="H694" s="5"/>
      <c r="I694" s="5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4.25" customHeight="1">
      <c r="A695" s="5"/>
      <c r="B695" s="12"/>
      <c r="C695" s="12"/>
      <c r="D695" s="5"/>
      <c r="E695" s="5"/>
      <c r="F695" s="5"/>
      <c r="G695" s="5"/>
      <c r="H695" s="5"/>
      <c r="I695" s="5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4.25" customHeight="1">
      <c r="A696" s="5"/>
      <c r="B696" s="12"/>
      <c r="C696" s="12"/>
      <c r="D696" s="5"/>
      <c r="E696" s="5"/>
      <c r="F696" s="5"/>
      <c r="G696" s="5"/>
      <c r="H696" s="5"/>
      <c r="I696" s="5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4.25" customHeight="1">
      <c r="A697" s="5"/>
      <c r="B697" s="12"/>
      <c r="C697" s="12"/>
      <c r="D697" s="5"/>
      <c r="E697" s="5"/>
      <c r="F697" s="5"/>
      <c r="G697" s="5"/>
      <c r="H697" s="5"/>
      <c r="I697" s="5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4.25" customHeight="1">
      <c r="A698" s="5"/>
      <c r="B698" s="12"/>
      <c r="C698" s="12"/>
      <c r="D698" s="5"/>
      <c r="E698" s="5"/>
      <c r="F698" s="5"/>
      <c r="G698" s="5"/>
      <c r="H698" s="5"/>
      <c r="I698" s="5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4.25" customHeight="1">
      <c r="A699" s="5"/>
      <c r="B699" s="12"/>
      <c r="C699" s="12"/>
      <c r="D699" s="5"/>
      <c r="E699" s="5"/>
      <c r="F699" s="5"/>
      <c r="G699" s="5"/>
      <c r="H699" s="5"/>
      <c r="I699" s="5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4.25" customHeight="1">
      <c r="A700" s="5"/>
      <c r="B700" s="12"/>
      <c r="C700" s="12"/>
      <c r="D700" s="5"/>
      <c r="E700" s="5"/>
      <c r="F700" s="5"/>
      <c r="G700" s="5"/>
      <c r="H700" s="5"/>
      <c r="I700" s="5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4.25" customHeight="1">
      <c r="A701" s="5"/>
      <c r="B701" s="12"/>
      <c r="C701" s="12"/>
      <c r="D701" s="5"/>
      <c r="E701" s="5"/>
      <c r="F701" s="5"/>
      <c r="G701" s="5"/>
      <c r="H701" s="5"/>
      <c r="I701" s="5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4.25" customHeight="1">
      <c r="A702" s="5"/>
      <c r="B702" s="12"/>
      <c r="C702" s="12"/>
      <c r="D702" s="5"/>
      <c r="E702" s="5"/>
      <c r="F702" s="5"/>
      <c r="G702" s="5"/>
      <c r="H702" s="5"/>
      <c r="I702" s="5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4.25" customHeight="1">
      <c r="A703" s="5"/>
      <c r="B703" s="12"/>
      <c r="C703" s="12"/>
      <c r="D703" s="5"/>
      <c r="E703" s="5"/>
      <c r="F703" s="5"/>
      <c r="G703" s="5"/>
      <c r="H703" s="5"/>
      <c r="I703" s="5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4.25" customHeight="1">
      <c r="A704" s="5"/>
      <c r="B704" s="12"/>
      <c r="C704" s="12"/>
      <c r="D704" s="5"/>
      <c r="E704" s="5"/>
      <c r="F704" s="5"/>
      <c r="G704" s="5"/>
      <c r="H704" s="5"/>
      <c r="I704" s="5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4.25" customHeight="1">
      <c r="A705" s="5"/>
      <c r="B705" s="12"/>
      <c r="C705" s="12"/>
      <c r="D705" s="5"/>
      <c r="E705" s="5"/>
      <c r="F705" s="5"/>
      <c r="G705" s="5"/>
      <c r="H705" s="5"/>
      <c r="I705" s="5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4.25" customHeight="1">
      <c r="A706" s="5"/>
      <c r="B706" s="12"/>
      <c r="C706" s="12"/>
      <c r="D706" s="5"/>
      <c r="E706" s="5"/>
      <c r="F706" s="5"/>
      <c r="G706" s="5"/>
      <c r="H706" s="5"/>
      <c r="I706" s="5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4.25" customHeight="1">
      <c r="A707" s="5"/>
      <c r="B707" s="12"/>
      <c r="C707" s="12"/>
      <c r="D707" s="5"/>
      <c r="E707" s="5"/>
      <c r="F707" s="5"/>
      <c r="G707" s="5"/>
      <c r="H707" s="5"/>
      <c r="I707" s="5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4.25" customHeight="1">
      <c r="A708" s="5"/>
      <c r="B708" s="12"/>
      <c r="C708" s="12"/>
      <c r="D708" s="5"/>
      <c r="E708" s="5"/>
      <c r="F708" s="5"/>
      <c r="G708" s="5"/>
      <c r="H708" s="5"/>
      <c r="I708" s="5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4.25" customHeight="1">
      <c r="A709" s="5"/>
      <c r="B709" s="12"/>
      <c r="C709" s="12"/>
      <c r="D709" s="5"/>
      <c r="E709" s="5"/>
      <c r="F709" s="5"/>
      <c r="G709" s="5"/>
      <c r="H709" s="5"/>
      <c r="I709" s="5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4.25" customHeight="1">
      <c r="A710" s="5"/>
      <c r="B710" s="12"/>
      <c r="C710" s="12"/>
      <c r="D710" s="5"/>
      <c r="E710" s="5"/>
      <c r="F710" s="5"/>
      <c r="G710" s="5"/>
      <c r="H710" s="5"/>
      <c r="I710" s="5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4.25" customHeight="1">
      <c r="A711" s="5"/>
      <c r="B711" s="12"/>
      <c r="C711" s="12"/>
      <c r="D711" s="5"/>
      <c r="E711" s="5"/>
      <c r="F711" s="5"/>
      <c r="G711" s="5"/>
      <c r="H711" s="5"/>
      <c r="I711" s="5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4.25" customHeight="1">
      <c r="A712" s="5"/>
      <c r="B712" s="12"/>
      <c r="C712" s="12"/>
      <c r="D712" s="5"/>
      <c r="E712" s="5"/>
      <c r="F712" s="5"/>
      <c r="G712" s="5"/>
      <c r="H712" s="5"/>
      <c r="I712" s="5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4.25" customHeight="1">
      <c r="A713" s="5"/>
      <c r="B713" s="12"/>
      <c r="C713" s="12"/>
      <c r="D713" s="5"/>
      <c r="E713" s="5"/>
      <c r="F713" s="5"/>
      <c r="G713" s="5"/>
      <c r="H713" s="5"/>
      <c r="I713" s="5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4.25" customHeight="1">
      <c r="A714" s="5"/>
      <c r="B714" s="12"/>
      <c r="C714" s="12"/>
      <c r="D714" s="5"/>
      <c r="E714" s="5"/>
      <c r="F714" s="5"/>
      <c r="G714" s="5"/>
      <c r="H714" s="5"/>
      <c r="I714" s="5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4.25" customHeight="1">
      <c r="A715" s="5"/>
      <c r="B715" s="12"/>
      <c r="C715" s="12"/>
      <c r="D715" s="5"/>
      <c r="E715" s="5"/>
      <c r="F715" s="5"/>
      <c r="G715" s="5"/>
      <c r="H715" s="5"/>
      <c r="I715" s="5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4.25" customHeight="1">
      <c r="A716" s="5"/>
      <c r="B716" s="12"/>
      <c r="C716" s="12"/>
      <c r="D716" s="5"/>
      <c r="E716" s="5"/>
      <c r="F716" s="5"/>
      <c r="G716" s="5"/>
      <c r="H716" s="5"/>
      <c r="I716" s="5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4.25" customHeight="1">
      <c r="A717" s="5"/>
      <c r="B717" s="12"/>
      <c r="C717" s="12"/>
      <c r="D717" s="5"/>
      <c r="E717" s="5"/>
      <c r="F717" s="5"/>
      <c r="G717" s="5"/>
      <c r="H717" s="5"/>
      <c r="I717" s="5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4.25" customHeight="1">
      <c r="A718" s="5"/>
      <c r="B718" s="12"/>
      <c r="C718" s="12"/>
      <c r="D718" s="5"/>
      <c r="E718" s="5"/>
      <c r="F718" s="5"/>
      <c r="G718" s="5"/>
      <c r="H718" s="5"/>
      <c r="I718" s="5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4.25" customHeight="1">
      <c r="A719" s="5"/>
      <c r="B719" s="12"/>
      <c r="C719" s="12"/>
      <c r="D719" s="5"/>
      <c r="E719" s="5"/>
      <c r="F719" s="5"/>
      <c r="G719" s="5"/>
      <c r="H719" s="5"/>
      <c r="I719" s="5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4.25" customHeight="1">
      <c r="A720" s="5"/>
      <c r="B720" s="12"/>
      <c r="C720" s="12"/>
      <c r="D720" s="5"/>
      <c r="E720" s="5"/>
      <c r="F720" s="5"/>
      <c r="G720" s="5"/>
      <c r="H720" s="5"/>
      <c r="I720" s="5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4.25" customHeight="1">
      <c r="A721" s="5"/>
      <c r="B721" s="12"/>
      <c r="C721" s="12"/>
      <c r="D721" s="5"/>
      <c r="E721" s="5"/>
      <c r="F721" s="5"/>
      <c r="G721" s="5"/>
      <c r="H721" s="5"/>
      <c r="I721" s="5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4.25" customHeight="1">
      <c r="A722" s="5"/>
      <c r="B722" s="12"/>
      <c r="C722" s="12"/>
      <c r="D722" s="5"/>
      <c r="E722" s="5"/>
      <c r="F722" s="5"/>
      <c r="G722" s="5"/>
      <c r="H722" s="5"/>
      <c r="I722" s="5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4.25" customHeight="1">
      <c r="A723" s="5"/>
      <c r="B723" s="12"/>
      <c r="C723" s="12"/>
      <c r="D723" s="5"/>
      <c r="E723" s="5"/>
      <c r="F723" s="5"/>
      <c r="G723" s="5"/>
      <c r="H723" s="5"/>
      <c r="I723" s="5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4.25" customHeight="1">
      <c r="A724" s="5"/>
      <c r="B724" s="12"/>
      <c r="C724" s="12"/>
      <c r="D724" s="5"/>
      <c r="E724" s="5"/>
      <c r="F724" s="5"/>
      <c r="G724" s="5"/>
      <c r="H724" s="5"/>
      <c r="I724" s="5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4.25" customHeight="1">
      <c r="A725" s="5"/>
      <c r="B725" s="12"/>
      <c r="C725" s="12"/>
      <c r="D725" s="5"/>
      <c r="E725" s="5"/>
      <c r="F725" s="5"/>
      <c r="G725" s="5"/>
      <c r="H725" s="5"/>
      <c r="I725" s="5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4.25" customHeight="1">
      <c r="A726" s="5"/>
      <c r="B726" s="12"/>
      <c r="C726" s="12"/>
      <c r="D726" s="5"/>
      <c r="E726" s="5"/>
      <c r="F726" s="5"/>
      <c r="G726" s="5"/>
      <c r="H726" s="5"/>
      <c r="I726" s="5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4.25" customHeight="1">
      <c r="A727" s="5"/>
      <c r="B727" s="12"/>
      <c r="C727" s="12"/>
      <c r="D727" s="5"/>
      <c r="E727" s="5"/>
      <c r="F727" s="5"/>
      <c r="G727" s="5"/>
      <c r="H727" s="5"/>
      <c r="I727" s="5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4.25" customHeight="1">
      <c r="A728" s="5"/>
      <c r="B728" s="12"/>
      <c r="C728" s="12"/>
      <c r="D728" s="5"/>
      <c r="E728" s="5"/>
      <c r="F728" s="5"/>
      <c r="G728" s="5"/>
      <c r="H728" s="5"/>
      <c r="I728" s="5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4.25" customHeight="1">
      <c r="A729" s="5"/>
      <c r="B729" s="12"/>
      <c r="C729" s="12"/>
      <c r="D729" s="5"/>
      <c r="E729" s="5"/>
      <c r="F729" s="5"/>
      <c r="G729" s="5"/>
      <c r="H729" s="5"/>
      <c r="I729" s="5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4.25" customHeight="1">
      <c r="A730" s="5"/>
      <c r="B730" s="12"/>
      <c r="C730" s="12"/>
      <c r="D730" s="5"/>
      <c r="E730" s="5"/>
      <c r="F730" s="5"/>
      <c r="G730" s="5"/>
      <c r="H730" s="5"/>
      <c r="I730" s="5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4.25" customHeight="1">
      <c r="A731" s="5"/>
      <c r="B731" s="12"/>
      <c r="C731" s="12"/>
      <c r="D731" s="5"/>
      <c r="E731" s="5"/>
      <c r="F731" s="5"/>
      <c r="G731" s="5"/>
      <c r="H731" s="5"/>
      <c r="I731" s="5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4.25" customHeight="1">
      <c r="A732" s="5"/>
      <c r="B732" s="12"/>
      <c r="C732" s="12"/>
      <c r="D732" s="5"/>
      <c r="E732" s="5"/>
      <c r="F732" s="5"/>
      <c r="G732" s="5"/>
      <c r="H732" s="5"/>
      <c r="I732" s="5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4.25" customHeight="1">
      <c r="A733" s="5"/>
      <c r="B733" s="12"/>
      <c r="C733" s="12"/>
      <c r="D733" s="5"/>
      <c r="E733" s="5"/>
      <c r="F733" s="5"/>
      <c r="G733" s="5"/>
      <c r="H733" s="5"/>
      <c r="I733" s="5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4.25" customHeight="1">
      <c r="A734" s="5"/>
      <c r="B734" s="12"/>
      <c r="C734" s="12"/>
      <c r="D734" s="5"/>
      <c r="E734" s="5"/>
      <c r="F734" s="5"/>
      <c r="G734" s="5"/>
      <c r="H734" s="5"/>
      <c r="I734" s="5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4.25" customHeight="1">
      <c r="A735" s="5"/>
      <c r="B735" s="12"/>
      <c r="C735" s="12"/>
      <c r="D735" s="5"/>
      <c r="E735" s="5"/>
      <c r="F735" s="5"/>
      <c r="G735" s="5"/>
      <c r="H735" s="5"/>
      <c r="I735" s="5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4.25" customHeight="1">
      <c r="A736" s="5"/>
      <c r="B736" s="12"/>
      <c r="C736" s="12"/>
      <c r="D736" s="5"/>
      <c r="E736" s="5"/>
      <c r="F736" s="5"/>
      <c r="G736" s="5"/>
      <c r="H736" s="5"/>
      <c r="I736" s="5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4.25" customHeight="1">
      <c r="A737" s="5"/>
      <c r="B737" s="12"/>
      <c r="C737" s="12"/>
      <c r="D737" s="5"/>
      <c r="E737" s="5"/>
      <c r="F737" s="5"/>
      <c r="G737" s="5"/>
      <c r="H737" s="5"/>
      <c r="I737" s="5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4.25" customHeight="1">
      <c r="A738" s="5"/>
      <c r="B738" s="12"/>
      <c r="C738" s="12"/>
      <c r="D738" s="5"/>
      <c r="E738" s="5"/>
      <c r="F738" s="5"/>
      <c r="G738" s="5"/>
      <c r="H738" s="5"/>
      <c r="I738" s="5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4.25" customHeight="1">
      <c r="A739" s="5"/>
      <c r="B739" s="12"/>
      <c r="C739" s="12"/>
      <c r="D739" s="5"/>
      <c r="E739" s="5"/>
      <c r="F739" s="5"/>
      <c r="G739" s="5"/>
      <c r="H739" s="5"/>
      <c r="I739" s="5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4.25" customHeight="1">
      <c r="A740" s="5"/>
      <c r="B740" s="12"/>
      <c r="C740" s="12"/>
      <c r="D740" s="5"/>
      <c r="E740" s="5"/>
      <c r="F740" s="5"/>
      <c r="G740" s="5"/>
      <c r="H740" s="5"/>
      <c r="I740" s="5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4.25" customHeight="1">
      <c r="A741" s="5"/>
      <c r="B741" s="12"/>
      <c r="C741" s="12"/>
      <c r="D741" s="5"/>
      <c r="E741" s="5"/>
      <c r="F741" s="5"/>
      <c r="G741" s="5"/>
      <c r="H741" s="5"/>
      <c r="I741" s="5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4.25" customHeight="1">
      <c r="A742" s="5"/>
      <c r="B742" s="12"/>
      <c r="C742" s="12"/>
      <c r="D742" s="5"/>
      <c r="E742" s="5"/>
      <c r="F742" s="5"/>
      <c r="G742" s="5"/>
      <c r="H742" s="5"/>
      <c r="I742" s="5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4.25" customHeight="1">
      <c r="A743" s="5"/>
      <c r="B743" s="12"/>
      <c r="C743" s="12"/>
      <c r="D743" s="5"/>
      <c r="E743" s="5"/>
      <c r="F743" s="5"/>
      <c r="G743" s="5"/>
      <c r="H743" s="5"/>
      <c r="I743" s="5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4.25" customHeight="1">
      <c r="A744" s="5"/>
      <c r="B744" s="12"/>
      <c r="C744" s="12"/>
      <c r="D744" s="5"/>
      <c r="E744" s="5"/>
      <c r="F744" s="5"/>
      <c r="G744" s="5"/>
      <c r="H744" s="5"/>
      <c r="I744" s="5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4.25" customHeight="1">
      <c r="A745" s="5"/>
      <c r="B745" s="12"/>
      <c r="C745" s="12"/>
      <c r="D745" s="5"/>
      <c r="E745" s="5"/>
      <c r="F745" s="5"/>
      <c r="G745" s="5"/>
      <c r="H745" s="5"/>
      <c r="I745" s="5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4.25" customHeight="1">
      <c r="A746" s="5"/>
      <c r="B746" s="12"/>
      <c r="C746" s="12"/>
      <c r="D746" s="5"/>
      <c r="E746" s="5"/>
      <c r="F746" s="5"/>
      <c r="G746" s="5"/>
      <c r="H746" s="5"/>
      <c r="I746" s="5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4.25" customHeight="1">
      <c r="A747" s="5"/>
      <c r="B747" s="12"/>
      <c r="C747" s="12"/>
      <c r="D747" s="5"/>
      <c r="E747" s="5"/>
      <c r="F747" s="5"/>
      <c r="G747" s="5"/>
      <c r="H747" s="5"/>
      <c r="I747" s="5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4.25" customHeight="1">
      <c r="A748" s="5"/>
      <c r="B748" s="12"/>
      <c r="C748" s="12"/>
      <c r="D748" s="5"/>
      <c r="E748" s="5"/>
      <c r="F748" s="5"/>
      <c r="G748" s="5"/>
      <c r="H748" s="5"/>
      <c r="I748" s="5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4.25" customHeight="1">
      <c r="A749" s="5"/>
      <c r="B749" s="12"/>
      <c r="C749" s="12"/>
      <c r="D749" s="5"/>
      <c r="E749" s="5"/>
      <c r="F749" s="5"/>
      <c r="G749" s="5"/>
      <c r="H749" s="5"/>
      <c r="I749" s="5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4.25" customHeight="1">
      <c r="A750" s="5"/>
      <c r="B750" s="12"/>
      <c r="C750" s="12"/>
      <c r="D750" s="5"/>
      <c r="E750" s="5"/>
      <c r="F750" s="5"/>
      <c r="G750" s="5"/>
      <c r="H750" s="5"/>
      <c r="I750" s="5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4.25" customHeight="1">
      <c r="A751" s="5"/>
      <c r="B751" s="12"/>
      <c r="C751" s="12"/>
      <c r="D751" s="5"/>
      <c r="E751" s="5"/>
      <c r="F751" s="5"/>
      <c r="G751" s="5"/>
      <c r="H751" s="5"/>
      <c r="I751" s="5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4.25" customHeight="1">
      <c r="A752" s="5"/>
      <c r="B752" s="12"/>
      <c r="C752" s="12"/>
      <c r="D752" s="5"/>
      <c r="E752" s="5"/>
      <c r="F752" s="5"/>
      <c r="G752" s="5"/>
      <c r="H752" s="5"/>
      <c r="I752" s="5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4.25" customHeight="1">
      <c r="A753" s="5"/>
      <c r="B753" s="12"/>
      <c r="C753" s="12"/>
      <c r="D753" s="5"/>
      <c r="E753" s="5"/>
      <c r="F753" s="5"/>
      <c r="G753" s="5"/>
      <c r="H753" s="5"/>
      <c r="I753" s="5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4.25" customHeight="1">
      <c r="A754" s="5"/>
      <c r="B754" s="12"/>
      <c r="C754" s="12"/>
      <c r="D754" s="5"/>
      <c r="E754" s="5"/>
      <c r="F754" s="5"/>
      <c r="G754" s="5"/>
      <c r="H754" s="5"/>
      <c r="I754" s="5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4.25" customHeight="1">
      <c r="A755" s="5"/>
      <c r="B755" s="12"/>
      <c r="C755" s="12"/>
      <c r="D755" s="5"/>
      <c r="E755" s="5"/>
      <c r="F755" s="5"/>
      <c r="G755" s="5"/>
      <c r="H755" s="5"/>
      <c r="I755" s="5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4.25" customHeight="1">
      <c r="A756" s="5"/>
      <c r="B756" s="12"/>
      <c r="C756" s="12"/>
      <c r="D756" s="5"/>
      <c r="E756" s="5"/>
      <c r="F756" s="5"/>
      <c r="G756" s="5"/>
      <c r="H756" s="5"/>
      <c r="I756" s="5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4.25" customHeight="1">
      <c r="A757" s="5"/>
      <c r="B757" s="12"/>
      <c r="C757" s="12"/>
      <c r="D757" s="5"/>
      <c r="E757" s="5"/>
      <c r="F757" s="5"/>
      <c r="G757" s="5"/>
      <c r="H757" s="5"/>
      <c r="I757" s="5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4.25" customHeight="1">
      <c r="A758" s="5"/>
      <c r="B758" s="12"/>
      <c r="C758" s="12"/>
      <c r="D758" s="5"/>
      <c r="E758" s="5"/>
      <c r="F758" s="5"/>
      <c r="G758" s="5"/>
      <c r="H758" s="5"/>
      <c r="I758" s="5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4.25" customHeight="1">
      <c r="A759" s="5"/>
      <c r="B759" s="12"/>
      <c r="C759" s="12"/>
      <c r="D759" s="5"/>
      <c r="E759" s="5"/>
      <c r="F759" s="5"/>
      <c r="G759" s="5"/>
      <c r="H759" s="5"/>
      <c r="I759" s="5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4.25" customHeight="1">
      <c r="A760" s="5"/>
      <c r="B760" s="12"/>
      <c r="C760" s="12"/>
      <c r="D760" s="5"/>
      <c r="E760" s="5"/>
      <c r="F760" s="5"/>
      <c r="G760" s="5"/>
      <c r="H760" s="5"/>
      <c r="I760" s="5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4.25" customHeight="1">
      <c r="A761" s="5"/>
      <c r="B761" s="12"/>
      <c r="C761" s="12"/>
      <c r="D761" s="5"/>
      <c r="E761" s="5"/>
      <c r="F761" s="5"/>
      <c r="G761" s="5"/>
      <c r="H761" s="5"/>
      <c r="I761" s="5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4.25" customHeight="1">
      <c r="A762" s="5"/>
      <c r="B762" s="12"/>
      <c r="C762" s="12"/>
      <c r="D762" s="5"/>
      <c r="E762" s="5"/>
      <c r="F762" s="5"/>
      <c r="G762" s="5"/>
      <c r="H762" s="5"/>
      <c r="I762" s="5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4.25" customHeight="1">
      <c r="A763" s="5"/>
      <c r="B763" s="12"/>
      <c r="C763" s="12"/>
      <c r="D763" s="5"/>
      <c r="E763" s="5"/>
      <c r="F763" s="5"/>
      <c r="G763" s="5"/>
      <c r="H763" s="5"/>
      <c r="I763" s="5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4.25" customHeight="1">
      <c r="A764" s="5"/>
      <c r="B764" s="12"/>
      <c r="C764" s="12"/>
      <c r="D764" s="5"/>
      <c r="E764" s="5"/>
      <c r="F764" s="5"/>
      <c r="G764" s="5"/>
      <c r="H764" s="5"/>
      <c r="I764" s="5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4.25" customHeight="1">
      <c r="A765" s="5"/>
      <c r="B765" s="12"/>
      <c r="C765" s="12"/>
      <c r="D765" s="5"/>
      <c r="E765" s="5"/>
      <c r="F765" s="5"/>
      <c r="G765" s="5"/>
      <c r="H765" s="5"/>
      <c r="I765" s="5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4.25" customHeight="1">
      <c r="A766" s="5"/>
      <c r="B766" s="12"/>
      <c r="C766" s="12"/>
      <c r="D766" s="5"/>
      <c r="E766" s="5"/>
      <c r="F766" s="5"/>
      <c r="G766" s="5"/>
      <c r="H766" s="5"/>
      <c r="I766" s="5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4.25" customHeight="1">
      <c r="A767" s="5"/>
      <c r="B767" s="12"/>
      <c r="C767" s="12"/>
      <c r="D767" s="5"/>
      <c r="E767" s="5"/>
      <c r="F767" s="5"/>
      <c r="G767" s="5"/>
      <c r="H767" s="5"/>
      <c r="I767" s="5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4.25" customHeight="1">
      <c r="A768" s="5"/>
      <c r="B768" s="12"/>
      <c r="C768" s="12"/>
      <c r="D768" s="5"/>
      <c r="E768" s="5"/>
      <c r="F768" s="5"/>
      <c r="G768" s="5"/>
      <c r="H768" s="5"/>
      <c r="I768" s="5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4.25" customHeight="1">
      <c r="A769" s="5"/>
      <c r="B769" s="12"/>
      <c r="C769" s="12"/>
      <c r="D769" s="5"/>
      <c r="E769" s="5"/>
      <c r="F769" s="5"/>
      <c r="G769" s="5"/>
      <c r="H769" s="5"/>
      <c r="I769" s="5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4.25" customHeight="1">
      <c r="A770" s="5"/>
      <c r="B770" s="12"/>
      <c r="C770" s="12"/>
      <c r="D770" s="5"/>
      <c r="E770" s="5"/>
      <c r="F770" s="5"/>
      <c r="G770" s="5"/>
      <c r="H770" s="5"/>
      <c r="I770" s="5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4.25" customHeight="1">
      <c r="A771" s="5"/>
      <c r="B771" s="12"/>
      <c r="C771" s="12"/>
      <c r="D771" s="5"/>
      <c r="E771" s="5"/>
      <c r="F771" s="5"/>
      <c r="G771" s="5"/>
      <c r="H771" s="5"/>
      <c r="I771" s="5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4.25" customHeight="1">
      <c r="A772" s="5"/>
      <c r="B772" s="12"/>
      <c r="C772" s="12"/>
      <c r="D772" s="5"/>
      <c r="E772" s="5"/>
      <c r="F772" s="5"/>
      <c r="G772" s="5"/>
      <c r="H772" s="5"/>
      <c r="I772" s="5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4.25" customHeight="1">
      <c r="A773" s="5"/>
      <c r="B773" s="12"/>
      <c r="C773" s="12"/>
      <c r="D773" s="5"/>
      <c r="E773" s="5"/>
      <c r="F773" s="5"/>
      <c r="G773" s="5"/>
      <c r="H773" s="5"/>
      <c r="I773" s="5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4.25" customHeight="1">
      <c r="A774" s="5"/>
      <c r="B774" s="12"/>
      <c r="C774" s="12"/>
      <c r="D774" s="5"/>
      <c r="E774" s="5"/>
      <c r="F774" s="5"/>
      <c r="G774" s="5"/>
      <c r="H774" s="5"/>
      <c r="I774" s="5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4.25" customHeight="1">
      <c r="A775" s="5"/>
      <c r="B775" s="12"/>
      <c r="C775" s="12"/>
      <c r="D775" s="5"/>
      <c r="E775" s="5"/>
      <c r="F775" s="5"/>
      <c r="G775" s="5"/>
      <c r="H775" s="5"/>
      <c r="I775" s="5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4.25" customHeight="1">
      <c r="A776" s="5"/>
      <c r="B776" s="12"/>
      <c r="C776" s="12"/>
      <c r="D776" s="5"/>
      <c r="E776" s="5"/>
      <c r="F776" s="5"/>
      <c r="G776" s="5"/>
      <c r="H776" s="5"/>
      <c r="I776" s="5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4.25" customHeight="1">
      <c r="A777" s="5"/>
      <c r="B777" s="12"/>
      <c r="C777" s="12"/>
      <c r="D777" s="5"/>
      <c r="E777" s="5"/>
      <c r="F777" s="5"/>
      <c r="G777" s="5"/>
      <c r="H777" s="5"/>
      <c r="I777" s="5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4.25" customHeight="1">
      <c r="A778" s="5"/>
      <c r="B778" s="12"/>
      <c r="C778" s="12"/>
      <c r="D778" s="5"/>
      <c r="E778" s="5"/>
      <c r="F778" s="5"/>
      <c r="G778" s="5"/>
      <c r="H778" s="5"/>
      <c r="I778" s="5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4.25" customHeight="1">
      <c r="A779" s="5"/>
      <c r="B779" s="12"/>
      <c r="C779" s="12"/>
      <c r="D779" s="5"/>
      <c r="E779" s="5"/>
      <c r="F779" s="5"/>
      <c r="G779" s="5"/>
      <c r="H779" s="5"/>
      <c r="I779" s="5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4.25" customHeight="1">
      <c r="A780" s="5"/>
      <c r="B780" s="12"/>
      <c r="C780" s="12"/>
      <c r="D780" s="5"/>
      <c r="E780" s="5"/>
      <c r="F780" s="5"/>
      <c r="G780" s="5"/>
      <c r="H780" s="5"/>
      <c r="I780" s="5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4.25" customHeight="1">
      <c r="A781" s="5"/>
      <c r="B781" s="12"/>
      <c r="C781" s="12"/>
      <c r="D781" s="5"/>
      <c r="E781" s="5"/>
      <c r="F781" s="5"/>
      <c r="G781" s="5"/>
      <c r="H781" s="5"/>
      <c r="I781" s="5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4.25" customHeight="1">
      <c r="A782" s="5"/>
      <c r="B782" s="12"/>
      <c r="C782" s="12"/>
      <c r="D782" s="5"/>
      <c r="E782" s="5"/>
      <c r="F782" s="5"/>
      <c r="G782" s="5"/>
      <c r="H782" s="5"/>
      <c r="I782" s="5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4.25" customHeight="1">
      <c r="A783" s="5"/>
      <c r="B783" s="12"/>
      <c r="C783" s="12"/>
      <c r="D783" s="5"/>
      <c r="E783" s="5"/>
      <c r="F783" s="5"/>
      <c r="G783" s="5"/>
      <c r="H783" s="5"/>
      <c r="I783" s="5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4.25" customHeight="1">
      <c r="A784" s="5"/>
      <c r="B784" s="12"/>
      <c r="C784" s="12"/>
      <c r="D784" s="5"/>
      <c r="E784" s="5"/>
      <c r="F784" s="5"/>
      <c r="G784" s="5"/>
      <c r="H784" s="5"/>
      <c r="I784" s="5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4.25" customHeight="1">
      <c r="A785" s="5"/>
      <c r="B785" s="12"/>
      <c r="C785" s="12"/>
      <c r="D785" s="5"/>
      <c r="E785" s="5"/>
      <c r="F785" s="5"/>
      <c r="G785" s="5"/>
      <c r="H785" s="5"/>
      <c r="I785" s="5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4.25" customHeight="1">
      <c r="A786" s="5"/>
      <c r="B786" s="12"/>
      <c r="C786" s="12"/>
      <c r="D786" s="5"/>
      <c r="E786" s="5"/>
      <c r="F786" s="5"/>
      <c r="G786" s="5"/>
      <c r="H786" s="5"/>
      <c r="I786" s="5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4.25" customHeight="1">
      <c r="A787" s="5"/>
      <c r="B787" s="12"/>
      <c r="C787" s="12"/>
      <c r="D787" s="5"/>
      <c r="E787" s="5"/>
      <c r="F787" s="5"/>
      <c r="G787" s="5"/>
      <c r="H787" s="5"/>
      <c r="I787" s="5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4.25" customHeight="1">
      <c r="A788" s="5"/>
      <c r="B788" s="12"/>
      <c r="C788" s="12"/>
      <c r="D788" s="5"/>
      <c r="E788" s="5"/>
      <c r="F788" s="5"/>
      <c r="G788" s="5"/>
      <c r="H788" s="5"/>
      <c r="I788" s="5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4.25" customHeight="1">
      <c r="A789" s="5"/>
      <c r="B789" s="12"/>
      <c r="C789" s="12"/>
      <c r="D789" s="5"/>
      <c r="E789" s="5"/>
      <c r="F789" s="5"/>
      <c r="G789" s="5"/>
      <c r="H789" s="5"/>
      <c r="I789" s="5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4.25" customHeight="1">
      <c r="A790" s="5"/>
      <c r="B790" s="12"/>
      <c r="C790" s="12"/>
      <c r="D790" s="5"/>
      <c r="E790" s="5"/>
      <c r="F790" s="5"/>
      <c r="G790" s="5"/>
      <c r="H790" s="5"/>
      <c r="I790" s="5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4.25" customHeight="1">
      <c r="A791" s="5"/>
      <c r="B791" s="12"/>
      <c r="C791" s="12"/>
      <c r="D791" s="5"/>
      <c r="E791" s="5"/>
      <c r="F791" s="5"/>
      <c r="G791" s="5"/>
      <c r="H791" s="5"/>
      <c r="I791" s="5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4.25" customHeight="1">
      <c r="A792" s="5"/>
      <c r="B792" s="12"/>
      <c r="C792" s="12"/>
      <c r="D792" s="5"/>
      <c r="E792" s="5"/>
      <c r="F792" s="5"/>
      <c r="G792" s="5"/>
      <c r="H792" s="5"/>
      <c r="I792" s="5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4.25" customHeight="1">
      <c r="A793" s="5"/>
      <c r="B793" s="12"/>
      <c r="C793" s="12"/>
      <c r="D793" s="5"/>
      <c r="E793" s="5"/>
      <c r="F793" s="5"/>
      <c r="G793" s="5"/>
      <c r="H793" s="5"/>
      <c r="I793" s="5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4.25" customHeight="1">
      <c r="A794" s="5"/>
      <c r="B794" s="12"/>
      <c r="C794" s="12"/>
      <c r="D794" s="5"/>
      <c r="E794" s="5"/>
      <c r="F794" s="5"/>
      <c r="G794" s="5"/>
      <c r="H794" s="5"/>
      <c r="I794" s="5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4.25" customHeight="1">
      <c r="A795" s="5"/>
      <c r="B795" s="12"/>
      <c r="C795" s="12"/>
      <c r="D795" s="5"/>
      <c r="E795" s="5"/>
      <c r="F795" s="5"/>
      <c r="G795" s="5"/>
      <c r="H795" s="5"/>
      <c r="I795" s="5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4.25" customHeight="1">
      <c r="A796" s="5"/>
      <c r="B796" s="12"/>
      <c r="C796" s="12"/>
      <c r="D796" s="5"/>
      <c r="E796" s="5"/>
      <c r="F796" s="5"/>
      <c r="G796" s="5"/>
      <c r="H796" s="5"/>
      <c r="I796" s="5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4.25" customHeight="1">
      <c r="A797" s="5"/>
      <c r="B797" s="12"/>
      <c r="C797" s="12"/>
      <c r="D797" s="5"/>
      <c r="E797" s="5"/>
      <c r="F797" s="5"/>
      <c r="G797" s="5"/>
      <c r="H797" s="5"/>
      <c r="I797" s="5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4.25" customHeight="1">
      <c r="A798" s="5"/>
      <c r="B798" s="12"/>
      <c r="C798" s="12"/>
      <c r="D798" s="5"/>
      <c r="E798" s="5"/>
      <c r="F798" s="5"/>
      <c r="G798" s="5"/>
      <c r="H798" s="5"/>
      <c r="I798" s="5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4.25" customHeight="1">
      <c r="A799" s="5"/>
      <c r="B799" s="12"/>
      <c r="C799" s="12"/>
      <c r="D799" s="5"/>
      <c r="E799" s="5"/>
      <c r="F799" s="5"/>
      <c r="G799" s="5"/>
      <c r="H799" s="5"/>
      <c r="I799" s="5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4.25" customHeight="1">
      <c r="A800" s="5"/>
      <c r="B800" s="12"/>
      <c r="C800" s="12"/>
      <c r="D800" s="5"/>
      <c r="E800" s="5"/>
      <c r="F800" s="5"/>
      <c r="G800" s="5"/>
      <c r="H800" s="5"/>
      <c r="I800" s="5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4.25" customHeight="1">
      <c r="A801" s="5"/>
      <c r="B801" s="12"/>
      <c r="C801" s="12"/>
      <c r="D801" s="5"/>
      <c r="E801" s="5"/>
      <c r="F801" s="5"/>
      <c r="G801" s="5"/>
      <c r="H801" s="5"/>
      <c r="I801" s="5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4.25" customHeight="1">
      <c r="A802" s="5"/>
      <c r="B802" s="12"/>
      <c r="C802" s="12"/>
      <c r="D802" s="5"/>
      <c r="E802" s="5"/>
      <c r="F802" s="5"/>
      <c r="G802" s="5"/>
      <c r="H802" s="5"/>
      <c r="I802" s="5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4.25" customHeight="1">
      <c r="A803" s="5"/>
      <c r="B803" s="12"/>
      <c r="C803" s="12"/>
      <c r="D803" s="5"/>
      <c r="E803" s="5"/>
      <c r="F803" s="5"/>
      <c r="G803" s="5"/>
      <c r="H803" s="5"/>
      <c r="I803" s="5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4.25" customHeight="1">
      <c r="A804" s="5"/>
      <c r="B804" s="12"/>
      <c r="C804" s="12"/>
      <c r="D804" s="5"/>
      <c r="E804" s="5"/>
      <c r="F804" s="5"/>
      <c r="G804" s="5"/>
      <c r="H804" s="5"/>
      <c r="I804" s="5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4.25" customHeight="1">
      <c r="A805" s="5"/>
      <c r="B805" s="12"/>
      <c r="C805" s="12"/>
      <c r="D805" s="5"/>
      <c r="E805" s="5"/>
      <c r="F805" s="5"/>
      <c r="G805" s="5"/>
      <c r="H805" s="5"/>
      <c r="I805" s="5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4.25" customHeight="1">
      <c r="A806" s="5"/>
      <c r="B806" s="12"/>
      <c r="C806" s="12"/>
      <c r="D806" s="5"/>
      <c r="E806" s="5"/>
      <c r="F806" s="5"/>
      <c r="G806" s="5"/>
      <c r="H806" s="5"/>
      <c r="I806" s="5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4.25" customHeight="1">
      <c r="A807" s="5"/>
      <c r="B807" s="12"/>
      <c r="C807" s="12"/>
      <c r="D807" s="5"/>
      <c r="E807" s="5"/>
      <c r="F807" s="5"/>
      <c r="G807" s="5"/>
      <c r="H807" s="5"/>
      <c r="I807" s="5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4.25" customHeight="1">
      <c r="A808" s="5"/>
      <c r="B808" s="12"/>
      <c r="C808" s="12"/>
      <c r="D808" s="5"/>
      <c r="E808" s="5"/>
      <c r="F808" s="5"/>
      <c r="G808" s="5"/>
      <c r="H808" s="5"/>
      <c r="I808" s="5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4.25" customHeight="1">
      <c r="A809" s="5"/>
      <c r="B809" s="12"/>
      <c r="C809" s="12"/>
      <c r="D809" s="5"/>
      <c r="E809" s="5"/>
      <c r="F809" s="5"/>
      <c r="G809" s="5"/>
      <c r="H809" s="5"/>
      <c r="I809" s="5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4.25" customHeight="1">
      <c r="A810" s="5"/>
      <c r="B810" s="12"/>
      <c r="C810" s="12"/>
      <c r="D810" s="5"/>
      <c r="E810" s="5"/>
      <c r="F810" s="5"/>
      <c r="G810" s="5"/>
      <c r="H810" s="5"/>
      <c r="I810" s="5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4.25" customHeight="1">
      <c r="A811" s="5"/>
      <c r="B811" s="12"/>
      <c r="C811" s="12"/>
      <c r="D811" s="5"/>
      <c r="E811" s="5"/>
      <c r="F811" s="5"/>
      <c r="G811" s="5"/>
      <c r="H811" s="5"/>
      <c r="I811" s="5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4.25" customHeight="1">
      <c r="A812" s="5"/>
      <c r="B812" s="12"/>
      <c r="C812" s="12"/>
      <c r="D812" s="5"/>
      <c r="E812" s="5"/>
      <c r="F812" s="5"/>
      <c r="G812" s="5"/>
      <c r="H812" s="5"/>
      <c r="I812" s="5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4.25" customHeight="1">
      <c r="A813" s="5"/>
      <c r="B813" s="12"/>
      <c r="C813" s="12"/>
      <c r="D813" s="5"/>
      <c r="E813" s="5"/>
      <c r="F813" s="5"/>
      <c r="G813" s="5"/>
      <c r="H813" s="5"/>
      <c r="I813" s="5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4.25" customHeight="1">
      <c r="A814" s="5"/>
      <c r="B814" s="12"/>
      <c r="C814" s="12"/>
      <c r="D814" s="5"/>
      <c r="E814" s="5"/>
      <c r="F814" s="5"/>
      <c r="G814" s="5"/>
      <c r="H814" s="5"/>
      <c r="I814" s="5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4.25" customHeight="1">
      <c r="A815" s="5"/>
      <c r="B815" s="12"/>
      <c r="C815" s="12"/>
      <c r="D815" s="5"/>
      <c r="E815" s="5"/>
      <c r="F815" s="5"/>
      <c r="G815" s="5"/>
      <c r="H815" s="5"/>
      <c r="I815" s="5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4.25" customHeight="1">
      <c r="A816" s="5"/>
      <c r="B816" s="12"/>
      <c r="C816" s="12"/>
      <c r="D816" s="5"/>
      <c r="E816" s="5"/>
      <c r="F816" s="5"/>
      <c r="G816" s="5"/>
      <c r="H816" s="5"/>
      <c r="I816" s="5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4.25" customHeight="1">
      <c r="A817" s="5"/>
      <c r="B817" s="12"/>
      <c r="C817" s="12"/>
      <c r="D817" s="5"/>
      <c r="E817" s="5"/>
      <c r="F817" s="5"/>
      <c r="G817" s="5"/>
      <c r="H817" s="5"/>
      <c r="I817" s="5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4.25" customHeight="1">
      <c r="A818" s="5"/>
      <c r="B818" s="12"/>
      <c r="C818" s="12"/>
      <c r="D818" s="5"/>
      <c r="E818" s="5"/>
      <c r="F818" s="5"/>
      <c r="G818" s="5"/>
      <c r="H818" s="5"/>
      <c r="I818" s="5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4.25" customHeight="1">
      <c r="A819" s="5"/>
      <c r="B819" s="12"/>
      <c r="C819" s="12"/>
      <c r="D819" s="5"/>
      <c r="E819" s="5"/>
      <c r="F819" s="5"/>
      <c r="G819" s="5"/>
      <c r="H819" s="5"/>
      <c r="I819" s="5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4.25" customHeight="1">
      <c r="A820" s="5"/>
      <c r="B820" s="12"/>
      <c r="C820" s="12"/>
      <c r="D820" s="5"/>
      <c r="E820" s="5"/>
      <c r="F820" s="5"/>
      <c r="G820" s="5"/>
      <c r="H820" s="5"/>
      <c r="I820" s="5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4.25" customHeight="1">
      <c r="A821" s="5"/>
      <c r="B821" s="12"/>
      <c r="C821" s="12"/>
      <c r="D821" s="5"/>
      <c r="E821" s="5"/>
      <c r="F821" s="5"/>
      <c r="G821" s="5"/>
      <c r="H821" s="5"/>
      <c r="I821" s="5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4.25" customHeight="1">
      <c r="A822" s="5"/>
      <c r="B822" s="12"/>
      <c r="C822" s="12"/>
      <c r="D822" s="5"/>
      <c r="E822" s="5"/>
      <c r="F822" s="5"/>
      <c r="G822" s="5"/>
      <c r="H822" s="5"/>
      <c r="I822" s="5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4.25" customHeight="1">
      <c r="A823" s="5"/>
      <c r="B823" s="12"/>
      <c r="C823" s="12"/>
      <c r="D823" s="5"/>
      <c r="E823" s="5"/>
      <c r="F823" s="5"/>
      <c r="G823" s="5"/>
      <c r="H823" s="5"/>
      <c r="I823" s="5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4.25" customHeight="1">
      <c r="A824" s="5"/>
      <c r="B824" s="12"/>
      <c r="C824" s="12"/>
      <c r="D824" s="5"/>
      <c r="E824" s="5"/>
      <c r="F824" s="5"/>
      <c r="G824" s="5"/>
      <c r="H824" s="5"/>
      <c r="I824" s="5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4.25" customHeight="1">
      <c r="A825" s="5"/>
      <c r="B825" s="12"/>
      <c r="C825" s="12"/>
      <c r="D825" s="5"/>
      <c r="E825" s="5"/>
      <c r="F825" s="5"/>
      <c r="G825" s="5"/>
      <c r="H825" s="5"/>
      <c r="I825" s="5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4.25" customHeight="1">
      <c r="A826" s="5"/>
      <c r="B826" s="12"/>
      <c r="C826" s="12"/>
      <c r="D826" s="5"/>
      <c r="E826" s="5"/>
      <c r="F826" s="5"/>
      <c r="G826" s="5"/>
      <c r="H826" s="5"/>
      <c r="I826" s="5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4.25" customHeight="1">
      <c r="A827" s="5"/>
      <c r="B827" s="12"/>
      <c r="C827" s="12"/>
      <c r="D827" s="5"/>
      <c r="E827" s="5"/>
      <c r="F827" s="5"/>
      <c r="G827" s="5"/>
      <c r="H827" s="5"/>
      <c r="I827" s="5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4.25" customHeight="1">
      <c r="A828" s="5"/>
      <c r="B828" s="12"/>
      <c r="C828" s="12"/>
      <c r="D828" s="5"/>
      <c r="E828" s="5"/>
      <c r="F828" s="5"/>
      <c r="G828" s="5"/>
      <c r="H828" s="5"/>
      <c r="I828" s="5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4.25" customHeight="1">
      <c r="A829" s="5"/>
      <c r="B829" s="12"/>
      <c r="C829" s="12"/>
      <c r="D829" s="5"/>
      <c r="E829" s="5"/>
      <c r="F829" s="5"/>
      <c r="G829" s="5"/>
      <c r="H829" s="5"/>
      <c r="I829" s="5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4.25" customHeight="1">
      <c r="A830" s="5"/>
      <c r="B830" s="12"/>
      <c r="C830" s="12"/>
      <c r="D830" s="5"/>
      <c r="E830" s="5"/>
      <c r="F830" s="5"/>
      <c r="G830" s="5"/>
      <c r="H830" s="5"/>
      <c r="I830" s="5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4.25" customHeight="1">
      <c r="A831" s="5"/>
      <c r="B831" s="12"/>
      <c r="C831" s="12"/>
      <c r="D831" s="5"/>
      <c r="E831" s="5"/>
      <c r="F831" s="5"/>
      <c r="G831" s="5"/>
      <c r="H831" s="5"/>
      <c r="I831" s="5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4.25" customHeight="1">
      <c r="A832" s="5"/>
      <c r="B832" s="12"/>
      <c r="C832" s="12"/>
      <c r="D832" s="5"/>
      <c r="E832" s="5"/>
      <c r="F832" s="5"/>
      <c r="G832" s="5"/>
      <c r="H832" s="5"/>
      <c r="I832" s="5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4.25" customHeight="1">
      <c r="A833" s="5"/>
      <c r="B833" s="12"/>
      <c r="C833" s="12"/>
      <c r="D833" s="5"/>
      <c r="E833" s="5"/>
      <c r="F833" s="5"/>
      <c r="G833" s="5"/>
      <c r="H833" s="5"/>
      <c r="I833" s="5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4.25" customHeight="1">
      <c r="A834" s="5"/>
      <c r="B834" s="12"/>
      <c r="C834" s="12"/>
      <c r="D834" s="5"/>
      <c r="E834" s="5"/>
      <c r="F834" s="5"/>
      <c r="G834" s="5"/>
      <c r="H834" s="5"/>
      <c r="I834" s="5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4.25" customHeight="1">
      <c r="A835" s="5"/>
      <c r="B835" s="12"/>
      <c r="C835" s="12"/>
      <c r="D835" s="5"/>
      <c r="E835" s="5"/>
      <c r="F835" s="5"/>
      <c r="G835" s="5"/>
      <c r="H835" s="5"/>
      <c r="I835" s="5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4.25" customHeight="1">
      <c r="A836" s="5"/>
      <c r="B836" s="12"/>
      <c r="C836" s="12"/>
      <c r="D836" s="5"/>
      <c r="E836" s="5"/>
      <c r="F836" s="5"/>
      <c r="G836" s="5"/>
      <c r="H836" s="5"/>
      <c r="I836" s="5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4.25" customHeight="1">
      <c r="A837" s="5"/>
      <c r="B837" s="12"/>
      <c r="C837" s="12"/>
      <c r="D837" s="5"/>
      <c r="E837" s="5"/>
      <c r="F837" s="5"/>
      <c r="G837" s="5"/>
      <c r="H837" s="5"/>
      <c r="I837" s="5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4.25" customHeight="1">
      <c r="A838" s="5"/>
      <c r="B838" s="12"/>
      <c r="C838" s="12"/>
      <c r="D838" s="5"/>
      <c r="E838" s="5"/>
      <c r="F838" s="5"/>
      <c r="G838" s="5"/>
      <c r="H838" s="5"/>
      <c r="I838" s="5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4.25" customHeight="1">
      <c r="A839" s="5"/>
      <c r="B839" s="12"/>
      <c r="C839" s="12"/>
      <c r="D839" s="5"/>
      <c r="E839" s="5"/>
      <c r="F839" s="5"/>
      <c r="G839" s="5"/>
      <c r="H839" s="5"/>
      <c r="I839" s="5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4.25" customHeight="1">
      <c r="A840" s="5"/>
      <c r="B840" s="12"/>
      <c r="C840" s="12"/>
      <c r="D840" s="5"/>
      <c r="E840" s="5"/>
      <c r="F840" s="5"/>
      <c r="G840" s="5"/>
      <c r="H840" s="5"/>
      <c r="I840" s="5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4.25" customHeight="1">
      <c r="A841" s="5"/>
      <c r="B841" s="12"/>
      <c r="C841" s="12"/>
      <c r="D841" s="5"/>
      <c r="E841" s="5"/>
      <c r="F841" s="5"/>
      <c r="G841" s="5"/>
      <c r="H841" s="5"/>
      <c r="I841" s="5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4.25" customHeight="1">
      <c r="A842" s="5"/>
      <c r="B842" s="12"/>
      <c r="C842" s="12"/>
      <c r="D842" s="5"/>
      <c r="E842" s="5"/>
      <c r="F842" s="5"/>
      <c r="G842" s="5"/>
      <c r="H842" s="5"/>
      <c r="I842" s="5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4.25" customHeight="1">
      <c r="A843" s="5"/>
      <c r="B843" s="12"/>
      <c r="C843" s="12"/>
      <c r="D843" s="5"/>
      <c r="E843" s="5"/>
      <c r="F843" s="5"/>
      <c r="G843" s="5"/>
      <c r="H843" s="5"/>
      <c r="I843" s="5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4.25" customHeight="1">
      <c r="A844" s="5"/>
      <c r="B844" s="12"/>
      <c r="C844" s="12"/>
      <c r="D844" s="5"/>
      <c r="E844" s="5"/>
      <c r="F844" s="5"/>
      <c r="G844" s="5"/>
      <c r="H844" s="5"/>
      <c r="I844" s="5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4.25" customHeight="1">
      <c r="A845" s="5"/>
      <c r="B845" s="12"/>
      <c r="C845" s="12"/>
      <c r="D845" s="5"/>
      <c r="E845" s="5"/>
      <c r="F845" s="5"/>
      <c r="G845" s="5"/>
      <c r="H845" s="5"/>
      <c r="I845" s="5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4.25" customHeight="1">
      <c r="A846" s="5"/>
      <c r="B846" s="12"/>
      <c r="C846" s="12"/>
      <c r="D846" s="5"/>
      <c r="E846" s="5"/>
      <c r="F846" s="5"/>
      <c r="G846" s="5"/>
      <c r="H846" s="5"/>
      <c r="I846" s="5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4.25" customHeight="1">
      <c r="A847" s="5"/>
      <c r="B847" s="12"/>
      <c r="C847" s="12"/>
      <c r="D847" s="5"/>
      <c r="E847" s="5"/>
      <c r="F847" s="5"/>
      <c r="G847" s="5"/>
      <c r="H847" s="5"/>
      <c r="I847" s="5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4.25" customHeight="1">
      <c r="A848" s="5"/>
      <c r="B848" s="12"/>
      <c r="C848" s="12"/>
      <c r="D848" s="5"/>
      <c r="E848" s="5"/>
      <c r="F848" s="5"/>
      <c r="G848" s="5"/>
      <c r="H848" s="5"/>
      <c r="I848" s="5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4.25" customHeight="1">
      <c r="A849" s="5"/>
      <c r="B849" s="12"/>
      <c r="C849" s="12"/>
      <c r="D849" s="5"/>
      <c r="E849" s="5"/>
      <c r="F849" s="5"/>
      <c r="G849" s="5"/>
      <c r="H849" s="5"/>
      <c r="I849" s="5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4.25" customHeight="1">
      <c r="A850" s="5"/>
      <c r="B850" s="12"/>
      <c r="C850" s="12"/>
      <c r="D850" s="5"/>
      <c r="E850" s="5"/>
      <c r="F850" s="5"/>
      <c r="G850" s="5"/>
      <c r="H850" s="5"/>
      <c r="I850" s="5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4.25" customHeight="1">
      <c r="A851" s="5"/>
      <c r="B851" s="12"/>
      <c r="C851" s="12"/>
      <c r="D851" s="5"/>
      <c r="E851" s="5"/>
      <c r="F851" s="5"/>
      <c r="G851" s="5"/>
      <c r="H851" s="5"/>
      <c r="I851" s="5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4.25" customHeight="1">
      <c r="A852" s="5"/>
      <c r="B852" s="12"/>
      <c r="C852" s="12"/>
      <c r="D852" s="5"/>
      <c r="E852" s="5"/>
      <c r="F852" s="5"/>
      <c r="G852" s="5"/>
      <c r="H852" s="5"/>
      <c r="I852" s="5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4.25" customHeight="1">
      <c r="A853" s="5"/>
      <c r="B853" s="12"/>
      <c r="C853" s="12"/>
      <c r="D853" s="5"/>
      <c r="E853" s="5"/>
      <c r="F853" s="5"/>
      <c r="G853" s="5"/>
      <c r="H853" s="5"/>
      <c r="I853" s="5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4.25" customHeight="1">
      <c r="A854" s="5"/>
      <c r="B854" s="12"/>
      <c r="C854" s="12"/>
      <c r="D854" s="5"/>
      <c r="E854" s="5"/>
      <c r="F854" s="5"/>
      <c r="G854" s="5"/>
      <c r="H854" s="5"/>
      <c r="I854" s="5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4.25" customHeight="1">
      <c r="A855" s="5"/>
      <c r="B855" s="12"/>
      <c r="C855" s="12"/>
      <c r="D855" s="5"/>
      <c r="E855" s="5"/>
      <c r="F855" s="5"/>
      <c r="G855" s="5"/>
      <c r="H855" s="5"/>
      <c r="I855" s="5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4.25" customHeight="1">
      <c r="A856" s="5"/>
      <c r="B856" s="12"/>
      <c r="C856" s="12"/>
      <c r="D856" s="5"/>
      <c r="E856" s="5"/>
      <c r="F856" s="5"/>
      <c r="G856" s="5"/>
      <c r="H856" s="5"/>
      <c r="I856" s="5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4.25" customHeight="1">
      <c r="A857" s="5"/>
      <c r="B857" s="12"/>
      <c r="C857" s="12"/>
      <c r="D857" s="5"/>
      <c r="E857" s="5"/>
      <c r="F857" s="5"/>
      <c r="G857" s="5"/>
      <c r="H857" s="5"/>
      <c r="I857" s="5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4.25" customHeight="1">
      <c r="A858" s="5"/>
      <c r="B858" s="12"/>
      <c r="C858" s="12"/>
      <c r="D858" s="5"/>
      <c r="E858" s="5"/>
      <c r="F858" s="5"/>
      <c r="G858" s="5"/>
      <c r="H858" s="5"/>
      <c r="I858" s="5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4.25" customHeight="1">
      <c r="A859" s="5"/>
      <c r="B859" s="12"/>
      <c r="C859" s="12"/>
      <c r="D859" s="5"/>
      <c r="E859" s="5"/>
      <c r="F859" s="5"/>
      <c r="G859" s="5"/>
      <c r="H859" s="5"/>
      <c r="I859" s="5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4.25" customHeight="1">
      <c r="A860" s="5"/>
      <c r="B860" s="12"/>
      <c r="C860" s="12"/>
      <c r="D860" s="5"/>
      <c r="E860" s="5"/>
      <c r="F860" s="5"/>
      <c r="G860" s="5"/>
      <c r="H860" s="5"/>
      <c r="I860" s="5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4.25" customHeight="1">
      <c r="A861" s="5"/>
      <c r="B861" s="12"/>
      <c r="C861" s="12"/>
      <c r="D861" s="5"/>
      <c r="E861" s="5"/>
      <c r="F861" s="5"/>
      <c r="G861" s="5"/>
      <c r="H861" s="5"/>
      <c r="I861" s="5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4.25" customHeight="1">
      <c r="A862" s="5"/>
      <c r="B862" s="12"/>
      <c r="C862" s="12"/>
      <c r="D862" s="5"/>
      <c r="E862" s="5"/>
      <c r="F862" s="5"/>
      <c r="G862" s="5"/>
      <c r="H862" s="5"/>
      <c r="I862" s="5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4.25" customHeight="1">
      <c r="A863" s="5"/>
      <c r="B863" s="12"/>
      <c r="C863" s="12"/>
      <c r="D863" s="5"/>
      <c r="E863" s="5"/>
      <c r="F863" s="5"/>
      <c r="G863" s="5"/>
      <c r="H863" s="5"/>
      <c r="I863" s="5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4.25" customHeight="1">
      <c r="A864" s="5"/>
      <c r="B864" s="12"/>
      <c r="C864" s="12"/>
      <c r="D864" s="5"/>
      <c r="E864" s="5"/>
      <c r="F864" s="5"/>
      <c r="G864" s="5"/>
      <c r="H864" s="5"/>
      <c r="I864" s="5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4.25" customHeight="1">
      <c r="A865" s="5"/>
      <c r="B865" s="12"/>
      <c r="C865" s="12"/>
      <c r="D865" s="5"/>
      <c r="E865" s="5"/>
      <c r="F865" s="5"/>
      <c r="G865" s="5"/>
      <c r="H865" s="5"/>
      <c r="I865" s="5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4.25" customHeight="1">
      <c r="A866" s="5"/>
      <c r="B866" s="12"/>
      <c r="C866" s="12"/>
      <c r="D866" s="5"/>
      <c r="E866" s="5"/>
      <c r="F866" s="5"/>
      <c r="G866" s="5"/>
      <c r="H866" s="5"/>
      <c r="I866" s="5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4.25" customHeight="1">
      <c r="A867" s="5"/>
      <c r="B867" s="12"/>
      <c r="C867" s="12"/>
      <c r="D867" s="5"/>
      <c r="E867" s="5"/>
      <c r="F867" s="5"/>
      <c r="G867" s="5"/>
      <c r="H867" s="5"/>
      <c r="I867" s="5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4.25" customHeight="1">
      <c r="A868" s="5"/>
      <c r="B868" s="12"/>
      <c r="C868" s="12"/>
      <c r="D868" s="5"/>
      <c r="E868" s="5"/>
      <c r="F868" s="5"/>
      <c r="G868" s="5"/>
      <c r="H868" s="5"/>
      <c r="I868" s="5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4.25" customHeight="1">
      <c r="A869" s="5"/>
      <c r="B869" s="12"/>
      <c r="C869" s="12"/>
      <c r="D869" s="5"/>
      <c r="E869" s="5"/>
      <c r="F869" s="5"/>
      <c r="G869" s="5"/>
      <c r="H869" s="5"/>
      <c r="I869" s="5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4.25" customHeight="1">
      <c r="A870" s="5"/>
      <c r="B870" s="12"/>
      <c r="C870" s="12"/>
      <c r="D870" s="5"/>
      <c r="E870" s="5"/>
      <c r="F870" s="5"/>
      <c r="G870" s="5"/>
      <c r="H870" s="5"/>
      <c r="I870" s="5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4.25" customHeight="1">
      <c r="A871" s="5"/>
      <c r="B871" s="12"/>
      <c r="C871" s="12"/>
      <c r="D871" s="5"/>
      <c r="E871" s="5"/>
      <c r="F871" s="5"/>
      <c r="G871" s="5"/>
      <c r="H871" s="5"/>
      <c r="I871" s="5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4.25" customHeight="1">
      <c r="A872" s="5"/>
      <c r="B872" s="12"/>
      <c r="C872" s="12"/>
      <c r="D872" s="5"/>
      <c r="E872" s="5"/>
      <c r="F872" s="5"/>
      <c r="G872" s="5"/>
      <c r="H872" s="5"/>
      <c r="I872" s="5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4.25" customHeight="1">
      <c r="A873" s="5"/>
      <c r="B873" s="12"/>
      <c r="C873" s="12"/>
      <c r="D873" s="5"/>
      <c r="E873" s="5"/>
      <c r="F873" s="5"/>
      <c r="G873" s="5"/>
      <c r="H873" s="5"/>
      <c r="I873" s="5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4.25" customHeight="1">
      <c r="A874" s="5"/>
      <c r="B874" s="12"/>
      <c r="C874" s="12"/>
      <c r="D874" s="5"/>
      <c r="E874" s="5"/>
      <c r="F874" s="5"/>
      <c r="G874" s="5"/>
      <c r="H874" s="5"/>
      <c r="I874" s="5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4.25" customHeight="1">
      <c r="A875" s="5"/>
      <c r="B875" s="12"/>
      <c r="C875" s="12"/>
      <c r="D875" s="5"/>
      <c r="E875" s="5"/>
      <c r="F875" s="5"/>
      <c r="G875" s="5"/>
      <c r="H875" s="5"/>
      <c r="I875" s="5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4.25" customHeight="1">
      <c r="A876" s="5"/>
      <c r="B876" s="12"/>
      <c r="C876" s="12"/>
      <c r="D876" s="5"/>
      <c r="E876" s="5"/>
      <c r="F876" s="5"/>
      <c r="G876" s="5"/>
      <c r="H876" s="5"/>
      <c r="I876" s="5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4.25" customHeight="1">
      <c r="A877" s="5"/>
      <c r="B877" s="12"/>
      <c r="C877" s="12"/>
      <c r="D877" s="5"/>
      <c r="E877" s="5"/>
      <c r="F877" s="5"/>
      <c r="G877" s="5"/>
      <c r="H877" s="5"/>
      <c r="I877" s="5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4.25" customHeight="1">
      <c r="A878" s="5"/>
      <c r="B878" s="12"/>
      <c r="C878" s="12"/>
      <c r="D878" s="5"/>
      <c r="E878" s="5"/>
      <c r="F878" s="5"/>
      <c r="G878" s="5"/>
      <c r="H878" s="5"/>
      <c r="I878" s="5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4.25" customHeight="1">
      <c r="A879" s="5"/>
      <c r="B879" s="12"/>
      <c r="C879" s="12"/>
      <c r="D879" s="5"/>
      <c r="E879" s="5"/>
      <c r="F879" s="5"/>
      <c r="G879" s="5"/>
      <c r="H879" s="5"/>
      <c r="I879" s="5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4.25" customHeight="1">
      <c r="A880" s="5"/>
      <c r="B880" s="12"/>
      <c r="C880" s="12"/>
      <c r="D880" s="5"/>
      <c r="E880" s="5"/>
      <c r="F880" s="5"/>
      <c r="G880" s="5"/>
      <c r="H880" s="5"/>
      <c r="I880" s="5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4.25" customHeight="1">
      <c r="A881" s="5"/>
      <c r="B881" s="12"/>
      <c r="C881" s="12"/>
      <c r="D881" s="5"/>
      <c r="E881" s="5"/>
      <c r="F881" s="5"/>
      <c r="G881" s="5"/>
      <c r="H881" s="5"/>
      <c r="I881" s="5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4.25" customHeight="1">
      <c r="A882" s="5"/>
      <c r="B882" s="12"/>
      <c r="C882" s="12"/>
      <c r="D882" s="5"/>
      <c r="E882" s="5"/>
      <c r="F882" s="5"/>
      <c r="G882" s="5"/>
      <c r="H882" s="5"/>
      <c r="I882" s="5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4.25" customHeight="1">
      <c r="A883" s="5"/>
      <c r="B883" s="12"/>
      <c r="C883" s="12"/>
      <c r="D883" s="5"/>
      <c r="E883" s="5"/>
      <c r="F883" s="5"/>
      <c r="G883" s="5"/>
      <c r="H883" s="5"/>
      <c r="I883" s="5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4.25" customHeight="1">
      <c r="A884" s="5"/>
      <c r="B884" s="12"/>
      <c r="C884" s="12"/>
      <c r="D884" s="5"/>
      <c r="E884" s="5"/>
      <c r="F884" s="5"/>
      <c r="G884" s="5"/>
      <c r="H884" s="5"/>
      <c r="I884" s="5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4.25" customHeight="1">
      <c r="A885" s="5"/>
      <c r="B885" s="12"/>
      <c r="C885" s="12"/>
      <c r="D885" s="5"/>
      <c r="E885" s="5"/>
      <c r="F885" s="5"/>
      <c r="G885" s="5"/>
      <c r="H885" s="5"/>
      <c r="I885" s="5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4.25" customHeight="1">
      <c r="A886" s="5"/>
      <c r="B886" s="12"/>
      <c r="C886" s="12"/>
      <c r="D886" s="5"/>
      <c r="E886" s="5"/>
      <c r="F886" s="5"/>
      <c r="G886" s="5"/>
      <c r="H886" s="5"/>
      <c r="I886" s="5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4.25" customHeight="1">
      <c r="A887" s="5"/>
      <c r="B887" s="12"/>
      <c r="C887" s="12"/>
      <c r="D887" s="5"/>
      <c r="E887" s="5"/>
      <c r="F887" s="5"/>
      <c r="G887" s="5"/>
      <c r="H887" s="5"/>
      <c r="I887" s="5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4.25" customHeight="1">
      <c r="A888" s="5"/>
      <c r="B888" s="12"/>
      <c r="C888" s="12"/>
      <c r="D888" s="5"/>
      <c r="E888" s="5"/>
      <c r="F888" s="5"/>
      <c r="G888" s="5"/>
      <c r="H888" s="5"/>
      <c r="I888" s="5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4.25" customHeight="1">
      <c r="A889" s="5"/>
      <c r="B889" s="12"/>
      <c r="C889" s="12"/>
      <c r="D889" s="5"/>
      <c r="E889" s="5"/>
      <c r="F889" s="5"/>
      <c r="G889" s="5"/>
      <c r="H889" s="5"/>
      <c r="I889" s="5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4.25" customHeight="1">
      <c r="A890" s="5"/>
      <c r="B890" s="12"/>
      <c r="C890" s="12"/>
      <c r="D890" s="5"/>
      <c r="E890" s="5"/>
      <c r="F890" s="5"/>
      <c r="G890" s="5"/>
      <c r="H890" s="5"/>
      <c r="I890" s="5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4.25" customHeight="1">
      <c r="A891" s="5"/>
      <c r="B891" s="12"/>
      <c r="C891" s="12"/>
      <c r="D891" s="5"/>
      <c r="E891" s="5"/>
      <c r="F891" s="5"/>
      <c r="G891" s="5"/>
      <c r="H891" s="5"/>
      <c r="I891" s="5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4.25" customHeight="1">
      <c r="A892" s="5"/>
      <c r="B892" s="12"/>
      <c r="C892" s="12"/>
      <c r="D892" s="5"/>
      <c r="E892" s="5"/>
      <c r="F892" s="5"/>
      <c r="G892" s="5"/>
      <c r="H892" s="5"/>
      <c r="I892" s="5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4.25" customHeight="1">
      <c r="A893" s="5"/>
      <c r="B893" s="12"/>
      <c r="C893" s="12"/>
      <c r="D893" s="5"/>
      <c r="E893" s="5"/>
      <c r="F893" s="5"/>
      <c r="G893" s="5"/>
      <c r="H893" s="5"/>
      <c r="I893" s="5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4.25" customHeight="1">
      <c r="A894" s="5"/>
      <c r="B894" s="12"/>
      <c r="C894" s="12"/>
      <c r="D894" s="5"/>
      <c r="E894" s="5"/>
      <c r="F894" s="5"/>
      <c r="G894" s="5"/>
      <c r="H894" s="5"/>
      <c r="I894" s="5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4.25" customHeight="1">
      <c r="A895" s="5"/>
      <c r="B895" s="12"/>
      <c r="C895" s="12"/>
      <c r="D895" s="5"/>
      <c r="E895" s="5"/>
      <c r="F895" s="5"/>
      <c r="G895" s="5"/>
      <c r="H895" s="5"/>
      <c r="I895" s="5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4.25" customHeight="1">
      <c r="A896" s="5"/>
      <c r="B896" s="12"/>
      <c r="C896" s="12"/>
      <c r="D896" s="5"/>
      <c r="E896" s="5"/>
      <c r="F896" s="5"/>
      <c r="G896" s="5"/>
      <c r="H896" s="5"/>
      <c r="I896" s="5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4.25" customHeight="1">
      <c r="A897" s="5"/>
      <c r="B897" s="12"/>
      <c r="C897" s="12"/>
      <c r="D897" s="5"/>
      <c r="E897" s="5"/>
      <c r="F897" s="5"/>
      <c r="G897" s="5"/>
      <c r="H897" s="5"/>
      <c r="I897" s="5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4.25" customHeight="1">
      <c r="A898" s="5"/>
      <c r="B898" s="12"/>
      <c r="C898" s="12"/>
      <c r="D898" s="5"/>
      <c r="E898" s="5"/>
      <c r="F898" s="5"/>
      <c r="G898" s="5"/>
      <c r="H898" s="5"/>
      <c r="I898" s="5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4.25" customHeight="1">
      <c r="A899" s="5"/>
      <c r="B899" s="12"/>
      <c r="C899" s="12"/>
      <c r="D899" s="5"/>
      <c r="E899" s="5"/>
      <c r="F899" s="5"/>
      <c r="G899" s="5"/>
      <c r="H899" s="5"/>
      <c r="I899" s="5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4.25" customHeight="1">
      <c r="A900" s="5"/>
      <c r="B900" s="12"/>
      <c r="C900" s="12"/>
      <c r="D900" s="5"/>
      <c r="E900" s="5"/>
      <c r="F900" s="5"/>
      <c r="G900" s="5"/>
      <c r="H900" s="5"/>
      <c r="I900" s="5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4.25" customHeight="1">
      <c r="A901" s="5"/>
      <c r="B901" s="12"/>
      <c r="C901" s="12"/>
      <c r="D901" s="5"/>
      <c r="E901" s="5"/>
      <c r="F901" s="5"/>
      <c r="G901" s="5"/>
      <c r="H901" s="5"/>
      <c r="I901" s="5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4.25" customHeight="1">
      <c r="A902" s="5"/>
      <c r="B902" s="12"/>
      <c r="C902" s="12"/>
      <c r="D902" s="5"/>
      <c r="E902" s="5"/>
      <c r="F902" s="5"/>
      <c r="G902" s="5"/>
      <c r="H902" s="5"/>
      <c r="I902" s="5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4.25" customHeight="1">
      <c r="A903" s="5"/>
      <c r="B903" s="12"/>
      <c r="C903" s="12"/>
      <c r="D903" s="5"/>
      <c r="E903" s="5"/>
      <c r="F903" s="5"/>
      <c r="G903" s="5"/>
      <c r="H903" s="5"/>
      <c r="I903" s="5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4.25" customHeight="1">
      <c r="A904" s="5"/>
      <c r="B904" s="12"/>
      <c r="C904" s="12"/>
      <c r="D904" s="5"/>
      <c r="E904" s="5"/>
      <c r="F904" s="5"/>
      <c r="G904" s="5"/>
      <c r="H904" s="5"/>
      <c r="I904" s="5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4.25" customHeight="1">
      <c r="A905" s="5"/>
      <c r="B905" s="12"/>
      <c r="C905" s="12"/>
      <c r="D905" s="5"/>
      <c r="E905" s="5"/>
      <c r="F905" s="5"/>
      <c r="G905" s="5"/>
      <c r="H905" s="5"/>
      <c r="I905" s="5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4.25" customHeight="1">
      <c r="A906" s="5"/>
      <c r="B906" s="12"/>
      <c r="C906" s="12"/>
      <c r="D906" s="5"/>
      <c r="E906" s="5"/>
      <c r="F906" s="5"/>
      <c r="G906" s="5"/>
      <c r="H906" s="5"/>
      <c r="I906" s="5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4.25" customHeight="1">
      <c r="A907" s="5"/>
      <c r="B907" s="12"/>
      <c r="C907" s="12"/>
      <c r="D907" s="5"/>
      <c r="E907" s="5"/>
      <c r="F907" s="5"/>
      <c r="G907" s="5"/>
      <c r="H907" s="5"/>
      <c r="I907" s="5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4.25" customHeight="1">
      <c r="A908" s="5"/>
      <c r="B908" s="12"/>
      <c r="C908" s="12"/>
      <c r="D908" s="5"/>
      <c r="E908" s="5"/>
      <c r="F908" s="5"/>
      <c r="G908" s="5"/>
      <c r="H908" s="5"/>
      <c r="I908" s="5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4.25" customHeight="1">
      <c r="A909" s="5"/>
      <c r="B909" s="12"/>
      <c r="C909" s="12"/>
      <c r="D909" s="5"/>
      <c r="E909" s="5"/>
      <c r="F909" s="5"/>
      <c r="G909" s="5"/>
      <c r="H909" s="5"/>
      <c r="I909" s="5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4.25" customHeight="1">
      <c r="A910" s="5"/>
      <c r="B910" s="12"/>
      <c r="C910" s="12"/>
      <c r="D910" s="5"/>
      <c r="E910" s="5"/>
      <c r="F910" s="5"/>
      <c r="G910" s="5"/>
      <c r="H910" s="5"/>
      <c r="I910" s="5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4.25" customHeight="1">
      <c r="A911" s="5"/>
      <c r="B911" s="12"/>
      <c r="C911" s="12"/>
      <c r="D911" s="5"/>
      <c r="E911" s="5"/>
      <c r="F911" s="5"/>
      <c r="G911" s="5"/>
      <c r="H911" s="5"/>
      <c r="I911" s="5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4.25" customHeight="1">
      <c r="A912" s="5"/>
      <c r="B912" s="12"/>
      <c r="C912" s="12"/>
      <c r="D912" s="5"/>
      <c r="E912" s="5"/>
      <c r="F912" s="5"/>
      <c r="G912" s="5"/>
      <c r="H912" s="5"/>
      <c r="I912" s="5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4.25" customHeight="1">
      <c r="A913" s="5"/>
      <c r="B913" s="12"/>
      <c r="C913" s="12"/>
      <c r="D913" s="5"/>
      <c r="E913" s="5"/>
      <c r="F913" s="5"/>
      <c r="G913" s="5"/>
      <c r="H913" s="5"/>
      <c r="I913" s="5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4.25" customHeight="1">
      <c r="A914" s="5"/>
      <c r="B914" s="12"/>
      <c r="C914" s="12"/>
      <c r="D914" s="5"/>
      <c r="E914" s="5"/>
      <c r="F914" s="5"/>
      <c r="G914" s="5"/>
      <c r="H914" s="5"/>
      <c r="I914" s="5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4.25" customHeight="1">
      <c r="A915" s="5"/>
      <c r="B915" s="12"/>
      <c r="C915" s="12"/>
      <c r="D915" s="5"/>
      <c r="E915" s="5"/>
      <c r="F915" s="5"/>
      <c r="G915" s="5"/>
      <c r="H915" s="5"/>
      <c r="I915" s="5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4.25" customHeight="1">
      <c r="A916" s="5"/>
      <c r="B916" s="12"/>
      <c r="C916" s="12"/>
      <c r="D916" s="5"/>
      <c r="E916" s="5"/>
      <c r="F916" s="5"/>
      <c r="G916" s="5"/>
      <c r="H916" s="5"/>
      <c r="I916" s="5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4.25" customHeight="1">
      <c r="A917" s="5"/>
      <c r="B917" s="12"/>
      <c r="C917" s="12"/>
      <c r="D917" s="5"/>
      <c r="E917" s="5"/>
      <c r="F917" s="5"/>
      <c r="G917" s="5"/>
      <c r="H917" s="5"/>
      <c r="I917" s="5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4.25" customHeight="1">
      <c r="A918" s="5"/>
      <c r="B918" s="12"/>
      <c r="C918" s="12"/>
      <c r="D918" s="5"/>
      <c r="E918" s="5"/>
      <c r="F918" s="5"/>
      <c r="G918" s="5"/>
      <c r="H918" s="5"/>
      <c r="I918" s="5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4.25" customHeight="1">
      <c r="A919" s="5"/>
      <c r="B919" s="12"/>
      <c r="C919" s="12"/>
      <c r="D919" s="5"/>
      <c r="E919" s="5"/>
      <c r="F919" s="5"/>
      <c r="G919" s="5"/>
      <c r="H919" s="5"/>
      <c r="I919" s="5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4.25" customHeight="1">
      <c r="A920" s="5"/>
      <c r="B920" s="12"/>
      <c r="C920" s="12"/>
      <c r="D920" s="5"/>
      <c r="E920" s="5"/>
      <c r="F920" s="5"/>
      <c r="G920" s="5"/>
      <c r="H920" s="5"/>
      <c r="I920" s="5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4.25" customHeight="1">
      <c r="A921" s="5"/>
      <c r="B921" s="12"/>
      <c r="C921" s="12"/>
      <c r="D921" s="5"/>
      <c r="E921" s="5"/>
      <c r="F921" s="5"/>
      <c r="G921" s="5"/>
      <c r="H921" s="5"/>
      <c r="I921" s="5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4.25" customHeight="1">
      <c r="A922" s="5"/>
      <c r="B922" s="12"/>
      <c r="C922" s="12"/>
      <c r="D922" s="5"/>
      <c r="E922" s="5"/>
      <c r="F922" s="5"/>
      <c r="G922" s="5"/>
      <c r="H922" s="5"/>
      <c r="I922" s="5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4.25" customHeight="1">
      <c r="A923" s="5"/>
      <c r="B923" s="12"/>
      <c r="C923" s="12"/>
      <c r="D923" s="5"/>
      <c r="E923" s="5"/>
      <c r="F923" s="5"/>
      <c r="G923" s="5"/>
      <c r="H923" s="5"/>
      <c r="I923" s="5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4.25" customHeight="1">
      <c r="A924" s="5"/>
      <c r="B924" s="12"/>
      <c r="C924" s="12"/>
      <c r="D924" s="5"/>
      <c r="E924" s="5"/>
      <c r="F924" s="5"/>
      <c r="G924" s="5"/>
      <c r="H924" s="5"/>
      <c r="I924" s="5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4.25" customHeight="1">
      <c r="A925" s="5"/>
      <c r="B925" s="12"/>
      <c r="C925" s="12"/>
      <c r="D925" s="5"/>
      <c r="E925" s="5"/>
      <c r="F925" s="5"/>
      <c r="G925" s="5"/>
      <c r="H925" s="5"/>
      <c r="I925" s="5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4.25" customHeight="1">
      <c r="A926" s="5"/>
      <c r="B926" s="12"/>
      <c r="C926" s="12"/>
      <c r="D926" s="5"/>
      <c r="E926" s="5"/>
      <c r="F926" s="5"/>
      <c r="G926" s="5"/>
      <c r="H926" s="5"/>
      <c r="I926" s="5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4.25" customHeight="1">
      <c r="A927" s="5"/>
      <c r="B927" s="12"/>
      <c r="C927" s="12"/>
      <c r="D927" s="5"/>
      <c r="E927" s="5"/>
      <c r="F927" s="5"/>
      <c r="G927" s="5"/>
      <c r="H927" s="5"/>
      <c r="I927" s="5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4.25" customHeight="1">
      <c r="A928" s="5"/>
      <c r="B928" s="12"/>
      <c r="C928" s="12"/>
      <c r="D928" s="5"/>
      <c r="E928" s="5"/>
      <c r="F928" s="5"/>
      <c r="G928" s="5"/>
      <c r="H928" s="5"/>
      <c r="I928" s="5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4.25" customHeight="1">
      <c r="A929" s="5"/>
      <c r="B929" s="12"/>
      <c r="C929" s="12"/>
      <c r="D929" s="5"/>
      <c r="E929" s="5"/>
      <c r="F929" s="5"/>
      <c r="G929" s="5"/>
      <c r="H929" s="5"/>
      <c r="I929" s="5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4.25" customHeight="1">
      <c r="A930" s="5"/>
      <c r="B930" s="12"/>
      <c r="C930" s="12"/>
      <c r="D930" s="5"/>
      <c r="E930" s="5"/>
      <c r="F930" s="5"/>
      <c r="G930" s="5"/>
      <c r="H930" s="5"/>
      <c r="I930" s="5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4.25" customHeight="1">
      <c r="A931" s="5"/>
      <c r="B931" s="12"/>
      <c r="C931" s="12"/>
      <c r="D931" s="5"/>
      <c r="E931" s="5"/>
      <c r="F931" s="5"/>
      <c r="G931" s="5"/>
      <c r="H931" s="5"/>
      <c r="I931" s="5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4.25" customHeight="1">
      <c r="A932" s="5"/>
      <c r="B932" s="12"/>
      <c r="C932" s="12"/>
      <c r="D932" s="5"/>
      <c r="E932" s="5"/>
      <c r="F932" s="5"/>
      <c r="G932" s="5"/>
      <c r="H932" s="5"/>
      <c r="I932" s="5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4.25" customHeight="1">
      <c r="A933" s="5"/>
      <c r="B933" s="12"/>
      <c r="C933" s="12"/>
      <c r="D933" s="5"/>
      <c r="E933" s="5"/>
      <c r="F933" s="5"/>
      <c r="G933" s="5"/>
      <c r="H933" s="5"/>
      <c r="I933" s="5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4.25" customHeight="1">
      <c r="A934" s="5"/>
      <c r="B934" s="12"/>
      <c r="C934" s="12"/>
      <c r="D934" s="5"/>
      <c r="E934" s="5"/>
      <c r="F934" s="5"/>
      <c r="G934" s="5"/>
      <c r="H934" s="5"/>
      <c r="I934" s="5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4.25" customHeight="1">
      <c r="A935" s="5"/>
      <c r="B935" s="12"/>
      <c r="C935" s="12"/>
      <c r="D935" s="5"/>
      <c r="E935" s="5"/>
      <c r="F935" s="5"/>
      <c r="G935" s="5"/>
      <c r="H935" s="5"/>
      <c r="I935" s="5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4.25" customHeight="1">
      <c r="A936" s="5"/>
      <c r="B936" s="12"/>
      <c r="C936" s="12"/>
      <c r="D936" s="5"/>
      <c r="E936" s="5"/>
      <c r="F936" s="5"/>
      <c r="G936" s="5"/>
      <c r="H936" s="5"/>
      <c r="I936" s="5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4.25" customHeight="1">
      <c r="A937" s="5"/>
      <c r="B937" s="12"/>
      <c r="C937" s="12"/>
      <c r="D937" s="5"/>
      <c r="E937" s="5"/>
      <c r="F937" s="5"/>
      <c r="G937" s="5"/>
      <c r="H937" s="5"/>
      <c r="I937" s="5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4.25" customHeight="1">
      <c r="A938" s="5"/>
      <c r="B938" s="12"/>
      <c r="C938" s="12"/>
      <c r="D938" s="5"/>
      <c r="E938" s="5"/>
      <c r="F938" s="5"/>
      <c r="G938" s="5"/>
      <c r="H938" s="5"/>
      <c r="I938" s="5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4.25" customHeight="1">
      <c r="A939" s="5"/>
      <c r="B939" s="12"/>
      <c r="C939" s="12"/>
      <c r="D939" s="5"/>
      <c r="E939" s="5"/>
      <c r="F939" s="5"/>
      <c r="G939" s="5"/>
      <c r="H939" s="5"/>
      <c r="I939" s="5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4.25" customHeight="1">
      <c r="A940" s="5"/>
      <c r="B940" s="12"/>
      <c r="C940" s="12"/>
      <c r="D940" s="5"/>
      <c r="E940" s="5"/>
      <c r="F940" s="5"/>
      <c r="G940" s="5"/>
      <c r="H940" s="5"/>
      <c r="I940" s="5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4.25" customHeight="1">
      <c r="A941" s="5"/>
      <c r="B941" s="12"/>
      <c r="C941" s="12"/>
      <c r="D941" s="5"/>
      <c r="E941" s="5"/>
      <c r="F941" s="5"/>
      <c r="G941" s="5"/>
      <c r="H941" s="5"/>
      <c r="I941" s="5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4.25" customHeight="1">
      <c r="A942" s="5"/>
      <c r="B942" s="12"/>
      <c r="C942" s="12"/>
      <c r="D942" s="5"/>
      <c r="E942" s="5"/>
      <c r="F942" s="5"/>
      <c r="G942" s="5"/>
      <c r="H942" s="5"/>
      <c r="I942" s="5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4.25" customHeight="1">
      <c r="A943" s="5"/>
      <c r="B943" s="12"/>
      <c r="C943" s="12"/>
      <c r="D943" s="5"/>
      <c r="E943" s="5"/>
      <c r="F943" s="5"/>
      <c r="G943" s="5"/>
      <c r="H943" s="5"/>
      <c r="I943" s="5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4.25" customHeight="1">
      <c r="A944" s="5"/>
      <c r="B944" s="12"/>
      <c r="C944" s="12"/>
      <c r="D944" s="5"/>
      <c r="E944" s="5"/>
      <c r="F944" s="5"/>
      <c r="G944" s="5"/>
      <c r="H944" s="5"/>
      <c r="I944" s="5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4.25" customHeight="1">
      <c r="A945" s="5"/>
      <c r="B945" s="12"/>
      <c r="C945" s="12"/>
      <c r="D945" s="5"/>
      <c r="E945" s="5"/>
      <c r="F945" s="5"/>
      <c r="G945" s="5"/>
      <c r="H945" s="5"/>
      <c r="I945" s="5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4.25" customHeight="1">
      <c r="A946" s="5"/>
      <c r="B946" s="12"/>
      <c r="C946" s="12"/>
      <c r="D946" s="5"/>
      <c r="E946" s="5"/>
      <c r="F946" s="5"/>
      <c r="G946" s="5"/>
      <c r="H946" s="5"/>
      <c r="I946" s="5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4.25" customHeight="1">
      <c r="A947" s="5"/>
      <c r="B947" s="12"/>
      <c r="C947" s="12"/>
      <c r="D947" s="5"/>
      <c r="E947" s="5"/>
      <c r="F947" s="5"/>
      <c r="G947" s="5"/>
      <c r="H947" s="5"/>
      <c r="I947" s="5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4.25" customHeight="1">
      <c r="A948" s="5"/>
      <c r="B948" s="12"/>
      <c r="C948" s="12"/>
      <c r="D948" s="5"/>
      <c r="E948" s="5"/>
      <c r="F948" s="5"/>
      <c r="G948" s="5"/>
      <c r="H948" s="5"/>
      <c r="I948" s="5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4.25" customHeight="1">
      <c r="A949" s="5"/>
      <c r="B949" s="12"/>
      <c r="C949" s="12"/>
      <c r="D949" s="5"/>
      <c r="E949" s="5"/>
      <c r="F949" s="5"/>
      <c r="G949" s="5"/>
      <c r="H949" s="5"/>
      <c r="I949" s="5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4.25" customHeight="1">
      <c r="A950" s="5"/>
      <c r="B950" s="12"/>
      <c r="C950" s="12"/>
      <c r="D950" s="5"/>
      <c r="E950" s="5"/>
      <c r="F950" s="5"/>
      <c r="G950" s="5"/>
      <c r="H950" s="5"/>
      <c r="I950" s="5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4.25" customHeight="1">
      <c r="A951" s="5"/>
      <c r="B951" s="12"/>
      <c r="C951" s="12"/>
      <c r="D951" s="5"/>
      <c r="E951" s="5"/>
      <c r="F951" s="5"/>
      <c r="G951" s="5"/>
      <c r="H951" s="5"/>
      <c r="I951" s="5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4.25" customHeight="1">
      <c r="A952" s="5"/>
      <c r="B952" s="12"/>
      <c r="C952" s="12"/>
      <c r="D952" s="5"/>
      <c r="E952" s="5"/>
      <c r="F952" s="5"/>
      <c r="G952" s="5"/>
      <c r="H952" s="5"/>
      <c r="I952" s="5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4.25" customHeight="1">
      <c r="A953" s="5"/>
      <c r="B953" s="12"/>
      <c r="C953" s="12"/>
      <c r="D953" s="5"/>
      <c r="E953" s="5"/>
      <c r="F953" s="5"/>
      <c r="G953" s="5"/>
      <c r="H953" s="5"/>
      <c r="I953" s="5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4.25" customHeight="1">
      <c r="A954" s="5"/>
      <c r="B954" s="12"/>
      <c r="C954" s="12"/>
      <c r="D954" s="5"/>
      <c r="E954" s="5"/>
      <c r="F954" s="5"/>
      <c r="G954" s="5"/>
      <c r="H954" s="5"/>
      <c r="I954" s="5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4.25" customHeight="1">
      <c r="A955" s="5"/>
      <c r="B955" s="12"/>
      <c r="C955" s="12"/>
      <c r="D955" s="5"/>
      <c r="E955" s="5"/>
      <c r="F955" s="5"/>
      <c r="G955" s="5"/>
      <c r="H955" s="5"/>
      <c r="I955" s="5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4.25" customHeight="1">
      <c r="A956" s="5"/>
      <c r="B956" s="12"/>
      <c r="C956" s="12"/>
      <c r="D956" s="5"/>
      <c r="E956" s="5"/>
      <c r="F956" s="5"/>
      <c r="G956" s="5"/>
      <c r="H956" s="5"/>
      <c r="I956" s="5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4.25" customHeight="1">
      <c r="A957" s="5"/>
      <c r="B957" s="12"/>
      <c r="C957" s="12"/>
      <c r="D957" s="5"/>
      <c r="E957" s="5"/>
      <c r="F957" s="5"/>
      <c r="G957" s="5"/>
      <c r="H957" s="5"/>
      <c r="I957" s="5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4.25" customHeight="1">
      <c r="A958" s="5"/>
      <c r="B958" s="12"/>
      <c r="C958" s="12"/>
      <c r="D958" s="5"/>
      <c r="E958" s="5"/>
      <c r="F958" s="5"/>
      <c r="G958" s="5"/>
      <c r="H958" s="5"/>
      <c r="I958" s="5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4.25" customHeight="1">
      <c r="A959" s="5"/>
      <c r="B959" s="12"/>
      <c r="C959" s="12"/>
      <c r="D959" s="5"/>
      <c r="E959" s="5"/>
      <c r="F959" s="5"/>
      <c r="G959" s="5"/>
      <c r="H959" s="5"/>
      <c r="I959" s="5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4.25" customHeight="1">
      <c r="A960" s="5"/>
      <c r="B960" s="12"/>
      <c r="C960" s="12"/>
      <c r="D960" s="5"/>
      <c r="E960" s="5"/>
      <c r="F960" s="5"/>
      <c r="G960" s="5"/>
      <c r="H960" s="5"/>
      <c r="I960" s="5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4.25" customHeight="1">
      <c r="A961" s="5"/>
      <c r="B961" s="12"/>
      <c r="C961" s="12"/>
      <c r="D961" s="5"/>
      <c r="E961" s="5"/>
      <c r="F961" s="5"/>
      <c r="G961" s="5"/>
      <c r="H961" s="5"/>
      <c r="I961" s="5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4.25" customHeight="1">
      <c r="A962" s="5"/>
      <c r="B962" s="12"/>
      <c r="C962" s="12"/>
      <c r="D962" s="5"/>
      <c r="E962" s="5"/>
      <c r="F962" s="5"/>
      <c r="G962" s="5"/>
      <c r="H962" s="5"/>
      <c r="I962" s="5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4.25" customHeight="1">
      <c r="A963" s="5"/>
      <c r="B963" s="12"/>
      <c r="C963" s="12"/>
      <c r="D963" s="5"/>
      <c r="E963" s="5"/>
      <c r="F963" s="5"/>
      <c r="G963" s="5"/>
      <c r="H963" s="5"/>
      <c r="I963" s="5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4.25" customHeight="1">
      <c r="A964" s="5"/>
      <c r="B964" s="12"/>
      <c r="C964" s="12"/>
      <c r="D964" s="5"/>
      <c r="E964" s="5"/>
      <c r="F964" s="5"/>
      <c r="G964" s="5"/>
      <c r="H964" s="5"/>
      <c r="I964" s="5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4.25" customHeight="1">
      <c r="A965" s="5"/>
      <c r="B965" s="12"/>
      <c r="C965" s="12"/>
      <c r="D965" s="5"/>
      <c r="E965" s="5"/>
      <c r="F965" s="5"/>
      <c r="G965" s="5"/>
      <c r="H965" s="5"/>
      <c r="I965" s="5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4.25" customHeight="1">
      <c r="A966" s="5"/>
      <c r="B966" s="12"/>
      <c r="C966" s="12"/>
      <c r="D966" s="5"/>
      <c r="E966" s="5"/>
      <c r="F966" s="5"/>
      <c r="G966" s="5"/>
      <c r="H966" s="5"/>
      <c r="I966" s="5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4.25" customHeight="1">
      <c r="A967" s="5"/>
      <c r="B967" s="12"/>
      <c r="C967" s="12"/>
      <c r="D967" s="5"/>
      <c r="E967" s="5"/>
      <c r="F967" s="5"/>
      <c r="G967" s="5"/>
      <c r="H967" s="5"/>
      <c r="I967" s="5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4.25" customHeight="1">
      <c r="A968" s="5"/>
      <c r="B968" s="12"/>
      <c r="C968" s="12"/>
      <c r="D968" s="5"/>
      <c r="E968" s="5"/>
      <c r="F968" s="5"/>
      <c r="G968" s="5"/>
      <c r="H968" s="5"/>
      <c r="I968" s="5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4.25" customHeight="1">
      <c r="A969" s="5"/>
      <c r="B969" s="12"/>
      <c r="C969" s="12"/>
      <c r="D969" s="5"/>
      <c r="E969" s="5"/>
      <c r="F969" s="5"/>
      <c r="G969" s="5"/>
      <c r="H969" s="5"/>
      <c r="I969" s="5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4.25" customHeight="1">
      <c r="A970" s="5"/>
      <c r="B970" s="12"/>
      <c r="C970" s="12"/>
      <c r="D970" s="5"/>
      <c r="E970" s="5"/>
      <c r="F970" s="5"/>
      <c r="G970" s="5"/>
      <c r="H970" s="5"/>
      <c r="I970" s="5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4.25" customHeight="1">
      <c r="A971" s="5"/>
      <c r="B971" s="12"/>
      <c r="C971" s="12"/>
      <c r="D971" s="5"/>
      <c r="E971" s="5"/>
      <c r="F971" s="5"/>
      <c r="G971" s="5"/>
      <c r="H971" s="5"/>
      <c r="I971" s="5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4.25" customHeight="1">
      <c r="A972" s="5"/>
      <c r="B972" s="12"/>
      <c r="C972" s="12"/>
      <c r="D972" s="5"/>
      <c r="E972" s="5"/>
      <c r="F972" s="5"/>
      <c r="G972" s="5"/>
      <c r="H972" s="5"/>
      <c r="I972" s="5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4.25" customHeight="1">
      <c r="A973" s="5"/>
      <c r="B973" s="12"/>
      <c r="C973" s="12"/>
      <c r="D973" s="5"/>
      <c r="E973" s="5"/>
      <c r="F973" s="5"/>
      <c r="G973" s="5"/>
      <c r="H973" s="5"/>
      <c r="I973" s="5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4.25" customHeight="1">
      <c r="A974" s="5"/>
      <c r="B974" s="12"/>
      <c r="C974" s="12"/>
      <c r="D974" s="5"/>
      <c r="E974" s="5"/>
      <c r="F974" s="5"/>
      <c r="G974" s="5"/>
      <c r="H974" s="5"/>
      <c r="I974" s="5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4.25" customHeight="1">
      <c r="A975" s="5"/>
      <c r="B975" s="12"/>
      <c r="C975" s="12"/>
      <c r="D975" s="5"/>
      <c r="E975" s="5"/>
      <c r="F975" s="5"/>
      <c r="G975" s="5"/>
      <c r="H975" s="5"/>
      <c r="I975" s="5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4.25" customHeight="1">
      <c r="A976" s="5"/>
      <c r="B976" s="12"/>
      <c r="C976" s="12"/>
      <c r="D976" s="5"/>
      <c r="E976" s="5"/>
      <c r="F976" s="5"/>
      <c r="G976" s="5"/>
      <c r="H976" s="5"/>
      <c r="I976" s="5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4.25" customHeight="1">
      <c r="A977" s="5"/>
      <c r="B977" s="12"/>
      <c r="C977" s="12"/>
      <c r="D977" s="5"/>
      <c r="E977" s="5"/>
      <c r="F977" s="5"/>
      <c r="G977" s="5"/>
      <c r="H977" s="5"/>
      <c r="I977" s="5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4.25" customHeight="1">
      <c r="A978" s="5"/>
      <c r="B978" s="12"/>
      <c r="C978" s="12"/>
      <c r="D978" s="5"/>
      <c r="E978" s="5"/>
      <c r="F978" s="5"/>
      <c r="G978" s="5"/>
      <c r="H978" s="5"/>
      <c r="I978" s="5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4.25" customHeight="1">
      <c r="A979" s="5"/>
      <c r="B979" s="12"/>
      <c r="C979" s="12"/>
      <c r="D979" s="5"/>
      <c r="E979" s="5"/>
      <c r="F979" s="5"/>
      <c r="G979" s="5"/>
      <c r="H979" s="5"/>
      <c r="I979" s="5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4.25" customHeight="1">
      <c r="A980" s="5"/>
      <c r="B980" s="12"/>
      <c r="C980" s="12"/>
      <c r="D980" s="5"/>
      <c r="E980" s="5"/>
      <c r="F980" s="5"/>
      <c r="G980" s="5"/>
      <c r="H980" s="5"/>
      <c r="I980" s="5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4.25" customHeight="1">
      <c r="A981" s="5"/>
      <c r="B981" s="12"/>
      <c r="C981" s="12"/>
      <c r="D981" s="5"/>
      <c r="E981" s="5"/>
      <c r="F981" s="5"/>
      <c r="G981" s="5"/>
      <c r="H981" s="5"/>
      <c r="I981" s="5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4.25" customHeight="1">
      <c r="A982" s="5"/>
      <c r="B982" s="12"/>
      <c r="C982" s="12"/>
      <c r="D982" s="5"/>
      <c r="E982" s="5"/>
      <c r="F982" s="5"/>
      <c r="G982" s="5"/>
      <c r="H982" s="5"/>
      <c r="I982" s="5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4.25" customHeight="1">
      <c r="A983" s="5"/>
      <c r="B983" s="12"/>
      <c r="C983" s="12"/>
      <c r="D983" s="5"/>
      <c r="E983" s="5"/>
      <c r="F983" s="5"/>
      <c r="G983" s="5"/>
      <c r="H983" s="5"/>
      <c r="I983" s="5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4.25" customHeight="1">
      <c r="A984" s="5"/>
      <c r="B984" s="12"/>
      <c r="C984" s="12"/>
      <c r="D984" s="5"/>
      <c r="E984" s="5"/>
      <c r="F984" s="5"/>
      <c r="G984" s="5"/>
      <c r="H984" s="5"/>
      <c r="I984" s="5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4.25" customHeight="1">
      <c r="A985" s="5"/>
      <c r="B985" s="12"/>
      <c r="C985" s="12"/>
      <c r="D985" s="5"/>
      <c r="E985" s="5"/>
      <c r="F985" s="5"/>
      <c r="G985" s="5"/>
      <c r="H985" s="5"/>
      <c r="I985" s="5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4.25" customHeight="1">
      <c r="A986" s="5"/>
      <c r="B986" s="12"/>
      <c r="C986" s="12"/>
      <c r="D986" s="5"/>
      <c r="E986" s="5"/>
      <c r="F986" s="5"/>
      <c r="G986" s="5"/>
      <c r="H986" s="5"/>
      <c r="I986" s="5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4.25" customHeight="1">
      <c r="A987" s="5"/>
      <c r="B987" s="12"/>
      <c r="C987" s="12"/>
      <c r="D987" s="5"/>
      <c r="E987" s="5"/>
      <c r="F987" s="5"/>
      <c r="G987" s="5"/>
      <c r="H987" s="5"/>
      <c r="I987" s="5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4.25" customHeight="1">
      <c r="A988" s="5"/>
      <c r="B988" s="12"/>
      <c r="C988" s="12"/>
      <c r="D988" s="5"/>
      <c r="E988" s="5"/>
      <c r="F988" s="5"/>
      <c r="G988" s="5"/>
      <c r="H988" s="5"/>
      <c r="I988" s="5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4.25" customHeight="1">
      <c r="A989" s="5"/>
      <c r="B989" s="12"/>
      <c r="C989" s="12"/>
      <c r="D989" s="5"/>
      <c r="E989" s="5"/>
      <c r="F989" s="5"/>
      <c r="G989" s="5"/>
      <c r="H989" s="5"/>
      <c r="I989" s="5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4.25" customHeight="1">
      <c r="A990" s="5"/>
      <c r="B990" s="12"/>
      <c r="C990" s="12"/>
      <c r="D990" s="5"/>
      <c r="E990" s="5"/>
      <c r="F990" s="5"/>
      <c r="G990" s="5"/>
      <c r="H990" s="5"/>
      <c r="I990" s="5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4.25" customHeight="1">
      <c r="A991" s="5"/>
      <c r="B991" s="12"/>
      <c r="C991" s="12"/>
      <c r="D991" s="5"/>
      <c r="E991" s="5"/>
      <c r="F991" s="5"/>
      <c r="G991" s="5"/>
      <c r="H991" s="5"/>
      <c r="I991" s="5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4.25" customHeight="1">
      <c r="A992" s="5"/>
      <c r="B992" s="12"/>
      <c r="C992" s="12"/>
      <c r="D992" s="5"/>
      <c r="E992" s="5"/>
      <c r="F992" s="5"/>
      <c r="G992" s="5"/>
      <c r="H992" s="5"/>
      <c r="I992" s="5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4.25" customHeight="1">
      <c r="A993" s="5"/>
      <c r="B993" s="12"/>
      <c r="C993" s="12"/>
      <c r="D993" s="5"/>
      <c r="E993" s="5"/>
      <c r="F993" s="5"/>
      <c r="G993" s="5"/>
      <c r="H993" s="5"/>
      <c r="I993" s="5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4.25" customHeight="1">
      <c r="A994" s="5"/>
      <c r="B994" s="12"/>
      <c r="C994" s="12"/>
      <c r="D994" s="5"/>
      <c r="E994" s="5"/>
      <c r="F994" s="5"/>
      <c r="G994" s="5"/>
      <c r="H994" s="5"/>
      <c r="I994" s="5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4.25" customHeight="1">
      <c r="A995" s="5"/>
      <c r="B995" s="12"/>
      <c r="C995" s="12"/>
      <c r="D995" s="5"/>
      <c r="E995" s="5"/>
      <c r="F995" s="5"/>
      <c r="G995" s="5"/>
      <c r="H995" s="5"/>
      <c r="I995" s="5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4.25" customHeight="1">
      <c r="A996" s="5"/>
      <c r="B996" s="12"/>
      <c r="C996" s="12"/>
      <c r="D996" s="5"/>
      <c r="E996" s="5"/>
      <c r="F996" s="5"/>
      <c r="G996" s="5"/>
      <c r="H996" s="5"/>
      <c r="I996" s="5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4.25" customHeight="1">
      <c r="A997" s="5"/>
      <c r="B997" s="12"/>
      <c r="C997" s="12"/>
      <c r="D997" s="5"/>
      <c r="E997" s="5"/>
      <c r="F997" s="5"/>
      <c r="G997" s="5"/>
      <c r="H997" s="5"/>
      <c r="I997" s="5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4.25" customHeight="1">
      <c r="A998" s="5"/>
      <c r="B998" s="12"/>
      <c r="C998" s="12"/>
      <c r="D998" s="5"/>
      <c r="E998" s="5"/>
      <c r="F998" s="5"/>
      <c r="G998" s="5"/>
      <c r="H998" s="5"/>
      <c r="I998" s="5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4.25" customHeight="1">
      <c r="A999" s="5"/>
      <c r="B999" s="12"/>
      <c r="C999" s="12"/>
      <c r="D999" s="5"/>
      <c r="E999" s="5"/>
      <c r="F999" s="5"/>
      <c r="G999" s="5"/>
      <c r="H999" s="5"/>
      <c r="I999" s="5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4.25" customHeight="1">
      <c r="A1000" s="5"/>
      <c r="B1000" s="12"/>
      <c r="C1000" s="12"/>
      <c r="D1000" s="5"/>
      <c r="E1000" s="5"/>
      <c r="F1000" s="5"/>
      <c r="G1000" s="5"/>
      <c r="H1000" s="5"/>
      <c r="I1000" s="5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sheetProtection algorithmName="SHA-512" hashValue="TP8E/8vZCkhpzhdsStHurqigNWHXyPrLawGfVIq3RGJpGLBYbNapkwDS830P5UaHfKkzDuIbpTMJoc/IMiIfHA==" saltValue="lu4uGi1rAyqRXSB3DjsBRQ==" spinCount="100000" sheet="1" objects="1" scenarios="1"/>
  <autoFilter ref="A1:J83" xr:uid="{00000000-0009-0000-0000-000010000000}"/>
  <pageMargins left="0.511811024" right="0.511811024" top="0.78740157499999996" bottom="0.78740157499999996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" customHeight="1"/>
  <cols>
    <col min="1" max="1" width="11.7109375" customWidth="1"/>
    <col min="2" max="2" width="11.28515625" customWidth="1"/>
    <col min="3" max="3" width="55.85546875" customWidth="1"/>
    <col min="4" max="4" width="8.140625" customWidth="1"/>
  </cols>
  <sheetData>
    <row r="1" spans="1:26" ht="15" customHeight="1">
      <c r="A1" s="5" t="s">
        <v>5</v>
      </c>
      <c r="B1" s="12" t="s">
        <v>327</v>
      </c>
      <c r="C1" s="125" t="s">
        <v>7</v>
      </c>
      <c r="D1" s="5" t="s">
        <v>8</v>
      </c>
      <c r="E1" s="35" t="s">
        <v>14</v>
      </c>
      <c r="F1" s="5" t="s">
        <v>9</v>
      </c>
      <c r="G1" s="5" t="s">
        <v>10</v>
      </c>
      <c r="H1" s="5" t="s">
        <v>328</v>
      </c>
      <c r="I1" s="5" t="s">
        <v>13</v>
      </c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4.25" customHeight="1">
      <c r="A2" s="5" t="s">
        <v>22</v>
      </c>
      <c r="B2" s="12" t="s">
        <v>71</v>
      </c>
      <c r="C2" s="125" t="s">
        <v>571</v>
      </c>
      <c r="D2" s="5" t="s">
        <v>158</v>
      </c>
      <c r="E2" s="35">
        <v>7</v>
      </c>
      <c r="F2" s="5" t="s">
        <v>33</v>
      </c>
      <c r="G2" s="5">
        <v>60</v>
      </c>
      <c r="H2" s="5">
        <v>4</v>
      </c>
      <c r="I2" s="5" t="s">
        <v>238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4.25" customHeight="1">
      <c r="A3" s="5" t="s">
        <v>22</v>
      </c>
      <c r="B3" s="12" t="s">
        <v>82</v>
      </c>
      <c r="C3" s="125" t="s">
        <v>576</v>
      </c>
      <c r="D3" s="5" t="s">
        <v>158</v>
      </c>
      <c r="E3" s="35">
        <v>8</v>
      </c>
      <c r="F3" s="5" t="s">
        <v>33</v>
      </c>
      <c r="G3" s="5">
        <v>60</v>
      </c>
      <c r="H3" s="5">
        <v>4</v>
      </c>
      <c r="I3" s="5" t="s">
        <v>238</v>
      </c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5"/>
      <c r="Z3" s="5"/>
    </row>
    <row r="4" spans="1:26" ht="14.25" customHeight="1">
      <c r="A4" s="5" t="s">
        <v>22</v>
      </c>
      <c r="B4" s="12" t="s">
        <v>94</v>
      </c>
      <c r="C4" s="125" t="s">
        <v>603</v>
      </c>
      <c r="D4" s="5" t="s">
        <v>224</v>
      </c>
      <c r="E4" s="35">
        <v>9</v>
      </c>
      <c r="F4" s="5" t="s">
        <v>33</v>
      </c>
      <c r="G4" s="5">
        <v>60</v>
      </c>
      <c r="H4" s="5">
        <v>4</v>
      </c>
      <c r="I4" s="5" t="s">
        <v>238</v>
      </c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4.25" customHeight="1">
      <c r="A5" s="5" t="s">
        <v>22</v>
      </c>
      <c r="B5" s="12" t="s">
        <v>143</v>
      </c>
      <c r="C5" s="12" t="s">
        <v>579</v>
      </c>
      <c r="D5" s="5" t="s">
        <v>224</v>
      </c>
      <c r="E5" s="35">
        <v>10</v>
      </c>
      <c r="F5" s="5" t="s">
        <v>33</v>
      </c>
      <c r="G5" s="5">
        <v>60</v>
      </c>
      <c r="H5" s="5">
        <v>4</v>
      </c>
      <c r="I5" s="5" t="s">
        <v>238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12"/>
      <c r="X5" s="12"/>
      <c r="Y5" s="5"/>
      <c r="Z5" s="5"/>
    </row>
    <row r="6" spans="1:26" ht="14.25" customHeight="1">
      <c r="A6" s="5" t="s">
        <v>22</v>
      </c>
      <c r="B6" s="12" t="s">
        <v>70</v>
      </c>
      <c r="C6" s="125" t="s">
        <v>561</v>
      </c>
      <c r="D6" s="5" t="s">
        <v>158</v>
      </c>
      <c r="E6" s="35">
        <v>5</v>
      </c>
      <c r="F6" s="5" t="s">
        <v>33</v>
      </c>
      <c r="G6" s="5">
        <v>60</v>
      </c>
      <c r="H6" s="5">
        <v>4</v>
      </c>
      <c r="I6" s="5" t="s">
        <v>166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4.25" customHeight="1">
      <c r="A7" s="5" t="s">
        <v>22</v>
      </c>
      <c r="B7" s="12" t="s">
        <v>144</v>
      </c>
      <c r="C7" s="12" t="s">
        <v>580</v>
      </c>
      <c r="D7" s="5" t="s">
        <v>224</v>
      </c>
      <c r="E7" s="35">
        <v>10</v>
      </c>
      <c r="F7" s="5" t="s">
        <v>33</v>
      </c>
      <c r="G7" s="5">
        <v>60</v>
      </c>
      <c r="H7" s="5">
        <v>4</v>
      </c>
      <c r="I7" s="5" t="s">
        <v>166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12"/>
      <c r="X7" s="12"/>
      <c r="Y7" s="5"/>
      <c r="Z7" s="5"/>
    </row>
    <row r="8" spans="1:26" ht="14.25" customHeight="1">
      <c r="A8" s="5" t="s">
        <v>22</v>
      </c>
      <c r="B8" s="12" t="s">
        <v>101</v>
      </c>
      <c r="C8" s="125" t="s">
        <v>581</v>
      </c>
      <c r="D8" s="5" t="s">
        <v>224</v>
      </c>
      <c r="E8" s="35">
        <v>9</v>
      </c>
      <c r="F8" s="5" t="s">
        <v>33</v>
      </c>
      <c r="G8" s="5">
        <v>60</v>
      </c>
      <c r="H8" s="5">
        <v>4</v>
      </c>
      <c r="I8" s="5" t="s">
        <v>166</v>
      </c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4.25" customHeight="1">
      <c r="A9" s="5" t="s">
        <v>22</v>
      </c>
      <c r="B9" s="12" t="s">
        <v>102</v>
      </c>
      <c r="C9" s="125" t="s">
        <v>582</v>
      </c>
      <c r="D9" s="5" t="s">
        <v>224</v>
      </c>
      <c r="E9" s="35">
        <v>9</v>
      </c>
      <c r="F9" s="5" t="s">
        <v>33</v>
      </c>
      <c r="G9" s="5">
        <v>60</v>
      </c>
      <c r="H9" s="5">
        <v>4</v>
      </c>
      <c r="I9" s="5" t="s">
        <v>166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4.25" customHeight="1">
      <c r="A10" s="5" t="s">
        <v>22</v>
      </c>
      <c r="B10" s="12" t="s">
        <v>109</v>
      </c>
      <c r="C10" s="125" t="s">
        <v>583</v>
      </c>
      <c r="D10" s="5" t="s">
        <v>224</v>
      </c>
      <c r="E10" s="35">
        <v>10</v>
      </c>
      <c r="F10" s="5" t="s">
        <v>33</v>
      </c>
      <c r="G10" s="5">
        <v>60</v>
      </c>
      <c r="H10" s="5">
        <v>4</v>
      </c>
      <c r="I10" s="5" t="s">
        <v>166</v>
      </c>
      <c r="J10" s="12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12"/>
      <c r="X10" s="12"/>
      <c r="Y10" s="12"/>
      <c r="Z10" s="12"/>
    </row>
    <row r="11" spans="1:26" ht="14.25" customHeight="1">
      <c r="A11" s="5" t="s">
        <v>22</v>
      </c>
      <c r="B11" s="12" t="s">
        <v>80</v>
      </c>
      <c r="C11" s="12" t="s">
        <v>584</v>
      </c>
      <c r="D11" s="5" t="s">
        <v>224</v>
      </c>
      <c r="E11" s="35">
        <v>10</v>
      </c>
      <c r="F11" s="5" t="s">
        <v>33</v>
      </c>
      <c r="G11" s="5">
        <v>60</v>
      </c>
      <c r="H11" s="5">
        <v>4</v>
      </c>
      <c r="I11" s="5" t="s">
        <v>166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12"/>
      <c r="X11" s="12"/>
      <c r="Y11" s="5"/>
      <c r="Z11" s="5"/>
    </row>
    <row r="12" spans="1:26" ht="14.25" customHeight="1">
      <c r="A12" s="5" t="s">
        <v>22</v>
      </c>
      <c r="B12" s="12" t="s">
        <v>81</v>
      </c>
      <c r="C12" s="125" t="s">
        <v>541</v>
      </c>
      <c r="D12" s="5" t="s">
        <v>158</v>
      </c>
      <c r="E12" s="35">
        <v>1</v>
      </c>
      <c r="F12" s="5" t="s">
        <v>33</v>
      </c>
      <c r="G12" s="5">
        <v>60</v>
      </c>
      <c r="H12" s="5">
        <v>4</v>
      </c>
      <c r="I12" s="5" t="s">
        <v>166</v>
      </c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4.25" customHeight="1">
      <c r="A13" s="5" t="s">
        <v>22</v>
      </c>
      <c r="B13" s="12" t="s">
        <v>74</v>
      </c>
      <c r="C13" s="125" t="s">
        <v>546</v>
      </c>
      <c r="D13" s="5" t="s">
        <v>158</v>
      </c>
      <c r="E13" s="35">
        <v>2</v>
      </c>
      <c r="F13" s="5" t="s">
        <v>33</v>
      </c>
      <c r="G13" s="5">
        <v>60</v>
      </c>
      <c r="H13" s="5">
        <v>4</v>
      </c>
      <c r="I13" s="5" t="s">
        <v>166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4.25" customHeight="1">
      <c r="A14" s="5" t="s">
        <v>22</v>
      </c>
      <c r="B14" s="12" t="s">
        <v>83</v>
      </c>
      <c r="C14" s="125" t="s">
        <v>547</v>
      </c>
      <c r="D14" s="5" t="s">
        <v>158</v>
      </c>
      <c r="E14" s="35">
        <v>2</v>
      </c>
      <c r="F14" s="5" t="s">
        <v>33</v>
      </c>
      <c r="G14" s="5">
        <v>60</v>
      </c>
      <c r="H14" s="5">
        <v>4</v>
      </c>
      <c r="I14" s="5" t="s">
        <v>166</v>
      </c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4.25" customHeight="1">
      <c r="A15" s="5" t="s">
        <v>22</v>
      </c>
      <c r="B15" s="12" t="s">
        <v>124</v>
      </c>
      <c r="C15" s="125" t="s">
        <v>551</v>
      </c>
      <c r="D15" s="5" t="s">
        <v>158</v>
      </c>
      <c r="E15" s="35">
        <v>3</v>
      </c>
      <c r="F15" s="5" t="s">
        <v>33</v>
      </c>
      <c r="G15" s="5">
        <v>60</v>
      </c>
      <c r="H15" s="5">
        <v>4</v>
      </c>
      <c r="I15" s="5" t="s">
        <v>166</v>
      </c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4.25" customHeight="1">
      <c r="A16" s="5" t="s">
        <v>22</v>
      </c>
      <c r="B16" s="12" t="s">
        <v>41</v>
      </c>
      <c r="C16" s="125" t="s">
        <v>552</v>
      </c>
      <c r="D16" s="5" t="s">
        <v>158</v>
      </c>
      <c r="E16" s="35">
        <v>3</v>
      </c>
      <c r="F16" s="5" t="s">
        <v>33</v>
      </c>
      <c r="G16" s="5">
        <v>60</v>
      </c>
      <c r="H16" s="5">
        <v>4</v>
      </c>
      <c r="I16" s="5" t="s">
        <v>166</v>
      </c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4.25" customHeight="1">
      <c r="A17" s="5" t="s">
        <v>22</v>
      </c>
      <c r="B17" s="12" t="s">
        <v>53</v>
      </c>
      <c r="C17" s="125" t="s">
        <v>553</v>
      </c>
      <c r="D17" s="5" t="s">
        <v>158</v>
      </c>
      <c r="E17" s="35">
        <v>3</v>
      </c>
      <c r="F17" s="5" t="s">
        <v>33</v>
      </c>
      <c r="G17" s="5">
        <v>60</v>
      </c>
      <c r="H17" s="5">
        <v>4</v>
      </c>
      <c r="I17" s="5" t="s">
        <v>166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5"/>
      <c r="Z17" s="5"/>
    </row>
    <row r="18" spans="1:26" ht="14.25" customHeight="1">
      <c r="A18" s="5" t="s">
        <v>22</v>
      </c>
      <c r="B18" s="12" t="s">
        <v>75</v>
      </c>
      <c r="C18" s="125" t="s">
        <v>761</v>
      </c>
      <c r="D18" s="5" t="s">
        <v>158</v>
      </c>
      <c r="E18" s="35">
        <v>4</v>
      </c>
      <c r="F18" s="5" t="s">
        <v>33</v>
      </c>
      <c r="G18" s="5">
        <v>60</v>
      </c>
      <c r="H18" s="5">
        <v>4</v>
      </c>
      <c r="I18" s="5" t="s">
        <v>166</v>
      </c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4.25" customHeight="1">
      <c r="A19" s="5" t="s">
        <v>22</v>
      </c>
      <c r="B19" s="12" t="s">
        <v>88</v>
      </c>
      <c r="C19" s="125" t="s">
        <v>557</v>
      </c>
      <c r="D19" s="5" t="s">
        <v>158</v>
      </c>
      <c r="E19" s="35">
        <v>4</v>
      </c>
      <c r="F19" s="5" t="s">
        <v>33</v>
      </c>
      <c r="G19" s="5">
        <v>60</v>
      </c>
      <c r="H19" s="5">
        <v>4</v>
      </c>
      <c r="I19" s="5" t="s">
        <v>166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4.25" customHeight="1">
      <c r="A20" s="5" t="s">
        <v>22</v>
      </c>
      <c r="B20" s="12" t="s">
        <v>58</v>
      </c>
      <c r="C20" s="125" t="s">
        <v>558</v>
      </c>
      <c r="D20" s="5" t="s">
        <v>158</v>
      </c>
      <c r="E20" s="35">
        <v>4</v>
      </c>
      <c r="F20" s="5" t="s">
        <v>33</v>
      </c>
      <c r="G20" s="5">
        <v>60</v>
      </c>
      <c r="H20" s="5">
        <v>4</v>
      </c>
      <c r="I20" s="5" t="s">
        <v>166</v>
      </c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5"/>
      <c r="Z20" s="5"/>
    </row>
    <row r="21" spans="1:26" ht="14.25" customHeight="1">
      <c r="A21" s="5" t="s">
        <v>22</v>
      </c>
      <c r="B21" s="12" t="s">
        <v>43</v>
      </c>
      <c r="C21" s="125" t="s">
        <v>559</v>
      </c>
      <c r="D21" s="5" t="s">
        <v>158</v>
      </c>
      <c r="E21" s="35">
        <v>4</v>
      </c>
      <c r="F21" s="5" t="s">
        <v>33</v>
      </c>
      <c r="G21" s="5">
        <v>60</v>
      </c>
      <c r="H21" s="5">
        <v>4</v>
      </c>
      <c r="I21" s="5" t="s">
        <v>166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5"/>
      <c r="Z21" s="5"/>
    </row>
    <row r="22" spans="1:26" ht="14.25" customHeight="1">
      <c r="A22" s="5" t="s">
        <v>22</v>
      </c>
      <c r="B22" s="12" t="s">
        <v>59</v>
      </c>
      <c r="C22" s="125" t="s">
        <v>564</v>
      </c>
      <c r="D22" s="5" t="s">
        <v>158</v>
      </c>
      <c r="E22" s="35">
        <v>5</v>
      </c>
      <c r="F22" s="5" t="s">
        <v>33</v>
      </c>
      <c r="G22" s="5">
        <v>60</v>
      </c>
      <c r="H22" s="5">
        <v>4</v>
      </c>
      <c r="I22" s="5" t="s">
        <v>166</v>
      </c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4.25" customHeight="1">
      <c r="A23" s="5" t="s">
        <v>22</v>
      </c>
      <c r="B23" s="12" t="s">
        <v>49</v>
      </c>
      <c r="C23" s="125" t="s">
        <v>565</v>
      </c>
      <c r="D23" s="5" t="s">
        <v>158</v>
      </c>
      <c r="E23" s="35">
        <v>5</v>
      </c>
      <c r="F23" s="5" t="s">
        <v>33</v>
      </c>
      <c r="G23" s="5">
        <v>60</v>
      </c>
      <c r="H23" s="5">
        <v>4</v>
      </c>
      <c r="I23" s="5" t="s">
        <v>166</v>
      </c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5"/>
      <c r="Z23" s="5"/>
    </row>
    <row r="24" spans="1:26" ht="14.25" customHeight="1">
      <c r="A24" s="5" t="s">
        <v>22</v>
      </c>
      <c r="B24" s="12" t="s">
        <v>77</v>
      </c>
      <c r="C24" s="125" t="s">
        <v>570</v>
      </c>
      <c r="D24" s="5" t="s">
        <v>158</v>
      </c>
      <c r="E24" s="35">
        <v>6</v>
      </c>
      <c r="F24" s="5" t="s">
        <v>33</v>
      </c>
      <c r="G24" s="5">
        <v>60</v>
      </c>
      <c r="H24" s="5">
        <v>4</v>
      </c>
      <c r="I24" s="5" t="s">
        <v>166</v>
      </c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5"/>
      <c r="Z24" s="5"/>
    </row>
    <row r="25" spans="1:26" ht="14.25" customHeight="1">
      <c r="A25" s="5" t="s">
        <v>22</v>
      </c>
      <c r="B25" s="12" t="s">
        <v>89</v>
      </c>
      <c r="C25" s="125" t="s">
        <v>601</v>
      </c>
      <c r="D25" s="5" t="s">
        <v>158</v>
      </c>
      <c r="E25" s="35">
        <v>9</v>
      </c>
      <c r="F25" s="5" t="s">
        <v>33</v>
      </c>
      <c r="G25" s="5">
        <v>30</v>
      </c>
      <c r="H25" s="5">
        <v>2</v>
      </c>
      <c r="I25" s="5" t="s">
        <v>166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4.25" customHeight="1">
      <c r="A26" s="5" t="s">
        <v>22</v>
      </c>
      <c r="B26" s="12" t="s">
        <v>76</v>
      </c>
      <c r="C26" s="125" t="s">
        <v>585</v>
      </c>
      <c r="D26" s="5" t="s">
        <v>224</v>
      </c>
      <c r="E26" s="35">
        <v>9</v>
      </c>
      <c r="F26" s="5" t="s">
        <v>33</v>
      </c>
      <c r="G26" s="5">
        <v>60</v>
      </c>
      <c r="H26" s="5">
        <v>4</v>
      </c>
      <c r="I26" s="5" t="s">
        <v>166</v>
      </c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4.25" customHeight="1">
      <c r="A27" s="5" t="s">
        <v>22</v>
      </c>
      <c r="B27" s="12" t="s">
        <v>104</v>
      </c>
      <c r="C27" s="125" t="s">
        <v>586</v>
      </c>
      <c r="D27" s="5" t="s">
        <v>224</v>
      </c>
      <c r="E27" s="35">
        <v>10</v>
      </c>
      <c r="F27" s="5" t="s">
        <v>33</v>
      </c>
      <c r="G27" s="5">
        <v>60</v>
      </c>
      <c r="H27" s="5">
        <v>4</v>
      </c>
      <c r="I27" s="5" t="s">
        <v>166</v>
      </c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4.25" customHeight="1">
      <c r="A28" s="5" t="s">
        <v>22</v>
      </c>
      <c r="B28" s="12" t="s">
        <v>103</v>
      </c>
      <c r="C28" s="125" t="s">
        <v>587</v>
      </c>
      <c r="D28" s="5" t="s">
        <v>224</v>
      </c>
      <c r="E28" s="35">
        <v>10</v>
      </c>
      <c r="F28" s="5" t="s">
        <v>33</v>
      </c>
      <c r="G28" s="5">
        <v>60</v>
      </c>
      <c r="H28" s="5">
        <v>4</v>
      </c>
      <c r="I28" s="5" t="s">
        <v>166</v>
      </c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4.25" customHeight="1">
      <c r="A29" s="5" t="s">
        <v>22</v>
      </c>
      <c r="B29" s="12" t="s">
        <v>105</v>
      </c>
      <c r="C29" s="125" t="s">
        <v>588</v>
      </c>
      <c r="D29" s="5" t="s">
        <v>224</v>
      </c>
      <c r="E29" s="35">
        <v>9</v>
      </c>
      <c r="F29" s="5" t="s">
        <v>33</v>
      </c>
      <c r="G29" s="5">
        <v>60</v>
      </c>
      <c r="H29" s="5">
        <v>4</v>
      </c>
      <c r="I29" s="5" t="s">
        <v>166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4.25" customHeight="1">
      <c r="A30" s="5" t="s">
        <v>22</v>
      </c>
      <c r="B30" s="12" t="s">
        <v>108</v>
      </c>
      <c r="C30" s="125" t="s">
        <v>604</v>
      </c>
      <c r="D30" s="5" t="s">
        <v>224</v>
      </c>
      <c r="E30" s="35">
        <v>10</v>
      </c>
      <c r="F30" s="5" t="s">
        <v>33</v>
      </c>
      <c r="G30" s="5">
        <v>60</v>
      </c>
      <c r="H30" s="5">
        <v>4</v>
      </c>
      <c r="I30" s="5" t="s">
        <v>166</v>
      </c>
      <c r="J30" s="12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12"/>
      <c r="X30" s="12"/>
      <c r="Y30" s="12"/>
      <c r="Z30" s="12"/>
    </row>
    <row r="31" spans="1:26" ht="14.25" customHeight="1">
      <c r="A31" s="5" t="s">
        <v>22</v>
      </c>
      <c r="B31" s="12" t="s">
        <v>110</v>
      </c>
      <c r="C31" s="125" t="s">
        <v>589</v>
      </c>
      <c r="D31" s="5" t="s">
        <v>224</v>
      </c>
      <c r="E31" s="35">
        <v>10</v>
      </c>
      <c r="F31" s="5" t="s">
        <v>33</v>
      </c>
      <c r="G31" s="5">
        <v>60</v>
      </c>
      <c r="H31" s="5">
        <v>4</v>
      </c>
      <c r="I31" s="5" t="s">
        <v>166</v>
      </c>
      <c r="J31" s="12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12"/>
      <c r="X31" s="12"/>
      <c r="Y31" s="12"/>
      <c r="Z31" s="12"/>
    </row>
    <row r="32" spans="1:26" ht="14.25" customHeight="1">
      <c r="A32" s="5" t="s">
        <v>22</v>
      </c>
      <c r="B32" s="12" t="s">
        <v>106</v>
      </c>
      <c r="C32" s="125" t="s">
        <v>590</v>
      </c>
      <c r="D32" s="5" t="s">
        <v>224</v>
      </c>
      <c r="E32" s="35">
        <v>10</v>
      </c>
      <c r="F32" s="5" t="s">
        <v>33</v>
      </c>
      <c r="G32" s="5">
        <v>60</v>
      </c>
      <c r="H32" s="5">
        <v>4</v>
      </c>
      <c r="I32" s="5" t="s">
        <v>166</v>
      </c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4.25" customHeight="1">
      <c r="A33" s="5" t="s">
        <v>22</v>
      </c>
      <c r="B33" s="12" t="s">
        <v>111</v>
      </c>
      <c r="C33" s="125" t="s">
        <v>591</v>
      </c>
      <c r="D33" s="5" t="s">
        <v>224</v>
      </c>
      <c r="E33" s="35">
        <v>10</v>
      </c>
      <c r="F33" s="5" t="s">
        <v>33</v>
      </c>
      <c r="G33" s="5">
        <v>60</v>
      </c>
      <c r="H33" s="5">
        <v>4</v>
      </c>
      <c r="I33" s="5" t="s">
        <v>166</v>
      </c>
      <c r="J33" s="12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12"/>
      <c r="X33" s="12"/>
      <c r="Y33" s="12"/>
      <c r="Z33" s="12"/>
    </row>
    <row r="34" spans="1:26" ht="14.25" customHeight="1">
      <c r="A34" s="5" t="s">
        <v>22</v>
      </c>
      <c r="B34" s="12" t="s">
        <v>60</v>
      </c>
      <c r="C34" s="125" t="s">
        <v>592</v>
      </c>
      <c r="D34" s="5" t="s">
        <v>224</v>
      </c>
      <c r="E34" s="35">
        <v>10</v>
      </c>
      <c r="F34" s="5" t="s">
        <v>33</v>
      </c>
      <c r="G34" s="5">
        <v>60</v>
      </c>
      <c r="H34" s="5">
        <v>4</v>
      </c>
      <c r="I34" s="5" t="s">
        <v>166</v>
      </c>
      <c r="J34" s="12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12"/>
      <c r="X34" s="12"/>
      <c r="Y34" s="12"/>
      <c r="Z34" s="12"/>
    </row>
    <row r="35" spans="1:26" ht="14.25" customHeight="1">
      <c r="A35" s="5" t="s">
        <v>22</v>
      </c>
      <c r="B35" s="12" t="s">
        <v>122</v>
      </c>
      <c r="C35" s="125" t="s">
        <v>593</v>
      </c>
      <c r="D35" s="5" t="s">
        <v>224</v>
      </c>
      <c r="E35" s="35">
        <v>10</v>
      </c>
      <c r="F35" s="5" t="s">
        <v>45</v>
      </c>
      <c r="G35" s="5">
        <v>60</v>
      </c>
      <c r="H35" s="5">
        <v>4</v>
      </c>
      <c r="I35" s="5" t="s">
        <v>166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12"/>
      <c r="X35" s="12"/>
      <c r="Y35" s="12"/>
      <c r="Z35" s="12"/>
    </row>
    <row r="36" spans="1:26" ht="14.25" customHeight="1">
      <c r="A36" s="5" t="s">
        <v>22</v>
      </c>
      <c r="B36" s="12" t="s">
        <v>123</v>
      </c>
      <c r="C36" s="125" t="s">
        <v>594</v>
      </c>
      <c r="D36" s="5" t="s">
        <v>224</v>
      </c>
      <c r="E36" s="35">
        <v>10</v>
      </c>
      <c r="F36" s="5" t="s">
        <v>45</v>
      </c>
      <c r="G36" s="5">
        <v>60</v>
      </c>
      <c r="H36" s="5">
        <v>4</v>
      </c>
      <c r="I36" s="5" t="s">
        <v>166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12"/>
      <c r="X36" s="12"/>
      <c r="Y36" s="12"/>
      <c r="Z36" s="12"/>
    </row>
    <row r="37" spans="1:26" ht="14.25" customHeight="1">
      <c r="A37" s="5" t="s">
        <v>22</v>
      </c>
      <c r="B37" s="12" t="s">
        <v>140</v>
      </c>
      <c r="C37" s="12" t="s">
        <v>762</v>
      </c>
      <c r="D37" s="5" t="s">
        <v>224</v>
      </c>
      <c r="E37" s="5">
        <v>9</v>
      </c>
      <c r="F37" s="5" t="s">
        <v>33</v>
      </c>
      <c r="G37" s="5">
        <v>60</v>
      </c>
      <c r="H37" s="5">
        <v>4</v>
      </c>
      <c r="I37" s="5" t="s">
        <v>166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12"/>
      <c r="X37" s="12"/>
      <c r="Y37" s="5"/>
      <c r="Z37" s="5"/>
    </row>
    <row r="38" spans="1:26" ht="14.25" customHeight="1">
      <c r="A38" s="5" t="s">
        <v>22</v>
      </c>
      <c r="B38" s="12" t="s">
        <v>145</v>
      </c>
      <c r="C38" s="12" t="s">
        <v>600</v>
      </c>
      <c r="D38" s="5" t="s">
        <v>224</v>
      </c>
      <c r="E38" s="35">
        <v>10</v>
      </c>
      <c r="F38" s="5" t="s">
        <v>33</v>
      </c>
      <c r="G38" s="5">
        <v>60</v>
      </c>
      <c r="H38" s="5">
        <v>4</v>
      </c>
      <c r="I38" s="5" t="s">
        <v>166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12"/>
      <c r="X38" s="12"/>
      <c r="Y38" s="5"/>
      <c r="Z38" s="5"/>
    </row>
    <row r="39" spans="1:26" ht="14.25" customHeight="1">
      <c r="A39" s="5" t="s">
        <v>22</v>
      </c>
      <c r="B39" s="12" t="s">
        <v>137</v>
      </c>
      <c r="C39" s="12" t="s">
        <v>605</v>
      </c>
      <c r="D39" s="5" t="s">
        <v>224</v>
      </c>
      <c r="E39" s="5">
        <v>9</v>
      </c>
      <c r="F39" s="5" t="s">
        <v>33</v>
      </c>
      <c r="G39" s="5">
        <v>60</v>
      </c>
      <c r="H39" s="5">
        <v>4</v>
      </c>
      <c r="I39" s="5" t="s">
        <v>166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12"/>
      <c r="X39" s="12"/>
      <c r="Y39" s="5"/>
      <c r="Z39" s="5"/>
    </row>
    <row r="40" spans="1:26" ht="14.25" customHeight="1">
      <c r="A40" s="5" t="s">
        <v>22</v>
      </c>
      <c r="B40" s="12" t="s">
        <v>150</v>
      </c>
      <c r="C40" s="12" t="s">
        <v>606</v>
      </c>
      <c r="D40" s="5" t="s">
        <v>224</v>
      </c>
      <c r="E40" s="35">
        <v>10</v>
      </c>
      <c r="F40" s="5" t="s">
        <v>33</v>
      </c>
      <c r="G40" s="5">
        <v>60</v>
      </c>
      <c r="H40" s="5">
        <v>4</v>
      </c>
      <c r="I40" s="5" t="s">
        <v>166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12"/>
      <c r="X40" s="12"/>
      <c r="Y40" s="5"/>
      <c r="Z40" s="5"/>
    </row>
    <row r="41" spans="1:26" ht="14.25" customHeight="1">
      <c r="A41" s="5" t="s">
        <v>22</v>
      </c>
      <c r="B41" s="12" t="s">
        <v>151</v>
      </c>
      <c r="C41" s="12" t="s">
        <v>607</v>
      </c>
      <c r="D41" s="5" t="s">
        <v>224</v>
      </c>
      <c r="E41" s="35">
        <v>10</v>
      </c>
      <c r="F41" s="5" t="s">
        <v>33</v>
      </c>
      <c r="G41" s="5">
        <v>60</v>
      </c>
      <c r="H41" s="5">
        <v>4</v>
      </c>
      <c r="I41" s="5" t="s">
        <v>166</v>
      </c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12"/>
      <c r="X41" s="12"/>
      <c r="Y41" s="5"/>
      <c r="Z41" s="5"/>
    </row>
    <row r="42" spans="1:26" ht="14.25" customHeight="1">
      <c r="A42" s="5" t="s">
        <v>22</v>
      </c>
      <c r="B42" s="12" t="s">
        <v>92</v>
      </c>
      <c r="C42" s="12" t="s">
        <v>608</v>
      </c>
      <c r="D42" s="5" t="s">
        <v>224</v>
      </c>
      <c r="E42" s="5">
        <v>9</v>
      </c>
      <c r="F42" s="5" t="s">
        <v>33</v>
      </c>
      <c r="G42" s="5">
        <v>60</v>
      </c>
      <c r="H42" s="5">
        <v>4</v>
      </c>
      <c r="I42" s="5" t="s">
        <v>166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12"/>
      <c r="X42" s="12"/>
      <c r="Y42" s="5"/>
      <c r="Z42" s="5"/>
    </row>
    <row r="43" spans="1:26" ht="14.25" customHeight="1">
      <c r="A43" s="5" t="s">
        <v>22</v>
      </c>
      <c r="B43" s="12" t="s">
        <v>100</v>
      </c>
      <c r="C43" s="125" t="s">
        <v>609</v>
      </c>
      <c r="D43" s="5" t="s">
        <v>224</v>
      </c>
      <c r="E43" s="35">
        <v>10</v>
      </c>
      <c r="F43" s="5" t="s">
        <v>33</v>
      </c>
      <c r="G43" s="5">
        <v>60</v>
      </c>
      <c r="H43" s="5">
        <v>4</v>
      </c>
      <c r="I43" s="5" t="s">
        <v>166</v>
      </c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4.25" customHeight="1">
      <c r="A44" s="5" t="s">
        <v>22</v>
      </c>
      <c r="B44" s="12" t="s">
        <v>155</v>
      </c>
      <c r="C44" s="12" t="s">
        <v>610</v>
      </c>
      <c r="D44" s="5" t="s">
        <v>224</v>
      </c>
      <c r="E44" s="35">
        <v>10</v>
      </c>
      <c r="F44" s="5" t="s">
        <v>33</v>
      </c>
      <c r="G44" s="5">
        <v>60</v>
      </c>
      <c r="H44" s="5">
        <v>4</v>
      </c>
      <c r="I44" s="5" t="s">
        <v>166</v>
      </c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12"/>
      <c r="X44" s="12"/>
      <c r="Y44" s="5"/>
      <c r="Z44" s="5"/>
    </row>
    <row r="45" spans="1:26" ht="14.25" customHeight="1">
      <c r="A45" s="5" t="s">
        <v>22</v>
      </c>
      <c r="B45" s="12" t="s">
        <v>156</v>
      </c>
      <c r="C45" s="12" t="s">
        <v>611</v>
      </c>
      <c r="D45" s="5" t="s">
        <v>224</v>
      </c>
      <c r="E45" s="35">
        <v>10</v>
      </c>
      <c r="F45" s="5" t="s">
        <v>33</v>
      </c>
      <c r="G45" s="5">
        <v>60</v>
      </c>
      <c r="H45" s="5">
        <v>4</v>
      </c>
      <c r="I45" s="5" t="s">
        <v>166</v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12"/>
      <c r="X45" s="12"/>
      <c r="Y45" s="5"/>
      <c r="Z45" s="5"/>
    </row>
    <row r="46" spans="1:26" ht="14.25" customHeight="1">
      <c r="A46" s="5" t="s">
        <v>22</v>
      </c>
      <c r="B46" s="12" t="s">
        <v>154</v>
      </c>
      <c r="C46" s="12" t="s">
        <v>612</v>
      </c>
      <c r="D46" s="5" t="s">
        <v>224</v>
      </c>
      <c r="E46" s="35">
        <v>10</v>
      </c>
      <c r="F46" s="5" t="s">
        <v>33</v>
      </c>
      <c r="G46" s="5">
        <v>60</v>
      </c>
      <c r="H46" s="5">
        <v>4</v>
      </c>
      <c r="I46" s="5" t="s">
        <v>166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12"/>
      <c r="X46" s="12"/>
      <c r="Y46" s="5"/>
      <c r="Z46" s="5"/>
    </row>
    <row r="47" spans="1:26" ht="14.25" customHeight="1">
      <c r="A47" s="5" t="s">
        <v>22</v>
      </c>
      <c r="B47" s="12" t="s">
        <v>113</v>
      </c>
      <c r="C47" s="125" t="s">
        <v>613</v>
      </c>
      <c r="D47" s="5" t="s">
        <v>224</v>
      </c>
      <c r="E47" s="35">
        <v>10</v>
      </c>
      <c r="F47" s="5" t="s">
        <v>45</v>
      </c>
      <c r="G47" s="5">
        <v>60</v>
      </c>
      <c r="H47" s="5">
        <v>4</v>
      </c>
      <c r="I47" s="5" t="s">
        <v>166</v>
      </c>
      <c r="J47" s="12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12"/>
      <c r="X47" s="12"/>
      <c r="Y47" s="12"/>
      <c r="Z47" s="12"/>
    </row>
    <row r="48" spans="1:26" ht="14.25" customHeight="1">
      <c r="A48" s="5" t="s">
        <v>22</v>
      </c>
      <c r="B48" s="12" t="s">
        <v>121</v>
      </c>
      <c r="C48" s="125" t="s">
        <v>614</v>
      </c>
      <c r="D48" s="5" t="s">
        <v>224</v>
      </c>
      <c r="E48" s="35">
        <v>10</v>
      </c>
      <c r="F48" s="5" t="s">
        <v>45</v>
      </c>
      <c r="G48" s="5">
        <v>60</v>
      </c>
      <c r="H48" s="5">
        <v>4</v>
      </c>
      <c r="I48" s="5" t="s">
        <v>166</v>
      </c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12"/>
      <c r="X48" s="12"/>
      <c r="Y48" s="12"/>
      <c r="Z48" s="12"/>
    </row>
    <row r="49" spans="1:26" ht="14.25" customHeight="1">
      <c r="A49" s="5" t="s">
        <v>22</v>
      </c>
      <c r="B49" s="12" t="s">
        <v>34</v>
      </c>
      <c r="C49" s="125" t="s">
        <v>542</v>
      </c>
      <c r="D49" s="5" t="s">
        <v>158</v>
      </c>
      <c r="E49" s="35">
        <v>1</v>
      </c>
      <c r="F49" s="5" t="s">
        <v>33</v>
      </c>
      <c r="G49" s="5">
        <v>60</v>
      </c>
      <c r="H49" s="5">
        <v>4</v>
      </c>
      <c r="I49" s="5" t="s">
        <v>166</v>
      </c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5"/>
      <c r="X49" s="5"/>
      <c r="Y49" s="12"/>
      <c r="Z49" s="12"/>
    </row>
    <row r="50" spans="1:26" ht="14.25" customHeight="1">
      <c r="A50" s="5" t="s">
        <v>22</v>
      </c>
      <c r="B50" s="12" t="s">
        <v>48</v>
      </c>
      <c r="C50" s="125" t="s">
        <v>548</v>
      </c>
      <c r="D50" s="5" t="s">
        <v>158</v>
      </c>
      <c r="E50" s="35">
        <v>2</v>
      </c>
      <c r="F50" s="5" t="s">
        <v>33</v>
      </c>
      <c r="G50" s="5">
        <v>60</v>
      </c>
      <c r="H50" s="5">
        <v>4</v>
      </c>
      <c r="I50" s="5" t="s">
        <v>166</v>
      </c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5"/>
      <c r="X50" s="5"/>
      <c r="Y50" s="12"/>
      <c r="Z50" s="12"/>
    </row>
    <row r="51" spans="1:26" ht="14.25" customHeight="1">
      <c r="A51" s="5" t="s">
        <v>22</v>
      </c>
      <c r="B51" s="12" t="s">
        <v>72</v>
      </c>
      <c r="C51" s="125" t="s">
        <v>562</v>
      </c>
      <c r="D51" s="5" t="s">
        <v>158</v>
      </c>
      <c r="E51" s="35">
        <v>5</v>
      </c>
      <c r="F51" s="5" t="s">
        <v>33</v>
      </c>
      <c r="G51" s="5">
        <v>60</v>
      </c>
      <c r="H51" s="5">
        <v>4</v>
      </c>
      <c r="I51" s="5" t="s">
        <v>166</v>
      </c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5"/>
      <c r="X51" s="5"/>
      <c r="Y51" s="12"/>
      <c r="Z51" s="12"/>
    </row>
    <row r="52" spans="1:26" ht="14.25" customHeight="1">
      <c r="A52" s="5" t="s">
        <v>22</v>
      </c>
      <c r="B52" s="12" t="s">
        <v>84</v>
      </c>
      <c r="C52" s="125" t="s">
        <v>563</v>
      </c>
      <c r="D52" s="5" t="s">
        <v>158</v>
      </c>
      <c r="E52" s="35">
        <v>5</v>
      </c>
      <c r="F52" s="5" t="s">
        <v>33</v>
      </c>
      <c r="G52" s="5">
        <v>60</v>
      </c>
      <c r="H52" s="5">
        <v>4</v>
      </c>
      <c r="I52" s="5" t="s">
        <v>166</v>
      </c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5"/>
      <c r="X52" s="5"/>
      <c r="Y52" s="12"/>
      <c r="Z52" s="12"/>
    </row>
    <row r="53" spans="1:26" ht="14.25" customHeight="1">
      <c r="A53" s="5" t="s">
        <v>22</v>
      </c>
      <c r="B53" s="12" t="s">
        <v>79</v>
      </c>
      <c r="C53" s="125" t="s">
        <v>567</v>
      </c>
      <c r="D53" s="5" t="s">
        <v>158</v>
      </c>
      <c r="E53" s="35">
        <v>6</v>
      </c>
      <c r="F53" s="5" t="s">
        <v>33</v>
      </c>
      <c r="G53" s="5">
        <v>60</v>
      </c>
      <c r="H53" s="5">
        <v>4</v>
      </c>
      <c r="I53" s="5" t="s">
        <v>166</v>
      </c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5"/>
      <c r="X53" s="5"/>
      <c r="Y53" s="12"/>
      <c r="Z53" s="12"/>
    </row>
    <row r="54" spans="1:26" ht="14.25" customHeight="1">
      <c r="A54" s="5" t="s">
        <v>22</v>
      </c>
      <c r="B54" s="12" t="s">
        <v>55</v>
      </c>
      <c r="C54" s="125" t="s">
        <v>574</v>
      </c>
      <c r="D54" s="5" t="s">
        <v>158</v>
      </c>
      <c r="E54" s="35">
        <v>7</v>
      </c>
      <c r="F54" s="5" t="s">
        <v>33</v>
      </c>
      <c r="G54" s="5">
        <v>60</v>
      </c>
      <c r="H54" s="5">
        <v>4</v>
      </c>
      <c r="I54" s="5" t="s">
        <v>166</v>
      </c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5"/>
      <c r="X54" s="5"/>
      <c r="Y54" s="12"/>
      <c r="Z54" s="12"/>
    </row>
    <row r="55" spans="1:26" ht="14.25" customHeight="1">
      <c r="A55" s="5" t="s">
        <v>22</v>
      </c>
      <c r="B55" s="12" t="s">
        <v>36</v>
      </c>
      <c r="C55" s="125" t="s">
        <v>568</v>
      </c>
      <c r="D55" s="5" t="s">
        <v>158</v>
      </c>
      <c r="E55" s="35">
        <v>6</v>
      </c>
      <c r="F55" s="5" t="s">
        <v>33</v>
      </c>
      <c r="G55" s="5">
        <v>60</v>
      </c>
      <c r="H55" s="5">
        <v>4</v>
      </c>
      <c r="I55" s="5" t="s">
        <v>166</v>
      </c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5"/>
      <c r="X55" s="5"/>
      <c r="Y55" s="12"/>
      <c r="Z55" s="12"/>
    </row>
    <row r="56" spans="1:26" ht="14.25" customHeight="1">
      <c r="A56" s="5" t="s">
        <v>22</v>
      </c>
      <c r="B56" s="12" t="s">
        <v>47</v>
      </c>
      <c r="C56" s="125" t="s">
        <v>569</v>
      </c>
      <c r="D56" s="5" t="s">
        <v>158</v>
      </c>
      <c r="E56" s="35">
        <v>6</v>
      </c>
      <c r="F56" s="5" t="s">
        <v>33</v>
      </c>
      <c r="G56" s="5">
        <v>60</v>
      </c>
      <c r="H56" s="5">
        <v>4</v>
      </c>
      <c r="I56" s="5" t="s">
        <v>166</v>
      </c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5"/>
      <c r="X56" s="5"/>
      <c r="Y56" s="12"/>
      <c r="Z56" s="12"/>
    </row>
    <row r="57" spans="1:26" ht="14.25" customHeight="1">
      <c r="A57" s="5" t="s">
        <v>22</v>
      </c>
      <c r="B57" s="12" t="s">
        <v>86</v>
      </c>
      <c r="C57" s="125" t="s">
        <v>763</v>
      </c>
      <c r="D57" s="5" t="s">
        <v>158</v>
      </c>
      <c r="E57" s="35">
        <v>6</v>
      </c>
      <c r="F57" s="5" t="s">
        <v>33</v>
      </c>
      <c r="G57" s="5">
        <v>60</v>
      </c>
      <c r="H57" s="5">
        <v>4</v>
      </c>
      <c r="I57" s="5" t="s">
        <v>166</v>
      </c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5"/>
      <c r="X57" s="5"/>
      <c r="Y57" s="5"/>
      <c r="Z57" s="5"/>
    </row>
    <row r="58" spans="1:26" ht="14.25" customHeight="1">
      <c r="A58" s="5" t="s">
        <v>22</v>
      </c>
      <c r="B58" s="12" t="s">
        <v>149</v>
      </c>
      <c r="C58" s="125" t="s">
        <v>764</v>
      </c>
      <c r="D58" s="5" t="s">
        <v>158</v>
      </c>
      <c r="E58" s="35">
        <v>7</v>
      </c>
      <c r="F58" s="5" t="s">
        <v>45</v>
      </c>
      <c r="G58" s="5">
        <v>60</v>
      </c>
      <c r="H58" s="5">
        <v>3</v>
      </c>
      <c r="I58" s="5" t="s">
        <v>166</v>
      </c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5"/>
      <c r="X58" s="5"/>
      <c r="Y58" s="5"/>
      <c r="Z58" s="5"/>
    </row>
    <row r="59" spans="1:26" ht="14.25" customHeight="1">
      <c r="A59" s="5" t="s">
        <v>22</v>
      </c>
      <c r="B59" s="12" t="s">
        <v>96</v>
      </c>
      <c r="C59" s="125" t="s">
        <v>573</v>
      </c>
      <c r="D59" s="5" t="s">
        <v>158</v>
      </c>
      <c r="E59" s="35">
        <v>7</v>
      </c>
      <c r="F59" s="5" t="s">
        <v>33</v>
      </c>
      <c r="G59" s="5">
        <v>60</v>
      </c>
      <c r="H59" s="5">
        <v>4</v>
      </c>
      <c r="I59" s="5" t="s">
        <v>166</v>
      </c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5"/>
      <c r="X59" s="5"/>
      <c r="Y59" s="12"/>
      <c r="Z59" s="12"/>
    </row>
    <row r="60" spans="1:26" ht="14.25" customHeight="1">
      <c r="A60" s="5" t="s">
        <v>22</v>
      </c>
      <c r="B60" s="12" t="s">
        <v>120</v>
      </c>
      <c r="C60" s="125" t="s">
        <v>578</v>
      </c>
      <c r="D60" s="5" t="s">
        <v>158</v>
      </c>
      <c r="E60" s="35">
        <v>8</v>
      </c>
      <c r="F60" s="5" t="s">
        <v>515</v>
      </c>
      <c r="G60" s="5">
        <v>60</v>
      </c>
      <c r="H60" s="5">
        <v>3</v>
      </c>
      <c r="I60" s="5" t="s">
        <v>166</v>
      </c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5"/>
      <c r="X60" s="5"/>
      <c r="Y60" s="12"/>
      <c r="Z60" s="12"/>
    </row>
    <row r="61" spans="1:26" ht="14.25" customHeight="1">
      <c r="A61" s="5" t="s">
        <v>22</v>
      </c>
      <c r="B61" s="12" t="s">
        <v>141</v>
      </c>
      <c r="C61" s="125" t="s">
        <v>577</v>
      </c>
      <c r="D61" s="5" t="s">
        <v>158</v>
      </c>
      <c r="E61" s="35">
        <v>8</v>
      </c>
      <c r="F61" s="5" t="s">
        <v>515</v>
      </c>
      <c r="G61" s="5">
        <v>90</v>
      </c>
      <c r="H61" s="5">
        <v>3</v>
      </c>
      <c r="I61" s="5" t="s">
        <v>166</v>
      </c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5"/>
      <c r="X61" s="5"/>
      <c r="Y61" s="5"/>
      <c r="Z61" s="5"/>
    </row>
    <row r="62" spans="1:26" ht="14.25" customHeight="1">
      <c r="A62" s="5" t="s">
        <v>22</v>
      </c>
      <c r="B62" s="12" t="s">
        <v>142</v>
      </c>
      <c r="C62" s="125" t="s">
        <v>765</v>
      </c>
      <c r="D62" s="5" t="s">
        <v>158</v>
      </c>
      <c r="E62" s="35">
        <v>9</v>
      </c>
      <c r="F62" s="5" t="s">
        <v>45</v>
      </c>
      <c r="G62" s="5">
        <v>90</v>
      </c>
      <c r="H62" s="5">
        <v>3</v>
      </c>
      <c r="I62" s="5" t="s">
        <v>166</v>
      </c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5"/>
      <c r="X62" s="5"/>
      <c r="Y62" s="5"/>
      <c r="Z62" s="5"/>
    </row>
    <row r="63" spans="1:26" ht="14.25" customHeight="1">
      <c r="A63" s="5" t="s">
        <v>22</v>
      </c>
      <c r="B63" s="12" t="s">
        <v>132</v>
      </c>
      <c r="C63" s="125" t="s">
        <v>766</v>
      </c>
      <c r="D63" s="5" t="s">
        <v>224</v>
      </c>
      <c r="E63" s="35">
        <v>9</v>
      </c>
      <c r="F63" s="5" t="s">
        <v>45</v>
      </c>
      <c r="G63" s="5">
        <v>60</v>
      </c>
      <c r="H63" s="5">
        <v>2</v>
      </c>
      <c r="I63" s="5" t="s">
        <v>166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12"/>
      <c r="Z63" s="12"/>
    </row>
    <row r="64" spans="1:26" ht="14.25" customHeight="1">
      <c r="A64" s="5" t="s">
        <v>22</v>
      </c>
      <c r="B64" s="12" t="s">
        <v>133</v>
      </c>
      <c r="C64" s="125" t="s">
        <v>767</v>
      </c>
      <c r="D64" s="5" t="s">
        <v>224</v>
      </c>
      <c r="E64" s="35">
        <v>9</v>
      </c>
      <c r="F64" s="5" t="s">
        <v>45</v>
      </c>
      <c r="G64" s="5">
        <v>60</v>
      </c>
      <c r="H64" s="5">
        <v>2</v>
      </c>
      <c r="I64" s="5" t="s">
        <v>166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12"/>
      <c r="Z64" s="12"/>
    </row>
    <row r="65" spans="1:26" ht="14.25" customHeight="1">
      <c r="A65" s="5" t="s">
        <v>22</v>
      </c>
      <c r="B65" s="12" t="s">
        <v>134</v>
      </c>
      <c r="C65" s="125" t="s">
        <v>768</v>
      </c>
      <c r="D65" s="5" t="s">
        <v>224</v>
      </c>
      <c r="E65" s="35">
        <v>10</v>
      </c>
      <c r="F65" s="5" t="s">
        <v>33</v>
      </c>
      <c r="G65" s="5">
        <v>60</v>
      </c>
      <c r="H65" s="5">
        <v>2</v>
      </c>
      <c r="I65" s="5" t="s">
        <v>166</v>
      </c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12"/>
      <c r="Z65" s="12"/>
    </row>
    <row r="66" spans="1:26" ht="14.25" customHeight="1">
      <c r="A66" s="5" t="s">
        <v>22</v>
      </c>
      <c r="B66" s="12" t="s">
        <v>135</v>
      </c>
      <c r="C66" s="125" t="s">
        <v>769</v>
      </c>
      <c r="D66" s="5" t="s">
        <v>224</v>
      </c>
      <c r="E66" s="35">
        <v>10</v>
      </c>
      <c r="F66" s="5" t="s">
        <v>515</v>
      </c>
      <c r="G66" s="5">
        <v>60</v>
      </c>
      <c r="H66" s="5">
        <v>2</v>
      </c>
      <c r="I66" s="5" t="s">
        <v>166</v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12"/>
      <c r="Z66" s="12"/>
    </row>
    <row r="67" spans="1:26" ht="14.25" customHeight="1">
      <c r="A67" s="5" t="s">
        <v>22</v>
      </c>
      <c r="B67" s="12" t="s">
        <v>67</v>
      </c>
      <c r="C67" s="125" t="s">
        <v>770</v>
      </c>
      <c r="D67" s="5" t="s">
        <v>224</v>
      </c>
      <c r="E67" s="35">
        <v>10</v>
      </c>
      <c r="F67" s="5" t="s">
        <v>33</v>
      </c>
      <c r="G67" s="5">
        <v>60</v>
      </c>
      <c r="H67" s="5">
        <v>2</v>
      </c>
      <c r="I67" s="5" t="s">
        <v>166</v>
      </c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12"/>
      <c r="Z67" s="12"/>
    </row>
    <row r="68" spans="1:26" ht="14.25" customHeight="1">
      <c r="A68" s="5" t="s">
        <v>22</v>
      </c>
      <c r="B68" s="12" t="s">
        <v>136</v>
      </c>
      <c r="C68" s="125" t="s">
        <v>771</v>
      </c>
      <c r="D68" s="5" t="s">
        <v>224</v>
      </c>
      <c r="E68" s="35">
        <v>10</v>
      </c>
      <c r="F68" s="5" t="s">
        <v>33</v>
      </c>
      <c r="G68" s="5">
        <v>60</v>
      </c>
      <c r="H68" s="5">
        <v>2</v>
      </c>
      <c r="I68" s="5" t="s">
        <v>166</v>
      </c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12"/>
      <c r="Z68" s="12"/>
    </row>
    <row r="69" spans="1:26" ht="14.25" customHeight="1">
      <c r="A69" s="5" t="s">
        <v>22</v>
      </c>
      <c r="B69" s="12" t="s">
        <v>54</v>
      </c>
      <c r="C69" s="125" t="s">
        <v>772</v>
      </c>
      <c r="D69" s="5" t="s">
        <v>224</v>
      </c>
      <c r="E69" s="35">
        <v>10</v>
      </c>
      <c r="F69" s="5" t="s">
        <v>33</v>
      </c>
      <c r="G69" s="5">
        <v>60</v>
      </c>
      <c r="H69" s="5">
        <v>2</v>
      </c>
      <c r="I69" s="5" t="s">
        <v>166</v>
      </c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12"/>
      <c r="Z69" s="12"/>
    </row>
    <row r="70" spans="1:26" ht="14.25" customHeight="1">
      <c r="A70" s="5" t="s">
        <v>22</v>
      </c>
      <c r="B70" s="12" t="s">
        <v>90</v>
      </c>
      <c r="C70" s="125" t="s">
        <v>773</v>
      </c>
      <c r="D70" s="5" t="s">
        <v>224</v>
      </c>
      <c r="E70" s="35">
        <v>10</v>
      </c>
      <c r="F70" s="5" t="s">
        <v>33</v>
      </c>
      <c r="G70" s="5">
        <v>60</v>
      </c>
      <c r="H70" s="5">
        <v>2</v>
      </c>
      <c r="I70" s="5" t="s">
        <v>166</v>
      </c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12"/>
      <c r="Z70" s="12"/>
    </row>
    <row r="71" spans="1:26" ht="14.25" customHeight="1">
      <c r="A71" s="5" t="s">
        <v>22</v>
      </c>
      <c r="B71" s="12" t="s">
        <v>152</v>
      </c>
      <c r="C71" s="12" t="s">
        <v>774</v>
      </c>
      <c r="D71" s="5" t="s">
        <v>224</v>
      </c>
      <c r="E71" s="35">
        <v>10</v>
      </c>
      <c r="F71" s="5" t="s">
        <v>33</v>
      </c>
      <c r="G71" s="5">
        <v>60</v>
      </c>
      <c r="H71" s="5">
        <v>4</v>
      </c>
      <c r="I71" s="5" t="s">
        <v>166</v>
      </c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4.25" customHeight="1">
      <c r="A72" s="5" t="s">
        <v>22</v>
      </c>
      <c r="B72" s="12" t="s">
        <v>153</v>
      </c>
      <c r="C72" s="12" t="s">
        <v>775</v>
      </c>
      <c r="D72" s="5" t="s">
        <v>224</v>
      </c>
      <c r="E72" s="35">
        <v>10</v>
      </c>
      <c r="F72" s="5" t="s">
        <v>33</v>
      </c>
      <c r="G72" s="5">
        <v>60</v>
      </c>
      <c r="H72" s="5">
        <v>4</v>
      </c>
      <c r="I72" s="5" t="s">
        <v>166</v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4.25" customHeight="1">
      <c r="A73" s="5" t="s">
        <v>22</v>
      </c>
      <c r="B73" s="12" t="s">
        <v>37</v>
      </c>
      <c r="C73" s="12" t="s">
        <v>776</v>
      </c>
      <c r="D73" s="5" t="s">
        <v>224</v>
      </c>
      <c r="E73" s="35">
        <v>10</v>
      </c>
      <c r="F73" s="5" t="s">
        <v>33</v>
      </c>
      <c r="G73" s="5">
        <v>60</v>
      </c>
      <c r="H73" s="5">
        <v>4</v>
      </c>
      <c r="I73" s="5" t="s">
        <v>166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4.25" customHeight="1">
      <c r="A74" s="5" t="s">
        <v>22</v>
      </c>
      <c r="B74" s="12" t="s">
        <v>91</v>
      </c>
      <c r="C74" s="12" t="s">
        <v>777</v>
      </c>
      <c r="D74" s="5" t="s">
        <v>224</v>
      </c>
      <c r="E74" s="35">
        <v>10</v>
      </c>
      <c r="F74" s="5" t="s">
        <v>33</v>
      </c>
      <c r="G74" s="5">
        <v>60</v>
      </c>
      <c r="H74" s="5">
        <v>4</v>
      </c>
      <c r="I74" s="5" t="s">
        <v>166</v>
      </c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4.25" customHeight="1">
      <c r="A75" s="5" t="s">
        <v>22</v>
      </c>
      <c r="B75" s="12" t="s">
        <v>26</v>
      </c>
      <c r="C75" s="125" t="s">
        <v>778</v>
      </c>
      <c r="D75" s="5" t="s">
        <v>158</v>
      </c>
      <c r="E75" s="35">
        <v>7</v>
      </c>
      <c r="F75" s="5" t="s">
        <v>45</v>
      </c>
      <c r="G75" s="5">
        <v>90</v>
      </c>
      <c r="H75" s="5">
        <v>3</v>
      </c>
      <c r="I75" s="5" t="s">
        <v>166</v>
      </c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5"/>
      <c r="X75" s="5"/>
      <c r="Y75" s="5"/>
      <c r="Z75" s="5"/>
    </row>
    <row r="76" spans="1:26" ht="14.25" customHeight="1">
      <c r="A76" s="5" t="s">
        <v>22</v>
      </c>
      <c r="B76" s="12" t="s">
        <v>146</v>
      </c>
      <c r="C76" s="125" t="s">
        <v>779</v>
      </c>
      <c r="D76" s="5" t="s">
        <v>158</v>
      </c>
      <c r="E76" s="35">
        <v>8</v>
      </c>
      <c r="F76" s="5" t="s">
        <v>45</v>
      </c>
      <c r="G76" s="5">
        <v>90</v>
      </c>
      <c r="H76" s="5">
        <v>3</v>
      </c>
      <c r="I76" s="5" t="s">
        <v>166</v>
      </c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5"/>
      <c r="X76" s="5"/>
      <c r="Y76" s="5"/>
      <c r="Z76" s="5"/>
    </row>
    <row r="77" spans="1:26" ht="14.25" customHeight="1">
      <c r="A77" s="5" t="s">
        <v>22</v>
      </c>
      <c r="B77" s="12" t="s">
        <v>147</v>
      </c>
      <c r="C77" s="125" t="s">
        <v>780</v>
      </c>
      <c r="D77" s="5" t="s">
        <v>158</v>
      </c>
      <c r="E77" s="35">
        <v>9</v>
      </c>
      <c r="F77" s="5" t="s">
        <v>33</v>
      </c>
      <c r="G77" s="5">
        <v>90</v>
      </c>
      <c r="H77" s="5">
        <v>3</v>
      </c>
      <c r="I77" s="5" t="s">
        <v>166</v>
      </c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5"/>
      <c r="X77" s="5"/>
      <c r="Y77" s="5"/>
      <c r="Z77" s="5"/>
    </row>
    <row r="78" spans="1:26" ht="14.25" customHeight="1">
      <c r="A78" s="5" t="s">
        <v>22</v>
      </c>
      <c r="B78" s="12" t="s">
        <v>148</v>
      </c>
      <c r="C78" s="125" t="s">
        <v>781</v>
      </c>
      <c r="D78" s="5" t="s">
        <v>158</v>
      </c>
      <c r="E78" s="35">
        <v>10</v>
      </c>
      <c r="F78" s="5" t="s">
        <v>33</v>
      </c>
      <c r="G78" s="5">
        <v>90</v>
      </c>
      <c r="H78" s="5">
        <v>3</v>
      </c>
      <c r="I78" s="5" t="s">
        <v>166</v>
      </c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5"/>
      <c r="X78" s="5"/>
      <c r="Y78" s="5"/>
      <c r="Z78" s="5"/>
    </row>
    <row r="79" spans="1:26" ht="14.25" customHeight="1">
      <c r="A79" s="5" t="s">
        <v>22</v>
      </c>
      <c r="B79" s="12" t="s">
        <v>39</v>
      </c>
      <c r="C79" s="125" t="s">
        <v>549</v>
      </c>
      <c r="D79" s="5" t="s">
        <v>158</v>
      </c>
      <c r="E79" s="35">
        <v>2</v>
      </c>
      <c r="F79" s="5" t="s">
        <v>33</v>
      </c>
      <c r="G79" s="5">
        <v>60</v>
      </c>
      <c r="H79" s="5">
        <v>4</v>
      </c>
      <c r="I79" s="5" t="s">
        <v>159</v>
      </c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4.25" customHeight="1">
      <c r="A80" s="5" t="s">
        <v>22</v>
      </c>
      <c r="B80" s="12" t="s">
        <v>42</v>
      </c>
      <c r="C80" s="125" t="s">
        <v>554</v>
      </c>
      <c r="D80" s="5" t="s">
        <v>158</v>
      </c>
      <c r="E80" s="35">
        <v>3</v>
      </c>
      <c r="F80" s="5" t="s">
        <v>33</v>
      </c>
      <c r="G80" s="5">
        <v>60</v>
      </c>
      <c r="H80" s="5">
        <v>4</v>
      </c>
      <c r="I80" s="5" t="s">
        <v>159</v>
      </c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5"/>
      <c r="Z80" s="5"/>
    </row>
    <row r="81" spans="1:26" ht="14.25" customHeight="1">
      <c r="A81" s="5" t="s">
        <v>22</v>
      </c>
      <c r="B81" s="12" t="s">
        <v>46</v>
      </c>
      <c r="C81" s="125" t="s">
        <v>555</v>
      </c>
      <c r="D81" s="5" t="s">
        <v>158</v>
      </c>
      <c r="E81" s="35">
        <v>3</v>
      </c>
      <c r="F81" s="5" t="s">
        <v>33</v>
      </c>
      <c r="G81" s="5">
        <v>60</v>
      </c>
      <c r="H81" s="5">
        <v>4</v>
      </c>
      <c r="I81" s="5" t="s">
        <v>159</v>
      </c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4.25" customHeight="1">
      <c r="A82" s="5" t="s">
        <v>22</v>
      </c>
      <c r="B82" s="12" t="s">
        <v>69</v>
      </c>
      <c r="C82" s="125" t="s">
        <v>560</v>
      </c>
      <c r="D82" s="5" t="s">
        <v>158</v>
      </c>
      <c r="E82" s="35">
        <v>4</v>
      </c>
      <c r="F82" s="5" t="s">
        <v>33</v>
      </c>
      <c r="G82" s="5">
        <v>60</v>
      </c>
      <c r="H82" s="5">
        <v>4</v>
      </c>
      <c r="I82" s="5" t="s">
        <v>159</v>
      </c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4.25" customHeight="1">
      <c r="A83" s="5" t="s">
        <v>22</v>
      </c>
      <c r="B83" s="12" t="s">
        <v>23</v>
      </c>
      <c r="C83" s="125" t="s">
        <v>543</v>
      </c>
      <c r="D83" s="5" t="s">
        <v>158</v>
      </c>
      <c r="E83" s="35">
        <v>1</v>
      </c>
      <c r="F83" s="5" t="s">
        <v>33</v>
      </c>
      <c r="G83" s="5">
        <v>60</v>
      </c>
      <c r="H83" s="5">
        <v>4</v>
      </c>
      <c r="I83" s="5" t="s">
        <v>159</v>
      </c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4.25" customHeight="1">
      <c r="A84" s="5" t="s">
        <v>22</v>
      </c>
      <c r="B84" s="12" t="s">
        <v>61</v>
      </c>
      <c r="C84" s="125" t="s">
        <v>575</v>
      </c>
      <c r="D84" s="5" t="s">
        <v>158</v>
      </c>
      <c r="E84" s="35">
        <v>8</v>
      </c>
      <c r="F84" s="5" t="s">
        <v>33</v>
      </c>
      <c r="G84" s="5">
        <v>60</v>
      </c>
      <c r="H84" s="5">
        <v>4</v>
      </c>
      <c r="I84" s="5" t="s">
        <v>245</v>
      </c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4.25" customHeight="1">
      <c r="A85" s="5" t="s">
        <v>22</v>
      </c>
      <c r="B85" s="12" t="s">
        <v>98</v>
      </c>
      <c r="C85" s="125" t="s">
        <v>615</v>
      </c>
      <c r="D85" s="5" t="s">
        <v>224</v>
      </c>
      <c r="E85" s="35">
        <v>9</v>
      </c>
      <c r="F85" s="5" t="s">
        <v>33</v>
      </c>
      <c r="G85" s="5">
        <v>60</v>
      </c>
      <c r="H85" s="5">
        <v>4</v>
      </c>
      <c r="I85" s="5" t="s">
        <v>245</v>
      </c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4.25" customHeight="1">
      <c r="A86" s="5" t="s">
        <v>22</v>
      </c>
      <c r="B86" s="12" t="s">
        <v>97</v>
      </c>
      <c r="C86" s="125" t="s">
        <v>616</v>
      </c>
      <c r="D86" s="5" t="s">
        <v>224</v>
      </c>
      <c r="E86" s="35">
        <v>9</v>
      </c>
      <c r="F86" s="5" t="s">
        <v>33</v>
      </c>
      <c r="G86" s="5">
        <v>60</v>
      </c>
      <c r="H86" s="5">
        <v>4</v>
      </c>
      <c r="I86" s="5" t="s">
        <v>245</v>
      </c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4.25" customHeight="1">
      <c r="A87" s="5" t="s">
        <v>22</v>
      </c>
      <c r="B87" s="12" t="s">
        <v>28</v>
      </c>
      <c r="C87" s="125" t="s">
        <v>544</v>
      </c>
      <c r="D87" s="5" t="s">
        <v>158</v>
      </c>
      <c r="E87" s="35">
        <v>1</v>
      </c>
      <c r="F87" s="5" t="s">
        <v>33</v>
      </c>
      <c r="G87" s="5">
        <v>60</v>
      </c>
      <c r="H87" s="5">
        <v>4</v>
      </c>
      <c r="I87" s="5" t="s">
        <v>171</v>
      </c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4.25" customHeight="1">
      <c r="A88" s="5" t="s">
        <v>22</v>
      </c>
      <c r="B88" s="12" t="s">
        <v>38</v>
      </c>
      <c r="C88" s="125" t="s">
        <v>550</v>
      </c>
      <c r="D88" s="5" t="s">
        <v>158</v>
      </c>
      <c r="E88" s="35">
        <v>2</v>
      </c>
      <c r="F88" s="5" t="s">
        <v>33</v>
      </c>
      <c r="G88" s="5">
        <v>60</v>
      </c>
      <c r="H88" s="5">
        <v>4</v>
      </c>
      <c r="I88" s="5" t="s">
        <v>171</v>
      </c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4.25" customHeight="1">
      <c r="A89" s="5" t="s">
        <v>22</v>
      </c>
      <c r="B89" s="12" t="s">
        <v>30</v>
      </c>
      <c r="C89" s="125" t="s">
        <v>545</v>
      </c>
      <c r="D89" s="5" t="s">
        <v>158</v>
      </c>
      <c r="E89" s="35">
        <v>1</v>
      </c>
      <c r="F89" s="5" t="s">
        <v>33</v>
      </c>
      <c r="G89" s="5">
        <v>60</v>
      </c>
      <c r="H89" s="5">
        <v>4</v>
      </c>
      <c r="I89" s="5" t="s">
        <v>171</v>
      </c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5"/>
      <c r="Z89" s="5"/>
    </row>
    <row r="90" spans="1:26" ht="14.25" customHeight="1">
      <c r="A90" s="5" t="s">
        <v>22</v>
      </c>
      <c r="B90" s="12" t="s">
        <v>125</v>
      </c>
      <c r="C90" s="125" t="s">
        <v>617</v>
      </c>
      <c r="D90" s="5" t="s">
        <v>224</v>
      </c>
      <c r="E90" s="35">
        <v>10</v>
      </c>
      <c r="F90" s="5" t="s">
        <v>45</v>
      </c>
      <c r="G90" s="5">
        <v>60</v>
      </c>
      <c r="H90" s="5">
        <v>4</v>
      </c>
      <c r="I90" s="5" t="s">
        <v>171</v>
      </c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12"/>
      <c r="X90" s="12"/>
      <c r="Y90" s="12"/>
      <c r="Z90" s="12"/>
    </row>
    <row r="91" spans="1:26" ht="14.25" customHeight="1">
      <c r="A91" s="5" t="s">
        <v>22</v>
      </c>
      <c r="B91" s="12" t="s">
        <v>93</v>
      </c>
      <c r="C91" s="125" t="s">
        <v>618</v>
      </c>
      <c r="D91" s="5" t="s">
        <v>224</v>
      </c>
      <c r="E91" s="35">
        <v>9</v>
      </c>
      <c r="F91" s="5" t="s">
        <v>33</v>
      </c>
      <c r="G91" s="5">
        <v>60</v>
      </c>
      <c r="H91" s="5">
        <v>4</v>
      </c>
      <c r="I91" s="5" t="s">
        <v>171</v>
      </c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4.25" customHeight="1">
      <c r="A92" s="5" t="s">
        <v>22</v>
      </c>
      <c r="B92" s="12" t="s">
        <v>126</v>
      </c>
      <c r="C92" s="125" t="s">
        <v>619</v>
      </c>
      <c r="D92" s="5" t="s">
        <v>224</v>
      </c>
      <c r="E92" s="35">
        <v>9</v>
      </c>
      <c r="F92" s="5" t="s">
        <v>45</v>
      </c>
      <c r="G92" s="5">
        <v>60</v>
      </c>
      <c r="H92" s="5">
        <v>4</v>
      </c>
      <c r="I92" s="5" t="s">
        <v>261</v>
      </c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12"/>
      <c r="X92" s="12"/>
      <c r="Y92" s="12"/>
      <c r="Z92" s="12"/>
    </row>
    <row r="93" spans="1:26" ht="14.25" customHeight="1">
      <c r="A93" s="5" t="s">
        <v>22</v>
      </c>
      <c r="B93" s="12" t="s">
        <v>139</v>
      </c>
      <c r="C93" s="12" t="s">
        <v>620</v>
      </c>
      <c r="D93" s="5" t="s">
        <v>224</v>
      </c>
      <c r="E93" s="5">
        <v>9</v>
      </c>
      <c r="F93" s="5" t="s">
        <v>33</v>
      </c>
      <c r="G93" s="5">
        <v>60</v>
      </c>
      <c r="H93" s="5">
        <v>4</v>
      </c>
      <c r="I93" s="5" t="s">
        <v>261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12"/>
      <c r="X93" s="12"/>
      <c r="Y93" s="12"/>
      <c r="Z93" s="12"/>
    </row>
    <row r="94" spans="1:26" ht="14.25" customHeight="1">
      <c r="A94" s="5" t="s">
        <v>22</v>
      </c>
      <c r="B94" s="12" t="s">
        <v>87</v>
      </c>
      <c r="C94" s="125" t="s">
        <v>782</v>
      </c>
      <c r="D94" s="5" t="s">
        <v>224</v>
      </c>
      <c r="E94" s="35">
        <v>9</v>
      </c>
      <c r="F94" s="5" t="s">
        <v>33</v>
      </c>
      <c r="G94" s="5">
        <v>60</v>
      </c>
      <c r="H94" s="5">
        <v>4</v>
      </c>
      <c r="I94" s="5" t="s">
        <v>261</v>
      </c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12"/>
      <c r="Z94" s="12"/>
    </row>
    <row r="95" spans="1:26" ht="14.25" customHeight="1">
      <c r="A95" s="5" t="s">
        <v>22</v>
      </c>
      <c r="B95" s="12" t="s">
        <v>138</v>
      </c>
      <c r="C95" s="125" t="s">
        <v>622</v>
      </c>
      <c r="D95" s="5" t="s">
        <v>224</v>
      </c>
      <c r="E95" s="5">
        <v>9</v>
      </c>
      <c r="F95" s="5" t="s">
        <v>33</v>
      </c>
      <c r="G95" s="5">
        <v>60</v>
      </c>
      <c r="H95" s="5">
        <v>3</v>
      </c>
      <c r="I95" s="5" t="s">
        <v>261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12"/>
      <c r="Z95" s="12"/>
    </row>
    <row r="96" spans="1:26" ht="14.25" customHeight="1">
      <c r="A96" s="5"/>
      <c r="B96" s="5"/>
      <c r="C96" s="12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4.25" customHeight="1">
      <c r="A97" s="5"/>
      <c r="B97" s="5"/>
      <c r="C97" s="12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4.25" customHeight="1">
      <c r="A98" s="5"/>
      <c r="B98" s="5"/>
      <c r="C98" s="12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4.25" customHeight="1">
      <c r="A99" s="5"/>
      <c r="B99" s="5"/>
      <c r="C99" s="12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4.25" customHeight="1">
      <c r="A100" s="5"/>
      <c r="B100" s="5"/>
      <c r="C100" s="12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4.25" customHeight="1">
      <c r="A101" s="5"/>
      <c r="B101" s="5"/>
      <c r="C101" s="12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4.25" customHeight="1">
      <c r="A102" s="5"/>
      <c r="B102" s="5"/>
      <c r="C102" s="12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4.25" customHeight="1">
      <c r="A103" s="5"/>
      <c r="B103" s="5"/>
      <c r="C103" s="12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4.25" customHeight="1">
      <c r="A104" s="5"/>
      <c r="B104" s="5"/>
      <c r="C104" s="12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4.25" customHeight="1">
      <c r="A105" s="5"/>
      <c r="B105" s="5"/>
      <c r="C105" s="12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4.25" customHeight="1">
      <c r="A106" s="5"/>
      <c r="B106" s="5"/>
      <c r="C106" s="12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4.25" customHeight="1">
      <c r="A107" s="5"/>
      <c r="B107" s="5"/>
      <c r="C107" s="12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4.25" customHeight="1">
      <c r="A108" s="5"/>
      <c r="B108" s="5"/>
      <c r="C108" s="12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4.25" customHeight="1">
      <c r="A109" s="5"/>
      <c r="B109" s="5"/>
      <c r="C109" s="12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4.25" customHeight="1">
      <c r="A110" s="5"/>
      <c r="B110" s="5"/>
      <c r="C110" s="12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4.25" customHeight="1">
      <c r="A111" s="5"/>
      <c r="B111" s="5"/>
      <c r="C111" s="12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4.25" customHeight="1">
      <c r="A112" s="5"/>
      <c r="B112" s="5"/>
      <c r="C112" s="12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4.25" customHeight="1">
      <c r="A113" s="5"/>
      <c r="B113" s="5"/>
      <c r="C113" s="12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4.25" customHeight="1">
      <c r="A114" s="5"/>
      <c r="B114" s="5"/>
      <c r="C114" s="12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4.25" customHeight="1">
      <c r="A115" s="5"/>
      <c r="B115" s="5"/>
      <c r="C115" s="12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4.25" customHeight="1">
      <c r="A116" s="5"/>
      <c r="B116" s="5"/>
      <c r="C116" s="12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4.25" customHeight="1">
      <c r="A117" s="5"/>
      <c r="B117" s="5"/>
      <c r="C117" s="12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4.25" customHeight="1">
      <c r="A118" s="5"/>
      <c r="B118" s="5"/>
      <c r="C118" s="12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4.25" customHeight="1">
      <c r="A119" s="5"/>
      <c r="B119" s="5"/>
      <c r="C119" s="12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4.25" customHeight="1">
      <c r="A120" s="5"/>
      <c r="B120" s="5"/>
      <c r="C120" s="12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4.25" customHeight="1">
      <c r="A121" s="5"/>
      <c r="B121" s="5"/>
      <c r="C121" s="12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4.25" customHeight="1">
      <c r="A122" s="5"/>
      <c r="B122" s="5"/>
      <c r="C122" s="12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4.25" customHeight="1">
      <c r="A123" s="5"/>
      <c r="B123" s="5"/>
      <c r="C123" s="12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4.25" customHeight="1">
      <c r="A124" s="5"/>
      <c r="B124" s="5"/>
      <c r="C124" s="12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4.25" customHeight="1">
      <c r="A125" s="5"/>
      <c r="B125" s="5"/>
      <c r="C125" s="12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4.25" customHeight="1">
      <c r="A126" s="5"/>
      <c r="B126" s="5"/>
      <c r="C126" s="12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4.25" customHeight="1">
      <c r="A127" s="5"/>
      <c r="B127" s="5"/>
      <c r="C127" s="12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4.25" customHeight="1">
      <c r="A128" s="5"/>
      <c r="B128" s="5"/>
      <c r="C128" s="12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4.25" customHeight="1">
      <c r="A129" s="5"/>
      <c r="B129" s="5"/>
      <c r="C129" s="12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4.25" customHeight="1">
      <c r="A130" s="5"/>
      <c r="B130" s="5"/>
      <c r="C130" s="12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4.25" customHeight="1">
      <c r="A131" s="5"/>
      <c r="B131" s="5"/>
      <c r="C131" s="12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4.25" customHeight="1">
      <c r="A132" s="5"/>
      <c r="B132" s="5"/>
      <c r="C132" s="12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4.25" customHeight="1">
      <c r="A133" s="5"/>
      <c r="B133" s="5"/>
      <c r="C133" s="12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4.25" customHeight="1">
      <c r="A134" s="5"/>
      <c r="B134" s="5"/>
      <c r="C134" s="12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4.25" customHeight="1">
      <c r="A135" s="5"/>
      <c r="B135" s="5"/>
      <c r="C135" s="12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4.25" customHeight="1">
      <c r="A136" s="5"/>
      <c r="B136" s="5"/>
      <c r="C136" s="12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4.25" customHeight="1">
      <c r="A137" s="5"/>
      <c r="B137" s="5"/>
      <c r="C137" s="12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4.25" customHeight="1">
      <c r="A138" s="5"/>
      <c r="B138" s="5"/>
      <c r="C138" s="12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4.25" customHeight="1">
      <c r="A139" s="5"/>
      <c r="B139" s="5"/>
      <c r="C139" s="12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4.25" customHeight="1">
      <c r="A140" s="5"/>
      <c r="B140" s="5"/>
      <c r="C140" s="12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4.25" customHeight="1">
      <c r="A141" s="5"/>
      <c r="B141" s="5"/>
      <c r="C141" s="12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4.25" customHeight="1">
      <c r="A142" s="5"/>
      <c r="B142" s="5"/>
      <c r="C142" s="12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4.25" customHeight="1">
      <c r="A143" s="5"/>
      <c r="B143" s="5"/>
      <c r="C143" s="12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4.25" customHeight="1">
      <c r="A144" s="5"/>
      <c r="B144" s="5"/>
      <c r="C144" s="12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4.25" customHeight="1">
      <c r="A145" s="5"/>
      <c r="B145" s="5"/>
      <c r="C145" s="12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4.25" customHeight="1">
      <c r="A146" s="5"/>
      <c r="B146" s="5"/>
      <c r="C146" s="12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4.25" customHeight="1">
      <c r="A147" s="5"/>
      <c r="B147" s="5"/>
      <c r="C147" s="12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4.25" customHeight="1">
      <c r="A148" s="5"/>
      <c r="B148" s="5"/>
      <c r="C148" s="1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4.25" customHeight="1">
      <c r="A149" s="5"/>
      <c r="B149" s="5"/>
      <c r="C149" s="12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4.25" customHeight="1">
      <c r="A150" s="5"/>
      <c r="B150" s="5"/>
      <c r="C150" s="1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4.25" customHeight="1">
      <c r="A151" s="5"/>
      <c r="B151" s="5"/>
      <c r="C151" s="1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4.25" customHeight="1">
      <c r="A152" s="5"/>
      <c r="B152" s="5"/>
      <c r="C152" s="12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4.25" customHeight="1">
      <c r="A153" s="5"/>
      <c r="B153" s="5"/>
      <c r="C153" s="12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4.25" customHeight="1">
      <c r="A154" s="5"/>
      <c r="B154" s="5"/>
      <c r="C154" s="12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4.25" customHeight="1">
      <c r="A155" s="5"/>
      <c r="B155" s="5"/>
      <c r="C155" s="12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4.25" customHeight="1">
      <c r="A156" s="5"/>
      <c r="B156" s="5"/>
      <c r="C156" s="12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4.25" customHeight="1">
      <c r="A157" s="5"/>
      <c r="B157" s="5"/>
      <c r="C157" s="12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4.25" customHeight="1">
      <c r="A158" s="5"/>
      <c r="B158" s="5"/>
      <c r="C158" s="12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4.25" customHeight="1">
      <c r="A159" s="5"/>
      <c r="B159" s="5"/>
      <c r="C159" s="12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4.25" customHeight="1">
      <c r="A160" s="5"/>
      <c r="B160" s="5"/>
      <c r="C160" s="12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4.25" customHeight="1">
      <c r="A161" s="5"/>
      <c r="B161" s="5"/>
      <c r="C161" s="12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4.25" customHeight="1">
      <c r="A162" s="5"/>
      <c r="B162" s="5"/>
      <c r="C162" s="12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4.25" customHeight="1">
      <c r="A163" s="5"/>
      <c r="B163" s="5"/>
      <c r="C163" s="12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4.25" customHeight="1">
      <c r="A164" s="5"/>
      <c r="B164" s="5"/>
      <c r="C164" s="12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4.25" customHeight="1">
      <c r="A165" s="5"/>
      <c r="B165" s="5"/>
      <c r="C165" s="12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4.25" customHeight="1">
      <c r="A166" s="5"/>
      <c r="B166" s="5"/>
      <c r="C166" s="12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4.25" customHeight="1">
      <c r="A167" s="5"/>
      <c r="B167" s="5"/>
      <c r="C167" s="12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4.25" customHeight="1">
      <c r="A168" s="5"/>
      <c r="B168" s="5"/>
      <c r="C168" s="12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4.25" customHeight="1">
      <c r="A169" s="5"/>
      <c r="B169" s="5"/>
      <c r="C169" s="12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4.25" customHeight="1">
      <c r="A170" s="5"/>
      <c r="B170" s="5"/>
      <c r="C170" s="12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4.25" customHeight="1">
      <c r="A171" s="5"/>
      <c r="B171" s="5"/>
      <c r="C171" s="12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4.25" customHeight="1">
      <c r="A172" s="5"/>
      <c r="B172" s="5"/>
      <c r="C172" s="12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4.25" customHeight="1">
      <c r="A173" s="5"/>
      <c r="B173" s="5"/>
      <c r="C173" s="12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4.25" customHeight="1">
      <c r="A174" s="5"/>
      <c r="B174" s="5"/>
      <c r="C174" s="12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4.25" customHeight="1">
      <c r="A175" s="5"/>
      <c r="B175" s="5"/>
      <c r="C175" s="12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4.25" customHeight="1">
      <c r="A176" s="5"/>
      <c r="B176" s="5"/>
      <c r="C176" s="12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4.25" customHeight="1">
      <c r="A177" s="5"/>
      <c r="B177" s="5"/>
      <c r="C177" s="12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4.25" customHeight="1">
      <c r="A178" s="5"/>
      <c r="B178" s="5"/>
      <c r="C178" s="12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4.25" customHeight="1">
      <c r="A179" s="5"/>
      <c r="B179" s="5"/>
      <c r="C179" s="12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4.25" customHeight="1">
      <c r="A180" s="5"/>
      <c r="B180" s="5"/>
      <c r="C180" s="12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4.25" customHeight="1">
      <c r="A181" s="5"/>
      <c r="B181" s="5"/>
      <c r="C181" s="12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4.25" customHeight="1">
      <c r="A182" s="5"/>
      <c r="B182" s="5"/>
      <c r="C182" s="12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4.25" customHeight="1">
      <c r="A183" s="5"/>
      <c r="B183" s="5"/>
      <c r="C183" s="12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4.25" customHeight="1">
      <c r="A184" s="5"/>
      <c r="B184" s="5"/>
      <c r="C184" s="12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4.25" customHeight="1">
      <c r="A185" s="5"/>
      <c r="B185" s="5"/>
      <c r="C185" s="12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4.25" customHeight="1">
      <c r="A186" s="5"/>
      <c r="B186" s="5"/>
      <c r="C186" s="12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4.25" customHeight="1">
      <c r="A187" s="5"/>
      <c r="B187" s="5"/>
      <c r="C187" s="12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4.25" customHeight="1">
      <c r="A188" s="5"/>
      <c r="B188" s="5"/>
      <c r="C188" s="12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4.25" customHeight="1">
      <c r="A189" s="5"/>
      <c r="B189" s="5"/>
      <c r="C189" s="12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4.25" customHeight="1">
      <c r="A190" s="5"/>
      <c r="B190" s="5"/>
      <c r="C190" s="12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4.25" customHeight="1">
      <c r="A191" s="5"/>
      <c r="B191" s="5"/>
      <c r="C191" s="12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4.25" customHeight="1">
      <c r="A192" s="5"/>
      <c r="B192" s="5"/>
      <c r="C192" s="12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4.25" customHeight="1">
      <c r="A193" s="5"/>
      <c r="B193" s="5"/>
      <c r="C193" s="12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4.25" customHeight="1">
      <c r="A194" s="5"/>
      <c r="B194" s="5"/>
      <c r="C194" s="12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4.25" customHeight="1">
      <c r="A195" s="5"/>
      <c r="B195" s="5"/>
      <c r="C195" s="12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4.25" customHeight="1">
      <c r="A196" s="5"/>
      <c r="B196" s="5"/>
      <c r="C196" s="12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4.25" customHeight="1">
      <c r="A197" s="5"/>
      <c r="B197" s="5"/>
      <c r="C197" s="12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4.25" customHeight="1">
      <c r="A198" s="5"/>
      <c r="B198" s="5"/>
      <c r="C198" s="12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4.25" customHeight="1">
      <c r="A199" s="5"/>
      <c r="B199" s="5"/>
      <c r="C199" s="12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4.25" customHeight="1">
      <c r="A200" s="5"/>
      <c r="B200" s="5"/>
      <c r="C200" s="12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4.25" customHeight="1">
      <c r="A201" s="5"/>
      <c r="B201" s="5"/>
      <c r="C201" s="12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4.25" customHeight="1">
      <c r="A202" s="5"/>
      <c r="B202" s="5"/>
      <c r="C202" s="12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4.25" customHeight="1">
      <c r="A203" s="5"/>
      <c r="B203" s="5"/>
      <c r="C203" s="12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4.25" customHeight="1">
      <c r="A204" s="5"/>
      <c r="B204" s="5"/>
      <c r="C204" s="12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4.25" customHeight="1">
      <c r="A205" s="5"/>
      <c r="B205" s="5"/>
      <c r="C205" s="12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4.25" customHeight="1">
      <c r="A206" s="5"/>
      <c r="B206" s="5"/>
      <c r="C206" s="12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4.25" customHeight="1">
      <c r="A207" s="5"/>
      <c r="B207" s="5"/>
      <c r="C207" s="12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4.25" customHeight="1">
      <c r="A208" s="5"/>
      <c r="B208" s="5"/>
      <c r="C208" s="12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4.25" customHeight="1">
      <c r="A209" s="5"/>
      <c r="B209" s="5"/>
      <c r="C209" s="12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4.25" customHeight="1">
      <c r="A210" s="5"/>
      <c r="B210" s="5"/>
      <c r="C210" s="12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4.25" customHeight="1">
      <c r="A211" s="5"/>
      <c r="B211" s="5"/>
      <c r="C211" s="12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4.25" customHeight="1">
      <c r="A212" s="5"/>
      <c r="B212" s="5"/>
      <c r="C212" s="12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4.25" customHeight="1">
      <c r="A213" s="5"/>
      <c r="B213" s="5"/>
      <c r="C213" s="12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4.25" customHeight="1">
      <c r="A214" s="5"/>
      <c r="B214" s="5"/>
      <c r="C214" s="12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4.25" customHeight="1">
      <c r="A215" s="5"/>
      <c r="B215" s="5"/>
      <c r="C215" s="12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4.25" customHeight="1">
      <c r="A216" s="5"/>
      <c r="B216" s="5"/>
      <c r="C216" s="12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4.25" customHeight="1">
      <c r="A217" s="5"/>
      <c r="B217" s="5"/>
      <c r="C217" s="12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4.25" customHeight="1">
      <c r="A218" s="5"/>
      <c r="B218" s="5"/>
      <c r="C218" s="12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4.25" customHeight="1">
      <c r="A219" s="5"/>
      <c r="B219" s="5"/>
      <c r="C219" s="12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4.25" customHeight="1">
      <c r="A220" s="5"/>
      <c r="B220" s="5"/>
      <c r="C220" s="12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4.25" customHeight="1">
      <c r="A221" s="5"/>
      <c r="B221" s="5"/>
      <c r="C221" s="12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4.25" customHeight="1">
      <c r="A222" s="5"/>
      <c r="B222" s="5"/>
      <c r="C222" s="12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4.25" customHeight="1">
      <c r="A223" s="5"/>
      <c r="B223" s="5"/>
      <c r="C223" s="12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4.25" customHeight="1">
      <c r="A224" s="5"/>
      <c r="B224" s="5"/>
      <c r="C224" s="12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4.25" customHeight="1">
      <c r="A225" s="5"/>
      <c r="B225" s="5"/>
      <c r="C225" s="12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4.25" customHeight="1">
      <c r="A226" s="5"/>
      <c r="B226" s="5"/>
      <c r="C226" s="12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4.25" customHeight="1">
      <c r="A227" s="5"/>
      <c r="B227" s="5"/>
      <c r="C227" s="12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4.25" customHeight="1">
      <c r="A228" s="5"/>
      <c r="B228" s="5"/>
      <c r="C228" s="12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4.25" customHeight="1">
      <c r="A229" s="5"/>
      <c r="B229" s="5"/>
      <c r="C229" s="12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4.25" customHeight="1">
      <c r="A230" s="5"/>
      <c r="B230" s="5"/>
      <c r="C230" s="12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4.25" customHeight="1">
      <c r="A231" s="5"/>
      <c r="B231" s="5"/>
      <c r="C231" s="12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4.25" customHeight="1">
      <c r="A232" s="5"/>
      <c r="B232" s="5"/>
      <c r="C232" s="12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4.25" customHeight="1">
      <c r="A233" s="5"/>
      <c r="B233" s="5"/>
      <c r="C233" s="12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4.25" customHeight="1">
      <c r="A234" s="5"/>
      <c r="B234" s="5"/>
      <c r="C234" s="12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4.25" customHeight="1">
      <c r="A235" s="5"/>
      <c r="B235" s="5"/>
      <c r="C235" s="12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4.25" customHeight="1">
      <c r="A236" s="5"/>
      <c r="B236" s="5"/>
      <c r="C236" s="12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4.25" customHeight="1">
      <c r="A237" s="5"/>
      <c r="B237" s="5"/>
      <c r="C237" s="12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4.25" customHeight="1">
      <c r="A238" s="5"/>
      <c r="B238" s="5"/>
      <c r="C238" s="12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4.25" customHeight="1">
      <c r="A239" s="5"/>
      <c r="B239" s="5"/>
      <c r="C239" s="12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4.25" customHeight="1">
      <c r="A240" s="5"/>
      <c r="B240" s="5"/>
      <c r="C240" s="12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4.25" customHeight="1">
      <c r="A241" s="5"/>
      <c r="B241" s="5"/>
      <c r="C241" s="12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4.25" customHeight="1">
      <c r="A242" s="5"/>
      <c r="B242" s="5"/>
      <c r="C242" s="12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4.25" customHeight="1">
      <c r="A243" s="5"/>
      <c r="B243" s="5"/>
      <c r="C243" s="12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4.25" customHeight="1">
      <c r="A244" s="5"/>
      <c r="B244" s="5"/>
      <c r="C244" s="12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4.25" customHeight="1">
      <c r="A245" s="5"/>
      <c r="B245" s="5"/>
      <c r="C245" s="12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4.25" customHeight="1">
      <c r="A246" s="5"/>
      <c r="B246" s="5"/>
      <c r="C246" s="12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4.25" customHeight="1">
      <c r="A247" s="5"/>
      <c r="B247" s="5"/>
      <c r="C247" s="12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4.25" customHeight="1">
      <c r="A248" s="5"/>
      <c r="B248" s="5"/>
      <c r="C248" s="12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4.25" customHeight="1">
      <c r="A249" s="5"/>
      <c r="B249" s="5"/>
      <c r="C249" s="12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4.25" customHeight="1">
      <c r="A250" s="5"/>
      <c r="B250" s="5"/>
      <c r="C250" s="12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4.25" customHeight="1">
      <c r="A251" s="5"/>
      <c r="B251" s="5"/>
      <c r="C251" s="12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4.25" customHeight="1">
      <c r="A252" s="5"/>
      <c r="B252" s="5"/>
      <c r="C252" s="12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4.25" customHeight="1">
      <c r="A253" s="5"/>
      <c r="B253" s="5"/>
      <c r="C253" s="12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4.25" customHeight="1">
      <c r="A254" s="5"/>
      <c r="B254" s="5"/>
      <c r="C254" s="12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4.25" customHeight="1">
      <c r="A255" s="5"/>
      <c r="B255" s="5"/>
      <c r="C255" s="12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4.25" customHeight="1">
      <c r="A256" s="5"/>
      <c r="B256" s="5"/>
      <c r="C256" s="12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4.25" customHeight="1">
      <c r="A257" s="5"/>
      <c r="B257" s="5"/>
      <c r="C257" s="12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4.25" customHeight="1">
      <c r="A258" s="5"/>
      <c r="B258" s="5"/>
      <c r="C258" s="12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4.25" customHeight="1">
      <c r="A259" s="5"/>
      <c r="B259" s="5"/>
      <c r="C259" s="12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4.25" customHeight="1">
      <c r="A260" s="5"/>
      <c r="B260" s="5"/>
      <c r="C260" s="12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4.25" customHeight="1">
      <c r="A261" s="5"/>
      <c r="B261" s="5"/>
      <c r="C261" s="12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4.25" customHeight="1">
      <c r="A262" s="5"/>
      <c r="B262" s="5"/>
      <c r="C262" s="12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4.25" customHeight="1">
      <c r="A263" s="5"/>
      <c r="B263" s="5"/>
      <c r="C263" s="12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4.25" customHeight="1">
      <c r="A264" s="5"/>
      <c r="B264" s="5"/>
      <c r="C264" s="12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4.25" customHeight="1">
      <c r="A265" s="5"/>
      <c r="B265" s="5"/>
      <c r="C265" s="12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4.25" customHeight="1">
      <c r="A266" s="5"/>
      <c r="B266" s="5"/>
      <c r="C266" s="12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4.25" customHeight="1">
      <c r="A267" s="5"/>
      <c r="B267" s="5"/>
      <c r="C267" s="12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4.25" customHeight="1">
      <c r="A268" s="5"/>
      <c r="B268" s="5"/>
      <c r="C268" s="12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4.25" customHeight="1">
      <c r="A269" s="5"/>
      <c r="B269" s="5"/>
      <c r="C269" s="12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4.25" customHeight="1">
      <c r="A270" s="5"/>
      <c r="B270" s="5"/>
      <c r="C270" s="12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4.25" customHeight="1">
      <c r="A271" s="5"/>
      <c r="B271" s="5"/>
      <c r="C271" s="12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4.25" customHeight="1">
      <c r="A272" s="5"/>
      <c r="B272" s="5"/>
      <c r="C272" s="12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4.25" customHeight="1">
      <c r="A273" s="5"/>
      <c r="B273" s="5"/>
      <c r="C273" s="12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4.25" customHeight="1">
      <c r="A274" s="5"/>
      <c r="B274" s="5"/>
      <c r="C274" s="12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4.25" customHeight="1">
      <c r="A275" s="5"/>
      <c r="B275" s="5"/>
      <c r="C275" s="12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4.25" customHeight="1">
      <c r="A276" s="5"/>
      <c r="B276" s="5"/>
      <c r="C276" s="12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4.25" customHeight="1">
      <c r="A277" s="5"/>
      <c r="B277" s="5"/>
      <c r="C277" s="12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4.25" customHeight="1">
      <c r="A278" s="5"/>
      <c r="B278" s="5"/>
      <c r="C278" s="12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4.25" customHeight="1">
      <c r="A279" s="5"/>
      <c r="B279" s="5"/>
      <c r="C279" s="12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4.25" customHeight="1">
      <c r="A280" s="5"/>
      <c r="B280" s="5"/>
      <c r="C280" s="12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4.25" customHeight="1">
      <c r="A281" s="5"/>
      <c r="B281" s="5"/>
      <c r="C281" s="12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4.25" customHeight="1">
      <c r="A282" s="5"/>
      <c r="B282" s="5"/>
      <c r="C282" s="12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4.25" customHeight="1">
      <c r="A283" s="5"/>
      <c r="B283" s="5"/>
      <c r="C283" s="12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4.25" customHeight="1">
      <c r="A284" s="5"/>
      <c r="B284" s="5"/>
      <c r="C284" s="12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4.25" customHeight="1">
      <c r="A285" s="5"/>
      <c r="B285" s="5"/>
      <c r="C285" s="12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4.25" customHeight="1">
      <c r="A286" s="5"/>
      <c r="B286" s="5"/>
      <c r="C286" s="12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4.25" customHeight="1">
      <c r="A287" s="5"/>
      <c r="B287" s="5"/>
      <c r="C287" s="12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4.25" customHeight="1">
      <c r="A288" s="5"/>
      <c r="B288" s="5"/>
      <c r="C288" s="12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4.25" customHeight="1">
      <c r="A289" s="5"/>
      <c r="B289" s="5"/>
      <c r="C289" s="12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4.25" customHeight="1">
      <c r="A290" s="5"/>
      <c r="B290" s="5"/>
      <c r="C290" s="12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4.25" customHeight="1">
      <c r="A291" s="5"/>
      <c r="B291" s="5"/>
      <c r="C291" s="12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4.25" customHeight="1">
      <c r="A292" s="5"/>
      <c r="B292" s="5"/>
      <c r="C292" s="12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4.25" customHeight="1">
      <c r="A293" s="5"/>
      <c r="B293" s="5"/>
      <c r="C293" s="12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4.25" customHeight="1">
      <c r="A294" s="5"/>
      <c r="B294" s="5"/>
      <c r="C294" s="12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4.25" customHeight="1">
      <c r="A295" s="5"/>
      <c r="B295" s="5"/>
      <c r="C295" s="12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4.2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4.2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4.2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4.2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4.2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4.2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4.2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4.2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4.2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4.2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4.2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4.2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4.2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4.2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4.2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4.2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4.2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4.2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4.2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4.2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4.2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4.2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4.2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4.2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4.2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4.2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4.2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4.2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4.2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4.2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4.2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4.2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4.2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4.2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4.2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4.2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4.2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4.2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4.2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4.2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4.2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4.2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4.2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4.2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4.2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4.2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4.2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4.2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4.2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4.2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4.2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4.2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4.2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4.2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4.2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4.2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4.2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4.2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4.2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4.2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4.2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4.2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4.2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4.2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4.2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4.2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4.2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4.2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4.2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4.2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4.2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4.2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4.2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4.2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4.2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4.2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4.2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4.2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4.2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4.2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4.2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4.2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4.2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4.2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4.2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4.2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4.2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4.2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4.2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4.2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4.2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4.2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4.2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4.2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4.2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4.2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4.2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4.2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4.2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4.2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4.2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4.2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4.2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4.2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4.2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4.2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4.2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4.2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4.2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4.2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4.2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4.2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4.2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4.2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4.2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4.2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4.2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4.2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4.2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4.2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4.2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4.2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4.2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4.2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4.2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4.2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4.2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4.2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4.2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4.2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4.2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4.2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4.2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4.2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4.2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4.2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4.2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4.2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4.2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4.2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4.2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4.2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4.2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4.2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4.2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4.2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4.2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4.2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4.2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4.2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4.2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4.2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4.2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4.2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4.2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4.2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4.2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4.2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4.2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4.2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4.2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4.2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4.2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4.2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4.2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4.2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4.2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4.2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4.2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4.2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4.2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4.2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4.2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4.2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4.2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4.2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4.2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4.2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4.2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4.2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4.2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4.2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4.2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4.2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4.2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4.2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4.2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4.2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4.2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4.2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4.2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4.2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4.2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4.2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4.2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4.2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4.2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4.2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4.2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4.2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4.2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4.2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4.2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4.2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4.2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4.2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4.2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4.2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4.2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4.2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4.2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4.2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4.2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4.2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4.2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4.2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4.2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4.2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4.2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4.2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4.2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4.2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4.2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4.2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4.2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4.2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4.2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4.2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4.2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4.2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4.2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4.2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4.2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4.2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4.2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4.2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4.2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4.2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4.2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4.2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4.2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4.2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4.2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4.2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4.2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4.2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4.2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4.2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4.2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4.2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4.2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4.2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4.2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4.2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4.2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4.2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4.2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4.2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4.2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4.2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4.2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4.2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4.2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4.2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4.2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4.2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4.2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4.2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4.2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4.2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4.2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4.2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4.2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4.2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4.2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4.2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4.2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4.2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4.2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4.2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4.2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4.2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4.2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4.2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4.2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4.2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4.2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4.2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4.2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4.2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4.2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4.2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4.2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4.2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4.2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4.2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4.2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4.2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4.2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4.2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4.2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4.2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4.2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4.2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4.2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4.2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4.2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4.2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4.2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4.2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4.2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4.2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4.2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4.2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4.2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4.2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4.2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4.2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4.2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4.2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4.2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4.2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4.2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4.2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4.2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4.2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4.2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4.2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4.2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4.2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4.2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4.2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4.2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4.2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4.2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4.2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4.2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4.2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4.2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4.2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4.2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4.2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4.2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4.2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4.2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4.2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4.2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4.2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4.2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4.2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4.2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4.2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4.2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4.2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4.2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4.2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4.2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4.2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4.2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4.2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4.2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4.2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4.2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4.2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4.2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4.2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4.2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4.2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4.2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4.2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4.2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4.2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4.2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4.2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4.2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4.2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4.2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4.2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4.2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4.2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4.2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4.2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4.2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4.2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4.2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4.2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4.2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4.2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4.2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4.2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4.2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4.2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4.2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4.2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4.2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4.2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4.2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4.2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4.2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4.2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4.2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4.2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4.2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4.2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4.2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4.2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4.2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4.2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4.2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4.2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4.2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4.2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4.2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4.2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4.2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4.2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4.2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4.2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4.2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4.2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4.2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4.2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4.2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4.2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4.2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4.2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4.2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4.2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4.2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4.2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4.2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4.2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4.2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4.2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4.2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4.2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4.2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4.2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4.2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4.2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4.2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4.2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4.2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4.2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4.2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4.2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4.2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4.2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4.2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4.2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4.2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4.2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4.2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4.2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4.2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4.2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4.2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4.2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4.2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4.2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4.2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4.2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4.2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4.2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4.2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4.2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4.2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4.2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4.2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4.2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4.2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4.2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4.2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4.2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4.2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4.2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4.2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4.2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4.2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4.2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4.2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4.2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4.2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4.2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4.2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4.2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4.2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4.2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4.2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4.2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4.2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4.2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4.2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4.2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4.2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4.2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4.2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4.2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4.2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4.2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4.2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4.2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4.2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4.2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4.2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4.2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4.2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4.2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4.2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4.2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4.2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4.2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4.2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4.2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4.2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4.2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4.2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4.2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4.2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4.2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4.2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4.2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4.2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4.2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4.2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4.2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4.2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4.2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4.2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4.2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4.2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4.2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4.2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4.2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4.2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4.2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4.2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4.2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4.2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4.2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4.2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4.2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4.2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4.2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4.2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4.2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4.2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4.2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4.2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4.2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4.2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4.2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4.2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4.2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4.2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4.2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4.2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4.2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4.2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4.2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4.2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4.2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4.2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4.2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4.2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4.2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4.2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4.25" customHeight="1">
      <c r="A863" s="5"/>
      <c r="B863" s="12"/>
      <c r="C863" s="12"/>
      <c r="D863" s="5"/>
      <c r="E863" s="5"/>
      <c r="F863" s="5"/>
      <c r="G863" s="5"/>
      <c r="H863" s="5"/>
      <c r="I863" s="5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4.25" customHeight="1">
      <c r="A864" s="5"/>
      <c r="B864" s="12"/>
      <c r="C864" s="12"/>
      <c r="D864" s="5"/>
      <c r="E864" s="5"/>
      <c r="F864" s="5"/>
      <c r="G864" s="5"/>
      <c r="H864" s="5"/>
      <c r="I864" s="5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4.25" customHeight="1">
      <c r="A865" s="5"/>
      <c r="B865" s="12"/>
      <c r="C865" s="12"/>
      <c r="D865" s="5"/>
      <c r="E865" s="5"/>
      <c r="F865" s="5"/>
      <c r="G865" s="5"/>
      <c r="H865" s="5"/>
      <c r="I865" s="5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4.25" customHeight="1">
      <c r="A866" s="5"/>
      <c r="B866" s="12"/>
      <c r="C866" s="12"/>
      <c r="D866" s="5"/>
      <c r="E866" s="5"/>
      <c r="F866" s="5"/>
      <c r="G866" s="5"/>
      <c r="H866" s="5"/>
      <c r="I866" s="5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4.25" customHeight="1">
      <c r="A867" s="5"/>
      <c r="B867" s="12"/>
      <c r="C867" s="12"/>
      <c r="D867" s="5"/>
      <c r="E867" s="5"/>
      <c r="F867" s="5"/>
      <c r="G867" s="5"/>
      <c r="H867" s="5"/>
      <c r="I867" s="5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4.25" customHeight="1">
      <c r="A868" s="5"/>
      <c r="B868" s="12"/>
      <c r="C868" s="12"/>
      <c r="D868" s="5"/>
      <c r="E868" s="5"/>
      <c r="F868" s="5"/>
      <c r="G868" s="5"/>
      <c r="H868" s="5"/>
      <c r="I868" s="5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4.25" customHeight="1">
      <c r="A869" s="5"/>
      <c r="B869" s="12"/>
      <c r="C869" s="12"/>
      <c r="D869" s="5"/>
      <c r="E869" s="5"/>
      <c r="F869" s="5"/>
      <c r="G869" s="5"/>
      <c r="H869" s="5"/>
      <c r="I869" s="5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4.25" customHeight="1">
      <c r="A870" s="5"/>
      <c r="B870" s="12"/>
      <c r="C870" s="12"/>
      <c r="D870" s="5"/>
      <c r="E870" s="5"/>
      <c r="F870" s="5"/>
      <c r="G870" s="5"/>
      <c r="H870" s="5"/>
      <c r="I870" s="5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4.25" customHeight="1">
      <c r="A871" s="5"/>
      <c r="B871" s="12"/>
      <c r="C871" s="12"/>
      <c r="D871" s="5"/>
      <c r="E871" s="5"/>
      <c r="F871" s="5"/>
      <c r="G871" s="5"/>
      <c r="H871" s="5"/>
      <c r="I871" s="5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4.25" customHeight="1">
      <c r="A872" s="5"/>
      <c r="B872" s="12"/>
      <c r="C872" s="12"/>
      <c r="D872" s="5"/>
      <c r="E872" s="5"/>
      <c r="F872" s="5"/>
      <c r="G872" s="5"/>
      <c r="H872" s="5"/>
      <c r="I872" s="5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4.25" customHeight="1">
      <c r="A873" s="5"/>
      <c r="B873" s="12"/>
      <c r="C873" s="12"/>
      <c r="D873" s="5"/>
      <c r="E873" s="5"/>
      <c r="F873" s="5"/>
      <c r="G873" s="5"/>
      <c r="H873" s="5"/>
      <c r="I873" s="5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4.25" customHeight="1">
      <c r="A874" s="5"/>
      <c r="B874" s="12"/>
      <c r="C874" s="12"/>
      <c r="D874" s="5"/>
      <c r="E874" s="5"/>
      <c r="F874" s="5"/>
      <c r="G874" s="5"/>
      <c r="H874" s="5"/>
      <c r="I874" s="5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4.25" customHeight="1">
      <c r="A875" s="5"/>
      <c r="B875" s="12"/>
      <c r="C875" s="12"/>
      <c r="D875" s="5"/>
      <c r="E875" s="5"/>
      <c r="F875" s="5"/>
      <c r="G875" s="5"/>
      <c r="H875" s="5"/>
      <c r="I875" s="5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4.25" customHeight="1">
      <c r="A876" s="5"/>
      <c r="B876" s="12"/>
      <c r="C876" s="12"/>
      <c r="D876" s="5"/>
      <c r="E876" s="5"/>
      <c r="F876" s="5"/>
      <c r="G876" s="5"/>
      <c r="H876" s="5"/>
      <c r="I876" s="5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4.25" customHeight="1">
      <c r="A877" s="5"/>
      <c r="B877" s="12"/>
      <c r="C877" s="12"/>
      <c r="D877" s="5"/>
      <c r="E877" s="5"/>
      <c r="F877" s="5"/>
      <c r="G877" s="5"/>
      <c r="H877" s="5"/>
      <c r="I877" s="5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4.25" customHeight="1">
      <c r="A878" s="5"/>
      <c r="B878" s="12"/>
      <c r="C878" s="12"/>
      <c r="D878" s="5"/>
      <c r="E878" s="5"/>
      <c r="F878" s="5"/>
      <c r="G878" s="5"/>
      <c r="H878" s="5"/>
      <c r="I878" s="5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4.25" customHeight="1">
      <c r="A879" s="5"/>
      <c r="B879" s="12"/>
      <c r="C879" s="12"/>
      <c r="D879" s="5"/>
      <c r="E879" s="5"/>
      <c r="F879" s="5"/>
      <c r="G879" s="5"/>
      <c r="H879" s="5"/>
      <c r="I879" s="5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4.25" customHeight="1">
      <c r="A880" s="5"/>
      <c r="B880" s="12"/>
      <c r="C880" s="12"/>
      <c r="D880" s="5"/>
      <c r="E880" s="5"/>
      <c r="F880" s="5"/>
      <c r="G880" s="5"/>
      <c r="H880" s="5"/>
      <c r="I880" s="5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4.25" customHeight="1">
      <c r="A881" s="5"/>
      <c r="B881" s="12"/>
      <c r="C881" s="12"/>
      <c r="D881" s="5"/>
      <c r="E881" s="5"/>
      <c r="F881" s="5"/>
      <c r="G881" s="5"/>
      <c r="H881" s="5"/>
      <c r="I881" s="5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4.25" customHeight="1">
      <c r="A882" s="5"/>
      <c r="B882" s="12"/>
      <c r="C882" s="12"/>
      <c r="D882" s="5"/>
      <c r="E882" s="5"/>
      <c r="F882" s="5"/>
      <c r="G882" s="5"/>
      <c r="H882" s="5"/>
      <c r="I882" s="5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4.25" customHeight="1">
      <c r="A883" s="5"/>
      <c r="B883" s="12"/>
      <c r="C883" s="12"/>
      <c r="D883" s="5"/>
      <c r="E883" s="5"/>
      <c r="F883" s="5"/>
      <c r="G883" s="5"/>
      <c r="H883" s="5"/>
      <c r="I883" s="5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4.25" customHeight="1">
      <c r="A884" s="5"/>
      <c r="B884" s="12"/>
      <c r="C884" s="12"/>
      <c r="D884" s="5"/>
      <c r="E884" s="5"/>
      <c r="F884" s="5"/>
      <c r="G884" s="5"/>
      <c r="H884" s="5"/>
      <c r="I884" s="5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4.25" customHeight="1">
      <c r="A885" s="5"/>
      <c r="B885" s="12"/>
      <c r="C885" s="12"/>
      <c r="D885" s="5"/>
      <c r="E885" s="5"/>
      <c r="F885" s="5"/>
      <c r="G885" s="5"/>
      <c r="H885" s="5"/>
      <c r="I885" s="5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4.25" customHeight="1">
      <c r="A886" s="5"/>
      <c r="B886" s="12"/>
      <c r="C886" s="12"/>
      <c r="D886" s="5"/>
      <c r="E886" s="5"/>
      <c r="F886" s="5"/>
      <c r="G886" s="5"/>
      <c r="H886" s="5"/>
      <c r="I886" s="5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4.25" customHeight="1">
      <c r="A887" s="5"/>
      <c r="B887" s="12"/>
      <c r="C887" s="12"/>
      <c r="D887" s="5"/>
      <c r="E887" s="5"/>
      <c r="F887" s="5"/>
      <c r="G887" s="5"/>
      <c r="H887" s="5"/>
      <c r="I887" s="5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4.25" customHeight="1">
      <c r="A888" s="5"/>
      <c r="B888" s="12"/>
      <c r="C888" s="12"/>
      <c r="D888" s="5"/>
      <c r="E888" s="5"/>
      <c r="F888" s="5"/>
      <c r="G888" s="5"/>
      <c r="H888" s="5"/>
      <c r="I888" s="5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4.25" customHeight="1">
      <c r="A889" s="5"/>
      <c r="B889" s="12"/>
      <c r="C889" s="12"/>
      <c r="D889" s="5"/>
      <c r="E889" s="5"/>
      <c r="F889" s="5"/>
      <c r="G889" s="5"/>
      <c r="H889" s="5"/>
      <c r="I889" s="5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4.25" customHeight="1">
      <c r="A890" s="5"/>
      <c r="B890" s="12"/>
      <c r="C890" s="12"/>
      <c r="D890" s="5"/>
      <c r="E890" s="5"/>
      <c r="F890" s="5"/>
      <c r="G890" s="5"/>
      <c r="H890" s="5"/>
      <c r="I890" s="5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4.25" customHeight="1">
      <c r="A891" s="5"/>
      <c r="B891" s="12"/>
      <c r="C891" s="12"/>
      <c r="D891" s="5"/>
      <c r="E891" s="5"/>
      <c r="F891" s="5"/>
      <c r="G891" s="5"/>
      <c r="H891" s="5"/>
      <c r="I891" s="5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4.25" customHeight="1">
      <c r="A892" s="5"/>
      <c r="B892" s="12"/>
      <c r="C892" s="12"/>
      <c r="D892" s="5"/>
      <c r="E892" s="5"/>
      <c r="F892" s="5"/>
      <c r="G892" s="5"/>
      <c r="H892" s="5"/>
      <c r="I892" s="5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4.25" customHeight="1">
      <c r="A893" s="5"/>
      <c r="B893" s="12"/>
      <c r="C893" s="12"/>
      <c r="D893" s="5"/>
      <c r="E893" s="5"/>
      <c r="F893" s="5"/>
      <c r="G893" s="5"/>
      <c r="H893" s="5"/>
      <c r="I893" s="5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4.25" customHeight="1">
      <c r="A894" s="5"/>
      <c r="B894" s="12"/>
      <c r="C894" s="12"/>
      <c r="D894" s="5"/>
      <c r="E894" s="5"/>
      <c r="F894" s="5"/>
      <c r="G894" s="5"/>
      <c r="H894" s="5"/>
      <c r="I894" s="5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4.25" customHeight="1">
      <c r="A895" s="5"/>
      <c r="B895" s="12"/>
      <c r="C895" s="12"/>
      <c r="D895" s="5"/>
      <c r="E895" s="5"/>
      <c r="F895" s="5"/>
      <c r="G895" s="5"/>
      <c r="H895" s="5"/>
      <c r="I895" s="5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4.25" customHeight="1">
      <c r="A896" s="5"/>
      <c r="B896" s="12"/>
      <c r="C896" s="12"/>
      <c r="D896" s="5"/>
      <c r="E896" s="5"/>
      <c r="F896" s="5"/>
      <c r="G896" s="5"/>
      <c r="H896" s="5"/>
      <c r="I896" s="5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4.25" customHeight="1">
      <c r="A897" s="5"/>
      <c r="B897" s="12"/>
      <c r="C897" s="12"/>
      <c r="D897" s="5"/>
      <c r="E897" s="5"/>
      <c r="F897" s="5"/>
      <c r="G897" s="5"/>
      <c r="H897" s="5"/>
      <c r="I897" s="5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4.25" customHeight="1">
      <c r="A898" s="5"/>
      <c r="B898" s="12"/>
      <c r="C898" s="12"/>
      <c r="D898" s="5"/>
      <c r="E898" s="5"/>
      <c r="F898" s="5"/>
      <c r="G898" s="5"/>
      <c r="H898" s="5"/>
      <c r="I898" s="5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4.25" customHeight="1">
      <c r="A899" s="5"/>
      <c r="B899" s="12"/>
      <c r="C899" s="12"/>
      <c r="D899" s="5"/>
      <c r="E899" s="5"/>
      <c r="F899" s="5"/>
      <c r="G899" s="5"/>
      <c r="H899" s="5"/>
      <c r="I899" s="5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4.25" customHeight="1">
      <c r="A900" s="5"/>
      <c r="B900" s="12"/>
      <c r="C900" s="12"/>
      <c r="D900" s="5"/>
      <c r="E900" s="5"/>
      <c r="F900" s="5"/>
      <c r="G900" s="5"/>
      <c r="H900" s="5"/>
      <c r="I900" s="5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4.25" customHeight="1">
      <c r="A901" s="5"/>
      <c r="B901" s="12"/>
      <c r="C901" s="12"/>
      <c r="D901" s="5"/>
      <c r="E901" s="5"/>
      <c r="F901" s="5"/>
      <c r="G901" s="5"/>
      <c r="H901" s="5"/>
      <c r="I901" s="5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4.25" customHeight="1">
      <c r="A902" s="5"/>
      <c r="B902" s="12"/>
      <c r="C902" s="12"/>
      <c r="D902" s="5"/>
      <c r="E902" s="5"/>
      <c r="F902" s="5"/>
      <c r="G902" s="5"/>
      <c r="H902" s="5"/>
      <c r="I902" s="5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4.25" customHeight="1">
      <c r="A903" s="5"/>
      <c r="B903" s="12"/>
      <c r="C903" s="12"/>
      <c r="D903" s="5"/>
      <c r="E903" s="5"/>
      <c r="F903" s="5"/>
      <c r="G903" s="5"/>
      <c r="H903" s="5"/>
      <c r="I903" s="5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4.25" customHeight="1">
      <c r="A904" s="5"/>
      <c r="B904" s="12"/>
      <c r="C904" s="12"/>
      <c r="D904" s="5"/>
      <c r="E904" s="5"/>
      <c r="F904" s="5"/>
      <c r="G904" s="5"/>
      <c r="H904" s="5"/>
      <c r="I904" s="5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4.25" customHeight="1">
      <c r="A905" s="5"/>
      <c r="B905" s="12"/>
      <c r="C905" s="12"/>
      <c r="D905" s="5"/>
      <c r="E905" s="5"/>
      <c r="F905" s="5"/>
      <c r="G905" s="5"/>
      <c r="H905" s="5"/>
      <c r="I905" s="5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4.25" customHeight="1">
      <c r="A906" s="5"/>
      <c r="B906" s="12"/>
      <c r="C906" s="12"/>
      <c r="D906" s="5"/>
      <c r="E906" s="5"/>
      <c r="F906" s="5"/>
      <c r="G906" s="5"/>
      <c r="H906" s="5"/>
      <c r="I906" s="5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4.25" customHeight="1">
      <c r="A907" s="5"/>
      <c r="B907" s="12"/>
      <c r="C907" s="12"/>
      <c r="D907" s="5"/>
      <c r="E907" s="5"/>
      <c r="F907" s="5"/>
      <c r="G907" s="5"/>
      <c r="H907" s="5"/>
      <c r="I907" s="5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4.25" customHeight="1">
      <c r="A908" s="5"/>
      <c r="B908" s="12"/>
      <c r="C908" s="12"/>
      <c r="D908" s="5"/>
      <c r="E908" s="5"/>
      <c r="F908" s="5"/>
      <c r="G908" s="5"/>
      <c r="H908" s="5"/>
      <c r="I908" s="5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4.25" customHeight="1">
      <c r="A909" s="5"/>
      <c r="B909" s="12"/>
      <c r="C909" s="12"/>
      <c r="D909" s="5"/>
      <c r="E909" s="5"/>
      <c r="F909" s="5"/>
      <c r="G909" s="5"/>
      <c r="H909" s="5"/>
      <c r="I909" s="5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4.25" customHeight="1">
      <c r="A910" s="5"/>
      <c r="B910" s="12"/>
      <c r="C910" s="12"/>
      <c r="D910" s="5"/>
      <c r="E910" s="5"/>
      <c r="F910" s="5"/>
      <c r="G910" s="5"/>
      <c r="H910" s="5"/>
      <c r="I910" s="5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4.25" customHeight="1">
      <c r="A911" s="5"/>
      <c r="B911" s="12"/>
      <c r="C911" s="12"/>
      <c r="D911" s="5"/>
      <c r="E911" s="5"/>
      <c r="F911" s="5"/>
      <c r="G911" s="5"/>
      <c r="H911" s="5"/>
      <c r="I911" s="5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4.25" customHeight="1">
      <c r="A912" s="5"/>
      <c r="B912" s="12"/>
      <c r="C912" s="12"/>
      <c r="D912" s="5"/>
      <c r="E912" s="5"/>
      <c r="F912" s="5"/>
      <c r="G912" s="5"/>
      <c r="H912" s="5"/>
      <c r="I912" s="5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4.25" customHeight="1">
      <c r="A913" s="5"/>
      <c r="B913" s="12"/>
      <c r="C913" s="12"/>
      <c r="D913" s="5"/>
      <c r="E913" s="5"/>
      <c r="F913" s="5"/>
      <c r="G913" s="5"/>
      <c r="H913" s="5"/>
      <c r="I913" s="5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4.25" customHeight="1">
      <c r="A914" s="5"/>
      <c r="B914" s="12"/>
      <c r="C914" s="12"/>
      <c r="D914" s="5"/>
      <c r="E914" s="5"/>
      <c r="F914" s="5"/>
      <c r="G914" s="5"/>
      <c r="H914" s="5"/>
      <c r="I914" s="5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4.25" customHeight="1">
      <c r="A915" s="5"/>
      <c r="B915" s="12"/>
      <c r="C915" s="12"/>
      <c r="D915" s="5"/>
      <c r="E915" s="5"/>
      <c r="F915" s="5"/>
      <c r="G915" s="5"/>
      <c r="H915" s="5"/>
      <c r="I915" s="5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4.25" customHeight="1">
      <c r="A916" s="5"/>
      <c r="B916" s="12"/>
      <c r="C916" s="12"/>
      <c r="D916" s="5"/>
      <c r="E916" s="5"/>
      <c r="F916" s="5"/>
      <c r="G916" s="5"/>
      <c r="H916" s="5"/>
      <c r="I916" s="5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4.25" customHeight="1">
      <c r="A917" s="5"/>
      <c r="B917" s="12"/>
      <c r="C917" s="12"/>
      <c r="D917" s="5"/>
      <c r="E917" s="5"/>
      <c r="F917" s="5"/>
      <c r="G917" s="5"/>
      <c r="H917" s="5"/>
      <c r="I917" s="5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4.25" customHeight="1">
      <c r="A918" s="5"/>
      <c r="B918" s="12"/>
      <c r="C918" s="12"/>
      <c r="D918" s="5"/>
      <c r="E918" s="5"/>
      <c r="F918" s="5"/>
      <c r="G918" s="5"/>
      <c r="H918" s="5"/>
      <c r="I918" s="5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4.25" customHeight="1">
      <c r="A919" s="5"/>
      <c r="B919" s="12"/>
      <c r="C919" s="12"/>
      <c r="D919" s="5"/>
      <c r="E919" s="5"/>
      <c r="F919" s="5"/>
      <c r="G919" s="5"/>
      <c r="H919" s="5"/>
      <c r="I919" s="5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4.25" customHeight="1">
      <c r="A920" s="5"/>
      <c r="B920" s="12"/>
      <c r="C920" s="12"/>
      <c r="D920" s="5"/>
      <c r="E920" s="5"/>
      <c r="F920" s="5"/>
      <c r="G920" s="5"/>
      <c r="H920" s="5"/>
      <c r="I920" s="5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4.25" customHeight="1">
      <c r="A921" s="5"/>
      <c r="B921" s="12"/>
      <c r="C921" s="12"/>
      <c r="D921" s="5"/>
      <c r="E921" s="5"/>
      <c r="F921" s="5"/>
      <c r="G921" s="5"/>
      <c r="H921" s="5"/>
      <c r="I921" s="5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4.25" customHeight="1">
      <c r="A922" s="5"/>
      <c r="B922" s="12"/>
      <c r="C922" s="12"/>
      <c r="D922" s="5"/>
      <c r="E922" s="5"/>
      <c r="F922" s="5"/>
      <c r="G922" s="5"/>
      <c r="H922" s="5"/>
      <c r="I922" s="5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4.25" customHeight="1">
      <c r="A923" s="5"/>
      <c r="B923" s="12"/>
      <c r="C923" s="12"/>
      <c r="D923" s="5"/>
      <c r="E923" s="5"/>
      <c r="F923" s="5"/>
      <c r="G923" s="5"/>
      <c r="H923" s="5"/>
      <c r="I923" s="5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4.25" customHeight="1">
      <c r="A924" s="5"/>
      <c r="B924" s="12"/>
      <c r="C924" s="12"/>
      <c r="D924" s="5"/>
      <c r="E924" s="5"/>
      <c r="F924" s="5"/>
      <c r="G924" s="5"/>
      <c r="H924" s="5"/>
      <c r="I924" s="5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4.25" customHeight="1">
      <c r="A925" s="5"/>
      <c r="B925" s="12"/>
      <c r="C925" s="12"/>
      <c r="D925" s="5"/>
      <c r="E925" s="5"/>
      <c r="F925" s="5"/>
      <c r="G925" s="5"/>
      <c r="H925" s="5"/>
      <c r="I925" s="5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4.25" customHeight="1">
      <c r="A926" s="5"/>
      <c r="B926" s="12"/>
      <c r="C926" s="12"/>
      <c r="D926" s="5"/>
      <c r="E926" s="5"/>
      <c r="F926" s="5"/>
      <c r="G926" s="5"/>
      <c r="H926" s="5"/>
      <c r="I926" s="5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4.25" customHeight="1">
      <c r="A927" s="5"/>
      <c r="B927" s="12"/>
      <c r="C927" s="12"/>
      <c r="D927" s="5"/>
      <c r="E927" s="5"/>
      <c r="F927" s="5"/>
      <c r="G927" s="5"/>
      <c r="H927" s="5"/>
      <c r="I927" s="5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4.25" customHeight="1">
      <c r="A928" s="5"/>
      <c r="B928" s="12"/>
      <c r="C928" s="12"/>
      <c r="D928" s="5"/>
      <c r="E928" s="5"/>
      <c r="F928" s="5"/>
      <c r="G928" s="5"/>
      <c r="H928" s="5"/>
      <c r="I928" s="5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4.25" customHeight="1">
      <c r="A929" s="5"/>
      <c r="B929" s="12"/>
      <c r="C929" s="12"/>
      <c r="D929" s="5"/>
      <c r="E929" s="5"/>
      <c r="F929" s="5"/>
      <c r="G929" s="5"/>
      <c r="H929" s="5"/>
      <c r="I929" s="5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4.25" customHeight="1">
      <c r="A930" s="5"/>
      <c r="B930" s="12"/>
      <c r="C930" s="12"/>
      <c r="D930" s="5"/>
      <c r="E930" s="5"/>
      <c r="F930" s="5"/>
      <c r="G930" s="5"/>
      <c r="H930" s="5"/>
      <c r="I930" s="5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4.25" customHeight="1">
      <c r="A931" s="5"/>
      <c r="B931" s="12"/>
      <c r="C931" s="12"/>
      <c r="D931" s="5"/>
      <c r="E931" s="5"/>
      <c r="F931" s="5"/>
      <c r="G931" s="5"/>
      <c r="H931" s="5"/>
      <c r="I931" s="5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4.25" customHeight="1">
      <c r="A932" s="5"/>
      <c r="B932" s="12"/>
      <c r="C932" s="12"/>
      <c r="D932" s="5"/>
      <c r="E932" s="5"/>
      <c r="F932" s="5"/>
      <c r="G932" s="5"/>
      <c r="H932" s="5"/>
      <c r="I932" s="5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4.25" customHeight="1">
      <c r="A933" s="5"/>
      <c r="B933" s="12"/>
      <c r="C933" s="12"/>
      <c r="D933" s="5"/>
      <c r="E933" s="5"/>
      <c r="F933" s="5"/>
      <c r="G933" s="5"/>
      <c r="H933" s="5"/>
      <c r="I933" s="5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4.25" customHeight="1">
      <c r="A934" s="5"/>
      <c r="B934" s="12"/>
      <c r="C934" s="12"/>
      <c r="D934" s="5"/>
      <c r="E934" s="5"/>
      <c r="F934" s="5"/>
      <c r="G934" s="5"/>
      <c r="H934" s="5"/>
      <c r="I934" s="5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4.25" customHeight="1">
      <c r="A935" s="5"/>
      <c r="B935" s="12"/>
      <c r="C935" s="12"/>
      <c r="D935" s="5"/>
      <c r="E935" s="5"/>
      <c r="F935" s="5"/>
      <c r="G935" s="5"/>
      <c r="H935" s="5"/>
      <c r="I935" s="5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4.25" customHeight="1">
      <c r="A936" s="5"/>
      <c r="B936" s="12"/>
      <c r="C936" s="12"/>
      <c r="D936" s="5"/>
      <c r="E936" s="5"/>
      <c r="F936" s="5"/>
      <c r="G936" s="5"/>
      <c r="H936" s="5"/>
      <c r="I936" s="5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4.25" customHeight="1">
      <c r="A937" s="5"/>
      <c r="B937" s="12"/>
      <c r="C937" s="12"/>
      <c r="D937" s="5"/>
      <c r="E937" s="5"/>
      <c r="F937" s="5"/>
      <c r="G937" s="5"/>
      <c r="H937" s="5"/>
      <c r="I937" s="5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4.25" customHeight="1">
      <c r="A938" s="5"/>
      <c r="B938" s="12"/>
      <c r="C938" s="12"/>
      <c r="D938" s="5"/>
      <c r="E938" s="5"/>
      <c r="F938" s="5"/>
      <c r="G938" s="5"/>
      <c r="H938" s="5"/>
      <c r="I938" s="5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4.25" customHeight="1">
      <c r="A939" s="5"/>
      <c r="B939" s="12"/>
      <c r="C939" s="12"/>
      <c r="D939" s="5"/>
      <c r="E939" s="5"/>
      <c r="F939" s="5"/>
      <c r="G939" s="5"/>
      <c r="H939" s="5"/>
      <c r="I939" s="5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4.25" customHeight="1">
      <c r="A940" s="5"/>
      <c r="B940" s="12"/>
      <c r="C940" s="12"/>
      <c r="D940" s="5"/>
      <c r="E940" s="5"/>
      <c r="F940" s="5"/>
      <c r="G940" s="5"/>
      <c r="H940" s="5"/>
      <c r="I940" s="5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4.25" customHeight="1">
      <c r="A941" s="5"/>
      <c r="B941" s="12"/>
      <c r="C941" s="12"/>
      <c r="D941" s="5"/>
      <c r="E941" s="5"/>
      <c r="F941" s="5"/>
      <c r="G941" s="5"/>
      <c r="H941" s="5"/>
      <c r="I941" s="5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4.25" customHeight="1">
      <c r="A942" s="5"/>
      <c r="B942" s="12"/>
      <c r="C942" s="12"/>
      <c r="D942" s="5"/>
      <c r="E942" s="5"/>
      <c r="F942" s="5"/>
      <c r="G942" s="5"/>
      <c r="H942" s="5"/>
      <c r="I942" s="5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4.25" customHeight="1">
      <c r="A943" s="5"/>
      <c r="B943" s="12"/>
      <c r="C943" s="12"/>
      <c r="D943" s="5"/>
      <c r="E943" s="5"/>
      <c r="F943" s="5"/>
      <c r="G943" s="5"/>
      <c r="H943" s="5"/>
      <c r="I943" s="5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4.25" customHeight="1">
      <c r="A944" s="5"/>
      <c r="B944" s="12"/>
      <c r="C944" s="12"/>
      <c r="D944" s="5"/>
      <c r="E944" s="5"/>
      <c r="F944" s="5"/>
      <c r="G944" s="5"/>
      <c r="H944" s="5"/>
      <c r="I944" s="5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4.25" customHeight="1">
      <c r="A945" s="5"/>
      <c r="B945" s="12"/>
      <c r="C945" s="12"/>
      <c r="D945" s="5"/>
      <c r="E945" s="5"/>
      <c r="F945" s="5"/>
      <c r="G945" s="5"/>
      <c r="H945" s="5"/>
      <c r="I945" s="5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4.25" customHeight="1">
      <c r="A946" s="5"/>
      <c r="B946" s="12"/>
      <c r="C946" s="12"/>
      <c r="D946" s="5"/>
      <c r="E946" s="5"/>
      <c r="F946" s="5"/>
      <c r="G946" s="5"/>
      <c r="H946" s="5"/>
      <c r="I946" s="5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4.25" customHeight="1">
      <c r="A947" s="5"/>
      <c r="B947" s="12"/>
      <c r="C947" s="12"/>
      <c r="D947" s="5"/>
      <c r="E947" s="5"/>
      <c r="F947" s="5"/>
      <c r="G947" s="5"/>
      <c r="H947" s="5"/>
      <c r="I947" s="5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4.25" customHeight="1">
      <c r="A948" s="5"/>
      <c r="B948" s="12"/>
      <c r="C948" s="12"/>
      <c r="D948" s="5"/>
      <c r="E948" s="5"/>
      <c r="F948" s="5"/>
      <c r="G948" s="5"/>
      <c r="H948" s="5"/>
      <c r="I948" s="5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4.25" customHeight="1">
      <c r="A949" s="5"/>
      <c r="B949" s="12"/>
      <c r="C949" s="12"/>
      <c r="D949" s="5"/>
      <c r="E949" s="5"/>
      <c r="F949" s="5"/>
      <c r="G949" s="5"/>
      <c r="H949" s="5"/>
      <c r="I949" s="5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4.25" customHeight="1">
      <c r="A950" s="5"/>
      <c r="B950" s="12"/>
      <c r="C950" s="12"/>
      <c r="D950" s="5"/>
      <c r="E950" s="5"/>
      <c r="F950" s="5"/>
      <c r="G950" s="5"/>
      <c r="H950" s="5"/>
      <c r="I950" s="5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4.25" customHeight="1">
      <c r="A951" s="5"/>
      <c r="B951" s="12"/>
      <c r="C951" s="12"/>
      <c r="D951" s="5"/>
      <c r="E951" s="5"/>
      <c r="F951" s="5"/>
      <c r="G951" s="5"/>
      <c r="H951" s="5"/>
      <c r="I951" s="5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4.25" customHeight="1">
      <c r="A952" s="5"/>
      <c r="B952" s="12"/>
      <c r="C952" s="12"/>
      <c r="D952" s="5"/>
      <c r="E952" s="5"/>
      <c r="F952" s="5"/>
      <c r="G952" s="5"/>
      <c r="H952" s="5"/>
      <c r="I952" s="5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4.25" customHeight="1">
      <c r="A953" s="5"/>
      <c r="B953" s="12"/>
      <c r="C953" s="12"/>
      <c r="D953" s="5"/>
      <c r="E953" s="5"/>
      <c r="F953" s="5"/>
      <c r="G953" s="5"/>
      <c r="H953" s="5"/>
      <c r="I953" s="5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4.25" customHeight="1">
      <c r="A954" s="5"/>
      <c r="B954" s="12"/>
      <c r="C954" s="12"/>
      <c r="D954" s="5"/>
      <c r="E954" s="5"/>
      <c r="F954" s="5"/>
      <c r="G954" s="5"/>
      <c r="H954" s="5"/>
      <c r="I954" s="5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4.25" customHeight="1">
      <c r="A955" s="5"/>
      <c r="B955" s="12"/>
      <c r="C955" s="12"/>
      <c r="D955" s="5"/>
      <c r="E955" s="5"/>
      <c r="F955" s="5"/>
      <c r="G955" s="5"/>
      <c r="H955" s="5"/>
      <c r="I955" s="5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4.25" customHeight="1">
      <c r="A956" s="5"/>
      <c r="B956" s="12"/>
      <c r="C956" s="12"/>
      <c r="D956" s="5"/>
      <c r="E956" s="5"/>
      <c r="F956" s="5"/>
      <c r="G956" s="5"/>
      <c r="H956" s="5"/>
      <c r="I956" s="5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4.25" customHeight="1">
      <c r="A957" s="5"/>
      <c r="B957" s="12"/>
      <c r="C957" s="12"/>
      <c r="D957" s="5"/>
      <c r="E957" s="5"/>
      <c r="F957" s="5"/>
      <c r="G957" s="5"/>
      <c r="H957" s="5"/>
      <c r="I957" s="5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4.25" customHeight="1">
      <c r="A958" s="5"/>
      <c r="B958" s="12"/>
      <c r="C958" s="12"/>
      <c r="D958" s="5"/>
      <c r="E958" s="5"/>
      <c r="F958" s="5"/>
      <c r="G958" s="5"/>
      <c r="H958" s="5"/>
      <c r="I958" s="5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4.25" customHeight="1">
      <c r="A959" s="5"/>
      <c r="B959" s="12"/>
      <c r="C959" s="12"/>
      <c r="D959" s="5"/>
      <c r="E959" s="5"/>
      <c r="F959" s="5"/>
      <c r="G959" s="5"/>
      <c r="H959" s="5"/>
      <c r="I959" s="5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4.25" customHeight="1">
      <c r="A960" s="5"/>
      <c r="B960" s="12"/>
      <c r="C960" s="12"/>
      <c r="D960" s="5"/>
      <c r="E960" s="5"/>
      <c r="F960" s="5"/>
      <c r="G960" s="5"/>
      <c r="H960" s="5"/>
      <c r="I960" s="5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4.25" customHeight="1">
      <c r="A961" s="5"/>
      <c r="B961" s="12"/>
      <c r="C961" s="12"/>
      <c r="D961" s="5"/>
      <c r="E961" s="5"/>
      <c r="F961" s="5"/>
      <c r="G961" s="5"/>
      <c r="H961" s="5"/>
      <c r="I961" s="5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4.25" customHeight="1">
      <c r="A962" s="5"/>
      <c r="B962" s="12"/>
      <c r="C962" s="12"/>
      <c r="D962" s="5"/>
      <c r="E962" s="5"/>
      <c r="F962" s="5"/>
      <c r="G962" s="5"/>
      <c r="H962" s="5"/>
      <c r="I962" s="5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4.25" customHeight="1">
      <c r="A963" s="5"/>
      <c r="B963" s="12"/>
      <c r="C963" s="12"/>
      <c r="D963" s="5"/>
      <c r="E963" s="5"/>
      <c r="F963" s="5"/>
      <c r="G963" s="5"/>
      <c r="H963" s="5"/>
      <c r="I963" s="5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4.25" customHeight="1">
      <c r="A964" s="5"/>
      <c r="B964" s="12"/>
      <c r="C964" s="12"/>
      <c r="D964" s="5"/>
      <c r="E964" s="5"/>
      <c r="F964" s="5"/>
      <c r="G964" s="5"/>
      <c r="H964" s="5"/>
      <c r="I964" s="5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4.25" customHeight="1">
      <c r="A965" s="5"/>
      <c r="B965" s="12"/>
      <c r="C965" s="12"/>
      <c r="D965" s="5"/>
      <c r="E965" s="5"/>
      <c r="F965" s="5"/>
      <c r="G965" s="5"/>
      <c r="H965" s="5"/>
      <c r="I965" s="5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4.25" customHeight="1">
      <c r="A966" s="5"/>
      <c r="B966" s="12"/>
      <c r="C966" s="12"/>
      <c r="D966" s="5"/>
      <c r="E966" s="5"/>
      <c r="F966" s="5"/>
      <c r="G966" s="5"/>
      <c r="H966" s="5"/>
      <c r="I966" s="5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4.25" customHeight="1">
      <c r="A967" s="5"/>
      <c r="B967" s="12"/>
      <c r="C967" s="12"/>
      <c r="D967" s="5"/>
      <c r="E967" s="5"/>
      <c r="F967" s="5"/>
      <c r="G967" s="5"/>
      <c r="H967" s="5"/>
      <c r="I967" s="5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4.25" customHeight="1">
      <c r="A968" s="5"/>
      <c r="B968" s="12"/>
      <c r="C968" s="12"/>
      <c r="D968" s="5"/>
      <c r="E968" s="5"/>
      <c r="F968" s="5"/>
      <c r="G968" s="5"/>
      <c r="H968" s="5"/>
      <c r="I968" s="5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4.25" customHeight="1">
      <c r="A969" s="5"/>
      <c r="B969" s="12"/>
      <c r="C969" s="12"/>
      <c r="D969" s="5"/>
      <c r="E969" s="5"/>
      <c r="F969" s="5"/>
      <c r="G969" s="5"/>
      <c r="H969" s="5"/>
      <c r="I969" s="5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4.25" customHeight="1">
      <c r="A970" s="5"/>
      <c r="B970" s="12"/>
      <c r="C970" s="12"/>
      <c r="D970" s="5"/>
      <c r="E970" s="5"/>
      <c r="F970" s="5"/>
      <c r="G970" s="5"/>
      <c r="H970" s="5"/>
      <c r="I970" s="5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4.25" customHeight="1">
      <c r="A971" s="5"/>
      <c r="B971" s="12"/>
      <c r="C971" s="12"/>
      <c r="D971" s="5"/>
      <c r="E971" s="5"/>
      <c r="F971" s="5"/>
      <c r="G971" s="5"/>
      <c r="H971" s="5"/>
      <c r="I971" s="5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4.25" customHeight="1">
      <c r="A972" s="5"/>
      <c r="B972" s="12"/>
      <c r="C972" s="12"/>
      <c r="D972" s="5"/>
      <c r="E972" s="5"/>
      <c r="F972" s="5"/>
      <c r="G972" s="5"/>
      <c r="H972" s="5"/>
      <c r="I972" s="5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4.25" customHeight="1">
      <c r="A973" s="5"/>
      <c r="B973" s="12"/>
      <c r="C973" s="12"/>
      <c r="D973" s="5"/>
      <c r="E973" s="5"/>
      <c r="F973" s="5"/>
      <c r="G973" s="5"/>
      <c r="H973" s="5"/>
      <c r="I973" s="5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4.25" customHeight="1">
      <c r="A974" s="5"/>
      <c r="B974" s="12"/>
      <c r="C974" s="12"/>
      <c r="D974" s="5"/>
      <c r="E974" s="5"/>
      <c r="F974" s="5"/>
      <c r="G974" s="5"/>
      <c r="H974" s="5"/>
      <c r="I974" s="5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4.25" customHeight="1">
      <c r="A975" s="5"/>
      <c r="B975" s="12"/>
      <c r="C975" s="12"/>
      <c r="D975" s="5"/>
      <c r="E975" s="5"/>
      <c r="F975" s="5"/>
      <c r="G975" s="5"/>
      <c r="H975" s="5"/>
      <c r="I975" s="5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4.25" customHeight="1">
      <c r="A976" s="5"/>
      <c r="B976" s="12"/>
      <c r="C976" s="12"/>
      <c r="D976" s="5"/>
      <c r="E976" s="5"/>
      <c r="F976" s="5"/>
      <c r="G976" s="5"/>
      <c r="H976" s="5"/>
      <c r="I976" s="5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4.25" customHeight="1">
      <c r="A977" s="5"/>
      <c r="B977" s="12"/>
      <c r="C977" s="12"/>
      <c r="D977" s="5"/>
      <c r="E977" s="5"/>
      <c r="F977" s="5"/>
      <c r="G977" s="5"/>
      <c r="H977" s="5"/>
      <c r="I977" s="5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4.25" customHeight="1">
      <c r="A978" s="5"/>
      <c r="B978" s="12"/>
      <c r="C978" s="12"/>
      <c r="D978" s="5"/>
      <c r="E978" s="5"/>
      <c r="F978" s="5"/>
      <c r="G978" s="5"/>
      <c r="H978" s="5"/>
      <c r="I978" s="5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4.25" customHeight="1">
      <c r="A979" s="5"/>
      <c r="B979" s="12"/>
      <c r="C979" s="12"/>
      <c r="D979" s="5"/>
      <c r="E979" s="5"/>
      <c r="F979" s="5"/>
      <c r="G979" s="5"/>
      <c r="H979" s="5"/>
      <c r="I979" s="5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4.25" customHeight="1">
      <c r="A980" s="5"/>
      <c r="B980" s="12"/>
      <c r="C980" s="12"/>
      <c r="D980" s="5"/>
      <c r="E980" s="5"/>
      <c r="F980" s="5"/>
      <c r="G980" s="5"/>
      <c r="H980" s="5"/>
      <c r="I980" s="5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4.25" customHeight="1">
      <c r="A981" s="5"/>
      <c r="B981" s="12"/>
      <c r="C981" s="12"/>
      <c r="D981" s="5"/>
      <c r="E981" s="5"/>
      <c r="F981" s="5"/>
      <c r="G981" s="5"/>
      <c r="H981" s="5"/>
      <c r="I981" s="5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4.25" customHeight="1">
      <c r="A982" s="5"/>
      <c r="B982" s="12"/>
      <c r="C982" s="12"/>
      <c r="D982" s="5"/>
      <c r="E982" s="5"/>
      <c r="F982" s="5"/>
      <c r="G982" s="5"/>
      <c r="H982" s="5"/>
      <c r="I982" s="5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4.25" customHeight="1">
      <c r="A983" s="5"/>
      <c r="B983" s="12"/>
      <c r="C983" s="12"/>
      <c r="D983" s="5"/>
      <c r="E983" s="5"/>
      <c r="F983" s="5"/>
      <c r="G983" s="5"/>
      <c r="H983" s="5"/>
      <c r="I983" s="5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4.25" customHeight="1">
      <c r="A984" s="5"/>
      <c r="B984" s="12"/>
      <c r="C984" s="12"/>
      <c r="D984" s="5"/>
      <c r="E984" s="5"/>
      <c r="F984" s="5"/>
      <c r="G984" s="5"/>
      <c r="H984" s="5"/>
      <c r="I984" s="5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4.25" customHeight="1">
      <c r="A985" s="5"/>
      <c r="B985" s="12"/>
      <c r="C985" s="12"/>
      <c r="D985" s="5"/>
      <c r="E985" s="5"/>
      <c r="F985" s="5"/>
      <c r="G985" s="5"/>
      <c r="H985" s="5"/>
      <c r="I985" s="5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4.25" customHeight="1">
      <c r="A986" s="5"/>
      <c r="B986" s="12"/>
      <c r="C986" s="12"/>
      <c r="D986" s="5"/>
      <c r="E986" s="5"/>
      <c r="F986" s="5"/>
      <c r="G986" s="5"/>
      <c r="H986" s="5"/>
      <c r="I986" s="5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4.25" customHeight="1">
      <c r="A987" s="5"/>
      <c r="B987" s="12"/>
      <c r="C987" s="12"/>
      <c r="D987" s="5"/>
      <c r="E987" s="5"/>
      <c r="F987" s="5"/>
      <c r="G987" s="5"/>
      <c r="H987" s="5"/>
      <c r="I987" s="5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4.25" customHeight="1">
      <c r="A988" s="5"/>
      <c r="B988" s="12"/>
      <c r="C988" s="12"/>
      <c r="D988" s="5"/>
      <c r="E988" s="5"/>
      <c r="F988" s="5"/>
      <c r="G988" s="5"/>
      <c r="H988" s="5"/>
      <c r="I988" s="5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4.25" customHeight="1">
      <c r="A989" s="5"/>
      <c r="B989" s="12"/>
      <c r="C989" s="12"/>
      <c r="D989" s="5"/>
      <c r="E989" s="5"/>
      <c r="F989" s="5"/>
      <c r="G989" s="5"/>
      <c r="H989" s="5"/>
      <c r="I989" s="5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4.25" customHeight="1">
      <c r="A990" s="5"/>
      <c r="B990" s="12"/>
      <c r="C990" s="12"/>
      <c r="D990" s="5"/>
      <c r="E990" s="5"/>
      <c r="F990" s="5"/>
      <c r="G990" s="5"/>
      <c r="H990" s="5"/>
      <c r="I990" s="5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4.25" customHeight="1">
      <c r="A991" s="5"/>
      <c r="B991" s="12"/>
      <c r="C991" s="12"/>
      <c r="D991" s="5"/>
      <c r="E991" s="5"/>
      <c r="F991" s="5"/>
      <c r="G991" s="5"/>
      <c r="H991" s="5"/>
      <c r="I991" s="5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4.25" customHeight="1">
      <c r="A992" s="5"/>
      <c r="B992" s="12"/>
      <c r="C992" s="12"/>
      <c r="D992" s="5"/>
      <c r="E992" s="5"/>
      <c r="F992" s="5"/>
      <c r="G992" s="5"/>
      <c r="H992" s="5"/>
      <c r="I992" s="5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4.25" customHeight="1">
      <c r="A993" s="5"/>
      <c r="B993" s="12"/>
      <c r="C993" s="12"/>
      <c r="D993" s="5"/>
      <c r="E993" s="5"/>
      <c r="F993" s="5"/>
      <c r="G993" s="5"/>
      <c r="H993" s="5"/>
      <c r="I993" s="5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4.25" customHeight="1">
      <c r="A994" s="5"/>
      <c r="B994" s="12"/>
      <c r="C994" s="12"/>
      <c r="D994" s="5"/>
      <c r="E994" s="5"/>
      <c r="F994" s="5"/>
      <c r="G994" s="5"/>
      <c r="H994" s="5"/>
      <c r="I994" s="5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4.25" customHeight="1">
      <c r="A995" s="5"/>
      <c r="B995" s="12"/>
      <c r="C995" s="12"/>
      <c r="D995" s="5"/>
      <c r="E995" s="5"/>
      <c r="F995" s="5"/>
      <c r="G995" s="5"/>
      <c r="H995" s="5"/>
      <c r="I995" s="5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4.25" customHeight="1">
      <c r="A996" s="5"/>
      <c r="B996" s="12"/>
      <c r="C996" s="12"/>
      <c r="D996" s="5"/>
      <c r="E996" s="5"/>
      <c r="F996" s="5"/>
      <c r="G996" s="5"/>
      <c r="H996" s="5"/>
      <c r="I996" s="5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4.25" customHeight="1">
      <c r="A997" s="5"/>
      <c r="B997" s="12"/>
      <c r="C997" s="12"/>
      <c r="D997" s="5"/>
      <c r="E997" s="5"/>
      <c r="F997" s="5"/>
      <c r="G997" s="5"/>
      <c r="H997" s="5"/>
      <c r="I997" s="5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4.25" customHeight="1">
      <c r="A998" s="5"/>
      <c r="B998" s="12"/>
      <c r="C998" s="12"/>
      <c r="D998" s="5"/>
      <c r="E998" s="5"/>
      <c r="F998" s="5"/>
      <c r="G998" s="5"/>
      <c r="H998" s="5"/>
      <c r="I998" s="5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4.25" customHeight="1">
      <c r="A999" s="5"/>
      <c r="B999" s="12"/>
      <c r="C999" s="12"/>
      <c r="D999" s="5"/>
      <c r="E999" s="5"/>
      <c r="F999" s="5"/>
      <c r="G999" s="5"/>
      <c r="H999" s="5"/>
      <c r="I999" s="5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4.25" customHeight="1">
      <c r="A1000" s="5"/>
      <c r="B1000" s="12"/>
      <c r="C1000" s="12"/>
      <c r="D1000" s="5"/>
      <c r="E1000" s="5"/>
      <c r="F1000" s="5"/>
      <c r="G1000" s="5"/>
      <c r="H1000" s="5"/>
      <c r="I1000" s="5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sheetProtection algorithmName="SHA-512" hashValue="rgDEs90mUBRvx0BtC1zy+Q+OcAQW8qdU2/rxU2dH1nm2wZ+knv8CfeJeaZRHnsLhMknhfYtz8sTYRxrbQbUfog==" saltValue="FrwCM00uLLv4lJUwS2eg9g==" spinCount="100000" sheet="1" objects="1" scenarios="1"/>
  <autoFilter ref="A1:Z295" xr:uid="{00000000-0009-0000-0000-000011000000}"/>
  <printOptions horizontalCentered="1"/>
  <pageMargins left="0.31496062992125984" right="0.31496062992125984" top="0.98425196850393704" bottom="0.98425196850393704" header="0" footer="0"/>
  <pageSetup paperSize="9" orientation="landscape"/>
  <headerFooter>
    <oddHeader>&amp;CUNIVERSIDADE ESTADUAL DE SANTA CRUZ BACHARELADO EM CIÊNCIAS ECONÔMICAS GRADE CURRICULAR – PPC 2022 - Turnos Noturno e Matutino</oddHeader>
    <oddFooter>&amp;C&amp;P/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" customHeight="1"/>
  <cols>
    <col min="1" max="1" width="10.28515625" customWidth="1"/>
    <col min="3" max="3" width="50" customWidth="1"/>
    <col min="4" max="9" width="6.28515625" customWidth="1"/>
  </cols>
  <sheetData>
    <row r="1" spans="1:26" ht="15" customHeight="1">
      <c r="A1" s="5" t="s">
        <v>5</v>
      </c>
      <c r="B1" s="12" t="s">
        <v>327</v>
      </c>
      <c r="C1" s="125" t="s">
        <v>7</v>
      </c>
      <c r="D1" s="5" t="s">
        <v>8</v>
      </c>
      <c r="E1" s="35" t="s">
        <v>14</v>
      </c>
      <c r="F1" s="5" t="s">
        <v>9</v>
      </c>
      <c r="G1" s="5" t="s">
        <v>10</v>
      </c>
      <c r="H1" s="5" t="s">
        <v>328</v>
      </c>
      <c r="I1" s="5" t="s">
        <v>13</v>
      </c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4.25" customHeight="1">
      <c r="A2" s="5" t="s">
        <v>25</v>
      </c>
      <c r="B2" s="12" t="s">
        <v>81</v>
      </c>
      <c r="C2" s="125" t="s">
        <v>541</v>
      </c>
      <c r="D2" s="5" t="s">
        <v>158</v>
      </c>
      <c r="E2" s="35">
        <v>1</v>
      </c>
      <c r="F2" s="5" t="s">
        <v>33</v>
      </c>
      <c r="G2" s="5">
        <v>60</v>
      </c>
      <c r="H2" s="5">
        <v>4</v>
      </c>
      <c r="I2" s="5" t="s">
        <v>166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4.25" customHeight="1">
      <c r="A3" s="5" t="s">
        <v>25</v>
      </c>
      <c r="B3" s="12" t="s">
        <v>28</v>
      </c>
      <c r="C3" s="125" t="s">
        <v>544</v>
      </c>
      <c r="D3" s="5" t="s">
        <v>158</v>
      </c>
      <c r="E3" s="35">
        <v>1</v>
      </c>
      <c r="F3" s="5" t="s">
        <v>33</v>
      </c>
      <c r="G3" s="5">
        <v>60</v>
      </c>
      <c r="H3" s="5">
        <v>4</v>
      </c>
      <c r="I3" s="5" t="s">
        <v>171</v>
      </c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4.25" customHeight="1">
      <c r="A4" s="5" t="s">
        <v>25</v>
      </c>
      <c r="B4" s="12" t="s">
        <v>23</v>
      </c>
      <c r="C4" s="125" t="s">
        <v>543</v>
      </c>
      <c r="D4" s="5" t="s">
        <v>158</v>
      </c>
      <c r="E4" s="35">
        <v>1</v>
      </c>
      <c r="F4" s="5" t="s">
        <v>33</v>
      </c>
      <c r="G4" s="5">
        <v>60</v>
      </c>
      <c r="H4" s="5">
        <v>4</v>
      </c>
      <c r="I4" s="5" t="s">
        <v>159</v>
      </c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4.25" customHeight="1">
      <c r="A5" s="5" t="s">
        <v>25</v>
      </c>
      <c r="B5" s="12" t="s">
        <v>34</v>
      </c>
      <c r="C5" s="125" t="s">
        <v>542</v>
      </c>
      <c r="D5" s="5" t="s">
        <v>158</v>
      </c>
      <c r="E5" s="35">
        <v>1</v>
      </c>
      <c r="F5" s="5" t="s">
        <v>33</v>
      </c>
      <c r="G5" s="5">
        <v>60</v>
      </c>
      <c r="H5" s="5">
        <v>4</v>
      </c>
      <c r="I5" s="5" t="s">
        <v>166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4.25" customHeight="1">
      <c r="A6" s="5" t="s">
        <v>25</v>
      </c>
      <c r="B6" s="12" t="s">
        <v>30</v>
      </c>
      <c r="C6" s="125" t="s">
        <v>545</v>
      </c>
      <c r="D6" s="5" t="s">
        <v>158</v>
      </c>
      <c r="E6" s="35">
        <v>1</v>
      </c>
      <c r="F6" s="5" t="s">
        <v>33</v>
      </c>
      <c r="G6" s="5">
        <v>60</v>
      </c>
      <c r="H6" s="5">
        <v>4</v>
      </c>
      <c r="I6" s="5" t="s">
        <v>171</v>
      </c>
      <c r="J6" s="12"/>
      <c r="K6" s="12"/>
      <c r="L6" s="5"/>
      <c r="M6" s="5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4.25" customHeight="1">
      <c r="A7" s="5" t="s">
        <v>25</v>
      </c>
      <c r="B7" s="12" t="s">
        <v>48</v>
      </c>
      <c r="C7" s="125" t="s">
        <v>548</v>
      </c>
      <c r="D7" s="5" t="s">
        <v>158</v>
      </c>
      <c r="E7" s="35">
        <v>2</v>
      </c>
      <c r="F7" s="5" t="s">
        <v>33</v>
      </c>
      <c r="G7" s="5">
        <v>60</v>
      </c>
      <c r="H7" s="5">
        <v>4</v>
      </c>
      <c r="I7" s="5" t="s">
        <v>166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4.25" customHeight="1">
      <c r="A8" s="5" t="s">
        <v>25</v>
      </c>
      <c r="B8" s="12" t="s">
        <v>74</v>
      </c>
      <c r="C8" s="125" t="s">
        <v>546</v>
      </c>
      <c r="D8" s="5" t="s">
        <v>158</v>
      </c>
      <c r="E8" s="35">
        <v>2</v>
      </c>
      <c r="F8" s="5" t="s">
        <v>33</v>
      </c>
      <c r="G8" s="5">
        <v>60</v>
      </c>
      <c r="H8" s="5">
        <v>4</v>
      </c>
      <c r="I8" s="5" t="s">
        <v>166</v>
      </c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4.25" customHeight="1">
      <c r="A9" s="5" t="s">
        <v>25</v>
      </c>
      <c r="B9" s="12" t="s">
        <v>83</v>
      </c>
      <c r="C9" s="125" t="s">
        <v>547</v>
      </c>
      <c r="D9" s="5" t="s">
        <v>158</v>
      </c>
      <c r="E9" s="35">
        <v>2</v>
      </c>
      <c r="F9" s="5" t="s">
        <v>33</v>
      </c>
      <c r="G9" s="5">
        <v>60</v>
      </c>
      <c r="H9" s="5">
        <v>4</v>
      </c>
      <c r="I9" s="5" t="s">
        <v>166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4.25" customHeight="1">
      <c r="A10" s="5" t="s">
        <v>25</v>
      </c>
      <c r="B10" s="12" t="s">
        <v>38</v>
      </c>
      <c r="C10" s="125" t="s">
        <v>550</v>
      </c>
      <c r="D10" s="5" t="s">
        <v>158</v>
      </c>
      <c r="E10" s="35">
        <v>2</v>
      </c>
      <c r="F10" s="5" t="s">
        <v>33</v>
      </c>
      <c r="G10" s="5">
        <v>60</v>
      </c>
      <c r="H10" s="5">
        <v>4</v>
      </c>
      <c r="I10" s="5" t="s">
        <v>171</v>
      </c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4.25" customHeight="1">
      <c r="A11" s="5" t="s">
        <v>25</v>
      </c>
      <c r="B11" s="12" t="s">
        <v>39</v>
      </c>
      <c r="C11" s="125" t="s">
        <v>549</v>
      </c>
      <c r="D11" s="5" t="s">
        <v>158</v>
      </c>
      <c r="E11" s="35">
        <v>2</v>
      </c>
      <c r="F11" s="5" t="s">
        <v>33</v>
      </c>
      <c r="G11" s="5">
        <v>60</v>
      </c>
      <c r="H11" s="5">
        <v>4</v>
      </c>
      <c r="I11" s="5" t="s">
        <v>159</v>
      </c>
      <c r="J11" s="12"/>
      <c r="K11" s="12"/>
      <c r="L11" s="5"/>
      <c r="M11" s="5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4.25" customHeight="1">
      <c r="A12" s="5" t="s">
        <v>25</v>
      </c>
      <c r="B12" s="12" t="s">
        <v>82</v>
      </c>
      <c r="C12" s="125" t="s">
        <v>576</v>
      </c>
      <c r="D12" s="5" t="s">
        <v>158</v>
      </c>
      <c r="E12" s="35">
        <v>2</v>
      </c>
      <c r="F12" s="5" t="s">
        <v>33</v>
      </c>
      <c r="G12" s="5">
        <v>60</v>
      </c>
      <c r="H12" s="5">
        <v>4</v>
      </c>
      <c r="I12" s="5" t="s">
        <v>238</v>
      </c>
      <c r="J12" s="12"/>
      <c r="K12" s="12"/>
      <c r="L12" s="5"/>
      <c r="M12" s="5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4.25" customHeight="1">
      <c r="A13" s="5" t="s">
        <v>25</v>
      </c>
      <c r="B13" s="12" t="s">
        <v>41</v>
      </c>
      <c r="C13" s="125" t="s">
        <v>552</v>
      </c>
      <c r="D13" s="5" t="s">
        <v>158</v>
      </c>
      <c r="E13" s="35">
        <v>3</v>
      </c>
      <c r="F13" s="5" t="s">
        <v>33</v>
      </c>
      <c r="G13" s="5">
        <v>60</v>
      </c>
      <c r="H13" s="5">
        <v>4</v>
      </c>
      <c r="I13" s="5" t="s">
        <v>166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4.25" customHeight="1">
      <c r="A14" s="5" t="s">
        <v>25</v>
      </c>
      <c r="B14" s="12" t="s">
        <v>46</v>
      </c>
      <c r="C14" s="125" t="s">
        <v>555</v>
      </c>
      <c r="D14" s="5" t="s">
        <v>158</v>
      </c>
      <c r="E14" s="35">
        <v>3</v>
      </c>
      <c r="F14" s="5" t="s">
        <v>33</v>
      </c>
      <c r="G14" s="5">
        <v>60</v>
      </c>
      <c r="H14" s="5">
        <v>4</v>
      </c>
      <c r="I14" s="5" t="s">
        <v>159</v>
      </c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4.25" customHeight="1">
      <c r="A15" s="5" t="s">
        <v>25</v>
      </c>
      <c r="B15" s="12" t="s">
        <v>124</v>
      </c>
      <c r="C15" s="125" t="s">
        <v>551</v>
      </c>
      <c r="D15" s="5" t="s">
        <v>158</v>
      </c>
      <c r="E15" s="35">
        <v>3</v>
      </c>
      <c r="F15" s="5" t="s">
        <v>33</v>
      </c>
      <c r="G15" s="5">
        <v>60</v>
      </c>
      <c r="H15" s="5">
        <v>4</v>
      </c>
      <c r="I15" s="5" t="s">
        <v>166</v>
      </c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4.25" customHeight="1">
      <c r="A16" s="5" t="s">
        <v>25</v>
      </c>
      <c r="B16" s="12" t="s">
        <v>42</v>
      </c>
      <c r="C16" s="125" t="s">
        <v>554</v>
      </c>
      <c r="D16" s="5" t="s">
        <v>158</v>
      </c>
      <c r="E16" s="35">
        <v>3</v>
      </c>
      <c r="F16" s="5" t="s">
        <v>33</v>
      </c>
      <c r="G16" s="5">
        <v>60</v>
      </c>
      <c r="H16" s="5">
        <v>4</v>
      </c>
      <c r="I16" s="5" t="s">
        <v>159</v>
      </c>
      <c r="J16" s="12"/>
      <c r="K16" s="12"/>
      <c r="L16" s="5"/>
      <c r="M16" s="5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4.25" customHeight="1">
      <c r="A17" s="5" t="s">
        <v>25</v>
      </c>
      <c r="B17" s="12" t="s">
        <v>53</v>
      </c>
      <c r="C17" s="125" t="s">
        <v>553</v>
      </c>
      <c r="D17" s="5" t="s">
        <v>158</v>
      </c>
      <c r="E17" s="35">
        <v>3</v>
      </c>
      <c r="F17" s="5" t="s">
        <v>33</v>
      </c>
      <c r="G17" s="5">
        <v>60</v>
      </c>
      <c r="H17" s="5">
        <v>4</v>
      </c>
      <c r="I17" s="5" t="s">
        <v>166</v>
      </c>
      <c r="J17" s="12"/>
      <c r="K17" s="12"/>
      <c r="L17" s="5"/>
      <c r="M17" s="5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4.25" customHeight="1">
      <c r="A18" s="5" t="s">
        <v>25</v>
      </c>
      <c r="B18" s="12" t="s">
        <v>75</v>
      </c>
      <c r="C18" s="125" t="s">
        <v>761</v>
      </c>
      <c r="D18" s="5" t="s">
        <v>158</v>
      </c>
      <c r="E18" s="35">
        <v>4</v>
      </c>
      <c r="F18" s="5" t="s">
        <v>33</v>
      </c>
      <c r="G18" s="5">
        <v>60</v>
      </c>
      <c r="H18" s="5">
        <v>4</v>
      </c>
      <c r="I18" s="5" t="s">
        <v>166</v>
      </c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4.25" customHeight="1">
      <c r="A19" s="5" t="s">
        <v>25</v>
      </c>
      <c r="B19" s="12" t="s">
        <v>88</v>
      </c>
      <c r="C19" s="125" t="s">
        <v>557</v>
      </c>
      <c r="D19" s="5" t="s">
        <v>158</v>
      </c>
      <c r="E19" s="35">
        <v>4</v>
      </c>
      <c r="F19" s="5" t="s">
        <v>33</v>
      </c>
      <c r="G19" s="5">
        <v>60</v>
      </c>
      <c r="H19" s="5">
        <v>4</v>
      </c>
      <c r="I19" s="5" t="s">
        <v>166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4.25" customHeight="1">
      <c r="A20" s="5" t="s">
        <v>25</v>
      </c>
      <c r="B20" s="12" t="s">
        <v>69</v>
      </c>
      <c r="C20" s="125" t="s">
        <v>560</v>
      </c>
      <c r="D20" s="5" t="s">
        <v>158</v>
      </c>
      <c r="E20" s="35">
        <v>4</v>
      </c>
      <c r="F20" s="5" t="s">
        <v>33</v>
      </c>
      <c r="G20" s="5">
        <v>60</v>
      </c>
      <c r="H20" s="5">
        <v>4</v>
      </c>
      <c r="I20" s="5" t="s">
        <v>159</v>
      </c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4.25" customHeight="1">
      <c r="A21" s="5" t="s">
        <v>25</v>
      </c>
      <c r="B21" s="12" t="s">
        <v>61</v>
      </c>
      <c r="C21" s="125" t="s">
        <v>575</v>
      </c>
      <c r="D21" s="5" t="s">
        <v>158</v>
      </c>
      <c r="E21" s="35">
        <v>4</v>
      </c>
      <c r="F21" s="5" t="s">
        <v>33</v>
      </c>
      <c r="G21" s="5">
        <v>60</v>
      </c>
      <c r="H21" s="5">
        <v>4</v>
      </c>
      <c r="I21" s="5" t="s">
        <v>245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4.25" customHeight="1">
      <c r="A22" s="5" t="s">
        <v>25</v>
      </c>
      <c r="B22" s="12" t="s">
        <v>58</v>
      </c>
      <c r="C22" s="125" t="s">
        <v>558</v>
      </c>
      <c r="D22" s="5" t="s">
        <v>158</v>
      </c>
      <c r="E22" s="35">
        <v>4</v>
      </c>
      <c r="F22" s="5" t="s">
        <v>33</v>
      </c>
      <c r="G22" s="5">
        <v>60</v>
      </c>
      <c r="H22" s="5">
        <v>4</v>
      </c>
      <c r="I22" s="5" t="s">
        <v>166</v>
      </c>
      <c r="J22" s="12"/>
      <c r="K22" s="12"/>
      <c r="L22" s="5"/>
      <c r="M22" s="5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4.25" customHeight="1">
      <c r="A23" s="5" t="s">
        <v>25</v>
      </c>
      <c r="B23" s="12" t="s">
        <v>43</v>
      </c>
      <c r="C23" s="125" t="s">
        <v>559</v>
      </c>
      <c r="D23" s="5" t="s">
        <v>158</v>
      </c>
      <c r="E23" s="35">
        <v>4</v>
      </c>
      <c r="F23" s="5" t="s">
        <v>33</v>
      </c>
      <c r="G23" s="5">
        <v>60</v>
      </c>
      <c r="H23" s="5">
        <v>4</v>
      </c>
      <c r="I23" s="5" t="s">
        <v>166</v>
      </c>
      <c r="J23" s="12"/>
      <c r="K23" s="12"/>
      <c r="L23" s="5"/>
      <c r="M23" s="5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4.25" customHeight="1">
      <c r="A24" s="5" t="s">
        <v>25</v>
      </c>
      <c r="B24" s="12" t="s">
        <v>70</v>
      </c>
      <c r="C24" s="125" t="s">
        <v>561</v>
      </c>
      <c r="D24" s="5" t="s">
        <v>158</v>
      </c>
      <c r="E24" s="35">
        <v>5</v>
      </c>
      <c r="F24" s="5" t="s">
        <v>33</v>
      </c>
      <c r="G24" s="5">
        <v>60</v>
      </c>
      <c r="H24" s="5">
        <v>4</v>
      </c>
      <c r="I24" s="5" t="s">
        <v>166</v>
      </c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4.25" customHeight="1">
      <c r="A25" s="5" t="s">
        <v>25</v>
      </c>
      <c r="B25" s="12" t="s">
        <v>72</v>
      </c>
      <c r="C25" s="125" t="s">
        <v>562</v>
      </c>
      <c r="D25" s="5" t="s">
        <v>158</v>
      </c>
      <c r="E25" s="35">
        <v>5</v>
      </c>
      <c r="F25" s="5" t="s">
        <v>33</v>
      </c>
      <c r="G25" s="5">
        <v>60</v>
      </c>
      <c r="H25" s="5">
        <v>4</v>
      </c>
      <c r="I25" s="5" t="s">
        <v>166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4.25" customHeight="1">
      <c r="A26" s="5" t="s">
        <v>25</v>
      </c>
      <c r="B26" s="12" t="s">
        <v>84</v>
      </c>
      <c r="C26" s="125" t="s">
        <v>563</v>
      </c>
      <c r="D26" s="5" t="s">
        <v>158</v>
      </c>
      <c r="E26" s="35">
        <v>5</v>
      </c>
      <c r="F26" s="5" t="s">
        <v>33</v>
      </c>
      <c r="G26" s="5">
        <v>60</v>
      </c>
      <c r="H26" s="5">
        <v>4</v>
      </c>
      <c r="I26" s="5" t="s">
        <v>166</v>
      </c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4.25" customHeight="1">
      <c r="A27" s="5" t="s">
        <v>25</v>
      </c>
      <c r="B27" s="12" t="s">
        <v>59</v>
      </c>
      <c r="C27" s="125" t="s">
        <v>564</v>
      </c>
      <c r="D27" s="5" t="s">
        <v>158</v>
      </c>
      <c r="E27" s="35">
        <v>5</v>
      </c>
      <c r="F27" s="5" t="s">
        <v>33</v>
      </c>
      <c r="G27" s="5">
        <v>60</v>
      </c>
      <c r="H27" s="5">
        <v>4</v>
      </c>
      <c r="I27" s="5" t="s">
        <v>166</v>
      </c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4.25" customHeight="1">
      <c r="A28" s="5" t="s">
        <v>25</v>
      </c>
      <c r="B28" s="12" t="s">
        <v>26</v>
      </c>
      <c r="C28" s="125" t="s">
        <v>778</v>
      </c>
      <c r="D28" s="5" t="s">
        <v>158</v>
      </c>
      <c r="E28" s="35">
        <v>5</v>
      </c>
      <c r="F28" s="5" t="s">
        <v>45</v>
      </c>
      <c r="G28" s="5">
        <v>90</v>
      </c>
      <c r="H28" s="5">
        <v>3</v>
      </c>
      <c r="I28" s="5" t="s">
        <v>166</v>
      </c>
      <c r="J28" s="12"/>
      <c r="K28" s="12"/>
      <c r="L28" s="5"/>
      <c r="M28" s="5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4.25" customHeight="1">
      <c r="A29" s="5" t="s">
        <v>25</v>
      </c>
      <c r="B29" s="12" t="s">
        <v>49</v>
      </c>
      <c r="C29" s="125" t="s">
        <v>565</v>
      </c>
      <c r="D29" s="5" t="s">
        <v>158</v>
      </c>
      <c r="E29" s="35">
        <v>5</v>
      </c>
      <c r="F29" s="5" t="s">
        <v>33</v>
      </c>
      <c r="G29" s="5">
        <v>60</v>
      </c>
      <c r="H29" s="5">
        <v>4</v>
      </c>
      <c r="I29" s="5" t="s">
        <v>166</v>
      </c>
      <c r="J29" s="12"/>
      <c r="K29" s="12"/>
      <c r="L29" s="5"/>
      <c r="M29" s="5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4.25" customHeight="1">
      <c r="A30" s="5" t="s">
        <v>25</v>
      </c>
      <c r="B30" s="12" t="s">
        <v>79</v>
      </c>
      <c r="C30" s="125" t="s">
        <v>567</v>
      </c>
      <c r="D30" s="5" t="s">
        <v>158</v>
      </c>
      <c r="E30" s="35">
        <v>6</v>
      </c>
      <c r="F30" s="5" t="s">
        <v>33</v>
      </c>
      <c r="G30" s="5">
        <v>60</v>
      </c>
      <c r="H30" s="5">
        <v>4</v>
      </c>
      <c r="I30" s="5" t="s">
        <v>166</v>
      </c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4.25" customHeight="1">
      <c r="A31" s="5" t="s">
        <v>25</v>
      </c>
      <c r="B31" s="12" t="s">
        <v>36</v>
      </c>
      <c r="C31" s="125" t="s">
        <v>568</v>
      </c>
      <c r="D31" s="5" t="s">
        <v>158</v>
      </c>
      <c r="E31" s="35">
        <v>6</v>
      </c>
      <c r="F31" s="5" t="s">
        <v>33</v>
      </c>
      <c r="G31" s="5">
        <v>60</v>
      </c>
      <c r="H31" s="5">
        <v>4</v>
      </c>
      <c r="I31" s="5" t="s">
        <v>166</v>
      </c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4.25" customHeight="1">
      <c r="A32" s="5" t="s">
        <v>25</v>
      </c>
      <c r="B32" s="12" t="s">
        <v>47</v>
      </c>
      <c r="C32" s="125" t="s">
        <v>569</v>
      </c>
      <c r="D32" s="5" t="s">
        <v>158</v>
      </c>
      <c r="E32" s="35">
        <v>6</v>
      </c>
      <c r="F32" s="5" t="s">
        <v>33</v>
      </c>
      <c r="G32" s="5">
        <v>60</v>
      </c>
      <c r="H32" s="5">
        <v>4</v>
      </c>
      <c r="I32" s="5" t="s">
        <v>166</v>
      </c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4.25" customHeight="1">
      <c r="A33" s="5" t="s">
        <v>25</v>
      </c>
      <c r="B33" s="12" t="s">
        <v>146</v>
      </c>
      <c r="C33" s="125" t="s">
        <v>779</v>
      </c>
      <c r="D33" s="5" t="s">
        <v>158</v>
      </c>
      <c r="E33" s="35">
        <v>6</v>
      </c>
      <c r="F33" s="5" t="s">
        <v>45</v>
      </c>
      <c r="G33" s="5">
        <v>90</v>
      </c>
      <c r="H33" s="5">
        <v>3</v>
      </c>
      <c r="I33" s="5" t="s">
        <v>166</v>
      </c>
      <c r="J33" s="12"/>
      <c r="K33" s="12"/>
      <c r="L33" s="5"/>
      <c r="M33" s="5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4.25" customHeight="1">
      <c r="A34" s="5" t="s">
        <v>25</v>
      </c>
      <c r="B34" s="12" t="s">
        <v>86</v>
      </c>
      <c r="C34" s="125" t="s">
        <v>763</v>
      </c>
      <c r="D34" s="5" t="s">
        <v>158</v>
      </c>
      <c r="E34" s="35">
        <v>6</v>
      </c>
      <c r="F34" s="5" t="s">
        <v>33</v>
      </c>
      <c r="G34" s="5">
        <v>60</v>
      </c>
      <c r="H34" s="5">
        <v>4</v>
      </c>
      <c r="I34" s="5" t="s">
        <v>166</v>
      </c>
      <c r="J34" s="12"/>
      <c r="K34" s="12"/>
      <c r="L34" s="5"/>
      <c r="M34" s="5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4.25" customHeight="1">
      <c r="A35" s="5" t="s">
        <v>25</v>
      </c>
      <c r="B35" s="12" t="s">
        <v>77</v>
      </c>
      <c r="C35" s="125" t="s">
        <v>570</v>
      </c>
      <c r="D35" s="5" t="s">
        <v>158</v>
      </c>
      <c r="E35" s="35">
        <v>6</v>
      </c>
      <c r="F35" s="5" t="s">
        <v>33</v>
      </c>
      <c r="G35" s="5">
        <v>60</v>
      </c>
      <c r="H35" s="5">
        <v>4</v>
      </c>
      <c r="I35" s="5" t="s">
        <v>166</v>
      </c>
      <c r="J35" s="12"/>
      <c r="K35" s="12"/>
      <c r="L35" s="5"/>
      <c r="M35" s="5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4.25" customHeight="1">
      <c r="A36" s="5" t="s">
        <v>25</v>
      </c>
      <c r="B36" s="12" t="s">
        <v>93</v>
      </c>
      <c r="C36" s="125" t="s">
        <v>618</v>
      </c>
      <c r="D36" s="5" t="s">
        <v>224</v>
      </c>
      <c r="E36" s="35">
        <v>9</v>
      </c>
      <c r="F36" s="5" t="s">
        <v>33</v>
      </c>
      <c r="G36" s="5">
        <v>60</v>
      </c>
      <c r="H36" s="5">
        <v>4</v>
      </c>
      <c r="I36" s="5" t="s">
        <v>171</v>
      </c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4.25" customHeight="1">
      <c r="A37" s="5" t="s">
        <v>25</v>
      </c>
      <c r="B37" s="12" t="s">
        <v>94</v>
      </c>
      <c r="C37" s="125" t="s">
        <v>603</v>
      </c>
      <c r="D37" s="5" t="s">
        <v>224</v>
      </c>
      <c r="E37" s="35">
        <v>7</v>
      </c>
      <c r="F37" s="5" t="s">
        <v>33</v>
      </c>
      <c r="G37" s="5">
        <v>60</v>
      </c>
      <c r="H37" s="5">
        <v>4</v>
      </c>
      <c r="I37" s="5" t="s">
        <v>238</v>
      </c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4.25" customHeight="1">
      <c r="A38" s="5" t="s">
        <v>25</v>
      </c>
      <c r="B38" s="12" t="s">
        <v>71</v>
      </c>
      <c r="C38" s="125" t="s">
        <v>571</v>
      </c>
      <c r="D38" s="5" t="s">
        <v>158</v>
      </c>
      <c r="E38" s="35">
        <v>7</v>
      </c>
      <c r="F38" s="5" t="s">
        <v>33</v>
      </c>
      <c r="G38" s="5">
        <v>60</v>
      </c>
      <c r="H38" s="5">
        <v>4</v>
      </c>
      <c r="I38" s="5" t="s">
        <v>238</v>
      </c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4.25" customHeight="1">
      <c r="A39" s="5" t="s">
        <v>25</v>
      </c>
      <c r="B39" s="12" t="s">
        <v>96</v>
      </c>
      <c r="C39" s="125" t="s">
        <v>573</v>
      </c>
      <c r="D39" s="5" t="s">
        <v>158</v>
      </c>
      <c r="E39" s="35">
        <v>7</v>
      </c>
      <c r="F39" s="5" t="s">
        <v>33</v>
      </c>
      <c r="G39" s="5">
        <v>60</v>
      </c>
      <c r="H39" s="5">
        <v>4</v>
      </c>
      <c r="I39" s="5" t="s">
        <v>166</v>
      </c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4.25" customHeight="1">
      <c r="A40" s="5" t="s">
        <v>25</v>
      </c>
      <c r="B40" s="12" t="s">
        <v>97</v>
      </c>
      <c r="C40" s="125" t="s">
        <v>616</v>
      </c>
      <c r="D40" s="5" t="s">
        <v>224</v>
      </c>
      <c r="E40" s="35">
        <v>7</v>
      </c>
      <c r="F40" s="5" t="s">
        <v>33</v>
      </c>
      <c r="G40" s="5">
        <v>60</v>
      </c>
      <c r="H40" s="5">
        <v>4</v>
      </c>
      <c r="I40" s="5" t="s">
        <v>245</v>
      </c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4.25" customHeight="1">
      <c r="A41" s="5" t="s">
        <v>25</v>
      </c>
      <c r="B41" s="12" t="s">
        <v>98</v>
      </c>
      <c r="C41" s="125" t="s">
        <v>615</v>
      </c>
      <c r="D41" s="5" t="s">
        <v>224</v>
      </c>
      <c r="E41" s="35">
        <v>7</v>
      </c>
      <c r="F41" s="5" t="s">
        <v>33</v>
      </c>
      <c r="G41" s="5">
        <v>60</v>
      </c>
      <c r="H41" s="5">
        <v>4</v>
      </c>
      <c r="I41" s="5" t="s">
        <v>245</v>
      </c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4.25" customHeight="1">
      <c r="A42" s="5" t="s">
        <v>25</v>
      </c>
      <c r="B42" s="12" t="s">
        <v>100</v>
      </c>
      <c r="C42" s="125" t="s">
        <v>609</v>
      </c>
      <c r="D42" s="5" t="s">
        <v>224</v>
      </c>
      <c r="E42" s="35">
        <v>7</v>
      </c>
      <c r="F42" s="5" t="s">
        <v>33</v>
      </c>
      <c r="G42" s="5">
        <v>60</v>
      </c>
      <c r="H42" s="5">
        <v>4</v>
      </c>
      <c r="I42" s="5" t="s">
        <v>166</v>
      </c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4.25" customHeight="1">
      <c r="A43" s="5" t="s">
        <v>25</v>
      </c>
      <c r="B43" s="12" t="s">
        <v>101</v>
      </c>
      <c r="C43" s="125" t="s">
        <v>581</v>
      </c>
      <c r="D43" s="5" t="s">
        <v>224</v>
      </c>
      <c r="E43" s="35">
        <v>7</v>
      </c>
      <c r="F43" s="5" t="s">
        <v>33</v>
      </c>
      <c r="G43" s="5">
        <v>60</v>
      </c>
      <c r="H43" s="5">
        <v>4</v>
      </c>
      <c r="I43" s="5" t="s">
        <v>166</v>
      </c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4.25" customHeight="1">
      <c r="A44" s="5" t="s">
        <v>25</v>
      </c>
      <c r="B44" s="12" t="s">
        <v>76</v>
      </c>
      <c r="C44" s="125" t="s">
        <v>585</v>
      </c>
      <c r="D44" s="5" t="s">
        <v>224</v>
      </c>
      <c r="E44" s="35">
        <v>7</v>
      </c>
      <c r="F44" s="5" t="s">
        <v>33</v>
      </c>
      <c r="G44" s="5">
        <v>60</v>
      </c>
      <c r="H44" s="5">
        <v>4</v>
      </c>
      <c r="I44" s="5" t="s">
        <v>166</v>
      </c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4.25" customHeight="1">
      <c r="A45" s="5" t="s">
        <v>25</v>
      </c>
      <c r="B45" s="12" t="s">
        <v>102</v>
      </c>
      <c r="C45" s="125" t="s">
        <v>582</v>
      </c>
      <c r="D45" s="5" t="s">
        <v>224</v>
      </c>
      <c r="E45" s="35">
        <v>7</v>
      </c>
      <c r="F45" s="5" t="s">
        <v>33</v>
      </c>
      <c r="G45" s="5">
        <v>60</v>
      </c>
      <c r="H45" s="5">
        <v>4</v>
      </c>
      <c r="I45" s="5" t="s">
        <v>166</v>
      </c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4.25" customHeight="1">
      <c r="A46" s="5" t="s">
        <v>25</v>
      </c>
      <c r="B46" s="12" t="s">
        <v>103</v>
      </c>
      <c r="C46" s="125" t="s">
        <v>587</v>
      </c>
      <c r="D46" s="5" t="s">
        <v>224</v>
      </c>
      <c r="E46" s="35">
        <v>7</v>
      </c>
      <c r="F46" s="5" t="s">
        <v>33</v>
      </c>
      <c r="G46" s="5">
        <v>60</v>
      </c>
      <c r="H46" s="5">
        <v>4</v>
      </c>
      <c r="I46" s="5" t="s">
        <v>166</v>
      </c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4.25" customHeight="1">
      <c r="A47" s="5" t="s">
        <v>25</v>
      </c>
      <c r="B47" s="12" t="s">
        <v>104</v>
      </c>
      <c r="C47" s="125" t="s">
        <v>586</v>
      </c>
      <c r="D47" s="5" t="s">
        <v>224</v>
      </c>
      <c r="E47" s="35">
        <v>7</v>
      </c>
      <c r="F47" s="5" t="s">
        <v>33</v>
      </c>
      <c r="G47" s="5">
        <v>60</v>
      </c>
      <c r="H47" s="5">
        <v>4</v>
      </c>
      <c r="I47" s="5" t="s">
        <v>166</v>
      </c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4.25" customHeight="1">
      <c r="A48" s="5" t="s">
        <v>25</v>
      </c>
      <c r="B48" s="12" t="s">
        <v>55</v>
      </c>
      <c r="C48" s="125" t="s">
        <v>574</v>
      </c>
      <c r="D48" s="5" t="s">
        <v>158</v>
      </c>
      <c r="E48" s="35">
        <v>7</v>
      </c>
      <c r="F48" s="5" t="s">
        <v>33</v>
      </c>
      <c r="G48" s="5">
        <v>60</v>
      </c>
      <c r="H48" s="5">
        <v>4</v>
      </c>
      <c r="I48" s="5" t="s">
        <v>166</v>
      </c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4.25" customHeight="1">
      <c r="A49" s="5" t="s">
        <v>25</v>
      </c>
      <c r="B49" s="12" t="s">
        <v>132</v>
      </c>
      <c r="C49" s="125" t="s">
        <v>766</v>
      </c>
      <c r="D49" s="5" t="s">
        <v>224</v>
      </c>
      <c r="E49" s="35">
        <v>7</v>
      </c>
      <c r="F49" s="5" t="s">
        <v>45</v>
      </c>
      <c r="G49" s="5">
        <v>60</v>
      </c>
      <c r="H49" s="5">
        <v>2</v>
      </c>
      <c r="I49" s="5" t="s">
        <v>166</v>
      </c>
      <c r="J49" s="5"/>
      <c r="K49" s="5"/>
      <c r="L49" s="12"/>
      <c r="M49" s="12"/>
      <c r="N49" s="5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4.25" customHeight="1">
      <c r="A50" s="5" t="s">
        <v>25</v>
      </c>
      <c r="B50" s="12" t="s">
        <v>133</v>
      </c>
      <c r="C50" s="125" t="s">
        <v>767</v>
      </c>
      <c r="D50" s="5" t="s">
        <v>224</v>
      </c>
      <c r="E50" s="35">
        <v>8</v>
      </c>
      <c r="F50" s="5" t="s">
        <v>45</v>
      </c>
      <c r="G50" s="5">
        <v>60</v>
      </c>
      <c r="H50" s="5">
        <v>2</v>
      </c>
      <c r="I50" s="5" t="s">
        <v>166</v>
      </c>
      <c r="J50" s="5"/>
      <c r="K50" s="5"/>
      <c r="L50" s="12"/>
      <c r="M50" s="12"/>
      <c r="N50" s="5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4.25" customHeight="1">
      <c r="A51" s="5" t="s">
        <v>25</v>
      </c>
      <c r="B51" s="12" t="s">
        <v>147</v>
      </c>
      <c r="C51" s="125" t="s">
        <v>780</v>
      </c>
      <c r="D51" s="5" t="s">
        <v>158</v>
      </c>
      <c r="E51" s="35">
        <v>7</v>
      </c>
      <c r="F51" s="5" t="s">
        <v>45</v>
      </c>
      <c r="G51" s="5">
        <v>90</v>
      </c>
      <c r="H51" s="5">
        <v>3</v>
      </c>
      <c r="I51" s="5" t="s">
        <v>166</v>
      </c>
      <c r="J51" s="12"/>
      <c r="K51" s="12"/>
      <c r="L51" s="5"/>
      <c r="M51" s="5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4.25" customHeight="1">
      <c r="A52" s="5" t="s">
        <v>25</v>
      </c>
      <c r="B52" s="12" t="s">
        <v>149</v>
      </c>
      <c r="C52" s="125" t="s">
        <v>764</v>
      </c>
      <c r="D52" s="5" t="s">
        <v>158</v>
      </c>
      <c r="E52" s="35">
        <v>7</v>
      </c>
      <c r="F52" s="5" t="s">
        <v>45</v>
      </c>
      <c r="G52" s="5">
        <v>60</v>
      </c>
      <c r="H52" s="5">
        <v>3</v>
      </c>
      <c r="I52" s="5" t="s">
        <v>166</v>
      </c>
      <c r="J52" s="12"/>
      <c r="K52" s="12"/>
      <c r="L52" s="5"/>
      <c r="M52" s="5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4.25" customHeight="1">
      <c r="A53" s="5" t="s">
        <v>25</v>
      </c>
      <c r="B53" s="12" t="s">
        <v>152</v>
      </c>
      <c r="C53" s="12" t="s">
        <v>774</v>
      </c>
      <c r="D53" s="5" t="s">
        <v>224</v>
      </c>
      <c r="E53" s="5">
        <v>8</v>
      </c>
      <c r="F53" s="5" t="s">
        <v>33</v>
      </c>
      <c r="G53" s="5">
        <v>60</v>
      </c>
      <c r="H53" s="5">
        <v>4</v>
      </c>
      <c r="I53" s="5" t="s">
        <v>166</v>
      </c>
      <c r="J53" s="5"/>
      <c r="K53" s="5"/>
      <c r="L53" s="5"/>
      <c r="M53" s="5"/>
      <c r="N53" s="5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4.25" customHeight="1">
      <c r="A54" s="5" t="s">
        <v>25</v>
      </c>
      <c r="B54" s="12" t="s">
        <v>105</v>
      </c>
      <c r="C54" s="125" t="s">
        <v>588</v>
      </c>
      <c r="D54" s="5" t="s">
        <v>224</v>
      </c>
      <c r="E54" s="35">
        <v>8</v>
      </c>
      <c r="F54" s="5" t="s">
        <v>33</v>
      </c>
      <c r="G54" s="5">
        <v>60</v>
      </c>
      <c r="H54" s="5">
        <v>4</v>
      </c>
      <c r="I54" s="5" t="s">
        <v>166</v>
      </c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4.25" customHeight="1">
      <c r="A55" s="5" t="s">
        <v>25</v>
      </c>
      <c r="B55" s="12" t="s">
        <v>106</v>
      </c>
      <c r="C55" s="125" t="s">
        <v>590</v>
      </c>
      <c r="D55" s="5" t="s">
        <v>224</v>
      </c>
      <c r="E55" s="35">
        <v>8</v>
      </c>
      <c r="F55" s="5" t="s">
        <v>33</v>
      </c>
      <c r="G55" s="5">
        <v>60</v>
      </c>
      <c r="H55" s="5">
        <v>4</v>
      </c>
      <c r="I55" s="5" t="s">
        <v>166</v>
      </c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4.25" customHeight="1">
      <c r="A56" s="5" t="s">
        <v>25</v>
      </c>
      <c r="B56" s="12" t="s">
        <v>108</v>
      </c>
      <c r="C56" s="125" t="s">
        <v>604</v>
      </c>
      <c r="D56" s="5" t="s">
        <v>224</v>
      </c>
      <c r="E56" s="35">
        <v>9</v>
      </c>
      <c r="F56" s="5" t="s">
        <v>33</v>
      </c>
      <c r="G56" s="5">
        <v>60</v>
      </c>
      <c r="H56" s="5">
        <v>4</v>
      </c>
      <c r="I56" s="5" t="s">
        <v>166</v>
      </c>
      <c r="J56" s="5"/>
      <c r="K56" s="5"/>
      <c r="L56" s="12"/>
      <c r="M56" s="12"/>
      <c r="N56" s="5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4.25" customHeight="1">
      <c r="A57" s="5" t="s">
        <v>25</v>
      </c>
      <c r="B57" s="12" t="s">
        <v>109</v>
      </c>
      <c r="C57" s="125" t="s">
        <v>583</v>
      </c>
      <c r="D57" s="5" t="s">
        <v>224</v>
      </c>
      <c r="E57" s="35">
        <v>8</v>
      </c>
      <c r="F57" s="5" t="s">
        <v>33</v>
      </c>
      <c r="G57" s="5">
        <v>60</v>
      </c>
      <c r="H57" s="5">
        <v>4</v>
      </c>
      <c r="I57" s="5" t="s">
        <v>166</v>
      </c>
      <c r="J57" s="5"/>
      <c r="K57" s="5"/>
      <c r="L57" s="12"/>
      <c r="M57" s="12"/>
      <c r="N57" s="5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4.25" customHeight="1">
      <c r="A58" s="5" t="s">
        <v>25</v>
      </c>
      <c r="B58" s="12" t="s">
        <v>110</v>
      </c>
      <c r="C58" s="125" t="s">
        <v>589</v>
      </c>
      <c r="D58" s="5" t="s">
        <v>224</v>
      </c>
      <c r="E58" s="35">
        <v>8</v>
      </c>
      <c r="F58" s="5" t="s">
        <v>33</v>
      </c>
      <c r="G58" s="5">
        <v>60</v>
      </c>
      <c r="H58" s="5">
        <v>4</v>
      </c>
      <c r="I58" s="5" t="s">
        <v>166</v>
      </c>
      <c r="J58" s="5"/>
      <c r="K58" s="5"/>
      <c r="L58" s="12"/>
      <c r="M58" s="12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4.25" customHeight="1">
      <c r="A59" s="5" t="s">
        <v>25</v>
      </c>
      <c r="B59" s="12" t="s">
        <v>111</v>
      </c>
      <c r="C59" s="125" t="s">
        <v>591</v>
      </c>
      <c r="D59" s="5" t="s">
        <v>224</v>
      </c>
      <c r="E59" s="35">
        <v>8</v>
      </c>
      <c r="F59" s="5" t="s">
        <v>33</v>
      </c>
      <c r="G59" s="5">
        <v>60</v>
      </c>
      <c r="H59" s="5">
        <v>4</v>
      </c>
      <c r="I59" s="5" t="s">
        <v>166</v>
      </c>
      <c r="J59" s="5"/>
      <c r="K59" s="5"/>
      <c r="L59" s="12"/>
      <c r="M59" s="12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4.25" customHeight="1">
      <c r="A60" s="5" t="s">
        <v>25</v>
      </c>
      <c r="B60" s="12" t="s">
        <v>60</v>
      </c>
      <c r="C60" s="125" t="s">
        <v>592</v>
      </c>
      <c r="D60" s="5" t="s">
        <v>224</v>
      </c>
      <c r="E60" s="35">
        <v>8</v>
      </c>
      <c r="F60" s="5" t="s">
        <v>33</v>
      </c>
      <c r="G60" s="5">
        <v>60</v>
      </c>
      <c r="H60" s="5">
        <v>4</v>
      </c>
      <c r="I60" s="5" t="s">
        <v>166</v>
      </c>
      <c r="J60" s="5"/>
      <c r="K60" s="5"/>
      <c r="L60" s="12"/>
      <c r="M60" s="12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4.25" customHeight="1">
      <c r="A61" s="5" t="s">
        <v>25</v>
      </c>
      <c r="B61" s="12" t="s">
        <v>113</v>
      </c>
      <c r="C61" s="125" t="s">
        <v>613</v>
      </c>
      <c r="D61" s="5" t="s">
        <v>224</v>
      </c>
      <c r="E61" s="35">
        <v>8</v>
      </c>
      <c r="F61" s="5" t="s">
        <v>33</v>
      </c>
      <c r="G61" s="5">
        <v>60</v>
      </c>
      <c r="H61" s="5">
        <v>4</v>
      </c>
      <c r="I61" s="5" t="s">
        <v>166</v>
      </c>
      <c r="J61" s="5"/>
      <c r="K61" s="5"/>
      <c r="L61" s="12"/>
      <c r="M61" s="12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4.25" customHeight="1">
      <c r="A62" s="5" t="s">
        <v>25</v>
      </c>
      <c r="B62" s="12" t="s">
        <v>120</v>
      </c>
      <c r="C62" s="125" t="s">
        <v>578</v>
      </c>
      <c r="D62" s="5" t="s">
        <v>158</v>
      </c>
      <c r="E62" s="35">
        <v>8</v>
      </c>
      <c r="F62" s="5" t="s">
        <v>515</v>
      </c>
      <c r="G62" s="5">
        <v>60</v>
      </c>
      <c r="H62" s="5">
        <v>3</v>
      </c>
      <c r="I62" s="5" t="s">
        <v>166</v>
      </c>
      <c r="J62" s="12"/>
      <c r="K62" s="12"/>
      <c r="L62" s="12"/>
      <c r="M62" s="12"/>
      <c r="N62" s="12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4.25" customHeight="1">
      <c r="A63" s="5" t="s">
        <v>25</v>
      </c>
      <c r="B63" s="12" t="s">
        <v>121</v>
      </c>
      <c r="C63" s="125" t="s">
        <v>614</v>
      </c>
      <c r="D63" s="5" t="s">
        <v>224</v>
      </c>
      <c r="E63" s="35">
        <v>8</v>
      </c>
      <c r="F63" s="5" t="s">
        <v>33</v>
      </c>
      <c r="G63" s="5">
        <v>60</v>
      </c>
      <c r="H63" s="5">
        <v>4</v>
      </c>
      <c r="I63" s="5" t="s">
        <v>166</v>
      </c>
      <c r="J63" s="5"/>
      <c r="K63" s="5"/>
      <c r="L63" s="12"/>
      <c r="M63" s="12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4.25" customHeight="1">
      <c r="A64" s="5" t="s">
        <v>25</v>
      </c>
      <c r="B64" s="12" t="s">
        <v>122</v>
      </c>
      <c r="C64" s="125" t="s">
        <v>593</v>
      </c>
      <c r="D64" s="5" t="s">
        <v>224</v>
      </c>
      <c r="E64" s="35">
        <v>9</v>
      </c>
      <c r="F64" s="5" t="s">
        <v>33</v>
      </c>
      <c r="G64" s="5">
        <v>60</v>
      </c>
      <c r="H64" s="5">
        <v>4</v>
      </c>
      <c r="I64" s="5" t="s">
        <v>166</v>
      </c>
      <c r="J64" s="5"/>
      <c r="K64" s="5"/>
      <c r="L64" s="12"/>
      <c r="M64" s="12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4.25" customHeight="1">
      <c r="A65" s="5" t="s">
        <v>25</v>
      </c>
      <c r="B65" s="12" t="s">
        <v>123</v>
      </c>
      <c r="C65" s="125" t="s">
        <v>594</v>
      </c>
      <c r="D65" s="5" t="s">
        <v>224</v>
      </c>
      <c r="E65" s="35">
        <v>8</v>
      </c>
      <c r="F65" s="5" t="s">
        <v>33</v>
      </c>
      <c r="G65" s="5">
        <v>60</v>
      </c>
      <c r="H65" s="5">
        <v>4</v>
      </c>
      <c r="I65" s="5" t="s">
        <v>166</v>
      </c>
      <c r="J65" s="5"/>
      <c r="K65" s="5"/>
      <c r="L65" s="12"/>
      <c r="M65" s="12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4.25" customHeight="1">
      <c r="A66" s="5" t="s">
        <v>25</v>
      </c>
      <c r="B66" s="12" t="s">
        <v>125</v>
      </c>
      <c r="C66" s="125" t="s">
        <v>617</v>
      </c>
      <c r="D66" s="5" t="s">
        <v>224</v>
      </c>
      <c r="E66" s="35">
        <v>8</v>
      </c>
      <c r="F66" s="5" t="s">
        <v>33</v>
      </c>
      <c r="G66" s="5">
        <v>60</v>
      </c>
      <c r="H66" s="5">
        <v>4</v>
      </c>
      <c r="I66" s="5" t="s">
        <v>171</v>
      </c>
      <c r="J66" s="5"/>
      <c r="K66" s="5"/>
      <c r="L66" s="12"/>
      <c r="M66" s="12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4.25" customHeight="1">
      <c r="A67" s="5" t="s">
        <v>25</v>
      </c>
      <c r="B67" s="12" t="s">
        <v>126</v>
      </c>
      <c r="C67" s="125" t="s">
        <v>619</v>
      </c>
      <c r="D67" s="5" t="s">
        <v>224</v>
      </c>
      <c r="E67" s="35">
        <v>8</v>
      </c>
      <c r="F67" s="5" t="s">
        <v>33</v>
      </c>
      <c r="G67" s="5">
        <v>60</v>
      </c>
      <c r="H67" s="5">
        <v>4</v>
      </c>
      <c r="I67" s="5" t="s">
        <v>261</v>
      </c>
      <c r="J67" s="5"/>
      <c r="K67" s="5"/>
      <c r="L67" s="12"/>
      <c r="M67" s="12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4.25" customHeight="1">
      <c r="A68" s="5" t="s">
        <v>25</v>
      </c>
      <c r="B68" s="12" t="s">
        <v>134</v>
      </c>
      <c r="C68" s="125" t="s">
        <v>768</v>
      </c>
      <c r="D68" s="5" t="s">
        <v>224</v>
      </c>
      <c r="E68" s="35">
        <v>8</v>
      </c>
      <c r="F68" s="5" t="s">
        <v>45</v>
      </c>
      <c r="G68" s="5">
        <v>60</v>
      </c>
      <c r="H68" s="5">
        <v>2</v>
      </c>
      <c r="I68" s="5" t="s">
        <v>166</v>
      </c>
      <c r="J68" s="5"/>
      <c r="K68" s="5"/>
      <c r="L68" s="12"/>
      <c r="M68" s="12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4.25" customHeight="1">
      <c r="A69" s="5" t="s">
        <v>25</v>
      </c>
      <c r="B69" s="12" t="s">
        <v>135</v>
      </c>
      <c r="C69" s="125" t="s">
        <v>769</v>
      </c>
      <c r="D69" s="5" t="s">
        <v>224</v>
      </c>
      <c r="E69" s="35">
        <v>8</v>
      </c>
      <c r="F69" s="5" t="s">
        <v>45</v>
      </c>
      <c r="G69" s="5">
        <v>60</v>
      </c>
      <c r="H69" s="5">
        <v>2</v>
      </c>
      <c r="I69" s="5" t="s">
        <v>166</v>
      </c>
      <c r="J69" s="5"/>
      <c r="K69" s="5"/>
      <c r="L69" s="12"/>
      <c r="M69" s="12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4.25" customHeight="1">
      <c r="A70" s="5" t="s">
        <v>25</v>
      </c>
      <c r="B70" s="12" t="s">
        <v>67</v>
      </c>
      <c r="C70" s="125" t="s">
        <v>770</v>
      </c>
      <c r="D70" s="5" t="s">
        <v>224</v>
      </c>
      <c r="E70" s="35">
        <v>9</v>
      </c>
      <c r="F70" s="5" t="s">
        <v>45</v>
      </c>
      <c r="G70" s="5">
        <v>60</v>
      </c>
      <c r="H70" s="5">
        <v>2</v>
      </c>
      <c r="I70" s="5" t="s">
        <v>166</v>
      </c>
      <c r="J70" s="5"/>
      <c r="K70" s="5"/>
      <c r="L70" s="12"/>
      <c r="M70" s="12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4.25" customHeight="1">
      <c r="A71" s="5" t="s">
        <v>25</v>
      </c>
      <c r="B71" s="12" t="s">
        <v>87</v>
      </c>
      <c r="C71" s="125" t="s">
        <v>782</v>
      </c>
      <c r="D71" s="5" t="s">
        <v>224</v>
      </c>
      <c r="E71" s="35">
        <v>8</v>
      </c>
      <c r="F71" s="5" t="s">
        <v>33</v>
      </c>
      <c r="G71" s="5">
        <v>60</v>
      </c>
      <c r="H71" s="5">
        <v>4</v>
      </c>
      <c r="I71" s="5" t="s">
        <v>261</v>
      </c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4.25" customHeight="1">
      <c r="A72" s="5" t="s">
        <v>25</v>
      </c>
      <c r="B72" s="12" t="s">
        <v>138</v>
      </c>
      <c r="C72" s="125" t="s">
        <v>622</v>
      </c>
      <c r="D72" s="5" t="s">
        <v>224</v>
      </c>
      <c r="E72" s="35">
        <v>8</v>
      </c>
      <c r="F72" s="5" t="s">
        <v>515</v>
      </c>
      <c r="G72" s="5">
        <v>60</v>
      </c>
      <c r="H72" s="5">
        <v>3</v>
      </c>
      <c r="I72" s="5" t="s">
        <v>261</v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4.25" customHeight="1">
      <c r="A73" s="5" t="s">
        <v>25</v>
      </c>
      <c r="B73" s="12" t="s">
        <v>139</v>
      </c>
      <c r="C73" s="125" t="s">
        <v>620</v>
      </c>
      <c r="D73" s="5" t="s">
        <v>224</v>
      </c>
      <c r="E73" s="35">
        <v>8</v>
      </c>
      <c r="F73" s="5" t="s">
        <v>33</v>
      </c>
      <c r="G73" s="5">
        <v>60</v>
      </c>
      <c r="H73" s="5">
        <v>4</v>
      </c>
      <c r="I73" s="5" t="s">
        <v>261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4.25" customHeight="1">
      <c r="A74" s="5" t="s">
        <v>25</v>
      </c>
      <c r="B74" s="12" t="s">
        <v>80</v>
      </c>
      <c r="C74" s="125" t="s">
        <v>584</v>
      </c>
      <c r="D74" s="5" t="s">
        <v>224</v>
      </c>
      <c r="E74" s="35">
        <v>8</v>
      </c>
      <c r="F74" s="5" t="s">
        <v>33</v>
      </c>
      <c r="G74" s="5">
        <v>60</v>
      </c>
      <c r="H74" s="5">
        <v>4</v>
      </c>
      <c r="I74" s="5" t="s">
        <v>166</v>
      </c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4.25" customHeight="1">
      <c r="A75" s="5" t="s">
        <v>25</v>
      </c>
      <c r="B75" s="12" t="s">
        <v>140</v>
      </c>
      <c r="C75" s="125" t="s">
        <v>762</v>
      </c>
      <c r="D75" s="5" t="s">
        <v>224</v>
      </c>
      <c r="E75" s="35">
        <v>8</v>
      </c>
      <c r="F75" s="5" t="s">
        <v>33</v>
      </c>
      <c r="G75" s="5">
        <v>60</v>
      </c>
      <c r="H75" s="5">
        <v>4</v>
      </c>
      <c r="I75" s="5" t="s">
        <v>166</v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4.25" customHeight="1">
      <c r="A76" s="5" t="s">
        <v>25</v>
      </c>
      <c r="B76" s="12" t="s">
        <v>141</v>
      </c>
      <c r="C76" s="125" t="s">
        <v>577</v>
      </c>
      <c r="D76" s="5" t="s">
        <v>158</v>
      </c>
      <c r="E76" s="35">
        <v>8</v>
      </c>
      <c r="F76" s="5" t="s">
        <v>515</v>
      </c>
      <c r="G76" s="5">
        <v>90</v>
      </c>
      <c r="H76" s="5">
        <v>3</v>
      </c>
      <c r="I76" s="5" t="s">
        <v>166</v>
      </c>
      <c r="J76" s="12"/>
      <c r="K76" s="12"/>
      <c r="L76" s="5"/>
      <c r="M76" s="5"/>
      <c r="N76" s="12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4.25" customHeight="1">
      <c r="A77" s="5" t="s">
        <v>25</v>
      </c>
      <c r="B77" s="12" t="s">
        <v>143</v>
      </c>
      <c r="C77" s="125" t="s">
        <v>579</v>
      </c>
      <c r="D77" s="5" t="s">
        <v>224</v>
      </c>
      <c r="E77" s="35">
        <v>8</v>
      </c>
      <c r="F77" s="5" t="s">
        <v>33</v>
      </c>
      <c r="G77" s="5">
        <v>60</v>
      </c>
      <c r="H77" s="5">
        <v>4</v>
      </c>
      <c r="I77" s="5" t="s">
        <v>238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4.25" customHeight="1">
      <c r="A78" s="5" t="s">
        <v>25</v>
      </c>
      <c r="B78" s="12" t="s">
        <v>144</v>
      </c>
      <c r="C78" s="125" t="s">
        <v>580</v>
      </c>
      <c r="D78" s="5" t="s">
        <v>224</v>
      </c>
      <c r="E78" s="35">
        <v>8</v>
      </c>
      <c r="F78" s="5" t="s">
        <v>33</v>
      </c>
      <c r="G78" s="5">
        <v>60</v>
      </c>
      <c r="H78" s="5">
        <v>4</v>
      </c>
      <c r="I78" s="5" t="s">
        <v>166</v>
      </c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4.25" customHeight="1">
      <c r="A79" s="5" t="s">
        <v>25</v>
      </c>
      <c r="B79" s="12" t="s">
        <v>145</v>
      </c>
      <c r="C79" s="12" t="s">
        <v>600</v>
      </c>
      <c r="D79" s="5" t="s">
        <v>224</v>
      </c>
      <c r="E79" s="5">
        <v>8</v>
      </c>
      <c r="F79" s="5" t="s">
        <v>33</v>
      </c>
      <c r="G79" s="5">
        <v>60</v>
      </c>
      <c r="H79" s="5">
        <v>4</v>
      </c>
      <c r="I79" s="5" t="s">
        <v>166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4.25" customHeight="1">
      <c r="A80" s="5" t="s">
        <v>25</v>
      </c>
      <c r="B80" s="12" t="s">
        <v>148</v>
      </c>
      <c r="C80" s="125" t="s">
        <v>781</v>
      </c>
      <c r="D80" s="5" t="s">
        <v>158</v>
      </c>
      <c r="E80" s="35">
        <v>8</v>
      </c>
      <c r="F80" s="5" t="s">
        <v>45</v>
      </c>
      <c r="G80" s="5">
        <v>90</v>
      </c>
      <c r="H80" s="5">
        <v>3</v>
      </c>
      <c r="I80" s="5" t="s">
        <v>166</v>
      </c>
      <c r="J80" s="12"/>
      <c r="K80" s="12"/>
      <c r="L80" s="5"/>
      <c r="M80" s="5"/>
      <c r="N80" s="12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4.25" customHeight="1">
      <c r="A81" s="5" t="s">
        <v>25</v>
      </c>
      <c r="B81" s="12" t="s">
        <v>137</v>
      </c>
      <c r="C81" s="12" t="s">
        <v>605</v>
      </c>
      <c r="D81" s="5" t="s">
        <v>224</v>
      </c>
      <c r="E81" s="5">
        <v>8</v>
      </c>
      <c r="F81" s="5" t="s">
        <v>33</v>
      </c>
      <c r="G81" s="5">
        <v>60</v>
      </c>
      <c r="H81" s="5">
        <v>4</v>
      </c>
      <c r="I81" s="5" t="s">
        <v>166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4.25" customHeight="1">
      <c r="A82" s="5" t="s">
        <v>25</v>
      </c>
      <c r="B82" s="12" t="s">
        <v>153</v>
      </c>
      <c r="C82" s="12" t="s">
        <v>775</v>
      </c>
      <c r="D82" s="5" t="s">
        <v>224</v>
      </c>
      <c r="E82" s="5">
        <v>9</v>
      </c>
      <c r="F82" s="5" t="s">
        <v>33</v>
      </c>
      <c r="G82" s="5">
        <v>60</v>
      </c>
      <c r="H82" s="5">
        <v>4</v>
      </c>
      <c r="I82" s="5" t="s">
        <v>166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4.25" customHeight="1">
      <c r="A83" s="5" t="s">
        <v>25</v>
      </c>
      <c r="B83" s="12" t="s">
        <v>89</v>
      </c>
      <c r="C83" s="125" t="s">
        <v>601</v>
      </c>
      <c r="D83" s="5" t="s">
        <v>158</v>
      </c>
      <c r="E83" s="35">
        <v>9</v>
      </c>
      <c r="F83" s="5" t="s">
        <v>33</v>
      </c>
      <c r="G83" s="5">
        <v>30</v>
      </c>
      <c r="H83" s="5">
        <v>2</v>
      </c>
      <c r="I83" s="5" t="s">
        <v>166</v>
      </c>
      <c r="J83" s="12"/>
      <c r="K83" s="12"/>
      <c r="L83" s="12"/>
      <c r="M83" s="12"/>
      <c r="N83" s="12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4.25" customHeight="1">
      <c r="A84" s="5" t="s">
        <v>25</v>
      </c>
      <c r="B84" s="12" t="s">
        <v>136</v>
      </c>
      <c r="C84" s="125" t="s">
        <v>771</v>
      </c>
      <c r="D84" s="5" t="s">
        <v>224</v>
      </c>
      <c r="E84" s="35">
        <v>9</v>
      </c>
      <c r="F84" s="5" t="s">
        <v>45</v>
      </c>
      <c r="G84" s="5">
        <v>60</v>
      </c>
      <c r="H84" s="5">
        <v>2</v>
      </c>
      <c r="I84" s="5" t="s">
        <v>166</v>
      </c>
      <c r="J84" s="5"/>
      <c r="K84" s="5"/>
      <c r="L84" s="12"/>
      <c r="M84" s="12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4.25" customHeight="1">
      <c r="A85" s="5" t="s">
        <v>25</v>
      </c>
      <c r="B85" s="12" t="s">
        <v>54</v>
      </c>
      <c r="C85" s="125" t="s">
        <v>772</v>
      </c>
      <c r="D85" s="5" t="s">
        <v>224</v>
      </c>
      <c r="E85" s="35">
        <v>9</v>
      </c>
      <c r="F85" s="5" t="s">
        <v>45</v>
      </c>
      <c r="G85" s="5">
        <v>60</v>
      </c>
      <c r="H85" s="5">
        <v>2</v>
      </c>
      <c r="I85" s="5" t="s">
        <v>166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4.25" customHeight="1">
      <c r="A86" s="5" t="s">
        <v>25</v>
      </c>
      <c r="B86" s="12" t="s">
        <v>90</v>
      </c>
      <c r="C86" s="125" t="s">
        <v>773</v>
      </c>
      <c r="D86" s="5" t="s">
        <v>224</v>
      </c>
      <c r="E86" s="35">
        <v>9</v>
      </c>
      <c r="F86" s="5" t="s">
        <v>45</v>
      </c>
      <c r="G86" s="5">
        <v>60</v>
      </c>
      <c r="H86" s="5">
        <v>2</v>
      </c>
      <c r="I86" s="5" t="s">
        <v>166</v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4.25" customHeight="1">
      <c r="A87" s="5" t="s">
        <v>25</v>
      </c>
      <c r="B87" s="12" t="s">
        <v>142</v>
      </c>
      <c r="C87" s="125" t="s">
        <v>765</v>
      </c>
      <c r="D87" s="5" t="s">
        <v>158</v>
      </c>
      <c r="E87" s="35">
        <v>9</v>
      </c>
      <c r="F87" s="5" t="s">
        <v>515</v>
      </c>
      <c r="G87" s="5">
        <v>90</v>
      </c>
      <c r="H87" s="5">
        <v>3</v>
      </c>
      <c r="I87" s="5" t="s">
        <v>166</v>
      </c>
      <c r="J87" s="12"/>
      <c r="K87" s="12"/>
      <c r="L87" s="5"/>
      <c r="M87" s="5"/>
      <c r="N87" s="12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4.25" customHeight="1">
      <c r="A88" s="5" t="s">
        <v>25</v>
      </c>
      <c r="B88" s="12" t="s">
        <v>150</v>
      </c>
      <c r="C88" s="12" t="s">
        <v>606</v>
      </c>
      <c r="D88" s="5" t="s">
        <v>224</v>
      </c>
      <c r="E88" s="5">
        <v>9</v>
      </c>
      <c r="F88" s="5" t="s">
        <v>33</v>
      </c>
      <c r="G88" s="5">
        <v>60</v>
      </c>
      <c r="H88" s="5">
        <v>4</v>
      </c>
      <c r="I88" s="5" t="s">
        <v>166</v>
      </c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4.25" customHeight="1">
      <c r="A89" s="5" t="s">
        <v>25</v>
      </c>
      <c r="B89" s="12" t="s">
        <v>151</v>
      </c>
      <c r="C89" s="12" t="s">
        <v>607</v>
      </c>
      <c r="D89" s="5" t="s">
        <v>224</v>
      </c>
      <c r="E89" s="5">
        <v>9</v>
      </c>
      <c r="F89" s="5" t="s">
        <v>33</v>
      </c>
      <c r="G89" s="5">
        <v>60</v>
      </c>
      <c r="H89" s="5">
        <v>4</v>
      </c>
      <c r="I89" s="5" t="s">
        <v>166</v>
      </c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4.25" customHeight="1">
      <c r="A90" s="5" t="s">
        <v>25</v>
      </c>
      <c r="B90" s="12" t="s">
        <v>37</v>
      </c>
      <c r="C90" s="12" t="s">
        <v>776</v>
      </c>
      <c r="D90" s="5" t="s">
        <v>224</v>
      </c>
      <c r="E90" s="5">
        <v>9</v>
      </c>
      <c r="F90" s="5" t="s">
        <v>33</v>
      </c>
      <c r="G90" s="5">
        <v>60</v>
      </c>
      <c r="H90" s="5">
        <v>4</v>
      </c>
      <c r="I90" s="5" t="s">
        <v>166</v>
      </c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4.25" customHeight="1">
      <c r="A91" s="5" t="s">
        <v>25</v>
      </c>
      <c r="B91" s="12" t="s">
        <v>154</v>
      </c>
      <c r="C91" s="12" t="s">
        <v>612</v>
      </c>
      <c r="D91" s="5" t="s">
        <v>224</v>
      </c>
      <c r="E91" s="5">
        <v>9</v>
      </c>
      <c r="F91" s="5" t="s">
        <v>33</v>
      </c>
      <c r="G91" s="5">
        <v>60</v>
      </c>
      <c r="H91" s="5">
        <v>4</v>
      </c>
      <c r="I91" s="5" t="s">
        <v>166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4.25" customHeight="1">
      <c r="A92" s="5" t="s">
        <v>25</v>
      </c>
      <c r="B92" s="12" t="s">
        <v>91</v>
      </c>
      <c r="C92" s="12" t="s">
        <v>777</v>
      </c>
      <c r="D92" s="5" t="s">
        <v>224</v>
      </c>
      <c r="E92" s="5">
        <v>9</v>
      </c>
      <c r="F92" s="5" t="s">
        <v>33</v>
      </c>
      <c r="G92" s="5">
        <v>60</v>
      </c>
      <c r="H92" s="5">
        <v>4</v>
      </c>
      <c r="I92" s="5" t="s">
        <v>166</v>
      </c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4.25" customHeight="1">
      <c r="A93" s="5" t="s">
        <v>25</v>
      </c>
      <c r="B93" s="12" t="s">
        <v>92</v>
      </c>
      <c r="C93" s="12" t="s">
        <v>608</v>
      </c>
      <c r="D93" s="5" t="s">
        <v>224</v>
      </c>
      <c r="E93" s="5">
        <v>9</v>
      </c>
      <c r="F93" s="5" t="s">
        <v>33</v>
      </c>
      <c r="G93" s="5">
        <v>60</v>
      </c>
      <c r="H93" s="5">
        <v>4</v>
      </c>
      <c r="I93" s="5" t="s">
        <v>166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4.25" customHeight="1">
      <c r="A94" s="5" t="s">
        <v>25</v>
      </c>
      <c r="B94" s="12" t="s">
        <v>155</v>
      </c>
      <c r="C94" s="12" t="s">
        <v>610</v>
      </c>
      <c r="D94" s="5" t="s">
        <v>224</v>
      </c>
      <c r="E94" s="5">
        <v>9</v>
      </c>
      <c r="F94" s="5" t="s">
        <v>33</v>
      </c>
      <c r="G94" s="5">
        <v>60</v>
      </c>
      <c r="H94" s="5">
        <v>4</v>
      </c>
      <c r="I94" s="5" t="s">
        <v>166</v>
      </c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4.25" customHeight="1">
      <c r="A95" s="5" t="s">
        <v>25</v>
      </c>
      <c r="B95" s="12" t="s">
        <v>156</v>
      </c>
      <c r="C95" s="12" t="s">
        <v>611</v>
      </c>
      <c r="D95" s="5" t="s">
        <v>224</v>
      </c>
      <c r="E95" s="5">
        <v>9</v>
      </c>
      <c r="F95" s="5" t="s">
        <v>33</v>
      </c>
      <c r="G95" s="5">
        <v>60</v>
      </c>
      <c r="H95" s="5">
        <v>4</v>
      </c>
      <c r="I95" s="5" t="s">
        <v>166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4.25" customHeight="1">
      <c r="A96" s="5"/>
      <c r="B96" s="12"/>
      <c r="C96" s="12"/>
      <c r="D96" s="5"/>
      <c r="E96" s="5"/>
      <c r="F96" s="5"/>
      <c r="G96" s="5"/>
      <c r="H96" s="5"/>
      <c r="I96" s="5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4.25" customHeight="1">
      <c r="A97" s="5"/>
      <c r="B97" s="12"/>
      <c r="C97" s="12"/>
      <c r="D97" s="5"/>
      <c r="E97" s="5"/>
      <c r="F97" s="5"/>
      <c r="G97" s="5"/>
      <c r="H97" s="5"/>
      <c r="I97" s="5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4.25" customHeight="1">
      <c r="A98" s="5"/>
      <c r="B98" s="12"/>
      <c r="C98" s="12"/>
      <c r="D98" s="5"/>
      <c r="E98" s="5"/>
      <c r="F98" s="5"/>
      <c r="G98" s="5"/>
      <c r="H98" s="5"/>
      <c r="I98" s="5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4.25" customHeight="1">
      <c r="A99" s="5"/>
      <c r="B99" s="12"/>
      <c r="C99" s="12"/>
      <c r="D99" s="5"/>
      <c r="E99" s="5"/>
      <c r="F99" s="5"/>
      <c r="G99" s="5"/>
      <c r="H99" s="5"/>
      <c r="I99" s="5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4.25" customHeight="1">
      <c r="A100" s="5"/>
      <c r="B100" s="12"/>
      <c r="C100" s="12"/>
      <c r="D100" s="5"/>
      <c r="E100" s="5"/>
      <c r="F100" s="5"/>
      <c r="G100" s="5"/>
      <c r="H100" s="5"/>
      <c r="I100" s="5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4.25" customHeight="1">
      <c r="A101" s="5"/>
      <c r="B101" s="12"/>
      <c r="C101" s="12"/>
      <c r="D101" s="5"/>
      <c r="E101" s="5"/>
      <c r="F101" s="5"/>
      <c r="G101" s="5"/>
      <c r="H101" s="5"/>
      <c r="I101" s="5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4.25" customHeight="1">
      <c r="A102" s="5"/>
      <c r="B102" s="12"/>
      <c r="C102" s="12"/>
      <c r="D102" s="5"/>
      <c r="E102" s="5"/>
      <c r="F102" s="5"/>
      <c r="G102" s="5"/>
      <c r="H102" s="5"/>
      <c r="I102" s="5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4.25" customHeight="1">
      <c r="A103" s="5"/>
      <c r="B103" s="12"/>
      <c r="C103" s="12"/>
      <c r="D103" s="5"/>
      <c r="E103" s="5"/>
      <c r="F103" s="5"/>
      <c r="G103" s="5"/>
      <c r="H103" s="5"/>
      <c r="I103" s="5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4.25" customHeight="1">
      <c r="A104" s="5"/>
      <c r="B104" s="12"/>
      <c r="C104" s="12"/>
      <c r="D104" s="5"/>
      <c r="E104" s="5"/>
      <c r="F104" s="5"/>
      <c r="G104" s="5"/>
      <c r="H104" s="5"/>
      <c r="I104" s="5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4.25" customHeight="1">
      <c r="A105" s="5"/>
      <c r="B105" s="12"/>
      <c r="C105" s="12"/>
      <c r="D105" s="5"/>
      <c r="E105" s="5"/>
      <c r="F105" s="5"/>
      <c r="G105" s="5"/>
      <c r="H105" s="5"/>
      <c r="I105" s="5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4.25" customHeight="1">
      <c r="A106" s="5"/>
      <c r="B106" s="12"/>
      <c r="C106" s="12"/>
      <c r="D106" s="5"/>
      <c r="E106" s="5"/>
      <c r="F106" s="5"/>
      <c r="G106" s="5"/>
      <c r="H106" s="5"/>
      <c r="I106" s="5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4.25" customHeight="1">
      <c r="A107" s="5"/>
      <c r="B107" s="12"/>
      <c r="C107" s="12"/>
      <c r="D107" s="5"/>
      <c r="E107" s="5"/>
      <c r="F107" s="5"/>
      <c r="G107" s="5"/>
      <c r="H107" s="5"/>
      <c r="I107" s="5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4.25" customHeight="1">
      <c r="A108" s="5"/>
      <c r="B108" s="12"/>
      <c r="C108" s="12"/>
      <c r="D108" s="5"/>
      <c r="E108" s="5"/>
      <c r="F108" s="5"/>
      <c r="G108" s="5"/>
      <c r="H108" s="5"/>
      <c r="I108" s="5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4.25" customHeight="1">
      <c r="A109" s="5"/>
      <c r="B109" s="12"/>
      <c r="C109" s="12"/>
      <c r="D109" s="5"/>
      <c r="E109" s="5"/>
      <c r="F109" s="5"/>
      <c r="G109" s="5"/>
      <c r="H109" s="5"/>
      <c r="I109" s="5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4.25" customHeight="1">
      <c r="A110" s="5"/>
      <c r="B110" s="12"/>
      <c r="C110" s="12"/>
      <c r="D110" s="5"/>
      <c r="E110" s="5"/>
      <c r="F110" s="5"/>
      <c r="G110" s="5"/>
      <c r="H110" s="5"/>
      <c r="I110" s="5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4.25" customHeight="1">
      <c r="A111" s="5"/>
      <c r="B111" s="12"/>
      <c r="C111" s="12"/>
      <c r="D111" s="5"/>
      <c r="E111" s="5"/>
      <c r="F111" s="5"/>
      <c r="G111" s="5"/>
      <c r="H111" s="5"/>
      <c r="I111" s="5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4.25" customHeight="1">
      <c r="A112" s="5"/>
      <c r="B112" s="12"/>
      <c r="C112" s="12"/>
      <c r="D112" s="5"/>
      <c r="E112" s="5"/>
      <c r="F112" s="5"/>
      <c r="G112" s="5"/>
      <c r="H112" s="5"/>
      <c r="I112" s="5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4.25" customHeight="1">
      <c r="A113" s="5"/>
      <c r="B113" s="12"/>
      <c r="C113" s="12"/>
      <c r="D113" s="5"/>
      <c r="E113" s="5"/>
      <c r="F113" s="5"/>
      <c r="G113" s="5"/>
      <c r="H113" s="5"/>
      <c r="I113" s="5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4.25" customHeight="1">
      <c r="A114" s="5"/>
      <c r="B114" s="12"/>
      <c r="C114" s="12"/>
      <c r="D114" s="5"/>
      <c r="E114" s="5"/>
      <c r="F114" s="5"/>
      <c r="G114" s="5"/>
      <c r="H114" s="5"/>
      <c r="I114" s="5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4.25" customHeight="1">
      <c r="A115" s="5"/>
      <c r="B115" s="12"/>
      <c r="C115" s="12"/>
      <c r="D115" s="5"/>
      <c r="E115" s="5"/>
      <c r="F115" s="5"/>
      <c r="G115" s="5"/>
      <c r="H115" s="5"/>
      <c r="I115" s="5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4.25" customHeight="1">
      <c r="A116" s="5"/>
      <c r="B116" s="12"/>
      <c r="C116" s="12"/>
      <c r="D116" s="5"/>
      <c r="E116" s="5"/>
      <c r="F116" s="5"/>
      <c r="G116" s="5"/>
      <c r="H116" s="5"/>
      <c r="I116" s="5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4.25" customHeight="1">
      <c r="A117" s="5"/>
      <c r="B117" s="12"/>
      <c r="C117" s="12"/>
      <c r="D117" s="5"/>
      <c r="E117" s="5"/>
      <c r="F117" s="5"/>
      <c r="G117" s="5"/>
      <c r="H117" s="5"/>
      <c r="I117" s="5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4.25" customHeight="1">
      <c r="A118" s="5"/>
      <c r="B118" s="12"/>
      <c r="C118" s="12"/>
      <c r="D118" s="5"/>
      <c r="E118" s="5"/>
      <c r="F118" s="5"/>
      <c r="G118" s="5"/>
      <c r="H118" s="5"/>
      <c r="I118" s="5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4.25" customHeight="1">
      <c r="A119" s="5"/>
      <c r="B119" s="12"/>
      <c r="C119" s="12"/>
      <c r="D119" s="5"/>
      <c r="E119" s="5"/>
      <c r="F119" s="5"/>
      <c r="G119" s="5"/>
      <c r="H119" s="5"/>
      <c r="I119" s="5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4.25" customHeight="1">
      <c r="A120" s="5"/>
      <c r="B120" s="12"/>
      <c r="C120" s="12"/>
      <c r="D120" s="5"/>
      <c r="E120" s="5"/>
      <c r="F120" s="5"/>
      <c r="G120" s="5"/>
      <c r="H120" s="5"/>
      <c r="I120" s="5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4.25" customHeight="1">
      <c r="A121" s="5"/>
      <c r="B121" s="12"/>
      <c r="C121" s="12"/>
      <c r="D121" s="5"/>
      <c r="E121" s="5"/>
      <c r="F121" s="5"/>
      <c r="G121" s="5"/>
      <c r="H121" s="5"/>
      <c r="I121" s="5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4.25" customHeight="1">
      <c r="A122" s="5"/>
      <c r="B122" s="12"/>
      <c r="C122" s="12"/>
      <c r="D122" s="5"/>
      <c r="E122" s="5"/>
      <c r="F122" s="5"/>
      <c r="G122" s="5"/>
      <c r="H122" s="5"/>
      <c r="I122" s="5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4.25" customHeight="1">
      <c r="A123" s="5"/>
      <c r="B123" s="12"/>
      <c r="C123" s="12"/>
      <c r="D123" s="5"/>
      <c r="E123" s="5"/>
      <c r="F123" s="5"/>
      <c r="G123" s="5"/>
      <c r="H123" s="5"/>
      <c r="I123" s="5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4.25" customHeight="1">
      <c r="A124" s="5"/>
      <c r="B124" s="12"/>
      <c r="C124" s="12"/>
      <c r="D124" s="5"/>
      <c r="E124" s="5"/>
      <c r="F124" s="5"/>
      <c r="G124" s="5"/>
      <c r="H124" s="5"/>
      <c r="I124" s="5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4.25" customHeight="1">
      <c r="A125" s="5"/>
      <c r="B125" s="12"/>
      <c r="C125" s="12"/>
      <c r="D125" s="5"/>
      <c r="E125" s="5"/>
      <c r="F125" s="5"/>
      <c r="G125" s="5"/>
      <c r="H125" s="5"/>
      <c r="I125" s="5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4.25" customHeight="1">
      <c r="A126" s="5"/>
      <c r="B126" s="12"/>
      <c r="C126" s="12"/>
      <c r="D126" s="5"/>
      <c r="E126" s="5"/>
      <c r="F126" s="5"/>
      <c r="G126" s="5"/>
      <c r="H126" s="5"/>
      <c r="I126" s="5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4.25" customHeight="1">
      <c r="A127" s="5"/>
      <c r="B127" s="12"/>
      <c r="C127" s="12"/>
      <c r="D127" s="5"/>
      <c r="E127" s="5"/>
      <c r="F127" s="5"/>
      <c r="G127" s="5"/>
      <c r="H127" s="5"/>
      <c r="I127" s="5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4.25" customHeight="1">
      <c r="A128" s="5"/>
      <c r="B128" s="12"/>
      <c r="C128" s="12"/>
      <c r="D128" s="5"/>
      <c r="E128" s="5"/>
      <c r="F128" s="5"/>
      <c r="G128" s="5"/>
      <c r="H128" s="5"/>
      <c r="I128" s="5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4.25" customHeight="1">
      <c r="A129" s="5"/>
      <c r="B129" s="12"/>
      <c r="C129" s="12"/>
      <c r="D129" s="5"/>
      <c r="E129" s="5"/>
      <c r="F129" s="5"/>
      <c r="G129" s="5"/>
      <c r="H129" s="5"/>
      <c r="I129" s="5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4.25" customHeight="1">
      <c r="A130" s="5"/>
      <c r="B130" s="12"/>
      <c r="C130" s="12"/>
      <c r="D130" s="5"/>
      <c r="E130" s="5"/>
      <c r="F130" s="5"/>
      <c r="G130" s="5"/>
      <c r="H130" s="5"/>
      <c r="I130" s="5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4.25" customHeight="1">
      <c r="A131" s="5"/>
      <c r="B131" s="12"/>
      <c r="C131" s="12"/>
      <c r="D131" s="5"/>
      <c r="E131" s="5"/>
      <c r="F131" s="5"/>
      <c r="G131" s="5"/>
      <c r="H131" s="5"/>
      <c r="I131" s="5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4.25" customHeight="1">
      <c r="A132" s="5"/>
      <c r="B132" s="12"/>
      <c r="C132" s="12"/>
      <c r="D132" s="5"/>
      <c r="E132" s="5"/>
      <c r="F132" s="5"/>
      <c r="G132" s="5"/>
      <c r="H132" s="5"/>
      <c r="I132" s="5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4.25" customHeight="1">
      <c r="A133" s="5"/>
      <c r="B133" s="12"/>
      <c r="C133" s="12"/>
      <c r="D133" s="5"/>
      <c r="E133" s="5"/>
      <c r="F133" s="5"/>
      <c r="G133" s="5"/>
      <c r="H133" s="5"/>
      <c r="I133" s="5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4.25" customHeight="1">
      <c r="A134" s="5"/>
      <c r="B134" s="12"/>
      <c r="C134" s="12"/>
      <c r="D134" s="5"/>
      <c r="E134" s="5"/>
      <c r="F134" s="5"/>
      <c r="G134" s="5"/>
      <c r="H134" s="5"/>
      <c r="I134" s="5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4.25" customHeight="1">
      <c r="A135" s="5"/>
      <c r="B135" s="12"/>
      <c r="C135" s="12"/>
      <c r="D135" s="5"/>
      <c r="E135" s="5"/>
      <c r="F135" s="5"/>
      <c r="G135" s="5"/>
      <c r="H135" s="5"/>
      <c r="I135" s="5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4.25" customHeight="1">
      <c r="A136" s="5"/>
      <c r="B136" s="12"/>
      <c r="C136" s="12"/>
      <c r="D136" s="5"/>
      <c r="E136" s="5"/>
      <c r="F136" s="5"/>
      <c r="G136" s="5"/>
      <c r="H136" s="5"/>
      <c r="I136" s="5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4.25" customHeight="1">
      <c r="A137" s="5"/>
      <c r="B137" s="12"/>
      <c r="C137" s="12"/>
      <c r="D137" s="5"/>
      <c r="E137" s="5"/>
      <c r="F137" s="5"/>
      <c r="G137" s="5"/>
      <c r="H137" s="5"/>
      <c r="I137" s="5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4.25" customHeight="1">
      <c r="A138" s="5"/>
      <c r="B138" s="12"/>
      <c r="C138" s="12"/>
      <c r="D138" s="5"/>
      <c r="E138" s="5"/>
      <c r="F138" s="5"/>
      <c r="G138" s="5"/>
      <c r="H138" s="5"/>
      <c r="I138" s="5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4.25" customHeight="1">
      <c r="A139" s="5"/>
      <c r="B139" s="12"/>
      <c r="C139" s="12"/>
      <c r="D139" s="5"/>
      <c r="E139" s="5"/>
      <c r="F139" s="5"/>
      <c r="G139" s="5"/>
      <c r="H139" s="5"/>
      <c r="I139" s="5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4.25" customHeight="1">
      <c r="A140" s="5"/>
      <c r="B140" s="12"/>
      <c r="C140" s="12"/>
      <c r="D140" s="5"/>
      <c r="E140" s="5"/>
      <c r="F140" s="5"/>
      <c r="G140" s="5"/>
      <c r="H140" s="5"/>
      <c r="I140" s="5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4.25" customHeight="1">
      <c r="A141" s="5"/>
      <c r="B141" s="12"/>
      <c r="C141" s="12"/>
      <c r="D141" s="5"/>
      <c r="E141" s="5"/>
      <c r="F141" s="5"/>
      <c r="G141" s="5"/>
      <c r="H141" s="5"/>
      <c r="I141" s="5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4.25" customHeight="1">
      <c r="A142" s="5"/>
      <c r="B142" s="12"/>
      <c r="C142" s="12"/>
      <c r="D142" s="5"/>
      <c r="E142" s="5"/>
      <c r="F142" s="5"/>
      <c r="G142" s="5"/>
      <c r="H142" s="5"/>
      <c r="I142" s="5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4.25" customHeight="1">
      <c r="A143" s="5"/>
      <c r="B143" s="12"/>
      <c r="C143" s="12"/>
      <c r="D143" s="5"/>
      <c r="E143" s="5"/>
      <c r="F143" s="5"/>
      <c r="G143" s="5"/>
      <c r="H143" s="5"/>
      <c r="I143" s="5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4.25" customHeight="1">
      <c r="A144" s="5"/>
      <c r="B144" s="12"/>
      <c r="C144" s="12"/>
      <c r="D144" s="5"/>
      <c r="E144" s="5"/>
      <c r="F144" s="5"/>
      <c r="G144" s="5"/>
      <c r="H144" s="5"/>
      <c r="I144" s="5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4.25" customHeight="1">
      <c r="A145" s="5"/>
      <c r="B145" s="12"/>
      <c r="C145" s="12"/>
      <c r="D145" s="5"/>
      <c r="E145" s="5"/>
      <c r="F145" s="5"/>
      <c r="G145" s="5"/>
      <c r="H145" s="5"/>
      <c r="I145" s="5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4.25" customHeight="1">
      <c r="A146" s="5"/>
      <c r="B146" s="12"/>
      <c r="C146" s="12"/>
      <c r="D146" s="5"/>
      <c r="E146" s="5"/>
      <c r="F146" s="5"/>
      <c r="G146" s="5"/>
      <c r="H146" s="5"/>
      <c r="I146" s="5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4.25" customHeight="1">
      <c r="A147" s="5"/>
      <c r="B147" s="12"/>
      <c r="C147" s="12"/>
      <c r="D147" s="5"/>
      <c r="E147" s="5"/>
      <c r="F147" s="5"/>
      <c r="G147" s="5"/>
      <c r="H147" s="5"/>
      <c r="I147" s="5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4.25" customHeight="1">
      <c r="A148" s="5"/>
      <c r="B148" s="12"/>
      <c r="C148" s="12"/>
      <c r="D148" s="5"/>
      <c r="E148" s="5"/>
      <c r="F148" s="5"/>
      <c r="G148" s="5"/>
      <c r="H148" s="5"/>
      <c r="I148" s="5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4.25" customHeight="1">
      <c r="A149" s="5"/>
      <c r="B149" s="12"/>
      <c r="C149" s="12"/>
      <c r="D149" s="5"/>
      <c r="E149" s="5"/>
      <c r="F149" s="5"/>
      <c r="G149" s="5"/>
      <c r="H149" s="5"/>
      <c r="I149" s="5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4.25" customHeight="1">
      <c r="A150" s="5"/>
      <c r="B150" s="12"/>
      <c r="C150" s="12"/>
      <c r="D150" s="5"/>
      <c r="E150" s="5"/>
      <c r="F150" s="5"/>
      <c r="G150" s="5"/>
      <c r="H150" s="5"/>
      <c r="I150" s="5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4.25" customHeight="1">
      <c r="A151" s="5"/>
      <c r="B151" s="12"/>
      <c r="C151" s="12"/>
      <c r="D151" s="5"/>
      <c r="E151" s="5"/>
      <c r="F151" s="5"/>
      <c r="G151" s="5"/>
      <c r="H151" s="5"/>
      <c r="I151" s="5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4.25" customHeight="1">
      <c r="A152" s="5"/>
      <c r="B152" s="12"/>
      <c r="C152" s="12"/>
      <c r="D152" s="5"/>
      <c r="E152" s="5"/>
      <c r="F152" s="5"/>
      <c r="G152" s="5"/>
      <c r="H152" s="5"/>
      <c r="I152" s="5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4.25" customHeight="1">
      <c r="A153" s="5"/>
      <c r="B153" s="12"/>
      <c r="C153" s="12"/>
      <c r="D153" s="5"/>
      <c r="E153" s="5"/>
      <c r="F153" s="5"/>
      <c r="G153" s="5"/>
      <c r="H153" s="5"/>
      <c r="I153" s="5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4.25" customHeight="1">
      <c r="A154" s="5"/>
      <c r="B154" s="12"/>
      <c r="C154" s="12"/>
      <c r="D154" s="5"/>
      <c r="E154" s="5"/>
      <c r="F154" s="5"/>
      <c r="G154" s="5"/>
      <c r="H154" s="5"/>
      <c r="I154" s="5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4.25" customHeight="1">
      <c r="A155" s="5"/>
      <c r="B155" s="12"/>
      <c r="C155" s="12"/>
      <c r="D155" s="5"/>
      <c r="E155" s="5"/>
      <c r="F155" s="5"/>
      <c r="G155" s="5"/>
      <c r="H155" s="5"/>
      <c r="I155" s="5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4.25" customHeight="1">
      <c r="A156" s="5"/>
      <c r="B156" s="12"/>
      <c r="C156" s="12"/>
      <c r="D156" s="5"/>
      <c r="E156" s="5"/>
      <c r="F156" s="5"/>
      <c r="G156" s="5"/>
      <c r="H156" s="5"/>
      <c r="I156" s="5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4.25" customHeight="1">
      <c r="A157" s="5"/>
      <c r="B157" s="12"/>
      <c r="C157" s="12"/>
      <c r="D157" s="5"/>
      <c r="E157" s="5"/>
      <c r="F157" s="5"/>
      <c r="G157" s="5"/>
      <c r="H157" s="5"/>
      <c r="I157" s="5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4.25" customHeight="1">
      <c r="A158" s="5"/>
      <c r="B158" s="12"/>
      <c r="C158" s="12"/>
      <c r="D158" s="5"/>
      <c r="E158" s="5"/>
      <c r="F158" s="5"/>
      <c r="G158" s="5"/>
      <c r="H158" s="5"/>
      <c r="I158" s="5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4.25" customHeight="1">
      <c r="A159" s="5"/>
      <c r="B159" s="12"/>
      <c r="C159" s="12"/>
      <c r="D159" s="5"/>
      <c r="E159" s="5"/>
      <c r="F159" s="5"/>
      <c r="G159" s="5"/>
      <c r="H159" s="5"/>
      <c r="I159" s="5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4.25" customHeight="1">
      <c r="A160" s="5"/>
      <c r="B160" s="12"/>
      <c r="C160" s="12"/>
      <c r="D160" s="5"/>
      <c r="E160" s="5"/>
      <c r="F160" s="5"/>
      <c r="G160" s="5"/>
      <c r="H160" s="5"/>
      <c r="I160" s="5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4.25" customHeight="1">
      <c r="A161" s="5"/>
      <c r="B161" s="12"/>
      <c r="C161" s="12"/>
      <c r="D161" s="5"/>
      <c r="E161" s="5"/>
      <c r="F161" s="5"/>
      <c r="G161" s="5"/>
      <c r="H161" s="5"/>
      <c r="I161" s="5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4.25" customHeight="1">
      <c r="A162" s="5"/>
      <c r="B162" s="12"/>
      <c r="C162" s="12"/>
      <c r="D162" s="5"/>
      <c r="E162" s="5"/>
      <c r="F162" s="5"/>
      <c r="G162" s="5"/>
      <c r="H162" s="5"/>
      <c r="I162" s="5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4.25" customHeight="1">
      <c r="A163" s="5"/>
      <c r="B163" s="12"/>
      <c r="C163" s="12"/>
      <c r="D163" s="5"/>
      <c r="E163" s="5"/>
      <c r="F163" s="5"/>
      <c r="G163" s="5"/>
      <c r="H163" s="5"/>
      <c r="I163" s="5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4.25" customHeight="1">
      <c r="A164" s="5"/>
      <c r="B164" s="12"/>
      <c r="C164" s="12"/>
      <c r="D164" s="5"/>
      <c r="E164" s="5"/>
      <c r="F164" s="5"/>
      <c r="G164" s="5"/>
      <c r="H164" s="5"/>
      <c r="I164" s="5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4.25" customHeight="1">
      <c r="A165" s="5"/>
      <c r="B165" s="12"/>
      <c r="C165" s="12"/>
      <c r="D165" s="5"/>
      <c r="E165" s="5"/>
      <c r="F165" s="5"/>
      <c r="G165" s="5"/>
      <c r="H165" s="5"/>
      <c r="I165" s="5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4.25" customHeight="1">
      <c r="A166" s="5"/>
      <c r="B166" s="12"/>
      <c r="C166" s="12"/>
      <c r="D166" s="5"/>
      <c r="E166" s="5"/>
      <c r="F166" s="5"/>
      <c r="G166" s="5"/>
      <c r="H166" s="5"/>
      <c r="I166" s="5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4.25" customHeight="1">
      <c r="A167" s="5"/>
      <c r="B167" s="12"/>
      <c r="C167" s="12"/>
      <c r="D167" s="5"/>
      <c r="E167" s="5"/>
      <c r="F167" s="5"/>
      <c r="G167" s="5"/>
      <c r="H167" s="5"/>
      <c r="I167" s="5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4.25" customHeight="1">
      <c r="A168" s="5"/>
      <c r="B168" s="12"/>
      <c r="C168" s="12"/>
      <c r="D168" s="5"/>
      <c r="E168" s="5"/>
      <c r="F168" s="5"/>
      <c r="G168" s="5"/>
      <c r="H168" s="5"/>
      <c r="I168" s="5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4.25" customHeight="1">
      <c r="A169" s="5"/>
      <c r="B169" s="12"/>
      <c r="C169" s="12"/>
      <c r="D169" s="5"/>
      <c r="E169" s="5"/>
      <c r="F169" s="5"/>
      <c r="G169" s="5"/>
      <c r="H169" s="5"/>
      <c r="I169" s="5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4.25" customHeight="1">
      <c r="A170" s="5"/>
      <c r="B170" s="12"/>
      <c r="C170" s="12"/>
      <c r="D170" s="5"/>
      <c r="E170" s="5"/>
      <c r="F170" s="5"/>
      <c r="G170" s="5"/>
      <c r="H170" s="5"/>
      <c r="I170" s="5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4.25" customHeight="1">
      <c r="A171" s="5"/>
      <c r="B171" s="12"/>
      <c r="C171" s="12"/>
      <c r="D171" s="5"/>
      <c r="E171" s="5"/>
      <c r="F171" s="5"/>
      <c r="G171" s="5"/>
      <c r="H171" s="5"/>
      <c r="I171" s="5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4.25" customHeight="1">
      <c r="A172" s="5"/>
      <c r="B172" s="12"/>
      <c r="C172" s="12"/>
      <c r="D172" s="5"/>
      <c r="E172" s="5"/>
      <c r="F172" s="5"/>
      <c r="G172" s="5"/>
      <c r="H172" s="5"/>
      <c r="I172" s="5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4.25" customHeight="1">
      <c r="A173" s="5"/>
      <c r="B173" s="12"/>
      <c r="C173" s="12"/>
      <c r="D173" s="5"/>
      <c r="E173" s="5"/>
      <c r="F173" s="5"/>
      <c r="G173" s="5"/>
      <c r="H173" s="5"/>
      <c r="I173" s="5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4.25" customHeight="1">
      <c r="A174" s="5"/>
      <c r="B174" s="12"/>
      <c r="C174" s="12"/>
      <c r="D174" s="5"/>
      <c r="E174" s="5"/>
      <c r="F174" s="5"/>
      <c r="G174" s="5"/>
      <c r="H174" s="5"/>
      <c r="I174" s="5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4.25" customHeight="1">
      <c r="A175" s="5"/>
      <c r="B175" s="12"/>
      <c r="C175" s="12"/>
      <c r="D175" s="5"/>
      <c r="E175" s="5"/>
      <c r="F175" s="5"/>
      <c r="G175" s="5"/>
      <c r="H175" s="5"/>
      <c r="I175" s="5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4.25" customHeight="1">
      <c r="A176" s="5"/>
      <c r="B176" s="12"/>
      <c r="C176" s="12"/>
      <c r="D176" s="5"/>
      <c r="E176" s="5"/>
      <c r="F176" s="5"/>
      <c r="G176" s="5"/>
      <c r="H176" s="5"/>
      <c r="I176" s="5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4.25" customHeight="1">
      <c r="A177" s="5"/>
      <c r="B177" s="12"/>
      <c r="C177" s="12"/>
      <c r="D177" s="5"/>
      <c r="E177" s="5"/>
      <c r="F177" s="5"/>
      <c r="G177" s="5"/>
      <c r="H177" s="5"/>
      <c r="I177" s="5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4.25" customHeight="1">
      <c r="A178" s="5"/>
      <c r="B178" s="12"/>
      <c r="C178" s="12"/>
      <c r="D178" s="5"/>
      <c r="E178" s="5"/>
      <c r="F178" s="5"/>
      <c r="G178" s="5"/>
      <c r="H178" s="5"/>
      <c r="I178" s="5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4.25" customHeight="1">
      <c r="A179" s="5"/>
      <c r="B179" s="12"/>
      <c r="C179" s="12"/>
      <c r="D179" s="5"/>
      <c r="E179" s="5"/>
      <c r="F179" s="5"/>
      <c r="G179" s="5"/>
      <c r="H179" s="5"/>
      <c r="I179" s="5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4.25" customHeight="1">
      <c r="A180" s="5"/>
      <c r="B180" s="12"/>
      <c r="C180" s="12"/>
      <c r="D180" s="5"/>
      <c r="E180" s="5"/>
      <c r="F180" s="5"/>
      <c r="G180" s="5"/>
      <c r="H180" s="5"/>
      <c r="I180" s="5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4.25" customHeight="1">
      <c r="A181" s="5"/>
      <c r="B181" s="12"/>
      <c r="C181" s="12"/>
      <c r="D181" s="5"/>
      <c r="E181" s="5"/>
      <c r="F181" s="5"/>
      <c r="G181" s="5"/>
      <c r="H181" s="5"/>
      <c r="I181" s="5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4.25" customHeight="1">
      <c r="A182" s="5"/>
      <c r="B182" s="12"/>
      <c r="C182" s="12"/>
      <c r="D182" s="5"/>
      <c r="E182" s="5"/>
      <c r="F182" s="5"/>
      <c r="G182" s="5"/>
      <c r="H182" s="5"/>
      <c r="I182" s="5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4.25" customHeight="1">
      <c r="A183" s="5"/>
      <c r="B183" s="12"/>
      <c r="C183" s="12"/>
      <c r="D183" s="5"/>
      <c r="E183" s="5"/>
      <c r="F183" s="5"/>
      <c r="G183" s="5"/>
      <c r="H183" s="5"/>
      <c r="I183" s="5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4.25" customHeight="1">
      <c r="A184" s="5"/>
      <c r="B184" s="12"/>
      <c r="C184" s="12"/>
      <c r="D184" s="5"/>
      <c r="E184" s="5"/>
      <c r="F184" s="5"/>
      <c r="G184" s="5"/>
      <c r="H184" s="5"/>
      <c r="I184" s="5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4.25" customHeight="1">
      <c r="A185" s="5"/>
      <c r="B185" s="12"/>
      <c r="C185" s="12"/>
      <c r="D185" s="5"/>
      <c r="E185" s="5"/>
      <c r="F185" s="5"/>
      <c r="G185" s="5"/>
      <c r="H185" s="5"/>
      <c r="I185" s="5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4.25" customHeight="1">
      <c r="A186" s="5"/>
      <c r="B186" s="12"/>
      <c r="C186" s="12"/>
      <c r="D186" s="5"/>
      <c r="E186" s="5"/>
      <c r="F186" s="5"/>
      <c r="G186" s="5"/>
      <c r="H186" s="5"/>
      <c r="I186" s="5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4.25" customHeight="1">
      <c r="A187" s="5"/>
      <c r="B187" s="12"/>
      <c r="C187" s="12"/>
      <c r="D187" s="5"/>
      <c r="E187" s="5"/>
      <c r="F187" s="5"/>
      <c r="G187" s="5"/>
      <c r="H187" s="5"/>
      <c r="I187" s="5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4.25" customHeight="1">
      <c r="A188" s="5"/>
      <c r="B188" s="12"/>
      <c r="C188" s="12"/>
      <c r="D188" s="5"/>
      <c r="E188" s="5"/>
      <c r="F188" s="5"/>
      <c r="G188" s="5"/>
      <c r="H188" s="5"/>
      <c r="I188" s="5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4.25" customHeight="1">
      <c r="A189" s="5"/>
      <c r="B189" s="12"/>
      <c r="C189" s="12"/>
      <c r="D189" s="5"/>
      <c r="E189" s="5"/>
      <c r="F189" s="5"/>
      <c r="G189" s="5"/>
      <c r="H189" s="5"/>
      <c r="I189" s="5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4.25" customHeight="1">
      <c r="A190" s="5"/>
      <c r="B190" s="12"/>
      <c r="C190" s="12"/>
      <c r="D190" s="5"/>
      <c r="E190" s="5"/>
      <c r="F190" s="5"/>
      <c r="G190" s="5"/>
      <c r="H190" s="5"/>
      <c r="I190" s="5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4.25" customHeight="1">
      <c r="A191" s="5"/>
      <c r="B191" s="12"/>
      <c r="C191" s="12"/>
      <c r="D191" s="5"/>
      <c r="E191" s="5"/>
      <c r="F191" s="5"/>
      <c r="G191" s="5"/>
      <c r="H191" s="5"/>
      <c r="I191" s="5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4.25" customHeight="1">
      <c r="A192" s="5"/>
      <c r="B192" s="12"/>
      <c r="C192" s="12"/>
      <c r="D192" s="5"/>
      <c r="E192" s="5"/>
      <c r="F192" s="5"/>
      <c r="G192" s="5"/>
      <c r="H192" s="5"/>
      <c r="I192" s="5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4.25" customHeight="1">
      <c r="A193" s="5"/>
      <c r="B193" s="12"/>
      <c r="C193" s="12"/>
      <c r="D193" s="5"/>
      <c r="E193" s="5"/>
      <c r="F193" s="5"/>
      <c r="G193" s="5"/>
      <c r="H193" s="5"/>
      <c r="I193" s="5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4.25" customHeight="1">
      <c r="A194" s="5"/>
      <c r="B194" s="12"/>
      <c r="C194" s="12"/>
      <c r="D194" s="5"/>
      <c r="E194" s="5"/>
      <c r="F194" s="5"/>
      <c r="G194" s="5"/>
      <c r="H194" s="5"/>
      <c r="I194" s="5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4.25" customHeight="1">
      <c r="A195" s="5"/>
      <c r="B195" s="12"/>
      <c r="C195" s="12"/>
      <c r="D195" s="5"/>
      <c r="E195" s="5"/>
      <c r="F195" s="5"/>
      <c r="G195" s="5"/>
      <c r="H195" s="5"/>
      <c r="I195" s="5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4.25" customHeight="1">
      <c r="A196" s="5"/>
      <c r="B196" s="12"/>
      <c r="C196" s="12"/>
      <c r="D196" s="5"/>
      <c r="E196" s="5"/>
      <c r="F196" s="5"/>
      <c r="G196" s="5"/>
      <c r="H196" s="5"/>
      <c r="I196" s="5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4.25" customHeight="1">
      <c r="A197" s="5"/>
      <c r="B197" s="12"/>
      <c r="C197" s="12"/>
      <c r="D197" s="5"/>
      <c r="E197" s="5"/>
      <c r="F197" s="5"/>
      <c r="G197" s="5"/>
      <c r="H197" s="5"/>
      <c r="I197" s="5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4.25" customHeight="1">
      <c r="A198" s="5"/>
      <c r="B198" s="12"/>
      <c r="C198" s="12"/>
      <c r="D198" s="5"/>
      <c r="E198" s="5"/>
      <c r="F198" s="5"/>
      <c r="G198" s="5"/>
      <c r="H198" s="5"/>
      <c r="I198" s="5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4.25" customHeight="1">
      <c r="A199" s="5"/>
      <c r="B199" s="12"/>
      <c r="C199" s="12"/>
      <c r="D199" s="5"/>
      <c r="E199" s="5"/>
      <c r="F199" s="5"/>
      <c r="G199" s="5"/>
      <c r="H199" s="5"/>
      <c r="I199" s="5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4.25" customHeight="1">
      <c r="A200" s="5"/>
      <c r="B200" s="12"/>
      <c r="C200" s="12"/>
      <c r="D200" s="5"/>
      <c r="E200" s="5"/>
      <c r="F200" s="5"/>
      <c r="G200" s="5"/>
      <c r="H200" s="5"/>
      <c r="I200" s="5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4.25" customHeight="1">
      <c r="A201" s="5"/>
      <c r="B201" s="12"/>
      <c r="C201" s="12"/>
      <c r="D201" s="5"/>
      <c r="E201" s="5"/>
      <c r="F201" s="5"/>
      <c r="G201" s="5"/>
      <c r="H201" s="5"/>
      <c r="I201" s="5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4.25" customHeight="1">
      <c r="A202" s="5"/>
      <c r="B202" s="12"/>
      <c r="C202" s="12"/>
      <c r="D202" s="5"/>
      <c r="E202" s="5"/>
      <c r="F202" s="5"/>
      <c r="G202" s="5"/>
      <c r="H202" s="5"/>
      <c r="I202" s="5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4.25" customHeight="1">
      <c r="A203" s="5"/>
      <c r="B203" s="12"/>
      <c r="C203" s="12"/>
      <c r="D203" s="5"/>
      <c r="E203" s="5"/>
      <c r="F203" s="5"/>
      <c r="G203" s="5"/>
      <c r="H203" s="5"/>
      <c r="I203" s="5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4.25" customHeight="1">
      <c r="A204" s="5"/>
      <c r="B204" s="12"/>
      <c r="C204" s="12"/>
      <c r="D204" s="5"/>
      <c r="E204" s="5"/>
      <c r="F204" s="5"/>
      <c r="G204" s="5"/>
      <c r="H204" s="5"/>
      <c r="I204" s="5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4.25" customHeight="1">
      <c r="A205" s="5"/>
      <c r="B205" s="12"/>
      <c r="C205" s="12"/>
      <c r="D205" s="5"/>
      <c r="E205" s="5"/>
      <c r="F205" s="5"/>
      <c r="G205" s="5"/>
      <c r="H205" s="5"/>
      <c r="I205" s="5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4.25" customHeight="1">
      <c r="A206" s="5"/>
      <c r="B206" s="12"/>
      <c r="C206" s="12"/>
      <c r="D206" s="5"/>
      <c r="E206" s="5"/>
      <c r="F206" s="5"/>
      <c r="G206" s="5"/>
      <c r="H206" s="5"/>
      <c r="I206" s="5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4.25" customHeight="1">
      <c r="A207" s="5"/>
      <c r="B207" s="12"/>
      <c r="C207" s="12"/>
      <c r="D207" s="5"/>
      <c r="E207" s="5"/>
      <c r="F207" s="5"/>
      <c r="G207" s="5"/>
      <c r="H207" s="5"/>
      <c r="I207" s="5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4.25" customHeight="1">
      <c r="A208" s="5"/>
      <c r="B208" s="12"/>
      <c r="C208" s="12"/>
      <c r="D208" s="5"/>
      <c r="E208" s="5"/>
      <c r="F208" s="5"/>
      <c r="G208" s="5"/>
      <c r="H208" s="5"/>
      <c r="I208" s="5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4.25" customHeight="1">
      <c r="A209" s="5"/>
      <c r="B209" s="12"/>
      <c r="C209" s="12"/>
      <c r="D209" s="5"/>
      <c r="E209" s="5"/>
      <c r="F209" s="5"/>
      <c r="G209" s="5"/>
      <c r="H209" s="5"/>
      <c r="I209" s="5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4.25" customHeight="1">
      <c r="A210" s="5"/>
      <c r="B210" s="12"/>
      <c r="C210" s="12"/>
      <c r="D210" s="5"/>
      <c r="E210" s="5"/>
      <c r="F210" s="5"/>
      <c r="G210" s="5"/>
      <c r="H210" s="5"/>
      <c r="I210" s="5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4.25" customHeight="1">
      <c r="A211" s="5"/>
      <c r="B211" s="12"/>
      <c r="C211" s="12"/>
      <c r="D211" s="5"/>
      <c r="E211" s="5"/>
      <c r="F211" s="5"/>
      <c r="G211" s="5"/>
      <c r="H211" s="5"/>
      <c r="I211" s="5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4.25" customHeight="1">
      <c r="A212" s="5"/>
      <c r="B212" s="12"/>
      <c r="C212" s="12"/>
      <c r="D212" s="5"/>
      <c r="E212" s="5"/>
      <c r="F212" s="5"/>
      <c r="G212" s="5"/>
      <c r="H212" s="5"/>
      <c r="I212" s="5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4.25" customHeight="1">
      <c r="A213" s="5"/>
      <c r="B213" s="12"/>
      <c r="C213" s="12"/>
      <c r="D213" s="5"/>
      <c r="E213" s="5"/>
      <c r="F213" s="5"/>
      <c r="G213" s="5"/>
      <c r="H213" s="5"/>
      <c r="I213" s="5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4.25" customHeight="1">
      <c r="A214" s="5"/>
      <c r="B214" s="12"/>
      <c r="C214" s="12"/>
      <c r="D214" s="5"/>
      <c r="E214" s="5"/>
      <c r="F214" s="5"/>
      <c r="G214" s="5"/>
      <c r="H214" s="5"/>
      <c r="I214" s="5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4.25" customHeight="1">
      <c r="A215" s="5"/>
      <c r="B215" s="12"/>
      <c r="C215" s="12"/>
      <c r="D215" s="5"/>
      <c r="E215" s="5"/>
      <c r="F215" s="5"/>
      <c r="G215" s="5"/>
      <c r="H215" s="5"/>
      <c r="I215" s="5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4.25" customHeight="1">
      <c r="A216" s="5"/>
      <c r="B216" s="12"/>
      <c r="C216" s="12"/>
      <c r="D216" s="5"/>
      <c r="E216" s="5"/>
      <c r="F216" s="5"/>
      <c r="G216" s="5"/>
      <c r="H216" s="5"/>
      <c r="I216" s="5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4.25" customHeight="1">
      <c r="A217" s="5"/>
      <c r="B217" s="12"/>
      <c r="C217" s="12"/>
      <c r="D217" s="5"/>
      <c r="E217" s="5"/>
      <c r="F217" s="5"/>
      <c r="G217" s="5"/>
      <c r="H217" s="5"/>
      <c r="I217" s="5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4.25" customHeight="1">
      <c r="A218" s="5"/>
      <c r="B218" s="12"/>
      <c r="C218" s="12"/>
      <c r="D218" s="5"/>
      <c r="E218" s="5"/>
      <c r="F218" s="5"/>
      <c r="G218" s="5"/>
      <c r="H218" s="5"/>
      <c r="I218" s="5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4.25" customHeight="1">
      <c r="A219" s="5"/>
      <c r="B219" s="12"/>
      <c r="C219" s="12"/>
      <c r="D219" s="5"/>
      <c r="E219" s="5"/>
      <c r="F219" s="5"/>
      <c r="G219" s="5"/>
      <c r="H219" s="5"/>
      <c r="I219" s="5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4.25" customHeight="1">
      <c r="A220" s="5"/>
      <c r="B220" s="12"/>
      <c r="C220" s="12"/>
      <c r="D220" s="5"/>
      <c r="E220" s="5"/>
      <c r="F220" s="5"/>
      <c r="G220" s="5"/>
      <c r="H220" s="5"/>
      <c r="I220" s="5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4.25" customHeight="1">
      <c r="A221" s="5"/>
      <c r="B221" s="12"/>
      <c r="C221" s="12"/>
      <c r="D221" s="5"/>
      <c r="E221" s="5"/>
      <c r="F221" s="5"/>
      <c r="G221" s="5"/>
      <c r="H221" s="5"/>
      <c r="I221" s="5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4.25" customHeight="1">
      <c r="A222" s="5"/>
      <c r="B222" s="12"/>
      <c r="C222" s="12"/>
      <c r="D222" s="5"/>
      <c r="E222" s="5"/>
      <c r="F222" s="5"/>
      <c r="G222" s="5"/>
      <c r="H222" s="5"/>
      <c r="I222" s="5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4.25" customHeight="1">
      <c r="A223" s="5"/>
      <c r="B223" s="12"/>
      <c r="C223" s="12"/>
      <c r="D223" s="5"/>
      <c r="E223" s="5"/>
      <c r="F223" s="5"/>
      <c r="G223" s="5"/>
      <c r="H223" s="5"/>
      <c r="I223" s="5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4.25" customHeight="1">
      <c r="A224" s="5"/>
      <c r="B224" s="12"/>
      <c r="C224" s="12"/>
      <c r="D224" s="5"/>
      <c r="E224" s="5"/>
      <c r="F224" s="5"/>
      <c r="G224" s="5"/>
      <c r="H224" s="5"/>
      <c r="I224" s="5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4.25" customHeight="1">
      <c r="A225" s="5"/>
      <c r="B225" s="12"/>
      <c r="C225" s="12"/>
      <c r="D225" s="5"/>
      <c r="E225" s="5"/>
      <c r="F225" s="5"/>
      <c r="G225" s="5"/>
      <c r="H225" s="5"/>
      <c r="I225" s="5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4.25" customHeight="1">
      <c r="A226" s="5"/>
      <c r="B226" s="12"/>
      <c r="C226" s="12"/>
      <c r="D226" s="5"/>
      <c r="E226" s="5"/>
      <c r="F226" s="5"/>
      <c r="G226" s="5"/>
      <c r="H226" s="5"/>
      <c r="I226" s="5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4.25" customHeight="1">
      <c r="A227" s="5"/>
      <c r="B227" s="12"/>
      <c r="C227" s="12"/>
      <c r="D227" s="5"/>
      <c r="E227" s="5"/>
      <c r="F227" s="5"/>
      <c r="G227" s="5"/>
      <c r="H227" s="5"/>
      <c r="I227" s="5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4.25" customHeight="1">
      <c r="A228" s="5"/>
      <c r="B228" s="12"/>
      <c r="C228" s="12"/>
      <c r="D228" s="5"/>
      <c r="E228" s="5"/>
      <c r="F228" s="5"/>
      <c r="G228" s="5"/>
      <c r="H228" s="5"/>
      <c r="I228" s="5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4.25" customHeight="1">
      <c r="A229" s="5"/>
      <c r="B229" s="12"/>
      <c r="C229" s="12"/>
      <c r="D229" s="5"/>
      <c r="E229" s="5"/>
      <c r="F229" s="5"/>
      <c r="G229" s="5"/>
      <c r="H229" s="5"/>
      <c r="I229" s="5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4.25" customHeight="1">
      <c r="A230" s="5"/>
      <c r="B230" s="12"/>
      <c r="C230" s="12"/>
      <c r="D230" s="5"/>
      <c r="E230" s="5"/>
      <c r="F230" s="5"/>
      <c r="G230" s="5"/>
      <c r="H230" s="5"/>
      <c r="I230" s="5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4.25" customHeight="1">
      <c r="A231" s="5"/>
      <c r="B231" s="12"/>
      <c r="C231" s="12"/>
      <c r="D231" s="5"/>
      <c r="E231" s="5"/>
      <c r="F231" s="5"/>
      <c r="G231" s="5"/>
      <c r="H231" s="5"/>
      <c r="I231" s="5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4.25" customHeight="1">
      <c r="A232" s="5"/>
      <c r="B232" s="12"/>
      <c r="C232" s="12"/>
      <c r="D232" s="5"/>
      <c r="E232" s="5"/>
      <c r="F232" s="5"/>
      <c r="G232" s="5"/>
      <c r="H232" s="5"/>
      <c r="I232" s="5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4.25" customHeight="1">
      <c r="A233" s="5"/>
      <c r="B233" s="12"/>
      <c r="C233" s="12"/>
      <c r="D233" s="5"/>
      <c r="E233" s="5"/>
      <c r="F233" s="5"/>
      <c r="G233" s="5"/>
      <c r="H233" s="5"/>
      <c r="I233" s="5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4.25" customHeight="1">
      <c r="A234" s="5"/>
      <c r="B234" s="12"/>
      <c r="C234" s="12"/>
      <c r="D234" s="5"/>
      <c r="E234" s="5"/>
      <c r="F234" s="5"/>
      <c r="G234" s="5"/>
      <c r="H234" s="5"/>
      <c r="I234" s="5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4.25" customHeight="1">
      <c r="A235" s="5"/>
      <c r="B235" s="12"/>
      <c r="C235" s="12"/>
      <c r="D235" s="5"/>
      <c r="E235" s="5"/>
      <c r="F235" s="5"/>
      <c r="G235" s="5"/>
      <c r="H235" s="5"/>
      <c r="I235" s="5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4.25" customHeight="1">
      <c r="A236" s="5"/>
      <c r="B236" s="12"/>
      <c r="C236" s="12"/>
      <c r="D236" s="5"/>
      <c r="E236" s="5"/>
      <c r="F236" s="5"/>
      <c r="G236" s="5"/>
      <c r="H236" s="5"/>
      <c r="I236" s="5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4.25" customHeight="1">
      <c r="A237" s="5"/>
      <c r="B237" s="12"/>
      <c r="C237" s="12"/>
      <c r="D237" s="5"/>
      <c r="E237" s="5"/>
      <c r="F237" s="5"/>
      <c r="G237" s="5"/>
      <c r="H237" s="5"/>
      <c r="I237" s="5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4.25" customHeight="1">
      <c r="A238" s="5"/>
      <c r="B238" s="12"/>
      <c r="C238" s="12"/>
      <c r="D238" s="5"/>
      <c r="E238" s="5"/>
      <c r="F238" s="5"/>
      <c r="G238" s="5"/>
      <c r="H238" s="5"/>
      <c r="I238" s="5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4.25" customHeight="1">
      <c r="A239" s="5"/>
      <c r="B239" s="12"/>
      <c r="C239" s="12"/>
      <c r="D239" s="5"/>
      <c r="E239" s="5"/>
      <c r="F239" s="5"/>
      <c r="G239" s="5"/>
      <c r="H239" s="5"/>
      <c r="I239" s="5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4.25" customHeight="1">
      <c r="A240" s="5"/>
      <c r="B240" s="12"/>
      <c r="C240" s="12"/>
      <c r="D240" s="5"/>
      <c r="E240" s="5"/>
      <c r="F240" s="5"/>
      <c r="G240" s="5"/>
      <c r="H240" s="5"/>
      <c r="I240" s="5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4.25" customHeight="1">
      <c r="A241" s="5"/>
      <c r="B241" s="12"/>
      <c r="C241" s="12"/>
      <c r="D241" s="5"/>
      <c r="E241" s="5"/>
      <c r="F241" s="5"/>
      <c r="G241" s="5"/>
      <c r="H241" s="5"/>
      <c r="I241" s="5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4.25" customHeight="1">
      <c r="A242" s="5"/>
      <c r="B242" s="12"/>
      <c r="C242" s="12"/>
      <c r="D242" s="5"/>
      <c r="E242" s="5"/>
      <c r="F242" s="5"/>
      <c r="G242" s="5"/>
      <c r="H242" s="5"/>
      <c r="I242" s="5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4.25" customHeight="1">
      <c r="A243" s="5"/>
      <c r="B243" s="12"/>
      <c r="C243" s="12"/>
      <c r="D243" s="5"/>
      <c r="E243" s="5"/>
      <c r="F243" s="5"/>
      <c r="G243" s="5"/>
      <c r="H243" s="5"/>
      <c r="I243" s="5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4.25" customHeight="1">
      <c r="A244" s="5"/>
      <c r="B244" s="12"/>
      <c r="C244" s="12"/>
      <c r="D244" s="5"/>
      <c r="E244" s="5"/>
      <c r="F244" s="5"/>
      <c r="G244" s="5"/>
      <c r="H244" s="5"/>
      <c r="I244" s="5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4.25" customHeight="1">
      <c r="A245" s="5"/>
      <c r="B245" s="12"/>
      <c r="C245" s="12"/>
      <c r="D245" s="5"/>
      <c r="E245" s="5"/>
      <c r="F245" s="5"/>
      <c r="G245" s="5"/>
      <c r="H245" s="5"/>
      <c r="I245" s="5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4.25" customHeight="1">
      <c r="A246" s="5"/>
      <c r="B246" s="12"/>
      <c r="C246" s="12"/>
      <c r="D246" s="5"/>
      <c r="E246" s="5"/>
      <c r="F246" s="5"/>
      <c r="G246" s="5"/>
      <c r="H246" s="5"/>
      <c r="I246" s="5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4.25" customHeight="1">
      <c r="A247" s="5"/>
      <c r="B247" s="12"/>
      <c r="C247" s="12"/>
      <c r="D247" s="5"/>
      <c r="E247" s="5"/>
      <c r="F247" s="5"/>
      <c r="G247" s="5"/>
      <c r="H247" s="5"/>
      <c r="I247" s="5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4.25" customHeight="1">
      <c r="A248" s="5"/>
      <c r="B248" s="12"/>
      <c r="C248" s="12"/>
      <c r="D248" s="5"/>
      <c r="E248" s="5"/>
      <c r="F248" s="5"/>
      <c r="G248" s="5"/>
      <c r="H248" s="5"/>
      <c r="I248" s="5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4.25" customHeight="1">
      <c r="A249" s="5"/>
      <c r="B249" s="12"/>
      <c r="C249" s="12"/>
      <c r="D249" s="5"/>
      <c r="E249" s="5"/>
      <c r="F249" s="5"/>
      <c r="G249" s="5"/>
      <c r="H249" s="5"/>
      <c r="I249" s="5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4.25" customHeight="1">
      <c r="A250" s="5"/>
      <c r="B250" s="12"/>
      <c r="C250" s="12"/>
      <c r="D250" s="5"/>
      <c r="E250" s="5"/>
      <c r="F250" s="5"/>
      <c r="G250" s="5"/>
      <c r="H250" s="5"/>
      <c r="I250" s="5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4.25" customHeight="1">
      <c r="A251" s="5"/>
      <c r="B251" s="12"/>
      <c r="C251" s="12"/>
      <c r="D251" s="5"/>
      <c r="E251" s="5"/>
      <c r="F251" s="5"/>
      <c r="G251" s="5"/>
      <c r="H251" s="5"/>
      <c r="I251" s="5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4.25" customHeight="1">
      <c r="A252" s="5"/>
      <c r="B252" s="12"/>
      <c r="C252" s="12"/>
      <c r="D252" s="5"/>
      <c r="E252" s="5"/>
      <c r="F252" s="5"/>
      <c r="G252" s="5"/>
      <c r="H252" s="5"/>
      <c r="I252" s="5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4.25" customHeight="1">
      <c r="A253" s="5"/>
      <c r="B253" s="12"/>
      <c r="C253" s="12"/>
      <c r="D253" s="5"/>
      <c r="E253" s="5"/>
      <c r="F253" s="5"/>
      <c r="G253" s="5"/>
      <c r="H253" s="5"/>
      <c r="I253" s="5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4.25" customHeight="1">
      <c r="A254" s="5"/>
      <c r="B254" s="12"/>
      <c r="C254" s="12"/>
      <c r="D254" s="5"/>
      <c r="E254" s="5"/>
      <c r="F254" s="5"/>
      <c r="G254" s="5"/>
      <c r="H254" s="5"/>
      <c r="I254" s="5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4.25" customHeight="1">
      <c r="A255" s="5"/>
      <c r="B255" s="12"/>
      <c r="C255" s="12"/>
      <c r="D255" s="5"/>
      <c r="E255" s="5"/>
      <c r="F255" s="5"/>
      <c r="G255" s="5"/>
      <c r="H255" s="5"/>
      <c r="I255" s="5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4.25" customHeight="1">
      <c r="A256" s="5"/>
      <c r="B256" s="12"/>
      <c r="C256" s="12"/>
      <c r="D256" s="5"/>
      <c r="E256" s="5"/>
      <c r="F256" s="5"/>
      <c r="G256" s="5"/>
      <c r="H256" s="5"/>
      <c r="I256" s="5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4.25" customHeight="1">
      <c r="A257" s="5"/>
      <c r="B257" s="12"/>
      <c r="C257" s="12"/>
      <c r="D257" s="5"/>
      <c r="E257" s="5"/>
      <c r="F257" s="5"/>
      <c r="G257" s="5"/>
      <c r="H257" s="5"/>
      <c r="I257" s="5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4.25" customHeight="1">
      <c r="A258" s="5"/>
      <c r="B258" s="12"/>
      <c r="C258" s="12"/>
      <c r="D258" s="5"/>
      <c r="E258" s="5"/>
      <c r="F258" s="5"/>
      <c r="G258" s="5"/>
      <c r="H258" s="5"/>
      <c r="I258" s="5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4.25" customHeight="1">
      <c r="A259" s="5"/>
      <c r="B259" s="12"/>
      <c r="C259" s="12"/>
      <c r="D259" s="5"/>
      <c r="E259" s="5"/>
      <c r="F259" s="5"/>
      <c r="G259" s="5"/>
      <c r="H259" s="5"/>
      <c r="I259" s="5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4.25" customHeight="1">
      <c r="A260" s="5"/>
      <c r="B260" s="12"/>
      <c r="C260" s="12"/>
      <c r="D260" s="5"/>
      <c r="E260" s="5"/>
      <c r="F260" s="5"/>
      <c r="G260" s="5"/>
      <c r="H260" s="5"/>
      <c r="I260" s="5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4.25" customHeight="1">
      <c r="A261" s="5"/>
      <c r="B261" s="12"/>
      <c r="C261" s="12"/>
      <c r="D261" s="5"/>
      <c r="E261" s="5"/>
      <c r="F261" s="5"/>
      <c r="G261" s="5"/>
      <c r="H261" s="5"/>
      <c r="I261" s="5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4.25" customHeight="1">
      <c r="A262" s="5"/>
      <c r="B262" s="12"/>
      <c r="C262" s="12"/>
      <c r="D262" s="5"/>
      <c r="E262" s="5"/>
      <c r="F262" s="5"/>
      <c r="G262" s="5"/>
      <c r="H262" s="5"/>
      <c r="I262" s="5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4.25" customHeight="1">
      <c r="A263" s="5"/>
      <c r="B263" s="12"/>
      <c r="C263" s="12"/>
      <c r="D263" s="5"/>
      <c r="E263" s="5"/>
      <c r="F263" s="5"/>
      <c r="G263" s="5"/>
      <c r="H263" s="5"/>
      <c r="I263" s="5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4.25" customHeight="1">
      <c r="A264" s="5"/>
      <c r="B264" s="12"/>
      <c r="C264" s="12"/>
      <c r="D264" s="5"/>
      <c r="E264" s="5"/>
      <c r="F264" s="5"/>
      <c r="G264" s="5"/>
      <c r="H264" s="5"/>
      <c r="I264" s="5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4.25" customHeight="1">
      <c r="A265" s="5"/>
      <c r="B265" s="12"/>
      <c r="C265" s="12"/>
      <c r="D265" s="5"/>
      <c r="E265" s="5"/>
      <c r="F265" s="5"/>
      <c r="G265" s="5"/>
      <c r="H265" s="5"/>
      <c r="I265" s="5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4.25" customHeight="1">
      <c r="A266" s="5"/>
      <c r="B266" s="12"/>
      <c r="C266" s="12"/>
      <c r="D266" s="5"/>
      <c r="E266" s="5"/>
      <c r="F266" s="5"/>
      <c r="G266" s="5"/>
      <c r="H266" s="5"/>
      <c r="I266" s="5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4.25" customHeight="1">
      <c r="A267" s="5"/>
      <c r="B267" s="12"/>
      <c r="C267" s="12"/>
      <c r="D267" s="5"/>
      <c r="E267" s="5"/>
      <c r="F267" s="5"/>
      <c r="G267" s="5"/>
      <c r="H267" s="5"/>
      <c r="I267" s="5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4.25" customHeight="1">
      <c r="A268" s="5"/>
      <c r="B268" s="12"/>
      <c r="C268" s="12"/>
      <c r="D268" s="5"/>
      <c r="E268" s="5"/>
      <c r="F268" s="5"/>
      <c r="G268" s="5"/>
      <c r="H268" s="5"/>
      <c r="I268" s="5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4.25" customHeight="1">
      <c r="A269" s="5"/>
      <c r="B269" s="12"/>
      <c r="C269" s="12"/>
      <c r="D269" s="5"/>
      <c r="E269" s="5"/>
      <c r="F269" s="5"/>
      <c r="G269" s="5"/>
      <c r="H269" s="5"/>
      <c r="I269" s="5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4.25" customHeight="1">
      <c r="A270" s="5"/>
      <c r="B270" s="12"/>
      <c r="C270" s="12"/>
      <c r="D270" s="5"/>
      <c r="E270" s="5"/>
      <c r="F270" s="5"/>
      <c r="G270" s="5"/>
      <c r="H270" s="5"/>
      <c r="I270" s="5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4.25" customHeight="1">
      <c r="A271" s="5"/>
      <c r="B271" s="12"/>
      <c r="C271" s="12"/>
      <c r="D271" s="5"/>
      <c r="E271" s="5"/>
      <c r="F271" s="5"/>
      <c r="G271" s="5"/>
      <c r="H271" s="5"/>
      <c r="I271" s="5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4.25" customHeight="1">
      <c r="A272" s="5"/>
      <c r="B272" s="12"/>
      <c r="C272" s="12"/>
      <c r="D272" s="5"/>
      <c r="E272" s="5"/>
      <c r="F272" s="5"/>
      <c r="G272" s="5"/>
      <c r="H272" s="5"/>
      <c r="I272" s="5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4.25" customHeight="1">
      <c r="A273" s="5"/>
      <c r="B273" s="12"/>
      <c r="C273" s="12"/>
      <c r="D273" s="5"/>
      <c r="E273" s="5"/>
      <c r="F273" s="5"/>
      <c r="G273" s="5"/>
      <c r="H273" s="5"/>
      <c r="I273" s="5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4.25" customHeight="1">
      <c r="A274" s="5"/>
      <c r="B274" s="12"/>
      <c r="C274" s="12"/>
      <c r="D274" s="5"/>
      <c r="E274" s="5"/>
      <c r="F274" s="5"/>
      <c r="G274" s="5"/>
      <c r="H274" s="5"/>
      <c r="I274" s="5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4.25" customHeight="1">
      <c r="A275" s="5"/>
      <c r="B275" s="12"/>
      <c r="C275" s="12"/>
      <c r="D275" s="5"/>
      <c r="E275" s="5"/>
      <c r="F275" s="5"/>
      <c r="G275" s="5"/>
      <c r="H275" s="5"/>
      <c r="I275" s="5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4.25" customHeight="1">
      <c r="A276" s="5"/>
      <c r="B276" s="12"/>
      <c r="C276" s="12"/>
      <c r="D276" s="5"/>
      <c r="E276" s="5"/>
      <c r="F276" s="5"/>
      <c r="G276" s="5"/>
      <c r="H276" s="5"/>
      <c r="I276" s="5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4.25" customHeight="1">
      <c r="A277" s="5"/>
      <c r="B277" s="12"/>
      <c r="C277" s="12"/>
      <c r="D277" s="5"/>
      <c r="E277" s="5"/>
      <c r="F277" s="5"/>
      <c r="G277" s="5"/>
      <c r="H277" s="5"/>
      <c r="I277" s="5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4.25" customHeight="1">
      <c r="A278" s="5"/>
      <c r="B278" s="12"/>
      <c r="C278" s="12"/>
      <c r="D278" s="5"/>
      <c r="E278" s="5"/>
      <c r="F278" s="5"/>
      <c r="G278" s="5"/>
      <c r="H278" s="5"/>
      <c r="I278" s="5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4.25" customHeight="1">
      <c r="A279" s="5"/>
      <c r="B279" s="12"/>
      <c r="C279" s="12"/>
      <c r="D279" s="5"/>
      <c r="E279" s="5"/>
      <c r="F279" s="5"/>
      <c r="G279" s="5"/>
      <c r="H279" s="5"/>
      <c r="I279" s="5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4.25" customHeight="1">
      <c r="A280" s="5"/>
      <c r="B280" s="12"/>
      <c r="C280" s="12"/>
      <c r="D280" s="5"/>
      <c r="E280" s="5"/>
      <c r="F280" s="5"/>
      <c r="G280" s="5"/>
      <c r="H280" s="5"/>
      <c r="I280" s="5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4.25" customHeight="1">
      <c r="A281" s="5"/>
      <c r="B281" s="12"/>
      <c r="C281" s="12"/>
      <c r="D281" s="5"/>
      <c r="E281" s="5"/>
      <c r="F281" s="5"/>
      <c r="G281" s="5"/>
      <c r="H281" s="5"/>
      <c r="I281" s="5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4.25" customHeight="1">
      <c r="A282" s="5"/>
      <c r="B282" s="12"/>
      <c r="C282" s="12"/>
      <c r="D282" s="5"/>
      <c r="E282" s="5"/>
      <c r="F282" s="5"/>
      <c r="G282" s="5"/>
      <c r="H282" s="5"/>
      <c r="I282" s="5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4.25" customHeight="1">
      <c r="A283" s="5"/>
      <c r="B283" s="12"/>
      <c r="C283" s="12"/>
      <c r="D283" s="5"/>
      <c r="E283" s="5"/>
      <c r="F283" s="5"/>
      <c r="G283" s="5"/>
      <c r="H283" s="5"/>
      <c r="I283" s="5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4.25" customHeight="1">
      <c r="A284" s="5"/>
      <c r="B284" s="12"/>
      <c r="C284" s="12"/>
      <c r="D284" s="5"/>
      <c r="E284" s="5"/>
      <c r="F284" s="5"/>
      <c r="G284" s="5"/>
      <c r="H284" s="5"/>
      <c r="I284" s="5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4.25" customHeight="1">
      <c r="A285" s="5"/>
      <c r="B285" s="12"/>
      <c r="C285" s="12"/>
      <c r="D285" s="5"/>
      <c r="E285" s="5"/>
      <c r="F285" s="5"/>
      <c r="G285" s="5"/>
      <c r="H285" s="5"/>
      <c r="I285" s="5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4.25" customHeight="1">
      <c r="A286" s="5"/>
      <c r="B286" s="12"/>
      <c r="C286" s="12"/>
      <c r="D286" s="5"/>
      <c r="E286" s="5"/>
      <c r="F286" s="5"/>
      <c r="G286" s="5"/>
      <c r="H286" s="5"/>
      <c r="I286" s="5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4.25" customHeight="1">
      <c r="A287" s="5"/>
      <c r="B287" s="12"/>
      <c r="C287" s="12"/>
      <c r="D287" s="5"/>
      <c r="E287" s="5"/>
      <c r="F287" s="5"/>
      <c r="G287" s="5"/>
      <c r="H287" s="5"/>
      <c r="I287" s="5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4.25" customHeight="1">
      <c r="A288" s="5"/>
      <c r="B288" s="12"/>
      <c r="C288" s="12"/>
      <c r="D288" s="5"/>
      <c r="E288" s="5"/>
      <c r="F288" s="5"/>
      <c r="G288" s="5"/>
      <c r="H288" s="5"/>
      <c r="I288" s="5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4.25" customHeight="1">
      <c r="A289" s="5"/>
      <c r="B289" s="12"/>
      <c r="C289" s="12"/>
      <c r="D289" s="5"/>
      <c r="E289" s="5"/>
      <c r="F289" s="5"/>
      <c r="G289" s="5"/>
      <c r="H289" s="5"/>
      <c r="I289" s="5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4.25" customHeight="1">
      <c r="A290" s="5"/>
      <c r="B290" s="12"/>
      <c r="C290" s="12"/>
      <c r="D290" s="5"/>
      <c r="E290" s="5"/>
      <c r="F290" s="5"/>
      <c r="G290" s="5"/>
      <c r="H290" s="5"/>
      <c r="I290" s="5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4.25" customHeight="1">
      <c r="A291" s="5"/>
      <c r="B291" s="12"/>
      <c r="C291" s="12"/>
      <c r="D291" s="5"/>
      <c r="E291" s="5"/>
      <c r="F291" s="5"/>
      <c r="G291" s="5"/>
      <c r="H291" s="5"/>
      <c r="I291" s="5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4.25" customHeight="1">
      <c r="A292" s="5"/>
      <c r="B292" s="12"/>
      <c r="C292" s="12"/>
      <c r="D292" s="5"/>
      <c r="E292" s="5"/>
      <c r="F292" s="5"/>
      <c r="G292" s="5"/>
      <c r="H292" s="5"/>
      <c r="I292" s="5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4.25" customHeight="1">
      <c r="A293" s="5"/>
      <c r="B293" s="12"/>
      <c r="C293" s="12"/>
      <c r="D293" s="5"/>
      <c r="E293" s="5"/>
      <c r="F293" s="5"/>
      <c r="G293" s="5"/>
      <c r="H293" s="5"/>
      <c r="I293" s="5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4.25" customHeight="1">
      <c r="A294" s="5"/>
      <c r="B294" s="12"/>
      <c r="C294" s="12"/>
      <c r="D294" s="5"/>
      <c r="E294" s="5"/>
      <c r="F294" s="5"/>
      <c r="G294" s="5"/>
      <c r="H294" s="5"/>
      <c r="I294" s="5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4.25" customHeight="1">
      <c r="A295" s="5"/>
      <c r="B295" s="12"/>
      <c r="C295" s="12"/>
      <c r="D295" s="5"/>
      <c r="E295" s="5"/>
      <c r="F295" s="5"/>
      <c r="G295" s="5"/>
      <c r="H295" s="5"/>
      <c r="I295" s="5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4.25" customHeight="1">
      <c r="A296" s="5"/>
      <c r="B296" s="12"/>
      <c r="C296" s="12"/>
      <c r="D296" s="5"/>
      <c r="E296" s="5"/>
      <c r="F296" s="5"/>
      <c r="G296" s="5"/>
      <c r="H296" s="5"/>
      <c r="I296" s="5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4.25" customHeight="1">
      <c r="A297" s="5"/>
      <c r="B297" s="12"/>
      <c r="C297" s="12"/>
      <c r="D297" s="5"/>
      <c r="E297" s="5"/>
      <c r="F297" s="5"/>
      <c r="G297" s="5"/>
      <c r="H297" s="5"/>
      <c r="I297" s="5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4.25" customHeight="1">
      <c r="A298" s="5"/>
      <c r="B298" s="12"/>
      <c r="C298" s="12"/>
      <c r="D298" s="5"/>
      <c r="E298" s="5"/>
      <c r="F298" s="5"/>
      <c r="G298" s="5"/>
      <c r="H298" s="5"/>
      <c r="I298" s="5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4.25" customHeight="1">
      <c r="A299" s="5"/>
      <c r="B299" s="12"/>
      <c r="C299" s="12"/>
      <c r="D299" s="5"/>
      <c r="E299" s="5"/>
      <c r="F299" s="5"/>
      <c r="G299" s="5"/>
      <c r="H299" s="5"/>
      <c r="I299" s="5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4.25" customHeight="1">
      <c r="A300" s="5"/>
      <c r="B300" s="12"/>
      <c r="C300" s="12"/>
      <c r="D300" s="5"/>
      <c r="E300" s="5"/>
      <c r="F300" s="5"/>
      <c r="G300" s="5"/>
      <c r="H300" s="5"/>
      <c r="I300" s="5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4.25" customHeight="1">
      <c r="A301" s="5"/>
      <c r="B301" s="12"/>
      <c r="C301" s="12"/>
      <c r="D301" s="5"/>
      <c r="E301" s="5"/>
      <c r="F301" s="5"/>
      <c r="G301" s="5"/>
      <c r="H301" s="5"/>
      <c r="I301" s="5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4.25" customHeight="1">
      <c r="A302" s="5"/>
      <c r="B302" s="12"/>
      <c r="C302" s="12"/>
      <c r="D302" s="5"/>
      <c r="E302" s="5"/>
      <c r="F302" s="5"/>
      <c r="G302" s="5"/>
      <c r="H302" s="5"/>
      <c r="I302" s="5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4.25" customHeight="1">
      <c r="A303" s="5"/>
      <c r="B303" s="12"/>
      <c r="C303" s="12"/>
      <c r="D303" s="5"/>
      <c r="E303" s="5"/>
      <c r="F303" s="5"/>
      <c r="G303" s="5"/>
      <c r="H303" s="5"/>
      <c r="I303" s="5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4.25" customHeight="1">
      <c r="A304" s="5"/>
      <c r="B304" s="12"/>
      <c r="C304" s="12"/>
      <c r="D304" s="5"/>
      <c r="E304" s="5"/>
      <c r="F304" s="5"/>
      <c r="G304" s="5"/>
      <c r="H304" s="5"/>
      <c r="I304" s="5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4.25" customHeight="1">
      <c r="A305" s="5"/>
      <c r="B305" s="12"/>
      <c r="C305" s="12"/>
      <c r="D305" s="5"/>
      <c r="E305" s="5"/>
      <c r="F305" s="5"/>
      <c r="G305" s="5"/>
      <c r="H305" s="5"/>
      <c r="I305" s="5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4.25" customHeight="1">
      <c r="A306" s="5"/>
      <c r="B306" s="12"/>
      <c r="C306" s="12"/>
      <c r="D306" s="5"/>
      <c r="E306" s="5"/>
      <c r="F306" s="5"/>
      <c r="G306" s="5"/>
      <c r="H306" s="5"/>
      <c r="I306" s="5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4.25" customHeight="1">
      <c r="A307" s="5"/>
      <c r="B307" s="12"/>
      <c r="C307" s="12"/>
      <c r="D307" s="5"/>
      <c r="E307" s="5"/>
      <c r="F307" s="5"/>
      <c r="G307" s="5"/>
      <c r="H307" s="5"/>
      <c r="I307" s="5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4.25" customHeight="1">
      <c r="A308" s="5"/>
      <c r="B308" s="12"/>
      <c r="C308" s="12"/>
      <c r="D308" s="5"/>
      <c r="E308" s="5"/>
      <c r="F308" s="5"/>
      <c r="G308" s="5"/>
      <c r="H308" s="5"/>
      <c r="I308" s="5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4.25" customHeight="1">
      <c r="A309" s="5"/>
      <c r="B309" s="12"/>
      <c r="C309" s="12"/>
      <c r="D309" s="5"/>
      <c r="E309" s="5"/>
      <c r="F309" s="5"/>
      <c r="G309" s="5"/>
      <c r="H309" s="5"/>
      <c r="I309" s="5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4.25" customHeight="1">
      <c r="A310" s="5"/>
      <c r="B310" s="12"/>
      <c r="C310" s="12"/>
      <c r="D310" s="5"/>
      <c r="E310" s="5"/>
      <c r="F310" s="5"/>
      <c r="G310" s="5"/>
      <c r="H310" s="5"/>
      <c r="I310" s="5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4.25" customHeight="1">
      <c r="A311" s="5"/>
      <c r="B311" s="12"/>
      <c r="C311" s="12"/>
      <c r="D311" s="5"/>
      <c r="E311" s="5"/>
      <c r="F311" s="5"/>
      <c r="G311" s="5"/>
      <c r="H311" s="5"/>
      <c r="I311" s="5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4.25" customHeight="1">
      <c r="A312" s="5"/>
      <c r="B312" s="12"/>
      <c r="C312" s="12"/>
      <c r="D312" s="5"/>
      <c r="E312" s="5"/>
      <c r="F312" s="5"/>
      <c r="G312" s="5"/>
      <c r="H312" s="5"/>
      <c r="I312" s="5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4.25" customHeight="1">
      <c r="A313" s="5"/>
      <c r="B313" s="12"/>
      <c r="C313" s="12"/>
      <c r="D313" s="5"/>
      <c r="E313" s="5"/>
      <c r="F313" s="5"/>
      <c r="G313" s="5"/>
      <c r="H313" s="5"/>
      <c r="I313" s="5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4.25" customHeight="1">
      <c r="A314" s="5"/>
      <c r="B314" s="12"/>
      <c r="C314" s="12"/>
      <c r="D314" s="5"/>
      <c r="E314" s="5"/>
      <c r="F314" s="5"/>
      <c r="G314" s="5"/>
      <c r="H314" s="5"/>
      <c r="I314" s="5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4.25" customHeight="1">
      <c r="A315" s="5"/>
      <c r="B315" s="12"/>
      <c r="C315" s="12"/>
      <c r="D315" s="5"/>
      <c r="E315" s="5"/>
      <c r="F315" s="5"/>
      <c r="G315" s="5"/>
      <c r="H315" s="5"/>
      <c r="I315" s="5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4.25" customHeight="1">
      <c r="A316" s="5"/>
      <c r="B316" s="12"/>
      <c r="C316" s="12"/>
      <c r="D316" s="5"/>
      <c r="E316" s="5"/>
      <c r="F316" s="5"/>
      <c r="G316" s="5"/>
      <c r="H316" s="5"/>
      <c r="I316" s="5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4.25" customHeight="1">
      <c r="A317" s="5"/>
      <c r="B317" s="12"/>
      <c r="C317" s="12"/>
      <c r="D317" s="5"/>
      <c r="E317" s="5"/>
      <c r="F317" s="5"/>
      <c r="G317" s="5"/>
      <c r="H317" s="5"/>
      <c r="I317" s="5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4.25" customHeight="1">
      <c r="A318" s="5"/>
      <c r="B318" s="12"/>
      <c r="C318" s="12"/>
      <c r="D318" s="5"/>
      <c r="E318" s="5"/>
      <c r="F318" s="5"/>
      <c r="G318" s="5"/>
      <c r="H318" s="5"/>
      <c r="I318" s="5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4.25" customHeight="1">
      <c r="A319" s="5"/>
      <c r="B319" s="12"/>
      <c r="C319" s="12"/>
      <c r="D319" s="5"/>
      <c r="E319" s="5"/>
      <c r="F319" s="5"/>
      <c r="G319" s="5"/>
      <c r="H319" s="5"/>
      <c r="I319" s="5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4.25" customHeight="1">
      <c r="A320" s="5"/>
      <c r="B320" s="12"/>
      <c r="C320" s="12"/>
      <c r="D320" s="5"/>
      <c r="E320" s="5"/>
      <c r="F320" s="5"/>
      <c r="G320" s="5"/>
      <c r="H320" s="5"/>
      <c r="I320" s="5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4.25" customHeight="1">
      <c r="A321" s="5"/>
      <c r="B321" s="12"/>
      <c r="C321" s="12"/>
      <c r="D321" s="5"/>
      <c r="E321" s="5"/>
      <c r="F321" s="5"/>
      <c r="G321" s="5"/>
      <c r="H321" s="5"/>
      <c r="I321" s="5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4.25" customHeight="1">
      <c r="A322" s="5"/>
      <c r="B322" s="12"/>
      <c r="C322" s="12"/>
      <c r="D322" s="5"/>
      <c r="E322" s="5"/>
      <c r="F322" s="5"/>
      <c r="G322" s="5"/>
      <c r="H322" s="5"/>
      <c r="I322" s="5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4.25" customHeight="1">
      <c r="A323" s="5"/>
      <c r="B323" s="12"/>
      <c r="C323" s="12"/>
      <c r="D323" s="5"/>
      <c r="E323" s="5"/>
      <c r="F323" s="5"/>
      <c r="G323" s="5"/>
      <c r="H323" s="5"/>
      <c r="I323" s="5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4.25" customHeight="1">
      <c r="A324" s="5"/>
      <c r="B324" s="12"/>
      <c r="C324" s="12"/>
      <c r="D324" s="5"/>
      <c r="E324" s="5"/>
      <c r="F324" s="5"/>
      <c r="G324" s="5"/>
      <c r="H324" s="5"/>
      <c r="I324" s="5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4.25" customHeight="1">
      <c r="A325" s="5"/>
      <c r="B325" s="12"/>
      <c r="C325" s="12"/>
      <c r="D325" s="5"/>
      <c r="E325" s="5"/>
      <c r="F325" s="5"/>
      <c r="G325" s="5"/>
      <c r="H325" s="5"/>
      <c r="I325" s="5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4.25" customHeight="1">
      <c r="A326" s="5"/>
      <c r="B326" s="12"/>
      <c r="C326" s="12"/>
      <c r="D326" s="5"/>
      <c r="E326" s="5"/>
      <c r="F326" s="5"/>
      <c r="G326" s="5"/>
      <c r="H326" s="5"/>
      <c r="I326" s="5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4.25" customHeight="1">
      <c r="A327" s="5"/>
      <c r="B327" s="12"/>
      <c r="C327" s="12"/>
      <c r="D327" s="5"/>
      <c r="E327" s="5"/>
      <c r="F327" s="5"/>
      <c r="G327" s="5"/>
      <c r="H327" s="5"/>
      <c r="I327" s="5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4.25" customHeight="1">
      <c r="A328" s="5"/>
      <c r="B328" s="12"/>
      <c r="C328" s="12"/>
      <c r="D328" s="5"/>
      <c r="E328" s="5"/>
      <c r="F328" s="5"/>
      <c r="G328" s="5"/>
      <c r="H328" s="5"/>
      <c r="I328" s="5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4.25" customHeight="1">
      <c r="A329" s="5"/>
      <c r="B329" s="12"/>
      <c r="C329" s="12"/>
      <c r="D329" s="5"/>
      <c r="E329" s="5"/>
      <c r="F329" s="5"/>
      <c r="G329" s="5"/>
      <c r="H329" s="5"/>
      <c r="I329" s="5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4.25" customHeight="1">
      <c r="A330" s="5"/>
      <c r="B330" s="12"/>
      <c r="C330" s="12"/>
      <c r="D330" s="5"/>
      <c r="E330" s="5"/>
      <c r="F330" s="5"/>
      <c r="G330" s="5"/>
      <c r="H330" s="5"/>
      <c r="I330" s="5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4.25" customHeight="1">
      <c r="A331" s="5"/>
      <c r="B331" s="12"/>
      <c r="C331" s="12"/>
      <c r="D331" s="5"/>
      <c r="E331" s="5"/>
      <c r="F331" s="5"/>
      <c r="G331" s="5"/>
      <c r="H331" s="5"/>
      <c r="I331" s="5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4.25" customHeight="1">
      <c r="A332" s="5"/>
      <c r="B332" s="12"/>
      <c r="C332" s="12"/>
      <c r="D332" s="5"/>
      <c r="E332" s="5"/>
      <c r="F332" s="5"/>
      <c r="G332" s="5"/>
      <c r="H332" s="5"/>
      <c r="I332" s="5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4.25" customHeight="1">
      <c r="A333" s="5"/>
      <c r="B333" s="12"/>
      <c r="C333" s="12"/>
      <c r="D333" s="5"/>
      <c r="E333" s="5"/>
      <c r="F333" s="5"/>
      <c r="G333" s="5"/>
      <c r="H333" s="5"/>
      <c r="I333" s="5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4.25" customHeight="1">
      <c r="A334" s="5"/>
      <c r="B334" s="12"/>
      <c r="C334" s="12"/>
      <c r="D334" s="5"/>
      <c r="E334" s="5"/>
      <c r="F334" s="5"/>
      <c r="G334" s="5"/>
      <c r="H334" s="5"/>
      <c r="I334" s="5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4.25" customHeight="1">
      <c r="A335" s="5"/>
      <c r="B335" s="12"/>
      <c r="C335" s="12"/>
      <c r="D335" s="5"/>
      <c r="E335" s="5"/>
      <c r="F335" s="5"/>
      <c r="G335" s="5"/>
      <c r="H335" s="5"/>
      <c r="I335" s="5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4.25" customHeight="1">
      <c r="A336" s="5"/>
      <c r="B336" s="12"/>
      <c r="C336" s="12"/>
      <c r="D336" s="5"/>
      <c r="E336" s="5"/>
      <c r="F336" s="5"/>
      <c r="G336" s="5"/>
      <c r="H336" s="5"/>
      <c r="I336" s="5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4.25" customHeight="1">
      <c r="A337" s="5"/>
      <c r="B337" s="12"/>
      <c r="C337" s="12"/>
      <c r="D337" s="5"/>
      <c r="E337" s="5"/>
      <c r="F337" s="5"/>
      <c r="G337" s="5"/>
      <c r="H337" s="5"/>
      <c r="I337" s="5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4.25" customHeight="1">
      <c r="A338" s="5"/>
      <c r="B338" s="12"/>
      <c r="C338" s="12"/>
      <c r="D338" s="5"/>
      <c r="E338" s="5"/>
      <c r="F338" s="5"/>
      <c r="G338" s="5"/>
      <c r="H338" s="5"/>
      <c r="I338" s="5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4.25" customHeight="1">
      <c r="A339" s="5"/>
      <c r="B339" s="12"/>
      <c r="C339" s="12"/>
      <c r="D339" s="5"/>
      <c r="E339" s="5"/>
      <c r="F339" s="5"/>
      <c r="G339" s="5"/>
      <c r="H339" s="5"/>
      <c r="I339" s="5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4.25" customHeight="1">
      <c r="A340" s="5"/>
      <c r="B340" s="12"/>
      <c r="C340" s="12"/>
      <c r="D340" s="5"/>
      <c r="E340" s="5"/>
      <c r="F340" s="5"/>
      <c r="G340" s="5"/>
      <c r="H340" s="5"/>
      <c r="I340" s="5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4.25" customHeight="1">
      <c r="A341" s="5"/>
      <c r="B341" s="12"/>
      <c r="C341" s="12"/>
      <c r="D341" s="5"/>
      <c r="E341" s="5"/>
      <c r="F341" s="5"/>
      <c r="G341" s="5"/>
      <c r="H341" s="5"/>
      <c r="I341" s="5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4.25" customHeight="1">
      <c r="A342" s="5"/>
      <c r="B342" s="12"/>
      <c r="C342" s="12"/>
      <c r="D342" s="5"/>
      <c r="E342" s="5"/>
      <c r="F342" s="5"/>
      <c r="G342" s="5"/>
      <c r="H342" s="5"/>
      <c r="I342" s="5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4.25" customHeight="1">
      <c r="A343" s="5"/>
      <c r="B343" s="12"/>
      <c r="C343" s="12"/>
      <c r="D343" s="5"/>
      <c r="E343" s="5"/>
      <c r="F343" s="5"/>
      <c r="G343" s="5"/>
      <c r="H343" s="5"/>
      <c r="I343" s="5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4.25" customHeight="1">
      <c r="A344" s="5"/>
      <c r="B344" s="12"/>
      <c r="C344" s="12"/>
      <c r="D344" s="5"/>
      <c r="E344" s="5"/>
      <c r="F344" s="5"/>
      <c r="G344" s="5"/>
      <c r="H344" s="5"/>
      <c r="I344" s="5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4.25" customHeight="1">
      <c r="A345" s="5"/>
      <c r="B345" s="12"/>
      <c r="C345" s="12"/>
      <c r="D345" s="5"/>
      <c r="E345" s="5"/>
      <c r="F345" s="5"/>
      <c r="G345" s="5"/>
      <c r="H345" s="5"/>
      <c r="I345" s="5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4.25" customHeight="1">
      <c r="A346" s="5"/>
      <c r="B346" s="12"/>
      <c r="C346" s="12"/>
      <c r="D346" s="5"/>
      <c r="E346" s="5"/>
      <c r="F346" s="5"/>
      <c r="G346" s="5"/>
      <c r="H346" s="5"/>
      <c r="I346" s="5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4.25" customHeight="1">
      <c r="A347" s="5"/>
      <c r="B347" s="12"/>
      <c r="C347" s="12"/>
      <c r="D347" s="5"/>
      <c r="E347" s="5"/>
      <c r="F347" s="5"/>
      <c r="G347" s="5"/>
      <c r="H347" s="5"/>
      <c r="I347" s="5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4.25" customHeight="1">
      <c r="A348" s="5"/>
      <c r="B348" s="12"/>
      <c r="C348" s="12"/>
      <c r="D348" s="5"/>
      <c r="E348" s="5"/>
      <c r="F348" s="5"/>
      <c r="G348" s="5"/>
      <c r="H348" s="5"/>
      <c r="I348" s="5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4.25" customHeight="1">
      <c r="A349" s="5"/>
      <c r="B349" s="12"/>
      <c r="C349" s="12"/>
      <c r="D349" s="5"/>
      <c r="E349" s="5"/>
      <c r="F349" s="5"/>
      <c r="G349" s="5"/>
      <c r="H349" s="5"/>
      <c r="I349" s="5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4.25" customHeight="1">
      <c r="A350" s="5"/>
      <c r="B350" s="12"/>
      <c r="C350" s="12"/>
      <c r="D350" s="5"/>
      <c r="E350" s="5"/>
      <c r="F350" s="5"/>
      <c r="G350" s="5"/>
      <c r="H350" s="5"/>
      <c r="I350" s="5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4.25" customHeight="1">
      <c r="A351" s="5"/>
      <c r="B351" s="12"/>
      <c r="C351" s="12"/>
      <c r="D351" s="5"/>
      <c r="E351" s="5"/>
      <c r="F351" s="5"/>
      <c r="G351" s="5"/>
      <c r="H351" s="5"/>
      <c r="I351" s="5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4.25" customHeight="1">
      <c r="A352" s="5"/>
      <c r="B352" s="12"/>
      <c r="C352" s="12"/>
      <c r="D352" s="5"/>
      <c r="E352" s="5"/>
      <c r="F352" s="5"/>
      <c r="G352" s="5"/>
      <c r="H352" s="5"/>
      <c r="I352" s="5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4.25" customHeight="1">
      <c r="A353" s="5"/>
      <c r="B353" s="12"/>
      <c r="C353" s="12"/>
      <c r="D353" s="5"/>
      <c r="E353" s="5"/>
      <c r="F353" s="5"/>
      <c r="G353" s="5"/>
      <c r="H353" s="5"/>
      <c r="I353" s="5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4.25" customHeight="1">
      <c r="A354" s="5"/>
      <c r="B354" s="12"/>
      <c r="C354" s="12"/>
      <c r="D354" s="5"/>
      <c r="E354" s="5"/>
      <c r="F354" s="5"/>
      <c r="G354" s="5"/>
      <c r="H354" s="5"/>
      <c r="I354" s="5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4.25" customHeight="1">
      <c r="A355" s="5"/>
      <c r="B355" s="12"/>
      <c r="C355" s="12"/>
      <c r="D355" s="5"/>
      <c r="E355" s="5"/>
      <c r="F355" s="5"/>
      <c r="G355" s="5"/>
      <c r="H355" s="5"/>
      <c r="I355" s="5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4.25" customHeight="1">
      <c r="A356" s="5"/>
      <c r="B356" s="12"/>
      <c r="C356" s="12"/>
      <c r="D356" s="5"/>
      <c r="E356" s="5"/>
      <c r="F356" s="5"/>
      <c r="G356" s="5"/>
      <c r="H356" s="5"/>
      <c r="I356" s="5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4.25" customHeight="1">
      <c r="A357" s="5"/>
      <c r="B357" s="12"/>
      <c r="C357" s="12"/>
      <c r="D357" s="5"/>
      <c r="E357" s="5"/>
      <c r="F357" s="5"/>
      <c r="G357" s="5"/>
      <c r="H357" s="5"/>
      <c r="I357" s="5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4.25" customHeight="1">
      <c r="A358" s="5"/>
      <c r="B358" s="12"/>
      <c r="C358" s="12"/>
      <c r="D358" s="5"/>
      <c r="E358" s="5"/>
      <c r="F358" s="5"/>
      <c r="G358" s="5"/>
      <c r="H358" s="5"/>
      <c r="I358" s="5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4.25" customHeight="1">
      <c r="A359" s="5"/>
      <c r="B359" s="12"/>
      <c r="C359" s="12"/>
      <c r="D359" s="5"/>
      <c r="E359" s="5"/>
      <c r="F359" s="5"/>
      <c r="G359" s="5"/>
      <c r="H359" s="5"/>
      <c r="I359" s="5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4.25" customHeight="1">
      <c r="A360" s="5"/>
      <c r="B360" s="12"/>
      <c r="C360" s="12"/>
      <c r="D360" s="5"/>
      <c r="E360" s="5"/>
      <c r="F360" s="5"/>
      <c r="G360" s="5"/>
      <c r="H360" s="5"/>
      <c r="I360" s="5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4.25" customHeight="1">
      <c r="A361" s="5"/>
      <c r="B361" s="12"/>
      <c r="C361" s="12"/>
      <c r="D361" s="5"/>
      <c r="E361" s="5"/>
      <c r="F361" s="5"/>
      <c r="G361" s="5"/>
      <c r="H361" s="5"/>
      <c r="I361" s="5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4.25" customHeight="1">
      <c r="A362" s="5"/>
      <c r="B362" s="12"/>
      <c r="C362" s="12"/>
      <c r="D362" s="5"/>
      <c r="E362" s="5"/>
      <c r="F362" s="5"/>
      <c r="G362" s="5"/>
      <c r="H362" s="5"/>
      <c r="I362" s="5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4.25" customHeight="1">
      <c r="A363" s="5"/>
      <c r="B363" s="12"/>
      <c r="C363" s="12"/>
      <c r="D363" s="5"/>
      <c r="E363" s="5"/>
      <c r="F363" s="5"/>
      <c r="G363" s="5"/>
      <c r="H363" s="5"/>
      <c r="I363" s="5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4.25" customHeight="1">
      <c r="A364" s="5"/>
      <c r="B364" s="12"/>
      <c r="C364" s="12"/>
      <c r="D364" s="5"/>
      <c r="E364" s="5"/>
      <c r="F364" s="5"/>
      <c r="G364" s="5"/>
      <c r="H364" s="5"/>
      <c r="I364" s="5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4.25" customHeight="1">
      <c r="A365" s="5"/>
      <c r="B365" s="12"/>
      <c r="C365" s="12"/>
      <c r="D365" s="5"/>
      <c r="E365" s="5"/>
      <c r="F365" s="5"/>
      <c r="G365" s="5"/>
      <c r="H365" s="5"/>
      <c r="I365" s="5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4.25" customHeight="1">
      <c r="A366" s="5"/>
      <c r="B366" s="12"/>
      <c r="C366" s="12"/>
      <c r="D366" s="5"/>
      <c r="E366" s="5"/>
      <c r="F366" s="5"/>
      <c r="G366" s="5"/>
      <c r="H366" s="5"/>
      <c r="I366" s="5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4.25" customHeight="1">
      <c r="A367" s="5"/>
      <c r="B367" s="12"/>
      <c r="C367" s="12"/>
      <c r="D367" s="5"/>
      <c r="E367" s="5"/>
      <c r="F367" s="5"/>
      <c r="G367" s="5"/>
      <c r="H367" s="5"/>
      <c r="I367" s="5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4.25" customHeight="1">
      <c r="A368" s="5"/>
      <c r="B368" s="12"/>
      <c r="C368" s="12"/>
      <c r="D368" s="5"/>
      <c r="E368" s="5"/>
      <c r="F368" s="5"/>
      <c r="G368" s="5"/>
      <c r="H368" s="5"/>
      <c r="I368" s="5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4.25" customHeight="1">
      <c r="A369" s="5"/>
      <c r="B369" s="12"/>
      <c r="C369" s="12"/>
      <c r="D369" s="5"/>
      <c r="E369" s="5"/>
      <c r="F369" s="5"/>
      <c r="G369" s="5"/>
      <c r="H369" s="5"/>
      <c r="I369" s="5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4.25" customHeight="1">
      <c r="A370" s="5"/>
      <c r="B370" s="12"/>
      <c r="C370" s="12"/>
      <c r="D370" s="5"/>
      <c r="E370" s="5"/>
      <c r="F370" s="5"/>
      <c r="G370" s="5"/>
      <c r="H370" s="5"/>
      <c r="I370" s="5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4.25" customHeight="1">
      <c r="A371" s="5"/>
      <c r="B371" s="12"/>
      <c r="C371" s="12"/>
      <c r="D371" s="5"/>
      <c r="E371" s="5"/>
      <c r="F371" s="5"/>
      <c r="G371" s="5"/>
      <c r="H371" s="5"/>
      <c r="I371" s="5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4.25" customHeight="1">
      <c r="A372" s="5"/>
      <c r="B372" s="12"/>
      <c r="C372" s="12"/>
      <c r="D372" s="5"/>
      <c r="E372" s="5"/>
      <c r="F372" s="5"/>
      <c r="G372" s="5"/>
      <c r="H372" s="5"/>
      <c r="I372" s="5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4.25" customHeight="1">
      <c r="A373" s="5"/>
      <c r="B373" s="12"/>
      <c r="C373" s="12"/>
      <c r="D373" s="5"/>
      <c r="E373" s="5"/>
      <c r="F373" s="5"/>
      <c r="G373" s="5"/>
      <c r="H373" s="5"/>
      <c r="I373" s="5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4.25" customHeight="1">
      <c r="A374" s="5"/>
      <c r="B374" s="12"/>
      <c r="C374" s="12"/>
      <c r="D374" s="5"/>
      <c r="E374" s="5"/>
      <c r="F374" s="5"/>
      <c r="G374" s="5"/>
      <c r="H374" s="5"/>
      <c r="I374" s="5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4.25" customHeight="1">
      <c r="A375" s="5"/>
      <c r="B375" s="12"/>
      <c r="C375" s="12"/>
      <c r="D375" s="5"/>
      <c r="E375" s="5"/>
      <c r="F375" s="5"/>
      <c r="G375" s="5"/>
      <c r="H375" s="5"/>
      <c r="I375" s="5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4.25" customHeight="1">
      <c r="A376" s="5"/>
      <c r="B376" s="12"/>
      <c r="C376" s="12"/>
      <c r="D376" s="5"/>
      <c r="E376" s="5"/>
      <c r="F376" s="5"/>
      <c r="G376" s="5"/>
      <c r="H376" s="5"/>
      <c r="I376" s="5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4.25" customHeight="1">
      <c r="A377" s="5"/>
      <c r="B377" s="12"/>
      <c r="C377" s="12"/>
      <c r="D377" s="5"/>
      <c r="E377" s="5"/>
      <c r="F377" s="5"/>
      <c r="G377" s="5"/>
      <c r="H377" s="5"/>
      <c r="I377" s="5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4.25" customHeight="1">
      <c r="A378" s="5"/>
      <c r="B378" s="12"/>
      <c r="C378" s="12"/>
      <c r="D378" s="5"/>
      <c r="E378" s="5"/>
      <c r="F378" s="5"/>
      <c r="G378" s="5"/>
      <c r="H378" s="5"/>
      <c r="I378" s="5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4.25" customHeight="1">
      <c r="A379" s="5"/>
      <c r="B379" s="12"/>
      <c r="C379" s="12"/>
      <c r="D379" s="5"/>
      <c r="E379" s="5"/>
      <c r="F379" s="5"/>
      <c r="G379" s="5"/>
      <c r="H379" s="5"/>
      <c r="I379" s="5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4.25" customHeight="1">
      <c r="A380" s="5"/>
      <c r="B380" s="12"/>
      <c r="C380" s="12"/>
      <c r="D380" s="5"/>
      <c r="E380" s="5"/>
      <c r="F380" s="5"/>
      <c r="G380" s="5"/>
      <c r="H380" s="5"/>
      <c r="I380" s="5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4.25" customHeight="1">
      <c r="A381" s="5"/>
      <c r="B381" s="12"/>
      <c r="C381" s="12"/>
      <c r="D381" s="5"/>
      <c r="E381" s="5"/>
      <c r="F381" s="5"/>
      <c r="G381" s="5"/>
      <c r="H381" s="5"/>
      <c r="I381" s="5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4.25" customHeight="1">
      <c r="A382" s="5"/>
      <c r="B382" s="12"/>
      <c r="C382" s="12"/>
      <c r="D382" s="5"/>
      <c r="E382" s="5"/>
      <c r="F382" s="5"/>
      <c r="G382" s="5"/>
      <c r="H382" s="5"/>
      <c r="I382" s="5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4.25" customHeight="1">
      <c r="A383" s="5"/>
      <c r="B383" s="12"/>
      <c r="C383" s="12"/>
      <c r="D383" s="5"/>
      <c r="E383" s="5"/>
      <c r="F383" s="5"/>
      <c r="G383" s="5"/>
      <c r="H383" s="5"/>
      <c r="I383" s="5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4.25" customHeight="1">
      <c r="A384" s="5"/>
      <c r="B384" s="12"/>
      <c r="C384" s="12"/>
      <c r="D384" s="5"/>
      <c r="E384" s="5"/>
      <c r="F384" s="5"/>
      <c r="G384" s="5"/>
      <c r="H384" s="5"/>
      <c r="I384" s="5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4.25" customHeight="1">
      <c r="A385" s="5"/>
      <c r="B385" s="12"/>
      <c r="C385" s="12"/>
      <c r="D385" s="5"/>
      <c r="E385" s="5"/>
      <c r="F385" s="5"/>
      <c r="G385" s="5"/>
      <c r="H385" s="5"/>
      <c r="I385" s="5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4.25" customHeight="1">
      <c r="A386" s="5"/>
      <c r="B386" s="12"/>
      <c r="C386" s="12"/>
      <c r="D386" s="5"/>
      <c r="E386" s="5"/>
      <c r="F386" s="5"/>
      <c r="G386" s="5"/>
      <c r="H386" s="5"/>
      <c r="I386" s="5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4.25" customHeight="1">
      <c r="A387" s="5"/>
      <c r="B387" s="12"/>
      <c r="C387" s="12"/>
      <c r="D387" s="5"/>
      <c r="E387" s="5"/>
      <c r="F387" s="5"/>
      <c r="G387" s="5"/>
      <c r="H387" s="5"/>
      <c r="I387" s="5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4.25" customHeight="1">
      <c r="A388" s="5"/>
      <c r="B388" s="12"/>
      <c r="C388" s="12"/>
      <c r="D388" s="5"/>
      <c r="E388" s="5"/>
      <c r="F388" s="5"/>
      <c r="G388" s="5"/>
      <c r="H388" s="5"/>
      <c r="I388" s="5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4.25" customHeight="1">
      <c r="A389" s="5"/>
      <c r="B389" s="12"/>
      <c r="C389" s="12"/>
      <c r="D389" s="5"/>
      <c r="E389" s="5"/>
      <c r="F389" s="5"/>
      <c r="G389" s="5"/>
      <c r="H389" s="5"/>
      <c r="I389" s="5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4.25" customHeight="1">
      <c r="A390" s="5"/>
      <c r="B390" s="12"/>
      <c r="C390" s="12"/>
      <c r="D390" s="5"/>
      <c r="E390" s="5"/>
      <c r="F390" s="5"/>
      <c r="G390" s="5"/>
      <c r="H390" s="5"/>
      <c r="I390" s="5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4.25" customHeight="1">
      <c r="A391" s="5"/>
      <c r="B391" s="12"/>
      <c r="C391" s="12"/>
      <c r="D391" s="5"/>
      <c r="E391" s="5"/>
      <c r="F391" s="5"/>
      <c r="G391" s="5"/>
      <c r="H391" s="5"/>
      <c r="I391" s="5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4.25" customHeight="1">
      <c r="A392" s="5"/>
      <c r="B392" s="12"/>
      <c r="C392" s="12"/>
      <c r="D392" s="5"/>
      <c r="E392" s="5"/>
      <c r="F392" s="5"/>
      <c r="G392" s="5"/>
      <c r="H392" s="5"/>
      <c r="I392" s="5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4.25" customHeight="1">
      <c r="A393" s="5"/>
      <c r="B393" s="12"/>
      <c r="C393" s="12"/>
      <c r="D393" s="5"/>
      <c r="E393" s="5"/>
      <c r="F393" s="5"/>
      <c r="G393" s="5"/>
      <c r="H393" s="5"/>
      <c r="I393" s="5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4.25" customHeight="1">
      <c r="A394" s="5"/>
      <c r="B394" s="12"/>
      <c r="C394" s="12"/>
      <c r="D394" s="5"/>
      <c r="E394" s="5"/>
      <c r="F394" s="5"/>
      <c r="G394" s="5"/>
      <c r="H394" s="5"/>
      <c r="I394" s="5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4.25" customHeight="1">
      <c r="A395" s="5"/>
      <c r="B395" s="12"/>
      <c r="C395" s="12"/>
      <c r="D395" s="5"/>
      <c r="E395" s="5"/>
      <c r="F395" s="5"/>
      <c r="G395" s="5"/>
      <c r="H395" s="5"/>
      <c r="I395" s="5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4.25" customHeight="1">
      <c r="A396" s="5"/>
      <c r="B396" s="12"/>
      <c r="C396" s="12"/>
      <c r="D396" s="5"/>
      <c r="E396" s="5"/>
      <c r="F396" s="5"/>
      <c r="G396" s="5"/>
      <c r="H396" s="5"/>
      <c r="I396" s="5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4.25" customHeight="1">
      <c r="A397" s="5"/>
      <c r="B397" s="12"/>
      <c r="C397" s="12"/>
      <c r="D397" s="5"/>
      <c r="E397" s="5"/>
      <c r="F397" s="5"/>
      <c r="G397" s="5"/>
      <c r="H397" s="5"/>
      <c r="I397" s="5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4.25" customHeight="1">
      <c r="A398" s="5"/>
      <c r="B398" s="12"/>
      <c r="C398" s="12"/>
      <c r="D398" s="5"/>
      <c r="E398" s="5"/>
      <c r="F398" s="5"/>
      <c r="G398" s="5"/>
      <c r="H398" s="5"/>
      <c r="I398" s="5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4.25" customHeight="1">
      <c r="A399" s="5"/>
      <c r="B399" s="12"/>
      <c r="C399" s="12"/>
      <c r="D399" s="5"/>
      <c r="E399" s="5"/>
      <c r="F399" s="5"/>
      <c r="G399" s="5"/>
      <c r="H399" s="5"/>
      <c r="I399" s="5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4.25" customHeight="1">
      <c r="A400" s="5"/>
      <c r="B400" s="12"/>
      <c r="C400" s="12"/>
      <c r="D400" s="5"/>
      <c r="E400" s="5"/>
      <c r="F400" s="5"/>
      <c r="G400" s="5"/>
      <c r="H400" s="5"/>
      <c r="I400" s="5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4.25" customHeight="1">
      <c r="A401" s="5"/>
      <c r="B401" s="12"/>
      <c r="C401" s="12"/>
      <c r="D401" s="5"/>
      <c r="E401" s="5"/>
      <c r="F401" s="5"/>
      <c r="G401" s="5"/>
      <c r="H401" s="5"/>
      <c r="I401" s="5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4.25" customHeight="1">
      <c r="A402" s="5"/>
      <c r="B402" s="12"/>
      <c r="C402" s="12"/>
      <c r="D402" s="5"/>
      <c r="E402" s="5"/>
      <c r="F402" s="5"/>
      <c r="G402" s="5"/>
      <c r="H402" s="5"/>
      <c r="I402" s="5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4.25" customHeight="1">
      <c r="A403" s="5"/>
      <c r="B403" s="12"/>
      <c r="C403" s="12"/>
      <c r="D403" s="5"/>
      <c r="E403" s="5"/>
      <c r="F403" s="5"/>
      <c r="G403" s="5"/>
      <c r="H403" s="5"/>
      <c r="I403" s="5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4.25" customHeight="1">
      <c r="A404" s="5"/>
      <c r="B404" s="12"/>
      <c r="C404" s="12"/>
      <c r="D404" s="5"/>
      <c r="E404" s="5"/>
      <c r="F404" s="5"/>
      <c r="G404" s="5"/>
      <c r="H404" s="5"/>
      <c r="I404" s="5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4.25" customHeight="1">
      <c r="A405" s="5"/>
      <c r="B405" s="12"/>
      <c r="C405" s="12"/>
      <c r="D405" s="5"/>
      <c r="E405" s="5"/>
      <c r="F405" s="5"/>
      <c r="G405" s="5"/>
      <c r="H405" s="5"/>
      <c r="I405" s="5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4.25" customHeight="1">
      <c r="A406" s="5"/>
      <c r="B406" s="12"/>
      <c r="C406" s="12"/>
      <c r="D406" s="5"/>
      <c r="E406" s="5"/>
      <c r="F406" s="5"/>
      <c r="G406" s="5"/>
      <c r="H406" s="5"/>
      <c r="I406" s="5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4.25" customHeight="1">
      <c r="A407" s="5"/>
      <c r="B407" s="12"/>
      <c r="C407" s="12"/>
      <c r="D407" s="5"/>
      <c r="E407" s="5"/>
      <c r="F407" s="5"/>
      <c r="G407" s="5"/>
      <c r="H407" s="5"/>
      <c r="I407" s="5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4.25" customHeight="1">
      <c r="A408" s="5"/>
      <c r="B408" s="12"/>
      <c r="C408" s="12"/>
      <c r="D408" s="5"/>
      <c r="E408" s="5"/>
      <c r="F408" s="5"/>
      <c r="G408" s="5"/>
      <c r="H408" s="5"/>
      <c r="I408" s="5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4.25" customHeight="1">
      <c r="A409" s="5"/>
      <c r="B409" s="12"/>
      <c r="C409" s="12"/>
      <c r="D409" s="5"/>
      <c r="E409" s="5"/>
      <c r="F409" s="5"/>
      <c r="G409" s="5"/>
      <c r="H409" s="5"/>
      <c r="I409" s="5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4.25" customHeight="1">
      <c r="A410" s="5"/>
      <c r="B410" s="12"/>
      <c r="C410" s="12"/>
      <c r="D410" s="5"/>
      <c r="E410" s="5"/>
      <c r="F410" s="5"/>
      <c r="G410" s="5"/>
      <c r="H410" s="5"/>
      <c r="I410" s="5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4.25" customHeight="1">
      <c r="A411" s="5"/>
      <c r="B411" s="12"/>
      <c r="C411" s="12"/>
      <c r="D411" s="5"/>
      <c r="E411" s="5"/>
      <c r="F411" s="5"/>
      <c r="G411" s="5"/>
      <c r="H411" s="5"/>
      <c r="I411" s="5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4.25" customHeight="1">
      <c r="A412" s="5"/>
      <c r="B412" s="12"/>
      <c r="C412" s="12"/>
      <c r="D412" s="5"/>
      <c r="E412" s="5"/>
      <c r="F412" s="5"/>
      <c r="G412" s="5"/>
      <c r="H412" s="5"/>
      <c r="I412" s="5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4.25" customHeight="1">
      <c r="A413" s="5"/>
      <c r="B413" s="12"/>
      <c r="C413" s="12"/>
      <c r="D413" s="5"/>
      <c r="E413" s="5"/>
      <c r="F413" s="5"/>
      <c r="G413" s="5"/>
      <c r="H413" s="5"/>
      <c r="I413" s="5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4.25" customHeight="1">
      <c r="A414" s="5"/>
      <c r="B414" s="12"/>
      <c r="C414" s="12"/>
      <c r="D414" s="5"/>
      <c r="E414" s="5"/>
      <c r="F414" s="5"/>
      <c r="G414" s="5"/>
      <c r="H414" s="5"/>
      <c r="I414" s="5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4.25" customHeight="1">
      <c r="A415" s="5"/>
      <c r="B415" s="12"/>
      <c r="C415" s="12"/>
      <c r="D415" s="5"/>
      <c r="E415" s="5"/>
      <c r="F415" s="5"/>
      <c r="G415" s="5"/>
      <c r="H415" s="5"/>
      <c r="I415" s="5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4.25" customHeight="1">
      <c r="A416" s="5"/>
      <c r="B416" s="12"/>
      <c r="C416" s="12"/>
      <c r="D416" s="5"/>
      <c r="E416" s="5"/>
      <c r="F416" s="5"/>
      <c r="G416" s="5"/>
      <c r="H416" s="5"/>
      <c r="I416" s="5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4.25" customHeight="1">
      <c r="A417" s="5"/>
      <c r="B417" s="12"/>
      <c r="C417" s="12"/>
      <c r="D417" s="5"/>
      <c r="E417" s="5"/>
      <c r="F417" s="5"/>
      <c r="G417" s="5"/>
      <c r="H417" s="5"/>
      <c r="I417" s="5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4.25" customHeight="1">
      <c r="A418" s="5"/>
      <c r="B418" s="12"/>
      <c r="C418" s="12"/>
      <c r="D418" s="5"/>
      <c r="E418" s="5"/>
      <c r="F418" s="5"/>
      <c r="G418" s="5"/>
      <c r="H418" s="5"/>
      <c r="I418" s="5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4.25" customHeight="1">
      <c r="A419" s="5"/>
      <c r="B419" s="12"/>
      <c r="C419" s="12"/>
      <c r="D419" s="5"/>
      <c r="E419" s="5"/>
      <c r="F419" s="5"/>
      <c r="G419" s="5"/>
      <c r="H419" s="5"/>
      <c r="I419" s="5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4.25" customHeight="1">
      <c r="A420" s="5"/>
      <c r="B420" s="12"/>
      <c r="C420" s="12"/>
      <c r="D420" s="5"/>
      <c r="E420" s="5"/>
      <c r="F420" s="5"/>
      <c r="G420" s="5"/>
      <c r="H420" s="5"/>
      <c r="I420" s="5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4.25" customHeight="1">
      <c r="A421" s="5"/>
      <c r="B421" s="12"/>
      <c r="C421" s="12"/>
      <c r="D421" s="5"/>
      <c r="E421" s="5"/>
      <c r="F421" s="5"/>
      <c r="G421" s="5"/>
      <c r="H421" s="5"/>
      <c r="I421" s="5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4.25" customHeight="1">
      <c r="A422" s="5"/>
      <c r="B422" s="12"/>
      <c r="C422" s="12"/>
      <c r="D422" s="5"/>
      <c r="E422" s="5"/>
      <c r="F422" s="5"/>
      <c r="G422" s="5"/>
      <c r="H422" s="5"/>
      <c r="I422" s="5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4.25" customHeight="1">
      <c r="A423" s="5"/>
      <c r="B423" s="12"/>
      <c r="C423" s="12"/>
      <c r="D423" s="5"/>
      <c r="E423" s="5"/>
      <c r="F423" s="5"/>
      <c r="G423" s="5"/>
      <c r="H423" s="5"/>
      <c r="I423" s="5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4.25" customHeight="1">
      <c r="A424" s="5"/>
      <c r="B424" s="12"/>
      <c r="C424" s="12"/>
      <c r="D424" s="5"/>
      <c r="E424" s="5"/>
      <c r="F424" s="5"/>
      <c r="G424" s="5"/>
      <c r="H424" s="5"/>
      <c r="I424" s="5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4.25" customHeight="1">
      <c r="A425" s="5"/>
      <c r="B425" s="12"/>
      <c r="C425" s="12"/>
      <c r="D425" s="5"/>
      <c r="E425" s="5"/>
      <c r="F425" s="5"/>
      <c r="G425" s="5"/>
      <c r="H425" s="5"/>
      <c r="I425" s="5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4.25" customHeight="1">
      <c r="A426" s="5"/>
      <c r="B426" s="12"/>
      <c r="C426" s="12"/>
      <c r="D426" s="5"/>
      <c r="E426" s="5"/>
      <c r="F426" s="5"/>
      <c r="G426" s="5"/>
      <c r="H426" s="5"/>
      <c r="I426" s="5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4.25" customHeight="1">
      <c r="A427" s="5"/>
      <c r="B427" s="12"/>
      <c r="C427" s="12"/>
      <c r="D427" s="5"/>
      <c r="E427" s="5"/>
      <c r="F427" s="5"/>
      <c r="G427" s="5"/>
      <c r="H427" s="5"/>
      <c r="I427" s="5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4.25" customHeight="1">
      <c r="A428" s="5"/>
      <c r="B428" s="12"/>
      <c r="C428" s="12"/>
      <c r="D428" s="5"/>
      <c r="E428" s="5"/>
      <c r="F428" s="5"/>
      <c r="G428" s="5"/>
      <c r="H428" s="5"/>
      <c r="I428" s="5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4.25" customHeight="1">
      <c r="A429" s="5"/>
      <c r="B429" s="12"/>
      <c r="C429" s="12"/>
      <c r="D429" s="5"/>
      <c r="E429" s="5"/>
      <c r="F429" s="5"/>
      <c r="G429" s="5"/>
      <c r="H429" s="5"/>
      <c r="I429" s="5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4.25" customHeight="1">
      <c r="A430" s="5"/>
      <c r="B430" s="12"/>
      <c r="C430" s="12"/>
      <c r="D430" s="5"/>
      <c r="E430" s="5"/>
      <c r="F430" s="5"/>
      <c r="G430" s="5"/>
      <c r="H430" s="5"/>
      <c r="I430" s="5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4.25" customHeight="1">
      <c r="A431" s="5"/>
      <c r="B431" s="12"/>
      <c r="C431" s="12"/>
      <c r="D431" s="5"/>
      <c r="E431" s="5"/>
      <c r="F431" s="5"/>
      <c r="G431" s="5"/>
      <c r="H431" s="5"/>
      <c r="I431" s="5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4.25" customHeight="1">
      <c r="A432" s="5"/>
      <c r="B432" s="12"/>
      <c r="C432" s="12"/>
      <c r="D432" s="5"/>
      <c r="E432" s="5"/>
      <c r="F432" s="5"/>
      <c r="G432" s="5"/>
      <c r="H432" s="5"/>
      <c r="I432" s="5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4.25" customHeight="1">
      <c r="A433" s="5"/>
      <c r="B433" s="12"/>
      <c r="C433" s="12"/>
      <c r="D433" s="5"/>
      <c r="E433" s="5"/>
      <c r="F433" s="5"/>
      <c r="G433" s="5"/>
      <c r="H433" s="5"/>
      <c r="I433" s="5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4.25" customHeight="1">
      <c r="A434" s="5"/>
      <c r="B434" s="12"/>
      <c r="C434" s="12"/>
      <c r="D434" s="5"/>
      <c r="E434" s="5"/>
      <c r="F434" s="5"/>
      <c r="G434" s="5"/>
      <c r="H434" s="5"/>
      <c r="I434" s="5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4.25" customHeight="1">
      <c r="A435" s="5"/>
      <c r="B435" s="12"/>
      <c r="C435" s="12"/>
      <c r="D435" s="5"/>
      <c r="E435" s="5"/>
      <c r="F435" s="5"/>
      <c r="G435" s="5"/>
      <c r="H435" s="5"/>
      <c r="I435" s="5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4.25" customHeight="1">
      <c r="A436" s="5"/>
      <c r="B436" s="12"/>
      <c r="C436" s="12"/>
      <c r="D436" s="5"/>
      <c r="E436" s="5"/>
      <c r="F436" s="5"/>
      <c r="G436" s="5"/>
      <c r="H436" s="5"/>
      <c r="I436" s="5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4.25" customHeight="1">
      <c r="A437" s="5"/>
      <c r="B437" s="12"/>
      <c r="C437" s="12"/>
      <c r="D437" s="5"/>
      <c r="E437" s="5"/>
      <c r="F437" s="5"/>
      <c r="G437" s="5"/>
      <c r="H437" s="5"/>
      <c r="I437" s="5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4.25" customHeight="1">
      <c r="A438" s="5"/>
      <c r="B438" s="12"/>
      <c r="C438" s="12"/>
      <c r="D438" s="5"/>
      <c r="E438" s="5"/>
      <c r="F438" s="5"/>
      <c r="G438" s="5"/>
      <c r="H438" s="5"/>
      <c r="I438" s="5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4.25" customHeight="1">
      <c r="A439" s="5"/>
      <c r="B439" s="12"/>
      <c r="C439" s="12"/>
      <c r="D439" s="5"/>
      <c r="E439" s="5"/>
      <c r="F439" s="5"/>
      <c r="G439" s="5"/>
      <c r="H439" s="5"/>
      <c r="I439" s="5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4.25" customHeight="1">
      <c r="A440" s="5"/>
      <c r="B440" s="12"/>
      <c r="C440" s="12"/>
      <c r="D440" s="5"/>
      <c r="E440" s="5"/>
      <c r="F440" s="5"/>
      <c r="G440" s="5"/>
      <c r="H440" s="5"/>
      <c r="I440" s="5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4.25" customHeight="1">
      <c r="A441" s="5"/>
      <c r="B441" s="12"/>
      <c r="C441" s="12"/>
      <c r="D441" s="5"/>
      <c r="E441" s="5"/>
      <c r="F441" s="5"/>
      <c r="G441" s="5"/>
      <c r="H441" s="5"/>
      <c r="I441" s="5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4.25" customHeight="1">
      <c r="A442" s="5"/>
      <c r="B442" s="12"/>
      <c r="C442" s="12"/>
      <c r="D442" s="5"/>
      <c r="E442" s="5"/>
      <c r="F442" s="5"/>
      <c r="G442" s="5"/>
      <c r="H442" s="5"/>
      <c r="I442" s="5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4.25" customHeight="1">
      <c r="A443" s="5"/>
      <c r="B443" s="12"/>
      <c r="C443" s="12"/>
      <c r="D443" s="5"/>
      <c r="E443" s="5"/>
      <c r="F443" s="5"/>
      <c r="G443" s="5"/>
      <c r="H443" s="5"/>
      <c r="I443" s="5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4.25" customHeight="1">
      <c r="A444" s="5"/>
      <c r="B444" s="12"/>
      <c r="C444" s="12"/>
      <c r="D444" s="5"/>
      <c r="E444" s="5"/>
      <c r="F444" s="5"/>
      <c r="G444" s="5"/>
      <c r="H444" s="5"/>
      <c r="I444" s="5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4.25" customHeight="1">
      <c r="A445" s="5"/>
      <c r="B445" s="12"/>
      <c r="C445" s="12"/>
      <c r="D445" s="5"/>
      <c r="E445" s="5"/>
      <c r="F445" s="5"/>
      <c r="G445" s="5"/>
      <c r="H445" s="5"/>
      <c r="I445" s="5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4.25" customHeight="1">
      <c r="A446" s="5"/>
      <c r="B446" s="12"/>
      <c r="C446" s="12"/>
      <c r="D446" s="5"/>
      <c r="E446" s="5"/>
      <c r="F446" s="5"/>
      <c r="G446" s="5"/>
      <c r="H446" s="5"/>
      <c r="I446" s="5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4.25" customHeight="1">
      <c r="A447" s="5"/>
      <c r="B447" s="12"/>
      <c r="C447" s="12"/>
      <c r="D447" s="5"/>
      <c r="E447" s="5"/>
      <c r="F447" s="5"/>
      <c r="G447" s="5"/>
      <c r="H447" s="5"/>
      <c r="I447" s="5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4.25" customHeight="1">
      <c r="A448" s="5"/>
      <c r="B448" s="12"/>
      <c r="C448" s="12"/>
      <c r="D448" s="5"/>
      <c r="E448" s="5"/>
      <c r="F448" s="5"/>
      <c r="G448" s="5"/>
      <c r="H448" s="5"/>
      <c r="I448" s="5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4.25" customHeight="1">
      <c r="A449" s="5"/>
      <c r="B449" s="12"/>
      <c r="C449" s="12"/>
      <c r="D449" s="5"/>
      <c r="E449" s="5"/>
      <c r="F449" s="5"/>
      <c r="G449" s="5"/>
      <c r="H449" s="5"/>
      <c r="I449" s="5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4.25" customHeight="1">
      <c r="A450" s="5"/>
      <c r="B450" s="12"/>
      <c r="C450" s="12"/>
      <c r="D450" s="5"/>
      <c r="E450" s="5"/>
      <c r="F450" s="5"/>
      <c r="G450" s="5"/>
      <c r="H450" s="5"/>
      <c r="I450" s="5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4.25" customHeight="1">
      <c r="A451" s="5"/>
      <c r="B451" s="12"/>
      <c r="C451" s="12"/>
      <c r="D451" s="5"/>
      <c r="E451" s="5"/>
      <c r="F451" s="5"/>
      <c r="G451" s="5"/>
      <c r="H451" s="5"/>
      <c r="I451" s="5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4.25" customHeight="1">
      <c r="A452" s="5"/>
      <c r="B452" s="12"/>
      <c r="C452" s="12"/>
      <c r="D452" s="5"/>
      <c r="E452" s="5"/>
      <c r="F452" s="5"/>
      <c r="G452" s="5"/>
      <c r="H452" s="5"/>
      <c r="I452" s="5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4.25" customHeight="1">
      <c r="A453" s="5"/>
      <c r="B453" s="12"/>
      <c r="C453" s="12"/>
      <c r="D453" s="5"/>
      <c r="E453" s="5"/>
      <c r="F453" s="5"/>
      <c r="G453" s="5"/>
      <c r="H453" s="5"/>
      <c r="I453" s="5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4.25" customHeight="1">
      <c r="A454" s="5"/>
      <c r="B454" s="12"/>
      <c r="C454" s="12"/>
      <c r="D454" s="5"/>
      <c r="E454" s="5"/>
      <c r="F454" s="5"/>
      <c r="G454" s="5"/>
      <c r="H454" s="5"/>
      <c r="I454" s="5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4.25" customHeight="1">
      <c r="A455" s="5"/>
      <c r="B455" s="12"/>
      <c r="C455" s="12"/>
      <c r="D455" s="5"/>
      <c r="E455" s="5"/>
      <c r="F455" s="5"/>
      <c r="G455" s="5"/>
      <c r="H455" s="5"/>
      <c r="I455" s="5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4.25" customHeight="1">
      <c r="A456" s="5"/>
      <c r="B456" s="12"/>
      <c r="C456" s="12"/>
      <c r="D456" s="5"/>
      <c r="E456" s="5"/>
      <c r="F456" s="5"/>
      <c r="G456" s="5"/>
      <c r="H456" s="5"/>
      <c r="I456" s="5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4.25" customHeight="1">
      <c r="A457" s="5"/>
      <c r="B457" s="12"/>
      <c r="C457" s="12"/>
      <c r="D457" s="5"/>
      <c r="E457" s="5"/>
      <c r="F457" s="5"/>
      <c r="G457" s="5"/>
      <c r="H457" s="5"/>
      <c r="I457" s="5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4.25" customHeight="1">
      <c r="A458" s="5"/>
      <c r="B458" s="12"/>
      <c r="C458" s="12"/>
      <c r="D458" s="5"/>
      <c r="E458" s="5"/>
      <c r="F458" s="5"/>
      <c r="G458" s="5"/>
      <c r="H458" s="5"/>
      <c r="I458" s="5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4.25" customHeight="1">
      <c r="A459" s="5"/>
      <c r="B459" s="12"/>
      <c r="C459" s="12"/>
      <c r="D459" s="5"/>
      <c r="E459" s="5"/>
      <c r="F459" s="5"/>
      <c r="G459" s="5"/>
      <c r="H459" s="5"/>
      <c r="I459" s="5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4.25" customHeight="1">
      <c r="A460" s="5"/>
      <c r="B460" s="12"/>
      <c r="C460" s="12"/>
      <c r="D460" s="5"/>
      <c r="E460" s="5"/>
      <c r="F460" s="5"/>
      <c r="G460" s="5"/>
      <c r="H460" s="5"/>
      <c r="I460" s="5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4.25" customHeight="1">
      <c r="A461" s="5"/>
      <c r="B461" s="12"/>
      <c r="C461" s="12"/>
      <c r="D461" s="5"/>
      <c r="E461" s="5"/>
      <c r="F461" s="5"/>
      <c r="G461" s="5"/>
      <c r="H461" s="5"/>
      <c r="I461" s="5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4.25" customHeight="1">
      <c r="A462" s="5"/>
      <c r="B462" s="12"/>
      <c r="C462" s="12"/>
      <c r="D462" s="5"/>
      <c r="E462" s="5"/>
      <c r="F462" s="5"/>
      <c r="G462" s="5"/>
      <c r="H462" s="5"/>
      <c r="I462" s="5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4.25" customHeight="1">
      <c r="A463" s="5"/>
      <c r="B463" s="12"/>
      <c r="C463" s="12"/>
      <c r="D463" s="5"/>
      <c r="E463" s="5"/>
      <c r="F463" s="5"/>
      <c r="G463" s="5"/>
      <c r="H463" s="5"/>
      <c r="I463" s="5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4.25" customHeight="1">
      <c r="A464" s="5"/>
      <c r="B464" s="12"/>
      <c r="C464" s="12"/>
      <c r="D464" s="5"/>
      <c r="E464" s="5"/>
      <c r="F464" s="5"/>
      <c r="G464" s="5"/>
      <c r="H464" s="5"/>
      <c r="I464" s="5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4.25" customHeight="1">
      <c r="A465" s="5"/>
      <c r="B465" s="12"/>
      <c r="C465" s="12"/>
      <c r="D465" s="5"/>
      <c r="E465" s="5"/>
      <c r="F465" s="5"/>
      <c r="G465" s="5"/>
      <c r="H465" s="5"/>
      <c r="I465" s="5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4.25" customHeight="1">
      <c r="A466" s="5"/>
      <c r="B466" s="12"/>
      <c r="C466" s="12"/>
      <c r="D466" s="5"/>
      <c r="E466" s="5"/>
      <c r="F466" s="5"/>
      <c r="G466" s="5"/>
      <c r="H466" s="5"/>
      <c r="I466" s="5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4.25" customHeight="1">
      <c r="A467" s="5"/>
      <c r="B467" s="12"/>
      <c r="C467" s="12"/>
      <c r="D467" s="5"/>
      <c r="E467" s="5"/>
      <c r="F467" s="5"/>
      <c r="G467" s="5"/>
      <c r="H467" s="5"/>
      <c r="I467" s="5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4.25" customHeight="1">
      <c r="A468" s="5"/>
      <c r="B468" s="12"/>
      <c r="C468" s="12"/>
      <c r="D468" s="5"/>
      <c r="E468" s="5"/>
      <c r="F468" s="5"/>
      <c r="G468" s="5"/>
      <c r="H468" s="5"/>
      <c r="I468" s="5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4.25" customHeight="1">
      <c r="A469" s="5"/>
      <c r="B469" s="12"/>
      <c r="C469" s="12"/>
      <c r="D469" s="5"/>
      <c r="E469" s="5"/>
      <c r="F469" s="5"/>
      <c r="G469" s="5"/>
      <c r="H469" s="5"/>
      <c r="I469" s="5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4.25" customHeight="1">
      <c r="A470" s="5"/>
      <c r="B470" s="12"/>
      <c r="C470" s="12"/>
      <c r="D470" s="5"/>
      <c r="E470" s="5"/>
      <c r="F470" s="5"/>
      <c r="G470" s="5"/>
      <c r="H470" s="5"/>
      <c r="I470" s="5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4.25" customHeight="1">
      <c r="A471" s="5"/>
      <c r="B471" s="12"/>
      <c r="C471" s="12"/>
      <c r="D471" s="5"/>
      <c r="E471" s="5"/>
      <c r="F471" s="5"/>
      <c r="G471" s="5"/>
      <c r="H471" s="5"/>
      <c r="I471" s="5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4.25" customHeight="1">
      <c r="A472" s="5"/>
      <c r="B472" s="12"/>
      <c r="C472" s="12"/>
      <c r="D472" s="5"/>
      <c r="E472" s="5"/>
      <c r="F472" s="5"/>
      <c r="G472" s="5"/>
      <c r="H472" s="5"/>
      <c r="I472" s="5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4.25" customHeight="1">
      <c r="A473" s="5"/>
      <c r="B473" s="12"/>
      <c r="C473" s="12"/>
      <c r="D473" s="5"/>
      <c r="E473" s="5"/>
      <c r="F473" s="5"/>
      <c r="G473" s="5"/>
      <c r="H473" s="5"/>
      <c r="I473" s="5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4.25" customHeight="1">
      <c r="A474" s="5"/>
      <c r="B474" s="12"/>
      <c r="C474" s="12"/>
      <c r="D474" s="5"/>
      <c r="E474" s="5"/>
      <c r="F474" s="5"/>
      <c r="G474" s="5"/>
      <c r="H474" s="5"/>
      <c r="I474" s="5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4.25" customHeight="1">
      <c r="A475" s="5"/>
      <c r="B475" s="12"/>
      <c r="C475" s="12"/>
      <c r="D475" s="5"/>
      <c r="E475" s="5"/>
      <c r="F475" s="5"/>
      <c r="G475" s="5"/>
      <c r="H475" s="5"/>
      <c r="I475" s="5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4.25" customHeight="1">
      <c r="A476" s="5"/>
      <c r="B476" s="12"/>
      <c r="C476" s="12"/>
      <c r="D476" s="5"/>
      <c r="E476" s="5"/>
      <c r="F476" s="5"/>
      <c r="G476" s="5"/>
      <c r="H476" s="5"/>
      <c r="I476" s="5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4.25" customHeight="1">
      <c r="A477" s="5"/>
      <c r="B477" s="12"/>
      <c r="C477" s="12"/>
      <c r="D477" s="5"/>
      <c r="E477" s="5"/>
      <c r="F477" s="5"/>
      <c r="G477" s="5"/>
      <c r="H477" s="5"/>
      <c r="I477" s="5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4.25" customHeight="1">
      <c r="A478" s="5"/>
      <c r="B478" s="12"/>
      <c r="C478" s="12"/>
      <c r="D478" s="5"/>
      <c r="E478" s="5"/>
      <c r="F478" s="5"/>
      <c r="G478" s="5"/>
      <c r="H478" s="5"/>
      <c r="I478" s="5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4.25" customHeight="1">
      <c r="A479" s="5"/>
      <c r="B479" s="12"/>
      <c r="C479" s="12"/>
      <c r="D479" s="5"/>
      <c r="E479" s="5"/>
      <c r="F479" s="5"/>
      <c r="G479" s="5"/>
      <c r="H479" s="5"/>
      <c r="I479" s="5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4.25" customHeight="1">
      <c r="A480" s="5"/>
      <c r="B480" s="12"/>
      <c r="C480" s="12"/>
      <c r="D480" s="5"/>
      <c r="E480" s="5"/>
      <c r="F480" s="5"/>
      <c r="G480" s="5"/>
      <c r="H480" s="5"/>
      <c r="I480" s="5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4.25" customHeight="1">
      <c r="A481" s="5"/>
      <c r="B481" s="12"/>
      <c r="C481" s="12"/>
      <c r="D481" s="5"/>
      <c r="E481" s="5"/>
      <c r="F481" s="5"/>
      <c r="G481" s="5"/>
      <c r="H481" s="5"/>
      <c r="I481" s="5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4.25" customHeight="1">
      <c r="A482" s="5"/>
      <c r="B482" s="12"/>
      <c r="C482" s="12"/>
      <c r="D482" s="5"/>
      <c r="E482" s="5"/>
      <c r="F482" s="5"/>
      <c r="G482" s="5"/>
      <c r="H482" s="5"/>
      <c r="I482" s="5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4.25" customHeight="1">
      <c r="A483" s="5"/>
      <c r="B483" s="12"/>
      <c r="C483" s="12"/>
      <c r="D483" s="5"/>
      <c r="E483" s="5"/>
      <c r="F483" s="5"/>
      <c r="G483" s="5"/>
      <c r="H483" s="5"/>
      <c r="I483" s="5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4.25" customHeight="1">
      <c r="A484" s="5"/>
      <c r="B484" s="12"/>
      <c r="C484" s="12"/>
      <c r="D484" s="5"/>
      <c r="E484" s="5"/>
      <c r="F484" s="5"/>
      <c r="G484" s="5"/>
      <c r="H484" s="5"/>
      <c r="I484" s="5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4.25" customHeight="1">
      <c r="A485" s="5"/>
      <c r="B485" s="12"/>
      <c r="C485" s="12"/>
      <c r="D485" s="5"/>
      <c r="E485" s="5"/>
      <c r="F485" s="5"/>
      <c r="G485" s="5"/>
      <c r="H485" s="5"/>
      <c r="I485" s="5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4.25" customHeight="1">
      <c r="A486" s="5"/>
      <c r="B486" s="12"/>
      <c r="C486" s="12"/>
      <c r="D486" s="5"/>
      <c r="E486" s="5"/>
      <c r="F486" s="5"/>
      <c r="G486" s="5"/>
      <c r="H486" s="5"/>
      <c r="I486" s="5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4.25" customHeight="1">
      <c r="A487" s="5"/>
      <c r="B487" s="12"/>
      <c r="C487" s="12"/>
      <c r="D487" s="5"/>
      <c r="E487" s="5"/>
      <c r="F487" s="5"/>
      <c r="G487" s="5"/>
      <c r="H487" s="5"/>
      <c r="I487" s="5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4.25" customHeight="1">
      <c r="A488" s="5"/>
      <c r="B488" s="12"/>
      <c r="C488" s="12"/>
      <c r="D488" s="5"/>
      <c r="E488" s="5"/>
      <c r="F488" s="5"/>
      <c r="G488" s="5"/>
      <c r="H488" s="5"/>
      <c r="I488" s="5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4.25" customHeight="1">
      <c r="A489" s="5"/>
      <c r="B489" s="12"/>
      <c r="C489" s="12"/>
      <c r="D489" s="5"/>
      <c r="E489" s="5"/>
      <c r="F489" s="5"/>
      <c r="G489" s="5"/>
      <c r="H489" s="5"/>
      <c r="I489" s="5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4.25" customHeight="1">
      <c r="A490" s="5"/>
      <c r="B490" s="12"/>
      <c r="C490" s="12"/>
      <c r="D490" s="5"/>
      <c r="E490" s="5"/>
      <c r="F490" s="5"/>
      <c r="G490" s="5"/>
      <c r="H490" s="5"/>
      <c r="I490" s="5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4.25" customHeight="1">
      <c r="A491" s="5"/>
      <c r="B491" s="12"/>
      <c r="C491" s="12"/>
      <c r="D491" s="5"/>
      <c r="E491" s="5"/>
      <c r="F491" s="5"/>
      <c r="G491" s="5"/>
      <c r="H491" s="5"/>
      <c r="I491" s="5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4.25" customHeight="1">
      <c r="A492" s="5"/>
      <c r="B492" s="12"/>
      <c r="C492" s="12"/>
      <c r="D492" s="5"/>
      <c r="E492" s="5"/>
      <c r="F492" s="5"/>
      <c r="G492" s="5"/>
      <c r="H492" s="5"/>
      <c r="I492" s="5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4.25" customHeight="1">
      <c r="A493" s="5"/>
      <c r="B493" s="12"/>
      <c r="C493" s="12"/>
      <c r="D493" s="5"/>
      <c r="E493" s="5"/>
      <c r="F493" s="5"/>
      <c r="G493" s="5"/>
      <c r="H493" s="5"/>
      <c r="I493" s="5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4.25" customHeight="1">
      <c r="A494" s="5"/>
      <c r="B494" s="12"/>
      <c r="C494" s="12"/>
      <c r="D494" s="5"/>
      <c r="E494" s="5"/>
      <c r="F494" s="5"/>
      <c r="G494" s="5"/>
      <c r="H494" s="5"/>
      <c r="I494" s="5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4.25" customHeight="1">
      <c r="A495" s="5"/>
      <c r="B495" s="12"/>
      <c r="C495" s="12"/>
      <c r="D495" s="5"/>
      <c r="E495" s="5"/>
      <c r="F495" s="5"/>
      <c r="G495" s="5"/>
      <c r="H495" s="5"/>
      <c r="I495" s="5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4.25" customHeight="1">
      <c r="A496" s="5"/>
      <c r="B496" s="12"/>
      <c r="C496" s="12"/>
      <c r="D496" s="5"/>
      <c r="E496" s="5"/>
      <c r="F496" s="5"/>
      <c r="G496" s="5"/>
      <c r="H496" s="5"/>
      <c r="I496" s="5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4.25" customHeight="1">
      <c r="A497" s="5"/>
      <c r="B497" s="12"/>
      <c r="C497" s="12"/>
      <c r="D497" s="5"/>
      <c r="E497" s="5"/>
      <c r="F497" s="5"/>
      <c r="G497" s="5"/>
      <c r="H497" s="5"/>
      <c r="I497" s="5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4.25" customHeight="1">
      <c r="A498" s="5"/>
      <c r="B498" s="12"/>
      <c r="C498" s="12"/>
      <c r="D498" s="5"/>
      <c r="E498" s="5"/>
      <c r="F498" s="5"/>
      <c r="G498" s="5"/>
      <c r="H498" s="5"/>
      <c r="I498" s="5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4.25" customHeight="1">
      <c r="A499" s="5"/>
      <c r="B499" s="12"/>
      <c r="C499" s="12"/>
      <c r="D499" s="5"/>
      <c r="E499" s="5"/>
      <c r="F499" s="5"/>
      <c r="G499" s="5"/>
      <c r="H499" s="5"/>
      <c r="I499" s="5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4.25" customHeight="1">
      <c r="A500" s="5"/>
      <c r="B500" s="12"/>
      <c r="C500" s="12"/>
      <c r="D500" s="5"/>
      <c r="E500" s="5"/>
      <c r="F500" s="5"/>
      <c r="G500" s="5"/>
      <c r="H500" s="5"/>
      <c r="I500" s="5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4.25" customHeight="1">
      <c r="A501" s="5"/>
      <c r="B501" s="12"/>
      <c r="C501" s="12"/>
      <c r="D501" s="5"/>
      <c r="E501" s="5"/>
      <c r="F501" s="5"/>
      <c r="G501" s="5"/>
      <c r="H501" s="5"/>
      <c r="I501" s="5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4.25" customHeight="1">
      <c r="A502" s="5"/>
      <c r="B502" s="12"/>
      <c r="C502" s="12"/>
      <c r="D502" s="5"/>
      <c r="E502" s="5"/>
      <c r="F502" s="5"/>
      <c r="G502" s="5"/>
      <c r="H502" s="5"/>
      <c r="I502" s="5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4.25" customHeight="1">
      <c r="A503" s="5"/>
      <c r="B503" s="12"/>
      <c r="C503" s="12"/>
      <c r="D503" s="5"/>
      <c r="E503" s="5"/>
      <c r="F503" s="5"/>
      <c r="G503" s="5"/>
      <c r="H503" s="5"/>
      <c r="I503" s="5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4.25" customHeight="1">
      <c r="A504" s="5"/>
      <c r="B504" s="12"/>
      <c r="C504" s="12"/>
      <c r="D504" s="5"/>
      <c r="E504" s="5"/>
      <c r="F504" s="5"/>
      <c r="G504" s="5"/>
      <c r="H504" s="5"/>
      <c r="I504" s="5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4.25" customHeight="1">
      <c r="A505" s="5"/>
      <c r="B505" s="12"/>
      <c r="C505" s="12"/>
      <c r="D505" s="5"/>
      <c r="E505" s="5"/>
      <c r="F505" s="5"/>
      <c r="G505" s="5"/>
      <c r="H505" s="5"/>
      <c r="I505" s="5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4.25" customHeight="1">
      <c r="A506" s="5"/>
      <c r="B506" s="12"/>
      <c r="C506" s="12"/>
      <c r="D506" s="5"/>
      <c r="E506" s="5"/>
      <c r="F506" s="5"/>
      <c r="G506" s="5"/>
      <c r="H506" s="5"/>
      <c r="I506" s="5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4.25" customHeight="1">
      <c r="A507" s="5"/>
      <c r="B507" s="12"/>
      <c r="C507" s="12"/>
      <c r="D507" s="5"/>
      <c r="E507" s="5"/>
      <c r="F507" s="5"/>
      <c r="G507" s="5"/>
      <c r="H507" s="5"/>
      <c r="I507" s="5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4.25" customHeight="1">
      <c r="A508" s="5"/>
      <c r="B508" s="12"/>
      <c r="C508" s="12"/>
      <c r="D508" s="5"/>
      <c r="E508" s="5"/>
      <c r="F508" s="5"/>
      <c r="G508" s="5"/>
      <c r="H508" s="5"/>
      <c r="I508" s="5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4.25" customHeight="1">
      <c r="A509" s="5"/>
      <c r="B509" s="12"/>
      <c r="C509" s="12"/>
      <c r="D509" s="5"/>
      <c r="E509" s="5"/>
      <c r="F509" s="5"/>
      <c r="G509" s="5"/>
      <c r="H509" s="5"/>
      <c r="I509" s="5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4.25" customHeight="1">
      <c r="A510" s="5"/>
      <c r="B510" s="12"/>
      <c r="C510" s="12"/>
      <c r="D510" s="5"/>
      <c r="E510" s="5"/>
      <c r="F510" s="5"/>
      <c r="G510" s="5"/>
      <c r="H510" s="5"/>
      <c r="I510" s="5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4.25" customHeight="1">
      <c r="A511" s="5"/>
      <c r="B511" s="12"/>
      <c r="C511" s="12"/>
      <c r="D511" s="5"/>
      <c r="E511" s="5"/>
      <c r="F511" s="5"/>
      <c r="G511" s="5"/>
      <c r="H511" s="5"/>
      <c r="I511" s="5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4.25" customHeight="1">
      <c r="A512" s="5"/>
      <c r="B512" s="12"/>
      <c r="C512" s="12"/>
      <c r="D512" s="5"/>
      <c r="E512" s="5"/>
      <c r="F512" s="5"/>
      <c r="G512" s="5"/>
      <c r="H512" s="5"/>
      <c r="I512" s="5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4.25" customHeight="1">
      <c r="A513" s="5"/>
      <c r="B513" s="12"/>
      <c r="C513" s="12"/>
      <c r="D513" s="5"/>
      <c r="E513" s="5"/>
      <c r="F513" s="5"/>
      <c r="G513" s="5"/>
      <c r="H513" s="5"/>
      <c r="I513" s="5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4.25" customHeight="1">
      <c r="A514" s="5"/>
      <c r="B514" s="12"/>
      <c r="C514" s="12"/>
      <c r="D514" s="5"/>
      <c r="E514" s="5"/>
      <c r="F514" s="5"/>
      <c r="G514" s="5"/>
      <c r="H514" s="5"/>
      <c r="I514" s="5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4.25" customHeight="1">
      <c r="A515" s="5"/>
      <c r="B515" s="12"/>
      <c r="C515" s="12"/>
      <c r="D515" s="5"/>
      <c r="E515" s="5"/>
      <c r="F515" s="5"/>
      <c r="G515" s="5"/>
      <c r="H515" s="5"/>
      <c r="I515" s="5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4.25" customHeight="1">
      <c r="A516" s="5"/>
      <c r="B516" s="12"/>
      <c r="C516" s="12"/>
      <c r="D516" s="5"/>
      <c r="E516" s="5"/>
      <c r="F516" s="5"/>
      <c r="G516" s="5"/>
      <c r="H516" s="5"/>
      <c r="I516" s="5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4.25" customHeight="1">
      <c r="A517" s="5"/>
      <c r="B517" s="12"/>
      <c r="C517" s="12"/>
      <c r="D517" s="5"/>
      <c r="E517" s="5"/>
      <c r="F517" s="5"/>
      <c r="G517" s="5"/>
      <c r="H517" s="5"/>
      <c r="I517" s="5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4.25" customHeight="1">
      <c r="A518" s="5"/>
      <c r="B518" s="12"/>
      <c r="C518" s="12"/>
      <c r="D518" s="5"/>
      <c r="E518" s="5"/>
      <c r="F518" s="5"/>
      <c r="G518" s="5"/>
      <c r="H518" s="5"/>
      <c r="I518" s="5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4.25" customHeight="1">
      <c r="A519" s="5"/>
      <c r="B519" s="12"/>
      <c r="C519" s="12"/>
      <c r="D519" s="5"/>
      <c r="E519" s="5"/>
      <c r="F519" s="5"/>
      <c r="G519" s="5"/>
      <c r="H519" s="5"/>
      <c r="I519" s="5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4.25" customHeight="1">
      <c r="A520" s="5"/>
      <c r="B520" s="12"/>
      <c r="C520" s="12"/>
      <c r="D520" s="5"/>
      <c r="E520" s="5"/>
      <c r="F520" s="5"/>
      <c r="G520" s="5"/>
      <c r="H520" s="5"/>
      <c r="I520" s="5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4.25" customHeight="1">
      <c r="A521" s="5"/>
      <c r="B521" s="12"/>
      <c r="C521" s="12"/>
      <c r="D521" s="5"/>
      <c r="E521" s="5"/>
      <c r="F521" s="5"/>
      <c r="G521" s="5"/>
      <c r="H521" s="5"/>
      <c r="I521" s="5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4.25" customHeight="1">
      <c r="A522" s="5"/>
      <c r="B522" s="12"/>
      <c r="C522" s="12"/>
      <c r="D522" s="5"/>
      <c r="E522" s="5"/>
      <c r="F522" s="5"/>
      <c r="G522" s="5"/>
      <c r="H522" s="5"/>
      <c r="I522" s="5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4.25" customHeight="1">
      <c r="A523" s="5"/>
      <c r="B523" s="12"/>
      <c r="C523" s="12"/>
      <c r="D523" s="5"/>
      <c r="E523" s="5"/>
      <c r="F523" s="5"/>
      <c r="G523" s="5"/>
      <c r="H523" s="5"/>
      <c r="I523" s="5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4.25" customHeight="1">
      <c r="A524" s="5"/>
      <c r="B524" s="12"/>
      <c r="C524" s="12"/>
      <c r="D524" s="5"/>
      <c r="E524" s="5"/>
      <c r="F524" s="5"/>
      <c r="G524" s="5"/>
      <c r="H524" s="5"/>
      <c r="I524" s="5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4.25" customHeight="1">
      <c r="A525" s="5"/>
      <c r="B525" s="12"/>
      <c r="C525" s="12"/>
      <c r="D525" s="5"/>
      <c r="E525" s="5"/>
      <c r="F525" s="5"/>
      <c r="G525" s="5"/>
      <c r="H525" s="5"/>
      <c r="I525" s="5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4.25" customHeight="1">
      <c r="A526" s="5"/>
      <c r="B526" s="12"/>
      <c r="C526" s="12"/>
      <c r="D526" s="5"/>
      <c r="E526" s="5"/>
      <c r="F526" s="5"/>
      <c r="G526" s="5"/>
      <c r="H526" s="5"/>
      <c r="I526" s="5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4.25" customHeight="1">
      <c r="A527" s="5"/>
      <c r="B527" s="12"/>
      <c r="C527" s="12"/>
      <c r="D527" s="5"/>
      <c r="E527" s="5"/>
      <c r="F527" s="5"/>
      <c r="G527" s="5"/>
      <c r="H527" s="5"/>
      <c r="I527" s="5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4.25" customHeight="1">
      <c r="A528" s="5"/>
      <c r="B528" s="12"/>
      <c r="C528" s="12"/>
      <c r="D528" s="5"/>
      <c r="E528" s="5"/>
      <c r="F528" s="5"/>
      <c r="G528" s="5"/>
      <c r="H528" s="5"/>
      <c r="I528" s="5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4.25" customHeight="1">
      <c r="A529" s="5"/>
      <c r="B529" s="12"/>
      <c r="C529" s="12"/>
      <c r="D529" s="5"/>
      <c r="E529" s="5"/>
      <c r="F529" s="5"/>
      <c r="G529" s="5"/>
      <c r="H529" s="5"/>
      <c r="I529" s="5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4.25" customHeight="1">
      <c r="A530" s="5"/>
      <c r="B530" s="12"/>
      <c r="C530" s="12"/>
      <c r="D530" s="5"/>
      <c r="E530" s="5"/>
      <c r="F530" s="5"/>
      <c r="G530" s="5"/>
      <c r="H530" s="5"/>
      <c r="I530" s="5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4.25" customHeight="1">
      <c r="A531" s="5"/>
      <c r="B531" s="12"/>
      <c r="C531" s="12"/>
      <c r="D531" s="5"/>
      <c r="E531" s="5"/>
      <c r="F531" s="5"/>
      <c r="G531" s="5"/>
      <c r="H531" s="5"/>
      <c r="I531" s="5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4.25" customHeight="1">
      <c r="A532" s="5"/>
      <c r="B532" s="12"/>
      <c r="C532" s="12"/>
      <c r="D532" s="5"/>
      <c r="E532" s="5"/>
      <c r="F532" s="5"/>
      <c r="G532" s="5"/>
      <c r="H532" s="5"/>
      <c r="I532" s="5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4.25" customHeight="1">
      <c r="A533" s="5"/>
      <c r="B533" s="12"/>
      <c r="C533" s="12"/>
      <c r="D533" s="5"/>
      <c r="E533" s="5"/>
      <c r="F533" s="5"/>
      <c r="G533" s="5"/>
      <c r="H533" s="5"/>
      <c r="I533" s="5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4.25" customHeight="1">
      <c r="A534" s="5"/>
      <c r="B534" s="12"/>
      <c r="C534" s="12"/>
      <c r="D534" s="5"/>
      <c r="E534" s="5"/>
      <c r="F534" s="5"/>
      <c r="G534" s="5"/>
      <c r="H534" s="5"/>
      <c r="I534" s="5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4.25" customHeight="1">
      <c r="A535" s="5"/>
      <c r="B535" s="12"/>
      <c r="C535" s="12"/>
      <c r="D535" s="5"/>
      <c r="E535" s="5"/>
      <c r="F535" s="5"/>
      <c r="G535" s="5"/>
      <c r="H535" s="5"/>
      <c r="I535" s="5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4.25" customHeight="1">
      <c r="A536" s="5"/>
      <c r="B536" s="12"/>
      <c r="C536" s="12"/>
      <c r="D536" s="5"/>
      <c r="E536" s="5"/>
      <c r="F536" s="5"/>
      <c r="G536" s="5"/>
      <c r="H536" s="5"/>
      <c r="I536" s="5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4.25" customHeight="1">
      <c r="A537" s="5"/>
      <c r="B537" s="12"/>
      <c r="C537" s="12"/>
      <c r="D537" s="5"/>
      <c r="E537" s="5"/>
      <c r="F537" s="5"/>
      <c r="G537" s="5"/>
      <c r="H537" s="5"/>
      <c r="I537" s="5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4.25" customHeight="1">
      <c r="A538" s="5"/>
      <c r="B538" s="12"/>
      <c r="C538" s="12"/>
      <c r="D538" s="5"/>
      <c r="E538" s="5"/>
      <c r="F538" s="5"/>
      <c r="G538" s="5"/>
      <c r="H538" s="5"/>
      <c r="I538" s="5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4.25" customHeight="1">
      <c r="A539" s="5"/>
      <c r="B539" s="12"/>
      <c r="C539" s="12"/>
      <c r="D539" s="5"/>
      <c r="E539" s="5"/>
      <c r="F539" s="5"/>
      <c r="G539" s="5"/>
      <c r="H539" s="5"/>
      <c r="I539" s="5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4.25" customHeight="1">
      <c r="A540" s="5"/>
      <c r="B540" s="12"/>
      <c r="C540" s="12"/>
      <c r="D540" s="5"/>
      <c r="E540" s="5"/>
      <c r="F540" s="5"/>
      <c r="G540" s="5"/>
      <c r="H540" s="5"/>
      <c r="I540" s="5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4.25" customHeight="1">
      <c r="A541" s="5"/>
      <c r="B541" s="12"/>
      <c r="C541" s="12"/>
      <c r="D541" s="5"/>
      <c r="E541" s="5"/>
      <c r="F541" s="5"/>
      <c r="G541" s="5"/>
      <c r="H541" s="5"/>
      <c r="I541" s="5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4.25" customHeight="1">
      <c r="A542" s="5"/>
      <c r="B542" s="12"/>
      <c r="C542" s="12"/>
      <c r="D542" s="5"/>
      <c r="E542" s="5"/>
      <c r="F542" s="5"/>
      <c r="G542" s="5"/>
      <c r="H542" s="5"/>
      <c r="I542" s="5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4.25" customHeight="1">
      <c r="A543" s="5"/>
      <c r="B543" s="12"/>
      <c r="C543" s="12"/>
      <c r="D543" s="5"/>
      <c r="E543" s="5"/>
      <c r="F543" s="5"/>
      <c r="G543" s="5"/>
      <c r="H543" s="5"/>
      <c r="I543" s="5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4.25" customHeight="1">
      <c r="A544" s="5"/>
      <c r="B544" s="12"/>
      <c r="C544" s="12"/>
      <c r="D544" s="5"/>
      <c r="E544" s="5"/>
      <c r="F544" s="5"/>
      <c r="G544" s="5"/>
      <c r="H544" s="5"/>
      <c r="I544" s="5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4.25" customHeight="1">
      <c r="A545" s="5"/>
      <c r="B545" s="12"/>
      <c r="C545" s="12"/>
      <c r="D545" s="5"/>
      <c r="E545" s="5"/>
      <c r="F545" s="5"/>
      <c r="G545" s="5"/>
      <c r="H545" s="5"/>
      <c r="I545" s="5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4.25" customHeight="1">
      <c r="A546" s="5"/>
      <c r="B546" s="12"/>
      <c r="C546" s="12"/>
      <c r="D546" s="5"/>
      <c r="E546" s="5"/>
      <c r="F546" s="5"/>
      <c r="G546" s="5"/>
      <c r="H546" s="5"/>
      <c r="I546" s="5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4.25" customHeight="1">
      <c r="A547" s="5"/>
      <c r="B547" s="12"/>
      <c r="C547" s="12"/>
      <c r="D547" s="5"/>
      <c r="E547" s="5"/>
      <c r="F547" s="5"/>
      <c r="G547" s="5"/>
      <c r="H547" s="5"/>
      <c r="I547" s="5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4.25" customHeight="1">
      <c r="A548" s="5"/>
      <c r="B548" s="12"/>
      <c r="C548" s="12"/>
      <c r="D548" s="5"/>
      <c r="E548" s="5"/>
      <c r="F548" s="5"/>
      <c r="G548" s="5"/>
      <c r="H548" s="5"/>
      <c r="I548" s="5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4.25" customHeight="1">
      <c r="A549" s="5"/>
      <c r="B549" s="12"/>
      <c r="C549" s="12"/>
      <c r="D549" s="5"/>
      <c r="E549" s="5"/>
      <c r="F549" s="5"/>
      <c r="G549" s="5"/>
      <c r="H549" s="5"/>
      <c r="I549" s="5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4.25" customHeight="1">
      <c r="A550" s="5"/>
      <c r="B550" s="12"/>
      <c r="C550" s="12"/>
      <c r="D550" s="5"/>
      <c r="E550" s="5"/>
      <c r="F550" s="5"/>
      <c r="G550" s="5"/>
      <c r="H550" s="5"/>
      <c r="I550" s="5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4.25" customHeight="1">
      <c r="A551" s="5"/>
      <c r="B551" s="12"/>
      <c r="C551" s="12"/>
      <c r="D551" s="5"/>
      <c r="E551" s="5"/>
      <c r="F551" s="5"/>
      <c r="G551" s="5"/>
      <c r="H551" s="5"/>
      <c r="I551" s="5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4.25" customHeight="1">
      <c r="A552" s="5"/>
      <c r="B552" s="12"/>
      <c r="C552" s="12"/>
      <c r="D552" s="5"/>
      <c r="E552" s="5"/>
      <c r="F552" s="5"/>
      <c r="G552" s="5"/>
      <c r="H552" s="5"/>
      <c r="I552" s="5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4.25" customHeight="1">
      <c r="A553" s="5"/>
      <c r="B553" s="12"/>
      <c r="C553" s="12"/>
      <c r="D553" s="5"/>
      <c r="E553" s="5"/>
      <c r="F553" s="5"/>
      <c r="G553" s="5"/>
      <c r="H553" s="5"/>
      <c r="I553" s="5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4.25" customHeight="1">
      <c r="A554" s="5"/>
      <c r="B554" s="12"/>
      <c r="C554" s="12"/>
      <c r="D554" s="5"/>
      <c r="E554" s="5"/>
      <c r="F554" s="5"/>
      <c r="G554" s="5"/>
      <c r="H554" s="5"/>
      <c r="I554" s="5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4.25" customHeight="1">
      <c r="A555" s="5"/>
      <c r="B555" s="12"/>
      <c r="C555" s="12"/>
      <c r="D555" s="5"/>
      <c r="E555" s="5"/>
      <c r="F555" s="5"/>
      <c r="G555" s="5"/>
      <c r="H555" s="5"/>
      <c r="I555" s="5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4.25" customHeight="1">
      <c r="A556" s="5"/>
      <c r="B556" s="12"/>
      <c r="C556" s="12"/>
      <c r="D556" s="5"/>
      <c r="E556" s="5"/>
      <c r="F556" s="5"/>
      <c r="G556" s="5"/>
      <c r="H556" s="5"/>
      <c r="I556" s="5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4.25" customHeight="1">
      <c r="A557" s="5"/>
      <c r="B557" s="12"/>
      <c r="C557" s="12"/>
      <c r="D557" s="5"/>
      <c r="E557" s="5"/>
      <c r="F557" s="5"/>
      <c r="G557" s="5"/>
      <c r="H557" s="5"/>
      <c r="I557" s="5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4.25" customHeight="1">
      <c r="A558" s="5"/>
      <c r="B558" s="12"/>
      <c r="C558" s="12"/>
      <c r="D558" s="5"/>
      <c r="E558" s="5"/>
      <c r="F558" s="5"/>
      <c r="G558" s="5"/>
      <c r="H558" s="5"/>
      <c r="I558" s="5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4.25" customHeight="1">
      <c r="A559" s="5"/>
      <c r="B559" s="12"/>
      <c r="C559" s="12"/>
      <c r="D559" s="5"/>
      <c r="E559" s="5"/>
      <c r="F559" s="5"/>
      <c r="G559" s="5"/>
      <c r="H559" s="5"/>
      <c r="I559" s="5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4.25" customHeight="1">
      <c r="A560" s="5"/>
      <c r="B560" s="12"/>
      <c r="C560" s="12"/>
      <c r="D560" s="5"/>
      <c r="E560" s="5"/>
      <c r="F560" s="5"/>
      <c r="G560" s="5"/>
      <c r="H560" s="5"/>
      <c r="I560" s="5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4.25" customHeight="1">
      <c r="A561" s="5"/>
      <c r="B561" s="12"/>
      <c r="C561" s="12"/>
      <c r="D561" s="5"/>
      <c r="E561" s="5"/>
      <c r="F561" s="5"/>
      <c r="G561" s="5"/>
      <c r="H561" s="5"/>
      <c r="I561" s="5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4.25" customHeight="1">
      <c r="A562" s="5"/>
      <c r="B562" s="12"/>
      <c r="C562" s="12"/>
      <c r="D562" s="5"/>
      <c r="E562" s="5"/>
      <c r="F562" s="5"/>
      <c r="G562" s="5"/>
      <c r="H562" s="5"/>
      <c r="I562" s="5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4.25" customHeight="1">
      <c r="A563" s="5"/>
      <c r="B563" s="12"/>
      <c r="C563" s="12"/>
      <c r="D563" s="5"/>
      <c r="E563" s="5"/>
      <c r="F563" s="5"/>
      <c r="G563" s="5"/>
      <c r="H563" s="5"/>
      <c r="I563" s="5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4.25" customHeight="1">
      <c r="A564" s="5"/>
      <c r="B564" s="12"/>
      <c r="C564" s="12"/>
      <c r="D564" s="5"/>
      <c r="E564" s="5"/>
      <c r="F564" s="5"/>
      <c r="G564" s="5"/>
      <c r="H564" s="5"/>
      <c r="I564" s="5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4.25" customHeight="1">
      <c r="A565" s="5"/>
      <c r="B565" s="12"/>
      <c r="C565" s="12"/>
      <c r="D565" s="5"/>
      <c r="E565" s="5"/>
      <c r="F565" s="5"/>
      <c r="G565" s="5"/>
      <c r="H565" s="5"/>
      <c r="I565" s="5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4.25" customHeight="1">
      <c r="A566" s="5"/>
      <c r="B566" s="12"/>
      <c r="C566" s="12"/>
      <c r="D566" s="5"/>
      <c r="E566" s="5"/>
      <c r="F566" s="5"/>
      <c r="G566" s="5"/>
      <c r="H566" s="5"/>
      <c r="I566" s="5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4.25" customHeight="1">
      <c r="A567" s="5"/>
      <c r="B567" s="12"/>
      <c r="C567" s="12"/>
      <c r="D567" s="5"/>
      <c r="E567" s="5"/>
      <c r="F567" s="5"/>
      <c r="G567" s="5"/>
      <c r="H567" s="5"/>
      <c r="I567" s="5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4.25" customHeight="1">
      <c r="A568" s="5"/>
      <c r="B568" s="12"/>
      <c r="C568" s="12"/>
      <c r="D568" s="5"/>
      <c r="E568" s="5"/>
      <c r="F568" s="5"/>
      <c r="G568" s="5"/>
      <c r="H568" s="5"/>
      <c r="I568" s="5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4.25" customHeight="1">
      <c r="A569" s="5"/>
      <c r="B569" s="12"/>
      <c r="C569" s="12"/>
      <c r="D569" s="5"/>
      <c r="E569" s="5"/>
      <c r="F569" s="5"/>
      <c r="G569" s="5"/>
      <c r="H569" s="5"/>
      <c r="I569" s="5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4.25" customHeight="1">
      <c r="A570" s="5"/>
      <c r="B570" s="12"/>
      <c r="C570" s="12"/>
      <c r="D570" s="5"/>
      <c r="E570" s="5"/>
      <c r="F570" s="5"/>
      <c r="G570" s="5"/>
      <c r="H570" s="5"/>
      <c r="I570" s="5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4.25" customHeight="1">
      <c r="A571" s="5"/>
      <c r="B571" s="12"/>
      <c r="C571" s="12"/>
      <c r="D571" s="5"/>
      <c r="E571" s="5"/>
      <c r="F571" s="5"/>
      <c r="G571" s="5"/>
      <c r="H571" s="5"/>
      <c r="I571" s="5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4.25" customHeight="1">
      <c r="A572" s="5"/>
      <c r="B572" s="12"/>
      <c r="C572" s="12"/>
      <c r="D572" s="5"/>
      <c r="E572" s="5"/>
      <c r="F572" s="5"/>
      <c r="G572" s="5"/>
      <c r="H572" s="5"/>
      <c r="I572" s="5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4.25" customHeight="1">
      <c r="A573" s="5"/>
      <c r="B573" s="12"/>
      <c r="C573" s="12"/>
      <c r="D573" s="5"/>
      <c r="E573" s="5"/>
      <c r="F573" s="5"/>
      <c r="G573" s="5"/>
      <c r="H573" s="5"/>
      <c r="I573" s="5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4.25" customHeight="1">
      <c r="A574" s="5"/>
      <c r="B574" s="12"/>
      <c r="C574" s="12"/>
      <c r="D574" s="5"/>
      <c r="E574" s="5"/>
      <c r="F574" s="5"/>
      <c r="G574" s="5"/>
      <c r="H574" s="5"/>
      <c r="I574" s="5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4.25" customHeight="1">
      <c r="A575" s="5"/>
      <c r="B575" s="12"/>
      <c r="C575" s="12"/>
      <c r="D575" s="5"/>
      <c r="E575" s="5"/>
      <c r="F575" s="5"/>
      <c r="G575" s="5"/>
      <c r="H575" s="5"/>
      <c r="I575" s="5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4.25" customHeight="1">
      <c r="A576" s="5"/>
      <c r="B576" s="12"/>
      <c r="C576" s="12"/>
      <c r="D576" s="5"/>
      <c r="E576" s="5"/>
      <c r="F576" s="5"/>
      <c r="G576" s="5"/>
      <c r="H576" s="5"/>
      <c r="I576" s="5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4.25" customHeight="1">
      <c r="A577" s="5"/>
      <c r="B577" s="12"/>
      <c r="C577" s="12"/>
      <c r="D577" s="5"/>
      <c r="E577" s="5"/>
      <c r="F577" s="5"/>
      <c r="G577" s="5"/>
      <c r="H577" s="5"/>
      <c r="I577" s="5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4.25" customHeight="1">
      <c r="A578" s="5"/>
      <c r="B578" s="12"/>
      <c r="C578" s="12"/>
      <c r="D578" s="5"/>
      <c r="E578" s="5"/>
      <c r="F578" s="5"/>
      <c r="G578" s="5"/>
      <c r="H578" s="5"/>
      <c r="I578" s="5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4.25" customHeight="1">
      <c r="A579" s="5"/>
      <c r="B579" s="12"/>
      <c r="C579" s="12"/>
      <c r="D579" s="5"/>
      <c r="E579" s="5"/>
      <c r="F579" s="5"/>
      <c r="G579" s="5"/>
      <c r="H579" s="5"/>
      <c r="I579" s="5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4.25" customHeight="1">
      <c r="A580" s="5"/>
      <c r="B580" s="12"/>
      <c r="C580" s="12"/>
      <c r="D580" s="5"/>
      <c r="E580" s="5"/>
      <c r="F580" s="5"/>
      <c r="G580" s="5"/>
      <c r="H580" s="5"/>
      <c r="I580" s="5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4.25" customHeight="1">
      <c r="A581" s="5"/>
      <c r="B581" s="12"/>
      <c r="C581" s="12"/>
      <c r="D581" s="5"/>
      <c r="E581" s="5"/>
      <c r="F581" s="5"/>
      <c r="G581" s="5"/>
      <c r="H581" s="5"/>
      <c r="I581" s="5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4.25" customHeight="1">
      <c r="A582" s="5"/>
      <c r="B582" s="12"/>
      <c r="C582" s="12"/>
      <c r="D582" s="5"/>
      <c r="E582" s="5"/>
      <c r="F582" s="5"/>
      <c r="G582" s="5"/>
      <c r="H582" s="5"/>
      <c r="I582" s="5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4.25" customHeight="1">
      <c r="A583" s="5"/>
      <c r="B583" s="12"/>
      <c r="C583" s="12"/>
      <c r="D583" s="5"/>
      <c r="E583" s="5"/>
      <c r="F583" s="5"/>
      <c r="G583" s="5"/>
      <c r="H583" s="5"/>
      <c r="I583" s="5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4.25" customHeight="1">
      <c r="A584" s="5"/>
      <c r="B584" s="12"/>
      <c r="C584" s="12"/>
      <c r="D584" s="5"/>
      <c r="E584" s="5"/>
      <c r="F584" s="5"/>
      <c r="G584" s="5"/>
      <c r="H584" s="5"/>
      <c r="I584" s="5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4.25" customHeight="1">
      <c r="A585" s="5"/>
      <c r="B585" s="12"/>
      <c r="C585" s="12"/>
      <c r="D585" s="5"/>
      <c r="E585" s="5"/>
      <c r="F585" s="5"/>
      <c r="G585" s="5"/>
      <c r="H585" s="5"/>
      <c r="I585" s="5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4.25" customHeight="1">
      <c r="A586" s="5"/>
      <c r="B586" s="12"/>
      <c r="C586" s="12"/>
      <c r="D586" s="5"/>
      <c r="E586" s="5"/>
      <c r="F586" s="5"/>
      <c r="G586" s="5"/>
      <c r="H586" s="5"/>
      <c r="I586" s="5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4.25" customHeight="1">
      <c r="A587" s="5"/>
      <c r="B587" s="12"/>
      <c r="C587" s="12"/>
      <c r="D587" s="5"/>
      <c r="E587" s="5"/>
      <c r="F587" s="5"/>
      <c r="G587" s="5"/>
      <c r="H587" s="5"/>
      <c r="I587" s="5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4.25" customHeight="1">
      <c r="A588" s="5"/>
      <c r="B588" s="12"/>
      <c r="C588" s="12"/>
      <c r="D588" s="5"/>
      <c r="E588" s="5"/>
      <c r="F588" s="5"/>
      <c r="G588" s="5"/>
      <c r="H588" s="5"/>
      <c r="I588" s="5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4.25" customHeight="1">
      <c r="A589" s="5"/>
      <c r="B589" s="12"/>
      <c r="C589" s="12"/>
      <c r="D589" s="5"/>
      <c r="E589" s="5"/>
      <c r="F589" s="5"/>
      <c r="G589" s="5"/>
      <c r="H589" s="5"/>
      <c r="I589" s="5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4.25" customHeight="1">
      <c r="A590" s="5"/>
      <c r="B590" s="12"/>
      <c r="C590" s="12"/>
      <c r="D590" s="5"/>
      <c r="E590" s="5"/>
      <c r="F590" s="5"/>
      <c r="G590" s="5"/>
      <c r="H590" s="5"/>
      <c r="I590" s="5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4.25" customHeight="1">
      <c r="A591" s="5"/>
      <c r="B591" s="12"/>
      <c r="C591" s="12"/>
      <c r="D591" s="5"/>
      <c r="E591" s="5"/>
      <c r="F591" s="5"/>
      <c r="G591" s="5"/>
      <c r="H591" s="5"/>
      <c r="I591" s="5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4.25" customHeight="1">
      <c r="A592" s="5"/>
      <c r="B592" s="12"/>
      <c r="C592" s="12"/>
      <c r="D592" s="5"/>
      <c r="E592" s="5"/>
      <c r="F592" s="5"/>
      <c r="G592" s="5"/>
      <c r="H592" s="5"/>
      <c r="I592" s="5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4.25" customHeight="1">
      <c r="A593" s="5"/>
      <c r="B593" s="12"/>
      <c r="C593" s="12"/>
      <c r="D593" s="5"/>
      <c r="E593" s="5"/>
      <c r="F593" s="5"/>
      <c r="G593" s="5"/>
      <c r="H593" s="5"/>
      <c r="I593" s="5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4.25" customHeight="1">
      <c r="A594" s="5"/>
      <c r="B594" s="12"/>
      <c r="C594" s="12"/>
      <c r="D594" s="5"/>
      <c r="E594" s="5"/>
      <c r="F594" s="5"/>
      <c r="G594" s="5"/>
      <c r="H594" s="5"/>
      <c r="I594" s="5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4.25" customHeight="1">
      <c r="A595" s="5"/>
      <c r="B595" s="12"/>
      <c r="C595" s="12"/>
      <c r="D595" s="5"/>
      <c r="E595" s="5"/>
      <c r="F595" s="5"/>
      <c r="G595" s="5"/>
      <c r="H595" s="5"/>
      <c r="I595" s="5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4.25" customHeight="1">
      <c r="A596" s="5"/>
      <c r="B596" s="12"/>
      <c r="C596" s="12"/>
      <c r="D596" s="5"/>
      <c r="E596" s="5"/>
      <c r="F596" s="5"/>
      <c r="G596" s="5"/>
      <c r="H596" s="5"/>
      <c r="I596" s="5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4.25" customHeight="1">
      <c r="A597" s="5"/>
      <c r="B597" s="12"/>
      <c r="C597" s="12"/>
      <c r="D597" s="5"/>
      <c r="E597" s="5"/>
      <c r="F597" s="5"/>
      <c r="G597" s="5"/>
      <c r="H597" s="5"/>
      <c r="I597" s="5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4.25" customHeight="1">
      <c r="A598" s="5"/>
      <c r="B598" s="12"/>
      <c r="C598" s="12"/>
      <c r="D598" s="5"/>
      <c r="E598" s="5"/>
      <c r="F598" s="5"/>
      <c r="G598" s="5"/>
      <c r="H598" s="5"/>
      <c r="I598" s="5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4.25" customHeight="1">
      <c r="A599" s="5"/>
      <c r="B599" s="12"/>
      <c r="C599" s="12"/>
      <c r="D599" s="5"/>
      <c r="E599" s="5"/>
      <c r="F599" s="5"/>
      <c r="G599" s="5"/>
      <c r="H599" s="5"/>
      <c r="I599" s="5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4.25" customHeight="1">
      <c r="A600" s="5"/>
      <c r="B600" s="12"/>
      <c r="C600" s="12"/>
      <c r="D600" s="5"/>
      <c r="E600" s="5"/>
      <c r="F600" s="5"/>
      <c r="G600" s="5"/>
      <c r="H600" s="5"/>
      <c r="I600" s="5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4.25" customHeight="1">
      <c r="A601" s="5"/>
      <c r="B601" s="12"/>
      <c r="C601" s="12"/>
      <c r="D601" s="5"/>
      <c r="E601" s="5"/>
      <c r="F601" s="5"/>
      <c r="G601" s="5"/>
      <c r="H601" s="5"/>
      <c r="I601" s="5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4.25" customHeight="1">
      <c r="A602" s="5"/>
      <c r="B602" s="12"/>
      <c r="C602" s="12"/>
      <c r="D602" s="5"/>
      <c r="E602" s="5"/>
      <c r="F602" s="5"/>
      <c r="G602" s="5"/>
      <c r="H602" s="5"/>
      <c r="I602" s="5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4.25" customHeight="1">
      <c r="A603" s="5"/>
      <c r="B603" s="12"/>
      <c r="C603" s="12"/>
      <c r="D603" s="5"/>
      <c r="E603" s="5"/>
      <c r="F603" s="5"/>
      <c r="G603" s="5"/>
      <c r="H603" s="5"/>
      <c r="I603" s="5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4.25" customHeight="1">
      <c r="A604" s="5"/>
      <c r="B604" s="12"/>
      <c r="C604" s="12"/>
      <c r="D604" s="5"/>
      <c r="E604" s="5"/>
      <c r="F604" s="5"/>
      <c r="G604" s="5"/>
      <c r="H604" s="5"/>
      <c r="I604" s="5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4.25" customHeight="1">
      <c r="A605" s="5"/>
      <c r="B605" s="12"/>
      <c r="C605" s="12"/>
      <c r="D605" s="5"/>
      <c r="E605" s="5"/>
      <c r="F605" s="5"/>
      <c r="G605" s="5"/>
      <c r="H605" s="5"/>
      <c r="I605" s="5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4.25" customHeight="1">
      <c r="A606" s="5"/>
      <c r="B606" s="12"/>
      <c r="C606" s="12"/>
      <c r="D606" s="5"/>
      <c r="E606" s="5"/>
      <c r="F606" s="5"/>
      <c r="G606" s="5"/>
      <c r="H606" s="5"/>
      <c r="I606" s="5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4.25" customHeight="1">
      <c r="A607" s="5"/>
      <c r="B607" s="12"/>
      <c r="C607" s="12"/>
      <c r="D607" s="5"/>
      <c r="E607" s="5"/>
      <c r="F607" s="5"/>
      <c r="G607" s="5"/>
      <c r="H607" s="5"/>
      <c r="I607" s="5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4.25" customHeight="1">
      <c r="A608" s="5"/>
      <c r="B608" s="12"/>
      <c r="C608" s="12"/>
      <c r="D608" s="5"/>
      <c r="E608" s="5"/>
      <c r="F608" s="5"/>
      <c r="G608" s="5"/>
      <c r="H608" s="5"/>
      <c r="I608" s="5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4.25" customHeight="1">
      <c r="A609" s="5"/>
      <c r="B609" s="12"/>
      <c r="C609" s="12"/>
      <c r="D609" s="5"/>
      <c r="E609" s="5"/>
      <c r="F609" s="5"/>
      <c r="G609" s="5"/>
      <c r="H609" s="5"/>
      <c r="I609" s="5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4.25" customHeight="1">
      <c r="A610" s="5"/>
      <c r="B610" s="12"/>
      <c r="C610" s="12"/>
      <c r="D610" s="5"/>
      <c r="E610" s="5"/>
      <c r="F610" s="5"/>
      <c r="G610" s="5"/>
      <c r="H610" s="5"/>
      <c r="I610" s="5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4.25" customHeight="1">
      <c r="A611" s="5"/>
      <c r="B611" s="12"/>
      <c r="C611" s="12"/>
      <c r="D611" s="5"/>
      <c r="E611" s="5"/>
      <c r="F611" s="5"/>
      <c r="G611" s="5"/>
      <c r="H611" s="5"/>
      <c r="I611" s="5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4.25" customHeight="1">
      <c r="A612" s="5"/>
      <c r="B612" s="12"/>
      <c r="C612" s="12"/>
      <c r="D612" s="5"/>
      <c r="E612" s="5"/>
      <c r="F612" s="5"/>
      <c r="G612" s="5"/>
      <c r="H612" s="5"/>
      <c r="I612" s="5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4.25" customHeight="1">
      <c r="A613" s="5"/>
      <c r="B613" s="12"/>
      <c r="C613" s="12"/>
      <c r="D613" s="5"/>
      <c r="E613" s="5"/>
      <c r="F613" s="5"/>
      <c r="G613" s="5"/>
      <c r="H613" s="5"/>
      <c r="I613" s="5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4.25" customHeight="1">
      <c r="A614" s="5"/>
      <c r="B614" s="12"/>
      <c r="C614" s="12"/>
      <c r="D614" s="5"/>
      <c r="E614" s="5"/>
      <c r="F614" s="5"/>
      <c r="G614" s="5"/>
      <c r="H614" s="5"/>
      <c r="I614" s="5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4.25" customHeight="1">
      <c r="A615" s="5"/>
      <c r="B615" s="12"/>
      <c r="C615" s="12"/>
      <c r="D615" s="5"/>
      <c r="E615" s="5"/>
      <c r="F615" s="5"/>
      <c r="G615" s="5"/>
      <c r="H615" s="5"/>
      <c r="I615" s="5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4.25" customHeight="1">
      <c r="A616" s="5"/>
      <c r="B616" s="12"/>
      <c r="C616" s="12"/>
      <c r="D616" s="5"/>
      <c r="E616" s="5"/>
      <c r="F616" s="5"/>
      <c r="G616" s="5"/>
      <c r="H616" s="5"/>
      <c r="I616" s="5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4.25" customHeight="1">
      <c r="A617" s="5"/>
      <c r="B617" s="12"/>
      <c r="C617" s="12"/>
      <c r="D617" s="5"/>
      <c r="E617" s="5"/>
      <c r="F617" s="5"/>
      <c r="G617" s="5"/>
      <c r="H617" s="5"/>
      <c r="I617" s="5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4.25" customHeight="1">
      <c r="A618" s="5"/>
      <c r="B618" s="12"/>
      <c r="C618" s="12"/>
      <c r="D618" s="5"/>
      <c r="E618" s="5"/>
      <c r="F618" s="5"/>
      <c r="G618" s="5"/>
      <c r="H618" s="5"/>
      <c r="I618" s="5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4.25" customHeight="1">
      <c r="A619" s="5"/>
      <c r="B619" s="12"/>
      <c r="C619" s="12"/>
      <c r="D619" s="5"/>
      <c r="E619" s="5"/>
      <c r="F619" s="5"/>
      <c r="G619" s="5"/>
      <c r="H619" s="5"/>
      <c r="I619" s="5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4.25" customHeight="1">
      <c r="A620" s="5"/>
      <c r="B620" s="12"/>
      <c r="C620" s="12"/>
      <c r="D620" s="5"/>
      <c r="E620" s="5"/>
      <c r="F620" s="5"/>
      <c r="G620" s="5"/>
      <c r="H620" s="5"/>
      <c r="I620" s="5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4.25" customHeight="1">
      <c r="A621" s="5"/>
      <c r="B621" s="12"/>
      <c r="C621" s="12"/>
      <c r="D621" s="5"/>
      <c r="E621" s="5"/>
      <c r="F621" s="5"/>
      <c r="G621" s="5"/>
      <c r="H621" s="5"/>
      <c r="I621" s="5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4.25" customHeight="1">
      <c r="A622" s="5"/>
      <c r="B622" s="12"/>
      <c r="C622" s="12"/>
      <c r="D622" s="5"/>
      <c r="E622" s="5"/>
      <c r="F622" s="5"/>
      <c r="G622" s="5"/>
      <c r="H622" s="5"/>
      <c r="I622" s="5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4.25" customHeight="1">
      <c r="A623" s="5"/>
      <c r="B623" s="12"/>
      <c r="C623" s="12"/>
      <c r="D623" s="5"/>
      <c r="E623" s="5"/>
      <c r="F623" s="5"/>
      <c r="G623" s="5"/>
      <c r="H623" s="5"/>
      <c r="I623" s="5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4.25" customHeight="1">
      <c r="A624" s="5"/>
      <c r="B624" s="12"/>
      <c r="C624" s="12"/>
      <c r="D624" s="5"/>
      <c r="E624" s="5"/>
      <c r="F624" s="5"/>
      <c r="G624" s="5"/>
      <c r="H624" s="5"/>
      <c r="I624" s="5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4.25" customHeight="1">
      <c r="A625" s="5"/>
      <c r="B625" s="12"/>
      <c r="C625" s="12"/>
      <c r="D625" s="5"/>
      <c r="E625" s="5"/>
      <c r="F625" s="5"/>
      <c r="G625" s="5"/>
      <c r="H625" s="5"/>
      <c r="I625" s="5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4.25" customHeight="1">
      <c r="A626" s="5"/>
      <c r="B626" s="12"/>
      <c r="C626" s="12"/>
      <c r="D626" s="5"/>
      <c r="E626" s="5"/>
      <c r="F626" s="5"/>
      <c r="G626" s="5"/>
      <c r="H626" s="5"/>
      <c r="I626" s="5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4.25" customHeight="1">
      <c r="A627" s="5"/>
      <c r="B627" s="12"/>
      <c r="C627" s="12"/>
      <c r="D627" s="5"/>
      <c r="E627" s="5"/>
      <c r="F627" s="5"/>
      <c r="G627" s="5"/>
      <c r="H627" s="5"/>
      <c r="I627" s="5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4.25" customHeight="1">
      <c r="A628" s="5"/>
      <c r="B628" s="12"/>
      <c r="C628" s="12"/>
      <c r="D628" s="5"/>
      <c r="E628" s="5"/>
      <c r="F628" s="5"/>
      <c r="G628" s="5"/>
      <c r="H628" s="5"/>
      <c r="I628" s="5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4.25" customHeight="1">
      <c r="A629" s="5"/>
      <c r="B629" s="12"/>
      <c r="C629" s="12"/>
      <c r="D629" s="5"/>
      <c r="E629" s="5"/>
      <c r="F629" s="5"/>
      <c r="G629" s="5"/>
      <c r="H629" s="5"/>
      <c r="I629" s="5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4.25" customHeight="1">
      <c r="A630" s="5"/>
      <c r="B630" s="12"/>
      <c r="C630" s="12"/>
      <c r="D630" s="5"/>
      <c r="E630" s="5"/>
      <c r="F630" s="5"/>
      <c r="G630" s="5"/>
      <c r="H630" s="5"/>
      <c r="I630" s="5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4.25" customHeight="1">
      <c r="A631" s="5"/>
      <c r="B631" s="12"/>
      <c r="C631" s="12"/>
      <c r="D631" s="5"/>
      <c r="E631" s="5"/>
      <c r="F631" s="5"/>
      <c r="G631" s="5"/>
      <c r="H631" s="5"/>
      <c r="I631" s="5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4.25" customHeight="1">
      <c r="A632" s="5"/>
      <c r="B632" s="12"/>
      <c r="C632" s="12"/>
      <c r="D632" s="5"/>
      <c r="E632" s="5"/>
      <c r="F632" s="5"/>
      <c r="G632" s="5"/>
      <c r="H632" s="5"/>
      <c r="I632" s="5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4.25" customHeight="1">
      <c r="A633" s="5"/>
      <c r="B633" s="12"/>
      <c r="C633" s="12"/>
      <c r="D633" s="5"/>
      <c r="E633" s="5"/>
      <c r="F633" s="5"/>
      <c r="G633" s="5"/>
      <c r="H633" s="5"/>
      <c r="I633" s="5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4.25" customHeight="1">
      <c r="A634" s="5"/>
      <c r="B634" s="12"/>
      <c r="C634" s="12"/>
      <c r="D634" s="5"/>
      <c r="E634" s="5"/>
      <c r="F634" s="5"/>
      <c r="G634" s="5"/>
      <c r="H634" s="5"/>
      <c r="I634" s="5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4.25" customHeight="1">
      <c r="A635" s="5"/>
      <c r="B635" s="12"/>
      <c r="C635" s="12"/>
      <c r="D635" s="5"/>
      <c r="E635" s="5"/>
      <c r="F635" s="5"/>
      <c r="G635" s="5"/>
      <c r="H635" s="5"/>
      <c r="I635" s="5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4.25" customHeight="1">
      <c r="A636" s="5"/>
      <c r="B636" s="12"/>
      <c r="C636" s="12"/>
      <c r="D636" s="5"/>
      <c r="E636" s="5"/>
      <c r="F636" s="5"/>
      <c r="G636" s="5"/>
      <c r="H636" s="5"/>
      <c r="I636" s="5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4.25" customHeight="1">
      <c r="A637" s="5"/>
      <c r="B637" s="12"/>
      <c r="C637" s="12"/>
      <c r="D637" s="5"/>
      <c r="E637" s="5"/>
      <c r="F637" s="5"/>
      <c r="G637" s="5"/>
      <c r="H637" s="5"/>
      <c r="I637" s="5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4.25" customHeight="1">
      <c r="A638" s="5"/>
      <c r="B638" s="12"/>
      <c r="C638" s="12"/>
      <c r="D638" s="5"/>
      <c r="E638" s="5"/>
      <c r="F638" s="5"/>
      <c r="G638" s="5"/>
      <c r="H638" s="5"/>
      <c r="I638" s="5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4.25" customHeight="1">
      <c r="A639" s="5"/>
      <c r="B639" s="12"/>
      <c r="C639" s="12"/>
      <c r="D639" s="5"/>
      <c r="E639" s="5"/>
      <c r="F639" s="5"/>
      <c r="G639" s="5"/>
      <c r="H639" s="5"/>
      <c r="I639" s="5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4.25" customHeight="1">
      <c r="A640" s="5"/>
      <c r="B640" s="12"/>
      <c r="C640" s="12"/>
      <c r="D640" s="5"/>
      <c r="E640" s="5"/>
      <c r="F640" s="5"/>
      <c r="G640" s="5"/>
      <c r="H640" s="5"/>
      <c r="I640" s="5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4.25" customHeight="1">
      <c r="A641" s="5"/>
      <c r="B641" s="12"/>
      <c r="C641" s="12"/>
      <c r="D641" s="5"/>
      <c r="E641" s="5"/>
      <c r="F641" s="5"/>
      <c r="G641" s="5"/>
      <c r="H641" s="5"/>
      <c r="I641" s="5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4.25" customHeight="1">
      <c r="A642" s="5"/>
      <c r="B642" s="12"/>
      <c r="C642" s="12"/>
      <c r="D642" s="5"/>
      <c r="E642" s="5"/>
      <c r="F642" s="5"/>
      <c r="G642" s="5"/>
      <c r="H642" s="5"/>
      <c r="I642" s="5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4.25" customHeight="1">
      <c r="A643" s="5"/>
      <c r="B643" s="12"/>
      <c r="C643" s="12"/>
      <c r="D643" s="5"/>
      <c r="E643" s="5"/>
      <c r="F643" s="5"/>
      <c r="G643" s="5"/>
      <c r="H643" s="5"/>
      <c r="I643" s="5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4.25" customHeight="1">
      <c r="A644" s="5"/>
      <c r="B644" s="12"/>
      <c r="C644" s="12"/>
      <c r="D644" s="5"/>
      <c r="E644" s="5"/>
      <c r="F644" s="5"/>
      <c r="G644" s="5"/>
      <c r="H644" s="5"/>
      <c r="I644" s="5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4.25" customHeight="1">
      <c r="A645" s="5"/>
      <c r="B645" s="12"/>
      <c r="C645" s="12"/>
      <c r="D645" s="5"/>
      <c r="E645" s="5"/>
      <c r="F645" s="5"/>
      <c r="G645" s="5"/>
      <c r="H645" s="5"/>
      <c r="I645" s="5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4.25" customHeight="1">
      <c r="A646" s="5"/>
      <c r="B646" s="12"/>
      <c r="C646" s="12"/>
      <c r="D646" s="5"/>
      <c r="E646" s="5"/>
      <c r="F646" s="5"/>
      <c r="G646" s="5"/>
      <c r="H646" s="5"/>
      <c r="I646" s="5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4.25" customHeight="1">
      <c r="A647" s="5"/>
      <c r="B647" s="12"/>
      <c r="C647" s="12"/>
      <c r="D647" s="5"/>
      <c r="E647" s="5"/>
      <c r="F647" s="5"/>
      <c r="G647" s="5"/>
      <c r="H647" s="5"/>
      <c r="I647" s="5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4.25" customHeight="1">
      <c r="A648" s="5"/>
      <c r="B648" s="12"/>
      <c r="C648" s="12"/>
      <c r="D648" s="5"/>
      <c r="E648" s="5"/>
      <c r="F648" s="5"/>
      <c r="G648" s="5"/>
      <c r="H648" s="5"/>
      <c r="I648" s="5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4.25" customHeight="1">
      <c r="A649" s="5"/>
      <c r="B649" s="12"/>
      <c r="C649" s="12"/>
      <c r="D649" s="5"/>
      <c r="E649" s="5"/>
      <c r="F649" s="5"/>
      <c r="G649" s="5"/>
      <c r="H649" s="5"/>
      <c r="I649" s="5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4.25" customHeight="1">
      <c r="A650" s="5"/>
      <c r="B650" s="12"/>
      <c r="C650" s="12"/>
      <c r="D650" s="5"/>
      <c r="E650" s="5"/>
      <c r="F650" s="5"/>
      <c r="G650" s="5"/>
      <c r="H650" s="5"/>
      <c r="I650" s="5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4.25" customHeight="1">
      <c r="A651" s="5"/>
      <c r="B651" s="12"/>
      <c r="C651" s="12"/>
      <c r="D651" s="5"/>
      <c r="E651" s="5"/>
      <c r="F651" s="5"/>
      <c r="G651" s="5"/>
      <c r="H651" s="5"/>
      <c r="I651" s="5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4.25" customHeight="1">
      <c r="A652" s="5"/>
      <c r="B652" s="12"/>
      <c r="C652" s="12"/>
      <c r="D652" s="5"/>
      <c r="E652" s="5"/>
      <c r="F652" s="5"/>
      <c r="G652" s="5"/>
      <c r="H652" s="5"/>
      <c r="I652" s="5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4.25" customHeight="1">
      <c r="A653" s="5"/>
      <c r="B653" s="12"/>
      <c r="C653" s="12"/>
      <c r="D653" s="5"/>
      <c r="E653" s="5"/>
      <c r="F653" s="5"/>
      <c r="G653" s="5"/>
      <c r="H653" s="5"/>
      <c r="I653" s="5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4.25" customHeight="1">
      <c r="A654" s="5"/>
      <c r="B654" s="12"/>
      <c r="C654" s="12"/>
      <c r="D654" s="5"/>
      <c r="E654" s="5"/>
      <c r="F654" s="5"/>
      <c r="G654" s="5"/>
      <c r="H654" s="5"/>
      <c r="I654" s="5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4.25" customHeight="1">
      <c r="A655" s="5"/>
      <c r="B655" s="12"/>
      <c r="C655" s="12"/>
      <c r="D655" s="5"/>
      <c r="E655" s="5"/>
      <c r="F655" s="5"/>
      <c r="G655" s="5"/>
      <c r="H655" s="5"/>
      <c r="I655" s="5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4.25" customHeight="1">
      <c r="A656" s="5"/>
      <c r="B656" s="12"/>
      <c r="C656" s="12"/>
      <c r="D656" s="5"/>
      <c r="E656" s="5"/>
      <c r="F656" s="5"/>
      <c r="G656" s="5"/>
      <c r="H656" s="5"/>
      <c r="I656" s="5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4.25" customHeight="1">
      <c r="A657" s="5"/>
      <c r="B657" s="12"/>
      <c r="C657" s="12"/>
      <c r="D657" s="5"/>
      <c r="E657" s="5"/>
      <c r="F657" s="5"/>
      <c r="G657" s="5"/>
      <c r="H657" s="5"/>
      <c r="I657" s="5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4.25" customHeight="1">
      <c r="A658" s="5"/>
      <c r="B658" s="12"/>
      <c r="C658" s="12"/>
      <c r="D658" s="5"/>
      <c r="E658" s="5"/>
      <c r="F658" s="5"/>
      <c r="G658" s="5"/>
      <c r="H658" s="5"/>
      <c r="I658" s="5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4.25" customHeight="1">
      <c r="A659" s="5"/>
      <c r="B659" s="12"/>
      <c r="C659" s="12"/>
      <c r="D659" s="5"/>
      <c r="E659" s="5"/>
      <c r="F659" s="5"/>
      <c r="G659" s="5"/>
      <c r="H659" s="5"/>
      <c r="I659" s="5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4.25" customHeight="1">
      <c r="A660" s="5"/>
      <c r="B660" s="12"/>
      <c r="C660" s="12"/>
      <c r="D660" s="5"/>
      <c r="E660" s="5"/>
      <c r="F660" s="5"/>
      <c r="G660" s="5"/>
      <c r="H660" s="5"/>
      <c r="I660" s="5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4.25" customHeight="1">
      <c r="A661" s="5"/>
      <c r="B661" s="12"/>
      <c r="C661" s="12"/>
      <c r="D661" s="5"/>
      <c r="E661" s="5"/>
      <c r="F661" s="5"/>
      <c r="G661" s="5"/>
      <c r="H661" s="5"/>
      <c r="I661" s="5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4.25" customHeight="1">
      <c r="A662" s="5"/>
      <c r="B662" s="12"/>
      <c r="C662" s="12"/>
      <c r="D662" s="5"/>
      <c r="E662" s="5"/>
      <c r="F662" s="5"/>
      <c r="G662" s="5"/>
      <c r="H662" s="5"/>
      <c r="I662" s="5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4.25" customHeight="1">
      <c r="A663" s="5"/>
      <c r="B663" s="12"/>
      <c r="C663" s="12"/>
      <c r="D663" s="5"/>
      <c r="E663" s="5"/>
      <c r="F663" s="5"/>
      <c r="G663" s="5"/>
      <c r="H663" s="5"/>
      <c r="I663" s="5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4.25" customHeight="1">
      <c r="A664" s="5"/>
      <c r="B664" s="12"/>
      <c r="C664" s="12"/>
      <c r="D664" s="5"/>
      <c r="E664" s="5"/>
      <c r="F664" s="5"/>
      <c r="G664" s="5"/>
      <c r="H664" s="5"/>
      <c r="I664" s="5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4.25" customHeight="1">
      <c r="A665" s="5"/>
      <c r="B665" s="12"/>
      <c r="C665" s="12"/>
      <c r="D665" s="5"/>
      <c r="E665" s="5"/>
      <c r="F665" s="5"/>
      <c r="G665" s="5"/>
      <c r="H665" s="5"/>
      <c r="I665" s="5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4.25" customHeight="1">
      <c r="A666" s="5"/>
      <c r="B666" s="12"/>
      <c r="C666" s="12"/>
      <c r="D666" s="5"/>
      <c r="E666" s="5"/>
      <c r="F666" s="5"/>
      <c r="G666" s="5"/>
      <c r="H666" s="5"/>
      <c r="I666" s="5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4.25" customHeight="1">
      <c r="A667" s="5"/>
      <c r="B667" s="12"/>
      <c r="C667" s="12"/>
      <c r="D667" s="5"/>
      <c r="E667" s="5"/>
      <c r="F667" s="5"/>
      <c r="G667" s="5"/>
      <c r="H667" s="5"/>
      <c r="I667" s="5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4.25" customHeight="1">
      <c r="A668" s="5"/>
      <c r="B668" s="12"/>
      <c r="C668" s="12"/>
      <c r="D668" s="5"/>
      <c r="E668" s="5"/>
      <c r="F668" s="5"/>
      <c r="G668" s="5"/>
      <c r="H668" s="5"/>
      <c r="I668" s="5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4.25" customHeight="1">
      <c r="A669" s="5"/>
      <c r="B669" s="12"/>
      <c r="C669" s="12"/>
      <c r="D669" s="5"/>
      <c r="E669" s="5"/>
      <c r="F669" s="5"/>
      <c r="G669" s="5"/>
      <c r="H669" s="5"/>
      <c r="I669" s="5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4.25" customHeight="1">
      <c r="A670" s="5"/>
      <c r="B670" s="12"/>
      <c r="C670" s="12"/>
      <c r="D670" s="5"/>
      <c r="E670" s="5"/>
      <c r="F670" s="5"/>
      <c r="G670" s="5"/>
      <c r="H670" s="5"/>
      <c r="I670" s="5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4.25" customHeight="1">
      <c r="A671" s="5"/>
      <c r="B671" s="12"/>
      <c r="C671" s="12"/>
      <c r="D671" s="5"/>
      <c r="E671" s="5"/>
      <c r="F671" s="5"/>
      <c r="G671" s="5"/>
      <c r="H671" s="5"/>
      <c r="I671" s="5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4.25" customHeight="1">
      <c r="A672" s="5"/>
      <c r="B672" s="12"/>
      <c r="C672" s="12"/>
      <c r="D672" s="5"/>
      <c r="E672" s="5"/>
      <c r="F672" s="5"/>
      <c r="G672" s="5"/>
      <c r="H672" s="5"/>
      <c r="I672" s="5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4.25" customHeight="1">
      <c r="A673" s="5"/>
      <c r="B673" s="12"/>
      <c r="C673" s="12"/>
      <c r="D673" s="5"/>
      <c r="E673" s="5"/>
      <c r="F673" s="5"/>
      <c r="G673" s="5"/>
      <c r="H673" s="5"/>
      <c r="I673" s="5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4.25" customHeight="1">
      <c r="A674" s="5"/>
      <c r="B674" s="12"/>
      <c r="C674" s="12"/>
      <c r="D674" s="5"/>
      <c r="E674" s="5"/>
      <c r="F674" s="5"/>
      <c r="G674" s="5"/>
      <c r="H674" s="5"/>
      <c r="I674" s="5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4.25" customHeight="1">
      <c r="A675" s="5"/>
      <c r="B675" s="12"/>
      <c r="C675" s="12"/>
      <c r="D675" s="5"/>
      <c r="E675" s="5"/>
      <c r="F675" s="5"/>
      <c r="G675" s="5"/>
      <c r="H675" s="5"/>
      <c r="I675" s="5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4.25" customHeight="1">
      <c r="A676" s="5"/>
      <c r="B676" s="12"/>
      <c r="C676" s="12"/>
      <c r="D676" s="5"/>
      <c r="E676" s="5"/>
      <c r="F676" s="5"/>
      <c r="G676" s="5"/>
      <c r="H676" s="5"/>
      <c r="I676" s="5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4.25" customHeight="1">
      <c r="A677" s="5"/>
      <c r="B677" s="12"/>
      <c r="C677" s="12"/>
      <c r="D677" s="5"/>
      <c r="E677" s="5"/>
      <c r="F677" s="5"/>
      <c r="G677" s="5"/>
      <c r="H677" s="5"/>
      <c r="I677" s="5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4.25" customHeight="1">
      <c r="A678" s="5"/>
      <c r="B678" s="12"/>
      <c r="C678" s="12"/>
      <c r="D678" s="5"/>
      <c r="E678" s="5"/>
      <c r="F678" s="5"/>
      <c r="G678" s="5"/>
      <c r="H678" s="5"/>
      <c r="I678" s="5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4.25" customHeight="1">
      <c r="A679" s="5"/>
      <c r="B679" s="12"/>
      <c r="C679" s="12"/>
      <c r="D679" s="5"/>
      <c r="E679" s="5"/>
      <c r="F679" s="5"/>
      <c r="G679" s="5"/>
      <c r="H679" s="5"/>
      <c r="I679" s="5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4.25" customHeight="1">
      <c r="A680" s="5"/>
      <c r="B680" s="12"/>
      <c r="C680" s="12"/>
      <c r="D680" s="5"/>
      <c r="E680" s="5"/>
      <c r="F680" s="5"/>
      <c r="G680" s="5"/>
      <c r="H680" s="5"/>
      <c r="I680" s="5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4.25" customHeight="1">
      <c r="A681" s="5"/>
      <c r="B681" s="12"/>
      <c r="C681" s="12"/>
      <c r="D681" s="5"/>
      <c r="E681" s="5"/>
      <c r="F681" s="5"/>
      <c r="G681" s="5"/>
      <c r="H681" s="5"/>
      <c r="I681" s="5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4.25" customHeight="1">
      <c r="A682" s="5"/>
      <c r="B682" s="12"/>
      <c r="C682" s="12"/>
      <c r="D682" s="5"/>
      <c r="E682" s="5"/>
      <c r="F682" s="5"/>
      <c r="G682" s="5"/>
      <c r="H682" s="5"/>
      <c r="I682" s="5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4.25" customHeight="1">
      <c r="A683" s="5"/>
      <c r="B683" s="12"/>
      <c r="C683" s="12"/>
      <c r="D683" s="5"/>
      <c r="E683" s="5"/>
      <c r="F683" s="5"/>
      <c r="G683" s="5"/>
      <c r="H683" s="5"/>
      <c r="I683" s="5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4.25" customHeight="1">
      <c r="A684" s="5"/>
      <c r="B684" s="12"/>
      <c r="C684" s="12"/>
      <c r="D684" s="5"/>
      <c r="E684" s="5"/>
      <c r="F684" s="5"/>
      <c r="G684" s="5"/>
      <c r="H684" s="5"/>
      <c r="I684" s="5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4.25" customHeight="1">
      <c r="A685" s="5"/>
      <c r="B685" s="12"/>
      <c r="C685" s="12"/>
      <c r="D685" s="5"/>
      <c r="E685" s="5"/>
      <c r="F685" s="5"/>
      <c r="G685" s="5"/>
      <c r="H685" s="5"/>
      <c r="I685" s="5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4.25" customHeight="1">
      <c r="A686" s="5"/>
      <c r="B686" s="12"/>
      <c r="C686" s="12"/>
      <c r="D686" s="5"/>
      <c r="E686" s="5"/>
      <c r="F686" s="5"/>
      <c r="G686" s="5"/>
      <c r="H686" s="5"/>
      <c r="I686" s="5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4.25" customHeight="1">
      <c r="A687" s="5"/>
      <c r="B687" s="12"/>
      <c r="C687" s="12"/>
      <c r="D687" s="5"/>
      <c r="E687" s="5"/>
      <c r="F687" s="5"/>
      <c r="G687" s="5"/>
      <c r="H687" s="5"/>
      <c r="I687" s="5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4.25" customHeight="1">
      <c r="A688" s="5"/>
      <c r="B688" s="12"/>
      <c r="C688" s="12"/>
      <c r="D688" s="5"/>
      <c r="E688" s="5"/>
      <c r="F688" s="5"/>
      <c r="G688" s="5"/>
      <c r="H688" s="5"/>
      <c r="I688" s="5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4.25" customHeight="1">
      <c r="A689" s="5"/>
      <c r="B689" s="12"/>
      <c r="C689" s="12"/>
      <c r="D689" s="5"/>
      <c r="E689" s="5"/>
      <c r="F689" s="5"/>
      <c r="G689" s="5"/>
      <c r="H689" s="5"/>
      <c r="I689" s="5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4.25" customHeight="1">
      <c r="A690" s="5"/>
      <c r="B690" s="12"/>
      <c r="C690" s="12"/>
      <c r="D690" s="5"/>
      <c r="E690" s="5"/>
      <c r="F690" s="5"/>
      <c r="G690" s="5"/>
      <c r="H690" s="5"/>
      <c r="I690" s="5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4.25" customHeight="1">
      <c r="A691" s="5"/>
      <c r="B691" s="12"/>
      <c r="C691" s="12"/>
      <c r="D691" s="5"/>
      <c r="E691" s="5"/>
      <c r="F691" s="5"/>
      <c r="G691" s="5"/>
      <c r="H691" s="5"/>
      <c r="I691" s="5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4.25" customHeight="1">
      <c r="A692" s="5"/>
      <c r="B692" s="12"/>
      <c r="C692" s="12"/>
      <c r="D692" s="5"/>
      <c r="E692" s="5"/>
      <c r="F692" s="5"/>
      <c r="G692" s="5"/>
      <c r="H692" s="5"/>
      <c r="I692" s="5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4.25" customHeight="1">
      <c r="A693" s="5"/>
      <c r="B693" s="12"/>
      <c r="C693" s="12"/>
      <c r="D693" s="5"/>
      <c r="E693" s="5"/>
      <c r="F693" s="5"/>
      <c r="G693" s="5"/>
      <c r="H693" s="5"/>
      <c r="I693" s="5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4.25" customHeight="1">
      <c r="A694" s="5"/>
      <c r="B694" s="12"/>
      <c r="C694" s="12"/>
      <c r="D694" s="5"/>
      <c r="E694" s="5"/>
      <c r="F694" s="5"/>
      <c r="G694" s="5"/>
      <c r="H694" s="5"/>
      <c r="I694" s="5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4.25" customHeight="1">
      <c r="A695" s="5"/>
      <c r="B695" s="12"/>
      <c r="C695" s="12"/>
      <c r="D695" s="5"/>
      <c r="E695" s="5"/>
      <c r="F695" s="5"/>
      <c r="G695" s="5"/>
      <c r="H695" s="5"/>
      <c r="I695" s="5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4.25" customHeight="1">
      <c r="A696" s="5"/>
      <c r="B696" s="12"/>
      <c r="C696" s="12"/>
      <c r="D696" s="5"/>
      <c r="E696" s="5"/>
      <c r="F696" s="5"/>
      <c r="G696" s="5"/>
      <c r="H696" s="5"/>
      <c r="I696" s="5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4.25" customHeight="1">
      <c r="A697" s="5"/>
      <c r="B697" s="12"/>
      <c r="C697" s="12"/>
      <c r="D697" s="5"/>
      <c r="E697" s="5"/>
      <c r="F697" s="5"/>
      <c r="G697" s="5"/>
      <c r="H697" s="5"/>
      <c r="I697" s="5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4.25" customHeight="1">
      <c r="A698" s="5"/>
      <c r="B698" s="12"/>
      <c r="C698" s="12"/>
      <c r="D698" s="5"/>
      <c r="E698" s="5"/>
      <c r="F698" s="5"/>
      <c r="G698" s="5"/>
      <c r="H698" s="5"/>
      <c r="I698" s="5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4.25" customHeight="1">
      <c r="A699" s="5"/>
      <c r="B699" s="12"/>
      <c r="C699" s="12"/>
      <c r="D699" s="5"/>
      <c r="E699" s="5"/>
      <c r="F699" s="5"/>
      <c r="G699" s="5"/>
      <c r="H699" s="5"/>
      <c r="I699" s="5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4.25" customHeight="1">
      <c r="A700" s="5"/>
      <c r="B700" s="12"/>
      <c r="C700" s="12"/>
      <c r="D700" s="5"/>
      <c r="E700" s="5"/>
      <c r="F700" s="5"/>
      <c r="G700" s="5"/>
      <c r="H700" s="5"/>
      <c r="I700" s="5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4.25" customHeight="1">
      <c r="A701" s="5"/>
      <c r="B701" s="12"/>
      <c r="C701" s="12"/>
      <c r="D701" s="5"/>
      <c r="E701" s="5"/>
      <c r="F701" s="5"/>
      <c r="G701" s="5"/>
      <c r="H701" s="5"/>
      <c r="I701" s="5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4.25" customHeight="1">
      <c r="A702" s="5"/>
      <c r="B702" s="12"/>
      <c r="C702" s="12"/>
      <c r="D702" s="5"/>
      <c r="E702" s="5"/>
      <c r="F702" s="5"/>
      <c r="G702" s="5"/>
      <c r="H702" s="5"/>
      <c r="I702" s="5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4.25" customHeight="1">
      <c r="A703" s="5"/>
      <c r="B703" s="12"/>
      <c r="C703" s="12"/>
      <c r="D703" s="5"/>
      <c r="E703" s="5"/>
      <c r="F703" s="5"/>
      <c r="G703" s="5"/>
      <c r="H703" s="5"/>
      <c r="I703" s="5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4.25" customHeight="1">
      <c r="A704" s="5"/>
      <c r="B704" s="12"/>
      <c r="C704" s="12"/>
      <c r="D704" s="5"/>
      <c r="E704" s="5"/>
      <c r="F704" s="5"/>
      <c r="G704" s="5"/>
      <c r="H704" s="5"/>
      <c r="I704" s="5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4.25" customHeight="1">
      <c r="A705" s="5"/>
      <c r="B705" s="12"/>
      <c r="C705" s="12"/>
      <c r="D705" s="5"/>
      <c r="E705" s="5"/>
      <c r="F705" s="5"/>
      <c r="G705" s="5"/>
      <c r="H705" s="5"/>
      <c r="I705" s="5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4.25" customHeight="1">
      <c r="A706" s="5"/>
      <c r="B706" s="12"/>
      <c r="C706" s="12"/>
      <c r="D706" s="5"/>
      <c r="E706" s="5"/>
      <c r="F706" s="5"/>
      <c r="G706" s="5"/>
      <c r="H706" s="5"/>
      <c r="I706" s="5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4.25" customHeight="1">
      <c r="A707" s="5"/>
      <c r="B707" s="12"/>
      <c r="C707" s="12"/>
      <c r="D707" s="5"/>
      <c r="E707" s="5"/>
      <c r="F707" s="5"/>
      <c r="G707" s="5"/>
      <c r="H707" s="5"/>
      <c r="I707" s="5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4.25" customHeight="1">
      <c r="A708" s="5"/>
      <c r="B708" s="12"/>
      <c r="C708" s="12"/>
      <c r="D708" s="5"/>
      <c r="E708" s="5"/>
      <c r="F708" s="5"/>
      <c r="G708" s="5"/>
      <c r="H708" s="5"/>
      <c r="I708" s="5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4.25" customHeight="1">
      <c r="A709" s="5"/>
      <c r="B709" s="12"/>
      <c r="C709" s="12"/>
      <c r="D709" s="5"/>
      <c r="E709" s="5"/>
      <c r="F709" s="5"/>
      <c r="G709" s="5"/>
      <c r="H709" s="5"/>
      <c r="I709" s="5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4.25" customHeight="1">
      <c r="A710" s="5"/>
      <c r="B710" s="12"/>
      <c r="C710" s="12"/>
      <c r="D710" s="5"/>
      <c r="E710" s="5"/>
      <c r="F710" s="5"/>
      <c r="G710" s="5"/>
      <c r="H710" s="5"/>
      <c r="I710" s="5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4.25" customHeight="1">
      <c r="A711" s="5"/>
      <c r="B711" s="12"/>
      <c r="C711" s="12"/>
      <c r="D711" s="5"/>
      <c r="E711" s="5"/>
      <c r="F711" s="5"/>
      <c r="G711" s="5"/>
      <c r="H711" s="5"/>
      <c r="I711" s="5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4.25" customHeight="1">
      <c r="A712" s="5"/>
      <c r="B712" s="12"/>
      <c r="C712" s="12"/>
      <c r="D712" s="5"/>
      <c r="E712" s="5"/>
      <c r="F712" s="5"/>
      <c r="G712" s="5"/>
      <c r="H712" s="5"/>
      <c r="I712" s="5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4.25" customHeight="1">
      <c r="A713" s="5"/>
      <c r="B713" s="12"/>
      <c r="C713" s="12"/>
      <c r="D713" s="5"/>
      <c r="E713" s="5"/>
      <c r="F713" s="5"/>
      <c r="G713" s="5"/>
      <c r="H713" s="5"/>
      <c r="I713" s="5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4.25" customHeight="1">
      <c r="A714" s="5"/>
      <c r="B714" s="12"/>
      <c r="C714" s="12"/>
      <c r="D714" s="5"/>
      <c r="E714" s="5"/>
      <c r="F714" s="5"/>
      <c r="G714" s="5"/>
      <c r="H714" s="5"/>
      <c r="I714" s="5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4.25" customHeight="1">
      <c r="A715" s="5"/>
      <c r="B715" s="12"/>
      <c r="C715" s="12"/>
      <c r="D715" s="5"/>
      <c r="E715" s="5"/>
      <c r="F715" s="5"/>
      <c r="G715" s="5"/>
      <c r="H715" s="5"/>
      <c r="I715" s="5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4.25" customHeight="1">
      <c r="A716" s="5"/>
      <c r="B716" s="12"/>
      <c r="C716" s="12"/>
      <c r="D716" s="5"/>
      <c r="E716" s="5"/>
      <c r="F716" s="5"/>
      <c r="G716" s="5"/>
      <c r="H716" s="5"/>
      <c r="I716" s="5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4.25" customHeight="1">
      <c r="A717" s="5"/>
      <c r="B717" s="12"/>
      <c r="C717" s="12"/>
      <c r="D717" s="5"/>
      <c r="E717" s="5"/>
      <c r="F717" s="5"/>
      <c r="G717" s="5"/>
      <c r="H717" s="5"/>
      <c r="I717" s="5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4.25" customHeight="1">
      <c r="A718" s="5"/>
      <c r="B718" s="12"/>
      <c r="C718" s="12"/>
      <c r="D718" s="5"/>
      <c r="E718" s="5"/>
      <c r="F718" s="5"/>
      <c r="G718" s="5"/>
      <c r="H718" s="5"/>
      <c r="I718" s="5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4.25" customHeight="1">
      <c r="A719" s="5"/>
      <c r="B719" s="12"/>
      <c r="C719" s="12"/>
      <c r="D719" s="5"/>
      <c r="E719" s="5"/>
      <c r="F719" s="5"/>
      <c r="G719" s="5"/>
      <c r="H719" s="5"/>
      <c r="I719" s="5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4.25" customHeight="1">
      <c r="A720" s="5"/>
      <c r="B720" s="12"/>
      <c r="C720" s="12"/>
      <c r="D720" s="5"/>
      <c r="E720" s="5"/>
      <c r="F720" s="5"/>
      <c r="G720" s="5"/>
      <c r="H720" s="5"/>
      <c r="I720" s="5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4.25" customHeight="1">
      <c r="A721" s="5"/>
      <c r="B721" s="12"/>
      <c r="C721" s="12"/>
      <c r="D721" s="5"/>
      <c r="E721" s="5"/>
      <c r="F721" s="5"/>
      <c r="G721" s="5"/>
      <c r="H721" s="5"/>
      <c r="I721" s="5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4.25" customHeight="1">
      <c r="A722" s="5"/>
      <c r="B722" s="12"/>
      <c r="C722" s="12"/>
      <c r="D722" s="5"/>
      <c r="E722" s="5"/>
      <c r="F722" s="5"/>
      <c r="G722" s="5"/>
      <c r="H722" s="5"/>
      <c r="I722" s="5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4.25" customHeight="1">
      <c r="A723" s="5"/>
      <c r="B723" s="12"/>
      <c r="C723" s="12"/>
      <c r="D723" s="5"/>
      <c r="E723" s="5"/>
      <c r="F723" s="5"/>
      <c r="G723" s="5"/>
      <c r="H723" s="5"/>
      <c r="I723" s="5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4.25" customHeight="1">
      <c r="A724" s="5"/>
      <c r="B724" s="12"/>
      <c r="C724" s="12"/>
      <c r="D724" s="5"/>
      <c r="E724" s="5"/>
      <c r="F724" s="5"/>
      <c r="G724" s="5"/>
      <c r="H724" s="5"/>
      <c r="I724" s="5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4.25" customHeight="1">
      <c r="A725" s="5"/>
      <c r="B725" s="12"/>
      <c r="C725" s="12"/>
      <c r="D725" s="5"/>
      <c r="E725" s="5"/>
      <c r="F725" s="5"/>
      <c r="G725" s="5"/>
      <c r="H725" s="5"/>
      <c r="I725" s="5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4.25" customHeight="1">
      <c r="A726" s="5"/>
      <c r="B726" s="12"/>
      <c r="C726" s="12"/>
      <c r="D726" s="5"/>
      <c r="E726" s="5"/>
      <c r="F726" s="5"/>
      <c r="G726" s="5"/>
      <c r="H726" s="5"/>
      <c r="I726" s="5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4.25" customHeight="1">
      <c r="A727" s="5"/>
      <c r="B727" s="12"/>
      <c r="C727" s="12"/>
      <c r="D727" s="5"/>
      <c r="E727" s="5"/>
      <c r="F727" s="5"/>
      <c r="G727" s="5"/>
      <c r="H727" s="5"/>
      <c r="I727" s="5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4.25" customHeight="1">
      <c r="A728" s="5"/>
      <c r="B728" s="12"/>
      <c r="C728" s="12"/>
      <c r="D728" s="5"/>
      <c r="E728" s="5"/>
      <c r="F728" s="5"/>
      <c r="G728" s="5"/>
      <c r="H728" s="5"/>
      <c r="I728" s="5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4.25" customHeight="1">
      <c r="A729" s="5"/>
      <c r="B729" s="12"/>
      <c r="C729" s="12"/>
      <c r="D729" s="5"/>
      <c r="E729" s="5"/>
      <c r="F729" s="5"/>
      <c r="G729" s="5"/>
      <c r="H729" s="5"/>
      <c r="I729" s="5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4.25" customHeight="1">
      <c r="A730" s="5"/>
      <c r="B730" s="12"/>
      <c r="C730" s="12"/>
      <c r="D730" s="5"/>
      <c r="E730" s="5"/>
      <c r="F730" s="5"/>
      <c r="G730" s="5"/>
      <c r="H730" s="5"/>
      <c r="I730" s="5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4.25" customHeight="1">
      <c r="A731" s="5"/>
      <c r="B731" s="12"/>
      <c r="C731" s="12"/>
      <c r="D731" s="5"/>
      <c r="E731" s="5"/>
      <c r="F731" s="5"/>
      <c r="G731" s="5"/>
      <c r="H731" s="5"/>
      <c r="I731" s="5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4.25" customHeight="1">
      <c r="A732" s="5"/>
      <c r="B732" s="12"/>
      <c r="C732" s="12"/>
      <c r="D732" s="5"/>
      <c r="E732" s="5"/>
      <c r="F732" s="5"/>
      <c r="G732" s="5"/>
      <c r="H732" s="5"/>
      <c r="I732" s="5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4.25" customHeight="1">
      <c r="A733" s="5"/>
      <c r="B733" s="12"/>
      <c r="C733" s="12"/>
      <c r="D733" s="5"/>
      <c r="E733" s="5"/>
      <c r="F733" s="5"/>
      <c r="G733" s="5"/>
      <c r="H733" s="5"/>
      <c r="I733" s="5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4.25" customHeight="1">
      <c r="A734" s="5"/>
      <c r="B734" s="12"/>
      <c r="C734" s="12"/>
      <c r="D734" s="5"/>
      <c r="E734" s="5"/>
      <c r="F734" s="5"/>
      <c r="G734" s="5"/>
      <c r="H734" s="5"/>
      <c r="I734" s="5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4.25" customHeight="1">
      <c r="A735" s="5"/>
      <c r="B735" s="12"/>
      <c r="C735" s="12"/>
      <c r="D735" s="5"/>
      <c r="E735" s="5"/>
      <c r="F735" s="5"/>
      <c r="G735" s="5"/>
      <c r="H735" s="5"/>
      <c r="I735" s="5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4.25" customHeight="1">
      <c r="A736" s="5"/>
      <c r="B736" s="12"/>
      <c r="C736" s="12"/>
      <c r="D736" s="5"/>
      <c r="E736" s="5"/>
      <c r="F736" s="5"/>
      <c r="G736" s="5"/>
      <c r="H736" s="5"/>
      <c r="I736" s="5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4.25" customHeight="1">
      <c r="A737" s="5"/>
      <c r="B737" s="12"/>
      <c r="C737" s="12"/>
      <c r="D737" s="5"/>
      <c r="E737" s="5"/>
      <c r="F737" s="5"/>
      <c r="G737" s="5"/>
      <c r="H737" s="5"/>
      <c r="I737" s="5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4.25" customHeight="1">
      <c r="A738" s="5"/>
      <c r="B738" s="12"/>
      <c r="C738" s="12"/>
      <c r="D738" s="5"/>
      <c r="E738" s="5"/>
      <c r="F738" s="5"/>
      <c r="G738" s="5"/>
      <c r="H738" s="5"/>
      <c r="I738" s="5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4.25" customHeight="1">
      <c r="A739" s="5"/>
      <c r="B739" s="12"/>
      <c r="C739" s="12"/>
      <c r="D739" s="5"/>
      <c r="E739" s="5"/>
      <c r="F739" s="5"/>
      <c r="G739" s="5"/>
      <c r="H739" s="5"/>
      <c r="I739" s="5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4.25" customHeight="1">
      <c r="A740" s="5"/>
      <c r="B740" s="12"/>
      <c r="C740" s="12"/>
      <c r="D740" s="5"/>
      <c r="E740" s="5"/>
      <c r="F740" s="5"/>
      <c r="G740" s="5"/>
      <c r="H740" s="5"/>
      <c r="I740" s="5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4.25" customHeight="1">
      <c r="A741" s="5"/>
      <c r="B741" s="12"/>
      <c r="C741" s="12"/>
      <c r="D741" s="5"/>
      <c r="E741" s="5"/>
      <c r="F741" s="5"/>
      <c r="G741" s="5"/>
      <c r="H741" s="5"/>
      <c r="I741" s="5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4.25" customHeight="1">
      <c r="A742" s="5"/>
      <c r="B742" s="12"/>
      <c r="C742" s="12"/>
      <c r="D742" s="5"/>
      <c r="E742" s="5"/>
      <c r="F742" s="5"/>
      <c r="G742" s="5"/>
      <c r="H742" s="5"/>
      <c r="I742" s="5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4.25" customHeight="1">
      <c r="A743" s="5"/>
      <c r="B743" s="12"/>
      <c r="C743" s="12"/>
      <c r="D743" s="5"/>
      <c r="E743" s="5"/>
      <c r="F743" s="5"/>
      <c r="G743" s="5"/>
      <c r="H743" s="5"/>
      <c r="I743" s="5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4.25" customHeight="1">
      <c r="A744" s="5"/>
      <c r="B744" s="12"/>
      <c r="C744" s="12"/>
      <c r="D744" s="5"/>
      <c r="E744" s="5"/>
      <c r="F744" s="5"/>
      <c r="G744" s="5"/>
      <c r="H744" s="5"/>
      <c r="I744" s="5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4.25" customHeight="1">
      <c r="A745" s="5"/>
      <c r="B745" s="12"/>
      <c r="C745" s="12"/>
      <c r="D745" s="5"/>
      <c r="E745" s="5"/>
      <c r="F745" s="5"/>
      <c r="G745" s="5"/>
      <c r="H745" s="5"/>
      <c r="I745" s="5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4.25" customHeight="1">
      <c r="A746" s="5"/>
      <c r="B746" s="12"/>
      <c r="C746" s="12"/>
      <c r="D746" s="5"/>
      <c r="E746" s="5"/>
      <c r="F746" s="5"/>
      <c r="G746" s="5"/>
      <c r="H746" s="5"/>
      <c r="I746" s="5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4.25" customHeight="1">
      <c r="A747" s="5"/>
      <c r="B747" s="12"/>
      <c r="C747" s="12"/>
      <c r="D747" s="5"/>
      <c r="E747" s="5"/>
      <c r="F747" s="5"/>
      <c r="G747" s="5"/>
      <c r="H747" s="5"/>
      <c r="I747" s="5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4.25" customHeight="1">
      <c r="A748" s="5"/>
      <c r="B748" s="12"/>
      <c r="C748" s="12"/>
      <c r="D748" s="5"/>
      <c r="E748" s="5"/>
      <c r="F748" s="5"/>
      <c r="G748" s="5"/>
      <c r="H748" s="5"/>
      <c r="I748" s="5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4.25" customHeight="1">
      <c r="A749" s="5"/>
      <c r="B749" s="12"/>
      <c r="C749" s="12"/>
      <c r="D749" s="5"/>
      <c r="E749" s="5"/>
      <c r="F749" s="5"/>
      <c r="G749" s="5"/>
      <c r="H749" s="5"/>
      <c r="I749" s="5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4.25" customHeight="1">
      <c r="A750" s="5"/>
      <c r="B750" s="12"/>
      <c r="C750" s="12"/>
      <c r="D750" s="5"/>
      <c r="E750" s="5"/>
      <c r="F750" s="5"/>
      <c r="G750" s="5"/>
      <c r="H750" s="5"/>
      <c r="I750" s="5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4.25" customHeight="1">
      <c r="A751" s="5"/>
      <c r="B751" s="12"/>
      <c r="C751" s="12"/>
      <c r="D751" s="5"/>
      <c r="E751" s="5"/>
      <c r="F751" s="5"/>
      <c r="G751" s="5"/>
      <c r="H751" s="5"/>
      <c r="I751" s="5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4.25" customHeight="1">
      <c r="A752" s="5"/>
      <c r="B752" s="12"/>
      <c r="C752" s="12"/>
      <c r="D752" s="5"/>
      <c r="E752" s="5"/>
      <c r="F752" s="5"/>
      <c r="G752" s="5"/>
      <c r="H752" s="5"/>
      <c r="I752" s="5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4.25" customHeight="1">
      <c r="A753" s="5"/>
      <c r="B753" s="12"/>
      <c r="C753" s="12"/>
      <c r="D753" s="5"/>
      <c r="E753" s="5"/>
      <c r="F753" s="5"/>
      <c r="G753" s="5"/>
      <c r="H753" s="5"/>
      <c r="I753" s="5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4.25" customHeight="1">
      <c r="A754" s="5"/>
      <c r="B754" s="12"/>
      <c r="C754" s="12"/>
      <c r="D754" s="5"/>
      <c r="E754" s="5"/>
      <c r="F754" s="5"/>
      <c r="G754" s="5"/>
      <c r="H754" s="5"/>
      <c r="I754" s="5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4.25" customHeight="1">
      <c r="A755" s="5"/>
      <c r="B755" s="12"/>
      <c r="C755" s="12"/>
      <c r="D755" s="5"/>
      <c r="E755" s="5"/>
      <c r="F755" s="5"/>
      <c r="G755" s="5"/>
      <c r="H755" s="5"/>
      <c r="I755" s="5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4.25" customHeight="1">
      <c r="A756" s="5"/>
      <c r="B756" s="12"/>
      <c r="C756" s="12"/>
      <c r="D756" s="5"/>
      <c r="E756" s="5"/>
      <c r="F756" s="5"/>
      <c r="G756" s="5"/>
      <c r="H756" s="5"/>
      <c r="I756" s="5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4.25" customHeight="1">
      <c r="A757" s="5"/>
      <c r="B757" s="12"/>
      <c r="C757" s="12"/>
      <c r="D757" s="5"/>
      <c r="E757" s="5"/>
      <c r="F757" s="5"/>
      <c r="G757" s="5"/>
      <c r="H757" s="5"/>
      <c r="I757" s="5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4.25" customHeight="1">
      <c r="A758" s="5"/>
      <c r="B758" s="12"/>
      <c r="C758" s="12"/>
      <c r="D758" s="5"/>
      <c r="E758" s="5"/>
      <c r="F758" s="5"/>
      <c r="G758" s="5"/>
      <c r="H758" s="5"/>
      <c r="I758" s="5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4.25" customHeight="1">
      <c r="A759" s="5"/>
      <c r="B759" s="12"/>
      <c r="C759" s="12"/>
      <c r="D759" s="5"/>
      <c r="E759" s="5"/>
      <c r="F759" s="5"/>
      <c r="G759" s="5"/>
      <c r="H759" s="5"/>
      <c r="I759" s="5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4.25" customHeight="1">
      <c r="A760" s="5"/>
      <c r="B760" s="12"/>
      <c r="C760" s="12"/>
      <c r="D760" s="5"/>
      <c r="E760" s="5"/>
      <c r="F760" s="5"/>
      <c r="G760" s="5"/>
      <c r="H760" s="5"/>
      <c r="I760" s="5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4.25" customHeight="1">
      <c r="A761" s="5"/>
      <c r="B761" s="12"/>
      <c r="C761" s="12"/>
      <c r="D761" s="5"/>
      <c r="E761" s="5"/>
      <c r="F761" s="5"/>
      <c r="G761" s="5"/>
      <c r="H761" s="5"/>
      <c r="I761" s="5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4.25" customHeight="1">
      <c r="A762" s="5"/>
      <c r="B762" s="12"/>
      <c r="C762" s="12"/>
      <c r="D762" s="5"/>
      <c r="E762" s="5"/>
      <c r="F762" s="5"/>
      <c r="G762" s="5"/>
      <c r="H762" s="5"/>
      <c r="I762" s="5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4.25" customHeight="1">
      <c r="A763" s="5"/>
      <c r="B763" s="12"/>
      <c r="C763" s="12"/>
      <c r="D763" s="5"/>
      <c r="E763" s="5"/>
      <c r="F763" s="5"/>
      <c r="G763" s="5"/>
      <c r="H763" s="5"/>
      <c r="I763" s="5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4.25" customHeight="1">
      <c r="A764" s="5"/>
      <c r="B764" s="12"/>
      <c r="C764" s="12"/>
      <c r="D764" s="5"/>
      <c r="E764" s="5"/>
      <c r="F764" s="5"/>
      <c r="G764" s="5"/>
      <c r="H764" s="5"/>
      <c r="I764" s="5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4.25" customHeight="1">
      <c r="A765" s="5"/>
      <c r="B765" s="12"/>
      <c r="C765" s="12"/>
      <c r="D765" s="5"/>
      <c r="E765" s="5"/>
      <c r="F765" s="5"/>
      <c r="G765" s="5"/>
      <c r="H765" s="5"/>
      <c r="I765" s="5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4.25" customHeight="1">
      <c r="A766" s="5"/>
      <c r="B766" s="12"/>
      <c r="C766" s="12"/>
      <c r="D766" s="5"/>
      <c r="E766" s="5"/>
      <c r="F766" s="5"/>
      <c r="G766" s="5"/>
      <c r="H766" s="5"/>
      <c r="I766" s="5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4.25" customHeight="1">
      <c r="A767" s="5"/>
      <c r="B767" s="12"/>
      <c r="C767" s="12"/>
      <c r="D767" s="5"/>
      <c r="E767" s="5"/>
      <c r="F767" s="5"/>
      <c r="G767" s="5"/>
      <c r="H767" s="5"/>
      <c r="I767" s="5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4.25" customHeight="1">
      <c r="A768" s="5"/>
      <c r="B768" s="12"/>
      <c r="C768" s="12"/>
      <c r="D768" s="5"/>
      <c r="E768" s="5"/>
      <c r="F768" s="5"/>
      <c r="G768" s="5"/>
      <c r="H768" s="5"/>
      <c r="I768" s="5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4.25" customHeight="1">
      <c r="A769" s="5"/>
      <c r="B769" s="12"/>
      <c r="C769" s="12"/>
      <c r="D769" s="5"/>
      <c r="E769" s="5"/>
      <c r="F769" s="5"/>
      <c r="G769" s="5"/>
      <c r="H769" s="5"/>
      <c r="I769" s="5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4.25" customHeight="1">
      <c r="A770" s="5"/>
      <c r="B770" s="12"/>
      <c r="C770" s="12"/>
      <c r="D770" s="5"/>
      <c r="E770" s="5"/>
      <c r="F770" s="5"/>
      <c r="G770" s="5"/>
      <c r="H770" s="5"/>
      <c r="I770" s="5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4.25" customHeight="1">
      <c r="A771" s="5"/>
      <c r="B771" s="12"/>
      <c r="C771" s="12"/>
      <c r="D771" s="5"/>
      <c r="E771" s="5"/>
      <c r="F771" s="5"/>
      <c r="G771" s="5"/>
      <c r="H771" s="5"/>
      <c r="I771" s="5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4.25" customHeight="1">
      <c r="A772" s="5"/>
      <c r="B772" s="12"/>
      <c r="C772" s="12"/>
      <c r="D772" s="5"/>
      <c r="E772" s="5"/>
      <c r="F772" s="5"/>
      <c r="G772" s="5"/>
      <c r="H772" s="5"/>
      <c r="I772" s="5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4.25" customHeight="1">
      <c r="A773" s="5"/>
      <c r="B773" s="12"/>
      <c r="C773" s="12"/>
      <c r="D773" s="5"/>
      <c r="E773" s="5"/>
      <c r="F773" s="5"/>
      <c r="G773" s="5"/>
      <c r="H773" s="5"/>
      <c r="I773" s="5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4.25" customHeight="1">
      <c r="A774" s="5"/>
      <c r="B774" s="12"/>
      <c r="C774" s="12"/>
      <c r="D774" s="5"/>
      <c r="E774" s="5"/>
      <c r="F774" s="5"/>
      <c r="G774" s="5"/>
      <c r="H774" s="5"/>
      <c r="I774" s="5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4.25" customHeight="1">
      <c r="A775" s="5"/>
      <c r="B775" s="12"/>
      <c r="C775" s="12"/>
      <c r="D775" s="5"/>
      <c r="E775" s="5"/>
      <c r="F775" s="5"/>
      <c r="G775" s="5"/>
      <c r="H775" s="5"/>
      <c r="I775" s="5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4.25" customHeight="1">
      <c r="A776" s="5"/>
      <c r="B776" s="12"/>
      <c r="C776" s="12"/>
      <c r="D776" s="5"/>
      <c r="E776" s="5"/>
      <c r="F776" s="5"/>
      <c r="G776" s="5"/>
      <c r="H776" s="5"/>
      <c r="I776" s="5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4.25" customHeight="1">
      <c r="A777" s="5"/>
      <c r="B777" s="12"/>
      <c r="C777" s="12"/>
      <c r="D777" s="5"/>
      <c r="E777" s="5"/>
      <c r="F777" s="5"/>
      <c r="G777" s="5"/>
      <c r="H777" s="5"/>
      <c r="I777" s="5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4.25" customHeight="1">
      <c r="A778" s="5"/>
      <c r="B778" s="12"/>
      <c r="C778" s="12"/>
      <c r="D778" s="5"/>
      <c r="E778" s="5"/>
      <c r="F778" s="5"/>
      <c r="G778" s="5"/>
      <c r="H778" s="5"/>
      <c r="I778" s="5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4.25" customHeight="1">
      <c r="A779" s="5"/>
      <c r="B779" s="12"/>
      <c r="C779" s="12"/>
      <c r="D779" s="5"/>
      <c r="E779" s="5"/>
      <c r="F779" s="5"/>
      <c r="G779" s="5"/>
      <c r="H779" s="5"/>
      <c r="I779" s="5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4.25" customHeight="1">
      <c r="A780" s="5"/>
      <c r="B780" s="12"/>
      <c r="C780" s="12"/>
      <c r="D780" s="5"/>
      <c r="E780" s="5"/>
      <c r="F780" s="5"/>
      <c r="G780" s="5"/>
      <c r="H780" s="5"/>
      <c r="I780" s="5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4.25" customHeight="1">
      <c r="A781" s="5"/>
      <c r="B781" s="12"/>
      <c r="C781" s="12"/>
      <c r="D781" s="5"/>
      <c r="E781" s="5"/>
      <c r="F781" s="5"/>
      <c r="G781" s="5"/>
      <c r="H781" s="5"/>
      <c r="I781" s="5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4.25" customHeight="1">
      <c r="A782" s="5"/>
      <c r="B782" s="12"/>
      <c r="C782" s="12"/>
      <c r="D782" s="5"/>
      <c r="E782" s="5"/>
      <c r="F782" s="5"/>
      <c r="G782" s="5"/>
      <c r="H782" s="5"/>
      <c r="I782" s="5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4.25" customHeight="1">
      <c r="A783" s="5"/>
      <c r="B783" s="12"/>
      <c r="C783" s="12"/>
      <c r="D783" s="5"/>
      <c r="E783" s="5"/>
      <c r="F783" s="5"/>
      <c r="G783" s="5"/>
      <c r="H783" s="5"/>
      <c r="I783" s="5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4.25" customHeight="1">
      <c r="A784" s="5"/>
      <c r="B784" s="12"/>
      <c r="C784" s="12"/>
      <c r="D784" s="5"/>
      <c r="E784" s="5"/>
      <c r="F784" s="5"/>
      <c r="G784" s="5"/>
      <c r="H784" s="5"/>
      <c r="I784" s="5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4.25" customHeight="1">
      <c r="A785" s="5"/>
      <c r="B785" s="12"/>
      <c r="C785" s="12"/>
      <c r="D785" s="5"/>
      <c r="E785" s="5"/>
      <c r="F785" s="5"/>
      <c r="G785" s="5"/>
      <c r="H785" s="5"/>
      <c r="I785" s="5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4.25" customHeight="1">
      <c r="A786" s="5"/>
      <c r="B786" s="12"/>
      <c r="C786" s="12"/>
      <c r="D786" s="5"/>
      <c r="E786" s="5"/>
      <c r="F786" s="5"/>
      <c r="G786" s="5"/>
      <c r="H786" s="5"/>
      <c r="I786" s="5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4.25" customHeight="1">
      <c r="A787" s="5"/>
      <c r="B787" s="12"/>
      <c r="C787" s="12"/>
      <c r="D787" s="5"/>
      <c r="E787" s="5"/>
      <c r="F787" s="5"/>
      <c r="G787" s="5"/>
      <c r="H787" s="5"/>
      <c r="I787" s="5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4.25" customHeight="1">
      <c r="A788" s="5"/>
      <c r="B788" s="12"/>
      <c r="C788" s="12"/>
      <c r="D788" s="5"/>
      <c r="E788" s="5"/>
      <c r="F788" s="5"/>
      <c r="G788" s="5"/>
      <c r="H788" s="5"/>
      <c r="I788" s="5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4.25" customHeight="1">
      <c r="A789" s="5"/>
      <c r="B789" s="12"/>
      <c r="C789" s="12"/>
      <c r="D789" s="5"/>
      <c r="E789" s="5"/>
      <c r="F789" s="5"/>
      <c r="G789" s="5"/>
      <c r="H789" s="5"/>
      <c r="I789" s="5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4.25" customHeight="1">
      <c r="A790" s="5"/>
      <c r="B790" s="12"/>
      <c r="C790" s="12"/>
      <c r="D790" s="5"/>
      <c r="E790" s="5"/>
      <c r="F790" s="5"/>
      <c r="G790" s="5"/>
      <c r="H790" s="5"/>
      <c r="I790" s="5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4.25" customHeight="1">
      <c r="A791" s="5"/>
      <c r="B791" s="12"/>
      <c r="C791" s="12"/>
      <c r="D791" s="5"/>
      <c r="E791" s="5"/>
      <c r="F791" s="5"/>
      <c r="G791" s="5"/>
      <c r="H791" s="5"/>
      <c r="I791" s="5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4.25" customHeight="1">
      <c r="A792" s="5"/>
      <c r="B792" s="12"/>
      <c r="C792" s="12"/>
      <c r="D792" s="5"/>
      <c r="E792" s="5"/>
      <c r="F792" s="5"/>
      <c r="G792" s="5"/>
      <c r="H792" s="5"/>
      <c r="I792" s="5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4.25" customHeight="1">
      <c r="A793" s="5"/>
      <c r="B793" s="12"/>
      <c r="C793" s="12"/>
      <c r="D793" s="5"/>
      <c r="E793" s="5"/>
      <c r="F793" s="5"/>
      <c r="G793" s="5"/>
      <c r="H793" s="5"/>
      <c r="I793" s="5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4.25" customHeight="1">
      <c r="A794" s="5"/>
      <c r="B794" s="12"/>
      <c r="C794" s="12"/>
      <c r="D794" s="5"/>
      <c r="E794" s="5"/>
      <c r="F794" s="5"/>
      <c r="G794" s="5"/>
      <c r="H794" s="5"/>
      <c r="I794" s="5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4.25" customHeight="1">
      <c r="A795" s="5"/>
      <c r="B795" s="12"/>
      <c r="C795" s="12"/>
      <c r="D795" s="5"/>
      <c r="E795" s="5"/>
      <c r="F795" s="5"/>
      <c r="G795" s="5"/>
      <c r="H795" s="5"/>
      <c r="I795" s="5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4.25" customHeight="1">
      <c r="A796" s="5"/>
      <c r="B796" s="12"/>
      <c r="C796" s="12"/>
      <c r="D796" s="5"/>
      <c r="E796" s="5"/>
      <c r="F796" s="5"/>
      <c r="G796" s="5"/>
      <c r="H796" s="5"/>
      <c r="I796" s="5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4.25" customHeight="1">
      <c r="A797" s="5"/>
      <c r="B797" s="12"/>
      <c r="C797" s="12"/>
      <c r="D797" s="5"/>
      <c r="E797" s="5"/>
      <c r="F797" s="5"/>
      <c r="G797" s="5"/>
      <c r="H797" s="5"/>
      <c r="I797" s="5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4.25" customHeight="1">
      <c r="A798" s="5"/>
      <c r="B798" s="12"/>
      <c r="C798" s="12"/>
      <c r="D798" s="5"/>
      <c r="E798" s="5"/>
      <c r="F798" s="5"/>
      <c r="G798" s="5"/>
      <c r="H798" s="5"/>
      <c r="I798" s="5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4.25" customHeight="1">
      <c r="A799" s="5"/>
      <c r="B799" s="12"/>
      <c r="C799" s="12"/>
      <c r="D799" s="5"/>
      <c r="E799" s="5"/>
      <c r="F799" s="5"/>
      <c r="G799" s="5"/>
      <c r="H799" s="5"/>
      <c r="I799" s="5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4.25" customHeight="1">
      <c r="A800" s="5"/>
      <c r="B800" s="12"/>
      <c r="C800" s="12"/>
      <c r="D800" s="5"/>
      <c r="E800" s="5"/>
      <c r="F800" s="5"/>
      <c r="G800" s="5"/>
      <c r="H800" s="5"/>
      <c r="I800" s="5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4.25" customHeight="1">
      <c r="A801" s="5"/>
      <c r="B801" s="12"/>
      <c r="C801" s="12"/>
      <c r="D801" s="5"/>
      <c r="E801" s="5"/>
      <c r="F801" s="5"/>
      <c r="G801" s="5"/>
      <c r="H801" s="5"/>
      <c r="I801" s="5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4.25" customHeight="1">
      <c r="A802" s="5"/>
      <c r="B802" s="12"/>
      <c r="C802" s="12"/>
      <c r="D802" s="5"/>
      <c r="E802" s="5"/>
      <c r="F802" s="5"/>
      <c r="G802" s="5"/>
      <c r="H802" s="5"/>
      <c r="I802" s="5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4.25" customHeight="1">
      <c r="A803" s="5"/>
      <c r="B803" s="12"/>
      <c r="C803" s="12"/>
      <c r="D803" s="5"/>
      <c r="E803" s="5"/>
      <c r="F803" s="5"/>
      <c r="G803" s="5"/>
      <c r="H803" s="5"/>
      <c r="I803" s="5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4.25" customHeight="1">
      <c r="A804" s="5"/>
      <c r="B804" s="12"/>
      <c r="C804" s="12"/>
      <c r="D804" s="5"/>
      <c r="E804" s="5"/>
      <c r="F804" s="5"/>
      <c r="G804" s="5"/>
      <c r="H804" s="5"/>
      <c r="I804" s="5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4.25" customHeight="1">
      <c r="A805" s="5"/>
      <c r="B805" s="12"/>
      <c r="C805" s="12"/>
      <c r="D805" s="5"/>
      <c r="E805" s="5"/>
      <c r="F805" s="5"/>
      <c r="G805" s="5"/>
      <c r="H805" s="5"/>
      <c r="I805" s="5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4.25" customHeight="1">
      <c r="A806" s="5"/>
      <c r="B806" s="12"/>
      <c r="C806" s="12"/>
      <c r="D806" s="5"/>
      <c r="E806" s="5"/>
      <c r="F806" s="5"/>
      <c r="G806" s="5"/>
      <c r="H806" s="5"/>
      <c r="I806" s="5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4.25" customHeight="1">
      <c r="A807" s="5"/>
      <c r="B807" s="12"/>
      <c r="C807" s="12"/>
      <c r="D807" s="5"/>
      <c r="E807" s="5"/>
      <c r="F807" s="5"/>
      <c r="G807" s="5"/>
      <c r="H807" s="5"/>
      <c r="I807" s="5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4.25" customHeight="1">
      <c r="A808" s="5"/>
      <c r="B808" s="12"/>
      <c r="C808" s="12"/>
      <c r="D808" s="5"/>
      <c r="E808" s="5"/>
      <c r="F808" s="5"/>
      <c r="G808" s="5"/>
      <c r="H808" s="5"/>
      <c r="I808" s="5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4.25" customHeight="1">
      <c r="A809" s="5"/>
      <c r="B809" s="12"/>
      <c r="C809" s="12"/>
      <c r="D809" s="5"/>
      <c r="E809" s="5"/>
      <c r="F809" s="5"/>
      <c r="G809" s="5"/>
      <c r="H809" s="5"/>
      <c r="I809" s="5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4.25" customHeight="1">
      <c r="A810" s="5"/>
      <c r="B810" s="12"/>
      <c r="C810" s="12"/>
      <c r="D810" s="5"/>
      <c r="E810" s="5"/>
      <c r="F810" s="5"/>
      <c r="G810" s="5"/>
      <c r="H810" s="5"/>
      <c r="I810" s="5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4.25" customHeight="1">
      <c r="A811" s="5"/>
      <c r="B811" s="12"/>
      <c r="C811" s="12"/>
      <c r="D811" s="5"/>
      <c r="E811" s="5"/>
      <c r="F811" s="5"/>
      <c r="G811" s="5"/>
      <c r="H811" s="5"/>
      <c r="I811" s="5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4.25" customHeight="1">
      <c r="A812" s="5"/>
      <c r="B812" s="12"/>
      <c r="C812" s="12"/>
      <c r="D812" s="5"/>
      <c r="E812" s="5"/>
      <c r="F812" s="5"/>
      <c r="G812" s="5"/>
      <c r="H812" s="5"/>
      <c r="I812" s="5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4.25" customHeight="1">
      <c r="A813" s="5"/>
      <c r="B813" s="12"/>
      <c r="C813" s="12"/>
      <c r="D813" s="5"/>
      <c r="E813" s="5"/>
      <c r="F813" s="5"/>
      <c r="G813" s="5"/>
      <c r="H813" s="5"/>
      <c r="I813" s="5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4.25" customHeight="1">
      <c r="A814" s="5"/>
      <c r="B814" s="12"/>
      <c r="C814" s="12"/>
      <c r="D814" s="5"/>
      <c r="E814" s="5"/>
      <c r="F814" s="5"/>
      <c r="G814" s="5"/>
      <c r="H814" s="5"/>
      <c r="I814" s="5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4.25" customHeight="1">
      <c r="A815" s="5"/>
      <c r="B815" s="12"/>
      <c r="C815" s="12"/>
      <c r="D815" s="5"/>
      <c r="E815" s="5"/>
      <c r="F815" s="5"/>
      <c r="G815" s="5"/>
      <c r="H815" s="5"/>
      <c r="I815" s="5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4.25" customHeight="1">
      <c r="A816" s="5"/>
      <c r="B816" s="12"/>
      <c r="C816" s="12"/>
      <c r="D816" s="5"/>
      <c r="E816" s="5"/>
      <c r="F816" s="5"/>
      <c r="G816" s="5"/>
      <c r="H816" s="5"/>
      <c r="I816" s="5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4.25" customHeight="1">
      <c r="A817" s="5"/>
      <c r="B817" s="12"/>
      <c r="C817" s="12"/>
      <c r="D817" s="5"/>
      <c r="E817" s="5"/>
      <c r="F817" s="5"/>
      <c r="G817" s="5"/>
      <c r="H817" s="5"/>
      <c r="I817" s="5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4.25" customHeight="1">
      <c r="A818" s="5"/>
      <c r="B818" s="12"/>
      <c r="C818" s="12"/>
      <c r="D818" s="5"/>
      <c r="E818" s="5"/>
      <c r="F818" s="5"/>
      <c r="G818" s="5"/>
      <c r="H818" s="5"/>
      <c r="I818" s="5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4.25" customHeight="1">
      <c r="A819" s="5"/>
      <c r="B819" s="12"/>
      <c r="C819" s="12"/>
      <c r="D819" s="5"/>
      <c r="E819" s="5"/>
      <c r="F819" s="5"/>
      <c r="G819" s="5"/>
      <c r="H819" s="5"/>
      <c r="I819" s="5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4.25" customHeight="1">
      <c r="A820" s="5"/>
      <c r="B820" s="12"/>
      <c r="C820" s="12"/>
      <c r="D820" s="5"/>
      <c r="E820" s="5"/>
      <c r="F820" s="5"/>
      <c r="G820" s="5"/>
      <c r="H820" s="5"/>
      <c r="I820" s="5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4.25" customHeight="1">
      <c r="A821" s="5"/>
      <c r="B821" s="12"/>
      <c r="C821" s="12"/>
      <c r="D821" s="5"/>
      <c r="E821" s="5"/>
      <c r="F821" s="5"/>
      <c r="G821" s="5"/>
      <c r="H821" s="5"/>
      <c r="I821" s="5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4.25" customHeight="1">
      <c r="A822" s="5"/>
      <c r="B822" s="12"/>
      <c r="C822" s="12"/>
      <c r="D822" s="5"/>
      <c r="E822" s="5"/>
      <c r="F822" s="5"/>
      <c r="G822" s="5"/>
      <c r="H822" s="5"/>
      <c r="I822" s="5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4.25" customHeight="1">
      <c r="A823" s="5"/>
      <c r="B823" s="12"/>
      <c r="C823" s="12"/>
      <c r="D823" s="5"/>
      <c r="E823" s="5"/>
      <c r="F823" s="5"/>
      <c r="G823" s="5"/>
      <c r="H823" s="5"/>
      <c r="I823" s="5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4.25" customHeight="1">
      <c r="A824" s="5"/>
      <c r="B824" s="12"/>
      <c r="C824" s="12"/>
      <c r="D824" s="5"/>
      <c r="E824" s="5"/>
      <c r="F824" s="5"/>
      <c r="G824" s="5"/>
      <c r="H824" s="5"/>
      <c r="I824" s="5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4.25" customHeight="1">
      <c r="A825" s="5"/>
      <c r="B825" s="12"/>
      <c r="C825" s="12"/>
      <c r="D825" s="5"/>
      <c r="E825" s="5"/>
      <c r="F825" s="5"/>
      <c r="G825" s="5"/>
      <c r="H825" s="5"/>
      <c r="I825" s="5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4.25" customHeight="1">
      <c r="A826" s="5"/>
      <c r="B826" s="12"/>
      <c r="C826" s="12"/>
      <c r="D826" s="5"/>
      <c r="E826" s="5"/>
      <c r="F826" s="5"/>
      <c r="G826" s="5"/>
      <c r="H826" s="5"/>
      <c r="I826" s="5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4.25" customHeight="1">
      <c r="A827" s="5"/>
      <c r="B827" s="12"/>
      <c r="C827" s="12"/>
      <c r="D827" s="5"/>
      <c r="E827" s="5"/>
      <c r="F827" s="5"/>
      <c r="G827" s="5"/>
      <c r="H827" s="5"/>
      <c r="I827" s="5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4.25" customHeight="1">
      <c r="A828" s="5"/>
      <c r="B828" s="12"/>
      <c r="C828" s="12"/>
      <c r="D828" s="5"/>
      <c r="E828" s="5"/>
      <c r="F828" s="5"/>
      <c r="G828" s="5"/>
      <c r="H828" s="5"/>
      <c r="I828" s="5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4.25" customHeight="1">
      <c r="A829" s="5"/>
      <c r="B829" s="12"/>
      <c r="C829" s="12"/>
      <c r="D829" s="5"/>
      <c r="E829" s="5"/>
      <c r="F829" s="5"/>
      <c r="G829" s="5"/>
      <c r="H829" s="5"/>
      <c r="I829" s="5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4.25" customHeight="1">
      <c r="A830" s="5"/>
      <c r="B830" s="12"/>
      <c r="C830" s="12"/>
      <c r="D830" s="5"/>
      <c r="E830" s="5"/>
      <c r="F830" s="5"/>
      <c r="G830" s="5"/>
      <c r="H830" s="5"/>
      <c r="I830" s="5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4.25" customHeight="1">
      <c r="A831" s="5"/>
      <c r="B831" s="12"/>
      <c r="C831" s="12"/>
      <c r="D831" s="5"/>
      <c r="E831" s="5"/>
      <c r="F831" s="5"/>
      <c r="G831" s="5"/>
      <c r="H831" s="5"/>
      <c r="I831" s="5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4.25" customHeight="1">
      <c r="A832" s="5"/>
      <c r="B832" s="12"/>
      <c r="C832" s="12"/>
      <c r="D832" s="5"/>
      <c r="E832" s="5"/>
      <c r="F832" s="5"/>
      <c r="G832" s="5"/>
      <c r="H832" s="5"/>
      <c r="I832" s="5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4.25" customHeight="1">
      <c r="A833" s="5"/>
      <c r="B833" s="12"/>
      <c r="C833" s="12"/>
      <c r="D833" s="5"/>
      <c r="E833" s="5"/>
      <c r="F833" s="5"/>
      <c r="G833" s="5"/>
      <c r="H833" s="5"/>
      <c r="I833" s="5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4.25" customHeight="1">
      <c r="A834" s="5"/>
      <c r="B834" s="12"/>
      <c r="C834" s="12"/>
      <c r="D834" s="5"/>
      <c r="E834" s="5"/>
      <c r="F834" s="5"/>
      <c r="G834" s="5"/>
      <c r="H834" s="5"/>
      <c r="I834" s="5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4.25" customHeight="1">
      <c r="A835" s="5"/>
      <c r="B835" s="12"/>
      <c r="C835" s="12"/>
      <c r="D835" s="5"/>
      <c r="E835" s="5"/>
      <c r="F835" s="5"/>
      <c r="G835" s="5"/>
      <c r="H835" s="5"/>
      <c r="I835" s="5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4.25" customHeight="1">
      <c r="A836" s="5"/>
      <c r="B836" s="12"/>
      <c r="C836" s="12"/>
      <c r="D836" s="5"/>
      <c r="E836" s="5"/>
      <c r="F836" s="5"/>
      <c r="G836" s="5"/>
      <c r="H836" s="5"/>
      <c r="I836" s="5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4.25" customHeight="1">
      <c r="A837" s="5"/>
      <c r="B837" s="12"/>
      <c r="C837" s="12"/>
      <c r="D837" s="5"/>
      <c r="E837" s="5"/>
      <c r="F837" s="5"/>
      <c r="G837" s="5"/>
      <c r="H837" s="5"/>
      <c r="I837" s="5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4.25" customHeight="1">
      <c r="A838" s="5"/>
      <c r="B838" s="12"/>
      <c r="C838" s="12"/>
      <c r="D838" s="5"/>
      <c r="E838" s="5"/>
      <c r="F838" s="5"/>
      <c r="G838" s="5"/>
      <c r="H838" s="5"/>
      <c r="I838" s="5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4.25" customHeight="1">
      <c r="A839" s="5"/>
      <c r="B839" s="12"/>
      <c r="C839" s="12"/>
      <c r="D839" s="5"/>
      <c r="E839" s="5"/>
      <c r="F839" s="5"/>
      <c r="G839" s="5"/>
      <c r="H839" s="5"/>
      <c r="I839" s="5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4.25" customHeight="1">
      <c r="A840" s="5"/>
      <c r="B840" s="12"/>
      <c r="C840" s="12"/>
      <c r="D840" s="5"/>
      <c r="E840" s="5"/>
      <c r="F840" s="5"/>
      <c r="G840" s="5"/>
      <c r="H840" s="5"/>
      <c r="I840" s="5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4.25" customHeight="1">
      <c r="A841" s="5"/>
      <c r="B841" s="12"/>
      <c r="C841" s="12"/>
      <c r="D841" s="5"/>
      <c r="E841" s="5"/>
      <c r="F841" s="5"/>
      <c r="G841" s="5"/>
      <c r="H841" s="5"/>
      <c r="I841" s="5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4.25" customHeight="1">
      <c r="A842" s="5"/>
      <c r="B842" s="12"/>
      <c r="C842" s="12"/>
      <c r="D842" s="5"/>
      <c r="E842" s="5"/>
      <c r="F842" s="5"/>
      <c r="G842" s="5"/>
      <c r="H842" s="5"/>
      <c r="I842" s="5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4.25" customHeight="1">
      <c r="A843" s="5"/>
      <c r="B843" s="12"/>
      <c r="C843" s="12"/>
      <c r="D843" s="5"/>
      <c r="E843" s="5"/>
      <c r="F843" s="5"/>
      <c r="G843" s="5"/>
      <c r="H843" s="5"/>
      <c r="I843" s="5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4.25" customHeight="1">
      <c r="A844" s="5"/>
      <c r="B844" s="12"/>
      <c r="C844" s="12"/>
      <c r="D844" s="5"/>
      <c r="E844" s="5"/>
      <c r="F844" s="5"/>
      <c r="G844" s="5"/>
      <c r="H844" s="5"/>
      <c r="I844" s="5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4.25" customHeight="1">
      <c r="A845" s="5"/>
      <c r="B845" s="12"/>
      <c r="C845" s="12"/>
      <c r="D845" s="5"/>
      <c r="E845" s="5"/>
      <c r="F845" s="5"/>
      <c r="G845" s="5"/>
      <c r="H845" s="5"/>
      <c r="I845" s="5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4.25" customHeight="1">
      <c r="A846" s="5"/>
      <c r="B846" s="12"/>
      <c r="C846" s="12"/>
      <c r="D846" s="5"/>
      <c r="E846" s="5"/>
      <c r="F846" s="5"/>
      <c r="G846" s="5"/>
      <c r="H846" s="5"/>
      <c r="I846" s="5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4.25" customHeight="1">
      <c r="A847" s="5"/>
      <c r="B847" s="12"/>
      <c r="C847" s="12"/>
      <c r="D847" s="5"/>
      <c r="E847" s="5"/>
      <c r="F847" s="5"/>
      <c r="G847" s="5"/>
      <c r="H847" s="5"/>
      <c r="I847" s="5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4.25" customHeight="1">
      <c r="A848" s="5"/>
      <c r="B848" s="12"/>
      <c r="C848" s="12"/>
      <c r="D848" s="5"/>
      <c r="E848" s="5"/>
      <c r="F848" s="5"/>
      <c r="G848" s="5"/>
      <c r="H848" s="5"/>
      <c r="I848" s="5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4.25" customHeight="1">
      <c r="A849" s="5"/>
      <c r="B849" s="12"/>
      <c r="C849" s="12"/>
      <c r="D849" s="5"/>
      <c r="E849" s="5"/>
      <c r="F849" s="5"/>
      <c r="G849" s="5"/>
      <c r="H849" s="5"/>
      <c r="I849" s="5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4.25" customHeight="1">
      <c r="A850" s="5"/>
      <c r="B850" s="12"/>
      <c r="C850" s="12"/>
      <c r="D850" s="5"/>
      <c r="E850" s="5"/>
      <c r="F850" s="5"/>
      <c r="G850" s="5"/>
      <c r="H850" s="5"/>
      <c r="I850" s="5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4.25" customHeight="1">
      <c r="A851" s="5"/>
      <c r="B851" s="12"/>
      <c r="C851" s="12"/>
      <c r="D851" s="5"/>
      <c r="E851" s="5"/>
      <c r="F851" s="5"/>
      <c r="G851" s="5"/>
      <c r="H851" s="5"/>
      <c r="I851" s="5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4.25" customHeight="1">
      <c r="A852" s="5"/>
      <c r="B852" s="12"/>
      <c r="C852" s="12"/>
      <c r="D852" s="5"/>
      <c r="E852" s="5"/>
      <c r="F852" s="5"/>
      <c r="G852" s="5"/>
      <c r="H852" s="5"/>
      <c r="I852" s="5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4.25" customHeight="1">
      <c r="A853" s="5"/>
      <c r="B853" s="12"/>
      <c r="C853" s="12"/>
      <c r="D853" s="5"/>
      <c r="E853" s="5"/>
      <c r="F853" s="5"/>
      <c r="G853" s="5"/>
      <c r="H853" s="5"/>
      <c r="I853" s="5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4.25" customHeight="1">
      <c r="A854" s="5"/>
      <c r="B854" s="12"/>
      <c r="C854" s="12"/>
      <c r="D854" s="5"/>
      <c r="E854" s="5"/>
      <c r="F854" s="5"/>
      <c r="G854" s="5"/>
      <c r="H854" s="5"/>
      <c r="I854" s="5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4.25" customHeight="1">
      <c r="A855" s="5"/>
      <c r="B855" s="12"/>
      <c r="C855" s="12"/>
      <c r="D855" s="5"/>
      <c r="E855" s="5"/>
      <c r="F855" s="5"/>
      <c r="G855" s="5"/>
      <c r="H855" s="5"/>
      <c r="I855" s="5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4.25" customHeight="1">
      <c r="A856" s="5"/>
      <c r="B856" s="12"/>
      <c r="C856" s="12"/>
      <c r="D856" s="5"/>
      <c r="E856" s="5"/>
      <c r="F856" s="5"/>
      <c r="G856" s="5"/>
      <c r="H856" s="5"/>
      <c r="I856" s="5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4.25" customHeight="1">
      <c r="A857" s="5"/>
      <c r="B857" s="12"/>
      <c r="C857" s="12"/>
      <c r="D857" s="5"/>
      <c r="E857" s="5"/>
      <c r="F857" s="5"/>
      <c r="G857" s="5"/>
      <c r="H857" s="5"/>
      <c r="I857" s="5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4.25" customHeight="1">
      <c r="A858" s="5"/>
      <c r="B858" s="12"/>
      <c r="C858" s="12"/>
      <c r="D858" s="5"/>
      <c r="E858" s="5"/>
      <c r="F858" s="5"/>
      <c r="G858" s="5"/>
      <c r="H858" s="5"/>
      <c r="I858" s="5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4.25" customHeight="1">
      <c r="A859" s="5"/>
      <c r="B859" s="12"/>
      <c r="C859" s="12"/>
      <c r="D859" s="5"/>
      <c r="E859" s="5"/>
      <c r="F859" s="5"/>
      <c r="G859" s="5"/>
      <c r="H859" s="5"/>
      <c r="I859" s="5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4.25" customHeight="1">
      <c r="A860" s="5"/>
      <c r="B860" s="12"/>
      <c r="C860" s="12"/>
      <c r="D860" s="5"/>
      <c r="E860" s="5"/>
      <c r="F860" s="5"/>
      <c r="G860" s="5"/>
      <c r="H860" s="5"/>
      <c r="I860" s="5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4.25" customHeight="1">
      <c r="A861" s="5"/>
      <c r="B861" s="12"/>
      <c r="C861" s="12"/>
      <c r="D861" s="5"/>
      <c r="E861" s="5"/>
      <c r="F861" s="5"/>
      <c r="G861" s="5"/>
      <c r="H861" s="5"/>
      <c r="I861" s="5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4.25" customHeight="1">
      <c r="A862" s="5"/>
      <c r="B862" s="12"/>
      <c r="C862" s="12"/>
      <c r="D862" s="5"/>
      <c r="E862" s="5"/>
      <c r="F862" s="5"/>
      <c r="G862" s="5"/>
      <c r="H862" s="5"/>
      <c r="I862" s="5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4.25" customHeight="1">
      <c r="A863" s="5"/>
      <c r="B863" s="12"/>
      <c r="C863" s="12"/>
      <c r="D863" s="5"/>
      <c r="E863" s="5"/>
      <c r="F863" s="5"/>
      <c r="G863" s="5"/>
      <c r="H863" s="5"/>
      <c r="I863" s="5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4.25" customHeight="1">
      <c r="A864" s="5"/>
      <c r="B864" s="12"/>
      <c r="C864" s="12"/>
      <c r="D864" s="5"/>
      <c r="E864" s="5"/>
      <c r="F864" s="5"/>
      <c r="G864" s="5"/>
      <c r="H864" s="5"/>
      <c r="I864" s="5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4.25" customHeight="1">
      <c r="A865" s="5"/>
      <c r="B865" s="12"/>
      <c r="C865" s="12"/>
      <c r="D865" s="5"/>
      <c r="E865" s="5"/>
      <c r="F865" s="5"/>
      <c r="G865" s="5"/>
      <c r="H865" s="5"/>
      <c r="I865" s="5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4.25" customHeight="1">
      <c r="A866" s="5"/>
      <c r="B866" s="12"/>
      <c r="C866" s="12"/>
      <c r="D866" s="5"/>
      <c r="E866" s="5"/>
      <c r="F866" s="5"/>
      <c r="G866" s="5"/>
      <c r="H866" s="5"/>
      <c r="I866" s="5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4.25" customHeight="1">
      <c r="A867" s="5"/>
      <c r="B867" s="12"/>
      <c r="C867" s="12"/>
      <c r="D867" s="5"/>
      <c r="E867" s="5"/>
      <c r="F867" s="5"/>
      <c r="G867" s="5"/>
      <c r="H867" s="5"/>
      <c r="I867" s="5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4.25" customHeight="1">
      <c r="A868" s="5"/>
      <c r="B868" s="12"/>
      <c r="C868" s="12"/>
      <c r="D868" s="5"/>
      <c r="E868" s="5"/>
      <c r="F868" s="5"/>
      <c r="G868" s="5"/>
      <c r="H868" s="5"/>
      <c r="I868" s="5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4.25" customHeight="1">
      <c r="A869" s="5"/>
      <c r="B869" s="12"/>
      <c r="C869" s="12"/>
      <c r="D869" s="5"/>
      <c r="E869" s="5"/>
      <c r="F869" s="5"/>
      <c r="G869" s="5"/>
      <c r="H869" s="5"/>
      <c r="I869" s="5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4.25" customHeight="1">
      <c r="A870" s="5"/>
      <c r="B870" s="12"/>
      <c r="C870" s="12"/>
      <c r="D870" s="5"/>
      <c r="E870" s="5"/>
      <c r="F870" s="5"/>
      <c r="G870" s="5"/>
      <c r="H870" s="5"/>
      <c r="I870" s="5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4.25" customHeight="1">
      <c r="A871" s="5"/>
      <c r="B871" s="12"/>
      <c r="C871" s="12"/>
      <c r="D871" s="5"/>
      <c r="E871" s="5"/>
      <c r="F871" s="5"/>
      <c r="G871" s="5"/>
      <c r="H871" s="5"/>
      <c r="I871" s="5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4.25" customHeight="1">
      <c r="A872" s="5"/>
      <c r="B872" s="12"/>
      <c r="C872" s="12"/>
      <c r="D872" s="5"/>
      <c r="E872" s="5"/>
      <c r="F872" s="5"/>
      <c r="G872" s="5"/>
      <c r="H872" s="5"/>
      <c r="I872" s="5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4.25" customHeight="1">
      <c r="A873" s="5"/>
      <c r="B873" s="12"/>
      <c r="C873" s="12"/>
      <c r="D873" s="5"/>
      <c r="E873" s="5"/>
      <c r="F873" s="5"/>
      <c r="G873" s="5"/>
      <c r="H873" s="5"/>
      <c r="I873" s="5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4.25" customHeight="1">
      <c r="A874" s="5"/>
      <c r="B874" s="12"/>
      <c r="C874" s="12"/>
      <c r="D874" s="5"/>
      <c r="E874" s="5"/>
      <c r="F874" s="5"/>
      <c r="G874" s="5"/>
      <c r="H874" s="5"/>
      <c r="I874" s="5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4.25" customHeight="1">
      <c r="A875" s="5"/>
      <c r="B875" s="12"/>
      <c r="C875" s="12"/>
      <c r="D875" s="5"/>
      <c r="E875" s="5"/>
      <c r="F875" s="5"/>
      <c r="G875" s="5"/>
      <c r="H875" s="5"/>
      <c r="I875" s="5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4.25" customHeight="1">
      <c r="A876" s="5"/>
      <c r="B876" s="12"/>
      <c r="C876" s="12"/>
      <c r="D876" s="5"/>
      <c r="E876" s="5"/>
      <c r="F876" s="5"/>
      <c r="G876" s="5"/>
      <c r="H876" s="5"/>
      <c r="I876" s="5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4.25" customHeight="1">
      <c r="A877" s="5"/>
      <c r="B877" s="12"/>
      <c r="C877" s="12"/>
      <c r="D877" s="5"/>
      <c r="E877" s="5"/>
      <c r="F877" s="5"/>
      <c r="G877" s="5"/>
      <c r="H877" s="5"/>
      <c r="I877" s="5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4.25" customHeight="1">
      <c r="A878" s="5"/>
      <c r="B878" s="12"/>
      <c r="C878" s="12"/>
      <c r="D878" s="5"/>
      <c r="E878" s="5"/>
      <c r="F878" s="5"/>
      <c r="G878" s="5"/>
      <c r="H878" s="5"/>
      <c r="I878" s="5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4.25" customHeight="1">
      <c r="A879" s="5"/>
      <c r="B879" s="12"/>
      <c r="C879" s="12"/>
      <c r="D879" s="5"/>
      <c r="E879" s="5"/>
      <c r="F879" s="5"/>
      <c r="G879" s="5"/>
      <c r="H879" s="5"/>
      <c r="I879" s="5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4.25" customHeight="1">
      <c r="A880" s="5"/>
      <c r="B880" s="12"/>
      <c r="C880" s="12"/>
      <c r="D880" s="5"/>
      <c r="E880" s="5"/>
      <c r="F880" s="5"/>
      <c r="G880" s="5"/>
      <c r="H880" s="5"/>
      <c r="I880" s="5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4.25" customHeight="1">
      <c r="A881" s="5"/>
      <c r="B881" s="12"/>
      <c r="C881" s="12"/>
      <c r="D881" s="5"/>
      <c r="E881" s="5"/>
      <c r="F881" s="5"/>
      <c r="G881" s="5"/>
      <c r="H881" s="5"/>
      <c r="I881" s="5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4.25" customHeight="1">
      <c r="A882" s="5"/>
      <c r="B882" s="12"/>
      <c r="C882" s="12"/>
      <c r="D882" s="5"/>
      <c r="E882" s="5"/>
      <c r="F882" s="5"/>
      <c r="G882" s="5"/>
      <c r="H882" s="5"/>
      <c r="I882" s="5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4.25" customHeight="1">
      <c r="A883" s="5"/>
      <c r="B883" s="12"/>
      <c r="C883" s="12"/>
      <c r="D883" s="5"/>
      <c r="E883" s="5"/>
      <c r="F883" s="5"/>
      <c r="G883" s="5"/>
      <c r="H883" s="5"/>
      <c r="I883" s="5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4.25" customHeight="1">
      <c r="A884" s="5"/>
      <c r="B884" s="12"/>
      <c r="C884" s="12"/>
      <c r="D884" s="5"/>
      <c r="E884" s="5"/>
      <c r="F884" s="5"/>
      <c r="G884" s="5"/>
      <c r="H884" s="5"/>
      <c r="I884" s="5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4.25" customHeight="1">
      <c r="A885" s="5"/>
      <c r="B885" s="12"/>
      <c r="C885" s="12"/>
      <c r="D885" s="5"/>
      <c r="E885" s="5"/>
      <c r="F885" s="5"/>
      <c r="G885" s="5"/>
      <c r="H885" s="5"/>
      <c r="I885" s="5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4.25" customHeight="1">
      <c r="A886" s="5"/>
      <c r="B886" s="12"/>
      <c r="C886" s="12"/>
      <c r="D886" s="5"/>
      <c r="E886" s="5"/>
      <c r="F886" s="5"/>
      <c r="G886" s="5"/>
      <c r="H886" s="5"/>
      <c r="I886" s="5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4.25" customHeight="1">
      <c r="A887" s="5"/>
      <c r="B887" s="12"/>
      <c r="C887" s="12"/>
      <c r="D887" s="5"/>
      <c r="E887" s="5"/>
      <c r="F887" s="5"/>
      <c r="G887" s="5"/>
      <c r="H887" s="5"/>
      <c r="I887" s="5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4.25" customHeight="1">
      <c r="A888" s="5"/>
      <c r="B888" s="12"/>
      <c r="C888" s="12"/>
      <c r="D888" s="5"/>
      <c r="E888" s="5"/>
      <c r="F888" s="5"/>
      <c r="G888" s="5"/>
      <c r="H888" s="5"/>
      <c r="I888" s="5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4.25" customHeight="1">
      <c r="A889" s="5"/>
      <c r="B889" s="12"/>
      <c r="C889" s="12"/>
      <c r="D889" s="5"/>
      <c r="E889" s="5"/>
      <c r="F889" s="5"/>
      <c r="G889" s="5"/>
      <c r="H889" s="5"/>
      <c r="I889" s="5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4.25" customHeight="1">
      <c r="A890" s="5"/>
      <c r="B890" s="12"/>
      <c r="C890" s="12"/>
      <c r="D890" s="5"/>
      <c r="E890" s="5"/>
      <c r="F890" s="5"/>
      <c r="G890" s="5"/>
      <c r="H890" s="5"/>
      <c r="I890" s="5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4.25" customHeight="1">
      <c r="A891" s="5"/>
      <c r="B891" s="12"/>
      <c r="C891" s="12"/>
      <c r="D891" s="5"/>
      <c r="E891" s="5"/>
      <c r="F891" s="5"/>
      <c r="G891" s="5"/>
      <c r="H891" s="5"/>
      <c r="I891" s="5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4.25" customHeight="1">
      <c r="A892" s="5"/>
      <c r="B892" s="12"/>
      <c r="C892" s="12"/>
      <c r="D892" s="5"/>
      <c r="E892" s="5"/>
      <c r="F892" s="5"/>
      <c r="G892" s="5"/>
      <c r="H892" s="5"/>
      <c r="I892" s="5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4.25" customHeight="1">
      <c r="A893" s="5"/>
      <c r="B893" s="12"/>
      <c r="C893" s="12"/>
      <c r="D893" s="5"/>
      <c r="E893" s="5"/>
      <c r="F893" s="5"/>
      <c r="G893" s="5"/>
      <c r="H893" s="5"/>
      <c r="I893" s="5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4.25" customHeight="1">
      <c r="A894" s="5"/>
      <c r="B894" s="12"/>
      <c r="C894" s="12"/>
      <c r="D894" s="5"/>
      <c r="E894" s="5"/>
      <c r="F894" s="5"/>
      <c r="G894" s="5"/>
      <c r="H894" s="5"/>
      <c r="I894" s="5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4.25" customHeight="1">
      <c r="A895" s="5"/>
      <c r="B895" s="12"/>
      <c r="C895" s="12"/>
      <c r="D895" s="5"/>
      <c r="E895" s="5"/>
      <c r="F895" s="5"/>
      <c r="G895" s="5"/>
      <c r="H895" s="5"/>
      <c r="I895" s="5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4.25" customHeight="1">
      <c r="A896" s="5"/>
      <c r="B896" s="12"/>
      <c r="C896" s="12"/>
      <c r="D896" s="5"/>
      <c r="E896" s="5"/>
      <c r="F896" s="5"/>
      <c r="G896" s="5"/>
      <c r="H896" s="5"/>
      <c r="I896" s="5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4.25" customHeight="1">
      <c r="A897" s="5"/>
      <c r="B897" s="12"/>
      <c r="C897" s="12"/>
      <c r="D897" s="5"/>
      <c r="E897" s="5"/>
      <c r="F897" s="5"/>
      <c r="G897" s="5"/>
      <c r="H897" s="5"/>
      <c r="I897" s="5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4.25" customHeight="1">
      <c r="A898" s="5"/>
      <c r="B898" s="12"/>
      <c r="C898" s="12"/>
      <c r="D898" s="5"/>
      <c r="E898" s="5"/>
      <c r="F898" s="5"/>
      <c r="G898" s="5"/>
      <c r="H898" s="5"/>
      <c r="I898" s="5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4.25" customHeight="1">
      <c r="A899" s="5"/>
      <c r="B899" s="12"/>
      <c r="C899" s="12"/>
      <c r="D899" s="5"/>
      <c r="E899" s="5"/>
      <c r="F899" s="5"/>
      <c r="G899" s="5"/>
      <c r="H899" s="5"/>
      <c r="I899" s="5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4.25" customHeight="1">
      <c r="A900" s="5"/>
      <c r="B900" s="12"/>
      <c r="C900" s="12"/>
      <c r="D900" s="5"/>
      <c r="E900" s="5"/>
      <c r="F900" s="5"/>
      <c r="G900" s="5"/>
      <c r="H900" s="5"/>
      <c r="I900" s="5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4.25" customHeight="1">
      <c r="A901" s="5"/>
      <c r="B901" s="12"/>
      <c r="C901" s="12"/>
      <c r="D901" s="5"/>
      <c r="E901" s="5"/>
      <c r="F901" s="5"/>
      <c r="G901" s="5"/>
      <c r="H901" s="5"/>
      <c r="I901" s="5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4.25" customHeight="1">
      <c r="A902" s="5"/>
      <c r="B902" s="12"/>
      <c r="C902" s="12"/>
      <c r="D902" s="5"/>
      <c r="E902" s="5"/>
      <c r="F902" s="5"/>
      <c r="G902" s="5"/>
      <c r="H902" s="5"/>
      <c r="I902" s="5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4.25" customHeight="1">
      <c r="A903" s="5"/>
      <c r="B903" s="12"/>
      <c r="C903" s="12"/>
      <c r="D903" s="5"/>
      <c r="E903" s="5"/>
      <c r="F903" s="5"/>
      <c r="G903" s="5"/>
      <c r="H903" s="5"/>
      <c r="I903" s="5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4.25" customHeight="1">
      <c r="A904" s="5"/>
      <c r="B904" s="12"/>
      <c r="C904" s="12"/>
      <c r="D904" s="5"/>
      <c r="E904" s="5"/>
      <c r="F904" s="5"/>
      <c r="G904" s="5"/>
      <c r="H904" s="5"/>
      <c r="I904" s="5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4.25" customHeight="1">
      <c r="A905" s="5"/>
      <c r="B905" s="12"/>
      <c r="C905" s="12"/>
      <c r="D905" s="5"/>
      <c r="E905" s="5"/>
      <c r="F905" s="5"/>
      <c r="G905" s="5"/>
      <c r="H905" s="5"/>
      <c r="I905" s="5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4.25" customHeight="1">
      <c r="A906" s="5"/>
      <c r="B906" s="12"/>
      <c r="C906" s="12"/>
      <c r="D906" s="5"/>
      <c r="E906" s="5"/>
      <c r="F906" s="5"/>
      <c r="G906" s="5"/>
      <c r="H906" s="5"/>
      <c r="I906" s="5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4.25" customHeight="1">
      <c r="A907" s="5"/>
      <c r="B907" s="12"/>
      <c r="C907" s="12"/>
      <c r="D907" s="5"/>
      <c r="E907" s="5"/>
      <c r="F907" s="5"/>
      <c r="G907" s="5"/>
      <c r="H907" s="5"/>
      <c r="I907" s="5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4.25" customHeight="1">
      <c r="A908" s="5"/>
      <c r="B908" s="12"/>
      <c r="C908" s="12"/>
      <c r="D908" s="5"/>
      <c r="E908" s="5"/>
      <c r="F908" s="5"/>
      <c r="G908" s="5"/>
      <c r="H908" s="5"/>
      <c r="I908" s="5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4.25" customHeight="1">
      <c r="A909" s="5"/>
      <c r="B909" s="12"/>
      <c r="C909" s="12"/>
      <c r="D909" s="5"/>
      <c r="E909" s="5"/>
      <c r="F909" s="5"/>
      <c r="G909" s="5"/>
      <c r="H909" s="5"/>
      <c r="I909" s="5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4.25" customHeight="1">
      <c r="A910" s="5"/>
      <c r="B910" s="12"/>
      <c r="C910" s="12"/>
      <c r="D910" s="5"/>
      <c r="E910" s="5"/>
      <c r="F910" s="5"/>
      <c r="G910" s="5"/>
      <c r="H910" s="5"/>
      <c r="I910" s="5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4.25" customHeight="1">
      <c r="A911" s="5"/>
      <c r="B911" s="12"/>
      <c r="C911" s="12"/>
      <c r="D911" s="5"/>
      <c r="E911" s="5"/>
      <c r="F911" s="5"/>
      <c r="G911" s="5"/>
      <c r="H911" s="5"/>
      <c r="I911" s="5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4.25" customHeight="1">
      <c r="A912" s="5"/>
      <c r="B912" s="12"/>
      <c r="C912" s="12"/>
      <c r="D912" s="5"/>
      <c r="E912" s="5"/>
      <c r="F912" s="5"/>
      <c r="G912" s="5"/>
      <c r="H912" s="5"/>
      <c r="I912" s="5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4.25" customHeight="1">
      <c r="A913" s="5"/>
      <c r="B913" s="12"/>
      <c r="C913" s="12"/>
      <c r="D913" s="5"/>
      <c r="E913" s="5"/>
      <c r="F913" s="5"/>
      <c r="G913" s="5"/>
      <c r="H913" s="5"/>
      <c r="I913" s="5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4.25" customHeight="1">
      <c r="A914" s="5"/>
      <c r="B914" s="12"/>
      <c r="C914" s="12"/>
      <c r="D914" s="5"/>
      <c r="E914" s="5"/>
      <c r="F914" s="5"/>
      <c r="G914" s="5"/>
      <c r="H914" s="5"/>
      <c r="I914" s="5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4.25" customHeight="1">
      <c r="A915" s="5"/>
      <c r="B915" s="12"/>
      <c r="C915" s="12"/>
      <c r="D915" s="5"/>
      <c r="E915" s="5"/>
      <c r="F915" s="5"/>
      <c r="G915" s="5"/>
      <c r="H915" s="5"/>
      <c r="I915" s="5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4.25" customHeight="1">
      <c r="A916" s="5"/>
      <c r="B916" s="12"/>
      <c r="C916" s="12"/>
      <c r="D916" s="5"/>
      <c r="E916" s="5"/>
      <c r="F916" s="5"/>
      <c r="G916" s="5"/>
      <c r="H916" s="5"/>
      <c r="I916" s="5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4.25" customHeight="1">
      <c r="A917" s="5"/>
      <c r="B917" s="12"/>
      <c r="C917" s="12"/>
      <c r="D917" s="5"/>
      <c r="E917" s="5"/>
      <c r="F917" s="5"/>
      <c r="G917" s="5"/>
      <c r="H917" s="5"/>
      <c r="I917" s="5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4.25" customHeight="1">
      <c r="A918" s="5"/>
      <c r="B918" s="12"/>
      <c r="C918" s="12"/>
      <c r="D918" s="5"/>
      <c r="E918" s="5"/>
      <c r="F918" s="5"/>
      <c r="G918" s="5"/>
      <c r="H918" s="5"/>
      <c r="I918" s="5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4.25" customHeight="1">
      <c r="A919" s="5"/>
      <c r="B919" s="12"/>
      <c r="C919" s="12"/>
      <c r="D919" s="5"/>
      <c r="E919" s="5"/>
      <c r="F919" s="5"/>
      <c r="G919" s="5"/>
      <c r="H919" s="5"/>
      <c r="I919" s="5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4.25" customHeight="1">
      <c r="A920" s="5"/>
      <c r="B920" s="12"/>
      <c r="C920" s="12"/>
      <c r="D920" s="5"/>
      <c r="E920" s="5"/>
      <c r="F920" s="5"/>
      <c r="G920" s="5"/>
      <c r="H920" s="5"/>
      <c r="I920" s="5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4.25" customHeight="1">
      <c r="A921" s="5"/>
      <c r="B921" s="12"/>
      <c r="C921" s="12"/>
      <c r="D921" s="5"/>
      <c r="E921" s="5"/>
      <c r="F921" s="5"/>
      <c r="G921" s="5"/>
      <c r="H921" s="5"/>
      <c r="I921" s="5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4.25" customHeight="1">
      <c r="A922" s="5"/>
      <c r="B922" s="12"/>
      <c r="C922" s="12"/>
      <c r="D922" s="5"/>
      <c r="E922" s="5"/>
      <c r="F922" s="5"/>
      <c r="G922" s="5"/>
      <c r="H922" s="5"/>
      <c r="I922" s="5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4.25" customHeight="1">
      <c r="A923" s="5"/>
      <c r="B923" s="12"/>
      <c r="C923" s="12"/>
      <c r="D923" s="5"/>
      <c r="E923" s="5"/>
      <c r="F923" s="5"/>
      <c r="G923" s="5"/>
      <c r="H923" s="5"/>
      <c r="I923" s="5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4.25" customHeight="1">
      <c r="A924" s="5"/>
      <c r="B924" s="12"/>
      <c r="C924" s="12"/>
      <c r="D924" s="5"/>
      <c r="E924" s="5"/>
      <c r="F924" s="5"/>
      <c r="G924" s="5"/>
      <c r="H924" s="5"/>
      <c r="I924" s="5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4.25" customHeight="1">
      <c r="A925" s="5"/>
      <c r="B925" s="12"/>
      <c r="C925" s="12"/>
      <c r="D925" s="5"/>
      <c r="E925" s="5"/>
      <c r="F925" s="5"/>
      <c r="G925" s="5"/>
      <c r="H925" s="5"/>
      <c r="I925" s="5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4.25" customHeight="1">
      <c r="A926" s="5"/>
      <c r="B926" s="12"/>
      <c r="C926" s="12"/>
      <c r="D926" s="5"/>
      <c r="E926" s="5"/>
      <c r="F926" s="5"/>
      <c r="G926" s="5"/>
      <c r="H926" s="5"/>
      <c r="I926" s="5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4.25" customHeight="1">
      <c r="A927" s="5"/>
      <c r="B927" s="12"/>
      <c r="C927" s="12"/>
      <c r="D927" s="5"/>
      <c r="E927" s="5"/>
      <c r="F927" s="5"/>
      <c r="G927" s="5"/>
      <c r="H927" s="5"/>
      <c r="I927" s="5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4.25" customHeight="1">
      <c r="A928" s="5"/>
      <c r="B928" s="12"/>
      <c r="C928" s="12"/>
      <c r="D928" s="5"/>
      <c r="E928" s="5"/>
      <c r="F928" s="5"/>
      <c r="G928" s="5"/>
      <c r="H928" s="5"/>
      <c r="I928" s="5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4.25" customHeight="1">
      <c r="A929" s="5"/>
      <c r="B929" s="12"/>
      <c r="C929" s="12"/>
      <c r="D929" s="5"/>
      <c r="E929" s="5"/>
      <c r="F929" s="5"/>
      <c r="G929" s="5"/>
      <c r="H929" s="5"/>
      <c r="I929" s="5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4.25" customHeight="1">
      <c r="A930" s="5"/>
      <c r="B930" s="12"/>
      <c r="C930" s="12"/>
      <c r="D930" s="5"/>
      <c r="E930" s="5"/>
      <c r="F930" s="5"/>
      <c r="G930" s="5"/>
      <c r="H930" s="5"/>
      <c r="I930" s="5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4.25" customHeight="1">
      <c r="A931" s="5"/>
      <c r="B931" s="12"/>
      <c r="C931" s="12"/>
      <c r="D931" s="5"/>
      <c r="E931" s="5"/>
      <c r="F931" s="5"/>
      <c r="G931" s="5"/>
      <c r="H931" s="5"/>
      <c r="I931" s="5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4.25" customHeight="1">
      <c r="A932" s="5"/>
      <c r="B932" s="12"/>
      <c r="C932" s="12"/>
      <c r="D932" s="5"/>
      <c r="E932" s="5"/>
      <c r="F932" s="5"/>
      <c r="G932" s="5"/>
      <c r="H932" s="5"/>
      <c r="I932" s="5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4.25" customHeight="1">
      <c r="A933" s="5"/>
      <c r="B933" s="12"/>
      <c r="C933" s="12"/>
      <c r="D933" s="5"/>
      <c r="E933" s="5"/>
      <c r="F933" s="5"/>
      <c r="G933" s="5"/>
      <c r="H933" s="5"/>
      <c r="I933" s="5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4.25" customHeight="1">
      <c r="A934" s="5"/>
      <c r="B934" s="12"/>
      <c r="C934" s="12"/>
      <c r="D934" s="5"/>
      <c r="E934" s="5"/>
      <c r="F934" s="5"/>
      <c r="G934" s="5"/>
      <c r="H934" s="5"/>
      <c r="I934" s="5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4.25" customHeight="1">
      <c r="A935" s="5"/>
      <c r="B935" s="12"/>
      <c r="C935" s="12"/>
      <c r="D935" s="5"/>
      <c r="E935" s="5"/>
      <c r="F935" s="5"/>
      <c r="G935" s="5"/>
      <c r="H935" s="5"/>
      <c r="I935" s="5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4.25" customHeight="1">
      <c r="A936" s="5"/>
      <c r="B936" s="12"/>
      <c r="C936" s="12"/>
      <c r="D936" s="5"/>
      <c r="E936" s="5"/>
      <c r="F936" s="5"/>
      <c r="G936" s="5"/>
      <c r="H936" s="5"/>
      <c r="I936" s="5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4.25" customHeight="1">
      <c r="A937" s="5"/>
      <c r="B937" s="12"/>
      <c r="C937" s="12"/>
      <c r="D937" s="5"/>
      <c r="E937" s="5"/>
      <c r="F937" s="5"/>
      <c r="G937" s="5"/>
      <c r="H937" s="5"/>
      <c r="I937" s="5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4.25" customHeight="1">
      <c r="A938" s="5"/>
      <c r="B938" s="12"/>
      <c r="C938" s="12"/>
      <c r="D938" s="5"/>
      <c r="E938" s="5"/>
      <c r="F938" s="5"/>
      <c r="G938" s="5"/>
      <c r="H938" s="5"/>
      <c r="I938" s="5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4.25" customHeight="1">
      <c r="A939" s="5"/>
      <c r="B939" s="12"/>
      <c r="C939" s="12"/>
      <c r="D939" s="5"/>
      <c r="E939" s="5"/>
      <c r="F939" s="5"/>
      <c r="G939" s="5"/>
      <c r="H939" s="5"/>
      <c r="I939" s="5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4.25" customHeight="1">
      <c r="A940" s="5"/>
      <c r="B940" s="12"/>
      <c r="C940" s="12"/>
      <c r="D940" s="5"/>
      <c r="E940" s="5"/>
      <c r="F940" s="5"/>
      <c r="G940" s="5"/>
      <c r="H940" s="5"/>
      <c r="I940" s="5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4.25" customHeight="1">
      <c r="A941" s="5"/>
      <c r="B941" s="12"/>
      <c r="C941" s="12"/>
      <c r="D941" s="5"/>
      <c r="E941" s="5"/>
      <c r="F941" s="5"/>
      <c r="G941" s="5"/>
      <c r="H941" s="5"/>
      <c r="I941" s="5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4.25" customHeight="1">
      <c r="A942" s="5"/>
      <c r="B942" s="12"/>
      <c r="C942" s="12"/>
      <c r="D942" s="5"/>
      <c r="E942" s="5"/>
      <c r="F942" s="5"/>
      <c r="G942" s="5"/>
      <c r="H942" s="5"/>
      <c r="I942" s="5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4.25" customHeight="1">
      <c r="A943" s="5"/>
      <c r="B943" s="12"/>
      <c r="C943" s="12"/>
      <c r="D943" s="5"/>
      <c r="E943" s="5"/>
      <c r="F943" s="5"/>
      <c r="G943" s="5"/>
      <c r="H943" s="5"/>
      <c r="I943" s="5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4.25" customHeight="1">
      <c r="A944" s="5"/>
      <c r="B944" s="12"/>
      <c r="C944" s="12"/>
      <c r="D944" s="5"/>
      <c r="E944" s="5"/>
      <c r="F944" s="5"/>
      <c r="G944" s="5"/>
      <c r="H944" s="5"/>
      <c r="I944" s="5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4.25" customHeight="1">
      <c r="A945" s="5"/>
      <c r="B945" s="12"/>
      <c r="C945" s="12"/>
      <c r="D945" s="5"/>
      <c r="E945" s="5"/>
      <c r="F945" s="5"/>
      <c r="G945" s="5"/>
      <c r="H945" s="5"/>
      <c r="I945" s="5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4.25" customHeight="1">
      <c r="A946" s="5"/>
      <c r="B946" s="12"/>
      <c r="C946" s="12"/>
      <c r="D946" s="5"/>
      <c r="E946" s="5"/>
      <c r="F946" s="5"/>
      <c r="G946" s="5"/>
      <c r="H946" s="5"/>
      <c r="I946" s="5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4.25" customHeight="1">
      <c r="A947" s="5"/>
      <c r="B947" s="12"/>
      <c r="C947" s="12"/>
      <c r="D947" s="5"/>
      <c r="E947" s="5"/>
      <c r="F947" s="5"/>
      <c r="G947" s="5"/>
      <c r="H947" s="5"/>
      <c r="I947" s="5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4.25" customHeight="1">
      <c r="A948" s="5"/>
      <c r="B948" s="12"/>
      <c r="C948" s="12"/>
      <c r="D948" s="5"/>
      <c r="E948" s="5"/>
      <c r="F948" s="5"/>
      <c r="G948" s="5"/>
      <c r="H948" s="5"/>
      <c r="I948" s="5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4.25" customHeight="1">
      <c r="A949" s="5"/>
      <c r="B949" s="12"/>
      <c r="C949" s="12"/>
      <c r="D949" s="5"/>
      <c r="E949" s="5"/>
      <c r="F949" s="5"/>
      <c r="G949" s="5"/>
      <c r="H949" s="5"/>
      <c r="I949" s="5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4.25" customHeight="1">
      <c r="A950" s="5"/>
      <c r="B950" s="12"/>
      <c r="C950" s="12"/>
      <c r="D950" s="5"/>
      <c r="E950" s="5"/>
      <c r="F950" s="5"/>
      <c r="G950" s="5"/>
      <c r="H950" s="5"/>
      <c r="I950" s="5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4.25" customHeight="1">
      <c r="A951" s="5"/>
      <c r="B951" s="12"/>
      <c r="C951" s="12"/>
      <c r="D951" s="5"/>
      <c r="E951" s="5"/>
      <c r="F951" s="5"/>
      <c r="G951" s="5"/>
      <c r="H951" s="5"/>
      <c r="I951" s="5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4.25" customHeight="1">
      <c r="A952" s="5"/>
      <c r="B952" s="12"/>
      <c r="C952" s="12"/>
      <c r="D952" s="5"/>
      <c r="E952" s="5"/>
      <c r="F952" s="5"/>
      <c r="G952" s="5"/>
      <c r="H952" s="5"/>
      <c r="I952" s="5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4.25" customHeight="1">
      <c r="A953" s="5"/>
      <c r="B953" s="12"/>
      <c r="C953" s="12"/>
      <c r="D953" s="5"/>
      <c r="E953" s="5"/>
      <c r="F953" s="5"/>
      <c r="G953" s="5"/>
      <c r="H953" s="5"/>
      <c r="I953" s="5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4.25" customHeight="1">
      <c r="A954" s="5"/>
      <c r="B954" s="12"/>
      <c r="C954" s="12"/>
      <c r="D954" s="5"/>
      <c r="E954" s="5"/>
      <c r="F954" s="5"/>
      <c r="G954" s="5"/>
      <c r="H954" s="5"/>
      <c r="I954" s="5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4.25" customHeight="1">
      <c r="A955" s="5"/>
      <c r="B955" s="12"/>
      <c r="C955" s="12"/>
      <c r="D955" s="5"/>
      <c r="E955" s="5"/>
      <c r="F955" s="5"/>
      <c r="G955" s="5"/>
      <c r="H955" s="5"/>
      <c r="I955" s="5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4.25" customHeight="1">
      <c r="A956" s="5"/>
      <c r="B956" s="12"/>
      <c r="C956" s="12"/>
      <c r="D956" s="5"/>
      <c r="E956" s="5"/>
      <c r="F956" s="5"/>
      <c r="G956" s="5"/>
      <c r="H956" s="5"/>
      <c r="I956" s="5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4.25" customHeight="1">
      <c r="A957" s="5"/>
      <c r="B957" s="12"/>
      <c r="C957" s="12"/>
      <c r="D957" s="5"/>
      <c r="E957" s="5"/>
      <c r="F957" s="5"/>
      <c r="G957" s="5"/>
      <c r="H957" s="5"/>
      <c r="I957" s="5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4.25" customHeight="1">
      <c r="A958" s="5"/>
      <c r="B958" s="12"/>
      <c r="C958" s="12"/>
      <c r="D958" s="5"/>
      <c r="E958" s="5"/>
      <c r="F958" s="5"/>
      <c r="G958" s="5"/>
      <c r="H958" s="5"/>
      <c r="I958" s="5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4.25" customHeight="1">
      <c r="A959" s="5"/>
      <c r="B959" s="12"/>
      <c r="C959" s="12"/>
      <c r="D959" s="5"/>
      <c r="E959" s="5"/>
      <c r="F959" s="5"/>
      <c r="G959" s="5"/>
      <c r="H959" s="5"/>
      <c r="I959" s="5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4.25" customHeight="1">
      <c r="A960" s="5"/>
      <c r="B960" s="12"/>
      <c r="C960" s="12"/>
      <c r="D960" s="5"/>
      <c r="E960" s="5"/>
      <c r="F960" s="5"/>
      <c r="G960" s="5"/>
      <c r="H960" s="5"/>
      <c r="I960" s="5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4.25" customHeight="1">
      <c r="A961" s="5"/>
      <c r="B961" s="12"/>
      <c r="C961" s="12"/>
      <c r="D961" s="5"/>
      <c r="E961" s="5"/>
      <c r="F961" s="5"/>
      <c r="G961" s="5"/>
      <c r="H961" s="5"/>
      <c r="I961" s="5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4.25" customHeight="1">
      <c r="A962" s="5"/>
      <c r="B962" s="12"/>
      <c r="C962" s="12"/>
      <c r="D962" s="5"/>
      <c r="E962" s="5"/>
      <c r="F962" s="5"/>
      <c r="G962" s="5"/>
      <c r="H962" s="5"/>
      <c r="I962" s="5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4.25" customHeight="1">
      <c r="A963" s="5"/>
      <c r="B963" s="12"/>
      <c r="C963" s="12"/>
      <c r="D963" s="5"/>
      <c r="E963" s="5"/>
      <c r="F963" s="5"/>
      <c r="G963" s="5"/>
      <c r="H963" s="5"/>
      <c r="I963" s="5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4.25" customHeight="1">
      <c r="A964" s="5"/>
      <c r="B964" s="12"/>
      <c r="C964" s="12"/>
      <c r="D964" s="5"/>
      <c r="E964" s="5"/>
      <c r="F964" s="5"/>
      <c r="G964" s="5"/>
      <c r="H964" s="5"/>
      <c r="I964" s="5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4.25" customHeight="1">
      <c r="A965" s="5"/>
      <c r="B965" s="12"/>
      <c r="C965" s="12"/>
      <c r="D965" s="5"/>
      <c r="E965" s="5"/>
      <c r="F965" s="5"/>
      <c r="G965" s="5"/>
      <c r="H965" s="5"/>
      <c r="I965" s="5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4.25" customHeight="1">
      <c r="A966" s="5"/>
      <c r="B966" s="12"/>
      <c r="C966" s="12"/>
      <c r="D966" s="5"/>
      <c r="E966" s="5"/>
      <c r="F966" s="5"/>
      <c r="G966" s="5"/>
      <c r="H966" s="5"/>
      <c r="I966" s="5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4.25" customHeight="1">
      <c r="A967" s="5"/>
      <c r="B967" s="12"/>
      <c r="C967" s="12"/>
      <c r="D967" s="5"/>
      <c r="E967" s="5"/>
      <c r="F967" s="5"/>
      <c r="G967" s="5"/>
      <c r="H967" s="5"/>
      <c r="I967" s="5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4.25" customHeight="1">
      <c r="A968" s="5"/>
      <c r="B968" s="12"/>
      <c r="C968" s="12"/>
      <c r="D968" s="5"/>
      <c r="E968" s="5"/>
      <c r="F968" s="5"/>
      <c r="G968" s="5"/>
      <c r="H968" s="5"/>
      <c r="I968" s="5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4.25" customHeight="1">
      <c r="A969" s="5"/>
      <c r="B969" s="12"/>
      <c r="C969" s="12"/>
      <c r="D969" s="5"/>
      <c r="E969" s="5"/>
      <c r="F969" s="5"/>
      <c r="G969" s="5"/>
      <c r="H969" s="5"/>
      <c r="I969" s="5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4.25" customHeight="1">
      <c r="A970" s="5"/>
      <c r="B970" s="12"/>
      <c r="C970" s="12"/>
      <c r="D970" s="5"/>
      <c r="E970" s="5"/>
      <c r="F970" s="5"/>
      <c r="G970" s="5"/>
      <c r="H970" s="5"/>
      <c r="I970" s="5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4.25" customHeight="1">
      <c r="A971" s="5"/>
      <c r="B971" s="12"/>
      <c r="C971" s="12"/>
      <c r="D971" s="5"/>
      <c r="E971" s="5"/>
      <c r="F971" s="5"/>
      <c r="G971" s="5"/>
      <c r="H971" s="5"/>
      <c r="I971" s="5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4.25" customHeight="1">
      <c r="A972" s="5"/>
      <c r="B972" s="12"/>
      <c r="C972" s="12"/>
      <c r="D972" s="5"/>
      <c r="E972" s="5"/>
      <c r="F972" s="5"/>
      <c r="G972" s="5"/>
      <c r="H972" s="5"/>
      <c r="I972" s="5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4.25" customHeight="1">
      <c r="A973" s="5"/>
      <c r="B973" s="12"/>
      <c r="C973" s="12"/>
      <c r="D973" s="5"/>
      <c r="E973" s="5"/>
      <c r="F973" s="5"/>
      <c r="G973" s="5"/>
      <c r="H973" s="5"/>
      <c r="I973" s="5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4.25" customHeight="1">
      <c r="A974" s="5"/>
      <c r="B974" s="12"/>
      <c r="C974" s="12"/>
      <c r="D974" s="5"/>
      <c r="E974" s="5"/>
      <c r="F974" s="5"/>
      <c r="G974" s="5"/>
      <c r="H974" s="5"/>
      <c r="I974" s="5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4.25" customHeight="1">
      <c r="A975" s="5"/>
      <c r="B975" s="12"/>
      <c r="C975" s="12"/>
      <c r="D975" s="5"/>
      <c r="E975" s="5"/>
      <c r="F975" s="5"/>
      <c r="G975" s="5"/>
      <c r="H975" s="5"/>
      <c r="I975" s="5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4.25" customHeight="1">
      <c r="A976" s="5"/>
      <c r="B976" s="12"/>
      <c r="C976" s="12"/>
      <c r="D976" s="5"/>
      <c r="E976" s="5"/>
      <c r="F976" s="5"/>
      <c r="G976" s="5"/>
      <c r="H976" s="5"/>
      <c r="I976" s="5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4.25" customHeight="1">
      <c r="A977" s="5"/>
      <c r="B977" s="12"/>
      <c r="C977" s="12"/>
      <c r="D977" s="5"/>
      <c r="E977" s="5"/>
      <c r="F977" s="5"/>
      <c r="G977" s="5"/>
      <c r="H977" s="5"/>
      <c r="I977" s="5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4.25" customHeight="1">
      <c r="A978" s="5"/>
      <c r="B978" s="12"/>
      <c r="C978" s="12"/>
      <c r="D978" s="5"/>
      <c r="E978" s="5"/>
      <c r="F978" s="5"/>
      <c r="G978" s="5"/>
      <c r="H978" s="5"/>
      <c r="I978" s="5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4.25" customHeight="1">
      <c r="A979" s="5"/>
      <c r="B979" s="12"/>
      <c r="C979" s="12"/>
      <c r="D979" s="5"/>
      <c r="E979" s="5"/>
      <c r="F979" s="5"/>
      <c r="G979" s="5"/>
      <c r="H979" s="5"/>
      <c r="I979" s="5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4.25" customHeight="1">
      <c r="A980" s="5"/>
      <c r="B980" s="12"/>
      <c r="C980" s="12"/>
      <c r="D980" s="5"/>
      <c r="E980" s="5"/>
      <c r="F980" s="5"/>
      <c r="G980" s="5"/>
      <c r="H980" s="5"/>
      <c r="I980" s="5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4.25" customHeight="1">
      <c r="A981" s="5"/>
      <c r="B981" s="12"/>
      <c r="C981" s="12"/>
      <c r="D981" s="5"/>
      <c r="E981" s="5"/>
      <c r="F981" s="5"/>
      <c r="G981" s="5"/>
      <c r="H981" s="5"/>
      <c r="I981" s="5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4.25" customHeight="1">
      <c r="A982" s="5"/>
      <c r="B982" s="12"/>
      <c r="C982" s="12"/>
      <c r="D982" s="5"/>
      <c r="E982" s="5"/>
      <c r="F982" s="5"/>
      <c r="G982" s="5"/>
      <c r="H982" s="5"/>
      <c r="I982" s="5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4.25" customHeight="1">
      <c r="A983" s="5"/>
      <c r="B983" s="12"/>
      <c r="C983" s="12"/>
      <c r="D983" s="5"/>
      <c r="E983" s="5"/>
      <c r="F983" s="5"/>
      <c r="G983" s="5"/>
      <c r="H983" s="5"/>
      <c r="I983" s="5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4.25" customHeight="1">
      <c r="A984" s="5"/>
      <c r="B984" s="12"/>
      <c r="C984" s="12"/>
      <c r="D984" s="5"/>
      <c r="E984" s="5"/>
      <c r="F984" s="5"/>
      <c r="G984" s="5"/>
      <c r="H984" s="5"/>
      <c r="I984" s="5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4.25" customHeight="1">
      <c r="A985" s="5"/>
      <c r="B985" s="12"/>
      <c r="C985" s="12"/>
      <c r="D985" s="5"/>
      <c r="E985" s="5"/>
      <c r="F985" s="5"/>
      <c r="G985" s="5"/>
      <c r="H985" s="5"/>
      <c r="I985" s="5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4.25" customHeight="1">
      <c r="A986" s="5"/>
      <c r="B986" s="12"/>
      <c r="C986" s="12"/>
      <c r="D986" s="5"/>
      <c r="E986" s="5"/>
      <c r="F986" s="5"/>
      <c r="G986" s="5"/>
      <c r="H986" s="5"/>
      <c r="I986" s="5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4.25" customHeight="1">
      <c r="A987" s="5"/>
      <c r="B987" s="12"/>
      <c r="C987" s="12"/>
      <c r="D987" s="5"/>
      <c r="E987" s="5"/>
      <c r="F987" s="5"/>
      <c r="G987" s="5"/>
      <c r="H987" s="5"/>
      <c r="I987" s="5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4.25" customHeight="1">
      <c r="A988" s="5"/>
      <c r="B988" s="12"/>
      <c r="C988" s="12"/>
      <c r="D988" s="5"/>
      <c r="E988" s="5"/>
      <c r="F988" s="5"/>
      <c r="G988" s="5"/>
      <c r="H988" s="5"/>
      <c r="I988" s="5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4.25" customHeight="1">
      <c r="A989" s="5"/>
      <c r="B989" s="12"/>
      <c r="C989" s="12"/>
      <c r="D989" s="5"/>
      <c r="E989" s="5"/>
      <c r="F989" s="5"/>
      <c r="G989" s="5"/>
      <c r="H989" s="5"/>
      <c r="I989" s="5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4.25" customHeight="1">
      <c r="A990" s="5"/>
      <c r="B990" s="12"/>
      <c r="C990" s="12"/>
      <c r="D990" s="5"/>
      <c r="E990" s="5"/>
      <c r="F990" s="5"/>
      <c r="G990" s="5"/>
      <c r="H990" s="5"/>
      <c r="I990" s="5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4.25" customHeight="1">
      <c r="A991" s="5"/>
      <c r="B991" s="12"/>
      <c r="C991" s="12"/>
      <c r="D991" s="5"/>
      <c r="E991" s="5"/>
      <c r="F991" s="5"/>
      <c r="G991" s="5"/>
      <c r="H991" s="5"/>
      <c r="I991" s="5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4.25" customHeight="1">
      <c r="A992" s="5"/>
      <c r="B992" s="12"/>
      <c r="C992" s="12"/>
      <c r="D992" s="5"/>
      <c r="E992" s="5"/>
      <c r="F992" s="5"/>
      <c r="G992" s="5"/>
      <c r="H992" s="5"/>
      <c r="I992" s="5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4.25" customHeight="1">
      <c r="A993" s="5"/>
      <c r="B993" s="12"/>
      <c r="C993" s="12"/>
      <c r="D993" s="5"/>
      <c r="E993" s="5"/>
      <c r="F993" s="5"/>
      <c r="G993" s="5"/>
      <c r="H993" s="5"/>
      <c r="I993" s="5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4.25" customHeight="1">
      <c r="A994" s="5"/>
      <c r="B994" s="12"/>
      <c r="C994" s="12"/>
      <c r="D994" s="5"/>
      <c r="E994" s="5"/>
      <c r="F994" s="5"/>
      <c r="G994" s="5"/>
      <c r="H994" s="5"/>
      <c r="I994" s="5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4.25" customHeight="1">
      <c r="A995" s="5"/>
      <c r="B995" s="12"/>
      <c r="C995" s="12"/>
      <c r="D995" s="5"/>
      <c r="E995" s="5"/>
      <c r="F995" s="5"/>
      <c r="G995" s="5"/>
      <c r="H995" s="5"/>
      <c r="I995" s="5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4.25" customHeight="1">
      <c r="A996" s="5"/>
      <c r="B996" s="12"/>
      <c r="C996" s="12"/>
      <c r="D996" s="5"/>
      <c r="E996" s="5"/>
      <c r="F996" s="5"/>
      <c r="G996" s="5"/>
      <c r="H996" s="5"/>
      <c r="I996" s="5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4.25" customHeight="1">
      <c r="A997" s="5"/>
      <c r="B997" s="12"/>
      <c r="C997" s="12"/>
      <c r="D997" s="5"/>
      <c r="E997" s="5"/>
      <c r="F997" s="5"/>
      <c r="G997" s="5"/>
      <c r="H997" s="5"/>
      <c r="I997" s="5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4.25" customHeight="1">
      <c r="A998" s="5"/>
      <c r="B998" s="12"/>
      <c r="C998" s="12"/>
      <c r="D998" s="5"/>
      <c r="E998" s="5"/>
      <c r="F998" s="5"/>
      <c r="G998" s="5"/>
      <c r="H998" s="5"/>
      <c r="I998" s="5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4.25" customHeight="1">
      <c r="A999" s="5"/>
      <c r="B999" s="12"/>
      <c r="C999" s="12"/>
      <c r="D999" s="5"/>
      <c r="E999" s="5"/>
      <c r="F999" s="5"/>
      <c r="G999" s="5"/>
      <c r="H999" s="5"/>
      <c r="I999" s="5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4.25" customHeight="1">
      <c r="A1000" s="5"/>
      <c r="B1000" s="12"/>
      <c r="C1000" s="12"/>
      <c r="D1000" s="5"/>
      <c r="E1000" s="5"/>
      <c r="F1000" s="5"/>
      <c r="G1000" s="5"/>
      <c r="H1000" s="5"/>
      <c r="I1000" s="5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sheetProtection algorithmName="SHA-512" hashValue="5QRH6aEVZqmzs2mDBk+9SJagjMN6DlEWmPoMBeV+WFlggkQQIplhl90+k3jOOjGfo2R4zWRL3aWpTorgItjeoA==" saltValue="xwbbpBkB/gfJ4IrGfhTIHg==" spinCount="100000" sheet="1" objects="1" scenarios="1"/>
  <autoFilter ref="B1:K95" xr:uid="{00000000-0009-0000-0000-000012000000}"/>
  <printOptions horizontalCentered="1"/>
  <pageMargins left="0.31496062992125984" right="0.31496062992125984" top="0.98425196850393704" bottom="0.98425196850393704" header="0" footer="0"/>
  <pageSetup paperSize="9" orientation="landscape"/>
  <headerFooter>
    <oddHeader>&amp;CUNIVERSIDADE ESTADUAL DE SANTA CRUZ BACHARELADO EM CIÊNCIAS ECONÔMICAS GRADE CURRICULAR – PPC 2022 - Turnos Noturno e Matutino</oddHeader>
    <oddFooter>&amp;C&amp;P/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DB3E2"/>
  </sheetPr>
  <dimension ref="A1:AF2892"/>
  <sheetViews>
    <sheetView workbookViewId="0"/>
  </sheetViews>
  <sheetFormatPr defaultColWidth="14.42578125" defaultRowHeight="15" customHeight="1" outlineLevelCol="1"/>
  <cols>
    <col min="1" max="1" width="11.140625" customWidth="1" outlineLevel="1"/>
    <col min="2" max="2" width="9.28515625" customWidth="1"/>
    <col min="3" max="3" width="41.85546875" customWidth="1"/>
    <col min="4" max="4" width="6.7109375" customWidth="1"/>
    <col min="5" max="5" width="7.42578125" customWidth="1"/>
    <col min="6" max="7" width="9.140625" customWidth="1"/>
    <col min="8" max="8" width="8.7109375" customWidth="1" outlineLevel="1"/>
    <col min="9" max="9" width="9.28515625" customWidth="1"/>
    <col min="10" max="10" width="9.85546875" customWidth="1"/>
    <col min="11" max="11" width="10.5703125" hidden="1" customWidth="1"/>
    <col min="12" max="12" width="27" customWidth="1" outlineLevel="1"/>
    <col min="13" max="17" width="9.140625" customWidth="1"/>
    <col min="18" max="18" width="10.28515625" customWidth="1"/>
    <col min="19" max="19" width="50.5703125" customWidth="1"/>
    <col min="20" max="23" width="21" customWidth="1"/>
    <col min="24" max="24" width="29.5703125" customWidth="1"/>
    <col min="25" max="25" width="49.85546875" customWidth="1"/>
    <col min="26" max="26" width="42.42578125" customWidth="1"/>
    <col min="27" max="27" width="62.28515625" customWidth="1"/>
    <col min="28" max="28" width="78.28515625" customWidth="1"/>
    <col min="29" max="29" width="35.140625" customWidth="1"/>
    <col min="30" max="30" width="13.140625" customWidth="1"/>
    <col min="31" max="31" width="32.140625" customWidth="1"/>
    <col min="32" max="32" width="65.85546875" customWidth="1"/>
  </cols>
  <sheetData>
    <row r="1" spans="1:32" ht="15" customHeight="1">
      <c r="A1" s="2" t="s">
        <v>5</v>
      </c>
      <c r="B1" s="3" t="s">
        <v>6</v>
      </c>
      <c r="C1" s="1" t="s">
        <v>7</v>
      </c>
      <c r="D1" s="4" t="s">
        <v>8</v>
      </c>
      <c r="E1" s="5" t="s">
        <v>10</v>
      </c>
      <c r="F1" s="7" t="s">
        <v>12</v>
      </c>
      <c r="G1" s="8" t="s">
        <v>13</v>
      </c>
      <c r="H1" s="9" t="s">
        <v>15</v>
      </c>
      <c r="I1" s="6" t="s">
        <v>17</v>
      </c>
      <c r="J1" s="6" t="s">
        <v>18</v>
      </c>
      <c r="K1" s="10" t="s">
        <v>19</v>
      </c>
      <c r="L1" s="9" t="s">
        <v>21</v>
      </c>
      <c r="M1" s="1"/>
      <c r="N1" s="1"/>
      <c r="O1" s="1"/>
      <c r="P1" s="1"/>
      <c r="Q1" s="1"/>
      <c r="R1" s="6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"/>
      <c r="AF1" s="1"/>
    </row>
    <row r="2" spans="1:32" ht="15" customHeight="1">
      <c r="A2" s="14" t="s">
        <v>22</v>
      </c>
      <c r="B2" s="3" t="s">
        <v>23</v>
      </c>
      <c r="C2" s="15" t="s">
        <v>157</v>
      </c>
      <c r="D2" s="16" t="s">
        <v>158</v>
      </c>
      <c r="E2" s="16">
        <v>60</v>
      </c>
      <c r="F2" s="17" t="s">
        <v>24</v>
      </c>
      <c r="G2" s="16" t="s">
        <v>159</v>
      </c>
      <c r="H2" s="15" t="s">
        <v>160</v>
      </c>
      <c r="I2" s="18">
        <v>0.77777777777777779</v>
      </c>
      <c r="J2" s="18" t="s">
        <v>161</v>
      </c>
      <c r="K2" s="19" t="s">
        <v>162</v>
      </c>
      <c r="L2" s="15" t="s">
        <v>163</v>
      </c>
      <c r="R2" s="5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12"/>
      <c r="AF2" s="12"/>
    </row>
    <row r="3" spans="1:32" ht="15" customHeight="1">
      <c r="A3" s="14" t="s">
        <v>22</v>
      </c>
      <c r="B3" s="3" t="s">
        <v>23</v>
      </c>
      <c r="C3" s="15" t="s">
        <v>157</v>
      </c>
      <c r="D3" s="16" t="s">
        <v>158</v>
      </c>
      <c r="E3" s="16">
        <v>60</v>
      </c>
      <c r="F3" s="17" t="s">
        <v>24</v>
      </c>
      <c r="G3" s="16" t="s">
        <v>159</v>
      </c>
      <c r="H3" s="15" t="s">
        <v>160</v>
      </c>
      <c r="I3" s="18">
        <v>0.8125</v>
      </c>
      <c r="J3" s="18" t="s">
        <v>161</v>
      </c>
      <c r="K3" s="19" t="s">
        <v>162</v>
      </c>
      <c r="L3" s="15" t="s">
        <v>163</v>
      </c>
      <c r="R3" s="5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12"/>
      <c r="AF3" s="12"/>
    </row>
    <row r="4" spans="1:32" ht="15" customHeight="1">
      <c r="A4" s="14" t="s">
        <v>22</v>
      </c>
      <c r="B4" s="3" t="s">
        <v>23</v>
      </c>
      <c r="C4" s="15" t="s">
        <v>157</v>
      </c>
      <c r="D4" s="16" t="s">
        <v>158</v>
      </c>
      <c r="E4" s="16">
        <v>60</v>
      </c>
      <c r="F4" s="17" t="s">
        <v>24</v>
      </c>
      <c r="G4" s="16" t="s">
        <v>159</v>
      </c>
      <c r="H4" s="15" t="s">
        <v>160</v>
      </c>
      <c r="I4" s="18">
        <v>0.84722222222222221</v>
      </c>
      <c r="J4" s="18" t="s">
        <v>164</v>
      </c>
      <c r="K4" s="19" t="s">
        <v>162</v>
      </c>
      <c r="L4" s="15" t="s">
        <v>163</v>
      </c>
      <c r="R4" s="5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12"/>
      <c r="AF4" s="12"/>
    </row>
    <row r="5" spans="1:32" ht="15" customHeight="1">
      <c r="A5" s="14" t="s">
        <v>22</v>
      </c>
      <c r="B5" s="3" t="s">
        <v>23</v>
      </c>
      <c r="C5" s="15" t="s">
        <v>157</v>
      </c>
      <c r="D5" s="16" t="s">
        <v>158</v>
      </c>
      <c r="E5" s="16">
        <v>60</v>
      </c>
      <c r="F5" s="17" t="s">
        <v>24</v>
      </c>
      <c r="G5" s="16" t="s">
        <v>159</v>
      </c>
      <c r="H5" s="15" t="s">
        <v>160</v>
      </c>
      <c r="I5" s="18">
        <v>0.88194444444444453</v>
      </c>
      <c r="J5" s="18" t="s">
        <v>164</v>
      </c>
      <c r="K5" s="19" t="s">
        <v>162</v>
      </c>
      <c r="L5" s="15" t="s">
        <v>163</v>
      </c>
      <c r="R5" s="5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12"/>
      <c r="AF5" s="12"/>
    </row>
    <row r="6" spans="1:32" ht="15" customHeight="1">
      <c r="A6" s="14" t="s">
        <v>25</v>
      </c>
      <c r="B6" s="3" t="s">
        <v>81</v>
      </c>
      <c r="C6" s="20" t="s">
        <v>165</v>
      </c>
      <c r="D6" s="21" t="s">
        <v>158</v>
      </c>
      <c r="E6" s="21">
        <v>60</v>
      </c>
      <c r="F6" s="22" t="s">
        <v>29</v>
      </c>
      <c r="G6" s="21" t="s">
        <v>166</v>
      </c>
      <c r="H6" s="20" t="s">
        <v>167</v>
      </c>
      <c r="I6" s="23">
        <v>0.3125</v>
      </c>
      <c r="J6" s="23" t="s">
        <v>164</v>
      </c>
      <c r="K6" s="24" t="s">
        <v>168</v>
      </c>
      <c r="L6" s="20" t="s">
        <v>169</v>
      </c>
      <c r="R6" s="5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12"/>
      <c r="AF6" s="12"/>
    </row>
    <row r="7" spans="1:32" ht="15" customHeight="1">
      <c r="A7" s="14" t="s">
        <v>25</v>
      </c>
      <c r="B7" s="3" t="s">
        <v>81</v>
      </c>
      <c r="C7" s="20" t="s">
        <v>165</v>
      </c>
      <c r="D7" s="21" t="s">
        <v>158</v>
      </c>
      <c r="E7" s="21">
        <v>60</v>
      </c>
      <c r="F7" s="22" t="s">
        <v>29</v>
      </c>
      <c r="G7" s="21" t="s">
        <v>166</v>
      </c>
      <c r="H7" s="20" t="s">
        <v>167</v>
      </c>
      <c r="I7" s="23">
        <v>0.34722222222222221</v>
      </c>
      <c r="J7" s="23" t="s">
        <v>164</v>
      </c>
      <c r="K7" s="24" t="s">
        <v>168</v>
      </c>
      <c r="L7" s="20" t="s">
        <v>169</v>
      </c>
      <c r="R7" s="5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12"/>
      <c r="AF7" s="12"/>
    </row>
    <row r="8" spans="1:32" ht="15" customHeight="1">
      <c r="A8" s="14" t="s">
        <v>25</v>
      </c>
      <c r="B8" s="3" t="s">
        <v>81</v>
      </c>
      <c r="C8" s="20" t="s">
        <v>165</v>
      </c>
      <c r="D8" s="21" t="s">
        <v>158</v>
      </c>
      <c r="E8" s="21">
        <v>60</v>
      </c>
      <c r="F8" s="22" t="s">
        <v>29</v>
      </c>
      <c r="G8" s="21" t="s">
        <v>166</v>
      </c>
      <c r="H8" s="20" t="s">
        <v>167</v>
      </c>
      <c r="I8" s="23">
        <v>0.38194444444444442</v>
      </c>
      <c r="J8" s="23" t="s">
        <v>161</v>
      </c>
      <c r="K8" s="24" t="s">
        <v>168</v>
      </c>
      <c r="L8" s="20" t="s">
        <v>169</v>
      </c>
      <c r="R8" s="5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12"/>
      <c r="AF8" s="12"/>
    </row>
    <row r="9" spans="1:32" ht="15" customHeight="1">
      <c r="A9" s="14" t="s">
        <v>25</v>
      </c>
      <c r="B9" s="3" t="s">
        <v>81</v>
      </c>
      <c r="C9" s="20" t="s">
        <v>165</v>
      </c>
      <c r="D9" s="21" t="s">
        <v>158</v>
      </c>
      <c r="E9" s="21">
        <v>60</v>
      </c>
      <c r="F9" s="22" t="s">
        <v>29</v>
      </c>
      <c r="G9" s="21" t="s">
        <v>166</v>
      </c>
      <c r="H9" s="20" t="s">
        <v>167</v>
      </c>
      <c r="I9" s="23">
        <v>0.41666666666666663</v>
      </c>
      <c r="J9" s="23" t="s">
        <v>161</v>
      </c>
      <c r="K9" s="24" t="s">
        <v>168</v>
      </c>
      <c r="L9" s="20" t="s">
        <v>169</v>
      </c>
      <c r="R9" s="5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12"/>
      <c r="AF9" s="12"/>
    </row>
    <row r="10" spans="1:32" ht="15" customHeight="1">
      <c r="A10" s="14" t="s">
        <v>25</v>
      </c>
      <c r="B10" s="3" t="s">
        <v>28</v>
      </c>
      <c r="C10" s="20" t="s">
        <v>170</v>
      </c>
      <c r="D10" s="21" t="s">
        <v>158</v>
      </c>
      <c r="E10" s="21">
        <v>60</v>
      </c>
      <c r="F10" s="22" t="s">
        <v>29</v>
      </c>
      <c r="G10" s="21" t="s">
        <v>171</v>
      </c>
      <c r="H10" s="20" t="s">
        <v>172</v>
      </c>
      <c r="I10" s="23">
        <v>0.45138888888888884</v>
      </c>
      <c r="J10" s="23" t="s">
        <v>173</v>
      </c>
      <c r="K10" s="24" t="s">
        <v>168</v>
      </c>
      <c r="L10" s="20" t="s">
        <v>163</v>
      </c>
      <c r="R10" s="5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12"/>
      <c r="AF10" s="12"/>
    </row>
    <row r="11" spans="1:32" ht="15" customHeight="1">
      <c r="A11" s="14" t="s">
        <v>25</v>
      </c>
      <c r="B11" s="3" t="s">
        <v>28</v>
      </c>
      <c r="C11" s="20" t="s">
        <v>170</v>
      </c>
      <c r="D11" s="21" t="s">
        <v>158</v>
      </c>
      <c r="E11" s="21">
        <v>60</v>
      </c>
      <c r="F11" s="22" t="s">
        <v>29</v>
      </c>
      <c r="G11" s="21" t="s">
        <v>171</v>
      </c>
      <c r="H11" s="20" t="s">
        <v>172</v>
      </c>
      <c r="I11" s="23">
        <v>0.4861111111111111</v>
      </c>
      <c r="J11" s="23" t="s">
        <v>173</v>
      </c>
      <c r="K11" s="24" t="s">
        <v>168</v>
      </c>
      <c r="L11" s="20" t="s">
        <v>163</v>
      </c>
      <c r="R11" s="5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12"/>
      <c r="AF11" s="12"/>
    </row>
    <row r="12" spans="1:32" ht="15" customHeight="1">
      <c r="A12" s="14" t="s">
        <v>25</v>
      </c>
      <c r="B12" s="3" t="s">
        <v>28</v>
      </c>
      <c r="C12" s="20" t="s">
        <v>170</v>
      </c>
      <c r="D12" s="21" t="s">
        <v>158</v>
      </c>
      <c r="E12" s="21">
        <v>60</v>
      </c>
      <c r="F12" s="22" t="s">
        <v>29</v>
      </c>
      <c r="G12" s="21" t="s">
        <v>171</v>
      </c>
      <c r="H12" s="20" t="s">
        <v>172</v>
      </c>
      <c r="I12" s="23">
        <v>0.3125</v>
      </c>
      <c r="J12" s="23" t="s">
        <v>174</v>
      </c>
      <c r="K12" s="24" t="s">
        <v>168</v>
      </c>
      <c r="L12" s="20" t="s">
        <v>163</v>
      </c>
      <c r="R12" s="5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12"/>
      <c r="AF12" s="12"/>
    </row>
    <row r="13" spans="1:32" ht="15" customHeight="1">
      <c r="A13" s="14" t="s">
        <v>25</v>
      </c>
      <c r="B13" s="3" t="s">
        <v>28</v>
      </c>
      <c r="C13" s="20" t="s">
        <v>170</v>
      </c>
      <c r="D13" s="21" t="s">
        <v>158</v>
      </c>
      <c r="E13" s="21">
        <v>60</v>
      </c>
      <c r="F13" s="22" t="s">
        <v>29</v>
      </c>
      <c r="G13" s="21" t="s">
        <v>171</v>
      </c>
      <c r="H13" s="20" t="s">
        <v>172</v>
      </c>
      <c r="I13" s="23">
        <v>0.34722222222222221</v>
      </c>
      <c r="J13" s="23" t="s">
        <v>174</v>
      </c>
      <c r="K13" s="24" t="s">
        <v>168</v>
      </c>
      <c r="L13" s="20" t="s">
        <v>163</v>
      </c>
      <c r="R13" s="5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12"/>
      <c r="AF13" s="12"/>
    </row>
    <row r="14" spans="1:32" ht="15" customHeight="1">
      <c r="A14" s="14" t="s">
        <v>25</v>
      </c>
      <c r="B14" s="3" t="s">
        <v>23</v>
      </c>
      <c r="C14" s="20" t="s">
        <v>157</v>
      </c>
      <c r="D14" s="21" t="s">
        <v>158</v>
      </c>
      <c r="E14" s="21">
        <v>60</v>
      </c>
      <c r="F14" s="22" t="s">
        <v>29</v>
      </c>
      <c r="G14" s="21" t="s">
        <v>159</v>
      </c>
      <c r="H14" s="20" t="s">
        <v>175</v>
      </c>
      <c r="I14" s="23">
        <v>0.3125</v>
      </c>
      <c r="J14" s="23" t="s">
        <v>161</v>
      </c>
      <c r="K14" s="24" t="s">
        <v>168</v>
      </c>
      <c r="L14" s="20" t="s">
        <v>163</v>
      </c>
      <c r="R14" s="5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12"/>
      <c r="AF14" s="12"/>
    </row>
    <row r="15" spans="1:32" ht="15" customHeight="1">
      <c r="A15" s="14" t="s">
        <v>25</v>
      </c>
      <c r="B15" s="3" t="s">
        <v>23</v>
      </c>
      <c r="C15" s="20" t="s">
        <v>157</v>
      </c>
      <c r="D15" s="21" t="s">
        <v>158</v>
      </c>
      <c r="E15" s="21">
        <v>60</v>
      </c>
      <c r="F15" s="22" t="s">
        <v>29</v>
      </c>
      <c r="G15" s="21" t="s">
        <v>159</v>
      </c>
      <c r="H15" s="20" t="s">
        <v>175</v>
      </c>
      <c r="I15" s="23">
        <v>0.34722222222222221</v>
      </c>
      <c r="J15" s="23" t="s">
        <v>161</v>
      </c>
      <c r="K15" s="24" t="s">
        <v>168</v>
      </c>
      <c r="L15" s="20" t="s">
        <v>163</v>
      </c>
      <c r="R15" s="5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12"/>
      <c r="AF15" s="12"/>
    </row>
    <row r="16" spans="1:32" ht="15" customHeight="1">
      <c r="A16" s="14" t="s">
        <v>25</v>
      </c>
      <c r="B16" s="3" t="s">
        <v>23</v>
      </c>
      <c r="C16" s="20" t="s">
        <v>157</v>
      </c>
      <c r="D16" s="21" t="s">
        <v>158</v>
      </c>
      <c r="E16" s="21">
        <v>60</v>
      </c>
      <c r="F16" s="22" t="s">
        <v>29</v>
      </c>
      <c r="G16" s="21" t="s">
        <v>159</v>
      </c>
      <c r="H16" s="20" t="s">
        <v>175</v>
      </c>
      <c r="I16" s="23">
        <v>0.38194444444444442</v>
      </c>
      <c r="J16" s="23" t="s">
        <v>176</v>
      </c>
      <c r="K16" s="24" t="s">
        <v>168</v>
      </c>
      <c r="L16" s="20" t="s">
        <v>163</v>
      </c>
      <c r="R16" s="5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12"/>
      <c r="AF16" s="12"/>
    </row>
    <row r="17" spans="1:32" ht="15" customHeight="1">
      <c r="A17" s="14" t="s">
        <v>25</v>
      </c>
      <c r="B17" s="3" t="s">
        <v>23</v>
      </c>
      <c r="C17" s="20" t="s">
        <v>157</v>
      </c>
      <c r="D17" s="21" t="s">
        <v>158</v>
      </c>
      <c r="E17" s="21">
        <v>60</v>
      </c>
      <c r="F17" s="22" t="s">
        <v>29</v>
      </c>
      <c r="G17" s="21" t="s">
        <v>159</v>
      </c>
      <c r="H17" s="20" t="s">
        <v>175</v>
      </c>
      <c r="I17" s="23">
        <v>0.41666666666666663</v>
      </c>
      <c r="J17" s="23" t="s">
        <v>176</v>
      </c>
      <c r="K17" s="24" t="s">
        <v>168</v>
      </c>
      <c r="L17" s="20" t="s">
        <v>163</v>
      </c>
      <c r="R17" s="5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12"/>
      <c r="AF17" s="12"/>
    </row>
    <row r="18" spans="1:32" ht="15" customHeight="1">
      <c r="A18" s="14" t="s">
        <v>22</v>
      </c>
      <c r="B18" s="3" t="s">
        <v>38</v>
      </c>
      <c r="C18" s="20" t="s">
        <v>177</v>
      </c>
      <c r="D18" s="21" t="s">
        <v>158</v>
      </c>
      <c r="E18" s="21">
        <v>60</v>
      </c>
      <c r="F18" s="22" t="s">
        <v>24</v>
      </c>
      <c r="G18" s="21" t="s">
        <v>171</v>
      </c>
      <c r="H18" s="20" t="s">
        <v>178</v>
      </c>
      <c r="I18" s="23">
        <v>0.77777777777777779</v>
      </c>
      <c r="J18" s="23" t="s">
        <v>173</v>
      </c>
      <c r="K18" s="24" t="s">
        <v>162</v>
      </c>
      <c r="L18" s="20" t="s">
        <v>163</v>
      </c>
      <c r="R18" s="5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12"/>
      <c r="AF18" s="12"/>
    </row>
    <row r="19" spans="1:32" ht="15" customHeight="1">
      <c r="A19" s="14" t="s">
        <v>22</v>
      </c>
      <c r="B19" s="3" t="s">
        <v>38</v>
      </c>
      <c r="C19" s="20" t="s">
        <v>177</v>
      </c>
      <c r="D19" s="21" t="s">
        <v>158</v>
      </c>
      <c r="E19" s="21">
        <v>60</v>
      </c>
      <c r="F19" s="22" t="s">
        <v>24</v>
      </c>
      <c r="G19" s="21" t="s">
        <v>171</v>
      </c>
      <c r="H19" s="20" t="s">
        <v>178</v>
      </c>
      <c r="I19" s="23">
        <v>0.8125</v>
      </c>
      <c r="J19" s="23" t="s">
        <v>173</v>
      </c>
      <c r="K19" s="24" t="s">
        <v>162</v>
      </c>
      <c r="L19" s="20" t="s">
        <v>163</v>
      </c>
      <c r="R19" s="5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12"/>
      <c r="AF19" s="12"/>
    </row>
    <row r="20" spans="1:32" ht="15" customHeight="1">
      <c r="A20" s="14" t="s">
        <v>22</v>
      </c>
      <c r="B20" s="3" t="s">
        <v>38</v>
      </c>
      <c r="C20" s="20" t="s">
        <v>177</v>
      </c>
      <c r="D20" s="21" t="s">
        <v>158</v>
      </c>
      <c r="E20" s="21">
        <v>60</v>
      </c>
      <c r="F20" s="22" t="s">
        <v>24</v>
      </c>
      <c r="G20" s="21" t="s">
        <v>171</v>
      </c>
      <c r="H20" s="20" t="s">
        <v>178</v>
      </c>
      <c r="I20" s="23">
        <v>0.84722222222222221</v>
      </c>
      <c r="J20" s="23" t="s">
        <v>174</v>
      </c>
      <c r="K20" s="24" t="s">
        <v>162</v>
      </c>
      <c r="L20" s="20" t="s">
        <v>163</v>
      </c>
      <c r="R20" s="5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12"/>
      <c r="AF20" s="12"/>
    </row>
    <row r="21" spans="1:32" ht="15" customHeight="1">
      <c r="A21" s="14" t="s">
        <v>22</v>
      </c>
      <c r="B21" s="3" t="s">
        <v>38</v>
      </c>
      <c r="C21" s="20" t="s">
        <v>177</v>
      </c>
      <c r="D21" s="21" t="s">
        <v>158</v>
      </c>
      <c r="E21" s="21">
        <v>60</v>
      </c>
      <c r="F21" s="22" t="s">
        <v>24</v>
      </c>
      <c r="G21" s="21" t="s">
        <v>171</v>
      </c>
      <c r="H21" s="20" t="s">
        <v>178</v>
      </c>
      <c r="I21" s="23">
        <v>0.88194444444444453</v>
      </c>
      <c r="J21" s="23" t="s">
        <v>174</v>
      </c>
      <c r="K21" s="24" t="s">
        <v>162</v>
      </c>
      <c r="L21" s="20" t="s">
        <v>163</v>
      </c>
      <c r="R21" s="5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12"/>
      <c r="AF21" s="12"/>
    </row>
    <row r="22" spans="1:32" ht="15" customHeight="1">
      <c r="A22" s="14" t="s">
        <v>25</v>
      </c>
      <c r="B22" s="3" t="s">
        <v>81</v>
      </c>
      <c r="C22" s="20" t="s">
        <v>165</v>
      </c>
      <c r="D22" s="21" t="s">
        <v>158</v>
      </c>
      <c r="E22" s="21">
        <v>60</v>
      </c>
      <c r="F22" s="22" t="s">
        <v>27</v>
      </c>
      <c r="G22" s="21" t="s">
        <v>166</v>
      </c>
      <c r="H22" s="20" t="s">
        <v>167</v>
      </c>
      <c r="I22" s="23">
        <v>0.3125</v>
      </c>
      <c r="J22" s="23" t="s">
        <v>164</v>
      </c>
      <c r="K22" s="24" t="s">
        <v>168</v>
      </c>
      <c r="L22" s="20" t="s">
        <v>179</v>
      </c>
      <c r="R22" s="5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12"/>
      <c r="AF22" s="12"/>
    </row>
    <row r="23" spans="1:32" ht="15" customHeight="1">
      <c r="A23" s="14" t="s">
        <v>25</v>
      </c>
      <c r="B23" s="3" t="s">
        <v>81</v>
      </c>
      <c r="C23" s="20" t="s">
        <v>165</v>
      </c>
      <c r="D23" s="21" t="s">
        <v>158</v>
      </c>
      <c r="E23" s="21">
        <v>60</v>
      </c>
      <c r="F23" s="22" t="s">
        <v>27</v>
      </c>
      <c r="G23" s="21" t="s">
        <v>166</v>
      </c>
      <c r="H23" s="20" t="s">
        <v>167</v>
      </c>
      <c r="I23" s="23">
        <v>0.34722222222222221</v>
      </c>
      <c r="J23" s="23" t="s">
        <v>164</v>
      </c>
      <c r="K23" s="24" t="s">
        <v>168</v>
      </c>
      <c r="L23" s="20" t="s">
        <v>179</v>
      </c>
      <c r="R23" s="5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12"/>
      <c r="AF23" s="12"/>
    </row>
    <row r="24" spans="1:32" ht="15" customHeight="1">
      <c r="A24" s="14" t="s">
        <v>25</v>
      </c>
      <c r="B24" s="3" t="s">
        <v>81</v>
      </c>
      <c r="C24" s="20" t="s">
        <v>165</v>
      </c>
      <c r="D24" s="21" t="s">
        <v>158</v>
      </c>
      <c r="E24" s="21">
        <v>60</v>
      </c>
      <c r="F24" s="22" t="s">
        <v>27</v>
      </c>
      <c r="G24" s="21" t="s">
        <v>166</v>
      </c>
      <c r="H24" s="20" t="s">
        <v>167</v>
      </c>
      <c r="I24" s="23">
        <v>0.38194444444444442</v>
      </c>
      <c r="J24" s="23" t="s">
        <v>161</v>
      </c>
      <c r="K24" s="24" t="s">
        <v>168</v>
      </c>
      <c r="L24" s="20" t="s">
        <v>179</v>
      </c>
      <c r="R24" s="5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12"/>
      <c r="AF24" s="12"/>
    </row>
    <row r="25" spans="1:32" ht="15" customHeight="1">
      <c r="A25" s="14" t="s">
        <v>25</v>
      </c>
      <c r="B25" s="3" t="s">
        <v>81</v>
      </c>
      <c r="C25" s="20" t="s">
        <v>165</v>
      </c>
      <c r="D25" s="21" t="s">
        <v>158</v>
      </c>
      <c r="E25" s="21">
        <v>60</v>
      </c>
      <c r="F25" s="22" t="s">
        <v>27</v>
      </c>
      <c r="G25" s="21" t="s">
        <v>166</v>
      </c>
      <c r="H25" s="20" t="s">
        <v>167</v>
      </c>
      <c r="I25" s="23">
        <v>0.41666666666666663</v>
      </c>
      <c r="J25" s="23" t="s">
        <v>161</v>
      </c>
      <c r="K25" s="24" t="s">
        <v>168</v>
      </c>
      <c r="L25" s="20" t="s">
        <v>179</v>
      </c>
      <c r="R25" s="5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12"/>
      <c r="AF25" s="12"/>
    </row>
    <row r="26" spans="1:32" ht="15" customHeight="1">
      <c r="A26" s="14" t="s">
        <v>25</v>
      </c>
      <c r="B26" s="3" t="s">
        <v>34</v>
      </c>
      <c r="C26" s="20" t="s">
        <v>180</v>
      </c>
      <c r="D26" s="21" t="s">
        <v>158</v>
      </c>
      <c r="E26" s="21">
        <v>60</v>
      </c>
      <c r="F26" s="22" t="s">
        <v>27</v>
      </c>
      <c r="G26" s="21" t="s">
        <v>166</v>
      </c>
      <c r="H26" s="20" t="s">
        <v>163</v>
      </c>
      <c r="I26" s="23" t="s">
        <v>163</v>
      </c>
      <c r="J26" s="23" t="s">
        <v>163</v>
      </c>
      <c r="K26" s="24" t="s">
        <v>163</v>
      </c>
      <c r="L26" s="20" t="s">
        <v>163</v>
      </c>
      <c r="R26" s="5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12"/>
      <c r="AF26" s="12"/>
    </row>
    <row r="27" spans="1:32" ht="15" customHeight="1">
      <c r="A27" s="14" t="s">
        <v>25</v>
      </c>
      <c r="B27" s="3" t="s">
        <v>34</v>
      </c>
      <c r="C27" s="20" t="s">
        <v>180</v>
      </c>
      <c r="D27" s="21" t="s">
        <v>158</v>
      </c>
      <c r="E27" s="21">
        <v>60</v>
      </c>
      <c r="F27" s="22" t="s">
        <v>27</v>
      </c>
      <c r="G27" s="21" t="s">
        <v>166</v>
      </c>
      <c r="H27" s="20" t="s">
        <v>163</v>
      </c>
      <c r="I27" s="23" t="s">
        <v>163</v>
      </c>
      <c r="J27" s="23" t="s">
        <v>163</v>
      </c>
      <c r="K27" s="24" t="s">
        <v>163</v>
      </c>
      <c r="L27" s="20" t="s">
        <v>163</v>
      </c>
      <c r="R27" s="5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12"/>
      <c r="AF27" s="12"/>
    </row>
    <row r="28" spans="1:32" ht="15" customHeight="1">
      <c r="A28" s="14" t="s">
        <v>25</v>
      </c>
      <c r="B28" s="3" t="s">
        <v>34</v>
      </c>
      <c r="C28" s="20" t="s">
        <v>180</v>
      </c>
      <c r="D28" s="21" t="s">
        <v>158</v>
      </c>
      <c r="E28" s="21">
        <v>60</v>
      </c>
      <c r="F28" s="22" t="s">
        <v>27</v>
      </c>
      <c r="G28" s="21" t="s">
        <v>166</v>
      </c>
      <c r="H28" s="20" t="s">
        <v>163</v>
      </c>
      <c r="I28" s="23" t="s">
        <v>163</v>
      </c>
      <c r="J28" s="23" t="s">
        <v>163</v>
      </c>
      <c r="K28" s="24" t="s">
        <v>163</v>
      </c>
      <c r="L28" s="20" t="s">
        <v>163</v>
      </c>
      <c r="R28" s="5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12"/>
      <c r="AF28" s="12"/>
    </row>
    <row r="29" spans="1:32" ht="15" customHeight="1">
      <c r="A29" s="14" t="s">
        <v>25</v>
      </c>
      <c r="B29" s="3" t="s">
        <v>34</v>
      </c>
      <c r="C29" s="20" t="s">
        <v>180</v>
      </c>
      <c r="D29" s="21" t="s">
        <v>158</v>
      </c>
      <c r="E29" s="21">
        <v>60</v>
      </c>
      <c r="F29" s="22" t="s">
        <v>27</v>
      </c>
      <c r="G29" s="21" t="s">
        <v>166</v>
      </c>
      <c r="H29" s="20" t="s">
        <v>163</v>
      </c>
      <c r="I29" s="23" t="s">
        <v>163</v>
      </c>
      <c r="J29" s="23" t="s">
        <v>163</v>
      </c>
      <c r="K29" s="24" t="s">
        <v>163</v>
      </c>
      <c r="L29" s="20" t="s">
        <v>163</v>
      </c>
      <c r="R29" s="5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12"/>
      <c r="AF29" s="12"/>
    </row>
    <row r="30" spans="1:32" ht="15" customHeight="1">
      <c r="A30" s="14" t="s">
        <v>25</v>
      </c>
      <c r="B30" s="3" t="s">
        <v>30</v>
      </c>
      <c r="C30" s="20" t="s">
        <v>181</v>
      </c>
      <c r="D30" s="21" t="s">
        <v>158</v>
      </c>
      <c r="E30" s="21">
        <v>60</v>
      </c>
      <c r="F30" s="22" t="s">
        <v>29</v>
      </c>
      <c r="G30" s="21" t="s">
        <v>171</v>
      </c>
      <c r="H30" s="20" t="s">
        <v>182</v>
      </c>
      <c r="I30" s="23">
        <v>0.3125</v>
      </c>
      <c r="J30" s="23" t="s">
        <v>173</v>
      </c>
      <c r="K30" s="24" t="s">
        <v>168</v>
      </c>
      <c r="L30" s="20" t="s">
        <v>163</v>
      </c>
      <c r="R30" s="5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12"/>
      <c r="AF30" s="12"/>
    </row>
    <row r="31" spans="1:32" ht="15" customHeight="1">
      <c r="A31" s="14" t="s">
        <v>25</v>
      </c>
      <c r="B31" s="3" t="s">
        <v>30</v>
      </c>
      <c r="C31" s="20" t="s">
        <v>181</v>
      </c>
      <c r="D31" s="21" t="s">
        <v>158</v>
      </c>
      <c r="E31" s="21">
        <v>60</v>
      </c>
      <c r="F31" s="22" t="s">
        <v>27</v>
      </c>
      <c r="G31" s="21" t="s">
        <v>171</v>
      </c>
      <c r="H31" s="20" t="s">
        <v>182</v>
      </c>
      <c r="I31" s="23">
        <v>0.3125</v>
      </c>
      <c r="J31" s="23" t="s">
        <v>173</v>
      </c>
      <c r="K31" s="24" t="s">
        <v>168</v>
      </c>
      <c r="L31" s="20" t="s">
        <v>163</v>
      </c>
      <c r="R31" s="5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12"/>
      <c r="AF31" s="12"/>
    </row>
    <row r="32" spans="1:32" ht="15" customHeight="1">
      <c r="A32" s="14" t="s">
        <v>25</v>
      </c>
      <c r="B32" s="3" t="s">
        <v>30</v>
      </c>
      <c r="C32" s="20" t="s">
        <v>181</v>
      </c>
      <c r="D32" s="21" t="s">
        <v>158</v>
      </c>
      <c r="E32" s="21">
        <v>60</v>
      </c>
      <c r="F32" s="22" t="s">
        <v>29</v>
      </c>
      <c r="G32" s="21" t="s">
        <v>171</v>
      </c>
      <c r="H32" s="20" t="s">
        <v>182</v>
      </c>
      <c r="I32" s="23">
        <v>0.34722222222222221</v>
      </c>
      <c r="J32" s="23" t="s">
        <v>173</v>
      </c>
      <c r="K32" s="24" t="s">
        <v>168</v>
      </c>
      <c r="L32" s="20" t="s">
        <v>163</v>
      </c>
      <c r="R32" s="5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12"/>
      <c r="AF32" s="12"/>
    </row>
    <row r="33" spans="1:32" ht="15" customHeight="1">
      <c r="A33" s="14" t="s">
        <v>25</v>
      </c>
      <c r="B33" s="3" t="s">
        <v>30</v>
      </c>
      <c r="C33" s="20" t="s">
        <v>181</v>
      </c>
      <c r="D33" s="21" t="s">
        <v>158</v>
      </c>
      <c r="E33" s="21">
        <v>60</v>
      </c>
      <c r="F33" s="22" t="s">
        <v>27</v>
      </c>
      <c r="G33" s="21" t="s">
        <v>171</v>
      </c>
      <c r="H33" s="20" t="s">
        <v>182</v>
      </c>
      <c r="I33" s="23">
        <v>0.34722222222222221</v>
      </c>
      <c r="J33" s="23" t="s">
        <v>173</v>
      </c>
      <c r="K33" s="24" t="s">
        <v>168</v>
      </c>
      <c r="L33" s="20" t="s">
        <v>163</v>
      </c>
      <c r="R33" s="5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12"/>
      <c r="AF33" s="12"/>
    </row>
    <row r="34" spans="1:32" ht="15" customHeight="1">
      <c r="A34" s="14" t="s">
        <v>22</v>
      </c>
      <c r="B34" s="3" t="s">
        <v>48</v>
      </c>
      <c r="C34" s="15" t="s">
        <v>183</v>
      </c>
      <c r="D34" s="16" t="s">
        <v>158</v>
      </c>
      <c r="E34" s="16">
        <v>60</v>
      </c>
      <c r="F34" s="17" t="s">
        <v>24</v>
      </c>
      <c r="G34" s="16" t="s">
        <v>166</v>
      </c>
      <c r="H34" s="15" t="s">
        <v>178</v>
      </c>
      <c r="I34" s="18">
        <v>0.77777777777777779</v>
      </c>
      <c r="J34" s="18" t="s">
        <v>173</v>
      </c>
      <c r="K34" s="19" t="s">
        <v>162</v>
      </c>
      <c r="L34" s="15" t="s">
        <v>184</v>
      </c>
      <c r="R34" s="5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12"/>
      <c r="AF34" s="12"/>
    </row>
    <row r="35" spans="1:32" ht="15" customHeight="1">
      <c r="A35" s="14" t="s">
        <v>22</v>
      </c>
      <c r="B35" s="3" t="s">
        <v>48</v>
      </c>
      <c r="C35" s="15" t="s">
        <v>183</v>
      </c>
      <c r="D35" s="16" t="s">
        <v>158</v>
      </c>
      <c r="E35" s="16">
        <v>60</v>
      </c>
      <c r="F35" s="17" t="s">
        <v>24</v>
      </c>
      <c r="G35" s="16" t="s">
        <v>166</v>
      </c>
      <c r="H35" s="15" t="s">
        <v>178</v>
      </c>
      <c r="I35" s="18">
        <v>0.8125</v>
      </c>
      <c r="J35" s="18" t="s">
        <v>173</v>
      </c>
      <c r="K35" s="19" t="s">
        <v>162</v>
      </c>
      <c r="L35" s="15" t="s">
        <v>184</v>
      </c>
      <c r="R35" s="5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12"/>
      <c r="AF35" s="12"/>
    </row>
    <row r="36" spans="1:32" ht="15" customHeight="1">
      <c r="A36" s="14" t="s">
        <v>22</v>
      </c>
      <c r="B36" s="3" t="s">
        <v>48</v>
      </c>
      <c r="C36" s="15" t="s">
        <v>183</v>
      </c>
      <c r="D36" s="16" t="s">
        <v>158</v>
      </c>
      <c r="E36" s="16">
        <v>60</v>
      </c>
      <c r="F36" s="17" t="s">
        <v>24</v>
      </c>
      <c r="G36" s="16" t="s">
        <v>166</v>
      </c>
      <c r="H36" s="15" t="s">
        <v>178</v>
      </c>
      <c r="I36" s="18">
        <v>0.84722222222222221</v>
      </c>
      <c r="J36" s="18" t="s">
        <v>174</v>
      </c>
      <c r="K36" s="19" t="s">
        <v>162</v>
      </c>
      <c r="L36" s="15" t="s">
        <v>184</v>
      </c>
      <c r="R36" s="5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12"/>
      <c r="AF36" s="12"/>
    </row>
    <row r="37" spans="1:32" ht="15" customHeight="1">
      <c r="A37" s="14" t="s">
        <v>22</v>
      </c>
      <c r="B37" s="3" t="s">
        <v>48</v>
      </c>
      <c r="C37" s="15" t="s">
        <v>183</v>
      </c>
      <c r="D37" s="16" t="s">
        <v>158</v>
      </c>
      <c r="E37" s="16">
        <v>60</v>
      </c>
      <c r="F37" s="17" t="s">
        <v>24</v>
      </c>
      <c r="G37" s="16" t="s">
        <v>166</v>
      </c>
      <c r="H37" s="15" t="s">
        <v>178</v>
      </c>
      <c r="I37" s="18">
        <v>0.88194444444444453</v>
      </c>
      <c r="J37" s="18" t="s">
        <v>174</v>
      </c>
      <c r="K37" s="19" t="s">
        <v>162</v>
      </c>
      <c r="L37" s="15" t="s">
        <v>184</v>
      </c>
      <c r="R37" s="5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12"/>
      <c r="AF37" s="12"/>
    </row>
    <row r="38" spans="1:32" ht="15" customHeight="1">
      <c r="A38" s="14" t="s">
        <v>22</v>
      </c>
      <c r="B38" s="3" t="s">
        <v>74</v>
      </c>
      <c r="C38" s="20" t="s">
        <v>185</v>
      </c>
      <c r="D38" s="21" t="s">
        <v>158</v>
      </c>
      <c r="E38" s="21">
        <v>60</v>
      </c>
      <c r="F38" s="22" t="s">
        <v>24</v>
      </c>
      <c r="G38" s="21" t="s">
        <v>166</v>
      </c>
      <c r="H38" s="20" t="s">
        <v>160</v>
      </c>
      <c r="I38" s="23">
        <v>0.77777777777777779</v>
      </c>
      <c r="J38" s="23" t="s">
        <v>161</v>
      </c>
      <c r="K38" s="24" t="s">
        <v>162</v>
      </c>
      <c r="L38" s="20" t="s">
        <v>186</v>
      </c>
      <c r="R38" s="5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12"/>
      <c r="AF38" s="12"/>
    </row>
    <row r="39" spans="1:32" ht="15" customHeight="1">
      <c r="A39" s="14" t="s">
        <v>22</v>
      </c>
      <c r="B39" s="3" t="s">
        <v>74</v>
      </c>
      <c r="C39" s="20" t="s">
        <v>185</v>
      </c>
      <c r="D39" s="21" t="s">
        <v>158</v>
      </c>
      <c r="E39" s="21">
        <v>60</v>
      </c>
      <c r="F39" s="22" t="s">
        <v>24</v>
      </c>
      <c r="G39" s="21" t="s">
        <v>166</v>
      </c>
      <c r="H39" s="20" t="s">
        <v>160</v>
      </c>
      <c r="I39" s="23">
        <v>0.8125</v>
      </c>
      <c r="J39" s="23" t="s">
        <v>161</v>
      </c>
      <c r="K39" s="24" t="s">
        <v>162</v>
      </c>
      <c r="L39" s="20" t="s">
        <v>186</v>
      </c>
      <c r="R39" s="5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12"/>
      <c r="AF39" s="12"/>
    </row>
    <row r="40" spans="1:32" ht="15" customHeight="1">
      <c r="A40" s="14" t="s">
        <v>22</v>
      </c>
      <c r="B40" s="3" t="s">
        <v>74</v>
      </c>
      <c r="C40" s="20" t="s">
        <v>185</v>
      </c>
      <c r="D40" s="21" t="s">
        <v>158</v>
      </c>
      <c r="E40" s="21">
        <v>60</v>
      </c>
      <c r="F40" s="22" t="s">
        <v>24</v>
      </c>
      <c r="G40" s="21" t="s">
        <v>166</v>
      </c>
      <c r="H40" s="20" t="s">
        <v>160</v>
      </c>
      <c r="I40" s="23">
        <v>0.84722222222222221</v>
      </c>
      <c r="J40" s="23" t="s">
        <v>164</v>
      </c>
      <c r="K40" s="24" t="s">
        <v>162</v>
      </c>
      <c r="L40" s="20" t="s">
        <v>186</v>
      </c>
      <c r="R40" s="5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12"/>
      <c r="AF40" s="12"/>
    </row>
    <row r="41" spans="1:32" ht="15" customHeight="1">
      <c r="A41" s="14" t="s">
        <v>22</v>
      </c>
      <c r="B41" s="3" t="s">
        <v>74</v>
      </c>
      <c r="C41" s="20" t="s">
        <v>185</v>
      </c>
      <c r="D41" s="21" t="s">
        <v>158</v>
      </c>
      <c r="E41" s="21">
        <v>60</v>
      </c>
      <c r="F41" s="22" t="s">
        <v>24</v>
      </c>
      <c r="G41" s="21" t="s">
        <v>166</v>
      </c>
      <c r="H41" s="20" t="s">
        <v>160</v>
      </c>
      <c r="I41" s="23">
        <v>0.88194444444444453</v>
      </c>
      <c r="J41" s="23" t="s">
        <v>164</v>
      </c>
      <c r="K41" s="24" t="s">
        <v>162</v>
      </c>
      <c r="L41" s="20" t="s">
        <v>186</v>
      </c>
      <c r="R41" s="5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12"/>
      <c r="AF41" s="12"/>
    </row>
    <row r="42" spans="1:32" ht="15" customHeight="1">
      <c r="A42" s="14" t="s">
        <v>22</v>
      </c>
      <c r="B42" s="3" t="s">
        <v>83</v>
      </c>
      <c r="C42" s="20" t="s">
        <v>187</v>
      </c>
      <c r="D42" s="21" t="s">
        <v>158</v>
      </c>
      <c r="E42" s="21">
        <v>60</v>
      </c>
      <c r="F42" s="22" t="s">
        <v>24</v>
      </c>
      <c r="G42" s="21" t="s">
        <v>166</v>
      </c>
      <c r="H42" s="20" t="s">
        <v>188</v>
      </c>
      <c r="I42" s="23">
        <v>0.84722222222222221</v>
      </c>
      <c r="J42" s="23" t="s">
        <v>176</v>
      </c>
      <c r="K42" s="24" t="s">
        <v>162</v>
      </c>
      <c r="L42" s="20" t="s">
        <v>189</v>
      </c>
      <c r="R42" s="5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12"/>
      <c r="AF42" s="12"/>
    </row>
    <row r="43" spans="1:32" ht="15" customHeight="1">
      <c r="A43" s="14" t="s">
        <v>22</v>
      </c>
      <c r="B43" s="3" t="s">
        <v>83</v>
      </c>
      <c r="C43" s="20" t="s">
        <v>187</v>
      </c>
      <c r="D43" s="21" t="s">
        <v>158</v>
      </c>
      <c r="E43" s="21">
        <v>60</v>
      </c>
      <c r="F43" s="22" t="s">
        <v>24</v>
      </c>
      <c r="G43" s="21" t="s">
        <v>166</v>
      </c>
      <c r="H43" s="20" t="s">
        <v>188</v>
      </c>
      <c r="I43" s="23">
        <v>0.88194444444444453</v>
      </c>
      <c r="J43" s="23" t="s">
        <v>176</v>
      </c>
      <c r="K43" s="24" t="s">
        <v>162</v>
      </c>
      <c r="L43" s="20" t="s">
        <v>189</v>
      </c>
      <c r="R43" s="5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12"/>
      <c r="AF43" s="12"/>
    </row>
    <row r="44" spans="1:32" ht="15" customHeight="1">
      <c r="A44" s="14" t="s">
        <v>22</v>
      </c>
      <c r="B44" s="3" t="s">
        <v>83</v>
      </c>
      <c r="C44" s="20" t="s">
        <v>187</v>
      </c>
      <c r="D44" s="21" t="s">
        <v>158</v>
      </c>
      <c r="E44" s="21">
        <v>60</v>
      </c>
      <c r="F44" s="22" t="s">
        <v>24</v>
      </c>
      <c r="G44" s="21" t="s">
        <v>166</v>
      </c>
      <c r="H44" s="20" t="s">
        <v>188</v>
      </c>
      <c r="I44" s="23">
        <v>0.77777777777777779</v>
      </c>
      <c r="J44" s="23" t="s">
        <v>164</v>
      </c>
      <c r="K44" s="24" t="s">
        <v>162</v>
      </c>
      <c r="L44" s="20" t="s">
        <v>189</v>
      </c>
      <c r="R44" s="5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12"/>
      <c r="AF44" s="12"/>
    </row>
    <row r="45" spans="1:32" ht="15" customHeight="1">
      <c r="A45" s="14" t="s">
        <v>22</v>
      </c>
      <c r="B45" s="3" t="s">
        <v>83</v>
      </c>
      <c r="C45" s="20" t="s">
        <v>187</v>
      </c>
      <c r="D45" s="21" t="s">
        <v>158</v>
      </c>
      <c r="E45" s="21">
        <v>60</v>
      </c>
      <c r="F45" s="22" t="s">
        <v>24</v>
      </c>
      <c r="G45" s="21" t="s">
        <v>166</v>
      </c>
      <c r="H45" s="20" t="s">
        <v>188</v>
      </c>
      <c r="I45" s="23">
        <v>0.8125</v>
      </c>
      <c r="J45" s="23" t="s">
        <v>164</v>
      </c>
      <c r="K45" s="24" t="s">
        <v>162</v>
      </c>
      <c r="L45" s="20" t="s">
        <v>189</v>
      </c>
      <c r="R45" s="5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12"/>
      <c r="AF45" s="12"/>
    </row>
    <row r="46" spans="1:32" ht="15" customHeight="1">
      <c r="A46" s="14" t="s">
        <v>25</v>
      </c>
      <c r="B46" s="3" t="s">
        <v>30</v>
      </c>
      <c r="C46" s="20" t="s">
        <v>181</v>
      </c>
      <c r="D46" s="21" t="s">
        <v>158</v>
      </c>
      <c r="E46" s="21">
        <v>60</v>
      </c>
      <c r="F46" s="22" t="s">
        <v>29</v>
      </c>
      <c r="G46" s="21" t="s">
        <v>171</v>
      </c>
      <c r="H46" s="20" t="s">
        <v>182</v>
      </c>
      <c r="I46" s="23">
        <v>0.38194444444444442</v>
      </c>
      <c r="J46" s="23" t="s">
        <v>174</v>
      </c>
      <c r="K46" s="24" t="s">
        <v>168</v>
      </c>
      <c r="L46" s="20" t="s">
        <v>163</v>
      </c>
      <c r="R46" s="5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12"/>
      <c r="AF46" s="12"/>
    </row>
    <row r="47" spans="1:32" ht="15" customHeight="1">
      <c r="A47" s="14" t="s">
        <v>25</v>
      </c>
      <c r="B47" s="3" t="s">
        <v>30</v>
      </c>
      <c r="C47" s="20" t="s">
        <v>181</v>
      </c>
      <c r="D47" s="21" t="s">
        <v>158</v>
      </c>
      <c r="E47" s="21">
        <v>60</v>
      </c>
      <c r="F47" s="22" t="s">
        <v>27</v>
      </c>
      <c r="G47" s="21" t="s">
        <v>171</v>
      </c>
      <c r="H47" s="20" t="s">
        <v>182</v>
      </c>
      <c r="I47" s="23">
        <v>0.38194444444444442</v>
      </c>
      <c r="J47" s="23" t="s">
        <v>174</v>
      </c>
      <c r="K47" s="24" t="s">
        <v>168</v>
      </c>
      <c r="L47" s="20" t="s">
        <v>163</v>
      </c>
      <c r="R47" s="5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12"/>
      <c r="AF47" s="12"/>
    </row>
    <row r="48" spans="1:32" ht="15" customHeight="1">
      <c r="A48" s="14" t="s">
        <v>25</v>
      </c>
      <c r="B48" s="3" t="s">
        <v>30</v>
      </c>
      <c r="C48" s="20" t="s">
        <v>181</v>
      </c>
      <c r="D48" s="21" t="s">
        <v>158</v>
      </c>
      <c r="E48" s="21">
        <v>60</v>
      </c>
      <c r="F48" s="22" t="s">
        <v>29</v>
      </c>
      <c r="G48" s="21" t="s">
        <v>171</v>
      </c>
      <c r="H48" s="20" t="s">
        <v>182</v>
      </c>
      <c r="I48" s="23">
        <v>0.41666666666666663</v>
      </c>
      <c r="J48" s="23" t="s">
        <v>174</v>
      </c>
      <c r="K48" s="24" t="s">
        <v>168</v>
      </c>
      <c r="L48" s="20" t="s">
        <v>163</v>
      </c>
      <c r="R48" s="5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12"/>
      <c r="AF48" s="12"/>
    </row>
    <row r="49" spans="1:32" ht="15" customHeight="1">
      <c r="A49" s="14" t="s">
        <v>25</v>
      </c>
      <c r="B49" s="3" t="s">
        <v>30</v>
      </c>
      <c r="C49" s="20" t="s">
        <v>181</v>
      </c>
      <c r="D49" s="21" t="s">
        <v>158</v>
      </c>
      <c r="E49" s="21">
        <v>60</v>
      </c>
      <c r="F49" s="22" t="s">
        <v>27</v>
      </c>
      <c r="G49" s="21" t="s">
        <v>171</v>
      </c>
      <c r="H49" s="20" t="s">
        <v>182</v>
      </c>
      <c r="I49" s="23">
        <v>0.41666666666666663</v>
      </c>
      <c r="J49" s="23" t="s">
        <v>174</v>
      </c>
      <c r="K49" s="24" t="s">
        <v>168</v>
      </c>
      <c r="L49" s="20" t="s">
        <v>163</v>
      </c>
      <c r="R49" s="5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12"/>
      <c r="AF49" s="12"/>
    </row>
    <row r="50" spans="1:32" ht="15" customHeight="1">
      <c r="A50" s="14" t="s">
        <v>22</v>
      </c>
      <c r="B50" s="3" t="s">
        <v>39</v>
      </c>
      <c r="C50" s="15" t="s">
        <v>190</v>
      </c>
      <c r="D50" s="16" t="s">
        <v>158</v>
      </c>
      <c r="E50" s="16">
        <v>60</v>
      </c>
      <c r="F50" s="17" t="s">
        <v>24</v>
      </c>
      <c r="G50" s="16" t="s">
        <v>159</v>
      </c>
      <c r="H50" s="15" t="s">
        <v>191</v>
      </c>
      <c r="I50" s="18">
        <v>0.77777777777777779</v>
      </c>
      <c r="J50" s="18" t="s">
        <v>176</v>
      </c>
      <c r="K50" s="19" t="s">
        <v>162</v>
      </c>
      <c r="L50" s="15" t="s">
        <v>163</v>
      </c>
      <c r="R50" s="5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12"/>
      <c r="AF50" s="12"/>
    </row>
    <row r="51" spans="1:32" ht="15" customHeight="1">
      <c r="A51" s="14" t="s">
        <v>22</v>
      </c>
      <c r="B51" s="3" t="s">
        <v>39</v>
      </c>
      <c r="C51" s="15" t="s">
        <v>190</v>
      </c>
      <c r="D51" s="16" t="s">
        <v>158</v>
      </c>
      <c r="E51" s="16">
        <v>60</v>
      </c>
      <c r="F51" s="17" t="s">
        <v>24</v>
      </c>
      <c r="G51" s="16" t="s">
        <v>159</v>
      </c>
      <c r="H51" s="15" t="s">
        <v>191</v>
      </c>
      <c r="I51" s="18">
        <v>0.8125</v>
      </c>
      <c r="J51" s="18" t="s">
        <v>176</v>
      </c>
      <c r="K51" s="19" t="s">
        <v>162</v>
      </c>
      <c r="L51" s="15" t="s">
        <v>163</v>
      </c>
      <c r="R51" s="5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12"/>
      <c r="AF51" s="12"/>
    </row>
    <row r="52" spans="1:32" ht="15" customHeight="1">
      <c r="A52" s="14" t="s">
        <v>22</v>
      </c>
      <c r="B52" s="3" t="s">
        <v>39</v>
      </c>
      <c r="C52" s="15" t="s">
        <v>190</v>
      </c>
      <c r="D52" s="16" t="s">
        <v>158</v>
      </c>
      <c r="E52" s="16">
        <v>60</v>
      </c>
      <c r="F52" s="17" t="s">
        <v>24</v>
      </c>
      <c r="G52" s="16" t="s">
        <v>159</v>
      </c>
      <c r="H52" s="15" t="s">
        <v>191</v>
      </c>
      <c r="I52" s="18">
        <v>0.84722222222222221</v>
      </c>
      <c r="J52" s="18" t="s">
        <v>161</v>
      </c>
      <c r="K52" s="19" t="s">
        <v>162</v>
      </c>
      <c r="L52" s="15" t="s">
        <v>163</v>
      </c>
      <c r="R52" s="5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12"/>
      <c r="AF52" s="12"/>
    </row>
    <row r="53" spans="1:32" ht="15" customHeight="1">
      <c r="A53" s="14" t="s">
        <v>22</v>
      </c>
      <c r="B53" s="3" t="s">
        <v>39</v>
      </c>
      <c r="C53" s="15" t="s">
        <v>190</v>
      </c>
      <c r="D53" s="16" t="s">
        <v>158</v>
      </c>
      <c r="E53" s="16">
        <v>60</v>
      </c>
      <c r="F53" s="17" t="s">
        <v>24</v>
      </c>
      <c r="G53" s="16" t="s">
        <v>159</v>
      </c>
      <c r="H53" s="15" t="s">
        <v>191</v>
      </c>
      <c r="I53" s="18">
        <v>0.88194444444444453</v>
      </c>
      <c r="J53" s="18" t="s">
        <v>161</v>
      </c>
      <c r="K53" s="19" t="s">
        <v>162</v>
      </c>
      <c r="L53" s="15" t="s">
        <v>163</v>
      </c>
      <c r="R53" s="5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12"/>
      <c r="AF53" s="12"/>
    </row>
    <row r="54" spans="1:32" ht="15" customHeight="1">
      <c r="A54" s="14" t="s">
        <v>22</v>
      </c>
      <c r="B54" s="3" t="s">
        <v>48</v>
      </c>
      <c r="C54" s="20" t="s">
        <v>183</v>
      </c>
      <c r="D54" s="21" t="s">
        <v>158</v>
      </c>
      <c r="E54" s="21">
        <v>60</v>
      </c>
      <c r="F54" s="22" t="s">
        <v>40</v>
      </c>
      <c r="G54" s="21" t="s">
        <v>166</v>
      </c>
      <c r="H54" s="20" t="s">
        <v>178</v>
      </c>
      <c r="I54" s="23">
        <v>0.77777777777777779</v>
      </c>
      <c r="J54" s="23" t="s">
        <v>173</v>
      </c>
      <c r="K54" s="24" t="s">
        <v>162</v>
      </c>
      <c r="L54" s="20" t="s">
        <v>192</v>
      </c>
      <c r="R54" s="5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2"/>
      <c r="AF54" s="12"/>
    </row>
    <row r="55" spans="1:32" ht="15" customHeight="1">
      <c r="A55" s="14" t="s">
        <v>22</v>
      </c>
      <c r="B55" s="3" t="s">
        <v>48</v>
      </c>
      <c r="C55" s="20" t="s">
        <v>183</v>
      </c>
      <c r="D55" s="21" t="s">
        <v>158</v>
      </c>
      <c r="E55" s="21">
        <v>60</v>
      </c>
      <c r="F55" s="22" t="s">
        <v>40</v>
      </c>
      <c r="G55" s="21" t="s">
        <v>166</v>
      </c>
      <c r="H55" s="20" t="s">
        <v>178</v>
      </c>
      <c r="I55" s="23">
        <v>0.8125</v>
      </c>
      <c r="J55" s="23" t="s">
        <v>173</v>
      </c>
      <c r="K55" s="24" t="s">
        <v>162</v>
      </c>
      <c r="L55" s="20" t="s">
        <v>192</v>
      </c>
      <c r="R55" s="5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12"/>
      <c r="AF55" s="12"/>
    </row>
    <row r="56" spans="1:32" ht="15" customHeight="1">
      <c r="A56" s="14" t="s">
        <v>22</v>
      </c>
      <c r="B56" s="3" t="s">
        <v>48</v>
      </c>
      <c r="C56" s="20" t="s">
        <v>183</v>
      </c>
      <c r="D56" s="21" t="s">
        <v>158</v>
      </c>
      <c r="E56" s="21">
        <v>60</v>
      </c>
      <c r="F56" s="22" t="s">
        <v>40</v>
      </c>
      <c r="G56" s="21" t="s">
        <v>166</v>
      </c>
      <c r="H56" s="20" t="s">
        <v>178</v>
      </c>
      <c r="I56" s="23">
        <v>0.84722222222222221</v>
      </c>
      <c r="J56" s="23" t="s">
        <v>174</v>
      </c>
      <c r="K56" s="24" t="s">
        <v>162</v>
      </c>
      <c r="L56" s="20" t="s">
        <v>192</v>
      </c>
      <c r="R56" s="5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12"/>
      <c r="AF56" s="12"/>
    </row>
    <row r="57" spans="1:32" ht="15" customHeight="1">
      <c r="A57" s="14" t="s">
        <v>22</v>
      </c>
      <c r="B57" s="3" t="s">
        <v>48</v>
      </c>
      <c r="C57" s="20" t="s">
        <v>183</v>
      </c>
      <c r="D57" s="21" t="s">
        <v>158</v>
      </c>
      <c r="E57" s="21">
        <v>60</v>
      </c>
      <c r="F57" s="22" t="s">
        <v>40</v>
      </c>
      <c r="G57" s="21" t="s">
        <v>166</v>
      </c>
      <c r="H57" s="20" t="s">
        <v>178</v>
      </c>
      <c r="I57" s="23">
        <v>0.88194444444444453</v>
      </c>
      <c r="J57" s="23" t="s">
        <v>174</v>
      </c>
      <c r="K57" s="24" t="s">
        <v>162</v>
      </c>
      <c r="L57" s="20" t="s">
        <v>192</v>
      </c>
      <c r="R57" s="5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12"/>
      <c r="AF57" s="12"/>
    </row>
    <row r="58" spans="1:32" ht="15" customHeight="1">
      <c r="A58" s="14" t="s">
        <v>22</v>
      </c>
      <c r="B58" s="3" t="s">
        <v>39</v>
      </c>
      <c r="C58" s="20" t="s">
        <v>190</v>
      </c>
      <c r="D58" s="21" t="s">
        <v>158</v>
      </c>
      <c r="E58" s="21">
        <v>60</v>
      </c>
      <c r="F58" s="22" t="s">
        <v>40</v>
      </c>
      <c r="G58" s="21" t="s">
        <v>159</v>
      </c>
      <c r="H58" s="20" t="s">
        <v>160</v>
      </c>
      <c r="I58" s="23">
        <v>0.77777777777777779</v>
      </c>
      <c r="J58" s="23" t="s">
        <v>161</v>
      </c>
      <c r="K58" s="24" t="s">
        <v>162</v>
      </c>
      <c r="L58" s="20" t="s">
        <v>163</v>
      </c>
      <c r="R58" s="5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12"/>
      <c r="AF58" s="12"/>
    </row>
    <row r="59" spans="1:32" ht="15" customHeight="1">
      <c r="A59" s="14" t="s">
        <v>22</v>
      </c>
      <c r="B59" s="3" t="s">
        <v>39</v>
      </c>
      <c r="C59" s="20" t="s">
        <v>190</v>
      </c>
      <c r="D59" s="21" t="s">
        <v>158</v>
      </c>
      <c r="E59" s="21">
        <v>60</v>
      </c>
      <c r="F59" s="22" t="s">
        <v>40</v>
      </c>
      <c r="G59" s="21" t="s">
        <v>159</v>
      </c>
      <c r="H59" s="20" t="s">
        <v>160</v>
      </c>
      <c r="I59" s="23">
        <v>0.8125</v>
      </c>
      <c r="J59" s="23" t="s">
        <v>161</v>
      </c>
      <c r="K59" s="24" t="s">
        <v>162</v>
      </c>
      <c r="L59" s="20" t="s">
        <v>163</v>
      </c>
      <c r="R59" s="5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12"/>
      <c r="AF59" s="12"/>
    </row>
    <row r="60" spans="1:32" ht="15" customHeight="1">
      <c r="A60" s="14" t="s">
        <v>22</v>
      </c>
      <c r="B60" s="3" t="s">
        <v>39</v>
      </c>
      <c r="C60" s="20" t="s">
        <v>190</v>
      </c>
      <c r="D60" s="21" t="s">
        <v>158</v>
      </c>
      <c r="E60" s="21">
        <v>60</v>
      </c>
      <c r="F60" s="22" t="s">
        <v>40</v>
      </c>
      <c r="G60" s="21" t="s">
        <v>159</v>
      </c>
      <c r="H60" s="20" t="s">
        <v>160</v>
      </c>
      <c r="I60" s="23">
        <v>0.84722222222222221</v>
      </c>
      <c r="J60" s="23" t="s">
        <v>164</v>
      </c>
      <c r="K60" s="24" t="s">
        <v>162</v>
      </c>
      <c r="L60" s="20" t="s">
        <v>163</v>
      </c>
      <c r="R60" s="5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12"/>
      <c r="AF60" s="12"/>
    </row>
    <row r="61" spans="1:32" ht="15" customHeight="1">
      <c r="A61" s="14" t="s">
        <v>22</v>
      </c>
      <c r="B61" s="3" t="s">
        <v>39</v>
      </c>
      <c r="C61" s="20" t="s">
        <v>190</v>
      </c>
      <c r="D61" s="21" t="s">
        <v>158</v>
      </c>
      <c r="E61" s="21">
        <v>60</v>
      </c>
      <c r="F61" s="22" t="s">
        <v>40</v>
      </c>
      <c r="G61" s="21" t="s">
        <v>159</v>
      </c>
      <c r="H61" s="20" t="s">
        <v>160</v>
      </c>
      <c r="I61" s="23">
        <v>0.88194444444444453</v>
      </c>
      <c r="J61" s="23" t="s">
        <v>164</v>
      </c>
      <c r="K61" s="24" t="s">
        <v>162</v>
      </c>
      <c r="L61" s="20" t="s">
        <v>163</v>
      </c>
      <c r="R61" s="5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12"/>
      <c r="AF61" s="12"/>
    </row>
    <row r="62" spans="1:32" ht="15" customHeight="1">
      <c r="A62" s="14" t="s">
        <v>22</v>
      </c>
      <c r="B62" s="16" t="s">
        <v>41</v>
      </c>
      <c r="C62" s="15" t="s">
        <v>193</v>
      </c>
      <c r="D62" s="16" t="s">
        <v>158</v>
      </c>
      <c r="E62" s="16">
        <v>60</v>
      </c>
      <c r="F62" s="17" t="s">
        <v>24</v>
      </c>
      <c r="G62" s="16" t="s">
        <v>166</v>
      </c>
      <c r="H62" s="15" t="s">
        <v>163</v>
      </c>
      <c r="I62" s="18" t="s">
        <v>163</v>
      </c>
      <c r="J62" s="18" t="s">
        <v>163</v>
      </c>
      <c r="K62" s="19" t="s">
        <v>163</v>
      </c>
      <c r="L62" s="15" t="s">
        <v>163</v>
      </c>
      <c r="R62" s="5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12"/>
      <c r="AF62" s="12"/>
    </row>
    <row r="63" spans="1:32" ht="15" customHeight="1">
      <c r="A63" s="14" t="s">
        <v>22</v>
      </c>
      <c r="B63" s="16" t="s">
        <v>41</v>
      </c>
      <c r="C63" s="15" t="s">
        <v>193</v>
      </c>
      <c r="D63" s="16" t="s">
        <v>158</v>
      </c>
      <c r="E63" s="16">
        <v>60</v>
      </c>
      <c r="F63" s="17" t="s">
        <v>24</v>
      </c>
      <c r="G63" s="16" t="s">
        <v>166</v>
      </c>
      <c r="H63" s="15" t="s">
        <v>163</v>
      </c>
      <c r="I63" s="18" t="s">
        <v>163</v>
      </c>
      <c r="J63" s="18" t="s">
        <v>163</v>
      </c>
      <c r="K63" s="19" t="s">
        <v>163</v>
      </c>
      <c r="L63" s="15" t="s">
        <v>163</v>
      </c>
      <c r="R63" s="5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12"/>
      <c r="AF63" s="12"/>
    </row>
    <row r="64" spans="1:32" ht="15" customHeight="1">
      <c r="A64" s="14" t="s">
        <v>22</v>
      </c>
      <c r="B64" s="16" t="s">
        <v>41</v>
      </c>
      <c r="C64" s="15" t="s">
        <v>193</v>
      </c>
      <c r="D64" s="16" t="s">
        <v>158</v>
      </c>
      <c r="E64" s="16">
        <v>60</v>
      </c>
      <c r="F64" s="17" t="s">
        <v>24</v>
      </c>
      <c r="G64" s="16" t="s">
        <v>166</v>
      </c>
      <c r="H64" s="15" t="s">
        <v>163</v>
      </c>
      <c r="I64" s="18" t="s">
        <v>163</v>
      </c>
      <c r="J64" s="18" t="s">
        <v>163</v>
      </c>
      <c r="K64" s="19" t="s">
        <v>163</v>
      </c>
      <c r="L64" s="15" t="s">
        <v>163</v>
      </c>
      <c r="R64" s="5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12"/>
      <c r="AF64" s="12"/>
    </row>
    <row r="65" spans="1:32" ht="15" customHeight="1">
      <c r="A65" s="14" t="s">
        <v>22</v>
      </c>
      <c r="B65" s="16" t="s">
        <v>41</v>
      </c>
      <c r="C65" s="15" t="s">
        <v>193</v>
      </c>
      <c r="D65" s="16" t="s">
        <v>158</v>
      </c>
      <c r="E65" s="16">
        <v>60</v>
      </c>
      <c r="F65" s="17" t="s">
        <v>24</v>
      </c>
      <c r="G65" s="16" t="s">
        <v>166</v>
      </c>
      <c r="H65" s="15" t="s">
        <v>163</v>
      </c>
      <c r="I65" s="18" t="s">
        <v>163</v>
      </c>
      <c r="J65" s="18" t="s">
        <v>163</v>
      </c>
      <c r="K65" s="19" t="s">
        <v>163</v>
      </c>
      <c r="L65" s="15" t="s">
        <v>163</v>
      </c>
      <c r="R65" s="5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12"/>
      <c r="AF65" s="12"/>
    </row>
    <row r="66" spans="1:32" ht="15" customHeight="1">
      <c r="A66" s="14" t="s">
        <v>22</v>
      </c>
      <c r="B66" s="3" t="s">
        <v>46</v>
      </c>
      <c r="C66" s="15" t="s">
        <v>194</v>
      </c>
      <c r="D66" s="16" t="s">
        <v>158</v>
      </c>
      <c r="E66" s="16">
        <v>60</v>
      </c>
      <c r="F66" s="17" t="s">
        <v>24</v>
      </c>
      <c r="G66" s="16" t="s">
        <v>159</v>
      </c>
      <c r="H66" s="15" t="s">
        <v>195</v>
      </c>
      <c r="I66" s="18">
        <v>0.77777777777777779</v>
      </c>
      <c r="J66" s="18" t="s">
        <v>174</v>
      </c>
      <c r="K66" s="19" t="s">
        <v>162</v>
      </c>
      <c r="L66" s="15" t="s">
        <v>196</v>
      </c>
      <c r="R66" s="5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12"/>
      <c r="AF66" s="12"/>
    </row>
    <row r="67" spans="1:32" ht="15" customHeight="1">
      <c r="A67" s="14" t="s">
        <v>22</v>
      </c>
      <c r="B67" s="3" t="s">
        <v>46</v>
      </c>
      <c r="C67" s="15" t="s">
        <v>194</v>
      </c>
      <c r="D67" s="16" t="s">
        <v>158</v>
      </c>
      <c r="E67" s="16">
        <v>60</v>
      </c>
      <c r="F67" s="17" t="s">
        <v>24</v>
      </c>
      <c r="G67" s="16" t="s">
        <v>159</v>
      </c>
      <c r="H67" s="15" t="s">
        <v>195</v>
      </c>
      <c r="I67" s="18">
        <v>0.8125</v>
      </c>
      <c r="J67" s="18" t="s">
        <v>174</v>
      </c>
      <c r="K67" s="19" t="s">
        <v>162</v>
      </c>
      <c r="L67" s="15" t="s">
        <v>196</v>
      </c>
      <c r="R67" s="5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12"/>
      <c r="AF67" s="12"/>
    </row>
    <row r="68" spans="1:32" ht="15" customHeight="1">
      <c r="A68" s="14" t="s">
        <v>22</v>
      </c>
      <c r="B68" s="3" t="s">
        <v>46</v>
      </c>
      <c r="C68" s="15" t="s">
        <v>194</v>
      </c>
      <c r="D68" s="16" t="s">
        <v>158</v>
      </c>
      <c r="E68" s="16">
        <v>60</v>
      </c>
      <c r="F68" s="17" t="s">
        <v>24</v>
      </c>
      <c r="G68" s="16" t="s">
        <v>159</v>
      </c>
      <c r="H68" s="15" t="s">
        <v>195</v>
      </c>
      <c r="I68" s="18">
        <v>0.84722222222222221</v>
      </c>
      <c r="J68" s="18" t="s">
        <v>173</v>
      </c>
      <c r="K68" s="19" t="s">
        <v>162</v>
      </c>
      <c r="L68" s="15" t="s">
        <v>196</v>
      </c>
      <c r="R68" s="5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12"/>
      <c r="AF68" s="12"/>
    </row>
    <row r="69" spans="1:32" ht="15" customHeight="1">
      <c r="A69" s="14" t="s">
        <v>22</v>
      </c>
      <c r="B69" s="3" t="s">
        <v>46</v>
      </c>
      <c r="C69" s="15" t="s">
        <v>194</v>
      </c>
      <c r="D69" s="16" t="s">
        <v>158</v>
      </c>
      <c r="E69" s="16">
        <v>60</v>
      </c>
      <c r="F69" s="17" t="s">
        <v>24</v>
      </c>
      <c r="G69" s="16" t="s">
        <v>159</v>
      </c>
      <c r="H69" s="15" t="s">
        <v>195</v>
      </c>
      <c r="I69" s="18">
        <v>0.88194444444444453</v>
      </c>
      <c r="J69" s="18" t="s">
        <v>173</v>
      </c>
      <c r="K69" s="19" t="s">
        <v>162</v>
      </c>
      <c r="L69" s="15" t="s">
        <v>196</v>
      </c>
      <c r="R69" s="5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12"/>
      <c r="AF69" s="12"/>
    </row>
    <row r="70" spans="1:32" ht="15" customHeight="1">
      <c r="A70" s="14" t="s">
        <v>22</v>
      </c>
      <c r="B70" s="3" t="s">
        <v>42</v>
      </c>
      <c r="C70" s="15" t="s">
        <v>197</v>
      </c>
      <c r="D70" s="16" t="s">
        <v>158</v>
      </c>
      <c r="E70" s="16">
        <v>60</v>
      </c>
      <c r="F70" s="17" t="s">
        <v>24</v>
      </c>
      <c r="G70" s="16" t="s">
        <v>159</v>
      </c>
      <c r="H70" s="15" t="s">
        <v>188</v>
      </c>
      <c r="I70" s="18">
        <v>0.84722222222222221</v>
      </c>
      <c r="J70" s="18" t="s">
        <v>176</v>
      </c>
      <c r="K70" s="19" t="s">
        <v>162</v>
      </c>
      <c r="L70" s="15" t="s">
        <v>163</v>
      </c>
      <c r="R70" s="5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12"/>
      <c r="AF70" s="12"/>
    </row>
    <row r="71" spans="1:32" ht="15" customHeight="1">
      <c r="A71" s="14" t="s">
        <v>22</v>
      </c>
      <c r="B71" s="3" t="s">
        <v>42</v>
      </c>
      <c r="C71" s="15" t="s">
        <v>197</v>
      </c>
      <c r="D71" s="16" t="s">
        <v>158</v>
      </c>
      <c r="E71" s="16">
        <v>60</v>
      </c>
      <c r="F71" s="17" t="s">
        <v>24</v>
      </c>
      <c r="G71" s="16" t="s">
        <v>159</v>
      </c>
      <c r="H71" s="15" t="s">
        <v>188</v>
      </c>
      <c r="I71" s="18">
        <v>0.88194444444444453</v>
      </c>
      <c r="J71" s="18" t="s">
        <v>176</v>
      </c>
      <c r="K71" s="19" t="s">
        <v>162</v>
      </c>
      <c r="L71" s="15" t="s">
        <v>163</v>
      </c>
      <c r="R71" s="5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12"/>
      <c r="AF71" s="12"/>
    </row>
    <row r="72" spans="1:32" ht="15" customHeight="1">
      <c r="A72" s="14" t="s">
        <v>22</v>
      </c>
      <c r="B72" s="3" t="s">
        <v>42</v>
      </c>
      <c r="C72" s="15" t="s">
        <v>197</v>
      </c>
      <c r="D72" s="16" t="s">
        <v>158</v>
      </c>
      <c r="E72" s="16">
        <v>60</v>
      </c>
      <c r="F72" s="17" t="s">
        <v>24</v>
      </c>
      <c r="G72" s="16" t="s">
        <v>159</v>
      </c>
      <c r="H72" s="15" t="s">
        <v>188</v>
      </c>
      <c r="I72" s="18">
        <v>0.77777777777777779</v>
      </c>
      <c r="J72" s="18" t="s">
        <v>164</v>
      </c>
      <c r="K72" s="19" t="s">
        <v>162</v>
      </c>
      <c r="L72" s="15" t="s">
        <v>163</v>
      </c>
      <c r="R72" s="5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12"/>
      <c r="AF72" s="12"/>
    </row>
    <row r="73" spans="1:32" ht="15" customHeight="1">
      <c r="A73" s="14" t="s">
        <v>22</v>
      </c>
      <c r="B73" s="3" t="s">
        <v>42</v>
      </c>
      <c r="C73" s="15" t="s">
        <v>197</v>
      </c>
      <c r="D73" s="16" t="s">
        <v>158</v>
      </c>
      <c r="E73" s="16">
        <v>60</v>
      </c>
      <c r="F73" s="17" t="s">
        <v>24</v>
      </c>
      <c r="G73" s="16" t="s">
        <v>159</v>
      </c>
      <c r="H73" s="15" t="s">
        <v>188</v>
      </c>
      <c r="I73" s="18">
        <v>0.8125</v>
      </c>
      <c r="J73" s="18" t="s">
        <v>164</v>
      </c>
      <c r="K73" s="19" t="s">
        <v>162</v>
      </c>
      <c r="L73" s="15" t="s">
        <v>163</v>
      </c>
      <c r="R73" s="5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12"/>
      <c r="AF73" s="12"/>
    </row>
    <row r="74" spans="1:32" ht="15" customHeight="1">
      <c r="A74" s="14" t="s">
        <v>22</v>
      </c>
      <c r="B74" s="3" t="s">
        <v>53</v>
      </c>
      <c r="C74" s="15" t="s">
        <v>198</v>
      </c>
      <c r="D74" s="16" t="s">
        <v>158</v>
      </c>
      <c r="E74" s="16">
        <v>60</v>
      </c>
      <c r="F74" s="17" t="s">
        <v>24</v>
      </c>
      <c r="G74" s="16" t="s">
        <v>166</v>
      </c>
      <c r="H74" s="15" t="s">
        <v>160</v>
      </c>
      <c r="I74" s="18">
        <v>0.77777777777777779</v>
      </c>
      <c r="J74" s="18" t="s">
        <v>161</v>
      </c>
      <c r="K74" s="19" t="s">
        <v>162</v>
      </c>
      <c r="L74" s="15" t="s">
        <v>199</v>
      </c>
      <c r="R74" s="5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12"/>
      <c r="AF74" s="12"/>
    </row>
    <row r="75" spans="1:32" ht="15" customHeight="1">
      <c r="A75" s="14" t="s">
        <v>22</v>
      </c>
      <c r="B75" s="3" t="s">
        <v>53</v>
      </c>
      <c r="C75" s="15" t="s">
        <v>198</v>
      </c>
      <c r="D75" s="16" t="s">
        <v>158</v>
      </c>
      <c r="E75" s="16">
        <v>60</v>
      </c>
      <c r="F75" s="17" t="s">
        <v>24</v>
      </c>
      <c r="G75" s="16" t="s">
        <v>166</v>
      </c>
      <c r="H75" s="15" t="s">
        <v>160</v>
      </c>
      <c r="I75" s="18">
        <v>0.8125</v>
      </c>
      <c r="J75" s="18" t="s">
        <v>161</v>
      </c>
      <c r="K75" s="19" t="s">
        <v>162</v>
      </c>
      <c r="L75" s="15" t="s">
        <v>199</v>
      </c>
      <c r="R75" s="5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12"/>
      <c r="AF75" s="12"/>
    </row>
    <row r="76" spans="1:32" ht="15" customHeight="1">
      <c r="A76" s="14" t="s">
        <v>22</v>
      </c>
      <c r="B76" s="3" t="s">
        <v>53</v>
      </c>
      <c r="C76" s="15" t="s">
        <v>198</v>
      </c>
      <c r="D76" s="16" t="s">
        <v>158</v>
      </c>
      <c r="E76" s="16">
        <v>60</v>
      </c>
      <c r="F76" s="17" t="s">
        <v>24</v>
      </c>
      <c r="G76" s="16" t="s">
        <v>166</v>
      </c>
      <c r="H76" s="15" t="s">
        <v>160</v>
      </c>
      <c r="I76" s="18">
        <v>0.84722222222222221</v>
      </c>
      <c r="J76" s="18" t="s">
        <v>164</v>
      </c>
      <c r="K76" s="19" t="s">
        <v>162</v>
      </c>
      <c r="L76" s="15" t="s">
        <v>199</v>
      </c>
      <c r="R76" s="5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12"/>
      <c r="AF76" s="12"/>
    </row>
    <row r="77" spans="1:32" ht="15" customHeight="1">
      <c r="A77" s="14" t="s">
        <v>22</v>
      </c>
      <c r="B77" s="3" t="s">
        <v>53</v>
      </c>
      <c r="C77" s="15" t="s">
        <v>198</v>
      </c>
      <c r="D77" s="16" t="s">
        <v>158</v>
      </c>
      <c r="E77" s="16">
        <v>60</v>
      </c>
      <c r="F77" s="17" t="s">
        <v>24</v>
      </c>
      <c r="G77" s="16" t="s">
        <v>166</v>
      </c>
      <c r="H77" s="15" t="s">
        <v>160</v>
      </c>
      <c r="I77" s="18">
        <v>0.88194444444444453</v>
      </c>
      <c r="J77" s="18" t="s">
        <v>164</v>
      </c>
      <c r="K77" s="19" t="s">
        <v>162</v>
      </c>
      <c r="L77" s="15" t="s">
        <v>199</v>
      </c>
      <c r="R77" s="5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12"/>
      <c r="AF77" s="12"/>
    </row>
    <row r="78" spans="1:32" ht="15" customHeight="1">
      <c r="A78" s="14" t="s">
        <v>25</v>
      </c>
      <c r="B78" s="3" t="s">
        <v>41</v>
      </c>
      <c r="C78" s="20" t="s">
        <v>193</v>
      </c>
      <c r="D78" s="21" t="s">
        <v>158</v>
      </c>
      <c r="E78" s="21">
        <v>60</v>
      </c>
      <c r="F78" s="22" t="s">
        <v>29</v>
      </c>
      <c r="G78" s="21" t="s">
        <v>166</v>
      </c>
      <c r="H78" s="20" t="s">
        <v>167</v>
      </c>
      <c r="I78" s="23">
        <v>0.3125</v>
      </c>
      <c r="J78" s="23" t="s">
        <v>164</v>
      </c>
      <c r="K78" s="24" t="s">
        <v>168</v>
      </c>
      <c r="L78" s="20" t="s">
        <v>200</v>
      </c>
      <c r="R78" s="5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12"/>
      <c r="AF78" s="12"/>
    </row>
    <row r="79" spans="1:32" ht="15" customHeight="1">
      <c r="A79" s="14" t="s">
        <v>25</v>
      </c>
      <c r="B79" s="3" t="s">
        <v>41</v>
      </c>
      <c r="C79" s="20" t="s">
        <v>193</v>
      </c>
      <c r="D79" s="21" t="s">
        <v>158</v>
      </c>
      <c r="E79" s="21">
        <v>60</v>
      </c>
      <c r="F79" s="22" t="s">
        <v>29</v>
      </c>
      <c r="G79" s="21" t="s">
        <v>166</v>
      </c>
      <c r="H79" s="20" t="s">
        <v>167</v>
      </c>
      <c r="I79" s="23">
        <v>0.34722222222222221</v>
      </c>
      <c r="J79" s="23" t="s">
        <v>164</v>
      </c>
      <c r="K79" s="24" t="s">
        <v>168</v>
      </c>
      <c r="L79" s="20" t="s">
        <v>200</v>
      </c>
      <c r="R79" s="5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12"/>
      <c r="AF79" s="12"/>
    </row>
    <row r="80" spans="1:32" ht="15" customHeight="1">
      <c r="A80" s="14" t="s">
        <v>25</v>
      </c>
      <c r="B80" s="3" t="s">
        <v>41</v>
      </c>
      <c r="C80" s="20" t="s">
        <v>193</v>
      </c>
      <c r="D80" s="21" t="s">
        <v>158</v>
      </c>
      <c r="E80" s="21">
        <v>60</v>
      </c>
      <c r="F80" s="22" t="s">
        <v>29</v>
      </c>
      <c r="G80" s="21" t="s">
        <v>166</v>
      </c>
      <c r="H80" s="20" t="s">
        <v>167</v>
      </c>
      <c r="I80" s="23">
        <v>0.38194444444444442</v>
      </c>
      <c r="J80" s="23" t="s">
        <v>161</v>
      </c>
      <c r="K80" s="24" t="s">
        <v>168</v>
      </c>
      <c r="L80" s="20" t="s">
        <v>200</v>
      </c>
      <c r="R80" s="5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12"/>
      <c r="AF80" s="12"/>
    </row>
    <row r="81" spans="1:32" ht="15" customHeight="1">
      <c r="A81" s="14" t="s">
        <v>25</v>
      </c>
      <c r="B81" s="3" t="s">
        <v>41</v>
      </c>
      <c r="C81" s="20" t="s">
        <v>193</v>
      </c>
      <c r="D81" s="21" t="s">
        <v>158</v>
      </c>
      <c r="E81" s="21">
        <v>60</v>
      </c>
      <c r="F81" s="22" t="s">
        <v>29</v>
      </c>
      <c r="G81" s="21" t="s">
        <v>166</v>
      </c>
      <c r="H81" s="20" t="s">
        <v>167</v>
      </c>
      <c r="I81" s="23">
        <v>0.41666666666666663</v>
      </c>
      <c r="J81" s="23" t="s">
        <v>161</v>
      </c>
      <c r="K81" s="24" t="s">
        <v>168</v>
      </c>
      <c r="L81" s="20" t="s">
        <v>200</v>
      </c>
      <c r="R81" s="5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12"/>
      <c r="AF81" s="12"/>
    </row>
    <row r="82" spans="1:32" ht="15" customHeight="1">
      <c r="A82" s="14" t="s">
        <v>25</v>
      </c>
      <c r="B82" s="3" t="s">
        <v>46</v>
      </c>
      <c r="C82" s="20" t="s">
        <v>194</v>
      </c>
      <c r="D82" s="21" t="s">
        <v>158</v>
      </c>
      <c r="E82" s="21">
        <v>60</v>
      </c>
      <c r="F82" s="22" t="s">
        <v>29</v>
      </c>
      <c r="G82" s="21" t="s">
        <v>159</v>
      </c>
      <c r="H82" s="20" t="s">
        <v>182</v>
      </c>
      <c r="I82" s="23">
        <v>0.3125</v>
      </c>
      <c r="J82" s="23" t="s">
        <v>173</v>
      </c>
      <c r="K82" s="24" t="s">
        <v>168</v>
      </c>
      <c r="L82" s="20" t="s">
        <v>196</v>
      </c>
      <c r="R82" s="5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12"/>
      <c r="AF82" s="12"/>
    </row>
    <row r="83" spans="1:32" ht="15" customHeight="1">
      <c r="A83" s="14" t="s">
        <v>25</v>
      </c>
      <c r="B83" s="3" t="s">
        <v>46</v>
      </c>
      <c r="C83" s="20" t="s">
        <v>194</v>
      </c>
      <c r="D83" s="21" t="s">
        <v>158</v>
      </c>
      <c r="E83" s="21">
        <v>60</v>
      </c>
      <c r="F83" s="22" t="s">
        <v>29</v>
      </c>
      <c r="G83" s="21" t="s">
        <v>159</v>
      </c>
      <c r="H83" s="20" t="s">
        <v>182</v>
      </c>
      <c r="I83" s="23">
        <v>0.34722222222222221</v>
      </c>
      <c r="J83" s="23" t="s">
        <v>173</v>
      </c>
      <c r="K83" s="24" t="s">
        <v>168</v>
      </c>
      <c r="L83" s="20" t="s">
        <v>196</v>
      </c>
      <c r="R83" s="5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12"/>
      <c r="AF83" s="12"/>
    </row>
    <row r="84" spans="1:32" ht="15" customHeight="1">
      <c r="A84" s="14" t="s">
        <v>25</v>
      </c>
      <c r="B84" s="3" t="s">
        <v>46</v>
      </c>
      <c r="C84" s="20" t="s">
        <v>194</v>
      </c>
      <c r="D84" s="21" t="s">
        <v>158</v>
      </c>
      <c r="E84" s="21">
        <v>60</v>
      </c>
      <c r="F84" s="22" t="s">
        <v>29</v>
      </c>
      <c r="G84" s="21" t="s">
        <v>159</v>
      </c>
      <c r="H84" s="20" t="s">
        <v>182</v>
      </c>
      <c r="I84" s="23">
        <v>0.38194444444444442</v>
      </c>
      <c r="J84" s="23" t="s">
        <v>174</v>
      </c>
      <c r="K84" s="24" t="s">
        <v>168</v>
      </c>
      <c r="L84" s="20" t="s">
        <v>196</v>
      </c>
      <c r="R84" s="5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12"/>
      <c r="AF84" s="12"/>
    </row>
    <row r="85" spans="1:32" ht="15" customHeight="1">
      <c r="A85" s="14" t="s">
        <v>25</v>
      </c>
      <c r="B85" s="3" t="s">
        <v>46</v>
      </c>
      <c r="C85" s="20" t="s">
        <v>194</v>
      </c>
      <c r="D85" s="21" t="s">
        <v>158</v>
      </c>
      <c r="E85" s="21">
        <v>60</v>
      </c>
      <c r="F85" s="22" t="s">
        <v>29</v>
      </c>
      <c r="G85" s="21" t="s">
        <v>159</v>
      </c>
      <c r="H85" s="20" t="s">
        <v>182</v>
      </c>
      <c r="I85" s="23">
        <v>0.41666666666666663</v>
      </c>
      <c r="J85" s="23" t="s">
        <v>174</v>
      </c>
      <c r="K85" s="24" t="s">
        <v>168</v>
      </c>
      <c r="L85" s="20" t="s">
        <v>196</v>
      </c>
      <c r="R85" s="5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12"/>
      <c r="AF85" s="12"/>
    </row>
    <row r="86" spans="1:32" ht="15" customHeight="1">
      <c r="A86" s="14" t="s">
        <v>25</v>
      </c>
      <c r="B86" s="3" t="s">
        <v>124</v>
      </c>
      <c r="C86" s="20" t="s">
        <v>201</v>
      </c>
      <c r="D86" s="21" t="s">
        <v>158</v>
      </c>
      <c r="E86" s="21">
        <v>60</v>
      </c>
      <c r="F86" s="22" t="s">
        <v>29</v>
      </c>
      <c r="G86" s="21" t="s">
        <v>166</v>
      </c>
      <c r="H86" s="20" t="s">
        <v>202</v>
      </c>
      <c r="I86" s="23">
        <v>0.38194444444444442</v>
      </c>
      <c r="J86" s="23" t="s">
        <v>173</v>
      </c>
      <c r="K86" s="24" t="s">
        <v>168</v>
      </c>
      <c r="L86" s="20" t="s">
        <v>200</v>
      </c>
      <c r="R86" s="5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12"/>
      <c r="AF86" s="12"/>
    </row>
    <row r="87" spans="1:32" ht="15" customHeight="1">
      <c r="A87" s="14" t="s">
        <v>25</v>
      </c>
      <c r="B87" s="3" t="s">
        <v>124</v>
      </c>
      <c r="C87" s="20" t="s">
        <v>201</v>
      </c>
      <c r="D87" s="21" t="s">
        <v>158</v>
      </c>
      <c r="E87" s="21">
        <v>60</v>
      </c>
      <c r="F87" s="22" t="s">
        <v>29</v>
      </c>
      <c r="G87" s="21" t="s">
        <v>166</v>
      </c>
      <c r="H87" s="20" t="s">
        <v>202</v>
      </c>
      <c r="I87" s="23">
        <v>0.41666666666666663</v>
      </c>
      <c r="J87" s="23" t="s">
        <v>173</v>
      </c>
      <c r="K87" s="24" t="s">
        <v>168</v>
      </c>
      <c r="L87" s="20" t="s">
        <v>200</v>
      </c>
      <c r="R87" s="5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12"/>
      <c r="AF87" s="12"/>
    </row>
    <row r="88" spans="1:32" ht="15" customHeight="1">
      <c r="A88" s="14" t="s">
        <v>25</v>
      </c>
      <c r="B88" s="3" t="s">
        <v>124</v>
      </c>
      <c r="C88" s="20" t="s">
        <v>201</v>
      </c>
      <c r="D88" s="21" t="s">
        <v>158</v>
      </c>
      <c r="E88" s="21">
        <v>60</v>
      </c>
      <c r="F88" s="22" t="s">
        <v>29</v>
      </c>
      <c r="G88" s="21" t="s">
        <v>166</v>
      </c>
      <c r="H88" s="20" t="s">
        <v>202</v>
      </c>
      <c r="I88" s="23">
        <v>0.45138888888888884</v>
      </c>
      <c r="J88" s="23" t="s">
        <v>164</v>
      </c>
      <c r="K88" s="24" t="s">
        <v>168</v>
      </c>
      <c r="L88" s="20" t="s">
        <v>200</v>
      </c>
      <c r="R88" s="5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12"/>
      <c r="AF88" s="12"/>
    </row>
    <row r="89" spans="1:32" ht="15" customHeight="1">
      <c r="A89" s="14" t="s">
        <v>25</v>
      </c>
      <c r="B89" s="3" t="s">
        <v>124</v>
      </c>
      <c r="C89" s="20" t="s">
        <v>201</v>
      </c>
      <c r="D89" s="21" t="s">
        <v>158</v>
      </c>
      <c r="E89" s="21">
        <v>60</v>
      </c>
      <c r="F89" s="22" t="s">
        <v>29</v>
      </c>
      <c r="G89" s="21" t="s">
        <v>166</v>
      </c>
      <c r="H89" s="20" t="s">
        <v>202</v>
      </c>
      <c r="I89" s="23">
        <v>0.4861111111111111</v>
      </c>
      <c r="J89" s="23" t="s">
        <v>164</v>
      </c>
      <c r="K89" s="24" t="s">
        <v>168</v>
      </c>
      <c r="L89" s="20" t="s">
        <v>200</v>
      </c>
      <c r="R89" s="5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12"/>
      <c r="AF89" s="12"/>
    </row>
    <row r="90" spans="1:32" ht="15" customHeight="1">
      <c r="A90" s="14" t="s">
        <v>25</v>
      </c>
      <c r="B90" s="3" t="s">
        <v>42</v>
      </c>
      <c r="C90" s="20" t="s">
        <v>197</v>
      </c>
      <c r="D90" s="21" t="s">
        <v>158</v>
      </c>
      <c r="E90" s="21">
        <v>60</v>
      </c>
      <c r="F90" s="22" t="s">
        <v>29</v>
      </c>
      <c r="G90" s="21" t="s">
        <v>159</v>
      </c>
      <c r="H90" s="20" t="s">
        <v>175</v>
      </c>
      <c r="I90" s="23">
        <v>0.3125</v>
      </c>
      <c r="J90" s="23" t="s">
        <v>161</v>
      </c>
      <c r="K90" s="24" t="s">
        <v>168</v>
      </c>
      <c r="L90" s="20" t="s">
        <v>163</v>
      </c>
      <c r="R90" s="5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12"/>
      <c r="AF90" s="12"/>
    </row>
    <row r="91" spans="1:32" ht="15" customHeight="1">
      <c r="A91" s="14" t="s">
        <v>25</v>
      </c>
      <c r="B91" s="3" t="s">
        <v>42</v>
      </c>
      <c r="C91" s="20" t="s">
        <v>197</v>
      </c>
      <c r="D91" s="21" t="s">
        <v>158</v>
      </c>
      <c r="E91" s="21">
        <v>60</v>
      </c>
      <c r="F91" s="22" t="s">
        <v>29</v>
      </c>
      <c r="G91" s="21" t="s">
        <v>159</v>
      </c>
      <c r="H91" s="20" t="s">
        <v>175</v>
      </c>
      <c r="I91" s="23">
        <v>0.34722222222222221</v>
      </c>
      <c r="J91" s="23" t="s">
        <v>161</v>
      </c>
      <c r="K91" s="24" t="s">
        <v>168</v>
      </c>
      <c r="L91" s="20" t="s">
        <v>163</v>
      </c>
      <c r="R91" s="5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12"/>
      <c r="AF91" s="12"/>
    </row>
    <row r="92" spans="1:32" ht="15" customHeight="1">
      <c r="A92" s="14" t="s">
        <v>25</v>
      </c>
      <c r="B92" s="3" t="s">
        <v>42</v>
      </c>
      <c r="C92" s="20" t="s">
        <v>197</v>
      </c>
      <c r="D92" s="21" t="s">
        <v>158</v>
      </c>
      <c r="E92" s="21">
        <v>60</v>
      </c>
      <c r="F92" s="22" t="s">
        <v>29</v>
      </c>
      <c r="G92" s="21" t="s">
        <v>159</v>
      </c>
      <c r="H92" s="20" t="s">
        <v>175</v>
      </c>
      <c r="I92" s="23">
        <v>0.38194444444444442</v>
      </c>
      <c r="J92" s="23" t="s">
        <v>176</v>
      </c>
      <c r="K92" s="24" t="s">
        <v>168</v>
      </c>
      <c r="L92" s="20" t="s">
        <v>163</v>
      </c>
      <c r="R92" s="5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12"/>
      <c r="AF92" s="12"/>
    </row>
    <row r="93" spans="1:32" ht="15" customHeight="1">
      <c r="A93" s="14" t="s">
        <v>25</v>
      </c>
      <c r="B93" s="3" t="s">
        <v>42</v>
      </c>
      <c r="C93" s="20" t="s">
        <v>197</v>
      </c>
      <c r="D93" s="21" t="s">
        <v>158</v>
      </c>
      <c r="E93" s="21">
        <v>60</v>
      </c>
      <c r="F93" s="22" t="s">
        <v>29</v>
      </c>
      <c r="G93" s="21" t="s">
        <v>159</v>
      </c>
      <c r="H93" s="20" t="s">
        <v>175</v>
      </c>
      <c r="I93" s="23">
        <v>0.41666666666666663</v>
      </c>
      <c r="J93" s="23" t="s">
        <v>176</v>
      </c>
      <c r="K93" s="24" t="s">
        <v>168</v>
      </c>
      <c r="L93" s="20" t="s">
        <v>163</v>
      </c>
      <c r="R93" s="5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12"/>
      <c r="AF93" s="12"/>
    </row>
    <row r="94" spans="1:32" ht="15" customHeight="1">
      <c r="A94" s="14" t="s">
        <v>25</v>
      </c>
      <c r="B94" s="3" t="s">
        <v>53</v>
      </c>
      <c r="C94" s="20" t="s">
        <v>198</v>
      </c>
      <c r="D94" s="21" t="s">
        <v>158</v>
      </c>
      <c r="E94" s="21">
        <v>60</v>
      </c>
      <c r="F94" s="22" t="s">
        <v>29</v>
      </c>
      <c r="G94" s="21" t="s">
        <v>166</v>
      </c>
      <c r="H94" s="20" t="s">
        <v>203</v>
      </c>
      <c r="I94" s="23">
        <v>0.3125</v>
      </c>
      <c r="J94" s="23" t="s">
        <v>176</v>
      </c>
      <c r="K94" s="24" t="s">
        <v>168</v>
      </c>
      <c r="L94" s="20" t="s">
        <v>204</v>
      </c>
      <c r="R94" s="5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12"/>
      <c r="AF94" s="12"/>
    </row>
    <row r="95" spans="1:32" ht="15" customHeight="1">
      <c r="A95" s="14" t="s">
        <v>25</v>
      </c>
      <c r="B95" s="3" t="s">
        <v>53</v>
      </c>
      <c r="C95" s="20" t="s">
        <v>198</v>
      </c>
      <c r="D95" s="21" t="s">
        <v>158</v>
      </c>
      <c r="E95" s="21">
        <v>60</v>
      </c>
      <c r="F95" s="22" t="s">
        <v>29</v>
      </c>
      <c r="G95" s="21" t="s">
        <v>166</v>
      </c>
      <c r="H95" s="20" t="s">
        <v>203</v>
      </c>
      <c r="I95" s="23">
        <v>0.34722222222222221</v>
      </c>
      <c r="J95" s="23" t="s">
        <v>176</v>
      </c>
      <c r="K95" s="24" t="s">
        <v>168</v>
      </c>
      <c r="L95" s="20" t="s">
        <v>204</v>
      </c>
      <c r="R95" s="5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12"/>
      <c r="AF95" s="12"/>
    </row>
    <row r="96" spans="1:32" ht="15" customHeight="1">
      <c r="A96" s="14" t="s">
        <v>25</v>
      </c>
      <c r="B96" s="3" t="s">
        <v>53</v>
      </c>
      <c r="C96" s="20" t="s">
        <v>198</v>
      </c>
      <c r="D96" s="21" t="s">
        <v>158</v>
      </c>
      <c r="E96" s="21">
        <v>60</v>
      </c>
      <c r="F96" s="22" t="s">
        <v>29</v>
      </c>
      <c r="G96" s="21" t="s">
        <v>166</v>
      </c>
      <c r="H96" s="20" t="s">
        <v>203</v>
      </c>
      <c r="I96" s="23">
        <v>0.38194444444444442</v>
      </c>
      <c r="J96" s="23" t="s">
        <v>164</v>
      </c>
      <c r="K96" s="24" t="s">
        <v>168</v>
      </c>
      <c r="L96" s="20" t="s">
        <v>204</v>
      </c>
      <c r="R96" s="5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12"/>
      <c r="AF96" s="12"/>
    </row>
    <row r="97" spans="1:32" ht="15" customHeight="1">
      <c r="A97" s="14" t="s">
        <v>25</v>
      </c>
      <c r="B97" s="3" t="s">
        <v>53</v>
      </c>
      <c r="C97" s="20" t="s">
        <v>198</v>
      </c>
      <c r="D97" s="21" t="s">
        <v>158</v>
      </c>
      <c r="E97" s="21">
        <v>60</v>
      </c>
      <c r="F97" s="22" t="s">
        <v>29</v>
      </c>
      <c r="G97" s="21" t="s">
        <v>166</v>
      </c>
      <c r="H97" s="20" t="s">
        <v>203</v>
      </c>
      <c r="I97" s="23">
        <v>0.41666666666666663</v>
      </c>
      <c r="J97" s="23" t="s">
        <v>164</v>
      </c>
      <c r="K97" s="24" t="s">
        <v>168</v>
      </c>
      <c r="L97" s="20" t="s">
        <v>204</v>
      </c>
      <c r="R97" s="5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12"/>
      <c r="AF97" s="12"/>
    </row>
    <row r="98" spans="1:32" ht="15" customHeight="1">
      <c r="A98" s="14" t="s">
        <v>22</v>
      </c>
      <c r="B98" s="3" t="s">
        <v>75</v>
      </c>
      <c r="C98" s="15" t="s">
        <v>205</v>
      </c>
      <c r="D98" s="16" t="s">
        <v>158</v>
      </c>
      <c r="E98" s="16">
        <v>60</v>
      </c>
      <c r="F98" s="17" t="s">
        <v>24</v>
      </c>
      <c r="G98" s="16" t="s">
        <v>166</v>
      </c>
      <c r="H98" s="15" t="s">
        <v>191</v>
      </c>
      <c r="I98" s="18">
        <v>0.77777777777777779</v>
      </c>
      <c r="J98" s="18" t="s">
        <v>176</v>
      </c>
      <c r="K98" s="19" t="s">
        <v>162</v>
      </c>
      <c r="L98" s="15" t="s">
        <v>186</v>
      </c>
      <c r="R98" s="5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12"/>
      <c r="AF98" s="12"/>
    </row>
    <row r="99" spans="1:32" ht="15" customHeight="1">
      <c r="A99" s="14" t="s">
        <v>22</v>
      </c>
      <c r="B99" s="3" t="s">
        <v>75</v>
      </c>
      <c r="C99" s="15" t="s">
        <v>205</v>
      </c>
      <c r="D99" s="16" t="s">
        <v>158</v>
      </c>
      <c r="E99" s="16">
        <v>60</v>
      </c>
      <c r="F99" s="17" t="s">
        <v>24</v>
      </c>
      <c r="G99" s="16" t="s">
        <v>166</v>
      </c>
      <c r="H99" s="15" t="s">
        <v>191</v>
      </c>
      <c r="I99" s="18">
        <v>0.8125</v>
      </c>
      <c r="J99" s="18" t="s">
        <v>176</v>
      </c>
      <c r="K99" s="19" t="s">
        <v>162</v>
      </c>
      <c r="L99" s="15" t="s">
        <v>186</v>
      </c>
      <c r="R99" s="5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12"/>
      <c r="AF99" s="12"/>
    </row>
    <row r="100" spans="1:32" ht="15" customHeight="1">
      <c r="A100" s="14" t="s">
        <v>22</v>
      </c>
      <c r="B100" s="3" t="s">
        <v>75</v>
      </c>
      <c r="C100" s="15" t="s">
        <v>205</v>
      </c>
      <c r="D100" s="16" t="s">
        <v>158</v>
      </c>
      <c r="E100" s="16">
        <v>60</v>
      </c>
      <c r="F100" s="17" t="s">
        <v>24</v>
      </c>
      <c r="G100" s="16" t="s">
        <v>166</v>
      </c>
      <c r="H100" s="15" t="s">
        <v>191</v>
      </c>
      <c r="I100" s="18">
        <v>0.84722222222222221</v>
      </c>
      <c r="J100" s="18" t="s">
        <v>161</v>
      </c>
      <c r="K100" s="19" t="s">
        <v>162</v>
      </c>
      <c r="L100" s="15" t="s">
        <v>186</v>
      </c>
      <c r="R100" s="5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12"/>
      <c r="AF100" s="12"/>
    </row>
    <row r="101" spans="1:32" ht="15" customHeight="1">
      <c r="A101" s="14" t="s">
        <v>22</v>
      </c>
      <c r="B101" s="3" t="s">
        <v>75</v>
      </c>
      <c r="C101" s="15" t="s">
        <v>205</v>
      </c>
      <c r="D101" s="16" t="s">
        <v>158</v>
      </c>
      <c r="E101" s="16">
        <v>60</v>
      </c>
      <c r="F101" s="17" t="s">
        <v>24</v>
      </c>
      <c r="G101" s="16" t="s">
        <v>166</v>
      </c>
      <c r="H101" s="15" t="s">
        <v>191</v>
      </c>
      <c r="I101" s="18">
        <v>0.88194444444444453</v>
      </c>
      <c r="J101" s="18" t="s">
        <v>161</v>
      </c>
      <c r="K101" s="19" t="s">
        <v>162</v>
      </c>
      <c r="L101" s="15" t="s">
        <v>186</v>
      </c>
      <c r="R101" s="5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12"/>
      <c r="AF101" s="12"/>
    </row>
    <row r="102" spans="1:32" ht="15" customHeight="1">
      <c r="A102" s="14" t="s">
        <v>22</v>
      </c>
      <c r="B102" s="3" t="s">
        <v>88</v>
      </c>
      <c r="C102" s="15" t="s">
        <v>206</v>
      </c>
      <c r="D102" s="16" t="s">
        <v>158</v>
      </c>
      <c r="E102" s="16">
        <v>60</v>
      </c>
      <c r="F102" s="17" t="s">
        <v>24</v>
      </c>
      <c r="G102" s="16" t="s">
        <v>166</v>
      </c>
      <c r="H102" s="15" t="s">
        <v>160</v>
      </c>
      <c r="I102" s="18">
        <v>0.77777777777777779</v>
      </c>
      <c r="J102" s="18" t="s">
        <v>161</v>
      </c>
      <c r="K102" s="19" t="s">
        <v>162</v>
      </c>
      <c r="L102" s="15" t="s">
        <v>189</v>
      </c>
      <c r="R102" s="5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12"/>
      <c r="AF102" s="12"/>
    </row>
    <row r="103" spans="1:32" ht="15" customHeight="1">
      <c r="A103" s="14" t="s">
        <v>22</v>
      </c>
      <c r="B103" s="3" t="s">
        <v>88</v>
      </c>
      <c r="C103" s="15" t="s">
        <v>206</v>
      </c>
      <c r="D103" s="16" t="s">
        <v>158</v>
      </c>
      <c r="E103" s="16">
        <v>60</v>
      </c>
      <c r="F103" s="17" t="s">
        <v>24</v>
      </c>
      <c r="G103" s="16" t="s">
        <v>166</v>
      </c>
      <c r="H103" s="15" t="s">
        <v>160</v>
      </c>
      <c r="I103" s="18">
        <v>0.8125</v>
      </c>
      <c r="J103" s="18" t="s">
        <v>161</v>
      </c>
      <c r="K103" s="19" t="s">
        <v>162</v>
      </c>
      <c r="L103" s="15" t="s">
        <v>189</v>
      </c>
      <c r="R103" s="5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12"/>
      <c r="AF103" s="12"/>
    </row>
    <row r="104" spans="1:32" ht="15" customHeight="1">
      <c r="A104" s="14" t="s">
        <v>22</v>
      </c>
      <c r="B104" s="3" t="s">
        <v>88</v>
      </c>
      <c r="C104" s="15" t="s">
        <v>206</v>
      </c>
      <c r="D104" s="16" t="s">
        <v>158</v>
      </c>
      <c r="E104" s="16">
        <v>60</v>
      </c>
      <c r="F104" s="17" t="s">
        <v>24</v>
      </c>
      <c r="G104" s="16" t="s">
        <v>166</v>
      </c>
      <c r="H104" s="15" t="s">
        <v>160</v>
      </c>
      <c r="I104" s="18">
        <v>0.84722222222222221</v>
      </c>
      <c r="J104" s="18" t="s">
        <v>164</v>
      </c>
      <c r="K104" s="19" t="s">
        <v>162</v>
      </c>
      <c r="L104" s="15" t="s">
        <v>189</v>
      </c>
      <c r="R104" s="5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12"/>
      <c r="AF104" s="12"/>
    </row>
    <row r="105" spans="1:32" ht="15" customHeight="1">
      <c r="A105" s="14" t="s">
        <v>22</v>
      </c>
      <c r="B105" s="3" t="s">
        <v>88</v>
      </c>
      <c r="C105" s="15" t="s">
        <v>206</v>
      </c>
      <c r="D105" s="16" t="s">
        <v>158</v>
      </c>
      <c r="E105" s="16">
        <v>60</v>
      </c>
      <c r="F105" s="17" t="s">
        <v>24</v>
      </c>
      <c r="G105" s="16" t="s">
        <v>166</v>
      </c>
      <c r="H105" s="15" t="s">
        <v>160</v>
      </c>
      <c r="I105" s="18">
        <v>0.88194444444444453</v>
      </c>
      <c r="J105" s="18" t="s">
        <v>164</v>
      </c>
      <c r="K105" s="19" t="s">
        <v>162</v>
      </c>
      <c r="L105" s="15" t="s">
        <v>189</v>
      </c>
      <c r="R105" s="5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12"/>
      <c r="AF105" s="12"/>
    </row>
    <row r="106" spans="1:32" ht="15" customHeight="1">
      <c r="A106" s="14" t="s">
        <v>22</v>
      </c>
      <c r="B106" s="3" t="s">
        <v>69</v>
      </c>
      <c r="C106" s="15" t="s">
        <v>207</v>
      </c>
      <c r="D106" s="16" t="s">
        <v>158</v>
      </c>
      <c r="E106" s="16">
        <v>60</v>
      </c>
      <c r="F106" s="17" t="s">
        <v>24</v>
      </c>
      <c r="G106" s="16" t="s">
        <v>159</v>
      </c>
      <c r="H106" s="15" t="s">
        <v>178</v>
      </c>
      <c r="I106" s="18">
        <v>0.77777777777777779</v>
      </c>
      <c r="J106" s="18" t="s">
        <v>173</v>
      </c>
      <c r="K106" s="19" t="s">
        <v>162</v>
      </c>
      <c r="L106" s="15" t="s">
        <v>163</v>
      </c>
      <c r="R106" s="5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12"/>
      <c r="AF106" s="12"/>
    </row>
    <row r="107" spans="1:32" ht="15" customHeight="1">
      <c r="A107" s="14" t="s">
        <v>22</v>
      </c>
      <c r="B107" s="3" t="s">
        <v>69</v>
      </c>
      <c r="C107" s="15" t="s">
        <v>207</v>
      </c>
      <c r="D107" s="16" t="s">
        <v>158</v>
      </c>
      <c r="E107" s="16">
        <v>60</v>
      </c>
      <c r="F107" s="17" t="s">
        <v>24</v>
      </c>
      <c r="G107" s="16" t="s">
        <v>159</v>
      </c>
      <c r="H107" s="15" t="s">
        <v>178</v>
      </c>
      <c r="I107" s="18">
        <v>0.8125</v>
      </c>
      <c r="J107" s="18" t="s">
        <v>173</v>
      </c>
      <c r="K107" s="19" t="s">
        <v>162</v>
      </c>
      <c r="L107" s="15" t="s">
        <v>163</v>
      </c>
      <c r="R107" s="5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12"/>
      <c r="AF107" s="12"/>
    </row>
    <row r="108" spans="1:32" ht="15" customHeight="1">
      <c r="A108" s="14" t="s">
        <v>22</v>
      </c>
      <c r="B108" s="3" t="s">
        <v>69</v>
      </c>
      <c r="C108" s="15" t="s">
        <v>207</v>
      </c>
      <c r="D108" s="16" t="s">
        <v>158</v>
      </c>
      <c r="E108" s="16">
        <v>60</v>
      </c>
      <c r="F108" s="17" t="s">
        <v>24</v>
      </c>
      <c r="G108" s="16" t="s">
        <v>159</v>
      </c>
      <c r="H108" s="15" t="s">
        <v>178</v>
      </c>
      <c r="I108" s="18">
        <v>0.84722222222222221</v>
      </c>
      <c r="J108" s="18" t="s">
        <v>174</v>
      </c>
      <c r="K108" s="19" t="s">
        <v>162</v>
      </c>
      <c r="L108" s="15" t="s">
        <v>163</v>
      </c>
      <c r="R108" s="5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12"/>
      <c r="AF108" s="12"/>
    </row>
    <row r="109" spans="1:32" ht="15" customHeight="1">
      <c r="A109" s="14" t="s">
        <v>22</v>
      </c>
      <c r="B109" s="3" t="s">
        <v>69</v>
      </c>
      <c r="C109" s="15" t="s">
        <v>207</v>
      </c>
      <c r="D109" s="16" t="s">
        <v>158</v>
      </c>
      <c r="E109" s="16">
        <v>60</v>
      </c>
      <c r="F109" s="17" t="s">
        <v>24</v>
      </c>
      <c r="G109" s="16" t="s">
        <v>159</v>
      </c>
      <c r="H109" s="15" t="s">
        <v>178</v>
      </c>
      <c r="I109" s="18">
        <v>0.88194444444444453</v>
      </c>
      <c r="J109" s="18" t="s">
        <v>174</v>
      </c>
      <c r="K109" s="19" t="s">
        <v>162</v>
      </c>
      <c r="L109" s="15" t="s">
        <v>163</v>
      </c>
      <c r="R109" s="5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12"/>
      <c r="AF109" s="12"/>
    </row>
    <row r="110" spans="1:32" ht="15" customHeight="1">
      <c r="A110" s="14" t="s">
        <v>22</v>
      </c>
      <c r="B110" s="3" t="s">
        <v>58</v>
      </c>
      <c r="C110" s="15" t="s">
        <v>208</v>
      </c>
      <c r="D110" s="16" t="s">
        <v>158</v>
      </c>
      <c r="E110" s="16">
        <v>60</v>
      </c>
      <c r="F110" s="17" t="s">
        <v>24</v>
      </c>
      <c r="G110" s="16" t="s">
        <v>166</v>
      </c>
      <c r="H110" s="15" t="s">
        <v>195</v>
      </c>
      <c r="I110" s="18">
        <v>0.77777777777777779</v>
      </c>
      <c r="J110" s="18" t="s">
        <v>174</v>
      </c>
      <c r="K110" s="19" t="s">
        <v>162</v>
      </c>
      <c r="L110" s="15" t="s">
        <v>192</v>
      </c>
      <c r="R110" s="5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12"/>
      <c r="AF110" s="12"/>
    </row>
    <row r="111" spans="1:32" ht="15" customHeight="1">
      <c r="A111" s="14" t="s">
        <v>22</v>
      </c>
      <c r="B111" s="3" t="s">
        <v>58</v>
      </c>
      <c r="C111" s="15" t="s">
        <v>208</v>
      </c>
      <c r="D111" s="16" t="s">
        <v>158</v>
      </c>
      <c r="E111" s="16">
        <v>60</v>
      </c>
      <c r="F111" s="17" t="s">
        <v>24</v>
      </c>
      <c r="G111" s="16" t="s">
        <v>166</v>
      </c>
      <c r="H111" s="15" t="s">
        <v>195</v>
      </c>
      <c r="I111" s="18">
        <v>0.8125</v>
      </c>
      <c r="J111" s="18" t="s">
        <v>174</v>
      </c>
      <c r="K111" s="19" t="s">
        <v>162</v>
      </c>
      <c r="L111" s="15" t="s">
        <v>192</v>
      </c>
      <c r="R111" s="5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12"/>
      <c r="AF111" s="12"/>
    </row>
    <row r="112" spans="1:32" ht="15" customHeight="1">
      <c r="A112" s="14" t="s">
        <v>22</v>
      </c>
      <c r="B112" s="3" t="s">
        <v>58</v>
      </c>
      <c r="C112" s="15" t="s">
        <v>208</v>
      </c>
      <c r="D112" s="16" t="s">
        <v>158</v>
      </c>
      <c r="E112" s="16">
        <v>60</v>
      </c>
      <c r="F112" s="17" t="s">
        <v>24</v>
      </c>
      <c r="G112" s="16" t="s">
        <v>166</v>
      </c>
      <c r="H112" s="15" t="s">
        <v>195</v>
      </c>
      <c r="I112" s="18">
        <v>0.84722222222222221</v>
      </c>
      <c r="J112" s="18" t="s">
        <v>173</v>
      </c>
      <c r="K112" s="19" t="s">
        <v>162</v>
      </c>
      <c r="L112" s="15" t="s">
        <v>192</v>
      </c>
      <c r="R112" s="5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12"/>
      <c r="AF112" s="12"/>
    </row>
    <row r="113" spans="1:32" ht="15" customHeight="1">
      <c r="A113" s="14" t="s">
        <v>22</v>
      </c>
      <c r="B113" s="3" t="s">
        <v>58</v>
      </c>
      <c r="C113" s="15" t="s">
        <v>208</v>
      </c>
      <c r="D113" s="16" t="s">
        <v>158</v>
      </c>
      <c r="E113" s="16">
        <v>60</v>
      </c>
      <c r="F113" s="17" t="s">
        <v>24</v>
      </c>
      <c r="G113" s="16" t="s">
        <v>166</v>
      </c>
      <c r="H113" s="15" t="s">
        <v>195</v>
      </c>
      <c r="I113" s="18">
        <v>0.88194444444444453</v>
      </c>
      <c r="J113" s="18" t="s">
        <v>173</v>
      </c>
      <c r="K113" s="19" t="s">
        <v>162</v>
      </c>
      <c r="L113" s="15" t="s">
        <v>192</v>
      </c>
      <c r="R113" s="5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12"/>
      <c r="AF113" s="12"/>
    </row>
    <row r="114" spans="1:32" ht="15" customHeight="1">
      <c r="A114" s="14" t="s">
        <v>22</v>
      </c>
      <c r="B114" s="3" t="s">
        <v>43</v>
      </c>
      <c r="C114" s="15" t="s">
        <v>209</v>
      </c>
      <c r="D114" s="16" t="s">
        <v>158</v>
      </c>
      <c r="E114" s="16">
        <v>60</v>
      </c>
      <c r="F114" s="17" t="s">
        <v>24</v>
      </c>
      <c r="G114" s="16" t="s">
        <v>166</v>
      </c>
      <c r="H114" s="15" t="s">
        <v>188</v>
      </c>
      <c r="I114" s="18">
        <v>0.84722222222222221</v>
      </c>
      <c r="J114" s="18" t="s">
        <v>176</v>
      </c>
      <c r="K114" s="19" t="s">
        <v>162</v>
      </c>
      <c r="L114" s="15" t="s">
        <v>210</v>
      </c>
      <c r="R114" s="5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12"/>
      <c r="AF114" s="12"/>
    </row>
    <row r="115" spans="1:32" ht="15" customHeight="1">
      <c r="A115" s="14" t="s">
        <v>22</v>
      </c>
      <c r="B115" s="3" t="s">
        <v>43</v>
      </c>
      <c r="C115" s="15" t="s">
        <v>209</v>
      </c>
      <c r="D115" s="16" t="s">
        <v>158</v>
      </c>
      <c r="E115" s="16">
        <v>60</v>
      </c>
      <c r="F115" s="17" t="s">
        <v>24</v>
      </c>
      <c r="G115" s="16" t="s">
        <v>166</v>
      </c>
      <c r="H115" s="15" t="s">
        <v>188</v>
      </c>
      <c r="I115" s="18">
        <v>0.88194444444444453</v>
      </c>
      <c r="J115" s="18" t="s">
        <v>176</v>
      </c>
      <c r="K115" s="19" t="s">
        <v>162</v>
      </c>
      <c r="L115" s="15" t="s">
        <v>210</v>
      </c>
      <c r="R115" s="5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12"/>
      <c r="AF115" s="12"/>
    </row>
    <row r="116" spans="1:32" ht="15" customHeight="1">
      <c r="A116" s="14" t="s">
        <v>22</v>
      </c>
      <c r="B116" s="3" t="s">
        <v>43</v>
      </c>
      <c r="C116" s="15" t="s">
        <v>209</v>
      </c>
      <c r="D116" s="16" t="s">
        <v>158</v>
      </c>
      <c r="E116" s="16">
        <v>60</v>
      </c>
      <c r="F116" s="17" t="s">
        <v>24</v>
      </c>
      <c r="G116" s="16" t="s">
        <v>166</v>
      </c>
      <c r="H116" s="15" t="s">
        <v>188</v>
      </c>
      <c r="I116" s="18">
        <v>0.77777777777777779</v>
      </c>
      <c r="J116" s="18" t="s">
        <v>164</v>
      </c>
      <c r="K116" s="19" t="s">
        <v>162</v>
      </c>
      <c r="L116" s="15" t="s">
        <v>210</v>
      </c>
      <c r="R116" s="5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12"/>
      <c r="AF116" s="12"/>
    </row>
    <row r="117" spans="1:32" ht="15" customHeight="1">
      <c r="A117" s="14" t="s">
        <v>22</v>
      </c>
      <c r="B117" s="3" t="s">
        <v>43</v>
      </c>
      <c r="C117" s="15" t="s">
        <v>209</v>
      </c>
      <c r="D117" s="16" t="s">
        <v>158</v>
      </c>
      <c r="E117" s="16">
        <v>60</v>
      </c>
      <c r="F117" s="17" t="s">
        <v>24</v>
      </c>
      <c r="G117" s="16" t="s">
        <v>166</v>
      </c>
      <c r="H117" s="15" t="s">
        <v>188</v>
      </c>
      <c r="I117" s="18">
        <v>0.8125</v>
      </c>
      <c r="J117" s="18" t="s">
        <v>164</v>
      </c>
      <c r="K117" s="19" t="s">
        <v>162</v>
      </c>
      <c r="L117" s="15" t="s">
        <v>210</v>
      </c>
      <c r="R117" s="5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12"/>
      <c r="AF117" s="12"/>
    </row>
    <row r="118" spans="1:32" ht="15" customHeight="1">
      <c r="A118" s="14" t="s">
        <v>22</v>
      </c>
      <c r="B118" s="3" t="s">
        <v>70</v>
      </c>
      <c r="C118" s="15" t="s">
        <v>211</v>
      </c>
      <c r="D118" s="16" t="s">
        <v>158</v>
      </c>
      <c r="E118" s="16">
        <v>60</v>
      </c>
      <c r="F118" s="17" t="s">
        <v>24</v>
      </c>
      <c r="G118" s="16" t="s">
        <v>166</v>
      </c>
      <c r="H118" s="15" t="s">
        <v>191</v>
      </c>
      <c r="I118" s="18">
        <v>0.77777777777777779</v>
      </c>
      <c r="J118" s="18" t="s">
        <v>176</v>
      </c>
      <c r="K118" s="19" t="s">
        <v>162</v>
      </c>
      <c r="L118" s="15" t="s">
        <v>212</v>
      </c>
      <c r="R118" s="5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12"/>
      <c r="AF118" s="12"/>
    </row>
    <row r="119" spans="1:32" ht="15" customHeight="1">
      <c r="A119" s="14" t="s">
        <v>22</v>
      </c>
      <c r="B119" s="3" t="s">
        <v>70</v>
      </c>
      <c r="C119" s="15" t="s">
        <v>211</v>
      </c>
      <c r="D119" s="16" t="s">
        <v>158</v>
      </c>
      <c r="E119" s="16">
        <v>60</v>
      </c>
      <c r="F119" s="17" t="s">
        <v>24</v>
      </c>
      <c r="G119" s="16" t="s">
        <v>166</v>
      </c>
      <c r="H119" s="15" t="s">
        <v>191</v>
      </c>
      <c r="I119" s="18">
        <v>0.8125</v>
      </c>
      <c r="J119" s="18" t="s">
        <v>176</v>
      </c>
      <c r="K119" s="19" t="s">
        <v>162</v>
      </c>
      <c r="L119" s="15" t="s">
        <v>212</v>
      </c>
      <c r="R119" s="5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12"/>
      <c r="AF119" s="12"/>
    </row>
    <row r="120" spans="1:32" ht="15" customHeight="1">
      <c r="A120" s="14" t="s">
        <v>22</v>
      </c>
      <c r="B120" s="3" t="s">
        <v>70</v>
      </c>
      <c r="C120" s="15" t="s">
        <v>211</v>
      </c>
      <c r="D120" s="16" t="s">
        <v>158</v>
      </c>
      <c r="E120" s="16">
        <v>60</v>
      </c>
      <c r="F120" s="17" t="s">
        <v>24</v>
      </c>
      <c r="G120" s="16" t="s">
        <v>166</v>
      </c>
      <c r="H120" s="15" t="s">
        <v>191</v>
      </c>
      <c r="I120" s="18">
        <v>0.84722222222222221</v>
      </c>
      <c r="J120" s="18" t="s">
        <v>161</v>
      </c>
      <c r="K120" s="19" t="s">
        <v>162</v>
      </c>
      <c r="L120" s="15" t="s">
        <v>212</v>
      </c>
      <c r="R120" s="5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12"/>
      <c r="AF120" s="12"/>
    </row>
    <row r="121" spans="1:32" ht="15" customHeight="1">
      <c r="A121" s="14" t="s">
        <v>22</v>
      </c>
      <c r="B121" s="3" t="s">
        <v>70</v>
      </c>
      <c r="C121" s="15" t="s">
        <v>211</v>
      </c>
      <c r="D121" s="16" t="s">
        <v>158</v>
      </c>
      <c r="E121" s="16">
        <v>60</v>
      </c>
      <c r="F121" s="17" t="s">
        <v>24</v>
      </c>
      <c r="G121" s="16" t="s">
        <v>166</v>
      </c>
      <c r="H121" s="15" t="s">
        <v>191</v>
      </c>
      <c r="I121" s="18">
        <v>0.88194444444444453</v>
      </c>
      <c r="J121" s="18" t="s">
        <v>161</v>
      </c>
      <c r="K121" s="19" t="s">
        <v>162</v>
      </c>
      <c r="L121" s="15" t="s">
        <v>212</v>
      </c>
      <c r="R121" s="5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12"/>
      <c r="AF121" s="12"/>
    </row>
    <row r="122" spans="1:32" ht="15" customHeight="1">
      <c r="A122" s="14" t="s">
        <v>22</v>
      </c>
      <c r="B122" s="3" t="s">
        <v>49</v>
      </c>
      <c r="C122" s="15" t="s">
        <v>213</v>
      </c>
      <c r="D122" s="16" t="s">
        <v>158</v>
      </c>
      <c r="E122" s="16">
        <v>60</v>
      </c>
      <c r="F122" s="17" t="s">
        <v>24</v>
      </c>
      <c r="G122" s="16" t="s">
        <v>166</v>
      </c>
      <c r="H122" s="15" t="s">
        <v>195</v>
      </c>
      <c r="I122" s="18">
        <v>0.77777777777777779</v>
      </c>
      <c r="J122" s="18" t="s">
        <v>174</v>
      </c>
      <c r="K122" s="19" t="s">
        <v>162</v>
      </c>
      <c r="L122" s="15" t="s">
        <v>184</v>
      </c>
      <c r="R122" s="5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12"/>
      <c r="AF122" s="12"/>
    </row>
    <row r="123" spans="1:32" ht="15" customHeight="1">
      <c r="A123" s="14" t="s">
        <v>22</v>
      </c>
      <c r="B123" s="3" t="s">
        <v>49</v>
      </c>
      <c r="C123" s="15" t="s">
        <v>213</v>
      </c>
      <c r="D123" s="16" t="s">
        <v>158</v>
      </c>
      <c r="E123" s="16">
        <v>60</v>
      </c>
      <c r="F123" s="17" t="s">
        <v>24</v>
      </c>
      <c r="G123" s="16" t="s">
        <v>166</v>
      </c>
      <c r="H123" s="15" t="s">
        <v>195</v>
      </c>
      <c r="I123" s="18">
        <v>0.8125</v>
      </c>
      <c r="J123" s="18" t="s">
        <v>174</v>
      </c>
      <c r="K123" s="19" t="s">
        <v>162</v>
      </c>
      <c r="L123" s="15" t="s">
        <v>184</v>
      </c>
      <c r="R123" s="5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12"/>
      <c r="AF123" s="12"/>
    </row>
    <row r="124" spans="1:32" ht="15" customHeight="1">
      <c r="A124" s="14" t="s">
        <v>22</v>
      </c>
      <c r="B124" s="3" t="s">
        <v>49</v>
      </c>
      <c r="C124" s="15" t="s">
        <v>213</v>
      </c>
      <c r="D124" s="16" t="s">
        <v>158</v>
      </c>
      <c r="E124" s="16">
        <v>60</v>
      </c>
      <c r="F124" s="17" t="s">
        <v>24</v>
      </c>
      <c r="G124" s="16" t="s">
        <v>166</v>
      </c>
      <c r="H124" s="15" t="s">
        <v>195</v>
      </c>
      <c r="I124" s="18">
        <v>0.84722222222222221</v>
      </c>
      <c r="J124" s="18" t="s">
        <v>173</v>
      </c>
      <c r="K124" s="19" t="s">
        <v>162</v>
      </c>
      <c r="L124" s="15" t="s">
        <v>184</v>
      </c>
      <c r="R124" s="5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12"/>
      <c r="AF124" s="12"/>
    </row>
    <row r="125" spans="1:32" ht="15" customHeight="1">
      <c r="A125" s="14" t="s">
        <v>22</v>
      </c>
      <c r="B125" s="3" t="s">
        <v>49</v>
      </c>
      <c r="C125" s="15" t="s">
        <v>213</v>
      </c>
      <c r="D125" s="16" t="s">
        <v>158</v>
      </c>
      <c r="E125" s="16">
        <v>60</v>
      </c>
      <c r="F125" s="17" t="s">
        <v>24</v>
      </c>
      <c r="G125" s="16" t="s">
        <v>166</v>
      </c>
      <c r="H125" s="15" t="s">
        <v>195</v>
      </c>
      <c r="I125" s="18">
        <v>0.88194444444444453</v>
      </c>
      <c r="J125" s="18" t="s">
        <v>173</v>
      </c>
      <c r="K125" s="19" t="s">
        <v>162</v>
      </c>
      <c r="L125" s="15" t="s">
        <v>184</v>
      </c>
      <c r="R125" s="5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12"/>
      <c r="AF125" s="12"/>
    </row>
    <row r="126" spans="1:32" ht="15" customHeight="1">
      <c r="A126" s="14" t="s">
        <v>25</v>
      </c>
      <c r="B126" s="3" t="s">
        <v>70</v>
      </c>
      <c r="C126" s="15" t="s">
        <v>211</v>
      </c>
      <c r="D126" s="16" t="s">
        <v>158</v>
      </c>
      <c r="E126" s="16">
        <v>60</v>
      </c>
      <c r="F126" s="17" t="s">
        <v>29</v>
      </c>
      <c r="G126" s="16" t="s">
        <v>166</v>
      </c>
      <c r="H126" s="15" t="s">
        <v>167</v>
      </c>
      <c r="I126" s="18">
        <v>0.3125</v>
      </c>
      <c r="J126" s="18" t="s">
        <v>164</v>
      </c>
      <c r="K126" s="19" t="s">
        <v>168</v>
      </c>
      <c r="L126" s="15" t="s">
        <v>212</v>
      </c>
      <c r="R126" s="5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12"/>
      <c r="AF126" s="12"/>
    </row>
    <row r="127" spans="1:32" ht="15" customHeight="1">
      <c r="A127" s="14" t="s">
        <v>25</v>
      </c>
      <c r="B127" s="3" t="s">
        <v>70</v>
      </c>
      <c r="C127" s="15" t="s">
        <v>211</v>
      </c>
      <c r="D127" s="16" t="s">
        <v>158</v>
      </c>
      <c r="E127" s="16">
        <v>60</v>
      </c>
      <c r="F127" s="17" t="s">
        <v>29</v>
      </c>
      <c r="G127" s="16" t="s">
        <v>166</v>
      </c>
      <c r="H127" s="15" t="s">
        <v>167</v>
      </c>
      <c r="I127" s="18">
        <v>0.34722222222222221</v>
      </c>
      <c r="J127" s="18" t="s">
        <v>164</v>
      </c>
      <c r="K127" s="19" t="s">
        <v>168</v>
      </c>
      <c r="L127" s="15" t="s">
        <v>212</v>
      </c>
      <c r="R127" s="5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12"/>
      <c r="AF127" s="12"/>
    </row>
    <row r="128" spans="1:32" ht="15" customHeight="1">
      <c r="A128" s="14" t="s">
        <v>25</v>
      </c>
      <c r="B128" s="3" t="s">
        <v>70</v>
      </c>
      <c r="C128" s="15" t="s">
        <v>211</v>
      </c>
      <c r="D128" s="16" t="s">
        <v>158</v>
      </c>
      <c r="E128" s="16">
        <v>60</v>
      </c>
      <c r="F128" s="17" t="s">
        <v>29</v>
      </c>
      <c r="G128" s="16" t="s">
        <v>166</v>
      </c>
      <c r="H128" s="15" t="s">
        <v>167</v>
      </c>
      <c r="I128" s="18">
        <v>0.38194444444444442</v>
      </c>
      <c r="J128" s="18" t="s">
        <v>161</v>
      </c>
      <c r="K128" s="19" t="s">
        <v>168</v>
      </c>
      <c r="L128" s="15" t="s">
        <v>212</v>
      </c>
      <c r="R128" s="5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12"/>
      <c r="AF128" s="12"/>
    </row>
    <row r="129" spans="1:32" ht="15" customHeight="1">
      <c r="A129" s="14" t="s">
        <v>25</v>
      </c>
      <c r="B129" s="3" t="s">
        <v>70</v>
      </c>
      <c r="C129" s="15" t="s">
        <v>211</v>
      </c>
      <c r="D129" s="16" t="s">
        <v>158</v>
      </c>
      <c r="E129" s="16">
        <v>60</v>
      </c>
      <c r="F129" s="17" t="s">
        <v>29</v>
      </c>
      <c r="G129" s="16" t="s">
        <v>166</v>
      </c>
      <c r="H129" s="15" t="s">
        <v>167</v>
      </c>
      <c r="I129" s="18">
        <v>0.41666666666666663</v>
      </c>
      <c r="J129" s="18" t="s">
        <v>161</v>
      </c>
      <c r="K129" s="19" t="s">
        <v>168</v>
      </c>
      <c r="L129" s="15" t="s">
        <v>212</v>
      </c>
      <c r="R129" s="5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12"/>
      <c r="AF129" s="12"/>
    </row>
    <row r="130" spans="1:32" ht="15" customHeight="1">
      <c r="A130" s="14" t="s">
        <v>25</v>
      </c>
      <c r="B130" s="3" t="s">
        <v>72</v>
      </c>
      <c r="C130" s="20" t="s">
        <v>214</v>
      </c>
      <c r="D130" s="21" t="s">
        <v>158</v>
      </c>
      <c r="E130" s="21">
        <v>60</v>
      </c>
      <c r="F130" s="22" t="s">
        <v>29</v>
      </c>
      <c r="G130" s="21" t="s">
        <v>166</v>
      </c>
      <c r="H130" s="20" t="s">
        <v>202</v>
      </c>
      <c r="I130" s="23">
        <v>0.38194444444444442</v>
      </c>
      <c r="J130" s="23" t="s">
        <v>173</v>
      </c>
      <c r="K130" s="24" t="s">
        <v>168</v>
      </c>
      <c r="L130" s="20" t="s">
        <v>212</v>
      </c>
      <c r="R130" s="5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12"/>
      <c r="AF130" s="12"/>
    </row>
    <row r="131" spans="1:32" ht="15" customHeight="1">
      <c r="A131" s="14" t="s">
        <v>25</v>
      </c>
      <c r="B131" s="3" t="s">
        <v>72</v>
      </c>
      <c r="C131" s="20" t="s">
        <v>214</v>
      </c>
      <c r="D131" s="21" t="s">
        <v>158</v>
      </c>
      <c r="E131" s="21">
        <v>60</v>
      </c>
      <c r="F131" s="22" t="s">
        <v>29</v>
      </c>
      <c r="G131" s="21" t="s">
        <v>166</v>
      </c>
      <c r="H131" s="20" t="s">
        <v>202</v>
      </c>
      <c r="I131" s="23">
        <v>0.41666666666666663</v>
      </c>
      <c r="J131" s="23" t="s">
        <v>173</v>
      </c>
      <c r="K131" s="24" t="s">
        <v>168</v>
      </c>
      <c r="L131" s="20" t="s">
        <v>212</v>
      </c>
      <c r="R131" s="5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12"/>
      <c r="AF131" s="12"/>
    </row>
    <row r="132" spans="1:32" ht="15" customHeight="1">
      <c r="A132" s="14" t="s">
        <v>25</v>
      </c>
      <c r="B132" s="3" t="s">
        <v>72</v>
      </c>
      <c r="C132" s="20" t="s">
        <v>214</v>
      </c>
      <c r="D132" s="21" t="s">
        <v>158</v>
      </c>
      <c r="E132" s="21">
        <v>60</v>
      </c>
      <c r="F132" s="22" t="s">
        <v>29</v>
      </c>
      <c r="G132" s="21" t="s">
        <v>166</v>
      </c>
      <c r="H132" s="20" t="s">
        <v>202</v>
      </c>
      <c r="I132" s="23">
        <v>0.45138888888888884</v>
      </c>
      <c r="J132" s="23" t="s">
        <v>164</v>
      </c>
      <c r="K132" s="24" t="s">
        <v>168</v>
      </c>
      <c r="L132" s="20" t="s">
        <v>212</v>
      </c>
      <c r="R132" s="5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12"/>
      <c r="AF132" s="12"/>
    </row>
    <row r="133" spans="1:32" ht="15" customHeight="1">
      <c r="A133" s="14" t="s">
        <v>25</v>
      </c>
      <c r="B133" s="3" t="s">
        <v>72</v>
      </c>
      <c r="C133" s="20" t="s">
        <v>214</v>
      </c>
      <c r="D133" s="21" t="s">
        <v>158</v>
      </c>
      <c r="E133" s="21">
        <v>60</v>
      </c>
      <c r="F133" s="22" t="s">
        <v>29</v>
      </c>
      <c r="G133" s="21" t="s">
        <v>166</v>
      </c>
      <c r="H133" s="20" t="s">
        <v>202</v>
      </c>
      <c r="I133" s="23">
        <v>0.4861111111111111</v>
      </c>
      <c r="J133" s="23" t="s">
        <v>164</v>
      </c>
      <c r="K133" s="24" t="s">
        <v>168</v>
      </c>
      <c r="L133" s="20" t="s">
        <v>212</v>
      </c>
      <c r="R133" s="5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12"/>
      <c r="AF133" s="12"/>
    </row>
    <row r="134" spans="1:32" ht="15" customHeight="1">
      <c r="A134" s="14" t="s">
        <v>25</v>
      </c>
      <c r="B134" s="3" t="s">
        <v>84</v>
      </c>
      <c r="C134" s="20" t="s">
        <v>215</v>
      </c>
      <c r="D134" s="21" t="s">
        <v>158</v>
      </c>
      <c r="E134" s="21">
        <v>60</v>
      </c>
      <c r="F134" s="22" t="s">
        <v>29</v>
      </c>
      <c r="G134" s="21" t="s">
        <v>166</v>
      </c>
      <c r="H134" s="20" t="s">
        <v>203</v>
      </c>
      <c r="I134" s="23">
        <v>0.3125</v>
      </c>
      <c r="J134" s="23" t="s">
        <v>176</v>
      </c>
      <c r="K134" s="24" t="s">
        <v>168</v>
      </c>
      <c r="L134" s="20" t="s">
        <v>216</v>
      </c>
      <c r="R134" s="5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12"/>
      <c r="AF134" s="12"/>
    </row>
    <row r="135" spans="1:32" ht="15" customHeight="1">
      <c r="A135" s="14" t="s">
        <v>25</v>
      </c>
      <c r="B135" s="3" t="s">
        <v>84</v>
      </c>
      <c r="C135" s="20" t="s">
        <v>215</v>
      </c>
      <c r="D135" s="21" t="s">
        <v>158</v>
      </c>
      <c r="E135" s="21">
        <v>60</v>
      </c>
      <c r="F135" s="22" t="s">
        <v>29</v>
      </c>
      <c r="G135" s="21" t="s">
        <v>166</v>
      </c>
      <c r="H135" s="20" t="s">
        <v>203</v>
      </c>
      <c r="I135" s="23">
        <v>0.34722222222222221</v>
      </c>
      <c r="J135" s="23" t="s">
        <v>176</v>
      </c>
      <c r="K135" s="24" t="s">
        <v>168</v>
      </c>
      <c r="L135" s="20" t="s">
        <v>216</v>
      </c>
      <c r="R135" s="5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12"/>
      <c r="AF135" s="12"/>
    </row>
    <row r="136" spans="1:32" ht="15" customHeight="1">
      <c r="A136" s="14" t="s">
        <v>25</v>
      </c>
      <c r="B136" s="3" t="s">
        <v>84</v>
      </c>
      <c r="C136" s="20" t="s">
        <v>215</v>
      </c>
      <c r="D136" s="21" t="s">
        <v>158</v>
      </c>
      <c r="E136" s="21">
        <v>60</v>
      </c>
      <c r="F136" s="22" t="s">
        <v>29</v>
      </c>
      <c r="G136" s="21" t="s">
        <v>166</v>
      </c>
      <c r="H136" s="20" t="s">
        <v>203</v>
      </c>
      <c r="I136" s="23">
        <v>0.38194444444444442</v>
      </c>
      <c r="J136" s="23" t="s">
        <v>164</v>
      </c>
      <c r="K136" s="24" t="s">
        <v>168</v>
      </c>
      <c r="L136" s="20" t="s">
        <v>216</v>
      </c>
      <c r="R136" s="5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12"/>
      <c r="AF136" s="12"/>
    </row>
    <row r="137" spans="1:32" ht="15" customHeight="1">
      <c r="A137" s="14" t="s">
        <v>25</v>
      </c>
      <c r="B137" s="3" t="s">
        <v>84</v>
      </c>
      <c r="C137" s="20" t="s">
        <v>215</v>
      </c>
      <c r="D137" s="21" t="s">
        <v>158</v>
      </c>
      <c r="E137" s="21">
        <v>60</v>
      </c>
      <c r="F137" s="22" t="s">
        <v>29</v>
      </c>
      <c r="G137" s="21" t="s">
        <v>166</v>
      </c>
      <c r="H137" s="20" t="s">
        <v>203</v>
      </c>
      <c r="I137" s="23">
        <v>0.41666666666666663</v>
      </c>
      <c r="J137" s="23" t="s">
        <v>164</v>
      </c>
      <c r="K137" s="24" t="s">
        <v>168</v>
      </c>
      <c r="L137" s="20" t="s">
        <v>216</v>
      </c>
      <c r="R137" s="5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12"/>
      <c r="AF137" s="12"/>
    </row>
    <row r="138" spans="1:32" ht="15" customHeight="1">
      <c r="A138" s="14" t="s">
        <v>25</v>
      </c>
      <c r="B138" s="3" t="s">
        <v>59</v>
      </c>
      <c r="C138" s="20" t="s">
        <v>217</v>
      </c>
      <c r="D138" s="21" t="s">
        <v>158</v>
      </c>
      <c r="E138" s="21">
        <v>60</v>
      </c>
      <c r="F138" s="22" t="s">
        <v>29</v>
      </c>
      <c r="G138" s="21" t="s">
        <v>166</v>
      </c>
      <c r="H138" s="20" t="s">
        <v>172</v>
      </c>
      <c r="I138" s="23">
        <v>0.3125</v>
      </c>
      <c r="J138" s="23" t="s">
        <v>174</v>
      </c>
      <c r="K138" s="24" t="s">
        <v>168</v>
      </c>
      <c r="L138" s="20" t="s">
        <v>218</v>
      </c>
      <c r="R138" s="5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12"/>
      <c r="AF138" s="12"/>
    </row>
    <row r="139" spans="1:32" ht="15" customHeight="1">
      <c r="A139" s="14" t="s">
        <v>25</v>
      </c>
      <c r="B139" s="3" t="s">
        <v>59</v>
      </c>
      <c r="C139" s="20" t="s">
        <v>217</v>
      </c>
      <c r="D139" s="21" t="s">
        <v>158</v>
      </c>
      <c r="E139" s="21">
        <v>60</v>
      </c>
      <c r="F139" s="22" t="s">
        <v>29</v>
      </c>
      <c r="G139" s="21" t="s">
        <v>166</v>
      </c>
      <c r="H139" s="20" t="s">
        <v>172</v>
      </c>
      <c r="I139" s="23">
        <v>0.34722222222222221</v>
      </c>
      <c r="J139" s="23" t="s">
        <v>174</v>
      </c>
      <c r="K139" s="24" t="s">
        <v>168</v>
      </c>
      <c r="L139" s="20" t="s">
        <v>218</v>
      </c>
      <c r="R139" s="5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12"/>
      <c r="AF139" s="12"/>
    </row>
    <row r="140" spans="1:32" ht="15" customHeight="1">
      <c r="A140" s="14" t="s">
        <v>25</v>
      </c>
      <c r="B140" s="3" t="s">
        <v>59</v>
      </c>
      <c r="C140" s="20" t="s">
        <v>217</v>
      </c>
      <c r="D140" s="21" t="s">
        <v>158</v>
      </c>
      <c r="E140" s="21">
        <v>60</v>
      </c>
      <c r="F140" s="22" t="s">
        <v>29</v>
      </c>
      <c r="G140" s="21" t="s">
        <v>166</v>
      </c>
      <c r="H140" s="20" t="s">
        <v>172</v>
      </c>
      <c r="I140" s="23">
        <v>0.45138888888888884</v>
      </c>
      <c r="J140" s="23" t="s">
        <v>173</v>
      </c>
      <c r="K140" s="24" t="s">
        <v>168</v>
      </c>
      <c r="L140" s="20" t="s">
        <v>218</v>
      </c>
      <c r="R140" s="5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12"/>
      <c r="AF140" s="12"/>
    </row>
    <row r="141" spans="1:32" ht="15" customHeight="1">
      <c r="A141" s="14" t="s">
        <v>25</v>
      </c>
      <c r="B141" s="3" t="s">
        <v>59</v>
      </c>
      <c r="C141" s="20" t="s">
        <v>217</v>
      </c>
      <c r="D141" s="21" t="s">
        <v>158</v>
      </c>
      <c r="E141" s="21">
        <v>60</v>
      </c>
      <c r="F141" s="22" t="s">
        <v>29</v>
      </c>
      <c r="G141" s="21" t="s">
        <v>166</v>
      </c>
      <c r="H141" s="20" t="s">
        <v>172</v>
      </c>
      <c r="I141" s="23">
        <v>0.4861111111111111</v>
      </c>
      <c r="J141" s="23" t="s">
        <v>173</v>
      </c>
      <c r="K141" s="24" t="s">
        <v>168</v>
      </c>
      <c r="L141" s="20" t="s">
        <v>218</v>
      </c>
      <c r="R141" s="5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12"/>
      <c r="AF141" s="12"/>
    </row>
    <row r="142" spans="1:32" ht="15" customHeight="1">
      <c r="A142" s="14" t="s">
        <v>25</v>
      </c>
      <c r="B142" s="3" t="s">
        <v>26</v>
      </c>
      <c r="C142" s="20" t="s">
        <v>219</v>
      </c>
      <c r="D142" s="21" t="s">
        <v>158</v>
      </c>
      <c r="E142" s="21">
        <v>90</v>
      </c>
      <c r="F142" s="22" t="s">
        <v>29</v>
      </c>
      <c r="G142" s="21" t="s">
        <v>166</v>
      </c>
      <c r="H142" s="20" t="s">
        <v>175</v>
      </c>
      <c r="I142" s="23">
        <v>0.3125</v>
      </c>
      <c r="J142" s="23" t="s">
        <v>161</v>
      </c>
      <c r="K142" s="24" t="s">
        <v>168</v>
      </c>
      <c r="L142" s="20" t="s">
        <v>216</v>
      </c>
      <c r="R142" s="5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12"/>
      <c r="AF142" s="12"/>
    </row>
    <row r="143" spans="1:32" ht="15" customHeight="1">
      <c r="A143" s="14" t="s">
        <v>25</v>
      </c>
      <c r="B143" s="3" t="s">
        <v>26</v>
      </c>
      <c r="C143" s="20" t="s">
        <v>219</v>
      </c>
      <c r="D143" s="21" t="s">
        <v>158</v>
      </c>
      <c r="E143" s="21">
        <v>90</v>
      </c>
      <c r="F143" s="22" t="s">
        <v>29</v>
      </c>
      <c r="G143" s="21" t="s">
        <v>166</v>
      </c>
      <c r="H143" s="20" t="s">
        <v>175</v>
      </c>
      <c r="I143" s="23">
        <v>0.34722222222222221</v>
      </c>
      <c r="J143" s="23" t="s">
        <v>161</v>
      </c>
      <c r="K143" s="24" t="s">
        <v>168</v>
      </c>
      <c r="L143" s="20" t="s">
        <v>216</v>
      </c>
      <c r="R143" s="5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12"/>
      <c r="AF143" s="12"/>
    </row>
    <row r="144" spans="1:32" ht="15" customHeight="1">
      <c r="A144" s="14" t="s">
        <v>25</v>
      </c>
      <c r="B144" s="3" t="s">
        <v>26</v>
      </c>
      <c r="C144" s="20" t="s">
        <v>219</v>
      </c>
      <c r="D144" s="21" t="s">
        <v>158</v>
      </c>
      <c r="E144" s="21">
        <v>90</v>
      </c>
      <c r="F144" s="22" t="s">
        <v>29</v>
      </c>
      <c r="G144" s="21" t="s">
        <v>166</v>
      </c>
      <c r="H144" s="20" t="s">
        <v>175</v>
      </c>
      <c r="I144" s="23">
        <v>0.38194444444444442</v>
      </c>
      <c r="J144" s="23" t="s">
        <v>176</v>
      </c>
      <c r="K144" s="24" t="s">
        <v>168</v>
      </c>
      <c r="L144" s="20" t="s">
        <v>216</v>
      </c>
      <c r="R144" s="5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12"/>
      <c r="AF144" s="12"/>
    </row>
    <row r="145" spans="1:32" ht="15" customHeight="1">
      <c r="A145" s="14" t="s">
        <v>25</v>
      </c>
      <c r="B145" s="3" t="s">
        <v>26</v>
      </c>
      <c r="C145" s="20" t="s">
        <v>219</v>
      </c>
      <c r="D145" s="21" t="s">
        <v>158</v>
      </c>
      <c r="E145" s="21">
        <v>90</v>
      </c>
      <c r="F145" s="22" t="s">
        <v>29</v>
      </c>
      <c r="G145" s="21" t="s">
        <v>166</v>
      </c>
      <c r="H145" s="20" t="s">
        <v>175</v>
      </c>
      <c r="I145" s="23">
        <v>0.41666666666666663</v>
      </c>
      <c r="J145" s="23" t="s">
        <v>176</v>
      </c>
      <c r="K145" s="24" t="s">
        <v>168</v>
      </c>
      <c r="L145" s="20" t="s">
        <v>216</v>
      </c>
      <c r="R145" s="5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12"/>
      <c r="AF145" s="12"/>
    </row>
    <row r="146" spans="1:32" ht="15" customHeight="1">
      <c r="A146" s="14" t="s">
        <v>25</v>
      </c>
      <c r="B146" s="3" t="s">
        <v>26</v>
      </c>
      <c r="C146" s="20" t="s">
        <v>219</v>
      </c>
      <c r="D146" s="21" t="s">
        <v>158</v>
      </c>
      <c r="E146" s="21">
        <v>90</v>
      </c>
      <c r="F146" s="22" t="s">
        <v>29</v>
      </c>
      <c r="G146" s="21" t="s">
        <v>166</v>
      </c>
      <c r="H146" s="20" t="s">
        <v>175</v>
      </c>
      <c r="I146" s="23">
        <v>0.45138888888888884</v>
      </c>
      <c r="J146" s="23" t="s">
        <v>176</v>
      </c>
      <c r="K146" s="24" t="s">
        <v>168</v>
      </c>
      <c r="L146" s="20" t="s">
        <v>216</v>
      </c>
      <c r="R146" s="5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12"/>
      <c r="AF146" s="12"/>
    </row>
    <row r="147" spans="1:32" ht="15" customHeight="1">
      <c r="A147" s="14" t="s">
        <v>25</v>
      </c>
      <c r="B147" s="3" t="s">
        <v>26</v>
      </c>
      <c r="C147" s="20" t="s">
        <v>219</v>
      </c>
      <c r="D147" s="21" t="s">
        <v>158</v>
      </c>
      <c r="E147" s="21">
        <v>90</v>
      </c>
      <c r="F147" s="22" t="s">
        <v>29</v>
      </c>
      <c r="G147" s="21" t="s">
        <v>166</v>
      </c>
      <c r="H147" s="20" t="s">
        <v>175</v>
      </c>
      <c r="I147" s="23">
        <v>0.4861111111111111</v>
      </c>
      <c r="J147" s="23" t="s">
        <v>176</v>
      </c>
      <c r="K147" s="24" t="s">
        <v>168</v>
      </c>
      <c r="L147" s="20" t="s">
        <v>216</v>
      </c>
      <c r="R147" s="5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12"/>
      <c r="AF147" s="12"/>
    </row>
    <row r="148" spans="1:32" ht="15" customHeight="1">
      <c r="A148" s="14" t="s">
        <v>25</v>
      </c>
      <c r="B148" s="3" t="s">
        <v>49</v>
      </c>
      <c r="C148" s="15" t="s">
        <v>213</v>
      </c>
      <c r="D148" s="16" t="s">
        <v>158</v>
      </c>
      <c r="E148" s="16">
        <v>60</v>
      </c>
      <c r="F148" s="17" t="s">
        <v>29</v>
      </c>
      <c r="G148" s="16" t="s">
        <v>166</v>
      </c>
      <c r="H148" s="15" t="s">
        <v>182</v>
      </c>
      <c r="I148" s="18">
        <v>0.3125</v>
      </c>
      <c r="J148" s="18" t="s">
        <v>173</v>
      </c>
      <c r="K148" s="19" t="s">
        <v>168</v>
      </c>
      <c r="L148" s="15" t="s">
        <v>218</v>
      </c>
      <c r="R148" s="5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12"/>
      <c r="AF148" s="12"/>
    </row>
    <row r="149" spans="1:32" ht="15" customHeight="1">
      <c r="A149" s="14" t="s">
        <v>25</v>
      </c>
      <c r="B149" s="3" t="s">
        <v>49</v>
      </c>
      <c r="C149" s="15" t="s">
        <v>213</v>
      </c>
      <c r="D149" s="16" t="s">
        <v>158</v>
      </c>
      <c r="E149" s="16">
        <v>60</v>
      </c>
      <c r="F149" s="17" t="s">
        <v>29</v>
      </c>
      <c r="G149" s="16" t="s">
        <v>166</v>
      </c>
      <c r="H149" s="15" t="s">
        <v>182</v>
      </c>
      <c r="I149" s="18">
        <v>0.34722222222222221</v>
      </c>
      <c r="J149" s="18" t="s">
        <v>173</v>
      </c>
      <c r="K149" s="19" t="s">
        <v>168</v>
      </c>
      <c r="L149" s="15" t="s">
        <v>218</v>
      </c>
      <c r="R149" s="5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12"/>
      <c r="AF149" s="12"/>
    </row>
    <row r="150" spans="1:32" ht="15" customHeight="1">
      <c r="A150" s="14" t="s">
        <v>25</v>
      </c>
      <c r="B150" s="3" t="s">
        <v>49</v>
      </c>
      <c r="C150" s="15" t="s">
        <v>213</v>
      </c>
      <c r="D150" s="16" t="s">
        <v>158</v>
      </c>
      <c r="E150" s="16">
        <v>60</v>
      </c>
      <c r="F150" s="17" t="s">
        <v>29</v>
      </c>
      <c r="G150" s="16" t="s">
        <v>166</v>
      </c>
      <c r="H150" s="15" t="s">
        <v>182</v>
      </c>
      <c r="I150" s="18">
        <v>0.38194444444444442</v>
      </c>
      <c r="J150" s="18" t="s">
        <v>174</v>
      </c>
      <c r="K150" s="19" t="s">
        <v>168</v>
      </c>
      <c r="L150" s="15" t="s">
        <v>218</v>
      </c>
      <c r="R150" s="5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12"/>
      <c r="AF150" s="12"/>
    </row>
    <row r="151" spans="1:32" ht="15" customHeight="1">
      <c r="A151" s="14" t="s">
        <v>25</v>
      </c>
      <c r="B151" s="3" t="s">
        <v>49</v>
      </c>
      <c r="C151" s="15" t="s">
        <v>213</v>
      </c>
      <c r="D151" s="16" t="s">
        <v>158</v>
      </c>
      <c r="E151" s="16">
        <v>60</v>
      </c>
      <c r="F151" s="17" t="s">
        <v>29</v>
      </c>
      <c r="G151" s="16" t="s">
        <v>166</v>
      </c>
      <c r="H151" s="15" t="s">
        <v>182</v>
      </c>
      <c r="I151" s="18">
        <v>0.41666666666666663</v>
      </c>
      <c r="J151" s="18" t="s">
        <v>174</v>
      </c>
      <c r="K151" s="19" t="s">
        <v>168</v>
      </c>
      <c r="L151" s="15" t="s">
        <v>218</v>
      </c>
      <c r="R151" s="5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12"/>
      <c r="AF151" s="12"/>
    </row>
    <row r="152" spans="1:32" ht="15" customHeight="1">
      <c r="A152" s="14" t="s">
        <v>25</v>
      </c>
      <c r="B152" s="3" t="s">
        <v>26</v>
      </c>
      <c r="C152" s="20" t="s">
        <v>219</v>
      </c>
      <c r="D152" s="21" t="s">
        <v>158</v>
      </c>
      <c r="E152" s="21">
        <v>90</v>
      </c>
      <c r="F152" s="22" t="s">
        <v>27</v>
      </c>
      <c r="G152" s="21" t="s">
        <v>166</v>
      </c>
      <c r="H152" s="20" t="s">
        <v>175</v>
      </c>
      <c r="I152" s="23">
        <v>0.3125</v>
      </c>
      <c r="J152" s="23" t="s">
        <v>161</v>
      </c>
      <c r="K152" s="24" t="s">
        <v>168</v>
      </c>
      <c r="L152" s="20" t="s">
        <v>220</v>
      </c>
      <c r="R152" s="5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12"/>
      <c r="AF152" s="12"/>
    </row>
    <row r="153" spans="1:32" ht="15" customHeight="1">
      <c r="A153" s="14" t="s">
        <v>25</v>
      </c>
      <c r="B153" s="3" t="s">
        <v>26</v>
      </c>
      <c r="C153" s="20" t="s">
        <v>219</v>
      </c>
      <c r="D153" s="21" t="s">
        <v>158</v>
      </c>
      <c r="E153" s="21">
        <v>90</v>
      </c>
      <c r="F153" s="22" t="s">
        <v>27</v>
      </c>
      <c r="G153" s="21" t="s">
        <v>166</v>
      </c>
      <c r="H153" s="20" t="s">
        <v>175</v>
      </c>
      <c r="I153" s="23">
        <v>0.34722222222222221</v>
      </c>
      <c r="J153" s="23" t="s">
        <v>161</v>
      </c>
      <c r="K153" s="24" t="s">
        <v>168</v>
      </c>
      <c r="L153" s="20" t="s">
        <v>220</v>
      </c>
      <c r="R153" s="5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12"/>
      <c r="AF153" s="12"/>
    </row>
    <row r="154" spans="1:32" ht="15" customHeight="1">
      <c r="A154" s="14" t="s">
        <v>25</v>
      </c>
      <c r="B154" s="3" t="s">
        <v>26</v>
      </c>
      <c r="C154" s="20" t="s">
        <v>219</v>
      </c>
      <c r="D154" s="21" t="s">
        <v>158</v>
      </c>
      <c r="E154" s="21">
        <v>90</v>
      </c>
      <c r="F154" s="22" t="s">
        <v>27</v>
      </c>
      <c r="G154" s="21" t="s">
        <v>166</v>
      </c>
      <c r="H154" s="20" t="s">
        <v>175</v>
      </c>
      <c r="I154" s="23">
        <v>0.38194444444444442</v>
      </c>
      <c r="J154" s="23" t="s">
        <v>176</v>
      </c>
      <c r="K154" s="24" t="s">
        <v>168</v>
      </c>
      <c r="L154" s="20" t="s">
        <v>220</v>
      </c>
      <c r="R154" s="5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12"/>
      <c r="AF154" s="12"/>
    </row>
    <row r="155" spans="1:32" ht="15" customHeight="1">
      <c r="A155" s="14" t="s">
        <v>25</v>
      </c>
      <c r="B155" s="3" t="s">
        <v>26</v>
      </c>
      <c r="C155" s="20" t="s">
        <v>219</v>
      </c>
      <c r="D155" s="21" t="s">
        <v>158</v>
      </c>
      <c r="E155" s="21">
        <v>90</v>
      </c>
      <c r="F155" s="22" t="s">
        <v>27</v>
      </c>
      <c r="G155" s="21" t="s">
        <v>166</v>
      </c>
      <c r="H155" s="20" t="s">
        <v>175</v>
      </c>
      <c r="I155" s="23">
        <v>0.41666666666666663</v>
      </c>
      <c r="J155" s="23" t="s">
        <v>176</v>
      </c>
      <c r="K155" s="24" t="s">
        <v>168</v>
      </c>
      <c r="L155" s="20" t="s">
        <v>220</v>
      </c>
      <c r="R155" s="5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12"/>
      <c r="AF155" s="12"/>
    </row>
    <row r="156" spans="1:32" ht="15" customHeight="1">
      <c r="A156" s="14" t="s">
        <v>25</v>
      </c>
      <c r="B156" s="3" t="s">
        <v>26</v>
      </c>
      <c r="C156" s="20" t="s">
        <v>219</v>
      </c>
      <c r="D156" s="21" t="s">
        <v>158</v>
      </c>
      <c r="E156" s="21">
        <v>90</v>
      </c>
      <c r="F156" s="22" t="s">
        <v>27</v>
      </c>
      <c r="G156" s="21" t="s">
        <v>166</v>
      </c>
      <c r="H156" s="20" t="s">
        <v>175</v>
      </c>
      <c r="I156" s="23">
        <v>0.45138888888888884</v>
      </c>
      <c r="J156" s="23" t="s">
        <v>176</v>
      </c>
      <c r="K156" s="24" t="s">
        <v>168</v>
      </c>
      <c r="L156" s="20" t="s">
        <v>220</v>
      </c>
      <c r="R156" s="5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12"/>
      <c r="AF156" s="12"/>
    </row>
    <row r="157" spans="1:32" ht="15" customHeight="1">
      <c r="A157" s="14" t="s">
        <v>25</v>
      </c>
      <c r="B157" s="3" t="s">
        <v>26</v>
      </c>
      <c r="C157" s="20" t="s">
        <v>219</v>
      </c>
      <c r="D157" s="21" t="s">
        <v>158</v>
      </c>
      <c r="E157" s="21">
        <v>90</v>
      </c>
      <c r="F157" s="22" t="s">
        <v>27</v>
      </c>
      <c r="G157" s="21" t="s">
        <v>166</v>
      </c>
      <c r="H157" s="20" t="s">
        <v>175</v>
      </c>
      <c r="I157" s="23">
        <v>0.4861111111111111</v>
      </c>
      <c r="J157" s="23" t="s">
        <v>176</v>
      </c>
      <c r="K157" s="24" t="s">
        <v>168</v>
      </c>
      <c r="L157" s="20" t="s">
        <v>220</v>
      </c>
      <c r="R157" s="5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12"/>
      <c r="AF157" s="12"/>
    </row>
    <row r="158" spans="1:32" ht="15" customHeight="1">
      <c r="A158" s="14" t="s">
        <v>25</v>
      </c>
      <c r="B158" s="3" t="s">
        <v>26</v>
      </c>
      <c r="C158" s="20" t="s">
        <v>219</v>
      </c>
      <c r="D158" s="21" t="s">
        <v>158</v>
      </c>
      <c r="E158" s="21">
        <v>90</v>
      </c>
      <c r="F158" s="22" t="s">
        <v>27</v>
      </c>
      <c r="G158" s="21" t="s">
        <v>166</v>
      </c>
      <c r="H158" s="20" t="s">
        <v>175</v>
      </c>
      <c r="I158" s="23">
        <v>0.3125</v>
      </c>
      <c r="J158" s="23" t="s">
        <v>161</v>
      </c>
      <c r="K158" s="24" t="s">
        <v>168</v>
      </c>
      <c r="L158" s="20" t="s">
        <v>220</v>
      </c>
      <c r="R158" s="5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12"/>
      <c r="AF158" s="12"/>
    </row>
    <row r="159" spans="1:32" ht="15" customHeight="1">
      <c r="A159" s="14" t="s">
        <v>25</v>
      </c>
      <c r="B159" s="3" t="s">
        <v>26</v>
      </c>
      <c r="C159" s="20" t="s">
        <v>219</v>
      </c>
      <c r="D159" s="21" t="s">
        <v>158</v>
      </c>
      <c r="E159" s="21">
        <v>90</v>
      </c>
      <c r="F159" s="22" t="s">
        <v>57</v>
      </c>
      <c r="G159" s="21" t="s">
        <v>166</v>
      </c>
      <c r="H159" s="20" t="s">
        <v>175</v>
      </c>
      <c r="I159" s="23">
        <v>0.3125</v>
      </c>
      <c r="J159" s="23" t="s">
        <v>161</v>
      </c>
      <c r="K159" s="24" t="s">
        <v>168</v>
      </c>
      <c r="L159" s="20" t="s">
        <v>221</v>
      </c>
      <c r="R159" s="5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12"/>
      <c r="AF159" s="12"/>
    </row>
    <row r="160" spans="1:32" ht="15" customHeight="1">
      <c r="A160" s="14" t="s">
        <v>25</v>
      </c>
      <c r="B160" s="3" t="s">
        <v>26</v>
      </c>
      <c r="C160" s="20" t="s">
        <v>219</v>
      </c>
      <c r="D160" s="21" t="s">
        <v>158</v>
      </c>
      <c r="E160" s="21">
        <v>90</v>
      </c>
      <c r="F160" s="22" t="s">
        <v>57</v>
      </c>
      <c r="G160" s="21" t="s">
        <v>166</v>
      </c>
      <c r="H160" s="20" t="s">
        <v>175</v>
      </c>
      <c r="I160" s="23">
        <v>0.34722222222222221</v>
      </c>
      <c r="J160" s="23" t="s">
        <v>161</v>
      </c>
      <c r="K160" s="24" t="s">
        <v>168</v>
      </c>
      <c r="L160" s="20" t="s">
        <v>221</v>
      </c>
      <c r="R160" s="5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12"/>
      <c r="AF160" s="12"/>
    </row>
    <row r="161" spans="1:32" ht="15" customHeight="1">
      <c r="A161" s="14" t="s">
        <v>25</v>
      </c>
      <c r="B161" s="3" t="s">
        <v>26</v>
      </c>
      <c r="C161" s="20" t="s">
        <v>219</v>
      </c>
      <c r="D161" s="21" t="s">
        <v>158</v>
      </c>
      <c r="E161" s="21">
        <v>90</v>
      </c>
      <c r="F161" s="22" t="s">
        <v>57</v>
      </c>
      <c r="G161" s="21" t="s">
        <v>166</v>
      </c>
      <c r="H161" s="20" t="s">
        <v>175</v>
      </c>
      <c r="I161" s="23">
        <v>0.38194444444444442</v>
      </c>
      <c r="J161" s="23" t="s">
        <v>176</v>
      </c>
      <c r="K161" s="24" t="s">
        <v>168</v>
      </c>
      <c r="L161" s="20" t="s">
        <v>221</v>
      </c>
      <c r="R161" s="5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12"/>
      <c r="AF161" s="12"/>
    </row>
    <row r="162" spans="1:32" ht="15" customHeight="1">
      <c r="A162" s="14" t="s">
        <v>25</v>
      </c>
      <c r="B162" s="3" t="s">
        <v>26</v>
      </c>
      <c r="C162" s="20" t="s">
        <v>219</v>
      </c>
      <c r="D162" s="21" t="s">
        <v>158</v>
      </c>
      <c r="E162" s="21">
        <v>90</v>
      </c>
      <c r="F162" s="22" t="s">
        <v>57</v>
      </c>
      <c r="G162" s="21" t="s">
        <v>166</v>
      </c>
      <c r="H162" s="20" t="s">
        <v>175</v>
      </c>
      <c r="I162" s="23">
        <v>0.41666666666666663</v>
      </c>
      <c r="J162" s="23" t="s">
        <v>176</v>
      </c>
      <c r="K162" s="24" t="s">
        <v>168</v>
      </c>
      <c r="L162" s="20" t="s">
        <v>221</v>
      </c>
      <c r="R162" s="5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12"/>
      <c r="AF162" s="12"/>
    </row>
    <row r="163" spans="1:32" ht="15" customHeight="1">
      <c r="A163" s="14" t="s">
        <v>25</v>
      </c>
      <c r="B163" s="3" t="s">
        <v>26</v>
      </c>
      <c r="C163" s="20" t="s">
        <v>219</v>
      </c>
      <c r="D163" s="21" t="s">
        <v>158</v>
      </c>
      <c r="E163" s="21">
        <v>90</v>
      </c>
      <c r="F163" s="22" t="s">
        <v>57</v>
      </c>
      <c r="G163" s="21" t="s">
        <v>166</v>
      </c>
      <c r="H163" s="20" t="s">
        <v>175</v>
      </c>
      <c r="I163" s="23">
        <v>0.45138888888888884</v>
      </c>
      <c r="J163" s="23" t="s">
        <v>176</v>
      </c>
      <c r="K163" s="24" t="s">
        <v>168</v>
      </c>
      <c r="L163" s="20" t="s">
        <v>221</v>
      </c>
      <c r="R163" s="5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12"/>
      <c r="AF163" s="12"/>
    </row>
    <row r="164" spans="1:32" ht="15" customHeight="1">
      <c r="A164" s="14" t="s">
        <v>25</v>
      </c>
      <c r="B164" s="3" t="s">
        <v>26</v>
      </c>
      <c r="C164" s="20" t="s">
        <v>219</v>
      </c>
      <c r="D164" s="21" t="s">
        <v>158</v>
      </c>
      <c r="E164" s="21">
        <v>90</v>
      </c>
      <c r="F164" s="22" t="s">
        <v>57</v>
      </c>
      <c r="G164" s="21" t="s">
        <v>166</v>
      </c>
      <c r="H164" s="20" t="s">
        <v>175</v>
      </c>
      <c r="I164" s="23">
        <v>0.4861111111111111</v>
      </c>
      <c r="J164" s="23" t="s">
        <v>176</v>
      </c>
      <c r="K164" s="24" t="s">
        <v>168</v>
      </c>
      <c r="L164" s="20" t="s">
        <v>221</v>
      </c>
      <c r="R164" s="5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12"/>
      <c r="AF164" s="12"/>
    </row>
    <row r="165" spans="1:32" ht="15" customHeight="1">
      <c r="A165" s="14" t="s">
        <v>25</v>
      </c>
      <c r="B165" s="3" t="s">
        <v>26</v>
      </c>
      <c r="C165" s="20" t="s">
        <v>219</v>
      </c>
      <c r="D165" s="21" t="s">
        <v>158</v>
      </c>
      <c r="E165" s="21">
        <v>90</v>
      </c>
      <c r="F165" s="22" t="s">
        <v>52</v>
      </c>
      <c r="G165" s="21" t="s">
        <v>166</v>
      </c>
      <c r="H165" s="20" t="s">
        <v>175</v>
      </c>
      <c r="I165" s="23">
        <v>0.34722222222222221</v>
      </c>
      <c r="J165" s="23" t="s">
        <v>161</v>
      </c>
      <c r="K165" s="24" t="s">
        <v>168</v>
      </c>
      <c r="L165" s="20" t="s">
        <v>222</v>
      </c>
      <c r="R165" s="5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12"/>
      <c r="AF165" s="12"/>
    </row>
    <row r="166" spans="1:32" ht="15" customHeight="1">
      <c r="A166" s="14" t="s">
        <v>25</v>
      </c>
      <c r="B166" s="3" t="s">
        <v>26</v>
      </c>
      <c r="C166" s="20" t="s">
        <v>219</v>
      </c>
      <c r="D166" s="21" t="s">
        <v>158</v>
      </c>
      <c r="E166" s="21">
        <v>90</v>
      </c>
      <c r="F166" s="22" t="s">
        <v>52</v>
      </c>
      <c r="G166" s="21" t="s">
        <v>166</v>
      </c>
      <c r="H166" s="20" t="s">
        <v>175</v>
      </c>
      <c r="I166" s="23">
        <v>0.38194444444444442</v>
      </c>
      <c r="J166" s="23" t="s">
        <v>176</v>
      </c>
      <c r="K166" s="24" t="s">
        <v>168</v>
      </c>
      <c r="L166" s="20" t="s">
        <v>222</v>
      </c>
      <c r="R166" s="5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12"/>
      <c r="AF166" s="12"/>
    </row>
    <row r="167" spans="1:32" ht="15" customHeight="1">
      <c r="A167" s="14" t="s">
        <v>25</v>
      </c>
      <c r="B167" s="3" t="s">
        <v>26</v>
      </c>
      <c r="C167" s="20" t="s">
        <v>219</v>
      </c>
      <c r="D167" s="21" t="s">
        <v>158</v>
      </c>
      <c r="E167" s="21">
        <v>90</v>
      </c>
      <c r="F167" s="22" t="s">
        <v>52</v>
      </c>
      <c r="G167" s="21" t="s">
        <v>166</v>
      </c>
      <c r="H167" s="20" t="s">
        <v>175</v>
      </c>
      <c r="I167" s="23">
        <v>0.41666666666666663</v>
      </c>
      <c r="J167" s="23" t="s">
        <v>176</v>
      </c>
      <c r="K167" s="24" t="s">
        <v>168</v>
      </c>
      <c r="L167" s="20" t="s">
        <v>222</v>
      </c>
      <c r="R167" s="5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12"/>
      <c r="AF167" s="12"/>
    </row>
    <row r="168" spans="1:32" ht="15" customHeight="1">
      <c r="A168" s="14" t="s">
        <v>25</v>
      </c>
      <c r="B168" s="3" t="s">
        <v>26</v>
      </c>
      <c r="C168" s="20" t="s">
        <v>219</v>
      </c>
      <c r="D168" s="21" t="s">
        <v>158</v>
      </c>
      <c r="E168" s="21">
        <v>90</v>
      </c>
      <c r="F168" s="22" t="s">
        <v>52</v>
      </c>
      <c r="G168" s="21" t="s">
        <v>166</v>
      </c>
      <c r="H168" s="20" t="s">
        <v>175</v>
      </c>
      <c r="I168" s="23">
        <v>0.45138888888888884</v>
      </c>
      <c r="J168" s="23" t="s">
        <v>176</v>
      </c>
      <c r="K168" s="24" t="s">
        <v>168</v>
      </c>
      <c r="L168" s="20" t="s">
        <v>222</v>
      </c>
      <c r="R168" s="5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12"/>
      <c r="AF168" s="12"/>
    </row>
    <row r="169" spans="1:32" ht="15" customHeight="1">
      <c r="A169" s="14" t="s">
        <v>25</v>
      </c>
      <c r="B169" s="3" t="s">
        <v>26</v>
      </c>
      <c r="C169" s="20" t="s">
        <v>219</v>
      </c>
      <c r="D169" s="21" t="s">
        <v>158</v>
      </c>
      <c r="E169" s="21">
        <v>90</v>
      </c>
      <c r="F169" s="22" t="s">
        <v>52</v>
      </c>
      <c r="G169" s="21" t="s">
        <v>166</v>
      </c>
      <c r="H169" s="20" t="s">
        <v>175</v>
      </c>
      <c r="I169" s="23">
        <v>0.4861111111111111</v>
      </c>
      <c r="J169" s="23" t="s">
        <v>176</v>
      </c>
      <c r="K169" s="24" t="s">
        <v>168</v>
      </c>
      <c r="L169" s="20" t="s">
        <v>222</v>
      </c>
      <c r="R169" s="5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12"/>
      <c r="AF169" s="12"/>
    </row>
    <row r="170" spans="1:32" ht="15" customHeight="1">
      <c r="A170" s="14" t="s">
        <v>22</v>
      </c>
      <c r="B170" s="3" t="s">
        <v>85</v>
      </c>
      <c r="C170" s="20" t="s">
        <v>223</v>
      </c>
      <c r="D170" s="21" t="s">
        <v>224</v>
      </c>
      <c r="E170" s="21">
        <v>30</v>
      </c>
      <c r="F170" s="22" t="s">
        <v>24</v>
      </c>
      <c r="G170" s="21" t="s">
        <v>166</v>
      </c>
      <c r="H170" s="20" t="s">
        <v>191</v>
      </c>
      <c r="I170" s="23">
        <v>0.3125</v>
      </c>
      <c r="J170" s="23" t="s">
        <v>225</v>
      </c>
      <c r="K170" s="24" t="s">
        <v>162</v>
      </c>
      <c r="L170" s="20" t="s">
        <v>179</v>
      </c>
      <c r="R170" s="5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12"/>
      <c r="AF170" s="12"/>
    </row>
    <row r="171" spans="1:32" ht="15" customHeight="1">
      <c r="A171" s="14" t="s">
        <v>22</v>
      </c>
      <c r="B171" s="3" t="s">
        <v>85</v>
      </c>
      <c r="C171" s="20" t="s">
        <v>223</v>
      </c>
      <c r="D171" s="21" t="s">
        <v>224</v>
      </c>
      <c r="E171" s="21">
        <v>30</v>
      </c>
      <c r="F171" s="22" t="s">
        <v>24</v>
      </c>
      <c r="G171" s="21" t="s">
        <v>166</v>
      </c>
      <c r="H171" s="20" t="s">
        <v>191</v>
      </c>
      <c r="I171" s="23" t="s">
        <v>163</v>
      </c>
      <c r="J171" s="23" t="s">
        <v>163</v>
      </c>
      <c r="K171" s="24" t="s">
        <v>163</v>
      </c>
      <c r="L171" s="20" t="s">
        <v>179</v>
      </c>
      <c r="R171" s="5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12"/>
      <c r="AF171" s="12"/>
    </row>
    <row r="172" spans="1:32" ht="15" customHeight="1">
      <c r="A172" s="14" t="s">
        <v>22</v>
      </c>
      <c r="B172" s="3" t="s">
        <v>35</v>
      </c>
      <c r="C172" s="20" t="s">
        <v>226</v>
      </c>
      <c r="D172" s="21" t="s">
        <v>224</v>
      </c>
      <c r="E172" s="21">
        <v>30</v>
      </c>
      <c r="F172" s="22" t="s">
        <v>24</v>
      </c>
      <c r="G172" s="21" t="s">
        <v>166</v>
      </c>
      <c r="H172" s="20" t="s">
        <v>188</v>
      </c>
      <c r="I172" s="23">
        <v>0.34722222222222227</v>
      </c>
      <c r="J172" s="23" t="s">
        <v>225</v>
      </c>
      <c r="K172" s="24" t="s">
        <v>162</v>
      </c>
      <c r="L172" s="20" t="s">
        <v>227</v>
      </c>
      <c r="R172" s="5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12"/>
      <c r="AF172" s="12"/>
    </row>
    <row r="173" spans="1:32" ht="15" customHeight="1">
      <c r="A173" s="14" t="s">
        <v>22</v>
      </c>
      <c r="B173" s="3" t="s">
        <v>35</v>
      </c>
      <c r="C173" s="20" t="s">
        <v>226</v>
      </c>
      <c r="D173" s="21" t="s">
        <v>224</v>
      </c>
      <c r="E173" s="21">
        <v>30</v>
      </c>
      <c r="F173" s="22" t="s">
        <v>24</v>
      </c>
      <c r="G173" s="21" t="s">
        <v>166</v>
      </c>
      <c r="H173" s="20" t="s">
        <v>188</v>
      </c>
      <c r="I173" s="23" t="s">
        <v>163</v>
      </c>
      <c r="J173" s="23" t="s">
        <v>163</v>
      </c>
      <c r="K173" s="24" t="s">
        <v>163</v>
      </c>
      <c r="L173" s="20" t="s">
        <v>227</v>
      </c>
      <c r="R173" s="5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12"/>
      <c r="AF173" s="12"/>
    </row>
    <row r="174" spans="1:32" ht="15" customHeight="1">
      <c r="A174" s="14" t="s">
        <v>22</v>
      </c>
      <c r="B174" s="3" t="s">
        <v>78</v>
      </c>
      <c r="C174" s="20" t="s">
        <v>228</v>
      </c>
      <c r="D174" s="21" t="s">
        <v>224</v>
      </c>
      <c r="E174" s="21">
        <v>30</v>
      </c>
      <c r="F174" s="22" t="s">
        <v>24</v>
      </c>
      <c r="G174" s="21" t="s">
        <v>166</v>
      </c>
      <c r="H174" s="20" t="s">
        <v>178</v>
      </c>
      <c r="I174" s="23">
        <v>0.4513888888888889</v>
      </c>
      <c r="J174" s="23" t="s">
        <v>225</v>
      </c>
      <c r="K174" s="24" t="s">
        <v>162</v>
      </c>
      <c r="L174" s="20" t="s">
        <v>229</v>
      </c>
      <c r="R174" s="5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12"/>
      <c r="AF174" s="12"/>
    </row>
    <row r="175" spans="1:32" ht="15" customHeight="1">
      <c r="A175" s="14" t="s">
        <v>22</v>
      </c>
      <c r="B175" s="3" t="s">
        <v>78</v>
      </c>
      <c r="C175" s="20" t="s">
        <v>228</v>
      </c>
      <c r="D175" s="21" t="s">
        <v>224</v>
      </c>
      <c r="E175" s="21">
        <v>30</v>
      </c>
      <c r="F175" s="22" t="s">
        <v>24</v>
      </c>
      <c r="G175" s="21" t="s">
        <v>166</v>
      </c>
      <c r="H175" s="20" t="s">
        <v>178</v>
      </c>
      <c r="I175" s="23" t="s">
        <v>163</v>
      </c>
      <c r="J175" s="23" t="s">
        <v>163</v>
      </c>
      <c r="K175" s="24" t="s">
        <v>163</v>
      </c>
      <c r="L175" s="20" t="s">
        <v>229</v>
      </c>
      <c r="R175" s="5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12"/>
      <c r="AF175" s="12"/>
    </row>
    <row r="176" spans="1:32" ht="15" customHeight="1">
      <c r="A176" s="14" t="s">
        <v>31</v>
      </c>
      <c r="B176" s="3" t="s">
        <v>63</v>
      </c>
      <c r="C176" s="20" t="s">
        <v>230</v>
      </c>
      <c r="D176" s="21" t="s">
        <v>158</v>
      </c>
      <c r="E176" s="21">
        <v>90</v>
      </c>
      <c r="F176" s="22" t="s">
        <v>24</v>
      </c>
      <c r="G176" s="21" t="s">
        <v>166</v>
      </c>
      <c r="H176" s="20" t="s">
        <v>178</v>
      </c>
      <c r="I176" s="23">
        <v>0.77777777777777779</v>
      </c>
      <c r="J176" s="23" t="s">
        <v>173</v>
      </c>
      <c r="K176" s="24" t="s">
        <v>162</v>
      </c>
      <c r="L176" s="20" t="s">
        <v>163</v>
      </c>
      <c r="R176" s="5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12"/>
      <c r="AF176" s="12"/>
    </row>
    <row r="177" spans="1:32" ht="15" customHeight="1">
      <c r="A177" s="14" t="s">
        <v>31</v>
      </c>
      <c r="B177" s="3" t="s">
        <v>63</v>
      </c>
      <c r="C177" s="20" t="s">
        <v>230</v>
      </c>
      <c r="D177" s="21" t="s">
        <v>158</v>
      </c>
      <c r="E177" s="21">
        <v>90</v>
      </c>
      <c r="F177" s="22" t="s">
        <v>24</v>
      </c>
      <c r="G177" s="21" t="s">
        <v>166</v>
      </c>
      <c r="H177" s="20" t="s">
        <v>178</v>
      </c>
      <c r="I177" s="23">
        <v>0.8125</v>
      </c>
      <c r="J177" s="23" t="s">
        <v>173</v>
      </c>
      <c r="K177" s="24" t="s">
        <v>162</v>
      </c>
      <c r="L177" s="20" t="s">
        <v>163</v>
      </c>
      <c r="R177" s="5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12"/>
      <c r="AF177" s="12"/>
    </row>
    <row r="178" spans="1:32" ht="15" customHeight="1">
      <c r="A178" s="14" t="s">
        <v>31</v>
      </c>
      <c r="B178" s="3" t="s">
        <v>63</v>
      </c>
      <c r="C178" s="20" t="s">
        <v>230</v>
      </c>
      <c r="D178" s="21" t="s">
        <v>158</v>
      </c>
      <c r="E178" s="21">
        <v>90</v>
      </c>
      <c r="F178" s="22" t="s">
        <v>24</v>
      </c>
      <c r="G178" s="21" t="s">
        <v>166</v>
      </c>
      <c r="H178" s="20" t="s">
        <v>178</v>
      </c>
      <c r="I178" s="23">
        <v>0.84722222222222221</v>
      </c>
      <c r="J178" s="23" t="s">
        <v>174</v>
      </c>
      <c r="K178" s="24" t="s">
        <v>162</v>
      </c>
      <c r="L178" s="20" t="s">
        <v>163</v>
      </c>
      <c r="R178" s="5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12"/>
      <c r="AF178" s="12"/>
    </row>
    <row r="179" spans="1:32" ht="15" customHeight="1">
      <c r="A179" s="14" t="s">
        <v>31</v>
      </c>
      <c r="B179" s="3" t="s">
        <v>63</v>
      </c>
      <c r="C179" s="20" t="s">
        <v>230</v>
      </c>
      <c r="D179" s="21" t="s">
        <v>158</v>
      </c>
      <c r="E179" s="21">
        <v>90</v>
      </c>
      <c r="F179" s="22" t="s">
        <v>24</v>
      </c>
      <c r="G179" s="21" t="s">
        <v>166</v>
      </c>
      <c r="H179" s="20" t="s">
        <v>178</v>
      </c>
      <c r="I179" s="23">
        <v>0.88194444444444453</v>
      </c>
      <c r="J179" s="23" t="s">
        <v>174</v>
      </c>
      <c r="K179" s="24" t="s">
        <v>162</v>
      </c>
      <c r="L179" s="20" t="s">
        <v>163</v>
      </c>
      <c r="R179" s="5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12"/>
      <c r="AF179" s="12"/>
    </row>
    <row r="180" spans="1:32" ht="15" customHeight="1">
      <c r="A180" s="14" t="s">
        <v>31</v>
      </c>
      <c r="B180" s="3" t="s">
        <v>63</v>
      </c>
      <c r="C180" s="20" t="s">
        <v>230</v>
      </c>
      <c r="D180" s="21" t="s">
        <v>158</v>
      </c>
      <c r="E180" s="21">
        <v>90</v>
      </c>
      <c r="F180" s="22" t="s">
        <v>24</v>
      </c>
      <c r="G180" s="21" t="s">
        <v>166</v>
      </c>
      <c r="H180" s="20" t="s">
        <v>178</v>
      </c>
      <c r="I180" s="23">
        <v>0.4513888888888889</v>
      </c>
      <c r="J180" s="23" t="s">
        <v>225</v>
      </c>
      <c r="K180" s="24" t="s">
        <v>162</v>
      </c>
      <c r="L180" s="20" t="s">
        <v>163</v>
      </c>
      <c r="R180" s="5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12"/>
      <c r="AF180" s="12"/>
    </row>
    <row r="181" spans="1:32" ht="15" customHeight="1">
      <c r="A181" s="14" t="s">
        <v>31</v>
      </c>
      <c r="B181" s="3" t="s">
        <v>63</v>
      </c>
      <c r="C181" s="20" t="s">
        <v>230</v>
      </c>
      <c r="D181" s="21" t="s">
        <v>158</v>
      </c>
      <c r="E181" s="21">
        <v>90</v>
      </c>
      <c r="F181" s="22" t="s">
        <v>24</v>
      </c>
      <c r="G181" s="21" t="s">
        <v>166</v>
      </c>
      <c r="H181" s="20" t="s">
        <v>178</v>
      </c>
      <c r="I181" s="23" t="s">
        <v>163</v>
      </c>
      <c r="J181" s="23" t="s">
        <v>163</v>
      </c>
      <c r="K181" s="24" t="s">
        <v>163</v>
      </c>
      <c r="L181" s="20" t="s">
        <v>163</v>
      </c>
      <c r="R181" s="5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12"/>
      <c r="AF181" s="12"/>
    </row>
    <row r="182" spans="1:32" ht="15" customHeight="1">
      <c r="A182" s="14" t="s">
        <v>22</v>
      </c>
      <c r="B182" s="3" t="s">
        <v>79</v>
      </c>
      <c r="C182" s="20" t="s">
        <v>230</v>
      </c>
      <c r="D182" s="21" t="s">
        <v>158</v>
      </c>
      <c r="E182" s="21">
        <v>60</v>
      </c>
      <c r="F182" s="22" t="s">
        <v>24</v>
      </c>
      <c r="G182" s="21" t="s">
        <v>166</v>
      </c>
      <c r="H182" s="20" t="s">
        <v>178</v>
      </c>
      <c r="I182" s="23">
        <v>0.77777777777777779</v>
      </c>
      <c r="J182" s="23" t="s">
        <v>173</v>
      </c>
      <c r="K182" s="24" t="s">
        <v>162</v>
      </c>
      <c r="L182" s="20" t="s">
        <v>229</v>
      </c>
      <c r="R182" s="5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12"/>
      <c r="AF182" s="12"/>
    </row>
    <row r="183" spans="1:32" ht="15" customHeight="1">
      <c r="A183" s="14" t="s">
        <v>22</v>
      </c>
      <c r="B183" s="3" t="s">
        <v>79</v>
      </c>
      <c r="C183" s="20" t="s">
        <v>230</v>
      </c>
      <c r="D183" s="21" t="s">
        <v>158</v>
      </c>
      <c r="E183" s="21">
        <v>60</v>
      </c>
      <c r="F183" s="22" t="s">
        <v>24</v>
      </c>
      <c r="G183" s="21" t="s">
        <v>166</v>
      </c>
      <c r="H183" s="20" t="s">
        <v>178</v>
      </c>
      <c r="I183" s="23">
        <v>0.8125</v>
      </c>
      <c r="J183" s="23" t="s">
        <v>173</v>
      </c>
      <c r="K183" s="24" t="s">
        <v>162</v>
      </c>
      <c r="L183" s="20" t="s">
        <v>229</v>
      </c>
      <c r="R183" s="5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12"/>
      <c r="AF183" s="12"/>
    </row>
    <row r="184" spans="1:32" ht="15" customHeight="1">
      <c r="A184" s="14" t="s">
        <v>22</v>
      </c>
      <c r="B184" s="3" t="s">
        <v>79</v>
      </c>
      <c r="C184" s="20" t="s">
        <v>230</v>
      </c>
      <c r="D184" s="21" t="s">
        <v>158</v>
      </c>
      <c r="E184" s="21">
        <v>60</v>
      </c>
      <c r="F184" s="22" t="s">
        <v>24</v>
      </c>
      <c r="G184" s="21" t="s">
        <v>166</v>
      </c>
      <c r="H184" s="20" t="s">
        <v>178</v>
      </c>
      <c r="I184" s="23">
        <v>0.84722222222222221</v>
      </c>
      <c r="J184" s="23" t="s">
        <v>174</v>
      </c>
      <c r="K184" s="24" t="s">
        <v>162</v>
      </c>
      <c r="L184" s="20" t="s">
        <v>229</v>
      </c>
      <c r="R184" s="5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12"/>
      <c r="AF184" s="12"/>
    </row>
    <row r="185" spans="1:32" ht="15" customHeight="1">
      <c r="A185" s="14" t="s">
        <v>22</v>
      </c>
      <c r="B185" s="3" t="s">
        <v>79</v>
      </c>
      <c r="C185" s="20" t="s">
        <v>230</v>
      </c>
      <c r="D185" s="21" t="s">
        <v>158</v>
      </c>
      <c r="E185" s="21">
        <v>60</v>
      </c>
      <c r="F185" s="22" t="s">
        <v>24</v>
      </c>
      <c r="G185" s="21" t="s">
        <v>166</v>
      </c>
      <c r="H185" s="20" t="s">
        <v>178</v>
      </c>
      <c r="I185" s="23">
        <v>0.88194444444444453</v>
      </c>
      <c r="J185" s="23" t="s">
        <v>174</v>
      </c>
      <c r="K185" s="24" t="s">
        <v>162</v>
      </c>
      <c r="L185" s="20" t="s">
        <v>229</v>
      </c>
      <c r="R185" s="5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12"/>
      <c r="AF185" s="12"/>
    </row>
    <row r="186" spans="1:32" ht="15" customHeight="1">
      <c r="A186" s="14" t="s">
        <v>22</v>
      </c>
      <c r="B186" s="3" t="s">
        <v>44</v>
      </c>
      <c r="C186" s="20" t="s">
        <v>231</v>
      </c>
      <c r="D186" s="21" t="s">
        <v>224</v>
      </c>
      <c r="E186" s="21">
        <v>30</v>
      </c>
      <c r="F186" s="22" t="s">
        <v>24</v>
      </c>
      <c r="G186" s="21" t="s">
        <v>166</v>
      </c>
      <c r="H186" s="20" t="s">
        <v>160</v>
      </c>
      <c r="I186" s="23">
        <v>0.38194444444444442</v>
      </c>
      <c r="J186" s="23" t="s">
        <v>225</v>
      </c>
      <c r="K186" s="24" t="s">
        <v>162</v>
      </c>
      <c r="L186" s="20" t="s">
        <v>210</v>
      </c>
      <c r="R186" s="5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12"/>
      <c r="AF186" s="12"/>
    </row>
    <row r="187" spans="1:32" ht="15" customHeight="1">
      <c r="A187" s="14" t="s">
        <v>22</v>
      </c>
      <c r="B187" s="3" t="s">
        <v>44</v>
      </c>
      <c r="C187" s="20" t="s">
        <v>231</v>
      </c>
      <c r="D187" s="21" t="s">
        <v>224</v>
      </c>
      <c r="E187" s="21">
        <v>30</v>
      </c>
      <c r="F187" s="22" t="s">
        <v>24</v>
      </c>
      <c r="G187" s="21" t="s">
        <v>166</v>
      </c>
      <c r="H187" s="20" t="s">
        <v>160</v>
      </c>
      <c r="I187" s="23" t="s">
        <v>163</v>
      </c>
      <c r="J187" s="23" t="s">
        <v>163</v>
      </c>
      <c r="K187" s="24" t="s">
        <v>163</v>
      </c>
      <c r="L187" s="20" t="s">
        <v>210</v>
      </c>
      <c r="R187" s="5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12"/>
      <c r="AF187" s="12"/>
    </row>
    <row r="188" spans="1:32" ht="15" customHeight="1">
      <c r="A188" s="14" t="s">
        <v>31</v>
      </c>
      <c r="B188" s="3" t="s">
        <v>65</v>
      </c>
      <c r="C188" s="20" t="s">
        <v>232</v>
      </c>
      <c r="D188" s="21" t="s">
        <v>158</v>
      </c>
      <c r="E188" s="21">
        <v>90</v>
      </c>
      <c r="F188" s="22" t="s">
        <v>24</v>
      </c>
      <c r="G188" s="21" t="s">
        <v>166</v>
      </c>
      <c r="H188" s="20" t="s">
        <v>188</v>
      </c>
      <c r="I188" s="23">
        <v>0.84722222222222221</v>
      </c>
      <c r="J188" s="23" t="s">
        <v>176</v>
      </c>
      <c r="K188" s="24" t="s">
        <v>162</v>
      </c>
      <c r="L188" s="20" t="s">
        <v>163</v>
      </c>
      <c r="R188" s="5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12"/>
      <c r="AF188" s="12"/>
    </row>
    <row r="189" spans="1:32" ht="15" customHeight="1">
      <c r="A189" s="14" t="s">
        <v>31</v>
      </c>
      <c r="B189" s="3" t="s">
        <v>65</v>
      </c>
      <c r="C189" s="20" t="s">
        <v>232</v>
      </c>
      <c r="D189" s="21" t="s">
        <v>158</v>
      </c>
      <c r="E189" s="21">
        <v>90</v>
      </c>
      <c r="F189" s="22" t="s">
        <v>24</v>
      </c>
      <c r="G189" s="21" t="s">
        <v>166</v>
      </c>
      <c r="H189" s="20" t="s">
        <v>188</v>
      </c>
      <c r="I189" s="23">
        <v>0.88194444444444453</v>
      </c>
      <c r="J189" s="23" t="s">
        <v>176</v>
      </c>
      <c r="K189" s="24" t="s">
        <v>162</v>
      </c>
      <c r="L189" s="20" t="s">
        <v>163</v>
      </c>
      <c r="R189" s="5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12"/>
      <c r="AF189" s="12"/>
    </row>
    <row r="190" spans="1:32" ht="15" customHeight="1">
      <c r="A190" s="14" t="s">
        <v>31</v>
      </c>
      <c r="B190" s="3" t="s">
        <v>65</v>
      </c>
      <c r="C190" s="20" t="s">
        <v>232</v>
      </c>
      <c r="D190" s="21" t="s">
        <v>158</v>
      </c>
      <c r="E190" s="21">
        <v>90</v>
      </c>
      <c r="F190" s="22" t="s">
        <v>24</v>
      </c>
      <c r="G190" s="21" t="s">
        <v>166</v>
      </c>
      <c r="H190" s="20" t="s">
        <v>188</v>
      </c>
      <c r="I190" s="23">
        <v>0.77777777777777779</v>
      </c>
      <c r="J190" s="23" t="s">
        <v>164</v>
      </c>
      <c r="K190" s="24" t="s">
        <v>162</v>
      </c>
      <c r="L190" s="20" t="s">
        <v>163</v>
      </c>
      <c r="R190" s="5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12"/>
      <c r="AF190" s="12"/>
    </row>
    <row r="191" spans="1:32" ht="15" customHeight="1">
      <c r="A191" s="14" t="s">
        <v>31</v>
      </c>
      <c r="B191" s="3" t="s">
        <v>65</v>
      </c>
      <c r="C191" s="20" t="s">
        <v>232</v>
      </c>
      <c r="D191" s="21" t="s">
        <v>158</v>
      </c>
      <c r="E191" s="21">
        <v>90</v>
      </c>
      <c r="F191" s="22" t="s">
        <v>24</v>
      </c>
      <c r="G191" s="21" t="s">
        <v>166</v>
      </c>
      <c r="H191" s="20" t="s">
        <v>188</v>
      </c>
      <c r="I191" s="23">
        <v>0.8125</v>
      </c>
      <c r="J191" s="23" t="s">
        <v>164</v>
      </c>
      <c r="K191" s="24" t="s">
        <v>162</v>
      </c>
      <c r="L191" s="20" t="s">
        <v>163</v>
      </c>
      <c r="R191" s="5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12"/>
      <c r="AF191" s="12"/>
    </row>
    <row r="192" spans="1:32" ht="15" customHeight="1">
      <c r="A192" s="14" t="s">
        <v>31</v>
      </c>
      <c r="B192" s="3" t="s">
        <v>65</v>
      </c>
      <c r="C192" s="20" t="s">
        <v>232</v>
      </c>
      <c r="D192" s="21" t="s">
        <v>158</v>
      </c>
      <c r="E192" s="21">
        <v>90</v>
      </c>
      <c r="F192" s="22" t="s">
        <v>24</v>
      </c>
      <c r="G192" s="21" t="s">
        <v>166</v>
      </c>
      <c r="H192" s="20" t="s">
        <v>188</v>
      </c>
      <c r="I192" s="23">
        <v>0.34722222222222227</v>
      </c>
      <c r="J192" s="23" t="s">
        <v>225</v>
      </c>
      <c r="K192" s="24" t="s">
        <v>162</v>
      </c>
      <c r="L192" s="20" t="s">
        <v>163</v>
      </c>
      <c r="R192" s="5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12"/>
      <c r="AF192" s="12"/>
    </row>
    <row r="193" spans="1:32" ht="15" customHeight="1">
      <c r="A193" s="14" t="s">
        <v>31</v>
      </c>
      <c r="B193" s="3" t="s">
        <v>65</v>
      </c>
      <c r="C193" s="20" t="s">
        <v>232</v>
      </c>
      <c r="D193" s="21" t="s">
        <v>158</v>
      </c>
      <c r="E193" s="21">
        <v>90</v>
      </c>
      <c r="F193" s="22" t="s">
        <v>24</v>
      </c>
      <c r="G193" s="21" t="s">
        <v>166</v>
      </c>
      <c r="H193" s="20" t="s">
        <v>188</v>
      </c>
      <c r="I193" s="23" t="s">
        <v>163</v>
      </c>
      <c r="J193" s="23" t="s">
        <v>163</v>
      </c>
      <c r="K193" s="24" t="s">
        <v>163</v>
      </c>
      <c r="L193" s="20" t="s">
        <v>163</v>
      </c>
      <c r="R193" s="5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12"/>
      <c r="AF193" s="12"/>
    </row>
    <row r="194" spans="1:32" ht="15" customHeight="1">
      <c r="A194" s="14" t="s">
        <v>22</v>
      </c>
      <c r="B194" s="3" t="s">
        <v>36</v>
      </c>
      <c r="C194" s="20" t="s">
        <v>232</v>
      </c>
      <c r="D194" s="21" t="s">
        <v>158</v>
      </c>
      <c r="E194" s="21">
        <v>60</v>
      </c>
      <c r="F194" s="22" t="s">
        <v>24</v>
      </c>
      <c r="G194" s="21" t="s">
        <v>166</v>
      </c>
      <c r="H194" s="20" t="s">
        <v>188</v>
      </c>
      <c r="I194" s="23">
        <v>0.84722222222222221</v>
      </c>
      <c r="J194" s="23" t="s">
        <v>176</v>
      </c>
      <c r="K194" s="24" t="s">
        <v>162</v>
      </c>
      <c r="L194" s="20" t="s">
        <v>227</v>
      </c>
      <c r="R194" s="5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12"/>
      <c r="AF194" s="12"/>
    </row>
    <row r="195" spans="1:32" ht="15" customHeight="1">
      <c r="A195" s="14" t="s">
        <v>22</v>
      </c>
      <c r="B195" s="3" t="s">
        <v>36</v>
      </c>
      <c r="C195" s="20" t="s">
        <v>232</v>
      </c>
      <c r="D195" s="21" t="s">
        <v>158</v>
      </c>
      <c r="E195" s="21">
        <v>60</v>
      </c>
      <c r="F195" s="22" t="s">
        <v>24</v>
      </c>
      <c r="G195" s="21" t="s">
        <v>166</v>
      </c>
      <c r="H195" s="20" t="s">
        <v>188</v>
      </c>
      <c r="I195" s="23">
        <v>0.88194444444444453</v>
      </c>
      <c r="J195" s="23" t="s">
        <v>176</v>
      </c>
      <c r="K195" s="24" t="s">
        <v>162</v>
      </c>
      <c r="L195" s="20" t="s">
        <v>227</v>
      </c>
      <c r="R195" s="5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12"/>
      <c r="AF195" s="12"/>
    </row>
    <row r="196" spans="1:32" ht="15" customHeight="1">
      <c r="A196" s="14" t="s">
        <v>22</v>
      </c>
      <c r="B196" s="3" t="s">
        <v>36</v>
      </c>
      <c r="C196" s="20" t="s">
        <v>232</v>
      </c>
      <c r="D196" s="21" t="s">
        <v>158</v>
      </c>
      <c r="E196" s="21">
        <v>60</v>
      </c>
      <c r="F196" s="22" t="s">
        <v>24</v>
      </c>
      <c r="G196" s="21" t="s">
        <v>166</v>
      </c>
      <c r="H196" s="20" t="s">
        <v>188</v>
      </c>
      <c r="I196" s="23">
        <v>0.77777777777777779</v>
      </c>
      <c r="J196" s="23" t="s">
        <v>164</v>
      </c>
      <c r="K196" s="24" t="s">
        <v>162</v>
      </c>
      <c r="L196" s="20" t="s">
        <v>227</v>
      </c>
      <c r="R196" s="5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12"/>
      <c r="AF196" s="12"/>
    </row>
    <row r="197" spans="1:32" ht="15" customHeight="1">
      <c r="A197" s="14" t="s">
        <v>22</v>
      </c>
      <c r="B197" s="3" t="s">
        <v>36</v>
      </c>
      <c r="C197" s="20" t="s">
        <v>232</v>
      </c>
      <c r="D197" s="21" t="s">
        <v>158</v>
      </c>
      <c r="E197" s="21">
        <v>60</v>
      </c>
      <c r="F197" s="22" t="s">
        <v>24</v>
      </c>
      <c r="G197" s="21" t="s">
        <v>166</v>
      </c>
      <c r="H197" s="20" t="s">
        <v>188</v>
      </c>
      <c r="I197" s="23">
        <v>0.8125</v>
      </c>
      <c r="J197" s="23" t="s">
        <v>164</v>
      </c>
      <c r="K197" s="24" t="s">
        <v>162</v>
      </c>
      <c r="L197" s="20" t="s">
        <v>227</v>
      </c>
      <c r="R197" s="5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12"/>
      <c r="AF197" s="12"/>
    </row>
    <row r="198" spans="1:32" ht="15" customHeight="1">
      <c r="A198" s="14" t="s">
        <v>31</v>
      </c>
      <c r="B198" s="3" t="s">
        <v>66</v>
      </c>
      <c r="C198" s="20" t="s">
        <v>233</v>
      </c>
      <c r="D198" s="21" t="s">
        <v>158</v>
      </c>
      <c r="E198" s="21">
        <v>90</v>
      </c>
      <c r="F198" s="22" t="s">
        <v>24</v>
      </c>
      <c r="G198" s="21" t="s">
        <v>166</v>
      </c>
      <c r="H198" s="20" t="s">
        <v>160</v>
      </c>
      <c r="I198" s="23">
        <v>0.77777777777777779</v>
      </c>
      <c r="J198" s="23" t="s">
        <v>161</v>
      </c>
      <c r="K198" s="24" t="s">
        <v>162</v>
      </c>
      <c r="L198" s="20" t="s">
        <v>163</v>
      </c>
      <c r="R198" s="5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12"/>
      <c r="AF198" s="12"/>
    </row>
    <row r="199" spans="1:32" ht="15" customHeight="1">
      <c r="A199" s="14" t="s">
        <v>31</v>
      </c>
      <c r="B199" s="3" t="s">
        <v>66</v>
      </c>
      <c r="C199" s="20" t="s">
        <v>233</v>
      </c>
      <c r="D199" s="21" t="s">
        <v>158</v>
      </c>
      <c r="E199" s="21">
        <v>90</v>
      </c>
      <c r="F199" s="22" t="s">
        <v>24</v>
      </c>
      <c r="G199" s="21" t="s">
        <v>166</v>
      </c>
      <c r="H199" s="20" t="s">
        <v>160</v>
      </c>
      <c r="I199" s="23">
        <v>0.8125</v>
      </c>
      <c r="J199" s="23" t="s">
        <v>161</v>
      </c>
      <c r="K199" s="24" t="s">
        <v>162</v>
      </c>
      <c r="L199" s="20" t="s">
        <v>163</v>
      </c>
      <c r="R199" s="5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12"/>
      <c r="AF199" s="12"/>
    </row>
    <row r="200" spans="1:32" ht="15" customHeight="1">
      <c r="A200" s="14" t="s">
        <v>31</v>
      </c>
      <c r="B200" s="3" t="s">
        <v>66</v>
      </c>
      <c r="C200" s="20" t="s">
        <v>233</v>
      </c>
      <c r="D200" s="21" t="s">
        <v>158</v>
      </c>
      <c r="E200" s="21">
        <v>90</v>
      </c>
      <c r="F200" s="22" t="s">
        <v>24</v>
      </c>
      <c r="G200" s="21" t="s">
        <v>166</v>
      </c>
      <c r="H200" s="20" t="s">
        <v>160</v>
      </c>
      <c r="I200" s="23">
        <v>0.84722222222222221</v>
      </c>
      <c r="J200" s="23" t="s">
        <v>164</v>
      </c>
      <c r="K200" s="24" t="s">
        <v>162</v>
      </c>
      <c r="L200" s="20" t="s">
        <v>163</v>
      </c>
      <c r="R200" s="5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12"/>
      <c r="AF200" s="12"/>
    </row>
    <row r="201" spans="1:32" ht="15" customHeight="1">
      <c r="A201" s="14" t="s">
        <v>31</v>
      </c>
      <c r="B201" s="3" t="s">
        <v>66</v>
      </c>
      <c r="C201" s="20" t="s">
        <v>233</v>
      </c>
      <c r="D201" s="21" t="s">
        <v>158</v>
      </c>
      <c r="E201" s="21">
        <v>90</v>
      </c>
      <c r="F201" s="22" t="s">
        <v>24</v>
      </c>
      <c r="G201" s="21" t="s">
        <v>166</v>
      </c>
      <c r="H201" s="20" t="s">
        <v>160</v>
      </c>
      <c r="I201" s="23">
        <v>0.88194444444444453</v>
      </c>
      <c r="J201" s="23" t="s">
        <v>164</v>
      </c>
      <c r="K201" s="24" t="s">
        <v>162</v>
      </c>
      <c r="L201" s="20" t="s">
        <v>163</v>
      </c>
      <c r="R201" s="5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12"/>
      <c r="AF201" s="12"/>
    </row>
    <row r="202" spans="1:32" ht="15" customHeight="1">
      <c r="A202" s="14" t="s">
        <v>31</v>
      </c>
      <c r="B202" s="3" t="s">
        <v>66</v>
      </c>
      <c r="C202" s="20" t="s">
        <v>233</v>
      </c>
      <c r="D202" s="21" t="s">
        <v>158</v>
      </c>
      <c r="E202" s="21">
        <v>90</v>
      </c>
      <c r="F202" s="22" t="s">
        <v>24</v>
      </c>
      <c r="G202" s="21" t="s">
        <v>166</v>
      </c>
      <c r="H202" s="20" t="s">
        <v>160</v>
      </c>
      <c r="I202" s="23">
        <v>0.38194444444444442</v>
      </c>
      <c r="J202" s="23" t="s">
        <v>225</v>
      </c>
      <c r="K202" s="24" t="s">
        <v>162</v>
      </c>
      <c r="L202" s="20" t="s">
        <v>163</v>
      </c>
      <c r="R202" s="5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12"/>
      <c r="AF202" s="12"/>
    </row>
    <row r="203" spans="1:32" ht="15" customHeight="1">
      <c r="A203" s="14" t="s">
        <v>31</v>
      </c>
      <c r="B203" s="3" t="s">
        <v>66</v>
      </c>
      <c r="C203" s="20" t="s">
        <v>233</v>
      </c>
      <c r="D203" s="21" t="s">
        <v>158</v>
      </c>
      <c r="E203" s="21">
        <v>90</v>
      </c>
      <c r="F203" s="22" t="s">
        <v>24</v>
      </c>
      <c r="G203" s="21" t="s">
        <v>166</v>
      </c>
      <c r="H203" s="20" t="s">
        <v>160</v>
      </c>
      <c r="I203" s="23" t="s">
        <v>163</v>
      </c>
      <c r="J203" s="23" t="s">
        <v>163</v>
      </c>
      <c r="K203" s="24" t="s">
        <v>163</v>
      </c>
      <c r="L203" s="20" t="s">
        <v>163</v>
      </c>
      <c r="R203" s="5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12"/>
      <c r="AF203" s="12"/>
    </row>
    <row r="204" spans="1:32" ht="15" customHeight="1">
      <c r="A204" s="14" t="s">
        <v>22</v>
      </c>
      <c r="B204" s="3" t="s">
        <v>47</v>
      </c>
      <c r="C204" s="20" t="s">
        <v>233</v>
      </c>
      <c r="D204" s="21" t="s">
        <v>158</v>
      </c>
      <c r="E204" s="21">
        <v>60</v>
      </c>
      <c r="F204" s="22" t="s">
        <v>24</v>
      </c>
      <c r="G204" s="21" t="s">
        <v>166</v>
      </c>
      <c r="H204" s="20" t="s">
        <v>160</v>
      </c>
      <c r="I204" s="23">
        <v>0.77777777777777779</v>
      </c>
      <c r="J204" s="23" t="s">
        <v>161</v>
      </c>
      <c r="K204" s="24" t="s">
        <v>162</v>
      </c>
      <c r="L204" s="20" t="s">
        <v>210</v>
      </c>
      <c r="R204" s="5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12"/>
      <c r="AF204" s="12"/>
    </row>
    <row r="205" spans="1:32" ht="15" customHeight="1">
      <c r="A205" s="14" t="s">
        <v>22</v>
      </c>
      <c r="B205" s="3" t="s">
        <v>47</v>
      </c>
      <c r="C205" s="20" t="s">
        <v>233</v>
      </c>
      <c r="D205" s="21" t="s">
        <v>158</v>
      </c>
      <c r="E205" s="21">
        <v>60</v>
      </c>
      <c r="F205" s="22" t="s">
        <v>24</v>
      </c>
      <c r="G205" s="21" t="s">
        <v>166</v>
      </c>
      <c r="H205" s="20" t="s">
        <v>160</v>
      </c>
      <c r="I205" s="23">
        <v>0.8125</v>
      </c>
      <c r="J205" s="23" t="s">
        <v>161</v>
      </c>
      <c r="K205" s="24" t="s">
        <v>162</v>
      </c>
      <c r="L205" s="20" t="s">
        <v>210</v>
      </c>
      <c r="R205" s="5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12"/>
      <c r="AF205" s="12"/>
    </row>
    <row r="206" spans="1:32" ht="15" customHeight="1">
      <c r="A206" s="14" t="s">
        <v>22</v>
      </c>
      <c r="B206" s="3" t="s">
        <v>47</v>
      </c>
      <c r="C206" s="20" t="s">
        <v>233</v>
      </c>
      <c r="D206" s="21" t="s">
        <v>158</v>
      </c>
      <c r="E206" s="21">
        <v>60</v>
      </c>
      <c r="F206" s="22" t="s">
        <v>24</v>
      </c>
      <c r="G206" s="21" t="s">
        <v>166</v>
      </c>
      <c r="H206" s="20" t="s">
        <v>160</v>
      </c>
      <c r="I206" s="23">
        <v>0.84722222222222221</v>
      </c>
      <c r="J206" s="23" t="s">
        <v>164</v>
      </c>
      <c r="K206" s="24" t="s">
        <v>162</v>
      </c>
      <c r="L206" s="20" t="s">
        <v>210</v>
      </c>
      <c r="R206" s="5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12"/>
      <c r="AF206" s="12"/>
    </row>
    <row r="207" spans="1:32" ht="15" customHeight="1">
      <c r="A207" s="14" t="s">
        <v>22</v>
      </c>
      <c r="B207" s="3" t="s">
        <v>47</v>
      </c>
      <c r="C207" s="20" t="s">
        <v>233</v>
      </c>
      <c r="D207" s="21" t="s">
        <v>158</v>
      </c>
      <c r="E207" s="21">
        <v>60</v>
      </c>
      <c r="F207" s="22" t="s">
        <v>24</v>
      </c>
      <c r="G207" s="21" t="s">
        <v>166</v>
      </c>
      <c r="H207" s="20" t="s">
        <v>160</v>
      </c>
      <c r="I207" s="23">
        <v>0.88194444444444453</v>
      </c>
      <c r="J207" s="23" t="s">
        <v>164</v>
      </c>
      <c r="K207" s="24" t="s">
        <v>162</v>
      </c>
      <c r="L207" s="20" t="s">
        <v>210</v>
      </c>
      <c r="R207" s="5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12"/>
      <c r="AF207" s="12"/>
    </row>
    <row r="208" spans="1:32" ht="15" customHeight="1">
      <c r="A208" s="14" t="s">
        <v>31</v>
      </c>
      <c r="B208" s="3" t="s">
        <v>68</v>
      </c>
      <c r="C208" s="20" t="s">
        <v>234</v>
      </c>
      <c r="D208" s="21" t="s">
        <v>158</v>
      </c>
      <c r="E208" s="21">
        <v>90</v>
      </c>
      <c r="F208" s="22" t="s">
        <v>24</v>
      </c>
      <c r="G208" s="21" t="s">
        <v>166</v>
      </c>
      <c r="H208" s="20" t="s">
        <v>191</v>
      </c>
      <c r="I208" s="23">
        <v>0.77777777777777779</v>
      </c>
      <c r="J208" s="23" t="s">
        <v>176</v>
      </c>
      <c r="K208" s="24" t="s">
        <v>162</v>
      </c>
      <c r="L208" s="20" t="s">
        <v>163</v>
      </c>
      <c r="R208" s="5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12"/>
      <c r="AF208" s="12"/>
    </row>
    <row r="209" spans="1:32" ht="15" customHeight="1">
      <c r="A209" s="14" t="s">
        <v>31</v>
      </c>
      <c r="B209" s="3" t="s">
        <v>68</v>
      </c>
      <c r="C209" s="20" t="s">
        <v>234</v>
      </c>
      <c r="D209" s="21" t="s">
        <v>158</v>
      </c>
      <c r="E209" s="21">
        <v>90</v>
      </c>
      <c r="F209" s="22" t="s">
        <v>24</v>
      </c>
      <c r="G209" s="21" t="s">
        <v>166</v>
      </c>
      <c r="H209" s="20" t="s">
        <v>191</v>
      </c>
      <c r="I209" s="23">
        <v>0.8125</v>
      </c>
      <c r="J209" s="23" t="s">
        <v>176</v>
      </c>
      <c r="K209" s="24" t="s">
        <v>162</v>
      </c>
      <c r="L209" s="20" t="s">
        <v>163</v>
      </c>
      <c r="R209" s="5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12"/>
      <c r="AF209" s="12"/>
    </row>
    <row r="210" spans="1:32" ht="15" customHeight="1">
      <c r="A210" s="14" t="s">
        <v>31</v>
      </c>
      <c r="B210" s="3" t="s">
        <v>68</v>
      </c>
      <c r="C210" s="20" t="s">
        <v>234</v>
      </c>
      <c r="D210" s="21" t="s">
        <v>158</v>
      </c>
      <c r="E210" s="21">
        <v>90</v>
      </c>
      <c r="F210" s="22" t="s">
        <v>24</v>
      </c>
      <c r="G210" s="21" t="s">
        <v>166</v>
      </c>
      <c r="H210" s="20" t="s">
        <v>191</v>
      </c>
      <c r="I210" s="23">
        <v>0.84722222222222221</v>
      </c>
      <c r="J210" s="23" t="s">
        <v>161</v>
      </c>
      <c r="K210" s="24" t="s">
        <v>162</v>
      </c>
      <c r="L210" s="20" t="s">
        <v>163</v>
      </c>
      <c r="R210" s="5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12"/>
      <c r="AF210" s="12"/>
    </row>
    <row r="211" spans="1:32" ht="15" customHeight="1">
      <c r="A211" s="14" t="s">
        <v>31</v>
      </c>
      <c r="B211" s="3" t="s">
        <v>68</v>
      </c>
      <c r="C211" s="20" t="s">
        <v>234</v>
      </c>
      <c r="D211" s="21" t="s">
        <v>158</v>
      </c>
      <c r="E211" s="21">
        <v>90</v>
      </c>
      <c r="F211" s="22" t="s">
        <v>24</v>
      </c>
      <c r="G211" s="21" t="s">
        <v>166</v>
      </c>
      <c r="H211" s="20" t="s">
        <v>191</v>
      </c>
      <c r="I211" s="23">
        <v>0.88194444444444453</v>
      </c>
      <c r="J211" s="23" t="s">
        <v>161</v>
      </c>
      <c r="K211" s="24" t="s">
        <v>162</v>
      </c>
      <c r="L211" s="20" t="s">
        <v>163</v>
      </c>
      <c r="R211" s="5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12"/>
      <c r="AF211" s="12"/>
    </row>
    <row r="212" spans="1:32" ht="15" customHeight="1">
      <c r="A212" s="14" t="s">
        <v>31</v>
      </c>
      <c r="B212" s="3" t="s">
        <v>68</v>
      </c>
      <c r="C212" s="20" t="s">
        <v>234</v>
      </c>
      <c r="D212" s="21" t="s">
        <v>158</v>
      </c>
      <c r="E212" s="21">
        <v>90</v>
      </c>
      <c r="F212" s="22" t="s">
        <v>24</v>
      </c>
      <c r="G212" s="21" t="s">
        <v>166</v>
      </c>
      <c r="H212" s="20" t="s">
        <v>191</v>
      </c>
      <c r="I212" s="23">
        <v>0.3125</v>
      </c>
      <c r="J212" s="23" t="s">
        <v>225</v>
      </c>
      <c r="K212" s="24" t="s">
        <v>162</v>
      </c>
      <c r="L212" s="20" t="s">
        <v>163</v>
      </c>
      <c r="R212" s="5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12"/>
      <c r="AF212" s="12"/>
    </row>
    <row r="213" spans="1:32" ht="15" customHeight="1">
      <c r="A213" s="14" t="s">
        <v>31</v>
      </c>
      <c r="B213" s="3" t="s">
        <v>68</v>
      </c>
      <c r="C213" s="20" t="s">
        <v>234</v>
      </c>
      <c r="D213" s="21" t="s">
        <v>158</v>
      </c>
      <c r="E213" s="21">
        <v>90</v>
      </c>
      <c r="F213" s="22" t="s">
        <v>24</v>
      </c>
      <c r="G213" s="21" t="s">
        <v>166</v>
      </c>
      <c r="H213" s="20" t="s">
        <v>191</v>
      </c>
      <c r="I213" s="23" t="s">
        <v>163</v>
      </c>
      <c r="J213" s="23" t="s">
        <v>163</v>
      </c>
      <c r="K213" s="24" t="s">
        <v>163</v>
      </c>
      <c r="L213" s="20" t="s">
        <v>163</v>
      </c>
      <c r="R213" s="5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12"/>
      <c r="AF213" s="12"/>
    </row>
    <row r="214" spans="1:32" ht="15" customHeight="1">
      <c r="A214" s="14" t="s">
        <v>22</v>
      </c>
      <c r="B214" s="3" t="s">
        <v>86</v>
      </c>
      <c r="C214" s="20" t="s">
        <v>234</v>
      </c>
      <c r="D214" s="21" t="s">
        <v>158</v>
      </c>
      <c r="E214" s="21">
        <v>60</v>
      </c>
      <c r="F214" s="22" t="s">
        <v>24</v>
      </c>
      <c r="G214" s="21" t="s">
        <v>166</v>
      </c>
      <c r="H214" s="20" t="s">
        <v>191</v>
      </c>
      <c r="I214" s="23">
        <v>0.77777777777777779</v>
      </c>
      <c r="J214" s="23" t="s">
        <v>176</v>
      </c>
      <c r="K214" s="24" t="s">
        <v>162</v>
      </c>
      <c r="L214" s="20" t="s">
        <v>179</v>
      </c>
      <c r="R214" s="5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12"/>
      <c r="AF214" s="12"/>
    </row>
    <row r="215" spans="1:32" ht="15" customHeight="1">
      <c r="A215" s="14" t="s">
        <v>22</v>
      </c>
      <c r="B215" s="3" t="s">
        <v>86</v>
      </c>
      <c r="C215" s="20" t="s">
        <v>234</v>
      </c>
      <c r="D215" s="21" t="s">
        <v>158</v>
      </c>
      <c r="E215" s="21">
        <v>60</v>
      </c>
      <c r="F215" s="22" t="s">
        <v>24</v>
      </c>
      <c r="G215" s="21" t="s">
        <v>166</v>
      </c>
      <c r="H215" s="20" t="s">
        <v>191</v>
      </c>
      <c r="I215" s="23">
        <v>0.8125</v>
      </c>
      <c r="J215" s="23" t="s">
        <v>176</v>
      </c>
      <c r="K215" s="24" t="s">
        <v>162</v>
      </c>
      <c r="L215" s="20" t="s">
        <v>179</v>
      </c>
      <c r="R215" s="5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12"/>
      <c r="AF215" s="12"/>
    </row>
    <row r="216" spans="1:32" ht="15" customHeight="1">
      <c r="A216" s="14" t="s">
        <v>22</v>
      </c>
      <c r="B216" s="3" t="s">
        <v>86</v>
      </c>
      <c r="C216" s="20" t="s">
        <v>234</v>
      </c>
      <c r="D216" s="21" t="s">
        <v>158</v>
      </c>
      <c r="E216" s="21">
        <v>60</v>
      </c>
      <c r="F216" s="22" t="s">
        <v>24</v>
      </c>
      <c r="G216" s="21" t="s">
        <v>166</v>
      </c>
      <c r="H216" s="20" t="s">
        <v>191</v>
      </c>
      <c r="I216" s="23">
        <v>0.84722222222222221</v>
      </c>
      <c r="J216" s="23" t="s">
        <v>161</v>
      </c>
      <c r="K216" s="24" t="s">
        <v>162</v>
      </c>
      <c r="L216" s="20" t="s">
        <v>179</v>
      </c>
      <c r="R216" s="5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12"/>
      <c r="AF216" s="12"/>
    </row>
    <row r="217" spans="1:32" ht="15" customHeight="1">
      <c r="A217" s="14" t="s">
        <v>22</v>
      </c>
      <c r="B217" s="3" t="s">
        <v>86</v>
      </c>
      <c r="C217" s="20" t="s">
        <v>234</v>
      </c>
      <c r="D217" s="21" t="s">
        <v>158</v>
      </c>
      <c r="E217" s="21">
        <v>60</v>
      </c>
      <c r="F217" s="22" t="s">
        <v>24</v>
      </c>
      <c r="G217" s="21" t="s">
        <v>166</v>
      </c>
      <c r="H217" s="20" t="s">
        <v>191</v>
      </c>
      <c r="I217" s="23">
        <v>0.88194444444444453</v>
      </c>
      <c r="J217" s="23" t="s">
        <v>161</v>
      </c>
      <c r="K217" s="24" t="s">
        <v>162</v>
      </c>
      <c r="L217" s="20" t="s">
        <v>179</v>
      </c>
      <c r="R217" s="5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12"/>
      <c r="AF217" s="12"/>
    </row>
    <row r="218" spans="1:32" ht="15" customHeight="1">
      <c r="A218" s="14" t="s">
        <v>22</v>
      </c>
      <c r="B218" s="3" t="s">
        <v>77</v>
      </c>
      <c r="C218" s="20" t="s">
        <v>235</v>
      </c>
      <c r="D218" s="21" t="s">
        <v>158</v>
      </c>
      <c r="E218" s="21">
        <v>60</v>
      </c>
      <c r="F218" s="22" t="s">
        <v>24</v>
      </c>
      <c r="G218" s="21" t="s">
        <v>166</v>
      </c>
      <c r="H218" s="20" t="s">
        <v>195</v>
      </c>
      <c r="I218" s="23">
        <v>0.77777777777777779</v>
      </c>
      <c r="J218" s="23" t="s">
        <v>174</v>
      </c>
      <c r="K218" s="24" t="s">
        <v>162</v>
      </c>
      <c r="L218" s="20" t="s">
        <v>236</v>
      </c>
      <c r="R218" s="5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12"/>
      <c r="AF218" s="12"/>
    </row>
    <row r="219" spans="1:32" ht="15" customHeight="1">
      <c r="A219" s="14" t="s">
        <v>22</v>
      </c>
      <c r="B219" s="3" t="s">
        <v>77</v>
      </c>
      <c r="C219" s="20" t="s">
        <v>235</v>
      </c>
      <c r="D219" s="21" t="s">
        <v>158</v>
      </c>
      <c r="E219" s="21">
        <v>60</v>
      </c>
      <c r="F219" s="22" t="s">
        <v>24</v>
      </c>
      <c r="G219" s="21" t="s">
        <v>166</v>
      </c>
      <c r="H219" s="20" t="s">
        <v>195</v>
      </c>
      <c r="I219" s="23">
        <v>0.8125</v>
      </c>
      <c r="J219" s="23" t="s">
        <v>174</v>
      </c>
      <c r="K219" s="24" t="s">
        <v>162</v>
      </c>
      <c r="L219" s="20" t="s">
        <v>236</v>
      </c>
      <c r="R219" s="5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12"/>
      <c r="AF219" s="12"/>
    </row>
    <row r="220" spans="1:32" ht="15" customHeight="1">
      <c r="A220" s="14" t="s">
        <v>22</v>
      </c>
      <c r="B220" s="3" t="s">
        <v>77</v>
      </c>
      <c r="C220" s="20" t="s">
        <v>235</v>
      </c>
      <c r="D220" s="21" t="s">
        <v>158</v>
      </c>
      <c r="E220" s="21">
        <v>60</v>
      </c>
      <c r="F220" s="22" t="s">
        <v>24</v>
      </c>
      <c r="G220" s="21" t="s">
        <v>166</v>
      </c>
      <c r="H220" s="20" t="s">
        <v>195</v>
      </c>
      <c r="I220" s="23">
        <v>0.84722222222222221</v>
      </c>
      <c r="J220" s="23" t="s">
        <v>173</v>
      </c>
      <c r="K220" s="24" t="s">
        <v>162</v>
      </c>
      <c r="L220" s="20" t="s">
        <v>236</v>
      </c>
      <c r="R220" s="5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12"/>
      <c r="AF220" s="12"/>
    </row>
    <row r="221" spans="1:32" ht="15" customHeight="1">
      <c r="A221" s="14" t="s">
        <v>22</v>
      </c>
      <c r="B221" s="3" t="s">
        <v>77</v>
      </c>
      <c r="C221" s="20" t="s">
        <v>235</v>
      </c>
      <c r="D221" s="21" t="s">
        <v>158</v>
      </c>
      <c r="E221" s="21">
        <v>60</v>
      </c>
      <c r="F221" s="22" t="s">
        <v>24</v>
      </c>
      <c r="G221" s="21" t="s">
        <v>166</v>
      </c>
      <c r="H221" s="20" t="s">
        <v>195</v>
      </c>
      <c r="I221" s="23">
        <v>0.88194444444444453</v>
      </c>
      <c r="J221" s="23" t="s">
        <v>173</v>
      </c>
      <c r="K221" s="24" t="s">
        <v>162</v>
      </c>
      <c r="L221" s="20" t="s">
        <v>236</v>
      </c>
      <c r="R221" s="5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12"/>
      <c r="AF221" s="12"/>
    </row>
    <row r="222" spans="1:32" ht="15" customHeight="1">
      <c r="A222" s="14" t="s">
        <v>25</v>
      </c>
      <c r="B222" s="3" t="s">
        <v>77</v>
      </c>
      <c r="C222" s="20" t="s">
        <v>235</v>
      </c>
      <c r="D222" s="21" t="s">
        <v>158</v>
      </c>
      <c r="E222" s="21">
        <v>60</v>
      </c>
      <c r="F222" s="22" t="s">
        <v>29</v>
      </c>
      <c r="G222" s="21" t="s">
        <v>166</v>
      </c>
      <c r="H222" s="20" t="s">
        <v>167</v>
      </c>
      <c r="I222" s="23">
        <v>0.3125</v>
      </c>
      <c r="J222" s="23" t="s">
        <v>164</v>
      </c>
      <c r="K222" s="24" t="s">
        <v>168</v>
      </c>
      <c r="L222" s="20" t="s">
        <v>236</v>
      </c>
      <c r="R222" s="5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12"/>
      <c r="AF222" s="12"/>
    </row>
    <row r="223" spans="1:32" ht="15" customHeight="1">
      <c r="A223" s="14" t="s">
        <v>25</v>
      </c>
      <c r="B223" s="3" t="s">
        <v>77</v>
      </c>
      <c r="C223" s="20" t="s">
        <v>235</v>
      </c>
      <c r="D223" s="21" t="s">
        <v>158</v>
      </c>
      <c r="E223" s="21">
        <v>60</v>
      </c>
      <c r="F223" s="22" t="s">
        <v>29</v>
      </c>
      <c r="G223" s="21" t="s">
        <v>166</v>
      </c>
      <c r="H223" s="20" t="s">
        <v>167</v>
      </c>
      <c r="I223" s="23">
        <v>0.34722222222222221</v>
      </c>
      <c r="J223" s="23" t="s">
        <v>164</v>
      </c>
      <c r="K223" s="24" t="s">
        <v>168</v>
      </c>
      <c r="L223" s="20" t="s">
        <v>236</v>
      </c>
      <c r="R223" s="5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12"/>
      <c r="AF223" s="12"/>
    </row>
    <row r="224" spans="1:32" ht="15" customHeight="1">
      <c r="A224" s="14" t="s">
        <v>25</v>
      </c>
      <c r="B224" s="3" t="s">
        <v>77</v>
      </c>
      <c r="C224" s="20" t="s">
        <v>235</v>
      </c>
      <c r="D224" s="21" t="s">
        <v>158</v>
      </c>
      <c r="E224" s="21">
        <v>60</v>
      </c>
      <c r="F224" s="22" t="s">
        <v>29</v>
      </c>
      <c r="G224" s="21" t="s">
        <v>166</v>
      </c>
      <c r="H224" s="20" t="s">
        <v>167</v>
      </c>
      <c r="I224" s="23">
        <v>0.38194444444444442</v>
      </c>
      <c r="J224" s="23" t="s">
        <v>161</v>
      </c>
      <c r="K224" s="24" t="s">
        <v>168</v>
      </c>
      <c r="L224" s="20" t="s">
        <v>236</v>
      </c>
      <c r="R224" s="5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12"/>
      <c r="AF224" s="12"/>
    </row>
    <row r="225" spans="1:32" ht="15" customHeight="1">
      <c r="A225" s="14" t="s">
        <v>25</v>
      </c>
      <c r="B225" s="3" t="s">
        <v>77</v>
      </c>
      <c r="C225" s="20" t="s">
        <v>235</v>
      </c>
      <c r="D225" s="21" t="s">
        <v>158</v>
      </c>
      <c r="E225" s="21">
        <v>60</v>
      </c>
      <c r="F225" s="22" t="s">
        <v>29</v>
      </c>
      <c r="G225" s="21" t="s">
        <v>166</v>
      </c>
      <c r="H225" s="20" t="s">
        <v>167</v>
      </c>
      <c r="I225" s="23">
        <v>0.41666666666666663</v>
      </c>
      <c r="J225" s="23" t="s">
        <v>161</v>
      </c>
      <c r="K225" s="24" t="s">
        <v>168</v>
      </c>
      <c r="L225" s="20" t="s">
        <v>236</v>
      </c>
      <c r="R225" s="5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12"/>
      <c r="AF225" s="12"/>
    </row>
    <row r="226" spans="1:32" ht="15" customHeight="1">
      <c r="A226" s="14" t="s">
        <v>22</v>
      </c>
      <c r="B226" s="3" t="s">
        <v>71</v>
      </c>
      <c r="C226" s="20" t="s">
        <v>237</v>
      </c>
      <c r="D226" s="21" t="s">
        <v>158</v>
      </c>
      <c r="E226" s="21">
        <v>60</v>
      </c>
      <c r="F226" s="22" t="s">
        <v>24</v>
      </c>
      <c r="G226" s="21" t="s">
        <v>238</v>
      </c>
      <c r="H226" s="20" t="s">
        <v>239</v>
      </c>
      <c r="I226" s="23">
        <v>0.3125</v>
      </c>
      <c r="J226" s="23" t="s">
        <v>225</v>
      </c>
      <c r="K226" s="24" t="s">
        <v>162</v>
      </c>
      <c r="L226" s="20" t="s">
        <v>163</v>
      </c>
      <c r="R226" s="5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12"/>
      <c r="AF226" s="12"/>
    </row>
    <row r="227" spans="1:32" ht="15" customHeight="1">
      <c r="A227" s="14" t="s">
        <v>22</v>
      </c>
      <c r="B227" s="3" t="s">
        <v>71</v>
      </c>
      <c r="C227" s="20" t="s">
        <v>237</v>
      </c>
      <c r="D227" s="21" t="s">
        <v>158</v>
      </c>
      <c r="E227" s="21">
        <v>60</v>
      </c>
      <c r="F227" s="22" t="s">
        <v>24</v>
      </c>
      <c r="G227" s="21" t="s">
        <v>238</v>
      </c>
      <c r="H227" s="20" t="s">
        <v>239</v>
      </c>
      <c r="I227" s="23">
        <v>0.34722222222222221</v>
      </c>
      <c r="J227" s="23" t="s">
        <v>225</v>
      </c>
      <c r="K227" s="24" t="s">
        <v>162</v>
      </c>
      <c r="L227" s="20" t="s">
        <v>163</v>
      </c>
      <c r="R227" s="5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12"/>
      <c r="AF227" s="12"/>
    </row>
    <row r="228" spans="1:32" ht="15" customHeight="1">
      <c r="A228" s="14" t="s">
        <v>22</v>
      </c>
      <c r="B228" s="3" t="s">
        <v>71</v>
      </c>
      <c r="C228" s="20" t="s">
        <v>237</v>
      </c>
      <c r="D228" s="21" t="s">
        <v>158</v>
      </c>
      <c r="E228" s="21">
        <v>60</v>
      </c>
      <c r="F228" s="22" t="s">
        <v>24</v>
      </c>
      <c r="G228" s="21" t="s">
        <v>238</v>
      </c>
      <c r="H228" s="20" t="s">
        <v>239</v>
      </c>
      <c r="I228" s="23">
        <v>0.38194444444444442</v>
      </c>
      <c r="J228" s="23" t="s">
        <v>225</v>
      </c>
      <c r="K228" s="24" t="s">
        <v>162</v>
      </c>
      <c r="L228" s="20" t="s">
        <v>163</v>
      </c>
      <c r="R228" s="5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12"/>
      <c r="AF228" s="12"/>
    </row>
    <row r="229" spans="1:32" ht="15" customHeight="1">
      <c r="A229" s="14" t="s">
        <v>22</v>
      </c>
      <c r="B229" s="3" t="s">
        <v>71</v>
      </c>
      <c r="C229" s="20" t="s">
        <v>237</v>
      </c>
      <c r="D229" s="21" t="s">
        <v>158</v>
      </c>
      <c r="E229" s="21">
        <v>60</v>
      </c>
      <c r="F229" s="22" t="s">
        <v>24</v>
      </c>
      <c r="G229" s="21" t="s">
        <v>238</v>
      </c>
      <c r="H229" s="20" t="s">
        <v>239</v>
      </c>
      <c r="I229" s="23">
        <v>0.41666666666666663</v>
      </c>
      <c r="J229" s="23" t="s">
        <v>225</v>
      </c>
      <c r="K229" s="24" t="s">
        <v>162</v>
      </c>
      <c r="L229" s="20" t="s">
        <v>163</v>
      </c>
      <c r="R229" s="5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12"/>
      <c r="AF229" s="12"/>
    </row>
    <row r="230" spans="1:32" ht="15" customHeight="1">
      <c r="A230" s="14" t="s">
        <v>31</v>
      </c>
      <c r="B230" s="3" t="s">
        <v>71</v>
      </c>
      <c r="C230" s="20" t="s">
        <v>237</v>
      </c>
      <c r="D230" s="21" t="s">
        <v>158</v>
      </c>
      <c r="E230" s="21">
        <v>60</v>
      </c>
      <c r="F230" s="22" t="s">
        <v>29</v>
      </c>
      <c r="G230" s="21" t="s">
        <v>238</v>
      </c>
      <c r="H230" s="20" t="s">
        <v>172</v>
      </c>
      <c r="I230" s="23">
        <v>0.3125</v>
      </c>
      <c r="J230" s="23" t="s">
        <v>174</v>
      </c>
      <c r="K230" s="24" t="s">
        <v>168</v>
      </c>
      <c r="L230" s="20" t="s">
        <v>163</v>
      </c>
      <c r="R230" s="5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12"/>
      <c r="AF230" s="12"/>
    </row>
    <row r="231" spans="1:32" ht="15" customHeight="1">
      <c r="A231" s="14" t="s">
        <v>31</v>
      </c>
      <c r="B231" s="3" t="s">
        <v>71</v>
      </c>
      <c r="C231" s="20" t="s">
        <v>237</v>
      </c>
      <c r="D231" s="21" t="s">
        <v>158</v>
      </c>
      <c r="E231" s="21">
        <v>60</v>
      </c>
      <c r="F231" s="22" t="s">
        <v>29</v>
      </c>
      <c r="G231" s="21" t="s">
        <v>238</v>
      </c>
      <c r="H231" s="20" t="s">
        <v>172</v>
      </c>
      <c r="I231" s="23">
        <v>0.34722222222222221</v>
      </c>
      <c r="J231" s="23" t="s">
        <v>174</v>
      </c>
      <c r="K231" s="24" t="s">
        <v>168</v>
      </c>
      <c r="L231" s="20" t="s">
        <v>163</v>
      </c>
      <c r="R231" s="5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12"/>
      <c r="AF231" s="12"/>
    </row>
    <row r="232" spans="1:32" ht="15" customHeight="1">
      <c r="A232" s="14" t="s">
        <v>31</v>
      </c>
      <c r="B232" s="3" t="s">
        <v>71</v>
      </c>
      <c r="C232" s="20" t="s">
        <v>237</v>
      </c>
      <c r="D232" s="21" t="s">
        <v>158</v>
      </c>
      <c r="E232" s="21">
        <v>60</v>
      </c>
      <c r="F232" s="22" t="s">
        <v>29</v>
      </c>
      <c r="G232" s="21" t="s">
        <v>238</v>
      </c>
      <c r="H232" s="20" t="s">
        <v>172</v>
      </c>
      <c r="I232" s="23">
        <v>0.45138888888888884</v>
      </c>
      <c r="J232" s="23" t="s">
        <v>173</v>
      </c>
      <c r="K232" s="24" t="s">
        <v>168</v>
      </c>
      <c r="L232" s="20" t="s">
        <v>163</v>
      </c>
      <c r="R232" s="5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12"/>
      <c r="AF232" s="12"/>
    </row>
    <row r="233" spans="1:32" ht="15" customHeight="1">
      <c r="A233" s="14" t="s">
        <v>31</v>
      </c>
      <c r="B233" s="3" t="s">
        <v>71</v>
      </c>
      <c r="C233" s="20" t="s">
        <v>237</v>
      </c>
      <c r="D233" s="21" t="s">
        <v>158</v>
      </c>
      <c r="E233" s="21">
        <v>60</v>
      </c>
      <c r="F233" s="22" t="s">
        <v>29</v>
      </c>
      <c r="G233" s="21" t="s">
        <v>238</v>
      </c>
      <c r="H233" s="20" t="s">
        <v>172</v>
      </c>
      <c r="I233" s="23">
        <v>0.4861111111111111</v>
      </c>
      <c r="J233" s="23" t="s">
        <v>173</v>
      </c>
      <c r="K233" s="24" t="s">
        <v>168</v>
      </c>
      <c r="L233" s="20" t="s">
        <v>163</v>
      </c>
      <c r="R233" s="5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12"/>
      <c r="AF233" s="12"/>
    </row>
    <row r="234" spans="1:32" ht="15" customHeight="1">
      <c r="A234" s="14" t="s">
        <v>31</v>
      </c>
      <c r="B234" s="3" t="s">
        <v>32</v>
      </c>
      <c r="C234" s="20" t="s">
        <v>240</v>
      </c>
      <c r="D234" s="21" t="s">
        <v>158</v>
      </c>
      <c r="E234" s="21">
        <v>90</v>
      </c>
      <c r="F234" s="22" t="s">
        <v>29</v>
      </c>
      <c r="G234" s="21" t="s">
        <v>166</v>
      </c>
      <c r="H234" s="20" t="s">
        <v>167</v>
      </c>
      <c r="I234" s="23">
        <v>0.3125</v>
      </c>
      <c r="J234" s="23" t="s">
        <v>164</v>
      </c>
      <c r="K234" s="24" t="s">
        <v>168</v>
      </c>
      <c r="L234" s="20" t="s">
        <v>220</v>
      </c>
      <c r="R234" s="5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12"/>
      <c r="AF234" s="12"/>
    </row>
    <row r="235" spans="1:32" ht="15" customHeight="1">
      <c r="A235" s="14" t="s">
        <v>31</v>
      </c>
      <c r="B235" s="3" t="s">
        <v>32</v>
      </c>
      <c r="C235" s="20" t="s">
        <v>240</v>
      </c>
      <c r="D235" s="21" t="s">
        <v>158</v>
      </c>
      <c r="E235" s="21">
        <v>90</v>
      </c>
      <c r="F235" s="22" t="s">
        <v>29</v>
      </c>
      <c r="G235" s="21" t="s">
        <v>166</v>
      </c>
      <c r="H235" s="20" t="s">
        <v>167</v>
      </c>
      <c r="I235" s="23">
        <v>0.34722222222222221</v>
      </c>
      <c r="J235" s="23" t="s">
        <v>164</v>
      </c>
      <c r="K235" s="24" t="s">
        <v>168</v>
      </c>
      <c r="L235" s="20" t="s">
        <v>220</v>
      </c>
      <c r="R235" s="5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12"/>
      <c r="AF235" s="12"/>
    </row>
    <row r="236" spans="1:32" ht="15" customHeight="1">
      <c r="A236" s="14" t="s">
        <v>31</v>
      </c>
      <c r="B236" s="3" t="s">
        <v>32</v>
      </c>
      <c r="C236" s="20" t="s">
        <v>240</v>
      </c>
      <c r="D236" s="21" t="s">
        <v>158</v>
      </c>
      <c r="E236" s="21">
        <v>90</v>
      </c>
      <c r="F236" s="22" t="s">
        <v>29</v>
      </c>
      <c r="G236" s="21" t="s">
        <v>166</v>
      </c>
      <c r="H236" s="20" t="s">
        <v>167</v>
      </c>
      <c r="I236" s="23">
        <v>0.38194444444444442</v>
      </c>
      <c r="J236" s="23" t="s">
        <v>161</v>
      </c>
      <c r="K236" s="24" t="s">
        <v>168</v>
      </c>
      <c r="L236" s="20" t="s">
        <v>220</v>
      </c>
      <c r="R236" s="5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12"/>
      <c r="AF236" s="12"/>
    </row>
    <row r="237" spans="1:32" ht="15" customHeight="1">
      <c r="A237" s="14" t="s">
        <v>31</v>
      </c>
      <c r="B237" s="3" t="s">
        <v>32</v>
      </c>
      <c r="C237" s="20" t="s">
        <v>240</v>
      </c>
      <c r="D237" s="21" t="s">
        <v>158</v>
      </c>
      <c r="E237" s="21">
        <v>90</v>
      </c>
      <c r="F237" s="22" t="s">
        <v>29</v>
      </c>
      <c r="G237" s="21" t="s">
        <v>166</v>
      </c>
      <c r="H237" s="20" t="s">
        <v>167</v>
      </c>
      <c r="I237" s="23">
        <v>0.41666666666666663</v>
      </c>
      <c r="J237" s="23" t="s">
        <v>161</v>
      </c>
      <c r="K237" s="24" t="s">
        <v>168</v>
      </c>
      <c r="L237" s="20" t="s">
        <v>220</v>
      </c>
      <c r="R237" s="5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12"/>
      <c r="AF237" s="12"/>
    </row>
    <row r="238" spans="1:32" ht="15" customHeight="1">
      <c r="A238" s="14" t="s">
        <v>31</v>
      </c>
      <c r="B238" s="3" t="s">
        <v>32</v>
      </c>
      <c r="C238" s="20" t="s">
        <v>240</v>
      </c>
      <c r="D238" s="21" t="s">
        <v>158</v>
      </c>
      <c r="E238" s="21">
        <v>90</v>
      </c>
      <c r="F238" s="22" t="s">
        <v>29</v>
      </c>
      <c r="G238" s="21" t="s">
        <v>166</v>
      </c>
      <c r="H238" s="20" t="s">
        <v>167</v>
      </c>
      <c r="I238" s="23">
        <v>0.45138888888888884</v>
      </c>
      <c r="J238" s="23" t="s">
        <v>161</v>
      </c>
      <c r="K238" s="24" t="s">
        <v>168</v>
      </c>
      <c r="L238" s="20" t="s">
        <v>220</v>
      </c>
      <c r="R238" s="5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12"/>
      <c r="AF238" s="12"/>
    </row>
    <row r="239" spans="1:32" ht="15" customHeight="1">
      <c r="A239" s="14" t="s">
        <v>31</v>
      </c>
      <c r="B239" s="3" t="s">
        <v>32</v>
      </c>
      <c r="C239" s="20" t="s">
        <v>240</v>
      </c>
      <c r="D239" s="21" t="s">
        <v>158</v>
      </c>
      <c r="E239" s="21">
        <v>90</v>
      </c>
      <c r="F239" s="22" t="s">
        <v>29</v>
      </c>
      <c r="G239" s="21" t="s">
        <v>166</v>
      </c>
      <c r="H239" s="20" t="s">
        <v>167</v>
      </c>
      <c r="I239" s="23">
        <v>0.4861111111111111</v>
      </c>
      <c r="J239" s="23" t="s">
        <v>161</v>
      </c>
      <c r="K239" s="24" t="s">
        <v>168</v>
      </c>
      <c r="L239" s="20" t="s">
        <v>220</v>
      </c>
      <c r="R239" s="5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12"/>
      <c r="AF239" s="12"/>
    </row>
    <row r="240" spans="1:32" ht="15" customHeight="1">
      <c r="A240" s="14" t="s">
        <v>31</v>
      </c>
      <c r="B240" s="3" t="s">
        <v>73</v>
      </c>
      <c r="C240" s="20" t="s">
        <v>241</v>
      </c>
      <c r="D240" s="21" t="s">
        <v>158</v>
      </c>
      <c r="E240" s="21">
        <v>90</v>
      </c>
      <c r="F240" s="22" t="s">
        <v>29</v>
      </c>
      <c r="G240" s="21" t="s">
        <v>166</v>
      </c>
      <c r="H240" s="20" t="s">
        <v>182</v>
      </c>
      <c r="I240" s="23">
        <v>0.3125</v>
      </c>
      <c r="J240" s="23" t="s">
        <v>173</v>
      </c>
      <c r="K240" s="24" t="s">
        <v>168</v>
      </c>
      <c r="L240" s="20" t="s">
        <v>163</v>
      </c>
      <c r="R240" s="5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12"/>
      <c r="AF240" s="12"/>
    </row>
    <row r="241" spans="1:32" ht="15" customHeight="1">
      <c r="A241" s="14" t="s">
        <v>31</v>
      </c>
      <c r="B241" s="3" t="s">
        <v>73</v>
      </c>
      <c r="C241" s="20" t="s">
        <v>241</v>
      </c>
      <c r="D241" s="21" t="s">
        <v>158</v>
      </c>
      <c r="E241" s="21">
        <v>90</v>
      </c>
      <c r="F241" s="22" t="s">
        <v>29</v>
      </c>
      <c r="G241" s="21" t="s">
        <v>166</v>
      </c>
      <c r="H241" s="20" t="s">
        <v>182</v>
      </c>
      <c r="I241" s="23">
        <v>0.34722222222222221</v>
      </c>
      <c r="J241" s="23" t="s">
        <v>173</v>
      </c>
      <c r="K241" s="24" t="s">
        <v>168</v>
      </c>
      <c r="L241" s="20" t="s">
        <v>163</v>
      </c>
      <c r="R241" s="5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12"/>
      <c r="AF241" s="12"/>
    </row>
    <row r="242" spans="1:32" ht="15" customHeight="1">
      <c r="A242" s="14" t="s">
        <v>31</v>
      </c>
      <c r="B242" s="3" t="s">
        <v>73</v>
      </c>
      <c r="C242" s="20" t="s">
        <v>241</v>
      </c>
      <c r="D242" s="21" t="s">
        <v>158</v>
      </c>
      <c r="E242" s="21">
        <v>90</v>
      </c>
      <c r="F242" s="22" t="s">
        <v>29</v>
      </c>
      <c r="G242" s="21" t="s">
        <v>166</v>
      </c>
      <c r="H242" s="20" t="s">
        <v>182</v>
      </c>
      <c r="I242" s="23">
        <v>0.38194444444444442</v>
      </c>
      <c r="J242" s="23" t="s">
        <v>174</v>
      </c>
      <c r="K242" s="24" t="s">
        <v>168</v>
      </c>
      <c r="L242" s="20" t="s">
        <v>163</v>
      </c>
      <c r="R242" s="5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12"/>
      <c r="AF242" s="12"/>
    </row>
    <row r="243" spans="1:32" ht="15" customHeight="1">
      <c r="A243" s="14" t="s">
        <v>31</v>
      </c>
      <c r="B243" s="3" t="s">
        <v>73</v>
      </c>
      <c r="C243" s="20" t="s">
        <v>241</v>
      </c>
      <c r="D243" s="21" t="s">
        <v>158</v>
      </c>
      <c r="E243" s="21">
        <v>90</v>
      </c>
      <c r="F243" s="22" t="s">
        <v>29</v>
      </c>
      <c r="G243" s="21" t="s">
        <v>166</v>
      </c>
      <c r="H243" s="20" t="s">
        <v>182</v>
      </c>
      <c r="I243" s="23">
        <v>0.41666666666666663</v>
      </c>
      <c r="J243" s="23" t="s">
        <v>174</v>
      </c>
      <c r="K243" s="24" t="s">
        <v>168</v>
      </c>
      <c r="L243" s="20" t="s">
        <v>163</v>
      </c>
      <c r="R243" s="5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12"/>
      <c r="AF243" s="12"/>
    </row>
    <row r="244" spans="1:32" ht="15" customHeight="1">
      <c r="A244" s="14" t="s">
        <v>31</v>
      </c>
      <c r="B244" s="3" t="s">
        <v>73</v>
      </c>
      <c r="C244" s="20" t="s">
        <v>241</v>
      </c>
      <c r="D244" s="21" t="s">
        <v>158</v>
      </c>
      <c r="E244" s="21">
        <v>90</v>
      </c>
      <c r="F244" s="22" t="s">
        <v>29</v>
      </c>
      <c r="G244" s="21" t="s">
        <v>166</v>
      </c>
      <c r="H244" s="20" t="s">
        <v>182</v>
      </c>
      <c r="I244" s="23">
        <v>0.45138888888888884</v>
      </c>
      <c r="J244" s="23" t="s">
        <v>174</v>
      </c>
      <c r="K244" s="24" t="s">
        <v>168</v>
      </c>
      <c r="L244" s="20" t="s">
        <v>163</v>
      </c>
      <c r="R244" s="5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12"/>
      <c r="AF244" s="12"/>
    </row>
    <row r="245" spans="1:32" ht="15" customHeight="1">
      <c r="A245" s="14" t="s">
        <v>31</v>
      </c>
      <c r="B245" s="3" t="s">
        <v>73</v>
      </c>
      <c r="C245" s="20" t="s">
        <v>241</v>
      </c>
      <c r="D245" s="21" t="s">
        <v>158</v>
      </c>
      <c r="E245" s="21">
        <v>90</v>
      </c>
      <c r="F245" s="22" t="s">
        <v>29</v>
      </c>
      <c r="G245" s="21" t="s">
        <v>166</v>
      </c>
      <c r="H245" s="20" t="s">
        <v>182</v>
      </c>
      <c r="I245" s="23">
        <v>0.4861111111111111</v>
      </c>
      <c r="J245" s="23" t="s">
        <v>174</v>
      </c>
      <c r="K245" s="24" t="s">
        <v>168</v>
      </c>
      <c r="L245" s="20" t="s">
        <v>163</v>
      </c>
      <c r="R245" s="5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12"/>
      <c r="AF245" s="12"/>
    </row>
    <row r="246" spans="1:32" ht="15" customHeight="1">
      <c r="A246" s="14" t="s">
        <v>25</v>
      </c>
      <c r="B246" s="3" t="s">
        <v>55</v>
      </c>
      <c r="C246" s="20" t="s">
        <v>241</v>
      </c>
      <c r="D246" s="21" t="s">
        <v>158</v>
      </c>
      <c r="E246" s="21">
        <v>60</v>
      </c>
      <c r="F246" s="22" t="s">
        <v>29</v>
      </c>
      <c r="G246" s="21" t="s">
        <v>166</v>
      </c>
      <c r="H246" s="20" t="s">
        <v>182</v>
      </c>
      <c r="I246" s="23">
        <v>0.3125</v>
      </c>
      <c r="J246" s="23" t="s">
        <v>173</v>
      </c>
      <c r="K246" s="24" t="s">
        <v>168</v>
      </c>
      <c r="L246" s="20" t="s">
        <v>242</v>
      </c>
      <c r="R246" s="5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12"/>
      <c r="AF246" s="12"/>
    </row>
    <row r="247" spans="1:32" ht="15" customHeight="1">
      <c r="A247" s="14" t="s">
        <v>25</v>
      </c>
      <c r="B247" s="3" t="s">
        <v>55</v>
      </c>
      <c r="C247" s="20" t="s">
        <v>241</v>
      </c>
      <c r="D247" s="21" t="s">
        <v>158</v>
      </c>
      <c r="E247" s="21">
        <v>60</v>
      </c>
      <c r="F247" s="22" t="s">
        <v>29</v>
      </c>
      <c r="G247" s="21" t="s">
        <v>166</v>
      </c>
      <c r="H247" s="20" t="s">
        <v>182</v>
      </c>
      <c r="I247" s="23">
        <v>0.34722222222222221</v>
      </c>
      <c r="J247" s="23" t="s">
        <v>173</v>
      </c>
      <c r="K247" s="24" t="s">
        <v>168</v>
      </c>
      <c r="L247" s="20" t="s">
        <v>242</v>
      </c>
      <c r="R247" s="5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12"/>
      <c r="AF247" s="12"/>
    </row>
    <row r="248" spans="1:32" ht="15" customHeight="1">
      <c r="A248" s="14" t="s">
        <v>25</v>
      </c>
      <c r="B248" s="3" t="s">
        <v>55</v>
      </c>
      <c r="C248" s="20" t="s">
        <v>241</v>
      </c>
      <c r="D248" s="21" t="s">
        <v>158</v>
      </c>
      <c r="E248" s="21">
        <v>60</v>
      </c>
      <c r="F248" s="22" t="s">
        <v>29</v>
      </c>
      <c r="G248" s="21" t="s">
        <v>166</v>
      </c>
      <c r="H248" s="20" t="s">
        <v>182</v>
      </c>
      <c r="I248" s="23">
        <v>0.38194444444444442</v>
      </c>
      <c r="J248" s="23" t="s">
        <v>174</v>
      </c>
      <c r="K248" s="24" t="s">
        <v>168</v>
      </c>
      <c r="L248" s="20" t="s">
        <v>242</v>
      </c>
      <c r="R248" s="5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12"/>
      <c r="AF248" s="12"/>
    </row>
    <row r="249" spans="1:32" ht="15" customHeight="1">
      <c r="A249" s="14" t="s">
        <v>25</v>
      </c>
      <c r="B249" s="3" t="s">
        <v>55</v>
      </c>
      <c r="C249" s="20" t="s">
        <v>241</v>
      </c>
      <c r="D249" s="21" t="s">
        <v>158</v>
      </c>
      <c r="E249" s="21">
        <v>60</v>
      </c>
      <c r="F249" s="22" t="s">
        <v>29</v>
      </c>
      <c r="G249" s="21" t="s">
        <v>166</v>
      </c>
      <c r="H249" s="20" t="s">
        <v>182</v>
      </c>
      <c r="I249" s="23">
        <v>0.41666666666666663</v>
      </c>
      <c r="J249" s="23" t="s">
        <v>174</v>
      </c>
      <c r="K249" s="24" t="s">
        <v>168</v>
      </c>
      <c r="L249" s="20" t="s">
        <v>242</v>
      </c>
      <c r="R249" s="5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12"/>
      <c r="AF249" s="12"/>
    </row>
    <row r="250" spans="1:32" ht="15" customHeight="1">
      <c r="A250" s="14" t="s">
        <v>25</v>
      </c>
      <c r="B250" s="3" t="s">
        <v>56</v>
      </c>
      <c r="C250" s="20" t="s">
        <v>243</v>
      </c>
      <c r="D250" s="21" t="s">
        <v>224</v>
      </c>
      <c r="E250" s="21">
        <v>30</v>
      </c>
      <c r="F250" s="22" t="s">
        <v>29</v>
      </c>
      <c r="G250" s="21" t="s">
        <v>166</v>
      </c>
      <c r="H250" s="20" t="s">
        <v>182</v>
      </c>
      <c r="I250" s="23">
        <v>0.45138888888888884</v>
      </c>
      <c r="J250" s="23" t="s">
        <v>174</v>
      </c>
      <c r="K250" s="24" t="s">
        <v>168</v>
      </c>
      <c r="L250" s="20" t="s">
        <v>242</v>
      </c>
      <c r="R250" s="5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12"/>
      <c r="AF250" s="12"/>
    </row>
    <row r="251" spans="1:32" ht="15" customHeight="1">
      <c r="A251" s="14" t="s">
        <v>25</v>
      </c>
      <c r="B251" s="3" t="s">
        <v>56</v>
      </c>
      <c r="C251" s="20" t="s">
        <v>243</v>
      </c>
      <c r="D251" s="21" t="s">
        <v>224</v>
      </c>
      <c r="E251" s="21">
        <v>30</v>
      </c>
      <c r="F251" s="22" t="s">
        <v>29</v>
      </c>
      <c r="G251" s="21" t="s">
        <v>166</v>
      </c>
      <c r="H251" s="20" t="s">
        <v>182</v>
      </c>
      <c r="I251" s="23">
        <v>0.4861111111111111</v>
      </c>
      <c r="J251" s="23" t="s">
        <v>174</v>
      </c>
      <c r="K251" s="24" t="s">
        <v>168</v>
      </c>
      <c r="L251" s="20" t="s">
        <v>242</v>
      </c>
      <c r="R251" s="5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12"/>
      <c r="AF251" s="12"/>
    </row>
    <row r="252" spans="1:32" ht="15" customHeight="1">
      <c r="A252" s="14" t="s">
        <v>31</v>
      </c>
      <c r="B252" s="3" t="s">
        <v>61</v>
      </c>
      <c r="C252" s="20" t="s">
        <v>244</v>
      </c>
      <c r="D252" s="21" t="s">
        <v>158</v>
      </c>
      <c r="E252" s="21">
        <v>60</v>
      </c>
      <c r="F252" s="22" t="s">
        <v>29</v>
      </c>
      <c r="G252" s="21" t="s">
        <v>245</v>
      </c>
      <c r="H252" s="20" t="s">
        <v>203</v>
      </c>
      <c r="I252" s="23">
        <v>0.3125</v>
      </c>
      <c r="J252" s="23" t="s">
        <v>176</v>
      </c>
      <c r="K252" s="24" t="s">
        <v>168</v>
      </c>
      <c r="L252" s="20" t="s">
        <v>246</v>
      </c>
      <c r="R252" s="5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12"/>
      <c r="AF252" s="12"/>
    </row>
    <row r="253" spans="1:32" ht="15" customHeight="1">
      <c r="A253" s="14" t="s">
        <v>31</v>
      </c>
      <c r="B253" s="3" t="s">
        <v>61</v>
      </c>
      <c r="C253" s="20" t="s">
        <v>244</v>
      </c>
      <c r="D253" s="21" t="s">
        <v>158</v>
      </c>
      <c r="E253" s="21">
        <v>60</v>
      </c>
      <c r="F253" s="22" t="s">
        <v>29</v>
      </c>
      <c r="G253" s="21" t="s">
        <v>245</v>
      </c>
      <c r="H253" s="20" t="s">
        <v>203</v>
      </c>
      <c r="I253" s="23">
        <v>0.34722222222222221</v>
      </c>
      <c r="J253" s="23" t="s">
        <v>176</v>
      </c>
      <c r="K253" s="24" t="s">
        <v>168</v>
      </c>
      <c r="L253" s="20" t="s">
        <v>246</v>
      </c>
      <c r="R253" s="5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12"/>
      <c r="AF253" s="12"/>
    </row>
    <row r="254" spans="1:32" ht="15" customHeight="1">
      <c r="A254" s="14" t="s">
        <v>31</v>
      </c>
      <c r="B254" s="3" t="s">
        <v>61</v>
      </c>
      <c r="C254" s="20" t="s">
        <v>244</v>
      </c>
      <c r="D254" s="21" t="s">
        <v>158</v>
      </c>
      <c r="E254" s="21">
        <v>60</v>
      </c>
      <c r="F254" s="22" t="s">
        <v>29</v>
      </c>
      <c r="G254" s="21" t="s">
        <v>245</v>
      </c>
      <c r="H254" s="20" t="s">
        <v>203</v>
      </c>
      <c r="I254" s="23">
        <v>0.38194444444444442</v>
      </c>
      <c r="J254" s="23" t="s">
        <v>164</v>
      </c>
      <c r="K254" s="24" t="s">
        <v>168</v>
      </c>
      <c r="L254" s="20" t="s">
        <v>246</v>
      </c>
      <c r="R254" s="5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12"/>
      <c r="AF254" s="12"/>
    </row>
    <row r="255" spans="1:32" ht="15" customHeight="1">
      <c r="A255" s="14" t="s">
        <v>31</v>
      </c>
      <c r="B255" s="3" t="s">
        <v>61</v>
      </c>
      <c r="C255" s="20" t="s">
        <v>244</v>
      </c>
      <c r="D255" s="21" t="s">
        <v>158</v>
      </c>
      <c r="E255" s="21">
        <v>60</v>
      </c>
      <c r="F255" s="22" t="s">
        <v>29</v>
      </c>
      <c r="G255" s="21" t="s">
        <v>245</v>
      </c>
      <c r="H255" s="20" t="s">
        <v>203</v>
      </c>
      <c r="I255" s="23">
        <v>0.41666666666666663</v>
      </c>
      <c r="J255" s="23" t="s">
        <v>164</v>
      </c>
      <c r="K255" s="24" t="s">
        <v>168</v>
      </c>
      <c r="L255" s="20" t="s">
        <v>246</v>
      </c>
      <c r="R255" s="5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12"/>
      <c r="AF255" s="12"/>
    </row>
    <row r="256" spans="1:32" ht="15" customHeight="1">
      <c r="A256" s="14" t="s">
        <v>31</v>
      </c>
      <c r="B256" s="3" t="s">
        <v>62</v>
      </c>
      <c r="C256" s="20" t="s">
        <v>247</v>
      </c>
      <c r="D256" s="21" t="s">
        <v>158</v>
      </c>
      <c r="E256" s="21">
        <v>90</v>
      </c>
      <c r="F256" s="22" t="s">
        <v>29</v>
      </c>
      <c r="G256" s="21" t="s">
        <v>166</v>
      </c>
      <c r="H256" s="20" t="s">
        <v>175</v>
      </c>
      <c r="I256" s="23">
        <v>0.3125</v>
      </c>
      <c r="J256" s="23" t="s">
        <v>161</v>
      </c>
      <c r="K256" s="24" t="s">
        <v>168</v>
      </c>
      <c r="L256" s="20" t="s">
        <v>248</v>
      </c>
      <c r="R256" s="5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12"/>
      <c r="AF256" s="12"/>
    </row>
    <row r="257" spans="1:32" ht="15" customHeight="1">
      <c r="A257" s="14" t="s">
        <v>31</v>
      </c>
      <c r="B257" s="3" t="s">
        <v>62</v>
      </c>
      <c r="C257" s="20" t="s">
        <v>247</v>
      </c>
      <c r="D257" s="21" t="s">
        <v>158</v>
      </c>
      <c r="E257" s="21">
        <v>90</v>
      </c>
      <c r="F257" s="22" t="s">
        <v>29</v>
      </c>
      <c r="G257" s="21" t="s">
        <v>166</v>
      </c>
      <c r="H257" s="20" t="s">
        <v>175</v>
      </c>
      <c r="I257" s="23">
        <v>0.34722222222222221</v>
      </c>
      <c r="J257" s="23" t="s">
        <v>161</v>
      </c>
      <c r="K257" s="24" t="s">
        <v>168</v>
      </c>
      <c r="L257" s="20" t="s">
        <v>248</v>
      </c>
      <c r="R257" s="5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12"/>
      <c r="AF257" s="12"/>
    </row>
    <row r="258" spans="1:32" ht="15" customHeight="1">
      <c r="A258" s="14" t="s">
        <v>31</v>
      </c>
      <c r="B258" s="3" t="s">
        <v>62</v>
      </c>
      <c r="C258" s="20" t="s">
        <v>247</v>
      </c>
      <c r="D258" s="21" t="s">
        <v>158</v>
      </c>
      <c r="E258" s="21">
        <v>90</v>
      </c>
      <c r="F258" s="22" t="s">
        <v>29</v>
      </c>
      <c r="G258" s="21" t="s">
        <v>166</v>
      </c>
      <c r="H258" s="20" t="s">
        <v>175</v>
      </c>
      <c r="I258" s="23">
        <v>0.38194444444444442</v>
      </c>
      <c r="J258" s="23" t="s">
        <v>176</v>
      </c>
      <c r="K258" s="24" t="s">
        <v>168</v>
      </c>
      <c r="L258" s="20" t="s">
        <v>248</v>
      </c>
      <c r="R258" s="5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12"/>
      <c r="AF258" s="12"/>
    </row>
    <row r="259" spans="1:32" ht="15" customHeight="1">
      <c r="A259" s="14" t="s">
        <v>31</v>
      </c>
      <c r="B259" s="3" t="s">
        <v>62</v>
      </c>
      <c r="C259" s="20" t="s">
        <v>247</v>
      </c>
      <c r="D259" s="21" t="s">
        <v>158</v>
      </c>
      <c r="E259" s="21">
        <v>90</v>
      </c>
      <c r="F259" s="22" t="s">
        <v>29</v>
      </c>
      <c r="G259" s="21" t="s">
        <v>166</v>
      </c>
      <c r="H259" s="20" t="s">
        <v>175</v>
      </c>
      <c r="I259" s="23">
        <v>0.41666666666666663</v>
      </c>
      <c r="J259" s="23" t="s">
        <v>176</v>
      </c>
      <c r="K259" s="24" t="s">
        <v>168</v>
      </c>
      <c r="L259" s="20" t="s">
        <v>248</v>
      </c>
      <c r="R259" s="5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12"/>
      <c r="AF259" s="12"/>
    </row>
    <row r="260" spans="1:32" ht="15" customHeight="1">
      <c r="A260" s="14" t="s">
        <v>31</v>
      </c>
      <c r="B260" s="3" t="s">
        <v>62</v>
      </c>
      <c r="C260" s="20" t="s">
        <v>247</v>
      </c>
      <c r="D260" s="21" t="s">
        <v>158</v>
      </c>
      <c r="E260" s="21">
        <v>90</v>
      </c>
      <c r="F260" s="22" t="s">
        <v>29</v>
      </c>
      <c r="G260" s="21" t="s">
        <v>166</v>
      </c>
      <c r="H260" s="20" t="s">
        <v>175</v>
      </c>
      <c r="I260" s="23">
        <v>0.45138888888888884</v>
      </c>
      <c r="J260" s="23" t="s">
        <v>176</v>
      </c>
      <c r="K260" s="24" t="s">
        <v>168</v>
      </c>
      <c r="L260" s="20" t="s">
        <v>248</v>
      </c>
      <c r="R260" s="5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12"/>
      <c r="AF260" s="12"/>
    </row>
    <row r="261" spans="1:32" ht="15" customHeight="1">
      <c r="A261" s="14" t="s">
        <v>31</v>
      </c>
      <c r="B261" s="3" t="s">
        <v>62</v>
      </c>
      <c r="C261" s="20" t="s">
        <v>247</v>
      </c>
      <c r="D261" s="21" t="s">
        <v>158</v>
      </c>
      <c r="E261" s="21">
        <v>90</v>
      </c>
      <c r="F261" s="22" t="s">
        <v>29</v>
      </c>
      <c r="G261" s="21" t="s">
        <v>166</v>
      </c>
      <c r="H261" s="20" t="s">
        <v>175</v>
      </c>
      <c r="I261" s="23">
        <v>0.4861111111111111</v>
      </c>
      <c r="J261" s="23" t="s">
        <v>176</v>
      </c>
      <c r="K261" s="24" t="s">
        <v>168</v>
      </c>
      <c r="L261" s="20" t="s">
        <v>248</v>
      </c>
      <c r="R261" s="5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12"/>
      <c r="AF261" s="12"/>
    </row>
    <row r="262" spans="1:32" ht="15" customHeight="1">
      <c r="A262" s="14" t="s">
        <v>31</v>
      </c>
      <c r="B262" s="3" t="s">
        <v>64</v>
      </c>
      <c r="C262" s="20" t="s">
        <v>249</v>
      </c>
      <c r="D262" s="21" t="s">
        <v>158</v>
      </c>
      <c r="E262" s="21">
        <v>120</v>
      </c>
      <c r="F262" s="22" t="s">
        <v>24</v>
      </c>
      <c r="G262" s="21" t="s">
        <v>166</v>
      </c>
      <c r="H262" s="20" t="s">
        <v>178</v>
      </c>
      <c r="I262" s="23">
        <v>0.77777777777777779</v>
      </c>
      <c r="J262" s="23" t="s">
        <v>173</v>
      </c>
      <c r="K262" s="24" t="s">
        <v>162</v>
      </c>
      <c r="L262" s="20" t="s">
        <v>250</v>
      </c>
      <c r="R262" s="5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12"/>
      <c r="AF262" s="12"/>
    </row>
    <row r="263" spans="1:32" ht="15" customHeight="1">
      <c r="A263" s="14" t="s">
        <v>31</v>
      </c>
      <c r="B263" s="3" t="s">
        <v>64</v>
      </c>
      <c r="C263" s="20" t="s">
        <v>249</v>
      </c>
      <c r="D263" s="21" t="s">
        <v>158</v>
      </c>
      <c r="E263" s="21">
        <v>120</v>
      </c>
      <c r="F263" s="22" t="s">
        <v>24</v>
      </c>
      <c r="G263" s="21" t="s">
        <v>166</v>
      </c>
      <c r="H263" s="20" t="s">
        <v>178</v>
      </c>
      <c r="I263" s="23">
        <v>0.8125</v>
      </c>
      <c r="J263" s="23" t="s">
        <v>173</v>
      </c>
      <c r="K263" s="24" t="s">
        <v>162</v>
      </c>
      <c r="L263" s="20" t="s">
        <v>250</v>
      </c>
      <c r="R263" s="5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12"/>
      <c r="AF263" s="12"/>
    </row>
    <row r="264" spans="1:32" ht="15" customHeight="1">
      <c r="A264" s="14" t="s">
        <v>31</v>
      </c>
      <c r="B264" s="3" t="s">
        <v>64</v>
      </c>
      <c r="C264" s="20" t="s">
        <v>249</v>
      </c>
      <c r="D264" s="21" t="s">
        <v>158</v>
      </c>
      <c r="E264" s="21">
        <v>120</v>
      </c>
      <c r="F264" s="22" t="s">
        <v>24</v>
      </c>
      <c r="G264" s="21" t="s">
        <v>166</v>
      </c>
      <c r="H264" s="20" t="s">
        <v>178</v>
      </c>
      <c r="I264" s="23">
        <v>0.84722222222222221</v>
      </c>
      <c r="J264" s="23" t="s">
        <v>174</v>
      </c>
      <c r="K264" s="24" t="s">
        <v>162</v>
      </c>
      <c r="L264" s="20" t="s">
        <v>250</v>
      </c>
      <c r="R264" s="5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12"/>
      <c r="AF264" s="12"/>
    </row>
    <row r="265" spans="1:32" ht="15" customHeight="1">
      <c r="A265" s="14" t="s">
        <v>31</v>
      </c>
      <c r="B265" s="3" t="s">
        <v>64</v>
      </c>
      <c r="C265" s="20" t="s">
        <v>249</v>
      </c>
      <c r="D265" s="21" t="s">
        <v>158</v>
      </c>
      <c r="E265" s="21">
        <v>120</v>
      </c>
      <c r="F265" s="22" t="s">
        <v>24</v>
      </c>
      <c r="G265" s="21" t="s">
        <v>166</v>
      </c>
      <c r="H265" s="20" t="s">
        <v>178</v>
      </c>
      <c r="I265" s="23">
        <v>0.88194444444444453</v>
      </c>
      <c r="J265" s="23" t="s">
        <v>174</v>
      </c>
      <c r="K265" s="24" t="s">
        <v>162</v>
      </c>
      <c r="L265" s="20" t="s">
        <v>250</v>
      </c>
      <c r="R265" s="5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12"/>
      <c r="AF265" s="12"/>
    </row>
    <row r="266" spans="1:32" ht="15" customHeight="1">
      <c r="A266" s="14" t="s">
        <v>31</v>
      </c>
      <c r="B266" s="3" t="s">
        <v>64</v>
      </c>
      <c r="C266" s="20" t="s">
        <v>249</v>
      </c>
      <c r="D266" s="21" t="s">
        <v>158</v>
      </c>
      <c r="E266" s="21">
        <v>120</v>
      </c>
      <c r="F266" s="22" t="s">
        <v>24</v>
      </c>
      <c r="G266" s="21" t="s">
        <v>166</v>
      </c>
      <c r="H266" s="20" t="s">
        <v>178</v>
      </c>
      <c r="I266" s="23">
        <v>0.4513888888888889</v>
      </c>
      <c r="J266" s="23" t="s">
        <v>225</v>
      </c>
      <c r="K266" s="24" t="s">
        <v>162</v>
      </c>
      <c r="L266" s="20" t="s">
        <v>250</v>
      </c>
      <c r="R266" s="5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12"/>
      <c r="AF266" s="12"/>
    </row>
    <row r="267" spans="1:32" ht="15" customHeight="1">
      <c r="A267" s="14" t="s">
        <v>31</v>
      </c>
      <c r="B267" s="3" t="s">
        <v>64</v>
      </c>
      <c r="C267" s="20" t="s">
        <v>249</v>
      </c>
      <c r="D267" s="21" t="s">
        <v>158</v>
      </c>
      <c r="E267" s="21">
        <v>120</v>
      </c>
      <c r="F267" s="22" t="s">
        <v>24</v>
      </c>
      <c r="G267" s="21" t="s">
        <v>166</v>
      </c>
      <c r="H267" s="20" t="s">
        <v>178</v>
      </c>
      <c r="I267" s="23" t="s">
        <v>163</v>
      </c>
      <c r="J267" s="23" t="s">
        <v>163</v>
      </c>
      <c r="K267" s="24" t="s">
        <v>163</v>
      </c>
      <c r="L267" s="20" t="s">
        <v>250</v>
      </c>
      <c r="R267" s="5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12"/>
      <c r="AF267" s="12"/>
    </row>
    <row r="268" spans="1:32" ht="15" customHeight="1">
      <c r="A268" s="25" t="s">
        <v>31</v>
      </c>
      <c r="B268" s="27" t="s">
        <v>67</v>
      </c>
      <c r="C268" s="28" t="s">
        <v>251</v>
      </c>
      <c r="D268" s="27" t="s">
        <v>224</v>
      </c>
      <c r="E268" s="27">
        <v>60</v>
      </c>
      <c r="F268" s="29" t="s">
        <v>24</v>
      </c>
      <c r="G268" s="27" t="s">
        <v>166</v>
      </c>
      <c r="H268" s="28" t="s">
        <v>195</v>
      </c>
      <c r="I268" s="30">
        <v>0.77777777777777779</v>
      </c>
      <c r="J268" s="30" t="s">
        <v>174</v>
      </c>
      <c r="K268" s="31" t="s">
        <v>162</v>
      </c>
      <c r="L268" s="28" t="s">
        <v>250</v>
      </c>
      <c r="M268" s="25"/>
      <c r="N268" s="25"/>
      <c r="O268" s="25"/>
      <c r="P268" s="25"/>
      <c r="Q268" s="25"/>
      <c r="R268" s="29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5"/>
      <c r="AF268" s="25"/>
    </row>
    <row r="269" spans="1:32" ht="15" customHeight="1">
      <c r="A269" s="14" t="s">
        <v>31</v>
      </c>
      <c r="B269" s="3" t="s">
        <v>67</v>
      </c>
      <c r="C269" s="20" t="s">
        <v>251</v>
      </c>
      <c r="D269" s="21" t="s">
        <v>224</v>
      </c>
      <c r="E269" s="21">
        <v>60</v>
      </c>
      <c r="F269" s="22" t="s">
        <v>24</v>
      </c>
      <c r="G269" s="21" t="s">
        <v>166</v>
      </c>
      <c r="H269" s="20" t="s">
        <v>195</v>
      </c>
      <c r="I269" s="23">
        <v>0.8125</v>
      </c>
      <c r="J269" s="23" t="s">
        <v>174</v>
      </c>
      <c r="K269" s="24" t="s">
        <v>162</v>
      </c>
      <c r="L269" s="20" t="s">
        <v>250</v>
      </c>
      <c r="R269" s="5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12"/>
      <c r="AF269" s="12"/>
    </row>
    <row r="270" spans="1:32" ht="15" customHeight="1">
      <c r="A270" s="14" t="s">
        <v>31</v>
      </c>
      <c r="B270" s="3" t="s">
        <v>67</v>
      </c>
      <c r="C270" s="20" t="s">
        <v>251</v>
      </c>
      <c r="D270" s="21" t="s">
        <v>224</v>
      </c>
      <c r="E270" s="21">
        <v>60</v>
      </c>
      <c r="F270" s="22" t="s">
        <v>24</v>
      </c>
      <c r="G270" s="21" t="s">
        <v>166</v>
      </c>
      <c r="H270" s="20" t="s">
        <v>195</v>
      </c>
      <c r="I270" s="23">
        <v>0.84722222222222221</v>
      </c>
      <c r="J270" s="23" t="s">
        <v>173</v>
      </c>
      <c r="K270" s="24" t="s">
        <v>162</v>
      </c>
      <c r="L270" s="20" t="s">
        <v>250</v>
      </c>
      <c r="R270" s="5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12"/>
      <c r="AF270" s="12"/>
    </row>
    <row r="271" spans="1:32" ht="15" customHeight="1">
      <c r="A271" s="14" t="s">
        <v>31</v>
      </c>
      <c r="B271" s="3" t="s">
        <v>67</v>
      </c>
      <c r="C271" s="20" t="s">
        <v>251</v>
      </c>
      <c r="D271" s="21" t="s">
        <v>224</v>
      </c>
      <c r="E271" s="21">
        <v>60</v>
      </c>
      <c r="F271" s="22" t="s">
        <v>24</v>
      </c>
      <c r="G271" s="21" t="s">
        <v>166</v>
      </c>
      <c r="H271" s="20" t="s">
        <v>195</v>
      </c>
      <c r="I271" s="23">
        <v>0.88194444444444453</v>
      </c>
      <c r="J271" s="23" t="s">
        <v>173</v>
      </c>
      <c r="K271" s="24" t="s">
        <v>162</v>
      </c>
      <c r="L271" s="20" t="s">
        <v>250</v>
      </c>
      <c r="R271" s="5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12"/>
      <c r="AF271" s="12"/>
    </row>
    <row r="272" spans="1:32" ht="15" customHeight="1">
      <c r="A272" s="14" t="s">
        <v>31</v>
      </c>
      <c r="B272" s="3" t="s">
        <v>54</v>
      </c>
      <c r="C272" s="20" t="s">
        <v>252</v>
      </c>
      <c r="D272" s="21" t="s">
        <v>224</v>
      </c>
      <c r="E272" s="21">
        <v>60</v>
      </c>
      <c r="F272" s="22" t="s">
        <v>24</v>
      </c>
      <c r="G272" s="21" t="s">
        <v>166</v>
      </c>
      <c r="H272" s="20" t="s">
        <v>191</v>
      </c>
      <c r="I272" s="23" t="s">
        <v>163</v>
      </c>
      <c r="J272" s="23" t="s">
        <v>163</v>
      </c>
      <c r="K272" s="24" t="s">
        <v>163</v>
      </c>
      <c r="L272" s="20" t="s">
        <v>199</v>
      </c>
      <c r="R272" s="5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12"/>
      <c r="AF272" s="12"/>
    </row>
    <row r="273" spans="1:32" ht="15" customHeight="1">
      <c r="A273" s="14" t="s">
        <v>31</v>
      </c>
      <c r="B273" s="3" t="s">
        <v>54</v>
      </c>
      <c r="C273" s="20" t="s">
        <v>252</v>
      </c>
      <c r="D273" s="21" t="s">
        <v>224</v>
      </c>
      <c r="E273" s="21">
        <v>60</v>
      </c>
      <c r="F273" s="22" t="s">
        <v>24</v>
      </c>
      <c r="G273" s="21" t="s">
        <v>166</v>
      </c>
      <c r="H273" s="20" t="s">
        <v>191</v>
      </c>
      <c r="I273" s="23" t="s">
        <v>163</v>
      </c>
      <c r="J273" s="23" t="s">
        <v>163</v>
      </c>
      <c r="K273" s="24" t="s">
        <v>163</v>
      </c>
      <c r="L273" s="20" t="s">
        <v>199</v>
      </c>
      <c r="R273" s="5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12"/>
      <c r="AF273" s="12"/>
    </row>
    <row r="274" spans="1:32" ht="15" customHeight="1">
      <c r="A274" s="14" t="s">
        <v>31</v>
      </c>
      <c r="B274" s="3" t="s">
        <v>54</v>
      </c>
      <c r="C274" s="20" t="s">
        <v>252</v>
      </c>
      <c r="D274" s="21" t="s">
        <v>224</v>
      </c>
      <c r="E274" s="21">
        <v>60</v>
      </c>
      <c r="F274" s="22" t="s">
        <v>24</v>
      </c>
      <c r="G274" s="21" t="s">
        <v>166</v>
      </c>
      <c r="H274" s="20" t="s">
        <v>191</v>
      </c>
      <c r="I274" s="23" t="s">
        <v>163</v>
      </c>
      <c r="J274" s="23" t="s">
        <v>163</v>
      </c>
      <c r="K274" s="24" t="s">
        <v>163</v>
      </c>
      <c r="L274" s="20" t="s">
        <v>199</v>
      </c>
      <c r="R274" s="5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12"/>
      <c r="AF274" s="12"/>
    </row>
    <row r="275" spans="1:32" ht="15" customHeight="1">
      <c r="A275" s="14" t="s">
        <v>31</v>
      </c>
      <c r="B275" s="3" t="s">
        <v>54</v>
      </c>
      <c r="C275" s="20" t="s">
        <v>252</v>
      </c>
      <c r="D275" s="21" t="s">
        <v>224</v>
      </c>
      <c r="E275" s="21">
        <v>60</v>
      </c>
      <c r="F275" s="22" t="s">
        <v>24</v>
      </c>
      <c r="G275" s="21" t="s">
        <v>166</v>
      </c>
      <c r="H275" s="20" t="s">
        <v>191</v>
      </c>
      <c r="I275" s="23" t="s">
        <v>163</v>
      </c>
      <c r="J275" s="23" t="s">
        <v>163</v>
      </c>
      <c r="K275" s="24" t="s">
        <v>163</v>
      </c>
      <c r="L275" s="20" t="s">
        <v>199</v>
      </c>
      <c r="R275" s="5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12"/>
      <c r="AF275" s="12"/>
    </row>
    <row r="276" spans="1:32" ht="15" customHeight="1">
      <c r="A276" s="14" t="s">
        <v>31</v>
      </c>
      <c r="B276" s="3" t="s">
        <v>80</v>
      </c>
      <c r="C276" s="20" t="s">
        <v>253</v>
      </c>
      <c r="D276" s="21" t="s">
        <v>224</v>
      </c>
      <c r="E276" s="21">
        <v>60</v>
      </c>
      <c r="F276" s="22" t="s">
        <v>24</v>
      </c>
      <c r="G276" s="21" t="s">
        <v>166</v>
      </c>
      <c r="H276" s="20" t="s">
        <v>163</v>
      </c>
      <c r="I276" s="23" t="s">
        <v>163</v>
      </c>
      <c r="J276" s="23" t="s">
        <v>163</v>
      </c>
      <c r="K276" s="24" t="s">
        <v>163</v>
      </c>
      <c r="L276" s="20" t="s">
        <v>163</v>
      </c>
      <c r="R276" s="5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12"/>
      <c r="AF276" s="12"/>
    </row>
    <row r="277" spans="1:32" ht="15" customHeight="1">
      <c r="A277" s="14" t="s">
        <v>31</v>
      </c>
      <c r="B277" s="3" t="s">
        <v>80</v>
      </c>
      <c r="C277" s="20" t="s">
        <v>253</v>
      </c>
      <c r="D277" s="21" t="s">
        <v>224</v>
      </c>
      <c r="E277" s="21">
        <v>60</v>
      </c>
      <c r="F277" s="22" t="s">
        <v>24</v>
      </c>
      <c r="G277" s="21" t="s">
        <v>166</v>
      </c>
      <c r="H277" s="20" t="s">
        <v>163</v>
      </c>
      <c r="I277" s="23" t="s">
        <v>163</v>
      </c>
      <c r="J277" s="23" t="s">
        <v>163</v>
      </c>
      <c r="K277" s="24" t="s">
        <v>163</v>
      </c>
      <c r="L277" s="20" t="s">
        <v>163</v>
      </c>
      <c r="R277" s="5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12"/>
      <c r="AF277" s="12"/>
    </row>
    <row r="278" spans="1:32" ht="15" customHeight="1">
      <c r="A278" s="14" t="s">
        <v>31</v>
      </c>
      <c r="B278" s="3" t="s">
        <v>80</v>
      </c>
      <c r="C278" s="20" t="s">
        <v>253</v>
      </c>
      <c r="D278" s="21" t="s">
        <v>224</v>
      </c>
      <c r="E278" s="21">
        <v>60</v>
      </c>
      <c r="F278" s="22" t="s">
        <v>24</v>
      </c>
      <c r="G278" s="21" t="s">
        <v>166</v>
      </c>
      <c r="H278" s="20" t="s">
        <v>163</v>
      </c>
      <c r="I278" s="23" t="s">
        <v>163</v>
      </c>
      <c r="J278" s="23" t="s">
        <v>163</v>
      </c>
      <c r="K278" s="24" t="s">
        <v>163</v>
      </c>
      <c r="L278" s="20" t="s">
        <v>163</v>
      </c>
      <c r="R278" s="5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12"/>
      <c r="AF278" s="12"/>
    </row>
    <row r="279" spans="1:32" ht="15" customHeight="1">
      <c r="A279" s="14" t="s">
        <v>31</v>
      </c>
      <c r="B279" s="3" t="s">
        <v>80</v>
      </c>
      <c r="C279" s="20" t="s">
        <v>253</v>
      </c>
      <c r="D279" s="21" t="s">
        <v>224</v>
      </c>
      <c r="E279" s="21">
        <v>60</v>
      </c>
      <c r="F279" s="22" t="s">
        <v>24</v>
      </c>
      <c r="G279" s="21" t="s">
        <v>166</v>
      </c>
      <c r="H279" s="20" t="s">
        <v>163</v>
      </c>
      <c r="I279" s="23" t="s">
        <v>163</v>
      </c>
      <c r="J279" s="23" t="s">
        <v>163</v>
      </c>
      <c r="K279" s="24" t="s">
        <v>163</v>
      </c>
      <c r="L279" s="20" t="s">
        <v>163</v>
      </c>
      <c r="R279" s="5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12"/>
      <c r="AF279" s="12"/>
    </row>
    <row r="280" spans="1:32" ht="15" customHeight="1">
      <c r="A280" s="14" t="s">
        <v>31</v>
      </c>
      <c r="B280" s="3" t="s">
        <v>50</v>
      </c>
      <c r="C280" s="15" t="s">
        <v>254</v>
      </c>
      <c r="D280" s="16" t="s">
        <v>158</v>
      </c>
      <c r="E280" s="16">
        <v>120</v>
      </c>
      <c r="F280" s="17" t="s">
        <v>24</v>
      </c>
      <c r="G280" s="16" t="s">
        <v>166</v>
      </c>
      <c r="H280" s="15" t="s">
        <v>191</v>
      </c>
      <c r="I280" s="18">
        <v>0.77777777777777779</v>
      </c>
      <c r="J280" s="18" t="s">
        <v>176</v>
      </c>
      <c r="K280" s="19" t="s">
        <v>162</v>
      </c>
      <c r="L280" s="15" t="s">
        <v>255</v>
      </c>
      <c r="R280" s="5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12"/>
      <c r="AF280" s="12"/>
    </row>
    <row r="281" spans="1:32" ht="15" customHeight="1">
      <c r="A281" s="14" t="s">
        <v>31</v>
      </c>
      <c r="B281" s="3" t="s">
        <v>50</v>
      </c>
      <c r="C281" s="15" t="s">
        <v>254</v>
      </c>
      <c r="D281" s="16" t="s">
        <v>158</v>
      </c>
      <c r="E281" s="16">
        <v>120</v>
      </c>
      <c r="F281" s="17" t="s">
        <v>24</v>
      </c>
      <c r="G281" s="16" t="s">
        <v>166</v>
      </c>
      <c r="H281" s="15" t="s">
        <v>191</v>
      </c>
      <c r="I281" s="18">
        <v>0.8125</v>
      </c>
      <c r="J281" s="18" t="s">
        <v>176</v>
      </c>
      <c r="K281" s="19" t="s">
        <v>162</v>
      </c>
      <c r="L281" s="15" t="s">
        <v>255</v>
      </c>
      <c r="R281" s="5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12"/>
      <c r="AF281" s="12"/>
    </row>
    <row r="282" spans="1:32" ht="15" customHeight="1">
      <c r="A282" s="14" t="s">
        <v>31</v>
      </c>
      <c r="B282" s="3" t="s">
        <v>50</v>
      </c>
      <c r="C282" s="15" t="s">
        <v>254</v>
      </c>
      <c r="D282" s="16" t="s">
        <v>158</v>
      </c>
      <c r="E282" s="16">
        <v>120</v>
      </c>
      <c r="F282" s="17" t="s">
        <v>24</v>
      </c>
      <c r="G282" s="16" t="s">
        <v>166</v>
      </c>
      <c r="H282" s="15" t="s">
        <v>191</v>
      </c>
      <c r="I282" s="18">
        <v>0.84722222222222221</v>
      </c>
      <c r="J282" s="18" t="s">
        <v>161</v>
      </c>
      <c r="K282" s="19" t="s">
        <v>162</v>
      </c>
      <c r="L282" s="15" t="s">
        <v>255</v>
      </c>
      <c r="R282" s="5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12"/>
      <c r="AF282" s="12"/>
    </row>
    <row r="283" spans="1:32" ht="15" customHeight="1">
      <c r="A283" s="14" t="s">
        <v>31</v>
      </c>
      <c r="B283" s="3" t="s">
        <v>50</v>
      </c>
      <c r="C283" s="15" t="s">
        <v>254</v>
      </c>
      <c r="D283" s="16" t="s">
        <v>158</v>
      </c>
      <c r="E283" s="16">
        <v>120</v>
      </c>
      <c r="F283" s="17" t="s">
        <v>24</v>
      </c>
      <c r="G283" s="16" t="s">
        <v>166</v>
      </c>
      <c r="H283" s="15" t="s">
        <v>191</v>
      </c>
      <c r="I283" s="18">
        <v>0.88194444444444453</v>
      </c>
      <c r="J283" s="18" t="s">
        <v>161</v>
      </c>
      <c r="K283" s="19" t="s">
        <v>162</v>
      </c>
      <c r="L283" s="15" t="s">
        <v>255</v>
      </c>
      <c r="R283" s="5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12"/>
      <c r="AF283" s="12"/>
    </row>
    <row r="284" spans="1:32" ht="15" customHeight="1">
      <c r="A284" s="14" t="s">
        <v>31</v>
      </c>
      <c r="B284" s="3" t="s">
        <v>50</v>
      </c>
      <c r="C284" s="15" t="s">
        <v>254</v>
      </c>
      <c r="D284" s="16" t="s">
        <v>158</v>
      </c>
      <c r="E284" s="16">
        <v>120</v>
      </c>
      <c r="F284" s="17" t="s">
        <v>24</v>
      </c>
      <c r="G284" s="16" t="s">
        <v>166</v>
      </c>
      <c r="H284" s="15" t="s">
        <v>191</v>
      </c>
      <c r="I284" s="18" t="s">
        <v>163</v>
      </c>
      <c r="J284" s="18" t="s">
        <v>163</v>
      </c>
      <c r="K284" s="19" t="s">
        <v>163</v>
      </c>
      <c r="L284" s="15" t="s">
        <v>255</v>
      </c>
      <c r="R284" s="5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12"/>
      <c r="AF284" s="12"/>
    </row>
    <row r="285" spans="1:32" ht="15" customHeight="1">
      <c r="A285" s="14" t="s">
        <v>31</v>
      </c>
      <c r="B285" s="3" t="s">
        <v>50</v>
      </c>
      <c r="C285" s="15" t="s">
        <v>254</v>
      </c>
      <c r="D285" s="16" t="s">
        <v>158</v>
      </c>
      <c r="E285" s="16">
        <v>120</v>
      </c>
      <c r="F285" s="17" t="s">
        <v>24</v>
      </c>
      <c r="G285" s="16" t="s">
        <v>166</v>
      </c>
      <c r="H285" s="15" t="s">
        <v>191</v>
      </c>
      <c r="I285" s="18" t="s">
        <v>163</v>
      </c>
      <c r="J285" s="18" t="s">
        <v>163</v>
      </c>
      <c r="K285" s="19" t="s">
        <v>163</v>
      </c>
      <c r="L285" s="15" t="s">
        <v>255</v>
      </c>
      <c r="R285" s="5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12"/>
      <c r="AF285" s="12"/>
    </row>
    <row r="286" spans="1:32" ht="15" customHeight="1">
      <c r="A286" s="14" t="s">
        <v>31</v>
      </c>
      <c r="B286" s="3" t="s">
        <v>82</v>
      </c>
      <c r="C286" s="20" t="s">
        <v>256</v>
      </c>
      <c r="D286" s="21" t="s">
        <v>158</v>
      </c>
      <c r="E286" s="21">
        <v>60</v>
      </c>
      <c r="F286" s="22" t="s">
        <v>24</v>
      </c>
      <c r="G286" s="21" t="s">
        <v>238</v>
      </c>
      <c r="H286" s="20" t="s">
        <v>188</v>
      </c>
      <c r="I286" s="23">
        <v>0.84722222222222221</v>
      </c>
      <c r="J286" s="23" t="s">
        <v>176</v>
      </c>
      <c r="K286" s="24" t="s">
        <v>162</v>
      </c>
      <c r="L286" s="20" t="s">
        <v>163</v>
      </c>
      <c r="R286" s="5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12"/>
      <c r="AF286" s="12"/>
    </row>
    <row r="287" spans="1:32" ht="15" customHeight="1">
      <c r="A287" s="14" t="s">
        <v>31</v>
      </c>
      <c r="B287" s="3" t="s">
        <v>82</v>
      </c>
      <c r="C287" s="20" t="s">
        <v>256</v>
      </c>
      <c r="D287" s="21" t="s">
        <v>158</v>
      </c>
      <c r="E287" s="21">
        <v>60</v>
      </c>
      <c r="F287" s="22" t="s">
        <v>24</v>
      </c>
      <c r="G287" s="21" t="s">
        <v>238</v>
      </c>
      <c r="H287" s="20" t="s">
        <v>188</v>
      </c>
      <c r="I287" s="23">
        <v>0.88194444444444453</v>
      </c>
      <c r="J287" s="23" t="s">
        <v>176</v>
      </c>
      <c r="K287" s="24" t="s">
        <v>162</v>
      </c>
      <c r="L287" s="20" t="s">
        <v>163</v>
      </c>
      <c r="R287" s="5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12"/>
      <c r="AF287" s="12"/>
    </row>
    <row r="288" spans="1:32" ht="15" customHeight="1">
      <c r="A288" s="14" t="s">
        <v>31</v>
      </c>
      <c r="B288" s="3" t="s">
        <v>82</v>
      </c>
      <c r="C288" s="20" t="s">
        <v>256</v>
      </c>
      <c r="D288" s="21" t="s">
        <v>158</v>
      </c>
      <c r="E288" s="21">
        <v>60</v>
      </c>
      <c r="F288" s="22" t="s">
        <v>24</v>
      </c>
      <c r="G288" s="21" t="s">
        <v>238</v>
      </c>
      <c r="H288" s="20" t="s">
        <v>188</v>
      </c>
      <c r="I288" s="23">
        <v>0.77777777777777779</v>
      </c>
      <c r="J288" s="23" t="s">
        <v>164</v>
      </c>
      <c r="K288" s="24" t="s">
        <v>162</v>
      </c>
      <c r="L288" s="20" t="s">
        <v>163</v>
      </c>
      <c r="R288" s="5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12"/>
      <c r="AF288" s="12"/>
    </row>
    <row r="289" spans="1:32" ht="15" customHeight="1">
      <c r="A289" s="14" t="s">
        <v>31</v>
      </c>
      <c r="B289" s="3" t="s">
        <v>82</v>
      </c>
      <c r="C289" s="20" t="s">
        <v>256</v>
      </c>
      <c r="D289" s="21" t="s">
        <v>158</v>
      </c>
      <c r="E289" s="21">
        <v>60</v>
      </c>
      <c r="F289" s="22" t="s">
        <v>24</v>
      </c>
      <c r="G289" s="21" t="s">
        <v>238</v>
      </c>
      <c r="H289" s="20" t="s">
        <v>188</v>
      </c>
      <c r="I289" s="23">
        <v>0.8125</v>
      </c>
      <c r="J289" s="23" t="s">
        <v>164</v>
      </c>
      <c r="K289" s="24" t="s">
        <v>162</v>
      </c>
      <c r="L289" s="20" t="s">
        <v>163</v>
      </c>
      <c r="R289" s="5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12"/>
      <c r="AF289" s="12"/>
    </row>
    <row r="290" spans="1:32" ht="15" customHeight="1">
      <c r="A290" s="14" t="s">
        <v>31</v>
      </c>
      <c r="B290" s="3" t="s">
        <v>37</v>
      </c>
      <c r="C290" s="20" t="s">
        <v>257</v>
      </c>
      <c r="D290" s="21" t="s">
        <v>224</v>
      </c>
      <c r="E290" s="21">
        <v>60</v>
      </c>
      <c r="F290" s="22" t="s">
        <v>24</v>
      </c>
      <c r="G290" s="21" t="s">
        <v>166</v>
      </c>
      <c r="H290" s="20" t="s">
        <v>160</v>
      </c>
      <c r="I290" s="23">
        <v>0.77777777777777779</v>
      </c>
      <c r="J290" s="23" t="s">
        <v>161</v>
      </c>
      <c r="K290" s="24" t="s">
        <v>162</v>
      </c>
      <c r="L290" s="20" t="s">
        <v>227</v>
      </c>
      <c r="M290" s="12"/>
      <c r="N290" s="12"/>
      <c r="O290" s="12"/>
      <c r="P290" s="12"/>
      <c r="Q290" s="12"/>
      <c r="R290" s="5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12"/>
      <c r="AF290" s="12"/>
    </row>
    <row r="291" spans="1:32" ht="15" customHeight="1">
      <c r="A291" s="14" t="s">
        <v>31</v>
      </c>
      <c r="B291" s="3" t="s">
        <v>37</v>
      </c>
      <c r="C291" s="20" t="s">
        <v>257</v>
      </c>
      <c r="D291" s="21" t="s">
        <v>224</v>
      </c>
      <c r="E291" s="21">
        <v>60</v>
      </c>
      <c r="F291" s="22" t="s">
        <v>24</v>
      </c>
      <c r="G291" s="21" t="s">
        <v>166</v>
      </c>
      <c r="H291" s="20" t="s">
        <v>160</v>
      </c>
      <c r="I291" s="23">
        <v>0.8125</v>
      </c>
      <c r="J291" s="23" t="s">
        <v>161</v>
      </c>
      <c r="K291" s="24" t="s">
        <v>162</v>
      </c>
      <c r="L291" s="20" t="s">
        <v>227</v>
      </c>
      <c r="M291" s="12"/>
      <c r="N291" s="12"/>
      <c r="O291" s="12"/>
      <c r="P291" s="12"/>
      <c r="Q291" s="12"/>
      <c r="R291" s="5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12"/>
      <c r="AF291" s="12"/>
    </row>
    <row r="292" spans="1:32" ht="15" customHeight="1">
      <c r="A292" s="14" t="s">
        <v>31</v>
      </c>
      <c r="B292" s="3" t="s">
        <v>37</v>
      </c>
      <c r="C292" s="20" t="s">
        <v>257</v>
      </c>
      <c r="D292" s="21" t="s">
        <v>224</v>
      </c>
      <c r="E292" s="21">
        <v>60</v>
      </c>
      <c r="F292" s="22" t="s">
        <v>24</v>
      </c>
      <c r="G292" s="21" t="s">
        <v>166</v>
      </c>
      <c r="H292" s="20" t="s">
        <v>160</v>
      </c>
      <c r="I292" s="23">
        <v>0.84722222222222221</v>
      </c>
      <c r="J292" s="23" t="s">
        <v>164</v>
      </c>
      <c r="K292" s="24" t="s">
        <v>162</v>
      </c>
      <c r="L292" s="20" t="s">
        <v>227</v>
      </c>
      <c r="M292" s="12"/>
      <c r="N292" s="12"/>
      <c r="O292" s="12"/>
      <c r="P292" s="12"/>
      <c r="Q292" s="12"/>
      <c r="R292" s="5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12"/>
      <c r="AF292" s="12"/>
    </row>
    <row r="293" spans="1:32" ht="15" customHeight="1">
      <c r="A293" s="14" t="s">
        <v>31</v>
      </c>
      <c r="B293" s="3" t="s">
        <v>37</v>
      </c>
      <c r="C293" s="20" t="s">
        <v>257</v>
      </c>
      <c r="D293" s="21" t="s">
        <v>224</v>
      </c>
      <c r="E293" s="21">
        <v>60</v>
      </c>
      <c r="F293" s="22" t="s">
        <v>24</v>
      </c>
      <c r="G293" s="21" t="s">
        <v>166</v>
      </c>
      <c r="H293" s="20" t="s">
        <v>160</v>
      </c>
      <c r="I293" s="23">
        <v>0.88194444444444453</v>
      </c>
      <c r="J293" s="23" t="s">
        <v>164</v>
      </c>
      <c r="K293" s="24" t="s">
        <v>162</v>
      </c>
      <c r="L293" s="20" t="s">
        <v>227</v>
      </c>
      <c r="M293" s="12"/>
      <c r="N293" s="12"/>
      <c r="O293" s="12"/>
      <c r="P293" s="12"/>
      <c r="Q293" s="12"/>
      <c r="R293" s="5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12"/>
      <c r="AF293" s="12"/>
    </row>
    <row r="294" spans="1:32" ht="15" customHeight="1">
      <c r="A294" s="14" t="s">
        <v>31</v>
      </c>
      <c r="B294" s="3" t="s">
        <v>37</v>
      </c>
      <c r="C294" s="20" t="s">
        <v>257</v>
      </c>
      <c r="D294" s="21" t="s">
        <v>224</v>
      </c>
      <c r="E294" s="21">
        <v>60</v>
      </c>
      <c r="F294" s="22" t="s">
        <v>24</v>
      </c>
      <c r="G294" s="21" t="s">
        <v>166</v>
      </c>
      <c r="H294" s="20" t="s">
        <v>160</v>
      </c>
      <c r="I294" s="23" t="s">
        <v>163</v>
      </c>
      <c r="J294" s="23" t="s">
        <v>163</v>
      </c>
      <c r="K294" s="24" t="s">
        <v>163</v>
      </c>
      <c r="L294" s="20" t="s">
        <v>227</v>
      </c>
      <c r="M294" s="12"/>
      <c r="N294" s="12"/>
      <c r="O294" s="12"/>
      <c r="P294" s="12"/>
      <c r="Q294" s="12"/>
      <c r="R294" s="5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12"/>
      <c r="AF294" s="12"/>
    </row>
    <row r="295" spans="1:32" ht="15" customHeight="1">
      <c r="A295" s="14" t="s">
        <v>31</v>
      </c>
      <c r="B295" s="3" t="s">
        <v>37</v>
      </c>
      <c r="C295" s="20" t="s">
        <v>257</v>
      </c>
      <c r="D295" s="21" t="s">
        <v>224</v>
      </c>
      <c r="E295" s="21">
        <v>60</v>
      </c>
      <c r="F295" s="22" t="s">
        <v>24</v>
      </c>
      <c r="G295" s="21" t="s">
        <v>166</v>
      </c>
      <c r="H295" s="20" t="s">
        <v>160</v>
      </c>
      <c r="I295" s="23" t="s">
        <v>163</v>
      </c>
      <c r="J295" s="23" t="s">
        <v>163</v>
      </c>
      <c r="K295" s="24" t="s">
        <v>163</v>
      </c>
      <c r="L295" s="20" t="s">
        <v>227</v>
      </c>
      <c r="M295" s="12"/>
      <c r="N295" s="12"/>
      <c r="O295" s="12"/>
      <c r="P295" s="12"/>
      <c r="Q295" s="12"/>
      <c r="R295" s="5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12"/>
      <c r="AF295" s="12"/>
    </row>
    <row r="296" spans="1:32" ht="15" customHeight="1">
      <c r="A296" s="14" t="s">
        <v>31</v>
      </c>
      <c r="B296" s="3" t="s">
        <v>37</v>
      </c>
      <c r="C296" s="20" t="s">
        <v>257</v>
      </c>
      <c r="D296" s="21" t="s">
        <v>224</v>
      </c>
      <c r="E296" s="21">
        <v>60</v>
      </c>
      <c r="F296" s="22" t="s">
        <v>24</v>
      </c>
      <c r="G296" s="21" t="s">
        <v>166</v>
      </c>
      <c r="H296" s="20" t="s">
        <v>160</v>
      </c>
      <c r="I296" s="23" t="s">
        <v>163</v>
      </c>
      <c r="J296" s="23" t="s">
        <v>163</v>
      </c>
      <c r="K296" s="24" t="s">
        <v>163</v>
      </c>
      <c r="L296" s="20" t="s">
        <v>227</v>
      </c>
      <c r="M296" s="12"/>
      <c r="N296" s="12"/>
      <c r="O296" s="12"/>
      <c r="P296" s="12"/>
      <c r="Q296" s="12"/>
      <c r="R296" s="5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12"/>
      <c r="AF296" s="12"/>
    </row>
    <row r="297" spans="1:32" ht="15" customHeight="1">
      <c r="A297" s="14" t="s">
        <v>31</v>
      </c>
      <c r="B297" s="3" t="s">
        <v>37</v>
      </c>
      <c r="C297" s="20" t="s">
        <v>257</v>
      </c>
      <c r="D297" s="21" t="s">
        <v>224</v>
      </c>
      <c r="E297" s="21">
        <v>60</v>
      </c>
      <c r="F297" s="22" t="s">
        <v>24</v>
      </c>
      <c r="G297" s="21" t="s">
        <v>166</v>
      </c>
      <c r="H297" s="20" t="s">
        <v>160</v>
      </c>
      <c r="I297" s="23" t="s">
        <v>163</v>
      </c>
      <c r="J297" s="23" t="s">
        <v>163</v>
      </c>
      <c r="K297" s="24" t="s">
        <v>163</v>
      </c>
      <c r="L297" s="20" t="s">
        <v>227</v>
      </c>
      <c r="M297" s="12"/>
      <c r="N297" s="12"/>
      <c r="O297" s="12"/>
      <c r="P297" s="12"/>
      <c r="Q297" s="12"/>
      <c r="R297" s="5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12"/>
      <c r="AF297" s="12"/>
    </row>
    <row r="298" spans="1:32" ht="15" customHeight="1">
      <c r="A298" s="14" t="s">
        <v>31</v>
      </c>
      <c r="B298" s="3" t="s">
        <v>76</v>
      </c>
      <c r="C298" s="20" t="s">
        <v>258</v>
      </c>
      <c r="D298" s="21" t="s">
        <v>224</v>
      </c>
      <c r="E298" s="21">
        <v>60</v>
      </c>
      <c r="F298" s="22" t="s">
        <v>29</v>
      </c>
      <c r="G298" s="21" t="s">
        <v>166</v>
      </c>
      <c r="H298" s="20" t="s">
        <v>182</v>
      </c>
      <c r="I298" s="23">
        <v>0.3125</v>
      </c>
      <c r="J298" s="23" t="s">
        <v>173</v>
      </c>
      <c r="K298" s="24" t="s">
        <v>168</v>
      </c>
      <c r="L298" s="20" t="s">
        <v>186</v>
      </c>
      <c r="R298" s="5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12"/>
      <c r="AF298" s="12"/>
    </row>
    <row r="299" spans="1:32" ht="15" customHeight="1">
      <c r="A299" s="14" t="s">
        <v>31</v>
      </c>
      <c r="B299" s="3" t="s">
        <v>76</v>
      </c>
      <c r="C299" s="20" t="s">
        <v>258</v>
      </c>
      <c r="D299" s="21" t="s">
        <v>224</v>
      </c>
      <c r="E299" s="21">
        <v>60</v>
      </c>
      <c r="F299" s="22" t="s">
        <v>29</v>
      </c>
      <c r="G299" s="21" t="s">
        <v>166</v>
      </c>
      <c r="H299" s="20" t="s">
        <v>182</v>
      </c>
      <c r="I299" s="23">
        <v>0.34722222222222221</v>
      </c>
      <c r="J299" s="23" t="s">
        <v>173</v>
      </c>
      <c r="K299" s="24" t="s">
        <v>168</v>
      </c>
      <c r="L299" s="20" t="s">
        <v>186</v>
      </c>
      <c r="R299" s="5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12"/>
      <c r="AF299" s="12"/>
    </row>
    <row r="300" spans="1:32" ht="15" customHeight="1">
      <c r="A300" s="14" t="s">
        <v>31</v>
      </c>
      <c r="B300" s="3" t="s">
        <v>76</v>
      </c>
      <c r="C300" s="20" t="s">
        <v>258</v>
      </c>
      <c r="D300" s="21" t="s">
        <v>224</v>
      </c>
      <c r="E300" s="21">
        <v>60</v>
      </c>
      <c r="F300" s="22" t="s">
        <v>29</v>
      </c>
      <c r="G300" s="21" t="s">
        <v>166</v>
      </c>
      <c r="H300" s="20" t="s">
        <v>182</v>
      </c>
      <c r="I300" s="23">
        <v>0.38194444444444442</v>
      </c>
      <c r="J300" s="23" t="s">
        <v>174</v>
      </c>
      <c r="K300" s="24" t="s">
        <v>168</v>
      </c>
      <c r="L300" s="20" t="s">
        <v>186</v>
      </c>
      <c r="R300" s="5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12"/>
      <c r="AF300" s="12"/>
    </row>
    <row r="301" spans="1:32" ht="15" customHeight="1">
      <c r="A301" s="14" t="s">
        <v>31</v>
      </c>
      <c r="B301" s="3" t="s">
        <v>76</v>
      </c>
      <c r="C301" s="20" t="s">
        <v>258</v>
      </c>
      <c r="D301" s="21" t="s">
        <v>224</v>
      </c>
      <c r="E301" s="21">
        <v>60</v>
      </c>
      <c r="F301" s="22" t="s">
        <v>29</v>
      </c>
      <c r="G301" s="21" t="s">
        <v>166</v>
      </c>
      <c r="H301" s="20" t="s">
        <v>182</v>
      </c>
      <c r="I301" s="23">
        <v>0.41666666666666663</v>
      </c>
      <c r="J301" s="23" t="s">
        <v>174</v>
      </c>
      <c r="K301" s="24" t="s">
        <v>168</v>
      </c>
      <c r="L301" s="20" t="s">
        <v>186</v>
      </c>
      <c r="R301" s="5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12"/>
      <c r="AF301" s="12"/>
    </row>
    <row r="302" spans="1:32" ht="15" customHeight="1">
      <c r="A302" s="14" t="s">
        <v>25</v>
      </c>
      <c r="B302" s="3" t="s">
        <v>60</v>
      </c>
      <c r="C302" s="20" t="s">
        <v>259</v>
      </c>
      <c r="D302" s="21" t="s">
        <v>224</v>
      </c>
      <c r="E302" s="21">
        <v>60</v>
      </c>
      <c r="F302" s="22" t="s">
        <v>29</v>
      </c>
      <c r="G302" s="21" t="s">
        <v>166</v>
      </c>
      <c r="H302" s="20" t="s">
        <v>202</v>
      </c>
      <c r="I302" s="23">
        <v>0.38194444444444442</v>
      </c>
      <c r="J302" s="23" t="s">
        <v>173</v>
      </c>
      <c r="K302" s="24" t="s">
        <v>168</v>
      </c>
      <c r="L302" s="20" t="s">
        <v>218</v>
      </c>
      <c r="R302" s="5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12"/>
      <c r="AF302" s="12"/>
    </row>
    <row r="303" spans="1:32" ht="15" customHeight="1">
      <c r="A303" s="14" t="s">
        <v>25</v>
      </c>
      <c r="B303" s="3" t="s">
        <v>60</v>
      </c>
      <c r="C303" s="20" t="s">
        <v>259</v>
      </c>
      <c r="D303" s="21" t="s">
        <v>224</v>
      </c>
      <c r="E303" s="21">
        <v>60</v>
      </c>
      <c r="F303" s="22" t="s">
        <v>29</v>
      </c>
      <c r="G303" s="21" t="s">
        <v>166</v>
      </c>
      <c r="H303" s="20" t="s">
        <v>202</v>
      </c>
      <c r="I303" s="23">
        <v>0.41666666666666663</v>
      </c>
      <c r="J303" s="23" t="s">
        <v>173</v>
      </c>
      <c r="K303" s="24" t="s">
        <v>168</v>
      </c>
      <c r="L303" s="20" t="s">
        <v>218</v>
      </c>
      <c r="R303" s="5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12"/>
      <c r="AF303" s="12"/>
    </row>
    <row r="304" spans="1:32" ht="15" customHeight="1">
      <c r="A304" s="14" t="s">
        <v>25</v>
      </c>
      <c r="B304" s="3" t="s">
        <v>60</v>
      </c>
      <c r="C304" s="20" t="s">
        <v>259</v>
      </c>
      <c r="D304" s="21" t="s">
        <v>224</v>
      </c>
      <c r="E304" s="21">
        <v>60</v>
      </c>
      <c r="F304" s="22" t="s">
        <v>29</v>
      </c>
      <c r="G304" s="21" t="s">
        <v>166</v>
      </c>
      <c r="H304" s="20" t="s">
        <v>202</v>
      </c>
      <c r="I304" s="23">
        <v>0.45138888888888884</v>
      </c>
      <c r="J304" s="23" t="s">
        <v>164</v>
      </c>
      <c r="K304" s="24" t="s">
        <v>168</v>
      </c>
      <c r="L304" s="20" t="s">
        <v>218</v>
      </c>
      <c r="R304" s="5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12"/>
      <c r="AF304" s="12"/>
    </row>
    <row r="305" spans="1:32" ht="15" customHeight="1">
      <c r="A305" s="14" t="s">
        <v>25</v>
      </c>
      <c r="B305" s="3" t="s">
        <v>60</v>
      </c>
      <c r="C305" s="20" t="s">
        <v>259</v>
      </c>
      <c r="D305" s="21" t="s">
        <v>224</v>
      </c>
      <c r="E305" s="21">
        <v>60</v>
      </c>
      <c r="F305" s="22" t="s">
        <v>29</v>
      </c>
      <c r="G305" s="21" t="s">
        <v>166</v>
      </c>
      <c r="H305" s="20" t="s">
        <v>202</v>
      </c>
      <c r="I305" s="23">
        <v>0.4861111111111111</v>
      </c>
      <c r="J305" s="23" t="s">
        <v>164</v>
      </c>
      <c r="K305" s="24" t="s">
        <v>168</v>
      </c>
      <c r="L305" s="20" t="s">
        <v>218</v>
      </c>
      <c r="R305" s="5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12"/>
      <c r="AF305" s="12"/>
    </row>
    <row r="306" spans="1:32" ht="15" customHeight="1">
      <c r="A306" s="14" t="s">
        <v>31</v>
      </c>
      <c r="B306" s="3" t="s">
        <v>50</v>
      </c>
      <c r="C306" s="20" t="s">
        <v>254</v>
      </c>
      <c r="D306" s="21" t="s">
        <v>158</v>
      </c>
      <c r="E306" s="21">
        <v>120</v>
      </c>
      <c r="F306" s="22" t="s">
        <v>40</v>
      </c>
      <c r="G306" s="21" t="s">
        <v>166</v>
      </c>
      <c r="H306" s="20" t="s">
        <v>191</v>
      </c>
      <c r="I306" s="23">
        <v>0.77777777777777779</v>
      </c>
      <c r="J306" s="23" t="s">
        <v>176</v>
      </c>
      <c r="K306" s="24" t="s">
        <v>162</v>
      </c>
      <c r="L306" s="20" t="s">
        <v>248</v>
      </c>
      <c r="R306" s="5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12"/>
      <c r="AF306" s="12"/>
    </row>
    <row r="307" spans="1:32" ht="15" customHeight="1">
      <c r="A307" s="14" t="s">
        <v>31</v>
      </c>
      <c r="B307" s="3" t="s">
        <v>50</v>
      </c>
      <c r="C307" s="20" t="s">
        <v>254</v>
      </c>
      <c r="D307" s="21" t="s">
        <v>158</v>
      </c>
      <c r="E307" s="21">
        <v>120</v>
      </c>
      <c r="F307" s="22" t="s">
        <v>40</v>
      </c>
      <c r="G307" s="21" t="s">
        <v>166</v>
      </c>
      <c r="H307" s="20" t="s">
        <v>191</v>
      </c>
      <c r="I307" s="23">
        <v>0.8125</v>
      </c>
      <c r="J307" s="23" t="s">
        <v>176</v>
      </c>
      <c r="K307" s="24" t="s">
        <v>162</v>
      </c>
      <c r="L307" s="20" t="s">
        <v>248</v>
      </c>
      <c r="R307" s="5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12"/>
      <c r="AF307" s="12"/>
    </row>
    <row r="308" spans="1:32" ht="15" customHeight="1">
      <c r="A308" s="14" t="s">
        <v>31</v>
      </c>
      <c r="B308" s="3" t="s">
        <v>50</v>
      </c>
      <c r="C308" s="20" t="s">
        <v>254</v>
      </c>
      <c r="D308" s="21" t="s">
        <v>158</v>
      </c>
      <c r="E308" s="21">
        <v>120</v>
      </c>
      <c r="F308" s="22" t="s">
        <v>40</v>
      </c>
      <c r="G308" s="21" t="s">
        <v>166</v>
      </c>
      <c r="H308" s="20" t="s">
        <v>191</v>
      </c>
      <c r="I308" s="23">
        <v>0.84722222222222221</v>
      </c>
      <c r="J308" s="23" t="s">
        <v>161</v>
      </c>
      <c r="K308" s="24" t="s">
        <v>162</v>
      </c>
      <c r="L308" s="20" t="s">
        <v>248</v>
      </c>
      <c r="R308" s="5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12"/>
      <c r="AF308" s="12"/>
    </row>
    <row r="309" spans="1:32" ht="15" customHeight="1">
      <c r="A309" s="14" t="s">
        <v>31</v>
      </c>
      <c r="B309" s="3" t="s">
        <v>50</v>
      </c>
      <c r="C309" s="20" t="s">
        <v>254</v>
      </c>
      <c r="D309" s="21" t="s">
        <v>158</v>
      </c>
      <c r="E309" s="21">
        <v>120</v>
      </c>
      <c r="F309" s="22" t="s">
        <v>40</v>
      </c>
      <c r="G309" s="21" t="s">
        <v>166</v>
      </c>
      <c r="H309" s="20" t="s">
        <v>191</v>
      </c>
      <c r="I309" s="23">
        <v>0.88194444444444453</v>
      </c>
      <c r="J309" s="23" t="s">
        <v>161</v>
      </c>
      <c r="K309" s="24" t="s">
        <v>162</v>
      </c>
      <c r="L309" s="20" t="s">
        <v>248</v>
      </c>
      <c r="R309" s="5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12"/>
      <c r="AF309" s="12"/>
    </row>
    <row r="310" spans="1:32" ht="15" customHeight="1">
      <c r="A310" s="14" t="s">
        <v>31</v>
      </c>
      <c r="B310" s="3" t="s">
        <v>50</v>
      </c>
      <c r="C310" s="20" t="s">
        <v>254</v>
      </c>
      <c r="D310" s="21" t="s">
        <v>158</v>
      </c>
      <c r="E310" s="21">
        <v>120</v>
      </c>
      <c r="F310" s="22" t="s">
        <v>40</v>
      </c>
      <c r="G310" s="21" t="s">
        <v>166</v>
      </c>
      <c r="H310" s="20" t="s">
        <v>191</v>
      </c>
      <c r="I310" s="23" t="s">
        <v>163</v>
      </c>
      <c r="J310" s="23" t="s">
        <v>163</v>
      </c>
      <c r="K310" s="24" t="s">
        <v>163</v>
      </c>
      <c r="L310" s="20" t="s">
        <v>248</v>
      </c>
      <c r="R310" s="5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12"/>
      <c r="AF310" s="12"/>
    </row>
    <row r="311" spans="1:32" ht="15" customHeight="1">
      <c r="A311" s="14" t="s">
        <v>31</v>
      </c>
      <c r="B311" s="3" t="s">
        <v>50</v>
      </c>
      <c r="C311" s="20" t="s">
        <v>254</v>
      </c>
      <c r="D311" s="21" t="s">
        <v>158</v>
      </c>
      <c r="E311" s="21">
        <v>120</v>
      </c>
      <c r="F311" s="22" t="s">
        <v>40</v>
      </c>
      <c r="G311" s="21" t="s">
        <v>166</v>
      </c>
      <c r="H311" s="20" t="s">
        <v>191</v>
      </c>
      <c r="I311" s="23" t="s">
        <v>163</v>
      </c>
      <c r="J311" s="23" t="s">
        <v>163</v>
      </c>
      <c r="K311" s="24" t="s">
        <v>163</v>
      </c>
      <c r="L311" s="20" t="s">
        <v>248</v>
      </c>
      <c r="R311" s="5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12"/>
      <c r="AF311" s="12"/>
    </row>
    <row r="312" spans="1:32" ht="15" customHeight="1">
      <c r="A312" s="14" t="s">
        <v>31</v>
      </c>
      <c r="B312" s="3" t="s">
        <v>87</v>
      </c>
      <c r="C312" s="20" t="s">
        <v>260</v>
      </c>
      <c r="D312" s="21" t="s">
        <v>224</v>
      </c>
      <c r="E312" s="21">
        <v>60</v>
      </c>
      <c r="F312" s="22" t="s">
        <v>24</v>
      </c>
      <c r="G312" s="21" t="s">
        <v>261</v>
      </c>
      <c r="H312" s="20" t="s">
        <v>239</v>
      </c>
      <c r="I312" s="23">
        <v>0.3125</v>
      </c>
      <c r="J312" s="23" t="s">
        <v>225</v>
      </c>
      <c r="K312" s="24" t="s">
        <v>162</v>
      </c>
      <c r="L312" s="20" t="s">
        <v>163</v>
      </c>
      <c r="R312" s="5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12"/>
      <c r="AF312" s="12"/>
    </row>
    <row r="313" spans="1:32" ht="15" customHeight="1">
      <c r="A313" s="14" t="s">
        <v>31</v>
      </c>
      <c r="B313" s="3" t="s">
        <v>87</v>
      </c>
      <c r="C313" s="20" t="s">
        <v>260</v>
      </c>
      <c r="D313" s="21" t="s">
        <v>224</v>
      </c>
      <c r="E313" s="21">
        <v>60</v>
      </c>
      <c r="F313" s="22" t="s">
        <v>24</v>
      </c>
      <c r="G313" s="21" t="s">
        <v>261</v>
      </c>
      <c r="H313" s="20" t="s">
        <v>239</v>
      </c>
      <c r="I313" s="23">
        <v>0.34722222222222221</v>
      </c>
      <c r="J313" s="23" t="s">
        <v>225</v>
      </c>
      <c r="K313" s="24" t="s">
        <v>162</v>
      </c>
      <c r="L313" s="20" t="s">
        <v>163</v>
      </c>
      <c r="R313" s="5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12"/>
      <c r="AF313" s="12"/>
    </row>
    <row r="314" spans="1:32" ht="15" customHeight="1">
      <c r="A314" s="14" t="s">
        <v>31</v>
      </c>
      <c r="B314" s="3" t="s">
        <v>87</v>
      </c>
      <c r="C314" s="20" t="s">
        <v>260</v>
      </c>
      <c r="D314" s="21" t="s">
        <v>224</v>
      </c>
      <c r="E314" s="21">
        <v>60</v>
      </c>
      <c r="F314" s="22" t="s">
        <v>24</v>
      </c>
      <c r="G314" s="21" t="s">
        <v>261</v>
      </c>
      <c r="H314" s="20" t="s">
        <v>239</v>
      </c>
      <c r="I314" s="23">
        <v>0.38194444444444442</v>
      </c>
      <c r="J314" s="23" t="s">
        <v>225</v>
      </c>
      <c r="K314" s="24" t="s">
        <v>162</v>
      </c>
      <c r="L314" s="20" t="s">
        <v>163</v>
      </c>
      <c r="R314" s="5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12"/>
      <c r="AF314" s="12"/>
    </row>
    <row r="315" spans="1:32" ht="15" customHeight="1">
      <c r="A315" s="14" t="s">
        <v>31</v>
      </c>
      <c r="B315" s="3" t="s">
        <v>87</v>
      </c>
      <c r="C315" s="20" t="s">
        <v>260</v>
      </c>
      <c r="D315" s="21" t="s">
        <v>224</v>
      </c>
      <c r="E315" s="21">
        <v>60</v>
      </c>
      <c r="F315" s="22" t="s">
        <v>24</v>
      </c>
      <c r="G315" s="21" t="s">
        <v>261</v>
      </c>
      <c r="H315" s="20" t="s">
        <v>239</v>
      </c>
      <c r="I315" s="23">
        <v>0.41666666666666663</v>
      </c>
      <c r="J315" s="23" t="s">
        <v>225</v>
      </c>
      <c r="K315" s="24" t="s">
        <v>162</v>
      </c>
      <c r="L315" s="20" t="s">
        <v>163</v>
      </c>
      <c r="R315" s="5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12"/>
      <c r="AF315" s="12"/>
    </row>
    <row r="316" spans="1:32" ht="15" customHeight="1">
      <c r="A316" s="14" t="s">
        <v>31</v>
      </c>
      <c r="B316" s="3" t="s">
        <v>51</v>
      </c>
      <c r="C316" s="15" t="s">
        <v>262</v>
      </c>
      <c r="D316" s="16" t="s">
        <v>158</v>
      </c>
      <c r="E316" s="16">
        <v>120</v>
      </c>
      <c r="F316" s="17" t="s">
        <v>24</v>
      </c>
      <c r="G316" s="16" t="s">
        <v>166</v>
      </c>
      <c r="H316" s="15" t="s">
        <v>160</v>
      </c>
      <c r="I316" s="18">
        <v>0.77777777777777779</v>
      </c>
      <c r="J316" s="18" t="s">
        <v>161</v>
      </c>
      <c r="K316" s="19" t="s">
        <v>162</v>
      </c>
      <c r="L316" s="15" t="s">
        <v>255</v>
      </c>
      <c r="R316" s="5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12"/>
      <c r="AF316" s="12"/>
    </row>
    <row r="317" spans="1:32" ht="15" customHeight="1">
      <c r="A317" s="14" t="s">
        <v>31</v>
      </c>
      <c r="B317" s="3" t="s">
        <v>51</v>
      </c>
      <c r="C317" s="15" t="s">
        <v>262</v>
      </c>
      <c r="D317" s="16" t="s">
        <v>158</v>
      </c>
      <c r="E317" s="16">
        <v>120</v>
      </c>
      <c r="F317" s="17" t="s">
        <v>24</v>
      </c>
      <c r="G317" s="16" t="s">
        <v>166</v>
      </c>
      <c r="H317" s="15" t="s">
        <v>160</v>
      </c>
      <c r="I317" s="18">
        <v>0.8125</v>
      </c>
      <c r="J317" s="18" t="s">
        <v>161</v>
      </c>
      <c r="K317" s="19" t="s">
        <v>162</v>
      </c>
      <c r="L317" s="15" t="s">
        <v>255</v>
      </c>
      <c r="R317" s="5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12"/>
      <c r="AF317" s="12"/>
    </row>
    <row r="318" spans="1:32" ht="15" customHeight="1">
      <c r="A318" s="14" t="s">
        <v>31</v>
      </c>
      <c r="B318" s="3" t="s">
        <v>51</v>
      </c>
      <c r="C318" s="15" t="s">
        <v>262</v>
      </c>
      <c r="D318" s="16" t="s">
        <v>158</v>
      </c>
      <c r="E318" s="16">
        <v>120</v>
      </c>
      <c r="F318" s="17" t="s">
        <v>24</v>
      </c>
      <c r="G318" s="16" t="s">
        <v>166</v>
      </c>
      <c r="H318" s="15" t="s">
        <v>160</v>
      </c>
      <c r="I318" s="18">
        <v>0.84722222222222221</v>
      </c>
      <c r="J318" s="18" t="s">
        <v>164</v>
      </c>
      <c r="K318" s="19" t="s">
        <v>162</v>
      </c>
      <c r="L318" s="15" t="s">
        <v>255</v>
      </c>
      <c r="R318" s="5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12"/>
      <c r="AF318" s="12"/>
    </row>
    <row r="319" spans="1:32" ht="15" customHeight="1">
      <c r="A319" s="14" t="s">
        <v>31</v>
      </c>
      <c r="B319" s="3" t="s">
        <v>51</v>
      </c>
      <c r="C319" s="15" t="s">
        <v>262</v>
      </c>
      <c r="D319" s="16" t="s">
        <v>158</v>
      </c>
      <c r="E319" s="16">
        <v>120</v>
      </c>
      <c r="F319" s="17" t="s">
        <v>24</v>
      </c>
      <c r="G319" s="16" t="s">
        <v>166</v>
      </c>
      <c r="H319" s="15" t="s">
        <v>160</v>
      </c>
      <c r="I319" s="18">
        <v>0.88194444444444453</v>
      </c>
      <c r="J319" s="18" t="s">
        <v>164</v>
      </c>
      <c r="K319" s="19" t="s">
        <v>162</v>
      </c>
      <c r="L319" s="15" t="s">
        <v>255</v>
      </c>
      <c r="R319" s="5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12"/>
      <c r="AF319" s="12"/>
    </row>
    <row r="320" spans="1:32" ht="15" customHeight="1">
      <c r="A320" s="14" t="s">
        <v>31</v>
      </c>
      <c r="B320" s="3" t="s">
        <v>51</v>
      </c>
      <c r="C320" s="15" t="s">
        <v>262</v>
      </c>
      <c r="D320" s="16" t="s">
        <v>158</v>
      </c>
      <c r="E320" s="16">
        <v>120</v>
      </c>
      <c r="F320" s="17" t="s">
        <v>24</v>
      </c>
      <c r="G320" s="16" t="s">
        <v>166</v>
      </c>
      <c r="H320" s="15" t="s">
        <v>160</v>
      </c>
      <c r="I320" s="18" t="s">
        <v>163</v>
      </c>
      <c r="J320" s="18" t="s">
        <v>163</v>
      </c>
      <c r="K320" s="19" t="s">
        <v>163</v>
      </c>
      <c r="L320" s="15" t="s">
        <v>255</v>
      </c>
      <c r="R320" s="5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12"/>
      <c r="AF320" s="12"/>
    </row>
    <row r="321" spans="1:32" ht="15" customHeight="1">
      <c r="A321" s="14" t="s">
        <v>31</v>
      </c>
      <c r="B321" s="3" t="s">
        <v>51</v>
      </c>
      <c r="C321" s="15" t="s">
        <v>262</v>
      </c>
      <c r="D321" s="16" t="s">
        <v>158</v>
      </c>
      <c r="E321" s="16">
        <v>120</v>
      </c>
      <c r="F321" s="17" t="s">
        <v>24</v>
      </c>
      <c r="G321" s="16" t="s">
        <v>166</v>
      </c>
      <c r="H321" s="15" t="s">
        <v>160</v>
      </c>
      <c r="I321" s="18" t="s">
        <v>163</v>
      </c>
      <c r="J321" s="18" t="s">
        <v>163</v>
      </c>
      <c r="K321" s="19" t="s">
        <v>163</v>
      </c>
      <c r="L321" s="15" t="s">
        <v>255</v>
      </c>
      <c r="R321" s="5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12"/>
      <c r="AF321" s="12"/>
    </row>
    <row r="322" spans="1:32" ht="15" customHeight="1">
      <c r="A322" s="14" t="s">
        <v>31</v>
      </c>
      <c r="B322" s="3" t="s">
        <v>89</v>
      </c>
      <c r="C322" s="20" t="s">
        <v>263</v>
      </c>
      <c r="D322" s="21" t="s">
        <v>158</v>
      </c>
      <c r="E322" s="21">
        <v>30</v>
      </c>
      <c r="F322" s="22" t="s">
        <v>29</v>
      </c>
      <c r="G322" s="21" t="s">
        <v>166</v>
      </c>
      <c r="H322" s="20" t="s">
        <v>167</v>
      </c>
      <c r="I322" s="23">
        <v>0.3125</v>
      </c>
      <c r="J322" s="23" t="s">
        <v>164</v>
      </c>
      <c r="K322" s="24" t="s">
        <v>168</v>
      </c>
      <c r="L322" s="20" t="s">
        <v>264</v>
      </c>
      <c r="R322" s="5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12"/>
      <c r="AF322" s="12"/>
    </row>
    <row r="323" spans="1:32" ht="15" customHeight="1">
      <c r="A323" s="14" t="s">
        <v>31</v>
      </c>
      <c r="B323" s="3" t="s">
        <v>89</v>
      </c>
      <c r="C323" s="20" t="s">
        <v>263</v>
      </c>
      <c r="D323" s="21" t="s">
        <v>158</v>
      </c>
      <c r="E323" s="21">
        <v>30</v>
      </c>
      <c r="F323" s="22" t="s">
        <v>29</v>
      </c>
      <c r="G323" s="21" t="s">
        <v>166</v>
      </c>
      <c r="H323" s="20" t="s">
        <v>167</v>
      </c>
      <c r="I323" s="23">
        <v>0.34722222222222221</v>
      </c>
      <c r="J323" s="23" t="s">
        <v>164</v>
      </c>
      <c r="K323" s="24" t="s">
        <v>168</v>
      </c>
      <c r="L323" s="20" t="s">
        <v>264</v>
      </c>
      <c r="R323" s="5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12"/>
      <c r="AF323" s="12"/>
    </row>
    <row r="324" spans="1:32" ht="15" customHeight="1">
      <c r="A324" s="14" t="s">
        <v>31</v>
      </c>
      <c r="B324" s="3" t="s">
        <v>137</v>
      </c>
      <c r="C324" s="20" t="s">
        <v>265</v>
      </c>
      <c r="D324" s="21" t="s">
        <v>224</v>
      </c>
      <c r="E324" s="21">
        <v>60</v>
      </c>
      <c r="F324" s="22" t="s">
        <v>29</v>
      </c>
      <c r="G324" s="21" t="s">
        <v>166</v>
      </c>
      <c r="H324" s="20" t="s">
        <v>175</v>
      </c>
      <c r="I324" s="23">
        <v>0.3125</v>
      </c>
      <c r="J324" s="23" t="s">
        <v>161</v>
      </c>
      <c r="K324" s="24" t="s">
        <v>168</v>
      </c>
      <c r="L324" s="20" t="s">
        <v>200</v>
      </c>
      <c r="R324" s="5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12"/>
      <c r="AF324" s="12"/>
    </row>
    <row r="325" spans="1:32" ht="15" customHeight="1">
      <c r="A325" s="14" t="s">
        <v>31</v>
      </c>
      <c r="B325" s="3" t="s">
        <v>137</v>
      </c>
      <c r="C325" s="20" t="s">
        <v>265</v>
      </c>
      <c r="D325" s="21" t="s">
        <v>224</v>
      </c>
      <c r="E325" s="21">
        <v>60</v>
      </c>
      <c r="F325" s="22" t="s">
        <v>29</v>
      </c>
      <c r="G325" s="21" t="s">
        <v>166</v>
      </c>
      <c r="H325" s="20" t="s">
        <v>175</v>
      </c>
      <c r="I325" s="23">
        <v>0.34722222222222221</v>
      </c>
      <c r="J325" s="23" t="s">
        <v>161</v>
      </c>
      <c r="K325" s="24" t="s">
        <v>168</v>
      </c>
      <c r="L325" s="20" t="s">
        <v>200</v>
      </c>
      <c r="R325" s="5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12"/>
      <c r="AF325" s="12"/>
    </row>
    <row r="326" spans="1:32" ht="15" customHeight="1">
      <c r="A326" s="14" t="s">
        <v>31</v>
      </c>
      <c r="B326" s="3" t="s">
        <v>137</v>
      </c>
      <c r="C326" s="20" t="s">
        <v>265</v>
      </c>
      <c r="D326" s="21" t="s">
        <v>224</v>
      </c>
      <c r="E326" s="21">
        <v>60</v>
      </c>
      <c r="F326" s="22" t="s">
        <v>29</v>
      </c>
      <c r="G326" s="21" t="s">
        <v>166</v>
      </c>
      <c r="H326" s="20" t="s">
        <v>175</v>
      </c>
      <c r="I326" s="23">
        <v>0.38194444444444442</v>
      </c>
      <c r="J326" s="23" t="s">
        <v>176</v>
      </c>
      <c r="K326" s="24" t="s">
        <v>168</v>
      </c>
      <c r="L326" s="20" t="s">
        <v>200</v>
      </c>
      <c r="R326" s="5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12"/>
      <c r="AF326" s="12"/>
    </row>
    <row r="327" spans="1:32" ht="15" customHeight="1">
      <c r="A327" s="14" t="s">
        <v>31</v>
      </c>
      <c r="B327" s="3" t="s">
        <v>137</v>
      </c>
      <c r="C327" s="20" t="s">
        <v>265</v>
      </c>
      <c r="D327" s="21" t="s">
        <v>224</v>
      </c>
      <c r="E327" s="21">
        <v>60</v>
      </c>
      <c r="F327" s="22" t="s">
        <v>29</v>
      </c>
      <c r="G327" s="21" t="s">
        <v>166</v>
      </c>
      <c r="H327" s="20" t="s">
        <v>175</v>
      </c>
      <c r="I327" s="23">
        <v>0.41666666666666663</v>
      </c>
      <c r="J327" s="23" t="s">
        <v>176</v>
      </c>
      <c r="K327" s="24" t="s">
        <v>168</v>
      </c>
      <c r="L327" s="20" t="s">
        <v>200</v>
      </c>
      <c r="R327" s="5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12"/>
      <c r="AF327" s="12"/>
    </row>
    <row r="328" spans="1:32" ht="15" customHeight="1">
      <c r="A328" s="14" t="s">
        <v>31</v>
      </c>
      <c r="B328" s="3" t="s">
        <v>91</v>
      </c>
      <c r="C328" s="20" t="s">
        <v>266</v>
      </c>
      <c r="D328" s="21" t="s">
        <v>224</v>
      </c>
      <c r="E328" s="21">
        <v>60</v>
      </c>
      <c r="F328" s="22" t="s">
        <v>29</v>
      </c>
      <c r="G328" s="21" t="s">
        <v>166</v>
      </c>
      <c r="H328" s="20" t="s">
        <v>163</v>
      </c>
      <c r="I328" s="23" t="s">
        <v>163</v>
      </c>
      <c r="J328" s="23" t="s">
        <v>163</v>
      </c>
      <c r="K328" s="24" t="s">
        <v>163</v>
      </c>
      <c r="L328" s="20" t="s">
        <v>163</v>
      </c>
      <c r="M328" s="12"/>
      <c r="N328" s="12"/>
      <c r="O328" s="12"/>
      <c r="P328" s="12"/>
      <c r="Q328" s="12"/>
      <c r="R328" s="5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12"/>
      <c r="AF328" s="12"/>
    </row>
    <row r="329" spans="1:32" ht="15" customHeight="1">
      <c r="A329" s="14" t="s">
        <v>31</v>
      </c>
      <c r="B329" s="3" t="s">
        <v>91</v>
      </c>
      <c r="C329" s="20" t="s">
        <v>266</v>
      </c>
      <c r="D329" s="21" t="s">
        <v>224</v>
      </c>
      <c r="E329" s="21">
        <v>60</v>
      </c>
      <c r="F329" s="22" t="s">
        <v>29</v>
      </c>
      <c r="G329" s="21" t="s">
        <v>166</v>
      </c>
      <c r="H329" s="20" t="s">
        <v>163</v>
      </c>
      <c r="I329" s="23" t="s">
        <v>163</v>
      </c>
      <c r="J329" s="23" t="s">
        <v>163</v>
      </c>
      <c r="K329" s="24" t="s">
        <v>163</v>
      </c>
      <c r="L329" s="20" t="s">
        <v>163</v>
      </c>
      <c r="M329" s="12"/>
      <c r="N329" s="12"/>
      <c r="O329" s="12"/>
      <c r="P329" s="12"/>
      <c r="Q329" s="12"/>
      <c r="R329" s="5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12"/>
      <c r="AF329" s="12"/>
    </row>
    <row r="330" spans="1:32" ht="15" customHeight="1">
      <c r="A330" s="14" t="s">
        <v>31</v>
      </c>
      <c r="B330" s="3" t="s">
        <v>91</v>
      </c>
      <c r="C330" s="20" t="s">
        <v>266</v>
      </c>
      <c r="D330" s="21" t="s">
        <v>224</v>
      </c>
      <c r="E330" s="21">
        <v>60</v>
      </c>
      <c r="F330" s="22" t="s">
        <v>29</v>
      </c>
      <c r="G330" s="21" t="s">
        <v>166</v>
      </c>
      <c r="H330" s="20" t="s">
        <v>163</v>
      </c>
      <c r="I330" s="23" t="s">
        <v>163</v>
      </c>
      <c r="J330" s="23" t="s">
        <v>163</v>
      </c>
      <c r="K330" s="24" t="s">
        <v>163</v>
      </c>
      <c r="L330" s="20" t="s">
        <v>163</v>
      </c>
      <c r="M330" s="12"/>
      <c r="N330" s="12"/>
      <c r="O330" s="12"/>
      <c r="P330" s="12"/>
      <c r="Q330" s="12"/>
      <c r="R330" s="5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12"/>
      <c r="AF330" s="12"/>
    </row>
    <row r="331" spans="1:32" ht="15" customHeight="1">
      <c r="A331" s="14" t="s">
        <v>31</v>
      </c>
      <c r="B331" s="3" t="s">
        <v>91</v>
      </c>
      <c r="C331" s="20" t="s">
        <v>266</v>
      </c>
      <c r="D331" s="21" t="s">
        <v>224</v>
      </c>
      <c r="E331" s="21">
        <v>60</v>
      </c>
      <c r="F331" s="22" t="s">
        <v>29</v>
      </c>
      <c r="G331" s="21" t="s">
        <v>166</v>
      </c>
      <c r="H331" s="20" t="s">
        <v>163</v>
      </c>
      <c r="I331" s="23" t="s">
        <v>163</v>
      </c>
      <c r="J331" s="23" t="s">
        <v>163</v>
      </c>
      <c r="K331" s="24" t="s">
        <v>163</v>
      </c>
      <c r="L331" s="20" t="s">
        <v>163</v>
      </c>
      <c r="M331" s="12"/>
      <c r="N331" s="12"/>
      <c r="O331" s="12"/>
      <c r="P331" s="12"/>
      <c r="Q331" s="12"/>
      <c r="R331" s="5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12"/>
      <c r="AF331" s="12"/>
    </row>
    <row r="332" spans="1:32" ht="15" customHeight="1">
      <c r="A332" s="14" t="s">
        <v>31</v>
      </c>
      <c r="B332" s="3" t="s">
        <v>91</v>
      </c>
      <c r="C332" s="20" t="s">
        <v>266</v>
      </c>
      <c r="D332" s="21" t="s">
        <v>224</v>
      </c>
      <c r="E332" s="21">
        <v>60</v>
      </c>
      <c r="F332" s="22" t="s">
        <v>29</v>
      </c>
      <c r="G332" s="21" t="s">
        <v>166</v>
      </c>
      <c r="H332" s="20" t="s">
        <v>163</v>
      </c>
      <c r="I332" s="23" t="s">
        <v>163</v>
      </c>
      <c r="J332" s="23" t="s">
        <v>163</v>
      </c>
      <c r="K332" s="24" t="s">
        <v>163</v>
      </c>
      <c r="L332" s="20" t="s">
        <v>163</v>
      </c>
      <c r="M332" s="12"/>
      <c r="N332" s="12"/>
      <c r="O332" s="12"/>
      <c r="P332" s="12"/>
      <c r="Q332" s="12"/>
      <c r="R332" s="5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12"/>
      <c r="AF332" s="12"/>
    </row>
    <row r="333" spans="1:32" ht="15" customHeight="1">
      <c r="A333" s="14" t="s">
        <v>31</v>
      </c>
      <c r="B333" s="3" t="s">
        <v>91</v>
      </c>
      <c r="C333" s="20" t="s">
        <v>266</v>
      </c>
      <c r="D333" s="21" t="s">
        <v>224</v>
      </c>
      <c r="E333" s="21">
        <v>60</v>
      </c>
      <c r="F333" s="22" t="s">
        <v>29</v>
      </c>
      <c r="G333" s="21" t="s">
        <v>166</v>
      </c>
      <c r="H333" s="20" t="s">
        <v>163</v>
      </c>
      <c r="I333" s="23" t="s">
        <v>163</v>
      </c>
      <c r="J333" s="23" t="s">
        <v>163</v>
      </c>
      <c r="K333" s="24" t="s">
        <v>163</v>
      </c>
      <c r="L333" s="20" t="s">
        <v>163</v>
      </c>
      <c r="M333" s="12"/>
      <c r="N333" s="12"/>
      <c r="O333" s="12"/>
      <c r="P333" s="12"/>
      <c r="Q333" s="12"/>
      <c r="R333" s="5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12"/>
      <c r="AF333" s="12"/>
    </row>
    <row r="334" spans="1:32" ht="15" customHeight="1">
      <c r="A334" s="14" t="s">
        <v>31</v>
      </c>
      <c r="B334" s="3" t="s">
        <v>92</v>
      </c>
      <c r="C334" s="15" t="s">
        <v>267</v>
      </c>
      <c r="D334" s="16" t="s">
        <v>224</v>
      </c>
      <c r="E334" s="16">
        <v>60</v>
      </c>
      <c r="F334" s="17" t="s">
        <v>29</v>
      </c>
      <c r="G334" s="16" t="s">
        <v>166</v>
      </c>
      <c r="H334" s="15" t="s">
        <v>203</v>
      </c>
      <c r="I334" s="18">
        <v>0.3125</v>
      </c>
      <c r="J334" s="18" t="s">
        <v>176</v>
      </c>
      <c r="K334" s="19" t="s">
        <v>168</v>
      </c>
      <c r="L334" s="15" t="s">
        <v>189</v>
      </c>
      <c r="M334" s="12"/>
      <c r="N334" s="12"/>
      <c r="O334" s="12"/>
      <c r="P334" s="12"/>
      <c r="Q334" s="12"/>
      <c r="R334" s="5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12"/>
      <c r="AF334" s="12"/>
    </row>
    <row r="335" spans="1:32" ht="15" customHeight="1">
      <c r="A335" s="14" t="s">
        <v>31</v>
      </c>
      <c r="B335" s="3" t="s">
        <v>92</v>
      </c>
      <c r="C335" s="15" t="s">
        <v>267</v>
      </c>
      <c r="D335" s="16" t="s">
        <v>224</v>
      </c>
      <c r="E335" s="16">
        <v>60</v>
      </c>
      <c r="F335" s="17" t="s">
        <v>29</v>
      </c>
      <c r="G335" s="16" t="s">
        <v>166</v>
      </c>
      <c r="H335" s="15" t="s">
        <v>203</v>
      </c>
      <c r="I335" s="18">
        <v>0.34722222222222221</v>
      </c>
      <c r="J335" s="18" t="s">
        <v>176</v>
      </c>
      <c r="K335" s="19" t="s">
        <v>168</v>
      </c>
      <c r="L335" s="15" t="s">
        <v>189</v>
      </c>
      <c r="M335" s="12"/>
      <c r="N335" s="12"/>
      <c r="O335" s="12"/>
      <c r="P335" s="12"/>
      <c r="Q335" s="12"/>
      <c r="R335" s="5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12"/>
      <c r="AF335" s="12"/>
    </row>
    <row r="336" spans="1:32" ht="15" customHeight="1">
      <c r="A336" s="14" t="s">
        <v>31</v>
      </c>
      <c r="B336" s="3" t="s">
        <v>92</v>
      </c>
      <c r="C336" s="15" t="s">
        <v>267</v>
      </c>
      <c r="D336" s="16" t="s">
        <v>224</v>
      </c>
      <c r="E336" s="16">
        <v>60</v>
      </c>
      <c r="F336" s="17" t="s">
        <v>29</v>
      </c>
      <c r="G336" s="16" t="s">
        <v>166</v>
      </c>
      <c r="H336" s="15" t="s">
        <v>203</v>
      </c>
      <c r="I336" s="18">
        <v>0.38194444444444442</v>
      </c>
      <c r="J336" s="18" t="s">
        <v>164</v>
      </c>
      <c r="K336" s="19" t="s">
        <v>168</v>
      </c>
      <c r="L336" s="15" t="s">
        <v>189</v>
      </c>
      <c r="M336" s="12"/>
      <c r="N336" s="12"/>
      <c r="O336" s="12"/>
      <c r="P336" s="12"/>
      <c r="Q336" s="12"/>
      <c r="R336" s="5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12"/>
      <c r="AF336" s="12"/>
    </row>
    <row r="337" spans="1:32" ht="15" customHeight="1">
      <c r="A337" s="14" t="s">
        <v>31</v>
      </c>
      <c r="B337" s="3" t="s">
        <v>92</v>
      </c>
      <c r="C337" s="15" t="s">
        <v>267</v>
      </c>
      <c r="D337" s="16" t="s">
        <v>224</v>
      </c>
      <c r="E337" s="16">
        <v>60</v>
      </c>
      <c r="F337" s="17" t="s">
        <v>29</v>
      </c>
      <c r="G337" s="16" t="s">
        <v>166</v>
      </c>
      <c r="H337" s="15" t="s">
        <v>203</v>
      </c>
      <c r="I337" s="18">
        <v>0.41666666666666663</v>
      </c>
      <c r="J337" s="18" t="s">
        <v>164</v>
      </c>
      <c r="K337" s="19" t="s">
        <v>168</v>
      </c>
      <c r="L337" s="15" t="s">
        <v>189</v>
      </c>
      <c r="M337" s="12"/>
      <c r="N337" s="12"/>
      <c r="O337" s="12"/>
      <c r="P337" s="12"/>
      <c r="Q337" s="12"/>
      <c r="R337" s="5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12"/>
      <c r="AF337" s="12"/>
    </row>
    <row r="338" spans="1:32" ht="15" customHeight="1">
      <c r="A338" s="14" t="s">
        <v>31</v>
      </c>
      <c r="B338" s="3" t="s">
        <v>70</v>
      </c>
      <c r="C338" s="20" t="s">
        <v>211</v>
      </c>
      <c r="D338" s="21" t="s">
        <v>158</v>
      </c>
      <c r="E338" s="21">
        <v>60</v>
      </c>
      <c r="F338" s="22" t="s">
        <v>24</v>
      </c>
      <c r="G338" s="21" t="s">
        <v>166</v>
      </c>
      <c r="H338" s="20" t="s">
        <v>163</v>
      </c>
      <c r="I338" s="23" t="s">
        <v>163</v>
      </c>
      <c r="J338" s="23" t="s">
        <v>163</v>
      </c>
      <c r="K338" s="24" t="s">
        <v>163</v>
      </c>
      <c r="L338" s="20" t="s">
        <v>163</v>
      </c>
      <c r="M338" s="13"/>
      <c r="R338" s="5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12"/>
      <c r="AF338" s="12"/>
    </row>
    <row r="339" spans="1:32" ht="15" customHeight="1">
      <c r="A339" s="14" t="s">
        <v>31</v>
      </c>
      <c r="B339" s="3" t="s">
        <v>70</v>
      </c>
      <c r="C339" s="20" t="s">
        <v>211</v>
      </c>
      <c r="D339" s="21" t="s">
        <v>158</v>
      </c>
      <c r="E339" s="21">
        <v>60</v>
      </c>
      <c r="F339" s="22" t="s">
        <v>24</v>
      </c>
      <c r="G339" s="21" t="s">
        <v>166</v>
      </c>
      <c r="H339" s="20" t="s">
        <v>163</v>
      </c>
      <c r="I339" s="23" t="s">
        <v>163</v>
      </c>
      <c r="J339" s="23" t="s">
        <v>163</v>
      </c>
      <c r="K339" s="24" t="s">
        <v>163</v>
      </c>
      <c r="L339" s="20" t="s">
        <v>163</v>
      </c>
      <c r="M339" s="13"/>
      <c r="R339" s="5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12"/>
      <c r="AF339" s="12"/>
    </row>
    <row r="340" spans="1:32" ht="15" customHeight="1">
      <c r="A340" s="14" t="s">
        <v>31</v>
      </c>
      <c r="B340" s="3" t="s">
        <v>70</v>
      </c>
      <c r="C340" s="20" t="s">
        <v>211</v>
      </c>
      <c r="D340" s="21" t="s">
        <v>158</v>
      </c>
      <c r="E340" s="21">
        <v>60</v>
      </c>
      <c r="F340" s="22" t="s">
        <v>24</v>
      </c>
      <c r="G340" s="21" t="s">
        <v>166</v>
      </c>
      <c r="H340" s="20" t="s">
        <v>163</v>
      </c>
      <c r="I340" s="23" t="s">
        <v>163</v>
      </c>
      <c r="J340" s="23" t="s">
        <v>163</v>
      </c>
      <c r="K340" s="24" t="s">
        <v>163</v>
      </c>
      <c r="L340" s="20" t="s">
        <v>163</v>
      </c>
      <c r="M340" s="13"/>
      <c r="R340" s="5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12"/>
      <c r="AF340" s="12"/>
    </row>
    <row r="341" spans="1:32" ht="15" customHeight="1">
      <c r="A341" s="14" t="s">
        <v>31</v>
      </c>
      <c r="B341" s="3" t="s">
        <v>70</v>
      </c>
      <c r="C341" s="20" t="s">
        <v>211</v>
      </c>
      <c r="D341" s="21" t="s">
        <v>158</v>
      </c>
      <c r="E341" s="21">
        <v>60</v>
      </c>
      <c r="F341" s="22" t="s">
        <v>24</v>
      </c>
      <c r="G341" s="21" t="s">
        <v>166</v>
      </c>
      <c r="H341" s="20" t="s">
        <v>163</v>
      </c>
      <c r="I341" s="23" t="s">
        <v>163</v>
      </c>
      <c r="J341" s="23" t="s">
        <v>163</v>
      </c>
      <c r="K341" s="24" t="s">
        <v>163</v>
      </c>
      <c r="L341" s="20" t="s">
        <v>163</v>
      </c>
      <c r="M341" s="13"/>
      <c r="R341" s="5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12"/>
      <c r="AF341" s="12"/>
    </row>
    <row r="342" spans="1:32" ht="15" customHeight="1">
      <c r="A342" s="14" t="s">
        <v>31</v>
      </c>
      <c r="B342" s="3" t="s">
        <v>70</v>
      </c>
      <c r="C342" s="20" t="s">
        <v>211</v>
      </c>
      <c r="D342" s="21" t="s">
        <v>158</v>
      </c>
      <c r="E342" s="21">
        <v>60</v>
      </c>
      <c r="F342" s="22" t="s">
        <v>29</v>
      </c>
      <c r="G342" s="21" t="s">
        <v>166</v>
      </c>
      <c r="H342" s="20" t="s">
        <v>163</v>
      </c>
      <c r="I342" s="23" t="s">
        <v>163</v>
      </c>
      <c r="J342" s="23" t="s">
        <v>163</v>
      </c>
      <c r="K342" s="24" t="s">
        <v>163</v>
      </c>
      <c r="L342" s="20" t="s">
        <v>163</v>
      </c>
      <c r="R342" s="5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12"/>
      <c r="AF342" s="12"/>
    </row>
    <row r="343" spans="1:32" ht="15" customHeight="1">
      <c r="A343" s="14" t="s">
        <v>31</v>
      </c>
      <c r="B343" s="3" t="s">
        <v>70</v>
      </c>
      <c r="C343" s="20" t="s">
        <v>211</v>
      </c>
      <c r="D343" s="21" t="s">
        <v>158</v>
      </c>
      <c r="E343" s="21">
        <v>60</v>
      </c>
      <c r="F343" s="22" t="s">
        <v>29</v>
      </c>
      <c r="G343" s="21" t="s">
        <v>166</v>
      </c>
      <c r="H343" s="20" t="s">
        <v>163</v>
      </c>
      <c r="I343" s="23" t="s">
        <v>163</v>
      </c>
      <c r="J343" s="23" t="s">
        <v>163</v>
      </c>
      <c r="K343" s="24" t="s">
        <v>163</v>
      </c>
      <c r="L343" s="20" t="s">
        <v>163</v>
      </c>
      <c r="R343" s="5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12"/>
      <c r="AF343" s="12"/>
    </row>
    <row r="344" spans="1:32" ht="15" customHeight="1">
      <c r="A344" s="14" t="s">
        <v>31</v>
      </c>
      <c r="B344" s="3" t="s">
        <v>70</v>
      </c>
      <c r="C344" s="20" t="s">
        <v>211</v>
      </c>
      <c r="D344" s="21" t="s">
        <v>158</v>
      </c>
      <c r="E344" s="21">
        <v>60</v>
      </c>
      <c r="F344" s="22" t="s">
        <v>29</v>
      </c>
      <c r="G344" s="21" t="s">
        <v>166</v>
      </c>
      <c r="H344" s="20" t="s">
        <v>163</v>
      </c>
      <c r="I344" s="23" t="s">
        <v>163</v>
      </c>
      <c r="J344" s="23" t="s">
        <v>163</v>
      </c>
      <c r="K344" s="24" t="s">
        <v>163</v>
      </c>
      <c r="L344" s="20" t="s">
        <v>163</v>
      </c>
      <c r="R344" s="5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12"/>
      <c r="AF344" s="12"/>
    </row>
    <row r="345" spans="1:32" ht="15" customHeight="1">
      <c r="A345" s="14" t="s">
        <v>31</v>
      </c>
      <c r="B345" s="3" t="s">
        <v>70</v>
      </c>
      <c r="C345" s="20" t="s">
        <v>211</v>
      </c>
      <c r="D345" s="21" t="s">
        <v>158</v>
      </c>
      <c r="E345" s="21">
        <v>60</v>
      </c>
      <c r="F345" s="22" t="s">
        <v>29</v>
      </c>
      <c r="G345" s="21" t="s">
        <v>166</v>
      </c>
      <c r="H345" s="20" t="s">
        <v>163</v>
      </c>
      <c r="I345" s="23" t="s">
        <v>163</v>
      </c>
      <c r="J345" s="23" t="s">
        <v>163</v>
      </c>
      <c r="K345" s="24" t="s">
        <v>163</v>
      </c>
      <c r="L345" s="20" t="s">
        <v>163</v>
      </c>
      <c r="R345" s="5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12"/>
      <c r="AF345" s="12"/>
    </row>
    <row r="346" spans="1:32" ht="15" customHeight="1">
      <c r="A346" s="14" t="s">
        <v>31</v>
      </c>
      <c r="B346" s="3" t="s">
        <v>93</v>
      </c>
      <c r="C346" s="20" t="s">
        <v>268</v>
      </c>
      <c r="D346" s="21" t="s">
        <v>224</v>
      </c>
      <c r="E346" s="21">
        <v>60</v>
      </c>
      <c r="F346" s="22" t="s">
        <v>24</v>
      </c>
      <c r="G346" s="21" t="s">
        <v>171</v>
      </c>
      <c r="H346" s="20" t="s">
        <v>163</v>
      </c>
      <c r="I346" s="23" t="s">
        <v>163</v>
      </c>
      <c r="J346" s="23" t="s">
        <v>163</v>
      </c>
      <c r="K346" s="24" t="s">
        <v>163</v>
      </c>
      <c r="L346" s="20" t="s">
        <v>163</v>
      </c>
      <c r="R346" s="5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12"/>
      <c r="AF346" s="12"/>
    </row>
    <row r="347" spans="1:32" ht="15" customHeight="1">
      <c r="A347" s="14" t="s">
        <v>31</v>
      </c>
      <c r="B347" s="3" t="s">
        <v>93</v>
      </c>
      <c r="C347" s="20" t="s">
        <v>268</v>
      </c>
      <c r="D347" s="21" t="s">
        <v>224</v>
      </c>
      <c r="E347" s="21">
        <v>60</v>
      </c>
      <c r="F347" s="22" t="s">
        <v>24</v>
      </c>
      <c r="G347" s="21" t="s">
        <v>171</v>
      </c>
      <c r="H347" s="20" t="s">
        <v>163</v>
      </c>
      <c r="I347" s="23" t="s">
        <v>163</v>
      </c>
      <c r="J347" s="23" t="s">
        <v>163</v>
      </c>
      <c r="K347" s="24" t="s">
        <v>163</v>
      </c>
      <c r="L347" s="20" t="s">
        <v>163</v>
      </c>
      <c r="R347" s="5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12"/>
      <c r="AF347" s="12"/>
    </row>
    <row r="348" spans="1:32" ht="15" customHeight="1">
      <c r="A348" s="14" t="s">
        <v>31</v>
      </c>
      <c r="B348" s="3" t="s">
        <v>93</v>
      </c>
      <c r="C348" s="20" t="s">
        <v>268</v>
      </c>
      <c r="D348" s="21" t="s">
        <v>224</v>
      </c>
      <c r="E348" s="21">
        <v>60</v>
      </c>
      <c r="F348" s="22" t="s">
        <v>24</v>
      </c>
      <c r="G348" s="21" t="s">
        <v>171</v>
      </c>
      <c r="H348" s="20" t="s">
        <v>163</v>
      </c>
      <c r="I348" s="23" t="s">
        <v>163</v>
      </c>
      <c r="J348" s="23" t="s">
        <v>163</v>
      </c>
      <c r="K348" s="24" t="s">
        <v>163</v>
      </c>
      <c r="L348" s="20" t="s">
        <v>163</v>
      </c>
      <c r="R348" s="5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12"/>
      <c r="AF348" s="12"/>
    </row>
    <row r="349" spans="1:32" ht="15" customHeight="1">
      <c r="A349" s="14" t="s">
        <v>31</v>
      </c>
      <c r="B349" s="3" t="s">
        <v>93</v>
      </c>
      <c r="C349" s="20" t="s">
        <v>268</v>
      </c>
      <c r="D349" s="21" t="s">
        <v>224</v>
      </c>
      <c r="E349" s="21">
        <v>60</v>
      </c>
      <c r="F349" s="22" t="s">
        <v>24</v>
      </c>
      <c r="G349" s="21" t="s">
        <v>171</v>
      </c>
      <c r="H349" s="20" t="s">
        <v>163</v>
      </c>
      <c r="I349" s="23" t="s">
        <v>163</v>
      </c>
      <c r="J349" s="23" t="s">
        <v>163</v>
      </c>
      <c r="K349" s="24" t="s">
        <v>163</v>
      </c>
      <c r="L349" s="20" t="s">
        <v>163</v>
      </c>
      <c r="R349" s="5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12"/>
      <c r="AF349" s="12"/>
    </row>
    <row r="350" spans="1:32" ht="15" customHeight="1">
      <c r="A350" s="14" t="s">
        <v>31</v>
      </c>
      <c r="B350" s="3" t="s">
        <v>93</v>
      </c>
      <c r="C350" s="20" t="s">
        <v>268</v>
      </c>
      <c r="D350" s="21" t="s">
        <v>224</v>
      </c>
      <c r="E350" s="21">
        <v>60</v>
      </c>
      <c r="F350" s="22" t="s">
        <v>29</v>
      </c>
      <c r="G350" s="21" t="s">
        <v>171</v>
      </c>
      <c r="H350" s="20" t="s">
        <v>163</v>
      </c>
      <c r="I350" s="23" t="s">
        <v>163</v>
      </c>
      <c r="J350" s="23" t="s">
        <v>163</v>
      </c>
      <c r="K350" s="24" t="s">
        <v>163</v>
      </c>
      <c r="L350" s="20" t="s">
        <v>163</v>
      </c>
      <c r="R350" s="5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12"/>
      <c r="AF350" s="12"/>
    </row>
    <row r="351" spans="1:32" ht="15" customHeight="1">
      <c r="A351" s="14" t="s">
        <v>31</v>
      </c>
      <c r="B351" s="3" t="s">
        <v>93</v>
      </c>
      <c r="C351" s="20" t="s">
        <v>268</v>
      </c>
      <c r="D351" s="21" t="s">
        <v>224</v>
      </c>
      <c r="E351" s="21">
        <v>60</v>
      </c>
      <c r="F351" s="22" t="s">
        <v>29</v>
      </c>
      <c r="G351" s="21" t="s">
        <v>171</v>
      </c>
      <c r="H351" s="20" t="s">
        <v>163</v>
      </c>
      <c r="I351" s="23" t="s">
        <v>163</v>
      </c>
      <c r="J351" s="23" t="s">
        <v>163</v>
      </c>
      <c r="K351" s="24" t="s">
        <v>163</v>
      </c>
      <c r="L351" s="20" t="s">
        <v>163</v>
      </c>
      <c r="R351" s="5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12"/>
      <c r="AF351" s="12"/>
    </row>
    <row r="352" spans="1:32" ht="15" customHeight="1">
      <c r="A352" s="14" t="s">
        <v>31</v>
      </c>
      <c r="B352" s="3" t="s">
        <v>93</v>
      </c>
      <c r="C352" s="20" t="s">
        <v>268</v>
      </c>
      <c r="D352" s="21" t="s">
        <v>224</v>
      </c>
      <c r="E352" s="21">
        <v>60</v>
      </c>
      <c r="F352" s="22" t="s">
        <v>29</v>
      </c>
      <c r="G352" s="21" t="s">
        <v>171</v>
      </c>
      <c r="H352" s="20" t="s">
        <v>163</v>
      </c>
      <c r="I352" s="23" t="s">
        <v>163</v>
      </c>
      <c r="J352" s="23" t="s">
        <v>163</v>
      </c>
      <c r="K352" s="24" t="s">
        <v>163</v>
      </c>
      <c r="L352" s="20" t="s">
        <v>163</v>
      </c>
      <c r="R352" s="5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12"/>
      <c r="AF352" s="12"/>
    </row>
    <row r="353" spans="1:32" ht="15" customHeight="1">
      <c r="A353" s="14" t="s">
        <v>31</v>
      </c>
      <c r="B353" s="3" t="s">
        <v>93</v>
      </c>
      <c r="C353" s="20" t="s">
        <v>268</v>
      </c>
      <c r="D353" s="21" t="s">
        <v>224</v>
      </c>
      <c r="E353" s="21">
        <v>60</v>
      </c>
      <c r="F353" s="22" t="s">
        <v>29</v>
      </c>
      <c r="G353" s="21" t="s">
        <v>171</v>
      </c>
      <c r="H353" s="20" t="s">
        <v>163</v>
      </c>
      <c r="I353" s="23" t="s">
        <v>163</v>
      </c>
      <c r="J353" s="23" t="s">
        <v>163</v>
      </c>
      <c r="K353" s="24" t="s">
        <v>163</v>
      </c>
      <c r="L353" s="20" t="s">
        <v>163</v>
      </c>
      <c r="R353" s="5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12"/>
      <c r="AF353" s="12"/>
    </row>
    <row r="354" spans="1:32" ht="15" customHeight="1">
      <c r="A354" s="14" t="s">
        <v>25</v>
      </c>
      <c r="B354" s="3" t="s">
        <v>93</v>
      </c>
      <c r="C354" s="20" t="s">
        <v>268</v>
      </c>
      <c r="D354" s="21" t="s">
        <v>224</v>
      </c>
      <c r="E354" s="21">
        <v>60</v>
      </c>
      <c r="F354" s="22" t="s">
        <v>29</v>
      </c>
      <c r="G354" s="21" t="s">
        <v>171</v>
      </c>
      <c r="H354" s="20" t="s">
        <v>163</v>
      </c>
      <c r="I354" s="23" t="s">
        <v>163</v>
      </c>
      <c r="J354" s="23" t="s">
        <v>163</v>
      </c>
      <c r="K354" s="24" t="s">
        <v>163</v>
      </c>
      <c r="L354" s="20" t="s">
        <v>163</v>
      </c>
      <c r="R354" s="5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12"/>
      <c r="AF354" s="12"/>
    </row>
    <row r="355" spans="1:32" ht="15" customHeight="1">
      <c r="A355" s="14" t="s">
        <v>25</v>
      </c>
      <c r="B355" s="3" t="s">
        <v>93</v>
      </c>
      <c r="C355" s="20" t="s">
        <v>268</v>
      </c>
      <c r="D355" s="21" t="s">
        <v>224</v>
      </c>
      <c r="E355" s="21">
        <v>60</v>
      </c>
      <c r="F355" s="22" t="s">
        <v>29</v>
      </c>
      <c r="G355" s="21" t="s">
        <v>171</v>
      </c>
      <c r="H355" s="20" t="s">
        <v>163</v>
      </c>
      <c r="I355" s="23" t="s">
        <v>163</v>
      </c>
      <c r="J355" s="23" t="s">
        <v>163</v>
      </c>
      <c r="K355" s="24" t="s">
        <v>163</v>
      </c>
      <c r="L355" s="20" t="s">
        <v>163</v>
      </c>
      <c r="R355" s="5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12"/>
      <c r="AF355" s="12"/>
    </row>
    <row r="356" spans="1:32" ht="15" customHeight="1">
      <c r="A356" s="14" t="s">
        <v>25</v>
      </c>
      <c r="B356" s="3" t="s">
        <v>93</v>
      </c>
      <c r="C356" s="20" t="s">
        <v>268</v>
      </c>
      <c r="D356" s="21" t="s">
        <v>224</v>
      </c>
      <c r="E356" s="21">
        <v>60</v>
      </c>
      <c r="F356" s="22" t="s">
        <v>29</v>
      </c>
      <c r="G356" s="21" t="s">
        <v>171</v>
      </c>
      <c r="H356" s="20" t="s">
        <v>163</v>
      </c>
      <c r="I356" s="23" t="s">
        <v>163</v>
      </c>
      <c r="J356" s="23" t="s">
        <v>163</v>
      </c>
      <c r="K356" s="24" t="s">
        <v>163</v>
      </c>
      <c r="L356" s="20" t="s">
        <v>163</v>
      </c>
      <c r="R356" s="5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12"/>
      <c r="AF356" s="12"/>
    </row>
    <row r="357" spans="1:32" ht="15" customHeight="1">
      <c r="A357" s="14" t="s">
        <v>25</v>
      </c>
      <c r="B357" s="3" t="s">
        <v>93</v>
      </c>
      <c r="C357" s="20" t="s">
        <v>268</v>
      </c>
      <c r="D357" s="21" t="s">
        <v>224</v>
      </c>
      <c r="E357" s="21">
        <v>60</v>
      </c>
      <c r="F357" s="22" t="s">
        <v>29</v>
      </c>
      <c r="G357" s="21" t="s">
        <v>171</v>
      </c>
      <c r="H357" s="20" t="s">
        <v>163</v>
      </c>
      <c r="I357" s="23" t="s">
        <v>163</v>
      </c>
      <c r="J357" s="23" t="s">
        <v>163</v>
      </c>
      <c r="K357" s="24" t="s">
        <v>163</v>
      </c>
      <c r="L357" s="20" t="s">
        <v>163</v>
      </c>
      <c r="R357" s="5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12"/>
      <c r="AF357" s="12"/>
    </row>
    <row r="358" spans="1:32" ht="15" customHeight="1">
      <c r="A358" s="14" t="s">
        <v>22</v>
      </c>
      <c r="B358" s="3" t="s">
        <v>93</v>
      </c>
      <c r="C358" s="20" t="s">
        <v>268</v>
      </c>
      <c r="D358" s="21" t="s">
        <v>224</v>
      </c>
      <c r="E358" s="21">
        <v>60</v>
      </c>
      <c r="F358" s="22" t="s">
        <v>24</v>
      </c>
      <c r="G358" s="21" t="s">
        <v>171</v>
      </c>
      <c r="H358" s="20" t="s">
        <v>163</v>
      </c>
      <c r="I358" s="23" t="s">
        <v>163</v>
      </c>
      <c r="J358" s="23" t="s">
        <v>163</v>
      </c>
      <c r="K358" s="24" t="s">
        <v>163</v>
      </c>
      <c r="L358" s="20" t="s">
        <v>163</v>
      </c>
      <c r="R358" s="5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12"/>
      <c r="AF358" s="12"/>
    </row>
    <row r="359" spans="1:32" ht="15" customHeight="1">
      <c r="A359" s="14" t="s">
        <v>22</v>
      </c>
      <c r="B359" s="3" t="s">
        <v>93</v>
      </c>
      <c r="C359" s="20" t="s">
        <v>268</v>
      </c>
      <c r="D359" s="21" t="s">
        <v>224</v>
      </c>
      <c r="E359" s="21">
        <v>60</v>
      </c>
      <c r="F359" s="22" t="s">
        <v>24</v>
      </c>
      <c r="G359" s="21" t="s">
        <v>171</v>
      </c>
      <c r="H359" s="20" t="s">
        <v>163</v>
      </c>
      <c r="I359" s="23" t="s">
        <v>163</v>
      </c>
      <c r="J359" s="23" t="s">
        <v>163</v>
      </c>
      <c r="K359" s="24" t="s">
        <v>163</v>
      </c>
      <c r="L359" s="20" t="s">
        <v>163</v>
      </c>
      <c r="R359" s="5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12"/>
      <c r="AF359" s="12"/>
    </row>
    <row r="360" spans="1:32" ht="15" customHeight="1">
      <c r="A360" s="14" t="s">
        <v>22</v>
      </c>
      <c r="B360" s="3" t="s">
        <v>93</v>
      </c>
      <c r="C360" s="20" t="s">
        <v>268</v>
      </c>
      <c r="D360" s="21" t="s">
        <v>224</v>
      </c>
      <c r="E360" s="21">
        <v>60</v>
      </c>
      <c r="F360" s="22" t="s">
        <v>24</v>
      </c>
      <c r="G360" s="21" t="s">
        <v>171</v>
      </c>
      <c r="H360" s="20" t="s">
        <v>163</v>
      </c>
      <c r="I360" s="23" t="s">
        <v>163</v>
      </c>
      <c r="J360" s="23" t="s">
        <v>163</v>
      </c>
      <c r="K360" s="24" t="s">
        <v>163</v>
      </c>
      <c r="L360" s="20" t="s">
        <v>163</v>
      </c>
      <c r="R360" s="5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12"/>
      <c r="AF360" s="12"/>
    </row>
    <row r="361" spans="1:32" ht="15" customHeight="1">
      <c r="A361" s="14" t="s">
        <v>22</v>
      </c>
      <c r="B361" s="3" t="s">
        <v>93</v>
      </c>
      <c r="C361" s="20" t="s">
        <v>268</v>
      </c>
      <c r="D361" s="21" t="s">
        <v>224</v>
      </c>
      <c r="E361" s="21">
        <v>60</v>
      </c>
      <c r="F361" s="22" t="s">
        <v>24</v>
      </c>
      <c r="G361" s="21" t="s">
        <v>171</v>
      </c>
      <c r="H361" s="20" t="s">
        <v>163</v>
      </c>
      <c r="I361" s="23" t="s">
        <v>163</v>
      </c>
      <c r="J361" s="23" t="s">
        <v>163</v>
      </c>
      <c r="K361" s="24" t="s">
        <v>163</v>
      </c>
      <c r="L361" s="20" t="s">
        <v>163</v>
      </c>
      <c r="R361" s="5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12"/>
      <c r="AF361" s="12"/>
    </row>
    <row r="362" spans="1:32" ht="15" customHeight="1">
      <c r="A362" s="14" t="s">
        <v>31</v>
      </c>
      <c r="B362" s="3" t="s">
        <v>89</v>
      </c>
      <c r="C362" s="15" t="s">
        <v>263</v>
      </c>
      <c r="D362" s="16" t="s">
        <v>158</v>
      </c>
      <c r="E362" s="16">
        <v>30</v>
      </c>
      <c r="F362" s="17" t="s">
        <v>24</v>
      </c>
      <c r="G362" s="16" t="s">
        <v>166</v>
      </c>
      <c r="H362" s="15" t="s">
        <v>163</v>
      </c>
      <c r="I362" s="18" t="s">
        <v>163</v>
      </c>
      <c r="J362" s="18" t="s">
        <v>163</v>
      </c>
      <c r="K362" s="19" t="s">
        <v>163</v>
      </c>
      <c r="L362" s="15" t="s">
        <v>163</v>
      </c>
      <c r="R362" s="5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12"/>
      <c r="AF362" s="12"/>
    </row>
    <row r="363" spans="1:32" ht="15" customHeight="1">
      <c r="A363" s="14" t="s">
        <v>31</v>
      </c>
      <c r="B363" s="3" t="s">
        <v>89</v>
      </c>
      <c r="C363" s="15" t="s">
        <v>263</v>
      </c>
      <c r="D363" s="16" t="s">
        <v>158</v>
      </c>
      <c r="E363" s="16">
        <v>30</v>
      </c>
      <c r="F363" s="17" t="s">
        <v>24</v>
      </c>
      <c r="G363" s="16" t="s">
        <v>166</v>
      </c>
      <c r="H363" s="15" t="s">
        <v>163</v>
      </c>
      <c r="I363" s="18" t="s">
        <v>163</v>
      </c>
      <c r="J363" s="18" t="s">
        <v>163</v>
      </c>
      <c r="K363" s="19" t="s">
        <v>163</v>
      </c>
      <c r="L363" s="15" t="s">
        <v>163</v>
      </c>
      <c r="R363" s="5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12"/>
      <c r="AF363" s="12"/>
    </row>
    <row r="364" spans="1:32" ht="15" customHeight="1">
      <c r="A364" s="14" t="s">
        <v>25</v>
      </c>
      <c r="B364" s="3" t="s">
        <v>89</v>
      </c>
      <c r="C364" s="20" t="s">
        <v>263</v>
      </c>
      <c r="D364" s="21" t="s">
        <v>158</v>
      </c>
      <c r="E364" s="21">
        <v>30</v>
      </c>
      <c r="F364" s="22" t="s">
        <v>24</v>
      </c>
      <c r="G364" s="21" t="s">
        <v>166</v>
      </c>
      <c r="H364" s="20" t="s">
        <v>163</v>
      </c>
      <c r="I364" s="23" t="s">
        <v>163</v>
      </c>
      <c r="J364" s="23" t="s">
        <v>163</v>
      </c>
      <c r="K364" s="24" t="s">
        <v>163</v>
      </c>
      <c r="L364" s="20" t="s">
        <v>163</v>
      </c>
      <c r="R364" s="5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12"/>
      <c r="AF364" s="12"/>
    </row>
    <row r="365" spans="1:32" ht="15" customHeight="1">
      <c r="A365" s="14" t="s">
        <v>25</v>
      </c>
      <c r="B365" s="3" t="s">
        <v>89</v>
      </c>
      <c r="C365" s="20" t="s">
        <v>263</v>
      </c>
      <c r="D365" s="21" t="s">
        <v>158</v>
      </c>
      <c r="E365" s="21">
        <v>30</v>
      </c>
      <c r="F365" s="22" t="s">
        <v>24</v>
      </c>
      <c r="G365" s="21" t="s">
        <v>166</v>
      </c>
      <c r="H365" s="20" t="s">
        <v>163</v>
      </c>
      <c r="I365" s="23" t="s">
        <v>163</v>
      </c>
      <c r="J365" s="23" t="s">
        <v>163</v>
      </c>
      <c r="K365" s="24" t="s">
        <v>163</v>
      </c>
      <c r="L365" s="20" t="s">
        <v>163</v>
      </c>
      <c r="R365" s="5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12"/>
      <c r="AF365" s="12"/>
    </row>
    <row r="366" spans="1:32" ht="15" customHeight="1">
      <c r="A366" s="14" t="s">
        <v>22</v>
      </c>
      <c r="B366" s="3" t="s">
        <v>89</v>
      </c>
      <c r="C366" s="20" t="s">
        <v>263</v>
      </c>
      <c r="D366" s="21" t="s">
        <v>158</v>
      </c>
      <c r="E366" s="21">
        <v>30</v>
      </c>
      <c r="F366" s="22" t="s">
        <v>29</v>
      </c>
      <c r="G366" s="21" t="s">
        <v>166</v>
      </c>
      <c r="H366" s="20" t="s">
        <v>163</v>
      </c>
      <c r="I366" s="23" t="s">
        <v>163</v>
      </c>
      <c r="J366" s="23" t="s">
        <v>163</v>
      </c>
      <c r="K366" s="24" t="s">
        <v>163</v>
      </c>
      <c r="L366" s="20" t="s">
        <v>163</v>
      </c>
      <c r="R366" s="5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12"/>
      <c r="AF366" s="12"/>
    </row>
    <row r="367" spans="1:32" ht="15" customHeight="1">
      <c r="A367" s="14" t="s">
        <v>22</v>
      </c>
      <c r="B367" s="3" t="s">
        <v>89</v>
      </c>
      <c r="C367" s="20" t="s">
        <v>263</v>
      </c>
      <c r="D367" s="21" t="s">
        <v>158</v>
      </c>
      <c r="E367" s="21">
        <v>30</v>
      </c>
      <c r="F367" s="22" t="s">
        <v>29</v>
      </c>
      <c r="G367" s="21" t="s">
        <v>166</v>
      </c>
      <c r="H367" s="20" t="s">
        <v>163</v>
      </c>
      <c r="I367" s="23" t="s">
        <v>163</v>
      </c>
      <c r="J367" s="23" t="s">
        <v>163</v>
      </c>
      <c r="K367" s="24" t="s">
        <v>163</v>
      </c>
      <c r="L367" s="20" t="s">
        <v>163</v>
      </c>
      <c r="R367" s="5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12"/>
      <c r="AF367" s="12"/>
    </row>
    <row r="368" spans="1:32" ht="15" customHeight="1">
      <c r="A368" s="14" t="s">
        <v>31</v>
      </c>
      <c r="B368" s="3" t="s">
        <v>94</v>
      </c>
      <c r="C368" s="20" t="s">
        <v>269</v>
      </c>
      <c r="D368" s="21" t="s">
        <v>224</v>
      </c>
      <c r="E368" s="21">
        <v>60</v>
      </c>
      <c r="F368" s="22" t="s">
        <v>24</v>
      </c>
      <c r="G368" s="21" t="s">
        <v>238</v>
      </c>
      <c r="H368" s="20" t="s">
        <v>163</v>
      </c>
      <c r="I368" s="23" t="s">
        <v>163</v>
      </c>
      <c r="J368" s="23" t="s">
        <v>163</v>
      </c>
      <c r="K368" s="24" t="s">
        <v>163</v>
      </c>
      <c r="L368" s="20" t="s">
        <v>163</v>
      </c>
      <c r="R368" s="5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12"/>
      <c r="AF368" s="12"/>
    </row>
    <row r="369" spans="1:32" ht="15" customHeight="1">
      <c r="A369" s="14" t="s">
        <v>31</v>
      </c>
      <c r="B369" s="3" t="s">
        <v>94</v>
      </c>
      <c r="C369" s="20" t="s">
        <v>269</v>
      </c>
      <c r="D369" s="21" t="s">
        <v>224</v>
      </c>
      <c r="E369" s="21">
        <v>60</v>
      </c>
      <c r="F369" s="22" t="s">
        <v>24</v>
      </c>
      <c r="G369" s="21" t="s">
        <v>238</v>
      </c>
      <c r="H369" s="20" t="s">
        <v>163</v>
      </c>
      <c r="I369" s="23" t="s">
        <v>163</v>
      </c>
      <c r="J369" s="23" t="s">
        <v>163</v>
      </c>
      <c r="K369" s="24" t="s">
        <v>163</v>
      </c>
      <c r="L369" s="20" t="s">
        <v>163</v>
      </c>
      <c r="R369" s="5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12"/>
      <c r="AF369" s="12"/>
    </row>
    <row r="370" spans="1:32" ht="15" customHeight="1">
      <c r="A370" s="14" t="s">
        <v>31</v>
      </c>
      <c r="B370" s="3" t="s">
        <v>94</v>
      </c>
      <c r="C370" s="20" t="s">
        <v>269</v>
      </c>
      <c r="D370" s="21" t="s">
        <v>224</v>
      </c>
      <c r="E370" s="21">
        <v>60</v>
      </c>
      <c r="F370" s="22" t="s">
        <v>24</v>
      </c>
      <c r="G370" s="21" t="s">
        <v>238</v>
      </c>
      <c r="H370" s="20" t="s">
        <v>163</v>
      </c>
      <c r="I370" s="23" t="s">
        <v>163</v>
      </c>
      <c r="J370" s="23" t="s">
        <v>163</v>
      </c>
      <c r="K370" s="24" t="s">
        <v>163</v>
      </c>
      <c r="L370" s="20" t="s">
        <v>163</v>
      </c>
      <c r="R370" s="5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12"/>
      <c r="AF370" s="12"/>
    </row>
    <row r="371" spans="1:32" ht="15" customHeight="1">
      <c r="A371" s="14" t="s">
        <v>31</v>
      </c>
      <c r="B371" s="3" t="s">
        <v>94</v>
      </c>
      <c r="C371" s="20" t="s">
        <v>269</v>
      </c>
      <c r="D371" s="21" t="s">
        <v>224</v>
      </c>
      <c r="E371" s="21">
        <v>60</v>
      </c>
      <c r="F371" s="22" t="s">
        <v>24</v>
      </c>
      <c r="G371" s="21" t="s">
        <v>238</v>
      </c>
      <c r="H371" s="20" t="s">
        <v>163</v>
      </c>
      <c r="I371" s="23" t="s">
        <v>163</v>
      </c>
      <c r="J371" s="23" t="s">
        <v>163</v>
      </c>
      <c r="K371" s="24" t="s">
        <v>163</v>
      </c>
      <c r="L371" s="20" t="s">
        <v>163</v>
      </c>
      <c r="R371" s="5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12"/>
      <c r="AF371" s="12"/>
    </row>
    <row r="372" spans="1:32" ht="15" customHeight="1">
      <c r="A372" s="14" t="s">
        <v>31</v>
      </c>
      <c r="B372" s="3" t="s">
        <v>94</v>
      </c>
      <c r="C372" s="20" t="s">
        <v>269</v>
      </c>
      <c r="D372" s="21" t="s">
        <v>224</v>
      </c>
      <c r="E372" s="21">
        <v>60</v>
      </c>
      <c r="F372" s="22" t="s">
        <v>29</v>
      </c>
      <c r="G372" s="21" t="s">
        <v>238</v>
      </c>
      <c r="H372" s="20" t="s">
        <v>163</v>
      </c>
      <c r="I372" s="23" t="s">
        <v>163</v>
      </c>
      <c r="J372" s="23" t="s">
        <v>163</v>
      </c>
      <c r="K372" s="24" t="s">
        <v>163</v>
      </c>
      <c r="L372" s="20" t="s">
        <v>163</v>
      </c>
      <c r="R372" s="5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12"/>
      <c r="AF372" s="12"/>
    </row>
    <row r="373" spans="1:32" ht="15" customHeight="1">
      <c r="A373" s="14" t="s">
        <v>31</v>
      </c>
      <c r="B373" s="3" t="s">
        <v>94</v>
      </c>
      <c r="C373" s="20" t="s">
        <v>269</v>
      </c>
      <c r="D373" s="21" t="s">
        <v>224</v>
      </c>
      <c r="E373" s="21">
        <v>60</v>
      </c>
      <c r="F373" s="22" t="s">
        <v>29</v>
      </c>
      <c r="G373" s="21" t="s">
        <v>238</v>
      </c>
      <c r="H373" s="20" t="s">
        <v>163</v>
      </c>
      <c r="I373" s="23" t="s">
        <v>163</v>
      </c>
      <c r="J373" s="23" t="s">
        <v>163</v>
      </c>
      <c r="K373" s="24" t="s">
        <v>163</v>
      </c>
      <c r="L373" s="20" t="s">
        <v>163</v>
      </c>
      <c r="R373" s="5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12"/>
      <c r="AF373" s="12"/>
    </row>
    <row r="374" spans="1:32" ht="15" customHeight="1">
      <c r="A374" s="14" t="s">
        <v>31</v>
      </c>
      <c r="B374" s="3" t="s">
        <v>94</v>
      </c>
      <c r="C374" s="20" t="s">
        <v>269</v>
      </c>
      <c r="D374" s="21" t="s">
        <v>224</v>
      </c>
      <c r="E374" s="21">
        <v>60</v>
      </c>
      <c r="F374" s="22" t="s">
        <v>29</v>
      </c>
      <c r="G374" s="21" t="s">
        <v>238</v>
      </c>
      <c r="H374" s="20" t="s">
        <v>163</v>
      </c>
      <c r="I374" s="23" t="s">
        <v>163</v>
      </c>
      <c r="J374" s="23" t="s">
        <v>163</v>
      </c>
      <c r="K374" s="24" t="s">
        <v>163</v>
      </c>
      <c r="L374" s="20" t="s">
        <v>163</v>
      </c>
      <c r="R374" s="5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12"/>
      <c r="AF374" s="12"/>
    </row>
    <row r="375" spans="1:32" ht="15" customHeight="1">
      <c r="A375" s="14" t="s">
        <v>31</v>
      </c>
      <c r="B375" s="3" t="s">
        <v>94</v>
      </c>
      <c r="C375" s="20" t="s">
        <v>269</v>
      </c>
      <c r="D375" s="21" t="s">
        <v>224</v>
      </c>
      <c r="E375" s="21">
        <v>60</v>
      </c>
      <c r="F375" s="22" t="s">
        <v>29</v>
      </c>
      <c r="G375" s="21" t="s">
        <v>238</v>
      </c>
      <c r="H375" s="20" t="s">
        <v>163</v>
      </c>
      <c r="I375" s="23" t="s">
        <v>163</v>
      </c>
      <c r="J375" s="23" t="s">
        <v>163</v>
      </c>
      <c r="K375" s="24" t="s">
        <v>163</v>
      </c>
      <c r="L375" s="20" t="s">
        <v>163</v>
      </c>
      <c r="R375" s="5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12"/>
      <c r="AF375" s="12"/>
    </row>
    <row r="376" spans="1:32" ht="15" customHeight="1">
      <c r="A376" s="14" t="s">
        <v>25</v>
      </c>
      <c r="B376" s="3" t="s">
        <v>94</v>
      </c>
      <c r="C376" s="20" t="s">
        <v>269</v>
      </c>
      <c r="D376" s="21" t="s">
        <v>224</v>
      </c>
      <c r="E376" s="21">
        <v>60</v>
      </c>
      <c r="F376" s="22" t="s">
        <v>29</v>
      </c>
      <c r="G376" s="21" t="s">
        <v>238</v>
      </c>
      <c r="H376" s="20" t="s">
        <v>163</v>
      </c>
      <c r="I376" s="23" t="s">
        <v>163</v>
      </c>
      <c r="J376" s="23" t="s">
        <v>163</v>
      </c>
      <c r="K376" s="24" t="s">
        <v>163</v>
      </c>
      <c r="L376" s="20" t="s">
        <v>163</v>
      </c>
      <c r="R376" s="5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12"/>
      <c r="AF376" s="12"/>
    </row>
    <row r="377" spans="1:32" ht="15" customHeight="1">
      <c r="A377" s="14" t="s">
        <v>25</v>
      </c>
      <c r="B377" s="3" t="s">
        <v>94</v>
      </c>
      <c r="C377" s="20" t="s">
        <v>269</v>
      </c>
      <c r="D377" s="21" t="s">
        <v>224</v>
      </c>
      <c r="E377" s="21">
        <v>60</v>
      </c>
      <c r="F377" s="22" t="s">
        <v>29</v>
      </c>
      <c r="G377" s="21" t="s">
        <v>238</v>
      </c>
      <c r="H377" s="20" t="s">
        <v>163</v>
      </c>
      <c r="I377" s="23" t="s">
        <v>163</v>
      </c>
      <c r="J377" s="23" t="s">
        <v>163</v>
      </c>
      <c r="K377" s="24" t="s">
        <v>163</v>
      </c>
      <c r="L377" s="20" t="s">
        <v>163</v>
      </c>
      <c r="R377" s="5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12"/>
      <c r="AF377" s="12"/>
    </row>
    <row r="378" spans="1:32" ht="15" customHeight="1">
      <c r="A378" s="14" t="s">
        <v>25</v>
      </c>
      <c r="B378" s="3" t="s">
        <v>94</v>
      </c>
      <c r="C378" s="20" t="s">
        <v>269</v>
      </c>
      <c r="D378" s="21" t="s">
        <v>224</v>
      </c>
      <c r="E378" s="21">
        <v>60</v>
      </c>
      <c r="F378" s="22" t="s">
        <v>29</v>
      </c>
      <c r="G378" s="21" t="s">
        <v>238</v>
      </c>
      <c r="H378" s="20" t="s">
        <v>163</v>
      </c>
      <c r="I378" s="23" t="s">
        <v>163</v>
      </c>
      <c r="J378" s="23" t="s">
        <v>163</v>
      </c>
      <c r="K378" s="24" t="s">
        <v>163</v>
      </c>
      <c r="L378" s="20" t="s">
        <v>163</v>
      </c>
      <c r="R378" s="5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12"/>
      <c r="AF378" s="12"/>
    </row>
    <row r="379" spans="1:32" ht="15" customHeight="1">
      <c r="A379" s="14" t="s">
        <v>25</v>
      </c>
      <c r="B379" s="3" t="s">
        <v>94</v>
      </c>
      <c r="C379" s="20" t="s">
        <v>269</v>
      </c>
      <c r="D379" s="21" t="s">
        <v>224</v>
      </c>
      <c r="E379" s="21">
        <v>60</v>
      </c>
      <c r="F379" s="22" t="s">
        <v>29</v>
      </c>
      <c r="G379" s="21" t="s">
        <v>238</v>
      </c>
      <c r="H379" s="20" t="s">
        <v>163</v>
      </c>
      <c r="I379" s="23" t="s">
        <v>163</v>
      </c>
      <c r="J379" s="23" t="s">
        <v>163</v>
      </c>
      <c r="K379" s="24" t="s">
        <v>163</v>
      </c>
      <c r="L379" s="20" t="s">
        <v>163</v>
      </c>
      <c r="R379" s="5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12"/>
      <c r="AF379" s="12"/>
    </row>
    <row r="380" spans="1:32" ht="15" customHeight="1">
      <c r="A380" s="14" t="s">
        <v>22</v>
      </c>
      <c r="B380" s="3" t="s">
        <v>94</v>
      </c>
      <c r="C380" s="20" t="s">
        <v>269</v>
      </c>
      <c r="D380" s="21" t="s">
        <v>224</v>
      </c>
      <c r="E380" s="21">
        <v>60</v>
      </c>
      <c r="F380" s="22" t="s">
        <v>24</v>
      </c>
      <c r="G380" s="21" t="s">
        <v>238</v>
      </c>
      <c r="H380" s="20" t="s">
        <v>163</v>
      </c>
      <c r="I380" s="23" t="s">
        <v>163</v>
      </c>
      <c r="J380" s="23" t="s">
        <v>163</v>
      </c>
      <c r="K380" s="24" t="s">
        <v>163</v>
      </c>
      <c r="L380" s="20" t="s">
        <v>163</v>
      </c>
      <c r="R380" s="5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12"/>
      <c r="AF380" s="12"/>
    </row>
    <row r="381" spans="1:32" ht="15" customHeight="1">
      <c r="A381" s="14" t="s">
        <v>22</v>
      </c>
      <c r="B381" s="3" t="s">
        <v>94</v>
      </c>
      <c r="C381" s="20" t="s">
        <v>269</v>
      </c>
      <c r="D381" s="21" t="s">
        <v>224</v>
      </c>
      <c r="E381" s="21">
        <v>60</v>
      </c>
      <c r="F381" s="22" t="s">
        <v>24</v>
      </c>
      <c r="G381" s="21" t="s">
        <v>238</v>
      </c>
      <c r="H381" s="20" t="s">
        <v>163</v>
      </c>
      <c r="I381" s="23" t="s">
        <v>163</v>
      </c>
      <c r="J381" s="23" t="s">
        <v>163</v>
      </c>
      <c r="K381" s="24" t="s">
        <v>163</v>
      </c>
      <c r="L381" s="20" t="s">
        <v>163</v>
      </c>
      <c r="R381" s="5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12"/>
      <c r="AF381" s="12"/>
    </row>
    <row r="382" spans="1:32" ht="15" customHeight="1">
      <c r="A382" s="14" t="s">
        <v>22</v>
      </c>
      <c r="B382" s="3" t="s">
        <v>94</v>
      </c>
      <c r="C382" s="20" t="s">
        <v>269</v>
      </c>
      <c r="D382" s="21" t="s">
        <v>224</v>
      </c>
      <c r="E382" s="21">
        <v>60</v>
      </c>
      <c r="F382" s="22" t="s">
        <v>24</v>
      </c>
      <c r="G382" s="21" t="s">
        <v>238</v>
      </c>
      <c r="H382" s="20" t="s">
        <v>163</v>
      </c>
      <c r="I382" s="23" t="s">
        <v>163</v>
      </c>
      <c r="J382" s="23" t="s">
        <v>163</v>
      </c>
      <c r="K382" s="24" t="s">
        <v>163</v>
      </c>
      <c r="L382" s="20" t="s">
        <v>163</v>
      </c>
      <c r="R382" s="5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12"/>
      <c r="AF382" s="12"/>
    </row>
    <row r="383" spans="1:32" ht="15" customHeight="1">
      <c r="A383" s="14" t="s">
        <v>22</v>
      </c>
      <c r="B383" s="3" t="s">
        <v>94</v>
      </c>
      <c r="C383" s="20" t="s">
        <v>269</v>
      </c>
      <c r="D383" s="21" t="s">
        <v>224</v>
      </c>
      <c r="E383" s="21">
        <v>60</v>
      </c>
      <c r="F383" s="22" t="s">
        <v>24</v>
      </c>
      <c r="G383" s="21" t="s">
        <v>238</v>
      </c>
      <c r="H383" s="20" t="s">
        <v>163</v>
      </c>
      <c r="I383" s="23" t="s">
        <v>163</v>
      </c>
      <c r="J383" s="23" t="s">
        <v>163</v>
      </c>
      <c r="K383" s="24" t="s">
        <v>163</v>
      </c>
      <c r="L383" s="20" t="s">
        <v>163</v>
      </c>
      <c r="R383" s="5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12"/>
      <c r="AF383" s="12"/>
    </row>
    <row r="384" spans="1:32" ht="15" customHeight="1">
      <c r="A384" s="14" t="s">
        <v>31</v>
      </c>
      <c r="B384" s="3" t="s">
        <v>71</v>
      </c>
      <c r="C384" s="15" t="s">
        <v>237</v>
      </c>
      <c r="D384" s="16" t="s">
        <v>158</v>
      </c>
      <c r="E384" s="16">
        <v>60</v>
      </c>
      <c r="F384" s="17" t="s">
        <v>24</v>
      </c>
      <c r="G384" s="16" t="s">
        <v>238</v>
      </c>
      <c r="H384" s="15" t="s">
        <v>163</v>
      </c>
      <c r="I384" s="18" t="s">
        <v>163</v>
      </c>
      <c r="J384" s="18" t="s">
        <v>163</v>
      </c>
      <c r="K384" s="24" t="s">
        <v>163</v>
      </c>
      <c r="L384" s="20" t="s">
        <v>163</v>
      </c>
      <c r="R384" s="5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12"/>
      <c r="AF384" s="12"/>
    </row>
    <row r="385" spans="1:32" ht="15" customHeight="1">
      <c r="A385" s="14" t="s">
        <v>31</v>
      </c>
      <c r="B385" s="3" t="s">
        <v>71</v>
      </c>
      <c r="C385" s="15" t="s">
        <v>237</v>
      </c>
      <c r="D385" s="16" t="s">
        <v>158</v>
      </c>
      <c r="E385" s="16">
        <v>60</v>
      </c>
      <c r="F385" s="17" t="s">
        <v>24</v>
      </c>
      <c r="G385" s="16" t="s">
        <v>238</v>
      </c>
      <c r="H385" s="15" t="s">
        <v>163</v>
      </c>
      <c r="I385" s="18" t="s">
        <v>163</v>
      </c>
      <c r="J385" s="18" t="s">
        <v>163</v>
      </c>
      <c r="K385" s="24" t="s">
        <v>163</v>
      </c>
      <c r="L385" s="20" t="s">
        <v>163</v>
      </c>
      <c r="R385" s="5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12"/>
      <c r="AF385" s="12"/>
    </row>
    <row r="386" spans="1:32" ht="15" customHeight="1">
      <c r="A386" s="14" t="s">
        <v>31</v>
      </c>
      <c r="B386" s="3" t="s">
        <v>71</v>
      </c>
      <c r="C386" s="15" t="s">
        <v>237</v>
      </c>
      <c r="D386" s="16" t="s">
        <v>158</v>
      </c>
      <c r="E386" s="16">
        <v>60</v>
      </c>
      <c r="F386" s="17" t="s">
        <v>24</v>
      </c>
      <c r="G386" s="16" t="s">
        <v>238</v>
      </c>
      <c r="H386" s="15" t="s">
        <v>163</v>
      </c>
      <c r="I386" s="18" t="s">
        <v>163</v>
      </c>
      <c r="J386" s="18" t="s">
        <v>163</v>
      </c>
      <c r="K386" s="24" t="s">
        <v>163</v>
      </c>
      <c r="L386" s="20" t="s">
        <v>163</v>
      </c>
      <c r="R386" s="5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12"/>
      <c r="AF386" s="12"/>
    </row>
    <row r="387" spans="1:32" ht="15" customHeight="1">
      <c r="A387" s="14" t="s">
        <v>31</v>
      </c>
      <c r="B387" s="3" t="s">
        <v>71</v>
      </c>
      <c r="C387" s="15" t="s">
        <v>237</v>
      </c>
      <c r="D387" s="16" t="s">
        <v>158</v>
      </c>
      <c r="E387" s="16">
        <v>60</v>
      </c>
      <c r="F387" s="17" t="s">
        <v>24</v>
      </c>
      <c r="G387" s="16" t="s">
        <v>238</v>
      </c>
      <c r="H387" s="15" t="s">
        <v>163</v>
      </c>
      <c r="I387" s="18" t="s">
        <v>163</v>
      </c>
      <c r="J387" s="18" t="s">
        <v>163</v>
      </c>
      <c r="K387" s="24" t="s">
        <v>163</v>
      </c>
      <c r="L387" s="20" t="s">
        <v>163</v>
      </c>
      <c r="R387" s="5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12"/>
      <c r="AF387" s="12"/>
    </row>
    <row r="388" spans="1:32" ht="15" customHeight="1">
      <c r="A388" s="14" t="s">
        <v>25</v>
      </c>
      <c r="B388" s="3" t="s">
        <v>71</v>
      </c>
      <c r="C388" s="20" t="s">
        <v>237</v>
      </c>
      <c r="D388" s="21" t="s">
        <v>158</v>
      </c>
      <c r="E388" s="21">
        <v>60</v>
      </c>
      <c r="F388" s="22" t="s">
        <v>29</v>
      </c>
      <c r="G388" s="21" t="s">
        <v>238</v>
      </c>
      <c r="H388" s="20" t="s">
        <v>163</v>
      </c>
      <c r="I388" s="23" t="s">
        <v>163</v>
      </c>
      <c r="J388" s="23" t="s">
        <v>163</v>
      </c>
      <c r="K388" s="24" t="s">
        <v>163</v>
      </c>
      <c r="L388" s="20" t="s">
        <v>163</v>
      </c>
      <c r="R388" s="5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12"/>
      <c r="AF388" s="12"/>
    </row>
    <row r="389" spans="1:32" ht="15" customHeight="1">
      <c r="A389" s="14" t="s">
        <v>25</v>
      </c>
      <c r="B389" s="3" t="s">
        <v>71</v>
      </c>
      <c r="C389" s="20" t="s">
        <v>237</v>
      </c>
      <c r="D389" s="21" t="s">
        <v>158</v>
      </c>
      <c r="E389" s="21">
        <v>60</v>
      </c>
      <c r="F389" s="22" t="s">
        <v>29</v>
      </c>
      <c r="G389" s="21" t="s">
        <v>238</v>
      </c>
      <c r="H389" s="20" t="s">
        <v>163</v>
      </c>
      <c r="I389" s="23" t="s">
        <v>163</v>
      </c>
      <c r="J389" s="23" t="s">
        <v>163</v>
      </c>
      <c r="K389" s="24" t="s">
        <v>163</v>
      </c>
      <c r="L389" s="20" t="s">
        <v>163</v>
      </c>
      <c r="R389" s="5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12"/>
      <c r="AF389" s="12"/>
    </row>
    <row r="390" spans="1:32" ht="15" customHeight="1">
      <c r="A390" s="14" t="s">
        <v>25</v>
      </c>
      <c r="B390" s="3" t="s">
        <v>71</v>
      </c>
      <c r="C390" s="20" t="s">
        <v>237</v>
      </c>
      <c r="D390" s="21" t="s">
        <v>158</v>
      </c>
      <c r="E390" s="21">
        <v>60</v>
      </c>
      <c r="F390" s="22" t="s">
        <v>29</v>
      </c>
      <c r="G390" s="21" t="s">
        <v>238</v>
      </c>
      <c r="H390" s="20" t="s">
        <v>163</v>
      </c>
      <c r="I390" s="23" t="s">
        <v>163</v>
      </c>
      <c r="J390" s="23" t="s">
        <v>163</v>
      </c>
      <c r="K390" s="24" t="s">
        <v>163</v>
      </c>
      <c r="L390" s="20" t="s">
        <v>163</v>
      </c>
      <c r="R390" s="5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12"/>
      <c r="AF390" s="12"/>
    </row>
    <row r="391" spans="1:32" ht="15" customHeight="1">
      <c r="A391" s="14" t="s">
        <v>25</v>
      </c>
      <c r="B391" s="3" t="s">
        <v>71</v>
      </c>
      <c r="C391" s="20" t="s">
        <v>237</v>
      </c>
      <c r="D391" s="21" t="s">
        <v>158</v>
      </c>
      <c r="E391" s="21">
        <v>60</v>
      </c>
      <c r="F391" s="22" t="s">
        <v>29</v>
      </c>
      <c r="G391" s="21" t="s">
        <v>238</v>
      </c>
      <c r="H391" s="20" t="s">
        <v>163</v>
      </c>
      <c r="I391" s="23" t="s">
        <v>163</v>
      </c>
      <c r="J391" s="23" t="s">
        <v>163</v>
      </c>
      <c r="K391" s="24" t="s">
        <v>163</v>
      </c>
      <c r="L391" s="20" t="s">
        <v>163</v>
      </c>
      <c r="R391" s="5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12"/>
      <c r="AF391" s="12"/>
    </row>
    <row r="392" spans="1:32" ht="15" customHeight="1">
      <c r="A392" s="14" t="s">
        <v>31</v>
      </c>
      <c r="B392" s="3" t="s">
        <v>95</v>
      </c>
      <c r="C392" s="20" t="s">
        <v>183</v>
      </c>
      <c r="D392" s="21" t="s">
        <v>158</v>
      </c>
      <c r="E392" s="21">
        <v>90</v>
      </c>
      <c r="F392" s="22" t="s">
        <v>24</v>
      </c>
      <c r="G392" s="21" t="s">
        <v>166</v>
      </c>
      <c r="H392" s="20" t="s">
        <v>163</v>
      </c>
      <c r="I392" s="23" t="s">
        <v>163</v>
      </c>
      <c r="J392" s="23" t="s">
        <v>163</v>
      </c>
      <c r="K392" s="24" t="s">
        <v>163</v>
      </c>
      <c r="L392" s="20" t="s">
        <v>163</v>
      </c>
      <c r="R392" s="5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12"/>
      <c r="AF392" s="12"/>
    </row>
    <row r="393" spans="1:32" ht="15" customHeight="1">
      <c r="A393" s="14" t="s">
        <v>31</v>
      </c>
      <c r="B393" s="3" t="s">
        <v>95</v>
      </c>
      <c r="C393" s="20" t="s">
        <v>183</v>
      </c>
      <c r="D393" s="21" t="s">
        <v>158</v>
      </c>
      <c r="E393" s="21">
        <v>90</v>
      </c>
      <c r="F393" s="22" t="s">
        <v>24</v>
      </c>
      <c r="G393" s="21" t="s">
        <v>166</v>
      </c>
      <c r="H393" s="20" t="s">
        <v>163</v>
      </c>
      <c r="I393" s="23" t="s">
        <v>163</v>
      </c>
      <c r="J393" s="23" t="s">
        <v>163</v>
      </c>
      <c r="K393" s="24" t="s">
        <v>163</v>
      </c>
      <c r="L393" s="20" t="s">
        <v>163</v>
      </c>
      <c r="R393" s="5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12"/>
      <c r="AF393" s="12"/>
    </row>
    <row r="394" spans="1:32" ht="15" customHeight="1">
      <c r="A394" s="14" t="s">
        <v>31</v>
      </c>
      <c r="B394" s="3" t="s">
        <v>95</v>
      </c>
      <c r="C394" s="20" t="s">
        <v>183</v>
      </c>
      <c r="D394" s="21" t="s">
        <v>158</v>
      </c>
      <c r="E394" s="21">
        <v>90</v>
      </c>
      <c r="F394" s="22" t="s">
        <v>24</v>
      </c>
      <c r="G394" s="21" t="s">
        <v>166</v>
      </c>
      <c r="H394" s="20" t="s">
        <v>163</v>
      </c>
      <c r="I394" s="23" t="s">
        <v>163</v>
      </c>
      <c r="J394" s="23" t="s">
        <v>163</v>
      </c>
      <c r="K394" s="24" t="s">
        <v>163</v>
      </c>
      <c r="L394" s="20" t="s">
        <v>163</v>
      </c>
      <c r="R394" s="5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12"/>
      <c r="AF394" s="12"/>
    </row>
    <row r="395" spans="1:32" ht="15" customHeight="1">
      <c r="A395" s="14" t="s">
        <v>31</v>
      </c>
      <c r="B395" s="3" t="s">
        <v>95</v>
      </c>
      <c r="C395" s="20" t="s">
        <v>183</v>
      </c>
      <c r="D395" s="21" t="s">
        <v>158</v>
      </c>
      <c r="E395" s="21">
        <v>90</v>
      </c>
      <c r="F395" s="22" t="s">
        <v>24</v>
      </c>
      <c r="G395" s="21" t="s">
        <v>166</v>
      </c>
      <c r="H395" s="20" t="s">
        <v>163</v>
      </c>
      <c r="I395" s="23" t="s">
        <v>163</v>
      </c>
      <c r="J395" s="23" t="s">
        <v>163</v>
      </c>
      <c r="K395" s="24" t="s">
        <v>163</v>
      </c>
      <c r="L395" s="20" t="s">
        <v>163</v>
      </c>
      <c r="R395" s="5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12"/>
      <c r="AF395" s="12"/>
    </row>
    <row r="396" spans="1:32" ht="15" customHeight="1">
      <c r="A396" s="14" t="s">
        <v>31</v>
      </c>
      <c r="B396" s="3" t="s">
        <v>95</v>
      </c>
      <c r="C396" s="20" t="s">
        <v>183</v>
      </c>
      <c r="D396" s="21" t="s">
        <v>158</v>
      </c>
      <c r="E396" s="21">
        <v>90</v>
      </c>
      <c r="F396" s="22" t="s">
        <v>24</v>
      </c>
      <c r="G396" s="21" t="s">
        <v>166</v>
      </c>
      <c r="H396" s="20" t="s">
        <v>163</v>
      </c>
      <c r="I396" s="23" t="s">
        <v>163</v>
      </c>
      <c r="J396" s="23" t="s">
        <v>163</v>
      </c>
      <c r="K396" s="24" t="s">
        <v>163</v>
      </c>
      <c r="L396" s="20" t="s">
        <v>163</v>
      </c>
      <c r="R396" s="5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12"/>
      <c r="AF396" s="12"/>
    </row>
    <row r="397" spans="1:32" ht="15" customHeight="1">
      <c r="A397" s="14" t="s">
        <v>31</v>
      </c>
      <c r="B397" s="3" t="s">
        <v>95</v>
      </c>
      <c r="C397" s="20" t="s">
        <v>183</v>
      </c>
      <c r="D397" s="21" t="s">
        <v>158</v>
      </c>
      <c r="E397" s="21">
        <v>90</v>
      </c>
      <c r="F397" s="22" t="s">
        <v>24</v>
      </c>
      <c r="G397" s="21" t="s">
        <v>166</v>
      </c>
      <c r="H397" s="20" t="s">
        <v>163</v>
      </c>
      <c r="I397" s="23" t="s">
        <v>163</v>
      </c>
      <c r="J397" s="23" t="s">
        <v>163</v>
      </c>
      <c r="K397" s="24" t="s">
        <v>163</v>
      </c>
      <c r="L397" s="20" t="s">
        <v>163</v>
      </c>
      <c r="R397" s="5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12"/>
      <c r="AF397" s="12"/>
    </row>
    <row r="398" spans="1:32" ht="15" customHeight="1">
      <c r="A398" s="14" t="s">
        <v>31</v>
      </c>
      <c r="B398" s="3" t="s">
        <v>95</v>
      </c>
      <c r="C398" s="20" t="s">
        <v>183</v>
      </c>
      <c r="D398" s="21" t="s">
        <v>158</v>
      </c>
      <c r="E398" s="21">
        <v>90</v>
      </c>
      <c r="F398" s="22" t="s">
        <v>29</v>
      </c>
      <c r="G398" s="21" t="s">
        <v>166</v>
      </c>
      <c r="H398" s="20" t="s">
        <v>163</v>
      </c>
      <c r="I398" s="23" t="s">
        <v>163</v>
      </c>
      <c r="J398" s="23" t="s">
        <v>163</v>
      </c>
      <c r="K398" s="24" t="s">
        <v>163</v>
      </c>
      <c r="L398" s="20" t="s">
        <v>163</v>
      </c>
      <c r="R398" s="5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12"/>
      <c r="AF398" s="12"/>
    </row>
    <row r="399" spans="1:32" ht="15" customHeight="1">
      <c r="A399" s="14" t="s">
        <v>31</v>
      </c>
      <c r="B399" s="3" t="s">
        <v>95</v>
      </c>
      <c r="C399" s="20" t="s">
        <v>183</v>
      </c>
      <c r="D399" s="21" t="s">
        <v>158</v>
      </c>
      <c r="E399" s="21">
        <v>90</v>
      </c>
      <c r="F399" s="22" t="s">
        <v>29</v>
      </c>
      <c r="G399" s="21" t="s">
        <v>166</v>
      </c>
      <c r="H399" s="20" t="s">
        <v>163</v>
      </c>
      <c r="I399" s="23" t="s">
        <v>163</v>
      </c>
      <c r="J399" s="23" t="s">
        <v>163</v>
      </c>
      <c r="K399" s="24" t="s">
        <v>163</v>
      </c>
      <c r="L399" s="20" t="s">
        <v>163</v>
      </c>
      <c r="R399" s="5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12"/>
      <c r="AF399" s="12"/>
    </row>
    <row r="400" spans="1:32" ht="15" customHeight="1">
      <c r="A400" s="14" t="s">
        <v>31</v>
      </c>
      <c r="B400" s="3" t="s">
        <v>95</v>
      </c>
      <c r="C400" s="20" t="s">
        <v>183</v>
      </c>
      <c r="D400" s="21" t="s">
        <v>158</v>
      </c>
      <c r="E400" s="21">
        <v>90</v>
      </c>
      <c r="F400" s="22" t="s">
        <v>29</v>
      </c>
      <c r="G400" s="21" t="s">
        <v>166</v>
      </c>
      <c r="H400" s="20" t="s">
        <v>163</v>
      </c>
      <c r="I400" s="23" t="s">
        <v>163</v>
      </c>
      <c r="J400" s="23" t="s">
        <v>163</v>
      </c>
      <c r="K400" s="24" t="s">
        <v>163</v>
      </c>
      <c r="L400" s="20" t="s">
        <v>163</v>
      </c>
      <c r="R400" s="5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12"/>
      <c r="AF400" s="12"/>
    </row>
    <row r="401" spans="1:32" ht="15" customHeight="1">
      <c r="A401" s="14" t="s">
        <v>31</v>
      </c>
      <c r="B401" s="3" t="s">
        <v>95</v>
      </c>
      <c r="C401" s="20" t="s">
        <v>183</v>
      </c>
      <c r="D401" s="21" t="s">
        <v>158</v>
      </c>
      <c r="E401" s="21">
        <v>90</v>
      </c>
      <c r="F401" s="22" t="s">
        <v>29</v>
      </c>
      <c r="G401" s="21" t="s">
        <v>166</v>
      </c>
      <c r="H401" s="20" t="s">
        <v>163</v>
      </c>
      <c r="I401" s="23" t="s">
        <v>163</v>
      </c>
      <c r="J401" s="23" t="s">
        <v>163</v>
      </c>
      <c r="K401" s="24" t="s">
        <v>163</v>
      </c>
      <c r="L401" s="20" t="s">
        <v>163</v>
      </c>
      <c r="R401" s="5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12"/>
      <c r="AF401" s="12"/>
    </row>
    <row r="402" spans="1:32" ht="15" customHeight="1">
      <c r="A402" s="14" t="s">
        <v>31</v>
      </c>
      <c r="B402" s="3" t="s">
        <v>95</v>
      </c>
      <c r="C402" s="20" t="s">
        <v>183</v>
      </c>
      <c r="D402" s="21" t="s">
        <v>158</v>
      </c>
      <c r="E402" s="21">
        <v>90</v>
      </c>
      <c r="F402" s="22" t="s">
        <v>29</v>
      </c>
      <c r="G402" s="21" t="s">
        <v>166</v>
      </c>
      <c r="H402" s="20" t="s">
        <v>163</v>
      </c>
      <c r="I402" s="23" t="s">
        <v>163</v>
      </c>
      <c r="J402" s="23" t="s">
        <v>163</v>
      </c>
      <c r="K402" s="24" t="s">
        <v>163</v>
      </c>
      <c r="L402" s="20" t="s">
        <v>163</v>
      </c>
      <c r="R402" s="5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12"/>
      <c r="AF402" s="12"/>
    </row>
    <row r="403" spans="1:32" ht="15" customHeight="1">
      <c r="A403" s="14" t="s">
        <v>31</v>
      </c>
      <c r="B403" s="3" t="s">
        <v>95</v>
      </c>
      <c r="C403" s="20" t="s">
        <v>183</v>
      </c>
      <c r="D403" s="21" t="s">
        <v>158</v>
      </c>
      <c r="E403" s="21">
        <v>90</v>
      </c>
      <c r="F403" s="22" t="s">
        <v>29</v>
      </c>
      <c r="G403" s="21" t="s">
        <v>166</v>
      </c>
      <c r="H403" s="20" t="s">
        <v>163</v>
      </c>
      <c r="I403" s="23" t="s">
        <v>163</v>
      </c>
      <c r="J403" s="23" t="s">
        <v>163</v>
      </c>
      <c r="K403" s="24" t="s">
        <v>163</v>
      </c>
      <c r="L403" s="20" t="s">
        <v>163</v>
      </c>
      <c r="R403" s="5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12"/>
      <c r="AF403" s="12"/>
    </row>
    <row r="404" spans="1:32" ht="15" customHeight="1">
      <c r="A404" s="14" t="s">
        <v>25</v>
      </c>
      <c r="B404" s="3" t="s">
        <v>48</v>
      </c>
      <c r="C404" s="15" t="s">
        <v>183</v>
      </c>
      <c r="D404" s="16" t="s">
        <v>158</v>
      </c>
      <c r="E404" s="16">
        <v>60</v>
      </c>
      <c r="F404" s="17" t="s">
        <v>29</v>
      </c>
      <c r="G404" s="16" t="s">
        <v>166</v>
      </c>
      <c r="H404" s="15" t="s">
        <v>163</v>
      </c>
      <c r="I404" s="18" t="s">
        <v>163</v>
      </c>
      <c r="J404" s="18" t="s">
        <v>163</v>
      </c>
      <c r="K404" s="19" t="s">
        <v>163</v>
      </c>
      <c r="L404" s="15" t="s">
        <v>163</v>
      </c>
      <c r="R404" s="5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12"/>
      <c r="AF404" s="12"/>
    </row>
    <row r="405" spans="1:32" ht="15" customHeight="1">
      <c r="A405" s="14" t="s">
        <v>25</v>
      </c>
      <c r="B405" s="3" t="s">
        <v>48</v>
      </c>
      <c r="C405" s="15" t="s">
        <v>183</v>
      </c>
      <c r="D405" s="16" t="s">
        <v>158</v>
      </c>
      <c r="E405" s="16">
        <v>60</v>
      </c>
      <c r="F405" s="17" t="s">
        <v>29</v>
      </c>
      <c r="G405" s="16" t="s">
        <v>166</v>
      </c>
      <c r="H405" s="15" t="s">
        <v>163</v>
      </c>
      <c r="I405" s="18" t="s">
        <v>163</v>
      </c>
      <c r="J405" s="18" t="s">
        <v>163</v>
      </c>
      <c r="K405" s="19" t="s">
        <v>163</v>
      </c>
      <c r="L405" s="15" t="s">
        <v>163</v>
      </c>
      <c r="R405" s="5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12"/>
      <c r="AF405" s="12"/>
    </row>
    <row r="406" spans="1:32" ht="15" customHeight="1">
      <c r="A406" s="14" t="s">
        <v>25</v>
      </c>
      <c r="B406" s="3" t="s">
        <v>48</v>
      </c>
      <c r="C406" s="15" t="s">
        <v>183</v>
      </c>
      <c r="D406" s="16" t="s">
        <v>158</v>
      </c>
      <c r="E406" s="16">
        <v>60</v>
      </c>
      <c r="F406" s="17" t="s">
        <v>29</v>
      </c>
      <c r="G406" s="16" t="s">
        <v>166</v>
      </c>
      <c r="H406" s="15" t="s">
        <v>163</v>
      </c>
      <c r="I406" s="18" t="s">
        <v>163</v>
      </c>
      <c r="J406" s="18" t="s">
        <v>163</v>
      </c>
      <c r="K406" s="19" t="s">
        <v>163</v>
      </c>
      <c r="L406" s="15" t="s">
        <v>163</v>
      </c>
      <c r="R406" s="5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12"/>
      <c r="AF406" s="12"/>
    </row>
    <row r="407" spans="1:32" ht="15" customHeight="1">
      <c r="A407" s="14" t="s">
        <v>25</v>
      </c>
      <c r="B407" s="3" t="s">
        <v>48</v>
      </c>
      <c r="C407" s="15" t="s">
        <v>183</v>
      </c>
      <c r="D407" s="16" t="s">
        <v>158</v>
      </c>
      <c r="E407" s="16">
        <v>60</v>
      </c>
      <c r="F407" s="17" t="s">
        <v>29</v>
      </c>
      <c r="G407" s="16" t="s">
        <v>166</v>
      </c>
      <c r="H407" s="15" t="s">
        <v>163</v>
      </c>
      <c r="I407" s="18" t="s">
        <v>163</v>
      </c>
      <c r="J407" s="18" t="s">
        <v>163</v>
      </c>
      <c r="K407" s="19" t="s">
        <v>163</v>
      </c>
      <c r="L407" s="15" t="s">
        <v>163</v>
      </c>
      <c r="R407" s="5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12"/>
      <c r="AF407" s="12"/>
    </row>
    <row r="408" spans="1:32" ht="15" customHeight="1">
      <c r="A408" s="14" t="s">
        <v>25</v>
      </c>
      <c r="B408" s="3" t="s">
        <v>48</v>
      </c>
      <c r="C408" s="20" t="s">
        <v>183</v>
      </c>
      <c r="D408" s="21" t="s">
        <v>158</v>
      </c>
      <c r="E408" s="21">
        <v>60</v>
      </c>
      <c r="F408" s="22" t="s">
        <v>27</v>
      </c>
      <c r="G408" s="21" t="s">
        <v>166</v>
      </c>
      <c r="H408" s="20" t="s">
        <v>163</v>
      </c>
      <c r="I408" s="23" t="s">
        <v>163</v>
      </c>
      <c r="J408" s="23" t="s">
        <v>163</v>
      </c>
      <c r="K408" s="24" t="s">
        <v>163</v>
      </c>
      <c r="L408" s="20" t="s">
        <v>163</v>
      </c>
      <c r="R408" s="5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12"/>
      <c r="AF408" s="12"/>
    </row>
    <row r="409" spans="1:32" ht="15" customHeight="1">
      <c r="A409" s="14" t="s">
        <v>25</v>
      </c>
      <c r="B409" s="3" t="s">
        <v>48</v>
      </c>
      <c r="C409" s="20" t="s">
        <v>183</v>
      </c>
      <c r="D409" s="21" t="s">
        <v>158</v>
      </c>
      <c r="E409" s="21">
        <v>60</v>
      </c>
      <c r="F409" s="22" t="s">
        <v>27</v>
      </c>
      <c r="G409" s="21" t="s">
        <v>166</v>
      </c>
      <c r="H409" s="20" t="s">
        <v>163</v>
      </c>
      <c r="I409" s="23" t="s">
        <v>163</v>
      </c>
      <c r="J409" s="23" t="s">
        <v>163</v>
      </c>
      <c r="K409" s="24" t="s">
        <v>163</v>
      </c>
      <c r="L409" s="20" t="s">
        <v>163</v>
      </c>
      <c r="R409" s="5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12"/>
      <c r="AF409" s="12"/>
    </row>
    <row r="410" spans="1:32" ht="15" customHeight="1">
      <c r="A410" s="14" t="s">
        <v>25</v>
      </c>
      <c r="B410" s="3" t="s">
        <v>48</v>
      </c>
      <c r="C410" s="20" t="s">
        <v>183</v>
      </c>
      <c r="D410" s="21" t="s">
        <v>158</v>
      </c>
      <c r="E410" s="21">
        <v>60</v>
      </c>
      <c r="F410" s="22" t="s">
        <v>27</v>
      </c>
      <c r="G410" s="21" t="s">
        <v>166</v>
      </c>
      <c r="H410" s="20" t="s">
        <v>163</v>
      </c>
      <c r="I410" s="23" t="s">
        <v>163</v>
      </c>
      <c r="J410" s="23" t="s">
        <v>163</v>
      </c>
      <c r="K410" s="24" t="s">
        <v>163</v>
      </c>
      <c r="L410" s="20" t="s">
        <v>163</v>
      </c>
      <c r="R410" s="5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12"/>
      <c r="AF410" s="12"/>
    </row>
    <row r="411" spans="1:32" ht="15" customHeight="1">
      <c r="A411" s="14" t="s">
        <v>25</v>
      </c>
      <c r="B411" s="3" t="s">
        <v>48</v>
      </c>
      <c r="C411" s="20" t="s">
        <v>183</v>
      </c>
      <c r="D411" s="21" t="s">
        <v>158</v>
      </c>
      <c r="E411" s="21">
        <v>60</v>
      </c>
      <c r="F411" s="22" t="s">
        <v>27</v>
      </c>
      <c r="G411" s="21" t="s">
        <v>166</v>
      </c>
      <c r="H411" s="20" t="s">
        <v>163</v>
      </c>
      <c r="I411" s="23" t="s">
        <v>163</v>
      </c>
      <c r="J411" s="23" t="s">
        <v>163</v>
      </c>
      <c r="K411" s="24" t="s">
        <v>163</v>
      </c>
      <c r="L411" s="20" t="s">
        <v>163</v>
      </c>
      <c r="R411" s="5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12"/>
      <c r="AF411" s="12"/>
    </row>
    <row r="412" spans="1:32" ht="15" customHeight="1">
      <c r="A412" s="14" t="s">
        <v>31</v>
      </c>
      <c r="B412" s="3" t="s">
        <v>32</v>
      </c>
      <c r="C412" s="15" t="s">
        <v>240</v>
      </c>
      <c r="D412" s="16" t="s">
        <v>158</v>
      </c>
      <c r="E412" s="16">
        <v>90</v>
      </c>
      <c r="F412" s="17" t="s">
        <v>24</v>
      </c>
      <c r="G412" s="16" t="s">
        <v>166</v>
      </c>
      <c r="H412" s="15" t="s">
        <v>163</v>
      </c>
      <c r="I412" s="18" t="s">
        <v>163</v>
      </c>
      <c r="J412" s="18" t="s">
        <v>163</v>
      </c>
      <c r="K412" s="19" t="s">
        <v>163</v>
      </c>
      <c r="L412" s="15" t="s">
        <v>163</v>
      </c>
      <c r="R412" s="5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12"/>
      <c r="AF412" s="12"/>
    </row>
    <row r="413" spans="1:32" ht="15" customHeight="1">
      <c r="A413" s="14" t="s">
        <v>31</v>
      </c>
      <c r="B413" s="3" t="s">
        <v>32</v>
      </c>
      <c r="C413" s="15" t="s">
        <v>240</v>
      </c>
      <c r="D413" s="16" t="s">
        <v>158</v>
      </c>
      <c r="E413" s="16">
        <v>90</v>
      </c>
      <c r="F413" s="17" t="s">
        <v>24</v>
      </c>
      <c r="G413" s="16" t="s">
        <v>166</v>
      </c>
      <c r="H413" s="15" t="s">
        <v>163</v>
      </c>
      <c r="I413" s="18" t="s">
        <v>163</v>
      </c>
      <c r="J413" s="18" t="s">
        <v>163</v>
      </c>
      <c r="K413" s="19" t="s">
        <v>163</v>
      </c>
      <c r="L413" s="15" t="s">
        <v>163</v>
      </c>
      <c r="R413" s="5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12"/>
      <c r="AF413" s="12"/>
    </row>
    <row r="414" spans="1:32" ht="15" customHeight="1">
      <c r="A414" s="14" t="s">
        <v>31</v>
      </c>
      <c r="B414" s="3" t="s">
        <v>32</v>
      </c>
      <c r="C414" s="15" t="s">
        <v>240</v>
      </c>
      <c r="D414" s="16" t="s">
        <v>158</v>
      </c>
      <c r="E414" s="16">
        <v>90</v>
      </c>
      <c r="F414" s="17" t="s">
        <v>24</v>
      </c>
      <c r="G414" s="16" t="s">
        <v>166</v>
      </c>
      <c r="H414" s="15" t="s">
        <v>163</v>
      </c>
      <c r="I414" s="18" t="s">
        <v>163</v>
      </c>
      <c r="J414" s="18" t="s">
        <v>163</v>
      </c>
      <c r="K414" s="19" t="s">
        <v>163</v>
      </c>
      <c r="L414" s="15" t="s">
        <v>163</v>
      </c>
      <c r="R414" s="5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12"/>
      <c r="AF414" s="12"/>
    </row>
    <row r="415" spans="1:32" ht="15" customHeight="1">
      <c r="A415" s="14" t="s">
        <v>31</v>
      </c>
      <c r="B415" s="3" t="s">
        <v>32</v>
      </c>
      <c r="C415" s="15" t="s">
        <v>240</v>
      </c>
      <c r="D415" s="16" t="s">
        <v>158</v>
      </c>
      <c r="E415" s="16">
        <v>90</v>
      </c>
      <c r="F415" s="17" t="s">
        <v>24</v>
      </c>
      <c r="G415" s="16" t="s">
        <v>166</v>
      </c>
      <c r="H415" s="15" t="s">
        <v>163</v>
      </c>
      <c r="I415" s="18" t="s">
        <v>163</v>
      </c>
      <c r="J415" s="18" t="s">
        <v>163</v>
      </c>
      <c r="K415" s="19" t="s">
        <v>163</v>
      </c>
      <c r="L415" s="15" t="s">
        <v>163</v>
      </c>
      <c r="R415" s="5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12"/>
      <c r="AF415" s="12"/>
    </row>
    <row r="416" spans="1:32" ht="15" customHeight="1">
      <c r="A416" s="14" t="s">
        <v>31</v>
      </c>
      <c r="B416" s="3" t="s">
        <v>32</v>
      </c>
      <c r="C416" s="15" t="s">
        <v>240</v>
      </c>
      <c r="D416" s="16" t="s">
        <v>158</v>
      </c>
      <c r="E416" s="16">
        <v>90</v>
      </c>
      <c r="F416" s="17" t="s">
        <v>24</v>
      </c>
      <c r="G416" s="16" t="s">
        <v>166</v>
      </c>
      <c r="H416" s="15" t="s">
        <v>163</v>
      </c>
      <c r="I416" s="18" t="s">
        <v>163</v>
      </c>
      <c r="J416" s="18" t="s">
        <v>163</v>
      </c>
      <c r="K416" s="19" t="s">
        <v>163</v>
      </c>
      <c r="L416" s="15" t="s">
        <v>163</v>
      </c>
      <c r="R416" s="5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12"/>
      <c r="AF416" s="12"/>
    </row>
    <row r="417" spans="1:32" ht="15" customHeight="1">
      <c r="A417" s="14" t="s">
        <v>31</v>
      </c>
      <c r="B417" s="3" t="s">
        <v>32</v>
      </c>
      <c r="C417" s="15" t="s">
        <v>240</v>
      </c>
      <c r="D417" s="16" t="s">
        <v>158</v>
      </c>
      <c r="E417" s="16">
        <v>90</v>
      </c>
      <c r="F417" s="17" t="s">
        <v>24</v>
      </c>
      <c r="G417" s="16" t="s">
        <v>166</v>
      </c>
      <c r="H417" s="15" t="s">
        <v>163</v>
      </c>
      <c r="I417" s="18" t="s">
        <v>163</v>
      </c>
      <c r="J417" s="18" t="s">
        <v>163</v>
      </c>
      <c r="K417" s="19" t="s">
        <v>163</v>
      </c>
      <c r="L417" s="15" t="s">
        <v>163</v>
      </c>
      <c r="R417" s="5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12"/>
      <c r="AF417" s="12"/>
    </row>
    <row r="418" spans="1:32" ht="15" customHeight="1">
      <c r="A418" s="14" t="s">
        <v>25</v>
      </c>
      <c r="B418" s="3" t="s">
        <v>96</v>
      </c>
      <c r="C418" s="20" t="s">
        <v>240</v>
      </c>
      <c r="D418" s="21" t="s">
        <v>158</v>
      </c>
      <c r="E418" s="21">
        <v>60</v>
      </c>
      <c r="F418" s="22" t="s">
        <v>29</v>
      </c>
      <c r="G418" s="21" t="s">
        <v>166</v>
      </c>
      <c r="H418" s="20" t="s">
        <v>163</v>
      </c>
      <c r="I418" s="23" t="s">
        <v>163</v>
      </c>
      <c r="J418" s="23" t="s">
        <v>163</v>
      </c>
      <c r="K418" s="24" t="s">
        <v>163</v>
      </c>
      <c r="L418" s="20" t="s">
        <v>163</v>
      </c>
      <c r="R418" s="5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12"/>
      <c r="AF418" s="12"/>
    </row>
    <row r="419" spans="1:32" ht="15" customHeight="1">
      <c r="A419" s="14" t="s">
        <v>25</v>
      </c>
      <c r="B419" s="3" t="s">
        <v>96</v>
      </c>
      <c r="C419" s="20" t="s">
        <v>240</v>
      </c>
      <c r="D419" s="21" t="s">
        <v>158</v>
      </c>
      <c r="E419" s="21">
        <v>60</v>
      </c>
      <c r="F419" s="22" t="s">
        <v>29</v>
      </c>
      <c r="G419" s="21" t="s">
        <v>166</v>
      </c>
      <c r="H419" s="20" t="s">
        <v>163</v>
      </c>
      <c r="I419" s="23" t="s">
        <v>163</v>
      </c>
      <c r="J419" s="23" t="s">
        <v>163</v>
      </c>
      <c r="K419" s="24" t="s">
        <v>163</v>
      </c>
      <c r="L419" s="20" t="s">
        <v>163</v>
      </c>
      <c r="R419" s="5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12"/>
      <c r="AF419" s="12"/>
    </row>
    <row r="420" spans="1:32" ht="15" customHeight="1">
      <c r="A420" s="14" t="s">
        <v>25</v>
      </c>
      <c r="B420" s="3" t="s">
        <v>96</v>
      </c>
      <c r="C420" s="20" t="s">
        <v>240</v>
      </c>
      <c r="D420" s="21" t="s">
        <v>158</v>
      </c>
      <c r="E420" s="21">
        <v>60</v>
      </c>
      <c r="F420" s="22" t="s">
        <v>29</v>
      </c>
      <c r="G420" s="21" t="s">
        <v>166</v>
      </c>
      <c r="H420" s="20" t="s">
        <v>163</v>
      </c>
      <c r="I420" s="23" t="s">
        <v>163</v>
      </c>
      <c r="J420" s="23" t="s">
        <v>163</v>
      </c>
      <c r="K420" s="24" t="s">
        <v>163</v>
      </c>
      <c r="L420" s="20" t="s">
        <v>163</v>
      </c>
      <c r="R420" s="5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12"/>
      <c r="AF420" s="12"/>
    </row>
    <row r="421" spans="1:32" ht="15" customHeight="1">
      <c r="A421" s="14" t="s">
        <v>25</v>
      </c>
      <c r="B421" s="3" t="s">
        <v>96</v>
      </c>
      <c r="C421" s="20" t="s">
        <v>240</v>
      </c>
      <c r="D421" s="21" t="s">
        <v>158</v>
      </c>
      <c r="E421" s="21">
        <v>60</v>
      </c>
      <c r="F421" s="22" t="s">
        <v>29</v>
      </c>
      <c r="G421" s="21" t="s">
        <v>166</v>
      </c>
      <c r="H421" s="20" t="s">
        <v>163</v>
      </c>
      <c r="I421" s="23" t="s">
        <v>163</v>
      </c>
      <c r="J421" s="23" t="s">
        <v>163</v>
      </c>
      <c r="K421" s="24" t="s">
        <v>163</v>
      </c>
      <c r="L421" s="20" t="s">
        <v>163</v>
      </c>
      <c r="R421" s="5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12"/>
      <c r="AF421" s="12"/>
    </row>
    <row r="422" spans="1:32" ht="15" customHeight="1">
      <c r="A422" s="14" t="s">
        <v>22</v>
      </c>
      <c r="B422" s="3" t="s">
        <v>96</v>
      </c>
      <c r="C422" s="20" t="s">
        <v>240</v>
      </c>
      <c r="D422" s="21" t="s">
        <v>158</v>
      </c>
      <c r="E422" s="21">
        <v>60</v>
      </c>
      <c r="F422" s="22" t="s">
        <v>24</v>
      </c>
      <c r="G422" s="21" t="s">
        <v>166</v>
      </c>
      <c r="H422" s="20" t="s">
        <v>163</v>
      </c>
      <c r="I422" s="23" t="s">
        <v>163</v>
      </c>
      <c r="J422" s="23" t="s">
        <v>163</v>
      </c>
      <c r="K422" s="24" t="s">
        <v>163</v>
      </c>
      <c r="L422" s="20" t="s">
        <v>163</v>
      </c>
      <c r="R422" s="5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12"/>
      <c r="AF422" s="12"/>
    </row>
    <row r="423" spans="1:32" ht="15" customHeight="1">
      <c r="A423" s="14" t="s">
        <v>22</v>
      </c>
      <c r="B423" s="3" t="s">
        <v>96</v>
      </c>
      <c r="C423" s="20" t="s">
        <v>240</v>
      </c>
      <c r="D423" s="21" t="s">
        <v>158</v>
      </c>
      <c r="E423" s="21">
        <v>60</v>
      </c>
      <c r="F423" s="22" t="s">
        <v>24</v>
      </c>
      <c r="G423" s="21" t="s">
        <v>166</v>
      </c>
      <c r="H423" s="20" t="s">
        <v>163</v>
      </c>
      <c r="I423" s="23" t="s">
        <v>163</v>
      </c>
      <c r="J423" s="23" t="s">
        <v>163</v>
      </c>
      <c r="K423" s="24" t="s">
        <v>163</v>
      </c>
      <c r="L423" s="20" t="s">
        <v>163</v>
      </c>
      <c r="R423" s="5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12"/>
      <c r="AF423" s="12"/>
    </row>
    <row r="424" spans="1:32" ht="15" customHeight="1">
      <c r="A424" s="14" t="s">
        <v>22</v>
      </c>
      <c r="B424" s="3" t="s">
        <v>96</v>
      </c>
      <c r="C424" s="20" t="s">
        <v>240</v>
      </c>
      <c r="D424" s="21" t="s">
        <v>158</v>
      </c>
      <c r="E424" s="21">
        <v>60</v>
      </c>
      <c r="F424" s="22" t="s">
        <v>24</v>
      </c>
      <c r="G424" s="21" t="s">
        <v>166</v>
      </c>
      <c r="H424" s="20" t="s">
        <v>163</v>
      </c>
      <c r="I424" s="23" t="s">
        <v>163</v>
      </c>
      <c r="J424" s="23" t="s">
        <v>163</v>
      </c>
      <c r="K424" s="24" t="s">
        <v>163</v>
      </c>
      <c r="L424" s="20" t="s">
        <v>163</v>
      </c>
      <c r="R424" s="5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12"/>
      <c r="AF424" s="12"/>
    </row>
    <row r="425" spans="1:32" ht="15" customHeight="1">
      <c r="A425" s="14" t="s">
        <v>22</v>
      </c>
      <c r="B425" s="3" t="s">
        <v>96</v>
      </c>
      <c r="C425" s="20" t="s">
        <v>240</v>
      </c>
      <c r="D425" s="21" t="s">
        <v>158</v>
      </c>
      <c r="E425" s="21">
        <v>60</v>
      </c>
      <c r="F425" s="22" t="s">
        <v>24</v>
      </c>
      <c r="G425" s="21" t="s">
        <v>166</v>
      </c>
      <c r="H425" s="20" t="s">
        <v>163</v>
      </c>
      <c r="I425" s="23" t="s">
        <v>163</v>
      </c>
      <c r="J425" s="23" t="s">
        <v>163</v>
      </c>
      <c r="K425" s="24" t="s">
        <v>163</v>
      </c>
      <c r="L425" s="20" t="s">
        <v>163</v>
      </c>
      <c r="R425" s="5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12"/>
      <c r="AF425" s="12"/>
    </row>
    <row r="426" spans="1:32" ht="15" customHeight="1">
      <c r="A426" s="14" t="s">
        <v>31</v>
      </c>
      <c r="B426" s="3" t="s">
        <v>97</v>
      </c>
      <c r="C426" s="20" t="s">
        <v>270</v>
      </c>
      <c r="D426" s="21" t="s">
        <v>224</v>
      </c>
      <c r="E426" s="21">
        <v>60</v>
      </c>
      <c r="F426" s="22" t="s">
        <v>24</v>
      </c>
      <c r="G426" s="21" t="s">
        <v>245</v>
      </c>
      <c r="H426" s="20" t="s">
        <v>163</v>
      </c>
      <c r="I426" s="23" t="s">
        <v>163</v>
      </c>
      <c r="J426" s="23" t="s">
        <v>163</v>
      </c>
      <c r="K426" s="24" t="s">
        <v>163</v>
      </c>
      <c r="L426" s="20" t="s">
        <v>163</v>
      </c>
      <c r="R426" s="5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12"/>
      <c r="AF426" s="12"/>
    </row>
    <row r="427" spans="1:32" ht="15" customHeight="1">
      <c r="A427" s="14" t="s">
        <v>31</v>
      </c>
      <c r="B427" s="3" t="s">
        <v>97</v>
      </c>
      <c r="C427" s="20" t="s">
        <v>270</v>
      </c>
      <c r="D427" s="21" t="s">
        <v>224</v>
      </c>
      <c r="E427" s="21">
        <v>60</v>
      </c>
      <c r="F427" s="22" t="s">
        <v>24</v>
      </c>
      <c r="G427" s="21" t="s">
        <v>245</v>
      </c>
      <c r="H427" s="20" t="s">
        <v>163</v>
      </c>
      <c r="I427" s="23" t="s">
        <v>163</v>
      </c>
      <c r="J427" s="23" t="s">
        <v>163</v>
      </c>
      <c r="K427" s="24" t="s">
        <v>163</v>
      </c>
      <c r="L427" s="20" t="s">
        <v>163</v>
      </c>
      <c r="R427" s="5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12"/>
      <c r="AF427" s="12"/>
    </row>
    <row r="428" spans="1:32" ht="15" customHeight="1">
      <c r="A428" s="14" t="s">
        <v>31</v>
      </c>
      <c r="B428" s="3" t="s">
        <v>97</v>
      </c>
      <c r="C428" s="20" t="s">
        <v>270</v>
      </c>
      <c r="D428" s="21" t="s">
        <v>224</v>
      </c>
      <c r="E428" s="21">
        <v>60</v>
      </c>
      <c r="F428" s="22" t="s">
        <v>24</v>
      </c>
      <c r="G428" s="21" t="s">
        <v>245</v>
      </c>
      <c r="H428" s="20" t="s">
        <v>163</v>
      </c>
      <c r="I428" s="23" t="s">
        <v>163</v>
      </c>
      <c r="J428" s="23" t="s">
        <v>163</v>
      </c>
      <c r="K428" s="24" t="s">
        <v>163</v>
      </c>
      <c r="L428" s="20" t="s">
        <v>163</v>
      </c>
      <c r="R428" s="5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12"/>
      <c r="AF428" s="12"/>
    </row>
    <row r="429" spans="1:32" ht="15" customHeight="1">
      <c r="A429" s="14" t="s">
        <v>31</v>
      </c>
      <c r="B429" s="3" t="s">
        <v>97</v>
      </c>
      <c r="C429" s="20" t="s">
        <v>270</v>
      </c>
      <c r="D429" s="21" t="s">
        <v>224</v>
      </c>
      <c r="E429" s="21">
        <v>60</v>
      </c>
      <c r="F429" s="22" t="s">
        <v>24</v>
      </c>
      <c r="G429" s="21" t="s">
        <v>245</v>
      </c>
      <c r="H429" s="20" t="s">
        <v>163</v>
      </c>
      <c r="I429" s="23" t="s">
        <v>163</v>
      </c>
      <c r="J429" s="23" t="s">
        <v>163</v>
      </c>
      <c r="K429" s="24" t="s">
        <v>163</v>
      </c>
      <c r="L429" s="20" t="s">
        <v>163</v>
      </c>
      <c r="R429" s="5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12"/>
      <c r="AF429" s="12"/>
    </row>
    <row r="430" spans="1:32" ht="15" customHeight="1">
      <c r="A430" s="14" t="s">
        <v>31</v>
      </c>
      <c r="B430" s="3" t="s">
        <v>97</v>
      </c>
      <c r="C430" s="20" t="s">
        <v>270</v>
      </c>
      <c r="D430" s="21" t="s">
        <v>224</v>
      </c>
      <c r="E430" s="21">
        <v>60</v>
      </c>
      <c r="F430" s="22" t="s">
        <v>29</v>
      </c>
      <c r="G430" s="21" t="s">
        <v>245</v>
      </c>
      <c r="H430" s="20" t="s">
        <v>163</v>
      </c>
      <c r="I430" s="23" t="s">
        <v>163</v>
      </c>
      <c r="J430" s="23" t="s">
        <v>163</v>
      </c>
      <c r="K430" s="24" t="s">
        <v>163</v>
      </c>
      <c r="L430" s="20" t="s">
        <v>163</v>
      </c>
      <c r="R430" s="5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12"/>
      <c r="AF430" s="12"/>
    </row>
    <row r="431" spans="1:32" ht="15" customHeight="1">
      <c r="A431" s="14" t="s">
        <v>31</v>
      </c>
      <c r="B431" s="3" t="s">
        <v>97</v>
      </c>
      <c r="C431" s="20" t="s">
        <v>270</v>
      </c>
      <c r="D431" s="21" t="s">
        <v>224</v>
      </c>
      <c r="E431" s="21">
        <v>60</v>
      </c>
      <c r="F431" s="22" t="s">
        <v>29</v>
      </c>
      <c r="G431" s="21" t="s">
        <v>245</v>
      </c>
      <c r="H431" s="20" t="s">
        <v>163</v>
      </c>
      <c r="I431" s="23" t="s">
        <v>163</v>
      </c>
      <c r="J431" s="23" t="s">
        <v>163</v>
      </c>
      <c r="K431" s="24" t="s">
        <v>163</v>
      </c>
      <c r="L431" s="20" t="s">
        <v>163</v>
      </c>
      <c r="R431" s="5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12"/>
      <c r="AF431" s="12"/>
    </row>
    <row r="432" spans="1:32" ht="15" customHeight="1">
      <c r="A432" s="14" t="s">
        <v>31</v>
      </c>
      <c r="B432" s="3" t="s">
        <v>97</v>
      </c>
      <c r="C432" s="20" t="s">
        <v>270</v>
      </c>
      <c r="D432" s="21" t="s">
        <v>224</v>
      </c>
      <c r="E432" s="21">
        <v>60</v>
      </c>
      <c r="F432" s="22" t="s">
        <v>29</v>
      </c>
      <c r="G432" s="21" t="s">
        <v>245</v>
      </c>
      <c r="H432" s="20" t="s">
        <v>163</v>
      </c>
      <c r="I432" s="23" t="s">
        <v>163</v>
      </c>
      <c r="J432" s="23" t="s">
        <v>163</v>
      </c>
      <c r="K432" s="24" t="s">
        <v>163</v>
      </c>
      <c r="L432" s="20" t="s">
        <v>163</v>
      </c>
      <c r="R432" s="5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12"/>
      <c r="AF432" s="12"/>
    </row>
    <row r="433" spans="1:32" ht="15" customHeight="1">
      <c r="A433" s="14" t="s">
        <v>31</v>
      </c>
      <c r="B433" s="3" t="s">
        <v>97</v>
      </c>
      <c r="C433" s="20" t="s">
        <v>270</v>
      </c>
      <c r="D433" s="21" t="s">
        <v>224</v>
      </c>
      <c r="E433" s="21">
        <v>60</v>
      </c>
      <c r="F433" s="22" t="s">
        <v>29</v>
      </c>
      <c r="G433" s="21" t="s">
        <v>245</v>
      </c>
      <c r="H433" s="20" t="s">
        <v>163</v>
      </c>
      <c r="I433" s="23" t="s">
        <v>163</v>
      </c>
      <c r="J433" s="23" t="s">
        <v>163</v>
      </c>
      <c r="K433" s="24" t="s">
        <v>163</v>
      </c>
      <c r="L433" s="20" t="s">
        <v>163</v>
      </c>
      <c r="R433" s="5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12"/>
      <c r="AF433" s="12"/>
    </row>
    <row r="434" spans="1:32" ht="15" customHeight="1">
      <c r="A434" s="14" t="s">
        <v>25</v>
      </c>
      <c r="B434" s="3" t="s">
        <v>97</v>
      </c>
      <c r="C434" s="20" t="s">
        <v>270</v>
      </c>
      <c r="D434" s="21" t="s">
        <v>224</v>
      </c>
      <c r="E434" s="21">
        <v>60</v>
      </c>
      <c r="F434" s="22" t="s">
        <v>29</v>
      </c>
      <c r="G434" s="21" t="s">
        <v>245</v>
      </c>
      <c r="H434" s="20" t="s">
        <v>163</v>
      </c>
      <c r="I434" s="23" t="s">
        <v>163</v>
      </c>
      <c r="J434" s="23" t="s">
        <v>163</v>
      </c>
      <c r="K434" s="24" t="s">
        <v>163</v>
      </c>
      <c r="L434" s="20" t="s">
        <v>163</v>
      </c>
      <c r="R434" s="5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12"/>
      <c r="AF434" s="12"/>
    </row>
    <row r="435" spans="1:32" ht="15" customHeight="1">
      <c r="A435" s="14" t="s">
        <v>25</v>
      </c>
      <c r="B435" s="3" t="s">
        <v>97</v>
      </c>
      <c r="C435" s="20" t="s">
        <v>270</v>
      </c>
      <c r="D435" s="21" t="s">
        <v>224</v>
      </c>
      <c r="E435" s="21">
        <v>60</v>
      </c>
      <c r="F435" s="22" t="s">
        <v>29</v>
      </c>
      <c r="G435" s="21" t="s">
        <v>245</v>
      </c>
      <c r="H435" s="20" t="s">
        <v>163</v>
      </c>
      <c r="I435" s="23" t="s">
        <v>163</v>
      </c>
      <c r="J435" s="23" t="s">
        <v>163</v>
      </c>
      <c r="K435" s="24" t="s">
        <v>163</v>
      </c>
      <c r="L435" s="20" t="s">
        <v>163</v>
      </c>
      <c r="R435" s="5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12"/>
      <c r="AF435" s="12"/>
    </row>
    <row r="436" spans="1:32" ht="15" customHeight="1">
      <c r="A436" s="14" t="s">
        <v>25</v>
      </c>
      <c r="B436" s="3" t="s">
        <v>97</v>
      </c>
      <c r="C436" s="20" t="s">
        <v>270</v>
      </c>
      <c r="D436" s="21" t="s">
        <v>224</v>
      </c>
      <c r="E436" s="21">
        <v>60</v>
      </c>
      <c r="F436" s="22" t="s">
        <v>29</v>
      </c>
      <c r="G436" s="21" t="s">
        <v>245</v>
      </c>
      <c r="H436" s="20" t="s">
        <v>163</v>
      </c>
      <c r="I436" s="23" t="s">
        <v>163</v>
      </c>
      <c r="J436" s="23" t="s">
        <v>163</v>
      </c>
      <c r="K436" s="24" t="s">
        <v>163</v>
      </c>
      <c r="L436" s="20" t="s">
        <v>163</v>
      </c>
      <c r="R436" s="5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12"/>
      <c r="AF436" s="12"/>
    </row>
    <row r="437" spans="1:32" ht="15" customHeight="1">
      <c r="A437" s="14" t="s">
        <v>25</v>
      </c>
      <c r="B437" s="3" t="s">
        <v>97</v>
      </c>
      <c r="C437" s="20" t="s">
        <v>270</v>
      </c>
      <c r="D437" s="21" t="s">
        <v>224</v>
      </c>
      <c r="E437" s="21">
        <v>60</v>
      </c>
      <c r="F437" s="22" t="s">
        <v>29</v>
      </c>
      <c r="G437" s="21" t="s">
        <v>245</v>
      </c>
      <c r="H437" s="20" t="s">
        <v>163</v>
      </c>
      <c r="I437" s="23" t="s">
        <v>163</v>
      </c>
      <c r="J437" s="23" t="s">
        <v>163</v>
      </c>
      <c r="K437" s="24" t="s">
        <v>163</v>
      </c>
      <c r="L437" s="20" t="s">
        <v>163</v>
      </c>
      <c r="R437" s="5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12"/>
      <c r="AF437" s="12"/>
    </row>
    <row r="438" spans="1:32" ht="15" customHeight="1">
      <c r="A438" s="14" t="s">
        <v>22</v>
      </c>
      <c r="B438" s="3" t="s">
        <v>97</v>
      </c>
      <c r="C438" s="20" t="s">
        <v>270</v>
      </c>
      <c r="D438" s="21" t="s">
        <v>224</v>
      </c>
      <c r="E438" s="21">
        <v>60</v>
      </c>
      <c r="F438" s="22" t="s">
        <v>24</v>
      </c>
      <c r="G438" s="21" t="s">
        <v>245</v>
      </c>
      <c r="H438" s="20" t="s">
        <v>163</v>
      </c>
      <c r="I438" s="23" t="s">
        <v>163</v>
      </c>
      <c r="J438" s="23" t="s">
        <v>163</v>
      </c>
      <c r="K438" s="24" t="s">
        <v>163</v>
      </c>
      <c r="L438" s="20" t="s">
        <v>163</v>
      </c>
      <c r="R438" s="5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12"/>
      <c r="AF438" s="12"/>
    </row>
    <row r="439" spans="1:32" ht="15" customHeight="1">
      <c r="A439" s="14" t="s">
        <v>22</v>
      </c>
      <c r="B439" s="3" t="s">
        <v>97</v>
      </c>
      <c r="C439" s="20" t="s">
        <v>270</v>
      </c>
      <c r="D439" s="21" t="s">
        <v>224</v>
      </c>
      <c r="E439" s="21">
        <v>60</v>
      </c>
      <c r="F439" s="22" t="s">
        <v>24</v>
      </c>
      <c r="G439" s="21" t="s">
        <v>245</v>
      </c>
      <c r="H439" s="20" t="s">
        <v>163</v>
      </c>
      <c r="I439" s="23" t="s">
        <v>163</v>
      </c>
      <c r="J439" s="23" t="s">
        <v>163</v>
      </c>
      <c r="K439" s="24" t="s">
        <v>163</v>
      </c>
      <c r="L439" s="20" t="s">
        <v>163</v>
      </c>
      <c r="R439" s="5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12"/>
      <c r="AF439" s="12"/>
    </row>
    <row r="440" spans="1:32" ht="15" customHeight="1">
      <c r="A440" s="14" t="s">
        <v>22</v>
      </c>
      <c r="B440" s="3" t="s">
        <v>97</v>
      </c>
      <c r="C440" s="20" t="s">
        <v>270</v>
      </c>
      <c r="D440" s="21" t="s">
        <v>224</v>
      </c>
      <c r="E440" s="21">
        <v>60</v>
      </c>
      <c r="F440" s="22" t="s">
        <v>24</v>
      </c>
      <c r="G440" s="21" t="s">
        <v>245</v>
      </c>
      <c r="H440" s="20" t="s">
        <v>163</v>
      </c>
      <c r="I440" s="23" t="s">
        <v>163</v>
      </c>
      <c r="J440" s="23" t="s">
        <v>163</v>
      </c>
      <c r="K440" s="24" t="s">
        <v>163</v>
      </c>
      <c r="L440" s="20" t="s">
        <v>163</v>
      </c>
      <c r="R440" s="5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12"/>
      <c r="AF440" s="12"/>
    </row>
    <row r="441" spans="1:32" ht="15" customHeight="1">
      <c r="A441" s="14" t="s">
        <v>22</v>
      </c>
      <c r="B441" s="3" t="s">
        <v>97</v>
      </c>
      <c r="C441" s="20" t="s">
        <v>270</v>
      </c>
      <c r="D441" s="21" t="s">
        <v>224</v>
      </c>
      <c r="E441" s="21">
        <v>60</v>
      </c>
      <c r="F441" s="22" t="s">
        <v>24</v>
      </c>
      <c r="G441" s="21" t="s">
        <v>245</v>
      </c>
      <c r="H441" s="20" t="s">
        <v>163</v>
      </c>
      <c r="I441" s="23" t="s">
        <v>163</v>
      </c>
      <c r="J441" s="23" t="s">
        <v>163</v>
      </c>
      <c r="K441" s="24" t="s">
        <v>163</v>
      </c>
      <c r="L441" s="20" t="s">
        <v>163</v>
      </c>
      <c r="R441" s="5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12"/>
      <c r="AF441" s="12"/>
    </row>
    <row r="442" spans="1:32" ht="15" customHeight="1">
      <c r="A442" s="14" t="s">
        <v>31</v>
      </c>
      <c r="B442" s="3" t="s">
        <v>98</v>
      </c>
      <c r="C442" s="20" t="s">
        <v>271</v>
      </c>
      <c r="D442" s="21" t="s">
        <v>224</v>
      </c>
      <c r="E442" s="21">
        <v>60</v>
      </c>
      <c r="F442" s="22" t="s">
        <v>24</v>
      </c>
      <c r="G442" s="21" t="s">
        <v>245</v>
      </c>
      <c r="H442" s="20" t="s">
        <v>163</v>
      </c>
      <c r="I442" s="23" t="s">
        <v>163</v>
      </c>
      <c r="J442" s="23" t="s">
        <v>163</v>
      </c>
      <c r="K442" s="24" t="s">
        <v>163</v>
      </c>
      <c r="L442" s="20" t="s">
        <v>163</v>
      </c>
      <c r="R442" s="5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12"/>
      <c r="AF442" s="12"/>
    </row>
    <row r="443" spans="1:32" ht="15" customHeight="1">
      <c r="A443" s="14" t="s">
        <v>31</v>
      </c>
      <c r="B443" s="3" t="s">
        <v>98</v>
      </c>
      <c r="C443" s="20" t="s">
        <v>271</v>
      </c>
      <c r="D443" s="21" t="s">
        <v>224</v>
      </c>
      <c r="E443" s="21">
        <v>60</v>
      </c>
      <c r="F443" s="22" t="s">
        <v>24</v>
      </c>
      <c r="G443" s="21" t="s">
        <v>245</v>
      </c>
      <c r="H443" s="20" t="s">
        <v>163</v>
      </c>
      <c r="I443" s="23" t="s">
        <v>163</v>
      </c>
      <c r="J443" s="23" t="s">
        <v>163</v>
      </c>
      <c r="K443" s="24" t="s">
        <v>163</v>
      </c>
      <c r="L443" s="20" t="s">
        <v>163</v>
      </c>
      <c r="R443" s="5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12"/>
      <c r="AF443" s="12"/>
    </row>
    <row r="444" spans="1:32" ht="15" customHeight="1">
      <c r="A444" s="14" t="s">
        <v>31</v>
      </c>
      <c r="B444" s="3" t="s">
        <v>98</v>
      </c>
      <c r="C444" s="20" t="s">
        <v>271</v>
      </c>
      <c r="D444" s="21" t="s">
        <v>224</v>
      </c>
      <c r="E444" s="21">
        <v>60</v>
      </c>
      <c r="F444" s="22" t="s">
        <v>24</v>
      </c>
      <c r="G444" s="21" t="s">
        <v>245</v>
      </c>
      <c r="H444" s="20" t="s">
        <v>163</v>
      </c>
      <c r="I444" s="23" t="s">
        <v>163</v>
      </c>
      <c r="J444" s="23" t="s">
        <v>163</v>
      </c>
      <c r="K444" s="24" t="s">
        <v>163</v>
      </c>
      <c r="L444" s="20" t="s">
        <v>163</v>
      </c>
      <c r="R444" s="5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12"/>
      <c r="AF444" s="12"/>
    </row>
    <row r="445" spans="1:32" ht="15" customHeight="1">
      <c r="A445" s="14" t="s">
        <v>31</v>
      </c>
      <c r="B445" s="3" t="s">
        <v>98</v>
      </c>
      <c r="C445" s="20" t="s">
        <v>271</v>
      </c>
      <c r="D445" s="21" t="s">
        <v>224</v>
      </c>
      <c r="E445" s="21">
        <v>60</v>
      </c>
      <c r="F445" s="22" t="s">
        <v>24</v>
      </c>
      <c r="G445" s="21" t="s">
        <v>245</v>
      </c>
      <c r="H445" s="20" t="s">
        <v>163</v>
      </c>
      <c r="I445" s="23" t="s">
        <v>163</v>
      </c>
      <c r="J445" s="23" t="s">
        <v>163</v>
      </c>
      <c r="K445" s="24" t="s">
        <v>163</v>
      </c>
      <c r="L445" s="20" t="s">
        <v>163</v>
      </c>
      <c r="R445" s="5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12"/>
      <c r="AF445" s="12"/>
    </row>
    <row r="446" spans="1:32" ht="15" customHeight="1">
      <c r="A446" s="14" t="s">
        <v>31</v>
      </c>
      <c r="B446" s="3" t="s">
        <v>98</v>
      </c>
      <c r="C446" s="20" t="s">
        <v>271</v>
      </c>
      <c r="D446" s="21" t="s">
        <v>224</v>
      </c>
      <c r="E446" s="21">
        <v>60</v>
      </c>
      <c r="F446" s="22" t="s">
        <v>29</v>
      </c>
      <c r="G446" s="21" t="s">
        <v>245</v>
      </c>
      <c r="H446" s="20" t="s">
        <v>163</v>
      </c>
      <c r="I446" s="23" t="s">
        <v>163</v>
      </c>
      <c r="J446" s="23" t="s">
        <v>163</v>
      </c>
      <c r="K446" s="24" t="s">
        <v>163</v>
      </c>
      <c r="L446" s="20" t="s">
        <v>163</v>
      </c>
      <c r="R446" s="5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12"/>
      <c r="AF446" s="12"/>
    </row>
    <row r="447" spans="1:32" ht="15" customHeight="1">
      <c r="A447" s="14" t="s">
        <v>31</v>
      </c>
      <c r="B447" s="3" t="s">
        <v>98</v>
      </c>
      <c r="C447" s="20" t="s">
        <v>271</v>
      </c>
      <c r="D447" s="21" t="s">
        <v>224</v>
      </c>
      <c r="E447" s="21">
        <v>60</v>
      </c>
      <c r="F447" s="22" t="s">
        <v>29</v>
      </c>
      <c r="G447" s="21" t="s">
        <v>245</v>
      </c>
      <c r="H447" s="20" t="s">
        <v>163</v>
      </c>
      <c r="I447" s="23" t="s">
        <v>163</v>
      </c>
      <c r="J447" s="23" t="s">
        <v>163</v>
      </c>
      <c r="K447" s="24" t="s">
        <v>163</v>
      </c>
      <c r="L447" s="20" t="s">
        <v>163</v>
      </c>
      <c r="R447" s="5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12"/>
      <c r="AF447" s="12"/>
    </row>
    <row r="448" spans="1:32" ht="15" customHeight="1">
      <c r="A448" s="14" t="s">
        <v>31</v>
      </c>
      <c r="B448" s="3" t="s">
        <v>98</v>
      </c>
      <c r="C448" s="20" t="s">
        <v>271</v>
      </c>
      <c r="D448" s="21" t="s">
        <v>224</v>
      </c>
      <c r="E448" s="21">
        <v>60</v>
      </c>
      <c r="F448" s="22" t="s">
        <v>29</v>
      </c>
      <c r="G448" s="21" t="s">
        <v>245</v>
      </c>
      <c r="H448" s="20" t="s">
        <v>163</v>
      </c>
      <c r="I448" s="23" t="s">
        <v>163</v>
      </c>
      <c r="J448" s="23" t="s">
        <v>163</v>
      </c>
      <c r="K448" s="24" t="s">
        <v>163</v>
      </c>
      <c r="L448" s="20" t="s">
        <v>163</v>
      </c>
      <c r="R448" s="5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12"/>
      <c r="AF448" s="12"/>
    </row>
    <row r="449" spans="1:32" ht="15" customHeight="1">
      <c r="A449" s="14" t="s">
        <v>31</v>
      </c>
      <c r="B449" s="3" t="s">
        <v>98</v>
      </c>
      <c r="C449" s="20" t="s">
        <v>271</v>
      </c>
      <c r="D449" s="21" t="s">
        <v>224</v>
      </c>
      <c r="E449" s="21">
        <v>60</v>
      </c>
      <c r="F449" s="22" t="s">
        <v>29</v>
      </c>
      <c r="G449" s="21" t="s">
        <v>245</v>
      </c>
      <c r="H449" s="20" t="s">
        <v>163</v>
      </c>
      <c r="I449" s="23" t="s">
        <v>163</v>
      </c>
      <c r="J449" s="23" t="s">
        <v>163</v>
      </c>
      <c r="K449" s="24" t="s">
        <v>163</v>
      </c>
      <c r="L449" s="20" t="s">
        <v>163</v>
      </c>
      <c r="R449" s="5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12"/>
      <c r="AF449" s="12"/>
    </row>
    <row r="450" spans="1:32" ht="15" customHeight="1">
      <c r="A450" s="14" t="s">
        <v>25</v>
      </c>
      <c r="B450" s="3" t="s">
        <v>98</v>
      </c>
      <c r="C450" s="20" t="s">
        <v>271</v>
      </c>
      <c r="D450" s="21" t="s">
        <v>224</v>
      </c>
      <c r="E450" s="21">
        <v>60</v>
      </c>
      <c r="F450" s="22" t="s">
        <v>29</v>
      </c>
      <c r="G450" s="21" t="s">
        <v>245</v>
      </c>
      <c r="H450" s="20" t="s">
        <v>163</v>
      </c>
      <c r="I450" s="23" t="s">
        <v>163</v>
      </c>
      <c r="J450" s="23" t="s">
        <v>163</v>
      </c>
      <c r="K450" s="24" t="s">
        <v>163</v>
      </c>
      <c r="L450" s="20" t="s">
        <v>163</v>
      </c>
      <c r="R450" s="5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12"/>
      <c r="AF450" s="12"/>
    </row>
    <row r="451" spans="1:32" ht="15" customHeight="1">
      <c r="A451" s="14" t="s">
        <v>25</v>
      </c>
      <c r="B451" s="3" t="s">
        <v>98</v>
      </c>
      <c r="C451" s="20" t="s">
        <v>271</v>
      </c>
      <c r="D451" s="21" t="s">
        <v>224</v>
      </c>
      <c r="E451" s="21">
        <v>60</v>
      </c>
      <c r="F451" s="22" t="s">
        <v>29</v>
      </c>
      <c r="G451" s="21" t="s">
        <v>245</v>
      </c>
      <c r="H451" s="20" t="s">
        <v>163</v>
      </c>
      <c r="I451" s="23" t="s">
        <v>163</v>
      </c>
      <c r="J451" s="23" t="s">
        <v>163</v>
      </c>
      <c r="K451" s="24" t="s">
        <v>163</v>
      </c>
      <c r="L451" s="20" t="s">
        <v>163</v>
      </c>
      <c r="R451" s="5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12"/>
      <c r="AF451" s="12"/>
    </row>
    <row r="452" spans="1:32" ht="15" customHeight="1">
      <c r="A452" s="14" t="s">
        <v>25</v>
      </c>
      <c r="B452" s="3" t="s">
        <v>98</v>
      </c>
      <c r="C452" s="20" t="s">
        <v>271</v>
      </c>
      <c r="D452" s="21" t="s">
        <v>224</v>
      </c>
      <c r="E452" s="21">
        <v>60</v>
      </c>
      <c r="F452" s="22" t="s">
        <v>29</v>
      </c>
      <c r="G452" s="21" t="s">
        <v>245</v>
      </c>
      <c r="H452" s="20" t="s">
        <v>163</v>
      </c>
      <c r="I452" s="23" t="s">
        <v>163</v>
      </c>
      <c r="J452" s="23" t="s">
        <v>163</v>
      </c>
      <c r="K452" s="24" t="s">
        <v>163</v>
      </c>
      <c r="L452" s="20" t="s">
        <v>163</v>
      </c>
      <c r="R452" s="5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12"/>
      <c r="AF452" s="12"/>
    </row>
    <row r="453" spans="1:32" ht="15" customHeight="1">
      <c r="A453" s="14" t="s">
        <v>25</v>
      </c>
      <c r="B453" s="3" t="s">
        <v>98</v>
      </c>
      <c r="C453" s="20" t="s">
        <v>271</v>
      </c>
      <c r="D453" s="21" t="s">
        <v>224</v>
      </c>
      <c r="E453" s="21">
        <v>60</v>
      </c>
      <c r="F453" s="22" t="s">
        <v>29</v>
      </c>
      <c r="G453" s="21" t="s">
        <v>245</v>
      </c>
      <c r="H453" s="20" t="s">
        <v>163</v>
      </c>
      <c r="I453" s="23" t="s">
        <v>163</v>
      </c>
      <c r="J453" s="23" t="s">
        <v>163</v>
      </c>
      <c r="K453" s="24" t="s">
        <v>163</v>
      </c>
      <c r="L453" s="20" t="s">
        <v>163</v>
      </c>
      <c r="R453" s="5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12"/>
      <c r="AF453" s="12"/>
    </row>
    <row r="454" spans="1:32" ht="15" customHeight="1">
      <c r="A454" s="14" t="s">
        <v>22</v>
      </c>
      <c r="B454" s="3" t="s">
        <v>98</v>
      </c>
      <c r="C454" s="20" t="s">
        <v>271</v>
      </c>
      <c r="D454" s="21" t="s">
        <v>224</v>
      </c>
      <c r="E454" s="21">
        <v>60</v>
      </c>
      <c r="F454" s="22" t="s">
        <v>24</v>
      </c>
      <c r="G454" s="21" t="s">
        <v>245</v>
      </c>
      <c r="H454" s="20" t="s">
        <v>163</v>
      </c>
      <c r="I454" s="23" t="s">
        <v>163</v>
      </c>
      <c r="J454" s="23" t="s">
        <v>163</v>
      </c>
      <c r="K454" s="24" t="s">
        <v>163</v>
      </c>
      <c r="L454" s="20" t="s">
        <v>163</v>
      </c>
      <c r="R454" s="5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12"/>
      <c r="AF454" s="12"/>
    </row>
    <row r="455" spans="1:32" ht="15" customHeight="1">
      <c r="A455" s="14" t="s">
        <v>22</v>
      </c>
      <c r="B455" s="3" t="s">
        <v>98</v>
      </c>
      <c r="C455" s="20" t="s">
        <v>271</v>
      </c>
      <c r="D455" s="21" t="s">
        <v>224</v>
      </c>
      <c r="E455" s="21">
        <v>60</v>
      </c>
      <c r="F455" s="22" t="s">
        <v>24</v>
      </c>
      <c r="G455" s="21" t="s">
        <v>245</v>
      </c>
      <c r="H455" s="20" t="s">
        <v>163</v>
      </c>
      <c r="I455" s="23" t="s">
        <v>163</v>
      </c>
      <c r="J455" s="23" t="s">
        <v>163</v>
      </c>
      <c r="K455" s="24" t="s">
        <v>163</v>
      </c>
      <c r="L455" s="20" t="s">
        <v>163</v>
      </c>
      <c r="R455" s="5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12"/>
      <c r="AF455" s="12"/>
    </row>
    <row r="456" spans="1:32" ht="15" customHeight="1">
      <c r="A456" s="14" t="s">
        <v>22</v>
      </c>
      <c r="B456" s="3" t="s">
        <v>98</v>
      </c>
      <c r="C456" s="20" t="s">
        <v>271</v>
      </c>
      <c r="D456" s="21" t="s">
        <v>224</v>
      </c>
      <c r="E456" s="21">
        <v>60</v>
      </c>
      <c r="F456" s="22" t="s">
        <v>24</v>
      </c>
      <c r="G456" s="21" t="s">
        <v>245</v>
      </c>
      <c r="H456" s="20" t="s">
        <v>163</v>
      </c>
      <c r="I456" s="23" t="s">
        <v>163</v>
      </c>
      <c r="J456" s="23" t="s">
        <v>163</v>
      </c>
      <c r="K456" s="24" t="s">
        <v>163</v>
      </c>
      <c r="L456" s="20" t="s">
        <v>163</v>
      </c>
      <c r="R456" s="5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12"/>
      <c r="AF456" s="12"/>
    </row>
    <row r="457" spans="1:32" ht="15" customHeight="1">
      <c r="A457" s="14" t="s">
        <v>22</v>
      </c>
      <c r="B457" s="3" t="s">
        <v>98</v>
      </c>
      <c r="C457" s="20" t="s">
        <v>271</v>
      </c>
      <c r="D457" s="21" t="s">
        <v>224</v>
      </c>
      <c r="E457" s="21">
        <v>60</v>
      </c>
      <c r="F457" s="22" t="s">
        <v>24</v>
      </c>
      <c r="G457" s="21" t="s">
        <v>245</v>
      </c>
      <c r="H457" s="20" t="s">
        <v>163</v>
      </c>
      <c r="I457" s="23" t="s">
        <v>163</v>
      </c>
      <c r="J457" s="23" t="s">
        <v>163</v>
      </c>
      <c r="K457" s="24" t="s">
        <v>163</v>
      </c>
      <c r="L457" s="20" t="s">
        <v>163</v>
      </c>
      <c r="R457" s="5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12"/>
      <c r="AF457" s="12"/>
    </row>
    <row r="458" spans="1:32" ht="15" customHeight="1">
      <c r="A458" s="14" t="s">
        <v>31</v>
      </c>
      <c r="B458" s="3" t="s">
        <v>99</v>
      </c>
      <c r="C458" s="15" t="s">
        <v>214</v>
      </c>
      <c r="D458" s="16" t="s">
        <v>158</v>
      </c>
      <c r="E458" s="16">
        <v>90</v>
      </c>
      <c r="F458" s="17" t="s">
        <v>24</v>
      </c>
      <c r="G458" s="16" t="s">
        <v>166</v>
      </c>
      <c r="H458" s="15" t="s">
        <v>163</v>
      </c>
      <c r="I458" s="18" t="s">
        <v>163</v>
      </c>
      <c r="J458" s="18" t="s">
        <v>163</v>
      </c>
      <c r="K458" s="19" t="s">
        <v>163</v>
      </c>
      <c r="L458" s="15" t="s">
        <v>163</v>
      </c>
      <c r="R458" s="5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12"/>
      <c r="AF458" s="12"/>
    </row>
    <row r="459" spans="1:32" ht="15" customHeight="1">
      <c r="A459" s="14" t="s">
        <v>31</v>
      </c>
      <c r="B459" s="3" t="s">
        <v>99</v>
      </c>
      <c r="C459" s="15" t="s">
        <v>214</v>
      </c>
      <c r="D459" s="16" t="s">
        <v>158</v>
      </c>
      <c r="E459" s="16">
        <v>90</v>
      </c>
      <c r="F459" s="17" t="s">
        <v>24</v>
      </c>
      <c r="G459" s="16" t="s">
        <v>166</v>
      </c>
      <c r="H459" s="15" t="s">
        <v>163</v>
      </c>
      <c r="I459" s="18" t="s">
        <v>163</v>
      </c>
      <c r="J459" s="18" t="s">
        <v>163</v>
      </c>
      <c r="K459" s="19" t="s">
        <v>163</v>
      </c>
      <c r="L459" s="15" t="s">
        <v>163</v>
      </c>
      <c r="R459" s="5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12"/>
      <c r="AF459" s="12"/>
    </row>
    <row r="460" spans="1:32" ht="15" customHeight="1">
      <c r="A460" s="14" t="s">
        <v>31</v>
      </c>
      <c r="B460" s="3" t="s">
        <v>99</v>
      </c>
      <c r="C460" s="15" t="s">
        <v>214</v>
      </c>
      <c r="D460" s="16" t="s">
        <v>158</v>
      </c>
      <c r="E460" s="16">
        <v>90</v>
      </c>
      <c r="F460" s="17" t="s">
        <v>24</v>
      </c>
      <c r="G460" s="16" t="s">
        <v>166</v>
      </c>
      <c r="H460" s="15" t="s">
        <v>163</v>
      </c>
      <c r="I460" s="18" t="s">
        <v>163</v>
      </c>
      <c r="J460" s="18" t="s">
        <v>163</v>
      </c>
      <c r="K460" s="19" t="s">
        <v>163</v>
      </c>
      <c r="L460" s="15" t="s">
        <v>163</v>
      </c>
      <c r="R460" s="5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12"/>
      <c r="AF460" s="12"/>
    </row>
    <row r="461" spans="1:32" ht="15" customHeight="1">
      <c r="A461" s="14" t="s">
        <v>31</v>
      </c>
      <c r="B461" s="3" t="s">
        <v>99</v>
      </c>
      <c r="C461" s="15" t="s">
        <v>214</v>
      </c>
      <c r="D461" s="16" t="s">
        <v>158</v>
      </c>
      <c r="E461" s="16">
        <v>90</v>
      </c>
      <c r="F461" s="17" t="s">
        <v>24</v>
      </c>
      <c r="G461" s="16" t="s">
        <v>166</v>
      </c>
      <c r="H461" s="15" t="s">
        <v>163</v>
      </c>
      <c r="I461" s="18" t="s">
        <v>163</v>
      </c>
      <c r="J461" s="18" t="s">
        <v>163</v>
      </c>
      <c r="K461" s="19" t="s">
        <v>163</v>
      </c>
      <c r="L461" s="15" t="s">
        <v>163</v>
      </c>
      <c r="R461" s="5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12"/>
      <c r="AF461" s="12"/>
    </row>
    <row r="462" spans="1:32" ht="15" customHeight="1">
      <c r="A462" s="14" t="s">
        <v>31</v>
      </c>
      <c r="B462" s="3" t="s">
        <v>99</v>
      </c>
      <c r="C462" s="15" t="s">
        <v>214</v>
      </c>
      <c r="D462" s="16" t="s">
        <v>158</v>
      </c>
      <c r="E462" s="16">
        <v>90</v>
      </c>
      <c r="F462" s="17" t="s">
        <v>24</v>
      </c>
      <c r="G462" s="16" t="s">
        <v>166</v>
      </c>
      <c r="H462" s="15" t="s">
        <v>163</v>
      </c>
      <c r="I462" s="18" t="s">
        <v>163</v>
      </c>
      <c r="J462" s="18" t="s">
        <v>163</v>
      </c>
      <c r="K462" s="19" t="s">
        <v>163</v>
      </c>
      <c r="L462" s="15" t="s">
        <v>163</v>
      </c>
      <c r="R462" s="5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12"/>
      <c r="AF462" s="12"/>
    </row>
    <row r="463" spans="1:32" ht="15" customHeight="1">
      <c r="A463" s="14" t="s">
        <v>31</v>
      </c>
      <c r="B463" s="3" t="s">
        <v>99</v>
      </c>
      <c r="C463" s="15" t="s">
        <v>214</v>
      </c>
      <c r="D463" s="16" t="s">
        <v>158</v>
      </c>
      <c r="E463" s="16">
        <v>90</v>
      </c>
      <c r="F463" s="17" t="s">
        <v>24</v>
      </c>
      <c r="G463" s="16" t="s">
        <v>166</v>
      </c>
      <c r="H463" s="15" t="s">
        <v>163</v>
      </c>
      <c r="I463" s="18" t="s">
        <v>163</v>
      </c>
      <c r="J463" s="18" t="s">
        <v>163</v>
      </c>
      <c r="K463" s="19" t="s">
        <v>163</v>
      </c>
      <c r="L463" s="15" t="s">
        <v>163</v>
      </c>
      <c r="R463" s="5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12"/>
      <c r="AF463" s="12"/>
    </row>
    <row r="464" spans="1:32" ht="15" customHeight="1">
      <c r="A464" s="14" t="s">
        <v>31</v>
      </c>
      <c r="B464" s="3" t="s">
        <v>99</v>
      </c>
      <c r="C464" s="20" t="s">
        <v>214</v>
      </c>
      <c r="D464" s="21" t="s">
        <v>158</v>
      </c>
      <c r="E464" s="21">
        <v>90</v>
      </c>
      <c r="F464" s="22" t="s">
        <v>29</v>
      </c>
      <c r="G464" s="21" t="s">
        <v>166</v>
      </c>
      <c r="H464" s="20" t="s">
        <v>163</v>
      </c>
      <c r="I464" s="23" t="s">
        <v>163</v>
      </c>
      <c r="J464" s="23" t="s">
        <v>163</v>
      </c>
      <c r="K464" s="24" t="s">
        <v>163</v>
      </c>
      <c r="L464" s="20" t="s">
        <v>163</v>
      </c>
      <c r="R464" s="5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12"/>
      <c r="AF464" s="12"/>
    </row>
    <row r="465" spans="1:32" ht="15" customHeight="1">
      <c r="A465" s="14" t="s">
        <v>31</v>
      </c>
      <c r="B465" s="3" t="s">
        <v>99</v>
      </c>
      <c r="C465" s="20" t="s">
        <v>214</v>
      </c>
      <c r="D465" s="21" t="s">
        <v>158</v>
      </c>
      <c r="E465" s="21">
        <v>90</v>
      </c>
      <c r="F465" s="22" t="s">
        <v>29</v>
      </c>
      <c r="G465" s="21" t="s">
        <v>166</v>
      </c>
      <c r="H465" s="20" t="s">
        <v>163</v>
      </c>
      <c r="I465" s="23" t="s">
        <v>163</v>
      </c>
      <c r="J465" s="23" t="s">
        <v>163</v>
      </c>
      <c r="K465" s="24" t="s">
        <v>163</v>
      </c>
      <c r="L465" s="20" t="s">
        <v>163</v>
      </c>
      <c r="R465" s="5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12"/>
      <c r="AF465" s="12"/>
    </row>
    <row r="466" spans="1:32" ht="15" customHeight="1">
      <c r="A466" s="14" t="s">
        <v>31</v>
      </c>
      <c r="B466" s="3" t="s">
        <v>99</v>
      </c>
      <c r="C466" s="20" t="s">
        <v>214</v>
      </c>
      <c r="D466" s="21" t="s">
        <v>158</v>
      </c>
      <c r="E466" s="21">
        <v>90</v>
      </c>
      <c r="F466" s="22" t="s">
        <v>29</v>
      </c>
      <c r="G466" s="21" t="s">
        <v>166</v>
      </c>
      <c r="H466" s="20" t="s">
        <v>163</v>
      </c>
      <c r="I466" s="23" t="s">
        <v>163</v>
      </c>
      <c r="J466" s="23" t="s">
        <v>163</v>
      </c>
      <c r="K466" s="24" t="s">
        <v>163</v>
      </c>
      <c r="L466" s="20" t="s">
        <v>163</v>
      </c>
      <c r="R466" s="5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12"/>
      <c r="AF466" s="12"/>
    </row>
    <row r="467" spans="1:32" ht="15" customHeight="1">
      <c r="A467" s="14" t="s">
        <v>31</v>
      </c>
      <c r="B467" s="3" t="s">
        <v>99</v>
      </c>
      <c r="C467" s="20" t="s">
        <v>214</v>
      </c>
      <c r="D467" s="21" t="s">
        <v>158</v>
      </c>
      <c r="E467" s="21">
        <v>90</v>
      </c>
      <c r="F467" s="22" t="s">
        <v>29</v>
      </c>
      <c r="G467" s="21" t="s">
        <v>166</v>
      </c>
      <c r="H467" s="20" t="s">
        <v>163</v>
      </c>
      <c r="I467" s="23" t="s">
        <v>163</v>
      </c>
      <c r="J467" s="23" t="s">
        <v>163</v>
      </c>
      <c r="K467" s="24" t="s">
        <v>163</v>
      </c>
      <c r="L467" s="20" t="s">
        <v>163</v>
      </c>
      <c r="R467" s="5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12"/>
      <c r="AF467" s="12"/>
    </row>
    <row r="468" spans="1:32" ht="15" customHeight="1">
      <c r="A468" s="14" t="s">
        <v>31</v>
      </c>
      <c r="B468" s="3" t="s">
        <v>99</v>
      </c>
      <c r="C468" s="20" t="s">
        <v>214</v>
      </c>
      <c r="D468" s="21" t="s">
        <v>158</v>
      </c>
      <c r="E468" s="21">
        <v>90</v>
      </c>
      <c r="F468" s="22" t="s">
        <v>29</v>
      </c>
      <c r="G468" s="21" t="s">
        <v>166</v>
      </c>
      <c r="H468" s="20" t="s">
        <v>163</v>
      </c>
      <c r="I468" s="23" t="s">
        <v>163</v>
      </c>
      <c r="J468" s="23" t="s">
        <v>163</v>
      </c>
      <c r="K468" s="24" t="s">
        <v>163</v>
      </c>
      <c r="L468" s="20" t="s">
        <v>163</v>
      </c>
      <c r="R468" s="5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12"/>
      <c r="AF468" s="12"/>
    </row>
    <row r="469" spans="1:32" ht="15" customHeight="1">
      <c r="A469" s="14" t="s">
        <v>31</v>
      </c>
      <c r="B469" s="3" t="s">
        <v>99</v>
      </c>
      <c r="C469" s="20" t="s">
        <v>214</v>
      </c>
      <c r="D469" s="21" t="s">
        <v>158</v>
      </c>
      <c r="E469" s="21">
        <v>90</v>
      </c>
      <c r="F469" s="22" t="s">
        <v>29</v>
      </c>
      <c r="G469" s="21" t="s">
        <v>166</v>
      </c>
      <c r="H469" s="20" t="s">
        <v>163</v>
      </c>
      <c r="I469" s="23" t="s">
        <v>163</v>
      </c>
      <c r="J469" s="23" t="s">
        <v>163</v>
      </c>
      <c r="K469" s="24" t="s">
        <v>163</v>
      </c>
      <c r="L469" s="20" t="s">
        <v>163</v>
      </c>
      <c r="R469" s="5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12"/>
      <c r="AF469" s="12"/>
    </row>
    <row r="470" spans="1:32" ht="15" customHeight="1">
      <c r="A470" s="14" t="s">
        <v>22</v>
      </c>
      <c r="B470" s="3" t="s">
        <v>72</v>
      </c>
      <c r="C470" s="20" t="s">
        <v>214</v>
      </c>
      <c r="D470" s="21" t="s">
        <v>158</v>
      </c>
      <c r="E470" s="21">
        <v>60</v>
      </c>
      <c r="F470" s="22" t="s">
        <v>24</v>
      </c>
      <c r="G470" s="21" t="s">
        <v>166</v>
      </c>
      <c r="H470" s="20" t="s">
        <v>163</v>
      </c>
      <c r="I470" s="23" t="s">
        <v>163</v>
      </c>
      <c r="J470" s="23" t="s">
        <v>163</v>
      </c>
      <c r="K470" s="24" t="s">
        <v>163</v>
      </c>
      <c r="L470" s="20" t="s">
        <v>163</v>
      </c>
      <c r="R470" s="5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12"/>
      <c r="AF470" s="12"/>
    </row>
    <row r="471" spans="1:32" ht="15" customHeight="1">
      <c r="A471" s="14" t="s">
        <v>22</v>
      </c>
      <c r="B471" s="3" t="s">
        <v>72</v>
      </c>
      <c r="C471" s="20" t="s">
        <v>214</v>
      </c>
      <c r="D471" s="21" t="s">
        <v>158</v>
      </c>
      <c r="E471" s="21">
        <v>60</v>
      </c>
      <c r="F471" s="22" t="s">
        <v>24</v>
      </c>
      <c r="G471" s="21" t="s">
        <v>166</v>
      </c>
      <c r="H471" s="20" t="s">
        <v>163</v>
      </c>
      <c r="I471" s="23" t="s">
        <v>163</v>
      </c>
      <c r="J471" s="23" t="s">
        <v>163</v>
      </c>
      <c r="K471" s="24" t="s">
        <v>163</v>
      </c>
      <c r="L471" s="20" t="s">
        <v>163</v>
      </c>
      <c r="R471" s="5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12"/>
      <c r="AF471" s="12"/>
    </row>
    <row r="472" spans="1:32" ht="15" customHeight="1">
      <c r="A472" s="14" t="s">
        <v>22</v>
      </c>
      <c r="B472" s="3" t="s">
        <v>72</v>
      </c>
      <c r="C472" s="20" t="s">
        <v>214</v>
      </c>
      <c r="D472" s="21" t="s">
        <v>158</v>
      </c>
      <c r="E472" s="21">
        <v>60</v>
      </c>
      <c r="F472" s="22" t="s">
        <v>24</v>
      </c>
      <c r="G472" s="21" t="s">
        <v>166</v>
      </c>
      <c r="H472" s="20" t="s">
        <v>163</v>
      </c>
      <c r="I472" s="23" t="s">
        <v>163</v>
      </c>
      <c r="J472" s="23" t="s">
        <v>163</v>
      </c>
      <c r="K472" s="24" t="s">
        <v>163</v>
      </c>
      <c r="L472" s="20" t="s">
        <v>163</v>
      </c>
      <c r="R472" s="5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12"/>
      <c r="AF472" s="12"/>
    </row>
    <row r="473" spans="1:32" ht="15" customHeight="1">
      <c r="A473" s="14" t="s">
        <v>22</v>
      </c>
      <c r="B473" s="3" t="s">
        <v>72</v>
      </c>
      <c r="C473" s="20" t="s">
        <v>214</v>
      </c>
      <c r="D473" s="21" t="s">
        <v>158</v>
      </c>
      <c r="E473" s="21">
        <v>60</v>
      </c>
      <c r="F473" s="22" t="s">
        <v>24</v>
      </c>
      <c r="G473" s="21" t="s">
        <v>166</v>
      </c>
      <c r="H473" s="20" t="s">
        <v>163</v>
      </c>
      <c r="I473" s="23" t="s">
        <v>163</v>
      </c>
      <c r="J473" s="23" t="s">
        <v>163</v>
      </c>
      <c r="K473" s="24" t="s">
        <v>163</v>
      </c>
      <c r="L473" s="20" t="s">
        <v>163</v>
      </c>
      <c r="R473" s="5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12"/>
      <c r="AF473" s="12"/>
    </row>
    <row r="474" spans="1:32" ht="15" customHeight="1">
      <c r="A474" s="14" t="s">
        <v>31</v>
      </c>
      <c r="B474" s="3" t="s">
        <v>100</v>
      </c>
      <c r="C474" s="20" t="s">
        <v>272</v>
      </c>
      <c r="D474" s="21" t="s">
        <v>224</v>
      </c>
      <c r="E474" s="21">
        <v>60</v>
      </c>
      <c r="F474" s="22" t="s">
        <v>24</v>
      </c>
      <c r="G474" s="21" t="s">
        <v>166</v>
      </c>
      <c r="H474" s="20" t="s">
        <v>163</v>
      </c>
      <c r="I474" s="23" t="s">
        <v>163</v>
      </c>
      <c r="J474" s="23" t="s">
        <v>163</v>
      </c>
      <c r="K474" s="24" t="s">
        <v>163</v>
      </c>
      <c r="L474" s="20" t="s">
        <v>163</v>
      </c>
      <c r="R474" s="5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12"/>
      <c r="AF474" s="12"/>
    </row>
    <row r="475" spans="1:32" ht="15" customHeight="1">
      <c r="A475" s="14" t="s">
        <v>31</v>
      </c>
      <c r="B475" s="3" t="s">
        <v>100</v>
      </c>
      <c r="C475" s="20" t="s">
        <v>272</v>
      </c>
      <c r="D475" s="21" t="s">
        <v>224</v>
      </c>
      <c r="E475" s="21">
        <v>60</v>
      </c>
      <c r="F475" s="22" t="s">
        <v>24</v>
      </c>
      <c r="G475" s="21" t="s">
        <v>166</v>
      </c>
      <c r="H475" s="20" t="s">
        <v>163</v>
      </c>
      <c r="I475" s="23" t="s">
        <v>163</v>
      </c>
      <c r="J475" s="23" t="s">
        <v>163</v>
      </c>
      <c r="K475" s="24" t="s">
        <v>163</v>
      </c>
      <c r="L475" s="20" t="s">
        <v>163</v>
      </c>
      <c r="R475" s="5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12"/>
      <c r="AF475" s="12"/>
    </row>
    <row r="476" spans="1:32" ht="15" customHeight="1">
      <c r="A476" s="14" t="s">
        <v>31</v>
      </c>
      <c r="B476" s="3" t="s">
        <v>100</v>
      </c>
      <c r="C476" s="20" t="s">
        <v>272</v>
      </c>
      <c r="D476" s="21" t="s">
        <v>224</v>
      </c>
      <c r="E476" s="21">
        <v>60</v>
      </c>
      <c r="F476" s="22" t="s">
        <v>24</v>
      </c>
      <c r="G476" s="21" t="s">
        <v>166</v>
      </c>
      <c r="H476" s="20" t="s">
        <v>163</v>
      </c>
      <c r="I476" s="23" t="s">
        <v>163</v>
      </c>
      <c r="J476" s="23" t="s">
        <v>163</v>
      </c>
      <c r="K476" s="24" t="s">
        <v>163</v>
      </c>
      <c r="L476" s="20" t="s">
        <v>163</v>
      </c>
      <c r="R476" s="5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12"/>
      <c r="AF476" s="12"/>
    </row>
    <row r="477" spans="1:32" ht="15" customHeight="1">
      <c r="A477" s="14" t="s">
        <v>31</v>
      </c>
      <c r="B477" s="3" t="s">
        <v>100</v>
      </c>
      <c r="C477" s="20" t="s">
        <v>272</v>
      </c>
      <c r="D477" s="21" t="s">
        <v>224</v>
      </c>
      <c r="E477" s="21">
        <v>60</v>
      </c>
      <c r="F477" s="22" t="s">
        <v>24</v>
      </c>
      <c r="G477" s="21" t="s">
        <v>166</v>
      </c>
      <c r="H477" s="20" t="s">
        <v>163</v>
      </c>
      <c r="I477" s="23" t="s">
        <v>163</v>
      </c>
      <c r="J477" s="23" t="s">
        <v>163</v>
      </c>
      <c r="K477" s="24" t="s">
        <v>163</v>
      </c>
      <c r="L477" s="20" t="s">
        <v>163</v>
      </c>
      <c r="R477" s="5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12"/>
      <c r="AF477" s="12"/>
    </row>
    <row r="478" spans="1:32" ht="15" customHeight="1">
      <c r="A478" s="14" t="s">
        <v>31</v>
      </c>
      <c r="B478" s="3" t="s">
        <v>100</v>
      </c>
      <c r="C478" s="20" t="s">
        <v>272</v>
      </c>
      <c r="D478" s="21" t="s">
        <v>224</v>
      </c>
      <c r="E478" s="21">
        <v>60</v>
      </c>
      <c r="F478" s="22" t="s">
        <v>29</v>
      </c>
      <c r="G478" s="21" t="s">
        <v>166</v>
      </c>
      <c r="H478" s="20" t="s">
        <v>163</v>
      </c>
      <c r="I478" s="23" t="s">
        <v>163</v>
      </c>
      <c r="J478" s="23" t="s">
        <v>163</v>
      </c>
      <c r="K478" s="24" t="s">
        <v>163</v>
      </c>
      <c r="L478" s="20" t="s">
        <v>163</v>
      </c>
      <c r="R478" s="5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12"/>
      <c r="AF478" s="12"/>
    </row>
    <row r="479" spans="1:32" ht="15" customHeight="1">
      <c r="A479" s="14" t="s">
        <v>31</v>
      </c>
      <c r="B479" s="3" t="s">
        <v>100</v>
      </c>
      <c r="C479" s="20" t="s">
        <v>272</v>
      </c>
      <c r="D479" s="21" t="s">
        <v>224</v>
      </c>
      <c r="E479" s="21">
        <v>60</v>
      </c>
      <c r="F479" s="22" t="s">
        <v>29</v>
      </c>
      <c r="G479" s="21" t="s">
        <v>166</v>
      </c>
      <c r="H479" s="20" t="s">
        <v>163</v>
      </c>
      <c r="I479" s="23" t="s">
        <v>163</v>
      </c>
      <c r="J479" s="23" t="s">
        <v>163</v>
      </c>
      <c r="K479" s="24" t="s">
        <v>163</v>
      </c>
      <c r="L479" s="20" t="s">
        <v>163</v>
      </c>
      <c r="R479" s="5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12"/>
      <c r="AF479" s="12"/>
    </row>
    <row r="480" spans="1:32" ht="15" customHeight="1">
      <c r="A480" s="14" t="s">
        <v>31</v>
      </c>
      <c r="B480" s="3" t="s">
        <v>100</v>
      </c>
      <c r="C480" s="20" t="s">
        <v>272</v>
      </c>
      <c r="D480" s="21" t="s">
        <v>224</v>
      </c>
      <c r="E480" s="21">
        <v>60</v>
      </c>
      <c r="F480" s="22" t="s">
        <v>29</v>
      </c>
      <c r="G480" s="21" t="s">
        <v>166</v>
      </c>
      <c r="H480" s="20" t="s">
        <v>163</v>
      </c>
      <c r="I480" s="23" t="s">
        <v>163</v>
      </c>
      <c r="J480" s="23" t="s">
        <v>163</v>
      </c>
      <c r="K480" s="24" t="s">
        <v>163</v>
      </c>
      <c r="L480" s="20" t="s">
        <v>163</v>
      </c>
      <c r="R480" s="5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12"/>
      <c r="AF480" s="12"/>
    </row>
    <row r="481" spans="1:32" ht="15" customHeight="1">
      <c r="A481" s="14" t="s">
        <v>31</v>
      </c>
      <c r="B481" s="3" t="s">
        <v>100</v>
      </c>
      <c r="C481" s="20" t="s">
        <v>272</v>
      </c>
      <c r="D481" s="21" t="s">
        <v>224</v>
      </c>
      <c r="E481" s="21">
        <v>60</v>
      </c>
      <c r="F481" s="22" t="s">
        <v>29</v>
      </c>
      <c r="G481" s="21" t="s">
        <v>166</v>
      </c>
      <c r="H481" s="20" t="s">
        <v>163</v>
      </c>
      <c r="I481" s="23" t="s">
        <v>163</v>
      </c>
      <c r="J481" s="23" t="s">
        <v>163</v>
      </c>
      <c r="K481" s="24" t="s">
        <v>163</v>
      </c>
      <c r="L481" s="20" t="s">
        <v>163</v>
      </c>
      <c r="R481" s="5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12"/>
      <c r="AF481" s="12"/>
    </row>
    <row r="482" spans="1:32" ht="15" customHeight="1">
      <c r="A482" s="14" t="s">
        <v>25</v>
      </c>
      <c r="B482" s="3" t="s">
        <v>100</v>
      </c>
      <c r="C482" s="20" t="s">
        <v>272</v>
      </c>
      <c r="D482" s="21" t="s">
        <v>224</v>
      </c>
      <c r="E482" s="21">
        <v>60</v>
      </c>
      <c r="F482" s="22" t="s">
        <v>29</v>
      </c>
      <c r="G482" s="21" t="s">
        <v>166</v>
      </c>
      <c r="H482" s="20" t="s">
        <v>163</v>
      </c>
      <c r="I482" s="23" t="s">
        <v>163</v>
      </c>
      <c r="J482" s="23" t="s">
        <v>163</v>
      </c>
      <c r="K482" s="24" t="s">
        <v>163</v>
      </c>
      <c r="L482" s="20" t="s">
        <v>163</v>
      </c>
      <c r="R482" s="5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12"/>
      <c r="AF482" s="12"/>
    </row>
    <row r="483" spans="1:32" ht="15" customHeight="1">
      <c r="A483" s="14" t="s">
        <v>25</v>
      </c>
      <c r="B483" s="3" t="s">
        <v>100</v>
      </c>
      <c r="C483" s="20" t="s">
        <v>272</v>
      </c>
      <c r="D483" s="21" t="s">
        <v>224</v>
      </c>
      <c r="E483" s="21">
        <v>60</v>
      </c>
      <c r="F483" s="22" t="s">
        <v>29</v>
      </c>
      <c r="G483" s="21" t="s">
        <v>166</v>
      </c>
      <c r="H483" s="20" t="s">
        <v>163</v>
      </c>
      <c r="I483" s="23" t="s">
        <v>163</v>
      </c>
      <c r="J483" s="23" t="s">
        <v>163</v>
      </c>
      <c r="K483" s="24" t="s">
        <v>163</v>
      </c>
      <c r="L483" s="20" t="s">
        <v>163</v>
      </c>
      <c r="R483" s="5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12"/>
      <c r="AF483" s="12"/>
    </row>
    <row r="484" spans="1:32" ht="15" customHeight="1">
      <c r="A484" s="14" t="s">
        <v>25</v>
      </c>
      <c r="B484" s="3" t="s">
        <v>100</v>
      </c>
      <c r="C484" s="20" t="s">
        <v>272</v>
      </c>
      <c r="D484" s="21" t="s">
        <v>224</v>
      </c>
      <c r="E484" s="21">
        <v>60</v>
      </c>
      <c r="F484" s="22" t="s">
        <v>29</v>
      </c>
      <c r="G484" s="21" t="s">
        <v>166</v>
      </c>
      <c r="H484" s="20" t="s">
        <v>163</v>
      </c>
      <c r="I484" s="23" t="s">
        <v>163</v>
      </c>
      <c r="J484" s="23" t="s">
        <v>163</v>
      </c>
      <c r="K484" s="24" t="s">
        <v>163</v>
      </c>
      <c r="L484" s="20" t="s">
        <v>163</v>
      </c>
      <c r="R484" s="5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12"/>
      <c r="AF484" s="12"/>
    </row>
    <row r="485" spans="1:32" ht="15" customHeight="1">
      <c r="A485" s="14" t="s">
        <v>25</v>
      </c>
      <c r="B485" s="3" t="s">
        <v>100</v>
      </c>
      <c r="C485" s="20" t="s">
        <v>272</v>
      </c>
      <c r="D485" s="21" t="s">
        <v>224</v>
      </c>
      <c r="E485" s="21">
        <v>60</v>
      </c>
      <c r="F485" s="22" t="s">
        <v>29</v>
      </c>
      <c r="G485" s="21" t="s">
        <v>166</v>
      </c>
      <c r="H485" s="20" t="s">
        <v>163</v>
      </c>
      <c r="I485" s="23" t="s">
        <v>163</v>
      </c>
      <c r="J485" s="23" t="s">
        <v>163</v>
      </c>
      <c r="K485" s="24" t="s">
        <v>163</v>
      </c>
      <c r="L485" s="20" t="s">
        <v>163</v>
      </c>
      <c r="R485" s="5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12"/>
      <c r="AF485" s="12"/>
    </row>
    <row r="486" spans="1:32" ht="15" customHeight="1">
      <c r="A486" s="14" t="s">
        <v>22</v>
      </c>
      <c r="B486" s="3" t="s">
        <v>100</v>
      </c>
      <c r="C486" s="20" t="s">
        <v>272</v>
      </c>
      <c r="D486" s="21" t="s">
        <v>224</v>
      </c>
      <c r="E486" s="21">
        <v>60</v>
      </c>
      <c r="F486" s="22" t="s">
        <v>24</v>
      </c>
      <c r="G486" s="21" t="s">
        <v>166</v>
      </c>
      <c r="H486" s="20" t="s">
        <v>163</v>
      </c>
      <c r="I486" s="23" t="s">
        <v>163</v>
      </c>
      <c r="J486" s="23" t="s">
        <v>163</v>
      </c>
      <c r="K486" s="24" t="s">
        <v>163</v>
      </c>
      <c r="L486" s="20" t="s">
        <v>163</v>
      </c>
      <c r="R486" s="5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12"/>
      <c r="AF486" s="12"/>
    </row>
    <row r="487" spans="1:32" ht="15" customHeight="1">
      <c r="A487" s="14" t="s">
        <v>22</v>
      </c>
      <c r="B487" s="3" t="s">
        <v>100</v>
      </c>
      <c r="C487" s="20" t="s">
        <v>272</v>
      </c>
      <c r="D487" s="21" t="s">
        <v>224</v>
      </c>
      <c r="E487" s="21">
        <v>60</v>
      </c>
      <c r="F487" s="22" t="s">
        <v>24</v>
      </c>
      <c r="G487" s="21" t="s">
        <v>166</v>
      </c>
      <c r="H487" s="20" t="s">
        <v>163</v>
      </c>
      <c r="I487" s="23" t="s">
        <v>163</v>
      </c>
      <c r="J487" s="23" t="s">
        <v>163</v>
      </c>
      <c r="K487" s="24" t="s">
        <v>163</v>
      </c>
      <c r="L487" s="20" t="s">
        <v>163</v>
      </c>
      <c r="R487" s="5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12"/>
      <c r="AF487" s="12"/>
    </row>
    <row r="488" spans="1:32" ht="15" customHeight="1">
      <c r="A488" s="14" t="s">
        <v>22</v>
      </c>
      <c r="B488" s="3" t="s">
        <v>100</v>
      </c>
      <c r="C488" s="20" t="s">
        <v>272</v>
      </c>
      <c r="D488" s="21" t="s">
        <v>224</v>
      </c>
      <c r="E488" s="21">
        <v>60</v>
      </c>
      <c r="F488" s="22" t="s">
        <v>24</v>
      </c>
      <c r="G488" s="21" t="s">
        <v>166</v>
      </c>
      <c r="H488" s="20" t="s">
        <v>163</v>
      </c>
      <c r="I488" s="23" t="s">
        <v>163</v>
      </c>
      <c r="J488" s="23" t="s">
        <v>163</v>
      </c>
      <c r="K488" s="24" t="s">
        <v>163</v>
      </c>
      <c r="L488" s="20" t="s">
        <v>163</v>
      </c>
      <c r="R488" s="5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12"/>
      <c r="AF488" s="12"/>
    </row>
    <row r="489" spans="1:32" ht="15" customHeight="1">
      <c r="A489" s="14" t="s">
        <v>22</v>
      </c>
      <c r="B489" s="3" t="s">
        <v>100</v>
      </c>
      <c r="C489" s="20" t="s">
        <v>272</v>
      </c>
      <c r="D489" s="21" t="s">
        <v>224</v>
      </c>
      <c r="E489" s="21">
        <v>60</v>
      </c>
      <c r="F489" s="22" t="s">
        <v>24</v>
      </c>
      <c r="G489" s="21" t="s">
        <v>166</v>
      </c>
      <c r="H489" s="20" t="s">
        <v>163</v>
      </c>
      <c r="I489" s="23" t="s">
        <v>163</v>
      </c>
      <c r="J489" s="23" t="s">
        <v>163</v>
      </c>
      <c r="K489" s="24" t="s">
        <v>163</v>
      </c>
      <c r="L489" s="20" t="s">
        <v>163</v>
      </c>
      <c r="R489" s="5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12"/>
      <c r="AF489" s="12"/>
    </row>
    <row r="490" spans="1:32" ht="15" customHeight="1">
      <c r="A490" s="14" t="s">
        <v>31</v>
      </c>
      <c r="B490" s="3" t="s">
        <v>101</v>
      </c>
      <c r="C490" s="20" t="s">
        <v>273</v>
      </c>
      <c r="D490" s="21" t="s">
        <v>224</v>
      </c>
      <c r="E490" s="21">
        <v>60</v>
      </c>
      <c r="F490" s="22" t="s">
        <v>24</v>
      </c>
      <c r="G490" s="21" t="s">
        <v>166</v>
      </c>
      <c r="H490" s="20" t="s">
        <v>163</v>
      </c>
      <c r="I490" s="23" t="s">
        <v>163</v>
      </c>
      <c r="J490" s="23" t="s">
        <v>163</v>
      </c>
      <c r="K490" s="24" t="s">
        <v>163</v>
      </c>
      <c r="L490" s="20" t="s">
        <v>163</v>
      </c>
      <c r="R490" s="5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12"/>
      <c r="AF490" s="12"/>
    </row>
    <row r="491" spans="1:32" ht="15" customHeight="1">
      <c r="A491" s="14" t="s">
        <v>31</v>
      </c>
      <c r="B491" s="3" t="s">
        <v>101</v>
      </c>
      <c r="C491" s="20" t="s">
        <v>273</v>
      </c>
      <c r="D491" s="21" t="s">
        <v>224</v>
      </c>
      <c r="E491" s="21">
        <v>60</v>
      </c>
      <c r="F491" s="22" t="s">
        <v>24</v>
      </c>
      <c r="G491" s="21" t="s">
        <v>166</v>
      </c>
      <c r="H491" s="20" t="s">
        <v>163</v>
      </c>
      <c r="I491" s="23" t="s">
        <v>163</v>
      </c>
      <c r="J491" s="23" t="s">
        <v>163</v>
      </c>
      <c r="K491" s="24" t="s">
        <v>163</v>
      </c>
      <c r="L491" s="20" t="s">
        <v>163</v>
      </c>
      <c r="R491" s="5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12"/>
      <c r="AF491" s="12"/>
    </row>
    <row r="492" spans="1:32" ht="15" customHeight="1">
      <c r="A492" s="14" t="s">
        <v>31</v>
      </c>
      <c r="B492" s="3" t="s">
        <v>101</v>
      </c>
      <c r="C492" s="20" t="s">
        <v>273</v>
      </c>
      <c r="D492" s="21" t="s">
        <v>224</v>
      </c>
      <c r="E492" s="21">
        <v>60</v>
      </c>
      <c r="F492" s="22" t="s">
        <v>24</v>
      </c>
      <c r="G492" s="21" t="s">
        <v>166</v>
      </c>
      <c r="H492" s="20" t="s">
        <v>163</v>
      </c>
      <c r="I492" s="23" t="s">
        <v>163</v>
      </c>
      <c r="J492" s="23" t="s">
        <v>163</v>
      </c>
      <c r="K492" s="24" t="s">
        <v>163</v>
      </c>
      <c r="L492" s="20" t="s">
        <v>163</v>
      </c>
      <c r="R492" s="5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12"/>
      <c r="AF492" s="12"/>
    </row>
    <row r="493" spans="1:32" ht="15" customHeight="1">
      <c r="A493" s="14" t="s">
        <v>31</v>
      </c>
      <c r="B493" s="3" t="s">
        <v>101</v>
      </c>
      <c r="C493" s="20" t="s">
        <v>273</v>
      </c>
      <c r="D493" s="21" t="s">
        <v>224</v>
      </c>
      <c r="E493" s="21">
        <v>60</v>
      </c>
      <c r="F493" s="22" t="s">
        <v>24</v>
      </c>
      <c r="G493" s="21" t="s">
        <v>166</v>
      </c>
      <c r="H493" s="20" t="s">
        <v>163</v>
      </c>
      <c r="I493" s="23" t="s">
        <v>163</v>
      </c>
      <c r="J493" s="23" t="s">
        <v>163</v>
      </c>
      <c r="K493" s="24" t="s">
        <v>163</v>
      </c>
      <c r="L493" s="20" t="s">
        <v>163</v>
      </c>
      <c r="R493" s="5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12"/>
      <c r="AF493" s="12"/>
    </row>
    <row r="494" spans="1:32" ht="15" customHeight="1">
      <c r="A494" s="14" t="s">
        <v>31</v>
      </c>
      <c r="B494" s="3" t="s">
        <v>101</v>
      </c>
      <c r="C494" s="20" t="s">
        <v>273</v>
      </c>
      <c r="D494" s="21" t="s">
        <v>224</v>
      </c>
      <c r="E494" s="21">
        <v>60</v>
      </c>
      <c r="F494" s="22" t="s">
        <v>29</v>
      </c>
      <c r="G494" s="21" t="s">
        <v>166</v>
      </c>
      <c r="H494" s="20" t="s">
        <v>163</v>
      </c>
      <c r="I494" s="23" t="s">
        <v>163</v>
      </c>
      <c r="J494" s="23" t="s">
        <v>163</v>
      </c>
      <c r="K494" s="24" t="s">
        <v>163</v>
      </c>
      <c r="L494" s="20" t="s">
        <v>163</v>
      </c>
      <c r="R494" s="5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12"/>
      <c r="AF494" s="12"/>
    </row>
    <row r="495" spans="1:32" ht="15" customHeight="1">
      <c r="A495" s="14" t="s">
        <v>31</v>
      </c>
      <c r="B495" s="3" t="s">
        <v>101</v>
      </c>
      <c r="C495" s="20" t="s">
        <v>273</v>
      </c>
      <c r="D495" s="21" t="s">
        <v>224</v>
      </c>
      <c r="E495" s="21">
        <v>60</v>
      </c>
      <c r="F495" s="22" t="s">
        <v>29</v>
      </c>
      <c r="G495" s="21" t="s">
        <v>166</v>
      </c>
      <c r="H495" s="20" t="s">
        <v>163</v>
      </c>
      <c r="I495" s="23" t="s">
        <v>163</v>
      </c>
      <c r="J495" s="23" t="s">
        <v>163</v>
      </c>
      <c r="K495" s="24" t="s">
        <v>163</v>
      </c>
      <c r="L495" s="20" t="s">
        <v>163</v>
      </c>
      <c r="R495" s="5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12"/>
      <c r="AF495" s="12"/>
    </row>
    <row r="496" spans="1:32" ht="15" customHeight="1">
      <c r="A496" s="14" t="s">
        <v>31</v>
      </c>
      <c r="B496" s="3" t="s">
        <v>101</v>
      </c>
      <c r="C496" s="20" t="s">
        <v>273</v>
      </c>
      <c r="D496" s="21" t="s">
        <v>224</v>
      </c>
      <c r="E496" s="21">
        <v>60</v>
      </c>
      <c r="F496" s="22" t="s">
        <v>29</v>
      </c>
      <c r="G496" s="21" t="s">
        <v>166</v>
      </c>
      <c r="H496" s="20" t="s">
        <v>163</v>
      </c>
      <c r="I496" s="23" t="s">
        <v>163</v>
      </c>
      <c r="J496" s="23" t="s">
        <v>163</v>
      </c>
      <c r="K496" s="24" t="s">
        <v>163</v>
      </c>
      <c r="L496" s="20" t="s">
        <v>163</v>
      </c>
      <c r="R496" s="5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12"/>
      <c r="AF496" s="12"/>
    </row>
    <row r="497" spans="1:32" ht="15" customHeight="1">
      <c r="A497" s="14" t="s">
        <v>31</v>
      </c>
      <c r="B497" s="3" t="s">
        <v>101</v>
      </c>
      <c r="C497" s="20" t="s">
        <v>273</v>
      </c>
      <c r="D497" s="21" t="s">
        <v>224</v>
      </c>
      <c r="E497" s="21">
        <v>60</v>
      </c>
      <c r="F497" s="22" t="s">
        <v>29</v>
      </c>
      <c r="G497" s="21" t="s">
        <v>166</v>
      </c>
      <c r="H497" s="20" t="s">
        <v>163</v>
      </c>
      <c r="I497" s="23" t="s">
        <v>163</v>
      </c>
      <c r="J497" s="23" t="s">
        <v>163</v>
      </c>
      <c r="K497" s="24" t="s">
        <v>163</v>
      </c>
      <c r="L497" s="20" t="s">
        <v>163</v>
      </c>
      <c r="R497" s="5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12"/>
      <c r="AF497" s="12"/>
    </row>
    <row r="498" spans="1:32" ht="15" customHeight="1">
      <c r="A498" s="14" t="s">
        <v>25</v>
      </c>
      <c r="B498" s="3" t="s">
        <v>101</v>
      </c>
      <c r="C498" s="20" t="s">
        <v>273</v>
      </c>
      <c r="D498" s="21" t="s">
        <v>224</v>
      </c>
      <c r="E498" s="21">
        <v>60</v>
      </c>
      <c r="F498" s="22" t="s">
        <v>29</v>
      </c>
      <c r="G498" s="21" t="s">
        <v>166</v>
      </c>
      <c r="H498" s="20" t="s">
        <v>163</v>
      </c>
      <c r="I498" s="23" t="s">
        <v>163</v>
      </c>
      <c r="J498" s="23" t="s">
        <v>163</v>
      </c>
      <c r="K498" s="24" t="s">
        <v>163</v>
      </c>
      <c r="L498" s="20" t="s">
        <v>163</v>
      </c>
      <c r="R498" s="5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12"/>
      <c r="AF498" s="12"/>
    </row>
    <row r="499" spans="1:32" ht="15" customHeight="1">
      <c r="A499" s="14" t="s">
        <v>25</v>
      </c>
      <c r="B499" s="3" t="s">
        <v>101</v>
      </c>
      <c r="C499" s="20" t="s">
        <v>273</v>
      </c>
      <c r="D499" s="21" t="s">
        <v>224</v>
      </c>
      <c r="E499" s="21">
        <v>60</v>
      </c>
      <c r="F499" s="22" t="s">
        <v>29</v>
      </c>
      <c r="G499" s="21" t="s">
        <v>166</v>
      </c>
      <c r="H499" s="20" t="s">
        <v>163</v>
      </c>
      <c r="I499" s="23" t="s">
        <v>163</v>
      </c>
      <c r="J499" s="23" t="s">
        <v>163</v>
      </c>
      <c r="K499" s="24" t="s">
        <v>163</v>
      </c>
      <c r="L499" s="20" t="s">
        <v>163</v>
      </c>
      <c r="R499" s="5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12"/>
      <c r="AF499" s="12"/>
    </row>
    <row r="500" spans="1:32" ht="15" customHeight="1">
      <c r="A500" s="14" t="s">
        <v>25</v>
      </c>
      <c r="B500" s="3" t="s">
        <v>101</v>
      </c>
      <c r="C500" s="20" t="s">
        <v>273</v>
      </c>
      <c r="D500" s="21" t="s">
        <v>224</v>
      </c>
      <c r="E500" s="21">
        <v>60</v>
      </c>
      <c r="F500" s="22" t="s">
        <v>29</v>
      </c>
      <c r="G500" s="21" t="s">
        <v>166</v>
      </c>
      <c r="H500" s="20" t="s">
        <v>163</v>
      </c>
      <c r="I500" s="23" t="s">
        <v>163</v>
      </c>
      <c r="J500" s="23" t="s">
        <v>163</v>
      </c>
      <c r="K500" s="24" t="s">
        <v>163</v>
      </c>
      <c r="L500" s="20" t="s">
        <v>163</v>
      </c>
      <c r="R500" s="5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12"/>
      <c r="AF500" s="12"/>
    </row>
    <row r="501" spans="1:32" ht="15" customHeight="1">
      <c r="A501" s="14" t="s">
        <v>25</v>
      </c>
      <c r="B501" s="3" t="s">
        <v>101</v>
      </c>
      <c r="C501" s="20" t="s">
        <v>273</v>
      </c>
      <c r="D501" s="21" t="s">
        <v>224</v>
      </c>
      <c r="E501" s="21">
        <v>60</v>
      </c>
      <c r="F501" s="22" t="s">
        <v>29</v>
      </c>
      <c r="G501" s="21" t="s">
        <v>166</v>
      </c>
      <c r="H501" s="20" t="s">
        <v>163</v>
      </c>
      <c r="I501" s="23" t="s">
        <v>163</v>
      </c>
      <c r="J501" s="23" t="s">
        <v>163</v>
      </c>
      <c r="K501" s="24" t="s">
        <v>163</v>
      </c>
      <c r="L501" s="20" t="s">
        <v>163</v>
      </c>
      <c r="R501" s="5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12"/>
      <c r="AF501" s="12"/>
    </row>
    <row r="502" spans="1:32" ht="15" customHeight="1">
      <c r="A502" s="14" t="s">
        <v>22</v>
      </c>
      <c r="B502" s="3" t="s">
        <v>101</v>
      </c>
      <c r="C502" s="20" t="s">
        <v>273</v>
      </c>
      <c r="D502" s="21" t="s">
        <v>224</v>
      </c>
      <c r="E502" s="21">
        <v>60</v>
      </c>
      <c r="F502" s="22" t="s">
        <v>24</v>
      </c>
      <c r="G502" s="21" t="s">
        <v>166</v>
      </c>
      <c r="H502" s="20" t="s">
        <v>163</v>
      </c>
      <c r="I502" s="23" t="s">
        <v>163</v>
      </c>
      <c r="J502" s="23" t="s">
        <v>163</v>
      </c>
      <c r="K502" s="24" t="s">
        <v>163</v>
      </c>
      <c r="L502" s="20" t="s">
        <v>163</v>
      </c>
      <c r="R502" s="5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12"/>
      <c r="AF502" s="12"/>
    </row>
    <row r="503" spans="1:32" ht="15" customHeight="1">
      <c r="A503" s="14" t="s">
        <v>22</v>
      </c>
      <c r="B503" s="3" t="s">
        <v>101</v>
      </c>
      <c r="C503" s="20" t="s">
        <v>273</v>
      </c>
      <c r="D503" s="21" t="s">
        <v>224</v>
      </c>
      <c r="E503" s="21">
        <v>60</v>
      </c>
      <c r="F503" s="22" t="s">
        <v>24</v>
      </c>
      <c r="G503" s="21" t="s">
        <v>166</v>
      </c>
      <c r="H503" s="20" t="s">
        <v>163</v>
      </c>
      <c r="I503" s="23" t="s">
        <v>163</v>
      </c>
      <c r="J503" s="23" t="s">
        <v>163</v>
      </c>
      <c r="K503" s="24" t="s">
        <v>163</v>
      </c>
      <c r="L503" s="20" t="s">
        <v>163</v>
      </c>
      <c r="R503" s="5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12"/>
      <c r="AF503" s="12"/>
    </row>
    <row r="504" spans="1:32" ht="15" customHeight="1">
      <c r="A504" s="14" t="s">
        <v>22</v>
      </c>
      <c r="B504" s="3" t="s">
        <v>101</v>
      </c>
      <c r="C504" s="20" t="s">
        <v>273</v>
      </c>
      <c r="D504" s="21" t="s">
        <v>224</v>
      </c>
      <c r="E504" s="21">
        <v>60</v>
      </c>
      <c r="F504" s="22" t="s">
        <v>24</v>
      </c>
      <c r="G504" s="21" t="s">
        <v>166</v>
      </c>
      <c r="H504" s="20" t="s">
        <v>163</v>
      </c>
      <c r="I504" s="23" t="s">
        <v>163</v>
      </c>
      <c r="J504" s="23" t="s">
        <v>163</v>
      </c>
      <c r="K504" s="24" t="s">
        <v>163</v>
      </c>
      <c r="L504" s="20" t="s">
        <v>163</v>
      </c>
      <c r="R504" s="5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12"/>
      <c r="AF504" s="12"/>
    </row>
    <row r="505" spans="1:32" ht="15" customHeight="1">
      <c r="A505" s="14" t="s">
        <v>22</v>
      </c>
      <c r="B505" s="3" t="s">
        <v>101</v>
      </c>
      <c r="C505" s="20" t="s">
        <v>273</v>
      </c>
      <c r="D505" s="21" t="s">
        <v>224</v>
      </c>
      <c r="E505" s="21">
        <v>60</v>
      </c>
      <c r="F505" s="22" t="s">
        <v>24</v>
      </c>
      <c r="G505" s="21" t="s">
        <v>166</v>
      </c>
      <c r="H505" s="20" t="s">
        <v>163</v>
      </c>
      <c r="I505" s="23" t="s">
        <v>163</v>
      </c>
      <c r="J505" s="23" t="s">
        <v>163</v>
      </c>
      <c r="K505" s="24" t="s">
        <v>163</v>
      </c>
      <c r="L505" s="20" t="s">
        <v>163</v>
      </c>
      <c r="R505" s="5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12"/>
      <c r="AF505" s="12"/>
    </row>
    <row r="506" spans="1:32" ht="15" customHeight="1">
      <c r="A506" s="14" t="s">
        <v>31</v>
      </c>
      <c r="B506" s="3" t="s">
        <v>76</v>
      </c>
      <c r="C506" s="20" t="s">
        <v>258</v>
      </c>
      <c r="D506" s="21" t="s">
        <v>224</v>
      </c>
      <c r="E506" s="21">
        <v>60</v>
      </c>
      <c r="F506" s="22" t="s">
        <v>24</v>
      </c>
      <c r="G506" s="21" t="s">
        <v>166</v>
      </c>
      <c r="H506" s="20" t="s">
        <v>163</v>
      </c>
      <c r="I506" s="23" t="s">
        <v>163</v>
      </c>
      <c r="J506" s="23" t="s">
        <v>163</v>
      </c>
      <c r="K506" s="24" t="s">
        <v>163</v>
      </c>
      <c r="L506" s="20" t="s">
        <v>163</v>
      </c>
      <c r="R506" s="5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12"/>
      <c r="AF506" s="12"/>
    </row>
    <row r="507" spans="1:32" ht="15" customHeight="1">
      <c r="A507" s="14" t="s">
        <v>31</v>
      </c>
      <c r="B507" s="3" t="s">
        <v>76</v>
      </c>
      <c r="C507" s="20" t="s">
        <v>258</v>
      </c>
      <c r="D507" s="21" t="s">
        <v>224</v>
      </c>
      <c r="E507" s="21">
        <v>60</v>
      </c>
      <c r="F507" s="22" t="s">
        <v>24</v>
      </c>
      <c r="G507" s="21" t="s">
        <v>166</v>
      </c>
      <c r="H507" s="20" t="s">
        <v>163</v>
      </c>
      <c r="I507" s="23" t="s">
        <v>163</v>
      </c>
      <c r="J507" s="23" t="s">
        <v>163</v>
      </c>
      <c r="K507" s="24" t="s">
        <v>163</v>
      </c>
      <c r="L507" s="20" t="s">
        <v>163</v>
      </c>
      <c r="R507" s="5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12"/>
      <c r="AF507" s="12"/>
    </row>
    <row r="508" spans="1:32" ht="15" customHeight="1">
      <c r="A508" s="14" t="s">
        <v>31</v>
      </c>
      <c r="B508" s="3" t="s">
        <v>76</v>
      </c>
      <c r="C508" s="20" t="s">
        <v>258</v>
      </c>
      <c r="D508" s="21" t="s">
        <v>224</v>
      </c>
      <c r="E508" s="21">
        <v>60</v>
      </c>
      <c r="F508" s="22" t="s">
        <v>24</v>
      </c>
      <c r="G508" s="21" t="s">
        <v>166</v>
      </c>
      <c r="H508" s="20" t="s">
        <v>163</v>
      </c>
      <c r="I508" s="23" t="s">
        <v>163</v>
      </c>
      <c r="J508" s="23" t="s">
        <v>163</v>
      </c>
      <c r="K508" s="24" t="s">
        <v>163</v>
      </c>
      <c r="L508" s="20" t="s">
        <v>163</v>
      </c>
      <c r="R508" s="5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12"/>
      <c r="AF508" s="12"/>
    </row>
    <row r="509" spans="1:32" ht="15" customHeight="1">
      <c r="A509" s="14" t="s">
        <v>31</v>
      </c>
      <c r="B509" s="3" t="s">
        <v>76</v>
      </c>
      <c r="C509" s="20" t="s">
        <v>258</v>
      </c>
      <c r="D509" s="21" t="s">
        <v>224</v>
      </c>
      <c r="E509" s="21">
        <v>60</v>
      </c>
      <c r="F509" s="22" t="s">
        <v>24</v>
      </c>
      <c r="G509" s="21" t="s">
        <v>166</v>
      </c>
      <c r="H509" s="20" t="s">
        <v>163</v>
      </c>
      <c r="I509" s="23" t="s">
        <v>163</v>
      </c>
      <c r="J509" s="23" t="s">
        <v>163</v>
      </c>
      <c r="K509" s="24" t="s">
        <v>163</v>
      </c>
      <c r="L509" s="20" t="s">
        <v>163</v>
      </c>
      <c r="R509" s="5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12"/>
      <c r="AF509" s="12"/>
    </row>
    <row r="510" spans="1:32" ht="15" customHeight="1">
      <c r="A510" s="14" t="s">
        <v>25</v>
      </c>
      <c r="B510" s="3" t="s">
        <v>76</v>
      </c>
      <c r="C510" s="20" t="s">
        <v>258</v>
      </c>
      <c r="D510" s="21" t="s">
        <v>224</v>
      </c>
      <c r="E510" s="21">
        <v>60</v>
      </c>
      <c r="F510" s="22" t="s">
        <v>29</v>
      </c>
      <c r="G510" s="21" t="s">
        <v>166</v>
      </c>
      <c r="H510" s="20" t="s">
        <v>163</v>
      </c>
      <c r="I510" s="23" t="s">
        <v>163</v>
      </c>
      <c r="J510" s="23" t="s">
        <v>163</v>
      </c>
      <c r="K510" s="24" t="s">
        <v>163</v>
      </c>
      <c r="L510" s="20" t="s">
        <v>163</v>
      </c>
      <c r="R510" s="5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12"/>
      <c r="AF510" s="12"/>
    </row>
    <row r="511" spans="1:32" ht="15" customHeight="1">
      <c r="A511" s="14" t="s">
        <v>25</v>
      </c>
      <c r="B511" s="3" t="s">
        <v>76</v>
      </c>
      <c r="C511" s="20" t="s">
        <v>258</v>
      </c>
      <c r="D511" s="21" t="s">
        <v>224</v>
      </c>
      <c r="E511" s="21">
        <v>60</v>
      </c>
      <c r="F511" s="22" t="s">
        <v>29</v>
      </c>
      <c r="G511" s="21" t="s">
        <v>166</v>
      </c>
      <c r="H511" s="20" t="s">
        <v>163</v>
      </c>
      <c r="I511" s="23" t="s">
        <v>163</v>
      </c>
      <c r="J511" s="23" t="s">
        <v>163</v>
      </c>
      <c r="K511" s="24" t="s">
        <v>163</v>
      </c>
      <c r="L511" s="20" t="s">
        <v>163</v>
      </c>
      <c r="R511" s="5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12"/>
      <c r="AF511" s="12"/>
    </row>
    <row r="512" spans="1:32" ht="15" customHeight="1">
      <c r="A512" s="14" t="s">
        <v>25</v>
      </c>
      <c r="B512" s="3" t="s">
        <v>76</v>
      </c>
      <c r="C512" s="20" t="s">
        <v>258</v>
      </c>
      <c r="D512" s="21" t="s">
        <v>224</v>
      </c>
      <c r="E512" s="21">
        <v>60</v>
      </c>
      <c r="F512" s="22" t="s">
        <v>29</v>
      </c>
      <c r="G512" s="21" t="s">
        <v>166</v>
      </c>
      <c r="H512" s="20" t="s">
        <v>163</v>
      </c>
      <c r="I512" s="23" t="s">
        <v>163</v>
      </c>
      <c r="J512" s="23" t="s">
        <v>163</v>
      </c>
      <c r="K512" s="24" t="s">
        <v>163</v>
      </c>
      <c r="L512" s="20" t="s">
        <v>163</v>
      </c>
      <c r="R512" s="5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12"/>
      <c r="AF512" s="12"/>
    </row>
    <row r="513" spans="1:32" ht="15" customHeight="1">
      <c r="A513" s="14" t="s">
        <v>25</v>
      </c>
      <c r="B513" s="3" t="s">
        <v>76</v>
      </c>
      <c r="C513" s="20" t="s">
        <v>258</v>
      </c>
      <c r="D513" s="21" t="s">
        <v>224</v>
      </c>
      <c r="E513" s="21">
        <v>60</v>
      </c>
      <c r="F513" s="22" t="s">
        <v>29</v>
      </c>
      <c r="G513" s="21" t="s">
        <v>166</v>
      </c>
      <c r="H513" s="20" t="s">
        <v>163</v>
      </c>
      <c r="I513" s="23" t="s">
        <v>163</v>
      </c>
      <c r="J513" s="23" t="s">
        <v>163</v>
      </c>
      <c r="K513" s="24" t="s">
        <v>163</v>
      </c>
      <c r="L513" s="20" t="s">
        <v>163</v>
      </c>
      <c r="R513" s="5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12"/>
      <c r="AF513" s="12"/>
    </row>
    <row r="514" spans="1:32" ht="15" customHeight="1">
      <c r="A514" s="14" t="s">
        <v>22</v>
      </c>
      <c r="B514" s="3" t="s">
        <v>76</v>
      </c>
      <c r="C514" s="20" t="s">
        <v>258</v>
      </c>
      <c r="D514" s="21" t="s">
        <v>224</v>
      </c>
      <c r="E514" s="21">
        <v>60</v>
      </c>
      <c r="F514" s="22" t="s">
        <v>24</v>
      </c>
      <c r="G514" s="21" t="s">
        <v>166</v>
      </c>
      <c r="H514" s="20" t="s">
        <v>163</v>
      </c>
      <c r="I514" s="23" t="s">
        <v>163</v>
      </c>
      <c r="J514" s="23" t="s">
        <v>163</v>
      </c>
      <c r="K514" s="24" t="s">
        <v>163</v>
      </c>
      <c r="L514" s="20" t="s">
        <v>163</v>
      </c>
      <c r="R514" s="5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12"/>
      <c r="AF514" s="12"/>
    </row>
    <row r="515" spans="1:32" ht="15" customHeight="1">
      <c r="A515" s="14" t="s">
        <v>22</v>
      </c>
      <c r="B515" s="3" t="s">
        <v>76</v>
      </c>
      <c r="C515" s="20" t="s">
        <v>258</v>
      </c>
      <c r="D515" s="21" t="s">
        <v>224</v>
      </c>
      <c r="E515" s="21">
        <v>60</v>
      </c>
      <c r="F515" s="22" t="s">
        <v>24</v>
      </c>
      <c r="G515" s="21" t="s">
        <v>166</v>
      </c>
      <c r="H515" s="20" t="s">
        <v>163</v>
      </c>
      <c r="I515" s="23" t="s">
        <v>163</v>
      </c>
      <c r="J515" s="23" t="s">
        <v>163</v>
      </c>
      <c r="K515" s="24" t="s">
        <v>163</v>
      </c>
      <c r="L515" s="20" t="s">
        <v>163</v>
      </c>
      <c r="R515" s="5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12"/>
      <c r="AF515" s="12"/>
    </row>
    <row r="516" spans="1:32" ht="15" customHeight="1">
      <c r="A516" s="14" t="s">
        <v>22</v>
      </c>
      <c r="B516" s="3" t="s">
        <v>76</v>
      </c>
      <c r="C516" s="20" t="s">
        <v>258</v>
      </c>
      <c r="D516" s="21" t="s">
        <v>224</v>
      </c>
      <c r="E516" s="21">
        <v>60</v>
      </c>
      <c r="F516" s="22" t="s">
        <v>24</v>
      </c>
      <c r="G516" s="21" t="s">
        <v>166</v>
      </c>
      <c r="H516" s="20" t="s">
        <v>163</v>
      </c>
      <c r="I516" s="23" t="s">
        <v>163</v>
      </c>
      <c r="J516" s="23" t="s">
        <v>163</v>
      </c>
      <c r="K516" s="24" t="s">
        <v>163</v>
      </c>
      <c r="L516" s="20" t="s">
        <v>163</v>
      </c>
      <c r="R516" s="5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12"/>
      <c r="AF516" s="12"/>
    </row>
    <row r="517" spans="1:32" ht="15" customHeight="1">
      <c r="A517" s="14" t="s">
        <v>22</v>
      </c>
      <c r="B517" s="3" t="s">
        <v>76</v>
      </c>
      <c r="C517" s="20" t="s">
        <v>258</v>
      </c>
      <c r="D517" s="21" t="s">
        <v>224</v>
      </c>
      <c r="E517" s="21">
        <v>60</v>
      </c>
      <c r="F517" s="22" t="s">
        <v>24</v>
      </c>
      <c r="G517" s="21" t="s">
        <v>166</v>
      </c>
      <c r="H517" s="20" t="s">
        <v>163</v>
      </c>
      <c r="I517" s="23" t="s">
        <v>163</v>
      </c>
      <c r="J517" s="23" t="s">
        <v>163</v>
      </c>
      <c r="K517" s="24" t="s">
        <v>163</v>
      </c>
      <c r="L517" s="20" t="s">
        <v>163</v>
      </c>
      <c r="R517" s="5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12"/>
      <c r="AF517" s="12"/>
    </row>
    <row r="518" spans="1:32" ht="15" customHeight="1">
      <c r="A518" s="14" t="s">
        <v>31</v>
      </c>
      <c r="B518" s="3" t="s">
        <v>41</v>
      </c>
      <c r="C518" s="20" t="s">
        <v>193</v>
      </c>
      <c r="D518" s="21" t="s">
        <v>158</v>
      </c>
      <c r="E518" s="21">
        <v>60</v>
      </c>
      <c r="F518" s="22" t="s">
        <v>24</v>
      </c>
      <c r="G518" s="21" t="s">
        <v>166</v>
      </c>
      <c r="H518" s="20" t="s">
        <v>163</v>
      </c>
      <c r="I518" s="23" t="s">
        <v>163</v>
      </c>
      <c r="J518" s="23" t="s">
        <v>163</v>
      </c>
      <c r="K518" s="24" t="s">
        <v>163</v>
      </c>
      <c r="L518" s="20" t="s">
        <v>163</v>
      </c>
      <c r="R518" s="5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12"/>
      <c r="AF518" s="12"/>
    </row>
    <row r="519" spans="1:32" ht="15" customHeight="1">
      <c r="A519" s="14" t="s">
        <v>31</v>
      </c>
      <c r="B519" s="3" t="s">
        <v>41</v>
      </c>
      <c r="C519" s="20" t="s">
        <v>193</v>
      </c>
      <c r="D519" s="21" t="s">
        <v>158</v>
      </c>
      <c r="E519" s="21">
        <v>60</v>
      </c>
      <c r="F519" s="22" t="s">
        <v>24</v>
      </c>
      <c r="G519" s="21" t="s">
        <v>166</v>
      </c>
      <c r="H519" s="20" t="s">
        <v>163</v>
      </c>
      <c r="I519" s="23" t="s">
        <v>163</v>
      </c>
      <c r="J519" s="23" t="s">
        <v>163</v>
      </c>
      <c r="K519" s="24" t="s">
        <v>163</v>
      </c>
      <c r="L519" s="20" t="s">
        <v>163</v>
      </c>
      <c r="R519" s="5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12"/>
      <c r="AF519" s="12"/>
    </row>
    <row r="520" spans="1:32" ht="15" customHeight="1">
      <c r="A520" s="14" t="s">
        <v>31</v>
      </c>
      <c r="B520" s="3" t="s">
        <v>41</v>
      </c>
      <c r="C520" s="20" t="s">
        <v>193</v>
      </c>
      <c r="D520" s="21" t="s">
        <v>158</v>
      </c>
      <c r="E520" s="21">
        <v>60</v>
      </c>
      <c r="F520" s="22" t="s">
        <v>24</v>
      </c>
      <c r="G520" s="21" t="s">
        <v>166</v>
      </c>
      <c r="H520" s="20" t="s">
        <v>163</v>
      </c>
      <c r="I520" s="23" t="s">
        <v>163</v>
      </c>
      <c r="J520" s="23" t="s">
        <v>163</v>
      </c>
      <c r="K520" s="24" t="s">
        <v>163</v>
      </c>
      <c r="L520" s="20" t="s">
        <v>163</v>
      </c>
      <c r="R520" s="5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12"/>
      <c r="AF520" s="12"/>
    </row>
    <row r="521" spans="1:32" ht="15" customHeight="1">
      <c r="A521" s="14" t="s">
        <v>31</v>
      </c>
      <c r="B521" s="3" t="s">
        <v>41</v>
      </c>
      <c r="C521" s="20" t="s">
        <v>193</v>
      </c>
      <c r="D521" s="21" t="s">
        <v>158</v>
      </c>
      <c r="E521" s="21">
        <v>60</v>
      </c>
      <c r="F521" s="22" t="s">
        <v>24</v>
      </c>
      <c r="G521" s="21" t="s">
        <v>166</v>
      </c>
      <c r="H521" s="20" t="s">
        <v>163</v>
      </c>
      <c r="I521" s="23" t="s">
        <v>163</v>
      </c>
      <c r="J521" s="23" t="s">
        <v>163</v>
      </c>
      <c r="K521" s="24" t="s">
        <v>163</v>
      </c>
      <c r="L521" s="20" t="s">
        <v>163</v>
      </c>
      <c r="R521" s="5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12"/>
      <c r="AF521" s="12"/>
    </row>
    <row r="522" spans="1:32" ht="15" customHeight="1">
      <c r="A522" s="14" t="s">
        <v>31</v>
      </c>
      <c r="B522" s="3" t="s">
        <v>41</v>
      </c>
      <c r="C522" s="20" t="s">
        <v>193</v>
      </c>
      <c r="D522" s="21" t="s">
        <v>158</v>
      </c>
      <c r="E522" s="21">
        <v>60</v>
      </c>
      <c r="F522" s="22" t="s">
        <v>29</v>
      </c>
      <c r="G522" s="21" t="s">
        <v>166</v>
      </c>
      <c r="H522" s="20" t="s">
        <v>163</v>
      </c>
      <c r="I522" s="23" t="s">
        <v>163</v>
      </c>
      <c r="J522" s="23" t="s">
        <v>163</v>
      </c>
      <c r="K522" s="24" t="s">
        <v>163</v>
      </c>
      <c r="L522" s="20" t="s">
        <v>163</v>
      </c>
      <c r="R522" s="5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12"/>
      <c r="AF522" s="12"/>
    </row>
    <row r="523" spans="1:32" ht="15" customHeight="1">
      <c r="A523" s="14" t="s">
        <v>31</v>
      </c>
      <c r="B523" s="3" t="s">
        <v>41</v>
      </c>
      <c r="C523" s="20" t="s">
        <v>193</v>
      </c>
      <c r="D523" s="21" t="s">
        <v>158</v>
      </c>
      <c r="E523" s="21">
        <v>60</v>
      </c>
      <c r="F523" s="22" t="s">
        <v>29</v>
      </c>
      <c r="G523" s="21" t="s">
        <v>166</v>
      </c>
      <c r="H523" s="20" t="s">
        <v>163</v>
      </c>
      <c r="I523" s="23" t="s">
        <v>163</v>
      </c>
      <c r="J523" s="23" t="s">
        <v>163</v>
      </c>
      <c r="K523" s="24" t="s">
        <v>163</v>
      </c>
      <c r="L523" s="20" t="s">
        <v>163</v>
      </c>
      <c r="R523" s="5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12"/>
      <c r="AF523" s="12"/>
    </row>
    <row r="524" spans="1:32" ht="15" customHeight="1">
      <c r="A524" s="14" t="s">
        <v>31</v>
      </c>
      <c r="B524" s="3" t="s">
        <v>41</v>
      </c>
      <c r="C524" s="20" t="s">
        <v>193</v>
      </c>
      <c r="D524" s="21" t="s">
        <v>158</v>
      </c>
      <c r="E524" s="21">
        <v>60</v>
      </c>
      <c r="F524" s="22" t="s">
        <v>29</v>
      </c>
      <c r="G524" s="21" t="s">
        <v>166</v>
      </c>
      <c r="H524" s="20" t="s">
        <v>163</v>
      </c>
      <c r="I524" s="23" t="s">
        <v>163</v>
      </c>
      <c r="J524" s="23" t="s">
        <v>163</v>
      </c>
      <c r="K524" s="24" t="s">
        <v>163</v>
      </c>
      <c r="L524" s="20" t="s">
        <v>163</v>
      </c>
      <c r="R524" s="5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12"/>
      <c r="AF524" s="12"/>
    </row>
    <row r="525" spans="1:32" ht="15" customHeight="1">
      <c r="A525" s="14" t="s">
        <v>31</v>
      </c>
      <c r="B525" s="3" t="s">
        <v>41</v>
      </c>
      <c r="C525" s="20" t="s">
        <v>193</v>
      </c>
      <c r="D525" s="21" t="s">
        <v>158</v>
      </c>
      <c r="E525" s="21">
        <v>60</v>
      </c>
      <c r="F525" s="22" t="s">
        <v>29</v>
      </c>
      <c r="G525" s="21" t="s">
        <v>166</v>
      </c>
      <c r="H525" s="20" t="s">
        <v>163</v>
      </c>
      <c r="I525" s="23" t="s">
        <v>163</v>
      </c>
      <c r="J525" s="23" t="s">
        <v>163</v>
      </c>
      <c r="K525" s="24" t="s">
        <v>163</v>
      </c>
      <c r="L525" s="20" t="s">
        <v>163</v>
      </c>
      <c r="R525" s="5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12"/>
      <c r="AF525" s="12"/>
    </row>
    <row r="526" spans="1:32" ht="15" customHeight="1">
      <c r="A526" s="14" t="s">
        <v>31</v>
      </c>
      <c r="B526" s="3" t="s">
        <v>75</v>
      </c>
      <c r="C526" s="20" t="s">
        <v>205</v>
      </c>
      <c r="D526" s="21" t="s">
        <v>158</v>
      </c>
      <c r="E526" s="21">
        <v>60</v>
      </c>
      <c r="F526" s="22" t="s">
        <v>24</v>
      </c>
      <c r="G526" s="21" t="s">
        <v>166</v>
      </c>
      <c r="H526" s="20" t="s">
        <v>163</v>
      </c>
      <c r="I526" s="23" t="s">
        <v>163</v>
      </c>
      <c r="J526" s="23" t="s">
        <v>163</v>
      </c>
      <c r="K526" s="24" t="s">
        <v>163</v>
      </c>
      <c r="L526" s="20" t="s">
        <v>163</v>
      </c>
      <c r="R526" s="5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12"/>
      <c r="AF526" s="12"/>
    </row>
    <row r="527" spans="1:32" ht="15" customHeight="1">
      <c r="A527" s="14" t="s">
        <v>31</v>
      </c>
      <c r="B527" s="3" t="s">
        <v>75</v>
      </c>
      <c r="C527" s="20" t="s">
        <v>205</v>
      </c>
      <c r="D527" s="21" t="s">
        <v>158</v>
      </c>
      <c r="E527" s="21">
        <v>60</v>
      </c>
      <c r="F527" s="22" t="s">
        <v>24</v>
      </c>
      <c r="G527" s="21" t="s">
        <v>166</v>
      </c>
      <c r="H527" s="20" t="s">
        <v>163</v>
      </c>
      <c r="I527" s="23" t="s">
        <v>163</v>
      </c>
      <c r="J527" s="23" t="s">
        <v>163</v>
      </c>
      <c r="K527" s="24" t="s">
        <v>163</v>
      </c>
      <c r="L527" s="20" t="s">
        <v>163</v>
      </c>
      <c r="R527" s="5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12"/>
      <c r="AF527" s="12"/>
    </row>
    <row r="528" spans="1:32" ht="15" customHeight="1">
      <c r="A528" s="14" t="s">
        <v>31</v>
      </c>
      <c r="B528" s="3" t="s">
        <v>75</v>
      </c>
      <c r="C528" s="20" t="s">
        <v>205</v>
      </c>
      <c r="D528" s="21" t="s">
        <v>158</v>
      </c>
      <c r="E528" s="21">
        <v>60</v>
      </c>
      <c r="F528" s="22" t="s">
        <v>24</v>
      </c>
      <c r="G528" s="21" t="s">
        <v>166</v>
      </c>
      <c r="H528" s="20" t="s">
        <v>163</v>
      </c>
      <c r="I528" s="23" t="s">
        <v>163</v>
      </c>
      <c r="J528" s="23" t="s">
        <v>163</v>
      </c>
      <c r="K528" s="24" t="s">
        <v>163</v>
      </c>
      <c r="L528" s="20" t="s">
        <v>163</v>
      </c>
      <c r="R528" s="5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12"/>
      <c r="AF528" s="12"/>
    </row>
    <row r="529" spans="1:32" ht="15" customHeight="1">
      <c r="A529" s="14" t="s">
        <v>31</v>
      </c>
      <c r="B529" s="3" t="s">
        <v>75</v>
      </c>
      <c r="C529" s="20" t="s">
        <v>205</v>
      </c>
      <c r="D529" s="21" t="s">
        <v>158</v>
      </c>
      <c r="E529" s="21">
        <v>60</v>
      </c>
      <c r="F529" s="22" t="s">
        <v>24</v>
      </c>
      <c r="G529" s="21" t="s">
        <v>166</v>
      </c>
      <c r="H529" s="20" t="s">
        <v>163</v>
      </c>
      <c r="I529" s="23" t="s">
        <v>163</v>
      </c>
      <c r="J529" s="23" t="s">
        <v>163</v>
      </c>
      <c r="K529" s="24" t="s">
        <v>163</v>
      </c>
      <c r="L529" s="20" t="s">
        <v>163</v>
      </c>
      <c r="R529" s="5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12"/>
      <c r="AF529" s="12"/>
    </row>
    <row r="530" spans="1:32" ht="15" customHeight="1">
      <c r="A530" s="14" t="s">
        <v>31</v>
      </c>
      <c r="B530" s="3" t="s">
        <v>75</v>
      </c>
      <c r="C530" s="20" t="s">
        <v>205</v>
      </c>
      <c r="D530" s="21" t="s">
        <v>158</v>
      </c>
      <c r="E530" s="21">
        <v>60</v>
      </c>
      <c r="F530" s="22" t="s">
        <v>29</v>
      </c>
      <c r="G530" s="21" t="s">
        <v>166</v>
      </c>
      <c r="H530" s="20" t="s">
        <v>163</v>
      </c>
      <c r="I530" s="23" t="s">
        <v>163</v>
      </c>
      <c r="J530" s="23" t="s">
        <v>163</v>
      </c>
      <c r="K530" s="24" t="s">
        <v>163</v>
      </c>
      <c r="L530" s="20" t="s">
        <v>163</v>
      </c>
      <c r="R530" s="5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12"/>
      <c r="AF530" s="12"/>
    </row>
    <row r="531" spans="1:32" ht="15" customHeight="1">
      <c r="A531" s="14" t="s">
        <v>31</v>
      </c>
      <c r="B531" s="3" t="s">
        <v>75</v>
      </c>
      <c r="C531" s="20" t="s">
        <v>205</v>
      </c>
      <c r="D531" s="21" t="s">
        <v>158</v>
      </c>
      <c r="E531" s="21">
        <v>60</v>
      </c>
      <c r="F531" s="22" t="s">
        <v>29</v>
      </c>
      <c r="G531" s="21" t="s">
        <v>166</v>
      </c>
      <c r="H531" s="20" t="s">
        <v>163</v>
      </c>
      <c r="I531" s="23" t="s">
        <v>163</v>
      </c>
      <c r="J531" s="23" t="s">
        <v>163</v>
      </c>
      <c r="K531" s="24" t="s">
        <v>163</v>
      </c>
      <c r="L531" s="20" t="s">
        <v>163</v>
      </c>
      <c r="R531" s="5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12"/>
      <c r="AF531" s="12"/>
    </row>
    <row r="532" spans="1:32" ht="15" customHeight="1">
      <c r="A532" s="14" t="s">
        <v>31</v>
      </c>
      <c r="B532" s="3" t="s">
        <v>75</v>
      </c>
      <c r="C532" s="20" t="s">
        <v>205</v>
      </c>
      <c r="D532" s="21" t="s">
        <v>158</v>
      </c>
      <c r="E532" s="21">
        <v>60</v>
      </c>
      <c r="F532" s="22" t="s">
        <v>29</v>
      </c>
      <c r="G532" s="21" t="s">
        <v>166</v>
      </c>
      <c r="H532" s="20" t="s">
        <v>163</v>
      </c>
      <c r="I532" s="23" t="s">
        <v>163</v>
      </c>
      <c r="J532" s="23" t="s">
        <v>163</v>
      </c>
      <c r="K532" s="24" t="s">
        <v>163</v>
      </c>
      <c r="L532" s="20" t="s">
        <v>163</v>
      </c>
      <c r="R532" s="5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12"/>
      <c r="AF532" s="12"/>
    </row>
    <row r="533" spans="1:32" ht="15" customHeight="1">
      <c r="A533" s="14" t="s">
        <v>31</v>
      </c>
      <c r="B533" s="3" t="s">
        <v>75</v>
      </c>
      <c r="C533" s="20" t="s">
        <v>205</v>
      </c>
      <c r="D533" s="21" t="s">
        <v>158</v>
      </c>
      <c r="E533" s="21">
        <v>60</v>
      </c>
      <c r="F533" s="22" t="s">
        <v>29</v>
      </c>
      <c r="G533" s="21" t="s">
        <v>166</v>
      </c>
      <c r="H533" s="20" t="s">
        <v>163</v>
      </c>
      <c r="I533" s="23" t="s">
        <v>163</v>
      </c>
      <c r="J533" s="23" t="s">
        <v>163</v>
      </c>
      <c r="K533" s="24" t="s">
        <v>163</v>
      </c>
      <c r="L533" s="20" t="s">
        <v>163</v>
      </c>
      <c r="R533" s="5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12"/>
      <c r="AF533" s="12"/>
    </row>
    <row r="534" spans="1:32" ht="15" customHeight="1">
      <c r="A534" s="14" t="s">
        <v>25</v>
      </c>
      <c r="B534" s="3" t="s">
        <v>75</v>
      </c>
      <c r="C534" s="15" t="s">
        <v>205</v>
      </c>
      <c r="D534" s="16" t="s">
        <v>158</v>
      </c>
      <c r="E534" s="16">
        <v>60</v>
      </c>
      <c r="F534" s="17" t="s">
        <v>29</v>
      </c>
      <c r="G534" s="16" t="s">
        <v>166</v>
      </c>
      <c r="H534" s="15" t="s">
        <v>163</v>
      </c>
      <c r="I534" s="18" t="s">
        <v>163</v>
      </c>
      <c r="J534" s="18" t="s">
        <v>163</v>
      </c>
      <c r="K534" s="19" t="s">
        <v>163</v>
      </c>
      <c r="L534" s="15" t="s">
        <v>163</v>
      </c>
      <c r="R534" s="5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12"/>
      <c r="AF534" s="12"/>
    </row>
    <row r="535" spans="1:32" ht="15" customHeight="1">
      <c r="A535" s="14" t="s">
        <v>25</v>
      </c>
      <c r="B535" s="3" t="s">
        <v>75</v>
      </c>
      <c r="C535" s="15" t="s">
        <v>205</v>
      </c>
      <c r="D535" s="16" t="s">
        <v>158</v>
      </c>
      <c r="E535" s="16">
        <v>60</v>
      </c>
      <c r="F535" s="17" t="s">
        <v>29</v>
      </c>
      <c r="G535" s="16" t="s">
        <v>166</v>
      </c>
      <c r="H535" s="15" t="s">
        <v>163</v>
      </c>
      <c r="I535" s="18" t="s">
        <v>163</v>
      </c>
      <c r="J535" s="18" t="s">
        <v>163</v>
      </c>
      <c r="K535" s="19" t="s">
        <v>163</v>
      </c>
      <c r="L535" s="15" t="s">
        <v>163</v>
      </c>
      <c r="R535" s="5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12"/>
      <c r="AF535" s="12"/>
    </row>
    <row r="536" spans="1:32" ht="15" customHeight="1">
      <c r="A536" s="14" t="s">
        <v>25</v>
      </c>
      <c r="B536" s="3" t="s">
        <v>75</v>
      </c>
      <c r="C536" s="15" t="s">
        <v>205</v>
      </c>
      <c r="D536" s="16" t="s">
        <v>158</v>
      </c>
      <c r="E536" s="16">
        <v>60</v>
      </c>
      <c r="F536" s="17" t="s">
        <v>29</v>
      </c>
      <c r="G536" s="16" t="s">
        <v>166</v>
      </c>
      <c r="H536" s="15" t="s">
        <v>163</v>
      </c>
      <c r="I536" s="18" t="s">
        <v>163</v>
      </c>
      <c r="J536" s="18" t="s">
        <v>163</v>
      </c>
      <c r="K536" s="19" t="s">
        <v>163</v>
      </c>
      <c r="L536" s="15" t="s">
        <v>163</v>
      </c>
      <c r="R536" s="5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12"/>
      <c r="AF536" s="12"/>
    </row>
    <row r="537" spans="1:32" ht="15" customHeight="1">
      <c r="A537" s="14" t="s">
        <v>25</v>
      </c>
      <c r="B537" s="3" t="s">
        <v>75</v>
      </c>
      <c r="C537" s="15" t="s">
        <v>205</v>
      </c>
      <c r="D537" s="16" t="s">
        <v>158</v>
      </c>
      <c r="E537" s="16">
        <v>60</v>
      </c>
      <c r="F537" s="17" t="s">
        <v>29</v>
      </c>
      <c r="G537" s="16" t="s">
        <v>166</v>
      </c>
      <c r="H537" s="15" t="s">
        <v>163</v>
      </c>
      <c r="I537" s="18" t="s">
        <v>163</v>
      </c>
      <c r="J537" s="18" t="s">
        <v>163</v>
      </c>
      <c r="K537" s="19" t="s">
        <v>163</v>
      </c>
      <c r="L537" s="15" t="s">
        <v>163</v>
      </c>
      <c r="R537" s="5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12"/>
      <c r="AF537" s="12"/>
    </row>
    <row r="538" spans="1:32" ht="15" customHeight="1">
      <c r="A538" s="14" t="s">
        <v>31</v>
      </c>
      <c r="B538" s="3" t="s">
        <v>102</v>
      </c>
      <c r="C538" s="20" t="s">
        <v>274</v>
      </c>
      <c r="D538" s="21" t="s">
        <v>224</v>
      </c>
      <c r="E538" s="21">
        <v>60</v>
      </c>
      <c r="F538" s="22" t="s">
        <v>24</v>
      </c>
      <c r="G538" s="21" t="s">
        <v>166</v>
      </c>
      <c r="H538" s="20" t="s">
        <v>163</v>
      </c>
      <c r="I538" s="23" t="s">
        <v>163</v>
      </c>
      <c r="J538" s="23" t="s">
        <v>163</v>
      </c>
      <c r="K538" s="24" t="s">
        <v>163</v>
      </c>
      <c r="L538" s="20" t="s">
        <v>163</v>
      </c>
      <c r="R538" s="5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12"/>
      <c r="AF538" s="12"/>
    </row>
    <row r="539" spans="1:32" ht="15" customHeight="1">
      <c r="A539" s="14" t="s">
        <v>31</v>
      </c>
      <c r="B539" s="3" t="s">
        <v>102</v>
      </c>
      <c r="C539" s="20" t="s">
        <v>274</v>
      </c>
      <c r="D539" s="21" t="s">
        <v>224</v>
      </c>
      <c r="E539" s="21">
        <v>60</v>
      </c>
      <c r="F539" s="22" t="s">
        <v>24</v>
      </c>
      <c r="G539" s="21" t="s">
        <v>166</v>
      </c>
      <c r="H539" s="20" t="s">
        <v>163</v>
      </c>
      <c r="I539" s="23" t="s">
        <v>163</v>
      </c>
      <c r="J539" s="23" t="s">
        <v>163</v>
      </c>
      <c r="K539" s="24" t="s">
        <v>163</v>
      </c>
      <c r="L539" s="20" t="s">
        <v>163</v>
      </c>
      <c r="R539" s="5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12"/>
      <c r="AF539" s="12"/>
    </row>
    <row r="540" spans="1:32" ht="15" customHeight="1">
      <c r="A540" s="14" t="s">
        <v>31</v>
      </c>
      <c r="B540" s="3" t="s">
        <v>102</v>
      </c>
      <c r="C540" s="20" t="s">
        <v>274</v>
      </c>
      <c r="D540" s="21" t="s">
        <v>224</v>
      </c>
      <c r="E540" s="21">
        <v>60</v>
      </c>
      <c r="F540" s="22" t="s">
        <v>24</v>
      </c>
      <c r="G540" s="21" t="s">
        <v>166</v>
      </c>
      <c r="H540" s="20" t="s">
        <v>163</v>
      </c>
      <c r="I540" s="23" t="s">
        <v>163</v>
      </c>
      <c r="J540" s="23" t="s">
        <v>163</v>
      </c>
      <c r="K540" s="24" t="s">
        <v>163</v>
      </c>
      <c r="L540" s="20" t="s">
        <v>163</v>
      </c>
      <c r="R540" s="5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12"/>
      <c r="AF540" s="12"/>
    </row>
    <row r="541" spans="1:32" ht="15" customHeight="1">
      <c r="A541" s="14" t="s">
        <v>31</v>
      </c>
      <c r="B541" s="3" t="s">
        <v>102</v>
      </c>
      <c r="C541" s="20" t="s">
        <v>274</v>
      </c>
      <c r="D541" s="21" t="s">
        <v>224</v>
      </c>
      <c r="E541" s="21">
        <v>60</v>
      </c>
      <c r="F541" s="22" t="s">
        <v>24</v>
      </c>
      <c r="G541" s="21" t="s">
        <v>166</v>
      </c>
      <c r="H541" s="20" t="s">
        <v>163</v>
      </c>
      <c r="I541" s="23" t="s">
        <v>163</v>
      </c>
      <c r="J541" s="23" t="s">
        <v>163</v>
      </c>
      <c r="K541" s="24" t="s">
        <v>163</v>
      </c>
      <c r="L541" s="20" t="s">
        <v>163</v>
      </c>
      <c r="R541" s="5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12"/>
      <c r="AF541" s="12"/>
    </row>
    <row r="542" spans="1:32" ht="15" customHeight="1">
      <c r="A542" s="14" t="s">
        <v>31</v>
      </c>
      <c r="B542" s="3" t="s">
        <v>102</v>
      </c>
      <c r="C542" s="20" t="s">
        <v>274</v>
      </c>
      <c r="D542" s="21" t="s">
        <v>224</v>
      </c>
      <c r="E542" s="21">
        <v>60</v>
      </c>
      <c r="F542" s="22" t="s">
        <v>29</v>
      </c>
      <c r="G542" s="21" t="s">
        <v>166</v>
      </c>
      <c r="H542" s="20" t="s">
        <v>163</v>
      </c>
      <c r="I542" s="23" t="s">
        <v>163</v>
      </c>
      <c r="J542" s="23" t="s">
        <v>163</v>
      </c>
      <c r="K542" s="24" t="s">
        <v>163</v>
      </c>
      <c r="L542" s="20" t="s">
        <v>163</v>
      </c>
      <c r="R542" s="5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12"/>
      <c r="AF542" s="12"/>
    </row>
    <row r="543" spans="1:32" ht="15" customHeight="1">
      <c r="A543" s="14" t="s">
        <v>31</v>
      </c>
      <c r="B543" s="3" t="s">
        <v>102</v>
      </c>
      <c r="C543" s="20" t="s">
        <v>274</v>
      </c>
      <c r="D543" s="21" t="s">
        <v>224</v>
      </c>
      <c r="E543" s="21">
        <v>60</v>
      </c>
      <c r="F543" s="22" t="s">
        <v>29</v>
      </c>
      <c r="G543" s="21" t="s">
        <v>166</v>
      </c>
      <c r="H543" s="20" t="s">
        <v>163</v>
      </c>
      <c r="I543" s="23" t="s">
        <v>163</v>
      </c>
      <c r="J543" s="23" t="s">
        <v>163</v>
      </c>
      <c r="K543" s="24" t="s">
        <v>163</v>
      </c>
      <c r="L543" s="20" t="s">
        <v>163</v>
      </c>
      <c r="R543" s="5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12"/>
      <c r="AF543" s="12"/>
    </row>
    <row r="544" spans="1:32" ht="15" customHeight="1">
      <c r="A544" s="14" t="s">
        <v>31</v>
      </c>
      <c r="B544" s="3" t="s">
        <v>102</v>
      </c>
      <c r="C544" s="20" t="s">
        <v>274</v>
      </c>
      <c r="D544" s="21" t="s">
        <v>224</v>
      </c>
      <c r="E544" s="21">
        <v>60</v>
      </c>
      <c r="F544" s="22" t="s">
        <v>29</v>
      </c>
      <c r="G544" s="21" t="s">
        <v>166</v>
      </c>
      <c r="H544" s="20" t="s">
        <v>163</v>
      </c>
      <c r="I544" s="23" t="s">
        <v>163</v>
      </c>
      <c r="J544" s="23" t="s">
        <v>163</v>
      </c>
      <c r="K544" s="24" t="s">
        <v>163</v>
      </c>
      <c r="L544" s="20" t="s">
        <v>163</v>
      </c>
      <c r="R544" s="5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12"/>
      <c r="AF544" s="12"/>
    </row>
    <row r="545" spans="1:32" ht="15" customHeight="1">
      <c r="A545" s="14" t="s">
        <v>31</v>
      </c>
      <c r="B545" s="3" t="s">
        <v>102</v>
      </c>
      <c r="C545" s="20" t="s">
        <v>274</v>
      </c>
      <c r="D545" s="21" t="s">
        <v>224</v>
      </c>
      <c r="E545" s="21">
        <v>60</v>
      </c>
      <c r="F545" s="22" t="s">
        <v>29</v>
      </c>
      <c r="G545" s="21" t="s">
        <v>166</v>
      </c>
      <c r="H545" s="20" t="s">
        <v>163</v>
      </c>
      <c r="I545" s="23" t="s">
        <v>163</v>
      </c>
      <c r="J545" s="23" t="s">
        <v>163</v>
      </c>
      <c r="K545" s="24" t="s">
        <v>163</v>
      </c>
      <c r="L545" s="20" t="s">
        <v>163</v>
      </c>
      <c r="R545" s="5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12"/>
      <c r="AF545" s="12"/>
    </row>
    <row r="546" spans="1:32" ht="15" customHeight="1">
      <c r="A546" s="14" t="s">
        <v>25</v>
      </c>
      <c r="B546" s="3" t="s">
        <v>102</v>
      </c>
      <c r="C546" s="20" t="s">
        <v>274</v>
      </c>
      <c r="D546" s="21" t="s">
        <v>224</v>
      </c>
      <c r="E546" s="21">
        <v>60</v>
      </c>
      <c r="F546" s="22" t="s">
        <v>29</v>
      </c>
      <c r="G546" s="21" t="s">
        <v>166</v>
      </c>
      <c r="H546" s="20" t="s">
        <v>163</v>
      </c>
      <c r="I546" s="23" t="s">
        <v>163</v>
      </c>
      <c r="J546" s="23" t="s">
        <v>163</v>
      </c>
      <c r="K546" s="24" t="s">
        <v>163</v>
      </c>
      <c r="L546" s="20" t="s">
        <v>163</v>
      </c>
      <c r="R546" s="5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12"/>
      <c r="AF546" s="12"/>
    </row>
    <row r="547" spans="1:32" ht="15" customHeight="1">
      <c r="A547" s="14" t="s">
        <v>25</v>
      </c>
      <c r="B547" s="3" t="s">
        <v>102</v>
      </c>
      <c r="C547" s="20" t="s">
        <v>274</v>
      </c>
      <c r="D547" s="21" t="s">
        <v>224</v>
      </c>
      <c r="E547" s="21">
        <v>60</v>
      </c>
      <c r="F547" s="22" t="s">
        <v>29</v>
      </c>
      <c r="G547" s="21" t="s">
        <v>166</v>
      </c>
      <c r="H547" s="20" t="s">
        <v>163</v>
      </c>
      <c r="I547" s="23" t="s">
        <v>163</v>
      </c>
      <c r="J547" s="23" t="s">
        <v>163</v>
      </c>
      <c r="K547" s="24" t="s">
        <v>163</v>
      </c>
      <c r="L547" s="20" t="s">
        <v>163</v>
      </c>
      <c r="R547" s="5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12"/>
      <c r="AF547" s="12"/>
    </row>
    <row r="548" spans="1:32" ht="15" customHeight="1">
      <c r="A548" s="14" t="s">
        <v>25</v>
      </c>
      <c r="B548" s="3" t="s">
        <v>102</v>
      </c>
      <c r="C548" s="20" t="s">
        <v>274</v>
      </c>
      <c r="D548" s="21" t="s">
        <v>224</v>
      </c>
      <c r="E548" s="21">
        <v>60</v>
      </c>
      <c r="F548" s="22" t="s">
        <v>29</v>
      </c>
      <c r="G548" s="21" t="s">
        <v>166</v>
      </c>
      <c r="H548" s="20" t="s">
        <v>163</v>
      </c>
      <c r="I548" s="23" t="s">
        <v>163</v>
      </c>
      <c r="J548" s="23" t="s">
        <v>163</v>
      </c>
      <c r="K548" s="24" t="s">
        <v>163</v>
      </c>
      <c r="L548" s="20" t="s">
        <v>163</v>
      </c>
      <c r="R548" s="5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12"/>
      <c r="AF548" s="12"/>
    </row>
    <row r="549" spans="1:32" ht="15" customHeight="1">
      <c r="A549" s="14" t="s">
        <v>25</v>
      </c>
      <c r="B549" s="3" t="s">
        <v>102</v>
      </c>
      <c r="C549" s="20" t="s">
        <v>274</v>
      </c>
      <c r="D549" s="21" t="s">
        <v>224</v>
      </c>
      <c r="E549" s="21">
        <v>60</v>
      </c>
      <c r="F549" s="22" t="s">
        <v>29</v>
      </c>
      <c r="G549" s="21" t="s">
        <v>166</v>
      </c>
      <c r="H549" s="20" t="s">
        <v>163</v>
      </c>
      <c r="I549" s="23" t="s">
        <v>163</v>
      </c>
      <c r="J549" s="23" t="s">
        <v>163</v>
      </c>
      <c r="K549" s="24" t="s">
        <v>163</v>
      </c>
      <c r="L549" s="20" t="s">
        <v>163</v>
      </c>
      <c r="R549" s="5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12"/>
      <c r="AF549" s="12"/>
    </row>
    <row r="550" spans="1:32" ht="15" customHeight="1">
      <c r="A550" s="14" t="s">
        <v>22</v>
      </c>
      <c r="B550" s="3" t="s">
        <v>102</v>
      </c>
      <c r="C550" s="20" t="s">
        <v>274</v>
      </c>
      <c r="D550" s="21" t="s">
        <v>224</v>
      </c>
      <c r="E550" s="21">
        <v>60</v>
      </c>
      <c r="F550" s="22" t="s">
        <v>24</v>
      </c>
      <c r="G550" s="21" t="s">
        <v>166</v>
      </c>
      <c r="H550" s="20" t="s">
        <v>163</v>
      </c>
      <c r="I550" s="23" t="s">
        <v>163</v>
      </c>
      <c r="J550" s="23" t="s">
        <v>163</v>
      </c>
      <c r="K550" s="24" t="s">
        <v>163</v>
      </c>
      <c r="L550" s="20" t="s">
        <v>163</v>
      </c>
      <c r="R550" s="5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12"/>
      <c r="AF550" s="12"/>
    </row>
    <row r="551" spans="1:32" ht="15" customHeight="1">
      <c r="A551" s="14" t="s">
        <v>22</v>
      </c>
      <c r="B551" s="3" t="s">
        <v>102</v>
      </c>
      <c r="C551" s="20" t="s">
        <v>274</v>
      </c>
      <c r="D551" s="21" t="s">
        <v>224</v>
      </c>
      <c r="E551" s="21">
        <v>60</v>
      </c>
      <c r="F551" s="22" t="s">
        <v>24</v>
      </c>
      <c r="G551" s="21" t="s">
        <v>166</v>
      </c>
      <c r="H551" s="20" t="s">
        <v>163</v>
      </c>
      <c r="I551" s="23" t="s">
        <v>163</v>
      </c>
      <c r="J551" s="23" t="s">
        <v>163</v>
      </c>
      <c r="K551" s="24" t="s">
        <v>163</v>
      </c>
      <c r="L551" s="20" t="s">
        <v>163</v>
      </c>
      <c r="R551" s="5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12"/>
      <c r="AF551" s="12"/>
    </row>
    <row r="552" spans="1:32" ht="15" customHeight="1">
      <c r="A552" s="14" t="s">
        <v>22</v>
      </c>
      <c r="B552" s="3" t="s">
        <v>102</v>
      </c>
      <c r="C552" s="20" t="s">
        <v>274</v>
      </c>
      <c r="D552" s="21" t="s">
        <v>224</v>
      </c>
      <c r="E552" s="21">
        <v>60</v>
      </c>
      <c r="F552" s="22" t="s">
        <v>24</v>
      </c>
      <c r="G552" s="21" t="s">
        <v>166</v>
      </c>
      <c r="H552" s="20" t="s">
        <v>163</v>
      </c>
      <c r="I552" s="23" t="s">
        <v>163</v>
      </c>
      <c r="J552" s="23" t="s">
        <v>163</v>
      </c>
      <c r="K552" s="24" t="s">
        <v>163</v>
      </c>
      <c r="L552" s="20" t="s">
        <v>163</v>
      </c>
      <c r="R552" s="5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12"/>
      <c r="AF552" s="12"/>
    </row>
    <row r="553" spans="1:32" ht="15" customHeight="1">
      <c r="A553" s="14" t="s">
        <v>22</v>
      </c>
      <c r="B553" s="3" t="s">
        <v>102</v>
      </c>
      <c r="C553" s="20" t="s">
        <v>274</v>
      </c>
      <c r="D553" s="21" t="s">
        <v>224</v>
      </c>
      <c r="E553" s="21">
        <v>60</v>
      </c>
      <c r="F553" s="22" t="s">
        <v>24</v>
      </c>
      <c r="G553" s="21" t="s">
        <v>166</v>
      </c>
      <c r="H553" s="20" t="s">
        <v>163</v>
      </c>
      <c r="I553" s="23" t="s">
        <v>163</v>
      </c>
      <c r="J553" s="23" t="s">
        <v>163</v>
      </c>
      <c r="K553" s="24" t="s">
        <v>163</v>
      </c>
      <c r="L553" s="20" t="s">
        <v>163</v>
      </c>
      <c r="R553" s="5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12"/>
      <c r="AF553" s="12"/>
    </row>
    <row r="554" spans="1:32" ht="15" customHeight="1">
      <c r="A554" s="14" t="s">
        <v>31</v>
      </c>
      <c r="B554" s="3" t="s">
        <v>103</v>
      </c>
      <c r="C554" s="20" t="s">
        <v>275</v>
      </c>
      <c r="D554" s="21" t="s">
        <v>224</v>
      </c>
      <c r="E554" s="21">
        <v>60</v>
      </c>
      <c r="F554" s="22" t="s">
        <v>24</v>
      </c>
      <c r="G554" s="21" t="s">
        <v>166</v>
      </c>
      <c r="H554" s="20" t="s">
        <v>163</v>
      </c>
      <c r="I554" s="23" t="s">
        <v>163</v>
      </c>
      <c r="J554" s="23" t="s">
        <v>163</v>
      </c>
      <c r="K554" s="24" t="s">
        <v>163</v>
      </c>
      <c r="L554" s="20" t="s">
        <v>163</v>
      </c>
      <c r="R554" s="5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12"/>
      <c r="AF554" s="12"/>
    </row>
    <row r="555" spans="1:32" ht="15" customHeight="1">
      <c r="A555" s="14" t="s">
        <v>31</v>
      </c>
      <c r="B555" s="3" t="s">
        <v>103</v>
      </c>
      <c r="C555" s="20" t="s">
        <v>275</v>
      </c>
      <c r="D555" s="21" t="s">
        <v>224</v>
      </c>
      <c r="E555" s="21">
        <v>60</v>
      </c>
      <c r="F555" s="22" t="s">
        <v>24</v>
      </c>
      <c r="G555" s="21" t="s">
        <v>166</v>
      </c>
      <c r="H555" s="20" t="s">
        <v>163</v>
      </c>
      <c r="I555" s="23" t="s">
        <v>163</v>
      </c>
      <c r="J555" s="23" t="s">
        <v>163</v>
      </c>
      <c r="K555" s="24" t="s">
        <v>163</v>
      </c>
      <c r="L555" s="20" t="s">
        <v>163</v>
      </c>
      <c r="R555" s="5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12"/>
      <c r="AF555" s="12"/>
    </row>
    <row r="556" spans="1:32" ht="15" customHeight="1">
      <c r="A556" s="14" t="s">
        <v>31</v>
      </c>
      <c r="B556" s="3" t="s">
        <v>103</v>
      </c>
      <c r="C556" s="20" t="s">
        <v>275</v>
      </c>
      <c r="D556" s="21" t="s">
        <v>224</v>
      </c>
      <c r="E556" s="21">
        <v>60</v>
      </c>
      <c r="F556" s="22" t="s">
        <v>24</v>
      </c>
      <c r="G556" s="21" t="s">
        <v>166</v>
      </c>
      <c r="H556" s="20" t="s">
        <v>163</v>
      </c>
      <c r="I556" s="23" t="s">
        <v>163</v>
      </c>
      <c r="J556" s="23" t="s">
        <v>163</v>
      </c>
      <c r="K556" s="24" t="s">
        <v>163</v>
      </c>
      <c r="L556" s="20" t="s">
        <v>163</v>
      </c>
      <c r="R556" s="5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12"/>
      <c r="AF556" s="12"/>
    </row>
    <row r="557" spans="1:32" ht="15" customHeight="1">
      <c r="A557" s="14" t="s">
        <v>31</v>
      </c>
      <c r="B557" s="3" t="s">
        <v>103</v>
      </c>
      <c r="C557" s="20" t="s">
        <v>275</v>
      </c>
      <c r="D557" s="21" t="s">
        <v>224</v>
      </c>
      <c r="E557" s="21">
        <v>60</v>
      </c>
      <c r="F557" s="22" t="s">
        <v>24</v>
      </c>
      <c r="G557" s="21" t="s">
        <v>166</v>
      </c>
      <c r="H557" s="20" t="s">
        <v>163</v>
      </c>
      <c r="I557" s="23" t="s">
        <v>163</v>
      </c>
      <c r="J557" s="23" t="s">
        <v>163</v>
      </c>
      <c r="K557" s="24" t="s">
        <v>163</v>
      </c>
      <c r="L557" s="20" t="s">
        <v>163</v>
      </c>
      <c r="R557" s="5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12"/>
      <c r="AF557" s="12"/>
    </row>
    <row r="558" spans="1:32" ht="15" customHeight="1">
      <c r="A558" s="14" t="s">
        <v>31</v>
      </c>
      <c r="B558" s="3" t="s">
        <v>103</v>
      </c>
      <c r="C558" s="20" t="s">
        <v>275</v>
      </c>
      <c r="D558" s="21" t="s">
        <v>224</v>
      </c>
      <c r="E558" s="21">
        <v>60</v>
      </c>
      <c r="F558" s="22" t="s">
        <v>29</v>
      </c>
      <c r="G558" s="21" t="s">
        <v>166</v>
      </c>
      <c r="H558" s="20" t="s">
        <v>163</v>
      </c>
      <c r="I558" s="23" t="s">
        <v>163</v>
      </c>
      <c r="J558" s="23" t="s">
        <v>163</v>
      </c>
      <c r="K558" s="24" t="s">
        <v>163</v>
      </c>
      <c r="L558" s="20" t="s">
        <v>163</v>
      </c>
      <c r="R558" s="5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12"/>
      <c r="AF558" s="12"/>
    </row>
    <row r="559" spans="1:32" ht="15" customHeight="1">
      <c r="A559" s="14" t="s">
        <v>31</v>
      </c>
      <c r="B559" s="3" t="s">
        <v>103</v>
      </c>
      <c r="C559" s="20" t="s">
        <v>275</v>
      </c>
      <c r="D559" s="21" t="s">
        <v>224</v>
      </c>
      <c r="E559" s="21">
        <v>60</v>
      </c>
      <c r="F559" s="22" t="s">
        <v>29</v>
      </c>
      <c r="G559" s="21" t="s">
        <v>166</v>
      </c>
      <c r="H559" s="20" t="s">
        <v>163</v>
      </c>
      <c r="I559" s="23" t="s">
        <v>163</v>
      </c>
      <c r="J559" s="23" t="s">
        <v>163</v>
      </c>
      <c r="K559" s="24" t="s">
        <v>163</v>
      </c>
      <c r="L559" s="20" t="s">
        <v>163</v>
      </c>
      <c r="R559" s="5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12"/>
      <c r="AF559" s="12"/>
    </row>
    <row r="560" spans="1:32" ht="15" customHeight="1">
      <c r="A560" s="14" t="s">
        <v>31</v>
      </c>
      <c r="B560" s="3" t="s">
        <v>103</v>
      </c>
      <c r="C560" s="20" t="s">
        <v>275</v>
      </c>
      <c r="D560" s="21" t="s">
        <v>224</v>
      </c>
      <c r="E560" s="21">
        <v>60</v>
      </c>
      <c r="F560" s="22" t="s">
        <v>29</v>
      </c>
      <c r="G560" s="21" t="s">
        <v>166</v>
      </c>
      <c r="H560" s="20" t="s">
        <v>163</v>
      </c>
      <c r="I560" s="23" t="s">
        <v>163</v>
      </c>
      <c r="J560" s="23" t="s">
        <v>163</v>
      </c>
      <c r="K560" s="24" t="s">
        <v>163</v>
      </c>
      <c r="L560" s="20" t="s">
        <v>163</v>
      </c>
      <c r="R560" s="5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12"/>
      <c r="AF560" s="12"/>
    </row>
    <row r="561" spans="1:32" ht="15" customHeight="1">
      <c r="A561" s="14" t="s">
        <v>31</v>
      </c>
      <c r="B561" s="3" t="s">
        <v>103</v>
      </c>
      <c r="C561" s="20" t="s">
        <v>275</v>
      </c>
      <c r="D561" s="21" t="s">
        <v>224</v>
      </c>
      <c r="E561" s="21">
        <v>60</v>
      </c>
      <c r="F561" s="22" t="s">
        <v>29</v>
      </c>
      <c r="G561" s="21" t="s">
        <v>166</v>
      </c>
      <c r="H561" s="20" t="s">
        <v>163</v>
      </c>
      <c r="I561" s="23" t="s">
        <v>163</v>
      </c>
      <c r="J561" s="23" t="s">
        <v>163</v>
      </c>
      <c r="K561" s="24" t="s">
        <v>163</v>
      </c>
      <c r="L561" s="20" t="s">
        <v>163</v>
      </c>
      <c r="R561" s="5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12"/>
      <c r="AF561" s="12"/>
    </row>
    <row r="562" spans="1:32" ht="15" customHeight="1">
      <c r="A562" s="14" t="s">
        <v>25</v>
      </c>
      <c r="B562" s="3" t="s">
        <v>103</v>
      </c>
      <c r="C562" s="20" t="s">
        <v>275</v>
      </c>
      <c r="D562" s="21" t="s">
        <v>224</v>
      </c>
      <c r="E562" s="21">
        <v>60</v>
      </c>
      <c r="F562" s="22" t="s">
        <v>29</v>
      </c>
      <c r="G562" s="21" t="s">
        <v>166</v>
      </c>
      <c r="H562" s="20" t="s">
        <v>163</v>
      </c>
      <c r="I562" s="23" t="s">
        <v>163</v>
      </c>
      <c r="J562" s="23" t="s">
        <v>163</v>
      </c>
      <c r="K562" s="24" t="s">
        <v>163</v>
      </c>
      <c r="L562" s="20" t="s">
        <v>163</v>
      </c>
      <c r="R562" s="5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12"/>
      <c r="AF562" s="12"/>
    </row>
    <row r="563" spans="1:32" ht="15" customHeight="1">
      <c r="A563" s="14" t="s">
        <v>25</v>
      </c>
      <c r="B563" s="3" t="s">
        <v>103</v>
      </c>
      <c r="C563" s="20" t="s">
        <v>275</v>
      </c>
      <c r="D563" s="21" t="s">
        <v>224</v>
      </c>
      <c r="E563" s="21">
        <v>60</v>
      </c>
      <c r="F563" s="22" t="s">
        <v>29</v>
      </c>
      <c r="G563" s="21" t="s">
        <v>166</v>
      </c>
      <c r="H563" s="20" t="s">
        <v>163</v>
      </c>
      <c r="I563" s="23" t="s">
        <v>163</v>
      </c>
      <c r="J563" s="23" t="s">
        <v>163</v>
      </c>
      <c r="K563" s="24" t="s">
        <v>163</v>
      </c>
      <c r="L563" s="20" t="s">
        <v>163</v>
      </c>
      <c r="R563" s="5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12"/>
      <c r="AF563" s="12"/>
    </row>
    <row r="564" spans="1:32" ht="15" customHeight="1">
      <c r="A564" s="14" t="s">
        <v>25</v>
      </c>
      <c r="B564" s="3" t="s">
        <v>103</v>
      </c>
      <c r="C564" s="20" t="s">
        <v>275</v>
      </c>
      <c r="D564" s="21" t="s">
        <v>224</v>
      </c>
      <c r="E564" s="21">
        <v>60</v>
      </c>
      <c r="F564" s="22" t="s">
        <v>29</v>
      </c>
      <c r="G564" s="21" t="s">
        <v>166</v>
      </c>
      <c r="H564" s="20" t="s">
        <v>163</v>
      </c>
      <c r="I564" s="23" t="s">
        <v>163</v>
      </c>
      <c r="J564" s="23" t="s">
        <v>163</v>
      </c>
      <c r="K564" s="24" t="s">
        <v>163</v>
      </c>
      <c r="L564" s="20" t="s">
        <v>163</v>
      </c>
      <c r="R564" s="5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12"/>
      <c r="AF564" s="12"/>
    </row>
    <row r="565" spans="1:32" ht="15" customHeight="1">
      <c r="A565" s="14" t="s">
        <v>25</v>
      </c>
      <c r="B565" s="3" t="s">
        <v>103</v>
      </c>
      <c r="C565" s="20" t="s">
        <v>275</v>
      </c>
      <c r="D565" s="21" t="s">
        <v>224</v>
      </c>
      <c r="E565" s="21">
        <v>60</v>
      </c>
      <c r="F565" s="22" t="s">
        <v>29</v>
      </c>
      <c r="G565" s="21" t="s">
        <v>166</v>
      </c>
      <c r="H565" s="20" t="s">
        <v>163</v>
      </c>
      <c r="I565" s="23" t="s">
        <v>163</v>
      </c>
      <c r="J565" s="23" t="s">
        <v>163</v>
      </c>
      <c r="K565" s="24" t="s">
        <v>163</v>
      </c>
      <c r="L565" s="20" t="s">
        <v>163</v>
      </c>
      <c r="R565" s="5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12"/>
      <c r="AF565" s="12"/>
    </row>
    <row r="566" spans="1:32" ht="15" customHeight="1">
      <c r="A566" s="14" t="s">
        <v>22</v>
      </c>
      <c r="B566" s="3" t="s">
        <v>103</v>
      </c>
      <c r="C566" s="20" t="s">
        <v>275</v>
      </c>
      <c r="D566" s="21" t="s">
        <v>224</v>
      </c>
      <c r="E566" s="21">
        <v>60</v>
      </c>
      <c r="F566" s="22" t="s">
        <v>24</v>
      </c>
      <c r="G566" s="21" t="s">
        <v>166</v>
      </c>
      <c r="H566" s="20" t="s">
        <v>163</v>
      </c>
      <c r="I566" s="23" t="s">
        <v>163</v>
      </c>
      <c r="J566" s="23" t="s">
        <v>163</v>
      </c>
      <c r="K566" s="24" t="s">
        <v>163</v>
      </c>
      <c r="L566" s="20" t="s">
        <v>163</v>
      </c>
      <c r="R566" s="5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12"/>
      <c r="AF566" s="12"/>
    </row>
    <row r="567" spans="1:32" ht="15" customHeight="1">
      <c r="A567" s="14" t="s">
        <v>22</v>
      </c>
      <c r="B567" s="3" t="s">
        <v>103</v>
      </c>
      <c r="C567" s="20" t="s">
        <v>275</v>
      </c>
      <c r="D567" s="21" t="s">
        <v>224</v>
      </c>
      <c r="E567" s="21">
        <v>60</v>
      </c>
      <c r="F567" s="22" t="s">
        <v>24</v>
      </c>
      <c r="G567" s="21" t="s">
        <v>166</v>
      </c>
      <c r="H567" s="20" t="s">
        <v>163</v>
      </c>
      <c r="I567" s="23" t="s">
        <v>163</v>
      </c>
      <c r="J567" s="23" t="s">
        <v>163</v>
      </c>
      <c r="K567" s="24" t="s">
        <v>163</v>
      </c>
      <c r="L567" s="20" t="s">
        <v>163</v>
      </c>
      <c r="R567" s="5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12"/>
      <c r="AF567" s="12"/>
    </row>
    <row r="568" spans="1:32" ht="15" customHeight="1">
      <c r="A568" s="14" t="s">
        <v>22</v>
      </c>
      <c r="B568" s="3" t="s">
        <v>103</v>
      </c>
      <c r="C568" s="20" t="s">
        <v>275</v>
      </c>
      <c r="D568" s="21" t="s">
        <v>224</v>
      </c>
      <c r="E568" s="21">
        <v>60</v>
      </c>
      <c r="F568" s="22" t="s">
        <v>24</v>
      </c>
      <c r="G568" s="21" t="s">
        <v>166</v>
      </c>
      <c r="H568" s="20" t="s">
        <v>163</v>
      </c>
      <c r="I568" s="23" t="s">
        <v>163</v>
      </c>
      <c r="J568" s="23" t="s">
        <v>163</v>
      </c>
      <c r="K568" s="24" t="s">
        <v>163</v>
      </c>
      <c r="L568" s="20" t="s">
        <v>163</v>
      </c>
      <c r="R568" s="5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12"/>
      <c r="AF568" s="12"/>
    </row>
    <row r="569" spans="1:32" ht="15" customHeight="1">
      <c r="A569" s="14" t="s">
        <v>22</v>
      </c>
      <c r="B569" s="3" t="s">
        <v>103</v>
      </c>
      <c r="C569" s="20" t="s">
        <v>275</v>
      </c>
      <c r="D569" s="21" t="s">
        <v>224</v>
      </c>
      <c r="E569" s="21">
        <v>60</v>
      </c>
      <c r="F569" s="22" t="s">
        <v>24</v>
      </c>
      <c r="G569" s="21" t="s">
        <v>166</v>
      </c>
      <c r="H569" s="20" t="s">
        <v>163</v>
      </c>
      <c r="I569" s="23" t="s">
        <v>163</v>
      </c>
      <c r="J569" s="23" t="s">
        <v>163</v>
      </c>
      <c r="K569" s="24" t="s">
        <v>163</v>
      </c>
      <c r="L569" s="20" t="s">
        <v>163</v>
      </c>
      <c r="R569" s="5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12"/>
      <c r="AF569" s="12"/>
    </row>
    <row r="570" spans="1:32" ht="15" customHeight="1">
      <c r="A570" s="14" t="s">
        <v>31</v>
      </c>
      <c r="B570" s="3" t="s">
        <v>104</v>
      </c>
      <c r="C570" s="20" t="s">
        <v>276</v>
      </c>
      <c r="D570" s="21" t="s">
        <v>224</v>
      </c>
      <c r="E570" s="21">
        <v>60</v>
      </c>
      <c r="F570" s="22" t="s">
        <v>24</v>
      </c>
      <c r="G570" s="21" t="s">
        <v>166</v>
      </c>
      <c r="H570" s="20" t="s">
        <v>163</v>
      </c>
      <c r="I570" s="23" t="s">
        <v>163</v>
      </c>
      <c r="J570" s="23" t="s">
        <v>163</v>
      </c>
      <c r="K570" s="24" t="s">
        <v>163</v>
      </c>
      <c r="L570" s="20" t="s">
        <v>163</v>
      </c>
      <c r="R570" s="5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12"/>
      <c r="AF570" s="12"/>
    </row>
    <row r="571" spans="1:32" ht="15" customHeight="1">
      <c r="A571" s="14" t="s">
        <v>31</v>
      </c>
      <c r="B571" s="3" t="s">
        <v>104</v>
      </c>
      <c r="C571" s="20" t="s">
        <v>276</v>
      </c>
      <c r="D571" s="21" t="s">
        <v>224</v>
      </c>
      <c r="E571" s="21">
        <v>60</v>
      </c>
      <c r="F571" s="22" t="s">
        <v>24</v>
      </c>
      <c r="G571" s="21" t="s">
        <v>166</v>
      </c>
      <c r="H571" s="20" t="s">
        <v>163</v>
      </c>
      <c r="I571" s="23" t="s">
        <v>163</v>
      </c>
      <c r="J571" s="23" t="s">
        <v>163</v>
      </c>
      <c r="K571" s="24" t="s">
        <v>163</v>
      </c>
      <c r="L571" s="20" t="s">
        <v>163</v>
      </c>
      <c r="R571" s="5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12"/>
      <c r="AF571" s="12"/>
    </row>
    <row r="572" spans="1:32" ht="15" customHeight="1">
      <c r="A572" s="14" t="s">
        <v>31</v>
      </c>
      <c r="B572" s="3" t="s">
        <v>104</v>
      </c>
      <c r="C572" s="20" t="s">
        <v>276</v>
      </c>
      <c r="D572" s="21" t="s">
        <v>224</v>
      </c>
      <c r="E572" s="21">
        <v>60</v>
      </c>
      <c r="F572" s="22" t="s">
        <v>24</v>
      </c>
      <c r="G572" s="21" t="s">
        <v>166</v>
      </c>
      <c r="H572" s="20" t="s">
        <v>163</v>
      </c>
      <c r="I572" s="23" t="s">
        <v>163</v>
      </c>
      <c r="J572" s="23" t="s">
        <v>163</v>
      </c>
      <c r="K572" s="24" t="s">
        <v>163</v>
      </c>
      <c r="L572" s="20" t="s">
        <v>163</v>
      </c>
      <c r="R572" s="5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12"/>
      <c r="AF572" s="12"/>
    </row>
    <row r="573" spans="1:32" ht="15" customHeight="1">
      <c r="A573" s="14" t="s">
        <v>31</v>
      </c>
      <c r="B573" s="3" t="s">
        <v>104</v>
      </c>
      <c r="C573" s="20" t="s">
        <v>276</v>
      </c>
      <c r="D573" s="21" t="s">
        <v>224</v>
      </c>
      <c r="E573" s="21">
        <v>60</v>
      </c>
      <c r="F573" s="22" t="s">
        <v>24</v>
      </c>
      <c r="G573" s="21" t="s">
        <v>166</v>
      </c>
      <c r="H573" s="20" t="s">
        <v>163</v>
      </c>
      <c r="I573" s="23" t="s">
        <v>163</v>
      </c>
      <c r="J573" s="23" t="s">
        <v>163</v>
      </c>
      <c r="K573" s="24" t="s">
        <v>163</v>
      </c>
      <c r="L573" s="20" t="s">
        <v>163</v>
      </c>
      <c r="R573" s="5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12"/>
      <c r="AF573" s="12"/>
    </row>
    <row r="574" spans="1:32" ht="15" customHeight="1">
      <c r="A574" s="14" t="s">
        <v>31</v>
      </c>
      <c r="B574" s="3" t="s">
        <v>104</v>
      </c>
      <c r="C574" s="20" t="s">
        <v>276</v>
      </c>
      <c r="D574" s="21" t="s">
        <v>224</v>
      </c>
      <c r="E574" s="21">
        <v>60</v>
      </c>
      <c r="F574" s="22" t="s">
        <v>29</v>
      </c>
      <c r="G574" s="21" t="s">
        <v>166</v>
      </c>
      <c r="H574" s="20" t="s">
        <v>163</v>
      </c>
      <c r="I574" s="23" t="s">
        <v>163</v>
      </c>
      <c r="J574" s="23" t="s">
        <v>163</v>
      </c>
      <c r="K574" s="24" t="s">
        <v>163</v>
      </c>
      <c r="L574" s="20" t="s">
        <v>163</v>
      </c>
      <c r="R574" s="5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12"/>
      <c r="AF574" s="12"/>
    </row>
    <row r="575" spans="1:32" ht="15" customHeight="1">
      <c r="A575" s="14" t="s">
        <v>31</v>
      </c>
      <c r="B575" s="3" t="s">
        <v>104</v>
      </c>
      <c r="C575" s="20" t="s">
        <v>276</v>
      </c>
      <c r="D575" s="21" t="s">
        <v>224</v>
      </c>
      <c r="E575" s="21">
        <v>60</v>
      </c>
      <c r="F575" s="22" t="s">
        <v>29</v>
      </c>
      <c r="G575" s="21" t="s">
        <v>166</v>
      </c>
      <c r="H575" s="20" t="s">
        <v>163</v>
      </c>
      <c r="I575" s="23" t="s">
        <v>163</v>
      </c>
      <c r="J575" s="23" t="s">
        <v>163</v>
      </c>
      <c r="K575" s="24" t="s">
        <v>163</v>
      </c>
      <c r="L575" s="20" t="s">
        <v>163</v>
      </c>
      <c r="R575" s="5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12"/>
      <c r="AF575" s="12"/>
    </row>
    <row r="576" spans="1:32" ht="15" customHeight="1">
      <c r="A576" s="14" t="s">
        <v>31</v>
      </c>
      <c r="B576" s="3" t="s">
        <v>104</v>
      </c>
      <c r="C576" s="20" t="s">
        <v>276</v>
      </c>
      <c r="D576" s="21" t="s">
        <v>224</v>
      </c>
      <c r="E576" s="21">
        <v>60</v>
      </c>
      <c r="F576" s="22" t="s">
        <v>29</v>
      </c>
      <c r="G576" s="21" t="s">
        <v>166</v>
      </c>
      <c r="H576" s="20" t="s">
        <v>163</v>
      </c>
      <c r="I576" s="23" t="s">
        <v>163</v>
      </c>
      <c r="J576" s="23" t="s">
        <v>163</v>
      </c>
      <c r="K576" s="24" t="s">
        <v>163</v>
      </c>
      <c r="L576" s="20" t="s">
        <v>163</v>
      </c>
      <c r="R576" s="5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12"/>
      <c r="AF576" s="12"/>
    </row>
    <row r="577" spans="1:32" ht="15" customHeight="1">
      <c r="A577" s="14" t="s">
        <v>31</v>
      </c>
      <c r="B577" s="3" t="s">
        <v>104</v>
      </c>
      <c r="C577" s="20" t="s">
        <v>276</v>
      </c>
      <c r="D577" s="21" t="s">
        <v>224</v>
      </c>
      <c r="E577" s="21">
        <v>60</v>
      </c>
      <c r="F577" s="22" t="s">
        <v>29</v>
      </c>
      <c r="G577" s="21" t="s">
        <v>166</v>
      </c>
      <c r="H577" s="20" t="s">
        <v>163</v>
      </c>
      <c r="I577" s="23" t="s">
        <v>163</v>
      </c>
      <c r="J577" s="23" t="s">
        <v>163</v>
      </c>
      <c r="K577" s="24" t="s">
        <v>163</v>
      </c>
      <c r="L577" s="20" t="s">
        <v>163</v>
      </c>
      <c r="R577" s="5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12"/>
      <c r="AF577" s="12"/>
    </row>
    <row r="578" spans="1:32" ht="15" customHeight="1">
      <c r="A578" s="14" t="s">
        <v>25</v>
      </c>
      <c r="B578" s="3" t="s">
        <v>104</v>
      </c>
      <c r="C578" s="20" t="s">
        <v>276</v>
      </c>
      <c r="D578" s="21" t="s">
        <v>224</v>
      </c>
      <c r="E578" s="21">
        <v>60</v>
      </c>
      <c r="F578" s="22" t="s">
        <v>29</v>
      </c>
      <c r="G578" s="21" t="s">
        <v>166</v>
      </c>
      <c r="H578" s="20" t="s">
        <v>163</v>
      </c>
      <c r="I578" s="23" t="s">
        <v>163</v>
      </c>
      <c r="J578" s="23" t="s">
        <v>163</v>
      </c>
      <c r="K578" s="24" t="s">
        <v>163</v>
      </c>
      <c r="L578" s="20" t="s">
        <v>163</v>
      </c>
      <c r="R578" s="5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12"/>
      <c r="AF578" s="12"/>
    </row>
    <row r="579" spans="1:32" ht="15" customHeight="1">
      <c r="A579" s="14" t="s">
        <v>25</v>
      </c>
      <c r="B579" s="3" t="s">
        <v>104</v>
      </c>
      <c r="C579" s="20" t="s">
        <v>276</v>
      </c>
      <c r="D579" s="21" t="s">
        <v>224</v>
      </c>
      <c r="E579" s="21">
        <v>60</v>
      </c>
      <c r="F579" s="22" t="s">
        <v>29</v>
      </c>
      <c r="G579" s="21" t="s">
        <v>166</v>
      </c>
      <c r="H579" s="20" t="s">
        <v>163</v>
      </c>
      <c r="I579" s="23" t="s">
        <v>163</v>
      </c>
      <c r="J579" s="23" t="s">
        <v>163</v>
      </c>
      <c r="K579" s="24" t="s">
        <v>163</v>
      </c>
      <c r="L579" s="20" t="s">
        <v>163</v>
      </c>
      <c r="R579" s="5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12"/>
      <c r="AF579" s="12"/>
    </row>
    <row r="580" spans="1:32" ht="15" customHeight="1">
      <c r="A580" s="14" t="s">
        <v>25</v>
      </c>
      <c r="B580" s="3" t="s">
        <v>104</v>
      </c>
      <c r="C580" s="20" t="s">
        <v>276</v>
      </c>
      <c r="D580" s="21" t="s">
        <v>224</v>
      </c>
      <c r="E580" s="21">
        <v>60</v>
      </c>
      <c r="F580" s="22" t="s">
        <v>29</v>
      </c>
      <c r="G580" s="21" t="s">
        <v>166</v>
      </c>
      <c r="H580" s="20" t="s">
        <v>163</v>
      </c>
      <c r="I580" s="23" t="s">
        <v>163</v>
      </c>
      <c r="J580" s="23" t="s">
        <v>163</v>
      </c>
      <c r="K580" s="24" t="s">
        <v>163</v>
      </c>
      <c r="L580" s="20" t="s">
        <v>163</v>
      </c>
      <c r="R580" s="5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12"/>
      <c r="AF580" s="12"/>
    </row>
    <row r="581" spans="1:32" ht="15" customHeight="1">
      <c r="A581" s="14" t="s">
        <v>25</v>
      </c>
      <c r="B581" s="3" t="s">
        <v>104</v>
      </c>
      <c r="C581" s="20" t="s">
        <v>276</v>
      </c>
      <c r="D581" s="21" t="s">
        <v>224</v>
      </c>
      <c r="E581" s="21">
        <v>60</v>
      </c>
      <c r="F581" s="22" t="s">
        <v>29</v>
      </c>
      <c r="G581" s="21" t="s">
        <v>166</v>
      </c>
      <c r="H581" s="20" t="s">
        <v>163</v>
      </c>
      <c r="I581" s="23" t="s">
        <v>163</v>
      </c>
      <c r="J581" s="23" t="s">
        <v>163</v>
      </c>
      <c r="K581" s="24" t="s">
        <v>163</v>
      </c>
      <c r="L581" s="20" t="s">
        <v>163</v>
      </c>
      <c r="R581" s="5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12"/>
      <c r="AF581" s="12"/>
    </row>
    <row r="582" spans="1:32" ht="15" customHeight="1">
      <c r="A582" s="14" t="s">
        <v>22</v>
      </c>
      <c r="B582" s="3" t="s">
        <v>104</v>
      </c>
      <c r="C582" s="20" t="s">
        <v>276</v>
      </c>
      <c r="D582" s="21" t="s">
        <v>224</v>
      </c>
      <c r="E582" s="21">
        <v>60</v>
      </c>
      <c r="F582" s="22" t="s">
        <v>24</v>
      </c>
      <c r="G582" s="21" t="s">
        <v>166</v>
      </c>
      <c r="H582" s="20" t="s">
        <v>163</v>
      </c>
      <c r="I582" s="23" t="s">
        <v>163</v>
      </c>
      <c r="J582" s="23" t="s">
        <v>163</v>
      </c>
      <c r="K582" s="24" t="s">
        <v>163</v>
      </c>
      <c r="L582" s="20" t="s">
        <v>163</v>
      </c>
      <c r="R582" s="5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12"/>
      <c r="AF582" s="12"/>
    </row>
    <row r="583" spans="1:32" ht="15" customHeight="1">
      <c r="A583" s="14" t="s">
        <v>22</v>
      </c>
      <c r="B583" s="3" t="s">
        <v>104</v>
      </c>
      <c r="C583" s="20" t="s">
        <v>276</v>
      </c>
      <c r="D583" s="21" t="s">
        <v>224</v>
      </c>
      <c r="E583" s="21">
        <v>60</v>
      </c>
      <c r="F583" s="22" t="s">
        <v>24</v>
      </c>
      <c r="G583" s="21" t="s">
        <v>166</v>
      </c>
      <c r="H583" s="20" t="s">
        <v>163</v>
      </c>
      <c r="I583" s="23" t="s">
        <v>163</v>
      </c>
      <c r="J583" s="23" t="s">
        <v>163</v>
      </c>
      <c r="K583" s="24" t="s">
        <v>163</v>
      </c>
      <c r="L583" s="20" t="s">
        <v>163</v>
      </c>
      <c r="R583" s="5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12"/>
      <c r="AF583" s="12"/>
    </row>
    <row r="584" spans="1:32" ht="15" customHeight="1">
      <c r="A584" s="14" t="s">
        <v>22</v>
      </c>
      <c r="B584" s="3" t="s">
        <v>104</v>
      </c>
      <c r="C584" s="20" t="s">
        <v>276</v>
      </c>
      <c r="D584" s="21" t="s">
        <v>224</v>
      </c>
      <c r="E584" s="21">
        <v>60</v>
      </c>
      <c r="F584" s="22" t="s">
        <v>24</v>
      </c>
      <c r="G584" s="21" t="s">
        <v>166</v>
      </c>
      <c r="H584" s="20" t="s">
        <v>163</v>
      </c>
      <c r="I584" s="23" t="s">
        <v>163</v>
      </c>
      <c r="J584" s="23" t="s">
        <v>163</v>
      </c>
      <c r="K584" s="24" t="s">
        <v>163</v>
      </c>
      <c r="L584" s="20" t="s">
        <v>163</v>
      </c>
      <c r="R584" s="5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12"/>
      <c r="AF584" s="12"/>
    </row>
    <row r="585" spans="1:32" ht="15" customHeight="1">
      <c r="A585" s="14" t="s">
        <v>22</v>
      </c>
      <c r="B585" s="3" t="s">
        <v>104</v>
      </c>
      <c r="C585" s="20" t="s">
        <v>276</v>
      </c>
      <c r="D585" s="21" t="s">
        <v>224</v>
      </c>
      <c r="E585" s="21">
        <v>60</v>
      </c>
      <c r="F585" s="22" t="s">
        <v>24</v>
      </c>
      <c r="G585" s="21" t="s">
        <v>166</v>
      </c>
      <c r="H585" s="20" t="s">
        <v>163</v>
      </c>
      <c r="I585" s="23" t="s">
        <v>163</v>
      </c>
      <c r="J585" s="23" t="s">
        <v>163</v>
      </c>
      <c r="K585" s="24" t="s">
        <v>163</v>
      </c>
      <c r="L585" s="20" t="s">
        <v>163</v>
      </c>
      <c r="R585" s="5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12"/>
      <c r="AF585" s="12"/>
    </row>
    <row r="586" spans="1:32" ht="15" customHeight="1">
      <c r="A586" s="14" t="s">
        <v>31</v>
      </c>
      <c r="B586" s="3" t="s">
        <v>105</v>
      </c>
      <c r="C586" s="20" t="s">
        <v>277</v>
      </c>
      <c r="D586" s="21" t="s">
        <v>224</v>
      </c>
      <c r="E586" s="21">
        <v>60</v>
      </c>
      <c r="F586" s="22" t="s">
        <v>24</v>
      </c>
      <c r="G586" s="21" t="s">
        <v>166</v>
      </c>
      <c r="H586" s="20" t="s">
        <v>163</v>
      </c>
      <c r="I586" s="23" t="s">
        <v>163</v>
      </c>
      <c r="J586" s="23" t="s">
        <v>163</v>
      </c>
      <c r="K586" s="24" t="s">
        <v>163</v>
      </c>
      <c r="L586" s="20" t="s">
        <v>163</v>
      </c>
      <c r="R586" s="5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12"/>
      <c r="AF586" s="12"/>
    </row>
    <row r="587" spans="1:32" ht="15" customHeight="1">
      <c r="A587" s="14" t="s">
        <v>31</v>
      </c>
      <c r="B587" s="3" t="s">
        <v>105</v>
      </c>
      <c r="C587" s="20" t="s">
        <v>277</v>
      </c>
      <c r="D587" s="21" t="s">
        <v>224</v>
      </c>
      <c r="E587" s="21">
        <v>60</v>
      </c>
      <c r="F587" s="22" t="s">
        <v>24</v>
      </c>
      <c r="G587" s="21" t="s">
        <v>166</v>
      </c>
      <c r="H587" s="20" t="s">
        <v>163</v>
      </c>
      <c r="I587" s="23" t="s">
        <v>163</v>
      </c>
      <c r="J587" s="23" t="s">
        <v>163</v>
      </c>
      <c r="K587" s="24" t="s">
        <v>163</v>
      </c>
      <c r="L587" s="20" t="s">
        <v>163</v>
      </c>
      <c r="R587" s="5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12"/>
      <c r="AF587" s="12"/>
    </row>
    <row r="588" spans="1:32" ht="15" customHeight="1">
      <c r="A588" s="14" t="s">
        <v>31</v>
      </c>
      <c r="B588" s="3" t="s">
        <v>105</v>
      </c>
      <c r="C588" s="20" t="s">
        <v>277</v>
      </c>
      <c r="D588" s="21" t="s">
        <v>224</v>
      </c>
      <c r="E588" s="21">
        <v>60</v>
      </c>
      <c r="F588" s="22" t="s">
        <v>24</v>
      </c>
      <c r="G588" s="21" t="s">
        <v>166</v>
      </c>
      <c r="H588" s="20" t="s">
        <v>163</v>
      </c>
      <c r="I588" s="23" t="s">
        <v>163</v>
      </c>
      <c r="J588" s="23" t="s">
        <v>163</v>
      </c>
      <c r="K588" s="24" t="s">
        <v>163</v>
      </c>
      <c r="L588" s="20" t="s">
        <v>163</v>
      </c>
      <c r="R588" s="5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12"/>
      <c r="AF588" s="12"/>
    </row>
    <row r="589" spans="1:32" ht="15" customHeight="1">
      <c r="A589" s="14" t="s">
        <v>31</v>
      </c>
      <c r="B589" s="3" t="s">
        <v>105</v>
      </c>
      <c r="C589" s="20" t="s">
        <v>277</v>
      </c>
      <c r="D589" s="21" t="s">
        <v>224</v>
      </c>
      <c r="E589" s="21">
        <v>60</v>
      </c>
      <c r="F589" s="22" t="s">
        <v>24</v>
      </c>
      <c r="G589" s="21" t="s">
        <v>166</v>
      </c>
      <c r="H589" s="20" t="s">
        <v>163</v>
      </c>
      <c r="I589" s="23" t="s">
        <v>163</v>
      </c>
      <c r="J589" s="23" t="s">
        <v>163</v>
      </c>
      <c r="K589" s="24" t="s">
        <v>163</v>
      </c>
      <c r="L589" s="20" t="s">
        <v>163</v>
      </c>
      <c r="R589" s="5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12"/>
      <c r="AF589" s="12"/>
    </row>
    <row r="590" spans="1:32" ht="15" customHeight="1">
      <c r="A590" s="14" t="s">
        <v>31</v>
      </c>
      <c r="B590" s="3" t="s">
        <v>105</v>
      </c>
      <c r="C590" s="20" t="s">
        <v>277</v>
      </c>
      <c r="D590" s="21" t="s">
        <v>224</v>
      </c>
      <c r="E590" s="21">
        <v>60</v>
      </c>
      <c r="F590" s="22" t="s">
        <v>29</v>
      </c>
      <c r="G590" s="21" t="s">
        <v>166</v>
      </c>
      <c r="H590" s="20" t="s">
        <v>163</v>
      </c>
      <c r="I590" s="23" t="s">
        <v>163</v>
      </c>
      <c r="J590" s="23" t="s">
        <v>163</v>
      </c>
      <c r="K590" s="24" t="s">
        <v>163</v>
      </c>
      <c r="L590" s="20" t="s">
        <v>163</v>
      </c>
      <c r="R590" s="5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12"/>
      <c r="AF590" s="12"/>
    </row>
    <row r="591" spans="1:32" ht="15" customHeight="1">
      <c r="A591" s="14" t="s">
        <v>31</v>
      </c>
      <c r="B591" s="3" t="s">
        <v>105</v>
      </c>
      <c r="C591" s="20" t="s">
        <v>277</v>
      </c>
      <c r="D591" s="21" t="s">
        <v>224</v>
      </c>
      <c r="E591" s="21">
        <v>60</v>
      </c>
      <c r="F591" s="22" t="s">
        <v>29</v>
      </c>
      <c r="G591" s="21" t="s">
        <v>166</v>
      </c>
      <c r="H591" s="20" t="s">
        <v>163</v>
      </c>
      <c r="I591" s="23" t="s">
        <v>163</v>
      </c>
      <c r="J591" s="23" t="s">
        <v>163</v>
      </c>
      <c r="K591" s="24" t="s">
        <v>163</v>
      </c>
      <c r="L591" s="20" t="s">
        <v>163</v>
      </c>
      <c r="R591" s="5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12"/>
      <c r="AF591" s="12"/>
    </row>
    <row r="592" spans="1:32" ht="15" customHeight="1">
      <c r="A592" s="14" t="s">
        <v>31</v>
      </c>
      <c r="B592" s="3" t="s">
        <v>105</v>
      </c>
      <c r="C592" s="20" t="s">
        <v>277</v>
      </c>
      <c r="D592" s="21" t="s">
        <v>224</v>
      </c>
      <c r="E592" s="21">
        <v>60</v>
      </c>
      <c r="F592" s="22" t="s">
        <v>29</v>
      </c>
      <c r="G592" s="21" t="s">
        <v>166</v>
      </c>
      <c r="H592" s="20" t="s">
        <v>163</v>
      </c>
      <c r="I592" s="23" t="s">
        <v>163</v>
      </c>
      <c r="J592" s="23" t="s">
        <v>163</v>
      </c>
      <c r="K592" s="24" t="s">
        <v>163</v>
      </c>
      <c r="L592" s="20" t="s">
        <v>163</v>
      </c>
      <c r="R592" s="5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12"/>
      <c r="AF592" s="12"/>
    </row>
    <row r="593" spans="1:32" ht="15" customHeight="1">
      <c r="A593" s="14" t="s">
        <v>31</v>
      </c>
      <c r="B593" s="3" t="s">
        <v>105</v>
      </c>
      <c r="C593" s="20" t="s">
        <v>277</v>
      </c>
      <c r="D593" s="21" t="s">
        <v>224</v>
      </c>
      <c r="E593" s="21">
        <v>60</v>
      </c>
      <c r="F593" s="22" t="s">
        <v>29</v>
      </c>
      <c r="G593" s="21" t="s">
        <v>166</v>
      </c>
      <c r="H593" s="20" t="s">
        <v>163</v>
      </c>
      <c r="I593" s="23" t="s">
        <v>163</v>
      </c>
      <c r="J593" s="23" t="s">
        <v>163</v>
      </c>
      <c r="K593" s="24" t="s">
        <v>163</v>
      </c>
      <c r="L593" s="20" t="s">
        <v>163</v>
      </c>
      <c r="R593" s="5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12"/>
      <c r="AF593" s="12"/>
    </row>
    <row r="594" spans="1:32" ht="15" customHeight="1">
      <c r="A594" s="14" t="s">
        <v>25</v>
      </c>
      <c r="B594" s="3" t="s">
        <v>105</v>
      </c>
      <c r="C594" s="20" t="s">
        <v>277</v>
      </c>
      <c r="D594" s="21" t="s">
        <v>224</v>
      </c>
      <c r="E594" s="21">
        <v>60</v>
      </c>
      <c r="F594" s="22" t="s">
        <v>29</v>
      </c>
      <c r="G594" s="21" t="s">
        <v>166</v>
      </c>
      <c r="H594" s="20" t="s">
        <v>163</v>
      </c>
      <c r="I594" s="23" t="s">
        <v>163</v>
      </c>
      <c r="J594" s="23" t="s">
        <v>163</v>
      </c>
      <c r="K594" s="24" t="s">
        <v>163</v>
      </c>
      <c r="L594" s="20" t="s">
        <v>163</v>
      </c>
      <c r="R594" s="5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12"/>
      <c r="AF594" s="12"/>
    </row>
    <row r="595" spans="1:32" ht="15" customHeight="1">
      <c r="A595" s="14" t="s">
        <v>25</v>
      </c>
      <c r="B595" s="3" t="s">
        <v>105</v>
      </c>
      <c r="C595" s="20" t="s">
        <v>277</v>
      </c>
      <c r="D595" s="21" t="s">
        <v>224</v>
      </c>
      <c r="E595" s="21">
        <v>60</v>
      </c>
      <c r="F595" s="22" t="s">
        <v>29</v>
      </c>
      <c r="G595" s="21" t="s">
        <v>166</v>
      </c>
      <c r="H595" s="20" t="s">
        <v>163</v>
      </c>
      <c r="I595" s="23" t="s">
        <v>163</v>
      </c>
      <c r="J595" s="23" t="s">
        <v>163</v>
      </c>
      <c r="K595" s="24" t="s">
        <v>163</v>
      </c>
      <c r="L595" s="20" t="s">
        <v>163</v>
      </c>
      <c r="R595" s="5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12"/>
      <c r="AF595" s="12"/>
    </row>
    <row r="596" spans="1:32" ht="15" customHeight="1">
      <c r="A596" s="14" t="s">
        <v>25</v>
      </c>
      <c r="B596" s="3" t="s">
        <v>105</v>
      </c>
      <c r="C596" s="20" t="s">
        <v>277</v>
      </c>
      <c r="D596" s="21" t="s">
        <v>224</v>
      </c>
      <c r="E596" s="21">
        <v>60</v>
      </c>
      <c r="F596" s="22" t="s">
        <v>29</v>
      </c>
      <c r="G596" s="21" t="s">
        <v>166</v>
      </c>
      <c r="H596" s="20" t="s">
        <v>163</v>
      </c>
      <c r="I596" s="23" t="s">
        <v>163</v>
      </c>
      <c r="J596" s="23" t="s">
        <v>163</v>
      </c>
      <c r="K596" s="24" t="s">
        <v>163</v>
      </c>
      <c r="L596" s="20" t="s">
        <v>163</v>
      </c>
      <c r="R596" s="5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12"/>
      <c r="AF596" s="12"/>
    </row>
    <row r="597" spans="1:32" ht="15" customHeight="1">
      <c r="A597" s="14" t="s">
        <v>25</v>
      </c>
      <c r="B597" s="3" t="s">
        <v>105</v>
      </c>
      <c r="C597" s="20" t="s">
        <v>277</v>
      </c>
      <c r="D597" s="21" t="s">
        <v>224</v>
      </c>
      <c r="E597" s="21">
        <v>60</v>
      </c>
      <c r="F597" s="22" t="s">
        <v>29</v>
      </c>
      <c r="G597" s="21" t="s">
        <v>166</v>
      </c>
      <c r="H597" s="20" t="s">
        <v>163</v>
      </c>
      <c r="I597" s="23" t="s">
        <v>163</v>
      </c>
      <c r="J597" s="23" t="s">
        <v>163</v>
      </c>
      <c r="K597" s="24" t="s">
        <v>163</v>
      </c>
      <c r="L597" s="20" t="s">
        <v>163</v>
      </c>
      <c r="R597" s="5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12"/>
      <c r="AF597" s="12"/>
    </row>
    <row r="598" spans="1:32" ht="15" customHeight="1">
      <c r="A598" s="14" t="s">
        <v>22</v>
      </c>
      <c r="B598" s="3" t="s">
        <v>105</v>
      </c>
      <c r="C598" s="20" t="s">
        <v>277</v>
      </c>
      <c r="D598" s="21" t="s">
        <v>224</v>
      </c>
      <c r="E598" s="21">
        <v>60</v>
      </c>
      <c r="F598" s="22" t="s">
        <v>24</v>
      </c>
      <c r="G598" s="21" t="s">
        <v>166</v>
      </c>
      <c r="H598" s="20" t="s">
        <v>163</v>
      </c>
      <c r="I598" s="23" t="s">
        <v>163</v>
      </c>
      <c r="J598" s="23" t="s">
        <v>163</v>
      </c>
      <c r="K598" s="24" t="s">
        <v>163</v>
      </c>
      <c r="L598" s="20" t="s">
        <v>163</v>
      </c>
      <c r="R598" s="5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12"/>
      <c r="AF598" s="12"/>
    </row>
    <row r="599" spans="1:32" ht="15" customHeight="1">
      <c r="A599" s="14" t="s">
        <v>22</v>
      </c>
      <c r="B599" s="3" t="s">
        <v>105</v>
      </c>
      <c r="C599" s="20" t="s">
        <v>277</v>
      </c>
      <c r="D599" s="21" t="s">
        <v>224</v>
      </c>
      <c r="E599" s="21">
        <v>60</v>
      </c>
      <c r="F599" s="22" t="s">
        <v>24</v>
      </c>
      <c r="G599" s="21" t="s">
        <v>166</v>
      </c>
      <c r="H599" s="20" t="s">
        <v>163</v>
      </c>
      <c r="I599" s="23" t="s">
        <v>163</v>
      </c>
      <c r="J599" s="23" t="s">
        <v>163</v>
      </c>
      <c r="K599" s="24" t="s">
        <v>163</v>
      </c>
      <c r="L599" s="20" t="s">
        <v>163</v>
      </c>
      <c r="R599" s="5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12"/>
      <c r="AF599" s="12"/>
    </row>
    <row r="600" spans="1:32" ht="15" customHeight="1">
      <c r="A600" s="14" t="s">
        <v>22</v>
      </c>
      <c r="B600" s="3" t="s">
        <v>105</v>
      </c>
      <c r="C600" s="20" t="s">
        <v>277</v>
      </c>
      <c r="D600" s="21" t="s">
        <v>224</v>
      </c>
      <c r="E600" s="21">
        <v>60</v>
      </c>
      <c r="F600" s="22" t="s">
        <v>24</v>
      </c>
      <c r="G600" s="21" t="s">
        <v>166</v>
      </c>
      <c r="H600" s="20" t="s">
        <v>163</v>
      </c>
      <c r="I600" s="23" t="s">
        <v>163</v>
      </c>
      <c r="J600" s="23" t="s">
        <v>163</v>
      </c>
      <c r="K600" s="24" t="s">
        <v>163</v>
      </c>
      <c r="L600" s="20" t="s">
        <v>163</v>
      </c>
      <c r="R600" s="5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12"/>
      <c r="AF600" s="12"/>
    </row>
    <row r="601" spans="1:32" ht="15" customHeight="1">
      <c r="A601" s="14" t="s">
        <v>22</v>
      </c>
      <c r="B601" s="3" t="s">
        <v>105</v>
      </c>
      <c r="C601" s="20" t="s">
        <v>277</v>
      </c>
      <c r="D601" s="21" t="s">
        <v>224</v>
      </c>
      <c r="E601" s="21">
        <v>60</v>
      </c>
      <c r="F601" s="22" t="s">
        <v>24</v>
      </c>
      <c r="G601" s="21" t="s">
        <v>166</v>
      </c>
      <c r="H601" s="20" t="s">
        <v>163</v>
      </c>
      <c r="I601" s="23" t="s">
        <v>163</v>
      </c>
      <c r="J601" s="23" t="s">
        <v>163</v>
      </c>
      <c r="K601" s="24" t="s">
        <v>163</v>
      </c>
      <c r="L601" s="20" t="s">
        <v>163</v>
      </c>
      <c r="R601" s="5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12"/>
      <c r="AF601" s="12"/>
    </row>
    <row r="602" spans="1:32" ht="15" customHeight="1">
      <c r="A602" s="14" t="s">
        <v>31</v>
      </c>
      <c r="B602" s="3" t="s">
        <v>106</v>
      </c>
      <c r="C602" s="20" t="s">
        <v>278</v>
      </c>
      <c r="D602" s="21" t="s">
        <v>224</v>
      </c>
      <c r="E602" s="21">
        <v>60</v>
      </c>
      <c r="F602" s="22" t="s">
        <v>24</v>
      </c>
      <c r="G602" s="21" t="s">
        <v>166</v>
      </c>
      <c r="H602" s="20" t="s">
        <v>163</v>
      </c>
      <c r="I602" s="23" t="s">
        <v>163</v>
      </c>
      <c r="J602" s="23" t="s">
        <v>163</v>
      </c>
      <c r="K602" s="24" t="s">
        <v>163</v>
      </c>
      <c r="L602" s="20" t="s">
        <v>163</v>
      </c>
      <c r="R602" s="5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12"/>
      <c r="AF602" s="12"/>
    </row>
    <row r="603" spans="1:32" ht="15" customHeight="1">
      <c r="A603" s="14" t="s">
        <v>31</v>
      </c>
      <c r="B603" s="3" t="s">
        <v>106</v>
      </c>
      <c r="C603" s="20" t="s">
        <v>278</v>
      </c>
      <c r="D603" s="21" t="s">
        <v>224</v>
      </c>
      <c r="E603" s="21">
        <v>60</v>
      </c>
      <c r="F603" s="22" t="s">
        <v>24</v>
      </c>
      <c r="G603" s="21" t="s">
        <v>166</v>
      </c>
      <c r="H603" s="20" t="s">
        <v>163</v>
      </c>
      <c r="I603" s="23" t="s">
        <v>163</v>
      </c>
      <c r="J603" s="23" t="s">
        <v>163</v>
      </c>
      <c r="K603" s="24" t="s">
        <v>163</v>
      </c>
      <c r="L603" s="20" t="s">
        <v>163</v>
      </c>
      <c r="R603" s="5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12"/>
      <c r="AF603" s="12"/>
    </row>
    <row r="604" spans="1:32" ht="15" customHeight="1">
      <c r="A604" s="14" t="s">
        <v>31</v>
      </c>
      <c r="B604" s="3" t="s">
        <v>106</v>
      </c>
      <c r="C604" s="20" t="s">
        <v>278</v>
      </c>
      <c r="D604" s="21" t="s">
        <v>224</v>
      </c>
      <c r="E604" s="21">
        <v>60</v>
      </c>
      <c r="F604" s="22" t="s">
        <v>24</v>
      </c>
      <c r="G604" s="21" t="s">
        <v>166</v>
      </c>
      <c r="H604" s="20" t="s">
        <v>163</v>
      </c>
      <c r="I604" s="23" t="s">
        <v>163</v>
      </c>
      <c r="J604" s="23" t="s">
        <v>163</v>
      </c>
      <c r="K604" s="24" t="s">
        <v>163</v>
      </c>
      <c r="L604" s="20" t="s">
        <v>163</v>
      </c>
      <c r="R604" s="5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12"/>
      <c r="AF604" s="12"/>
    </row>
    <row r="605" spans="1:32" ht="15" customHeight="1">
      <c r="A605" s="14" t="s">
        <v>31</v>
      </c>
      <c r="B605" s="3" t="s">
        <v>106</v>
      </c>
      <c r="C605" s="20" t="s">
        <v>278</v>
      </c>
      <c r="D605" s="21" t="s">
        <v>224</v>
      </c>
      <c r="E605" s="21">
        <v>60</v>
      </c>
      <c r="F605" s="22" t="s">
        <v>24</v>
      </c>
      <c r="G605" s="21" t="s">
        <v>166</v>
      </c>
      <c r="H605" s="20" t="s">
        <v>163</v>
      </c>
      <c r="I605" s="23" t="s">
        <v>163</v>
      </c>
      <c r="J605" s="23" t="s">
        <v>163</v>
      </c>
      <c r="K605" s="24" t="s">
        <v>163</v>
      </c>
      <c r="L605" s="20" t="s">
        <v>163</v>
      </c>
      <c r="R605" s="5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12"/>
      <c r="AF605" s="12"/>
    </row>
    <row r="606" spans="1:32" ht="15" customHeight="1">
      <c r="A606" s="14" t="s">
        <v>31</v>
      </c>
      <c r="B606" s="3" t="s">
        <v>106</v>
      </c>
      <c r="C606" s="20" t="s">
        <v>278</v>
      </c>
      <c r="D606" s="21" t="s">
        <v>224</v>
      </c>
      <c r="E606" s="21">
        <v>60</v>
      </c>
      <c r="F606" s="22" t="s">
        <v>29</v>
      </c>
      <c r="G606" s="21" t="s">
        <v>166</v>
      </c>
      <c r="H606" s="20" t="s">
        <v>163</v>
      </c>
      <c r="I606" s="23" t="s">
        <v>163</v>
      </c>
      <c r="J606" s="23" t="s">
        <v>163</v>
      </c>
      <c r="K606" s="24" t="s">
        <v>163</v>
      </c>
      <c r="L606" s="20" t="s">
        <v>163</v>
      </c>
      <c r="R606" s="5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12"/>
      <c r="AF606" s="12"/>
    </row>
    <row r="607" spans="1:32" ht="15" customHeight="1">
      <c r="A607" s="14" t="s">
        <v>31</v>
      </c>
      <c r="B607" s="3" t="s">
        <v>106</v>
      </c>
      <c r="C607" s="20" t="s">
        <v>278</v>
      </c>
      <c r="D607" s="21" t="s">
        <v>224</v>
      </c>
      <c r="E607" s="21">
        <v>60</v>
      </c>
      <c r="F607" s="22" t="s">
        <v>29</v>
      </c>
      <c r="G607" s="21" t="s">
        <v>166</v>
      </c>
      <c r="H607" s="20" t="s">
        <v>163</v>
      </c>
      <c r="I607" s="23" t="s">
        <v>163</v>
      </c>
      <c r="J607" s="23" t="s">
        <v>163</v>
      </c>
      <c r="K607" s="24" t="s">
        <v>163</v>
      </c>
      <c r="L607" s="20" t="s">
        <v>163</v>
      </c>
      <c r="R607" s="5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12"/>
      <c r="AF607" s="12"/>
    </row>
    <row r="608" spans="1:32" ht="15" customHeight="1">
      <c r="A608" s="14" t="s">
        <v>31</v>
      </c>
      <c r="B608" s="3" t="s">
        <v>106</v>
      </c>
      <c r="C608" s="20" t="s">
        <v>278</v>
      </c>
      <c r="D608" s="21" t="s">
        <v>224</v>
      </c>
      <c r="E608" s="21">
        <v>60</v>
      </c>
      <c r="F608" s="22" t="s">
        <v>29</v>
      </c>
      <c r="G608" s="21" t="s">
        <v>166</v>
      </c>
      <c r="H608" s="20" t="s">
        <v>163</v>
      </c>
      <c r="I608" s="23" t="s">
        <v>163</v>
      </c>
      <c r="J608" s="23" t="s">
        <v>163</v>
      </c>
      <c r="K608" s="24" t="s">
        <v>163</v>
      </c>
      <c r="L608" s="20" t="s">
        <v>163</v>
      </c>
      <c r="R608" s="5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12"/>
      <c r="AF608" s="12"/>
    </row>
    <row r="609" spans="1:32" ht="15" customHeight="1">
      <c r="A609" s="14" t="s">
        <v>31</v>
      </c>
      <c r="B609" s="3" t="s">
        <v>106</v>
      </c>
      <c r="C609" s="20" t="s">
        <v>278</v>
      </c>
      <c r="D609" s="21" t="s">
        <v>224</v>
      </c>
      <c r="E609" s="21">
        <v>60</v>
      </c>
      <c r="F609" s="22" t="s">
        <v>29</v>
      </c>
      <c r="G609" s="21" t="s">
        <v>166</v>
      </c>
      <c r="H609" s="20" t="s">
        <v>163</v>
      </c>
      <c r="I609" s="23" t="s">
        <v>163</v>
      </c>
      <c r="J609" s="23" t="s">
        <v>163</v>
      </c>
      <c r="K609" s="24" t="s">
        <v>163</v>
      </c>
      <c r="L609" s="20" t="s">
        <v>163</v>
      </c>
      <c r="R609" s="5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12"/>
      <c r="AF609" s="12"/>
    </row>
    <row r="610" spans="1:32" ht="15" customHeight="1">
      <c r="A610" s="14" t="s">
        <v>25</v>
      </c>
      <c r="B610" s="3" t="s">
        <v>106</v>
      </c>
      <c r="C610" s="20" t="s">
        <v>278</v>
      </c>
      <c r="D610" s="21" t="s">
        <v>224</v>
      </c>
      <c r="E610" s="21">
        <v>60</v>
      </c>
      <c r="F610" s="22" t="s">
        <v>29</v>
      </c>
      <c r="G610" s="21" t="s">
        <v>166</v>
      </c>
      <c r="H610" s="20" t="s">
        <v>163</v>
      </c>
      <c r="I610" s="23" t="s">
        <v>163</v>
      </c>
      <c r="J610" s="23" t="s">
        <v>163</v>
      </c>
      <c r="K610" s="24" t="s">
        <v>163</v>
      </c>
      <c r="L610" s="20" t="s">
        <v>163</v>
      </c>
      <c r="R610" s="5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12"/>
      <c r="AF610" s="12"/>
    </row>
    <row r="611" spans="1:32" ht="15" customHeight="1">
      <c r="A611" s="14" t="s">
        <v>25</v>
      </c>
      <c r="B611" s="3" t="s">
        <v>106</v>
      </c>
      <c r="C611" s="20" t="s">
        <v>278</v>
      </c>
      <c r="D611" s="21" t="s">
        <v>224</v>
      </c>
      <c r="E611" s="21">
        <v>60</v>
      </c>
      <c r="F611" s="22" t="s">
        <v>29</v>
      </c>
      <c r="G611" s="21" t="s">
        <v>166</v>
      </c>
      <c r="H611" s="20" t="s">
        <v>163</v>
      </c>
      <c r="I611" s="23" t="s">
        <v>163</v>
      </c>
      <c r="J611" s="23" t="s">
        <v>163</v>
      </c>
      <c r="K611" s="24" t="s">
        <v>163</v>
      </c>
      <c r="L611" s="20" t="s">
        <v>163</v>
      </c>
      <c r="R611" s="5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12"/>
      <c r="AF611" s="12"/>
    </row>
    <row r="612" spans="1:32" ht="15" customHeight="1">
      <c r="A612" s="14" t="s">
        <v>25</v>
      </c>
      <c r="B612" s="3" t="s">
        <v>106</v>
      </c>
      <c r="C612" s="20" t="s">
        <v>278</v>
      </c>
      <c r="D612" s="21" t="s">
        <v>224</v>
      </c>
      <c r="E612" s="21">
        <v>60</v>
      </c>
      <c r="F612" s="22" t="s">
        <v>29</v>
      </c>
      <c r="G612" s="21" t="s">
        <v>166</v>
      </c>
      <c r="H612" s="20" t="s">
        <v>163</v>
      </c>
      <c r="I612" s="23" t="s">
        <v>163</v>
      </c>
      <c r="J612" s="23" t="s">
        <v>163</v>
      </c>
      <c r="K612" s="24" t="s">
        <v>163</v>
      </c>
      <c r="L612" s="20" t="s">
        <v>163</v>
      </c>
      <c r="R612" s="5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12"/>
      <c r="AF612" s="12"/>
    </row>
    <row r="613" spans="1:32" ht="15" customHeight="1">
      <c r="A613" s="14" t="s">
        <v>25</v>
      </c>
      <c r="B613" s="3" t="s">
        <v>106</v>
      </c>
      <c r="C613" s="20" t="s">
        <v>278</v>
      </c>
      <c r="D613" s="21" t="s">
        <v>224</v>
      </c>
      <c r="E613" s="21">
        <v>60</v>
      </c>
      <c r="F613" s="22" t="s">
        <v>29</v>
      </c>
      <c r="G613" s="21" t="s">
        <v>166</v>
      </c>
      <c r="H613" s="20" t="s">
        <v>163</v>
      </c>
      <c r="I613" s="23" t="s">
        <v>163</v>
      </c>
      <c r="J613" s="23" t="s">
        <v>163</v>
      </c>
      <c r="K613" s="24" t="s">
        <v>163</v>
      </c>
      <c r="L613" s="20" t="s">
        <v>163</v>
      </c>
      <c r="R613" s="5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12"/>
      <c r="AF613" s="12"/>
    </row>
    <row r="614" spans="1:32" ht="15" customHeight="1">
      <c r="A614" s="14" t="s">
        <v>22</v>
      </c>
      <c r="B614" s="3" t="s">
        <v>106</v>
      </c>
      <c r="C614" s="20" t="s">
        <v>278</v>
      </c>
      <c r="D614" s="21" t="s">
        <v>224</v>
      </c>
      <c r="E614" s="21">
        <v>60</v>
      </c>
      <c r="F614" s="22" t="s">
        <v>24</v>
      </c>
      <c r="G614" s="21" t="s">
        <v>166</v>
      </c>
      <c r="H614" s="20" t="s">
        <v>163</v>
      </c>
      <c r="I614" s="23" t="s">
        <v>163</v>
      </c>
      <c r="J614" s="23" t="s">
        <v>163</v>
      </c>
      <c r="K614" s="24" t="s">
        <v>163</v>
      </c>
      <c r="L614" s="20" t="s">
        <v>163</v>
      </c>
      <c r="R614" s="5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12"/>
      <c r="AF614" s="12"/>
    </row>
    <row r="615" spans="1:32" ht="15" customHeight="1">
      <c r="A615" s="14" t="s">
        <v>22</v>
      </c>
      <c r="B615" s="3" t="s">
        <v>106</v>
      </c>
      <c r="C615" s="20" t="s">
        <v>278</v>
      </c>
      <c r="D615" s="21" t="s">
        <v>224</v>
      </c>
      <c r="E615" s="21">
        <v>60</v>
      </c>
      <c r="F615" s="22" t="s">
        <v>24</v>
      </c>
      <c r="G615" s="21" t="s">
        <v>166</v>
      </c>
      <c r="H615" s="20" t="s">
        <v>163</v>
      </c>
      <c r="I615" s="23" t="s">
        <v>163</v>
      </c>
      <c r="J615" s="23" t="s">
        <v>163</v>
      </c>
      <c r="K615" s="24" t="s">
        <v>163</v>
      </c>
      <c r="L615" s="20" t="s">
        <v>163</v>
      </c>
      <c r="R615" s="5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12"/>
      <c r="AF615" s="12"/>
    </row>
    <row r="616" spans="1:32" ht="15" customHeight="1">
      <c r="A616" s="14" t="s">
        <v>22</v>
      </c>
      <c r="B616" s="3" t="s">
        <v>106</v>
      </c>
      <c r="C616" s="20" t="s">
        <v>278</v>
      </c>
      <c r="D616" s="21" t="s">
        <v>224</v>
      </c>
      <c r="E616" s="21">
        <v>60</v>
      </c>
      <c r="F616" s="22" t="s">
        <v>24</v>
      </c>
      <c r="G616" s="21" t="s">
        <v>166</v>
      </c>
      <c r="H616" s="20" t="s">
        <v>163</v>
      </c>
      <c r="I616" s="23" t="s">
        <v>163</v>
      </c>
      <c r="J616" s="23" t="s">
        <v>163</v>
      </c>
      <c r="K616" s="24" t="s">
        <v>163</v>
      </c>
      <c r="L616" s="20" t="s">
        <v>163</v>
      </c>
      <c r="R616" s="5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12"/>
      <c r="AF616" s="12"/>
    </row>
    <row r="617" spans="1:32" ht="15" customHeight="1">
      <c r="A617" s="14" t="s">
        <v>22</v>
      </c>
      <c r="B617" s="3" t="s">
        <v>106</v>
      </c>
      <c r="C617" s="20" t="s">
        <v>278</v>
      </c>
      <c r="D617" s="21" t="s">
        <v>224</v>
      </c>
      <c r="E617" s="21">
        <v>60</v>
      </c>
      <c r="F617" s="22" t="s">
        <v>24</v>
      </c>
      <c r="G617" s="21" t="s">
        <v>166</v>
      </c>
      <c r="H617" s="20" t="s">
        <v>163</v>
      </c>
      <c r="I617" s="23" t="s">
        <v>163</v>
      </c>
      <c r="J617" s="23" t="s">
        <v>163</v>
      </c>
      <c r="K617" s="24" t="s">
        <v>163</v>
      </c>
      <c r="L617" s="20" t="s">
        <v>163</v>
      </c>
      <c r="R617" s="5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12"/>
      <c r="AF617" s="12"/>
    </row>
    <row r="618" spans="1:32" ht="15" customHeight="1">
      <c r="A618" s="14" t="s">
        <v>31</v>
      </c>
      <c r="B618" s="3" t="s">
        <v>107</v>
      </c>
      <c r="C618" s="15" t="s">
        <v>215</v>
      </c>
      <c r="D618" s="16" t="s">
        <v>158</v>
      </c>
      <c r="E618" s="16">
        <v>90</v>
      </c>
      <c r="F618" s="17" t="s">
        <v>24</v>
      </c>
      <c r="G618" s="16" t="s">
        <v>166</v>
      </c>
      <c r="H618" s="15" t="s">
        <v>163</v>
      </c>
      <c r="I618" s="18" t="s">
        <v>163</v>
      </c>
      <c r="J618" s="18" t="s">
        <v>163</v>
      </c>
      <c r="K618" s="19" t="s">
        <v>163</v>
      </c>
      <c r="L618" s="15" t="s">
        <v>163</v>
      </c>
      <c r="R618" s="5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12"/>
      <c r="AF618" s="12"/>
    </row>
    <row r="619" spans="1:32" ht="15" customHeight="1">
      <c r="A619" s="14" t="s">
        <v>31</v>
      </c>
      <c r="B619" s="3" t="s">
        <v>107</v>
      </c>
      <c r="C619" s="15" t="s">
        <v>215</v>
      </c>
      <c r="D619" s="16" t="s">
        <v>158</v>
      </c>
      <c r="E619" s="16">
        <v>90</v>
      </c>
      <c r="F619" s="17" t="s">
        <v>24</v>
      </c>
      <c r="G619" s="16" t="s">
        <v>166</v>
      </c>
      <c r="H619" s="15" t="s">
        <v>163</v>
      </c>
      <c r="I619" s="18" t="s">
        <v>163</v>
      </c>
      <c r="J619" s="18" t="s">
        <v>163</v>
      </c>
      <c r="K619" s="19" t="s">
        <v>163</v>
      </c>
      <c r="L619" s="15" t="s">
        <v>163</v>
      </c>
      <c r="R619" s="5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12"/>
      <c r="AF619" s="12"/>
    </row>
    <row r="620" spans="1:32" ht="15" customHeight="1">
      <c r="A620" s="14" t="s">
        <v>31</v>
      </c>
      <c r="B620" s="3" t="s">
        <v>107</v>
      </c>
      <c r="C620" s="15" t="s">
        <v>215</v>
      </c>
      <c r="D620" s="16" t="s">
        <v>158</v>
      </c>
      <c r="E620" s="16">
        <v>90</v>
      </c>
      <c r="F620" s="17" t="s">
        <v>24</v>
      </c>
      <c r="G620" s="16" t="s">
        <v>166</v>
      </c>
      <c r="H620" s="15" t="s">
        <v>163</v>
      </c>
      <c r="I620" s="18" t="s">
        <v>163</v>
      </c>
      <c r="J620" s="18" t="s">
        <v>163</v>
      </c>
      <c r="K620" s="19" t="s">
        <v>163</v>
      </c>
      <c r="L620" s="15" t="s">
        <v>163</v>
      </c>
      <c r="R620" s="5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12"/>
      <c r="AF620" s="12"/>
    </row>
    <row r="621" spans="1:32" ht="15" customHeight="1">
      <c r="A621" s="14" t="s">
        <v>31</v>
      </c>
      <c r="B621" s="3" t="s">
        <v>107</v>
      </c>
      <c r="C621" s="15" t="s">
        <v>215</v>
      </c>
      <c r="D621" s="16" t="s">
        <v>158</v>
      </c>
      <c r="E621" s="16">
        <v>90</v>
      </c>
      <c r="F621" s="17" t="s">
        <v>24</v>
      </c>
      <c r="G621" s="16" t="s">
        <v>166</v>
      </c>
      <c r="H621" s="15" t="s">
        <v>163</v>
      </c>
      <c r="I621" s="18" t="s">
        <v>163</v>
      </c>
      <c r="J621" s="18" t="s">
        <v>163</v>
      </c>
      <c r="K621" s="19" t="s">
        <v>163</v>
      </c>
      <c r="L621" s="15" t="s">
        <v>163</v>
      </c>
      <c r="R621" s="5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12"/>
      <c r="AF621" s="12"/>
    </row>
    <row r="622" spans="1:32" ht="15" customHeight="1">
      <c r="A622" s="14" t="s">
        <v>31</v>
      </c>
      <c r="B622" s="3" t="s">
        <v>107</v>
      </c>
      <c r="C622" s="15" t="s">
        <v>215</v>
      </c>
      <c r="D622" s="16" t="s">
        <v>158</v>
      </c>
      <c r="E622" s="16">
        <v>90</v>
      </c>
      <c r="F622" s="17" t="s">
        <v>24</v>
      </c>
      <c r="G622" s="16" t="s">
        <v>166</v>
      </c>
      <c r="H622" s="15" t="s">
        <v>163</v>
      </c>
      <c r="I622" s="18" t="s">
        <v>163</v>
      </c>
      <c r="J622" s="18" t="s">
        <v>163</v>
      </c>
      <c r="K622" s="19" t="s">
        <v>163</v>
      </c>
      <c r="L622" s="15" t="s">
        <v>163</v>
      </c>
      <c r="R622" s="5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12"/>
      <c r="AF622" s="12"/>
    </row>
    <row r="623" spans="1:32" ht="15" customHeight="1">
      <c r="A623" s="14" t="s">
        <v>31</v>
      </c>
      <c r="B623" s="3" t="s">
        <v>107</v>
      </c>
      <c r="C623" s="15" t="s">
        <v>215</v>
      </c>
      <c r="D623" s="16" t="s">
        <v>158</v>
      </c>
      <c r="E623" s="16">
        <v>90</v>
      </c>
      <c r="F623" s="17" t="s">
        <v>24</v>
      </c>
      <c r="G623" s="16" t="s">
        <v>166</v>
      </c>
      <c r="H623" s="15" t="s">
        <v>163</v>
      </c>
      <c r="I623" s="18" t="s">
        <v>163</v>
      </c>
      <c r="J623" s="18" t="s">
        <v>163</v>
      </c>
      <c r="K623" s="19" t="s">
        <v>163</v>
      </c>
      <c r="L623" s="15" t="s">
        <v>163</v>
      </c>
      <c r="R623" s="5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12"/>
      <c r="AF623" s="12"/>
    </row>
    <row r="624" spans="1:32" ht="15" customHeight="1">
      <c r="A624" s="14" t="s">
        <v>31</v>
      </c>
      <c r="B624" s="3" t="s">
        <v>107</v>
      </c>
      <c r="C624" s="20" t="s">
        <v>215</v>
      </c>
      <c r="D624" s="21" t="s">
        <v>158</v>
      </c>
      <c r="E624" s="21">
        <v>90</v>
      </c>
      <c r="F624" s="22" t="s">
        <v>29</v>
      </c>
      <c r="G624" s="21" t="s">
        <v>166</v>
      </c>
      <c r="H624" s="20" t="s">
        <v>163</v>
      </c>
      <c r="I624" s="23" t="s">
        <v>163</v>
      </c>
      <c r="J624" s="23" t="s">
        <v>163</v>
      </c>
      <c r="K624" s="24" t="s">
        <v>163</v>
      </c>
      <c r="L624" s="20" t="s">
        <v>163</v>
      </c>
      <c r="R624" s="5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12"/>
      <c r="AF624" s="12"/>
    </row>
    <row r="625" spans="1:32" ht="15" customHeight="1">
      <c r="A625" s="14" t="s">
        <v>31</v>
      </c>
      <c r="B625" s="3" t="s">
        <v>107</v>
      </c>
      <c r="C625" s="20" t="s">
        <v>215</v>
      </c>
      <c r="D625" s="21" t="s">
        <v>158</v>
      </c>
      <c r="E625" s="21">
        <v>90</v>
      </c>
      <c r="F625" s="22" t="s">
        <v>29</v>
      </c>
      <c r="G625" s="21" t="s">
        <v>166</v>
      </c>
      <c r="H625" s="20" t="s">
        <v>163</v>
      </c>
      <c r="I625" s="23" t="s">
        <v>163</v>
      </c>
      <c r="J625" s="23" t="s">
        <v>163</v>
      </c>
      <c r="K625" s="24" t="s">
        <v>163</v>
      </c>
      <c r="L625" s="20" t="s">
        <v>163</v>
      </c>
      <c r="R625" s="5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12"/>
      <c r="AF625" s="12"/>
    </row>
    <row r="626" spans="1:32" ht="15" customHeight="1">
      <c r="A626" s="14" t="s">
        <v>31</v>
      </c>
      <c r="B626" s="3" t="s">
        <v>107</v>
      </c>
      <c r="C626" s="20" t="s">
        <v>215</v>
      </c>
      <c r="D626" s="21" t="s">
        <v>158</v>
      </c>
      <c r="E626" s="21">
        <v>90</v>
      </c>
      <c r="F626" s="22" t="s">
        <v>29</v>
      </c>
      <c r="G626" s="21" t="s">
        <v>166</v>
      </c>
      <c r="H626" s="20" t="s">
        <v>163</v>
      </c>
      <c r="I626" s="23" t="s">
        <v>163</v>
      </c>
      <c r="J626" s="23" t="s">
        <v>163</v>
      </c>
      <c r="K626" s="24" t="s">
        <v>163</v>
      </c>
      <c r="L626" s="20" t="s">
        <v>163</v>
      </c>
      <c r="R626" s="5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12"/>
      <c r="AF626" s="12"/>
    </row>
    <row r="627" spans="1:32" ht="15" customHeight="1">
      <c r="A627" s="14" t="s">
        <v>31</v>
      </c>
      <c r="B627" s="3" t="s">
        <v>107</v>
      </c>
      <c r="C627" s="20" t="s">
        <v>215</v>
      </c>
      <c r="D627" s="21" t="s">
        <v>158</v>
      </c>
      <c r="E627" s="21">
        <v>90</v>
      </c>
      <c r="F627" s="22" t="s">
        <v>29</v>
      </c>
      <c r="G627" s="21" t="s">
        <v>166</v>
      </c>
      <c r="H627" s="20" t="s">
        <v>163</v>
      </c>
      <c r="I627" s="23" t="s">
        <v>163</v>
      </c>
      <c r="J627" s="23" t="s">
        <v>163</v>
      </c>
      <c r="K627" s="24" t="s">
        <v>163</v>
      </c>
      <c r="L627" s="20" t="s">
        <v>163</v>
      </c>
      <c r="R627" s="5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12"/>
      <c r="AF627" s="12"/>
    </row>
    <row r="628" spans="1:32" ht="15" customHeight="1">
      <c r="A628" s="14" t="s">
        <v>31</v>
      </c>
      <c r="B628" s="3" t="s">
        <v>107</v>
      </c>
      <c r="C628" s="20" t="s">
        <v>215</v>
      </c>
      <c r="D628" s="21" t="s">
        <v>158</v>
      </c>
      <c r="E628" s="21">
        <v>90</v>
      </c>
      <c r="F628" s="22" t="s">
        <v>29</v>
      </c>
      <c r="G628" s="21" t="s">
        <v>166</v>
      </c>
      <c r="H628" s="20" t="s">
        <v>163</v>
      </c>
      <c r="I628" s="23" t="s">
        <v>163</v>
      </c>
      <c r="J628" s="23" t="s">
        <v>163</v>
      </c>
      <c r="K628" s="24" t="s">
        <v>163</v>
      </c>
      <c r="L628" s="20" t="s">
        <v>163</v>
      </c>
      <c r="R628" s="5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12"/>
      <c r="AF628" s="12"/>
    </row>
    <row r="629" spans="1:32" ht="15" customHeight="1">
      <c r="A629" s="14" t="s">
        <v>31</v>
      </c>
      <c r="B629" s="3" t="s">
        <v>107</v>
      </c>
      <c r="C629" s="20" t="s">
        <v>215</v>
      </c>
      <c r="D629" s="21" t="s">
        <v>158</v>
      </c>
      <c r="E629" s="21">
        <v>90</v>
      </c>
      <c r="F629" s="22" t="s">
        <v>29</v>
      </c>
      <c r="G629" s="21" t="s">
        <v>166</v>
      </c>
      <c r="H629" s="20" t="s">
        <v>163</v>
      </c>
      <c r="I629" s="23" t="s">
        <v>163</v>
      </c>
      <c r="J629" s="23" t="s">
        <v>163</v>
      </c>
      <c r="K629" s="24" t="s">
        <v>163</v>
      </c>
      <c r="L629" s="20" t="s">
        <v>163</v>
      </c>
      <c r="R629" s="5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12"/>
      <c r="AF629" s="12"/>
    </row>
    <row r="630" spans="1:32" ht="15" customHeight="1">
      <c r="A630" s="14" t="s">
        <v>22</v>
      </c>
      <c r="B630" s="3" t="s">
        <v>84</v>
      </c>
      <c r="C630" s="20" t="s">
        <v>215</v>
      </c>
      <c r="D630" s="21" t="s">
        <v>158</v>
      </c>
      <c r="E630" s="21">
        <v>60</v>
      </c>
      <c r="F630" s="22" t="s">
        <v>24</v>
      </c>
      <c r="G630" s="21" t="s">
        <v>166</v>
      </c>
      <c r="H630" s="20" t="s">
        <v>163</v>
      </c>
      <c r="I630" s="23" t="s">
        <v>163</v>
      </c>
      <c r="J630" s="23" t="s">
        <v>163</v>
      </c>
      <c r="K630" s="24" t="s">
        <v>163</v>
      </c>
      <c r="L630" s="20" t="s">
        <v>163</v>
      </c>
      <c r="R630" s="5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12"/>
      <c r="AF630" s="12"/>
    </row>
    <row r="631" spans="1:32" ht="15" customHeight="1">
      <c r="A631" s="14" t="s">
        <v>22</v>
      </c>
      <c r="B631" s="3" t="s">
        <v>84</v>
      </c>
      <c r="C631" s="20" t="s">
        <v>215</v>
      </c>
      <c r="D631" s="21" t="s">
        <v>158</v>
      </c>
      <c r="E631" s="21">
        <v>60</v>
      </c>
      <c r="F631" s="22" t="s">
        <v>24</v>
      </c>
      <c r="G631" s="21" t="s">
        <v>166</v>
      </c>
      <c r="H631" s="20" t="s">
        <v>163</v>
      </c>
      <c r="I631" s="23" t="s">
        <v>163</v>
      </c>
      <c r="J631" s="23" t="s">
        <v>163</v>
      </c>
      <c r="K631" s="24" t="s">
        <v>163</v>
      </c>
      <c r="L631" s="20" t="s">
        <v>163</v>
      </c>
      <c r="R631" s="5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12"/>
      <c r="AF631" s="12"/>
    </row>
    <row r="632" spans="1:32" ht="15" customHeight="1">
      <c r="A632" s="14" t="s">
        <v>22</v>
      </c>
      <c r="B632" s="3" t="s">
        <v>84</v>
      </c>
      <c r="C632" s="20" t="s">
        <v>215</v>
      </c>
      <c r="D632" s="21" t="s">
        <v>158</v>
      </c>
      <c r="E632" s="21">
        <v>60</v>
      </c>
      <c r="F632" s="22" t="s">
        <v>24</v>
      </c>
      <c r="G632" s="21" t="s">
        <v>166</v>
      </c>
      <c r="H632" s="20" t="s">
        <v>163</v>
      </c>
      <c r="I632" s="23" t="s">
        <v>163</v>
      </c>
      <c r="J632" s="23" t="s">
        <v>163</v>
      </c>
      <c r="K632" s="24" t="s">
        <v>163</v>
      </c>
      <c r="L632" s="20" t="s">
        <v>163</v>
      </c>
      <c r="R632" s="5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12"/>
      <c r="AF632" s="12"/>
    </row>
    <row r="633" spans="1:32" ht="15" customHeight="1">
      <c r="A633" s="14" t="s">
        <v>22</v>
      </c>
      <c r="B633" s="3" t="s">
        <v>84</v>
      </c>
      <c r="C633" s="20" t="s">
        <v>215</v>
      </c>
      <c r="D633" s="21" t="s">
        <v>158</v>
      </c>
      <c r="E633" s="21">
        <v>60</v>
      </c>
      <c r="F633" s="22" t="s">
        <v>24</v>
      </c>
      <c r="G633" s="21" t="s">
        <v>166</v>
      </c>
      <c r="H633" s="20" t="s">
        <v>163</v>
      </c>
      <c r="I633" s="23" t="s">
        <v>163</v>
      </c>
      <c r="J633" s="23" t="s">
        <v>163</v>
      </c>
      <c r="K633" s="24" t="s">
        <v>163</v>
      </c>
      <c r="L633" s="20" t="s">
        <v>163</v>
      </c>
      <c r="R633" s="5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12"/>
      <c r="AF633" s="12"/>
    </row>
    <row r="634" spans="1:32" ht="15" customHeight="1">
      <c r="A634" s="14" t="s">
        <v>31</v>
      </c>
      <c r="B634" s="3" t="s">
        <v>108</v>
      </c>
      <c r="C634" s="15" t="s">
        <v>279</v>
      </c>
      <c r="D634" s="16" t="s">
        <v>224</v>
      </c>
      <c r="E634" s="16">
        <v>60</v>
      </c>
      <c r="F634" s="17" t="s">
        <v>24</v>
      </c>
      <c r="G634" s="16" t="s">
        <v>166</v>
      </c>
      <c r="H634" s="15" t="s">
        <v>163</v>
      </c>
      <c r="I634" s="18" t="s">
        <v>163</v>
      </c>
      <c r="J634" s="18" t="s">
        <v>163</v>
      </c>
      <c r="K634" s="19" t="s">
        <v>163</v>
      </c>
      <c r="L634" s="15" t="s">
        <v>163</v>
      </c>
      <c r="R634" s="5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12"/>
      <c r="AF634" s="12"/>
    </row>
    <row r="635" spans="1:32" ht="15" customHeight="1">
      <c r="A635" s="14" t="s">
        <v>31</v>
      </c>
      <c r="B635" s="3" t="s">
        <v>108</v>
      </c>
      <c r="C635" s="15" t="s">
        <v>279</v>
      </c>
      <c r="D635" s="16" t="s">
        <v>224</v>
      </c>
      <c r="E635" s="16">
        <v>60</v>
      </c>
      <c r="F635" s="17" t="s">
        <v>24</v>
      </c>
      <c r="G635" s="16" t="s">
        <v>166</v>
      </c>
      <c r="H635" s="15" t="s">
        <v>163</v>
      </c>
      <c r="I635" s="18" t="s">
        <v>163</v>
      </c>
      <c r="J635" s="18" t="s">
        <v>163</v>
      </c>
      <c r="K635" s="19" t="s">
        <v>163</v>
      </c>
      <c r="L635" s="15" t="s">
        <v>163</v>
      </c>
      <c r="R635" s="5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12"/>
      <c r="AF635" s="12"/>
    </row>
    <row r="636" spans="1:32" ht="15" customHeight="1">
      <c r="A636" s="14" t="s">
        <v>31</v>
      </c>
      <c r="B636" s="3" t="s">
        <v>108</v>
      </c>
      <c r="C636" s="15" t="s">
        <v>279</v>
      </c>
      <c r="D636" s="16" t="s">
        <v>224</v>
      </c>
      <c r="E636" s="16">
        <v>60</v>
      </c>
      <c r="F636" s="17" t="s">
        <v>24</v>
      </c>
      <c r="G636" s="16" t="s">
        <v>166</v>
      </c>
      <c r="H636" s="15" t="s">
        <v>163</v>
      </c>
      <c r="I636" s="18" t="s">
        <v>163</v>
      </c>
      <c r="J636" s="18" t="s">
        <v>163</v>
      </c>
      <c r="K636" s="19" t="s">
        <v>163</v>
      </c>
      <c r="L636" s="15" t="s">
        <v>163</v>
      </c>
      <c r="R636" s="5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12"/>
      <c r="AF636" s="12"/>
    </row>
    <row r="637" spans="1:32" ht="15" customHeight="1">
      <c r="A637" s="14" t="s">
        <v>31</v>
      </c>
      <c r="B637" s="3" t="s">
        <v>108</v>
      </c>
      <c r="C637" s="15" t="s">
        <v>279</v>
      </c>
      <c r="D637" s="16" t="s">
        <v>224</v>
      </c>
      <c r="E637" s="16">
        <v>60</v>
      </c>
      <c r="F637" s="17" t="s">
        <v>24</v>
      </c>
      <c r="G637" s="16" t="s">
        <v>166</v>
      </c>
      <c r="H637" s="15" t="s">
        <v>163</v>
      </c>
      <c r="I637" s="18" t="s">
        <v>163</v>
      </c>
      <c r="J637" s="18" t="s">
        <v>163</v>
      </c>
      <c r="K637" s="19" t="s">
        <v>163</v>
      </c>
      <c r="L637" s="15" t="s">
        <v>163</v>
      </c>
      <c r="R637" s="5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12"/>
      <c r="AF637" s="12"/>
    </row>
    <row r="638" spans="1:32" ht="15" customHeight="1">
      <c r="A638" s="14" t="s">
        <v>31</v>
      </c>
      <c r="B638" s="3" t="s">
        <v>108</v>
      </c>
      <c r="C638" s="20" t="s">
        <v>279</v>
      </c>
      <c r="D638" s="21" t="s">
        <v>224</v>
      </c>
      <c r="E638" s="21">
        <v>60</v>
      </c>
      <c r="F638" s="22" t="s">
        <v>29</v>
      </c>
      <c r="G638" s="21" t="s">
        <v>166</v>
      </c>
      <c r="H638" s="20" t="s">
        <v>163</v>
      </c>
      <c r="I638" s="23" t="s">
        <v>163</v>
      </c>
      <c r="J638" s="23" t="s">
        <v>163</v>
      </c>
      <c r="K638" s="24" t="s">
        <v>163</v>
      </c>
      <c r="L638" s="20" t="s">
        <v>163</v>
      </c>
      <c r="R638" s="5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12"/>
      <c r="AF638" s="12"/>
    </row>
    <row r="639" spans="1:32" ht="15" customHeight="1">
      <c r="A639" s="14" t="s">
        <v>31</v>
      </c>
      <c r="B639" s="3" t="s">
        <v>108</v>
      </c>
      <c r="C639" s="20" t="s">
        <v>279</v>
      </c>
      <c r="D639" s="21" t="s">
        <v>224</v>
      </c>
      <c r="E639" s="21">
        <v>60</v>
      </c>
      <c r="F639" s="22" t="s">
        <v>29</v>
      </c>
      <c r="G639" s="21" t="s">
        <v>166</v>
      </c>
      <c r="H639" s="20" t="s">
        <v>163</v>
      </c>
      <c r="I639" s="23" t="s">
        <v>163</v>
      </c>
      <c r="J639" s="23" t="s">
        <v>163</v>
      </c>
      <c r="K639" s="24" t="s">
        <v>163</v>
      </c>
      <c r="L639" s="20" t="s">
        <v>163</v>
      </c>
      <c r="R639" s="5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12"/>
      <c r="AF639" s="12"/>
    </row>
    <row r="640" spans="1:32" ht="15" customHeight="1">
      <c r="A640" s="14" t="s">
        <v>31</v>
      </c>
      <c r="B640" s="3" t="s">
        <v>108</v>
      </c>
      <c r="C640" s="20" t="s">
        <v>279</v>
      </c>
      <c r="D640" s="21" t="s">
        <v>224</v>
      </c>
      <c r="E640" s="21">
        <v>60</v>
      </c>
      <c r="F640" s="22" t="s">
        <v>29</v>
      </c>
      <c r="G640" s="21" t="s">
        <v>166</v>
      </c>
      <c r="H640" s="20" t="s">
        <v>163</v>
      </c>
      <c r="I640" s="23" t="s">
        <v>163</v>
      </c>
      <c r="J640" s="23" t="s">
        <v>163</v>
      </c>
      <c r="K640" s="24" t="s">
        <v>163</v>
      </c>
      <c r="L640" s="20" t="s">
        <v>163</v>
      </c>
      <c r="R640" s="5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12"/>
      <c r="AF640" s="12"/>
    </row>
    <row r="641" spans="1:32" ht="15" customHeight="1">
      <c r="A641" s="14" t="s">
        <v>31</v>
      </c>
      <c r="B641" s="3" t="s">
        <v>108</v>
      </c>
      <c r="C641" s="20" t="s">
        <v>279</v>
      </c>
      <c r="D641" s="21" t="s">
        <v>224</v>
      </c>
      <c r="E641" s="21">
        <v>60</v>
      </c>
      <c r="F641" s="22" t="s">
        <v>29</v>
      </c>
      <c r="G641" s="21" t="s">
        <v>166</v>
      </c>
      <c r="H641" s="20" t="s">
        <v>163</v>
      </c>
      <c r="I641" s="23" t="s">
        <v>163</v>
      </c>
      <c r="J641" s="23" t="s">
        <v>163</v>
      </c>
      <c r="K641" s="24" t="s">
        <v>163</v>
      </c>
      <c r="L641" s="20" t="s">
        <v>163</v>
      </c>
      <c r="R641" s="5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12"/>
      <c r="AF641" s="12"/>
    </row>
    <row r="642" spans="1:32" ht="15" customHeight="1">
      <c r="A642" s="14" t="s">
        <v>25</v>
      </c>
      <c r="B642" s="3" t="s">
        <v>108</v>
      </c>
      <c r="C642" s="20" t="s">
        <v>279</v>
      </c>
      <c r="D642" s="21" t="s">
        <v>224</v>
      </c>
      <c r="E642" s="21">
        <v>60</v>
      </c>
      <c r="F642" s="22" t="s">
        <v>29</v>
      </c>
      <c r="G642" s="21" t="s">
        <v>166</v>
      </c>
      <c r="H642" s="20" t="s">
        <v>163</v>
      </c>
      <c r="I642" s="23" t="s">
        <v>163</v>
      </c>
      <c r="J642" s="23" t="s">
        <v>163</v>
      </c>
      <c r="K642" s="24" t="s">
        <v>163</v>
      </c>
      <c r="L642" s="20" t="s">
        <v>163</v>
      </c>
      <c r="R642" s="5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12"/>
      <c r="AF642" s="12"/>
    </row>
    <row r="643" spans="1:32" ht="15" customHeight="1">
      <c r="A643" s="14" t="s">
        <v>25</v>
      </c>
      <c r="B643" s="3" t="s">
        <v>108</v>
      </c>
      <c r="C643" s="20" t="s">
        <v>279</v>
      </c>
      <c r="D643" s="21" t="s">
        <v>224</v>
      </c>
      <c r="E643" s="21">
        <v>60</v>
      </c>
      <c r="F643" s="22" t="s">
        <v>29</v>
      </c>
      <c r="G643" s="21" t="s">
        <v>166</v>
      </c>
      <c r="H643" s="20" t="s">
        <v>163</v>
      </c>
      <c r="I643" s="23" t="s">
        <v>163</v>
      </c>
      <c r="J643" s="23" t="s">
        <v>163</v>
      </c>
      <c r="K643" s="24" t="s">
        <v>163</v>
      </c>
      <c r="L643" s="20" t="s">
        <v>163</v>
      </c>
      <c r="R643" s="5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12"/>
      <c r="AF643" s="12"/>
    </row>
    <row r="644" spans="1:32" ht="15" customHeight="1">
      <c r="A644" s="14" t="s">
        <v>25</v>
      </c>
      <c r="B644" s="3" t="s">
        <v>108</v>
      </c>
      <c r="C644" s="20" t="s">
        <v>279</v>
      </c>
      <c r="D644" s="21" t="s">
        <v>224</v>
      </c>
      <c r="E644" s="21">
        <v>60</v>
      </c>
      <c r="F644" s="22" t="s">
        <v>29</v>
      </c>
      <c r="G644" s="21" t="s">
        <v>166</v>
      </c>
      <c r="H644" s="20" t="s">
        <v>163</v>
      </c>
      <c r="I644" s="23" t="s">
        <v>163</v>
      </c>
      <c r="J644" s="23" t="s">
        <v>163</v>
      </c>
      <c r="K644" s="24" t="s">
        <v>163</v>
      </c>
      <c r="L644" s="20" t="s">
        <v>163</v>
      </c>
      <c r="R644" s="5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12"/>
      <c r="AF644" s="12"/>
    </row>
    <row r="645" spans="1:32" ht="15" customHeight="1">
      <c r="A645" s="14" t="s">
        <v>25</v>
      </c>
      <c r="B645" s="3" t="s">
        <v>108</v>
      </c>
      <c r="C645" s="20" t="s">
        <v>279</v>
      </c>
      <c r="D645" s="21" t="s">
        <v>224</v>
      </c>
      <c r="E645" s="21">
        <v>60</v>
      </c>
      <c r="F645" s="22" t="s">
        <v>29</v>
      </c>
      <c r="G645" s="21" t="s">
        <v>166</v>
      </c>
      <c r="H645" s="20" t="s">
        <v>163</v>
      </c>
      <c r="I645" s="23" t="s">
        <v>163</v>
      </c>
      <c r="J645" s="23" t="s">
        <v>163</v>
      </c>
      <c r="K645" s="24" t="s">
        <v>163</v>
      </c>
      <c r="L645" s="20" t="s">
        <v>163</v>
      </c>
      <c r="R645" s="5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12"/>
      <c r="AF645" s="12"/>
    </row>
    <row r="646" spans="1:32" ht="15" customHeight="1">
      <c r="A646" s="14" t="s">
        <v>22</v>
      </c>
      <c r="B646" s="3" t="s">
        <v>108</v>
      </c>
      <c r="C646" s="20" t="s">
        <v>279</v>
      </c>
      <c r="D646" s="21" t="s">
        <v>224</v>
      </c>
      <c r="E646" s="21">
        <v>60</v>
      </c>
      <c r="F646" s="22" t="s">
        <v>24</v>
      </c>
      <c r="G646" s="21" t="s">
        <v>166</v>
      </c>
      <c r="H646" s="20" t="s">
        <v>163</v>
      </c>
      <c r="I646" s="23" t="s">
        <v>163</v>
      </c>
      <c r="J646" s="23" t="s">
        <v>163</v>
      </c>
      <c r="K646" s="24" t="s">
        <v>163</v>
      </c>
      <c r="L646" s="20" t="s">
        <v>163</v>
      </c>
      <c r="R646" s="5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12"/>
      <c r="AF646" s="12"/>
    </row>
    <row r="647" spans="1:32" ht="15" customHeight="1">
      <c r="A647" s="14" t="s">
        <v>22</v>
      </c>
      <c r="B647" s="3" t="s">
        <v>108</v>
      </c>
      <c r="C647" s="20" t="s">
        <v>279</v>
      </c>
      <c r="D647" s="21" t="s">
        <v>224</v>
      </c>
      <c r="E647" s="21">
        <v>60</v>
      </c>
      <c r="F647" s="22" t="s">
        <v>24</v>
      </c>
      <c r="G647" s="21" t="s">
        <v>166</v>
      </c>
      <c r="H647" s="20" t="s">
        <v>163</v>
      </c>
      <c r="I647" s="23" t="s">
        <v>163</v>
      </c>
      <c r="J647" s="23" t="s">
        <v>163</v>
      </c>
      <c r="K647" s="24" t="s">
        <v>163</v>
      </c>
      <c r="L647" s="20" t="s">
        <v>163</v>
      </c>
      <c r="R647" s="5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12"/>
      <c r="AF647" s="12"/>
    </row>
    <row r="648" spans="1:32" ht="15" customHeight="1">
      <c r="A648" s="14" t="s">
        <v>22</v>
      </c>
      <c r="B648" s="3" t="s">
        <v>108</v>
      </c>
      <c r="C648" s="20" t="s">
        <v>279</v>
      </c>
      <c r="D648" s="21" t="s">
        <v>224</v>
      </c>
      <c r="E648" s="21">
        <v>60</v>
      </c>
      <c r="F648" s="22" t="s">
        <v>24</v>
      </c>
      <c r="G648" s="21" t="s">
        <v>166</v>
      </c>
      <c r="H648" s="20" t="s">
        <v>163</v>
      </c>
      <c r="I648" s="23" t="s">
        <v>163</v>
      </c>
      <c r="J648" s="23" t="s">
        <v>163</v>
      </c>
      <c r="K648" s="24" t="s">
        <v>163</v>
      </c>
      <c r="L648" s="20" t="s">
        <v>163</v>
      </c>
      <c r="R648" s="5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12"/>
      <c r="AF648" s="12"/>
    </row>
    <row r="649" spans="1:32" ht="15" customHeight="1">
      <c r="A649" s="14" t="s">
        <v>22</v>
      </c>
      <c r="B649" s="3" t="s">
        <v>108</v>
      </c>
      <c r="C649" s="20" t="s">
        <v>279</v>
      </c>
      <c r="D649" s="21" t="s">
        <v>224</v>
      </c>
      <c r="E649" s="21">
        <v>60</v>
      </c>
      <c r="F649" s="22" t="s">
        <v>24</v>
      </c>
      <c r="G649" s="21" t="s">
        <v>166</v>
      </c>
      <c r="H649" s="20" t="s">
        <v>163</v>
      </c>
      <c r="I649" s="23" t="s">
        <v>163</v>
      </c>
      <c r="J649" s="23" t="s">
        <v>163</v>
      </c>
      <c r="K649" s="24" t="s">
        <v>163</v>
      </c>
      <c r="L649" s="20" t="s">
        <v>163</v>
      </c>
      <c r="R649" s="5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12"/>
      <c r="AF649" s="12"/>
    </row>
    <row r="650" spans="1:32" ht="15" customHeight="1">
      <c r="A650" s="14" t="s">
        <v>31</v>
      </c>
      <c r="B650" s="3" t="s">
        <v>109</v>
      </c>
      <c r="C650" s="20" t="s">
        <v>280</v>
      </c>
      <c r="D650" s="21" t="s">
        <v>224</v>
      </c>
      <c r="E650" s="21">
        <v>60</v>
      </c>
      <c r="F650" s="22" t="s">
        <v>24</v>
      </c>
      <c r="G650" s="21" t="s">
        <v>166</v>
      </c>
      <c r="H650" s="20" t="s">
        <v>163</v>
      </c>
      <c r="I650" s="23" t="s">
        <v>163</v>
      </c>
      <c r="J650" s="23" t="s">
        <v>163</v>
      </c>
      <c r="K650" s="24" t="s">
        <v>163</v>
      </c>
      <c r="L650" s="20" t="s">
        <v>163</v>
      </c>
      <c r="R650" s="5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12"/>
      <c r="AF650" s="12"/>
    </row>
    <row r="651" spans="1:32" ht="15" customHeight="1">
      <c r="A651" s="14" t="s">
        <v>31</v>
      </c>
      <c r="B651" s="3" t="s">
        <v>109</v>
      </c>
      <c r="C651" s="20" t="s">
        <v>280</v>
      </c>
      <c r="D651" s="21" t="s">
        <v>224</v>
      </c>
      <c r="E651" s="21">
        <v>60</v>
      </c>
      <c r="F651" s="22" t="s">
        <v>24</v>
      </c>
      <c r="G651" s="21" t="s">
        <v>166</v>
      </c>
      <c r="H651" s="20" t="s">
        <v>163</v>
      </c>
      <c r="I651" s="23" t="s">
        <v>163</v>
      </c>
      <c r="J651" s="23" t="s">
        <v>163</v>
      </c>
      <c r="K651" s="24" t="s">
        <v>163</v>
      </c>
      <c r="L651" s="20" t="s">
        <v>163</v>
      </c>
      <c r="R651" s="5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12"/>
      <c r="AF651" s="12"/>
    </row>
    <row r="652" spans="1:32" ht="15" customHeight="1">
      <c r="A652" s="14" t="s">
        <v>31</v>
      </c>
      <c r="B652" s="3" t="s">
        <v>109</v>
      </c>
      <c r="C652" s="20" t="s">
        <v>280</v>
      </c>
      <c r="D652" s="21" t="s">
        <v>224</v>
      </c>
      <c r="E652" s="21">
        <v>60</v>
      </c>
      <c r="F652" s="22" t="s">
        <v>24</v>
      </c>
      <c r="G652" s="21" t="s">
        <v>166</v>
      </c>
      <c r="H652" s="20" t="s">
        <v>163</v>
      </c>
      <c r="I652" s="23" t="s">
        <v>163</v>
      </c>
      <c r="J652" s="23" t="s">
        <v>163</v>
      </c>
      <c r="K652" s="24" t="s">
        <v>163</v>
      </c>
      <c r="L652" s="20" t="s">
        <v>163</v>
      </c>
      <c r="R652" s="5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12"/>
      <c r="AF652" s="12"/>
    </row>
    <row r="653" spans="1:32" ht="15" customHeight="1">
      <c r="A653" s="14" t="s">
        <v>31</v>
      </c>
      <c r="B653" s="3" t="s">
        <v>109</v>
      </c>
      <c r="C653" s="20" t="s">
        <v>280</v>
      </c>
      <c r="D653" s="21" t="s">
        <v>224</v>
      </c>
      <c r="E653" s="21">
        <v>60</v>
      </c>
      <c r="F653" s="22" t="s">
        <v>24</v>
      </c>
      <c r="G653" s="21" t="s">
        <v>166</v>
      </c>
      <c r="H653" s="20" t="s">
        <v>163</v>
      </c>
      <c r="I653" s="23" t="s">
        <v>163</v>
      </c>
      <c r="J653" s="23" t="s">
        <v>163</v>
      </c>
      <c r="K653" s="24" t="s">
        <v>163</v>
      </c>
      <c r="L653" s="20" t="s">
        <v>163</v>
      </c>
      <c r="R653" s="5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12"/>
      <c r="AF653" s="12"/>
    </row>
    <row r="654" spans="1:32" ht="15" customHeight="1">
      <c r="A654" s="14" t="s">
        <v>31</v>
      </c>
      <c r="B654" s="3" t="s">
        <v>109</v>
      </c>
      <c r="C654" s="20" t="s">
        <v>280</v>
      </c>
      <c r="D654" s="21" t="s">
        <v>224</v>
      </c>
      <c r="E654" s="21">
        <v>60</v>
      </c>
      <c r="F654" s="22" t="s">
        <v>29</v>
      </c>
      <c r="G654" s="21" t="s">
        <v>166</v>
      </c>
      <c r="H654" s="20" t="s">
        <v>163</v>
      </c>
      <c r="I654" s="23" t="s">
        <v>163</v>
      </c>
      <c r="J654" s="23" t="s">
        <v>163</v>
      </c>
      <c r="K654" s="24" t="s">
        <v>163</v>
      </c>
      <c r="L654" s="20" t="s">
        <v>163</v>
      </c>
      <c r="R654" s="5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12"/>
      <c r="AF654" s="12"/>
    </row>
    <row r="655" spans="1:32" ht="15" customHeight="1">
      <c r="A655" s="14" t="s">
        <v>31</v>
      </c>
      <c r="B655" s="3" t="s">
        <v>109</v>
      </c>
      <c r="C655" s="20" t="s">
        <v>280</v>
      </c>
      <c r="D655" s="21" t="s">
        <v>224</v>
      </c>
      <c r="E655" s="21">
        <v>60</v>
      </c>
      <c r="F655" s="22" t="s">
        <v>29</v>
      </c>
      <c r="G655" s="21" t="s">
        <v>166</v>
      </c>
      <c r="H655" s="20" t="s">
        <v>163</v>
      </c>
      <c r="I655" s="23" t="s">
        <v>163</v>
      </c>
      <c r="J655" s="23" t="s">
        <v>163</v>
      </c>
      <c r="K655" s="24" t="s">
        <v>163</v>
      </c>
      <c r="L655" s="20" t="s">
        <v>163</v>
      </c>
      <c r="R655" s="5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12"/>
      <c r="AF655" s="12"/>
    </row>
    <row r="656" spans="1:32" ht="15" customHeight="1">
      <c r="A656" s="14" t="s">
        <v>31</v>
      </c>
      <c r="B656" s="3" t="s">
        <v>109</v>
      </c>
      <c r="C656" s="20" t="s">
        <v>280</v>
      </c>
      <c r="D656" s="21" t="s">
        <v>224</v>
      </c>
      <c r="E656" s="21">
        <v>60</v>
      </c>
      <c r="F656" s="22" t="s">
        <v>29</v>
      </c>
      <c r="G656" s="21" t="s">
        <v>166</v>
      </c>
      <c r="H656" s="20" t="s">
        <v>163</v>
      </c>
      <c r="I656" s="23" t="s">
        <v>163</v>
      </c>
      <c r="J656" s="23" t="s">
        <v>163</v>
      </c>
      <c r="K656" s="24" t="s">
        <v>163</v>
      </c>
      <c r="L656" s="20" t="s">
        <v>163</v>
      </c>
      <c r="R656" s="5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12"/>
      <c r="AF656" s="12"/>
    </row>
    <row r="657" spans="1:32" ht="15" customHeight="1">
      <c r="A657" s="14" t="s">
        <v>31</v>
      </c>
      <c r="B657" s="3" t="s">
        <v>109</v>
      </c>
      <c r="C657" s="20" t="s">
        <v>280</v>
      </c>
      <c r="D657" s="21" t="s">
        <v>224</v>
      </c>
      <c r="E657" s="21">
        <v>60</v>
      </c>
      <c r="F657" s="22" t="s">
        <v>29</v>
      </c>
      <c r="G657" s="21" t="s">
        <v>166</v>
      </c>
      <c r="H657" s="20" t="s">
        <v>163</v>
      </c>
      <c r="I657" s="23" t="s">
        <v>163</v>
      </c>
      <c r="J657" s="23" t="s">
        <v>163</v>
      </c>
      <c r="K657" s="24" t="s">
        <v>163</v>
      </c>
      <c r="L657" s="20" t="s">
        <v>163</v>
      </c>
      <c r="R657" s="5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12"/>
      <c r="AF657" s="12"/>
    </row>
    <row r="658" spans="1:32" ht="15" customHeight="1">
      <c r="A658" s="14" t="s">
        <v>25</v>
      </c>
      <c r="B658" s="3" t="s">
        <v>109</v>
      </c>
      <c r="C658" s="20" t="s">
        <v>280</v>
      </c>
      <c r="D658" s="21" t="s">
        <v>224</v>
      </c>
      <c r="E658" s="21">
        <v>60</v>
      </c>
      <c r="F658" s="22" t="s">
        <v>29</v>
      </c>
      <c r="G658" s="21" t="s">
        <v>166</v>
      </c>
      <c r="H658" s="20" t="s">
        <v>163</v>
      </c>
      <c r="I658" s="23" t="s">
        <v>163</v>
      </c>
      <c r="J658" s="23" t="s">
        <v>163</v>
      </c>
      <c r="K658" s="24" t="s">
        <v>163</v>
      </c>
      <c r="L658" s="20" t="s">
        <v>163</v>
      </c>
      <c r="R658" s="5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12"/>
      <c r="AF658" s="12"/>
    </row>
    <row r="659" spans="1:32" ht="15" customHeight="1">
      <c r="A659" s="14" t="s">
        <v>25</v>
      </c>
      <c r="B659" s="3" t="s">
        <v>109</v>
      </c>
      <c r="C659" s="20" t="s">
        <v>280</v>
      </c>
      <c r="D659" s="21" t="s">
        <v>224</v>
      </c>
      <c r="E659" s="21">
        <v>60</v>
      </c>
      <c r="F659" s="22" t="s">
        <v>29</v>
      </c>
      <c r="G659" s="21" t="s">
        <v>166</v>
      </c>
      <c r="H659" s="20" t="s">
        <v>163</v>
      </c>
      <c r="I659" s="23" t="s">
        <v>163</v>
      </c>
      <c r="J659" s="23" t="s">
        <v>163</v>
      </c>
      <c r="K659" s="24" t="s">
        <v>163</v>
      </c>
      <c r="L659" s="20" t="s">
        <v>163</v>
      </c>
      <c r="R659" s="5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12"/>
      <c r="AF659" s="12"/>
    </row>
    <row r="660" spans="1:32" ht="15" customHeight="1">
      <c r="A660" s="14" t="s">
        <v>25</v>
      </c>
      <c r="B660" s="3" t="s">
        <v>109</v>
      </c>
      <c r="C660" s="20" t="s">
        <v>280</v>
      </c>
      <c r="D660" s="21" t="s">
        <v>224</v>
      </c>
      <c r="E660" s="21">
        <v>60</v>
      </c>
      <c r="F660" s="22" t="s">
        <v>29</v>
      </c>
      <c r="G660" s="21" t="s">
        <v>166</v>
      </c>
      <c r="H660" s="20" t="s">
        <v>163</v>
      </c>
      <c r="I660" s="23" t="s">
        <v>163</v>
      </c>
      <c r="J660" s="23" t="s">
        <v>163</v>
      </c>
      <c r="K660" s="24" t="s">
        <v>163</v>
      </c>
      <c r="L660" s="20" t="s">
        <v>163</v>
      </c>
      <c r="R660" s="5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12"/>
      <c r="AF660" s="12"/>
    </row>
    <row r="661" spans="1:32" ht="15" customHeight="1">
      <c r="A661" s="14" t="s">
        <v>25</v>
      </c>
      <c r="B661" s="3" t="s">
        <v>109</v>
      </c>
      <c r="C661" s="20" t="s">
        <v>280</v>
      </c>
      <c r="D661" s="21" t="s">
        <v>224</v>
      </c>
      <c r="E661" s="21">
        <v>60</v>
      </c>
      <c r="F661" s="22" t="s">
        <v>29</v>
      </c>
      <c r="G661" s="21" t="s">
        <v>166</v>
      </c>
      <c r="H661" s="20" t="s">
        <v>163</v>
      </c>
      <c r="I661" s="23" t="s">
        <v>163</v>
      </c>
      <c r="J661" s="23" t="s">
        <v>163</v>
      </c>
      <c r="K661" s="24" t="s">
        <v>163</v>
      </c>
      <c r="L661" s="20" t="s">
        <v>163</v>
      </c>
      <c r="R661" s="5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12"/>
      <c r="AF661" s="12"/>
    </row>
    <row r="662" spans="1:32" ht="15" customHeight="1">
      <c r="A662" s="14" t="s">
        <v>22</v>
      </c>
      <c r="B662" s="3" t="s">
        <v>109</v>
      </c>
      <c r="C662" s="20" t="s">
        <v>280</v>
      </c>
      <c r="D662" s="21" t="s">
        <v>224</v>
      </c>
      <c r="E662" s="21">
        <v>60</v>
      </c>
      <c r="F662" s="22" t="s">
        <v>24</v>
      </c>
      <c r="G662" s="21" t="s">
        <v>166</v>
      </c>
      <c r="H662" s="20" t="s">
        <v>163</v>
      </c>
      <c r="I662" s="23" t="s">
        <v>163</v>
      </c>
      <c r="J662" s="23" t="s">
        <v>163</v>
      </c>
      <c r="K662" s="24" t="s">
        <v>163</v>
      </c>
      <c r="L662" s="20" t="s">
        <v>163</v>
      </c>
      <c r="R662" s="5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12"/>
      <c r="AF662" s="12"/>
    </row>
    <row r="663" spans="1:32" ht="15" customHeight="1">
      <c r="A663" s="14" t="s">
        <v>22</v>
      </c>
      <c r="B663" s="3" t="s">
        <v>109</v>
      </c>
      <c r="C663" s="20" t="s">
        <v>280</v>
      </c>
      <c r="D663" s="21" t="s">
        <v>224</v>
      </c>
      <c r="E663" s="21">
        <v>60</v>
      </c>
      <c r="F663" s="22" t="s">
        <v>24</v>
      </c>
      <c r="G663" s="21" t="s">
        <v>166</v>
      </c>
      <c r="H663" s="20" t="s">
        <v>163</v>
      </c>
      <c r="I663" s="23" t="s">
        <v>163</v>
      </c>
      <c r="J663" s="23" t="s">
        <v>163</v>
      </c>
      <c r="K663" s="24" t="s">
        <v>163</v>
      </c>
      <c r="L663" s="20" t="s">
        <v>163</v>
      </c>
      <c r="R663" s="5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12"/>
      <c r="AF663" s="12"/>
    </row>
    <row r="664" spans="1:32" ht="15" customHeight="1">
      <c r="A664" s="14" t="s">
        <v>22</v>
      </c>
      <c r="B664" s="3" t="s">
        <v>109</v>
      </c>
      <c r="C664" s="20" t="s">
        <v>280</v>
      </c>
      <c r="D664" s="21" t="s">
        <v>224</v>
      </c>
      <c r="E664" s="21">
        <v>60</v>
      </c>
      <c r="F664" s="22" t="s">
        <v>24</v>
      </c>
      <c r="G664" s="21" t="s">
        <v>166</v>
      </c>
      <c r="H664" s="20" t="s">
        <v>163</v>
      </c>
      <c r="I664" s="23" t="s">
        <v>163</v>
      </c>
      <c r="J664" s="23" t="s">
        <v>163</v>
      </c>
      <c r="K664" s="24" t="s">
        <v>163</v>
      </c>
      <c r="L664" s="20" t="s">
        <v>163</v>
      </c>
      <c r="R664" s="5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12"/>
      <c r="AF664" s="12"/>
    </row>
    <row r="665" spans="1:32" ht="15" customHeight="1">
      <c r="A665" s="14" t="s">
        <v>22</v>
      </c>
      <c r="B665" s="3" t="s">
        <v>109</v>
      </c>
      <c r="C665" s="20" t="s">
        <v>280</v>
      </c>
      <c r="D665" s="21" t="s">
        <v>224</v>
      </c>
      <c r="E665" s="21">
        <v>60</v>
      </c>
      <c r="F665" s="22" t="s">
        <v>24</v>
      </c>
      <c r="G665" s="21" t="s">
        <v>166</v>
      </c>
      <c r="H665" s="20" t="s">
        <v>163</v>
      </c>
      <c r="I665" s="23" t="s">
        <v>163</v>
      </c>
      <c r="J665" s="23" t="s">
        <v>163</v>
      </c>
      <c r="K665" s="24" t="s">
        <v>163</v>
      </c>
      <c r="L665" s="20" t="s">
        <v>163</v>
      </c>
      <c r="R665" s="5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12"/>
      <c r="AF665" s="12"/>
    </row>
    <row r="666" spans="1:32" ht="15" customHeight="1">
      <c r="A666" s="14" t="s">
        <v>31</v>
      </c>
      <c r="B666" s="3" t="s">
        <v>110</v>
      </c>
      <c r="C666" s="20" t="s">
        <v>281</v>
      </c>
      <c r="D666" s="21" t="s">
        <v>224</v>
      </c>
      <c r="E666" s="21">
        <v>60</v>
      </c>
      <c r="F666" s="22" t="s">
        <v>24</v>
      </c>
      <c r="G666" s="21" t="s">
        <v>166</v>
      </c>
      <c r="H666" s="20" t="s">
        <v>163</v>
      </c>
      <c r="I666" s="23" t="s">
        <v>163</v>
      </c>
      <c r="J666" s="23" t="s">
        <v>163</v>
      </c>
      <c r="K666" s="24" t="s">
        <v>163</v>
      </c>
      <c r="L666" s="20" t="s">
        <v>163</v>
      </c>
      <c r="R666" s="5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12"/>
      <c r="AF666" s="12"/>
    </row>
    <row r="667" spans="1:32" ht="15" customHeight="1">
      <c r="A667" s="14" t="s">
        <v>31</v>
      </c>
      <c r="B667" s="3" t="s">
        <v>110</v>
      </c>
      <c r="C667" s="20" t="s">
        <v>281</v>
      </c>
      <c r="D667" s="21" t="s">
        <v>224</v>
      </c>
      <c r="E667" s="21">
        <v>60</v>
      </c>
      <c r="F667" s="22" t="s">
        <v>24</v>
      </c>
      <c r="G667" s="21" t="s">
        <v>166</v>
      </c>
      <c r="H667" s="20" t="s">
        <v>163</v>
      </c>
      <c r="I667" s="23" t="s">
        <v>163</v>
      </c>
      <c r="J667" s="23" t="s">
        <v>163</v>
      </c>
      <c r="K667" s="24" t="s">
        <v>163</v>
      </c>
      <c r="L667" s="20" t="s">
        <v>163</v>
      </c>
      <c r="R667" s="5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12"/>
      <c r="AF667" s="12"/>
    </row>
    <row r="668" spans="1:32" ht="15" customHeight="1">
      <c r="A668" s="14" t="s">
        <v>31</v>
      </c>
      <c r="B668" s="3" t="s">
        <v>110</v>
      </c>
      <c r="C668" s="20" t="s">
        <v>281</v>
      </c>
      <c r="D668" s="21" t="s">
        <v>224</v>
      </c>
      <c r="E668" s="21">
        <v>60</v>
      </c>
      <c r="F668" s="22" t="s">
        <v>24</v>
      </c>
      <c r="G668" s="21" t="s">
        <v>166</v>
      </c>
      <c r="H668" s="20" t="s">
        <v>163</v>
      </c>
      <c r="I668" s="23" t="s">
        <v>163</v>
      </c>
      <c r="J668" s="23" t="s">
        <v>163</v>
      </c>
      <c r="K668" s="24" t="s">
        <v>163</v>
      </c>
      <c r="L668" s="20" t="s">
        <v>163</v>
      </c>
      <c r="R668" s="5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12"/>
      <c r="AF668" s="12"/>
    </row>
    <row r="669" spans="1:32" ht="15" customHeight="1">
      <c r="A669" s="14" t="s">
        <v>31</v>
      </c>
      <c r="B669" s="3" t="s">
        <v>110</v>
      </c>
      <c r="C669" s="20" t="s">
        <v>281</v>
      </c>
      <c r="D669" s="21" t="s">
        <v>224</v>
      </c>
      <c r="E669" s="21">
        <v>60</v>
      </c>
      <c r="F669" s="22" t="s">
        <v>24</v>
      </c>
      <c r="G669" s="21" t="s">
        <v>166</v>
      </c>
      <c r="H669" s="20" t="s">
        <v>163</v>
      </c>
      <c r="I669" s="23" t="s">
        <v>163</v>
      </c>
      <c r="J669" s="23" t="s">
        <v>163</v>
      </c>
      <c r="K669" s="24" t="s">
        <v>163</v>
      </c>
      <c r="L669" s="20" t="s">
        <v>163</v>
      </c>
      <c r="R669" s="5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12"/>
      <c r="AF669" s="12"/>
    </row>
    <row r="670" spans="1:32" ht="15" customHeight="1">
      <c r="A670" s="14" t="s">
        <v>31</v>
      </c>
      <c r="B670" s="3" t="s">
        <v>110</v>
      </c>
      <c r="C670" s="20" t="s">
        <v>281</v>
      </c>
      <c r="D670" s="21" t="s">
        <v>224</v>
      </c>
      <c r="E670" s="21">
        <v>60</v>
      </c>
      <c r="F670" s="22" t="s">
        <v>29</v>
      </c>
      <c r="G670" s="21" t="s">
        <v>166</v>
      </c>
      <c r="H670" s="20" t="s">
        <v>163</v>
      </c>
      <c r="I670" s="23" t="s">
        <v>163</v>
      </c>
      <c r="J670" s="23" t="s">
        <v>163</v>
      </c>
      <c r="K670" s="24" t="s">
        <v>163</v>
      </c>
      <c r="L670" s="20" t="s">
        <v>163</v>
      </c>
      <c r="R670" s="5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12"/>
      <c r="AF670" s="12"/>
    </row>
    <row r="671" spans="1:32" ht="15" customHeight="1">
      <c r="A671" s="14" t="s">
        <v>31</v>
      </c>
      <c r="B671" s="3" t="s">
        <v>110</v>
      </c>
      <c r="C671" s="20" t="s">
        <v>281</v>
      </c>
      <c r="D671" s="21" t="s">
        <v>224</v>
      </c>
      <c r="E671" s="21">
        <v>60</v>
      </c>
      <c r="F671" s="22" t="s">
        <v>29</v>
      </c>
      <c r="G671" s="21" t="s">
        <v>166</v>
      </c>
      <c r="H671" s="20" t="s">
        <v>163</v>
      </c>
      <c r="I671" s="23" t="s">
        <v>163</v>
      </c>
      <c r="J671" s="23" t="s">
        <v>163</v>
      </c>
      <c r="K671" s="24" t="s">
        <v>163</v>
      </c>
      <c r="L671" s="20" t="s">
        <v>163</v>
      </c>
      <c r="R671" s="5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12"/>
      <c r="AF671" s="12"/>
    </row>
    <row r="672" spans="1:32" ht="15" customHeight="1">
      <c r="A672" s="14" t="s">
        <v>31</v>
      </c>
      <c r="B672" s="3" t="s">
        <v>110</v>
      </c>
      <c r="C672" s="20" t="s">
        <v>281</v>
      </c>
      <c r="D672" s="21" t="s">
        <v>224</v>
      </c>
      <c r="E672" s="21">
        <v>60</v>
      </c>
      <c r="F672" s="22" t="s">
        <v>29</v>
      </c>
      <c r="G672" s="21" t="s">
        <v>166</v>
      </c>
      <c r="H672" s="20" t="s">
        <v>163</v>
      </c>
      <c r="I672" s="23" t="s">
        <v>163</v>
      </c>
      <c r="J672" s="23" t="s">
        <v>163</v>
      </c>
      <c r="K672" s="24" t="s">
        <v>163</v>
      </c>
      <c r="L672" s="20" t="s">
        <v>163</v>
      </c>
      <c r="R672" s="5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12"/>
      <c r="AF672" s="12"/>
    </row>
    <row r="673" spans="1:32" ht="15" customHeight="1">
      <c r="A673" s="14" t="s">
        <v>31</v>
      </c>
      <c r="B673" s="3" t="s">
        <v>110</v>
      </c>
      <c r="C673" s="20" t="s">
        <v>281</v>
      </c>
      <c r="D673" s="21" t="s">
        <v>224</v>
      </c>
      <c r="E673" s="21">
        <v>60</v>
      </c>
      <c r="F673" s="22" t="s">
        <v>29</v>
      </c>
      <c r="G673" s="21" t="s">
        <v>166</v>
      </c>
      <c r="H673" s="20" t="s">
        <v>163</v>
      </c>
      <c r="I673" s="23" t="s">
        <v>163</v>
      </c>
      <c r="J673" s="23" t="s">
        <v>163</v>
      </c>
      <c r="K673" s="24" t="s">
        <v>163</v>
      </c>
      <c r="L673" s="20" t="s">
        <v>163</v>
      </c>
      <c r="R673" s="5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12"/>
      <c r="AF673" s="12"/>
    </row>
    <row r="674" spans="1:32" ht="15" customHeight="1">
      <c r="A674" s="14" t="s">
        <v>25</v>
      </c>
      <c r="B674" s="3" t="s">
        <v>110</v>
      </c>
      <c r="C674" s="20" t="s">
        <v>281</v>
      </c>
      <c r="D674" s="21" t="s">
        <v>224</v>
      </c>
      <c r="E674" s="21">
        <v>60</v>
      </c>
      <c r="F674" s="22" t="s">
        <v>29</v>
      </c>
      <c r="G674" s="21" t="s">
        <v>166</v>
      </c>
      <c r="H674" s="20" t="s">
        <v>163</v>
      </c>
      <c r="I674" s="23" t="s">
        <v>163</v>
      </c>
      <c r="J674" s="23" t="s">
        <v>163</v>
      </c>
      <c r="K674" s="24" t="s">
        <v>163</v>
      </c>
      <c r="L674" s="20" t="s">
        <v>163</v>
      </c>
      <c r="R674" s="5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12"/>
      <c r="AF674" s="12"/>
    </row>
    <row r="675" spans="1:32" ht="15" customHeight="1">
      <c r="A675" s="14" t="s">
        <v>25</v>
      </c>
      <c r="B675" s="3" t="s">
        <v>110</v>
      </c>
      <c r="C675" s="20" t="s">
        <v>281</v>
      </c>
      <c r="D675" s="21" t="s">
        <v>224</v>
      </c>
      <c r="E675" s="21">
        <v>60</v>
      </c>
      <c r="F675" s="22" t="s">
        <v>29</v>
      </c>
      <c r="G675" s="21" t="s">
        <v>166</v>
      </c>
      <c r="H675" s="20" t="s">
        <v>163</v>
      </c>
      <c r="I675" s="23" t="s">
        <v>163</v>
      </c>
      <c r="J675" s="23" t="s">
        <v>163</v>
      </c>
      <c r="K675" s="24" t="s">
        <v>163</v>
      </c>
      <c r="L675" s="20" t="s">
        <v>163</v>
      </c>
      <c r="R675" s="5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12"/>
      <c r="AF675" s="12"/>
    </row>
    <row r="676" spans="1:32" ht="15" customHeight="1">
      <c r="A676" s="14" t="s">
        <v>25</v>
      </c>
      <c r="B676" s="3" t="s">
        <v>110</v>
      </c>
      <c r="C676" s="20" t="s">
        <v>281</v>
      </c>
      <c r="D676" s="21" t="s">
        <v>224</v>
      </c>
      <c r="E676" s="21">
        <v>60</v>
      </c>
      <c r="F676" s="22" t="s">
        <v>29</v>
      </c>
      <c r="G676" s="21" t="s">
        <v>166</v>
      </c>
      <c r="H676" s="20" t="s">
        <v>163</v>
      </c>
      <c r="I676" s="23" t="s">
        <v>163</v>
      </c>
      <c r="J676" s="23" t="s">
        <v>163</v>
      </c>
      <c r="K676" s="24" t="s">
        <v>163</v>
      </c>
      <c r="L676" s="20" t="s">
        <v>163</v>
      </c>
      <c r="R676" s="5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12"/>
      <c r="AF676" s="12"/>
    </row>
    <row r="677" spans="1:32" ht="15" customHeight="1">
      <c r="A677" s="14" t="s">
        <v>25</v>
      </c>
      <c r="B677" s="3" t="s">
        <v>110</v>
      </c>
      <c r="C677" s="20" t="s">
        <v>281</v>
      </c>
      <c r="D677" s="21" t="s">
        <v>224</v>
      </c>
      <c r="E677" s="21">
        <v>60</v>
      </c>
      <c r="F677" s="22" t="s">
        <v>29</v>
      </c>
      <c r="G677" s="21" t="s">
        <v>166</v>
      </c>
      <c r="H677" s="20" t="s">
        <v>163</v>
      </c>
      <c r="I677" s="23" t="s">
        <v>163</v>
      </c>
      <c r="J677" s="23" t="s">
        <v>163</v>
      </c>
      <c r="K677" s="24" t="s">
        <v>163</v>
      </c>
      <c r="L677" s="20" t="s">
        <v>163</v>
      </c>
      <c r="R677" s="5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12"/>
      <c r="AF677" s="12"/>
    </row>
    <row r="678" spans="1:32" ht="15" customHeight="1">
      <c r="A678" s="14" t="s">
        <v>22</v>
      </c>
      <c r="B678" s="3" t="s">
        <v>110</v>
      </c>
      <c r="C678" s="20" t="s">
        <v>281</v>
      </c>
      <c r="D678" s="21" t="s">
        <v>224</v>
      </c>
      <c r="E678" s="21">
        <v>60</v>
      </c>
      <c r="F678" s="22" t="s">
        <v>24</v>
      </c>
      <c r="G678" s="21" t="s">
        <v>166</v>
      </c>
      <c r="H678" s="20" t="s">
        <v>163</v>
      </c>
      <c r="I678" s="23" t="s">
        <v>163</v>
      </c>
      <c r="J678" s="23" t="s">
        <v>163</v>
      </c>
      <c r="K678" s="24" t="s">
        <v>163</v>
      </c>
      <c r="L678" s="20" t="s">
        <v>163</v>
      </c>
      <c r="R678" s="5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12"/>
      <c r="AF678" s="12"/>
    </row>
    <row r="679" spans="1:32" ht="15" customHeight="1">
      <c r="A679" s="14" t="s">
        <v>22</v>
      </c>
      <c r="B679" s="3" t="s">
        <v>110</v>
      </c>
      <c r="C679" s="20" t="s">
        <v>281</v>
      </c>
      <c r="D679" s="21" t="s">
        <v>224</v>
      </c>
      <c r="E679" s="21">
        <v>60</v>
      </c>
      <c r="F679" s="22" t="s">
        <v>24</v>
      </c>
      <c r="G679" s="21" t="s">
        <v>166</v>
      </c>
      <c r="H679" s="20" t="s">
        <v>163</v>
      </c>
      <c r="I679" s="23" t="s">
        <v>163</v>
      </c>
      <c r="J679" s="23" t="s">
        <v>163</v>
      </c>
      <c r="K679" s="24" t="s">
        <v>163</v>
      </c>
      <c r="L679" s="20" t="s">
        <v>163</v>
      </c>
      <c r="R679" s="5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12"/>
      <c r="AF679" s="12"/>
    </row>
    <row r="680" spans="1:32" ht="15" customHeight="1">
      <c r="A680" s="14" t="s">
        <v>22</v>
      </c>
      <c r="B680" s="3" t="s">
        <v>110</v>
      </c>
      <c r="C680" s="20" t="s">
        <v>281</v>
      </c>
      <c r="D680" s="21" t="s">
        <v>224</v>
      </c>
      <c r="E680" s="21">
        <v>60</v>
      </c>
      <c r="F680" s="22" t="s">
        <v>24</v>
      </c>
      <c r="G680" s="21" t="s">
        <v>166</v>
      </c>
      <c r="H680" s="20" t="s">
        <v>163</v>
      </c>
      <c r="I680" s="23" t="s">
        <v>163</v>
      </c>
      <c r="J680" s="23" t="s">
        <v>163</v>
      </c>
      <c r="K680" s="24" t="s">
        <v>163</v>
      </c>
      <c r="L680" s="20" t="s">
        <v>163</v>
      </c>
      <c r="R680" s="5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12"/>
      <c r="AF680" s="12"/>
    </row>
    <row r="681" spans="1:32" ht="15" customHeight="1">
      <c r="A681" s="14" t="s">
        <v>22</v>
      </c>
      <c r="B681" s="3" t="s">
        <v>110</v>
      </c>
      <c r="C681" s="20" t="s">
        <v>281</v>
      </c>
      <c r="D681" s="21" t="s">
        <v>224</v>
      </c>
      <c r="E681" s="21">
        <v>60</v>
      </c>
      <c r="F681" s="22" t="s">
        <v>24</v>
      </c>
      <c r="G681" s="21" t="s">
        <v>166</v>
      </c>
      <c r="H681" s="20" t="s">
        <v>163</v>
      </c>
      <c r="I681" s="23" t="s">
        <v>163</v>
      </c>
      <c r="J681" s="23" t="s">
        <v>163</v>
      </c>
      <c r="K681" s="24" t="s">
        <v>163</v>
      </c>
      <c r="L681" s="20" t="s">
        <v>163</v>
      </c>
      <c r="R681" s="5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12"/>
      <c r="AF681" s="12"/>
    </row>
    <row r="682" spans="1:32" ht="15" customHeight="1">
      <c r="A682" s="14" t="s">
        <v>31</v>
      </c>
      <c r="B682" s="3" t="s">
        <v>111</v>
      </c>
      <c r="C682" s="20" t="s">
        <v>282</v>
      </c>
      <c r="D682" s="21" t="s">
        <v>224</v>
      </c>
      <c r="E682" s="21">
        <v>60</v>
      </c>
      <c r="F682" s="22" t="s">
        <v>24</v>
      </c>
      <c r="G682" s="21" t="s">
        <v>166</v>
      </c>
      <c r="H682" s="20" t="s">
        <v>163</v>
      </c>
      <c r="I682" s="23" t="s">
        <v>163</v>
      </c>
      <c r="J682" s="23" t="s">
        <v>163</v>
      </c>
      <c r="K682" s="24" t="s">
        <v>163</v>
      </c>
      <c r="L682" s="20" t="s">
        <v>163</v>
      </c>
      <c r="R682" s="5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12"/>
      <c r="AF682" s="12"/>
    </row>
    <row r="683" spans="1:32" ht="15" customHeight="1">
      <c r="A683" s="14" t="s">
        <v>31</v>
      </c>
      <c r="B683" s="3" t="s">
        <v>111</v>
      </c>
      <c r="C683" s="20" t="s">
        <v>282</v>
      </c>
      <c r="D683" s="21" t="s">
        <v>224</v>
      </c>
      <c r="E683" s="21">
        <v>60</v>
      </c>
      <c r="F683" s="22" t="s">
        <v>24</v>
      </c>
      <c r="G683" s="21" t="s">
        <v>166</v>
      </c>
      <c r="H683" s="20" t="s">
        <v>163</v>
      </c>
      <c r="I683" s="23" t="s">
        <v>163</v>
      </c>
      <c r="J683" s="23" t="s">
        <v>163</v>
      </c>
      <c r="K683" s="24" t="s">
        <v>163</v>
      </c>
      <c r="L683" s="20" t="s">
        <v>163</v>
      </c>
      <c r="R683" s="5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12"/>
      <c r="AF683" s="12"/>
    </row>
    <row r="684" spans="1:32" ht="15" customHeight="1">
      <c r="A684" s="14" t="s">
        <v>31</v>
      </c>
      <c r="B684" s="3" t="s">
        <v>111</v>
      </c>
      <c r="C684" s="20" t="s">
        <v>282</v>
      </c>
      <c r="D684" s="21" t="s">
        <v>224</v>
      </c>
      <c r="E684" s="21">
        <v>60</v>
      </c>
      <c r="F684" s="22" t="s">
        <v>24</v>
      </c>
      <c r="G684" s="21" t="s">
        <v>166</v>
      </c>
      <c r="H684" s="20" t="s">
        <v>163</v>
      </c>
      <c r="I684" s="23" t="s">
        <v>163</v>
      </c>
      <c r="J684" s="23" t="s">
        <v>163</v>
      </c>
      <c r="K684" s="24" t="s">
        <v>163</v>
      </c>
      <c r="L684" s="20" t="s">
        <v>163</v>
      </c>
      <c r="R684" s="5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12"/>
      <c r="AF684" s="12"/>
    </row>
    <row r="685" spans="1:32" ht="15" customHeight="1">
      <c r="A685" s="14" t="s">
        <v>31</v>
      </c>
      <c r="B685" s="3" t="s">
        <v>111</v>
      </c>
      <c r="C685" s="20" t="s">
        <v>282</v>
      </c>
      <c r="D685" s="21" t="s">
        <v>224</v>
      </c>
      <c r="E685" s="21">
        <v>60</v>
      </c>
      <c r="F685" s="22" t="s">
        <v>24</v>
      </c>
      <c r="G685" s="21" t="s">
        <v>166</v>
      </c>
      <c r="H685" s="20" t="s">
        <v>163</v>
      </c>
      <c r="I685" s="23" t="s">
        <v>163</v>
      </c>
      <c r="J685" s="23" t="s">
        <v>163</v>
      </c>
      <c r="K685" s="24" t="s">
        <v>163</v>
      </c>
      <c r="L685" s="20" t="s">
        <v>163</v>
      </c>
      <c r="R685" s="5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12"/>
      <c r="AF685" s="12"/>
    </row>
    <row r="686" spans="1:32" ht="15" customHeight="1">
      <c r="A686" s="14" t="s">
        <v>31</v>
      </c>
      <c r="B686" s="3" t="s">
        <v>111</v>
      </c>
      <c r="C686" s="20" t="s">
        <v>282</v>
      </c>
      <c r="D686" s="21" t="s">
        <v>224</v>
      </c>
      <c r="E686" s="21">
        <v>60</v>
      </c>
      <c r="F686" s="22" t="s">
        <v>29</v>
      </c>
      <c r="G686" s="21" t="s">
        <v>166</v>
      </c>
      <c r="H686" s="20" t="s">
        <v>163</v>
      </c>
      <c r="I686" s="23" t="s">
        <v>163</v>
      </c>
      <c r="J686" s="23" t="s">
        <v>163</v>
      </c>
      <c r="K686" s="24" t="s">
        <v>163</v>
      </c>
      <c r="L686" s="20" t="s">
        <v>163</v>
      </c>
      <c r="R686" s="5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12"/>
      <c r="AF686" s="12"/>
    </row>
    <row r="687" spans="1:32" ht="15" customHeight="1">
      <c r="A687" s="14" t="s">
        <v>31</v>
      </c>
      <c r="B687" s="3" t="s">
        <v>111</v>
      </c>
      <c r="C687" s="20" t="s">
        <v>282</v>
      </c>
      <c r="D687" s="21" t="s">
        <v>224</v>
      </c>
      <c r="E687" s="21">
        <v>60</v>
      </c>
      <c r="F687" s="22" t="s">
        <v>29</v>
      </c>
      <c r="G687" s="21" t="s">
        <v>166</v>
      </c>
      <c r="H687" s="20" t="s">
        <v>163</v>
      </c>
      <c r="I687" s="23" t="s">
        <v>163</v>
      </c>
      <c r="J687" s="23" t="s">
        <v>163</v>
      </c>
      <c r="K687" s="24" t="s">
        <v>163</v>
      </c>
      <c r="L687" s="20" t="s">
        <v>163</v>
      </c>
      <c r="R687" s="5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12"/>
      <c r="AF687" s="12"/>
    </row>
    <row r="688" spans="1:32" ht="15" customHeight="1">
      <c r="A688" s="14" t="s">
        <v>31</v>
      </c>
      <c r="B688" s="3" t="s">
        <v>111</v>
      </c>
      <c r="C688" s="20" t="s">
        <v>282</v>
      </c>
      <c r="D688" s="21" t="s">
        <v>224</v>
      </c>
      <c r="E688" s="21">
        <v>60</v>
      </c>
      <c r="F688" s="22" t="s">
        <v>29</v>
      </c>
      <c r="G688" s="21" t="s">
        <v>166</v>
      </c>
      <c r="H688" s="20" t="s">
        <v>163</v>
      </c>
      <c r="I688" s="23" t="s">
        <v>163</v>
      </c>
      <c r="J688" s="23" t="s">
        <v>163</v>
      </c>
      <c r="K688" s="24" t="s">
        <v>163</v>
      </c>
      <c r="L688" s="20" t="s">
        <v>163</v>
      </c>
      <c r="R688" s="5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12"/>
      <c r="AF688" s="12"/>
    </row>
    <row r="689" spans="1:32" ht="15" customHeight="1">
      <c r="A689" s="14" t="s">
        <v>31</v>
      </c>
      <c r="B689" s="3" t="s">
        <v>111</v>
      </c>
      <c r="C689" s="20" t="s">
        <v>282</v>
      </c>
      <c r="D689" s="21" t="s">
        <v>224</v>
      </c>
      <c r="E689" s="21">
        <v>60</v>
      </c>
      <c r="F689" s="22" t="s">
        <v>29</v>
      </c>
      <c r="G689" s="21" t="s">
        <v>166</v>
      </c>
      <c r="H689" s="20" t="s">
        <v>163</v>
      </c>
      <c r="I689" s="23" t="s">
        <v>163</v>
      </c>
      <c r="J689" s="23" t="s">
        <v>163</v>
      </c>
      <c r="K689" s="24" t="s">
        <v>163</v>
      </c>
      <c r="L689" s="20" t="s">
        <v>163</v>
      </c>
      <c r="R689" s="5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12"/>
      <c r="AF689" s="12"/>
    </row>
    <row r="690" spans="1:32" ht="15" customHeight="1">
      <c r="A690" s="14" t="s">
        <v>25</v>
      </c>
      <c r="B690" s="3" t="s">
        <v>111</v>
      </c>
      <c r="C690" s="20" t="s">
        <v>282</v>
      </c>
      <c r="D690" s="21" t="s">
        <v>224</v>
      </c>
      <c r="E690" s="21">
        <v>60</v>
      </c>
      <c r="F690" s="22" t="s">
        <v>29</v>
      </c>
      <c r="G690" s="21" t="s">
        <v>166</v>
      </c>
      <c r="H690" s="20" t="s">
        <v>163</v>
      </c>
      <c r="I690" s="23" t="s">
        <v>163</v>
      </c>
      <c r="J690" s="23" t="s">
        <v>163</v>
      </c>
      <c r="K690" s="24" t="s">
        <v>163</v>
      </c>
      <c r="L690" s="20" t="s">
        <v>163</v>
      </c>
      <c r="R690" s="5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12"/>
      <c r="AF690" s="12"/>
    </row>
    <row r="691" spans="1:32" ht="15" customHeight="1">
      <c r="A691" s="14" t="s">
        <v>25</v>
      </c>
      <c r="B691" s="3" t="s">
        <v>111</v>
      </c>
      <c r="C691" s="20" t="s">
        <v>282</v>
      </c>
      <c r="D691" s="21" t="s">
        <v>224</v>
      </c>
      <c r="E691" s="21">
        <v>60</v>
      </c>
      <c r="F691" s="22" t="s">
        <v>29</v>
      </c>
      <c r="G691" s="21" t="s">
        <v>166</v>
      </c>
      <c r="H691" s="20" t="s">
        <v>163</v>
      </c>
      <c r="I691" s="23" t="s">
        <v>163</v>
      </c>
      <c r="J691" s="23" t="s">
        <v>163</v>
      </c>
      <c r="K691" s="24" t="s">
        <v>163</v>
      </c>
      <c r="L691" s="20" t="s">
        <v>163</v>
      </c>
      <c r="R691" s="5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12"/>
      <c r="AF691" s="12"/>
    </row>
    <row r="692" spans="1:32" ht="15" customHeight="1">
      <c r="A692" s="14" t="s">
        <v>25</v>
      </c>
      <c r="B692" s="3" t="s">
        <v>111</v>
      </c>
      <c r="C692" s="20" t="s">
        <v>282</v>
      </c>
      <c r="D692" s="21" t="s">
        <v>224</v>
      </c>
      <c r="E692" s="21">
        <v>60</v>
      </c>
      <c r="F692" s="22" t="s">
        <v>29</v>
      </c>
      <c r="G692" s="21" t="s">
        <v>166</v>
      </c>
      <c r="H692" s="20" t="s">
        <v>163</v>
      </c>
      <c r="I692" s="23" t="s">
        <v>163</v>
      </c>
      <c r="J692" s="23" t="s">
        <v>163</v>
      </c>
      <c r="K692" s="24" t="s">
        <v>163</v>
      </c>
      <c r="L692" s="20" t="s">
        <v>163</v>
      </c>
      <c r="R692" s="5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12"/>
      <c r="AF692" s="12"/>
    </row>
    <row r="693" spans="1:32" ht="15" customHeight="1">
      <c r="A693" s="14" t="s">
        <v>25</v>
      </c>
      <c r="B693" s="3" t="s">
        <v>111</v>
      </c>
      <c r="C693" s="20" t="s">
        <v>282</v>
      </c>
      <c r="D693" s="21" t="s">
        <v>224</v>
      </c>
      <c r="E693" s="21">
        <v>60</v>
      </c>
      <c r="F693" s="22" t="s">
        <v>29</v>
      </c>
      <c r="G693" s="21" t="s">
        <v>166</v>
      </c>
      <c r="H693" s="20" t="s">
        <v>163</v>
      </c>
      <c r="I693" s="23" t="s">
        <v>163</v>
      </c>
      <c r="J693" s="23" t="s">
        <v>163</v>
      </c>
      <c r="K693" s="24" t="s">
        <v>163</v>
      </c>
      <c r="L693" s="20" t="s">
        <v>163</v>
      </c>
      <c r="R693" s="5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12"/>
      <c r="AF693" s="12"/>
    </row>
    <row r="694" spans="1:32" ht="15" customHeight="1">
      <c r="A694" s="14" t="s">
        <v>22</v>
      </c>
      <c r="B694" s="3" t="s">
        <v>111</v>
      </c>
      <c r="C694" s="20" t="s">
        <v>282</v>
      </c>
      <c r="D694" s="21" t="s">
        <v>224</v>
      </c>
      <c r="E694" s="21">
        <v>60</v>
      </c>
      <c r="F694" s="22" t="s">
        <v>24</v>
      </c>
      <c r="G694" s="21" t="s">
        <v>166</v>
      </c>
      <c r="H694" s="20" t="s">
        <v>163</v>
      </c>
      <c r="I694" s="23" t="s">
        <v>163</v>
      </c>
      <c r="J694" s="23" t="s">
        <v>163</v>
      </c>
      <c r="K694" s="24" t="s">
        <v>163</v>
      </c>
      <c r="L694" s="20" t="s">
        <v>163</v>
      </c>
      <c r="R694" s="5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12"/>
      <c r="AF694" s="12"/>
    </row>
    <row r="695" spans="1:32" ht="15" customHeight="1">
      <c r="A695" s="14" t="s">
        <v>22</v>
      </c>
      <c r="B695" s="3" t="s">
        <v>111</v>
      </c>
      <c r="C695" s="20" t="s">
        <v>282</v>
      </c>
      <c r="D695" s="21" t="s">
        <v>224</v>
      </c>
      <c r="E695" s="21">
        <v>60</v>
      </c>
      <c r="F695" s="22" t="s">
        <v>24</v>
      </c>
      <c r="G695" s="21" t="s">
        <v>166</v>
      </c>
      <c r="H695" s="20" t="s">
        <v>163</v>
      </c>
      <c r="I695" s="23" t="s">
        <v>163</v>
      </c>
      <c r="J695" s="23" t="s">
        <v>163</v>
      </c>
      <c r="K695" s="24" t="s">
        <v>163</v>
      </c>
      <c r="L695" s="20" t="s">
        <v>163</v>
      </c>
      <c r="R695" s="5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12"/>
      <c r="AF695" s="12"/>
    </row>
    <row r="696" spans="1:32" ht="15" customHeight="1">
      <c r="A696" s="14" t="s">
        <v>22</v>
      </c>
      <c r="B696" s="3" t="s">
        <v>111</v>
      </c>
      <c r="C696" s="20" t="s">
        <v>282</v>
      </c>
      <c r="D696" s="21" t="s">
        <v>224</v>
      </c>
      <c r="E696" s="21">
        <v>60</v>
      </c>
      <c r="F696" s="22" t="s">
        <v>24</v>
      </c>
      <c r="G696" s="21" t="s">
        <v>166</v>
      </c>
      <c r="H696" s="20" t="s">
        <v>163</v>
      </c>
      <c r="I696" s="23" t="s">
        <v>163</v>
      </c>
      <c r="J696" s="23" t="s">
        <v>163</v>
      </c>
      <c r="K696" s="24" t="s">
        <v>163</v>
      </c>
      <c r="L696" s="20" t="s">
        <v>163</v>
      </c>
      <c r="R696" s="5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12"/>
      <c r="AF696" s="12"/>
    </row>
    <row r="697" spans="1:32" ht="15" customHeight="1">
      <c r="A697" s="14" t="s">
        <v>22</v>
      </c>
      <c r="B697" s="3" t="s">
        <v>111</v>
      </c>
      <c r="C697" s="20" t="s">
        <v>282</v>
      </c>
      <c r="D697" s="21" t="s">
        <v>224</v>
      </c>
      <c r="E697" s="21">
        <v>60</v>
      </c>
      <c r="F697" s="22" t="s">
        <v>24</v>
      </c>
      <c r="G697" s="21" t="s">
        <v>166</v>
      </c>
      <c r="H697" s="20" t="s">
        <v>163</v>
      </c>
      <c r="I697" s="23" t="s">
        <v>163</v>
      </c>
      <c r="J697" s="23" t="s">
        <v>163</v>
      </c>
      <c r="K697" s="24" t="s">
        <v>163</v>
      </c>
      <c r="L697" s="20" t="s">
        <v>163</v>
      </c>
      <c r="R697" s="5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12"/>
      <c r="AF697" s="12"/>
    </row>
    <row r="698" spans="1:32" ht="15" customHeight="1">
      <c r="A698" s="14" t="s">
        <v>25</v>
      </c>
      <c r="B698" s="3" t="s">
        <v>85</v>
      </c>
      <c r="C698" s="20" t="s">
        <v>223</v>
      </c>
      <c r="D698" s="21" t="s">
        <v>224</v>
      </c>
      <c r="E698" s="21">
        <v>30</v>
      </c>
      <c r="F698" s="22" t="s">
        <v>29</v>
      </c>
      <c r="G698" s="21" t="s">
        <v>166</v>
      </c>
      <c r="H698" s="20" t="s">
        <v>163</v>
      </c>
      <c r="I698" s="23" t="s">
        <v>163</v>
      </c>
      <c r="J698" s="23" t="s">
        <v>163</v>
      </c>
      <c r="K698" s="24" t="s">
        <v>163</v>
      </c>
      <c r="L698" s="20" t="s">
        <v>163</v>
      </c>
      <c r="R698" s="5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12"/>
      <c r="AF698" s="12"/>
    </row>
    <row r="699" spans="1:32" ht="15" customHeight="1">
      <c r="A699" s="14" t="s">
        <v>25</v>
      </c>
      <c r="B699" s="3" t="s">
        <v>85</v>
      </c>
      <c r="C699" s="20" t="s">
        <v>223</v>
      </c>
      <c r="D699" s="21" t="s">
        <v>224</v>
      </c>
      <c r="E699" s="21">
        <v>30</v>
      </c>
      <c r="F699" s="22" t="s">
        <v>29</v>
      </c>
      <c r="G699" s="21" t="s">
        <v>166</v>
      </c>
      <c r="H699" s="20" t="s">
        <v>163</v>
      </c>
      <c r="I699" s="23" t="s">
        <v>163</v>
      </c>
      <c r="J699" s="23" t="s">
        <v>163</v>
      </c>
      <c r="K699" s="24" t="s">
        <v>163</v>
      </c>
      <c r="L699" s="20" t="s">
        <v>163</v>
      </c>
      <c r="R699" s="5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12"/>
      <c r="AF699" s="12"/>
    </row>
    <row r="700" spans="1:32" ht="15" customHeight="1">
      <c r="A700" s="14" t="s">
        <v>25</v>
      </c>
      <c r="B700" s="3" t="s">
        <v>35</v>
      </c>
      <c r="C700" s="20" t="s">
        <v>226</v>
      </c>
      <c r="D700" s="21" t="s">
        <v>224</v>
      </c>
      <c r="E700" s="21">
        <v>30</v>
      </c>
      <c r="F700" s="22" t="s">
        <v>29</v>
      </c>
      <c r="G700" s="21" t="s">
        <v>166</v>
      </c>
      <c r="H700" s="20" t="s">
        <v>163</v>
      </c>
      <c r="I700" s="23" t="s">
        <v>163</v>
      </c>
      <c r="J700" s="23" t="s">
        <v>163</v>
      </c>
      <c r="K700" s="24" t="s">
        <v>163</v>
      </c>
      <c r="L700" s="20" t="s">
        <v>163</v>
      </c>
      <c r="R700" s="5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12"/>
      <c r="AF700" s="12"/>
    </row>
    <row r="701" spans="1:32" ht="15" customHeight="1">
      <c r="A701" s="14" t="s">
        <v>25</v>
      </c>
      <c r="B701" s="3" t="s">
        <v>35</v>
      </c>
      <c r="C701" s="20" t="s">
        <v>226</v>
      </c>
      <c r="D701" s="21" t="s">
        <v>224</v>
      </c>
      <c r="E701" s="21">
        <v>30</v>
      </c>
      <c r="F701" s="22" t="s">
        <v>29</v>
      </c>
      <c r="G701" s="21" t="s">
        <v>166</v>
      </c>
      <c r="H701" s="20" t="s">
        <v>163</v>
      </c>
      <c r="I701" s="23" t="s">
        <v>163</v>
      </c>
      <c r="J701" s="23" t="s">
        <v>163</v>
      </c>
      <c r="K701" s="24" t="s">
        <v>163</v>
      </c>
      <c r="L701" s="20" t="s">
        <v>163</v>
      </c>
      <c r="R701" s="5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12"/>
      <c r="AF701" s="12"/>
    </row>
    <row r="702" spans="1:32" ht="15" customHeight="1">
      <c r="A702" s="14" t="s">
        <v>25</v>
      </c>
      <c r="B702" s="3" t="s">
        <v>78</v>
      </c>
      <c r="C702" s="20" t="s">
        <v>228</v>
      </c>
      <c r="D702" s="21" t="s">
        <v>224</v>
      </c>
      <c r="E702" s="21">
        <v>30</v>
      </c>
      <c r="F702" s="22" t="s">
        <v>29</v>
      </c>
      <c r="G702" s="21" t="s">
        <v>166</v>
      </c>
      <c r="H702" s="20" t="s">
        <v>163</v>
      </c>
      <c r="I702" s="23" t="s">
        <v>163</v>
      </c>
      <c r="J702" s="23" t="s">
        <v>163</v>
      </c>
      <c r="K702" s="24" t="s">
        <v>163</v>
      </c>
      <c r="L702" s="20" t="s">
        <v>163</v>
      </c>
      <c r="R702" s="5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12"/>
      <c r="AF702" s="12"/>
    </row>
    <row r="703" spans="1:32" ht="15" customHeight="1">
      <c r="A703" s="14" t="s">
        <v>25</v>
      </c>
      <c r="B703" s="3" t="s">
        <v>78</v>
      </c>
      <c r="C703" s="20" t="s">
        <v>228</v>
      </c>
      <c r="D703" s="21" t="s">
        <v>224</v>
      </c>
      <c r="E703" s="21">
        <v>30</v>
      </c>
      <c r="F703" s="22" t="s">
        <v>29</v>
      </c>
      <c r="G703" s="21" t="s">
        <v>166</v>
      </c>
      <c r="H703" s="20" t="s">
        <v>163</v>
      </c>
      <c r="I703" s="23" t="s">
        <v>163</v>
      </c>
      <c r="J703" s="23" t="s">
        <v>163</v>
      </c>
      <c r="K703" s="24" t="s">
        <v>163</v>
      </c>
      <c r="L703" s="20" t="s">
        <v>163</v>
      </c>
      <c r="R703" s="5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12"/>
      <c r="AF703" s="12"/>
    </row>
    <row r="704" spans="1:32" ht="15" customHeight="1">
      <c r="A704" s="14" t="s">
        <v>31</v>
      </c>
      <c r="B704" s="3" t="s">
        <v>59</v>
      </c>
      <c r="C704" s="15" t="s">
        <v>217</v>
      </c>
      <c r="D704" s="16" t="s">
        <v>158</v>
      </c>
      <c r="E704" s="16">
        <v>60</v>
      </c>
      <c r="F704" s="17" t="s">
        <v>24</v>
      </c>
      <c r="G704" s="16" t="s">
        <v>166</v>
      </c>
      <c r="H704" s="15" t="s">
        <v>163</v>
      </c>
      <c r="I704" s="18" t="s">
        <v>163</v>
      </c>
      <c r="J704" s="18" t="s">
        <v>163</v>
      </c>
      <c r="K704" s="19" t="s">
        <v>163</v>
      </c>
      <c r="L704" s="15" t="s">
        <v>163</v>
      </c>
      <c r="R704" s="5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12"/>
      <c r="AF704" s="12"/>
    </row>
    <row r="705" spans="1:32" ht="15" customHeight="1">
      <c r="A705" s="14" t="s">
        <v>31</v>
      </c>
      <c r="B705" s="3" t="s">
        <v>59</v>
      </c>
      <c r="C705" s="15" t="s">
        <v>217</v>
      </c>
      <c r="D705" s="16" t="s">
        <v>158</v>
      </c>
      <c r="E705" s="16">
        <v>60</v>
      </c>
      <c r="F705" s="17" t="s">
        <v>24</v>
      </c>
      <c r="G705" s="16" t="s">
        <v>166</v>
      </c>
      <c r="H705" s="15" t="s">
        <v>163</v>
      </c>
      <c r="I705" s="18" t="s">
        <v>163</v>
      </c>
      <c r="J705" s="18" t="s">
        <v>163</v>
      </c>
      <c r="K705" s="19" t="s">
        <v>163</v>
      </c>
      <c r="L705" s="15" t="s">
        <v>163</v>
      </c>
      <c r="R705" s="5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12"/>
      <c r="AF705" s="12"/>
    </row>
    <row r="706" spans="1:32" ht="15" customHeight="1">
      <c r="A706" s="14" t="s">
        <v>31</v>
      </c>
      <c r="B706" s="3" t="s">
        <v>59</v>
      </c>
      <c r="C706" s="15" t="s">
        <v>217</v>
      </c>
      <c r="D706" s="16" t="s">
        <v>158</v>
      </c>
      <c r="E706" s="16">
        <v>60</v>
      </c>
      <c r="F706" s="17" t="s">
        <v>24</v>
      </c>
      <c r="G706" s="16" t="s">
        <v>166</v>
      </c>
      <c r="H706" s="15" t="s">
        <v>163</v>
      </c>
      <c r="I706" s="18" t="s">
        <v>163</v>
      </c>
      <c r="J706" s="18" t="s">
        <v>163</v>
      </c>
      <c r="K706" s="19" t="s">
        <v>163</v>
      </c>
      <c r="L706" s="15" t="s">
        <v>163</v>
      </c>
      <c r="R706" s="5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12"/>
      <c r="AF706" s="12"/>
    </row>
    <row r="707" spans="1:32" ht="15" customHeight="1">
      <c r="A707" s="14" t="s">
        <v>31</v>
      </c>
      <c r="B707" s="3" t="s">
        <v>59</v>
      </c>
      <c r="C707" s="15" t="s">
        <v>217</v>
      </c>
      <c r="D707" s="16" t="s">
        <v>158</v>
      </c>
      <c r="E707" s="16">
        <v>60</v>
      </c>
      <c r="F707" s="17" t="s">
        <v>24</v>
      </c>
      <c r="G707" s="16" t="s">
        <v>166</v>
      </c>
      <c r="H707" s="15" t="s">
        <v>163</v>
      </c>
      <c r="I707" s="18" t="s">
        <v>163</v>
      </c>
      <c r="J707" s="18" t="s">
        <v>163</v>
      </c>
      <c r="K707" s="19" t="s">
        <v>163</v>
      </c>
      <c r="L707" s="15" t="s">
        <v>163</v>
      </c>
      <c r="R707" s="5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12"/>
      <c r="AF707" s="12"/>
    </row>
    <row r="708" spans="1:32" ht="15" customHeight="1">
      <c r="A708" s="14" t="s">
        <v>31</v>
      </c>
      <c r="B708" s="3" t="s">
        <v>59</v>
      </c>
      <c r="C708" s="20" t="s">
        <v>217</v>
      </c>
      <c r="D708" s="21" t="s">
        <v>158</v>
      </c>
      <c r="E708" s="21">
        <v>60</v>
      </c>
      <c r="F708" s="22" t="s">
        <v>29</v>
      </c>
      <c r="G708" s="21" t="s">
        <v>166</v>
      </c>
      <c r="H708" s="20" t="s">
        <v>163</v>
      </c>
      <c r="I708" s="23" t="s">
        <v>163</v>
      </c>
      <c r="J708" s="23" t="s">
        <v>163</v>
      </c>
      <c r="K708" s="24" t="s">
        <v>163</v>
      </c>
      <c r="L708" s="20" t="s">
        <v>163</v>
      </c>
      <c r="R708" s="5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12"/>
      <c r="AF708" s="12"/>
    </row>
    <row r="709" spans="1:32" ht="15" customHeight="1">
      <c r="A709" s="14" t="s">
        <v>31</v>
      </c>
      <c r="B709" s="3" t="s">
        <v>59</v>
      </c>
      <c r="C709" s="20" t="s">
        <v>217</v>
      </c>
      <c r="D709" s="21" t="s">
        <v>158</v>
      </c>
      <c r="E709" s="21">
        <v>60</v>
      </c>
      <c r="F709" s="22" t="s">
        <v>29</v>
      </c>
      <c r="G709" s="21" t="s">
        <v>166</v>
      </c>
      <c r="H709" s="20" t="s">
        <v>163</v>
      </c>
      <c r="I709" s="23" t="s">
        <v>163</v>
      </c>
      <c r="J709" s="23" t="s">
        <v>163</v>
      </c>
      <c r="K709" s="24" t="s">
        <v>163</v>
      </c>
      <c r="L709" s="20" t="s">
        <v>163</v>
      </c>
      <c r="R709" s="5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12"/>
      <c r="AF709" s="12"/>
    </row>
    <row r="710" spans="1:32" ht="15" customHeight="1">
      <c r="A710" s="14" t="s">
        <v>31</v>
      </c>
      <c r="B710" s="3" t="s">
        <v>59</v>
      </c>
      <c r="C710" s="20" t="s">
        <v>217</v>
      </c>
      <c r="D710" s="21" t="s">
        <v>158</v>
      </c>
      <c r="E710" s="21">
        <v>60</v>
      </c>
      <c r="F710" s="22" t="s">
        <v>29</v>
      </c>
      <c r="G710" s="21" t="s">
        <v>166</v>
      </c>
      <c r="H710" s="20" t="s">
        <v>163</v>
      </c>
      <c r="I710" s="23" t="s">
        <v>163</v>
      </c>
      <c r="J710" s="23" t="s">
        <v>163</v>
      </c>
      <c r="K710" s="24" t="s">
        <v>163</v>
      </c>
      <c r="L710" s="20" t="s">
        <v>163</v>
      </c>
      <c r="R710" s="5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12"/>
      <c r="AF710" s="12"/>
    </row>
    <row r="711" spans="1:32" ht="15" customHeight="1">
      <c r="A711" s="14" t="s">
        <v>31</v>
      </c>
      <c r="B711" s="3" t="s">
        <v>59</v>
      </c>
      <c r="C711" s="20" t="s">
        <v>217</v>
      </c>
      <c r="D711" s="21" t="s">
        <v>158</v>
      </c>
      <c r="E711" s="21">
        <v>60</v>
      </c>
      <c r="F711" s="22" t="s">
        <v>29</v>
      </c>
      <c r="G711" s="21" t="s">
        <v>166</v>
      </c>
      <c r="H711" s="20" t="s">
        <v>163</v>
      </c>
      <c r="I711" s="23" t="s">
        <v>163</v>
      </c>
      <c r="J711" s="23" t="s">
        <v>163</v>
      </c>
      <c r="K711" s="24" t="s">
        <v>163</v>
      </c>
      <c r="L711" s="20" t="s">
        <v>163</v>
      </c>
      <c r="R711" s="5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12"/>
      <c r="AF711" s="12"/>
    </row>
    <row r="712" spans="1:32" ht="15" customHeight="1">
      <c r="A712" s="14" t="s">
        <v>22</v>
      </c>
      <c r="B712" s="3" t="s">
        <v>59</v>
      </c>
      <c r="C712" s="20" t="s">
        <v>217</v>
      </c>
      <c r="D712" s="21" t="s">
        <v>158</v>
      </c>
      <c r="E712" s="21">
        <v>60</v>
      </c>
      <c r="F712" s="22" t="s">
        <v>24</v>
      </c>
      <c r="G712" s="21" t="s">
        <v>166</v>
      </c>
      <c r="H712" s="20" t="s">
        <v>163</v>
      </c>
      <c r="I712" s="23" t="s">
        <v>163</v>
      </c>
      <c r="J712" s="23" t="s">
        <v>163</v>
      </c>
      <c r="K712" s="24" t="s">
        <v>163</v>
      </c>
      <c r="L712" s="20" t="s">
        <v>163</v>
      </c>
      <c r="R712" s="5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12"/>
      <c r="AF712" s="12"/>
    </row>
    <row r="713" spans="1:32" ht="15" customHeight="1">
      <c r="A713" s="14" t="s">
        <v>22</v>
      </c>
      <c r="B713" s="3" t="s">
        <v>59</v>
      </c>
      <c r="C713" s="20" t="s">
        <v>217</v>
      </c>
      <c r="D713" s="21" t="s">
        <v>158</v>
      </c>
      <c r="E713" s="21">
        <v>60</v>
      </c>
      <c r="F713" s="22" t="s">
        <v>24</v>
      </c>
      <c r="G713" s="21" t="s">
        <v>166</v>
      </c>
      <c r="H713" s="20" t="s">
        <v>163</v>
      </c>
      <c r="I713" s="23" t="s">
        <v>163</v>
      </c>
      <c r="J713" s="23" t="s">
        <v>163</v>
      </c>
      <c r="K713" s="24" t="s">
        <v>163</v>
      </c>
      <c r="L713" s="20" t="s">
        <v>163</v>
      </c>
      <c r="R713" s="5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12"/>
      <c r="AF713" s="12"/>
    </row>
    <row r="714" spans="1:32" ht="15" customHeight="1">
      <c r="A714" s="14" t="s">
        <v>22</v>
      </c>
      <c r="B714" s="3" t="s">
        <v>59</v>
      </c>
      <c r="C714" s="20" t="s">
        <v>217</v>
      </c>
      <c r="D714" s="21" t="s">
        <v>158</v>
      </c>
      <c r="E714" s="21">
        <v>60</v>
      </c>
      <c r="F714" s="22" t="s">
        <v>24</v>
      </c>
      <c r="G714" s="21" t="s">
        <v>166</v>
      </c>
      <c r="H714" s="20" t="s">
        <v>163</v>
      </c>
      <c r="I714" s="23" t="s">
        <v>163</v>
      </c>
      <c r="J714" s="23" t="s">
        <v>163</v>
      </c>
      <c r="K714" s="24" t="s">
        <v>163</v>
      </c>
      <c r="L714" s="20" t="s">
        <v>163</v>
      </c>
      <c r="R714" s="5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12"/>
      <c r="AF714" s="12"/>
    </row>
    <row r="715" spans="1:32" ht="15" customHeight="1">
      <c r="A715" s="14" t="s">
        <v>22</v>
      </c>
      <c r="B715" s="3" t="s">
        <v>59</v>
      </c>
      <c r="C715" s="20" t="s">
        <v>217</v>
      </c>
      <c r="D715" s="21" t="s">
        <v>158</v>
      </c>
      <c r="E715" s="21">
        <v>60</v>
      </c>
      <c r="F715" s="22" t="s">
        <v>24</v>
      </c>
      <c r="G715" s="21" t="s">
        <v>166</v>
      </c>
      <c r="H715" s="20" t="s">
        <v>163</v>
      </c>
      <c r="I715" s="23" t="s">
        <v>163</v>
      </c>
      <c r="J715" s="23" t="s">
        <v>163</v>
      </c>
      <c r="K715" s="24" t="s">
        <v>163</v>
      </c>
      <c r="L715" s="20" t="s">
        <v>163</v>
      </c>
      <c r="R715" s="5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12"/>
      <c r="AF715" s="12"/>
    </row>
    <row r="716" spans="1:32" ht="15" customHeight="1">
      <c r="A716" s="14" t="s">
        <v>31</v>
      </c>
      <c r="B716" s="3" t="s">
        <v>60</v>
      </c>
      <c r="C716" s="15" t="s">
        <v>259</v>
      </c>
      <c r="D716" s="16" t="s">
        <v>224</v>
      </c>
      <c r="E716" s="16">
        <v>60</v>
      </c>
      <c r="F716" s="17" t="s">
        <v>24</v>
      </c>
      <c r="G716" s="16" t="s">
        <v>166</v>
      </c>
      <c r="H716" s="15" t="s">
        <v>163</v>
      </c>
      <c r="I716" s="18" t="s">
        <v>163</v>
      </c>
      <c r="J716" s="18" t="s">
        <v>163</v>
      </c>
      <c r="K716" s="19" t="s">
        <v>163</v>
      </c>
      <c r="L716" s="15" t="s">
        <v>163</v>
      </c>
      <c r="R716" s="5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12"/>
      <c r="AF716" s="12"/>
    </row>
    <row r="717" spans="1:32" ht="15" customHeight="1">
      <c r="A717" s="14" t="s">
        <v>31</v>
      </c>
      <c r="B717" s="3" t="s">
        <v>60</v>
      </c>
      <c r="C717" s="15" t="s">
        <v>259</v>
      </c>
      <c r="D717" s="16" t="s">
        <v>224</v>
      </c>
      <c r="E717" s="16">
        <v>60</v>
      </c>
      <c r="F717" s="17" t="s">
        <v>24</v>
      </c>
      <c r="G717" s="16" t="s">
        <v>166</v>
      </c>
      <c r="H717" s="15" t="s">
        <v>163</v>
      </c>
      <c r="I717" s="18" t="s">
        <v>163</v>
      </c>
      <c r="J717" s="18" t="s">
        <v>163</v>
      </c>
      <c r="K717" s="19" t="s">
        <v>163</v>
      </c>
      <c r="L717" s="15" t="s">
        <v>163</v>
      </c>
      <c r="R717" s="5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12"/>
      <c r="AF717" s="12"/>
    </row>
    <row r="718" spans="1:32" ht="15" customHeight="1">
      <c r="A718" s="14" t="s">
        <v>31</v>
      </c>
      <c r="B718" s="3" t="s">
        <v>60</v>
      </c>
      <c r="C718" s="15" t="s">
        <v>259</v>
      </c>
      <c r="D718" s="16" t="s">
        <v>224</v>
      </c>
      <c r="E718" s="16">
        <v>60</v>
      </c>
      <c r="F718" s="17" t="s">
        <v>24</v>
      </c>
      <c r="G718" s="16" t="s">
        <v>166</v>
      </c>
      <c r="H718" s="15" t="s">
        <v>163</v>
      </c>
      <c r="I718" s="18" t="s">
        <v>163</v>
      </c>
      <c r="J718" s="18" t="s">
        <v>163</v>
      </c>
      <c r="K718" s="19" t="s">
        <v>163</v>
      </c>
      <c r="L718" s="15" t="s">
        <v>163</v>
      </c>
      <c r="R718" s="5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12"/>
      <c r="AF718" s="12"/>
    </row>
    <row r="719" spans="1:32" ht="15" customHeight="1">
      <c r="A719" s="14" t="s">
        <v>31</v>
      </c>
      <c r="B719" s="3" t="s">
        <v>60</v>
      </c>
      <c r="C719" s="15" t="s">
        <v>259</v>
      </c>
      <c r="D719" s="16" t="s">
        <v>224</v>
      </c>
      <c r="E719" s="16">
        <v>60</v>
      </c>
      <c r="F719" s="17" t="s">
        <v>24</v>
      </c>
      <c r="G719" s="16" t="s">
        <v>166</v>
      </c>
      <c r="H719" s="15" t="s">
        <v>163</v>
      </c>
      <c r="I719" s="18" t="s">
        <v>163</v>
      </c>
      <c r="J719" s="18" t="s">
        <v>163</v>
      </c>
      <c r="K719" s="19" t="s">
        <v>163</v>
      </c>
      <c r="L719" s="15" t="s">
        <v>163</v>
      </c>
      <c r="R719" s="5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12"/>
      <c r="AF719" s="12"/>
    </row>
    <row r="720" spans="1:32" ht="15" customHeight="1">
      <c r="A720" s="14" t="s">
        <v>31</v>
      </c>
      <c r="B720" s="3" t="s">
        <v>60</v>
      </c>
      <c r="C720" s="20" t="s">
        <v>259</v>
      </c>
      <c r="D720" s="21" t="s">
        <v>224</v>
      </c>
      <c r="E720" s="21">
        <v>60</v>
      </c>
      <c r="F720" s="22" t="s">
        <v>29</v>
      </c>
      <c r="G720" s="21" t="s">
        <v>166</v>
      </c>
      <c r="H720" s="20" t="s">
        <v>163</v>
      </c>
      <c r="I720" s="23" t="s">
        <v>163</v>
      </c>
      <c r="J720" s="23" t="s">
        <v>163</v>
      </c>
      <c r="K720" s="24" t="s">
        <v>163</v>
      </c>
      <c r="L720" s="20" t="s">
        <v>163</v>
      </c>
      <c r="R720" s="5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12"/>
      <c r="AF720" s="12"/>
    </row>
    <row r="721" spans="1:32" ht="15" customHeight="1">
      <c r="A721" s="14" t="s">
        <v>31</v>
      </c>
      <c r="B721" s="3" t="s">
        <v>60</v>
      </c>
      <c r="C721" s="20" t="s">
        <v>259</v>
      </c>
      <c r="D721" s="21" t="s">
        <v>224</v>
      </c>
      <c r="E721" s="21">
        <v>60</v>
      </c>
      <c r="F721" s="22" t="s">
        <v>29</v>
      </c>
      <c r="G721" s="21" t="s">
        <v>166</v>
      </c>
      <c r="H721" s="20" t="s">
        <v>163</v>
      </c>
      <c r="I721" s="23" t="s">
        <v>163</v>
      </c>
      <c r="J721" s="23" t="s">
        <v>163</v>
      </c>
      <c r="K721" s="24" t="s">
        <v>163</v>
      </c>
      <c r="L721" s="20" t="s">
        <v>163</v>
      </c>
      <c r="R721" s="5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12"/>
      <c r="AF721" s="12"/>
    </row>
    <row r="722" spans="1:32" ht="15" customHeight="1">
      <c r="A722" s="14" t="s">
        <v>31</v>
      </c>
      <c r="B722" s="3" t="s">
        <v>60</v>
      </c>
      <c r="C722" s="20" t="s">
        <v>259</v>
      </c>
      <c r="D722" s="21" t="s">
        <v>224</v>
      </c>
      <c r="E722" s="21">
        <v>60</v>
      </c>
      <c r="F722" s="22" t="s">
        <v>29</v>
      </c>
      <c r="G722" s="21" t="s">
        <v>166</v>
      </c>
      <c r="H722" s="20" t="s">
        <v>163</v>
      </c>
      <c r="I722" s="23" t="s">
        <v>163</v>
      </c>
      <c r="J722" s="23" t="s">
        <v>163</v>
      </c>
      <c r="K722" s="24" t="s">
        <v>163</v>
      </c>
      <c r="L722" s="20" t="s">
        <v>163</v>
      </c>
      <c r="R722" s="5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12"/>
      <c r="AF722" s="12"/>
    </row>
    <row r="723" spans="1:32" ht="15" customHeight="1">
      <c r="A723" s="14" t="s">
        <v>31</v>
      </c>
      <c r="B723" s="3" t="s">
        <v>60</v>
      </c>
      <c r="C723" s="20" t="s">
        <v>259</v>
      </c>
      <c r="D723" s="21" t="s">
        <v>224</v>
      </c>
      <c r="E723" s="21">
        <v>60</v>
      </c>
      <c r="F723" s="22" t="s">
        <v>29</v>
      </c>
      <c r="G723" s="21" t="s">
        <v>166</v>
      </c>
      <c r="H723" s="20" t="s">
        <v>163</v>
      </c>
      <c r="I723" s="23" t="s">
        <v>163</v>
      </c>
      <c r="J723" s="23" t="s">
        <v>163</v>
      </c>
      <c r="K723" s="24" t="s">
        <v>163</v>
      </c>
      <c r="L723" s="20" t="s">
        <v>163</v>
      </c>
      <c r="R723" s="5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12"/>
      <c r="AF723" s="12"/>
    </row>
    <row r="724" spans="1:32" ht="15" customHeight="1">
      <c r="A724" s="14" t="s">
        <v>22</v>
      </c>
      <c r="B724" s="3" t="s">
        <v>60</v>
      </c>
      <c r="C724" s="20" t="s">
        <v>259</v>
      </c>
      <c r="D724" s="21" t="s">
        <v>224</v>
      </c>
      <c r="E724" s="21">
        <v>60</v>
      </c>
      <c r="F724" s="22" t="s">
        <v>24</v>
      </c>
      <c r="G724" s="21" t="s">
        <v>166</v>
      </c>
      <c r="H724" s="20" t="s">
        <v>163</v>
      </c>
      <c r="I724" s="23" t="s">
        <v>163</v>
      </c>
      <c r="J724" s="23" t="s">
        <v>163</v>
      </c>
      <c r="K724" s="24" t="s">
        <v>163</v>
      </c>
      <c r="L724" s="20" t="s">
        <v>163</v>
      </c>
      <c r="R724" s="5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12"/>
      <c r="AF724" s="12"/>
    </row>
    <row r="725" spans="1:32" ht="15" customHeight="1">
      <c r="A725" s="14" t="s">
        <v>22</v>
      </c>
      <c r="B725" s="3" t="s">
        <v>60</v>
      </c>
      <c r="C725" s="20" t="s">
        <v>259</v>
      </c>
      <c r="D725" s="21" t="s">
        <v>224</v>
      </c>
      <c r="E725" s="21">
        <v>60</v>
      </c>
      <c r="F725" s="22" t="s">
        <v>24</v>
      </c>
      <c r="G725" s="21" t="s">
        <v>166</v>
      </c>
      <c r="H725" s="20" t="s">
        <v>163</v>
      </c>
      <c r="I725" s="23" t="s">
        <v>163</v>
      </c>
      <c r="J725" s="23" t="s">
        <v>163</v>
      </c>
      <c r="K725" s="24" t="s">
        <v>163</v>
      </c>
      <c r="L725" s="20" t="s">
        <v>163</v>
      </c>
      <c r="R725" s="5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12"/>
      <c r="AF725" s="12"/>
    </row>
    <row r="726" spans="1:32" ht="15" customHeight="1">
      <c r="A726" s="14" t="s">
        <v>22</v>
      </c>
      <c r="B726" s="3" t="s">
        <v>60</v>
      </c>
      <c r="C726" s="20" t="s">
        <v>259</v>
      </c>
      <c r="D726" s="21" t="s">
        <v>224</v>
      </c>
      <c r="E726" s="21">
        <v>60</v>
      </c>
      <c r="F726" s="22" t="s">
        <v>24</v>
      </c>
      <c r="G726" s="21" t="s">
        <v>166</v>
      </c>
      <c r="H726" s="20" t="s">
        <v>163</v>
      </c>
      <c r="I726" s="23" t="s">
        <v>163</v>
      </c>
      <c r="J726" s="23" t="s">
        <v>163</v>
      </c>
      <c r="K726" s="24" t="s">
        <v>163</v>
      </c>
      <c r="L726" s="20" t="s">
        <v>163</v>
      </c>
      <c r="R726" s="5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12"/>
      <c r="AF726" s="12"/>
    </row>
    <row r="727" spans="1:32" ht="15" customHeight="1">
      <c r="A727" s="14" t="s">
        <v>22</v>
      </c>
      <c r="B727" s="3" t="s">
        <v>60</v>
      </c>
      <c r="C727" s="20" t="s">
        <v>259</v>
      </c>
      <c r="D727" s="21" t="s">
        <v>224</v>
      </c>
      <c r="E727" s="21">
        <v>60</v>
      </c>
      <c r="F727" s="22" t="s">
        <v>24</v>
      </c>
      <c r="G727" s="21" t="s">
        <v>166</v>
      </c>
      <c r="H727" s="20" t="s">
        <v>163</v>
      </c>
      <c r="I727" s="23" t="s">
        <v>163</v>
      </c>
      <c r="J727" s="23" t="s">
        <v>163</v>
      </c>
      <c r="K727" s="24" t="s">
        <v>163</v>
      </c>
      <c r="L727" s="20" t="s">
        <v>163</v>
      </c>
      <c r="R727" s="5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12"/>
      <c r="AF727" s="12"/>
    </row>
    <row r="728" spans="1:32" ht="15" customHeight="1">
      <c r="A728" s="14" t="s">
        <v>31</v>
      </c>
      <c r="B728" s="3" t="s">
        <v>63</v>
      </c>
      <c r="C728" s="15" t="s">
        <v>230</v>
      </c>
      <c r="D728" s="16" t="s">
        <v>158</v>
      </c>
      <c r="E728" s="16">
        <v>90</v>
      </c>
      <c r="F728" s="17" t="s">
        <v>29</v>
      </c>
      <c r="G728" s="16" t="s">
        <v>166</v>
      </c>
      <c r="H728" s="15" t="s">
        <v>163</v>
      </c>
      <c r="I728" s="18" t="s">
        <v>163</v>
      </c>
      <c r="J728" s="18" t="s">
        <v>163</v>
      </c>
      <c r="K728" s="19" t="s">
        <v>163</v>
      </c>
      <c r="L728" s="15" t="s">
        <v>163</v>
      </c>
      <c r="R728" s="5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12"/>
      <c r="AF728" s="12"/>
    </row>
    <row r="729" spans="1:32" ht="15" customHeight="1">
      <c r="A729" s="14" t="s">
        <v>31</v>
      </c>
      <c r="B729" s="3" t="s">
        <v>63</v>
      </c>
      <c r="C729" s="15" t="s">
        <v>230</v>
      </c>
      <c r="D729" s="16" t="s">
        <v>158</v>
      </c>
      <c r="E729" s="16">
        <v>90</v>
      </c>
      <c r="F729" s="17" t="s">
        <v>29</v>
      </c>
      <c r="G729" s="16" t="s">
        <v>166</v>
      </c>
      <c r="H729" s="15" t="s">
        <v>163</v>
      </c>
      <c r="I729" s="18" t="s">
        <v>163</v>
      </c>
      <c r="J729" s="18" t="s">
        <v>163</v>
      </c>
      <c r="K729" s="19" t="s">
        <v>163</v>
      </c>
      <c r="L729" s="15" t="s">
        <v>163</v>
      </c>
      <c r="R729" s="5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12"/>
      <c r="AF729" s="12"/>
    </row>
    <row r="730" spans="1:32" ht="15" customHeight="1">
      <c r="A730" s="14" t="s">
        <v>31</v>
      </c>
      <c r="B730" s="3" t="s">
        <v>63</v>
      </c>
      <c r="C730" s="15" t="s">
        <v>230</v>
      </c>
      <c r="D730" s="16" t="s">
        <v>158</v>
      </c>
      <c r="E730" s="16">
        <v>90</v>
      </c>
      <c r="F730" s="17" t="s">
        <v>29</v>
      </c>
      <c r="G730" s="16" t="s">
        <v>166</v>
      </c>
      <c r="H730" s="15" t="s">
        <v>163</v>
      </c>
      <c r="I730" s="18" t="s">
        <v>163</v>
      </c>
      <c r="J730" s="18" t="s">
        <v>163</v>
      </c>
      <c r="K730" s="19" t="s">
        <v>163</v>
      </c>
      <c r="L730" s="15" t="s">
        <v>163</v>
      </c>
      <c r="R730" s="5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12"/>
      <c r="AF730" s="12"/>
    </row>
    <row r="731" spans="1:32" ht="15" customHeight="1">
      <c r="A731" s="14" t="s">
        <v>31</v>
      </c>
      <c r="B731" s="3" t="s">
        <v>63</v>
      </c>
      <c r="C731" s="15" t="s">
        <v>230</v>
      </c>
      <c r="D731" s="16" t="s">
        <v>158</v>
      </c>
      <c r="E731" s="16">
        <v>90</v>
      </c>
      <c r="F731" s="17" t="s">
        <v>29</v>
      </c>
      <c r="G731" s="16" t="s">
        <v>166</v>
      </c>
      <c r="H731" s="15" t="s">
        <v>163</v>
      </c>
      <c r="I731" s="18" t="s">
        <v>163</v>
      </c>
      <c r="J731" s="18" t="s">
        <v>163</v>
      </c>
      <c r="K731" s="19" t="s">
        <v>163</v>
      </c>
      <c r="L731" s="15" t="s">
        <v>163</v>
      </c>
      <c r="R731" s="5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12"/>
      <c r="AF731" s="12"/>
    </row>
    <row r="732" spans="1:32" ht="15" customHeight="1">
      <c r="A732" s="14" t="s">
        <v>31</v>
      </c>
      <c r="B732" s="3" t="s">
        <v>63</v>
      </c>
      <c r="C732" s="15" t="s">
        <v>230</v>
      </c>
      <c r="D732" s="16" t="s">
        <v>158</v>
      </c>
      <c r="E732" s="16">
        <v>90</v>
      </c>
      <c r="F732" s="17" t="s">
        <v>29</v>
      </c>
      <c r="G732" s="16" t="s">
        <v>166</v>
      </c>
      <c r="H732" s="15" t="s">
        <v>163</v>
      </c>
      <c r="I732" s="18" t="s">
        <v>163</v>
      </c>
      <c r="J732" s="18" t="s">
        <v>163</v>
      </c>
      <c r="K732" s="19" t="s">
        <v>163</v>
      </c>
      <c r="L732" s="15" t="s">
        <v>163</v>
      </c>
      <c r="R732" s="5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12"/>
      <c r="AF732" s="12"/>
    </row>
    <row r="733" spans="1:32" ht="15" customHeight="1">
      <c r="A733" s="14" t="s">
        <v>31</v>
      </c>
      <c r="B733" s="3" t="s">
        <v>63</v>
      </c>
      <c r="C733" s="15" t="s">
        <v>230</v>
      </c>
      <c r="D733" s="16" t="s">
        <v>158</v>
      </c>
      <c r="E733" s="16">
        <v>90</v>
      </c>
      <c r="F733" s="17" t="s">
        <v>29</v>
      </c>
      <c r="G733" s="16" t="s">
        <v>166</v>
      </c>
      <c r="H733" s="15" t="s">
        <v>163</v>
      </c>
      <c r="I733" s="18" t="s">
        <v>163</v>
      </c>
      <c r="J733" s="18" t="s">
        <v>163</v>
      </c>
      <c r="K733" s="19" t="s">
        <v>163</v>
      </c>
      <c r="L733" s="15" t="s">
        <v>163</v>
      </c>
      <c r="R733" s="5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12"/>
      <c r="AF733" s="12"/>
    </row>
    <row r="734" spans="1:32" ht="15" customHeight="1">
      <c r="A734" s="14" t="s">
        <v>25</v>
      </c>
      <c r="B734" s="3" t="s">
        <v>79</v>
      </c>
      <c r="C734" s="20" t="s">
        <v>230</v>
      </c>
      <c r="D734" s="21" t="s">
        <v>158</v>
      </c>
      <c r="E734" s="21">
        <v>60</v>
      </c>
      <c r="F734" s="22" t="s">
        <v>29</v>
      </c>
      <c r="G734" s="21" t="s">
        <v>166</v>
      </c>
      <c r="H734" s="20" t="s">
        <v>163</v>
      </c>
      <c r="I734" s="23" t="s">
        <v>163</v>
      </c>
      <c r="J734" s="23" t="s">
        <v>163</v>
      </c>
      <c r="K734" s="24" t="s">
        <v>163</v>
      </c>
      <c r="L734" s="20" t="s">
        <v>163</v>
      </c>
      <c r="R734" s="5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12"/>
      <c r="AF734" s="12"/>
    </row>
    <row r="735" spans="1:32" ht="15" customHeight="1">
      <c r="A735" s="14" t="s">
        <v>25</v>
      </c>
      <c r="B735" s="3" t="s">
        <v>79</v>
      </c>
      <c r="C735" s="20" t="s">
        <v>230</v>
      </c>
      <c r="D735" s="21" t="s">
        <v>158</v>
      </c>
      <c r="E735" s="21">
        <v>60</v>
      </c>
      <c r="F735" s="22" t="s">
        <v>29</v>
      </c>
      <c r="G735" s="21" t="s">
        <v>166</v>
      </c>
      <c r="H735" s="20" t="s">
        <v>163</v>
      </c>
      <c r="I735" s="23" t="s">
        <v>163</v>
      </c>
      <c r="J735" s="23" t="s">
        <v>163</v>
      </c>
      <c r="K735" s="24" t="s">
        <v>163</v>
      </c>
      <c r="L735" s="20" t="s">
        <v>163</v>
      </c>
      <c r="R735" s="5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12"/>
      <c r="AF735" s="12"/>
    </row>
    <row r="736" spans="1:32" ht="15" customHeight="1">
      <c r="A736" s="14" t="s">
        <v>25</v>
      </c>
      <c r="B736" s="3" t="s">
        <v>79</v>
      </c>
      <c r="C736" s="20" t="s">
        <v>230</v>
      </c>
      <c r="D736" s="21" t="s">
        <v>158</v>
      </c>
      <c r="E736" s="21">
        <v>60</v>
      </c>
      <c r="F736" s="22" t="s">
        <v>29</v>
      </c>
      <c r="G736" s="21" t="s">
        <v>166</v>
      </c>
      <c r="H736" s="20" t="s">
        <v>163</v>
      </c>
      <c r="I736" s="23" t="s">
        <v>163</v>
      </c>
      <c r="J736" s="23" t="s">
        <v>163</v>
      </c>
      <c r="K736" s="24" t="s">
        <v>163</v>
      </c>
      <c r="L736" s="20" t="s">
        <v>163</v>
      </c>
      <c r="R736" s="5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12"/>
      <c r="AF736" s="12"/>
    </row>
    <row r="737" spans="1:32" ht="15" customHeight="1">
      <c r="A737" s="14" t="s">
        <v>25</v>
      </c>
      <c r="B737" s="3" t="s">
        <v>79</v>
      </c>
      <c r="C737" s="20" t="s">
        <v>230</v>
      </c>
      <c r="D737" s="21" t="s">
        <v>158</v>
      </c>
      <c r="E737" s="21">
        <v>60</v>
      </c>
      <c r="F737" s="22" t="s">
        <v>29</v>
      </c>
      <c r="G737" s="21" t="s">
        <v>166</v>
      </c>
      <c r="H737" s="20" t="s">
        <v>163</v>
      </c>
      <c r="I737" s="23" t="s">
        <v>163</v>
      </c>
      <c r="J737" s="23" t="s">
        <v>163</v>
      </c>
      <c r="K737" s="24" t="s">
        <v>163</v>
      </c>
      <c r="L737" s="20" t="s">
        <v>163</v>
      </c>
      <c r="R737" s="5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12"/>
      <c r="AF737" s="12"/>
    </row>
    <row r="738" spans="1:32" ht="15" customHeight="1">
      <c r="A738" s="14" t="s">
        <v>31</v>
      </c>
      <c r="B738" s="3" t="s">
        <v>73</v>
      </c>
      <c r="C738" s="15" t="s">
        <v>241</v>
      </c>
      <c r="D738" s="16" t="s">
        <v>158</v>
      </c>
      <c r="E738" s="16">
        <v>90</v>
      </c>
      <c r="F738" s="17" t="s">
        <v>24</v>
      </c>
      <c r="G738" s="16" t="s">
        <v>166</v>
      </c>
      <c r="H738" s="15" t="s">
        <v>163</v>
      </c>
      <c r="I738" s="18" t="s">
        <v>163</v>
      </c>
      <c r="J738" s="18" t="s">
        <v>163</v>
      </c>
      <c r="K738" s="19" t="s">
        <v>163</v>
      </c>
      <c r="L738" s="15" t="s">
        <v>163</v>
      </c>
      <c r="R738" s="5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12"/>
      <c r="AF738" s="12"/>
    </row>
    <row r="739" spans="1:32" ht="15" customHeight="1">
      <c r="A739" s="14" t="s">
        <v>31</v>
      </c>
      <c r="B739" s="3" t="s">
        <v>73</v>
      </c>
      <c r="C739" s="15" t="s">
        <v>241</v>
      </c>
      <c r="D739" s="16" t="s">
        <v>158</v>
      </c>
      <c r="E739" s="16">
        <v>90</v>
      </c>
      <c r="F739" s="17" t="s">
        <v>24</v>
      </c>
      <c r="G739" s="16" t="s">
        <v>166</v>
      </c>
      <c r="H739" s="15" t="s">
        <v>163</v>
      </c>
      <c r="I739" s="18" t="s">
        <v>163</v>
      </c>
      <c r="J739" s="18" t="s">
        <v>163</v>
      </c>
      <c r="K739" s="19" t="s">
        <v>163</v>
      </c>
      <c r="L739" s="15" t="s">
        <v>163</v>
      </c>
      <c r="R739" s="5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12"/>
      <c r="AF739" s="12"/>
    </row>
    <row r="740" spans="1:32" ht="15" customHeight="1">
      <c r="A740" s="14" t="s">
        <v>31</v>
      </c>
      <c r="B740" s="3" t="s">
        <v>73</v>
      </c>
      <c r="C740" s="15" t="s">
        <v>241</v>
      </c>
      <c r="D740" s="16" t="s">
        <v>158</v>
      </c>
      <c r="E740" s="16">
        <v>90</v>
      </c>
      <c r="F740" s="17" t="s">
        <v>24</v>
      </c>
      <c r="G740" s="16" t="s">
        <v>166</v>
      </c>
      <c r="H740" s="15" t="s">
        <v>163</v>
      </c>
      <c r="I740" s="18" t="s">
        <v>163</v>
      </c>
      <c r="J740" s="18" t="s">
        <v>163</v>
      </c>
      <c r="K740" s="19" t="s">
        <v>163</v>
      </c>
      <c r="L740" s="15" t="s">
        <v>163</v>
      </c>
      <c r="R740" s="5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12"/>
      <c r="AF740" s="12"/>
    </row>
    <row r="741" spans="1:32" ht="15" customHeight="1">
      <c r="A741" s="14" t="s">
        <v>31</v>
      </c>
      <c r="B741" s="3" t="s">
        <v>73</v>
      </c>
      <c r="C741" s="15" t="s">
        <v>241</v>
      </c>
      <c r="D741" s="16" t="s">
        <v>158</v>
      </c>
      <c r="E741" s="16">
        <v>90</v>
      </c>
      <c r="F741" s="17" t="s">
        <v>24</v>
      </c>
      <c r="G741" s="16" t="s">
        <v>166</v>
      </c>
      <c r="H741" s="15" t="s">
        <v>163</v>
      </c>
      <c r="I741" s="18" t="s">
        <v>163</v>
      </c>
      <c r="J741" s="18" t="s">
        <v>163</v>
      </c>
      <c r="K741" s="19" t="s">
        <v>163</v>
      </c>
      <c r="L741" s="15" t="s">
        <v>163</v>
      </c>
      <c r="R741" s="5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12"/>
      <c r="AF741" s="12"/>
    </row>
    <row r="742" spans="1:32" ht="15" customHeight="1">
      <c r="A742" s="14" t="s">
        <v>31</v>
      </c>
      <c r="B742" s="3" t="s">
        <v>73</v>
      </c>
      <c r="C742" s="15" t="s">
        <v>241</v>
      </c>
      <c r="D742" s="16" t="s">
        <v>158</v>
      </c>
      <c r="E742" s="16">
        <v>90</v>
      </c>
      <c r="F742" s="17" t="s">
        <v>24</v>
      </c>
      <c r="G742" s="16" t="s">
        <v>166</v>
      </c>
      <c r="H742" s="15" t="s">
        <v>163</v>
      </c>
      <c r="I742" s="18" t="s">
        <v>163</v>
      </c>
      <c r="J742" s="18" t="s">
        <v>163</v>
      </c>
      <c r="K742" s="19" t="s">
        <v>163</v>
      </c>
      <c r="L742" s="15" t="s">
        <v>163</v>
      </c>
      <c r="R742" s="5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12"/>
      <c r="AF742" s="12"/>
    </row>
    <row r="743" spans="1:32" ht="15" customHeight="1">
      <c r="A743" s="14" t="s">
        <v>31</v>
      </c>
      <c r="B743" s="3" t="s">
        <v>73</v>
      </c>
      <c r="C743" s="15" t="s">
        <v>241</v>
      </c>
      <c r="D743" s="16" t="s">
        <v>158</v>
      </c>
      <c r="E743" s="16">
        <v>90</v>
      </c>
      <c r="F743" s="17" t="s">
        <v>24</v>
      </c>
      <c r="G743" s="16" t="s">
        <v>166</v>
      </c>
      <c r="H743" s="15" t="s">
        <v>163</v>
      </c>
      <c r="I743" s="18" t="s">
        <v>163</v>
      </c>
      <c r="J743" s="18" t="s">
        <v>163</v>
      </c>
      <c r="K743" s="19" t="s">
        <v>163</v>
      </c>
      <c r="L743" s="15" t="s">
        <v>163</v>
      </c>
      <c r="R743" s="5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12"/>
      <c r="AF743" s="12"/>
    </row>
    <row r="744" spans="1:32" ht="15" customHeight="1">
      <c r="A744" s="14" t="s">
        <v>22</v>
      </c>
      <c r="B744" s="3" t="s">
        <v>55</v>
      </c>
      <c r="C744" s="20" t="s">
        <v>241</v>
      </c>
      <c r="D744" s="21" t="s">
        <v>158</v>
      </c>
      <c r="E744" s="21">
        <v>60</v>
      </c>
      <c r="F744" s="22" t="s">
        <v>24</v>
      </c>
      <c r="G744" s="21" t="s">
        <v>166</v>
      </c>
      <c r="H744" s="20" t="s">
        <v>163</v>
      </c>
      <c r="I744" s="23" t="s">
        <v>163</v>
      </c>
      <c r="J744" s="23" t="s">
        <v>163</v>
      </c>
      <c r="K744" s="24" t="s">
        <v>163</v>
      </c>
      <c r="L744" s="20" t="s">
        <v>163</v>
      </c>
      <c r="R744" s="5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12"/>
      <c r="AF744" s="12"/>
    </row>
    <row r="745" spans="1:32" ht="15" customHeight="1">
      <c r="A745" s="14" t="s">
        <v>22</v>
      </c>
      <c r="B745" s="3" t="s">
        <v>55</v>
      </c>
      <c r="C745" s="20" t="s">
        <v>241</v>
      </c>
      <c r="D745" s="21" t="s">
        <v>158</v>
      </c>
      <c r="E745" s="21">
        <v>60</v>
      </c>
      <c r="F745" s="22" t="s">
        <v>24</v>
      </c>
      <c r="G745" s="21" t="s">
        <v>166</v>
      </c>
      <c r="H745" s="20" t="s">
        <v>163</v>
      </c>
      <c r="I745" s="23" t="s">
        <v>163</v>
      </c>
      <c r="J745" s="23" t="s">
        <v>163</v>
      </c>
      <c r="K745" s="24" t="s">
        <v>163</v>
      </c>
      <c r="L745" s="20" t="s">
        <v>163</v>
      </c>
      <c r="R745" s="5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12"/>
      <c r="AF745" s="12"/>
    </row>
    <row r="746" spans="1:32" ht="15" customHeight="1">
      <c r="A746" s="14" t="s">
        <v>22</v>
      </c>
      <c r="B746" s="3" t="s">
        <v>55</v>
      </c>
      <c r="C746" s="20" t="s">
        <v>241</v>
      </c>
      <c r="D746" s="21" t="s">
        <v>158</v>
      </c>
      <c r="E746" s="21">
        <v>60</v>
      </c>
      <c r="F746" s="22" t="s">
        <v>24</v>
      </c>
      <c r="G746" s="21" t="s">
        <v>166</v>
      </c>
      <c r="H746" s="20" t="s">
        <v>163</v>
      </c>
      <c r="I746" s="23" t="s">
        <v>163</v>
      </c>
      <c r="J746" s="23" t="s">
        <v>163</v>
      </c>
      <c r="K746" s="24" t="s">
        <v>163</v>
      </c>
      <c r="L746" s="20" t="s">
        <v>163</v>
      </c>
      <c r="R746" s="5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12"/>
      <c r="AF746" s="12"/>
    </row>
    <row r="747" spans="1:32" ht="15" customHeight="1">
      <c r="A747" s="14" t="s">
        <v>22</v>
      </c>
      <c r="B747" s="3" t="s">
        <v>55</v>
      </c>
      <c r="C747" s="20" t="s">
        <v>241</v>
      </c>
      <c r="D747" s="21" t="s">
        <v>158</v>
      </c>
      <c r="E747" s="21">
        <v>60</v>
      </c>
      <c r="F747" s="22" t="s">
        <v>24</v>
      </c>
      <c r="G747" s="21" t="s">
        <v>166</v>
      </c>
      <c r="H747" s="20" t="s">
        <v>163</v>
      </c>
      <c r="I747" s="23" t="s">
        <v>163</v>
      </c>
      <c r="J747" s="23" t="s">
        <v>163</v>
      </c>
      <c r="K747" s="24" t="s">
        <v>163</v>
      </c>
      <c r="L747" s="20" t="s">
        <v>163</v>
      </c>
      <c r="R747" s="5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12"/>
      <c r="AF747" s="12"/>
    </row>
    <row r="748" spans="1:32" ht="15" customHeight="1">
      <c r="A748" s="14" t="s">
        <v>25</v>
      </c>
      <c r="B748" s="3" t="s">
        <v>44</v>
      </c>
      <c r="C748" s="20" t="s">
        <v>231</v>
      </c>
      <c r="D748" s="21" t="s">
        <v>224</v>
      </c>
      <c r="E748" s="21">
        <v>30</v>
      </c>
      <c r="F748" s="22" t="s">
        <v>29</v>
      </c>
      <c r="G748" s="21" t="s">
        <v>166</v>
      </c>
      <c r="H748" s="20" t="s">
        <v>163</v>
      </c>
      <c r="I748" s="23" t="s">
        <v>163</v>
      </c>
      <c r="J748" s="23" t="s">
        <v>163</v>
      </c>
      <c r="K748" s="24" t="s">
        <v>163</v>
      </c>
      <c r="L748" s="20" t="s">
        <v>163</v>
      </c>
      <c r="R748" s="5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12"/>
      <c r="AF748" s="12"/>
    </row>
    <row r="749" spans="1:32" ht="15" customHeight="1">
      <c r="A749" s="14" t="s">
        <v>25</v>
      </c>
      <c r="B749" s="3" t="s">
        <v>44</v>
      </c>
      <c r="C749" s="20" t="s">
        <v>231</v>
      </c>
      <c r="D749" s="21" t="s">
        <v>224</v>
      </c>
      <c r="E749" s="21">
        <v>30</v>
      </c>
      <c r="F749" s="22" t="s">
        <v>29</v>
      </c>
      <c r="G749" s="21" t="s">
        <v>166</v>
      </c>
      <c r="H749" s="20" t="s">
        <v>163</v>
      </c>
      <c r="I749" s="23" t="s">
        <v>163</v>
      </c>
      <c r="J749" s="23" t="s">
        <v>163</v>
      </c>
      <c r="K749" s="24" t="s">
        <v>163</v>
      </c>
      <c r="L749" s="20" t="s">
        <v>163</v>
      </c>
      <c r="R749" s="5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12"/>
      <c r="AF749" s="12"/>
    </row>
    <row r="750" spans="1:32" ht="15" customHeight="1">
      <c r="A750" s="14" t="s">
        <v>25</v>
      </c>
      <c r="B750" s="3" t="s">
        <v>112</v>
      </c>
      <c r="C750" s="20" t="s">
        <v>283</v>
      </c>
      <c r="D750" s="21" t="s">
        <v>224</v>
      </c>
      <c r="E750" s="21">
        <v>30</v>
      </c>
      <c r="F750" s="22" t="s">
        <v>29</v>
      </c>
      <c r="G750" s="21" t="s">
        <v>166</v>
      </c>
      <c r="H750" s="20" t="s">
        <v>163</v>
      </c>
      <c r="I750" s="23" t="s">
        <v>163</v>
      </c>
      <c r="J750" s="23" t="s">
        <v>163</v>
      </c>
      <c r="K750" s="24" t="s">
        <v>163</v>
      </c>
      <c r="L750" s="20" t="s">
        <v>163</v>
      </c>
      <c r="R750" s="5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12"/>
      <c r="AF750" s="12"/>
    </row>
    <row r="751" spans="1:32" ht="15" customHeight="1">
      <c r="A751" s="14" t="s">
        <v>25</v>
      </c>
      <c r="B751" s="3" t="s">
        <v>112</v>
      </c>
      <c r="C751" s="20" t="s">
        <v>283</v>
      </c>
      <c r="D751" s="21" t="s">
        <v>224</v>
      </c>
      <c r="E751" s="21">
        <v>30</v>
      </c>
      <c r="F751" s="22" t="s">
        <v>29</v>
      </c>
      <c r="G751" s="21" t="s">
        <v>166</v>
      </c>
      <c r="H751" s="20" t="s">
        <v>163</v>
      </c>
      <c r="I751" s="23" t="s">
        <v>163</v>
      </c>
      <c r="J751" s="23" t="s">
        <v>163</v>
      </c>
      <c r="K751" s="24" t="s">
        <v>163</v>
      </c>
      <c r="L751" s="20" t="s">
        <v>163</v>
      </c>
      <c r="R751" s="5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12"/>
      <c r="AF751" s="12"/>
    </row>
    <row r="752" spans="1:32" ht="15" customHeight="1">
      <c r="A752" s="14" t="s">
        <v>22</v>
      </c>
      <c r="B752" s="3" t="s">
        <v>112</v>
      </c>
      <c r="C752" s="20" t="s">
        <v>283</v>
      </c>
      <c r="D752" s="21" t="s">
        <v>224</v>
      </c>
      <c r="E752" s="21">
        <v>30</v>
      </c>
      <c r="F752" s="22" t="s">
        <v>24</v>
      </c>
      <c r="G752" s="21" t="s">
        <v>166</v>
      </c>
      <c r="H752" s="20" t="s">
        <v>163</v>
      </c>
      <c r="I752" s="23" t="s">
        <v>163</v>
      </c>
      <c r="J752" s="23" t="s">
        <v>163</v>
      </c>
      <c r="K752" s="24" t="s">
        <v>163</v>
      </c>
      <c r="L752" s="20" t="s">
        <v>163</v>
      </c>
      <c r="R752" s="5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12"/>
      <c r="AF752" s="12"/>
    </row>
    <row r="753" spans="1:32" ht="15" customHeight="1">
      <c r="A753" s="14" t="s">
        <v>22</v>
      </c>
      <c r="B753" s="3" t="s">
        <v>112</v>
      </c>
      <c r="C753" s="20" t="s">
        <v>283</v>
      </c>
      <c r="D753" s="21" t="s">
        <v>224</v>
      </c>
      <c r="E753" s="21">
        <v>30</v>
      </c>
      <c r="F753" s="22" t="s">
        <v>24</v>
      </c>
      <c r="G753" s="21" t="s">
        <v>166</v>
      </c>
      <c r="H753" s="20" t="s">
        <v>163</v>
      </c>
      <c r="I753" s="23" t="s">
        <v>163</v>
      </c>
      <c r="J753" s="23" t="s">
        <v>163</v>
      </c>
      <c r="K753" s="24" t="s">
        <v>163</v>
      </c>
      <c r="L753" s="20" t="s">
        <v>163</v>
      </c>
      <c r="R753" s="5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12"/>
      <c r="AF753" s="12"/>
    </row>
    <row r="754" spans="1:32" ht="15" customHeight="1">
      <c r="A754" s="14" t="s">
        <v>31</v>
      </c>
      <c r="B754" s="3" t="s">
        <v>65</v>
      </c>
      <c r="C754" s="15" t="s">
        <v>232</v>
      </c>
      <c r="D754" s="16" t="s">
        <v>158</v>
      </c>
      <c r="E754" s="16">
        <v>90</v>
      </c>
      <c r="F754" s="17" t="s">
        <v>29</v>
      </c>
      <c r="G754" s="16" t="s">
        <v>166</v>
      </c>
      <c r="H754" s="15" t="s">
        <v>163</v>
      </c>
      <c r="I754" s="18" t="s">
        <v>163</v>
      </c>
      <c r="J754" s="18" t="s">
        <v>163</v>
      </c>
      <c r="K754" s="19" t="s">
        <v>163</v>
      </c>
      <c r="L754" s="15" t="s">
        <v>163</v>
      </c>
      <c r="R754" s="5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12"/>
      <c r="AF754" s="12"/>
    </row>
    <row r="755" spans="1:32" ht="15" customHeight="1">
      <c r="A755" s="14" t="s">
        <v>31</v>
      </c>
      <c r="B755" s="3" t="s">
        <v>65</v>
      </c>
      <c r="C755" s="15" t="s">
        <v>232</v>
      </c>
      <c r="D755" s="16" t="s">
        <v>158</v>
      </c>
      <c r="E755" s="16">
        <v>90</v>
      </c>
      <c r="F755" s="17" t="s">
        <v>29</v>
      </c>
      <c r="G755" s="16" t="s">
        <v>166</v>
      </c>
      <c r="H755" s="15" t="s">
        <v>163</v>
      </c>
      <c r="I755" s="18" t="s">
        <v>163</v>
      </c>
      <c r="J755" s="18" t="s">
        <v>163</v>
      </c>
      <c r="K755" s="19" t="s">
        <v>163</v>
      </c>
      <c r="L755" s="15" t="s">
        <v>163</v>
      </c>
      <c r="R755" s="5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12"/>
      <c r="AF755" s="12"/>
    </row>
    <row r="756" spans="1:32" ht="15" customHeight="1">
      <c r="A756" s="14" t="s">
        <v>31</v>
      </c>
      <c r="B756" s="3" t="s">
        <v>65</v>
      </c>
      <c r="C756" s="15" t="s">
        <v>232</v>
      </c>
      <c r="D756" s="16" t="s">
        <v>158</v>
      </c>
      <c r="E756" s="16">
        <v>90</v>
      </c>
      <c r="F756" s="17" t="s">
        <v>29</v>
      </c>
      <c r="G756" s="16" t="s">
        <v>166</v>
      </c>
      <c r="H756" s="15" t="s">
        <v>163</v>
      </c>
      <c r="I756" s="18" t="s">
        <v>163</v>
      </c>
      <c r="J756" s="18" t="s">
        <v>163</v>
      </c>
      <c r="K756" s="19" t="s">
        <v>163</v>
      </c>
      <c r="L756" s="15" t="s">
        <v>163</v>
      </c>
      <c r="R756" s="5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12"/>
      <c r="AF756" s="12"/>
    </row>
    <row r="757" spans="1:32" ht="15" customHeight="1">
      <c r="A757" s="14" t="s">
        <v>31</v>
      </c>
      <c r="B757" s="3" t="s">
        <v>65</v>
      </c>
      <c r="C757" s="15" t="s">
        <v>232</v>
      </c>
      <c r="D757" s="16" t="s">
        <v>158</v>
      </c>
      <c r="E757" s="16">
        <v>90</v>
      </c>
      <c r="F757" s="17" t="s">
        <v>29</v>
      </c>
      <c r="G757" s="16" t="s">
        <v>166</v>
      </c>
      <c r="H757" s="15" t="s">
        <v>163</v>
      </c>
      <c r="I757" s="18" t="s">
        <v>163</v>
      </c>
      <c r="J757" s="18" t="s">
        <v>163</v>
      </c>
      <c r="K757" s="19" t="s">
        <v>163</v>
      </c>
      <c r="L757" s="15" t="s">
        <v>163</v>
      </c>
      <c r="R757" s="5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12"/>
      <c r="AF757" s="12"/>
    </row>
    <row r="758" spans="1:32" ht="15" customHeight="1">
      <c r="A758" s="14" t="s">
        <v>31</v>
      </c>
      <c r="B758" s="3" t="s">
        <v>65</v>
      </c>
      <c r="C758" s="15" t="s">
        <v>232</v>
      </c>
      <c r="D758" s="16" t="s">
        <v>158</v>
      </c>
      <c r="E758" s="16">
        <v>90</v>
      </c>
      <c r="F758" s="17" t="s">
        <v>29</v>
      </c>
      <c r="G758" s="16" t="s">
        <v>166</v>
      </c>
      <c r="H758" s="15" t="s">
        <v>163</v>
      </c>
      <c r="I758" s="18" t="s">
        <v>163</v>
      </c>
      <c r="J758" s="18" t="s">
        <v>163</v>
      </c>
      <c r="K758" s="19" t="s">
        <v>163</v>
      </c>
      <c r="L758" s="15" t="s">
        <v>163</v>
      </c>
      <c r="R758" s="5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12"/>
      <c r="AF758" s="12"/>
    </row>
    <row r="759" spans="1:32" ht="15" customHeight="1">
      <c r="A759" s="14" t="s">
        <v>31</v>
      </c>
      <c r="B759" s="3" t="s">
        <v>65</v>
      </c>
      <c r="C759" s="15" t="s">
        <v>232</v>
      </c>
      <c r="D759" s="16" t="s">
        <v>158</v>
      </c>
      <c r="E759" s="16">
        <v>90</v>
      </c>
      <c r="F759" s="17" t="s">
        <v>29</v>
      </c>
      <c r="G759" s="16" t="s">
        <v>166</v>
      </c>
      <c r="H759" s="15" t="s">
        <v>163</v>
      </c>
      <c r="I759" s="18" t="s">
        <v>163</v>
      </c>
      <c r="J759" s="18" t="s">
        <v>163</v>
      </c>
      <c r="K759" s="19" t="s">
        <v>163</v>
      </c>
      <c r="L759" s="15" t="s">
        <v>163</v>
      </c>
      <c r="R759" s="5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12"/>
      <c r="AF759" s="12"/>
    </row>
    <row r="760" spans="1:32" ht="15" customHeight="1">
      <c r="A760" s="14" t="s">
        <v>25</v>
      </c>
      <c r="B760" s="3" t="s">
        <v>36</v>
      </c>
      <c r="C760" s="20" t="s">
        <v>232</v>
      </c>
      <c r="D760" s="21" t="s">
        <v>158</v>
      </c>
      <c r="E760" s="21">
        <v>60</v>
      </c>
      <c r="F760" s="22" t="s">
        <v>29</v>
      </c>
      <c r="G760" s="21" t="s">
        <v>166</v>
      </c>
      <c r="H760" s="20" t="s">
        <v>163</v>
      </c>
      <c r="I760" s="23" t="s">
        <v>163</v>
      </c>
      <c r="J760" s="23" t="s">
        <v>163</v>
      </c>
      <c r="K760" s="24" t="s">
        <v>163</v>
      </c>
      <c r="L760" s="20" t="s">
        <v>163</v>
      </c>
      <c r="R760" s="5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12"/>
      <c r="AF760" s="12"/>
    </row>
    <row r="761" spans="1:32" ht="15" customHeight="1">
      <c r="A761" s="14" t="s">
        <v>25</v>
      </c>
      <c r="B761" s="3" t="s">
        <v>36</v>
      </c>
      <c r="C761" s="20" t="s">
        <v>232</v>
      </c>
      <c r="D761" s="21" t="s">
        <v>158</v>
      </c>
      <c r="E761" s="21">
        <v>60</v>
      </c>
      <c r="F761" s="22" t="s">
        <v>29</v>
      </c>
      <c r="G761" s="21" t="s">
        <v>166</v>
      </c>
      <c r="H761" s="20" t="s">
        <v>163</v>
      </c>
      <c r="I761" s="23" t="s">
        <v>163</v>
      </c>
      <c r="J761" s="23" t="s">
        <v>163</v>
      </c>
      <c r="K761" s="24" t="s">
        <v>163</v>
      </c>
      <c r="L761" s="20" t="s">
        <v>163</v>
      </c>
      <c r="R761" s="5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12"/>
      <c r="AF761" s="12"/>
    </row>
    <row r="762" spans="1:32" ht="15" customHeight="1">
      <c r="A762" s="14" t="s">
        <v>25</v>
      </c>
      <c r="B762" s="3" t="s">
        <v>36</v>
      </c>
      <c r="C762" s="20" t="s">
        <v>232</v>
      </c>
      <c r="D762" s="21" t="s">
        <v>158</v>
      </c>
      <c r="E762" s="21">
        <v>60</v>
      </c>
      <c r="F762" s="22" t="s">
        <v>29</v>
      </c>
      <c r="G762" s="21" t="s">
        <v>166</v>
      </c>
      <c r="H762" s="20" t="s">
        <v>163</v>
      </c>
      <c r="I762" s="23" t="s">
        <v>163</v>
      </c>
      <c r="J762" s="23" t="s">
        <v>163</v>
      </c>
      <c r="K762" s="24" t="s">
        <v>163</v>
      </c>
      <c r="L762" s="20" t="s">
        <v>163</v>
      </c>
      <c r="R762" s="5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12"/>
      <c r="AF762" s="12"/>
    </row>
    <row r="763" spans="1:32" ht="15" customHeight="1">
      <c r="A763" s="14" t="s">
        <v>25</v>
      </c>
      <c r="B763" s="3" t="s">
        <v>36</v>
      </c>
      <c r="C763" s="20" t="s">
        <v>232</v>
      </c>
      <c r="D763" s="21" t="s">
        <v>158</v>
      </c>
      <c r="E763" s="21">
        <v>60</v>
      </c>
      <c r="F763" s="22" t="s">
        <v>29</v>
      </c>
      <c r="G763" s="21" t="s">
        <v>166</v>
      </c>
      <c r="H763" s="20" t="s">
        <v>163</v>
      </c>
      <c r="I763" s="23" t="s">
        <v>163</v>
      </c>
      <c r="J763" s="23" t="s">
        <v>163</v>
      </c>
      <c r="K763" s="24" t="s">
        <v>163</v>
      </c>
      <c r="L763" s="20" t="s">
        <v>163</v>
      </c>
      <c r="R763" s="5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12"/>
      <c r="AF763" s="12"/>
    </row>
    <row r="764" spans="1:32" ht="15" customHeight="1">
      <c r="A764" s="14" t="s">
        <v>31</v>
      </c>
      <c r="B764" s="3" t="s">
        <v>88</v>
      </c>
      <c r="C764" s="20" t="s">
        <v>206</v>
      </c>
      <c r="D764" s="21" t="s">
        <v>158</v>
      </c>
      <c r="E764" s="21">
        <v>60</v>
      </c>
      <c r="F764" s="22" t="s">
        <v>24</v>
      </c>
      <c r="G764" s="21" t="s">
        <v>166</v>
      </c>
      <c r="H764" s="20" t="s">
        <v>163</v>
      </c>
      <c r="I764" s="23" t="s">
        <v>163</v>
      </c>
      <c r="J764" s="23" t="s">
        <v>163</v>
      </c>
      <c r="K764" s="24" t="s">
        <v>163</v>
      </c>
      <c r="L764" s="20" t="s">
        <v>163</v>
      </c>
      <c r="R764" s="5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12"/>
      <c r="AF764" s="12"/>
    </row>
    <row r="765" spans="1:32" ht="15" customHeight="1">
      <c r="A765" s="14" t="s">
        <v>31</v>
      </c>
      <c r="B765" s="3" t="s">
        <v>88</v>
      </c>
      <c r="C765" s="20" t="s">
        <v>206</v>
      </c>
      <c r="D765" s="21" t="s">
        <v>158</v>
      </c>
      <c r="E765" s="21">
        <v>60</v>
      </c>
      <c r="F765" s="22" t="s">
        <v>24</v>
      </c>
      <c r="G765" s="21" t="s">
        <v>166</v>
      </c>
      <c r="H765" s="20" t="s">
        <v>163</v>
      </c>
      <c r="I765" s="23" t="s">
        <v>163</v>
      </c>
      <c r="J765" s="23" t="s">
        <v>163</v>
      </c>
      <c r="K765" s="24" t="s">
        <v>163</v>
      </c>
      <c r="L765" s="20" t="s">
        <v>163</v>
      </c>
      <c r="R765" s="5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12"/>
      <c r="AF765" s="12"/>
    </row>
    <row r="766" spans="1:32" ht="15" customHeight="1">
      <c r="A766" s="14" t="s">
        <v>31</v>
      </c>
      <c r="B766" s="3" t="s">
        <v>88</v>
      </c>
      <c r="C766" s="20" t="s">
        <v>206</v>
      </c>
      <c r="D766" s="21" t="s">
        <v>158</v>
      </c>
      <c r="E766" s="21">
        <v>60</v>
      </c>
      <c r="F766" s="22" t="s">
        <v>24</v>
      </c>
      <c r="G766" s="21" t="s">
        <v>166</v>
      </c>
      <c r="H766" s="20" t="s">
        <v>163</v>
      </c>
      <c r="I766" s="23" t="s">
        <v>163</v>
      </c>
      <c r="J766" s="23" t="s">
        <v>163</v>
      </c>
      <c r="K766" s="24" t="s">
        <v>163</v>
      </c>
      <c r="L766" s="20" t="s">
        <v>163</v>
      </c>
      <c r="R766" s="5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12"/>
      <c r="AF766" s="12"/>
    </row>
    <row r="767" spans="1:32" ht="15" customHeight="1">
      <c r="A767" s="14" t="s">
        <v>31</v>
      </c>
      <c r="B767" s="3" t="s">
        <v>88</v>
      </c>
      <c r="C767" s="20" t="s">
        <v>206</v>
      </c>
      <c r="D767" s="21" t="s">
        <v>158</v>
      </c>
      <c r="E767" s="21">
        <v>60</v>
      </c>
      <c r="F767" s="22" t="s">
        <v>24</v>
      </c>
      <c r="G767" s="21" t="s">
        <v>166</v>
      </c>
      <c r="H767" s="20" t="s">
        <v>163</v>
      </c>
      <c r="I767" s="23" t="s">
        <v>163</v>
      </c>
      <c r="J767" s="23" t="s">
        <v>163</v>
      </c>
      <c r="K767" s="24" t="s">
        <v>163</v>
      </c>
      <c r="L767" s="20" t="s">
        <v>163</v>
      </c>
      <c r="R767" s="5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12"/>
      <c r="AF767" s="12"/>
    </row>
    <row r="768" spans="1:32" ht="15" customHeight="1">
      <c r="A768" s="14" t="s">
        <v>31</v>
      </c>
      <c r="B768" s="3" t="s">
        <v>88</v>
      </c>
      <c r="C768" s="20" t="s">
        <v>206</v>
      </c>
      <c r="D768" s="21" t="s">
        <v>158</v>
      </c>
      <c r="E768" s="21">
        <v>60</v>
      </c>
      <c r="F768" s="22" t="s">
        <v>29</v>
      </c>
      <c r="G768" s="21" t="s">
        <v>166</v>
      </c>
      <c r="H768" s="20" t="s">
        <v>163</v>
      </c>
      <c r="I768" s="23" t="s">
        <v>163</v>
      </c>
      <c r="J768" s="23" t="s">
        <v>163</v>
      </c>
      <c r="K768" s="24" t="s">
        <v>163</v>
      </c>
      <c r="L768" s="20" t="s">
        <v>163</v>
      </c>
      <c r="R768" s="5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12"/>
      <c r="AF768" s="12"/>
    </row>
    <row r="769" spans="1:32" ht="15" customHeight="1">
      <c r="A769" s="14" t="s">
        <v>31</v>
      </c>
      <c r="B769" s="3" t="s">
        <v>88</v>
      </c>
      <c r="C769" s="20" t="s">
        <v>206</v>
      </c>
      <c r="D769" s="21" t="s">
        <v>158</v>
      </c>
      <c r="E769" s="21">
        <v>60</v>
      </c>
      <c r="F769" s="22" t="s">
        <v>29</v>
      </c>
      <c r="G769" s="21" t="s">
        <v>166</v>
      </c>
      <c r="H769" s="20" t="s">
        <v>163</v>
      </c>
      <c r="I769" s="23" t="s">
        <v>163</v>
      </c>
      <c r="J769" s="23" t="s">
        <v>163</v>
      </c>
      <c r="K769" s="24" t="s">
        <v>163</v>
      </c>
      <c r="L769" s="20" t="s">
        <v>163</v>
      </c>
      <c r="R769" s="5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12"/>
      <c r="AF769" s="12"/>
    </row>
    <row r="770" spans="1:32" ht="15" customHeight="1">
      <c r="A770" s="14" t="s">
        <v>31</v>
      </c>
      <c r="B770" s="3" t="s">
        <v>88</v>
      </c>
      <c r="C770" s="20" t="s">
        <v>206</v>
      </c>
      <c r="D770" s="21" t="s">
        <v>158</v>
      </c>
      <c r="E770" s="21">
        <v>60</v>
      </c>
      <c r="F770" s="22" t="s">
        <v>29</v>
      </c>
      <c r="G770" s="21" t="s">
        <v>166</v>
      </c>
      <c r="H770" s="20" t="s">
        <v>163</v>
      </c>
      <c r="I770" s="23" t="s">
        <v>163</v>
      </c>
      <c r="J770" s="23" t="s">
        <v>163</v>
      </c>
      <c r="K770" s="24" t="s">
        <v>163</v>
      </c>
      <c r="L770" s="20" t="s">
        <v>163</v>
      </c>
      <c r="R770" s="5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12"/>
      <c r="AF770" s="12"/>
    </row>
    <row r="771" spans="1:32" ht="15" customHeight="1">
      <c r="A771" s="14" t="s">
        <v>31</v>
      </c>
      <c r="B771" s="3" t="s">
        <v>88</v>
      </c>
      <c r="C771" s="20" t="s">
        <v>206</v>
      </c>
      <c r="D771" s="21" t="s">
        <v>158</v>
      </c>
      <c r="E771" s="21">
        <v>60</v>
      </c>
      <c r="F771" s="22" t="s">
        <v>29</v>
      </c>
      <c r="G771" s="21" t="s">
        <v>166</v>
      </c>
      <c r="H771" s="20" t="s">
        <v>163</v>
      </c>
      <c r="I771" s="23" t="s">
        <v>163</v>
      </c>
      <c r="J771" s="23" t="s">
        <v>163</v>
      </c>
      <c r="K771" s="24" t="s">
        <v>163</v>
      </c>
      <c r="L771" s="20" t="s">
        <v>163</v>
      </c>
      <c r="R771" s="5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12"/>
      <c r="AF771" s="12"/>
    </row>
    <row r="772" spans="1:32" ht="15" customHeight="1">
      <c r="A772" s="14" t="s">
        <v>25</v>
      </c>
      <c r="B772" s="3" t="s">
        <v>88</v>
      </c>
      <c r="C772" s="15" t="s">
        <v>206</v>
      </c>
      <c r="D772" s="16" t="s">
        <v>158</v>
      </c>
      <c r="E772" s="16">
        <v>60</v>
      </c>
      <c r="F772" s="17" t="s">
        <v>29</v>
      </c>
      <c r="G772" s="16" t="s">
        <v>166</v>
      </c>
      <c r="H772" s="15" t="s">
        <v>163</v>
      </c>
      <c r="I772" s="18" t="s">
        <v>163</v>
      </c>
      <c r="J772" s="18" t="s">
        <v>163</v>
      </c>
      <c r="K772" s="19" t="s">
        <v>163</v>
      </c>
      <c r="L772" s="15" t="s">
        <v>163</v>
      </c>
      <c r="R772" s="5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12"/>
      <c r="AF772" s="12"/>
    </row>
    <row r="773" spans="1:32" ht="15" customHeight="1">
      <c r="A773" s="14" t="s">
        <v>25</v>
      </c>
      <c r="B773" s="3" t="s">
        <v>88</v>
      </c>
      <c r="C773" s="15" t="s">
        <v>206</v>
      </c>
      <c r="D773" s="16" t="s">
        <v>158</v>
      </c>
      <c r="E773" s="16">
        <v>60</v>
      </c>
      <c r="F773" s="17" t="s">
        <v>29</v>
      </c>
      <c r="G773" s="16" t="s">
        <v>166</v>
      </c>
      <c r="H773" s="15" t="s">
        <v>163</v>
      </c>
      <c r="I773" s="18" t="s">
        <v>163</v>
      </c>
      <c r="J773" s="18" t="s">
        <v>163</v>
      </c>
      <c r="K773" s="19" t="s">
        <v>163</v>
      </c>
      <c r="L773" s="15" t="s">
        <v>163</v>
      </c>
      <c r="R773" s="5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12"/>
      <c r="AF773" s="12"/>
    </row>
    <row r="774" spans="1:32" ht="15" customHeight="1">
      <c r="A774" s="14" t="s">
        <v>25</v>
      </c>
      <c r="B774" s="3" t="s">
        <v>88</v>
      </c>
      <c r="C774" s="15" t="s">
        <v>206</v>
      </c>
      <c r="D774" s="16" t="s">
        <v>158</v>
      </c>
      <c r="E774" s="16">
        <v>60</v>
      </c>
      <c r="F774" s="17" t="s">
        <v>29</v>
      </c>
      <c r="G774" s="16" t="s">
        <v>166</v>
      </c>
      <c r="H774" s="15" t="s">
        <v>163</v>
      </c>
      <c r="I774" s="18" t="s">
        <v>163</v>
      </c>
      <c r="J774" s="18" t="s">
        <v>163</v>
      </c>
      <c r="K774" s="19" t="s">
        <v>163</v>
      </c>
      <c r="L774" s="15" t="s">
        <v>163</v>
      </c>
      <c r="R774" s="5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12"/>
      <c r="AF774" s="12"/>
    </row>
    <row r="775" spans="1:32" ht="15" customHeight="1">
      <c r="A775" s="14" t="s">
        <v>25</v>
      </c>
      <c r="B775" s="3" t="s">
        <v>88</v>
      </c>
      <c r="C775" s="15" t="s">
        <v>206</v>
      </c>
      <c r="D775" s="16" t="s">
        <v>158</v>
      </c>
      <c r="E775" s="16">
        <v>60</v>
      </c>
      <c r="F775" s="17" t="s">
        <v>29</v>
      </c>
      <c r="G775" s="16" t="s">
        <v>166</v>
      </c>
      <c r="H775" s="15" t="s">
        <v>163</v>
      </c>
      <c r="I775" s="18" t="s">
        <v>163</v>
      </c>
      <c r="J775" s="18" t="s">
        <v>163</v>
      </c>
      <c r="K775" s="19" t="s">
        <v>163</v>
      </c>
      <c r="L775" s="15" t="s">
        <v>163</v>
      </c>
      <c r="R775" s="5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12"/>
      <c r="AF775" s="12"/>
    </row>
    <row r="776" spans="1:32" ht="15" customHeight="1">
      <c r="A776" s="14" t="s">
        <v>31</v>
      </c>
      <c r="B776" s="3" t="s">
        <v>66</v>
      </c>
      <c r="C776" s="15" t="s">
        <v>233</v>
      </c>
      <c r="D776" s="16" t="s">
        <v>158</v>
      </c>
      <c r="E776" s="16">
        <v>90</v>
      </c>
      <c r="F776" s="17" t="s">
        <v>29</v>
      </c>
      <c r="G776" s="16" t="s">
        <v>166</v>
      </c>
      <c r="H776" s="15" t="s">
        <v>163</v>
      </c>
      <c r="I776" s="18" t="s">
        <v>163</v>
      </c>
      <c r="J776" s="18" t="s">
        <v>163</v>
      </c>
      <c r="K776" s="19" t="s">
        <v>163</v>
      </c>
      <c r="L776" s="15" t="s">
        <v>163</v>
      </c>
      <c r="R776" s="5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12"/>
      <c r="AF776" s="12"/>
    </row>
    <row r="777" spans="1:32" ht="15" customHeight="1">
      <c r="A777" s="14" t="s">
        <v>31</v>
      </c>
      <c r="B777" s="3" t="s">
        <v>66</v>
      </c>
      <c r="C777" s="15" t="s">
        <v>233</v>
      </c>
      <c r="D777" s="16" t="s">
        <v>158</v>
      </c>
      <c r="E777" s="16">
        <v>90</v>
      </c>
      <c r="F777" s="17" t="s">
        <v>29</v>
      </c>
      <c r="G777" s="16" t="s">
        <v>166</v>
      </c>
      <c r="H777" s="15" t="s">
        <v>163</v>
      </c>
      <c r="I777" s="18" t="s">
        <v>163</v>
      </c>
      <c r="J777" s="18" t="s">
        <v>163</v>
      </c>
      <c r="K777" s="19" t="s">
        <v>163</v>
      </c>
      <c r="L777" s="15" t="s">
        <v>163</v>
      </c>
      <c r="R777" s="5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12"/>
      <c r="AF777" s="12"/>
    </row>
    <row r="778" spans="1:32" ht="15" customHeight="1">
      <c r="A778" s="14" t="s">
        <v>31</v>
      </c>
      <c r="B778" s="3" t="s">
        <v>66</v>
      </c>
      <c r="C778" s="15" t="s">
        <v>233</v>
      </c>
      <c r="D778" s="16" t="s">
        <v>158</v>
      </c>
      <c r="E778" s="16">
        <v>90</v>
      </c>
      <c r="F778" s="17" t="s">
        <v>29</v>
      </c>
      <c r="G778" s="16" t="s">
        <v>166</v>
      </c>
      <c r="H778" s="15" t="s">
        <v>163</v>
      </c>
      <c r="I778" s="18" t="s">
        <v>163</v>
      </c>
      <c r="J778" s="18" t="s">
        <v>163</v>
      </c>
      <c r="K778" s="19" t="s">
        <v>163</v>
      </c>
      <c r="L778" s="15" t="s">
        <v>163</v>
      </c>
      <c r="R778" s="5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12"/>
      <c r="AF778" s="12"/>
    </row>
    <row r="779" spans="1:32" ht="15" customHeight="1">
      <c r="A779" s="14" t="s">
        <v>31</v>
      </c>
      <c r="B779" s="3" t="s">
        <v>66</v>
      </c>
      <c r="C779" s="15" t="s">
        <v>233</v>
      </c>
      <c r="D779" s="16" t="s">
        <v>158</v>
      </c>
      <c r="E779" s="16">
        <v>90</v>
      </c>
      <c r="F779" s="17" t="s">
        <v>29</v>
      </c>
      <c r="G779" s="16" t="s">
        <v>166</v>
      </c>
      <c r="H779" s="15" t="s">
        <v>163</v>
      </c>
      <c r="I779" s="18" t="s">
        <v>163</v>
      </c>
      <c r="J779" s="18" t="s">
        <v>163</v>
      </c>
      <c r="K779" s="19" t="s">
        <v>163</v>
      </c>
      <c r="L779" s="15" t="s">
        <v>163</v>
      </c>
      <c r="R779" s="5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12"/>
      <c r="AF779" s="12"/>
    </row>
    <row r="780" spans="1:32" ht="15" customHeight="1">
      <c r="A780" s="14" t="s">
        <v>31</v>
      </c>
      <c r="B780" s="3" t="s">
        <v>66</v>
      </c>
      <c r="C780" s="15" t="s">
        <v>233</v>
      </c>
      <c r="D780" s="16" t="s">
        <v>158</v>
      </c>
      <c r="E780" s="16">
        <v>90</v>
      </c>
      <c r="F780" s="17" t="s">
        <v>29</v>
      </c>
      <c r="G780" s="16" t="s">
        <v>166</v>
      </c>
      <c r="H780" s="15" t="s">
        <v>163</v>
      </c>
      <c r="I780" s="18" t="s">
        <v>163</v>
      </c>
      <c r="J780" s="18" t="s">
        <v>163</v>
      </c>
      <c r="K780" s="19" t="s">
        <v>163</v>
      </c>
      <c r="L780" s="15" t="s">
        <v>163</v>
      </c>
      <c r="R780" s="5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12"/>
      <c r="AF780" s="12"/>
    </row>
    <row r="781" spans="1:32" ht="15" customHeight="1">
      <c r="A781" s="14" t="s">
        <v>31</v>
      </c>
      <c r="B781" s="3" t="s">
        <v>66</v>
      </c>
      <c r="C781" s="15" t="s">
        <v>233</v>
      </c>
      <c r="D781" s="16" t="s">
        <v>158</v>
      </c>
      <c r="E781" s="16">
        <v>90</v>
      </c>
      <c r="F781" s="17" t="s">
        <v>29</v>
      </c>
      <c r="G781" s="16" t="s">
        <v>166</v>
      </c>
      <c r="H781" s="15" t="s">
        <v>163</v>
      </c>
      <c r="I781" s="18" t="s">
        <v>163</v>
      </c>
      <c r="J781" s="18" t="s">
        <v>163</v>
      </c>
      <c r="K781" s="19" t="s">
        <v>163</v>
      </c>
      <c r="L781" s="15" t="s">
        <v>163</v>
      </c>
      <c r="R781" s="5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12"/>
      <c r="AF781" s="12"/>
    </row>
    <row r="782" spans="1:32" ht="15" customHeight="1">
      <c r="A782" s="14" t="s">
        <v>25</v>
      </c>
      <c r="B782" s="3" t="s">
        <v>47</v>
      </c>
      <c r="C782" s="20" t="s">
        <v>233</v>
      </c>
      <c r="D782" s="21" t="s">
        <v>158</v>
      </c>
      <c r="E782" s="21">
        <v>60</v>
      </c>
      <c r="F782" s="22" t="s">
        <v>29</v>
      </c>
      <c r="G782" s="21" t="s">
        <v>166</v>
      </c>
      <c r="H782" s="20" t="s">
        <v>163</v>
      </c>
      <c r="I782" s="23" t="s">
        <v>163</v>
      </c>
      <c r="J782" s="23" t="s">
        <v>163</v>
      </c>
      <c r="K782" s="24" t="s">
        <v>163</v>
      </c>
      <c r="L782" s="20" t="s">
        <v>163</v>
      </c>
      <c r="R782" s="5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12"/>
      <c r="AF782" s="12"/>
    </row>
    <row r="783" spans="1:32" ht="15" customHeight="1">
      <c r="A783" s="14" t="s">
        <v>25</v>
      </c>
      <c r="B783" s="3" t="s">
        <v>47</v>
      </c>
      <c r="C783" s="20" t="s">
        <v>233</v>
      </c>
      <c r="D783" s="21" t="s">
        <v>158</v>
      </c>
      <c r="E783" s="21">
        <v>60</v>
      </c>
      <c r="F783" s="22" t="s">
        <v>29</v>
      </c>
      <c r="G783" s="21" t="s">
        <v>166</v>
      </c>
      <c r="H783" s="20" t="s">
        <v>163</v>
      </c>
      <c r="I783" s="23" t="s">
        <v>163</v>
      </c>
      <c r="J783" s="23" t="s">
        <v>163</v>
      </c>
      <c r="K783" s="24" t="s">
        <v>163</v>
      </c>
      <c r="L783" s="20" t="s">
        <v>163</v>
      </c>
      <c r="R783" s="5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12"/>
      <c r="AF783" s="12"/>
    </row>
    <row r="784" spans="1:32" ht="15" customHeight="1">
      <c r="A784" s="14" t="s">
        <v>25</v>
      </c>
      <c r="B784" s="3" t="s">
        <v>47</v>
      </c>
      <c r="C784" s="20" t="s">
        <v>233</v>
      </c>
      <c r="D784" s="21" t="s">
        <v>158</v>
      </c>
      <c r="E784" s="21">
        <v>60</v>
      </c>
      <c r="F784" s="22" t="s">
        <v>29</v>
      </c>
      <c r="G784" s="21" t="s">
        <v>166</v>
      </c>
      <c r="H784" s="20" t="s">
        <v>163</v>
      </c>
      <c r="I784" s="23" t="s">
        <v>163</v>
      </c>
      <c r="J784" s="23" t="s">
        <v>163</v>
      </c>
      <c r="K784" s="24" t="s">
        <v>163</v>
      </c>
      <c r="L784" s="20" t="s">
        <v>163</v>
      </c>
      <c r="R784" s="5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12"/>
      <c r="AF784" s="12"/>
    </row>
    <row r="785" spans="1:32" ht="15" customHeight="1">
      <c r="A785" s="14" t="s">
        <v>25</v>
      </c>
      <c r="B785" s="3" t="s">
        <v>47</v>
      </c>
      <c r="C785" s="20" t="s">
        <v>233</v>
      </c>
      <c r="D785" s="21" t="s">
        <v>158</v>
      </c>
      <c r="E785" s="21">
        <v>60</v>
      </c>
      <c r="F785" s="22" t="s">
        <v>29</v>
      </c>
      <c r="G785" s="21" t="s">
        <v>166</v>
      </c>
      <c r="H785" s="20" t="s">
        <v>163</v>
      </c>
      <c r="I785" s="23" t="s">
        <v>163</v>
      </c>
      <c r="J785" s="23" t="s">
        <v>163</v>
      </c>
      <c r="K785" s="24" t="s">
        <v>163</v>
      </c>
      <c r="L785" s="20" t="s">
        <v>163</v>
      </c>
      <c r="R785" s="5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12"/>
      <c r="AF785" s="12"/>
    </row>
    <row r="786" spans="1:32" ht="15" customHeight="1">
      <c r="A786" s="14" t="s">
        <v>31</v>
      </c>
      <c r="B786" s="3" t="s">
        <v>113</v>
      </c>
      <c r="C786" s="20" t="s">
        <v>284</v>
      </c>
      <c r="D786" s="21" t="s">
        <v>224</v>
      </c>
      <c r="E786" s="21">
        <v>60</v>
      </c>
      <c r="F786" s="22" t="s">
        <v>24</v>
      </c>
      <c r="G786" s="21" t="s">
        <v>166</v>
      </c>
      <c r="H786" s="20" t="s">
        <v>163</v>
      </c>
      <c r="I786" s="23" t="s">
        <v>163</v>
      </c>
      <c r="J786" s="23" t="s">
        <v>163</v>
      </c>
      <c r="K786" s="24" t="s">
        <v>163</v>
      </c>
      <c r="L786" s="20" t="s">
        <v>163</v>
      </c>
      <c r="R786" s="5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12"/>
      <c r="AF786" s="12"/>
    </row>
    <row r="787" spans="1:32" ht="15" customHeight="1">
      <c r="A787" s="14" t="s">
        <v>31</v>
      </c>
      <c r="B787" s="3" t="s">
        <v>113</v>
      </c>
      <c r="C787" s="20" t="s">
        <v>284</v>
      </c>
      <c r="D787" s="21" t="s">
        <v>224</v>
      </c>
      <c r="E787" s="21">
        <v>60</v>
      </c>
      <c r="F787" s="22" t="s">
        <v>24</v>
      </c>
      <c r="G787" s="21" t="s">
        <v>166</v>
      </c>
      <c r="H787" s="20" t="s">
        <v>163</v>
      </c>
      <c r="I787" s="23" t="s">
        <v>163</v>
      </c>
      <c r="J787" s="23" t="s">
        <v>163</v>
      </c>
      <c r="K787" s="24" t="s">
        <v>163</v>
      </c>
      <c r="L787" s="20" t="s">
        <v>163</v>
      </c>
      <c r="R787" s="5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12"/>
      <c r="AF787" s="12"/>
    </row>
    <row r="788" spans="1:32" ht="15" customHeight="1">
      <c r="A788" s="14" t="s">
        <v>31</v>
      </c>
      <c r="B788" s="3" t="s">
        <v>113</v>
      </c>
      <c r="C788" s="20" t="s">
        <v>284</v>
      </c>
      <c r="D788" s="21" t="s">
        <v>224</v>
      </c>
      <c r="E788" s="21">
        <v>60</v>
      </c>
      <c r="F788" s="22" t="s">
        <v>24</v>
      </c>
      <c r="G788" s="21" t="s">
        <v>166</v>
      </c>
      <c r="H788" s="20" t="s">
        <v>163</v>
      </c>
      <c r="I788" s="23" t="s">
        <v>163</v>
      </c>
      <c r="J788" s="23" t="s">
        <v>163</v>
      </c>
      <c r="K788" s="24" t="s">
        <v>163</v>
      </c>
      <c r="L788" s="20" t="s">
        <v>163</v>
      </c>
      <c r="R788" s="5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12"/>
      <c r="AF788" s="12"/>
    </row>
    <row r="789" spans="1:32" ht="15" customHeight="1">
      <c r="A789" s="14" t="s">
        <v>31</v>
      </c>
      <c r="B789" s="3" t="s">
        <v>113</v>
      </c>
      <c r="C789" s="20" t="s">
        <v>284</v>
      </c>
      <c r="D789" s="21" t="s">
        <v>224</v>
      </c>
      <c r="E789" s="21">
        <v>60</v>
      </c>
      <c r="F789" s="22" t="s">
        <v>24</v>
      </c>
      <c r="G789" s="21" t="s">
        <v>166</v>
      </c>
      <c r="H789" s="20" t="s">
        <v>163</v>
      </c>
      <c r="I789" s="23" t="s">
        <v>163</v>
      </c>
      <c r="J789" s="23" t="s">
        <v>163</v>
      </c>
      <c r="K789" s="24" t="s">
        <v>163</v>
      </c>
      <c r="L789" s="20" t="s">
        <v>163</v>
      </c>
      <c r="R789" s="5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12"/>
      <c r="AF789" s="12"/>
    </row>
    <row r="790" spans="1:32" ht="15" customHeight="1">
      <c r="A790" s="14" t="s">
        <v>31</v>
      </c>
      <c r="B790" s="3" t="s">
        <v>113</v>
      </c>
      <c r="C790" s="20" t="s">
        <v>284</v>
      </c>
      <c r="D790" s="21" t="s">
        <v>224</v>
      </c>
      <c r="E790" s="21">
        <v>60</v>
      </c>
      <c r="F790" s="22" t="s">
        <v>29</v>
      </c>
      <c r="G790" s="21" t="s">
        <v>166</v>
      </c>
      <c r="H790" s="20" t="s">
        <v>163</v>
      </c>
      <c r="I790" s="23" t="s">
        <v>163</v>
      </c>
      <c r="J790" s="23" t="s">
        <v>163</v>
      </c>
      <c r="K790" s="24" t="s">
        <v>163</v>
      </c>
      <c r="L790" s="20" t="s">
        <v>163</v>
      </c>
      <c r="R790" s="5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12"/>
      <c r="AF790" s="12"/>
    </row>
    <row r="791" spans="1:32" ht="15" customHeight="1">
      <c r="A791" s="14" t="s">
        <v>31</v>
      </c>
      <c r="B791" s="3" t="s">
        <v>113</v>
      </c>
      <c r="C791" s="20" t="s">
        <v>284</v>
      </c>
      <c r="D791" s="21" t="s">
        <v>224</v>
      </c>
      <c r="E791" s="21">
        <v>60</v>
      </c>
      <c r="F791" s="22" t="s">
        <v>29</v>
      </c>
      <c r="G791" s="21" t="s">
        <v>166</v>
      </c>
      <c r="H791" s="20" t="s">
        <v>163</v>
      </c>
      <c r="I791" s="23" t="s">
        <v>163</v>
      </c>
      <c r="J791" s="23" t="s">
        <v>163</v>
      </c>
      <c r="K791" s="24" t="s">
        <v>163</v>
      </c>
      <c r="L791" s="20" t="s">
        <v>163</v>
      </c>
      <c r="R791" s="5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12"/>
      <c r="AF791" s="12"/>
    </row>
    <row r="792" spans="1:32" ht="15" customHeight="1">
      <c r="A792" s="14" t="s">
        <v>31</v>
      </c>
      <c r="B792" s="3" t="s">
        <v>113</v>
      </c>
      <c r="C792" s="20" t="s">
        <v>284</v>
      </c>
      <c r="D792" s="21" t="s">
        <v>224</v>
      </c>
      <c r="E792" s="21">
        <v>60</v>
      </c>
      <c r="F792" s="22" t="s">
        <v>29</v>
      </c>
      <c r="G792" s="21" t="s">
        <v>166</v>
      </c>
      <c r="H792" s="20" t="s">
        <v>163</v>
      </c>
      <c r="I792" s="23" t="s">
        <v>163</v>
      </c>
      <c r="J792" s="23" t="s">
        <v>163</v>
      </c>
      <c r="K792" s="24" t="s">
        <v>163</v>
      </c>
      <c r="L792" s="20" t="s">
        <v>163</v>
      </c>
      <c r="R792" s="5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12"/>
      <c r="AF792" s="12"/>
    </row>
    <row r="793" spans="1:32" ht="15" customHeight="1">
      <c r="A793" s="14" t="s">
        <v>31</v>
      </c>
      <c r="B793" s="3" t="s">
        <v>113</v>
      </c>
      <c r="C793" s="20" t="s">
        <v>284</v>
      </c>
      <c r="D793" s="21" t="s">
        <v>224</v>
      </c>
      <c r="E793" s="21">
        <v>60</v>
      </c>
      <c r="F793" s="22" t="s">
        <v>29</v>
      </c>
      <c r="G793" s="21" t="s">
        <v>166</v>
      </c>
      <c r="H793" s="20" t="s">
        <v>163</v>
      </c>
      <c r="I793" s="23" t="s">
        <v>163</v>
      </c>
      <c r="J793" s="23" t="s">
        <v>163</v>
      </c>
      <c r="K793" s="24" t="s">
        <v>163</v>
      </c>
      <c r="L793" s="20" t="s">
        <v>163</v>
      </c>
      <c r="R793" s="5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12"/>
      <c r="AF793" s="12"/>
    </row>
    <row r="794" spans="1:32" ht="15" customHeight="1">
      <c r="A794" s="14" t="s">
        <v>25</v>
      </c>
      <c r="B794" s="3" t="s">
        <v>113</v>
      </c>
      <c r="C794" s="20" t="s">
        <v>284</v>
      </c>
      <c r="D794" s="21" t="s">
        <v>224</v>
      </c>
      <c r="E794" s="21">
        <v>60</v>
      </c>
      <c r="F794" s="22" t="s">
        <v>29</v>
      </c>
      <c r="G794" s="21" t="s">
        <v>166</v>
      </c>
      <c r="H794" s="20" t="s">
        <v>163</v>
      </c>
      <c r="I794" s="23" t="s">
        <v>163</v>
      </c>
      <c r="J794" s="23" t="s">
        <v>163</v>
      </c>
      <c r="K794" s="24" t="s">
        <v>163</v>
      </c>
      <c r="L794" s="20" t="s">
        <v>163</v>
      </c>
      <c r="R794" s="5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12"/>
      <c r="AF794" s="12"/>
    </row>
    <row r="795" spans="1:32" ht="15" customHeight="1">
      <c r="A795" s="14" t="s">
        <v>25</v>
      </c>
      <c r="B795" s="3" t="s">
        <v>113</v>
      </c>
      <c r="C795" s="20" t="s">
        <v>284</v>
      </c>
      <c r="D795" s="21" t="s">
        <v>224</v>
      </c>
      <c r="E795" s="21">
        <v>60</v>
      </c>
      <c r="F795" s="22" t="s">
        <v>29</v>
      </c>
      <c r="G795" s="21" t="s">
        <v>166</v>
      </c>
      <c r="H795" s="20" t="s">
        <v>163</v>
      </c>
      <c r="I795" s="23" t="s">
        <v>163</v>
      </c>
      <c r="J795" s="23" t="s">
        <v>163</v>
      </c>
      <c r="K795" s="24" t="s">
        <v>163</v>
      </c>
      <c r="L795" s="20" t="s">
        <v>163</v>
      </c>
      <c r="R795" s="5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12"/>
      <c r="AF795" s="12"/>
    </row>
    <row r="796" spans="1:32" ht="15" customHeight="1">
      <c r="A796" s="14" t="s">
        <v>25</v>
      </c>
      <c r="B796" s="3" t="s">
        <v>113</v>
      </c>
      <c r="C796" s="20" t="s">
        <v>284</v>
      </c>
      <c r="D796" s="21" t="s">
        <v>224</v>
      </c>
      <c r="E796" s="21">
        <v>60</v>
      </c>
      <c r="F796" s="22" t="s">
        <v>29</v>
      </c>
      <c r="G796" s="21" t="s">
        <v>166</v>
      </c>
      <c r="H796" s="20" t="s">
        <v>163</v>
      </c>
      <c r="I796" s="23" t="s">
        <v>163</v>
      </c>
      <c r="J796" s="23" t="s">
        <v>163</v>
      </c>
      <c r="K796" s="24" t="s">
        <v>163</v>
      </c>
      <c r="L796" s="20" t="s">
        <v>163</v>
      </c>
      <c r="R796" s="5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12"/>
      <c r="AF796" s="12"/>
    </row>
    <row r="797" spans="1:32" ht="15" customHeight="1">
      <c r="A797" s="14" t="s">
        <v>25</v>
      </c>
      <c r="B797" s="3" t="s">
        <v>113</v>
      </c>
      <c r="C797" s="20" t="s">
        <v>284</v>
      </c>
      <c r="D797" s="21" t="s">
        <v>224</v>
      </c>
      <c r="E797" s="21">
        <v>60</v>
      </c>
      <c r="F797" s="22" t="s">
        <v>29</v>
      </c>
      <c r="G797" s="21" t="s">
        <v>166</v>
      </c>
      <c r="H797" s="20" t="s">
        <v>163</v>
      </c>
      <c r="I797" s="23" t="s">
        <v>163</v>
      </c>
      <c r="J797" s="23" t="s">
        <v>163</v>
      </c>
      <c r="K797" s="24" t="s">
        <v>163</v>
      </c>
      <c r="L797" s="20" t="s">
        <v>163</v>
      </c>
      <c r="R797" s="5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12"/>
      <c r="AF797" s="12"/>
    </row>
    <row r="798" spans="1:32" ht="15" customHeight="1">
      <c r="A798" s="14" t="s">
        <v>22</v>
      </c>
      <c r="B798" s="3" t="s">
        <v>113</v>
      </c>
      <c r="C798" s="20" t="s">
        <v>284</v>
      </c>
      <c r="D798" s="21" t="s">
        <v>224</v>
      </c>
      <c r="E798" s="21">
        <v>60</v>
      </c>
      <c r="F798" s="22" t="s">
        <v>24</v>
      </c>
      <c r="G798" s="21" t="s">
        <v>166</v>
      </c>
      <c r="H798" s="20" t="s">
        <v>163</v>
      </c>
      <c r="I798" s="23" t="s">
        <v>163</v>
      </c>
      <c r="J798" s="23" t="s">
        <v>163</v>
      </c>
      <c r="K798" s="24" t="s">
        <v>163</v>
      </c>
      <c r="L798" s="20" t="s">
        <v>163</v>
      </c>
      <c r="R798" s="5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12"/>
      <c r="AF798" s="12"/>
    </row>
    <row r="799" spans="1:32" ht="15" customHeight="1">
      <c r="A799" s="14" t="s">
        <v>22</v>
      </c>
      <c r="B799" s="3" t="s">
        <v>113</v>
      </c>
      <c r="C799" s="20" t="s">
        <v>284</v>
      </c>
      <c r="D799" s="21" t="s">
        <v>224</v>
      </c>
      <c r="E799" s="21">
        <v>60</v>
      </c>
      <c r="F799" s="22" t="s">
        <v>24</v>
      </c>
      <c r="G799" s="21" t="s">
        <v>166</v>
      </c>
      <c r="H799" s="20" t="s">
        <v>163</v>
      </c>
      <c r="I799" s="23" t="s">
        <v>163</v>
      </c>
      <c r="J799" s="23" t="s">
        <v>163</v>
      </c>
      <c r="K799" s="24" t="s">
        <v>163</v>
      </c>
      <c r="L799" s="20" t="s">
        <v>163</v>
      </c>
      <c r="R799" s="5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12"/>
      <c r="AF799" s="12"/>
    </row>
    <row r="800" spans="1:32" ht="15" customHeight="1">
      <c r="A800" s="14" t="s">
        <v>22</v>
      </c>
      <c r="B800" s="3" t="s">
        <v>113</v>
      </c>
      <c r="C800" s="20" t="s">
        <v>284</v>
      </c>
      <c r="D800" s="21" t="s">
        <v>224</v>
      </c>
      <c r="E800" s="21">
        <v>60</v>
      </c>
      <c r="F800" s="22" t="s">
        <v>24</v>
      </c>
      <c r="G800" s="21" t="s">
        <v>166</v>
      </c>
      <c r="H800" s="20" t="s">
        <v>163</v>
      </c>
      <c r="I800" s="23" t="s">
        <v>163</v>
      </c>
      <c r="J800" s="23" t="s">
        <v>163</v>
      </c>
      <c r="K800" s="24" t="s">
        <v>163</v>
      </c>
      <c r="L800" s="20" t="s">
        <v>163</v>
      </c>
      <c r="R800" s="5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12"/>
      <c r="AF800" s="12"/>
    </row>
    <row r="801" spans="1:32" ht="15" customHeight="1">
      <c r="A801" s="14" t="s">
        <v>22</v>
      </c>
      <c r="B801" s="3" t="s">
        <v>113</v>
      </c>
      <c r="C801" s="20" t="s">
        <v>284</v>
      </c>
      <c r="D801" s="21" t="s">
        <v>224</v>
      </c>
      <c r="E801" s="21">
        <v>60</v>
      </c>
      <c r="F801" s="22" t="s">
        <v>24</v>
      </c>
      <c r="G801" s="21" t="s">
        <v>166</v>
      </c>
      <c r="H801" s="20" t="s">
        <v>163</v>
      </c>
      <c r="I801" s="23" t="s">
        <v>163</v>
      </c>
      <c r="J801" s="23" t="s">
        <v>163</v>
      </c>
      <c r="K801" s="24" t="s">
        <v>163</v>
      </c>
      <c r="L801" s="20" t="s">
        <v>163</v>
      </c>
      <c r="R801" s="5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12"/>
      <c r="AF801" s="12"/>
    </row>
    <row r="802" spans="1:32" ht="15" customHeight="1">
      <c r="A802" s="14" t="s">
        <v>25</v>
      </c>
      <c r="B802" s="3" t="s">
        <v>114</v>
      </c>
      <c r="C802" s="20" t="s">
        <v>285</v>
      </c>
      <c r="D802" s="21" t="s">
        <v>224</v>
      </c>
      <c r="E802" s="21">
        <v>30</v>
      </c>
      <c r="F802" s="22" t="s">
        <v>29</v>
      </c>
      <c r="G802" s="21" t="s">
        <v>166</v>
      </c>
      <c r="H802" s="20" t="s">
        <v>163</v>
      </c>
      <c r="I802" s="23" t="s">
        <v>163</v>
      </c>
      <c r="J802" s="23" t="s">
        <v>163</v>
      </c>
      <c r="K802" s="24" t="s">
        <v>163</v>
      </c>
      <c r="L802" s="20" t="s">
        <v>163</v>
      </c>
      <c r="R802" s="5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12"/>
      <c r="AF802" s="12"/>
    </row>
    <row r="803" spans="1:32" ht="15" customHeight="1">
      <c r="A803" s="14" t="s">
        <v>25</v>
      </c>
      <c r="B803" s="3" t="s">
        <v>114</v>
      </c>
      <c r="C803" s="20" t="s">
        <v>285</v>
      </c>
      <c r="D803" s="21" t="s">
        <v>224</v>
      </c>
      <c r="E803" s="21">
        <v>30</v>
      </c>
      <c r="F803" s="22" t="s">
        <v>29</v>
      </c>
      <c r="G803" s="21" t="s">
        <v>166</v>
      </c>
      <c r="H803" s="20" t="s">
        <v>163</v>
      </c>
      <c r="I803" s="23" t="s">
        <v>163</v>
      </c>
      <c r="J803" s="23" t="s">
        <v>163</v>
      </c>
      <c r="K803" s="24" t="s">
        <v>163</v>
      </c>
      <c r="L803" s="20" t="s">
        <v>163</v>
      </c>
      <c r="R803" s="5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12"/>
      <c r="AF803" s="12"/>
    </row>
    <row r="804" spans="1:32" ht="15" customHeight="1">
      <c r="A804" s="14" t="s">
        <v>22</v>
      </c>
      <c r="B804" s="3" t="s">
        <v>114</v>
      </c>
      <c r="C804" s="20" t="s">
        <v>285</v>
      </c>
      <c r="D804" s="21" t="s">
        <v>224</v>
      </c>
      <c r="E804" s="21">
        <v>30</v>
      </c>
      <c r="F804" s="22" t="s">
        <v>24</v>
      </c>
      <c r="G804" s="21" t="s">
        <v>166</v>
      </c>
      <c r="H804" s="20" t="s">
        <v>163</v>
      </c>
      <c r="I804" s="23" t="s">
        <v>163</v>
      </c>
      <c r="J804" s="23" t="s">
        <v>163</v>
      </c>
      <c r="K804" s="24" t="s">
        <v>163</v>
      </c>
      <c r="L804" s="20" t="s">
        <v>163</v>
      </c>
      <c r="R804" s="5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12"/>
      <c r="AF804" s="12"/>
    </row>
    <row r="805" spans="1:32" ht="15" customHeight="1">
      <c r="A805" s="14" t="s">
        <v>22</v>
      </c>
      <c r="B805" s="3" t="s">
        <v>114</v>
      </c>
      <c r="C805" s="20" t="s">
        <v>285</v>
      </c>
      <c r="D805" s="21" t="s">
        <v>224</v>
      </c>
      <c r="E805" s="21">
        <v>30</v>
      </c>
      <c r="F805" s="22" t="s">
        <v>24</v>
      </c>
      <c r="G805" s="21" t="s">
        <v>166</v>
      </c>
      <c r="H805" s="20" t="s">
        <v>163</v>
      </c>
      <c r="I805" s="23" t="s">
        <v>163</v>
      </c>
      <c r="J805" s="23" t="s">
        <v>163</v>
      </c>
      <c r="K805" s="24" t="s">
        <v>163</v>
      </c>
      <c r="L805" s="20" t="s">
        <v>163</v>
      </c>
      <c r="R805" s="5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12"/>
      <c r="AF805" s="12"/>
    </row>
    <row r="806" spans="1:32" ht="15" customHeight="1">
      <c r="A806" s="14" t="s">
        <v>25</v>
      </c>
      <c r="B806" s="3" t="s">
        <v>115</v>
      </c>
      <c r="C806" s="20" t="s">
        <v>286</v>
      </c>
      <c r="D806" s="21" t="s">
        <v>224</v>
      </c>
      <c r="E806" s="21">
        <v>30</v>
      </c>
      <c r="F806" s="22" t="s">
        <v>29</v>
      </c>
      <c r="G806" s="21" t="s">
        <v>166</v>
      </c>
      <c r="H806" s="20" t="s">
        <v>163</v>
      </c>
      <c r="I806" s="23" t="s">
        <v>163</v>
      </c>
      <c r="J806" s="23" t="s">
        <v>163</v>
      </c>
      <c r="K806" s="24" t="s">
        <v>163</v>
      </c>
      <c r="L806" s="20" t="s">
        <v>163</v>
      </c>
      <c r="R806" s="5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12"/>
      <c r="AF806" s="12"/>
    </row>
    <row r="807" spans="1:32" ht="15" customHeight="1">
      <c r="A807" s="14" t="s">
        <v>25</v>
      </c>
      <c r="B807" s="3" t="s">
        <v>115</v>
      </c>
      <c r="C807" s="20" t="s">
        <v>286</v>
      </c>
      <c r="D807" s="21" t="s">
        <v>224</v>
      </c>
      <c r="E807" s="21">
        <v>30</v>
      </c>
      <c r="F807" s="22" t="s">
        <v>29</v>
      </c>
      <c r="G807" s="21" t="s">
        <v>166</v>
      </c>
      <c r="H807" s="20" t="s">
        <v>163</v>
      </c>
      <c r="I807" s="23" t="s">
        <v>163</v>
      </c>
      <c r="J807" s="23" t="s">
        <v>163</v>
      </c>
      <c r="K807" s="24" t="s">
        <v>163</v>
      </c>
      <c r="L807" s="20" t="s">
        <v>163</v>
      </c>
      <c r="R807" s="5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12"/>
      <c r="AF807" s="12"/>
    </row>
    <row r="808" spans="1:32" ht="15" customHeight="1">
      <c r="A808" s="14" t="s">
        <v>22</v>
      </c>
      <c r="B808" s="3" t="s">
        <v>115</v>
      </c>
      <c r="C808" s="20" t="s">
        <v>286</v>
      </c>
      <c r="D808" s="21" t="s">
        <v>224</v>
      </c>
      <c r="E808" s="21">
        <v>30</v>
      </c>
      <c r="F808" s="22" t="s">
        <v>24</v>
      </c>
      <c r="G808" s="21" t="s">
        <v>166</v>
      </c>
      <c r="H808" s="20" t="s">
        <v>163</v>
      </c>
      <c r="I808" s="23" t="s">
        <v>163</v>
      </c>
      <c r="J808" s="23" t="s">
        <v>163</v>
      </c>
      <c r="K808" s="24" t="s">
        <v>163</v>
      </c>
      <c r="L808" s="20" t="s">
        <v>163</v>
      </c>
      <c r="R808" s="5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12"/>
      <c r="AF808" s="12"/>
    </row>
    <row r="809" spans="1:32" ht="15" customHeight="1">
      <c r="A809" s="14" t="s">
        <v>22</v>
      </c>
      <c r="B809" s="3" t="s">
        <v>115</v>
      </c>
      <c r="C809" s="20" t="s">
        <v>286</v>
      </c>
      <c r="D809" s="21" t="s">
        <v>224</v>
      </c>
      <c r="E809" s="21">
        <v>30</v>
      </c>
      <c r="F809" s="22" t="s">
        <v>24</v>
      </c>
      <c r="G809" s="21" t="s">
        <v>166</v>
      </c>
      <c r="H809" s="20" t="s">
        <v>163</v>
      </c>
      <c r="I809" s="23" t="s">
        <v>163</v>
      </c>
      <c r="J809" s="23" t="s">
        <v>163</v>
      </c>
      <c r="K809" s="24" t="s">
        <v>163</v>
      </c>
      <c r="L809" s="20" t="s">
        <v>163</v>
      </c>
      <c r="R809" s="5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12"/>
      <c r="AF809" s="12"/>
    </row>
    <row r="810" spans="1:32" ht="15" customHeight="1">
      <c r="A810" s="14" t="s">
        <v>22</v>
      </c>
      <c r="B810" s="3" t="s">
        <v>56</v>
      </c>
      <c r="C810" s="20" t="s">
        <v>243</v>
      </c>
      <c r="D810" s="21" t="s">
        <v>224</v>
      </c>
      <c r="E810" s="21">
        <v>30</v>
      </c>
      <c r="F810" s="22" t="s">
        <v>24</v>
      </c>
      <c r="G810" s="21" t="s">
        <v>166</v>
      </c>
      <c r="H810" s="20" t="s">
        <v>163</v>
      </c>
      <c r="I810" s="23" t="s">
        <v>163</v>
      </c>
      <c r="J810" s="23" t="s">
        <v>163</v>
      </c>
      <c r="K810" s="24" t="s">
        <v>163</v>
      </c>
      <c r="L810" s="20" t="s">
        <v>163</v>
      </c>
      <c r="R810" s="5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12"/>
      <c r="AF810" s="12"/>
    </row>
    <row r="811" spans="1:32" ht="15" customHeight="1">
      <c r="A811" s="14" t="s">
        <v>22</v>
      </c>
      <c r="B811" s="3" t="s">
        <v>56</v>
      </c>
      <c r="C811" s="20" t="s">
        <v>243</v>
      </c>
      <c r="D811" s="21" t="s">
        <v>224</v>
      </c>
      <c r="E811" s="21">
        <v>30</v>
      </c>
      <c r="F811" s="22" t="s">
        <v>24</v>
      </c>
      <c r="G811" s="21" t="s">
        <v>166</v>
      </c>
      <c r="H811" s="20" t="s">
        <v>163</v>
      </c>
      <c r="I811" s="23" t="s">
        <v>163</v>
      </c>
      <c r="J811" s="23" t="s">
        <v>163</v>
      </c>
      <c r="K811" s="24" t="s">
        <v>163</v>
      </c>
      <c r="L811" s="20" t="s">
        <v>163</v>
      </c>
      <c r="R811" s="5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12"/>
      <c r="AF811" s="12"/>
    </row>
    <row r="812" spans="1:32" ht="15" customHeight="1">
      <c r="A812" s="14" t="s">
        <v>25</v>
      </c>
      <c r="B812" s="3" t="s">
        <v>116</v>
      </c>
      <c r="C812" s="20" t="s">
        <v>287</v>
      </c>
      <c r="D812" s="21" t="s">
        <v>224</v>
      </c>
      <c r="E812" s="21">
        <v>30</v>
      </c>
      <c r="F812" s="22" t="s">
        <v>29</v>
      </c>
      <c r="G812" s="21" t="s">
        <v>166</v>
      </c>
      <c r="H812" s="20" t="s">
        <v>163</v>
      </c>
      <c r="I812" s="23" t="s">
        <v>163</v>
      </c>
      <c r="J812" s="23" t="s">
        <v>163</v>
      </c>
      <c r="K812" s="24" t="s">
        <v>163</v>
      </c>
      <c r="L812" s="20" t="s">
        <v>163</v>
      </c>
      <c r="R812" s="5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12"/>
      <c r="AF812" s="12"/>
    </row>
    <row r="813" spans="1:32" ht="15" customHeight="1">
      <c r="A813" s="14" t="s">
        <v>25</v>
      </c>
      <c r="B813" s="3" t="s">
        <v>116</v>
      </c>
      <c r="C813" s="20" t="s">
        <v>287</v>
      </c>
      <c r="D813" s="21" t="s">
        <v>224</v>
      </c>
      <c r="E813" s="21">
        <v>30</v>
      </c>
      <c r="F813" s="22" t="s">
        <v>29</v>
      </c>
      <c r="G813" s="21" t="s">
        <v>166</v>
      </c>
      <c r="H813" s="20" t="s">
        <v>163</v>
      </c>
      <c r="I813" s="23" t="s">
        <v>163</v>
      </c>
      <c r="J813" s="23" t="s">
        <v>163</v>
      </c>
      <c r="K813" s="24" t="s">
        <v>163</v>
      </c>
      <c r="L813" s="20" t="s">
        <v>163</v>
      </c>
      <c r="R813" s="5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12"/>
      <c r="AF813" s="12"/>
    </row>
    <row r="814" spans="1:32" ht="15" customHeight="1">
      <c r="A814" s="14" t="s">
        <v>22</v>
      </c>
      <c r="B814" s="3" t="s">
        <v>116</v>
      </c>
      <c r="C814" s="20" t="s">
        <v>287</v>
      </c>
      <c r="D814" s="21" t="s">
        <v>224</v>
      </c>
      <c r="E814" s="21">
        <v>30</v>
      </c>
      <c r="F814" s="22" t="s">
        <v>24</v>
      </c>
      <c r="G814" s="21" t="s">
        <v>166</v>
      </c>
      <c r="H814" s="20" t="s">
        <v>163</v>
      </c>
      <c r="I814" s="23" t="s">
        <v>163</v>
      </c>
      <c r="J814" s="23" t="s">
        <v>163</v>
      </c>
      <c r="K814" s="24" t="s">
        <v>163</v>
      </c>
      <c r="L814" s="20" t="s">
        <v>163</v>
      </c>
      <c r="R814" s="5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12"/>
      <c r="AF814" s="12"/>
    </row>
    <row r="815" spans="1:32" ht="15" customHeight="1">
      <c r="A815" s="14" t="s">
        <v>22</v>
      </c>
      <c r="B815" s="3" t="s">
        <v>116</v>
      </c>
      <c r="C815" s="20" t="s">
        <v>287</v>
      </c>
      <c r="D815" s="21" t="s">
        <v>224</v>
      </c>
      <c r="E815" s="21">
        <v>30</v>
      </c>
      <c r="F815" s="22" t="s">
        <v>24</v>
      </c>
      <c r="G815" s="21" t="s">
        <v>166</v>
      </c>
      <c r="H815" s="20" t="s">
        <v>163</v>
      </c>
      <c r="I815" s="23" t="s">
        <v>163</v>
      </c>
      <c r="J815" s="23" t="s">
        <v>163</v>
      </c>
      <c r="K815" s="24" t="s">
        <v>163</v>
      </c>
      <c r="L815" s="20" t="s">
        <v>163</v>
      </c>
      <c r="R815" s="5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12"/>
      <c r="AF815" s="12"/>
    </row>
    <row r="816" spans="1:32" ht="15" customHeight="1">
      <c r="A816" s="14" t="s">
        <v>25</v>
      </c>
      <c r="B816" s="3" t="s">
        <v>117</v>
      </c>
      <c r="C816" s="20" t="s">
        <v>288</v>
      </c>
      <c r="D816" s="21" t="s">
        <v>224</v>
      </c>
      <c r="E816" s="21">
        <v>30</v>
      </c>
      <c r="F816" s="22" t="s">
        <v>29</v>
      </c>
      <c r="G816" s="21" t="s">
        <v>166</v>
      </c>
      <c r="H816" s="20" t="s">
        <v>163</v>
      </c>
      <c r="I816" s="23" t="s">
        <v>163</v>
      </c>
      <c r="J816" s="23" t="s">
        <v>163</v>
      </c>
      <c r="K816" s="24" t="s">
        <v>163</v>
      </c>
      <c r="L816" s="20" t="s">
        <v>163</v>
      </c>
      <c r="R816" s="5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12"/>
      <c r="AF816" s="12"/>
    </row>
    <row r="817" spans="1:32" ht="15" customHeight="1">
      <c r="A817" s="14" t="s">
        <v>25</v>
      </c>
      <c r="B817" s="3" t="s">
        <v>117</v>
      </c>
      <c r="C817" s="20" t="s">
        <v>288</v>
      </c>
      <c r="D817" s="21" t="s">
        <v>224</v>
      </c>
      <c r="E817" s="21">
        <v>30</v>
      </c>
      <c r="F817" s="22" t="s">
        <v>29</v>
      </c>
      <c r="G817" s="21" t="s">
        <v>166</v>
      </c>
      <c r="H817" s="20" t="s">
        <v>163</v>
      </c>
      <c r="I817" s="23" t="s">
        <v>163</v>
      </c>
      <c r="J817" s="23" t="s">
        <v>163</v>
      </c>
      <c r="K817" s="24" t="s">
        <v>163</v>
      </c>
      <c r="L817" s="20" t="s">
        <v>163</v>
      </c>
      <c r="R817" s="5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12"/>
      <c r="AF817" s="12"/>
    </row>
    <row r="818" spans="1:32" ht="15" customHeight="1">
      <c r="A818" s="14" t="s">
        <v>22</v>
      </c>
      <c r="B818" s="3" t="s">
        <v>117</v>
      </c>
      <c r="C818" s="20" t="s">
        <v>288</v>
      </c>
      <c r="D818" s="21" t="s">
        <v>224</v>
      </c>
      <c r="E818" s="21">
        <v>30</v>
      </c>
      <c r="F818" s="22" t="s">
        <v>24</v>
      </c>
      <c r="G818" s="21" t="s">
        <v>166</v>
      </c>
      <c r="H818" s="20" t="s">
        <v>163</v>
      </c>
      <c r="I818" s="23" t="s">
        <v>163</v>
      </c>
      <c r="J818" s="23" t="s">
        <v>163</v>
      </c>
      <c r="K818" s="24" t="s">
        <v>163</v>
      </c>
      <c r="L818" s="20" t="s">
        <v>163</v>
      </c>
      <c r="R818" s="5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12"/>
      <c r="AF818" s="12"/>
    </row>
    <row r="819" spans="1:32" ht="15" customHeight="1">
      <c r="A819" s="14" t="s">
        <v>22</v>
      </c>
      <c r="B819" s="3" t="s">
        <v>117</v>
      </c>
      <c r="C819" s="20" t="s">
        <v>288</v>
      </c>
      <c r="D819" s="21" t="s">
        <v>224</v>
      </c>
      <c r="E819" s="21">
        <v>30</v>
      </c>
      <c r="F819" s="22" t="s">
        <v>24</v>
      </c>
      <c r="G819" s="21" t="s">
        <v>166</v>
      </c>
      <c r="H819" s="20" t="s">
        <v>163</v>
      </c>
      <c r="I819" s="23" t="s">
        <v>163</v>
      </c>
      <c r="J819" s="23" t="s">
        <v>163</v>
      </c>
      <c r="K819" s="24" t="s">
        <v>163</v>
      </c>
      <c r="L819" s="20" t="s">
        <v>163</v>
      </c>
      <c r="R819" s="5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12"/>
      <c r="AF819" s="12"/>
    </row>
    <row r="820" spans="1:32" ht="15" customHeight="1">
      <c r="A820" s="14" t="s">
        <v>25</v>
      </c>
      <c r="B820" s="3" t="s">
        <v>118</v>
      </c>
      <c r="C820" s="20" t="s">
        <v>289</v>
      </c>
      <c r="D820" s="21" t="s">
        <v>224</v>
      </c>
      <c r="E820" s="21">
        <v>30</v>
      </c>
      <c r="F820" s="22" t="s">
        <v>29</v>
      </c>
      <c r="G820" s="21" t="s">
        <v>166</v>
      </c>
      <c r="H820" s="20" t="s">
        <v>163</v>
      </c>
      <c r="I820" s="23" t="s">
        <v>163</v>
      </c>
      <c r="J820" s="23" t="s">
        <v>163</v>
      </c>
      <c r="K820" s="24" t="s">
        <v>163</v>
      </c>
      <c r="L820" s="20" t="s">
        <v>163</v>
      </c>
      <c r="R820" s="5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12"/>
      <c r="AF820" s="12"/>
    </row>
    <row r="821" spans="1:32" ht="15" customHeight="1">
      <c r="A821" s="14" t="s">
        <v>25</v>
      </c>
      <c r="B821" s="3" t="s">
        <v>118</v>
      </c>
      <c r="C821" s="20" t="s">
        <v>289</v>
      </c>
      <c r="D821" s="21" t="s">
        <v>224</v>
      </c>
      <c r="E821" s="21">
        <v>30</v>
      </c>
      <c r="F821" s="22" t="s">
        <v>29</v>
      </c>
      <c r="G821" s="21" t="s">
        <v>166</v>
      </c>
      <c r="H821" s="20" t="s">
        <v>163</v>
      </c>
      <c r="I821" s="23" t="s">
        <v>163</v>
      </c>
      <c r="J821" s="23" t="s">
        <v>163</v>
      </c>
      <c r="K821" s="24" t="s">
        <v>163</v>
      </c>
      <c r="L821" s="20" t="s">
        <v>163</v>
      </c>
      <c r="R821" s="5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12"/>
      <c r="AF821" s="12"/>
    </row>
    <row r="822" spans="1:32" ht="15" customHeight="1">
      <c r="A822" s="14" t="s">
        <v>22</v>
      </c>
      <c r="B822" s="3" t="s">
        <v>118</v>
      </c>
      <c r="C822" s="20" t="s">
        <v>289</v>
      </c>
      <c r="D822" s="21" t="s">
        <v>224</v>
      </c>
      <c r="E822" s="21">
        <v>30</v>
      </c>
      <c r="F822" s="22" t="s">
        <v>24</v>
      </c>
      <c r="G822" s="21" t="s">
        <v>166</v>
      </c>
      <c r="H822" s="20" t="s">
        <v>163</v>
      </c>
      <c r="I822" s="23" t="s">
        <v>163</v>
      </c>
      <c r="J822" s="23" t="s">
        <v>163</v>
      </c>
      <c r="K822" s="24" t="s">
        <v>163</v>
      </c>
      <c r="L822" s="20" t="s">
        <v>163</v>
      </c>
      <c r="R822" s="5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12"/>
      <c r="AF822" s="12"/>
    </row>
    <row r="823" spans="1:32" ht="15" customHeight="1">
      <c r="A823" s="14" t="s">
        <v>22</v>
      </c>
      <c r="B823" s="3" t="s">
        <v>118</v>
      </c>
      <c r="C823" s="20" t="s">
        <v>289</v>
      </c>
      <c r="D823" s="21" t="s">
        <v>224</v>
      </c>
      <c r="E823" s="21">
        <v>30</v>
      </c>
      <c r="F823" s="22" t="s">
        <v>24</v>
      </c>
      <c r="G823" s="21" t="s">
        <v>166</v>
      </c>
      <c r="H823" s="20" t="s">
        <v>163</v>
      </c>
      <c r="I823" s="23" t="s">
        <v>163</v>
      </c>
      <c r="J823" s="23" t="s">
        <v>163</v>
      </c>
      <c r="K823" s="24" t="s">
        <v>163</v>
      </c>
      <c r="L823" s="20" t="s">
        <v>163</v>
      </c>
      <c r="R823" s="5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12"/>
      <c r="AF823" s="12"/>
    </row>
    <row r="824" spans="1:32" ht="15" customHeight="1">
      <c r="A824" s="14" t="s">
        <v>25</v>
      </c>
      <c r="B824" s="3" t="s">
        <v>119</v>
      </c>
      <c r="C824" s="20" t="s">
        <v>290</v>
      </c>
      <c r="D824" s="21" t="s">
        <v>224</v>
      </c>
      <c r="E824" s="21">
        <v>30</v>
      </c>
      <c r="F824" s="22" t="s">
        <v>29</v>
      </c>
      <c r="G824" s="21" t="s">
        <v>166</v>
      </c>
      <c r="H824" s="20" t="s">
        <v>163</v>
      </c>
      <c r="I824" s="23" t="s">
        <v>163</v>
      </c>
      <c r="J824" s="23" t="s">
        <v>163</v>
      </c>
      <c r="K824" s="24" t="s">
        <v>163</v>
      </c>
      <c r="L824" s="20" t="s">
        <v>163</v>
      </c>
      <c r="R824" s="5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12"/>
      <c r="AF824" s="12"/>
    </row>
    <row r="825" spans="1:32" ht="15" customHeight="1">
      <c r="A825" s="14" t="s">
        <v>25</v>
      </c>
      <c r="B825" s="3" t="s">
        <v>119</v>
      </c>
      <c r="C825" s="20" t="s">
        <v>290</v>
      </c>
      <c r="D825" s="21" t="s">
        <v>224</v>
      </c>
      <c r="E825" s="21">
        <v>30</v>
      </c>
      <c r="F825" s="22" t="s">
        <v>29</v>
      </c>
      <c r="G825" s="21" t="s">
        <v>166</v>
      </c>
      <c r="H825" s="20" t="s">
        <v>163</v>
      </c>
      <c r="I825" s="23" t="s">
        <v>163</v>
      </c>
      <c r="J825" s="23" t="s">
        <v>163</v>
      </c>
      <c r="K825" s="24" t="s">
        <v>163</v>
      </c>
      <c r="L825" s="20" t="s">
        <v>163</v>
      </c>
      <c r="R825" s="5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12"/>
      <c r="AF825" s="12"/>
    </row>
    <row r="826" spans="1:32" ht="15" customHeight="1">
      <c r="A826" s="14" t="s">
        <v>22</v>
      </c>
      <c r="B826" s="3" t="s">
        <v>119</v>
      </c>
      <c r="C826" s="20" t="s">
        <v>290</v>
      </c>
      <c r="D826" s="21" t="s">
        <v>224</v>
      </c>
      <c r="E826" s="21">
        <v>30</v>
      </c>
      <c r="F826" s="22" t="s">
        <v>24</v>
      </c>
      <c r="G826" s="21" t="s">
        <v>166</v>
      </c>
      <c r="H826" s="20" t="s">
        <v>163</v>
      </c>
      <c r="I826" s="23" t="s">
        <v>163</v>
      </c>
      <c r="J826" s="23" t="s">
        <v>163</v>
      </c>
      <c r="K826" s="24" t="s">
        <v>163</v>
      </c>
      <c r="L826" s="20" t="s">
        <v>163</v>
      </c>
      <c r="R826" s="5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12"/>
      <c r="AF826" s="12"/>
    </row>
    <row r="827" spans="1:32" ht="15" customHeight="1">
      <c r="A827" s="14" t="s">
        <v>22</v>
      </c>
      <c r="B827" s="3" t="s">
        <v>119</v>
      </c>
      <c r="C827" s="20" t="s">
        <v>290</v>
      </c>
      <c r="D827" s="21" t="s">
        <v>224</v>
      </c>
      <c r="E827" s="21">
        <v>30</v>
      </c>
      <c r="F827" s="22" t="s">
        <v>24</v>
      </c>
      <c r="G827" s="21" t="s">
        <v>166</v>
      </c>
      <c r="H827" s="20" t="s">
        <v>163</v>
      </c>
      <c r="I827" s="23" t="s">
        <v>163</v>
      </c>
      <c r="J827" s="23" t="s">
        <v>163</v>
      </c>
      <c r="K827" s="24" t="s">
        <v>163</v>
      </c>
      <c r="L827" s="20" t="s">
        <v>163</v>
      </c>
      <c r="R827" s="5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12"/>
      <c r="AF827" s="12"/>
    </row>
    <row r="828" spans="1:32" ht="15" customHeight="1">
      <c r="A828" s="14" t="s">
        <v>31</v>
      </c>
      <c r="B828" s="3" t="s">
        <v>64</v>
      </c>
      <c r="C828" s="15" t="s">
        <v>249</v>
      </c>
      <c r="D828" s="16" t="s">
        <v>158</v>
      </c>
      <c r="E828" s="16">
        <v>120</v>
      </c>
      <c r="F828" s="17" t="s">
        <v>29</v>
      </c>
      <c r="G828" s="16" t="s">
        <v>166</v>
      </c>
      <c r="H828" s="15" t="s">
        <v>163</v>
      </c>
      <c r="I828" s="18" t="s">
        <v>163</v>
      </c>
      <c r="J828" s="18" t="s">
        <v>163</v>
      </c>
      <c r="K828" s="19" t="s">
        <v>163</v>
      </c>
      <c r="L828" s="15" t="s">
        <v>163</v>
      </c>
      <c r="R828" s="5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12"/>
      <c r="AF828" s="12"/>
    </row>
    <row r="829" spans="1:32" ht="15" customHeight="1">
      <c r="A829" s="14" t="s">
        <v>31</v>
      </c>
      <c r="B829" s="3" t="s">
        <v>64</v>
      </c>
      <c r="C829" s="15" t="s">
        <v>249</v>
      </c>
      <c r="D829" s="16" t="s">
        <v>158</v>
      </c>
      <c r="E829" s="16">
        <v>120</v>
      </c>
      <c r="F829" s="17" t="s">
        <v>29</v>
      </c>
      <c r="G829" s="16" t="s">
        <v>166</v>
      </c>
      <c r="H829" s="15" t="s">
        <v>163</v>
      </c>
      <c r="I829" s="18" t="s">
        <v>163</v>
      </c>
      <c r="J829" s="18" t="s">
        <v>163</v>
      </c>
      <c r="K829" s="19" t="s">
        <v>163</v>
      </c>
      <c r="L829" s="15" t="s">
        <v>163</v>
      </c>
      <c r="R829" s="5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12"/>
      <c r="AF829" s="12"/>
    </row>
    <row r="830" spans="1:32" ht="15" customHeight="1">
      <c r="A830" s="14" t="s">
        <v>31</v>
      </c>
      <c r="B830" s="3" t="s">
        <v>64</v>
      </c>
      <c r="C830" s="15" t="s">
        <v>249</v>
      </c>
      <c r="D830" s="16" t="s">
        <v>158</v>
      </c>
      <c r="E830" s="16">
        <v>120</v>
      </c>
      <c r="F830" s="17" t="s">
        <v>29</v>
      </c>
      <c r="G830" s="16" t="s">
        <v>166</v>
      </c>
      <c r="H830" s="15" t="s">
        <v>163</v>
      </c>
      <c r="I830" s="18" t="s">
        <v>163</v>
      </c>
      <c r="J830" s="18" t="s">
        <v>163</v>
      </c>
      <c r="K830" s="19" t="s">
        <v>163</v>
      </c>
      <c r="L830" s="15" t="s">
        <v>163</v>
      </c>
      <c r="R830" s="5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12"/>
      <c r="AF830" s="12"/>
    </row>
    <row r="831" spans="1:32" ht="15" customHeight="1">
      <c r="A831" s="14" t="s">
        <v>31</v>
      </c>
      <c r="B831" s="3" t="s">
        <v>64</v>
      </c>
      <c r="C831" s="15" t="s">
        <v>249</v>
      </c>
      <c r="D831" s="16" t="s">
        <v>158</v>
      </c>
      <c r="E831" s="16">
        <v>120</v>
      </c>
      <c r="F831" s="17" t="s">
        <v>29</v>
      </c>
      <c r="G831" s="16" t="s">
        <v>166</v>
      </c>
      <c r="H831" s="15" t="s">
        <v>163</v>
      </c>
      <c r="I831" s="18" t="s">
        <v>163</v>
      </c>
      <c r="J831" s="18" t="s">
        <v>163</v>
      </c>
      <c r="K831" s="19" t="s">
        <v>163</v>
      </c>
      <c r="L831" s="15" t="s">
        <v>163</v>
      </c>
      <c r="R831" s="5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12"/>
      <c r="AF831" s="12"/>
    </row>
    <row r="832" spans="1:32" ht="15" customHeight="1">
      <c r="A832" s="14" t="s">
        <v>31</v>
      </c>
      <c r="B832" s="3" t="s">
        <v>64</v>
      </c>
      <c r="C832" s="15" t="s">
        <v>249</v>
      </c>
      <c r="D832" s="16" t="s">
        <v>158</v>
      </c>
      <c r="E832" s="16">
        <v>120</v>
      </c>
      <c r="F832" s="17" t="s">
        <v>29</v>
      </c>
      <c r="G832" s="16" t="s">
        <v>166</v>
      </c>
      <c r="H832" s="15" t="s">
        <v>163</v>
      </c>
      <c r="I832" s="18" t="s">
        <v>163</v>
      </c>
      <c r="J832" s="18" t="s">
        <v>163</v>
      </c>
      <c r="K832" s="19" t="s">
        <v>163</v>
      </c>
      <c r="L832" s="15" t="s">
        <v>163</v>
      </c>
      <c r="R832" s="5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12"/>
      <c r="AF832" s="12"/>
    </row>
    <row r="833" spans="1:32" ht="15" customHeight="1">
      <c r="A833" s="14" t="s">
        <v>31</v>
      </c>
      <c r="B833" s="3" t="s">
        <v>64</v>
      </c>
      <c r="C833" s="15" t="s">
        <v>249</v>
      </c>
      <c r="D833" s="16" t="s">
        <v>158</v>
      </c>
      <c r="E833" s="16">
        <v>120</v>
      </c>
      <c r="F833" s="17" t="s">
        <v>29</v>
      </c>
      <c r="G833" s="16" t="s">
        <v>166</v>
      </c>
      <c r="H833" s="15" t="s">
        <v>163</v>
      </c>
      <c r="I833" s="18" t="s">
        <v>163</v>
      </c>
      <c r="J833" s="18" t="s">
        <v>163</v>
      </c>
      <c r="K833" s="19" t="s">
        <v>163</v>
      </c>
      <c r="L833" s="15" t="s">
        <v>163</v>
      </c>
      <c r="R833" s="5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12"/>
      <c r="AF833" s="12"/>
    </row>
    <row r="834" spans="1:32" ht="15" customHeight="1">
      <c r="A834" s="14" t="s">
        <v>31</v>
      </c>
      <c r="B834" s="3" t="s">
        <v>64</v>
      </c>
      <c r="C834" s="20" t="s">
        <v>249</v>
      </c>
      <c r="D834" s="21" t="s">
        <v>158</v>
      </c>
      <c r="E834" s="21">
        <v>120</v>
      </c>
      <c r="F834" s="22" t="s">
        <v>40</v>
      </c>
      <c r="G834" s="21" t="s">
        <v>166</v>
      </c>
      <c r="H834" s="20" t="s">
        <v>163</v>
      </c>
      <c r="I834" s="23" t="s">
        <v>163</v>
      </c>
      <c r="J834" s="23" t="s">
        <v>163</v>
      </c>
      <c r="K834" s="24" t="s">
        <v>163</v>
      </c>
      <c r="L834" s="20" t="s">
        <v>163</v>
      </c>
      <c r="R834" s="5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12"/>
      <c r="AF834" s="12"/>
    </row>
    <row r="835" spans="1:32" ht="15" customHeight="1">
      <c r="A835" s="14" t="s">
        <v>31</v>
      </c>
      <c r="B835" s="3" t="s">
        <v>64</v>
      </c>
      <c r="C835" s="20" t="s">
        <v>249</v>
      </c>
      <c r="D835" s="21" t="s">
        <v>158</v>
      </c>
      <c r="E835" s="21">
        <v>120</v>
      </c>
      <c r="F835" s="22" t="s">
        <v>40</v>
      </c>
      <c r="G835" s="21" t="s">
        <v>166</v>
      </c>
      <c r="H835" s="20" t="s">
        <v>163</v>
      </c>
      <c r="I835" s="23" t="s">
        <v>163</v>
      </c>
      <c r="J835" s="23" t="s">
        <v>163</v>
      </c>
      <c r="K835" s="24" t="s">
        <v>163</v>
      </c>
      <c r="L835" s="20" t="s">
        <v>163</v>
      </c>
      <c r="R835" s="5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12"/>
      <c r="AF835" s="12"/>
    </row>
    <row r="836" spans="1:32" ht="15" customHeight="1">
      <c r="A836" s="14" t="s">
        <v>31</v>
      </c>
      <c r="B836" s="3" t="s">
        <v>64</v>
      </c>
      <c r="C836" s="20" t="s">
        <v>249</v>
      </c>
      <c r="D836" s="21" t="s">
        <v>158</v>
      </c>
      <c r="E836" s="21">
        <v>120</v>
      </c>
      <c r="F836" s="22" t="s">
        <v>40</v>
      </c>
      <c r="G836" s="21" t="s">
        <v>166</v>
      </c>
      <c r="H836" s="20" t="s">
        <v>163</v>
      </c>
      <c r="I836" s="23" t="s">
        <v>163</v>
      </c>
      <c r="J836" s="23" t="s">
        <v>163</v>
      </c>
      <c r="K836" s="24" t="s">
        <v>163</v>
      </c>
      <c r="L836" s="20" t="s">
        <v>163</v>
      </c>
      <c r="R836" s="5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12"/>
      <c r="AF836" s="12"/>
    </row>
    <row r="837" spans="1:32" ht="15" customHeight="1">
      <c r="A837" s="14" t="s">
        <v>31</v>
      </c>
      <c r="B837" s="3" t="s">
        <v>64</v>
      </c>
      <c r="C837" s="20" t="s">
        <v>249</v>
      </c>
      <c r="D837" s="21" t="s">
        <v>158</v>
      </c>
      <c r="E837" s="21">
        <v>120</v>
      </c>
      <c r="F837" s="22" t="s">
        <v>40</v>
      </c>
      <c r="G837" s="21" t="s">
        <v>166</v>
      </c>
      <c r="H837" s="20" t="s">
        <v>163</v>
      </c>
      <c r="I837" s="23" t="s">
        <v>163</v>
      </c>
      <c r="J837" s="23" t="s">
        <v>163</v>
      </c>
      <c r="K837" s="24" t="s">
        <v>163</v>
      </c>
      <c r="L837" s="20" t="s">
        <v>163</v>
      </c>
      <c r="R837" s="5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12"/>
      <c r="AF837" s="12"/>
    </row>
    <row r="838" spans="1:32" ht="15" customHeight="1">
      <c r="A838" s="14" t="s">
        <v>31</v>
      </c>
      <c r="B838" s="3" t="s">
        <v>64</v>
      </c>
      <c r="C838" s="20" t="s">
        <v>249</v>
      </c>
      <c r="D838" s="21" t="s">
        <v>158</v>
      </c>
      <c r="E838" s="21">
        <v>120</v>
      </c>
      <c r="F838" s="22" t="s">
        <v>40</v>
      </c>
      <c r="G838" s="21" t="s">
        <v>166</v>
      </c>
      <c r="H838" s="20" t="s">
        <v>163</v>
      </c>
      <c r="I838" s="23" t="s">
        <v>163</v>
      </c>
      <c r="J838" s="23" t="s">
        <v>163</v>
      </c>
      <c r="K838" s="24" t="s">
        <v>163</v>
      </c>
      <c r="L838" s="20" t="s">
        <v>163</v>
      </c>
      <c r="R838" s="5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12"/>
      <c r="AF838" s="12"/>
    </row>
    <row r="839" spans="1:32" ht="15" customHeight="1">
      <c r="A839" s="14" t="s">
        <v>31</v>
      </c>
      <c r="B839" s="3" t="s">
        <v>64</v>
      </c>
      <c r="C839" s="20" t="s">
        <v>249</v>
      </c>
      <c r="D839" s="21" t="s">
        <v>158</v>
      </c>
      <c r="E839" s="21">
        <v>120</v>
      </c>
      <c r="F839" s="22" t="s">
        <v>40</v>
      </c>
      <c r="G839" s="21" t="s">
        <v>166</v>
      </c>
      <c r="H839" s="20" t="s">
        <v>163</v>
      </c>
      <c r="I839" s="23" t="s">
        <v>163</v>
      </c>
      <c r="J839" s="23" t="s">
        <v>163</v>
      </c>
      <c r="K839" s="24" t="s">
        <v>163</v>
      </c>
      <c r="L839" s="20" t="s">
        <v>163</v>
      </c>
      <c r="R839" s="5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12"/>
      <c r="AF839" s="12"/>
    </row>
    <row r="840" spans="1:32" ht="15" customHeight="1">
      <c r="A840" s="14" t="s">
        <v>31</v>
      </c>
      <c r="B840" s="3" t="s">
        <v>64</v>
      </c>
      <c r="C840" s="20" t="s">
        <v>249</v>
      </c>
      <c r="D840" s="21" t="s">
        <v>158</v>
      </c>
      <c r="E840" s="21">
        <v>120</v>
      </c>
      <c r="F840" s="22" t="s">
        <v>27</v>
      </c>
      <c r="G840" s="21" t="s">
        <v>166</v>
      </c>
      <c r="H840" s="20" t="s">
        <v>163</v>
      </c>
      <c r="I840" s="23" t="s">
        <v>163</v>
      </c>
      <c r="J840" s="23" t="s">
        <v>163</v>
      </c>
      <c r="K840" s="24" t="s">
        <v>163</v>
      </c>
      <c r="L840" s="20" t="s">
        <v>163</v>
      </c>
      <c r="R840" s="5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12"/>
      <c r="AF840" s="12"/>
    </row>
    <row r="841" spans="1:32" ht="15" customHeight="1">
      <c r="A841" s="14" t="s">
        <v>31</v>
      </c>
      <c r="B841" s="3" t="s">
        <v>64</v>
      </c>
      <c r="C841" s="20" t="s">
        <v>249</v>
      </c>
      <c r="D841" s="21" t="s">
        <v>158</v>
      </c>
      <c r="E841" s="21">
        <v>120</v>
      </c>
      <c r="F841" s="22" t="s">
        <v>27</v>
      </c>
      <c r="G841" s="21" t="s">
        <v>166</v>
      </c>
      <c r="H841" s="20" t="s">
        <v>163</v>
      </c>
      <c r="I841" s="23" t="s">
        <v>163</v>
      </c>
      <c r="J841" s="23" t="s">
        <v>163</v>
      </c>
      <c r="K841" s="24" t="s">
        <v>163</v>
      </c>
      <c r="L841" s="20" t="s">
        <v>163</v>
      </c>
      <c r="R841" s="5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12"/>
      <c r="AF841" s="12"/>
    </row>
    <row r="842" spans="1:32" ht="15" customHeight="1">
      <c r="A842" s="14" t="s">
        <v>31</v>
      </c>
      <c r="B842" s="3" t="s">
        <v>64</v>
      </c>
      <c r="C842" s="20" t="s">
        <v>249</v>
      </c>
      <c r="D842" s="21" t="s">
        <v>158</v>
      </c>
      <c r="E842" s="21">
        <v>120</v>
      </c>
      <c r="F842" s="22" t="s">
        <v>27</v>
      </c>
      <c r="G842" s="21" t="s">
        <v>166</v>
      </c>
      <c r="H842" s="20" t="s">
        <v>163</v>
      </c>
      <c r="I842" s="23" t="s">
        <v>163</v>
      </c>
      <c r="J842" s="23" t="s">
        <v>163</v>
      </c>
      <c r="K842" s="24" t="s">
        <v>163</v>
      </c>
      <c r="L842" s="20" t="s">
        <v>163</v>
      </c>
      <c r="R842" s="5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12"/>
      <c r="AF842" s="12"/>
    </row>
    <row r="843" spans="1:32" ht="15" customHeight="1">
      <c r="A843" s="14" t="s">
        <v>31</v>
      </c>
      <c r="B843" s="3" t="s">
        <v>64</v>
      </c>
      <c r="C843" s="20" t="s">
        <v>249</v>
      </c>
      <c r="D843" s="21" t="s">
        <v>158</v>
      </c>
      <c r="E843" s="21">
        <v>120</v>
      </c>
      <c r="F843" s="22" t="s">
        <v>27</v>
      </c>
      <c r="G843" s="21" t="s">
        <v>166</v>
      </c>
      <c r="H843" s="20" t="s">
        <v>163</v>
      </c>
      <c r="I843" s="23" t="s">
        <v>163</v>
      </c>
      <c r="J843" s="23" t="s">
        <v>163</v>
      </c>
      <c r="K843" s="24" t="s">
        <v>163</v>
      </c>
      <c r="L843" s="20" t="s">
        <v>163</v>
      </c>
      <c r="R843" s="5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12"/>
      <c r="AF843" s="12"/>
    </row>
    <row r="844" spans="1:32" ht="15" customHeight="1">
      <c r="A844" s="14" t="s">
        <v>31</v>
      </c>
      <c r="B844" s="3" t="s">
        <v>64</v>
      </c>
      <c r="C844" s="20" t="s">
        <v>249</v>
      </c>
      <c r="D844" s="21" t="s">
        <v>158</v>
      </c>
      <c r="E844" s="21">
        <v>120</v>
      </c>
      <c r="F844" s="22" t="s">
        <v>27</v>
      </c>
      <c r="G844" s="21" t="s">
        <v>166</v>
      </c>
      <c r="H844" s="20" t="s">
        <v>163</v>
      </c>
      <c r="I844" s="23" t="s">
        <v>163</v>
      </c>
      <c r="J844" s="23" t="s">
        <v>163</v>
      </c>
      <c r="K844" s="24" t="s">
        <v>163</v>
      </c>
      <c r="L844" s="20" t="s">
        <v>163</v>
      </c>
      <c r="R844" s="5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12"/>
      <c r="AF844" s="12"/>
    </row>
    <row r="845" spans="1:32" ht="15" customHeight="1">
      <c r="A845" s="14" t="s">
        <v>31</v>
      </c>
      <c r="B845" s="3" t="s">
        <v>64</v>
      </c>
      <c r="C845" s="20" t="s">
        <v>249</v>
      </c>
      <c r="D845" s="21" t="s">
        <v>158</v>
      </c>
      <c r="E845" s="21">
        <v>120</v>
      </c>
      <c r="F845" s="22" t="s">
        <v>27</v>
      </c>
      <c r="G845" s="21" t="s">
        <v>166</v>
      </c>
      <c r="H845" s="20" t="s">
        <v>163</v>
      </c>
      <c r="I845" s="23" t="s">
        <v>163</v>
      </c>
      <c r="J845" s="23" t="s">
        <v>163</v>
      </c>
      <c r="K845" s="24" t="s">
        <v>163</v>
      </c>
      <c r="L845" s="20" t="s">
        <v>163</v>
      </c>
      <c r="R845" s="5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12"/>
      <c r="AF845" s="12"/>
    </row>
    <row r="846" spans="1:32" ht="15" customHeight="1">
      <c r="A846" s="14" t="s">
        <v>25</v>
      </c>
      <c r="B846" s="3" t="s">
        <v>120</v>
      </c>
      <c r="C846" s="20" t="s">
        <v>249</v>
      </c>
      <c r="D846" s="21" t="s">
        <v>158</v>
      </c>
      <c r="E846" s="21">
        <v>60</v>
      </c>
      <c r="F846" s="22" t="s">
        <v>29</v>
      </c>
      <c r="G846" s="21" t="s">
        <v>166</v>
      </c>
      <c r="H846" s="20" t="s">
        <v>163</v>
      </c>
      <c r="I846" s="23" t="s">
        <v>163</v>
      </c>
      <c r="J846" s="23" t="s">
        <v>163</v>
      </c>
      <c r="K846" s="24" t="s">
        <v>163</v>
      </c>
      <c r="L846" s="20" t="s">
        <v>163</v>
      </c>
      <c r="R846" s="5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12"/>
      <c r="AF846" s="12"/>
    </row>
    <row r="847" spans="1:32" ht="15" customHeight="1">
      <c r="A847" s="14" t="s">
        <v>25</v>
      </c>
      <c r="B847" s="3" t="s">
        <v>120</v>
      </c>
      <c r="C847" s="20" t="s">
        <v>249</v>
      </c>
      <c r="D847" s="21" t="s">
        <v>158</v>
      </c>
      <c r="E847" s="21">
        <v>60</v>
      </c>
      <c r="F847" s="22" t="s">
        <v>29</v>
      </c>
      <c r="G847" s="21" t="s">
        <v>166</v>
      </c>
      <c r="H847" s="20" t="s">
        <v>163</v>
      </c>
      <c r="I847" s="23" t="s">
        <v>163</v>
      </c>
      <c r="J847" s="23" t="s">
        <v>163</v>
      </c>
      <c r="K847" s="24" t="s">
        <v>163</v>
      </c>
      <c r="L847" s="20" t="s">
        <v>163</v>
      </c>
      <c r="R847" s="5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12"/>
      <c r="AF847" s="12"/>
    </row>
    <row r="848" spans="1:32" ht="15" customHeight="1">
      <c r="A848" s="14" t="s">
        <v>25</v>
      </c>
      <c r="B848" s="3" t="s">
        <v>120</v>
      </c>
      <c r="C848" s="20" t="s">
        <v>249</v>
      </c>
      <c r="D848" s="21" t="s">
        <v>158</v>
      </c>
      <c r="E848" s="21">
        <v>60</v>
      </c>
      <c r="F848" s="22" t="s">
        <v>29</v>
      </c>
      <c r="G848" s="21" t="s">
        <v>166</v>
      </c>
      <c r="H848" s="20" t="s">
        <v>163</v>
      </c>
      <c r="I848" s="23" t="s">
        <v>163</v>
      </c>
      <c r="J848" s="23" t="s">
        <v>163</v>
      </c>
      <c r="K848" s="24" t="s">
        <v>163</v>
      </c>
      <c r="L848" s="20" t="s">
        <v>163</v>
      </c>
      <c r="R848" s="5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12"/>
      <c r="AF848" s="12"/>
    </row>
    <row r="849" spans="1:32" ht="15" customHeight="1">
      <c r="A849" s="14" t="s">
        <v>25</v>
      </c>
      <c r="B849" s="3" t="s">
        <v>120</v>
      </c>
      <c r="C849" s="20" t="s">
        <v>249</v>
      </c>
      <c r="D849" s="21" t="s">
        <v>158</v>
      </c>
      <c r="E849" s="21">
        <v>60</v>
      </c>
      <c r="F849" s="22" t="s">
        <v>29</v>
      </c>
      <c r="G849" s="21" t="s">
        <v>166</v>
      </c>
      <c r="H849" s="20" t="s">
        <v>163</v>
      </c>
      <c r="I849" s="23" t="s">
        <v>163</v>
      </c>
      <c r="J849" s="23" t="s">
        <v>163</v>
      </c>
      <c r="K849" s="24" t="s">
        <v>163</v>
      </c>
      <c r="L849" s="20" t="s">
        <v>163</v>
      </c>
      <c r="R849" s="5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12"/>
      <c r="AF849" s="12"/>
    </row>
    <row r="850" spans="1:32" ht="15" customHeight="1">
      <c r="A850" s="14" t="s">
        <v>25</v>
      </c>
      <c r="B850" s="3" t="s">
        <v>120</v>
      </c>
      <c r="C850" s="20" t="s">
        <v>249</v>
      </c>
      <c r="D850" s="21" t="s">
        <v>158</v>
      </c>
      <c r="E850" s="21">
        <v>60</v>
      </c>
      <c r="F850" s="22" t="s">
        <v>27</v>
      </c>
      <c r="G850" s="21" t="s">
        <v>166</v>
      </c>
      <c r="H850" s="20" t="s">
        <v>163</v>
      </c>
      <c r="I850" s="23" t="s">
        <v>163</v>
      </c>
      <c r="J850" s="23" t="s">
        <v>163</v>
      </c>
      <c r="K850" s="24" t="s">
        <v>163</v>
      </c>
      <c r="L850" s="20" t="s">
        <v>163</v>
      </c>
      <c r="R850" s="5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12"/>
      <c r="AF850" s="12"/>
    </row>
    <row r="851" spans="1:32" ht="15" customHeight="1">
      <c r="A851" s="14" t="s">
        <v>25</v>
      </c>
      <c r="B851" s="3" t="s">
        <v>120</v>
      </c>
      <c r="C851" s="20" t="s">
        <v>249</v>
      </c>
      <c r="D851" s="21" t="s">
        <v>158</v>
      </c>
      <c r="E851" s="21">
        <v>60</v>
      </c>
      <c r="F851" s="22" t="s">
        <v>27</v>
      </c>
      <c r="G851" s="21" t="s">
        <v>166</v>
      </c>
      <c r="H851" s="20" t="s">
        <v>163</v>
      </c>
      <c r="I851" s="23" t="s">
        <v>163</v>
      </c>
      <c r="J851" s="23" t="s">
        <v>163</v>
      </c>
      <c r="K851" s="24" t="s">
        <v>163</v>
      </c>
      <c r="L851" s="20" t="s">
        <v>163</v>
      </c>
      <c r="R851" s="5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12"/>
      <c r="AF851" s="12"/>
    </row>
    <row r="852" spans="1:32" ht="15" customHeight="1">
      <c r="A852" s="14" t="s">
        <v>25</v>
      </c>
      <c r="B852" s="3" t="s">
        <v>120</v>
      </c>
      <c r="C852" s="20" t="s">
        <v>249</v>
      </c>
      <c r="D852" s="21" t="s">
        <v>158</v>
      </c>
      <c r="E852" s="21">
        <v>60</v>
      </c>
      <c r="F852" s="22" t="s">
        <v>27</v>
      </c>
      <c r="G852" s="21" t="s">
        <v>166</v>
      </c>
      <c r="H852" s="20" t="s">
        <v>163</v>
      </c>
      <c r="I852" s="23" t="s">
        <v>163</v>
      </c>
      <c r="J852" s="23" t="s">
        <v>163</v>
      </c>
      <c r="K852" s="24" t="s">
        <v>163</v>
      </c>
      <c r="L852" s="20" t="s">
        <v>163</v>
      </c>
      <c r="R852" s="5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12"/>
      <c r="AF852" s="12"/>
    </row>
    <row r="853" spans="1:32" ht="15" customHeight="1">
      <c r="A853" s="14" t="s">
        <v>25</v>
      </c>
      <c r="B853" s="3" t="s">
        <v>120</v>
      </c>
      <c r="C853" s="20" t="s">
        <v>249</v>
      </c>
      <c r="D853" s="21" t="s">
        <v>158</v>
      </c>
      <c r="E853" s="21">
        <v>60</v>
      </c>
      <c r="F853" s="22" t="s">
        <v>27</v>
      </c>
      <c r="G853" s="21" t="s">
        <v>166</v>
      </c>
      <c r="H853" s="20" t="s">
        <v>163</v>
      </c>
      <c r="I853" s="23" t="s">
        <v>163</v>
      </c>
      <c r="J853" s="23" t="s">
        <v>163</v>
      </c>
      <c r="K853" s="24" t="s">
        <v>163</v>
      </c>
      <c r="L853" s="20" t="s">
        <v>163</v>
      </c>
      <c r="R853" s="5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12"/>
      <c r="AF853" s="12"/>
    </row>
    <row r="854" spans="1:32" ht="15" customHeight="1">
      <c r="A854" s="14" t="s">
        <v>22</v>
      </c>
      <c r="B854" s="3" t="s">
        <v>120</v>
      </c>
      <c r="C854" s="20" t="s">
        <v>249</v>
      </c>
      <c r="D854" s="21" t="s">
        <v>158</v>
      </c>
      <c r="E854" s="21">
        <v>60</v>
      </c>
      <c r="F854" s="22" t="s">
        <v>24</v>
      </c>
      <c r="G854" s="21" t="s">
        <v>166</v>
      </c>
      <c r="H854" s="20" t="s">
        <v>163</v>
      </c>
      <c r="I854" s="23" t="s">
        <v>163</v>
      </c>
      <c r="J854" s="23" t="s">
        <v>163</v>
      </c>
      <c r="K854" s="24" t="s">
        <v>163</v>
      </c>
      <c r="L854" s="20" t="s">
        <v>163</v>
      </c>
      <c r="R854" s="5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12"/>
      <c r="AF854" s="12"/>
    </row>
    <row r="855" spans="1:32" ht="15" customHeight="1">
      <c r="A855" s="14" t="s">
        <v>22</v>
      </c>
      <c r="B855" s="3" t="s">
        <v>120</v>
      </c>
      <c r="C855" s="20" t="s">
        <v>249</v>
      </c>
      <c r="D855" s="21" t="s">
        <v>158</v>
      </c>
      <c r="E855" s="21">
        <v>60</v>
      </c>
      <c r="F855" s="22" t="s">
        <v>24</v>
      </c>
      <c r="G855" s="21" t="s">
        <v>166</v>
      </c>
      <c r="H855" s="20" t="s">
        <v>163</v>
      </c>
      <c r="I855" s="23" t="s">
        <v>163</v>
      </c>
      <c r="J855" s="23" t="s">
        <v>163</v>
      </c>
      <c r="K855" s="24" t="s">
        <v>163</v>
      </c>
      <c r="L855" s="20" t="s">
        <v>163</v>
      </c>
      <c r="R855" s="5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12"/>
      <c r="AF855" s="12"/>
    </row>
    <row r="856" spans="1:32" ht="15" customHeight="1">
      <c r="A856" s="14" t="s">
        <v>22</v>
      </c>
      <c r="B856" s="3" t="s">
        <v>120</v>
      </c>
      <c r="C856" s="20" t="s">
        <v>249</v>
      </c>
      <c r="D856" s="21" t="s">
        <v>158</v>
      </c>
      <c r="E856" s="21">
        <v>60</v>
      </c>
      <c r="F856" s="22" t="s">
        <v>24</v>
      </c>
      <c r="G856" s="21" t="s">
        <v>166</v>
      </c>
      <c r="H856" s="20" t="s">
        <v>163</v>
      </c>
      <c r="I856" s="23" t="s">
        <v>163</v>
      </c>
      <c r="J856" s="23" t="s">
        <v>163</v>
      </c>
      <c r="K856" s="24" t="s">
        <v>163</v>
      </c>
      <c r="L856" s="20" t="s">
        <v>163</v>
      </c>
      <c r="R856" s="5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12"/>
      <c r="AF856" s="12"/>
    </row>
    <row r="857" spans="1:32" ht="15" customHeight="1">
      <c r="A857" s="14" t="s">
        <v>22</v>
      </c>
      <c r="B857" s="3" t="s">
        <v>120</v>
      </c>
      <c r="C857" s="20" t="s">
        <v>249</v>
      </c>
      <c r="D857" s="21" t="s">
        <v>158</v>
      </c>
      <c r="E857" s="21">
        <v>60</v>
      </c>
      <c r="F857" s="22" t="s">
        <v>24</v>
      </c>
      <c r="G857" s="21" t="s">
        <v>166</v>
      </c>
      <c r="H857" s="20" t="s">
        <v>163</v>
      </c>
      <c r="I857" s="23" t="s">
        <v>163</v>
      </c>
      <c r="J857" s="23" t="s">
        <v>163</v>
      </c>
      <c r="K857" s="24" t="s">
        <v>163</v>
      </c>
      <c r="L857" s="20" t="s">
        <v>163</v>
      </c>
      <c r="R857" s="5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12"/>
      <c r="AF857" s="12"/>
    </row>
    <row r="858" spans="1:32" ht="15" customHeight="1">
      <c r="A858" s="14" t="s">
        <v>22</v>
      </c>
      <c r="B858" s="3" t="s">
        <v>120</v>
      </c>
      <c r="C858" s="20" t="s">
        <v>249</v>
      </c>
      <c r="D858" s="21" t="s">
        <v>158</v>
      </c>
      <c r="E858" s="21">
        <v>60</v>
      </c>
      <c r="F858" s="22" t="s">
        <v>40</v>
      </c>
      <c r="G858" s="21" t="s">
        <v>166</v>
      </c>
      <c r="H858" s="20" t="s">
        <v>163</v>
      </c>
      <c r="I858" s="23" t="s">
        <v>163</v>
      </c>
      <c r="J858" s="23" t="s">
        <v>163</v>
      </c>
      <c r="K858" s="24" t="s">
        <v>163</v>
      </c>
      <c r="L858" s="20" t="s">
        <v>163</v>
      </c>
      <c r="R858" s="5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12"/>
      <c r="AF858" s="12"/>
    </row>
    <row r="859" spans="1:32" ht="15" customHeight="1">
      <c r="A859" s="14" t="s">
        <v>22</v>
      </c>
      <c r="B859" s="3" t="s">
        <v>120</v>
      </c>
      <c r="C859" s="20" t="s">
        <v>249</v>
      </c>
      <c r="D859" s="21" t="s">
        <v>158</v>
      </c>
      <c r="E859" s="21">
        <v>60</v>
      </c>
      <c r="F859" s="22" t="s">
        <v>40</v>
      </c>
      <c r="G859" s="21" t="s">
        <v>166</v>
      </c>
      <c r="H859" s="20" t="s">
        <v>163</v>
      </c>
      <c r="I859" s="23" t="s">
        <v>163</v>
      </c>
      <c r="J859" s="23" t="s">
        <v>163</v>
      </c>
      <c r="K859" s="24" t="s">
        <v>163</v>
      </c>
      <c r="L859" s="20" t="s">
        <v>163</v>
      </c>
      <c r="R859" s="5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12"/>
      <c r="AF859" s="12"/>
    </row>
    <row r="860" spans="1:32" ht="15" customHeight="1">
      <c r="A860" s="14" t="s">
        <v>22</v>
      </c>
      <c r="B860" s="3" t="s">
        <v>120</v>
      </c>
      <c r="C860" s="20" t="s">
        <v>249</v>
      </c>
      <c r="D860" s="21" t="s">
        <v>158</v>
      </c>
      <c r="E860" s="21">
        <v>60</v>
      </c>
      <c r="F860" s="22" t="s">
        <v>40</v>
      </c>
      <c r="G860" s="21" t="s">
        <v>166</v>
      </c>
      <c r="H860" s="20" t="s">
        <v>163</v>
      </c>
      <c r="I860" s="23" t="s">
        <v>163</v>
      </c>
      <c r="J860" s="23" t="s">
        <v>163</v>
      </c>
      <c r="K860" s="24" t="s">
        <v>163</v>
      </c>
      <c r="L860" s="20" t="s">
        <v>163</v>
      </c>
      <c r="R860" s="5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12"/>
      <c r="AF860" s="12"/>
    </row>
    <row r="861" spans="1:32" ht="15" customHeight="1">
      <c r="A861" s="14" t="s">
        <v>22</v>
      </c>
      <c r="B861" s="3" t="s">
        <v>120</v>
      </c>
      <c r="C861" s="20" t="s">
        <v>249</v>
      </c>
      <c r="D861" s="21" t="s">
        <v>158</v>
      </c>
      <c r="E861" s="21">
        <v>60</v>
      </c>
      <c r="F861" s="22" t="s">
        <v>40</v>
      </c>
      <c r="G861" s="21" t="s">
        <v>166</v>
      </c>
      <c r="H861" s="20" t="s">
        <v>163</v>
      </c>
      <c r="I861" s="23" t="s">
        <v>163</v>
      </c>
      <c r="J861" s="23" t="s">
        <v>163</v>
      </c>
      <c r="K861" s="24" t="s">
        <v>163</v>
      </c>
      <c r="L861" s="20" t="s">
        <v>163</v>
      </c>
      <c r="R861" s="5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12"/>
      <c r="AF861" s="12"/>
    </row>
    <row r="862" spans="1:32" ht="15" customHeight="1">
      <c r="A862" s="14" t="s">
        <v>31</v>
      </c>
      <c r="B862" s="3" t="s">
        <v>121</v>
      </c>
      <c r="C862" s="15" t="s">
        <v>291</v>
      </c>
      <c r="D862" s="16" t="s">
        <v>224</v>
      </c>
      <c r="E862" s="16">
        <v>60</v>
      </c>
      <c r="F862" s="17" t="s">
        <v>24</v>
      </c>
      <c r="G862" s="16" t="s">
        <v>166</v>
      </c>
      <c r="H862" s="15" t="s">
        <v>163</v>
      </c>
      <c r="I862" s="18" t="s">
        <v>163</v>
      </c>
      <c r="J862" s="18" t="s">
        <v>163</v>
      </c>
      <c r="K862" s="19" t="s">
        <v>163</v>
      </c>
      <c r="L862" s="15" t="s">
        <v>163</v>
      </c>
      <c r="R862" s="5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12"/>
      <c r="AF862" s="12"/>
    </row>
    <row r="863" spans="1:32" ht="15" customHeight="1">
      <c r="A863" s="14" t="s">
        <v>31</v>
      </c>
      <c r="B863" s="3" t="s">
        <v>121</v>
      </c>
      <c r="C863" s="15" t="s">
        <v>291</v>
      </c>
      <c r="D863" s="16" t="s">
        <v>224</v>
      </c>
      <c r="E863" s="16">
        <v>60</v>
      </c>
      <c r="F863" s="17" t="s">
        <v>24</v>
      </c>
      <c r="G863" s="16" t="s">
        <v>166</v>
      </c>
      <c r="H863" s="15" t="s">
        <v>163</v>
      </c>
      <c r="I863" s="18" t="s">
        <v>163</v>
      </c>
      <c r="J863" s="18" t="s">
        <v>163</v>
      </c>
      <c r="K863" s="19" t="s">
        <v>163</v>
      </c>
      <c r="L863" s="15" t="s">
        <v>163</v>
      </c>
      <c r="R863" s="5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12"/>
      <c r="AF863" s="12"/>
    </row>
    <row r="864" spans="1:32" ht="15" customHeight="1">
      <c r="A864" s="14" t="s">
        <v>31</v>
      </c>
      <c r="B864" s="3" t="s">
        <v>121</v>
      </c>
      <c r="C864" s="15" t="s">
        <v>291</v>
      </c>
      <c r="D864" s="16" t="s">
        <v>224</v>
      </c>
      <c r="E864" s="16">
        <v>60</v>
      </c>
      <c r="F864" s="17" t="s">
        <v>24</v>
      </c>
      <c r="G864" s="16" t="s">
        <v>166</v>
      </c>
      <c r="H864" s="15" t="s">
        <v>163</v>
      </c>
      <c r="I864" s="18" t="s">
        <v>163</v>
      </c>
      <c r="J864" s="18" t="s">
        <v>163</v>
      </c>
      <c r="K864" s="19" t="s">
        <v>163</v>
      </c>
      <c r="L864" s="15" t="s">
        <v>163</v>
      </c>
      <c r="R864" s="5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12"/>
      <c r="AF864" s="12"/>
    </row>
    <row r="865" spans="1:32" ht="15" customHeight="1">
      <c r="A865" s="14" t="s">
        <v>31</v>
      </c>
      <c r="B865" s="3" t="s">
        <v>121</v>
      </c>
      <c r="C865" s="15" t="s">
        <v>291</v>
      </c>
      <c r="D865" s="16" t="s">
        <v>224</v>
      </c>
      <c r="E865" s="16">
        <v>60</v>
      </c>
      <c r="F865" s="17" t="s">
        <v>24</v>
      </c>
      <c r="G865" s="16" t="s">
        <v>166</v>
      </c>
      <c r="H865" s="15" t="s">
        <v>163</v>
      </c>
      <c r="I865" s="18" t="s">
        <v>163</v>
      </c>
      <c r="J865" s="18" t="s">
        <v>163</v>
      </c>
      <c r="K865" s="19" t="s">
        <v>163</v>
      </c>
      <c r="L865" s="15" t="s">
        <v>163</v>
      </c>
      <c r="R865" s="5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12"/>
      <c r="AF865" s="12"/>
    </row>
    <row r="866" spans="1:32" ht="15" customHeight="1">
      <c r="A866" s="14" t="s">
        <v>31</v>
      </c>
      <c r="B866" s="3" t="s">
        <v>121</v>
      </c>
      <c r="C866" s="20" t="s">
        <v>291</v>
      </c>
      <c r="D866" s="21" t="s">
        <v>224</v>
      </c>
      <c r="E866" s="21">
        <v>60</v>
      </c>
      <c r="F866" s="22" t="s">
        <v>29</v>
      </c>
      <c r="G866" s="21" t="s">
        <v>166</v>
      </c>
      <c r="H866" s="20" t="s">
        <v>163</v>
      </c>
      <c r="I866" s="23" t="s">
        <v>163</v>
      </c>
      <c r="J866" s="23" t="s">
        <v>163</v>
      </c>
      <c r="K866" s="24" t="s">
        <v>163</v>
      </c>
      <c r="L866" s="20" t="s">
        <v>163</v>
      </c>
      <c r="R866" s="5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12"/>
      <c r="AF866" s="12"/>
    </row>
    <row r="867" spans="1:32" ht="15" customHeight="1">
      <c r="A867" s="14" t="s">
        <v>31</v>
      </c>
      <c r="B867" s="3" t="s">
        <v>121</v>
      </c>
      <c r="C867" s="20" t="s">
        <v>291</v>
      </c>
      <c r="D867" s="21" t="s">
        <v>224</v>
      </c>
      <c r="E867" s="21">
        <v>60</v>
      </c>
      <c r="F867" s="22" t="s">
        <v>29</v>
      </c>
      <c r="G867" s="21" t="s">
        <v>166</v>
      </c>
      <c r="H867" s="20" t="s">
        <v>163</v>
      </c>
      <c r="I867" s="23" t="s">
        <v>163</v>
      </c>
      <c r="J867" s="23" t="s">
        <v>163</v>
      </c>
      <c r="K867" s="24" t="s">
        <v>163</v>
      </c>
      <c r="L867" s="20" t="s">
        <v>163</v>
      </c>
      <c r="R867" s="5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12"/>
      <c r="AF867" s="12"/>
    </row>
    <row r="868" spans="1:32" ht="15" customHeight="1">
      <c r="A868" s="14" t="s">
        <v>31</v>
      </c>
      <c r="B868" s="3" t="s">
        <v>121</v>
      </c>
      <c r="C868" s="20" t="s">
        <v>291</v>
      </c>
      <c r="D868" s="21" t="s">
        <v>224</v>
      </c>
      <c r="E868" s="21">
        <v>60</v>
      </c>
      <c r="F868" s="22" t="s">
        <v>29</v>
      </c>
      <c r="G868" s="21" t="s">
        <v>166</v>
      </c>
      <c r="H868" s="20" t="s">
        <v>163</v>
      </c>
      <c r="I868" s="23" t="s">
        <v>163</v>
      </c>
      <c r="J868" s="23" t="s">
        <v>163</v>
      </c>
      <c r="K868" s="24" t="s">
        <v>163</v>
      </c>
      <c r="L868" s="20" t="s">
        <v>163</v>
      </c>
      <c r="R868" s="5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12"/>
      <c r="AF868" s="12"/>
    </row>
    <row r="869" spans="1:32" ht="15" customHeight="1">
      <c r="A869" s="14" t="s">
        <v>31</v>
      </c>
      <c r="B869" s="3" t="s">
        <v>121</v>
      </c>
      <c r="C869" s="20" t="s">
        <v>291</v>
      </c>
      <c r="D869" s="21" t="s">
        <v>224</v>
      </c>
      <c r="E869" s="21">
        <v>60</v>
      </c>
      <c r="F869" s="22" t="s">
        <v>29</v>
      </c>
      <c r="G869" s="21" t="s">
        <v>166</v>
      </c>
      <c r="H869" s="20" t="s">
        <v>163</v>
      </c>
      <c r="I869" s="23" t="s">
        <v>163</v>
      </c>
      <c r="J869" s="23" t="s">
        <v>163</v>
      </c>
      <c r="K869" s="24" t="s">
        <v>163</v>
      </c>
      <c r="L869" s="20" t="s">
        <v>163</v>
      </c>
      <c r="R869" s="5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12"/>
      <c r="AF869" s="12"/>
    </row>
    <row r="870" spans="1:32" ht="15" customHeight="1">
      <c r="A870" s="14" t="s">
        <v>25</v>
      </c>
      <c r="B870" s="3" t="s">
        <v>121</v>
      </c>
      <c r="C870" s="20" t="s">
        <v>291</v>
      </c>
      <c r="D870" s="21" t="s">
        <v>224</v>
      </c>
      <c r="E870" s="21">
        <v>60</v>
      </c>
      <c r="F870" s="22" t="s">
        <v>29</v>
      </c>
      <c r="G870" s="21" t="s">
        <v>166</v>
      </c>
      <c r="H870" s="20" t="s">
        <v>163</v>
      </c>
      <c r="I870" s="23" t="s">
        <v>163</v>
      </c>
      <c r="J870" s="23" t="s">
        <v>163</v>
      </c>
      <c r="K870" s="24" t="s">
        <v>163</v>
      </c>
      <c r="L870" s="20" t="s">
        <v>163</v>
      </c>
      <c r="R870" s="5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12"/>
      <c r="AF870" s="12"/>
    </row>
    <row r="871" spans="1:32" ht="15" customHeight="1">
      <c r="A871" s="14" t="s">
        <v>25</v>
      </c>
      <c r="B871" s="3" t="s">
        <v>121</v>
      </c>
      <c r="C871" s="20" t="s">
        <v>291</v>
      </c>
      <c r="D871" s="21" t="s">
        <v>224</v>
      </c>
      <c r="E871" s="21">
        <v>60</v>
      </c>
      <c r="F871" s="22" t="s">
        <v>29</v>
      </c>
      <c r="G871" s="21" t="s">
        <v>166</v>
      </c>
      <c r="H871" s="20" t="s">
        <v>163</v>
      </c>
      <c r="I871" s="23" t="s">
        <v>163</v>
      </c>
      <c r="J871" s="23" t="s">
        <v>163</v>
      </c>
      <c r="K871" s="24" t="s">
        <v>163</v>
      </c>
      <c r="L871" s="20" t="s">
        <v>163</v>
      </c>
      <c r="R871" s="5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12"/>
      <c r="AF871" s="12"/>
    </row>
    <row r="872" spans="1:32" ht="15" customHeight="1">
      <c r="A872" s="14" t="s">
        <v>25</v>
      </c>
      <c r="B872" s="3" t="s">
        <v>121</v>
      </c>
      <c r="C872" s="20" t="s">
        <v>291</v>
      </c>
      <c r="D872" s="21" t="s">
        <v>224</v>
      </c>
      <c r="E872" s="21">
        <v>60</v>
      </c>
      <c r="F872" s="22" t="s">
        <v>29</v>
      </c>
      <c r="G872" s="21" t="s">
        <v>166</v>
      </c>
      <c r="H872" s="20" t="s">
        <v>163</v>
      </c>
      <c r="I872" s="23" t="s">
        <v>163</v>
      </c>
      <c r="J872" s="23" t="s">
        <v>163</v>
      </c>
      <c r="K872" s="24" t="s">
        <v>163</v>
      </c>
      <c r="L872" s="20" t="s">
        <v>163</v>
      </c>
      <c r="R872" s="5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12"/>
      <c r="AF872" s="12"/>
    </row>
    <row r="873" spans="1:32" ht="15" customHeight="1">
      <c r="A873" s="14" t="s">
        <v>25</v>
      </c>
      <c r="B873" s="3" t="s">
        <v>121</v>
      </c>
      <c r="C873" s="20" t="s">
        <v>291</v>
      </c>
      <c r="D873" s="21" t="s">
        <v>224</v>
      </c>
      <c r="E873" s="21">
        <v>60</v>
      </c>
      <c r="F873" s="22" t="s">
        <v>29</v>
      </c>
      <c r="G873" s="21" t="s">
        <v>166</v>
      </c>
      <c r="H873" s="20" t="s">
        <v>163</v>
      </c>
      <c r="I873" s="23" t="s">
        <v>163</v>
      </c>
      <c r="J873" s="23" t="s">
        <v>163</v>
      </c>
      <c r="K873" s="24" t="s">
        <v>163</v>
      </c>
      <c r="L873" s="20" t="s">
        <v>163</v>
      </c>
      <c r="R873" s="5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12"/>
      <c r="AF873" s="12"/>
    </row>
    <row r="874" spans="1:32" ht="15" customHeight="1">
      <c r="A874" s="14" t="s">
        <v>22</v>
      </c>
      <c r="B874" s="3" t="s">
        <v>121</v>
      </c>
      <c r="C874" s="20" t="s">
        <v>291</v>
      </c>
      <c r="D874" s="21" t="s">
        <v>224</v>
      </c>
      <c r="E874" s="21">
        <v>60</v>
      </c>
      <c r="F874" s="22" t="s">
        <v>24</v>
      </c>
      <c r="G874" s="21" t="s">
        <v>166</v>
      </c>
      <c r="H874" s="20" t="s">
        <v>163</v>
      </c>
      <c r="I874" s="23" t="s">
        <v>163</v>
      </c>
      <c r="J874" s="23" t="s">
        <v>163</v>
      </c>
      <c r="K874" s="24" t="s">
        <v>163</v>
      </c>
      <c r="L874" s="20" t="s">
        <v>163</v>
      </c>
      <c r="R874" s="5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12"/>
      <c r="AF874" s="12"/>
    </row>
    <row r="875" spans="1:32" ht="15" customHeight="1">
      <c r="A875" s="14" t="s">
        <v>22</v>
      </c>
      <c r="B875" s="3" t="s">
        <v>121</v>
      </c>
      <c r="C875" s="20" t="s">
        <v>291</v>
      </c>
      <c r="D875" s="21" t="s">
        <v>224</v>
      </c>
      <c r="E875" s="21">
        <v>60</v>
      </c>
      <c r="F875" s="22" t="s">
        <v>24</v>
      </c>
      <c r="G875" s="21" t="s">
        <v>166</v>
      </c>
      <c r="H875" s="20" t="s">
        <v>163</v>
      </c>
      <c r="I875" s="23" t="s">
        <v>163</v>
      </c>
      <c r="J875" s="23" t="s">
        <v>163</v>
      </c>
      <c r="K875" s="24" t="s">
        <v>163</v>
      </c>
      <c r="L875" s="20" t="s">
        <v>163</v>
      </c>
      <c r="R875" s="5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12"/>
      <c r="AF875" s="12"/>
    </row>
    <row r="876" spans="1:32" ht="15" customHeight="1">
      <c r="A876" s="14" t="s">
        <v>22</v>
      </c>
      <c r="B876" s="3" t="s">
        <v>121</v>
      </c>
      <c r="C876" s="20" t="s">
        <v>291</v>
      </c>
      <c r="D876" s="21" t="s">
        <v>224</v>
      </c>
      <c r="E876" s="21">
        <v>60</v>
      </c>
      <c r="F876" s="22" t="s">
        <v>24</v>
      </c>
      <c r="G876" s="21" t="s">
        <v>166</v>
      </c>
      <c r="H876" s="20" t="s">
        <v>163</v>
      </c>
      <c r="I876" s="23" t="s">
        <v>163</v>
      </c>
      <c r="J876" s="23" t="s">
        <v>163</v>
      </c>
      <c r="K876" s="24" t="s">
        <v>163</v>
      </c>
      <c r="L876" s="20" t="s">
        <v>163</v>
      </c>
      <c r="R876" s="5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12"/>
      <c r="AF876" s="12"/>
    </row>
    <row r="877" spans="1:32" ht="15" customHeight="1">
      <c r="A877" s="14" t="s">
        <v>22</v>
      </c>
      <c r="B877" s="3" t="s">
        <v>121</v>
      </c>
      <c r="C877" s="20" t="s">
        <v>291</v>
      </c>
      <c r="D877" s="21" t="s">
        <v>224</v>
      </c>
      <c r="E877" s="21">
        <v>60</v>
      </c>
      <c r="F877" s="22" t="s">
        <v>24</v>
      </c>
      <c r="G877" s="21" t="s">
        <v>166</v>
      </c>
      <c r="H877" s="20" t="s">
        <v>163</v>
      </c>
      <c r="I877" s="23" t="s">
        <v>163</v>
      </c>
      <c r="J877" s="23" t="s">
        <v>163</v>
      </c>
      <c r="K877" s="24" t="s">
        <v>163</v>
      </c>
      <c r="L877" s="20" t="s">
        <v>163</v>
      </c>
      <c r="R877" s="5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12"/>
      <c r="AF877" s="12"/>
    </row>
    <row r="878" spans="1:32" ht="15" customHeight="1">
      <c r="A878" s="14" t="s">
        <v>31</v>
      </c>
      <c r="B878" s="3" t="s">
        <v>46</v>
      </c>
      <c r="C878" s="20" t="s">
        <v>194</v>
      </c>
      <c r="D878" s="21" t="s">
        <v>158</v>
      </c>
      <c r="E878" s="21">
        <v>60</v>
      </c>
      <c r="F878" s="22" t="s">
        <v>24</v>
      </c>
      <c r="G878" s="21" t="s">
        <v>159</v>
      </c>
      <c r="H878" s="20" t="s">
        <v>163</v>
      </c>
      <c r="I878" s="23" t="s">
        <v>163</v>
      </c>
      <c r="J878" s="23" t="s">
        <v>163</v>
      </c>
      <c r="K878" s="24" t="s">
        <v>163</v>
      </c>
      <c r="L878" s="20" t="s">
        <v>163</v>
      </c>
      <c r="R878" s="5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12"/>
      <c r="AF878" s="12"/>
    </row>
    <row r="879" spans="1:32" ht="15" customHeight="1">
      <c r="A879" s="14" t="s">
        <v>31</v>
      </c>
      <c r="B879" s="3" t="s">
        <v>46</v>
      </c>
      <c r="C879" s="20" t="s">
        <v>194</v>
      </c>
      <c r="D879" s="21" t="s">
        <v>158</v>
      </c>
      <c r="E879" s="21">
        <v>60</v>
      </c>
      <c r="F879" s="22" t="s">
        <v>24</v>
      </c>
      <c r="G879" s="21" t="s">
        <v>159</v>
      </c>
      <c r="H879" s="20" t="s">
        <v>163</v>
      </c>
      <c r="I879" s="23" t="s">
        <v>163</v>
      </c>
      <c r="J879" s="23" t="s">
        <v>163</v>
      </c>
      <c r="K879" s="24" t="s">
        <v>163</v>
      </c>
      <c r="L879" s="20" t="s">
        <v>163</v>
      </c>
      <c r="R879" s="5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12"/>
      <c r="AF879" s="12"/>
    </row>
    <row r="880" spans="1:32" ht="15" customHeight="1">
      <c r="A880" s="14" t="s">
        <v>31</v>
      </c>
      <c r="B880" s="3" t="s">
        <v>46</v>
      </c>
      <c r="C880" s="20" t="s">
        <v>194</v>
      </c>
      <c r="D880" s="21" t="s">
        <v>158</v>
      </c>
      <c r="E880" s="21">
        <v>60</v>
      </c>
      <c r="F880" s="22" t="s">
        <v>24</v>
      </c>
      <c r="G880" s="21" t="s">
        <v>159</v>
      </c>
      <c r="H880" s="20" t="s">
        <v>163</v>
      </c>
      <c r="I880" s="23" t="s">
        <v>163</v>
      </c>
      <c r="J880" s="23" t="s">
        <v>163</v>
      </c>
      <c r="K880" s="24" t="s">
        <v>163</v>
      </c>
      <c r="L880" s="20" t="s">
        <v>163</v>
      </c>
      <c r="R880" s="5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12"/>
      <c r="AF880" s="12"/>
    </row>
    <row r="881" spans="1:32" ht="15" customHeight="1">
      <c r="A881" s="14" t="s">
        <v>31</v>
      </c>
      <c r="B881" s="3" t="s">
        <v>46</v>
      </c>
      <c r="C881" s="20" t="s">
        <v>194</v>
      </c>
      <c r="D881" s="21" t="s">
        <v>158</v>
      </c>
      <c r="E881" s="21">
        <v>60</v>
      </c>
      <c r="F881" s="22" t="s">
        <v>24</v>
      </c>
      <c r="G881" s="21" t="s">
        <v>159</v>
      </c>
      <c r="H881" s="20" t="s">
        <v>163</v>
      </c>
      <c r="I881" s="23" t="s">
        <v>163</v>
      </c>
      <c r="J881" s="23" t="s">
        <v>163</v>
      </c>
      <c r="K881" s="24" t="s">
        <v>163</v>
      </c>
      <c r="L881" s="20" t="s">
        <v>163</v>
      </c>
      <c r="R881" s="5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12"/>
      <c r="AF881" s="12"/>
    </row>
    <row r="882" spans="1:32" ht="15" customHeight="1">
      <c r="A882" s="14" t="s">
        <v>31</v>
      </c>
      <c r="B882" s="3" t="s">
        <v>46</v>
      </c>
      <c r="C882" s="20" t="s">
        <v>194</v>
      </c>
      <c r="D882" s="21" t="s">
        <v>158</v>
      </c>
      <c r="E882" s="21">
        <v>60</v>
      </c>
      <c r="F882" s="22" t="s">
        <v>29</v>
      </c>
      <c r="G882" s="21" t="s">
        <v>159</v>
      </c>
      <c r="H882" s="20" t="s">
        <v>163</v>
      </c>
      <c r="I882" s="23" t="s">
        <v>163</v>
      </c>
      <c r="J882" s="23" t="s">
        <v>163</v>
      </c>
      <c r="K882" s="24" t="s">
        <v>163</v>
      </c>
      <c r="L882" s="20" t="s">
        <v>163</v>
      </c>
      <c r="R882" s="5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12"/>
      <c r="AF882" s="12"/>
    </row>
    <row r="883" spans="1:32" ht="15" customHeight="1">
      <c r="A883" s="14" t="s">
        <v>31</v>
      </c>
      <c r="B883" s="3" t="s">
        <v>46</v>
      </c>
      <c r="C883" s="20" t="s">
        <v>194</v>
      </c>
      <c r="D883" s="21" t="s">
        <v>158</v>
      </c>
      <c r="E883" s="21">
        <v>60</v>
      </c>
      <c r="F883" s="22" t="s">
        <v>29</v>
      </c>
      <c r="G883" s="21" t="s">
        <v>159</v>
      </c>
      <c r="H883" s="20" t="s">
        <v>163</v>
      </c>
      <c r="I883" s="23" t="s">
        <v>163</v>
      </c>
      <c r="J883" s="23" t="s">
        <v>163</v>
      </c>
      <c r="K883" s="24" t="s">
        <v>163</v>
      </c>
      <c r="L883" s="20" t="s">
        <v>163</v>
      </c>
      <c r="R883" s="5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12"/>
      <c r="AF883" s="12"/>
    </row>
    <row r="884" spans="1:32" ht="15" customHeight="1">
      <c r="A884" s="14" t="s">
        <v>31</v>
      </c>
      <c r="B884" s="3" t="s">
        <v>46</v>
      </c>
      <c r="C884" s="20" t="s">
        <v>194</v>
      </c>
      <c r="D884" s="21" t="s">
        <v>158</v>
      </c>
      <c r="E884" s="21">
        <v>60</v>
      </c>
      <c r="F884" s="22" t="s">
        <v>29</v>
      </c>
      <c r="G884" s="21" t="s">
        <v>159</v>
      </c>
      <c r="H884" s="20" t="s">
        <v>163</v>
      </c>
      <c r="I884" s="23" t="s">
        <v>163</v>
      </c>
      <c r="J884" s="23" t="s">
        <v>163</v>
      </c>
      <c r="K884" s="24" t="s">
        <v>163</v>
      </c>
      <c r="L884" s="20" t="s">
        <v>163</v>
      </c>
      <c r="R884" s="5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12"/>
      <c r="AF884" s="12"/>
    </row>
    <row r="885" spans="1:32" ht="15" customHeight="1">
      <c r="A885" s="14" t="s">
        <v>31</v>
      </c>
      <c r="B885" s="3" t="s">
        <v>46</v>
      </c>
      <c r="C885" s="20" t="s">
        <v>194</v>
      </c>
      <c r="D885" s="21" t="s">
        <v>158</v>
      </c>
      <c r="E885" s="21">
        <v>60</v>
      </c>
      <c r="F885" s="22" t="s">
        <v>29</v>
      </c>
      <c r="G885" s="21" t="s">
        <v>159</v>
      </c>
      <c r="H885" s="20" t="s">
        <v>163</v>
      </c>
      <c r="I885" s="23" t="s">
        <v>163</v>
      </c>
      <c r="J885" s="23" t="s">
        <v>163</v>
      </c>
      <c r="K885" s="24" t="s">
        <v>163</v>
      </c>
      <c r="L885" s="20" t="s">
        <v>163</v>
      </c>
      <c r="R885" s="5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12"/>
      <c r="AF885" s="12"/>
    </row>
    <row r="886" spans="1:32" ht="15" customHeight="1">
      <c r="A886" s="14" t="s">
        <v>25</v>
      </c>
      <c r="B886" s="3" t="s">
        <v>46</v>
      </c>
      <c r="C886" s="20" t="s">
        <v>194</v>
      </c>
      <c r="D886" s="21" t="s">
        <v>158</v>
      </c>
      <c r="E886" s="21">
        <v>60</v>
      </c>
      <c r="F886" s="22" t="s">
        <v>27</v>
      </c>
      <c r="G886" s="21" t="s">
        <v>159</v>
      </c>
      <c r="H886" s="20" t="s">
        <v>163</v>
      </c>
      <c r="I886" s="23" t="s">
        <v>163</v>
      </c>
      <c r="J886" s="23" t="s">
        <v>163</v>
      </c>
      <c r="K886" s="24" t="s">
        <v>163</v>
      </c>
      <c r="L886" s="20" t="s">
        <v>163</v>
      </c>
      <c r="R886" s="5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12"/>
      <c r="AF886" s="12"/>
    </row>
    <row r="887" spans="1:32" ht="15" customHeight="1">
      <c r="A887" s="14" t="s">
        <v>25</v>
      </c>
      <c r="B887" s="3" t="s">
        <v>46</v>
      </c>
      <c r="C887" s="20" t="s">
        <v>194</v>
      </c>
      <c r="D887" s="21" t="s">
        <v>158</v>
      </c>
      <c r="E887" s="21">
        <v>60</v>
      </c>
      <c r="F887" s="22" t="s">
        <v>27</v>
      </c>
      <c r="G887" s="21" t="s">
        <v>159</v>
      </c>
      <c r="H887" s="20" t="s">
        <v>163</v>
      </c>
      <c r="I887" s="23" t="s">
        <v>163</v>
      </c>
      <c r="J887" s="23" t="s">
        <v>163</v>
      </c>
      <c r="K887" s="24" t="s">
        <v>163</v>
      </c>
      <c r="L887" s="20" t="s">
        <v>163</v>
      </c>
      <c r="R887" s="5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12"/>
      <c r="AF887" s="12"/>
    </row>
    <row r="888" spans="1:32" ht="15" customHeight="1">
      <c r="A888" s="14" t="s">
        <v>25</v>
      </c>
      <c r="B888" s="3" t="s">
        <v>46</v>
      </c>
      <c r="C888" s="20" t="s">
        <v>194</v>
      </c>
      <c r="D888" s="21" t="s">
        <v>158</v>
      </c>
      <c r="E888" s="21">
        <v>60</v>
      </c>
      <c r="F888" s="22" t="s">
        <v>27</v>
      </c>
      <c r="G888" s="21" t="s">
        <v>159</v>
      </c>
      <c r="H888" s="20" t="s">
        <v>163</v>
      </c>
      <c r="I888" s="23" t="s">
        <v>163</v>
      </c>
      <c r="J888" s="23" t="s">
        <v>163</v>
      </c>
      <c r="K888" s="24" t="s">
        <v>163</v>
      </c>
      <c r="L888" s="20" t="s">
        <v>163</v>
      </c>
      <c r="R888" s="5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12"/>
      <c r="AF888" s="12"/>
    </row>
    <row r="889" spans="1:32" ht="15" customHeight="1">
      <c r="A889" s="14" t="s">
        <v>25</v>
      </c>
      <c r="B889" s="3" t="s">
        <v>46</v>
      </c>
      <c r="C889" s="20" t="s">
        <v>194</v>
      </c>
      <c r="D889" s="21" t="s">
        <v>158</v>
      </c>
      <c r="E889" s="21">
        <v>60</v>
      </c>
      <c r="F889" s="22" t="s">
        <v>27</v>
      </c>
      <c r="G889" s="21" t="s">
        <v>159</v>
      </c>
      <c r="H889" s="20" t="s">
        <v>163</v>
      </c>
      <c r="I889" s="23" t="s">
        <v>163</v>
      </c>
      <c r="J889" s="23" t="s">
        <v>163</v>
      </c>
      <c r="K889" s="24" t="s">
        <v>163</v>
      </c>
      <c r="L889" s="20" t="s">
        <v>163</v>
      </c>
      <c r="R889" s="5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12"/>
      <c r="AF889" s="12"/>
    </row>
    <row r="890" spans="1:32" ht="15" customHeight="1">
      <c r="A890" s="14" t="s">
        <v>22</v>
      </c>
      <c r="B890" s="3" t="s">
        <v>46</v>
      </c>
      <c r="C890" s="15" t="s">
        <v>194</v>
      </c>
      <c r="D890" s="16" t="s">
        <v>158</v>
      </c>
      <c r="E890" s="16">
        <v>60</v>
      </c>
      <c r="F890" s="17" t="s">
        <v>40</v>
      </c>
      <c r="G890" s="16" t="s">
        <v>159</v>
      </c>
      <c r="H890" s="15" t="s">
        <v>163</v>
      </c>
      <c r="I890" s="18" t="s">
        <v>163</v>
      </c>
      <c r="J890" s="18" t="s">
        <v>163</v>
      </c>
      <c r="K890" s="19" t="s">
        <v>163</v>
      </c>
      <c r="L890" s="15" t="s">
        <v>163</v>
      </c>
      <c r="R890" s="5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12"/>
      <c r="AF890" s="12"/>
    </row>
    <row r="891" spans="1:32" ht="15" customHeight="1">
      <c r="A891" s="14" t="s">
        <v>22</v>
      </c>
      <c r="B891" s="3" t="s">
        <v>46</v>
      </c>
      <c r="C891" s="15" t="s">
        <v>194</v>
      </c>
      <c r="D891" s="16" t="s">
        <v>158</v>
      </c>
      <c r="E891" s="16">
        <v>60</v>
      </c>
      <c r="F891" s="17" t="s">
        <v>40</v>
      </c>
      <c r="G891" s="16" t="s">
        <v>159</v>
      </c>
      <c r="H891" s="15" t="s">
        <v>163</v>
      </c>
      <c r="I891" s="18" t="s">
        <v>163</v>
      </c>
      <c r="J891" s="18" t="s">
        <v>163</v>
      </c>
      <c r="K891" s="19" t="s">
        <v>163</v>
      </c>
      <c r="L891" s="15" t="s">
        <v>163</v>
      </c>
      <c r="R891" s="5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12"/>
      <c r="AF891" s="12"/>
    </row>
    <row r="892" spans="1:32" ht="15" customHeight="1">
      <c r="A892" s="14" t="s">
        <v>22</v>
      </c>
      <c r="B892" s="3" t="s">
        <v>46</v>
      </c>
      <c r="C892" s="15" t="s">
        <v>194</v>
      </c>
      <c r="D892" s="16" t="s">
        <v>158</v>
      </c>
      <c r="E892" s="16">
        <v>60</v>
      </c>
      <c r="F892" s="17" t="s">
        <v>40</v>
      </c>
      <c r="G892" s="16" t="s">
        <v>159</v>
      </c>
      <c r="H892" s="15" t="s">
        <v>163</v>
      </c>
      <c r="I892" s="18" t="s">
        <v>163</v>
      </c>
      <c r="J892" s="18" t="s">
        <v>163</v>
      </c>
      <c r="K892" s="19" t="s">
        <v>163</v>
      </c>
      <c r="L892" s="15" t="s">
        <v>163</v>
      </c>
      <c r="R892" s="5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12"/>
      <c r="AF892" s="12"/>
    </row>
    <row r="893" spans="1:32" ht="15" customHeight="1">
      <c r="A893" s="14" t="s">
        <v>22</v>
      </c>
      <c r="B893" s="3" t="s">
        <v>46</v>
      </c>
      <c r="C893" s="15" t="s">
        <v>194</v>
      </c>
      <c r="D893" s="16" t="s">
        <v>158</v>
      </c>
      <c r="E893" s="16">
        <v>60</v>
      </c>
      <c r="F893" s="17" t="s">
        <v>40</v>
      </c>
      <c r="G893" s="16" t="s">
        <v>159</v>
      </c>
      <c r="H893" s="15" t="s">
        <v>163</v>
      </c>
      <c r="I893" s="18" t="s">
        <v>163</v>
      </c>
      <c r="J893" s="18" t="s">
        <v>163</v>
      </c>
      <c r="K893" s="19" t="s">
        <v>163</v>
      </c>
      <c r="L893" s="15" t="s">
        <v>163</v>
      </c>
      <c r="R893" s="5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12"/>
      <c r="AF893" s="12"/>
    </row>
    <row r="894" spans="1:32" ht="15" customHeight="1">
      <c r="A894" s="14" t="s">
        <v>31</v>
      </c>
      <c r="B894" s="3" t="s">
        <v>69</v>
      </c>
      <c r="C894" s="20" t="s">
        <v>207</v>
      </c>
      <c r="D894" s="21" t="s">
        <v>158</v>
      </c>
      <c r="E894" s="21">
        <v>60</v>
      </c>
      <c r="F894" s="22" t="s">
        <v>24</v>
      </c>
      <c r="G894" s="21" t="s">
        <v>159</v>
      </c>
      <c r="H894" s="20" t="s">
        <v>163</v>
      </c>
      <c r="I894" s="23" t="s">
        <v>163</v>
      </c>
      <c r="J894" s="23" t="s">
        <v>163</v>
      </c>
      <c r="K894" s="24" t="s">
        <v>163</v>
      </c>
      <c r="L894" s="20" t="s">
        <v>163</v>
      </c>
      <c r="R894" s="5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12"/>
      <c r="AF894" s="12"/>
    </row>
    <row r="895" spans="1:32" ht="15" customHeight="1">
      <c r="A895" s="14" t="s">
        <v>31</v>
      </c>
      <c r="B895" s="3" t="s">
        <v>69</v>
      </c>
      <c r="C895" s="20" t="s">
        <v>207</v>
      </c>
      <c r="D895" s="21" t="s">
        <v>158</v>
      </c>
      <c r="E895" s="21">
        <v>60</v>
      </c>
      <c r="F895" s="22" t="s">
        <v>24</v>
      </c>
      <c r="G895" s="21" t="s">
        <v>159</v>
      </c>
      <c r="H895" s="20" t="s">
        <v>163</v>
      </c>
      <c r="I895" s="23" t="s">
        <v>163</v>
      </c>
      <c r="J895" s="23" t="s">
        <v>163</v>
      </c>
      <c r="K895" s="24" t="s">
        <v>163</v>
      </c>
      <c r="L895" s="20" t="s">
        <v>163</v>
      </c>
      <c r="R895" s="5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12"/>
      <c r="AF895" s="12"/>
    </row>
    <row r="896" spans="1:32" ht="15" customHeight="1">
      <c r="A896" s="14" t="s">
        <v>31</v>
      </c>
      <c r="B896" s="3" t="s">
        <v>69</v>
      </c>
      <c r="C896" s="20" t="s">
        <v>207</v>
      </c>
      <c r="D896" s="21" t="s">
        <v>158</v>
      </c>
      <c r="E896" s="21">
        <v>60</v>
      </c>
      <c r="F896" s="22" t="s">
        <v>24</v>
      </c>
      <c r="G896" s="21" t="s">
        <v>159</v>
      </c>
      <c r="H896" s="20" t="s">
        <v>163</v>
      </c>
      <c r="I896" s="23" t="s">
        <v>163</v>
      </c>
      <c r="J896" s="23" t="s">
        <v>163</v>
      </c>
      <c r="K896" s="24" t="s">
        <v>163</v>
      </c>
      <c r="L896" s="20" t="s">
        <v>163</v>
      </c>
      <c r="R896" s="5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12"/>
      <c r="AF896" s="12"/>
    </row>
    <row r="897" spans="1:32" ht="15" customHeight="1">
      <c r="A897" s="14" t="s">
        <v>31</v>
      </c>
      <c r="B897" s="3" t="s">
        <v>69</v>
      </c>
      <c r="C897" s="20" t="s">
        <v>207</v>
      </c>
      <c r="D897" s="21" t="s">
        <v>158</v>
      </c>
      <c r="E897" s="21">
        <v>60</v>
      </c>
      <c r="F897" s="22" t="s">
        <v>24</v>
      </c>
      <c r="G897" s="21" t="s">
        <v>159</v>
      </c>
      <c r="H897" s="20" t="s">
        <v>163</v>
      </c>
      <c r="I897" s="23" t="s">
        <v>163</v>
      </c>
      <c r="J897" s="23" t="s">
        <v>163</v>
      </c>
      <c r="K897" s="24" t="s">
        <v>163</v>
      </c>
      <c r="L897" s="20" t="s">
        <v>163</v>
      </c>
      <c r="R897" s="5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12"/>
      <c r="AF897" s="12"/>
    </row>
    <row r="898" spans="1:32" ht="15" customHeight="1">
      <c r="A898" s="14" t="s">
        <v>31</v>
      </c>
      <c r="B898" s="3" t="s">
        <v>69</v>
      </c>
      <c r="C898" s="20" t="s">
        <v>207</v>
      </c>
      <c r="D898" s="21" t="s">
        <v>158</v>
      </c>
      <c r="E898" s="21">
        <v>60</v>
      </c>
      <c r="F898" s="22" t="s">
        <v>29</v>
      </c>
      <c r="G898" s="21" t="s">
        <v>159</v>
      </c>
      <c r="H898" s="20" t="s">
        <v>163</v>
      </c>
      <c r="I898" s="23" t="s">
        <v>163</v>
      </c>
      <c r="J898" s="23" t="s">
        <v>163</v>
      </c>
      <c r="K898" s="24" t="s">
        <v>163</v>
      </c>
      <c r="L898" s="20" t="s">
        <v>163</v>
      </c>
      <c r="R898" s="5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12"/>
      <c r="AF898" s="12"/>
    </row>
    <row r="899" spans="1:32" ht="15" customHeight="1">
      <c r="A899" s="14" t="s">
        <v>31</v>
      </c>
      <c r="B899" s="3" t="s">
        <v>69</v>
      </c>
      <c r="C899" s="20" t="s">
        <v>207</v>
      </c>
      <c r="D899" s="21" t="s">
        <v>158</v>
      </c>
      <c r="E899" s="21">
        <v>60</v>
      </c>
      <c r="F899" s="22" t="s">
        <v>29</v>
      </c>
      <c r="G899" s="21" t="s">
        <v>159</v>
      </c>
      <c r="H899" s="20" t="s">
        <v>163</v>
      </c>
      <c r="I899" s="23" t="s">
        <v>163</v>
      </c>
      <c r="J899" s="23" t="s">
        <v>163</v>
      </c>
      <c r="K899" s="24" t="s">
        <v>163</v>
      </c>
      <c r="L899" s="20" t="s">
        <v>163</v>
      </c>
      <c r="R899" s="5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12"/>
      <c r="AF899" s="12"/>
    </row>
    <row r="900" spans="1:32" ht="15" customHeight="1">
      <c r="A900" s="14" t="s">
        <v>31</v>
      </c>
      <c r="B900" s="3" t="s">
        <v>69</v>
      </c>
      <c r="C900" s="20" t="s">
        <v>207</v>
      </c>
      <c r="D900" s="21" t="s">
        <v>158</v>
      </c>
      <c r="E900" s="21">
        <v>60</v>
      </c>
      <c r="F900" s="22" t="s">
        <v>29</v>
      </c>
      <c r="G900" s="21" t="s">
        <v>159</v>
      </c>
      <c r="H900" s="20" t="s">
        <v>163</v>
      </c>
      <c r="I900" s="23" t="s">
        <v>163</v>
      </c>
      <c r="J900" s="23" t="s">
        <v>163</v>
      </c>
      <c r="K900" s="24" t="s">
        <v>163</v>
      </c>
      <c r="L900" s="20" t="s">
        <v>163</v>
      </c>
      <c r="R900" s="5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12"/>
      <c r="AF900" s="12"/>
    </row>
    <row r="901" spans="1:32" ht="15" customHeight="1">
      <c r="A901" s="14" t="s">
        <v>31</v>
      </c>
      <c r="B901" s="3" t="s">
        <v>69</v>
      </c>
      <c r="C901" s="20" t="s">
        <v>207</v>
      </c>
      <c r="D901" s="21" t="s">
        <v>158</v>
      </c>
      <c r="E901" s="21">
        <v>60</v>
      </c>
      <c r="F901" s="22" t="s">
        <v>29</v>
      </c>
      <c r="G901" s="21" t="s">
        <v>159</v>
      </c>
      <c r="H901" s="20" t="s">
        <v>163</v>
      </c>
      <c r="I901" s="23" t="s">
        <v>163</v>
      </c>
      <c r="J901" s="23" t="s">
        <v>163</v>
      </c>
      <c r="K901" s="24" t="s">
        <v>163</v>
      </c>
      <c r="L901" s="20" t="s">
        <v>163</v>
      </c>
      <c r="R901" s="5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12"/>
      <c r="AF901" s="12"/>
    </row>
    <row r="902" spans="1:32" ht="15" customHeight="1">
      <c r="A902" s="14" t="s">
        <v>25</v>
      </c>
      <c r="B902" s="3" t="s">
        <v>69</v>
      </c>
      <c r="C902" s="15" t="s">
        <v>207</v>
      </c>
      <c r="D902" s="16" t="s">
        <v>158</v>
      </c>
      <c r="E902" s="16">
        <v>60</v>
      </c>
      <c r="F902" s="17" t="s">
        <v>29</v>
      </c>
      <c r="G902" s="16" t="s">
        <v>159</v>
      </c>
      <c r="H902" s="15" t="s">
        <v>163</v>
      </c>
      <c r="I902" s="18" t="s">
        <v>163</v>
      </c>
      <c r="J902" s="18" t="s">
        <v>163</v>
      </c>
      <c r="K902" s="19" t="s">
        <v>163</v>
      </c>
      <c r="L902" s="15" t="s">
        <v>163</v>
      </c>
      <c r="R902" s="5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12"/>
      <c r="AF902" s="12"/>
    </row>
    <row r="903" spans="1:32" ht="15" customHeight="1">
      <c r="A903" s="14" t="s">
        <v>25</v>
      </c>
      <c r="B903" s="3" t="s">
        <v>69</v>
      </c>
      <c r="C903" s="15" t="s">
        <v>207</v>
      </c>
      <c r="D903" s="16" t="s">
        <v>158</v>
      </c>
      <c r="E903" s="16">
        <v>60</v>
      </c>
      <c r="F903" s="17" t="s">
        <v>29</v>
      </c>
      <c r="G903" s="16" t="s">
        <v>159</v>
      </c>
      <c r="H903" s="15" t="s">
        <v>163</v>
      </c>
      <c r="I903" s="18" t="s">
        <v>163</v>
      </c>
      <c r="J903" s="18" t="s">
        <v>163</v>
      </c>
      <c r="K903" s="19" t="s">
        <v>163</v>
      </c>
      <c r="L903" s="15" t="s">
        <v>163</v>
      </c>
      <c r="R903" s="5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12"/>
      <c r="AF903" s="12"/>
    </row>
    <row r="904" spans="1:32" ht="15" customHeight="1">
      <c r="A904" s="14" t="s">
        <v>25</v>
      </c>
      <c r="B904" s="3" t="s">
        <v>69</v>
      </c>
      <c r="C904" s="15" t="s">
        <v>207</v>
      </c>
      <c r="D904" s="16" t="s">
        <v>158</v>
      </c>
      <c r="E904" s="16">
        <v>60</v>
      </c>
      <c r="F904" s="17" t="s">
        <v>29</v>
      </c>
      <c r="G904" s="16" t="s">
        <v>159</v>
      </c>
      <c r="H904" s="15" t="s">
        <v>163</v>
      </c>
      <c r="I904" s="18" t="s">
        <v>163</v>
      </c>
      <c r="J904" s="18" t="s">
        <v>163</v>
      </c>
      <c r="K904" s="19" t="s">
        <v>163</v>
      </c>
      <c r="L904" s="15" t="s">
        <v>163</v>
      </c>
      <c r="R904" s="5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12"/>
      <c r="AF904" s="12"/>
    </row>
    <row r="905" spans="1:32" ht="15" customHeight="1">
      <c r="A905" s="14" t="s">
        <v>25</v>
      </c>
      <c r="B905" s="3" t="s">
        <v>69</v>
      </c>
      <c r="C905" s="15" t="s">
        <v>207</v>
      </c>
      <c r="D905" s="16" t="s">
        <v>158</v>
      </c>
      <c r="E905" s="16">
        <v>60</v>
      </c>
      <c r="F905" s="17" t="s">
        <v>29</v>
      </c>
      <c r="G905" s="16" t="s">
        <v>159</v>
      </c>
      <c r="H905" s="15" t="s">
        <v>163</v>
      </c>
      <c r="I905" s="18" t="s">
        <v>163</v>
      </c>
      <c r="J905" s="18" t="s">
        <v>163</v>
      </c>
      <c r="K905" s="19" t="s">
        <v>163</v>
      </c>
      <c r="L905" s="15" t="s">
        <v>163</v>
      </c>
      <c r="R905" s="5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12"/>
      <c r="AF905" s="12"/>
    </row>
    <row r="906" spans="1:32" ht="15" customHeight="1">
      <c r="A906" s="14" t="s">
        <v>25</v>
      </c>
      <c r="B906" s="3" t="s">
        <v>69</v>
      </c>
      <c r="C906" s="20" t="s">
        <v>207</v>
      </c>
      <c r="D906" s="21" t="s">
        <v>158</v>
      </c>
      <c r="E906" s="21">
        <v>60</v>
      </c>
      <c r="F906" s="22" t="s">
        <v>27</v>
      </c>
      <c r="G906" s="21" t="s">
        <v>159</v>
      </c>
      <c r="H906" s="20" t="s">
        <v>163</v>
      </c>
      <c r="I906" s="23" t="s">
        <v>163</v>
      </c>
      <c r="J906" s="23" t="s">
        <v>163</v>
      </c>
      <c r="K906" s="24" t="s">
        <v>163</v>
      </c>
      <c r="L906" s="20" t="s">
        <v>163</v>
      </c>
      <c r="R906" s="5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12"/>
      <c r="AF906" s="12"/>
    </row>
    <row r="907" spans="1:32" ht="15" customHeight="1">
      <c r="A907" s="14" t="s">
        <v>25</v>
      </c>
      <c r="B907" s="3" t="s">
        <v>69</v>
      </c>
      <c r="C907" s="20" t="s">
        <v>207</v>
      </c>
      <c r="D907" s="21" t="s">
        <v>158</v>
      </c>
      <c r="E907" s="21">
        <v>60</v>
      </c>
      <c r="F907" s="22" t="s">
        <v>27</v>
      </c>
      <c r="G907" s="21" t="s">
        <v>159</v>
      </c>
      <c r="H907" s="20" t="s">
        <v>163</v>
      </c>
      <c r="I907" s="23" t="s">
        <v>163</v>
      </c>
      <c r="J907" s="23" t="s">
        <v>163</v>
      </c>
      <c r="K907" s="24" t="s">
        <v>163</v>
      </c>
      <c r="L907" s="20" t="s">
        <v>163</v>
      </c>
      <c r="R907" s="5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12"/>
      <c r="AF907" s="12"/>
    </row>
    <row r="908" spans="1:32" ht="15" customHeight="1">
      <c r="A908" s="14" t="s">
        <v>25</v>
      </c>
      <c r="B908" s="3" t="s">
        <v>69</v>
      </c>
      <c r="C908" s="20" t="s">
        <v>207</v>
      </c>
      <c r="D908" s="21" t="s">
        <v>158</v>
      </c>
      <c r="E908" s="21">
        <v>60</v>
      </c>
      <c r="F908" s="22" t="s">
        <v>27</v>
      </c>
      <c r="G908" s="21" t="s">
        <v>159</v>
      </c>
      <c r="H908" s="20" t="s">
        <v>163</v>
      </c>
      <c r="I908" s="23" t="s">
        <v>163</v>
      </c>
      <c r="J908" s="23" t="s">
        <v>163</v>
      </c>
      <c r="K908" s="24" t="s">
        <v>163</v>
      </c>
      <c r="L908" s="20" t="s">
        <v>163</v>
      </c>
      <c r="R908" s="5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12"/>
      <c r="AF908" s="12"/>
    </row>
    <row r="909" spans="1:32" ht="15" customHeight="1">
      <c r="A909" s="14" t="s">
        <v>25</v>
      </c>
      <c r="B909" s="3" t="s">
        <v>69</v>
      </c>
      <c r="C909" s="20" t="s">
        <v>207</v>
      </c>
      <c r="D909" s="21" t="s">
        <v>158</v>
      </c>
      <c r="E909" s="21">
        <v>60</v>
      </c>
      <c r="F909" s="22" t="s">
        <v>27</v>
      </c>
      <c r="G909" s="21" t="s">
        <v>159</v>
      </c>
      <c r="H909" s="20" t="s">
        <v>163</v>
      </c>
      <c r="I909" s="23" t="s">
        <v>163</v>
      </c>
      <c r="J909" s="23" t="s">
        <v>163</v>
      </c>
      <c r="K909" s="24" t="s">
        <v>163</v>
      </c>
      <c r="L909" s="20" t="s">
        <v>163</v>
      </c>
      <c r="R909" s="5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12"/>
      <c r="AF909" s="12"/>
    </row>
    <row r="910" spans="1:32" ht="15" customHeight="1">
      <c r="A910" s="14" t="s">
        <v>22</v>
      </c>
      <c r="B910" s="3" t="s">
        <v>69</v>
      </c>
      <c r="C910" s="20" t="s">
        <v>207</v>
      </c>
      <c r="D910" s="21" t="s">
        <v>158</v>
      </c>
      <c r="E910" s="21">
        <v>60</v>
      </c>
      <c r="F910" s="22" t="s">
        <v>40</v>
      </c>
      <c r="G910" s="21" t="s">
        <v>159</v>
      </c>
      <c r="H910" s="20" t="s">
        <v>163</v>
      </c>
      <c r="I910" s="23" t="s">
        <v>163</v>
      </c>
      <c r="J910" s="23" t="s">
        <v>163</v>
      </c>
      <c r="K910" s="24" t="s">
        <v>163</v>
      </c>
      <c r="L910" s="20" t="s">
        <v>163</v>
      </c>
      <c r="R910" s="5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12"/>
      <c r="AF910" s="12"/>
    </row>
    <row r="911" spans="1:32" ht="15" customHeight="1">
      <c r="A911" s="14" t="s">
        <v>22</v>
      </c>
      <c r="B911" s="3" t="s">
        <v>69</v>
      </c>
      <c r="C911" s="20" t="s">
        <v>207</v>
      </c>
      <c r="D911" s="21" t="s">
        <v>158</v>
      </c>
      <c r="E911" s="21">
        <v>60</v>
      </c>
      <c r="F911" s="22" t="s">
        <v>40</v>
      </c>
      <c r="G911" s="21" t="s">
        <v>159</v>
      </c>
      <c r="H911" s="20" t="s">
        <v>163</v>
      </c>
      <c r="I911" s="23" t="s">
        <v>163</v>
      </c>
      <c r="J911" s="23" t="s">
        <v>163</v>
      </c>
      <c r="K911" s="24" t="s">
        <v>163</v>
      </c>
      <c r="L911" s="20" t="s">
        <v>163</v>
      </c>
      <c r="R911" s="5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12"/>
      <c r="AF911" s="12"/>
    </row>
    <row r="912" spans="1:32" ht="15" customHeight="1">
      <c r="A912" s="14" t="s">
        <v>22</v>
      </c>
      <c r="B912" s="3" t="s">
        <v>69</v>
      </c>
      <c r="C912" s="20" t="s">
        <v>207</v>
      </c>
      <c r="D912" s="21" t="s">
        <v>158</v>
      </c>
      <c r="E912" s="21">
        <v>60</v>
      </c>
      <c r="F912" s="22" t="s">
        <v>40</v>
      </c>
      <c r="G912" s="21" t="s">
        <v>159</v>
      </c>
      <c r="H912" s="20" t="s">
        <v>163</v>
      </c>
      <c r="I912" s="23" t="s">
        <v>163</v>
      </c>
      <c r="J912" s="23" t="s">
        <v>163</v>
      </c>
      <c r="K912" s="24" t="s">
        <v>163</v>
      </c>
      <c r="L912" s="20" t="s">
        <v>163</v>
      </c>
      <c r="R912" s="5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12"/>
      <c r="AF912" s="12"/>
    </row>
    <row r="913" spans="1:32" ht="15" customHeight="1">
      <c r="A913" s="14" t="s">
        <v>22</v>
      </c>
      <c r="B913" s="3" t="s">
        <v>69</v>
      </c>
      <c r="C913" s="20" t="s">
        <v>207</v>
      </c>
      <c r="D913" s="21" t="s">
        <v>158</v>
      </c>
      <c r="E913" s="21">
        <v>60</v>
      </c>
      <c r="F913" s="22" t="s">
        <v>40</v>
      </c>
      <c r="G913" s="21" t="s">
        <v>159</v>
      </c>
      <c r="H913" s="20" t="s">
        <v>163</v>
      </c>
      <c r="I913" s="23" t="s">
        <v>163</v>
      </c>
      <c r="J913" s="23" t="s">
        <v>163</v>
      </c>
      <c r="K913" s="24" t="s">
        <v>163</v>
      </c>
      <c r="L913" s="20" t="s">
        <v>163</v>
      </c>
      <c r="R913" s="5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12"/>
      <c r="AF913" s="12"/>
    </row>
    <row r="914" spans="1:32" ht="15" customHeight="1">
      <c r="A914" s="14" t="s">
        <v>31</v>
      </c>
      <c r="B914" s="3" t="s">
        <v>81</v>
      </c>
      <c r="C914" s="20" t="s">
        <v>165</v>
      </c>
      <c r="D914" s="21" t="s">
        <v>158</v>
      </c>
      <c r="E914" s="21">
        <v>60</v>
      </c>
      <c r="F914" s="22" t="s">
        <v>24</v>
      </c>
      <c r="G914" s="21" t="s">
        <v>166</v>
      </c>
      <c r="H914" s="20" t="s">
        <v>163</v>
      </c>
      <c r="I914" s="23" t="s">
        <v>163</v>
      </c>
      <c r="J914" s="23" t="s">
        <v>163</v>
      </c>
      <c r="K914" s="24" t="s">
        <v>163</v>
      </c>
      <c r="L914" s="20" t="s">
        <v>163</v>
      </c>
      <c r="R914" s="5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12"/>
      <c r="AF914" s="12"/>
    </row>
    <row r="915" spans="1:32" ht="15" customHeight="1">
      <c r="A915" s="14" t="s">
        <v>31</v>
      </c>
      <c r="B915" s="3" t="s">
        <v>81</v>
      </c>
      <c r="C915" s="20" t="s">
        <v>165</v>
      </c>
      <c r="D915" s="21" t="s">
        <v>158</v>
      </c>
      <c r="E915" s="21">
        <v>60</v>
      </c>
      <c r="F915" s="22" t="s">
        <v>24</v>
      </c>
      <c r="G915" s="21" t="s">
        <v>166</v>
      </c>
      <c r="H915" s="20" t="s">
        <v>163</v>
      </c>
      <c r="I915" s="23" t="s">
        <v>163</v>
      </c>
      <c r="J915" s="23" t="s">
        <v>163</v>
      </c>
      <c r="K915" s="24" t="s">
        <v>163</v>
      </c>
      <c r="L915" s="20" t="s">
        <v>163</v>
      </c>
      <c r="R915" s="5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12"/>
      <c r="AF915" s="12"/>
    </row>
    <row r="916" spans="1:32" ht="15" customHeight="1">
      <c r="A916" s="14" t="s">
        <v>31</v>
      </c>
      <c r="B916" s="3" t="s">
        <v>81</v>
      </c>
      <c r="C916" s="20" t="s">
        <v>165</v>
      </c>
      <c r="D916" s="21" t="s">
        <v>158</v>
      </c>
      <c r="E916" s="21">
        <v>60</v>
      </c>
      <c r="F916" s="22" t="s">
        <v>24</v>
      </c>
      <c r="G916" s="21" t="s">
        <v>166</v>
      </c>
      <c r="H916" s="20" t="s">
        <v>163</v>
      </c>
      <c r="I916" s="23" t="s">
        <v>163</v>
      </c>
      <c r="J916" s="23" t="s">
        <v>163</v>
      </c>
      <c r="K916" s="24" t="s">
        <v>163</v>
      </c>
      <c r="L916" s="20" t="s">
        <v>163</v>
      </c>
      <c r="R916" s="5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12"/>
      <c r="AF916" s="12"/>
    </row>
    <row r="917" spans="1:32" ht="15" customHeight="1">
      <c r="A917" s="14" t="s">
        <v>31</v>
      </c>
      <c r="B917" s="3" t="s">
        <v>81</v>
      </c>
      <c r="C917" s="20" t="s">
        <v>165</v>
      </c>
      <c r="D917" s="21" t="s">
        <v>158</v>
      </c>
      <c r="E917" s="21">
        <v>60</v>
      </c>
      <c r="F917" s="22" t="s">
        <v>24</v>
      </c>
      <c r="G917" s="21" t="s">
        <v>166</v>
      </c>
      <c r="H917" s="20" t="s">
        <v>163</v>
      </c>
      <c r="I917" s="23" t="s">
        <v>163</v>
      </c>
      <c r="J917" s="23" t="s">
        <v>163</v>
      </c>
      <c r="K917" s="24" t="s">
        <v>163</v>
      </c>
      <c r="L917" s="20" t="s">
        <v>163</v>
      </c>
      <c r="R917" s="5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12"/>
      <c r="AF917" s="12"/>
    </row>
    <row r="918" spans="1:32" ht="15" customHeight="1">
      <c r="A918" s="14" t="s">
        <v>31</v>
      </c>
      <c r="B918" s="3" t="s">
        <v>81</v>
      </c>
      <c r="C918" s="20" t="s">
        <v>165</v>
      </c>
      <c r="D918" s="21" t="s">
        <v>158</v>
      </c>
      <c r="E918" s="21">
        <v>60</v>
      </c>
      <c r="F918" s="22" t="s">
        <v>29</v>
      </c>
      <c r="G918" s="21" t="s">
        <v>166</v>
      </c>
      <c r="H918" s="20" t="s">
        <v>163</v>
      </c>
      <c r="I918" s="23" t="s">
        <v>163</v>
      </c>
      <c r="J918" s="23" t="s">
        <v>163</v>
      </c>
      <c r="K918" s="24" t="s">
        <v>163</v>
      </c>
      <c r="L918" s="20" t="s">
        <v>163</v>
      </c>
      <c r="R918" s="5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12"/>
      <c r="AF918" s="12"/>
    </row>
    <row r="919" spans="1:32" ht="15" customHeight="1">
      <c r="A919" s="14" t="s">
        <v>31</v>
      </c>
      <c r="B919" s="3" t="s">
        <v>81</v>
      </c>
      <c r="C919" s="20" t="s">
        <v>165</v>
      </c>
      <c r="D919" s="21" t="s">
        <v>158</v>
      </c>
      <c r="E919" s="21">
        <v>60</v>
      </c>
      <c r="F919" s="22" t="s">
        <v>29</v>
      </c>
      <c r="G919" s="21" t="s">
        <v>166</v>
      </c>
      <c r="H919" s="20" t="s">
        <v>163</v>
      </c>
      <c r="I919" s="23" t="s">
        <v>163</v>
      </c>
      <c r="J919" s="23" t="s">
        <v>163</v>
      </c>
      <c r="K919" s="24" t="s">
        <v>163</v>
      </c>
      <c r="L919" s="20" t="s">
        <v>163</v>
      </c>
      <c r="R919" s="5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12"/>
      <c r="AF919" s="12"/>
    </row>
    <row r="920" spans="1:32" ht="15" customHeight="1">
      <c r="A920" s="14" t="s">
        <v>31</v>
      </c>
      <c r="B920" s="3" t="s">
        <v>81</v>
      </c>
      <c r="C920" s="20" t="s">
        <v>165</v>
      </c>
      <c r="D920" s="21" t="s">
        <v>158</v>
      </c>
      <c r="E920" s="21">
        <v>60</v>
      </c>
      <c r="F920" s="22" t="s">
        <v>29</v>
      </c>
      <c r="G920" s="21" t="s">
        <v>166</v>
      </c>
      <c r="H920" s="20" t="s">
        <v>163</v>
      </c>
      <c r="I920" s="23" t="s">
        <v>163</v>
      </c>
      <c r="J920" s="23" t="s">
        <v>163</v>
      </c>
      <c r="K920" s="24" t="s">
        <v>163</v>
      </c>
      <c r="L920" s="20" t="s">
        <v>163</v>
      </c>
      <c r="R920" s="5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12"/>
      <c r="AF920" s="12"/>
    </row>
    <row r="921" spans="1:32" ht="15" customHeight="1">
      <c r="A921" s="14" t="s">
        <v>31</v>
      </c>
      <c r="B921" s="3" t="s">
        <v>81</v>
      </c>
      <c r="C921" s="20" t="s">
        <v>165</v>
      </c>
      <c r="D921" s="21" t="s">
        <v>158</v>
      </c>
      <c r="E921" s="21">
        <v>60</v>
      </c>
      <c r="F921" s="22" t="s">
        <v>29</v>
      </c>
      <c r="G921" s="21" t="s">
        <v>166</v>
      </c>
      <c r="H921" s="20" t="s">
        <v>163</v>
      </c>
      <c r="I921" s="23" t="s">
        <v>163</v>
      </c>
      <c r="J921" s="23" t="s">
        <v>163</v>
      </c>
      <c r="K921" s="24" t="s">
        <v>163</v>
      </c>
      <c r="L921" s="20" t="s">
        <v>163</v>
      </c>
      <c r="R921" s="5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12"/>
      <c r="AF921" s="12"/>
    </row>
    <row r="922" spans="1:32" ht="15" customHeight="1">
      <c r="A922" s="14" t="s">
        <v>22</v>
      </c>
      <c r="B922" s="3" t="s">
        <v>81</v>
      </c>
      <c r="C922" s="15" t="s">
        <v>165</v>
      </c>
      <c r="D922" s="16" t="s">
        <v>158</v>
      </c>
      <c r="E922" s="16">
        <v>60</v>
      </c>
      <c r="F922" s="17" t="s">
        <v>24</v>
      </c>
      <c r="G922" s="16" t="s">
        <v>166</v>
      </c>
      <c r="H922" s="15" t="s">
        <v>163</v>
      </c>
      <c r="I922" s="18" t="s">
        <v>163</v>
      </c>
      <c r="J922" s="18" t="s">
        <v>163</v>
      </c>
      <c r="K922" s="19" t="s">
        <v>163</v>
      </c>
      <c r="L922" s="15" t="s">
        <v>163</v>
      </c>
      <c r="R922" s="5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12"/>
      <c r="AF922" s="12"/>
    </row>
    <row r="923" spans="1:32" ht="15" customHeight="1">
      <c r="A923" s="14" t="s">
        <v>22</v>
      </c>
      <c r="B923" s="3" t="s">
        <v>81</v>
      </c>
      <c r="C923" s="15" t="s">
        <v>165</v>
      </c>
      <c r="D923" s="16" t="s">
        <v>158</v>
      </c>
      <c r="E923" s="16">
        <v>60</v>
      </c>
      <c r="F923" s="17" t="s">
        <v>24</v>
      </c>
      <c r="G923" s="16" t="s">
        <v>166</v>
      </c>
      <c r="H923" s="15" t="s">
        <v>163</v>
      </c>
      <c r="I923" s="18" t="s">
        <v>163</v>
      </c>
      <c r="J923" s="18" t="s">
        <v>163</v>
      </c>
      <c r="K923" s="19" t="s">
        <v>163</v>
      </c>
      <c r="L923" s="15" t="s">
        <v>163</v>
      </c>
      <c r="R923" s="5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12"/>
      <c r="AF923" s="12"/>
    </row>
    <row r="924" spans="1:32" ht="15" customHeight="1">
      <c r="A924" s="14" t="s">
        <v>22</v>
      </c>
      <c r="B924" s="3" t="s">
        <v>81</v>
      </c>
      <c r="C924" s="15" t="s">
        <v>165</v>
      </c>
      <c r="D924" s="16" t="s">
        <v>158</v>
      </c>
      <c r="E924" s="16">
        <v>60</v>
      </c>
      <c r="F924" s="17" t="s">
        <v>24</v>
      </c>
      <c r="G924" s="16" t="s">
        <v>166</v>
      </c>
      <c r="H924" s="15" t="s">
        <v>163</v>
      </c>
      <c r="I924" s="18" t="s">
        <v>163</v>
      </c>
      <c r="J924" s="18" t="s">
        <v>163</v>
      </c>
      <c r="K924" s="19" t="s">
        <v>163</v>
      </c>
      <c r="L924" s="15" t="s">
        <v>163</v>
      </c>
      <c r="R924" s="5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12"/>
      <c r="AF924" s="12"/>
    </row>
    <row r="925" spans="1:32" ht="15" customHeight="1">
      <c r="A925" s="14" t="s">
        <v>22</v>
      </c>
      <c r="B925" s="3" t="s">
        <v>81</v>
      </c>
      <c r="C925" s="15" t="s">
        <v>165</v>
      </c>
      <c r="D925" s="16" t="s">
        <v>158</v>
      </c>
      <c r="E925" s="16">
        <v>60</v>
      </c>
      <c r="F925" s="17" t="s">
        <v>24</v>
      </c>
      <c r="G925" s="16" t="s">
        <v>166</v>
      </c>
      <c r="H925" s="15" t="s">
        <v>163</v>
      </c>
      <c r="I925" s="18" t="s">
        <v>163</v>
      </c>
      <c r="J925" s="18" t="s">
        <v>163</v>
      </c>
      <c r="K925" s="19" t="s">
        <v>163</v>
      </c>
      <c r="L925" s="15" t="s">
        <v>163</v>
      </c>
      <c r="R925" s="5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12"/>
      <c r="AF925" s="12"/>
    </row>
    <row r="926" spans="1:32" ht="15" customHeight="1">
      <c r="A926" s="14" t="s">
        <v>22</v>
      </c>
      <c r="B926" s="3" t="s">
        <v>81</v>
      </c>
      <c r="C926" s="20" t="s">
        <v>165</v>
      </c>
      <c r="D926" s="21" t="s">
        <v>158</v>
      </c>
      <c r="E926" s="21">
        <v>60</v>
      </c>
      <c r="F926" s="22" t="s">
        <v>40</v>
      </c>
      <c r="G926" s="21" t="s">
        <v>166</v>
      </c>
      <c r="H926" s="20" t="s">
        <v>163</v>
      </c>
      <c r="I926" s="23" t="s">
        <v>163</v>
      </c>
      <c r="J926" s="23" t="s">
        <v>163</v>
      </c>
      <c r="K926" s="24" t="s">
        <v>163</v>
      </c>
      <c r="L926" s="20" t="s">
        <v>163</v>
      </c>
      <c r="R926" s="5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12"/>
      <c r="AF926" s="12"/>
    </row>
    <row r="927" spans="1:32" ht="15" customHeight="1">
      <c r="A927" s="14" t="s">
        <v>22</v>
      </c>
      <c r="B927" s="3" t="s">
        <v>81</v>
      </c>
      <c r="C927" s="20" t="s">
        <v>165</v>
      </c>
      <c r="D927" s="21" t="s">
        <v>158</v>
      </c>
      <c r="E927" s="21">
        <v>60</v>
      </c>
      <c r="F927" s="22" t="s">
        <v>40</v>
      </c>
      <c r="G927" s="21" t="s">
        <v>166</v>
      </c>
      <c r="H927" s="20" t="s">
        <v>163</v>
      </c>
      <c r="I927" s="23" t="s">
        <v>163</v>
      </c>
      <c r="J927" s="23" t="s">
        <v>163</v>
      </c>
      <c r="K927" s="24" t="s">
        <v>163</v>
      </c>
      <c r="L927" s="20" t="s">
        <v>163</v>
      </c>
      <c r="R927" s="5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12"/>
      <c r="AF927" s="12"/>
    </row>
    <row r="928" spans="1:32" ht="15" customHeight="1">
      <c r="A928" s="14" t="s">
        <v>22</v>
      </c>
      <c r="B928" s="3" t="s">
        <v>81</v>
      </c>
      <c r="C928" s="20" t="s">
        <v>165</v>
      </c>
      <c r="D928" s="21" t="s">
        <v>158</v>
      </c>
      <c r="E928" s="21">
        <v>60</v>
      </c>
      <c r="F928" s="22" t="s">
        <v>40</v>
      </c>
      <c r="G928" s="21" t="s">
        <v>166</v>
      </c>
      <c r="H928" s="20" t="s">
        <v>163</v>
      </c>
      <c r="I928" s="23" t="s">
        <v>163</v>
      </c>
      <c r="J928" s="23" t="s">
        <v>163</v>
      </c>
      <c r="K928" s="24" t="s">
        <v>163</v>
      </c>
      <c r="L928" s="20" t="s">
        <v>163</v>
      </c>
      <c r="R928" s="5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12"/>
      <c r="AF928" s="12"/>
    </row>
    <row r="929" spans="1:32" ht="15" customHeight="1">
      <c r="A929" s="14" t="s">
        <v>22</v>
      </c>
      <c r="B929" s="3" t="s">
        <v>81</v>
      </c>
      <c r="C929" s="20" t="s">
        <v>165</v>
      </c>
      <c r="D929" s="21" t="s">
        <v>158</v>
      </c>
      <c r="E929" s="21">
        <v>60</v>
      </c>
      <c r="F929" s="22" t="s">
        <v>40</v>
      </c>
      <c r="G929" s="21" t="s">
        <v>166</v>
      </c>
      <c r="H929" s="20" t="s">
        <v>163</v>
      </c>
      <c r="I929" s="23" t="s">
        <v>163</v>
      </c>
      <c r="J929" s="23" t="s">
        <v>163</v>
      </c>
      <c r="K929" s="24" t="s">
        <v>163</v>
      </c>
      <c r="L929" s="20" t="s">
        <v>163</v>
      </c>
      <c r="R929" s="5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12"/>
      <c r="AF929" s="12"/>
    </row>
    <row r="930" spans="1:32" ht="15" customHeight="1">
      <c r="A930" s="14" t="s">
        <v>31</v>
      </c>
      <c r="B930" s="3" t="s">
        <v>122</v>
      </c>
      <c r="C930" s="20" t="s">
        <v>292</v>
      </c>
      <c r="D930" s="21" t="s">
        <v>224</v>
      </c>
      <c r="E930" s="21">
        <v>60</v>
      </c>
      <c r="F930" s="22" t="s">
        <v>24</v>
      </c>
      <c r="G930" s="21" t="s">
        <v>166</v>
      </c>
      <c r="H930" s="20" t="s">
        <v>163</v>
      </c>
      <c r="I930" s="23" t="s">
        <v>163</v>
      </c>
      <c r="J930" s="23" t="s">
        <v>163</v>
      </c>
      <c r="K930" s="24" t="s">
        <v>163</v>
      </c>
      <c r="L930" s="20" t="s">
        <v>163</v>
      </c>
      <c r="R930" s="5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12"/>
      <c r="AF930" s="12"/>
    </row>
    <row r="931" spans="1:32" ht="15" customHeight="1">
      <c r="A931" s="14" t="s">
        <v>31</v>
      </c>
      <c r="B931" s="3" t="s">
        <v>122</v>
      </c>
      <c r="C931" s="20" t="s">
        <v>292</v>
      </c>
      <c r="D931" s="21" t="s">
        <v>224</v>
      </c>
      <c r="E931" s="21">
        <v>60</v>
      </c>
      <c r="F931" s="22" t="s">
        <v>24</v>
      </c>
      <c r="G931" s="21" t="s">
        <v>166</v>
      </c>
      <c r="H931" s="20" t="s">
        <v>163</v>
      </c>
      <c r="I931" s="23" t="s">
        <v>163</v>
      </c>
      <c r="J931" s="23" t="s">
        <v>163</v>
      </c>
      <c r="K931" s="24" t="s">
        <v>163</v>
      </c>
      <c r="L931" s="20" t="s">
        <v>163</v>
      </c>
      <c r="R931" s="5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12"/>
      <c r="AF931" s="12"/>
    </row>
    <row r="932" spans="1:32" ht="15" customHeight="1">
      <c r="A932" s="14" t="s">
        <v>31</v>
      </c>
      <c r="B932" s="3" t="s">
        <v>122</v>
      </c>
      <c r="C932" s="20" t="s">
        <v>292</v>
      </c>
      <c r="D932" s="21" t="s">
        <v>224</v>
      </c>
      <c r="E932" s="21">
        <v>60</v>
      </c>
      <c r="F932" s="22" t="s">
        <v>24</v>
      </c>
      <c r="G932" s="21" t="s">
        <v>166</v>
      </c>
      <c r="H932" s="20" t="s">
        <v>163</v>
      </c>
      <c r="I932" s="23" t="s">
        <v>163</v>
      </c>
      <c r="J932" s="23" t="s">
        <v>163</v>
      </c>
      <c r="K932" s="24" t="s">
        <v>163</v>
      </c>
      <c r="L932" s="20" t="s">
        <v>163</v>
      </c>
      <c r="R932" s="5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12"/>
      <c r="AF932" s="12"/>
    </row>
    <row r="933" spans="1:32" ht="15" customHeight="1">
      <c r="A933" s="14" t="s">
        <v>31</v>
      </c>
      <c r="B933" s="3" t="s">
        <v>122</v>
      </c>
      <c r="C933" s="20" t="s">
        <v>292</v>
      </c>
      <c r="D933" s="21" t="s">
        <v>224</v>
      </c>
      <c r="E933" s="21">
        <v>60</v>
      </c>
      <c r="F933" s="22" t="s">
        <v>24</v>
      </c>
      <c r="G933" s="21" t="s">
        <v>166</v>
      </c>
      <c r="H933" s="20" t="s">
        <v>163</v>
      </c>
      <c r="I933" s="23" t="s">
        <v>163</v>
      </c>
      <c r="J933" s="23" t="s">
        <v>163</v>
      </c>
      <c r="K933" s="24" t="s">
        <v>163</v>
      </c>
      <c r="L933" s="20" t="s">
        <v>163</v>
      </c>
      <c r="R933" s="5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12"/>
      <c r="AF933" s="12"/>
    </row>
    <row r="934" spans="1:32" ht="15" customHeight="1">
      <c r="A934" s="14" t="s">
        <v>31</v>
      </c>
      <c r="B934" s="3" t="s">
        <v>122</v>
      </c>
      <c r="C934" s="20" t="s">
        <v>292</v>
      </c>
      <c r="D934" s="21" t="s">
        <v>224</v>
      </c>
      <c r="E934" s="21">
        <v>60</v>
      </c>
      <c r="F934" s="22" t="s">
        <v>29</v>
      </c>
      <c r="G934" s="21" t="s">
        <v>166</v>
      </c>
      <c r="H934" s="20" t="s">
        <v>163</v>
      </c>
      <c r="I934" s="23" t="s">
        <v>163</v>
      </c>
      <c r="J934" s="23" t="s">
        <v>163</v>
      </c>
      <c r="K934" s="24" t="s">
        <v>163</v>
      </c>
      <c r="L934" s="20" t="s">
        <v>163</v>
      </c>
      <c r="R934" s="5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12"/>
      <c r="AF934" s="12"/>
    </row>
    <row r="935" spans="1:32" ht="15" customHeight="1">
      <c r="A935" s="14" t="s">
        <v>31</v>
      </c>
      <c r="B935" s="3" t="s">
        <v>122</v>
      </c>
      <c r="C935" s="20" t="s">
        <v>292</v>
      </c>
      <c r="D935" s="21" t="s">
        <v>224</v>
      </c>
      <c r="E935" s="21">
        <v>60</v>
      </c>
      <c r="F935" s="22" t="s">
        <v>29</v>
      </c>
      <c r="G935" s="21" t="s">
        <v>166</v>
      </c>
      <c r="H935" s="20" t="s">
        <v>163</v>
      </c>
      <c r="I935" s="23" t="s">
        <v>163</v>
      </c>
      <c r="J935" s="23" t="s">
        <v>163</v>
      </c>
      <c r="K935" s="24" t="s">
        <v>163</v>
      </c>
      <c r="L935" s="20" t="s">
        <v>163</v>
      </c>
      <c r="R935" s="5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12"/>
      <c r="AF935" s="12"/>
    </row>
    <row r="936" spans="1:32" ht="15" customHeight="1">
      <c r="A936" s="14" t="s">
        <v>31</v>
      </c>
      <c r="B936" s="3" t="s">
        <v>122</v>
      </c>
      <c r="C936" s="20" t="s">
        <v>292</v>
      </c>
      <c r="D936" s="21" t="s">
        <v>224</v>
      </c>
      <c r="E936" s="21">
        <v>60</v>
      </c>
      <c r="F936" s="22" t="s">
        <v>29</v>
      </c>
      <c r="G936" s="21" t="s">
        <v>166</v>
      </c>
      <c r="H936" s="20" t="s">
        <v>163</v>
      </c>
      <c r="I936" s="23" t="s">
        <v>163</v>
      </c>
      <c r="J936" s="23" t="s">
        <v>163</v>
      </c>
      <c r="K936" s="24" t="s">
        <v>163</v>
      </c>
      <c r="L936" s="20" t="s">
        <v>163</v>
      </c>
      <c r="R936" s="5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12"/>
      <c r="AF936" s="12"/>
    </row>
    <row r="937" spans="1:32" ht="15" customHeight="1">
      <c r="A937" s="14" t="s">
        <v>31</v>
      </c>
      <c r="B937" s="3" t="s">
        <v>122</v>
      </c>
      <c r="C937" s="20" t="s">
        <v>292</v>
      </c>
      <c r="D937" s="21" t="s">
        <v>224</v>
      </c>
      <c r="E937" s="21">
        <v>60</v>
      </c>
      <c r="F937" s="22" t="s">
        <v>29</v>
      </c>
      <c r="G937" s="21" t="s">
        <v>166</v>
      </c>
      <c r="H937" s="20" t="s">
        <v>163</v>
      </c>
      <c r="I937" s="23" t="s">
        <v>163</v>
      </c>
      <c r="J937" s="23" t="s">
        <v>163</v>
      </c>
      <c r="K937" s="24" t="s">
        <v>163</v>
      </c>
      <c r="L937" s="20" t="s">
        <v>163</v>
      </c>
      <c r="R937" s="5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12"/>
      <c r="AF937" s="12"/>
    </row>
    <row r="938" spans="1:32" ht="15" customHeight="1">
      <c r="A938" s="14" t="s">
        <v>25</v>
      </c>
      <c r="B938" s="3" t="s">
        <v>122</v>
      </c>
      <c r="C938" s="20" t="s">
        <v>292</v>
      </c>
      <c r="D938" s="21" t="s">
        <v>224</v>
      </c>
      <c r="E938" s="21">
        <v>60</v>
      </c>
      <c r="F938" s="22" t="s">
        <v>29</v>
      </c>
      <c r="G938" s="21" t="s">
        <v>166</v>
      </c>
      <c r="H938" s="20" t="s">
        <v>163</v>
      </c>
      <c r="I938" s="23" t="s">
        <v>163</v>
      </c>
      <c r="J938" s="23" t="s">
        <v>163</v>
      </c>
      <c r="K938" s="24" t="s">
        <v>163</v>
      </c>
      <c r="L938" s="20" t="s">
        <v>163</v>
      </c>
      <c r="R938" s="5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12"/>
      <c r="AF938" s="12"/>
    </row>
    <row r="939" spans="1:32" ht="15" customHeight="1">
      <c r="A939" s="14" t="s">
        <v>25</v>
      </c>
      <c r="B939" s="3" t="s">
        <v>122</v>
      </c>
      <c r="C939" s="20" t="s">
        <v>292</v>
      </c>
      <c r="D939" s="21" t="s">
        <v>224</v>
      </c>
      <c r="E939" s="21">
        <v>60</v>
      </c>
      <c r="F939" s="22" t="s">
        <v>29</v>
      </c>
      <c r="G939" s="21" t="s">
        <v>166</v>
      </c>
      <c r="H939" s="20" t="s">
        <v>163</v>
      </c>
      <c r="I939" s="23" t="s">
        <v>163</v>
      </c>
      <c r="J939" s="23" t="s">
        <v>163</v>
      </c>
      <c r="K939" s="24" t="s">
        <v>163</v>
      </c>
      <c r="L939" s="20" t="s">
        <v>163</v>
      </c>
      <c r="R939" s="5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12"/>
      <c r="AF939" s="12"/>
    </row>
    <row r="940" spans="1:32" ht="15" customHeight="1">
      <c r="A940" s="14" t="s">
        <v>25</v>
      </c>
      <c r="B940" s="3" t="s">
        <v>122</v>
      </c>
      <c r="C940" s="20" t="s">
        <v>292</v>
      </c>
      <c r="D940" s="21" t="s">
        <v>224</v>
      </c>
      <c r="E940" s="21">
        <v>60</v>
      </c>
      <c r="F940" s="22" t="s">
        <v>29</v>
      </c>
      <c r="G940" s="21" t="s">
        <v>166</v>
      </c>
      <c r="H940" s="20" t="s">
        <v>163</v>
      </c>
      <c r="I940" s="23" t="s">
        <v>163</v>
      </c>
      <c r="J940" s="23" t="s">
        <v>163</v>
      </c>
      <c r="K940" s="24" t="s">
        <v>163</v>
      </c>
      <c r="L940" s="20" t="s">
        <v>163</v>
      </c>
      <c r="R940" s="5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12"/>
      <c r="AF940" s="12"/>
    </row>
    <row r="941" spans="1:32" ht="15" customHeight="1">
      <c r="A941" s="14" t="s">
        <v>25</v>
      </c>
      <c r="B941" s="3" t="s">
        <v>122</v>
      </c>
      <c r="C941" s="20" t="s">
        <v>292</v>
      </c>
      <c r="D941" s="21" t="s">
        <v>224</v>
      </c>
      <c r="E941" s="21">
        <v>60</v>
      </c>
      <c r="F941" s="22" t="s">
        <v>29</v>
      </c>
      <c r="G941" s="21" t="s">
        <v>166</v>
      </c>
      <c r="H941" s="20" t="s">
        <v>163</v>
      </c>
      <c r="I941" s="23" t="s">
        <v>163</v>
      </c>
      <c r="J941" s="23" t="s">
        <v>163</v>
      </c>
      <c r="K941" s="24" t="s">
        <v>163</v>
      </c>
      <c r="L941" s="20" t="s">
        <v>163</v>
      </c>
      <c r="R941" s="5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12"/>
      <c r="AF941" s="12"/>
    </row>
    <row r="942" spans="1:32" ht="15" customHeight="1">
      <c r="A942" s="14" t="s">
        <v>22</v>
      </c>
      <c r="B942" s="3" t="s">
        <v>122</v>
      </c>
      <c r="C942" s="20" t="s">
        <v>292</v>
      </c>
      <c r="D942" s="21" t="s">
        <v>224</v>
      </c>
      <c r="E942" s="21">
        <v>60</v>
      </c>
      <c r="F942" s="22" t="s">
        <v>24</v>
      </c>
      <c r="G942" s="21" t="s">
        <v>166</v>
      </c>
      <c r="H942" s="20" t="s">
        <v>163</v>
      </c>
      <c r="I942" s="23" t="s">
        <v>163</v>
      </c>
      <c r="J942" s="23" t="s">
        <v>163</v>
      </c>
      <c r="K942" s="24" t="s">
        <v>163</v>
      </c>
      <c r="L942" s="20" t="s">
        <v>163</v>
      </c>
      <c r="R942" s="5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12"/>
      <c r="AF942" s="12"/>
    </row>
    <row r="943" spans="1:32" ht="15" customHeight="1">
      <c r="A943" s="14" t="s">
        <v>22</v>
      </c>
      <c r="B943" s="3" t="s">
        <v>122</v>
      </c>
      <c r="C943" s="20" t="s">
        <v>292</v>
      </c>
      <c r="D943" s="21" t="s">
        <v>224</v>
      </c>
      <c r="E943" s="21">
        <v>60</v>
      </c>
      <c r="F943" s="22" t="s">
        <v>24</v>
      </c>
      <c r="G943" s="21" t="s">
        <v>166</v>
      </c>
      <c r="H943" s="20" t="s">
        <v>163</v>
      </c>
      <c r="I943" s="23" t="s">
        <v>163</v>
      </c>
      <c r="J943" s="23" t="s">
        <v>163</v>
      </c>
      <c r="K943" s="24" t="s">
        <v>163</v>
      </c>
      <c r="L943" s="20" t="s">
        <v>163</v>
      </c>
      <c r="R943" s="5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12"/>
      <c r="AF943" s="12"/>
    </row>
    <row r="944" spans="1:32" ht="15" customHeight="1">
      <c r="A944" s="14" t="s">
        <v>22</v>
      </c>
      <c r="B944" s="3" t="s">
        <v>122</v>
      </c>
      <c r="C944" s="20" t="s">
        <v>292</v>
      </c>
      <c r="D944" s="21" t="s">
        <v>224</v>
      </c>
      <c r="E944" s="21">
        <v>60</v>
      </c>
      <c r="F944" s="22" t="s">
        <v>24</v>
      </c>
      <c r="G944" s="21" t="s">
        <v>166</v>
      </c>
      <c r="H944" s="20" t="s">
        <v>163</v>
      </c>
      <c r="I944" s="23" t="s">
        <v>163</v>
      </c>
      <c r="J944" s="23" t="s">
        <v>163</v>
      </c>
      <c r="K944" s="24" t="s">
        <v>163</v>
      </c>
      <c r="L944" s="20" t="s">
        <v>163</v>
      </c>
      <c r="R944" s="5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12"/>
      <c r="AF944" s="12"/>
    </row>
    <row r="945" spans="1:32" ht="15" customHeight="1">
      <c r="A945" s="14" t="s">
        <v>22</v>
      </c>
      <c r="B945" s="3" t="s">
        <v>122</v>
      </c>
      <c r="C945" s="20" t="s">
        <v>292</v>
      </c>
      <c r="D945" s="21" t="s">
        <v>224</v>
      </c>
      <c r="E945" s="21">
        <v>60</v>
      </c>
      <c r="F945" s="22" t="s">
        <v>24</v>
      </c>
      <c r="G945" s="21" t="s">
        <v>166</v>
      </c>
      <c r="H945" s="20" t="s">
        <v>163</v>
      </c>
      <c r="I945" s="23" t="s">
        <v>163</v>
      </c>
      <c r="J945" s="23" t="s">
        <v>163</v>
      </c>
      <c r="K945" s="24" t="s">
        <v>163</v>
      </c>
      <c r="L945" s="20" t="s">
        <v>163</v>
      </c>
      <c r="R945" s="5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12"/>
      <c r="AF945" s="12"/>
    </row>
    <row r="946" spans="1:32" ht="15" customHeight="1">
      <c r="A946" s="14" t="s">
        <v>31</v>
      </c>
      <c r="B946" s="3" t="s">
        <v>74</v>
      </c>
      <c r="C946" s="20" t="s">
        <v>185</v>
      </c>
      <c r="D946" s="21" t="s">
        <v>158</v>
      </c>
      <c r="E946" s="21">
        <v>60</v>
      </c>
      <c r="F946" s="22" t="s">
        <v>24</v>
      </c>
      <c r="G946" s="21" t="s">
        <v>166</v>
      </c>
      <c r="H946" s="20" t="s">
        <v>163</v>
      </c>
      <c r="I946" s="23" t="s">
        <v>163</v>
      </c>
      <c r="J946" s="23" t="s">
        <v>163</v>
      </c>
      <c r="K946" s="24" t="s">
        <v>163</v>
      </c>
      <c r="L946" s="20" t="s">
        <v>163</v>
      </c>
      <c r="R946" s="5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12"/>
      <c r="AF946" s="12"/>
    </row>
    <row r="947" spans="1:32" ht="15" customHeight="1">
      <c r="A947" s="14" t="s">
        <v>31</v>
      </c>
      <c r="B947" s="3" t="s">
        <v>74</v>
      </c>
      <c r="C947" s="20" t="s">
        <v>185</v>
      </c>
      <c r="D947" s="21" t="s">
        <v>158</v>
      </c>
      <c r="E947" s="21">
        <v>60</v>
      </c>
      <c r="F947" s="22" t="s">
        <v>24</v>
      </c>
      <c r="G947" s="21" t="s">
        <v>166</v>
      </c>
      <c r="H947" s="20" t="s">
        <v>163</v>
      </c>
      <c r="I947" s="23" t="s">
        <v>163</v>
      </c>
      <c r="J947" s="23" t="s">
        <v>163</v>
      </c>
      <c r="K947" s="24" t="s">
        <v>163</v>
      </c>
      <c r="L947" s="20" t="s">
        <v>163</v>
      </c>
      <c r="R947" s="5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12"/>
      <c r="AF947" s="12"/>
    </row>
    <row r="948" spans="1:32" ht="15" customHeight="1">
      <c r="A948" s="14" t="s">
        <v>31</v>
      </c>
      <c r="B948" s="3" t="s">
        <v>74</v>
      </c>
      <c r="C948" s="20" t="s">
        <v>185</v>
      </c>
      <c r="D948" s="21" t="s">
        <v>158</v>
      </c>
      <c r="E948" s="21">
        <v>60</v>
      </c>
      <c r="F948" s="22" t="s">
        <v>24</v>
      </c>
      <c r="G948" s="21" t="s">
        <v>166</v>
      </c>
      <c r="H948" s="20" t="s">
        <v>163</v>
      </c>
      <c r="I948" s="23" t="s">
        <v>163</v>
      </c>
      <c r="J948" s="23" t="s">
        <v>163</v>
      </c>
      <c r="K948" s="24" t="s">
        <v>163</v>
      </c>
      <c r="L948" s="20" t="s">
        <v>163</v>
      </c>
      <c r="R948" s="5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12"/>
      <c r="AF948" s="12"/>
    </row>
    <row r="949" spans="1:32" ht="15" customHeight="1">
      <c r="A949" s="14" t="s">
        <v>31</v>
      </c>
      <c r="B949" s="3" t="s">
        <v>74</v>
      </c>
      <c r="C949" s="20" t="s">
        <v>185</v>
      </c>
      <c r="D949" s="21" t="s">
        <v>158</v>
      </c>
      <c r="E949" s="21">
        <v>60</v>
      </c>
      <c r="F949" s="22" t="s">
        <v>24</v>
      </c>
      <c r="G949" s="21" t="s">
        <v>166</v>
      </c>
      <c r="H949" s="20" t="s">
        <v>163</v>
      </c>
      <c r="I949" s="23" t="s">
        <v>163</v>
      </c>
      <c r="J949" s="23" t="s">
        <v>163</v>
      </c>
      <c r="K949" s="24" t="s">
        <v>163</v>
      </c>
      <c r="L949" s="20" t="s">
        <v>163</v>
      </c>
      <c r="R949" s="5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12"/>
      <c r="AF949" s="12"/>
    </row>
    <row r="950" spans="1:32" ht="15" customHeight="1">
      <c r="A950" s="14" t="s">
        <v>31</v>
      </c>
      <c r="B950" s="3" t="s">
        <v>74</v>
      </c>
      <c r="C950" s="20" t="s">
        <v>185</v>
      </c>
      <c r="D950" s="21" t="s">
        <v>158</v>
      </c>
      <c r="E950" s="21">
        <v>60</v>
      </c>
      <c r="F950" s="22" t="s">
        <v>29</v>
      </c>
      <c r="G950" s="21" t="s">
        <v>166</v>
      </c>
      <c r="H950" s="20" t="s">
        <v>163</v>
      </c>
      <c r="I950" s="23" t="s">
        <v>163</v>
      </c>
      <c r="J950" s="23" t="s">
        <v>163</v>
      </c>
      <c r="K950" s="24" t="s">
        <v>163</v>
      </c>
      <c r="L950" s="20" t="s">
        <v>163</v>
      </c>
      <c r="R950" s="5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12"/>
      <c r="AF950" s="12"/>
    </row>
    <row r="951" spans="1:32" ht="15" customHeight="1">
      <c r="A951" s="14" t="s">
        <v>31</v>
      </c>
      <c r="B951" s="3" t="s">
        <v>74</v>
      </c>
      <c r="C951" s="20" t="s">
        <v>185</v>
      </c>
      <c r="D951" s="21" t="s">
        <v>158</v>
      </c>
      <c r="E951" s="21">
        <v>60</v>
      </c>
      <c r="F951" s="22" t="s">
        <v>29</v>
      </c>
      <c r="G951" s="21" t="s">
        <v>166</v>
      </c>
      <c r="H951" s="20" t="s">
        <v>163</v>
      </c>
      <c r="I951" s="23" t="s">
        <v>163</v>
      </c>
      <c r="J951" s="23" t="s">
        <v>163</v>
      </c>
      <c r="K951" s="24" t="s">
        <v>163</v>
      </c>
      <c r="L951" s="20" t="s">
        <v>163</v>
      </c>
      <c r="R951" s="5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12"/>
      <c r="AF951" s="12"/>
    </row>
    <row r="952" spans="1:32" ht="15" customHeight="1">
      <c r="A952" s="14" t="s">
        <v>31</v>
      </c>
      <c r="B952" s="3" t="s">
        <v>74</v>
      </c>
      <c r="C952" s="20" t="s">
        <v>185</v>
      </c>
      <c r="D952" s="21" t="s">
        <v>158</v>
      </c>
      <c r="E952" s="21">
        <v>60</v>
      </c>
      <c r="F952" s="22" t="s">
        <v>29</v>
      </c>
      <c r="G952" s="21" t="s">
        <v>166</v>
      </c>
      <c r="H952" s="20" t="s">
        <v>163</v>
      </c>
      <c r="I952" s="23" t="s">
        <v>163</v>
      </c>
      <c r="J952" s="23" t="s">
        <v>163</v>
      </c>
      <c r="K952" s="24" t="s">
        <v>163</v>
      </c>
      <c r="L952" s="20" t="s">
        <v>163</v>
      </c>
      <c r="R952" s="5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12"/>
      <c r="AF952" s="12"/>
    </row>
    <row r="953" spans="1:32" ht="15" customHeight="1">
      <c r="A953" s="14" t="s">
        <v>31</v>
      </c>
      <c r="B953" s="3" t="s">
        <v>74</v>
      </c>
      <c r="C953" s="20" t="s">
        <v>185</v>
      </c>
      <c r="D953" s="21" t="s">
        <v>158</v>
      </c>
      <c r="E953" s="21">
        <v>60</v>
      </c>
      <c r="F953" s="22" t="s">
        <v>29</v>
      </c>
      <c r="G953" s="21" t="s">
        <v>166</v>
      </c>
      <c r="H953" s="20" t="s">
        <v>163</v>
      </c>
      <c r="I953" s="23" t="s">
        <v>163</v>
      </c>
      <c r="J953" s="23" t="s">
        <v>163</v>
      </c>
      <c r="K953" s="24" t="s">
        <v>163</v>
      </c>
      <c r="L953" s="20" t="s">
        <v>163</v>
      </c>
      <c r="R953" s="5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12"/>
      <c r="AF953" s="12"/>
    </row>
    <row r="954" spans="1:32" ht="15" customHeight="1">
      <c r="A954" s="14" t="s">
        <v>25</v>
      </c>
      <c r="B954" s="3" t="s">
        <v>74</v>
      </c>
      <c r="C954" s="15" t="s">
        <v>185</v>
      </c>
      <c r="D954" s="16" t="s">
        <v>158</v>
      </c>
      <c r="E954" s="16">
        <v>60</v>
      </c>
      <c r="F954" s="17" t="s">
        <v>29</v>
      </c>
      <c r="G954" s="16" t="s">
        <v>166</v>
      </c>
      <c r="H954" s="15" t="s">
        <v>163</v>
      </c>
      <c r="I954" s="18" t="s">
        <v>163</v>
      </c>
      <c r="J954" s="18" t="s">
        <v>163</v>
      </c>
      <c r="K954" s="19" t="s">
        <v>163</v>
      </c>
      <c r="L954" s="15" t="s">
        <v>163</v>
      </c>
      <c r="R954" s="5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12"/>
      <c r="AF954" s="12"/>
    </row>
    <row r="955" spans="1:32" ht="15" customHeight="1">
      <c r="A955" s="14" t="s">
        <v>25</v>
      </c>
      <c r="B955" s="3" t="s">
        <v>74</v>
      </c>
      <c r="C955" s="15" t="s">
        <v>185</v>
      </c>
      <c r="D955" s="16" t="s">
        <v>158</v>
      </c>
      <c r="E955" s="16">
        <v>60</v>
      </c>
      <c r="F955" s="17" t="s">
        <v>29</v>
      </c>
      <c r="G955" s="16" t="s">
        <v>166</v>
      </c>
      <c r="H955" s="15" t="s">
        <v>163</v>
      </c>
      <c r="I955" s="18" t="s">
        <v>163</v>
      </c>
      <c r="J955" s="18" t="s">
        <v>163</v>
      </c>
      <c r="K955" s="19" t="s">
        <v>163</v>
      </c>
      <c r="L955" s="15" t="s">
        <v>163</v>
      </c>
      <c r="R955" s="5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12"/>
      <c r="AF955" s="12"/>
    </row>
    <row r="956" spans="1:32" ht="15" customHeight="1">
      <c r="A956" s="14" t="s">
        <v>25</v>
      </c>
      <c r="B956" s="3" t="s">
        <v>74</v>
      </c>
      <c r="C956" s="15" t="s">
        <v>185</v>
      </c>
      <c r="D956" s="16" t="s">
        <v>158</v>
      </c>
      <c r="E956" s="16">
        <v>60</v>
      </c>
      <c r="F956" s="17" t="s">
        <v>29</v>
      </c>
      <c r="G956" s="16" t="s">
        <v>166</v>
      </c>
      <c r="H956" s="15" t="s">
        <v>163</v>
      </c>
      <c r="I956" s="18" t="s">
        <v>163</v>
      </c>
      <c r="J956" s="18" t="s">
        <v>163</v>
      </c>
      <c r="K956" s="19" t="s">
        <v>163</v>
      </c>
      <c r="L956" s="15" t="s">
        <v>163</v>
      </c>
      <c r="R956" s="5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12"/>
      <c r="AF956" s="12"/>
    </row>
    <row r="957" spans="1:32" ht="15" customHeight="1">
      <c r="A957" s="14" t="s">
        <v>25</v>
      </c>
      <c r="B957" s="3" t="s">
        <v>74</v>
      </c>
      <c r="C957" s="15" t="s">
        <v>185</v>
      </c>
      <c r="D957" s="16" t="s">
        <v>158</v>
      </c>
      <c r="E957" s="16">
        <v>60</v>
      </c>
      <c r="F957" s="17" t="s">
        <v>29</v>
      </c>
      <c r="G957" s="16" t="s">
        <v>166</v>
      </c>
      <c r="H957" s="15" t="s">
        <v>163</v>
      </c>
      <c r="I957" s="18" t="s">
        <v>163</v>
      </c>
      <c r="J957" s="18" t="s">
        <v>163</v>
      </c>
      <c r="K957" s="19" t="s">
        <v>163</v>
      </c>
      <c r="L957" s="15" t="s">
        <v>163</v>
      </c>
      <c r="R957" s="5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12"/>
      <c r="AF957" s="12"/>
    </row>
    <row r="958" spans="1:32" ht="15" customHeight="1">
      <c r="A958" s="14" t="s">
        <v>31</v>
      </c>
      <c r="B958" s="3" t="s">
        <v>28</v>
      </c>
      <c r="C958" s="20" t="s">
        <v>293</v>
      </c>
      <c r="D958" s="21" t="s">
        <v>158</v>
      </c>
      <c r="E958" s="21">
        <v>60</v>
      </c>
      <c r="F958" s="22" t="s">
        <v>24</v>
      </c>
      <c r="G958" s="21" t="s">
        <v>171</v>
      </c>
      <c r="H958" s="20" t="s">
        <v>163</v>
      </c>
      <c r="I958" s="23" t="s">
        <v>163</v>
      </c>
      <c r="J958" s="23" t="s">
        <v>163</v>
      </c>
      <c r="K958" s="24" t="s">
        <v>163</v>
      </c>
      <c r="L958" s="20" t="s">
        <v>163</v>
      </c>
      <c r="R958" s="5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12"/>
      <c r="AF958" s="12"/>
    </row>
    <row r="959" spans="1:32" ht="15" customHeight="1">
      <c r="A959" s="14" t="s">
        <v>31</v>
      </c>
      <c r="B959" s="3" t="s">
        <v>28</v>
      </c>
      <c r="C959" s="20" t="s">
        <v>293</v>
      </c>
      <c r="D959" s="21" t="s">
        <v>158</v>
      </c>
      <c r="E959" s="21">
        <v>60</v>
      </c>
      <c r="F959" s="22" t="s">
        <v>24</v>
      </c>
      <c r="G959" s="21" t="s">
        <v>171</v>
      </c>
      <c r="H959" s="20" t="s">
        <v>163</v>
      </c>
      <c r="I959" s="23" t="s">
        <v>163</v>
      </c>
      <c r="J959" s="23" t="s">
        <v>163</v>
      </c>
      <c r="K959" s="24" t="s">
        <v>163</v>
      </c>
      <c r="L959" s="20" t="s">
        <v>163</v>
      </c>
      <c r="R959" s="5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12"/>
      <c r="AF959" s="12"/>
    </row>
    <row r="960" spans="1:32" ht="15" customHeight="1">
      <c r="A960" s="14" t="s">
        <v>31</v>
      </c>
      <c r="B960" s="3" t="s">
        <v>28</v>
      </c>
      <c r="C960" s="20" t="s">
        <v>293</v>
      </c>
      <c r="D960" s="21" t="s">
        <v>158</v>
      </c>
      <c r="E960" s="21">
        <v>60</v>
      </c>
      <c r="F960" s="22" t="s">
        <v>24</v>
      </c>
      <c r="G960" s="21" t="s">
        <v>171</v>
      </c>
      <c r="H960" s="20" t="s">
        <v>163</v>
      </c>
      <c r="I960" s="23" t="s">
        <v>163</v>
      </c>
      <c r="J960" s="23" t="s">
        <v>163</v>
      </c>
      <c r="K960" s="24" t="s">
        <v>163</v>
      </c>
      <c r="L960" s="20" t="s">
        <v>163</v>
      </c>
      <c r="R960" s="5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12"/>
      <c r="AF960" s="12"/>
    </row>
    <row r="961" spans="1:32" ht="15" customHeight="1">
      <c r="A961" s="14" t="s">
        <v>31</v>
      </c>
      <c r="B961" s="3" t="s">
        <v>28</v>
      </c>
      <c r="C961" s="20" t="s">
        <v>293</v>
      </c>
      <c r="D961" s="21" t="s">
        <v>158</v>
      </c>
      <c r="E961" s="21">
        <v>60</v>
      </c>
      <c r="F961" s="22" t="s">
        <v>24</v>
      </c>
      <c r="G961" s="21" t="s">
        <v>171</v>
      </c>
      <c r="H961" s="20" t="s">
        <v>163</v>
      </c>
      <c r="I961" s="23" t="s">
        <v>163</v>
      </c>
      <c r="J961" s="23" t="s">
        <v>163</v>
      </c>
      <c r="K961" s="24" t="s">
        <v>163</v>
      </c>
      <c r="L961" s="20" t="s">
        <v>163</v>
      </c>
      <c r="R961" s="5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12"/>
      <c r="AF961" s="12"/>
    </row>
    <row r="962" spans="1:32" ht="15" customHeight="1">
      <c r="A962" s="14" t="s">
        <v>31</v>
      </c>
      <c r="B962" s="3" t="s">
        <v>28</v>
      </c>
      <c r="C962" s="20" t="s">
        <v>293</v>
      </c>
      <c r="D962" s="21" t="s">
        <v>158</v>
      </c>
      <c r="E962" s="21">
        <v>60</v>
      </c>
      <c r="F962" s="22" t="s">
        <v>29</v>
      </c>
      <c r="G962" s="21" t="s">
        <v>171</v>
      </c>
      <c r="H962" s="20" t="s">
        <v>163</v>
      </c>
      <c r="I962" s="23" t="s">
        <v>163</v>
      </c>
      <c r="J962" s="23" t="s">
        <v>163</v>
      </c>
      <c r="K962" s="24" t="s">
        <v>163</v>
      </c>
      <c r="L962" s="20" t="s">
        <v>163</v>
      </c>
      <c r="R962" s="5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12"/>
      <c r="AF962" s="12"/>
    </row>
    <row r="963" spans="1:32" ht="15" customHeight="1">
      <c r="A963" s="14" t="s">
        <v>31</v>
      </c>
      <c r="B963" s="3" t="s">
        <v>28</v>
      </c>
      <c r="C963" s="20" t="s">
        <v>293</v>
      </c>
      <c r="D963" s="21" t="s">
        <v>158</v>
      </c>
      <c r="E963" s="21">
        <v>60</v>
      </c>
      <c r="F963" s="22" t="s">
        <v>29</v>
      </c>
      <c r="G963" s="21" t="s">
        <v>171</v>
      </c>
      <c r="H963" s="20" t="s">
        <v>163</v>
      </c>
      <c r="I963" s="23" t="s">
        <v>163</v>
      </c>
      <c r="J963" s="23" t="s">
        <v>163</v>
      </c>
      <c r="K963" s="24" t="s">
        <v>163</v>
      </c>
      <c r="L963" s="20" t="s">
        <v>163</v>
      </c>
      <c r="R963" s="5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12"/>
      <c r="AF963" s="12"/>
    </row>
    <row r="964" spans="1:32" ht="15" customHeight="1">
      <c r="A964" s="14" t="s">
        <v>31</v>
      </c>
      <c r="B964" s="3" t="s">
        <v>28</v>
      </c>
      <c r="C964" s="20" t="s">
        <v>293</v>
      </c>
      <c r="D964" s="21" t="s">
        <v>158</v>
      </c>
      <c r="E964" s="21">
        <v>60</v>
      </c>
      <c r="F964" s="22" t="s">
        <v>29</v>
      </c>
      <c r="G964" s="21" t="s">
        <v>171</v>
      </c>
      <c r="H964" s="20" t="s">
        <v>163</v>
      </c>
      <c r="I964" s="23" t="s">
        <v>163</v>
      </c>
      <c r="J964" s="23" t="s">
        <v>163</v>
      </c>
      <c r="K964" s="24" t="s">
        <v>163</v>
      </c>
      <c r="L964" s="20" t="s">
        <v>163</v>
      </c>
      <c r="R964" s="5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12"/>
      <c r="AF964" s="12"/>
    </row>
    <row r="965" spans="1:32" ht="15" customHeight="1">
      <c r="A965" s="14" t="s">
        <v>31</v>
      </c>
      <c r="B965" s="3" t="s">
        <v>28</v>
      </c>
      <c r="C965" s="20" t="s">
        <v>293</v>
      </c>
      <c r="D965" s="21" t="s">
        <v>158</v>
      </c>
      <c r="E965" s="21">
        <v>60</v>
      </c>
      <c r="F965" s="22" t="s">
        <v>29</v>
      </c>
      <c r="G965" s="21" t="s">
        <v>171</v>
      </c>
      <c r="H965" s="20" t="s">
        <v>163</v>
      </c>
      <c r="I965" s="23" t="s">
        <v>163</v>
      </c>
      <c r="J965" s="23" t="s">
        <v>163</v>
      </c>
      <c r="K965" s="24" t="s">
        <v>163</v>
      </c>
      <c r="L965" s="20" t="s">
        <v>163</v>
      </c>
      <c r="R965" s="5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12"/>
      <c r="AF965" s="12"/>
    </row>
    <row r="966" spans="1:32" ht="15" customHeight="1">
      <c r="A966" s="14" t="s">
        <v>22</v>
      </c>
      <c r="B966" s="3" t="s">
        <v>28</v>
      </c>
      <c r="C966" s="15" t="s">
        <v>170</v>
      </c>
      <c r="D966" s="16" t="s">
        <v>158</v>
      </c>
      <c r="E966" s="16">
        <v>60</v>
      </c>
      <c r="F966" s="17" t="s">
        <v>24</v>
      </c>
      <c r="G966" s="16" t="s">
        <v>171</v>
      </c>
      <c r="H966" s="15" t="s">
        <v>163</v>
      </c>
      <c r="I966" s="18" t="s">
        <v>163</v>
      </c>
      <c r="J966" s="18" t="s">
        <v>163</v>
      </c>
      <c r="K966" s="19" t="s">
        <v>163</v>
      </c>
      <c r="L966" s="15" t="s">
        <v>163</v>
      </c>
      <c r="R966" s="5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12"/>
      <c r="AF966" s="12"/>
    </row>
    <row r="967" spans="1:32" ht="15" customHeight="1">
      <c r="A967" s="14" t="s">
        <v>22</v>
      </c>
      <c r="B967" s="3" t="s">
        <v>28</v>
      </c>
      <c r="C967" s="15" t="s">
        <v>170</v>
      </c>
      <c r="D967" s="16" t="s">
        <v>158</v>
      </c>
      <c r="E967" s="16">
        <v>60</v>
      </c>
      <c r="F967" s="17" t="s">
        <v>24</v>
      </c>
      <c r="G967" s="16" t="s">
        <v>171</v>
      </c>
      <c r="H967" s="15" t="s">
        <v>163</v>
      </c>
      <c r="I967" s="18" t="s">
        <v>163</v>
      </c>
      <c r="J967" s="18" t="s">
        <v>163</v>
      </c>
      <c r="K967" s="19" t="s">
        <v>163</v>
      </c>
      <c r="L967" s="15" t="s">
        <v>163</v>
      </c>
      <c r="R967" s="5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12"/>
      <c r="AF967" s="12"/>
    </row>
    <row r="968" spans="1:32" ht="15" customHeight="1">
      <c r="A968" s="14" t="s">
        <v>22</v>
      </c>
      <c r="B968" s="3" t="s">
        <v>28</v>
      </c>
      <c r="C968" s="15" t="s">
        <v>170</v>
      </c>
      <c r="D968" s="16" t="s">
        <v>158</v>
      </c>
      <c r="E968" s="16">
        <v>60</v>
      </c>
      <c r="F968" s="17" t="s">
        <v>24</v>
      </c>
      <c r="G968" s="16" t="s">
        <v>171</v>
      </c>
      <c r="H968" s="15" t="s">
        <v>163</v>
      </c>
      <c r="I968" s="18" t="s">
        <v>163</v>
      </c>
      <c r="J968" s="18" t="s">
        <v>163</v>
      </c>
      <c r="K968" s="19" t="s">
        <v>163</v>
      </c>
      <c r="L968" s="15" t="s">
        <v>163</v>
      </c>
      <c r="R968" s="5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12"/>
      <c r="AF968" s="12"/>
    </row>
    <row r="969" spans="1:32" ht="15" customHeight="1">
      <c r="A969" s="14" t="s">
        <v>22</v>
      </c>
      <c r="B969" s="3" t="s">
        <v>28</v>
      </c>
      <c r="C969" s="15" t="s">
        <v>170</v>
      </c>
      <c r="D969" s="16" t="s">
        <v>158</v>
      </c>
      <c r="E969" s="16">
        <v>60</v>
      </c>
      <c r="F969" s="17" t="s">
        <v>24</v>
      </c>
      <c r="G969" s="16" t="s">
        <v>171</v>
      </c>
      <c r="H969" s="15" t="s">
        <v>163</v>
      </c>
      <c r="I969" s="18" t="s">
        <v>163</v>
      </c>
      <c r="J969" s="18" t="s">
        <v>163</v>
      </c>
      <c r="K969" s="19" t="s">
        <v>163</v>
      </c>
      <c r="L969" s="15" t="s">
        <v>163</v>
      </c>
      <c r="R969" s="5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12"/>
      <c r="AF969" s="12"/>
    </row>
    <row r="970" spans="1:32" ht="15" customHeight="1">
      <c r="A970" s="14" t="s">
        <v>31</v>
      </c>
      <c r="B970" s="3" t="s">
        <v>23</v>
      </c>
      <c r="C970" s="20" t="s">
        <v>157</v>
      </c>
      <c r="D970" s="21" t="s">
        <v>158</v>
      </c>
      <c r="E970" s="21">
        <v>60</v>
      </c>
      <c r="F970" s="22" t="s">
        <v>24</v>
      </c>
      <c r="G970" s="21" t="s">
        <v>159</v>
      </c>
      <c r="H970" s="20" t="s">
        <v>163</v>
      </c>
      <c r="I970" s="23" t="s">
        <v>163</v>
      </c>
      <c r="J970" s="23" t="s">
        <v>163</v>
      </c>
      <c r="K970" s="24" t="s">
        <v>163</v>
      </c>
      <c r="L970" s="20" t="s">
        <v>163</v>
      </c>
      <c r="R970" s="5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12"/>
      <c r="AF970" s="12"/>
    </row>
    <row r="971" spans="1:32" ht="15" customHeight="1">
      <c r="A971" s="14" t="s">
        <v>31</v>
      </c>
      <c r="B971" s="3" t="s">
        <v>23</v>
      </c>
      <c r="C971" s="20" t="s">
        <v>157</v>
      </c>
      <c r="D971" s="21" t="s">
        <v>158</v>
      </c>
      <c r="E971" s="21">
        <v>60</v>
      </c>
      <c r="F971" s="22" t="s">
        <v>24</v>
      </c>
      <c r="G971" s="21" t="s">
        <v>159</v>
      </c>
      <c r="H971" s="20" t="s">
        <v>163</v>
      </c>
      <c r="I971" s="23" t="s">
        <v>163</v>
      </c>
      <c r="J971" s="23" t="s">
        <v>163</v>
      </c>
      <c r="K971" s="24" t="s">
        <v>163</v>
      </c>
      <c r="L971" s="20" t="s">
        <v>163</v>
      </c>
      <c r="R971" s="5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12"/>
      <c r="AF971" s="12"/>
    </row>
    <row r="972" spans="1:32" ht="15" customHeight="1">
      <c r="A972" s="14" t="s">
        <v>31</v>
      </c>
      <c r="B972" s="3" t="s">
        <v>23</v>
      </c>
      <c r="C972" s="20" t="s">
        <v>157</v>
      </c>
      <c r="D972" s="21" t="s">
        <v>158</v>
      </c>
      <c r="E972" s="21">
        <v>60</v>
      </c>
      <c r="F972" s="22" t="s">
        <v>24</v>
      </c>
      <c r="G972" s="21" t="s">
        <v>159</v>
      </c>
      <c r="H972" s="20" t="s">
        <v>163</v>
      </c>
      <c r="I972" s="23" t="s">
        <v>163</v>
      </c>
      <c r="J972" s="23" t="s">
        <v>163</v>
      </c>
      <c r="K972" s="24" t="s">
        <v>163</v>
      </c>
      <c r="L972" s="20" t="s">
        <v>163</v>
      </c>
      <c r="R972" s="5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12"/>
      <c r="AF972" s="12"/>
    </row>
    <row r="973" spans="1:32" ht="15" customHeight="1">
      <c r="A973" s="14" t="s">
        <v>31</v>
      </c>
      <c r="B973" s="3" t="s">
        <v>23</v>
      </c>
      <c r="C973" s="20" t="s">
        <v>157</v>
      </c>
      <c r="D973" s="21" t="s">
        <v>158</v>
      </c>
      <c r="E973" s="21">
        <v>60</v>
      </c>
      <c r="F973" s="22" t="s">
        <v>24</v>
      </c>
      <c r="G973" s="21" t="s">
        <v>159</v>
      </c>
      <c r="H973" s="20" t="s">
        <v>163</v>
      </c>
      <c r="I973" s="23" t="s">
        <v>163</v>
      </c>
      <c r="J973" s="23" t="s">
        <v>163</v>
      </c>
      <c r="K973" s="24" t="s">
        <v>163</v>
      </c>
      <c r="L973" s="20" t="s">
        <v>163</v>
      </c>
      <c r="R973" s="5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12"/>
      <c r="AF973" s="12"/>
    </row>
    <row r="974" spans="1:32" ht="15" customHeight="1">
      <c r="A974" s="14" t="s">
        <v>31</v>
      </c>
      <c r="B974" s="3" t="s">
        <v>23</v>
      </c>
      <c r="C974" s="20" t="s">
        <v>157</v>
      </c>
      <c r="D974" s="21" t="s">
        <v>158</v>
      </c>
      <c r="E974" s="21">
        <v>60</v>
      </c>
      <c r="F974" s="22" t="s">
        <v>29</v>
      </c>
      <c r="G974" s="21" t="s">
        <v>159</v>
      </c>
      <c r="H974" s="20" t="s">
        <v>163</v>
      </c>
      <c r="I974" s="23" t="s">
        <v>163</v>
      </c>
      <c r="J974" s="23" t="s">
        <v>163</v>
      </c>
      <c r="K974" s="24" t="s">
        <v>163</v>
      </c>
      <c r="L974" s="20" t="s">
        <v>163</v>
      </c>
      <c r="R974" s="5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12"/>
      <c r="AF974" s="12"/>
    </row>
    <row r="975" spans="1:32" ht="15" customHeight="1">
      <c r="A975" s="14" t="s">
        <v>31</v>
      </c>
      <c r="B975" s="3" t="s">
        <v>23</v>
      </c>
      <c r="C975" s="20" t="s">
        <v>157</v>
      </c>
      <c r="D975" s="21" t="s">
        <v>158</v>
      </c>
      <c r="E975" s="21">
        <v>60</v>
      </c>
      <c r="F975" s="22" t="s">
        <v>29</v>
      </c>
      <c r="G975" s="21" t="s">
        <v>159</v>
      </c>
      <c r="H975" s="20" t="s">
        <v>163</v>
      </c>
      <c r="I975" s="23" t="s">
        <v>163</v>
      </c>
      <c r="J975" s="23" t="s">
        <v>163</v>
      </c>
      <c r="K975" s="24" t="s">
        <v>163</v>
      </c>
      <c r="L975" s="20" t="s">
        <v>163</v>
      </c>
      <c r="R975" s="5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12"/>
      <c r="AF975" s="12"/>
    </row>
    <row r="976" spans="1:32" ht="15" customHeight="1">
      <c r="A976" s="14" t="s">
        <v>31</v>
      </c>
      <c r="B976" s="3" t="s">
        <v>23</v>
      </c>
      <c r="C976" s="20" t="s">
        <v>157</v>
      </c>
      <c r="D976" s="21" t="s">
        <v>158</v>
      </c>
      <c r="E976" s="21">
        <v>60</v>
      </c>
      <c r="F976" s="22" t="s">
        <v>29</v>
      </c>
      <c r="G976" s="21" t="s">
        <v>159</v>
      </c>
      <c r="H976" s="20" t="s">
        <v>163</v>
      </c>
      <c r="I976" s="23" t="s">
        <v>163</v>
      </c>
      <c r="J976" s="23" t="s">
        <v>163</v>
      </c>
      <c r="K976" s="24" t="s">
        <v>163</v>
      </c>
      <c r="L976" s="20" t="s">
        <v>163</v>
      </c>
      <c r="R976" s="5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12"/>
      <c r="AF976" s="12"/>
    </row>
    <row r="977" spans="1:32" ht="15" customHeight="1">
      <c r="A977" s="14" t="s">
        <v>31</v>
      </c>
      <c r="B977" s="3" t="s">
        <v>23</v>
      </c>
      <c r="C977" s="20" t="s">
        <v>157</v>
      </c>
      <c r="D977" s="21" t="s">
        <v>158</v>
      </c>
      <c r="E977" s="21">
        <v>60</v>
      </c>
      <c r="F977" s="22" t="s">
        <v>29</v>
      </c>
      <c r="G977" s="21" t="s">
        <v>159</v>
      </c>
      <c r="H977" s="20" t="s">
        <v>163</v>
      </c>
      <c r="I977" s="23" t="s">
        <v>163</v>
      </c>
      <c r="J977" s="23" t="s">
        <v>163</v>
      </c>
      <c r="K977" s="24" t="s">
        <v>163</v>
      </c>
      <c r="L977" s="20" t="s">
        <v>163</v>
      </c>
      <c r="R977" s="5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12"/>
      <c r="AF977" s="12"/>
    </row>
    <row r="978" spans="1:32" ht="15" customHeight="1">
      <c r="A978" s="14" t="s">
        <v>25</v>
      </c>
      <c r="B978" s="3" t="s">
        <v>23</v>
      </c>
      <c r="C978" s="20" t="s">
        <v>157</v>
      </c>
      <c r="D978" s="21" t="s">
        <v>158</v>
      </c>
      <c r="E978" s="21">
        <v>60</v>
      </c>
      <c r="F978" s="22" t="s">
        <v>27</v>
      </c>
      <c r="G978" s="21" t="s">
        <v>159</v>
      </c>
      <c r="H978" s="20" t="s">
        <v>163</v>
      </c>
      <c r="I978" s="23" t="s">
        <v>163</v>
      </c>
      <c r="J978" s="23" t="s">
        <v>163</v>
      </c>
      <c r="K978" s="24" t="s">
        <v>163</v>
      </c>
      <c r="L978" s="20" t="s">
        <v>163</v>
      </c>
      <c r="R978" s="5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12"/>
      <c r="AF978" s="12"/>
    </row>
    <row r="979" spans="1:32" ht="15" customHeight="1">
      <c r="A979" s="14" t="s">
        <v>25</v>
      </c>
      <c r="B979" s="3" t="s">
        <v>23</v>
      </c>
      <c r="C979" s="20" t="s">
        <v>157</v>
      </c>
      <c r="D979" s="21" t="s">
        <v>158</v>
      </c>
      <c r="E979" s="21">
        <v>60</v>
      </c>
      <c r="F979" s="22" t="s">
        <v>27</v>
      </c>
      <c r="G979" s="21" t="s">
        <v>159</v>
      </c>
      <c r="H979" s="20" t="s">
        <v>163</v>
      </c>
      <c r="I979" s="23" t="s">
        <v>163</v>
      </c>
      <c r="J979" s="23" t="s">
        <v>163</v>
      </c>
      <c r="K979" s="24" t="s">
        <v>163</v>
      </c>
      <c r="L979" s="20" t="s">
        <v>163</v>
      </c>
      <c r="R979" s="5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12"/>
      <c r="AF979" s="12"/>
    </row>
    <row r="980" spans="1:32" ht="15" customHeight="1">
      <c r="A980" s="14" t="s">
        <v>25</v>
      </c>
      <c r="B980" s="3" t="s">
        <v>23</v>
      </c>
      <c r="C980" s="20" t="s">
        <v>157</v>
      </c>
      <c r="D980" s="21" t="s">
        <v>158</v>
      </c>
      <c r="E980" s="21">
        <v>60</v>
      </c>
      <c r="F980" s="22" t="s">
        <v>27</v>
      </c>
      <c r="G980" s="21" t="s">
        <v>159</v>
      </c>
      <c r="H980" s="20" t="s">
        <v>163</v>
      </c>
      <c r="I980" s="23" t="s">
        <v>163</v>
      </c>
      <c r="J980" s="23" t="s">
        <v>163</v>
      </c>
      <c r="K980" s="24" t="s">
        <v>163</v>
      </c>
      <c r="L980" s="20" t="s">
        <v>163</v>
      </c>
      <c r="R980" s="5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12"/>
      <c r="AF980" s="12"/>
    </row>
    <row r="981" spans="1:32" ht="15" customHeight="1">
      <c r="A981" s="14" t="s">
        <v>25</v>
      </c>
      <c r="B981" s="3" t="s">
        <v>23</v>
      </c>
      <c r="C981" s="20" t="s">
        <v>157</v>
      </c>
      <c r="D981" s="21" t="s">
        <v>158</v>
      </c>
      <c r="E981" s="21">
        <v>60</v>
      </c>
      <c r="F981" s="22" t="s">
        <v>27</v>
      </c>
      <c r="G981" s="21" t="s">
        <v>159</v>
      </c>
      <c r="H981" s="20" t="s">
        <v>163</v>
      </c>
      <c r="I981" s="23" t="s">
        <v>163</v>
      </c>
      <c r="J981" s="23" t="s">
        <v>163</v>
      </c>
      <c r="K981" s="24" t="s">
        <v>163</v>
      </c>
      <c r="L981" s="20" t="s">
        <v>163</v>
      </c>
      <c r="R981" s="5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12"/>
      <c r="AF981" s="12"/>
    </row>
    <row r="982" spans="1:32" ht="15" customHeight="1">
      <c r="A982" s="14" t="s">
        <v>22</v>
      </c>
      <c r="B982" s="3" t="s">
        <v>23</v>
      </c>
      <c r="C982" s="15" t="s">
        <v>157</v>
      </c>
      <c r="D982" s="16" t="s">
        <v>158</v>
      </c>
      <c r="E982" s="16">
        <v>60</v>
      </c>
      <c r="F982" s="17" t="s">
        <v>40</v>
      </c>
      <c r="G982" s="16" t="s">
        <v>159</v>
      </c>
      <c r="H982" s="15" t="s">
        <v>163</v>
      </c>
      <c r="I982" s="18" t="s">
        <v>163</v>
      </c>
      <c r="J982" s="18" t="s">
        <v>163</v>
      </c>
      <c r="K982" s="19" t="s">
        <v>163</v>
      </c>
      <c r="L982" s="15" t="s">
        <v>163</v>
      </c>
      <c r="R982" s="5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12"/>
      <c r="AF982" s="12"/>
    </row>
    <row r="983" spans="1:32" ht="15" customHeight="1">
      <c r="A983" s="14" t="s">
        <v>22</v>
      </c>
      <c r="B983" s="3" t="s">
        <v>23</v>
      </c>
      <c r="C983" s="15" t="s">
        <v>157</v>
      </c>
      <c r="D983" s="16" t="s">
        <v>158</v>
      </c>
      <c r="E983" s="16">
        <v>60</v>
      </c>
      <c r="F983" s="17" t="s">
        <v>40</v>
      </c>
      <c r="G983" s="16" t="s">
        <v>159</v>
      </c>
      <c r="H983" s="15" t="s">
        <v>163</v>
      </c>
      <c r="I983" s="18" t="s">
        <v>163</v>
      </c>
      <c r="J983" s="18" t="s">
        <v>163</v>
      </c>
      <c r="K983" s="19" t="s">
        <v>163</v>
      </c>
      <c r="L983" s="15" t="s">
        <v>163</v>
      </c>
      <c r="R983" s="5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12"/>
      <c r="AF983" s="12"/>
    </row>
    <row r="984" spans="1:32" ht="15" customHeight="1">
      <c r="A984" s="14" t="s">
        <v>22</v>
      </c>
      <c r="B984" s="3" t="s">
        <v>23</v>
      </c>
      <c r="C984" s="15" t="s">
        <v>157</v>
      </c>
      <c r="D984" s="16" t="s">
        <v>158</v>
      </c>
      <c r="E984" s="16">
        <v>60</v>
      </c>
      <c r="F984" s="17" t="s">
        <v>40</v>
      </c>
      <c r="G984" s="16" t="s">
        <v>159</v>
      </c>
      <c r="H984" s="15" t="s">
        <v>163</v>
      </c>
      <c r="I984" s="18" t="s">
        <v>163</v>
      </c>
      <c r="J984" s="18" t="s">
        <v>163</v>
      </c>
      <c r="K984" s="19" t="s">
        <v>163</v>
      </c>
      <c r="L984" s="15" t="s">
        <v>163</v>
      </c>
      <c r="R984" s="5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12"/>
      <c r="AF984" s="12"/>
    </row>
    <row r="985" spans="1:32" ht="15" customHeight="1">
      <c r="A985" s="14" t="s">
        <v>22</v>
      </c>
      <c r="B985" s="3" t="s">
        <v>23</v>
      </c>
      <c r="C985" s="15" t="s">
        <v>157</v>
      </c>
      <c r="D985" s="16" t="s">
        <v>158</v>
      </c>
      <c r="E985" s="16">
        <v>60</v>
      </c>
      <c r="F985" s="17" t="s">
        <v>40</v>
      </c>
      <c r="G985" s="16" t="s">
        <v>159</v>
      </c>
      <c r="H985" s="15" t="s">
        <v>163</v>
      </c>
      <c r="I985" s="18" t="s">
        <v>163</v>
      </c>
      <c r="J985" s="18" t="s">
        <v>163</v>
      </c>
      <c r="K985" s="19" t="s">
        <v>163</v>
      </c>
      <c r="L985" s="15" t="s">
        <v>163</v>
      </c>
      <c r="R985" s="5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12"/>
      <c r="AF985" s="12"/>
    </row>
    <row r="986" spans="1:32" ht="15" customHeight="1">
      <c r="A986" s="14" t="s">
        <v>31</v>
      </c>
      <c r="B986" s="3" t="s">
        <v>123</v>
      </c>
      <c r="C986" s="15" t="s">
        <v>294</v>
      </c>
      <c r="D986" s="16" t="s">
        <v>224</v>
      </c>
      <c r="E986" s="16">
        <v>60</v>
      </c>
      <c r="F986" s="17" t="s">
        <v>24</v>
      </c>
      <c r="G986" s="16" t="s">
        <v>166</v>
      </c>
      <c r="H986" s="15" t="s">
        <v>163</v>
      </c>
      <c r="I986" s="18" t="s">
        <v>163</v>
      </c>
      <c r="J986" s="18" t="s">
        <v>163</v>
      </c>
      <c r="K986" s="19" t="s">
        <v>163</v>
      </c>
      <c r="L986" s="15" t="s">
        <v>163</v>
      </c>
      <c r="R986" s="5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12"/>
      <c r="AF986" s="12"/>
    </row>
    <row r="987" spans="1:32" ht="15" customHeight="1">
      <c r="A987" s="14" t="s">
        <v>31</v>
      </c>
      <c r="B987" s="3" t="s">
        <v>123</v>
      </c>
      <c r="C987" s="15" t="s">
        <v>294</v>
      </c>
      <c r="D987" s="16" t="s">
        <v>224</v>
      </c>
      <c r="E987" s="16">
        <v>60</v>
      </c>
      <c r="F987" s="17" t="s">
        <v>24</v>
      </c>
      <c r="G987" s="16" t="s">
        <v>166</v>
      </c>
      <c r="H987" s="15" t="s">
        <v>163</v>
      </c>
      <c r="I987" s="18" t="s">
        <v>163</v>
      </c>
      <c r="J987" s="18" t="s">
        <v>163</v>
      </c>
      <c r="K987" s="19" t="s">
        <v>163</v>
      </c>
      <c r="L987" s="15" t="s">
        <v>163</v>
      </c>
      <c r="R987" s="5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12"/>
      <c r="AF987" s="12"/>
    </row>
    <row r="988" spans="1:32" ht="15" customHeight="1">
      <c r="A988" s="14" t="s">
        <v>31</v>
      </c>
      <c r="B988" s="3" t="s">
        <v>123</v>
      </c>
      <c r="C988" s="15" t="s">
        <v>294</v>
      </c>
      <c r="D988" s="16" t="s">
        <v>224</v>
      </c>
      <c r="E988" s="16">
        <v>60</v>
      </c>
      <c r="F988" s="17" t="s">
        <v>24</v>
      </c>
      <c r="G988" s="16" t="s">
        <v>166</v>
      </c>
      <c r="H988" s="15" t="s">
        <v>163</v>
      </c>
      <c r="I988" s="18" t="s">
        <v>163</v>
      </c>
      <c r="J988" s="18" t="s">
        <v>163</v>
      </c>
      <c r="K988" s="19" t="s">
        <v>163</v>
      </c>
      <c r="L988" s="15" t="s">
        <v>163</v>
      </c>
      <c r="R988" s="5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12"/>
      <c r="AF988" s="12"/>
    </row>
    <row r="989" spans="1:32" ht="15" customHeight="1">
      <c r="A989" s="14" t="s">
        <v>31</v>
      </c>
      <c r="B989" s="3" t="s">
        <v>123</v>
      </c>
      <c r="C989" s="15" t="s">
        <v>294</v>
      </c>
      <c r="D989" s="16" t="s">
        <v>224</v>
      </c>
      <c r="E989" s="16">
        <v>60</v>
      </c>
      <c r="F989" s="17" t="s">
        <v>24</v>
      </c>
      <c r="G989" s="16" t="s">
        <v>166</v>
      </c>
      <c r="H989" s="15" t="s">
        <v>163</v>
      </c>
      <c r="I989" s="18" t="s">
        <v>163</v>
      </c>
      <c r="J989" s="18" t="s">
        <v>163</v>
      </c>
      <c r="K989" s="19" t="s">
        <v>163</v>
      </c>
      <c r="L989" s="15" t="s">
        <v>163</v>
      </c>
      <c r="R989" s="5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12"/>
      <c r="AF989" s="12"/>
    </row>
    <row r="990" spans="1:32" ht="15" customHeight="1">
      <c r="A990" s="14" t="s">
        <v>31</v>
      </c>
      <c r="B990" s="3" t="s">
        <v>123</v>
      </c>
      <c r="C990" s="20" t="s">
        <v>294</v>
      </c>
      <c r="D990" s="21" t="s">
        <v>224</v>
      </c>
      <c r="E990" s="21">
        <v>60</v>
      </c>
      <c r="F990" s="22" t="s">
        <v>29</v>
      </c>
      <c r="G990" s="21" t="s">
        <v>166</v>
      </c>
      <c r="H990" s="20" t="s">
        <v>163</v>
      </c>
      <c r="I990" s="23" t="s">
        <v>163</v>
      </c>
      <c r="J990" s="23" t="s">
        <v>163</v>
      </c>
      <c r="K990" s="24" t="s">
        <v>163</v>
      </c>
      <c r="L990" s="20" t="s">
        <v>163</v>
      </c>
      <c r="R990" s="5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12"/>
      <c r="AF990" s="12"/>
    </row>
    <row r="991" spans="1:32" ht="15" customHeight="1">
      <c r="A991" s="14" t="s">
        <v>31</v>
      </c>
      <c r="B991" s="3" t="s">
        <v>123</v>
      </c>
      <c r="C991" s="20" t="s">
        <v>294</v>
      </c>
      <c r="D991" s="21" t="s">
        <v>224</v>
      </c>
      <c r="E991" s="21">
        <v>60</v>
      </c>
      <c r="F991" s="22" t="s">
        <v>29</v>
      </c>
      <c r="G991" s="21" t="s">
        <v>166</v>
      </c>
      <c r="H991" s="20" t="s">
        <v>163</v>
      </c>
      <c r="I991" s="23" t="s">
        <v>163</v>
      </c>
      <c r="J991" s="23" t="s">
        <v>163</v>
      </c>
      <c r="K991" s="24" t="s">
        <v>163</v>
      </c>
      <c r="L991" s="20" t="s">
        <v>163</v>
      </c>
      <c r="R991" s="5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12"/>
      <c r="AF991" s="12"/>
    </row>
    <row r="992" spans="1:32" ht="15" customHeight="1">
      <c r="A992" s="14" t="s">
        <v>31</v>
      </c>
      <c r="B992" s="3" t="s">
        <v>123</v>
      </c>
      <c r="C992" s="20" t="s">
        <v>294</v>
      </c>
      <c r="D992" s="21" t="s">
        <v>224</v>
      </c>
      <c r="E992" s="21">
        <v>60</v>
      </c>
      <c r="F992" s="22" t="s">
        <v>29</v>
      </c>
      <c r="G992" s="21" t="s">
        <v>166</v>
      </c>
      <c r="H992" s="20" t="s">
        <v>163</v>
      </c>
      <c r="I992" s="23" t="s">
        <v>163</v>
      </c>
      <c r="J992" s="23" t="s">
        <v>163</v>
      </c>
      <c r="K992" s="24" t="s">
        <v>163</v>
      </c>
      <c r="L992" s="20" t="s">
        <v>163</v>
      </c>
      <c r="R992" s="5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12"/>
      <c r="AF992" s="12"/>
    </row>
    <row r="993" spans="1:32" ht="15" customHeight="1">
      <c r="A993" s="14" t="s">
        <v>31</v>
      </c>
      <c r="B993" s="3" t="s">
        <v>123</v>
      </c>
      <c r="C993" s="20" t="s">
        <v>294</v>
      </c>
      <c r="D993" s="21" t="s">
        <v>224</v>
      </c>
      <c r="E993" s="21">
        <v>60</v>
      </c>
      <c r="F993" s="22" t="s">
        <v>29</v>
      </c>
      <c r="G993" s="21" t="s">
        <v>166</v>
      </c>
      <c r="H993" s="20" t="s">
        <v>163</v>
      </c>
      <c r="I993" s="23" t="s">
        <v>163</v>
      </c>
      <c r="J993" s="23" t="s">
        <v>163</v>
      </c>
      <c r="K993" s="24" t="s">
        <v>163</v>
      </c>
      <c r="L993" s="20" t="s">
        <v>163</v>
      </c>
      <c r="R993" s="5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12"/>
      <c r="AF993" s="12"/>
    </row>
    <row r="994" spans="1:32" ht="15" customHeight="1">
      <c r="A994" s="14" t="s">
        <v>25</v>
      </c>
      <c r="B994" s="3" t="s">
        <v>123</v>
      </c>
      <c r="C994" s="20" t="s">
        <v>294</v>
      </c>
      <c r="D994" s="21" t="s">
        <v>224</v>
      </c>
      <c r="E994" s="21">
        <v>60</v>
      </c>
      <c r="F994" s="22" t="s">
        <v>29</v>
      </c>
      <c r="G994" s="21" t="s">
        <v>166</v>
      </c>
      <c r="H994" s="20" t="s">
        <v>163</v>
      </c>
      <c r="I994" s="23" t="s">
        <v>163</v>
      </c>
      <c r="J994" s="23" t="s">
        <v>163</v>
      </c>
      <c r="K994" s="24" t="s">
        <v>163</v>
      </c>
      <c r="L994" s="20" t="s">
        <v>163</v>
      </c>
      <c r="R994" s="5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12"/>
      <c r="AF994" s="12"/>
    </row>
    <row r="995" spans="1:32" ht="15" customHeight="1">
      <c r="A995" s="14" t="s">
        <v>25</v>
      </c>
      <c r="B995" s="3" t="s">
        <v>123</v>
      </c>
      <c r="C995" s="20" t="s">
        <v>294</v>
      </c>
      <c r="D995" s="21" t="s">
        <v>224</v>
      </c>
      <c r="E995" s="21">
        <v>60</v>
      </c>
      <c r="F995" s="22" t="s">
        <v>29</v>
      </c>
      <c r="G995" s="21" t="s">
        <v>166</v>
      </c>
      <c r="H995" s="20" t="s">
        <v>163</v>
      </c>
      <c r="I995" s="23" t="s">
        <v>163</v>
      </c>
      <c r="J995" s="23" t="s">
        <v>163</v>
      </c>
      <c r="K995" s="24" t="s">
        <v>163</v>
      </c>
      <c r="L995" s="20" t="s">
        <v>163</v>
      </c>
      <c r="R995" s="5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12"/>
      <c r="AF995" s="12"/>
    </row>
    <row r="996" spans="1:32" ht="15" customHeight="1">
      <c r="A996" s="14" t="s">
        <v>25</v>
      </c>
      <c r="B996" s="3" t="s">
        <v>123</v>
      </c>
      <c r="C996" s="20" t="s">
        <v>294</v>
      </c>
      <c r="D996" s="21" t="s">
        <v>224</v>
      </c>
      <c r="E996" s="21">
        <v>60</v>
      </c>
      <c r="F996" s="22" t="s">
        <v>29</v>
      </c>
      <c r="G996" s="21" t="s">
        <v>166</v>
      </c>
      <c r="H996" s="20" t="s">
        <v>163</v>
      </c>
      <c r="I996" s="23" t="s">
        <v>163</v>
      </c>
      <c r="J996" s="23" t="s">
        <v>163</v>
      </c>
      <c r="K996" s="24" t="s">
        <v>163</v>
      </c>
      <c r="L996" s="20" t="s">
        <v>163</v>
      </c>
      <c r="R996" s="5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12"/>
      <c r="AF996" s="12"/>
    </row>
    <row r="997" spans="1:32" ht="15" customHeight="1">
      <c r="A997" s="14" t="s">
        <v>25</v>
      </c>
      <c r="B997" s="3" t="s">
        <v>123</v>
      </c>
      <c r="C997" s="20" t="s">
        <v>294</v>
      </c>
      <c r="D997" s="21" t="s">
        <v>224</v>
      </c>
      <c r="E997" s="21">
        <v>60</v>
      </c>
      <c r="F997" s="22" t="s">
        <v>29</v>
      </c>
      <c r="G997" s="21" t="s">
        <v>166</v>
      </c>
      <c r="H997" s="20" t="s">
        <v>163</v>
      </c>
      <c r="I997" s="23" t="s">
        <v>163</v>
      </c>
      <c r="J997" s="23" t="s">
        <v>163</v>
      </c>
      <c r="K997" s="24" t="s">
        <v>163</v>
      </c>
      <c r="L997" s="20" t="s">
        <v>163</v>
      </c>
      <c r="R997" s="5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12"/>
      <c r="AF997" s="12"/>
    </row>
    <row r="998" spans="1:32" ht="15" customHeight="1">
      <c r="A998" s="14" t="s">
        <v>22</v>
      </c>
      <c r="B998" s="3" t="s">
        <v>123</v>
      </c>
      <c r="C998" s="20" t="s">
        <v>294</v>
      </c>
      <c r="D998" s="21" t="s">
        <v>224</v>
      </c>
      <c r="E998" s="21">
        <v>60</v>
      </c>
      <c r="F998" s="22" t="s">
        <v>24</v>
      </c>
      <c r="G998" s="21" t="s">
        <v>166</v>
      </c>
      <c r="H998" s="20" t="s">
        <v>163</v>
      </c>
      <c r="I998" s="23" t="s">
        <v>163</v>
      </c>
      <c r="J998" s="23" t="s">
        <v>163</v>
      </c>
      <c r="K998" s="24" t="s">
        <v>163</v>
      </c>
      <c r="L998" s="20" t="s">
        <v>163</v>
      </c>
      <c r="R998" s="5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12"/>
      <c r="AF998" s="12"/>
    </row>
    <row r="999" spans="1:32" ht="15" customHeight="1">
      <c r="A999" s="14" t="s">
        <v>22</v>
      </c>
      <c r="B999" s="3" t="s">
        <v>123</v>
      </c>
      <c r="C999" s="20" t="s">
        <v>294</v>
      </c>
      <c r="D999" s="21" t="s">
        <v>224</v>
      </c>
      <c r="E999" s="21">
        <v>60</v>
      </c>
      <c r="F999" s="22" t="s">
        <v>24</v>
      </c>
      <c r="G999" s="21" t="s">
        <v>166</v>
      </c>
      <c r="H999" s="20" t="s">
        <v>163</v>
      </c>
      <c r="I999" s="23" t="s">
        <v>163</v>
      </c>
      <c r="J999" s="23" t="s">
        <v>163</v>
      </c>
      <c r="K999" s="24" t="s">
        <v>163</v>
      </c>
      <c r="L999" s="20" t="s">
        <v>163</v>
      </c>
      <c r="R999" s="5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12"/>
      <c r="AF999" s="12"/>
    </row>
    <row r="1000" spans="1:32" ht="15" customHeight="1">
      <c r="A1000" s="14" t="s">
        <v>22</v>
      </c>
      <c r="B1000" s="3" t="s">
        <v>123</v>
      </c>
      <c r="C1000" s="20" t="s">
        <v>294</v>
      </c>
      <c r="D1000" s="21" t="s">
        <v>224</v>
      </c>
      <c r="E1000" s="21">
        <v>60</v>
      </c>
      <c r="F1000" s="22" t="s">
        <v>24</v>
      </c>
      <c r="G1000" s="21" t="s">
        <v>166</v>
      </c>
      <c r="H1000" s="20" t="s">
        <v>163</v>
      </c>
      <c r="I1000" s="23" t="s">
        <v>163</v>
      </c>
      <c r="J1000" s="23" t="s">
        <v>163</v>
      </c>
      <c r="K1000" s="24" t="s">
        <v>163</v>
      </c>
      <c r="L1000" s="20" t="s">
        <v>163</v>
      </c>
      <c r="R1000" s="5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12"/>
      <c r="AF1000" s="12"/>
    </row>
    <row r="1001" spans="1:32" ht="15" customHeight="1">
      <c r="A1001" s="14" t="s">
        <v>22</v>
      </c>
      <c r="B1001" s="3" t="s">
        <v>123</v>
      </c>
      <c r="C1001" s="20" t="s">
        <v>294</v>
      </c>
      <c r="D1001" s="21" t="s">
        <v>224</v>
      </c>
      <c r="E1001" s="21">
        <v>60</v>
      </c>
      <c r="F1001" s="22" t="s">
        <v>24</v>
      </c>
      <c r="G1001" s="21" t="s">
        <v>166</v>
      </c>
      <c r="H1001" s="20" t="s">
        <v>163</v>
      </c>
      <c r="I1001" s="23" t="s">
        <v>163</v>
      </c>
      <c r="J1001" s="23" t="s">
        <v>163</v>
      </c>
      <c r="K1001" s="24" t="s">
        <v>163</v>
      </c>
      <c r="L1001" s="20" t="s">
        <v>163</v>
      </c>
      <c r="R1001" s="5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12"/>
      <c r="AF1001" s="12"/>
    </row>
    <row r="1002" spans="1:32" ht="15" customHeight="1">
      <c r="A1002" s="14" t="s">
        <v>31</v>
      </c>
      <c r="B1002" s="3" t="s">
        <v>83</v>
      </c>
      <c r="C1002" s="20" t="s">
        <v>187</v>
      </c>
      <c r="D1002" s="21" t="s">
        <v>158</v>
      </c>
      <c r="E1002" s="21">
        <v>60</v>
      </c>
      <c r="F1002" s="22" t="s">
        <v>24</v>
      </c>
      <c r="G1002" s="21" t="s">
        <v>166</v>
      </c>
      <c r="H1002" s="20" t="s">
        <v>163</v>
      </c>
      <c r="I1002" s="23" t="s">
        <v>163</v>
      </c>
      <c r="J1002" s="23" t="s">
        <v>163</v>
      </c>
      <c r="K1002" s="24" t="s">
        <v>163</v>
      </c>
      <c r="L1002" s="20" t="s">
        <v>163</v>
      </c>
      <c r="R1002" s="5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12"/>
      <c r="AF1002" s="12"/>
    </row>
    <row r="1003" spans="1:32" ht="15" customHeight="1">
      <c r="A1003" s="14" t="s">
        <v>31</v>
      </c>
      <c r="B1003" s="3" t="s">
        <v>83</v>
      </c>
      <c r="C1003" s="20" t="s">
        <v>187</v>
      </c>
      <c r="D1003" s="21" t="s">
        <v>158</v>
      </c>
      <c r="E1003" s="21">
        <v>60</v>
      </c>
      <c r="F1003" s="22" t="s">
        <v>24</v>
      </c>
      <c r="G1003" s="21" t="s">
        <v>166</v>
      </c>
      <c r="H1003" s="20" t="s">
        <v>163</v>
      </c>
      <c r="I1003" s="23" t="s">
        <v>163</v>
      </c>
      <c r="J1003" s="23" t="s">
        <v>163</v>
      </c>
      <c r="K1003" s="24" t="s">
        <v>163</v>
      </c>
      <c r="L1003" s="20" t="s">
        <v>163</v>
      </c>
      <c r="R1003" s="5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12"/>
      <c r="AF1003" s="12"/>
    </row>
    <row r="1004" spans="1:32" ht="15" customHeight="1">
      <c r="A1004" s="14" t="s">
        <v>31</v>
      </c>
      <c r="B1004" s="3" t="s">
        <v>83</v>
      </c>
      <c r="C1004" s="20" t="s">
        <v>187</v>
      </c>
      <c r="D1004" s="21" t="s">
        <v>158</v>
      </c>
      <c r="E1004" s="21">
        <v>60</v>
      </c>
      <c r="F1004" s="22" t="s">
        <v>24</v>
      </c>
      <c r="G1004" s="21" t="s">
        <v>166</v>
      </c>
      <c r="H1004" s="20" t="s">
        <v>163</v>
      </c>
      <c r="I1004" s="23" t="s">
        <v>163</v>
      </c>
      <c r="J1004" s="23" t="s">
        <v>163</v>
      </c>
      <c r="K1004" s="24" t="s">
        <v>163</v>
      </c>
      <c r="L1004" s="20" t="s">
        <v>163</v>
      </c>
      <c r="R1004" s="5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12"/>
      <c r="AF1004" s="12"/>
    </row>
    <row r="1005" spans="1:32" ht="15" customHeight="1">
      <c r="A1005" s="14" t="s">
        <v>31</v>
      </c>
      <c r="B1005" s="3" t="s">
        <v>83</v>
      </c>
      <c r="C1005" s="20" t="s">
        <v>187</v>
      </c>
      <c r="D1005" s="21" t="s">
        <v>158</v>
      </c>
      <c r="E1005" s="21">
        <v>60</v>
      </c>
      <c r="F1005" s="22" t="s">
        <v>24</v>
      </c>
      <c r="G1005" s="21" t="s">
        <v>166</v>
      </c>
      <c r="H1005" s="20" t="s">
        <v>163</v>
      </c>
      <c r="I1005" s="23" t="s">
        <v>163</v>
      </c>
      <c r="J1005" s="23" t="s">
        <v>163</v>
      </c>
      <c r="K1005" s="24" t="s">
        <v>163</v>
      </c>
      <c r="L1005" s="20" t="s">
        <v>163</v>
      </c>
      <c r="R1005" s="5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12"/>
      <c r="AF1005" s="12"/>
    </row>
    <row r="1006" spans="1:32" ht="15" customHeight="1">
      <c r="A1006" s="14" t="s">
        <v>31</v>
      </c>
      <c r="B1006" s="3" t="s">
        <v>83</v>
      </c>
      <c r="C1006" s="20" t="s">
        <v>187</v>
      </c>
      <c r="D1006" s="21" t="s">
        <v>158</v>
      </c>
      <c r="E1006" s="21">
        <v>60</v>
      </c>
      <c r="F1006" s="22" t="s">
        <v>29</v>
      </c>
      <c r="G1006" s="21" t="s">
        <v>166</v>
      </c>
      <c r="H1006" s="20" t="s">
        <v>163</v>
      </c>
      <c r="I1006" s="23" t="s">
        <v>163</v>
      </c>
      <c r="J1006" s="23" t="s">
        <v>163</v>
      </c>
      <c r="K1006" s="24" t="s">
        <v>163</v>
      </c>
      <c r="L1006" s="20" t="s">
        <v>163</v>
      </c>
      <c r="R1006" s="5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12"/>
      <c r="AF1006" s="12"/>
    </row>
    <row r="1007" spans="1:32" ht="15" customHeight="1">
      <c r="A1007" s="14" t="s">
        <v>31</v>
      </c>
      <c r="B1007" s="3" t="s">
        <v>83</v>
      </c>
      <c r="C1007" s="20" t="s">
        <v>187</v>
      </c>
      <c r="D1007" s="21" t="s">
        <v>158</v>
      </c>
      <c r="E1007" s="21">
        <v>60</v>
      </c>
      <c r="F1007" s="22" t="s">
        <v>29</v>
      </c>
      <c r="G1007" s="21" t="s">
        <v>166</v>
      </c>
      <c r="H1007" s="20" t="s">
        <v>163</v>
      </c>
      <c r="I1007" s="23" t="s">
        <v>163</v>
      </c>
      <c r="J1007" s="23" t="s">
        <v>163</v>
      </c>
      <c r="K1007" s="24" t="s">
        <v>163</v>
      </c>
      <c r="L1007" s="20" t="s">
        <v>163</v>
      </c>
      <c r="R1007" s="5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12"/>
      <c r="AF1007" s="12"/>
    </row>
    <row r="1008" spans="1:32" ht="15" customHeight="1">
      <c r="A1008" s="14" t="s">
        <v>31</v>
      </c>
      <c r="B1008" s="3" t="s">
        <v>83</v>
      </c>
      <c r="C1008" s="20" t="s">
        <v>187</v>
      </c>
      <c r="D1008" s="21" t="s">
        <v>158</v>
      </c>
      <c r="E1008" s="21">
        <v>60</v>
      </c>
      <c r="F1008" s="22" t="s">
        <v>29</v>
      </c>
      <c r="G1008" s="21" t="s">
        <v>166</v>
      </c>
      <c r="H1008" s="20" t="s">
        <v>163</v>
      </c>
      <c r="I1008" s="23" t="s">
        <v>163</v>
      </c>
      <c r="J1008" s="23" t="s">
        <v>163</v>
      </c>
      <c r="K1008" s="24" t="s">
        <v>163</v>
      </c>
      <c r="L1008" s="20" t="s">
        <v>163</v>
      </c>
      <c r="R1008" s="5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12"/>
      <c r="AF1008" s="12"/>
    </row>
    <row r="1009" spans="1:32" ht="15" customHeight="1">
      <c r="A1009" s="14" t="s">
        <v>31</v>
      </c>
      <c r="B1009" s="3" t="s">
        <v>83</v>
      </c>
      <c r="C1009" s="20" t="s">
        <v>187</v>
      </c>
      <c r="D1009" s="21" t="s">
        <v>158</v>
      </c>
      <c r="E1009" s="21">
        <v>60</v>
      </c>
      <c r="F1009" s="22" t="s">
        <v>29</v>
      </c>
      <c r="G1009" s="21" t="s">
        <v>166</v>
      </c>
      <c r="H1009" s="20" t="s">
        <v>163</v>
      </c>
      <c r="I1009" s="23" t="s">
        <v>163</v>
      </c>
      <c r="J1009" s="23" t="s">
        <v>163</v>
      </c>
      <c r="K1009" s="24" t="s">
        <v>163</v>
      </c>
      <c r="L1009" s="20" t="s">
        <v>163</v>
      </c>
      <c r="R1009" s="5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12"/>
      <c r="AF1009" s="12"/>
    </row>
    <row r="1010" spans="1:32" ht="15" customHeight="1">
      <c r="A1010" s="14" t="s">
        <v>25</v>
      </c>
      <c r="B1010" s="3" t="s">
        <v>83</v>
      </c>
      <c r="C1010" s="15" t="s">
        <v>187</v>
      </c>
      <c r="D1010" s="16" t="s">
        <v>158</v>
      </c>
      <c r="E1010" s="16">
        <v>60</v>
      </c>
      <c r="F1010" s="17" t="s">
        <v>29</v>
      </c>
      <c r="G1010" s="16" t="s">
        <v>166</v>
      </c>
      <c r="H1010" s="15" t="s">
        <v>163</v>
      </c>
      <c r="I1010" s="18" t="s">
        <v>163</v>
      </c>
      <c r="J1010" s="18" t="s">
        <v>163</v>
      </c>
      <c r="K1010" s="19" t="s">
        <v>163</v>
      </c>
      <c r="L1010" s="15" t="s">
        <v>163</v>
      </c>
      <c r="R1010" s="5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12"/>
      <c r="AF1010" s="12"/>
    </row>
    <row r="1011" spans="1:32" ht="15" customHeight="1">
      <c r="A1011" s="14" t="s">
        <v>25</v>
      </c>
      <c r="B1011" s="3" t="s">
        <v>83</v>
      </c>
      <c r="C1011" s="15" t="s">
        <v>187</v>
      </c>
      <c r="D1011" s="16" t="s">
        <v>158</v>
      </c>
      <c r="E1011" s="16">
        <v>60</v>
      </c>
      <c r="F1011" s="17" t="s">
        <v>29</v>
      </c>
      <c r="G1011" s="16" t="s">
        <v>166</v>
      </c>
      <c r="H1011" s="15" t="s">
        <v>163</v>
      </c>
      <c r="I1011" s="18" t="s">
        <v>163</v>
      </c>
      <c r="J1011" s="18" t="s">
        <v>163</v>
      </c>
      <c r="K1011" s="19" t="s">
        <v>163</v>
      </c>
      <c r="L1011" s="15" t="s">
        <v>163</v>
      </c>
      <c r="R1011" s="5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12"/>
      <c r="AF1011" s="12"/>
    </row>
    <row r="1012" spans="1:32" ht="15" customHeight="1">
      <c r="A1012" s="14" t="s">
        <v>25</v>
      </c>
      <c r="B1012" s="3" t="s">
        <v>83</v>
      </c>
      <c r="C1012" s="15" t="s">
        <v>187</v>
      </c>
      <c r="D1012" s="16" t="s">
        <v>158</v>
      </c>
      <c r="E1012" s="16">
        <v>60</v>
      </c>
      <c r="F1012" s="17" t="s">
        <v>29</v>
      </c>
      <c r="G1012" s="16" t="s">
        <v>166</v>
      </c>
      <c r="H1012" s="15" t="s">
        <v>163</v>
      </c>
      <c r="I1012" s="18" t="s">
        <v>163</v>
      </c>
      <c r="J1012" s="18" t="s">
        <v>163</v>
      </c>
      <c r="K1012" s="19" t="s">
        <v>163</v>
      </c>
      <c r="L1012" s="15" t="s">
        <v>163</v>
      </c>
      <c r="R1012" s="5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12"/>
      <c r="AF1012" s="12"/>
    </row>
    <row r="1013" spans="1:32" ht="15" customHeight="1">
      <c r="A1013" s="14" t="s">
        <v>25</v>
      </c>
      <c r="B1013" s="3" t="s">
        <v>83</v>
      </c>
      <c r="C1013" s="15" t="s">
        <v>187</v>
      </c>
      <c r="D1013" s="16" t="s">
        <v>158</v>
      </c>
      <c r="E1013" s="16">
        <v>60</v>
      </c>
      <c r="F1013" s="17" t="s">
        <v>29</v>
      </c>
      <c r="G1013" s="16" t="s">
        <v>166</v>
      </c>
      <c r="H1013" s="15" t="s">
        <v>163</v>
      </c>
      <c r="I1013" s="18" t="s">
        <v>163</v>
      </c>
      <c r="J1013" s="18" t="s">
        <v>163</v>
      </c>
      <c r="K1013" s="19" t="s">
        <v>163</v>
      </c>
      <c r="L1013" s="15" t="s">
        <v>163</v>
      </c>
      <c r="R1013" s="5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12"/>
      <c r="AF1013" s="12"/>
    </row>
    <row r="1014" spans="1:32" ht="15" customHeight="1">
      <c r="A1014" s="14" t="s">
        <v>31</v>
      </c>
      <c r="B1014" s="3" t="s">
        <v>124</v>
      </c>
      <c r="C1014" s="20" t="s">
        <v>201</v>
      </c>
      <c r="D1014" s="21" t="s">
        <v>158</v>
      </c>
      <c r="E1014" s="21">
        <v>60</v>
      </c>
      <c r="F1014" s="22" t="s">
        <v>24</v>
      </c>
      <c r="G1014" s="21" t="s">
        <v>166</v>
      </c>
      <c r="H1014" s="20" t="s">
        <v>163</v>
      </c>
      <c r="I1014" s="23" t="s">
        <v>163</v>
      </c>
      <c r="J1014" s="23" t="s">
        <v>163</v>
      </c>
      <c r="K1014" s="24" t="s">
        <v>163</v>
      </c>
      <c r="L1014" s="20" t="s">
        <v>163</v>
      </c>
      <c r="R1014" s="5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12"/>
      <c r="AF1014" s="12"/>
    </row>
    <row r="1015" spans="1:32" ht="15" customHeight="1">
      <c r="A1015" s="14" t="s">
        <v>31</v>
      </c>
      <c r="B1015" s="3" t="s">
        <v>124</v>
      </c>
      <c r="C1015" s="20" t="s">
        <v>201</v>
      </c>
      <c r="D1015" s="21" t="s">
        <v>158</v>
      </c>
      <c r="E1015" s="21">
        <v>60</v>
      </c>
      <c r="F1015" s="22" t="s">
        <v>24</v>
      </c>
      <c r="G1015" s="21" t="s">
        <v>166</v>
      </c>
      <c r="H1015" s="20" t="s">
        <v>163</v>
      </c>
      <c r="I1015" s="23" t="s">
        <v>163</v>
      </c>
      <c r="J1015" s="23" t="s">
        <v>163</v>
      </c>
      <c r="K1015" s="24" t="s">
        <v>163</v>
      </c>
      <c r="L1015" s="20" t="s">
        <v>163</v>
      </c>
      <c r="R1015" s="5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12"/>
      <c r="AF1015" s="12"/>
    </row>
    <row r="1016" spans="1:32" ht="15" customHeight="1">
      <c r="A1016" s="14" t="s">
        <v>31</v>
      </c>
      <c r="B1016" s="3" t="s">
        <v>124</v>
      </c>
      <c r="C1016" s="20" t="s">
        <v>201</v>
      </c>
      <c r="D1016" s="21" t="s">
        <v>158</v>
      </c>
      <c r="E1016" s="21">
        <v>60</v>
      </c>
      <c r="F1016" s="22" t="s">
        <v>24</v>
      </c>
      <c r="G1016" s="21" t="s">
        <v>166</v>
      </c>
      <c r="H1016" s="20" t="s">
        <v>163</v>
      </c>
      <c r="I1016" s="23" t="s">
        <v>163</v>
      </c>
      <c r="J1016" s="23" t="s">
        <v>163</v>
      </c>
      <c r="K1016" s="24" t="s">
        <v>163</v>
      </c>
      <c r="L1016" s="20" t="s">
        <v>163</v>
      </c>
      <c r="R1016" s="5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12"/>
      <c r="AF1016" s="12"/>
    </row>
    <row r="1017" spans="1:32" ht="15" customHeight="1">
      <c r="A1017" s="14" t="s">
        <v>31</v>
      </c>
      <c r="B1017" s="3" t="s">
        <v>124</v>
      </c>
      <c r="C1017" s="20" t="s">
        <v>201</v>
      </c>
      <c r="D1017" s="21" t="s">
        <v>158</v>
      </c>
      <c r="E1017" s="21">
        <v>60</v>
      </c>
      <c r="F1017" s="22" t="s">
        <v>24</v>
      </c>
      <c r="G1017" s="21" t="s">
        <v>166</v>
      </c>
      <c r="H1017" s="20" t="s">
        <v>163</v>
      </c>
      <c r="I1017" s="23" t="s">
        <v>163</v>
      </c>
      <c r="J1017" s="23" t="s">
        <v>163</v>
      </c>
      <c r="K1017" s="24" t="s">
        <v>163</v>
      </c>
      <c r="L1017" s="20" t="s">
        <v>163</v>
      </c>
      <c r="R1017" s="5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12"/>
      <c r="AF1017" s="12"/>
    </row>
    <row r="1018" spans="1:32" ht="15" customHeight="1">
      <c r="A1018" s="14" t="s">
        <v>31</v>
      </c>
      <c r="B1018" s="3" t="s">
        <v>124</v>
      </c>
      <c r="C1018" s="20" t="s">
        <v>201</v>
      </c>
      <c r="D1018" s="21" t="s">
        <v>158</v>
      </c>
      <c r="E1018" s="21">
        <v>60</v>
      </c>
      <c r="F1018" s="22" t="s">
        <v>29</v>
      </c>
      <c r="G1018" s="21" t="s">
        <v>166</v>
      </c>
      <c r="H1018" s="20" t="s">
        <v>163</v>
      </c>
      <c r="I1018" s="23" t="s">
        <v>163</v>
      </c>
      <c r="J1018" s="23" t="s">
        <v>163</v>
      </c>
      <c r="K1018" s="24" t="s">
        <v>163</v>
      </c>
      <c r="L1018" s="20" t="s">
        <v>163</v>
      </c>
      <c r="R1018" s="5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12"/>
      <c r="AF1018" s="12"/>
    </row>
    <row r="1019" spans="1:32" ht="15" customHeight="1">
      <c r="A1019" s="14" t="s">
        <v>31</v>
      </c>
      <c r="B1019" s="3" t="s">
        <v>124</v>
      </c>
      <c r="C1019" s="20" t="s">
        <v>201</v>
      </c>
      <c r="D1019" s="21" t="s">
        <v>158</v>
      </c>
      <c r="E1019" s="21">
        <v>60</v>
      </c>
      <c r="F1019" s="22" t="s">
        <v>29</v>
      </c>
      <c r="G1019" s="21" t="s">
        <v>166</v>
      </c>
      <c r="H1019" s="20" t="s">
        <v>163</v>
      </c>
      <c r="I1019" s="23" t="s">
        <v>163</v>
      </c>
      <c r="J1019" s="23" t="s">
        <v>163</v>
      </c>
      <c r="K1019" s="24" t="s">
        <v>163</v>
      </c>
      <c r="L1019" s="20" t="s">
        <v>163</v>
      </c>
      <c r="R1019" s="5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12"/>
      <c r="AF1019" s="12"/>
    </row>
    <row r="1020" spans="1:32" ht="15" customHeight="1">
      <c r="A1020" s="14" t="s">
        <v>31</v>
      </c>
      <c r="B1020" s="3" t="s">
        <v>124</v>
      </c>
      <c r="C1020" s="20" t="s">
        <v>201</v>
      </c>
      <c r="D1020" s="21" t="s">
        <v>158</v>
      </c>
      <c r="E1020" s="21">
        <v>60</v>
      </c>
      <c r="F1020" s="22" t="s">
        <v>29</v>
      </c>
      <c r="G1020" s="21" t="s">
        <v>166</v>
      </c>
      <c r="H1020" s="20" t="s">
        <v>163</v>
      </c>
      <c r="I1020" s="23" t="s">
        <v>163</v>
      </c>
      <c r="J1020" s="23" t="s">
        <v>163</v>
      </c>
      <c r="K1020" s="24" t="s">
        <v>163</v>
      </c>
      <c r="L1020" s="20" t="s">
        <v>163</v>
      </c>
      <c r="R1020" s="5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12"/>
      <c r="AF1020" s="12"/>
    </row>
    <row r="1021" spans="1:32" ht="15" customHeight="1">
      <c r="A1021" s="14" t="s">
        <v>31</v>
      </c>
      <c r="B1021" s="3" t="s">
        <v>124</v>
      </c>
      <c r="C1021" s="20" t="s">
        <v>201</v>
      </c>
      <c r="D1021" s="21" t="s">
        <v>158</v>
      </c>
      <c r="E1021" s="21">
        <v>60</v>
      </c>
      <c r="F1021" s="22" t="s">
        <v>29</v>
      </c>
      <c r="G1021" s="21" t="s">
        <v>166</v>
      </c>
      <c r="H1021" s="20" t="s">
        <v>163</v>
      </c>
      <c r="I1021" s="23" t="s">
        <v>163</v>
      </c>
      <c r="J1021" s="23" t="s">
        <v>163</v>
      </c>
      <c r="K1021" s="24" t="s">
        <v>163</v>
      </c>
      <c r="L1021" s="20" t="s">
        <v>163</v>
      </c>
      <c r="R1021" s="5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12"/>
      <c r="AF1021" s="12"/>
    </row>
    <row r="1022" spans="1:32" ht="15" customHeight="1">
      <c r="A1022" s="14" t="s">
        <v>22</v>
      </c>
      <c r="B1022" s="3" t="s">
        <v>124</v>
      </c>
      <c r="C1022" s="15" t="s">
        <v>201</v>
      </c>
      <c r="D1022" s="16" t="s">
        <v>158</v>
      </c>
      <c r="E1022" s="16">
        <v>60</v>
      </c>
      <c r="F1022" s="17" t="s">
        <v>24</v>
      </c>
      <c r="G1022" s="16" t="s">
        <v>166</v>
      </c>
      <c r="H1022" s="15" t="s">
        <v>163</v>
      </c>
      <c r="I1022" s="18" t="s">
        <v>163</v>
      </c>
      <c r="J1022" s="18" t="s">
        <v>163</v>
      </c>
      <c r="K1022" s="19" t="s">
        <v>163</v>
      </c>
      <c r="L1022" s="15" t="s">
        <v>163</v>
      </c>
      <c r="R1022" s="5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12"/>
      <c r="AF1022" s="12"/>
    </row>
    <row r="1023" spans="1:32" ht="15" customHeight="1">
      <c r="A1023" s="14" t="s">
        <v>22</v>
      </c>
      <c r="B1023" s="3" t="s">
        <v>124</v>
      </c>
      <c r="C1023" s="15" t="s">
        <v>201</v>
      </c>
      <c r="D1023" s="16" t="s">
        <v>158</v>
      </c>
      <c r="E1023" s="16">
        <v>60</v>
      </c>
      <c r="F1023" s="17" t="s">
        <v>24</v>
      </c>
      <c r="G1023" s="16" t="s">
        <v>166</v>
      </c>
      <c r="H1023" s="15" t="s">
        <v>163</v>
      </c>
      <c r="I1023" s="18" t="s">
        <v>163</v>
      </c>
      <c r="J1023" s="18" t="s">
        <v>163</v>
      </c>
      <c r="K1023" s="19" t="s">
        <v>163</v>
      </c>
      <c r="L1023" s="15" t="s">
        <v>163</v>
      </c>
      <c r="R1023" s="5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12"/>
      <c r="AF1023" s="12"/>
    </row>
    <row r="1024" spans="1:32" ht="15" customHeight="1">
      <c r="A1024" s="14" t="s">
        <v>22</v>
      </c>
      <c r="B1024" s="3" t="s">
        <v>124</v>
      </c>
      <c r="C1024" s="15" t="s">
        <v>201</v>
      </c>
      <c r="D1024" s="16" t="s">
        <v>158</v>
      </c>
      <c r="E1024" s="16">
        <v>60</v>
      </c>
      <c r="F1024" s="17" t="s">
        <v>24</v>
      </c>
      <c r="G1024" s="16" t="s">
        <v>166</v>
      </c>
      <c r="H1024" s="15" t="s">
        <v>163</v>
      </c>
      <c r="I1024" s="18" t="s">
        <v>163</v>
      </c>
      <c r="J1024" s="18" t="s">
        <v>163</v>
      </c>
      <c r="K1024" s="19" t="s">
        <v>163</v>
      </c>
      <c r="L1024" s="15" t="s">
        <v>163</v>
      </c>
      <c r="R1024" s="5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12"/>
      <c r="AF1024" s="12"/>
    </row>
    <row r="1025" spans="1:32" ht="15" customHeight="1">
      <c r="A1025" s="14" t="s">
        <v>22</v>
      </c>
      <c r="B1025" s="3" t="s">
        <v>124</v>
      </c>
      <c r="C1025" s="15" t="s">
        <v>201</v>
      </c>
      <c r="D1025" s="16" t="s">
        <v>158</v>
      </c>
      <c r="E1025" s="16">
        <v>60</v>
      </c>
      <c r="F1025" s="17" t="s">
        <v>24</v>
      </c>
      <c r="G1025" s="16" t="s">
        <v>166</v>
      </c>
      <c r="H1025" s="15" t="s">
        <v>163</v>
      </c>
      <c r="I1025" s="18" t="s">
        <v>163</v>
      </c>
      <c r="J1025" s="18" t="s">
        <v>163</v>
      </c>
      <c r="K1025" s="19" t="s">
        <v>163</v>
      </c>
      <c r="L1025" s="15" t="s">
        <v>163</v>
      </c>
      <c r="R1025" s="5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12"/>
      <c r="AF1025" s="12"/>
    </row>
    <row r="1026" spans="1:32" ht="15" customHeight="1">
      <c r="A1026" s="14" t="s">
        <v>31</v>
      </c>
      <c r="B1026" s="3" t="s">
        <v>125</v>
      </c>
      <c r="C1026" s="20" t="s">
        <v>295</v>
      </c>
      <c r="D1026" s="21" t="s">
        <v>224</v>
      </c>
      <c r="E1026" s="21">
        <v>60</v>
      </c>
      <c r="F1026" s="22" t="s">
        <v>24</v>
      </c>
      <c r="G1026" s="21" t="s">
        <v>171</v>
      </c>
      <c r="H1026" s="20" t="s">
        <v>163</v>
      </c>
      <c r="I1026" s="23" t="s">
        <v>163</v>
      </c>
      <c r="J1026" s="23" t="s">
        <v>163</v>
      </c>
      <c r="K1026" s="24" t="s">
        <v>163</v>
      </c>
      <c r="L1026" s="20" t="s">
        <v>163</v>
      </c>
      <c r="R1026" s="5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12"/>
      <c r="AF1026" s="12"/>
    </row>
    <row r="1027" spans="1:32" ht="15" customHeight="1">
      <c r="A1027" s="14" t="s">
        <v>31</v>
      </c>
      <c r="B1027" s="3" t="s">
        <v>125</v>
      </c>
      <c r="C1027" s="20" t="s">
        <v>295</v>
      </c>
      <c r="D1027" s="21" t="s">
        <v>224</v>
      </c>
      <c r="E1027" s="21">
        <v>60</v>
      </c>
      <c r="F1027" s="22" t="s">
        <v>24</v>
      </c>
      <c r="G1027" s="21" t="s">
        <v>171</v>
      </c>
      <c r="H1027" s="20" t="s">
        <v>163</v>
      </c>
      <c r="I1027" s="23" t="s">
        <v>163</v>
      </c>
      <c r="J1027" s="23" t="s">
        <v>163</v>
      </c>
      <c r="K1027" s="24" t="s">
        <v>163</v>
      </c>
      <c r="L1027" s="20" t="s">
        <v>163</v>
      </c>
      <c r="R1027" s="5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12"/>
      <c r="AF1027" s="12"/>
    </row>
    <row r="1028" spans="1:32" ht="15" customHeight="1">
      <c r="A1028" s="14" t="s">
        <v>31</v>
      </c>
      <c r="B1028" s="3" t="s">
        <v>125</v>
      </c>
      <c r="C1028" s="20" t="s">
        <v>295</v>
      </c>
      <c r="D1028" s="21" t="s">
        <v>224</v>
      </c>
      <c r="E1028" s="21">
        <v>60</v>
      </c>
      <c r="F1028" s="22" t="s">
        <v>24</v>
      </c>
      <c r="G1028" s="21" t="s">
        <v>171</v>
      </c>
      <c r="H1028" s="20" t="s">
        <v>163</v>
      </c>
      <c r="I1028" s="23" t="s">
        <v>163</v>
      </c>
      <c r="J1028" s="23" t="s">
        <v>163</v>
      </c>
      <c r="K1028" s="24" t="s">
        <v>163</v>
      </c>
      <c r="L1028" s="20" t="s">
        <v>163</v>
      </c>
      <c r="R1028" s="5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12"/>
      <c r="AF1028" s="12"/>
    </row>
    <row r="1029" spans="1:32" ht="15" customHeight="1">
      <c r="A1029" s="14" t="s">
        <v>31</v>
      </c>
      <c r="B1029" s="3" t="s">
        <v>125</v>
      </c>
      <c r="C1029" s="20" t="s">
        <v>295</v>
      </c>
      <c r="D1029" s="21" t="s">
        <v>224</v>
      </c>
      <c r="E1029" s="21">
        <v>60</v>
      </c>
      <c r="F1029" s="22" t="s">
        <v>24</v>
      </c>
      <c r="G1029" s="21" t="s">
        <v>171</v>
      </c>
      <c r="H1029" s="20" t="s">
        <v>163</v>
      </c>
      <c r="I1029" s="23" t="s">
        <v>163</v>
      </c>
      <c r="J1029" s="23" t="s">
        <v>163</v>
      </c>
      <c r="K1029" s="24" t="s">
        <v>163</v>
      </c>
      <c r="L1029" s="20" t="s">
        <v>163</v>
      </c>
      <c r="R1029" s="5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12"/>
      <c r="AF1029" s="12"/>
    </row>
    <row r="1030" spans="1:32" ht="15" customHeight="1">
      <c r="A1030" s="14" t="s">
        <v>31</v>
      </c>
      <c r="B1030" s="3" t="s">
        <v>125</v>
      </c>
      <c r="C1030" s="20" t="s">
        <v>295</v>
      </c>
      <c r="D1030" s="21" t="s">
        <v>224</v>
      </c>
      <c r="E1030" s="21">
        <v>60</v>
      </c>
      <c r="F1030" s="22" t="s">
        <v>29</v>
      </c>
      <c r="G1030" s="21" t="s">
        <v>171</v>
      </c>
      <c r="H1030" s="20" t="s">
        <v>163</v>
      </c>
      <c r="I1030" s="23" t="s">
        <v>163</v>
      </c>
      <c r="J1030" s="23" t="s">
        <v>163</v>
      </c>
      <c r="K1030" s="24" t="s">
        <v>163</v>
      </c>
      <c r="L1030" s="20" t="s">
        <v>163</v>
      </c>
      <c r="M1030" s="12"/>
      <c r="N1030" s="12"/>
      <c r="O1030" s="12"/>
      <c r="P1030" s="12"/>
      <c r="Q1030" s="12"/>
      <c r="R1030" s="5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12"/>
      <c r="AF1030" s="12"/>
    </row>
    <row r="1031" spans="1:32" ht="15" customHeight="1">
      <c r="A1031" s="14" t="s">
        <v>31</v>
      </c>
      <c r="B1031" s="3" t="s">
        <v>125</v>
      </c>
      <c r="C1031" s="20" t="s">
        <v>295</v>
      </c>
      <c r="D1031" s="21" t="s">
        <v>224</v>
      </c>
      <c r="E1031" s="21">
        <v>60</v>
      </c>
      <c r="F1031" s="22" t="s">
        <v>29</v>
      </c>
      <c r="G1031" s="21" t="s">
        <v>171</v>
      </c>
      <c r="H1031" s="20" t="s">
        <v>163</v>
      </c>
      <c r="I1031" s="23" t="s">
        <v>163</v>
      </c>
      <c r="J1031" s="23" t="s">
        <v>163</v>
      </c>
      <c r="K1031" s="24" t="s">
        <v>163</v>
      </c>
      <c r="L1031" s="20" t="s">
        <v>163</v>
      </c>
      <c r="R1031" s="5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12"/>
      <c r="AF1031" s="12"/>
    </row>
    <row r="1032" spans="1:32" ht="15" customHeight="1">
      <c r="A1032" s="14" t="s">
        <v>31</v>
      </c>
      <c r="B1032" s="3" t="s">
        <v>125</v>
      </c>
      <c r="C1032" s="20" t="s">
        <v>295</v>
      </c>
      <c r="D1032" s="21" t="s">
        <v>224</v>
      </c>
      <c r="E1032" s="21">
        <v>60</v>
      </c>
      <c r="F1032" s="22" t="s">
        <v>29</v>
      </c>
      <c r="G1032" s="21" t="s">
        <v>171</v>
      </c>
      <c r="H1032" s="20" t="s">
        <v>163</v>
      </c>
      <c r="I1032" s="23" t="s">
        <v>163</v>
      </c>
      <c r="J1032" s="23" t="s">
        <v>163</v>
      </c>
      <c r="K1032" s="24" t="s">
        <v>163</v>
      </c>
      <c r="L1032" s="20" t="s">
        <v>163</v>
      </c>
      <c r="R1032" s="5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12"/>
      <c r="AF1032" s="12"/>
    </row>
    <row r="1033" spans="1:32" ht="15" customHeight="1">
      <c r="A1033" s="14" t="s">
        <v>31</v>
      </c>
      <c r="B1033" s="3" t="s">
        <v>125</v>
      </c>
      <c r="C1033" s="20" t="s">
        <v>295</v>
      </c>
      <c r="D1033" s="21" t="s">
        <v>224</v>
      </c>
      <c r="E1033" s="21">
        <v>60</v>
      </c>
      <c r="F1033" s="22" t="s">
        <v>29</v>
      </c>
      <c r="G1033" s="21" t="s">
        <v>171</v>
      </c>
      <c r="H1033" s="20" t="s">
        <v>163</v>
      </c>
      <c r="I1033" s="23" t="s">
        <v>163</v>
      </c>
      <c r="J1033" s="23" t="s">
        <v>163</v>
      </c>
      <c r="K1033" s="24" t="s">
        <v>163</v>
      </c>
      <c r="L1033" s="20" t="s">
        <v>163</v>
      </c>
      <c r="R1033" s="5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12"/>
      <c r="AF1033" s="12"/>
    </row>
    <row r="1034" spans="1:32" ht="15" customHeight="1">
      <c r="A1034" s="14" t="s">
        <v>25</v>
      </c>
      <c r="B1034" s="3" t="s">
        <v>125</v>
      </c>
      <c r="C1034" s="20" t="s">
        <v>295</v>
      </c>
      <c r="D1034" s="21" t="s">
        <v>224</v>
      </c>
      <c r="E1034" s="21">
        <v>60</v>
      </c>
      <c r="F1034" s="22" t="s">
        <v>29</v>
      </c>
      <c r="G1034" s="21" t="s">
        <v>171</v>
      </c>
      <c r="H1034" s="20" t="s">
        <v>163</v>
      </c>
      <c r="I1034" s="23" t="s">
        <v>163</v>
      </c>
      <c r="J1034" s="23" t="s">
        <v>163</v>
      </c>
      <c r="K1034" s="24" t="s">
        <v>163</v>
      </c>
      <c r="L1034" s="20" t="s">
        <v>163</v>
      </c>
      <c r="R1034" s="5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12"/>
      <c r="AF1034" s="12"/>
    </row>
    <row r="1035" spans="1:32" ht="15" customHeight="1">
      <c r="A1035" s="14" t="s">
        <v>25</v>
      </c>
      <c r="B1035" s="3" t="s">
        <v>125</v>
      </c>
      <c r="C1035" s="20" t="s">
        <v>295</v>
      </c>
      <c r="D1035" s="21" t="s">
        <v>224</v>
      </c>
      <c r="E1035" s="21">
        <v>60</v>
      </c>
      <c r="F1035" s="22" t="s">
        <v>29</v>
      </c>
      <c r="G1035" s="21" t="s">
        <v>171</v>
      </c>
      <c r="H1035" s="20" t="s">
        <v>163</v>
      </c>
      <c r="I1035" s="23" t="s">
        <v>163</v>
      </c>
      <c r="J1035" s="23" t="s">
        <v>163</v>
      </c>
      <c r="K1035" s="24" t="s">
        <v>163</v>
      </c>
      <c r="L1035" s="20" t="s">
        <v>163</v>
      </c>
      <c r="R1035" s="5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12"/>
      <c r="AF1035" s="12"/>
    </row>
    <row r="1036" spans="1:32" ht="15" customHeight="1">
      <c r="A1036" s="14" t="s">
        <v>25</v>
      </c>
      <c r="B1036" s="3" t="s">
        <v>125</v>
      </c>
      <c r="C1036" s="20" t="s">
        <v>295</v>
      </c>
      <c r="D1036" s="21" t="s">
        <v>224</v>
      </c>
      <c r="E1036" s="21">
        <v>60</v>
      </c>
      <c r="F1036" s="22" t="s">
        <v>29</v>
      </c>
      <c r="G1036" s="21" t="s">
        <v>171</v>
      </c>
      <c r="H1036" s="20" t="s">
        <v>163</v>
      </c>
      <c r="I1036" s="23" t="s">
        <v>163</v>
      </c>
      <c r="J1036" s="23" t="s">
        <v>163</v>
      </c>
      <c r="K1036" s="24" t="s">
        <v>163</v>
      </c>
      <c r="L1036" s="20" t="s">
        <v>163</v>
      </c>
      <c r="R1036" s="5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12"/>
      <c r="AF1036" s="12"/>
    </row>
    <row r="1037" spans="1:32" ht="15" customHeight="1">
      <c r="A1037" s="14" t="s">
        <v>25</v>
      </c>
      <c r="B1037" s="3" t="s">
        <v>125</v>
      </c>
      <c r="C1037" s="20" t="s">
        <v>295</v>
      </c>
      <c r="D1037" s="21" t="s">
        <v>224</v>
      </c>
      <c r="E1037" s="21">
        <v>60</v>
      </c>
      <c r="F1037" s="22" t="s">
        <v>29</v>
      </c>
      <c r="G1037" s="21" t="s">
        <v>171</v>
      </c>
      <c r="H1037" s="20" t="s">
        <v>163</v>
      </c>
      <c r="I1037" s="23" t="s">
        <v>163</v>
      </c>
      <c r="J1037" s="23" t="s">
        <v>163</v>
      </c>
      <c r="K1037" s="24" t="s">
        <v>163</v>
      </c>
      <c r="L1037" s="20" t="s">
        <v>163</v>
      </c>
      <c r="R1037" s="5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12"/>
      <c r="AF1037" s="12"/>
    </row>
    <row r="1038" spans="1:32" ht="15" customHeight="1">
      <c r="A1038" s="14" t="s">
        <v>22</v>
      </c>
      <c r="B1038" s="3" t="s">
        <v>125</v>
      </c>
      <c r="C1038" s="20" t="s">
        <v>295</v>
      </c>
      <c r="D1038" s="21" t="s">
        <v>224</v>
      </c>
      <c r="E1038" s="21">
        <v>60</v>
      </c>
      <c r="F1038" s="22" t="s">
        <v>24</v>
      </c>
      <c r="G1038" s="21" t="s">
        <v>171</v>
      </c>
      <c r="H1038" s="20" t="s">
        <v>163</v>
      </c>
      <c r="I1038" s="23" t="s">
        <v>163</v>
      </c>
      <c r="J1038" s="23" t="s">
        <v>163</v>
      </c>
      <c r="K1038" s="24" t="s">
        <v>163</v>
      </c>
      <c r="L1038" s="20" t="s">
        <v>163</v>
      </c>
      <c r="R1038" s="5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12"/>
      <c r="AF1038" s="12"/>
    </row>
    <row r="1039" spans="1:32" ht="15" customHeight="1">
      <c r="A1039" s="14" t="s">
        <v>22</v>
      </c>
      <c r="B1039" s="3" t="s">
        <v>125</v>
      </c>
      <c r="C1039" s="20" t="s">
        <v>295</v>
      </c>
      <c r="D1039" s="21" t="s">
        <v>224</v>
      </c>
      <c r="E1039" s="21">
        <v>60</v>
      </c>
      <c r="F1039" s="22" t="s">
        <v>24</v>
      </c>
      <c r="G1039" s="21" t="s">
        <v>171</v>
      </c>
      <c r="H1039" s="20" t="s">
        <v>163</v>
      </c>
      <c r="I1039" s="23" t="s">
        <v>163</v>
      </c>
      <c r="J1039" s="23" t="s">
        <v>163</v>
      </c>
      <c r="K1039" s="24" t="s">
        <v>163</v>
      </c>
      <c r="L1039" s="20" t="s">
        <v>163</v>
      </c>
      <c r="R1039" s="5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12"/>
      <c r="AF1039" s="12"/>
    </row>
    <row r="1040" spans="1:32" ht="15" customHeight="1">
      <c r="A1040" s="14" t="s">
        <v>22</v>
      </c>
      <c r="B1040" s="3" t="s">
        <v>125</v>
      </c>
      <c r="C1040" s="20" t="s">
        <v>295</v>
      </c>
      <c r="D1040" s="21" t="s">
        <v>224</v>
      </c>
      <c r="E1040" s="21">
        <v>60</v>
      </c>
      <c r="F1040" s="22" t="s">
        <v>24</v>
      </c>
      <c r="G1040" s="21" t="s">
        <v>171</v>
      </c>
      <c r="H1040" s="20" t="s">
        <v>163</v>
      </c>
      <c r="I1040" s="23" t="s">
        <v>163</v>
      </c>
      <c r="J1040" s="23" t="s">
        <v>163</v>
      </c>
      <c r="K1040" s="24" t="s">
        <v>163</v>
      </c>
      <c r="L1040" s="20" t="s">
        <v>163</v>
      </c>
      <c r="R1040" s="5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12"/>
      <c r="AF1040" s="12"/>
    </row>
    <row r="1041" spans="1:32" ht="15" customHeight="1">
      <c r="A1041" s="14" t="s">
        <v>22</v>
      </c>
      <c r="B1041" s="3" t="s">
        <v>125</v>
      </c>
      <c r="C1041" s="20" t="s">
        <v>295</v>
      </c>
      <c r="D1041" s="21" t="s">
        <v>224</v>
      </c>
      <c r="E1041" s="21">
        <v>60</v>
      </c>
      <c r="F1041" s="22" t="s">
        <v>24</v>
      </c>
      <c r="G1041" s="21" t="s">
        <v>171</v>
      </c>
      <c r="H1041" s="20" t="s">
        <v>163</v>
      </c>
      <c r="I1041" s="23" t="s">
        <v>163</v>
      </c>
      <c r="J1041" s="23" t="s">
        <v>163</v>
      </c>
      <c r="K1041" s="24" t="s">
        <v>163</v>
      </c>
      <c r="L1041" s="20" t="s">
        <v>163</v>
      </c>
      <c r="R1041" s="5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12"/>
      <c r="AF1041" s="12"/>
    </row>
    <row r="1042" spans="1:32" ht="15" customHeight="1">
      <c r="A1042" s="14" t="s">
        <v>31</v>
      </c>
      <c r="B1042" s="3" t="s">
        <v>126</v>
      </c>
      <c r="C1042" s="20" t="s">
        <v>296</v>
      </c>
      <c r="D1042" s="21" t="s">
        <v>224</v>
      </c>
      <c r="E1042" s="21">
        <v>60</v>
      </c>
      <c r="F1042" s="22" t="s">
        <v>24</v>
      </c>
      <c r="G1042" s="21" t="s">
        <v>261</v>
      </c>
      <c r="H1042" s="20" t="s">
        <v>163</v>
      </c>
      <c r="I1042" s="23" t="s">
        <v>163</v>
      </c>
      <c r="J1042" s="23" t="s">
        <v>163</v>
      </c>
      <c r="K1042" s="24" t="s">
        <v>163</v>
      </c>
      <c r="L1042" s="20" t="s">
        <v>163</v>
      </c>
      <c r="R1042" s="5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12"/>
      <c r="AF1042" s="12"/>
    </row>
    <row r="1043" spans="1:32" ht="15" customHeight="1">
      <c r="A1043" s="14" t="s">
        <v>31</v>
      </c>
      <c r="B1043" s="3" t="s">
        <v>126</v>
      </c>
      <c r="C1043" s="20" t="s">
        <v>296</v>
      </c>
      <c r="D1043" s="21" t="s">
        <v>224</v>
      </c>
      <c r="E1043" s="21">
        <v>60</v>
      </c>
      <c r="F1043" s="22" t="s">
        <v>24</v>
      </c>
      <c r="G1043" s="21" t="s">
        <v>261</v>
      </c>
      <c r="H1043" s="20" t="s">
        <v>163</v>
      </c>
      <c r="I1043" s="23" t="s">
        <v>163</v>
      </c>
      <c r="J1043" s="23" t="s">
        <v>163</v>
      </c>
      <c r="K1043" s="24" t="s">
        <v>163</v>
      </c>
      <c r="L1043" s="20" t="s">
        <v>163</v>
      </c>
      <c r="R1043" s="5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12"/>
      <c r="AF1043" s="12"/>
    </row>
    <row r="1044" spans="1:32" ht="15" customHeight="1">
      <c r="A1044" s="14" t="s">
        <v>31</v>
      </c>
      <c r="B1044" s="3" t="s">
        <v>126</v>
      </c>
      <c r="C1044" s="20" t="s">
        <v>296</v>
      </c>
      <c r="D1044" s="21" t="s">
        <v>224</v>
      </c>
      <c r="E1044" s="21">
        <v>60</v>
      </c>
      <c r="F1044" s="22" t="s">
        <v>24</v>
      </c>
      <c r="G1044" s="21" t="s">
        <v>261</v>
      </c>
      <c r="H1044" s="20" t="s">
        <v>163</v>
      </c>
      <c r="I1044" s="23" t="s">
        <v>163</v>
      </c>
      <c r="J1044" s="23" t="s">
        <v>163</v>
      </c>
      <c r="K1044" s="24" t="s">
        <v>163</v>
      </c>
      <c r="L1044" s="20" t="s">
        <v>163</v>
      </c>
      <c r="R1044" s="5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12"/>
      <c r="AF1044" s="12"/>
    </row>
    <row r="1045" spans="1:32" ht="15" customHeight="1">
      <c r="A1045" s="14" t="s">
        <v>31</v>
      </c>
      <c r="B1045" s="3" t="s">
        <v>126</v>
      </c>
      <c r="C1045" s="20" t="s">
        <v>296</v>
      </c>
      <c r="D1045" s="21" t="s">
        <v>224</v>
      </c>
      <c r="E1045" s="21">
        <v>60</v>
      </c>
      <c r="F1045" s="22" t="s">
        <v>24</v>
      </c>
      <c r="G1045" s="21" t="s">
        <v>261</v>
      </c>
      <c r="H1045" s="20" t="s">
        <v>163</v>
      </c>
      <c r="I1045" s="23" t="s">
        <v>163</v>
      </c>
      <c r="J1045" s="23" t="s">
        <v>163</v>
      </c>
      <c r="K1045" s="24" t="s">
        <v>163</v>
      </c>
      <c r="L1045" s="20" t="s">
        <v>163</v>
      </c>
      <c r="R1045" s="5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12"/>
      <c r="AF1045" s="12"/>
    </row>
    <row r="1046" spans="1:32" ht="15" customHeight="1">
      <c r="A1046" s="14" t="s">
        <v>31</v>
      </c>
      <c r="B1046" s="3" t="s">
        <v>126</v>
      </c>
      <c r="C1046" s="20" t="s">
        <v>296</v>
      </c>
      <c r="D1046" s="21" t="s">
        <v>224</v>
      </c>
      <c r="E1046" s="21">
        <v>60</v>
      </c>
      <c r="F1046" s="22" t="s">
        <v>29</v>
      </c>
      <c r="G1046" s="21" t="s">
        <v>261</v>
      </c>
      <c r="H1046" s="20" t="s">
        <v>163</v>
      </c>
      <c r="I1046" s="23" t="s">
        <v>163</v>
      </c>
      <c r="J1046" s="23" t="s">
        <v>163</v>
      </c>
      <c r="K1046" s="24" t="s">
        <v>163</v>
      </c>
      <c r="L1046" s="20" t="s">
        <v>163</v>
      </c>
      <c r="R1046" s="5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12"/>
      <c r="AF1046" s="12"/>
    </row>
    <row r="1047" spans="1:32" ht="15" customHeight="1">
      <c r="A1047" s="14" t="s">
        <v>31</v>
      </c>
      <c r="B1047" s="3" t="s">
        <v>126</v>
      </c>
      <c r="C1047" s="20" t="s">
        <v>296</v>
      </c>
      <c r="D1047" s="21" t="s">
        <v>224</v>
      </c>
      <c r="E1047" s="21">
        <v>60</v>
      </c>
      <c r="F1047" s="22" t="s">
        <v>29</v>
      </c>
      <c r="G1047" s="21" t="s">
        <v>261</v>
      </c>
      <c r="H1047" s="20" t="s">
        <v>163</v>
      </c>
      <c r="I1047" s="23" t="s">
        <v>163</v>
      </c>
      <c r="J1047" s="23" t="s">
        <v>163</v>
      </c>
      <c r="K1047" s="24" t="s">
        <v>163</v>
      </c>
      <c r="L1047" s="20" t="s">
        <v>163</v>
      </c>
      <c r="R1047" s="5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12"/>
      <c r="AF1047" s="12"/>
    </row>
    <row r="1048" spans="1:32" ht="15" customHeight="1">
      <c r="A1048" s="14" t="s">
        <v>31</v>
      </c>
      <c r="B1048" s="3" t="s">
        <v>126</v>
      </c>
      <c r="C1048" s="20" t="s">
        <v>296</v>
      </c>
      <c r="D1048" s="21" t="s">
        <v>224</v>
      </c>
      <c r="E1048" s="21">
        <v>60</v>
      </c>
      <c r="F1048" s="22" t="s">
        <v>29</v>
      </c>
      <c r="G1048" s="21" t="s">
        <v>261</v>
      </c>
      <c r="H1048" s="20" t="s">
        <v>163</v>
      </c>
      <c r="I1048" s="23" t="s">
        <v>163</v>
      </c>
      <c r="J1048" s="23" t="s">
        <v>163</v>
      </c>
      <c r="K1048" s="24" t="s">
        <v>163</v>
      </c>
      <c r="L1048" s="20" t="s">
        <v>163</v>
      </c>
      <c r="R1048" s="5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12"/>
      <c r="AF1048" s="12"/>
    </row>
    <row r="1049" spans="1:32" ht="15" customHeight="1">
      <c r="A1049" s="14" t="s">
        <v>31</v>
      </c>
      <c r="B1049" s="3" t="s">
        <v>126</v>
      </c>
      <c r="C1049" s="20" t="s">
        <v>296</v>
      </c>
      <c r="D1049" s="21" t="s">
        <v>224</v>
      </c>
      <c r="E1049" s="21">
        <v>60</v>
      </c>
      <c r="F1049" s="22" t="s">
        <v>29</v>
      </c>
      <c r="G1049" s="21" t="s">
        <v>261</v>
      </c>
      <c r="H1049" s="20" t="s">
        <v>163</v>
      </c>
      <c r="I1049" s="23" t="s">
        <v>163</v>
      </c>
      <c r="J1049" s="23" t="s">
        <v>163</v>
      </c>
      <c r="K1049" s="24" t="s">
        <v>163</v>
      </c>
      <c r="L1049" s="20" t="s">
        <v>163</v>
      </c>
      <c r="R1049" s="5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12"/>
      <c r="AF1049" s="12"/>
    </row>
    <row r="1050" spans="1:32" ht="15" customHeight="1">
      <c r="A1050" s="14" t="s">
        <v>25</v>
      </c>
      <c r="B1050" s="3" t="s">
        <v>126</v>
      </c>
      <c r="C1050" s="20" t="s">
        <v>296</v>
      </c>
      <c r="D1050" s="21" t="s">
        <v>224</v>
      </c>
      <c r="E1050" s="21">
        <v>60</v>
      </c>
      <c r="F1050" s="22" t="s">
        <v>29</v>
      </c>
      <c r="G1050" s="21" t="s">
        <v>261</v>
      </c>
      <c r="H1050" s="20" t="s">
        <v>163</v>
      </c>
      <c r="I1050" s="23" t="s">
        <v>163</v>
      </c>
      <c r="J1050" s="23" t="s">
        <v>163</v>
      </c>
      <c r="K1050" s="24" t="s">
        <v>163</v>
      </c>
      <c r="L1050" s="20" t="s">
        <v>163</v>
      </c>
      <c r="R1050" s="5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12"/>
      <c r="AF1050" s="12"/>
    </row>
    <row r="1051" spans="1:32" ht="15" customHeight="1">
      <c r="A1051" s="14" t="s">
        <v>25</v>
      </c>
      <c r="B1051" s="3" t="s">
        <v>126</v>
      </c>
      <c r="C1051" s="20" t="s">
        <v>296</v>
      </c>
      <c r="D1051" s="21" t="s">
        <v>224</v>
      </c>
      <c r="E1051" s="21">
        <v>60</v>
      </c>
      <c r="F1051" s="22" t="s">
        <v>29</v>
      </c>
      <c r="G1051" s="21" t="s">
        <v>261</v>
      </c>
      <c r="H1051" s="20" t="s">
        <v>163</v>
      </c>
      <c r="I1051" s="23" t="s">
        <v>163</v>
      </c>
      <c r="J1051" s="23" t="s">
        <v>163</v>
      </c>
      <c r="K1051" s="24" t="s">
        <v>163</v>
      </c>
      <c r="L1051" s="20" t="s">
        <v>163</v>
      </c>
      <c r="R1051" s="5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12"/>
      <c r="AF1051" s="12"/>
    </row>
    <row r="1052" spans="1:32" ht="15" customHeight="1">
      <c r="A1052" s="14" t="s">
        <v>25</v>
      </c>
      <c r="B1052" s="3" t="s">
        <v>126</v>
      </c>
      <c r="C1052" s="20" t="s">
        <v>296</v>
      </c>
      <c r="D1052" s="21" t="s">
        <v>224</v>
      </c>
      <c r="E1052" s="21">
        <v>60</v>
      </c>
      <c r="F1052" s="22" t="s">
        <v>29</v>
      </c>
      <c r="G1052" s="21" t="s">
        <v>261</v>
      </c>
      <c r="H1052" s="20" t="s">
        <v>163</v>
      </c>
      <c r="I1052" s="23" t="s">
        <v>163</v>
      </c>
      <c r="J1052" s="23" t="s">
        <v>163</v>
      </c>
      <c r="K1052" s="24" t="s">
        <v>163</v>
      </c>
      <c r="L1052" s="20" t="s">
        <v>163</v>
      </c>
      <c r="R1052" s="5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12"/>
      <c r="AF1052" s="12"/>
    </row>
    <row r="1053" spans="1:32" ht="15" customHeight="1">
      <c r="A1053" s="14" t="s">
        <v>25</v>
      </c>
      <c r="B1053" s="3" t="s">
        <v>126</v>
      </c>
      <c r="C1053" s="20" t="s">
        <v>296</v>
      </c>
      <c r="D1053" s="21" t="s">
        <v>224</v>
      </c>
      <c r="E1053" s="21">
        <v>60</v>
      </c>
      <c r="F1053" s="22" t="s">
        <v>29</v>
      </c>
      <c r="G1053" s="21" t="s">
        <v>261</v>
      </c>
      <c r="H1053" s="20" t="s">
        <v>163</v>
      </c>
      <c r="I1053" s="23" t="s">
        <v>163</v>
      </c>
      <c r="J1053" s="23" t="s">
        <v>163</v>
      </c>
      <c r="K1053" s="24" t="s">
        <v>163</v>
      </c>
      <c r="L1053" s="20" t="s">
        <v>163</v>
      </c>
      <c r="R1053" s="5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12"/>
      <c r="AF1053" s="12"/>
    </row>
    <row r="1054" spans="1:32" ht="15" customHeight="1">
      <c r="A1054" s="14" t="s">
        <v>22</v>
      </c>
      <c r="B1054" s="3" t="s">
        <v>126</v>
      </c>
      <c r="C1054" s="20" t="s">
        <v>296</v>
      </c>
      <c r="D1054" s="21" t="s">
        <v>224</v>
      </c>
      <c r="E1054" s="21">
        <v>60</v>
      </c>
      <c r="F1054" s="22" t="s">
        <v>24</v>
      </c>
      <c r="G1054" s="21" t="s">
        <v>261</v>
      </c>
      <c r="H1054" s="20" t="s">
        <v>163</v>
      </c>
      <c r="I1054" s="23" t="s">
        <v>163</v>
      </c>
      <c r="J1054" s="23" t="s">
        <v>163</v>
      </c>
      <c r="K1054" s="24" t="s">
        <v>163</v>
      </c>
      <c r="L1054" s="20" t="s">
        <v>163</v>
      </c>
      <c r="R1054" s="5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12"/>
      <c r="AF1054" s="12"/>
    </row>
    <row r="1055" spans="1:32" ht="15" customHeight="1">
      <c r="A1055" s="14" t="s">
        <v>22</v>
      </c>
      <c r="B1055" s="3" t="s">
        <v>126</v>
      </c>
      <c r="C1055" s="20" t="s">
        <v>296</v>
      </c>
      <c r="D1055" s="21" t="s">
        <v>224</v>
      </c>
      <c r="E1055" s="21">
        <v>60</v>
      </c>
      <c r="F1055" s="22" t="s">
        <v>24</v>
      </c>
      <c r="G1055" s="21" t="s">
        <v>261</v>
      </c>
      <c r="H1055" s="20" t="s">
        <v>163</v>
      </c>
      <c r="I1055" s="23" t="s">
        <v>163</v>
      </c>
      <c r="J1055" s="23" t="s">
        <v>163</v>
      </c>
      <c r="K1055" s="24" t="s">
        <v>163</v>
      </c>
      <c r="L1055" s="20" t="s">
        <v>163</v>
      </c>
      <c r="R1055" s="5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0"/>
      <c r="AE1055" s="12"/>
      <c r="AF1055" s="12"/>
    </row>
    <row r="1056" spans="1:32" ht="15" customHeight="1">
      <c r="A1056" s="14" t="s">
        <v>22</v>
      </c>
      <c r="B1056" s="3" t="s">
        <v>126</v>
      </c>
      <c r="C1056" s="20" t="s">
        <v>296</v>
      </c>
      <c r="D1056" s="21" t="s">
        <v>224</v>
      </c>
      <c r="E1056" s="21">
        <v>60</v>
      </c>
      <c r="F1056" s="22" t="s">
        <v>24</v>
      </c>
      <c r="G1056" s="21" t="s">
        <v>261</v>
      </c>
      <c r="H1056" s="20" t="s">
        <v>163</v>
      </c>
      <c r="I1056" s="23" t="s">
        <v>163</v>
      </c>
      <c r="J1056" s="23" t="s">
        <v>163</v>
      </c>
      <c r="K1056" s="24" t="s">
        <v>163</v>
      </c>
      <c r="L1056" s="20" t="s">
        <v>163</v>
      </c>
      <c r="R1056" s="5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12"/>
      <c r="AF1056" s="12"/>
    </row>
    <row r="1057" spans="1:32" ht="15" customHeight="1">
      <c r="A1057" s="14" t="s">
        <v>22</v>
      </c>
      <c r="B1057" s="3" t="s">
        <v>126</v>
      </c>
      <c r="C1057" s="20" t="s">
        <v>296</v>
      </c>
      <c r="D1057" s="21" t="s">
        <v>224</v>
      </c>
      <c r="E1057" s="21">
        <v>60</v>
      </c>
      <c r="F1057" s="22" t="s">
        <v>24</v>
      </c>
      <c r="G1057" s="21" t="s">
        <v>261</v>
      </c>
      <c r="H1057" s="20" t="s">
        <v>163</v>
      </c>
      <c r="I1057" s="23" t="s">
        <v>163</v>
      </c>
      <c r="J1057" s="23" t="s">
        <v>163</v>
      </c>
      <c r="K1057" s="24" t="s">
        <v>163</v>
      </c>
      <c r="L1057" s="20" t="s">
        <v>163</v>
      </c>
      <c r="R1057" s="5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  <c r="AC1057" s="20"/>
      <c r="AD1057" s="20"/>
      <c r="AE1057" s="12"/>
      <c r="AF1057" s="12"/>
    </row>
    <row r="1058" spans="1:32" ht="15" customHeight="1">
      <c r="A1058" s="14" t="s">
        <v>31</v>
      </c>
      <c r="B1058" s="3" t="s">
        <v>61</v>
      </c>
      <c r="C1058" s="15" t="s">
        <v>244</v>
      </c>
      <c r="D1058" s="16" t="s">
        <v>158</v>
      </c>
      <c r="E1058" s="16">
        <v>60</v>
      </c>
      <c r="F1058" s="17" t="s">
        <v>24</v>
      </c>
      <c r="G1058" s="16" t="s">
        <v>245</v>
      </c>
      <c r="H1058" s="15" t="s">
        <v>163</v>
      </c>
      <c r="I1058" s="18" t="s">
        <v>163</v>
      </c>
      <c r="J1058" s="18" t="s">
        <v>163</v>
      </c>
      <c r="K1058" s="19" t="s">
        <v>163</v>
      </c>
      <c r="L1058" s="15" t="s">
        <v>163</v>
      </c>
      <c r="R1058" s="5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12"/>
      <c r="AF1058" s="12"/>
    </row>
    <row r="1059" spans="1:32" ht="15" customHeight="1">
      <c r="A1059" s="14" t="s">
        <v>31</v>
      </c>
      <c r="B1059" s="3" t="s">
        <v>61</v>
      </c>
      <c r="C1059" s="15" t="s">
        <v>244</v>
      </c>
      <c r="D1059" s="16" t="s">
        <v>158</v>
      </c>
      <c r="E1059" s="16">
        <v>60</v>
      </c>
      <c r="F1059" s="17" t="s">
        <v>24</v>
      </c>
      <c r="G1059" s="16" t="s">
        <v>245</v>
      </c>
      <c r="H1059" s="15" t="s">
        <v>163</v>
      </c>
      <c r="I1059" s="18" t="s">
        <v>163</v>
      </c>
      <c r="J1059" s="18" t="s">
        <v>163</v>
      </c>
      <c r="K1059" s="19" t="s">
        <v>163</v>
      </c>
      <c r="L1059" s="15" t="s">
        <v>163</v>
      </c>
      <c r="R1059" s="5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0"/>
      <c r="AE1059" s="12"/>
      <c r="AF1059" s="12"/>
    </row>
    <row r="1060" spans="1:32" ht="15" customHeight="1">
      <c r="A1060" s="14" t="s">
        <v>31</v>
      </c>
      <c r="B1060" s="3" t="s">
        <v>61</v>
      </c>
      <c r="C1060" s="15" t="s">
        <v>244</v>
      </c>
      <c r="D1060" s="16" t="s">
        <v>158</v>
      </c>
      <c r="E1060" s="16">
        <v>60</v>
      </c>
      <c r="F1060" s="17" t="s">
        <v>24</v>
      </c>
      <c r="G1060" s="16" t="s">
        <v>245</v>
      </c>
      <c r="H1060" s="15" t="s">
        <v>163</v>
      </c>
      <c r="I1060" s="18" t="s">
        <v>163</v>
      </c>
      <c r="J1060" s="18" t="s">
        <v>163</v>
      </c>
      <c r="K1060" s="19" t="s">
        <v>163</v>
      </c>
      <c r="L1060" s="15" t="s">
        <v>163</v>
      </c>
      <c r="R1060" s="5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12"/>
      <c r="AF1060" s="12"/>
    </row>
    <row r="1061" spans="1:32" ht="15" customHeight="1">
      <c r="A1061" s="14" t="s">
        <v>31</v>
      </c>
      <c r="B1061" s="3" t="s">
        <v>61</v>
      </c>
      <c r="C1061" s="15" t="s">
        <v>244</v>
      </c>
      <c r="D1061" s="16" t="s">
        <v>158</v>
      </c>
      <c r="E1061" s="16">
        <v>60</v>
      </c>
      <c r="F1061" s="17" t="s">
        <v>24</v>
      </c>
      <c r="G1061" s="16" t="s">
        <v>245</v>
      </c>
      <c r="H1061" s="15" t="s">
        <v>163</v>
      </c>
      <c r="I1061" s="18" t="s">
        <v>163</v>
      </c>
      <c r="J1061" s="18" t="s">
        <v>163</v>
      </c>
      <c r="K1061" s="19" t="s">
        <v>163</v>
      </c>
      <c r="L1061" s="15" t="s">
        <v>163</v>
      </c>
      <c r="R1061" s="5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12"/>
      <c r="AF1061" s="12"/>
    </row>
    <row r="1062" spans="1:32" ht="15" customHeight="1">
      <c r="A1062" s="14" t="s">
        <v>25</v>
      </c>
      <c r="B1062" s="3" t="s">
        <v>61</v>
      </c>
      <c r="C1062" s="15" t="s">
        <v>244</v>
      </c>
      <c r="D1062" s="16" t="s">
        <v>158</v>
      </c>
      <c r="E1062" s="16">
        <v>60</v>
      </c>
      <c r="F1062" s="17" t="s">
        <v>29</v>
      </c>
      <c r="G1062" s="16" t="s">
        <v>245</v>
      </c>
      <c r="H1062" s="15" t="s">
        <v>163</v>
      </c>
      <c r="I1062" s="18" t="s">
        <v>163</v>
      </c>
      <c r="J1062" s="18" t="s">
        <v>163</v>
      </c>
      <c r="K1062" s="19" t="s">
        <v>163</v>
      </c>
      <c r="L1062" s="15" t="s">
        <v>163</v>
      </c>
      <c r="R1062" s="5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12"/>
      <c r="AF1062" s="12"/>
    </row>
    <row r="1063" spans="1:32" ht="15" customHeight="1">
      <c r="A1063" s="14" t="s">
        <v>25</v>
      </c>
      <c r="B1063" s="3" t="s">
        <v>61</v>
      </c>
      <c r="C1063" s="15" t="s">
        <v>244</v>
      </c>
      <c r="D1063" s="16" t="s">
        <v>158</v>
      </c>
      <c r="E1063" s="16">
        <v>60</v>
      </c>
      <c r="F1063" s="17" t="s">
        <v>29</v>
      </c>
      <c r="G1063" s="16" t="s">
        <v>245</v>
      </c>
      <c r="H1063" s="15" t="s">
        <v>163</v>
      </c>
      <c r="I1063" s="18" t="s">
        <v>163</v>
      </c>
      <c r="J1063" s="18" t="s">
        <v>163</v>
      </c>
      <c r="K1063" s="19" t="s">
        <v>163</v>
      </c>
      <c r="L1063" s="15" t="s">
        <v>163</v>
      </c>
      <c r="R1063" s="5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AE1063" s="12"/>
      <c r="AF1063" s="12"/>
    </row>
    <row r="1064" spans="1:32" ht="15" customHeight="1">
      <c r="A1064" s="14" t="s">
        <v>25</v>
      </c>
      <c r="B1064" s="3" t="s">
        <v>61</v>
      </c>
      <c r="C1064" s="15" t="s">
        <v>244</v>
      </c>
      <c r="D1064" s="16" t="s">
        <v>158</v>
      </c>
      <c r="E1064" s="16">
        <v>60</v>
      </c>
      <c r="F1064" s="17" t="s">
        <v>29</v>
      </c>
      <c r="G1064" s="16" t="s">
        <v>245</v>
      </c>
      <c r="H1064" s="15" t="s">
        <v>163</v>
      </c>
      <c r="I1064" s="18" t="s">
        <v>163</v>
      </c>
      <c r="J1064" s="18" t="s">
        <v>163</v>
      </c>
      <c r="K1064" s="19" t="s">
        <v>163</v>
      </c>
      <c r="L1064" s="15" t="s">
        <v>163</v>
      </c>
      <c r="R1064" s="5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12"/>
      <c r="AF1064" s="12"/>
    </row>
    <row r="1065" spans="1:32" ht="15" customHeight="1">
      <c r="A1065" s="14" t="s">
        <v>25</v>
      </c>
      <c r="B1065" s="3" t="s">
        <v>61</v>
      </c>
      <c r="C1065" s="15" t="s">
        <v>244</v>
      </c>
      <c r="D1065" s="16" t="s">
        <v>158</v>
      </c>
      <c r="E1065" s="16">
        <v>60</v>
      </c>
      <c r="F1065" s="17" t="s">
        <v>29</v>
      </c>
      <c r="G1065" s="16" t="s">
        <v>245</v>
      </c>
      <c r="H1065" s="15" t="s">
        <v>163</v>
      </c>
      <c r="I1065" s="18" t="s">
        <v>163</v>
      </c>
      <c r="J1065" s="18" t="s">
        <v>163</v>
      </c>
      <c r="K1065" s="19" t="s">
        <v>163</v>
      </c>
      <c r="L1065" s="15" t="s">
        <v>163</v>
      </c>
      <c r="R1065" s="5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AE1065" s="12"/>
      <c r="AF1065" s="12"/>
    </row>
    <row r="1066" spans="1:32" ht="15" customHeight="1">
      <c r="A1066" s="14" t="s">
        <v>22</v>
      </c>
      <c r="B1066" s="3" t="s">
        <v>61</v>
      </c>
      <c r="C1066" s="20" t="s">
        <v>244</v>
      </c>
      <c r="D1066" s="21" t="s">
        <v>158</v>
      </c>
      <c r="E1066" s="21">
        <v>60</v>
      </c>
      <c r="F1066" s="22" t="s">
        <v>24</v>
      </c>
      <c r="G1066" s="21" t="s">
        <v>245</v>
      </c>
      <c r="H1066" s="20" t="s">
        <v>163</v>
      </c>
      <c r="I1066" s="23" t="s">
        <v>163</v>
      </c>
      <c r="J1066" s="23" t="s">
        <v>163</v>
      </c>
      <c r="K1066" s="24" t="s">
        <v>163</v>
      </c>
      <c r="L1066" s="20" t="s">
        <v>163</v>
      </c>
      <c r="R1066" s="5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12"/>
      <c r="AF1066" s="12"/>
    </row>
    <row r="1067" spans="1:32" ht="15" customHeight="1">
      <c r="A1067" s="14" t="s">
        <v>22</v>
      </c>
      <c r="B1067" s="3" t="s">
        <v>61</v>
      </c>
      <c r="C1067" s="20" t="s">
        <v>244</v>
      </c>
      <c r="D1067" s="21" t="s">
        <v>158</v>
      </c>
      <c r="E1067" s="21">
        <v>60</v>
      </c>
      <c r="F1067" s="22" t="s">
        <v>24</v>
      </c>
      <c r="G1067" s="21" t="s">
        <v>245</v>
      </c>
      <c r="H1067" s="20" t="s">
        <v>163</v>
      </c>
      <c r="I1067" s="23" t="s">
        <v>163</v>
      </c>
      <c r="J1067" s="23" t="s">
        <v>163</v>
      </c>
      <c r="K1067" s="24" t="s">
        <v>163</v>
      </c>
      <c r="L1067" s="20" t="s">
        <v>163</v>
      </c>
      <c r="R1067" s="5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12"/>
      <c r="AF1067" s="12"/>
    </row>
    <row r="1068" spans="1:32" ht="15" customHeight="1">
      <c r="A1068" s="14" t="s">
        <v>22</v>
      </c>
      <c r="B1068" s="3" t="s">
        <v>61</v>
      </c>
      <c r="C1068" s="20" t="s">
        <v>244</v>
      </c>
      <c r="D1068" s="21" t="s">
        <v>158</v>
      </c>
      <c r="E1068" s="21">
        <v>60</v>
      </c>
      <c r="F1068" s="22" t="s">
        <v>24</v>
      </c>
      <c r="G1068" s="21" t="s">
        <v>245</v>
      </c>
      <c r="H1068" s="20" t="s">
        <v>163</v>
      </c>
      <c r="I1068" s="23" t="s">
        <v>163</v>
      </c>
      <c r="J1068" s="23" t="s">
        <v>163</v>
      </c>
      <c r="K1068" s="24" t="s">
        <v>163</v>
      </c>
      <c r="L1068" s="20" t="s">
        <v>163</v>
      </c>
      <c r="R1068" s="5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0"/>
      <c r="AE1068" s="12"/>
      <c r="AF1068" s="12"/>
    </row>
    <row r="1069" spans="1:32" ht="15" customHeight="1">
      <c r="A1069" s="14" t="s">
        <v>22</v>
      </c>
      <c r="B1069" s="3" t="s">
        <v>61</v>
      </c>
      <c r="C1069" s="20" t="s">
        <v>244</v>
      </c>
      <c r="D1069" s="21" t="s">
        <v>158</v>
      </c>
      <c r="E1069" s="21">
        <v>60</v>
      </c>
      <c r="F1069" s="22" t="s">
        <v>24</v>
      </c>
      <c r="G1069" s="21" t="s">
        <v>245</v>
      </c>
      <c r="H1069" s="20" t="s">
        <v>163</v>
      </c>
      <c r="I1069" s="23" t="s">
        <v>163</v>
      </c>
      <c r="J1069" s="23" t="s">
        <v>163</v>
      </c>
      <c r="K1069" s="24" t="s">
        <v>163</v>
      </c>
      <c r="L1069" s="20" t="s">
        <v>163</v>
      </c>
      <c r="R1069" s="5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  <c r="AC1069" s="20"/>
      <c r="AD1069" s="20"/>
      <c r="AE1069" s="12"/>
      <c r="AF1069" s="12"/>
    </row>
    <row r="1070" spans="1:32" ht="15" customHeight="1">
      <c r="A1070" s="14" t="s">
        <v>31</v>
      </c>
      <c r="B1070" s="3" t="s">
        <v>127</v>
      </c>
      <c r="C1070" s="20" t="s">
        <v>180</v>
      </c>
      <c r="D1070" s="21" t="s">
        <v>158</v>
      </c>
      <c r="E1070" s="21">
        <v>90</v>
      </c>
      <c r="F1070" s="22" t="s">
        <v>24</v>
      </c>
      <c r="G1070" s="21" t="s">
        <v>166</v>
      </c>
      <c r="H1070" s="20" t="s">
        <v>163</v>
      </c>
      <c r="I1070" s="23" t="s">
        <v>163</v>
      </c>
      <c r="J1070" s="23" t="s">
        <v>163</v>
      </c>
      <c r="K1070" s="24" t="s">
        <v>163</v>
      </c>
      <c r="L1070" s="20" t="s">
        <v>163</v>
      </c>
      <c r="R1070" s="5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12"/>
      <c r="AF1070" s="12"/>
    </row>
    <row r="1071" spans="1:32" ht="15" customHeight="1">
      <c r="A1071" s="14" t="s">
        <v>31</v>
      </c>
      <c r="B1071" s="3" t="s">
        <v>127</v>
      </c>
      <c r="C1071" s="20" t="s">
        <v>180</v>
      </c>
      <c r="D1071" s="21" t="s">
        <v>158</v>
      </c>
      <c r="E1071" s="21">
        <v>90</v>
      </c>
      <c r="F1071" s="22" t="s">
        <v>24</v>
      </c>
      <c r="G1071" s="21" t="s">
        <v>166</v>
      </c>
      <c r="H1071" s="20" t="s">
        <v>163</v>
      </c>
      <c r="I1071" s="23" t="s">
        <v>163</v>
      </c>
      <c r="J1071" s="23" t="s">
        <v>163</v>
      </c>
      <c r="K1071" s="24" t="s">
        <v>163</v>
      </c>
      <c r="L1071" s="20" t="s">
        <v>163</v>
      </c>
      <c r="R1071" s="5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  <c r="AC1071" s="20"/>
      <c r="AD1071" s="20"/>
      <c r="AE1071" s="12"/>
      <c r="AF1071" s="12"/>
    </row>
    <row r="1072" spans="1:32" ht="15" customHeight="1">
      <c r="A1072" s="14" t="s">
        <v>31</v>
      </c>
      <c r="B1072" s="3" t="s">
        <v>127</v>
      </c>
      <c r="C1072" s="20" t="s">
        <v>180</v>
      </c>
      <c r="D1072" s="21" t="s">
        <v>158</v>
      </c>
      <c r="E1072" s="21">
        <v>90</v>
      </c>
      <c r="F1072" s="22" t="s">
        <v>24</v>
      </c>
      <c r="G1072" s="21" t="s">
        <v>166</v>
      </c>
      <c r="H1072" s="20" t="s">
        <v>163</v>
      </c>
      <c r="I1072" s="23" t="s">
        <v>163</v>
      </c>
      <c r="J1072" s="23" t="s">
        <v>163</v>
      </c>
      <c r="K1072" s="24" t="s">
        <v>163</v>
      </c>
      <c r="L1072" s="20" t="s">
        <v>163</v>
      </c>
      <c r="R1072" s="5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12"/>
      <c r="AF1072" s="12"/>
    </row>
    <row r="1073" spans="1:32" ht="15" customHeight="1">
      <c r="A1073" s="14" t="s">
        <v>31</v>
      </c>
      <c r="B1073" s="3" t="s">
        <v>127</v>
      </c>
      <c r="C1073" s="20" t="s">
        <v>180</v>
      </c>
      <c r="D1073" s="21" t="s">
        <v>158</v>
      </c>
      <c r="E1073" s="21">
        <v>90</v>
      </c>
      <c r="F1073" s="22" t="s">
        <v>24</v>
      </c>
      <c r="G1073" s="21" t="s">
        <v>166</v>
      </c>
      <c r="H1073" s="20" t="s">
        <v>163</v>
      </c>
      <c r="I1073" s="23" t="s">
        <v>163</v>
      </c>
      <c r="J1073" s="23" t="s">
        <v>163</v>
      </c>
      <c r="K1073" s="24" t="s">
        <v>163</v>
      </c>
      <c r="L1073" s="20" t="s">
        <v>163</v>
      </c>
      <c r="R1073" s="5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0"/>
      <c r="AE1073" s="12"/>
      <c r="AF1073" s="12"/>
    </row>
    <row r="1074" spans="1:32" ht="15" customHeight="1">
      <c r="A1074" s="14" t="s">
        <v>31</v>
      </c>
      <c r="B1074" s="3" t="s">
        <v>127</v>
      </c>
      <c r="C1074" s="20" t="s">
        <v>180</v>
      </c>
      <c r="D1074" s="21" t="s">
        <v>158</v>
      </c>
      <c r="E1074" s="21">
        <v>90</v>
      </c>
      <c r="F1074" s="22" t="s">
        <v>24</v>
      </c>
      <c r="G1074" s="21" t="s">
        <v>166</v>
      </c>
      <c r="H1074" s="20" t="s">
        <v>163</v>
      </c>
      <c r="I1074" s="23" t="s">
        <v>163</v>
      </c>
      <c r="J1074" s="23" t="s">
        <v>163</v>
      </c>
      <c r="K1074" s="24" t="s">
        <v>163</v>
      </c>
      <c r="L1074" s="20" t="s">
        <v>163</v>
      </c>
      <c r="R1074" s="5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12"/>
      <c r="AF1074" s="12"/>
    </row>
    <row r="1075" spans="1:32" ht="15" customHeight="1">
      <c r="A1075" s="14" t="s">
        <v>31</v>
      </c>
      <c r="B1075" s="3" t="s">
        <v>127</v>
      </c>
      <c r="C1075" s="20" t="s">
        <v>180</v>
      </c>
      <c r="D1075" s="21" t="s">
        <v>158</v>
      </c>
      <c r="E1075" s="21">
        <v>90</v>
      </c>
      <c r="F1075" s="22" t="s">
        <v>24</v>
      </c>
      <c r="G1075" s="21" t="s">
        <v>166</v>
      </c>
      <c r="H1075" s="20" t="s">
        <v>163</v>
      </c>
      <c r="I1075" s="23" t="s">
        <v>163</v>
      </c>
      <c r="J1075" s="23" t="s">
        <v>163</v>
      </c>
      <c r="K1075" s="24" t="s">
        <v>163</v>
      </c>
      <c r="L1075" s="20" t="s">
        <v>163</v>
      </c>
      <c r="R1075" s="5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0"/>
      <c r="AE1075" s="12"/>
      <c r="AF1075" s="12"/>
    </row>
    <row r="1076" spans="1:32" ht="15" customHeight="1">
      <c r="A1076" s="14" t="s">
        <v>31</v>
      </c>
      <c r="B1076" s="3" t="s">
        <v>127</v>
      </c>
      <c r="C1076" s="20" t="s">
        <v>180</v>
      </c>
      <c r="D1076" s="21" t="s">
        <v>158</v>
      </c>
      <c r="E1076" s="21">
        <v>90</v>
      </c>
      <c r="F1076" s="22" t="s">
        <v>29</v>
      </c>
      <c r="G1076" s="21" t="s">
        <v>166</v>
      </c>
      <c r="H1076" s="20" t="s">
        <v>163</v>
      </c>
      <c r="I1076" s="23" t="s">
        <v>163</v>
      </c>
      <c r="J1076" s="23" t="s">
        <v>163</v>
      </c>
      <c r="K1076" s="24" t="s">
        <v>163</v>
      </c>
      <c r="L1076" s="20" t="s">
        <v>163</v>
      </c>
      <c r="R1076" s="5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AE1076" s="12"/>
      <c r="AF1076" s="12"/>
    </row>
    <row r="1077" spans="1:32" ht="15" customHeight="1">
      <c r="A1077" s="14" t="s">
        <v>31</v>
      </c>
      <c r="B1077" s="3" t="s">
        <v>127</v>
      </c>
      <c r="C1077" s="20" t="s">
        <v>180</v>
      </c>
      <c r="D1077" s="21" t="s">
        <v>158</v>
      </c>
      <c r="E1077" s="21">
        <v>90</v>
      </c>
      <c r="F1077" s="22" t="s">
        <v>29</v>
      </c>
      <c r="G1077" s="21" t="s">
        <v>166</v>
      </c>
      <c r="H1077" s="20" t="s">
        <v>163</v>
      </c>
      <c r="I1077" s="23" t="s">
        <v>163</v>
      </c>
      <c r="J1077" s="23" t="s">
        <v>163</v>
      </c>
      <c r="K1077" s="24" t="s">
        <v>163</v>
      </c>
      <c r="L1077" s="20" t="s">
        <v>163</v>
      </c>
      <c r="R1077" s="5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  <c r="AC1077" s="20"/>
      <c r="AD1077" s="20"/>
      <c r="AE1077" s="12"/>
      <c r="AF1077" s="12"/>
    </row>
    <row r="1078" spans="1:32" ht="15" customHeight="1">
      <c r="A1078" s="14" t="s">
        <v>31</v>
      </c>
      <c r="B1078" s="3" t="s">
        <v>127</v>
      </c>
      <c r="C1078" s="20" t="s">
        <v>180</v>
      </c>
      <c r="D1078" s="21" t="s">
        <v>158</v>
      </c>
      <c r="E1078" s="21">
        <v>90</v>
      </c>
      <c r="F1078" s="22" t="s">
        <v>29</v>
      </c>
      <c r="G1078" s="21" t="s">
        <v>166</v>
      </c>
      <c r="H1078" s="20" t="s">
        <v>163</v>
      </c>
      <c r="I1078" s="23" t="s">
        <v>163</v>
      </c>
      <c r="J1078" s="23" t="s">
        <v>163</v>
      </c>
      <c r="K1078" s="24" t="s">
        <v>163</v>
      </c>
      <c r="L1078" s="20" t="s">
        <v>163</v>
      </c>
      <c r="R1078" s="5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12"/>
      <c r="AF1078" s="12"/>
    </row>
    <row r="1079" spans="1:32" ht="15" customHeight="1">
      <c r="A1079" s="14" t="s">
        <v>31</v>
      </c>
      <c r="B1079" s="3" t="s">
        <v>127</v>
      </c>
      <c r="C1079" s="20" t="s">
        <v>180</v>
      </c>
      <c r="D1079" s="21" t="s">
        <v>158</v>
      </c>
      <c r="E1079" s="21">
        <v>90</v>
      </c>
      <c r="F1079" s="22" t="s">
        <v>29</v>
      </c>
      <c r="G1079" s="21" t="s">
        <v>166</v>
      </c>
      <c r="H1079" s="20" t="s">
        <v>163</v>
      </c>
      <c r="I1079" s="23" t="s">
        <v>163</v>
      </c>
      <c r="J1079" s="23" t="s">
        <v>163</v>
      </c>
      <c r="K1079" s="24" t="s">
        <v>163</v>
      </c>
      <c r="L1079" s="20" t="s">
        <v>163</v>
      </c>
      <c r="R1079" s="5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0"/>
      <c r="AE1079" s="12"/>
      <c r="AF1079" s="12"/>
    </row>
    <row r="1080" spans="1:32" ht="15" customHeight="1">
      <c r="A1080" s="14" t="s">
        <v>31</v>
      </c>
      <c r="B1080" s="3" t="s">
        <v>127</v>
      </c>
      <c r="C1080" s="20" t="s">
        <v>180</v>
      </c>
      <c r="D1080" s="21" t="s">
        <v>158</v>
      </c>
      <c r="E1080" s="21">
        <v>90</v>
      </c>
      <c r="F1080" s="22" t="s">
        <v>29</v>
      </c>
      <c r="G1080" s="21" t="s">
        <v>166</v>
      </c>
      <c r="H1080" s="20" t="s">
        <v>163</v>
      </c>
      <c r="I1080" s="23" t="s">
        <v>163</v>
      </c>
      <c r="J1080" s="23" t="s">
        <v>163</v>
      </c>
      <c r="K1080" s="24" t="s">
        <v>163</v>
      </c>
      <c r="L1080" s="20" t="s">
        <v>163</v>
      </c>
      <c r="R1080" s="5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12"/>
      <c r="AF1080" s="12"/>
    </row>
    <row r="1081" spans="1:32" ht="15" customHeight="1">
      <c r="A1081" s="14" t="s">
        <v>31</v>
      </c>
      <c r="B1081" s="3" t="s">
        <v>127</v>
      </c>
      <c r="C1081" s="20" t="s">
        <v>180</v>
      </c>
      <c r="D1081" s="21" t="s">
        <v>158</v>
      </c>
      <c r="E1081" s="21">
        <v>90</v>
      </c>
      <c r="F1081" s="22" t="s">
        <v>29</v>
      </c>
      <c r="G1081" s="21" t="s">
        <v>166</v>
      </c>
      <c r="H1081" s="20" t="s">
        <v>163</v>
      </c>
      <c r="I1081" s="23" t="s">
        <v>163</v>
      </c>
      <c r="J1081" s="23" t="s">
        <v>163</v>
      </c>
      <c r="K1081" s="24" t="s">
        <v>163</v>
      </c>
      <c r="L1081" s="20" t="s">
        <v>163</v>
      </c>
      <c r="R1081" s="5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0"/>
      <c r="AE1081" s="12"/>
      <c r="AF1081" s="12"/>
    </row>
    <row r="1082" spans="1:32" ht="15" customHeight="1">
      <c r="A1082" s="14" t="s">
        <v>25</v>
      </c>
      <c r="B1082" s="3" t="s">
        <v>34</v>
      </c>
      <c r="C1082" s="20" t="s">
        <v>180</v>
      </c>
      <c r="D1082" s="21" t="s">
        <v>158</v>
      </c>
      <c r="E1082" s="21">
        <v>60</v>
      </c>
      <c r="F1082" s="22" t="s">
        <v>29</v>
      </c>
      <c r="G1082" s="21" t="s">
        <v>166</v>
      </c>
      <c r="H1082" s="20" t="s">
        <v>203</v>
      </c>
      <c r="I1082" s="23">
        <v>0.3125</v>
      </c>
      <c r="J1082" s="23" t="s">
        <v>176</v>
      </c>
      <c r="K1082" s="24" t="s">
        <v>168</v>
      </c>
      <c r="L1082" s="20" t="s">
        <v>297</v>
      </c>
      <c r="R1082" s="5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12"/>
      <c r="AF1082" s="12"/>
    </row>
    <row r="1083" spans="1:32" ht="15" customHeight="1">
      <c r="A1083" s="14" t="s">
        <v>25</v>
      </c>
      <c r="B1083" s="3" t="s">
        <v>34</v>
      </c>
      <c r="C1083" s="20" t="s">
        <v>180</v>
      </c>
      <c r="D1083" s="21" t="s">
        <v>158</v>
      </c>
      <c r="E1083" s="21">
        <v>60</v>
      </c>
      <c r="F1083" s="22" t="s">
        <v>29</v>
      </c>
      <c r="G1083" s="21" t="s">
        <v>166</v>
      </c>
      <c r="H1083" s="20" t="s">
        <v>203</v>
      </c>
      <c r="I1083" s="23">
        <v>0.34722222222222221</v>
      </c>
      <c r="J1083" s="23" t="s">
        <v>176</v>
      </c>
      <c r="K1083" s="24" t="s">
        <v>168</v>
      </c>
      <c r="L1083" s="20" t="s">
        <v>297</v>
      </c>
      <c r="R1083" s="5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AE1083" s="12"/>
      <c r="AF1083" s="12"/>
    </row>
    <row r="1084" spans="1:32" ht="15" customHeight="1">
      <c r="A1084" s="14" t="s">
        <v>25</v>
      </c>
      <c r="B1084" s="3" t="s">
        <v>34</v>
      </c>
      <c r="C1084" s="20" t="s">
        <v>180</v>
      </c>
      <c r="D1084" s="21" t="s">
        <v>158</v>
      </c>
      <c r="E1084" s="21">
        <v>60</v>
      </c>
      <c r="F1084" s="22" t="s">
        <v>29</v>
      </c>
      <c r="G1084" s="21" t="s">
        <v>166</v>
      </c>
      <c r="H1084" s="20" t="s">
        <v>203</v>
      </c>
      <c r="I1084" s="23">
        <v>0.38194444444444442</v>
      </c>
      <c r="J1084" s="23" t="s">
        <v>164</v>
      </c>
      <c r="K1084" s="24" t="s">
        <v>168</v>
      </c>
      <c r="L1084" s="20" t="s">
        <v>297</v>
      </c>
      <c r="R1084" s="5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0"/>
      <c r="AE1084" s="12"/>
      <c r="AF1084" s="12"/>
    </row>
    <row r="1085" spans="1:32" ht="15" customHeight="1">
      <c r="A1085" s="14" t="s">
        <v>25</v>
      </c>
      <c r="B1085" s="3" t="s">
        <v>34</v>
      </c>
      <c r="C1085" s="20" t="s">
        <v>180</v>
      </c>
      <c r="D1085" s="21" t="s">
        <v>158</v>
      </c>
      <c r="E1085" s="21">
        <v>60</v>
      </c>
      <c r="F1085" s="22" t="s">
        <v>29</v>
      </c>
      <c r="G1085" s="21" t="s">
        <v>166</v>
      </c>
      <c r="H1085" s="20" t="s">
        <v>203</v>
      </c>
      <c r="I1085" s="23">
        <v>0.41666666666666663</v>
      </c>
      <c r="J1085" s="23" t="s">
        <v>164</v>
      </c>
      <c r="K1085" s="24" t="s">
        <v>168</v>
      </c>
      <c r="L1085" s="20" t="s">
        <v>297</v>
      </c>
      <c r="R1085" s="5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  <c r="AC1085" s="20"/>
      <c r="AD1085" s="20"/>
      <c r="AE1085" s="12"/>
      <c r="AF1085" s="12"/>
    </row>
    <row r="1086" spans="1:32" ht="15" customHeight="1">
      <c r="A1086" s="14" t="s">
        <v>22</v>
      </c>
      <c r="B1086" s="3" t="s">
        <v>34</v>
      </c>
      <c r="C1086" s="15" t="s">
        <v>180</v>
      </c>
      <c r="D1086" s="16" t="s">
        <v>158</v>
      </c>
      <c r="E1086" s="16">
        <v>60</v>
      </c>
      <c r="F1086" s="17" t="s">
        <v>24</v>
      </c>
      <c r="G1086" s="16" t="s">
        <v>166</v>
      </c>
      <c r="H1086" s="15" t="s">
        <v>191</v>
      </c>
      <c r="I1086" s="18">
        <v>0.77777777777777779</v>
      </c>
      <c r="J1086" s="18" t="s">
        <v>176</v>
      </c>
      <c r="K1086" s="19" t="s">
        <v>162</v>
      </c>
      <c r="L1086" s="15" t="s">
        <v>227</v>
      </c>
      <c r="R1086" s="5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12"/>
      <c r="AF1086" s="12"/>
    </row>
    <row r="1087" spans="1:32" ht="15" customHeight="1">
      <c r="A1087" s="14" t="s">
        <v>22</v>
      </c>
      <c r="B1087" s="3" t="s">
        <v>34</v>
      </c>
      <c r="C1087" s="15" t="s">
        <v>180</v>
      </c>
      <c r="D1087" s="16" t="s">
        <v>158</v>
      </c>
      <c r="E1087" s="16">
        <v>60</v>
      </c>
      <c r="F1087" s="17" t="s">
        <v>24</v>
      </c>
      <c r="G1087" s="16" t="s">
        <v>166</v>
      </c>
      <c r="H1087" s="15" t="s">
        <v>191</v>
      </c>
      <c r="I1087" s="18">
        <v>0.8125</v>
      </c>
      <c r="J1087" s="18" t="s">
        <v>176</v>
      </c>
      <c r="K1087" s="19" t="s">
        <v>162</v>
      </c>
      <c r="L1087" s="15" t="s">
        <v>227</v>
      </c>
      <c r="R1087" s="5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12"/>
      <c r="AF1087" s="12"/>
    </row>
    <row r="1088" spans="1:32" ht="15" customHeight="1">
      <c r="A1088" s="14" t="s">
        <v>22</v>
      </c>
      <c r="B1088" s="3" t="s">
        <v>34</v>
      </c>
      <c r="C1088" s="15" t="s">
        <v>180</v>
      </c>
      <c r="D1088" s="16" t="s">
        <v>158</v>
      </c>
      <c r="E1088" s="16">
        <v>60</v>
      </c>
      <c r="F1088" s="17" t="s">
        <v>24</v>
      </c>
      <c r="G1088" s="16" t="s">
        <v>166</v>
      </c>
      <c r="H1088" s="15" t="s">
        <v>191</v>
      </c>
      <c r="I1088" s="18">
        <v>0.84722222222222221</v>
      </c>
      <c r="J1088" s="18" t="s">
        <v>161</v>
      </c>
      <c r="K1088" s="19" t="s">
        <v>162</v>
      </c>
      <c r="L1088" s="15" t="s">
        <v>227</v>
      </c>
      <c r="R1088" s="5"/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12"/>
      <c r="AF1088" s="12"/>
    </row>
    <row r="1089" spans="1:32" ht="15" customHeight="1">
      <c r="A1089" s="14" t="s">
        <v>22</v>
      </c>
      <c r="B1089" s="3" t="s">
        <v>34</v>
      </c>
      <c r="C1089" s="15" t="s">
        <v>180</v>
      </c>
      <c r="D1089" s="16" t="s">
        <v>158</v>
      </c>
      <c r="E1089" s="16">
        <v>60</v>
      </c>
      <c r="F1089" s="17" t="s">
        <v>24</v>
      </c>
      <c r="G1089" s="16" t="s">
        <v>166</v>
      </c>
      <c r="H1089" s="15" t="s">
        <v>191</v>
      </c>
      <c r="I1089" s="18">
        <v>0.88194444444444453</v>
      </c>
      <c r="J1089" s="18" t="s">
        <v>161</v>
      </c>
      <c r="K1089" s="19" t="s">
        <v>162</v>
      </c>
      <c r="L1089" s="15" t="s">
        <v>227</v>
      </c>
      <c r="R1089" s="5"/>
      <c r="S1089" s="20"/>
      <c r="T1089" s="20"/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0"/>
      <c r="AE1089" s="12"/>
      <c r="AF1089" s="12"/>
    </row>
    <row r="1090" spans="1:32" ht="15" customHeight="1">
      <c r="A1090" s="14" t="s">
        <v>22</v>
      </c>
      <c r="B1090" s="3" t="s">
        <v>34</v>
      </c>
      <c r="C1090" s="15" t="s">
        <v>180</v>
      </c>
      <c r="D1090" s="16" t="s">
        <v>158</v>
      </c>
      <c r="E1090" s="16">
        <v>60</v>
      </c>
      <c r="F1090" s="17" t="s">
        <v>40</v>
      </c>
      <c r="G1090" s="16" t="s">
        <v>166</v>
      </c>
      <c r="H1090" s="15" t="s">
        <v>163</v>
      </c>
      <c r="I1090" s="18" t="s">
        <v>163</v>
      </c>
      <c r="J1090" s="18" t="s">
        <v>163</v>
      </c>
      <c r="K1090" s="19" t="s">
        <v>163</v>
      </c>
      <c r="L1090" s="15" t="s">
        <v>163</v>
      </c>
      <c r="R1090" s="5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12"/>
      <c r="AF1090" s="12"/>
    </row>
    <row r="1091" spans="1:32" ht="15" customHeight="1">
      <c r="A1091" s="14" t="s">
        <v>22</v>
      </c>
      <c r="B1091" s="3" t="s">
        <v>34</v>
      </c>
      <c r="C1091" s="15" t="s">
        <v>180</v>
      </c>
      <c r="D1091" s="16" t="s">
        <v>158</v>
      </c>
      <c r="E1091" s="16">
        <v>60</v>
      </c>
      <c r="F1091" s="17" t="s">
        <v>40</v>
      </c>
      <c r="G1091" s="16" t="s">
        <v>166</v>
      </c>
      <c r="H1091" s="15" t="s">
        <v>163</v>
      </c>
      <c r="I1091" s="18" t="s">
        <v>163</v>
      </c>
      <c r="J1091" s="18" t="s">
        <v>163</v>
      </c>
      <c r="K1091" s="19" t="s">
        <v>163</v>
      </c>
      <c r="L1091" s="15" t="s">
        <v>163</v>
      </c>
      <c r="R1091" s="5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20"/>
      <c r="AC1091" s="20"/>
      <c r="AD1091" s="20"/>
      <c r="AE1091" s="12"/>
      <c r="AF1091" s="12"/>
    </row>
    <row r="1092" spans="1:32" ht="15" customHeight="1">
      <c r="A1092" s="14" t="s">
        <v>22</v>
      </c>
      <c r="B1092" s="3" t="s">
        <v>34</v>
      </c>
      <c r="C1092" s="15" t="s">
        <v>180</v>
      </c>
      <c r="D1092" s="16" t="s">
        <v>158</v>
      </c>
      <c r="E1092" s="16">
        <v>60</v>
      </c>
      <c r="F1092" s="17" t="s">
        <v>40</v>
      </c>
      <c r="G1092" s="16" t="s">
        <v>166</v>
      </c>
      <c r="H1092" s="15" t="s">
        <v>163</v>
      </c>
      <c r="I1092" s="18" t="s">
        <v>163</v>
      </c>
      <c r="J1092" s="18" t="s">
        <v>163</v>
      </c>
      <c r="K1092" s="19" t="s">
        <v>163</v>
      </c>
      <c r="L1092" s="15" t="s">
        <v>163</v>
      </c>
      <c r="R1092" s="5"/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12"/>
      <c r="AF1092" s="12"/>
    </row>
    <row r="1093" spans="1:32" ht="15" customHeight="1">
      <c r="A1093" s="14" t="s">
        <v>22</v>
      </c>
      <c r="B1093" s="3" t="s">
        <v>34</v>
      </c>
      <c r="C1093" s="15" t="s">
        <v>180</v>
      </c>
      <c r="D1093" s="16" t="s">
        <v>158</v>
      </c>
      <c r="E1093" s="16">
        <v>60</v>
      </c>
      <c r="F1093" s="17" t="s">
        <v>40</v>
      </c>
      <c r="G1093" s="16" t="s">
        <v>166</v>
      </c>
      <c r="H1093" s="15" t="s">
        <v>163</v>
      </c>
      <c r="I1093" s="18" t="s">
        <v>163</v>
      </c>
      <c r="J1093" s="18" t="s">
        <v>163</v>
      </c>
      <c r="K1093" s="19" t="s">
        <v>163</v>
      </c>
      <c r="L1093" s="15" t="s">
        <v>163</v>
      </c>
      <c r="R1093" s="5"/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AC1093" s="20"/>
      <c r="AD1093" s="20"/>
      <c r="AE1093" s="12"/>
      <c r="AF1093" s="12"/>
    </row>
    <row r="1094" spans="1:32" ht="15" customHeight="1">
      <c r="A1094" s="14" t="s">
        <v>31</v>
      </c>
      <c r="B1094" s="3" t="s">
        <v>38</v>
      </c>
      <c r="C1094" s="20" t="s">
        <v>177</v>
      </c>
      <c r="D1094" s="21" t="s">
        <v>158</v>
      </c>
      <c r="E1094" s="21">
        <v>60</v>
      </c>
      <c r="F1094" s="22" t="s">
        <v>24</v>
      </c>
      <c r="G1094" s="21" t="s">
        <v>171</v>
      </c>
      <c r="H1094" s="20" t="s">
        <v>163</v>
      </c>
      <c r="I1094" s="23" t="s">
        <v>163</v>
      </c>
      <c r="J1094" s="23" t="s">
        <v>163</v>
      </c>
      <c r="K1094" s="24" t="s">
        <v>163</v>
      </c>
      <c r="L1094" s="20" t="s">
        <v>163</v>
      </c>
      <c r="R1094" s="5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12"/>
      <c r="AF1094" s="12"/>
    </row>
    <row r="1095" spans="1:32" ht="15" customHeight="1">
      <c r="A1095" s="14" t="s">
        <v>31</v>
      </c>
      <c r="B1095" s="3" t="s">
        <v>38</v>
      </c>
      <c r="C1095" s="20" t="s">
        <v>177</v>
      </c>
      <c r="D1095" s="21" t="s">
        <v>158</v>
      </c>
      <c r="E1095" s="21">
        <v>60</v>
      </c>
      <c r="F1095" s="22" t="s">
        <v>24</v>
      </c>
      <c r="G1095" s="21" t="s">
        <v>171</v>
      </c>
      <c r="H1095" s="20" t="s">
        <v>163</v>
      </c>
      <c r="I1095" s="23" t="s">
        <v>163</v>
      </c>
      <c r="J1095" s="23" t="s">
        <v>163</v>
      </c>
      <c r="K1095" s="24" t="s">
        <v>163</v>
      </c>
      <c r="L1095" s="20" t="s">
        <v>163</v>
      </c>
      <c r="R1095" s="5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0"/>
      <c r="AE1095" s="12"/>
      <c r="AF1095" s="12"/>
    </row>
    <row r="1096" spans="1:32" ht="15" customHeight="1">
      <c r="A1096" s="14" t="s">
        <v>31</v>
      </c>
      <c r="B1096" s="3" t="s">
        <v>38</v>
      </c>
      <c r="C1096" s="20" t="s">
        <v>177</v>
      </c>
      <c r="D1096" s="21" t="s">
        <v>158</v>
      </c>
      <c r="E1096" s="21">
        <v>60</v>
      </c>
      <c r="F1096" s="22" t="s">
        <v>24</v>
      </c>
      <c r="G1096" s="21" t="s">
        <v>171</v>
      </c>
      <c r="H1096" s="20" t="s">
        <v>163</v>
      </c>
      <c r="I1096" s="23" t="s">
        <v>163</v>
      </c>
      <c r="J1096" s="23" t="s">
        <v>163</v>
      </c>
      <c r="K1096" s="24" t="s">
        <v>163</v>
      </c>
      <c r="L1096" s="20" t="s">
        <v>163</v>
      </c>
      <c r="R1096" s="5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12"/>
      <c r="AF1096" s="12"/>
    </row>
    <row r="1097" spans="1:32" ht="15" customHeight="1">
      <c r="A1097" s="14" t="s">
        <v>31</v>
      </c>
      <c r="B1097" s="3" t="s">
        <v>38</v>
      </c>
      <c r="C1097" s="20" t="s">
        <v>177</v>
      </c>
      <c r="D1097" s="21" t="s">
        <v>158</v>
      </c>
      <c r="E1097" s="21">
        <v>60</v>
      </c>
      <c r="F1097" s="22" t="s">
        <v>24</v>
      </c>
      <c r="G1097" s="21" t="s">
        <v>171</v>
      </c>
      <c r="H1097" s="20" t="s">
        <v>163</v>
      </c>
      <c r="I1097" s="23" t="s">
        <v>163</v>
      </c>
      <c r="J1097" s="23" t="s">
        <v>163</v>
      </c>
      <c r="K1097" s="24" t="s">
        <v>163</v>
      </c>
      <c r="L1097" s="20" t="s">
        <v>163</v>
      </c>
      <c r="R1097" s="5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0"/>
      <c r="AE1097" s="12"/>
      <c r="AF1097" s="12"/>
    </row>
    <row r="1098" spans="1:32" ht="15" customHeight="1">
      <c r="A1098" s="14" t="s">
        <v>31</v>
      </c>
      <c r="B1098" s="3" t="s">
        <v>38</v>
      </c>
      <c r="C1098" s="20" t="s">
        <v>177</v>
      </c>
      <c r="D1098" s="21" t="s">
        <v>158</v>
      </c>
      <c r="E1098" s="21">
        <v>60</v>
      </c>
      <c r="F1098" s="22" t="s">
        <v>29</v>
      </c>
      <c r="G1098" s="21" t="s">
        <v>171</v>
      </c>
      <c r="H1098" s="20" t="s">
        <v>163</v>
      </c>
      <c r="I1098" s="23" t="s">
        <v>163</v>
      </c>
      <c r="J1098" s="23" t="s">
        <v>163</v>
      </c>
      <c r="K1098" s="24" t="s">
        <v>163</v>
      </c>
      <c r="L1098" s="20" t="s">
        <v>163</v>
      </c>
      <c r="R1098" s="5"/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12"/>
      <c r="AF1098" s="12"/>
    </row>
    <row r="1099" spans="1:32" ht="15" customHeight="1">
      <c r="A1099" s="14" t="s">
        <v>31</v>
      </c>
      <c r="B1099" s="3" t="s">
        <v>38</v>
      </c>
      <c r="C1099" s="20" t="s">
        <v>177</v>
      </c>
      <c r="D1099" s="21" t="s">
        <v>158</v>
      </c>
      <c r="E1099" s="21">
        <v>60</v>
      </c>
      <c r="F1099" s="22" t="s">
        <v>29</v>
      </c>
      <c r="G1099" s="21" t="s">
        <v>171</v>
      </c>
      <c r="H1099" s="20" t="s">
        <v>163</v>
      </c>
      <c r="I1099" s="23" t="s">
        <v>163</v>
      </c>
      <c r="J1099" s="23" t="s">
        <v>163</v>
      </c>
      <c r="K1099" s="24" t="s">
        <v>163</v>
      </c>
      <c r="L1099" s="20" t="s">
        <v>163</v>
      </c>
      <c r="R1099" s="5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0"/>
      <c r="AE1099" s="12"/>
      <c r="AF1099" s="12"/>
    </row>
    <row r="1100" spans="1:32" ht="15" customHeight="1">
      <c r="A1100" s="14" t="s">
        <v>31</v>
      </c>
      <c r="B1100" s="3" t="s">
        <v>38</v>
      </c>
      <c r="C1100" s="20" t="s">
        <v>177</v>
      </c>
      <c r="D1100" s="21" t="s">
        <v>158</v>
      </c>
      <c r="E1100" s="21">
        <v>60</v>
      </c>
      <c r="F1100" s="22" t="s">
        <v>29</v>
      </c>
      <c r="G1100" s="21" t="s">
        <v>171</v>
      </c>
      <c r="H1100" s="20" t="s">
        <v>163</v>
      </c>
      <c r="I1100" s="23" t="s">
        <v>163</v>
      </c>
      <c r="J1100" s="23" t="s">
        <v>163</v>
      </c>
      <c r="K1100" s="24" t="s">
        <v>163</v>
      </c>
      <c r="L1100" s="20" t="s">
        <v>163</v>
      </c>
      <c r="R1100" s="5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12"/>
      <c r="AF1100" s="12"/>
    </row>
    <row r="1101" spans="1:32" ht="15" customHeight="1">
      <c r="A1101" s="14" t="s">
        <v>31</v>
      </c>
      <c r="B1101" s="3" t="s">
        <v>38</v>
      </c>
      <c r="C1101" s="20" t="s">
        <v>177</v>
      </c>
      <c r="D1101" s="21" t="s">
        <v>158</v>
      </c>
      <c r="E1101" s="21">
        <v>60</v>
      </c>
      <c r="F1101" s="22" t="s">
        <v>29</v>
      </c>
      <c r="G1101" s="21" t="s">
        <v>171</v>
      </c>
      <c r="H1101" s="20" t="s">
        <v>163</v>
      </c>
      <c r="I1101" s="23" t="s">
        <v>163</v>
      </c>
      <c r="J1101" s="23" t="s">
        <v>163</v>
      </c>
      <c r="K1101" s="24" t="s">
        <v>163</v>
      </c>
      <c r="L1101" s="20" t="s">
        <v>163</v>
      </c>
      <c r="R1101" s="5"/>
      <c r="S1101" s="20"/>
      <c r="T1101" s="20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0"/>
      <c r="AE1101" s="12"/>
      <c r="AF1101" s="12"/>
    </row>
    <row r="1102" spans="1:32" ht="15" customHeight="1">
      <c r="A1102" s="14" t="s">
        <v>25</v>
      </c>
      <c r="B1102" s="3" t="s">
        <v>38</v>
      </c>
      <c r="C1102" s="15" t="s">
        <v>177</v>
      </c>
      <c r="D1102" s="16" t="s">
        <v>158</v>
      </c>
      <c r="E1102" s="16">
        <v>60</v>
      </c>
      <c r="F1102" s="17" t="s">
        <v>29</v>
      </c>
      <c r="G1102" s="16" t="s">
        <v>171</v>
      </c>
      <c r="H1102" s="15" t="s">
        <v>163</v>
      </c>
      <c r="I1102" s="18" t="s">
        <v>163</v>
      </c>
      <c r="J1102" s="18" t="s">
        <v>163</v>
      </c>
      <c r="K1102" s="19" t="s">
        <v>163</v>
      </c>
      <c r="L1102" s="15" t="s">
        <v>163</v>
      </c>
      <c r="R1102" s="5"/>
      <c r="S1102" s="20"/>
      <c r="T1102" s="20"/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0"/>
      <c r="AE1102" s="12"/>
      <c r="AF1102" s="12"/>
    </row>
    <row r="1103" spans="1:32" ht="15" customHeight="1">
      <c r="A1103" s="14" t="s">
        <v>25</v>
      </c>
      <c r="B1103" s="3" t="s">
        <v>38</v>
      </c>
      <c r="C1103" s="15" t="s">
        <v>177</v>
      </c>
      <c r="D1103" s="16" t="s">
        <v>158</v>
      </c>
      <c r="E1103" s="16">
        <v>60</v>
      </c>
      <c r="F1103" s="17" t="s">
        <v>29</v>
      </c>
      <c r="G1103" s="16" t="s">
        <v>171</v>
      </c>
      <c r="H1103" s="15" t="s">
        <v>163</v>
      </c>
      <c r="I1103" s="18" t="s">
        <v>163</v>
      </c>
      <c r="J1103" s="18" t="s">
        <v>163</v>
      </c>
      <c r="K1103" s="19" t="s">
        <v>163</v>
      </c>
      <c r="L1103" s="15" t="s">
        <v>163</v>
      </c>
      <c r="R1103" s="5"/>
      <c r="S1103" s="20"/>
      <c r="T1103" s="20"/>
      <c r="U1103" s="20"/>
      <c r="V1103" s="20"/>
      <c r="W1103" s="20"/>
      <c r="X1103" s="20"/>
      <c r="Y1103" s="20"/>
      <c r="Z1103" s="20"/>
      <c r="AA1103" s="20"/>
      <c r="AB1103" s="20"/>
      <c r="AC1103" s="20"/>
      <c r="AD1103" s="20"/>
      <c r="AE1103" s="12"/>
      <c r="AF1103" s="12"/>
    </row>
    <row r="1104" spans="1:32" ht="15" customHeight="1">
      <c r="A1104" s="14" t="s">
        <v>25</v>
      </c>
      <c r="B1104" s="3" t="s">
        <v>38</v>
      </c>
      <c r="C1104" s="15" t="s">
        <v>177</v>
      </c>
      <c r="D1104" s="16" t="s">
        <v>158</v>
      </c>
      <c r="E1104" s="16">
        <v>60</v>
      </c>
      <c r="F1104" s="17" t="s">
        <v>29</v>
      </c>
      <c r="G1104" s="16" t="s">
        <v>171</v>
      </c>
      <c r="H1104" s="15" t="s">
        <v>163</v>
      </c>
      <c r="I1104" s="18" t="s">
        <v>163</v>
      </c>
      <c r="J1104" s="18" t="s">
        <v>163</v>
      </c>
      <c r="K1104" s="19" t="s">
        <v>163</v>
      </c>
      <c r="L1104" s="15" t="s">
        <v>163</v>
      </c>
      <c r="R1104" s="5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12"/>
      <c r="AF1104" s="12"/>
    </row>
    <row r="1105" spans="1:32" ht="15" customHeight="1">
      <c r="A1105" s="14" t="s">
        <v>25</v>
      </c>
      <c r="B1105" s="3" t="s">
        <v>38</v>
      </c>
      <c r="C1105" s="15" t="s">
        <v>177</v>
      </c>
      <c r="D1105" s="16" t="s">
        <v>158</v>
      </c>
      <c r="E1105" s="16">
        <v>60</v>
      </c>
      <c r="F1105" s="17" t="s">
        <v>29</v>
      </c>
      <c r="G1105" s="16" t="s">
        <v>171</v>
      </c>
      <c r="H1105" s="15" t="s">
        <v>163</v>
      </c>
      <c r="I1105" s="18" t="s">
        <v>163</v>
      </c>
      <c r="J1105" s="18" t="s">
        <v>163</v>
      </c>
      <c r="K1105" s="19" t="s">
        <v>163</v>
      </c>
      <c r="L1105" s="15" t="s">
        <v>163</v>
      </c>
      <c r="R1105" s="5"/>
      <c r="S1105" s="20"/>
      <c r="T1105" s="20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0"/>
      <c r="AE1105" s="12"/>
      <c r="AF1105" s="12"/>
    </row>
    <row r="1106" spans="1:32" ht="15" customHeight="1">
      <c r="A1106" s="14" t="s">
        <v>31</v>
      </c>
      <c r="B1106" s="3" t="s">
        <v>128</v>
      </c>
      <c r="C1106" s="20" t="s">
        <v>298</v>
      </c>
      <c r="D1106" s="21" t="s">
        <v>224</v>
      </c>
      <c r="E1106" s="21">
        <v>90</v>
      </c>
      <c r="F1106" s="22" t="s">
        <v>24</v>
      </c>
      <c r="G1106" s="21" t="s">
        <v>166</v>
      </c>
      <c r="H1106" s="20" t="s">
        <v>163</v>
      </c>
      <c r="I1106" s="23" t="s">
        <v>163</v>
      </c>
      <c r="J1106" s="23" t="s">
        <v>163</v>
      </c>
      <c r="K1106" s="24" t="s">
        <v>163</v>
      </c>
      <c r="L1106" s="20" t="s">
        <v>163</v>
      </c>
      <c r="R1106" s="5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12"/>
      <c r="AF1106" s="12"/>
    </row>
    <row r="1107" spans="1:32" ht="15" customHeight="1">
      <c r="A1107" s="14" t="s">
        <v>31</v>
      </c>
      <c r="B1107" s="3" t="s">
        <v>128</v>
      </c>
      <c r="C1107" s="20" t="s">
        <v>298</v>
      </c>
      <c r="D1107" s="21" t="s">
        <v>224</v>
      </c>
      <c r="E1107" s="21">
        <v>90</v>
      </c>
      <c r="F1107" s="22" t="s">
        <v>24</v>
      </c>
      <c r="G1107" s="21" t="s">
        <v>166</v>
      </c>
      <c r="H1107" s="20" t="s">
        <v>163</v>
      </c>
      <c r="I1107" s="23" t="s">
        <v>163</v>
      </c>
      <c r="J1107" s="23" t="s">
        <v>163</v>
      </c>
      <c r="K1107" s="24" t="s">
        <v>163</v>
      </c>
      <c r="L1107" s="20" t="s">
        <v>163</v>
      </c>
      <c r="R1107" s="5"/>
      <c r="S1107" s="20"/>
      <c r="T1107" s="20"/>
      <c r="U1107" s="20"/>
      <c r="V1107" s="20"/>
      <c r="W1107" s="20"/>
      <c r="X1107" s="20"/>
      <c r="Y1107" s="20"/>
      <c r="Z1107" s="20"/>
      <c r="AA1107" s="20"/>
      <c r="AB1107" s="20"/>
      <c r="AC1107" s="20"/>
      <c r="AD1107" s="20"/>
      <c r="AE1107" s="12"/>
      <c r="AF1107" s="12"/>
    </row>
    <row r="1108" spans="1:32" ht="15" customHeight="1">
      <c r="A1108" s="14" t="s">
        <v>31</v>
      </c>
      <c r="B1108" s="3" t="s">
        <v>128</v>
      </c>
      <c r="C1108" s="20" t="s">
        <v>298</v>
      </c>
      <c r="D1108" s="21" t="s">
        <v>224</v>
      </c>
      <c r="E1108" s="21">
        <v>90</v>
      </c>
      <c r="F1108" s="22" t="s">
        <v>24</v>
      </c>
      <c r="G1108" s="21" t="s">
        <v>166</v>
      </c>
      <c r="H1108" s="20" t="s">
        <v>163</v>
      </c>
      <c r="I1108" s="23" t="s">
        <v>163</v>
      </c>
      <c r="J1108" s="23" t="s">
        <v>163</v>
      </c>
      <c r="K1108" s="24" t="s">
        <v>163</v>
      </c>
      <c r="L1108" s="20" t="s">
        <v>163</v>
      </c>
      <c r="R1108" s="5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12"/>
      <c r="AF1108" s="12"/>
    </row>
    <row r="1109" spans="1:32" ht="15" customHeight="1">
      <c r="A1109" s="14" t="s">
        <v>31</v>
      </c>
      <c r="B1109" s="3" t="s">
        <v>128</v>
      </c>
      <c r="C1109" s="20" t="s">
        <v>298</v>
      </c>
      <c r="D1109" s="21" t="s">
        <v>224</v>
      </c>
      <c r="E1109" s="21">
        <v>90</v>
      </c>
      <c r="F1109" s="22" t="s">
        <v>24</v>
      </c>
      <c r="G1109" s="21" t="s">
        <v>166</v>
      </c>
      <c r="H1109" s="20" t="s">
        <v>163</v>
      </c>
      <c r="I1109" s="23" t="s">
        <v>163</v>
      </c>
      <c r="J1109" s="23" t="s">
        <v>163</v>
      </c>
      <c r="K1109" s="24" t="s">
        <v>163</v>
      </c>
      <c r="L1109" s="20" t="s">
        <v>163</v>
      </c>
      <c r="R1109" s="5"/>
      <c r="S1109" s="20"/>
      <c r="T1109" s="20"/>
      <c r="U1109" s="20"/>
      <c r="V1109" s="20"/>
      <c r="W1109" s="20"/>
      <c r="X1109" s="20"/>
      <c r="Y1109" s="20"/>
      <c r="Z1109" s="20"/>
      <c r="AA1109" s="20"/>
      <c r="AB1109" s="20"/>
      <c r="AC1109" s="20"/>
      <c r="AD1109" s="20"/>
      <c r="AE1109" s="12"/>
      <c r="AF1109" s="12"/>
    </row>
    <row r="1110" spans="1:32" ht="15" customHeight="1">
      <c r="A1110" s="14" t="s">
        <v>31</v>
      </c>
      <c r="B1110" s="3" t="s">
        <v>128</v>
      </c>
      <c r="C1110" s="20" t="s">
        <v>298</v>
      </c>
      <c r="D1110" s="21" t="s">
        <v>224</v>
      </c>
      <c r="E1110" s="21">
        <v>90</v>
      </c>
      <c r="F1110" s="22" t="s">
        <v>24</v>
      </c>
      <c r="G1110" s="21" t="s">
        <v>166</v>
      </c>
      <c r="H1110" s="20" t="s">
        <v>163</v>
      </c>
      <c r="I1110" s="23" t="s">
        <v>163</v>
      </c>
      <c r="J1110" s="23" t="s">
        <v>163</v>
      </c>
      <c r="K1110" s="24" t="s">
        <v>163</v>
      </c>
      <c r="L1110" s="20" t="s">
        <v>163</v>
      </c>
      <c r="R1110" s="5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12"/>
      <c r="AF1110" s="12"/>
    </row>
    <row r="1111" spans="1:32" ht="15" customHeight="1">
      <c r="A1111" s="14" t="s">
        <v>31</v>
      </c>
      <c r="B1111" s="3" t="s">
        <v>128</v>
      </c>
      <c r="C1111" s="20" t="s">
        <v>298</v>
      </c>
      <c r="D1111" s="21" t="s">
        <v>224</v>
      </c>
      <c r="E1111" s="21">
        <v>90</v>
      </c>
      <c r="F1111" s="22" t="s">
        <v>24</v>
      </c>
      <c r="G1111" s="21" t="s">
        <v>166</v>
      </c>
      <c r="H1111" s="20" t="s">
        <v>163</v>
      </c>
      <c r="I1111" s="23" t="s">
        <v>163</v>
      </c>
      <c r="J1111" s="23" t="s">
        <v>163</v>
      </c>
      <c r="K1111" s="24" t="s">
        <v>163</v>
      </c>
      <c r="L1111" s="20" t="s">
        <v>163</v>
      </c>
      <c r="R1111" s="5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12"/>
      <c r="AF1111" s="12"/>
    </row>
    <row r="1112" spans="1:32" ht="15" customHeight="1">
      <c r="A1112" s="14" t="s">
        <v>31</v>
      </c>
      <c r="B1112" s="3" t="s">
        <v>128</v>
      </c>
      <c r="C1112" s="20" t="s">
        <v>298</v>
      </c>
      <c r="D1112" s="21" t="s">
        <v>224</v>
      </c>
      <c r="E1112" s="21">
        <v>90</v>
      </c>
      <c r="F1112" s="22" t="s">
        <v>29</v>
      </c>
      <c r="G1112" s="21" t="s">
        <v>166</v>
      </c>
      <c r="H1112" s="20" t="s">
        <v>163</v>
      </c>
      <c r="I1112" s="23" t="s">
        <v>163</v>
      </c>
      <c r="J1112" s="23" t="s">
        <v>163</v>
      </c>
      <c r="K1112" s="24" t="s">
        <v>163</v>
      </c>
      <c r="L1112" s="20" t="s">
        <v>163</v>
      </c>
      <c r="R1112" s="5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12"/>
      <c r="AF1112" s="12"/>
    </row>
    <row r="1113" spans="1:32" ht="15" customHeight="1">
      <c r="A1113" s="14" t="s">
        <v>31</v>
      </c>
      <c r="B1113" s="3" t="s">
        <v>128</v>
      </c>
      <c r="C1113" s="20" t="s">
        <v>298</v>
      </c>
      <c r="D1113" s="21" t="s">
        <v>224</v>
      </c>
      <c r="E1113" s="21">
        <v>90</v>
      </c>
      <c r="F1113" s="22" t="s">
        <v>29</v>
      </c>
      <c r="G1113" s="21" t="s">
        <v>166</v>
      </c>
      <c r="H1113" s="20" t="s">
        <v>163</v>
      </c>
      <c r="I1113" s="23" t="s">
        <v>163</v>
      </c>
      <c r="J1113" s="23" t="s">
        <v>163</v>
      </c>
      <c r="K1113" s="24" t="s">
        <v>163</v>
      </c>
      <c r="L1113" s="20" t="s">
        <v>163</v>
      </c>
      <c r="R1113" s="5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12"/>
      <c r="AF1113" s="12"/>
    </row>
    <row r="1114" spans="1:32" ht="15" customHeight="1">
      <c r="A1114" s="14" t="s">
        <v>31</v>
      </c>
      <c r="B1114" s="3" t="s">
        <v>128</v>
      </c>
      <c r="C1114" s="20" t="s">
        <v>298</v>
      </c>
      <c r="D1114" s="21" t="s">
        <v>224</v>
      </c>
      <c r="E1114" s="21">
        <v>90</v>
      </c>
      <c r="F1114" s="22" t="s">
        <v>29</v>
      </c>
      <c r="G1114" s="21" t="s">
        <v>166</v>
      </c>
      <c r="H1114" s="20" t="s">
        <v>163</v>
      </c>
      <c r="I1114" s="23" t="s">
        <v>163</v>
      </c>
      <c r="J1114" s="23" t="s">
        <v>163</v>
      </c>
      <c r="K1114" s="24" t="s">
        <v>163</v>
      </c>
      <c r="L1114" s="20" t="s">
        <v>163</v>
      </c>
      <c r="R1114" s="5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12"/>
      <c r="AF1114" s="12"/>
    </row>
    <row r="1115" spans="1:32" ht="15" customHeight="1">
      <c r="A1115" s="14" t="s">
        <v>31</v>
      </c>
      <c r="B1115" s="3" t="s">
        <v>128</v>
      </c>
      <c r="C1115" s="20" t="s">
        <v>298</v>
      </c>
      <c r="D1115" s="21" t="s">
        <v>224</v>
      </c>
      <c r="E1115" s="21">
        <v>90</v>
      </c>
      <c r="F1115" s="22" t="s">
        <v>29</v>
      </c>
      <c r="G1115" s="21" t="s">
        <v>166</v>
      </c>
      <c r="H1115" s="20" t="s">
        <v>163</v>
      </c>
      <c r="I1115" s="23" t="s">
        <v>163</v>
      </c>
      <c r="J1115" s="23" t="s">
        <v>163</v>
      </c>
      <c r="K1115" s="24" t="s">
        <v>163</v>
      </c>
      <c r="L1115" s="20" t="s">
        <v>163</v>
      </c>
      <c r="R1115" s="5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12"/>
      <c r="AF1115" s="12"/>
    </row>
    <row r="1116" spans="1:32" ht="15" customHeight="1">
      <c r="A1116" s="14" t="s">
        <v>31</v>
      </c>
      <c r="B1116" s="3" t="s">
        <v>128</v>
      </c>
      <c r="C1116" s="20" t="s">
        <v>298</v>
      </c>
      <c r="D1116" s="21" t="s">
        <v>224</v>
      </c>
      <c r="E1116" s="21">
        <v>90</v>
      </c>
      <c r="F1116" s="22" t="s">
        <v>29</v>
      </c>
      <c r="G1116" s="21" t="s">
        <v>166</v>
      </c>
      <c r="H1116" s="20" t="s">
        <v>163</v>
      </c>
      <c r="I1116" s="23" t="s">
        <v>163</v>
      </c>
      <c r="J1116" s="23" t="s">
        <v>163</v>
      </c>
      <c r="K1116" s="24" t="s">
        <v>163</v>
      </c>
      <c r="L1116" s="20" t="s">
        <v>163</v>
      </c>
      <c r="R1116" s="5"/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12"/>
      <c r="AF1116" s="12"/>
    </row>
    <row r="1117" spans="1:32" ht="15" customHeight="1">
      <c r="A1117" s="14" t="s">
        <v>31</v>
      </c>
      <c r="B1117" s="3" t="s">
        <v>128</v>
      </c>
      <c r="C1117" s="20" t="s">
        <v>298</v>
      </c>
      <c r="D1117" s="21" t="s">
        <v>224</v>
      </c>
      <c r="E1117" s="21">
        <v>90</v>
      </c>
      <c r="F1117" s="22" t="s">
        <v>29</v>
      </c>
      <c r="G1117" s="21" t="s">
        <v>166</v>
      </c>
      <c r="H1117" s="20" t="s">
        <v>163</v>
      </c>
      <c r="I1117" s="23" t="s">
        <v>163</v>
      </c>
      <c r="J1117" s="23" t="s">
        <v>163</v>
      </c>
      <c r="K1117" s="24" t="s">
        <v>163</v>
      </c>
      <c r="L1117" s="20" t="s">
        <v>163</v>
      </c>
      <c r="R1117" s="5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AC1117" s="20"/>
      <c r="AD1117" s="20"/>
      <c r="AE1117" s="12"/>
      <c r="AF1117" s="12"/>
    </row>
    <row r="1118" spans="1:32" ht="15" customHeight="1">
      <c r="A1118" s="14" t="s">
        <v>31</v>
      </c>
      <c r="B1118" s="3" t="s">
        <v>129</v>
      </c>
      <c r="C1118" s="20" t="s">
        <v>299</v>
      </c>
      <c r="D1118" s="21" t="s">
        <v>224</v>
      </c>
      <c r="E1118" s="21">
        <v>90</v>
      </c>
      <c r="F1118" s="22" t="s">
        <v>24</v>
      </c>
      <c r="G1118" s="21" t="s">
        <v>166</v>
      </c>
      <c r="H1118" s="20" t="s">
        <v>163</v>
      </c>
      <c r="I1118" s="23" t="s">
        <v>163</v>
      </c>
      <c r="J1118" s="23" t="s">
        <v>163</v>
      </c>
      <c r="K1118" s="24" t="s">
        <v>163</v>
      </c>
      <c r="L1118" s="20" t="s">
        <v>163</v>
      </c>
      <c r="R1118" s="5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12"/>
      <c r="AF1118" s="12"/>
    </row>
    <row r="1119" spans="1:32" ht="15" customHeight="1">
      <c r="A1119" s="14" t="s">
        <v>31</v>
      </c>
      <c r="B1119" s="3" t="s">
        <v>129</v>
      </c>
      <c r="C1119" s="20" t="s">
        <v>299</v>
      </c>
      <c r="D1119" s="21" t="s">
        <v>224</v>
      </c>
      <c r="E1119" s="21">
        <v>90</v>
      </c>
      <c r="F1119" s="22" t="s">
        <v>24</v>
      </c>
      <c r="G1119" s="21" t="s">
        <v>166</v>
      </c>
      <c r="H1119" s="20" t="s">
        <v>163</v>
      </c>
      <c r="I1119" s="23" t="s">
        <v>163</v>
      </c>
      <c r="J1119" s="23" t="s">
        <v>163</v>
      </c>
      <c r="K1119" s="24" t="s">
        <v>163</v>
      </c>
      <c r="L1119" s="20" t="s">
        <v>163</v>
      </c>
      <c r="R1119" s="5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12"/>
      <c r="AF1119" s="12"/>
    </row>
    <row r="1120" spans="1:32" ht="15" customHeight="1">
      <c r="A1120" s="14" t="s">
        <v>31</v>
      </c>
      <c r="B1120" s="3" t="s">
        <v>129</v>
      </c>
      <c r="C1120" s="20" t="s">
        <v>299</v>
      </c>
      <c r="D1120" s="21" t="s">
        <v>224</v>
      </c>
      <c r="E1120" s="21">
        <v>90</v>
      </c>
      <c r="F1120" s="22" t="s">
        <v>24</v>
      </c>
      <c r="G1120" s="21" t="s">
        <v>166</v>
      </c>
      <c r="H1120" s="20" t="s">
        <v>163</v>
      </c>
      <c r="I1120" s="23" t="s">
        <v>163</v>
      </c>
      <c r="J1120" s="23" t="s">
        <v>163</v>
      </c>
      <c r="K1120" s="24" t="s">
        <v>163</v>
      </c>
      <c r="L1120" s="20" t="s">
        <v>163</v>
      </c>
      <c r="R1120" s="5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12"/>
      <c r="AF1120" s="12"/>
    </row>
    <row r="1121" spans="1:32" ht="15" customHeight="1">
      <c r="A1121" s="14" t="s">
        <v>31</v>
      </c>
      <c r="B1121" s="3" t="s">
        <v>129</v>
      </c>
      <c r="C1121" s="20" t="s">
        <v>299</v>
      </c>
      <c r="D1121" s="21" t="s">
        <v>224</v>
      </c>
      <c r="E1121" s="21">
        <v>90</v>
      </c>
      <c r="F1121" s="22" t="s">
        <v>24</v>
      </c>
      <c r="G1121" s="21" t="s">
        <v>166</v>
      </c>
      <c r="H1121" s="20" t="s">
        <v>163</v>
      </c>
      <c r="I1121" s="23" t="s">
        <v>163</v>
      </c>
      <c r="J1121" s="23" t="s">
        <v>163</v>
      </c>
      <c r="K1121" s="24" t="s">
        <v>163</v>
      </c>
      <c r="L1121" s="20" t="s">
        <v>163</v>
      </c>
      <c r="R1121" s="5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12"/>
      <c r="AF1121" s="12"/>
    </row>
    <row r="1122" spans="1:32" ht="15" customHeight="1">
      <c r="A1122" s="14" t="s">
        <v>31</v>
      </c>
      <c r="B1122" s="3" t="s">
        <v>129</v>
      </c>
      <c r="C1122" s="20" t="s">
        <v>299</v>
      </c>
      <c r="D1122" s="21" t="s">
        <v>224</v>
      </c>
      <c r="E1122" s="21">
        <v>90</v>
      </c>
      <c r="F1122" s="22" t="s">
        <v>24</v>
      </c>
      <c r="G1122" s="21" t="s">
        <v>166</v>
      </c>
      <c r="H1122" s="20" t="s">
        <v>163</v>
      </c>
      <c r="I1122" s="23" t="s">
        <v>163</v>
      </c>
      <c r="J1122" s="23" t="s">
        <v>163</v>
      </c>
      <c r="K1122" s="24" t="s">
        <v>163</v>
      </c>
      <c r="L1122" s="20" t="s">
        <v>163</v>
      </c>
      <c r="R1122" s="5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12"/>
      <c r="AF1122" s="12"/>
    </row>
    <row r="1123" spans="1:32" ht="15" customHeight="1">
      <c r="A1123" s="14" t="s">
        <v>31</v>
      </c>
      <c r="B1123" s="3" t="s">
        <v>129</v>
      </c>
      <c r="C1123" s="20" t="s">
        <v>299</v>
      </c>
      <c r="D1123" s="21" t="s">
        <v>224</v>
      </c>
      <c r="E1123" s="21">
        <v>90</v>
      </c>
      <c r="F1123" s="22" t="s">
        <v>24</v>
      </c>
      <c r="G1123" s="21" t="s">
        <v>166</v>
      </c>
      <c r="H1123" s="20" t="s">
        <v>163</v>
      </c>
      <c r="I1123" s="23" t="s">
        <v>163</v>
      </c>
      <c r="J1123" s="23" t="s">
        <v>163</v>
      </c>
      <c r="K1123" s="24" t="s">
        <v>163</v>
      </c>
      <c r="L1123" s="20" t="s">
        <v>163</v>
      </c>
      <c r="R1123" s="5"/>
      <c r="S1123" s="20"/>
      <c r="T1123" s="20"/>
      <c r="U1123" s="20"/>
      <c r="V1123" s="20"/>
      <c r="W1123" s="20"/>
      <c r="X1123" s="20"/>
      <c r="Y1123" s="20"/>
      <c r="Z1123" s="20"/>
      <c r="AA1123" s="20"/>
      <c r="AB1123" s="20"/>
      <c r="AC1123" s="20"/>
      <c r="AD1123" s="20"/>
      <c r="AE1123" s="12"/>
      <c r="AF1123" s="12"/>
    </row>
    <row r="1124" spans="1:32" ht="15" customHeight="1">
      <c r="A1124" s="14" t="s">
        <v>31</v>
      </c>
      <c r="B1124" s="3" t="s">
        <v>129</v>
      </c>
      <c r="C1124" s="20" t="s">
        <v>299</v>
      </c>
      <c r="D1124" s="21" t="s">
        <v>224</v>
      </c>
      <c r="E1124" s="21">
        <v>90</v>
      </c>
      <c r="F1124" s="22" t="s">
        <v>29</v>
      </c>
      <c r="G1124" s="21" t="s">
        <v>166</v>
      </c>
      <c r="H1124" s="20" t="s">
        <v>163</v>
      </c>
      <c r="I1124" s="23" t="s">
        <v>163</v>
      </c>
      <c r="J1124" s="23" t="s">
        <v>163</v>
      </c>
      <c r="K1124" s="24" t="s">
        <v>163</v>
      </c>
      <c r="L1124" s="20" t="s">
        <v>163</v>
      </c>
      <c r="R1124" s="5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12"/>
      <c r="AF1124" s="12"/>
    </row>
    <row r="1125" spans="1:32" ht="15" customHeight="1">
      <c r="A1125" s="14" t="s">
        <v>31</v>
      </c>
      <c r="B1125" s="3" t="s">
        <v>129</v>
      </c>
      <c r="C1125" s="20" t="s">
        <v>299</v>
      </c>
      <c r="D1125" s="21" t="s">
        <v>224</v>
      </c>
      <c r="E1125" s="21">
        <v>90</v>
      </c>
      <c r="F1125" s="22" t="s">
        <v>29</v>
      </c>
      <c r="G1125" s="21" t="s">
        <v>166</v>
      </c>
      <c r="H1125" s="20" t="s">
        <v>163</v>
      </c>
      <c r="I1125" s="23" t="s">
        <v>163</v>
      </c>
      <c r="J1125" s="23" t="s">
        <v>163</v>
      </c>
      <c r="K1125" s="24" t="s">
        <v>163</v>
      </c>
      <c r="L1125" s="20" t="s">
        <v>163</v>
      </c>
      <c r="R1125" s="5"/>
      <c r="S1125" s="20"/>
      <c r="T1125" s="20"/>
      <c r="U1125" s="20"/>
      <c r="V1125" s="20"/>
      <c r="W1125" s="20"/>
      <c r="X1125" s="20"/>
      <c r="Y1125" s="20"/>
      <c r="Z1125" s="20"/>
      <c r="AA1125" s="20"/>
      <c r="AB1125" s="20"/>
      <c r="AC1125" s="20"/>
      <c r="AD1125" s="20"/>
      <c r="AE1125" s="12"/>
      <c r="AF1125" s="12"/>
    </row>
    <row r="1126" spans="1:32" ht="15" customHeight="1">
      <c r="A1126" s="14" t="s">
        <v>31</v>
      </c>
      <c r="B1126" s="3" t="s">
        <v>129</v>
      </c>
      <c r="C1126" s="20" t="s">
        <v>299</v>
      </c>
      <c r="D1126" s="21" t="s">
        <v>224</v>
      </c>
      <c r="E1126" s="21">
        <v>90</v>
      </c>
      <c r="F1126" s="22" t="s">
        <v>29</v>
      </c>
      <c r="G1126" s="21" t="s">
        <v>166</v>
      </c>
      <c r="H1126" s="20" t="s">
        <v>163</v>
      </c>
      <c r="I1126" s="23" t="s">
        <v>163</v>
      </c>
      <c r="J1126" s="23" t="s">
        <v>163</v>
      </c>
      <c r="K1126" s="24" t="s">
        <v>163</v>
      </c>
      <c r="L1126" s="20" t="s">
        <v>163</v>
      </c>
      <c r="R1126" s="5"/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12"/>
      <c r="AF1126" s="12"/>
    </row>
    <row r="1127" spans="1:32" ht="15" customHeight="1">
      <c r="A1127" s="14" t="s">
        <v>31</v>
      </c>
      <c r="B1127" s="3" t="s">
        <v>129</v>
      </c>
      <c r="C1127" s="20" t="s">
        <v>299</v>
      </c>
      <c r="D1127" s="21" t="s">
        <v>224</v>
      </c>
      <c r="E1127" s="21">
        <v>90</v>
      </c>
      <c r="F1127" s="22" t="s">
        <v>29</v>
      </c>
      <c r="G1127" s="21" t="s">
        <v>166</v>
      </c>
      <c r="H1127" s="20" t="s">
        <v>163</v>
      </c>
      <c r="I1127" s="23" t="s">
        <v>163</v>
      </c>
      <c r="J1127" s="23" t="s">
        <v>163</v>
      </c>
      <c r="K1127" s="24" t="s">
        <v>163</v>
      </c>
      <c r="L1127" s="20" t="s">
        <v>163</v>
      </c>
      <c r="R1127" s="5"/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/>
      <c r="AE1127" s="12"/>
      <c r="AF1127" s="12"/>
    </row>
    <row r="1128" spans="1:32" ht="15" customHeight="1">
      <c r="A1128" s="14" t="s">
        <v>31</v>
      </c>
      <c r="B1128" s="3" t="s">
        <v>129</v>
      </c>
      <c r="C1128" s="20" t="s">
        <v>299</v>
      </c>
      <c r="D1128" s="21" t="s">
        <v>224</v>
      </c>
      <c r="E1128" s="21">
        <v>90</v>
      </c>
      <c r="F1128" s="22" t="s">
        <v>29</v>
      </c>
      <c r="G1128" s="21" t="s">
        <v>166</v>
      </c>
      <c r="H1128" s="20" t="s">
        <v>163</v>
      </c>
      <c r="I1128" s="23" t="s">
        <v>163</v>
      </c>
      <c r="J1128" s="23" t="s">
        <v>163</v>
      </c>
      <c r="K1128" s="24" t="s">
        <v>163</v>
      </c>
      <c r="L1128" s="20" t="s">
        <v>163</v>
      </c>
      <c r="R1128" s="5"/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12"/>
      <c r="AF1128" s="12"/>
    </row>
    <row r="1129" spans="1:32" ht="15" customHeight="1">
      <c r="A1129" s="14" t="s">
        <v>31</v>
      </c>
      <c r="B1129" s="3" t="s">
        <v>129</v>
      </c>
      <c r="C1129" s="20" t="s">
        <v>299</v>
      </c>
      <c r="D1129" s="21" t="s">
        <v>224</v>
      </c>
      <c r="E1129" s="21">
        <v>90</v>
      </c>
      <c r="F1129" s="22" t="s">
        <v>29</v>
      </c>
      <c r="G1129" s="21" t="s">
        <v>166</v>
      </c>
      <c r="H1129" s="20" t="s">
        <v>163</v>
      </c>
      <c r="I1129" s="23" t="s">
        <v>163</v>
      </c>
      <c r="J1129" s="23" t="s">
        <v>163</v>
      </c>
      <c r="K1129" s="24" t="s">
        <v>163</v>
      </c>
      <c r="L1129" s="20" t="s">
        <v>163</v>
      </c>
      <c r="R1129" s="5"/>
      <c r="S1129" s="20"/>
      <c r="T1129" s="2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12"/>
      <c r="AF1129" s="12"/>
    </row>
    <row r="1130" spans="1:32" ht="15" customHeight="1">
      <c r="A1130" s="14" t="s">
        <v>31</v>
      </c>
      <c r="B1130" s="3" t="s">
        <v>130</v>
      </c>
      <c r="C1130" s="20" t="s">
        <v>300</v>
      </c>
      <c r="D1130" s="21" t="s">
        <v>224</v>
      </c>
      <c r="E1130" s="21">
        <v>90</v>
      </c>
      <c r="F1130" s="22" t="s">
        <v>24</v>
      </c>
      <c r="G1130" s="21" t="s">
        <v>166</v>
      </c>
      <c r="H1130" s="20" t="s">
        <v>163</v>
      </c>
      <c r="I1130" s="23" t="s">
        <v>163</v>
      </c>
      <c r="J1130" s="23" t="s">
        <v>163</v>
      </c>
      <c r="K1130" s="24" t="s">
        <v>163</v>
      </c>
      <c r="L1130" s="20" t="s">
        <v>163</v>
      </c>
      <c r="R1130" s="5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12"/>
      <c r="AF1130" s="12"/>
    </row>
    <row r="1131" spans="1:32" ht="15" customHeight="1">
      <c r="A1131" s="14" t="s">
        <v>31</v>
      </c>
      <c r="B1131" s="3" t="s">
        <v>130</v>
      </c>
      <c r="C1131" s="20" t="s">
        <v>300</v>
      </c>
      <c r="D1131" s="21" t="s">
        <v>224</v>
      </c>
      <c r="E1131" s="21">
        <v>90</v>
      </c>
      <c r="F1131" s="22" t="s">
        <v>24</v>
      </c>
      <c r="G1131" s="21" t="s">
        <v>166</v>
      </c>
      <c r="H1131" s="20" t="s">
        <v>163</v>
      </c>
      <c r="I1131" s="23" t="s">
        <v>163</v>
      </c>
      <c r="J1131" s="23" t="s">
        <v>163</v>
      </c>
      <c r="K1131" s="24" t="s">
        <v>163</v>
      </c>
      <c r="L1131" s="20" t="s">
        <v>163</v>
      </c>
      <c r="R1131" s="5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20"/>
      <c r="AC1131" s="20"/>
      <c r="AD1131" s="20"/>
      <c r="AE1131" s="12"/>
      <c r="AF1131" s="12"/>
    </row>
    <row r="1132" spans="1:32" ht="15" customHeight="1">
      <c r="A1132" s="14" t="s">
        <v>31</v>
      </c>
      <c r="B1132" s="3" t="s">
        <v>130</v>
      </c>
      <c r="C1132" s="20" t="s">
        <v>300</v>
      </c>
      <c r="D1132" s="21" t="s">
        <v>224</v>
      </c>
      <c r="E1132" s="21">
        <v>90</v>
      </c>
      <c r="F1132" s="22" t="s">
        <v>24</v>
      </c>
      <c r="G1132" s="21" t="s">
        <v>166</v>
      </c>
      <c r="H1132" s="20" t="s">
        <v>163</v>
      </c>
      <c r="I1132" s="23" t="s">
        <v>163</v>
      </c>
      <c r="J1132" s="23" t="s">
        <v>163</v>
      </c>
      <c r="K1132" s="24" t="s">
        <v>163</v>
      </c>
      <c r="L1132" s="20" t="s">
        <v>163</v>
      </c>
      <c r="R1132" s="5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12"/>
      <c r="AF1132" s="12"/>
    </row>
    <row r="1133" spans="1:32" ht="15" customHeight="1">
      <c r="A1133" s="14" t="s">
        <v>31</v>
      </c>
      <c r="B1133" s="3" t="s">
        <v>130</v>
      </c>
      <c r="C1133" s="20" t="s">
        <v>300</v>
      </c>
      <c r="D1133" s="21" t="s">
        <v>224</v>
      </c>
      <c r="E1133" s="21">
        <v>90</v>
      </c>
      <c r="F1133" s="22" t="s">
        <v>24</v>
      </c>
      <c r="G1133" s="21" t="s">
        <v>166</v>
      </c>
      <c r="H1133" s="20" t="s">
        <v>163</v>
      </c>
      <c r="I1133" s="23" t="s">
        <v>163</v>
      </c>
      <c r="J1133" s="23" t="s">
        <v>163</v>
      </c>
      <c r="K1133" s="24" t="s">
        <v>163</v>
      </c>
      <c r="L1133" s="20" t="s">
        <v>163</v>
      </c>
      <c r="R1133" s="5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12"/>
      <c r="AF1133" s="12"/>
    </row>
    <row r="1134" spans="1:32" ht="15" customHeight="1">
      <c r="A1134" s="14" t="s">
        <v>31</v>
      </c>
      <c r="B1134" s="3" t="s">
        <v>130</v>
      </c>
      <c r="C1134" s="20" t="s">
        <v>300</v>
      </c>
      <c r="D1134" s="21" t="s">
        <v>224</v>
      </c>
      <c r="E1134" s="21">
        <v>90</v>
      </c>
      <c r="F1134" s="22" t="s">
        <v>24</v>
      </c>
      <c r="G1134" s="21" t="s">
        <v>166</v>
      </c>
      <c r="H1134" s="20" t="s">
        <v>163</v>
      </c>
      <c r="I1134" s="23" t="s">
        <v>163</v>
      </c>
      <c r="J1134" s="23" t="s">
        <v>163</v>
      </c>
      <c r="K1134" s="24" t="s">
        <v>163</v>
      </c>
      <c r="L1134" s="20" t="s">
        <v>163</v>
      </c>
      <c r="R1134" s="5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12"/>
      <c r="AF1134" s="12"/>
    </row>
    <row r="1135" spans="1:32" ht="15" customHeight="1">
      <c r="A1135" s="14" t="s">
        <v>31</v>
      </c>
      <c r="B1135" s="3" t="s">
        <v>130</v>
      </c>
      <c r="C1135" s="20" t="s">
        <v>300</v>
      </c>
      <c r="D1135" s="21" t="s">
        <v>224</v>
      </c>
      <c r="E1135" s="21">
        <v>90</v>
      </c>
      <c r="F1135" s="22" t="s">
        <v>24</v>
      </c>
      <c r="G1135" s="21" t="s">
        <v>166</v>
      </c>
      <c r="H1135" s="20" t="s">
        <v>163</v>
      </c>
      <c r="I1135" s="23" t="s">
        <v>163</v>
      </c>
      <c r="J1135" s="23" t="s">
        <v>163</v>
      </c>
      <c r="K1135" s="24" t="s">
        <v>163</v>
      </c>
      <c r="L1135" s="20" t="s">
        <v>163</v>
      </c>
      <c r="R1135" s="5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0"/>
      <c r="AE1135" s="12"/>
      <c r="AF1135" s="12"/>
    </row>
    <row r="1136" spans="1:32" ht="15" customHeight="1">
      <c r="A1136" s="14" t="s">
        <v>31</v>
      </c>
      <c r="B1136" s="3" t="s">
        <v>130</v>
      </c>
      <c r="C1136" s="20" t="s">
        <v>300</v>
      </c>
      <c r="D1136" s="21" t="s">
        <v>224</v>
      </c>
      <c r="E1136" s="21">
        <v>90</v>
      </c>
      <c r="F1136" s="22" t="s">
        <v>29</v>
      </c>
      <c r="G1136" s="21" t="s">
        <v>166</v>
      </c>
      <c r="H1136" s="20" t="s">
        <v>163</v>
      </c>
      <c r="I1136" s="23" t="s">
        <v>163</v>
      </c>
      <c r="J1136" s="23" t="s">
        <v>163</v>
      </c>
      <c r="K1136" s="24" t="s">
        <v>163</v>
      </c>
      <c r="L1136" s="20" t="s">
        <v>163</v>
      </c>
      <c r="R1136" s="5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12"/>
      <c r="AF1136" s="12"/>
    </row>
    <row r="1137" spans="1:32" ht="15" customHeight="1">
      <c r="A1137" s="14" t="s">
        <v>31</v>
      </c>
      <c r="B1137" s="3" t="s">
        <v>130</v>
      </c>
      <c r="C1137" s="20" t="s">
        <v>300</v>
      </c>
      <c r="D1137" s="21" t="s">
        <v>224</v>
      </c>
      <c r="E1137" s="21">
        <v>90</v>
      </c>
      <c r="F1137" s="22" t="s">
        <v>29</v>
      </c>
      <c r="G1137" s="21" t="s">
        <v>166</v>
      </c>
      <c r="H1137" s="20" t="s">
        <v>163</v>
      </c>
      <c r="I1137" s="23" t="s">
        <v>163</v>
      </c>
      <c r="J1137" s="23" t="s">
        <v>163</v>
      </c>
      <c r="K1137" s="24" t="s">
        <v>163</v>
      </c>
      <c r="L1137" s="20" t="s">
        <v>163</v>
      </c>
      <c r="R1137" s="5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12"/>
      <c r="AF1137" s="12"/>
    </row>
    <row r="1138" spans="1:32" ht="15" customHeight="1">
      <c r="A1138" s="14" t="s">
        <v>31</v>
      </c>
      <c r="B1138" s="3" t="s">
        <v>130</v>
      </c>
      <c r="C1138" s="20" t="s">
        <v>300</v>
      </c>
      <c r="D1138" s="21" t="s">
        <v>224</v>
      </c>
      <c r="E1138" s="21">
        <v>90</v>
      </c>
      <c r="F1138" s="22" t="s">
        <v>29</v>
      </c>
      <c r="G1138" s="21" t="s">
        <v>166</v>
      </c>
      <c r="H1138" s="20" t="s">
        <v>163</v>
      </c>
      <c r="I1138" s="23" t="s">
        <v>163</v>
      </c>
      <c r="J1138" s="23" t="s">
        <v>163</v>
      </c>
      <c r="K1138" s="24" t="s">
        <v>163</v>
      </c>
      <c r="L1138" s="20" t="s">
        <v>163</v>
      </c>
      <c r="R1138" s="5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12"/>
      <c r="AF1138" s="12"/>
    </row>
    <row r="1139" spans="1:32" ht="15" customHeight="1">
      <c r="A1139" s="14" t="s">
        <v>31</v>
      </c>
      <c r="B1139" s="3" t="s">
        <v>130</v>
      </c>
      <c r="C1139" s="20" t="s">
        <v>300</v>
      </c>
      <c r="D1139" s="21" t="s">
        <v>224</v>
      </c>
      <c r="E1139" s="21">
        <v>90</v>
      </c>
      <c r="F1139" s="22" t="s">
        <v>29</v>
      </c>
      <c r="G1139" s="21" t="s">
        <v>166</v>
      </c>
      <c r="H1139" s="20" t="s">
        <v>163</v>
      </c>
      <c r="I1139" s="23" t="s">
        <v>163</v>
      </c>
      <c r="J1139" s="23" t="s">
        <v>163</v>
      </c>
      <c r="K1139" s="24" t="s">
        <v>163</v>
      </c>
      <c r="L1139" s="20" t="s">
        <v>163</v>
      </c>
      <c r="R1139" s="5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0"/>
      <c r="AE1139" s="12"/>
      <c r="AF1139" s="12"/>
    </row>
    <row r="1140" spans="1:32" ht="15" customHeight="1">
      <c r="A1140" s="14" t="s">
        <v>31</v>
      </c>
      <c r="B1140" s="3" t="s">
        <v>130</v>
      </c>
      <c r="C1140" s="20" t="s">
        <v>300</v>
      </c>
      <c r="D1140" s="21" t="s">
        <v>224</v>
      </c>
      <c r="E1140" s="21">
        <v>90</v>
      </c>
      <c r="F1140" s="22" t="s">
        <v>29</v>
      </c>
      <c r="G1140" s="21" t="s">
        <v>166</v>
      </c>
      <c r="H1140" s="20" t="s">
        <v>163</v>
      </c>
      <c r="I1140" s="23" t="s">
        <v>163</v>
      </c>
      <c r="J1140" s="23" t="s">
        <v>163</v>
      </c>
      <c r="K1140" s="24" t="s">
        <v>163</v>
      </c>
      <c r="L1140" s="20" t="s">
        <v>163</v>
      </c>
      <c r="R1140" s="5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12"/>
      <c r="AF1140" s="12"/>
    </row>
    <row r="1141" spans="1:32" ht="15" customHeight="1">
      <c r="A1141" s="14" t="s">
        <v>31</v>
      </c>
      <c r="B1141" s="3" t="s">
        <v>130</v>
      </c>
      <c r="C1141" s="20" t="s">
        <v>300</v>
      </c>
      <c r="D1141" s="21" t="s">
        <v>224</v>
      </c>
      <c r="E1141" s="21">
        <v>90</v>
      </c>
      <c r="F1141" s="22" t="s">
        <v>29</v>
      </c>
      <c r="G1141" s="21" t="s">
        <v>166</v>
      </c>
      <c r="H1141" s="20" t="s">
        <v>163</v>
      </c>
      <c r="I1141" s="23" t="s">
        <v>163</v>
      </c>
      <c r="J1141" s="23" t="s">
        <v>163</v>
      </c>
      <c r="K1141" s="24" t="s">
        <v>163</v>
      </c>
      <c r="L1141" s="20" t="s">
        <v>163</v>
      </c>
      <c r="R1141" s="5"/>
      <c r="S1141" s="20"/>
      <c r="T1141" s="20"/>
      <c r="U1141" s="20"/>
      <c r="V1141" s="20"/>
      <c r="W1141" s="20"/>
      <c r="X1141" s="20"/>
      <c r="Y1141" s="20"/>
      <c r="Z1141" s="20"/>
      <c r="AA1141" s="20"/>
      <c r="AB1141" s="20"/>
      <c r="AC1141" s="20"/>
      <c r="AD1141" s="20"/>
      <c r="AE1141" s="12"/>
      <c r="AF1141" s="12"/>
    </row>
    <row r="1142" spans="1:32" ht="15" customHeight="1">
      <c r="A1142" s="14" t="s">
        <v>31</v>
      </c>
      <c r="B1142" s="3" t="s">
        <v>131</v>
      </c>
      <c r="C1142" s="20" t="s">
        <v>301</v>
      </c>
      <c r="D1142" s="21" t="s">
        <v>224</v>
      </c>
      <c r="E1142" s="21">
        <v>90</v>
      </c>
      <c r="F1142" s="22" t="s">
        <v>24</v>
      </c>
      <c r="G1142" s="21" t="s">
        <v>166</v>
      </c>
      <c r="H1142" s="20" t="s">
        <v>163</v>
      </c>
      <c r="I1142" s="23" t="s">
        <v>163</v>
      </c>
      <c r="J1142" s="23" t="s">
        <v>163</v>
      </c>
      <c r="K1142" s="24" t="s">
        <v>163</v>
      </c>
      <c r="L1142" s="20" t="s">
        <v>163</v>
      </c>
      <c r="R1142" s="5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12"/>
      <c r="AF1142" s="12"/>
    </row>
    <row r="1143" spans="1:32" ht="15" customHeight="1">
      <c r="A1143" s="14" t="s">
        <v>31</v>
      </c>
      <c r="B1143" s="3" t="s">
        <v>131</v>
      </c>
      <c r="C1143" s="20" t="s">
        <v>301</v>
      </c>
      <c r="D1143" s="21" t="s">
        <v>224</v>
      </c>
      <c r="E1143" s="21">
        <v>90</v>
      </c>
      <c r="F1143" s="22" t="s">
        <v>24</v>
      </c>
      <c r="G1143" s="21" t="s">
        <v>166</v>
      </c>
      <c r="H1143" s="20" t="s">
        <v>163</v>
      </c>
      <c r="I1143" s="23" t="s">
        <v>163</v>
      </c>
      <c r="J1143" s="23" t="s">
        <v>163</v>
      </c>
      <c r="K1143" s="24" t="s">
        <v>163</v>
      </c>
      <c r="L1143" s="20" t="s">
        <v>163</v>
      </c>
      <c r="R1143" s="5"/>
      <c r="S1143" s="20"/>
      <c r="T1143" s="20"/>
      <c r="U1143" s="20"/>
      <c r="V1143" s="20"/>
      <c r="W1143" s="20"/>
      <c r="X1143" s="20"/>
      <c r="Y1143" s="20"/>
      <c r="Z1143" s="20"/>
      <c r="AA1143" s="20"/>
      <c r="AB1143" s="20"/>
      <c r="AC1143" s="20"/>
      <c r="AD1143" s="20"/>
      <c r="AE1143" s="12"/>
      <c r="AF1143" s="12"/>
    </row>
    <row r="1144" spans="1:32" ht="15" customHeight="1">
      <c r="A1144" s="14" t="s">
        <v>31</v>
      </c>
      <c r="B1144" s="3" t="s">
        <v>131</v>
      </c>
      <c r="C1144" s="20" t="s">
        <v>301</v>
      </c>
      <c r="D1144" s="21" t="s">
        <v>224</v>
      </c>
      <c r="E1144" s="21">
        <v>90</v>
      </c>
      <c r="F1144" s="22" t="s">
        <v>24</v>
      </c>
      <c r="G1144" s="21" t="s">
        <v>166</v>
      </c>
      <c r="H1144" s="20" t="s">
        <v>163</v>
      </c>
      <c r="I1144" s="23" t="s">
        <v>163</v>
      </c>
      <c r="J1144" s="23" t="s">
        <v>163</v>
      </c>
      <c r="K1144" s="24" t="s">
        <v>163</v>
      </c>
      <c r="L1144" s="20" t="s">
        <v>163</v>
      </c>
      <c r="R1144" s="5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12"/>
      <c r="AF1144" s="12"/>
    </row>
    <row r="1145" spans="1:32" ht="15" customHeight="1">
      <c r="A1145" s="14" t="s">
        <v>31</v>
      </c>
      <c r="B1145" s="3" t="s">
        <v>131</v>
      </c>
      <c r="C1145" s="20" t="s">
        <v>301</v>
      </c>
      <c r="D1145" s="21" t="s">
        <v>224</v>
      </c>
      <c r="E1145" s="21">
        <v>90</v>
      </c>
      <c r="F1145" s="22" t="s">
        <v>24</v>
      </c>
      <c r="G1145" s="21" t="s">
        <v>166</v>
      </c>
      <c r="H1145" s="20" t="s">
        <v>163</v>
      </c>
      <c r="I1145" s="23" t="s">
        <v>163</v>
      </c>
      <c r="J1145" s="23" t="s">
        <v>163</v>
      </c>
      <c r="K1145" s="24" t="s">
        <v>163</v>
      </c>
      <c r="L1145" s="20" t="s">
        <v>163</v>
      </c>
      <c r="R1145" s="5"/>
      <c r="S1145" s="20"/>
      <c r="T1145" s="20"/>
      <c r="U1145" s="20"/>
      <c r="V1145" s="20"/>
      <c r="W1145" s="20"/>
      <c r="X1145" s="20"/>
      <c r="Y1145" s="20"/>
      <c r="Z1145" s="20"/>
      <c r="AA1145" s="20"/>
      <c r="AB1145" s="20"/>
      <c r="AC1145" s="20"/>
      <c r="AD1145" s="20"/>
      <c r="AE1145" s="12"/>
      <c r="AF1145" s="12"/>
    </row>
    <row r="1146" spans="1:32" ht="15" customHeight="1">
      <c r="A1146" s="14" t="s">
        <v>31</v>
      </c>
      <c r="B1146" s="3" t="s">
        <v>131</v>
      </c>
      <c r="C1146" s="20" t="s">
        <v>301</v>
      </c>
      <c r="D1146" s="21" t="s">
        <v>224</v>
      </c>
      <c r="E1146" s="21">
        <v>90</v>
      </c>
      <c r="F1146" s="22" t="s">
        <v>24</v>
      </c>
      <c r="G1146" s="21" t="s">
        <v>166</v>
      </c>
      <c r="H1146" s="20" t="s">
        <v>163</v>
      </c>
      <c r="I1146" s="23" t="s">
        <v>163</v>
      </c>
      <c r="J1146" s="23" t="s">
        <v>163</v>
      </c>
      <c r="K1146" s="24" t="s">
        <v>163</v>
      </c>
      <c r="L1146" s="20" t="s">
        <v>163</v>
      </c>
      <c r="R1146" s="5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12"/>
      <c r="AF1146" s="12"/>
    </row>
    <row r="1147" spans="1:32" ht="15" customHeight="1">
      <c r="A1147" s="14" t="s">
        <v>31</v>
      </c>
      <c r="B1147" s="3" t="s">
        <v>131</v>
      </c>
      <c r="C1147" s="20" t="s">
        <v>301</v>
      </c>
      <c r="D1147" s="21" t="s">
        <v>224</v>
      </c>
      <c r="E1147" s="21">
        <v>90</v>
      </c>
      <c r="F1147" s="22" t="s">
        <v>24</v>
      </c>
      <c r="G1147" s="21" t="s">
        <v>166</v>
      </c>
      <c r="H1147" s="20" t="s">
        <v>163</v>
      </c>
      <c r="I1147" s="23" t="s">
        <v>163</v>
      </c>
      <c r="J1147" s="23" t="s">
        <v>163</v>
      </c>
      <c r="K1147" s="24" t="s">
        <v>163</v>
      </c>
      <c r="L1147" s="20" t="s">
        <v>163</v>
      </c>
      <c r="R1147" s="5"/>
      <c r="S1147" s="20"/>
      <c r="T1147" s="20"/>
      <c r="U1147" s="20"/>
      <c r="V1147" s="20"/>
      <c r="W1147" s="20"/>
      <c r="X1147" s="20"/>
      <c r="Y1147" s="20"/>
      <c r="Z1147" s="20"/>
      <c r="AA1147" s="20"/>
      <c r="AB1147" s="20"/>
      <c r="AC1147" s="20"/>
      <c r="AD1147" s="20"/>
      <c r="AE1147" s="12"/>
      <c r="AF1147" s="12"/>
    </row>
    <row r="1148" spans="1:32" ht="15" customHeight="1">
      <c r="A1148" s="14" t="s">
        <v>31</v>
      </c>
      <c r="B1148" s="3" t="s">
        <v>131</v>
      </c>
      <c r="C1148" s="20" t="s">
        <v>301</v>
      </c>
      <c r="D1148" s="21" t="s">
        <v>224</v>
      </c>
      <c r="E1148" s="21">
        <v>90</v>
      </c>
      <c r="F1148" s="22" t="s">
        <v>29</v>
      </c>
      <c r="G1148" s="21" t="s">
        <v>166</v>
      </c>
      <c r="H1148" s="20" t="s">
        <v>163</v>
      </c>
      <c r="I1148" s="23" t="s">
        <v>163</v>
      </c>
      <c r="J1148" s="23" t="s">
        <v>163</v>
      </c>
      <c r="K1148" s="24" t="s">
        <v>163</v>
      </c>
      <c r="L1148" s="20" t="s">
        <v>163</v>
      </c>
      <c r="R1148" s="5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12"/>
      <c r="AF1148" s="12"/>
    </row>
    <row r="1149" spans="1:32" ht="15" customHeight="1">
      <c r="A1149" s="14" t="s">
        <v>31</v>
      </c>
      <c r="B1149" s="3" t="s">
        <v>131</v>
      </c>
      <c r="C1149" s="20" t="s">
        <v>301</v>
      </c>
      <c r="D1149" s="21" t="s">
        <v>224</v>
      </c>
      <c r="E1149" s="21">
        <v>90</v>
      </c>
      <c r="F1149" s="22" t="s">
        <v>29</v>
      </c>
      <c r="G1149" s="21" t="s">
        <v>166</v>
      </c>
      <c r="H1149" s="20" t="s">
        <v>163</v>
      </c>
      <c r="I1149" s="23" t="s">
        <v>163</v>
      </c>
      <c r="J1149" s="23" t="s">
        <v>163</v>
      </c>
      <c r="K1149" s="24" t="s">
        <v>163</v>
      </c>
      <c r="L1149" s="20" t="s">
        <v>163</v>
      </c>
      <c r="R1149" s="5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AC1149" s="20"/>
      <c r="AD1149" s="20"/>
      <c r="AE1149" s="12"/>
      <c r="AF1149" s="12"/>
    </row>
    <row r="1150" spans="1:32" ht="15" customHeight="1">
      <c r="A1150" s="14" t="s">
        <v>31</v>
      </c>
      <c r="B1150" s="3" t="s">
        <v>131</v>
      </c>
      <c r="C1150" s="20" t="s">
        <v>301</v>
      </c>
      <c r="D1150" s="21" t="s">
        <v>224</v>
      </c>
      <c r="E1150" s="21">
        <v>90</v>
      </c>
      <c r="F1150" s="22" t="s">
        <v>29</v>
      </c>
      <c r="G1150" s="21" t="s">
        <v>166</v>
      </c>
      <c r="H1150" s="20" t="s">
        <v>163</v>
      </c>
      <c r="I1150" s="23" t="s">
        <v>163</v>
      </c>
      <c r="J1150" s="23" t="s">
        <v>163</v>
      </c>
      <c r="K1150" s="24" t="s">
        <v>163</v>
      </c>
      <c r="L1150" s="20" t="s">
        <v>163</v>
      </c>
      <c r="R1150" s="5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12"/>
      <c r="AF1150" s="12"/>
    </row>
    <row r="1151" spans="1:32" ht="15" customHeight="1">
      <c r="A1151" s="14" t="s">
        <v>31</v>
      </c>
      <c r="B1151" s="3" t="s">
        <v>131</v>
      </c>
      <c r="C1151" s="20" t="s">
        <v>301</v>
      </c>
      <c r="D1151" s="21" t="s">
        <v>224</v>
      </c>
      <c r="E1151" s="21">
        <v>90</v>
      </c>
      <c r="F1151" s="22" t="s">
        <v>29</v>
      </c>
      <c r="G1151" s="21" t="s">
        <v>166</v>
      </c>
      <c r="H1151" s="20" t="s">
        <v>163</v>
      </c>
      <c r="I1151" s="23" t="s">
        <v>163</v>
      </c>
      <c r="J1151" s="23" t="s">
        <v>163</v>
      </c>
      <c r="K1151" s="24" t="s">
        <v>163</v>
      </c>
      <c r="L1151" s="20" t="s">
        <v>163</v>
      </c>
      <c r="R1151" s="5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0"/>
      <c r="AE1151" s="12"/>
      <c r="AF1151" s="12"/>
    </row>
    <row r="1152" spans="1:32" ht="15" customHeight="1">
      <c r="A1152" s="14" t="s">
        <v>31</v>
      </c>
      <c r="B1152" s="3" t="s">
        <v>131</v>
      </c>
      <c r="C1152" s="20" t="s">
        <v>301</v>
      </c>
      <c r="D1152" s="21" t="s">
        <v>224</v>
      </c>
      <c r="E1152" s="21">
        <v>90</v>
      </c>
      <c r="F1152" s="22" t="s">
        <v>29</v>
      </c>
      <c r="G1152" s="21" t="s">
        <v>166</v>
      </c>
      <c r="H1152" s="20" t="s">
        <v>163</v>
      </c>
      <c r="I1152" s="23" t="s">
        <v>163</v>
      </c>
      <c r="J1152" s="23" t="s">
        <v>163</v>
      </c>
      <c r="K1152" s="24" t="s">
        <v>163</v>
      </c>
      <c r="L1152" s="20" t="s">
        <v>163</v>
      </c>
      <c r="R1152" s="5"/>
      <c r="S1152" s="20"/>
      <c r="T1152" s="20"/>
      <c r="U1152" s="20"/>
      <c r="V1152" s="20"/>
      <c r="W1152" s="20"/>
      <c r="X1152" s="20"/>
      <c r="Y1152" s="20"/>
      <c r="Z1152" s="20"/>
      <c r="AA1152" s="20"/>
      <c r="AB1152" s="20"/>
      <c r="AC1152" s="20"/>
      <c r="AD1152" s="20"/>
      <c r="AE1152" s="12"/>
      <c r="AF1152" s="12"/>
    </row>
    <row r="1153" spans="1:32" ht="15" customHeight="1">
      <c r="A1153" s="14" t="s">
        <v>31</v>
      </c>
      <c r="B1153" s="3" t="s">
        <v>131</v>
      </c>
      <c r="C1153" s="20" t="s">
        <v>301</v>
      </c>
      <c r="D1153" s="21" t="s">
        <v>224</v>
      </c>
      <c r="E1153" s="21">
        <v>90</v>
      </c>
      <c r="F1153" s="22" t="s">
        <v>29</v>
      </c>
      <c r="G1153" s="21" t="s">
        <v>166</v>
      </c>
      <c r="H1153" s="20" t="s">
        <v>163</v>
      </c>
      <c r="I1153" s="23" t="s">
        <v>163</v>
      </c>
      <c r="J1153" s="23" t="s">
        <v>163</v>
      </c>
      <c r="K1153" s="24" t="s">
        <v>163</v>
      </c>
      <c r="L1153" s="20" t="s">
        <v>163</v>
      </c>
      <c r="R1153" s="5"/>
      <c r="S1153" s="20"/>
      <c r="T1153" s="20"/>
      <c r="U1153" s="20"/>
      <c r="V1153" s="20"/>
      <c r="W1153" s="20"/>
      <c r="X1153" s="20"/>
      <c r="Y1153" s="20"/>
      <c r="Z1153" s="20"/>
      <c r="AA1153" s="20"/>
      <c r="AB1153" s="20"/>
      <c r="AC1153" s="20"/>
      <c r="AD1153" s="20"/>
      <c r="AE1153" s="12"/>
      <c r="AF1153" s="12"/>
    </row>
    <row r="1154" spans="1:32" ht="15" customHeight="1">
      <c r="A1154" s="14" t="s">
        <v>25</v>
      </c>
      <c r="B1154" s="3" t="s">
        <v>132</v>
      </c>
      <c r="C1154" s="20" t="s">
        <v>302</v>
      </c>
      <c r="D1154" s="21" t="s">
        <v>224</v>
      </c>
      <c r="E1154" s="21">
        <v>60</v>
      </c>
      <c r="F1154" s="22" t="s">
        <v>29</v>
      </c>
      <c r="G1154" s="21" t="s">
        <v>166</v>
      </c>
      <c r="H1154" s="20" t="s">
        <v>163</v>
      </c>
      <c r="I1154" s="23" t="s">
        <v>163</v>
      </c>
      <c r="J1154" s="23" t="s">
        <v>163</v>
      </c>
      <c r="K1154" s="24" t="s">
        <v>163</v>
      </c>
      <c r="L1154" s="20" t="s">
        <v>163</v>
      </c>
      <c r="R1154" s="5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12"/>
      <c r="AF1154" s="12"/>
    </row>
    <row r="1155" spans="1:32" ht="15" customHeight="1">
      <c r="A1155" s="14" t="s">
        <v>25</v>
      </c>
      <c r="B1155" s="3" t="s">
        <v>132</v>
      </c>
      <c r="C1155" s="20" t="s">
        <v>302</v>
      </c>
      <c r="D1155" s="21" t="s">
        <v>224</v>
      </c>
      <c r="E1155" s="21">
        <v>60</v>
      </c>
      <c r="F1155" s="22" t="s">
        <v>29</v>
      </c>
      <c r="G1155" s="21" t="s">
        <v>166</v>
      </c>
      <c r="H1155" s="20" t="s">
        <v>163</v>
      </c>
      <c r="I1155" s="23" t="s">
        <v>163</v>
      </c>
      <c r="J1155" s="23" t="s">
        <v>163</v>
      </c>
      <c r="K1155" s="24" t="s">
        <v>163</v>
      </c>
      <c r="L1155" s="20" t="s">
        <v>163</v>
      </c>
      <c r="R1155" s="5"/>
      <c r="S1155" s="20"/>
      <c r="T1155" s="20"/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0"/>
      <c r="AE1155" s="12"/>
      <c r="AF1155" s="12"/>
    </row>
    <row r="1156" spans="1:32" ht="15" customHeight="1">
      <c r="A1156" s="14" t="s">
        <v>25</v>
      </c>
      <c r="B1156" s="3" t="s">
        <v>132</v>
      </c>
      <c r="C1156" s="20" t="s">
        <v>302</v>
      </c>
      <c r="D1156" s="21" t="s">
        <v>224</v>
      </c>
      <c r="E1156" s="21">
        <v>60</v>
      </c>
      <c r="F1156" s="22" t="s">
        <v>29</v>
      </c>
      <c r="G1156" s="21" t="s">
        <v>166</v>
      </c>
      <c r="H1156" s="20" t="s">
        <v>163</v>
      </c>
      <c r="I1156" s="23" t="s">
        <v>163</v>
      </c>
      <c r="J1156" s="23" t="s">
        <v>163</v>
      </c>
      <c r="K1156" s="24" t="s">
        <v>163</v>
      </c>
      <c r="L1156" s="20" t="s">
        <v>163</v>
      </c>
      <c r="R1156" s="5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12"/>
      <c r="AF1156" s="12"/>
    </row>
    <row r="1157" spans="1:32" ht="15" customHeight="1">
      <c r="A1157" s="14" t="s">
        <v>25</v>
      </c>
      <c r="B1157" s="3" t="s">
        <v>132</v>
      </c>
      <c r="C1157" s="20" t="s">
        <v>302</v>
      </c>
      <c r="D1157" s="21" t="s">
        <v>224</v>
      </c>
      <c r="E1157" s="21">
        <v>60</v>
      </c>
      <c r="F1157" s="22" t="s">
        <v>29</v>
      </c>
      <c r="G1157" s="21" t="s">
        <v>166</v>
      </c>
      <c r="H1157" s="20" t="s">
        <v>163</v>
      </c>
      <c r="I1157" s="23" t="s">
        <v>163</v>
      </c>
      <c r="J1157" s="23" t="s">
        <v>163</v>
      </c>
      <c r="K1157" s="24" t="s">
        <v>163</v>
      </c>
      <c r="L1157" s="20" t="s">
        <v>163</v>
      </c>
      <c r="R1157" s="5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12"/>
      <c r="AF1157" s="12"/>
    </row>
    <row r="1158" spans="1:32" ht="15" customHeight="1">
      <c r="A1158" s="14" t="s">
        <v>22</v>
      </c>
      <c r="B1158" s="3" t="s">
        <v>132</v>
      </c>
      <c r="C1158" s="20" t="s">
        <v>302</v>
      </c>
      <c r="D1158" s="21" t="s">
        <v>224</v>
      </c>
      <c r="E1158" s="21">
        <v>60</v>
      </c>
      <c r="F1158" s="22" t="s">
        <v>24</v>
      </c>
      <c r="G1158" s="21" t="s">
        <v>166</v>
      </c>
      <c r="H1158" s="20" t="s">
        <v>163</v>
      </c>
      <c r="I1158" s="23" t="s">
        <v>163</v>
      </c>
      <c r="J1158" s="23" t="s">
        <v>163</v>
      </c>
      <c r="K1158" s="24" t="s">
        <v>163</v>
      </c>
      <c r="L1158" s="20" t="s">
        <v>163</v>
      </c>
      <c r="R1158" s="5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12"/>
      <c r="AF1158" s="12"/>
    </row>
    <row r="1159" spans="1:32" ht="15" customHeight="1">
      <c r="A1159" s="14" t="s">
        <v>22</v>
      </c>
      <c r="B1159" s="3" t="s">
        <v>132</v>
      </c>
      <c r="C1159" s="20" t="s">
        <v>302</v>
      </c>
      <c r="D1159" s="21" t="s">
        <v>224</v>
      </c>
      <c r="E1159" s="21">
        <v>60</v>
      </c>
      <c r="F1159" s="22" t="s">
        <v>24</v>
      </c>
      <c r="G1159" s="21" t="s">
        <v>166</v>
      </c>
      <c r="H1159" s="20" t="s">
        <v>163</v>
      </c>
      <c r="I1159" s="23" t="s">
        <v>163</v>
      </c>
      <c r="J1159" s="23" t="s">
        <v>163</v>
      </c>
      <c r="K1159" s="24" t="s">
        <v>163</v>
      </c>
      <c r="L1159" s="20" t="s">
        <v>163</v>
      </c>
      <c r="R1159" s="5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12"/>
      <c r="AF1159" s="12"/>
    </row>
    <row r="1160" spans="1:32" ht="15" customHeight="1">
      <c r="A1160" s="14" t="s">
        <v>22</v>
      </c>
      <c r="B1160" s="3" t="s">
        <v>132</v>
      </c>
      <c r="C1160" s="20" t="s">
        <v>302</v>
      </c>
      <c r="D1160" s="21" t="s">
        <v>224</v>
      </c>
      <c r="E1160" s="21">
        <v>60</v>
      </c>
      <c r="F1160" s="22" t="s">
        <v>24</v>
      </c>
      <c r="G1160" s="21" t="s">
        <v>166</v>
      </c>
      <c r="H1160" s="20" t="s">
        <v>163</v>
      </c>
      <c r="I1160" s="23" t="s">
        <v>163</v>
      </c>
      <c r="J1160" s="23" t="s">
        <v>163</v>
      </c>
      <c r="K1160" s="24" t="s">
        <v>163</v>
      </c>
      <c r="L1160" s="20" t="s">
        <v>163</v>
      </c>
      <c r="R1160" s="5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12"/>
      <c r="AF1160" s="12"/>
    </row>
    <row r="1161" spans="1:32" ht="15" customHeight="1">
      <c r="A1161" s="14" t="s">
        <v>22</v>
      </c>
      <c r="B1161" s="3" t="s">
        <v>132</v>
      </c>
      <c r="C1161" s="20" t="s">
        <v>302</v>
      </c>
      <c r="D1161" s="21" t="s">
        <v>224</v>
      </c>
      <c r="E1161" s="21">
        <v>60</v>
      </c>
      <c r="F1161" s="22" t="s">
        <v>24</v>
      </c>
      <c r="G1161" s="21" t="s">
        <v>166</v>
      </c>
      <c r="H1161" s="20" t="s">
        <v>163</v>
      </c>
      <c r="I1161" s="23" t="s">
        <v>163</v>
      </c>
      <c r="J1161" s="23" t="s">
        <v>163</v>
      </c>
      <c r="K1161" s="24" t="s">
        <v>163</v>
      </c>
      <c r="L1161" s="20" t="s">
        <v>163</v>
      </c>
      <c r="R1161" s="5"/>
      <c r="S1161" s="20"/>
      <c r="T1161" s="20"/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0"/>
      <c r="AE1161" s="12"/>
      <c r="AF1161" s="12"/>
    </row>
    <row r="1162" spans="1:32" ht="15" customHeight="1">
      <c r="A1162" s="14" t="s">
        <v>25</v>
      </c>
      <c r="B1162" s="3" t="s">
        <v>133</v>
      </c>
      <c r="C1162" s="20" t="s">
        <v>303</v>
      </c>
      <c r="D1162" s="21" t="s">
        <v>224</v>
      </c>
      <c r="E1162" s="21">
        <v>60</v>
      </c>
      <c r="F1162" s="22" t="s">
        <v>29</v>
      </c>
      <c r="G1162" s="21" t="s">
        <v>166</v>
      </c>
      <c r="H1162" s="20" t="s">
        <v>163</v>
      </c>
      <c r="I1162" s="23" t="s">
        <v>163</v>
      </c>
      <c r="J1162" s="23" t="s">
        <v>163</v>
      </c>
      <c r="K1162" s="24" t="s">
        <v>163</v>
      </c>
      <c r="L1162" s="20" t="s">
        <v>163</v>
      </c>
      <c r="R1162" s="5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12"/>
      <c r="AF1162" s="12"/>
    </row>
    <row r="1163" spans="1:32" ht="15" customHeight="1">
      <c r="A1163" s="14" t="s">
        <v>25</v>
      </c>
      <c r="B1163" s="3" t="s">
        <v>133</v>
      </c>
      <c r="C1163" s="20" t="s">
        <v>303</v>
      </c>
      <c r="D1163" s="21" t="s">
        <v>224</v>
      </c>
      <c r="E1163" s="21">
        <v>60</v>
      </c>
      <c r="F1163" s="22" t="s">
        <v>29</v>
      </c>
      <c r="G1163" s="21" t="s">
        <v>166</v>
      </c>
      <c r="H1163" s="20" t="s">
        <v>163</v>
      </c>
      <c r="I1163" s="23" t="s">
        <v>163</v>
      </c>
      <c r="J1163" s="23" t="s">
        <v>163</v>
      </c>
      <c r="K1163" s="24" t="s">
        <v>163</v>
      </c>
      <c r="L1163" s="20" t="s">
        <v>163</v>
      </c>
      <c r="R1163" s="5"/>
      <c r="S1163" s="20"/>
      <c r="T1163" s="20"/>
      <c r="U1163" s="20"/>
      <c r="V1163" s="20"/>
      <c r="W1163" s="20"/>
      <c r="X1163" s="20"/>
      <c r="Y1163" s="20"/>
      <c r="Z1163" s="20"/>
      <c r="AA1163" s="20"/>
      <c r="AB1163" s="20"/>
      <c r="AC1163" s="20"/>
      <c r="AD1163" s="20"/>
      <c r="AE1163" s="12"/>
      <c r="AF1163" s="12"/>
    </row>
    <row r="1164" spans="1:32" ht="15" customHeight="1">
      <c r="A1164" s="14" t="s">
        <v>25</v>
      </c>
      <c r="B1164" s="3" t="s">
        <v>133</v>
      </c>
      <c r="C1164" s="20" t="s">
        <v>303</v>
      </c>
      <c r="D1164" s="21" t="s">
        <v>224</v>
      </c>
      <c r="E1164" s="21">
        <v>60</v>
      </c>
      <c r="F1164" s="22" t="s">
        <v>29</v>
      </c>
      <c r="G1164" s="21" t="s">
        <v>166</v>
      </c>
      <c r="H1164" s="20" t="s">
        <v>163</v>
      </c>
      <c r="I1164" s="23" t="s">
        <v>163</v>
      </c>
      <c r="J1164" s="23" t="s">
        <v>163</v>
      </c>
      <c r="K1164" s="24" t="s">
        <v>163</v>
      </c>
      <c r="L1164" s="20" t="s">
        <v>163</v>
      </c>
      <c r="R1164" s="5"/>
      <c r="S1164" s="20"/>
      <c r="T1164" s="20"/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0"/>
      <c r="AE1164" s="12"/>
      <c r="AF1164" s="12"/>
    </row>
    <row r="1165" spans="1:32" ht="15" customHeight="1">
      <c r="A1165" s="14" t="s">
        <v>25</v>
      </c>
      <c r="B1165" s="3" t="s">
        <v>133</v>
      </c>
      <c r="C1165" s="20" t="s">
        <v>303</v>
      </c>
      <c r="D1165" s="21" t="s">
        <v>224</v>
      </c>
      <c r="E1165" s="21">
        <v>60</v>
      </c>
      <c r="F1165" s="22" t="s">
        <v>29</v>
      </c>
      <c r="G1165" s="21" t="s">
        <v>166</v>
      </c>
      <c r="H1165" s="20" t="s">
        <v>163</v>
      </c>
      <c r="I1165" s="23" t="s">
        <v>163</v>
      </c>
      <c r="J1165" s="23" t="s">
        <v>163</v>
      </c>
      <c r="K1165" s="24" t="s">
        <v>163</v>
      </c>
      <c r="L1165" s="20" t="s">
        <v>163</v>
      </c>
      <c r="R1165" s="5"/>
      <c r="S1165" s="20"/>
      <c r="T1165" s="20"/>
      <c r="U1165" s="20"/>
      <c r="V1165" s="20"/>
      <c r="W1165" s="20"/>
      <c r="X1165" s="20"/>
      <c r="Y1165" s="20"/>
      <c r="Z1165" s="20"/>
      <c r="AA1165" s="20"/>
      <c r="AB1165" s="20"/>
      <c r="AC1165" s="20"/>
      <c r="AD1165" s="20"/>
      <c r="AE1165" s="12"/>
      <c r="AF1165" s="12"/>
    </row>
    <row r="1166" spans="1:32" ht="15" customHeight="1">
      <c r="A1166" s="14" t="s">
        <v>22</v>
      </c>
      <c r="B1166" s="3" t="s">
        <v>133</v>
      </c>
      <c r="C1166" s="20" t="s">
        <v>303</v>
      </c>
      <c r="D1166" s="21" t="s">
        <v>224</v>
      </c>
      <c r="E1166" s="21">
        <v>60</v>
      </c>
      <c r="F1166" s="22" t="s">
        <v>24</v>
      </c>
      <c r="G1166" s="21" t="s">
        <v>166</v>
      </c>
      <c r="H1166" s="20" t="s">
        <v>163</v>
      </c>
      <c r="I1166" s="23" t="s">
        <v>163</v>
      </c>
      <c r="J1166" s="23" t="s">
        <v>163</v>
      </c>
      <c r="K1166" s="24" t="s">
        <v>163</v>
      </c>
      <c r="L1166" s="20" t="s">
        <v>163</v>
      </c>
      <c r="R1166" s="5"/>
      <c r="S1166" s="20"/>
      <c r="T1166" s="20"/>
      <c r="U1166" s="20"/>
      <c r="V1166" s="20"/>
      <c r="W1166" s="20"/>
      <c r="X1166" s="20"/>
      <c r="Y1166" s="20"/>
      <c r="Z1166" s="20"/>
      <c r="AA1166" s="20"/>
      <c r="AB1166" s="20"/>
      <c r="AC1166" s="20"/>
      <c r="AD1166" s="20"/>
      <c r="AE1166" s="12"/>
      <c r="AF1166" s="12"/>
    </row>
    <row r="1167" spans="1:32" ht="15" customHeight="1">
      <c r="A1167" s="14" t="s">
        <v>22</v>
      </c>
      <c r="B1167" s="3" t="s">
        <v>133</v>
      </c>
      <c r="C1167" s="20" t="s">
        <v>303</v>
      </c>
      <c r="D1167" s="21" t="s">
        <v>224</v>
      </c>
      <c r="E1167" s="21">
        <v>60</v>
      </c>
      <c r="F1167" s="22" t="s">
        <v>24</v>
      </c>
      <c r="G1167" s="21" t="s">
        <v>166</v>
      </c>
      <c r="H1167" s="20" t="s">
        <v>163</v>
      </c>
      <c r="I1167" s="23" t="s">
        <v>163</v>
      </c>
      <c r="J1167" s="23" t="s">
        <v>163</v>
      </c>
      <c r="K1167" s="24" t="s">
        <v>163</v>
      </c>
      <c r="L1167" s="20" t="s">
        <v>163</v>
      </c>
      <c r="R1167" s="5"/>
      <c r="S1167" s="20"/>
      <c r="T1167" s="20"/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0"/>
      <c r="AE1167" s="12"/>
      <c r="AF1167" s="12"/>
    </row>
    <row r="1168" spans="1:32" ht="15" customHeight="1">
      <c r="A1168" s="14" t="s">
        <v>22</v>
      </c>
      <c r="B1168" s="3" t="s">
        <v>133</v>
      </c>
      <c r="C1168" s="20" t="s">
        <v>303</v>
      </c>
      <c r="D1168" s="21" t="s">
        <v>224</v>
      </c>
      <c r="E1168" s="21">
        <v>60</v>
      </c>
      <c r="F1168" s="22" t="s">
        <v>24</v>
      </c>
      <c r="G1168" s="21" t="s">
        <v>166</v>
      </c>
      <c r="H1168" s="20" t="s">
        <v>163</v>
      </c>
      <c r="I1168" s="23" t="s">
        <v>163</v>
      </c>
      <c r="J1168" s="23" t="s">
        <v>163</v>
      </c>
      <c r="K1168" s="24" t="s">
        <v>163</v>
      </c>
      <c r="L1168" s="20" t="s">
        <v>163</v>
      </c>
      <c r="R1168" s="5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12"/>
      <c r="AF1168" s="12"/>
    </row>
    <row r="1169" spans="1:32" ht="15" customHeight="1">
      <c r="A1169" s="14" t="s">
        <v>22</v>
      </c>
      <c r="B1169" s="3" t="s">
        <v>133</v>
      </c>
      <c r="C1169" s="20" t="s">
        <v>303</v>
      </c>
      <c r="D1169" s="21" t="s">
        <v>224</v>
      </c>
      <c r="E1169" s="21">
        <v>60</v>
      </c>
      <c r="F1169" s="22" t="s">
        <v>24</v>
      </c>
      <c r="G1169" s="21" t="s">
        <v>166</v>
      </c>
      <c r="H1169" s="20" t="s">
        <v>163</v>
      </c>
      <c r="I1169" s="23" t="s">
        <v>163</v>
      </c>
      <c r="J1169" s="23" t="s">
        <v>163</v>
      </c>
      <c r="K1169" s="24" t="s">
        <v>163</v>
      </c>
      <c r="L1169" s="20" t="s">
        <v>163</v>
      </c>
      <c r="R1169" s="5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12"/>
      <c r="AF1169" s="12"/>
    </row>
    <row r="1170" spans="1:32" ht="15" customHeight="1">
      <c r="A1170" s="14" t="s">
        <v>25</v>
      </c>
      <c r="B1170" s="3" t="s">
        <v>134</v>
      </c>
      <c r="C1170" s="20" t="s">
        <v>304</v>
      </c>
      <c r="D1170" s="21" t="s">
        <v>224</v>
      </c>
      <c r="E1170" s="21">
        <v>60</v>
      </c>
      <c r="F1170" s="22" t="s">
        <v>29</v>
      </c>
      <c r="G1170" s="21" t="s">
        <v>166</v>
      </c>
      <c r="H1170" s="20" t="s">
        <v>163</v>
      </c>
      <c r="I1170" s="23" t="s">
        <v>163</v>
      </c>
      <c r="J1170" s="23" t="s">
        <v>163</v>
      </c>
      <c r="K1170" s="24" t="s">
        <v>163</v>
      </c>
      <c r="L1170" s="20" t="s">
        <v>163</v>
      </c>
      <c r="R1170" s="5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12"/>
      <c r="AF1170" s="12"/>
    </row>
    <row r="1171" spans="1:32" ht="15" customHeight="1">
      <c r="A1171" s="14" t="s">
        <v>25</v>
      </c>
      <c r="B1171" s="3" t="s">
        <v>134</v>
      </c>
      <c r="C1171" s="20" t="s">
        <v>304</v>
      </c>
      <c r="D1171" s="21" t="s">
        <v>224</v>
      </c>
      <c r="E1171" s="21">
        <v>60</v>
      </c>
      <c r="F1171" s="22" t="s">
        <v>29</v>
      </c>
      <c r="G1171" s="21" t="s">
        <v>166</v>
      </c>
      <c r="H1171" s="20" t="s">
        <v>163</v>
      </c>
      <c r="I1171" s="23" t="s">
        <v>163</v>
      </c>
      <c r="J1171" s="23" t="s">
        <v>163</v>
      </c>
      <c r="K1171" s="24" t="s">
        <v>163</v>
      </c>
      <c r="L1171" s="20" t="s">
        <v>163</v>
      </c>
      <c r="R1171" s="5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12"/>
      <c r="AF1171" s="12"/>
    </row>
    <row r="1172" spans="1:32" ht="15" customHeight="1">
      <c r="A1172" s="14" t="s">
        <v>25</v>
      </c>
      <c r="B1172" s="3" t="s">
        <v>134</v>
      </c>
      <c r="C1172" s="20" t="s">
        <v>304</v>
      </c>
      <c r="D1172" s="21" t="s">
        <v>224</v>
      </c>
      <c r="E1172" s="21">
        <v>60</v>
      </c>
      <c r="F1172" s="22" t="s">
        <v>29</v>
      </c>
      <c r="G1172" s="21" t="s">
        <v>166</v>
      </c>
      <c r="H1172" s="20" t="s">
        <v>163</v>
      </c>
      <c r="I1172" s="23" t="s">
        <v>163</v>
      </c>
      <c r="J1172" s="23" t="s">
        <v>163</v>
      </c>
      <c r="K1172" s="24" t="s">
        <v>163</v>
      </c>
      <c r="L1172" s="20" t="s">
        <v>163</v>
      </c>
      <c r="R1172" s="5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12"/>
      <c r="AF1172" s="12"/>
    </row>
    <row r="1173" spans="1:32" ht="15" customHeight="1">
      <c r="A1173" s="14" t="s">
        <v>25</v>
      </c>
      <c r="B1173" s="3" t="s">
        <v>134</v>
      </c>
      <c r="C1173" s="20" t="s">
        <v>304</v>
      </c>
      <c r="D1173" s="21" t="s">
        <v>224</v>
      </c>
      <c r="E1173" s="21">
        <v>60</v>
      </c>
      <c r="F1173" s="22" t="s">
        <v>29</v>
      </c>
      <c r="G1173" s="21" t="s">
        <v>166</v>
      </c>
      <c r="H1173" s="20" t="s">
        <v>163</v>
      </c>
      <c r="I1173" s="23" t="s">
        <v>163</v>
      </c>
      <c r="J1173" s="23" t="s">
        <v>163</v>
      </c>
      <c r="K1173" s="24" t="s">
        <v>163</v>
      </c>
      <c r="L1173" s="20" t="s">
        <v>163</v>
      </c>
      <c r="R1173" s="5"/>
      <c r="S1173" s="20"/>
      <c r="T1173" s="20"/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0"/>
      <c r="AE1173" s="12"/>
      <c r="AF1173" s="12"/>
    </row>
    <row r="1174" spans="1:32" ht="15" customHeight="1">
      <c r="A1174" s="14" t="s">
        <v>22</v>
      </c>
      <c r="B1174" s="3" t="s">
        <v>134</v>
      </c>
      <c r="C1174" s="20" t="s">
        <v>304</v>
      </c>
      <c r="D1174" s="21" t="s">
        <v>224</v>
      </c>
      <c r="E1174" s="21">
        <v>60</v>
      </c>
      <c r="F1174" s="22" t="s">
        <v>24</v>
      </c>
      <c r="G1174" s="21" t="s">
        <v>166</v>
      </c>
      <c r="H1174" s="20" t="s">
        <v>163</v>
      </c>
      <c r="I1174" s="23" t="s">
        <v>163</v>
      </c>
      <c r="J1174" s="23" t="s">
        <v>163</v>
      </c>
      <c r="K1174" s="24" t="s">
        <v>163</v>
      </c>
      <c r="L1174" s="20" t="s">
        <v>163</v>
      </c>
      <c r="R1174" s="5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12"/>
      <c r="AF1174" s="12"/>
    </row>
    <row r="1175" spans="1:32" ht="15" customHeight="1">
      <c r="A1175" s="14" t="s">
        <v>22</v>
      </c>
      <c r="B1175" s="3" t="s">
        <v>134</v>
      </c>
      <c r="C1175" s="20" t="s">
        <v>304</v>
      </c>
      <c r="D1175" s="21" t="s">
        <v>224</v>
      </c>
      <c r="E1175" s="21">
        <v>60</v>
      </c>
      <c r="F1175" s="22" t="s">
        <v>24</v>
      </c>
      <c r="G1175" s="21" t="s">
        <v>166</v>
      </c>
      <c r="H1175" s="20" t="s">
        <v>163</v>
      </c>
      <c r="I1175" s="23" t="s">
        <v>163</v>
      </c>
      <c r="J1175" s="23" t="s">
        <v>163</v>
      </c>
      <c r="K1175" s="24" t="s">
        <v>163</v>
      </c>
      <c r="L1175" s="20" t="s">
        <v>163</v>
      </c>
      <c r="R1175" s="5"/>
      <c r="S1175" s="20"/>
      <c r="T1175" s="20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12"/>
      <c r="AF1175" s="12"/>
    </row>
    <row r="1176" spans="1:32" ht="15" customHeight="1">
      <c r="A1176" s="14" t="s">
        <v>22</v>
      </c>
      <c r="B1176" s="3" t="s">
        <v>134</v>
      </c>
      <c r="C1176" s="20" t="s">
        <v>304</v>
      </c>
      <c r="D1176" s="21" t="s">
        <v>224</v>
      </c>
      <c r="E1176" s="21">
        <v>60</v>
      </c>
      <c r="F1176" s="22" t="s">
        <v>24</v>
      </c>
      <c r="G1176" s="21" t="s">
        <v>166</v>
      </c>
      <c r="H1176" s="20" t="s">
        <v>163</v>
      </c>
      <c r="I1176" s="23" t="s">
        <v>163</v>
      </c>
      <c r="J1176" s="23" t="s">
        <v>163</v>
      </c>
      <c r="K1176" s="24" t="s">
        <v>163</v>
      </c>
      <c r="L1176" s="20" t="s">
        <v>163</v>
      </c>
      <c r="R1176" s="5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12"/>
      <c r="AF1176" s="12"/>
    </row>
    <row r="1177" spans="1:32" ht="15" customHeight="1">
      <c r="A1177" s="14" t="s">
        <v>22</v>
      </c>
      <c r="B1177" s="3" t="s">
        <v>134</v>
      </c>
      <c r="C1177" s="20" t="s">
        <v>304</v>
      </c>
      <c r="D1177" s="21" t="s">
        <v>224</v>
      </c>
      <c r="E1177" s="21">
        <v>60</v>
      </c>
      <c r="F1177" s="22" t="s">
        <v>24</v>
      </c>
      <c r="G1177" s="21" t="s">
        <v>166</v>
      </c>
      <c r="H1177" s="20" t="s">
        <v>163</v>
      </c>
      <c r="I1177" s="23" t="s">
        <v>163</v>
      </c>
      <c r="J1177" s="23" t="s">
        <v>163</v>
      </c>
      <c r="K1177" s="24" t="s">
        <v>163</v>
      </c>
      <c r="L1177" s="20" t="s">
        <v>163</v>
      </c>
      <c r="R1177" s="5"/>
      <c r="S1177" s="20"/>
      <c r="T1177" s="20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12"/>
      <c r="AF1177" s="12"/>
    </row>
    <row r="1178" spans="1:32" ht="15" customHeight="1">
      <c r="A1178" s="14" t="s">
        <v>25</v>
      </c>
      <c r="B1178" s="3" t="s">
        <v>135</v>
      </c>
      <c r="C1178" s="20" t="s">
        <v>305</v>
      </c>
      <c r="D1178" s="21" t="s">
        <v>224</v>
      </c>
      <c r="E1178" s="21">
        <v>60</v>
      </c>
      <c r="F1178" s="22" t="s">
        <v>29</v>
      </c>
      <c r="G1178" s="21" t="s">
        <v>166</v>
      </c>
      <c r="H1178" s="20" t="s">
        <v>163</v>
      </c>
      <c r="I1178" s="23" t="s">
        <v>163</v>
      </c>
      <c r="J1178" s="23" t="s">
        <v>163</v>
      </c>
      <c r="K1178" s="24" t="s">
        <v>163</v>
      </c>
      <c r="L1178" s="20" t="s">
        <v>163</v>
      </c>
      <c r="R1178" s="5"/>
      <c r="S1178" s="20"/>
      <c r="T1178" s="20"/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0"/>
      <c r="AE1178" s="12"/>
      <c r="AF1178" s="12"/>
    </row>
    <row r="1179" spans="1:32" ht="15" customHeight="1">
      <c r="A1179" s="14" t="s">
        <v>25</v>
      </c>
      <c r="B1179" s="3" t="s">
        <v>135</v>
      </c>
      <c r="C1179" s="20" t="s">
        <v>305</v>
      </c>
      <c r="D1179" s="21" t="s">
        <v>224</v>
      </c>
      <c r="E1179" s="21">
        <v>60</v>
      </c>
      <c r="F1179" s="22" t="s">
        <v>29</v>
      </c>
      <c r="G1179" s="21" t="s">
        <v>166</v>
      </c>
      <c r="H1179" s="20" t="s">
        <v>163</v>
      </c>
      <c r="I1179" s="23" t="s">
        <v>163</v>
      </c>
      <c r="J1179" s="23" t="s">
        <v>163</v>
      </c>
      <c r="K1179" s="24" t="s">
        <v>163</v>
      </c>
      <c r="L1179" s="20" t="s">
        <v>163</v>
      </c>
      <c r="R1179" s="5"/>
      <c r="S1179" s="20"/>
      <c r="T1179" s="20"/>
      <c r="U1179" s="20"/>
      <c r="V1179" s="20"/>
      <c r="W1179" s="20"/>
      <c r="X1179" s="20"/>
      <c r="Y1179" s="20"/>
      <c r="Z1179" s="20"/>
      <c r="AA1179" s="20"/>
      <c r="AB1179" s="20"/>
      <c r="AC1179" s="20"/>
      <c r="AD1179" s="20"/>
      <c r="AE1179" s="12"/>
      <c r="AF1179" s="12"/>
    </row>
    <row r="1180" spans="1:32" ht="15" customHeight="1">
      <c r="A1180" s="14" t="s">
        <v>25</v>
      </c>
      <c r="B1180" s="3" t="s">
        <v>135</v>
      </c>
      <c r="C1180" s="20" t="s">
        <v>305</v>
      </c>
      <c r="D1180" s="21" t="s">
        <v>224</v>
      </c>
      <c r="E1180" s="21">
        <v>60</v>
      </c>
      <c r="F1180" s="22" t="s">
        <v>29</v>
      </c>
      <c r="G1180" s="21" t="s">
        <v>166</v>
      </c>
      <c r="H1180" s="20" t="s">
        <v>163</v>
      </c>
      <c r="I1180" s="23" t="s">
        <v>163</v>
      </c>
      <c r="J1180" s="23" t="s">
        <v>163</v>
      </c>
      <c r="K1180" s="24" t="s">
        <v>163</v>
      </c>
      <c r="L1180" s="20" t="s">
        <v>163</v>
      </c>
      <c r="R1180" s="5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12"/>
      <c r="AF1180" s="12"/>
    </row>
    <row r="1181" spans="1:32" ht="15" customHeight="1">
      <c r="A1181" s="14" t="s">
        <v>25</v>
      </c>
      <c r="B1181" s="3" t="s">
        <v>135</v>
      </c>
      <c r="C1181" s="20" t="s">
        <v>305</v>
      </c>
      <c r="D1181" s="21" t="s">
        <v>224</v>
      </c>
      <c r="E1181" s="21">
        <v>60</v>
      </c>
      <c r="F1181" s="22" t="s">
        <v>29</v>
      </c>
      <c r="G1181" s="21" t="s">
        <v>166</v>
      </c>
      <c r="H1181" s="20" t="s">
        <v>163</v>
      </c>
      <c r="I1181" s="23" t="s">
        <v>163</v>
      </c>
      <c r="J1181" s="23" t="s">
        <v>163</v>
      </c>
      <c r="K1181" s="24" t="s">
        <v>163</v>
      </c>
      <c r="L1181" s="20" t="s">
        <v>163</v>
      </c>
      <c r="R1181" s="5"/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12"/>
      <c r="AF1181" s="12"/>
    </row>
    <row r="1182" spans="1:32" ht="15" customHeight="1">
      <c r="A1182" s="14" t="s">
        <v>22</v>
      </c>
      <c r="B1182" s="3" t="s">
        <v>135</v>
      </c>
      <c r="C1182" s="20" t="s">
        <v>305</v>
      </c>
      <c r="D1182" s="21" t="s">
        <v>224</v>
      </c>
      <c r="E1182" s="21">
        <v>60</v>
      </c>
      <c r="F1182" s="22" t="s">
        <v>24</v>
      </c>
      <c r="G1182" s="21" t="s">
        <v>166</v>
      </c>
      <c r="H1182" s="20" t="s">
        <v>163</v>
      </c>
      <c r="I1182" s="23" t="s">
        <v>163</v>
      </c>
      <c r="J1182" s="23" t="s">
        <v>163</v>
      </c>
      <c r="K1182" s="24" t="s">
        <v>163</v>
      </c>
      <c r="L1182" s="20" t="s">
        <v>163</v>
      </c>
      <c r="R1182" s="5"/>
      <c r="S1182" s="20"/>
      <c r="T1182" s="2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12"/>
      <c r="AF1182" s="12"/>
    </row>
    <row r="1183" spans="1:32" ht="15" customHeight="1">
      <c r="A1183" s="14" t="s">
        <v>22</v>
      </c>
      <c r="B1183" s="3" t="s">
        <v>135</v>
      </c>
      <c r="C1183" s="20" t="s">
        <v>305</v>
      </c>
      <c r="D1183" s="21" t="s">
        <v>224</v>
      </c>
      <c r="E1183" s="21">
        <v>60</v>
      </c>
      <c r="F1183" s="22" t="s">
        <v>24</v>
      </c>
      <c r="G1183" s="21" t="s">
        <v>166</v>
      </c>
      <c r="H1183" s="20" t="s">
        <v>163</v>
      </c>
      <c r="I1183" s="23" t="s">
        <v>163</v>
      </c>
      <c r="J1183" s="23" t="s">
        <v>163</v>
      </c>
      <c r="K1183" s="24" t="s">
        <v>163</v>
      </c>
      <c r="L1183" s="20" t="s">
        <v>163</v>
      </c>
      <c r="R1183" s="5"/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12"/>
      <c r="AF1183" s="12"/>
    </row>
    <row r="1184" spans="1:32" ht="15" customHeight="1">
      <c r="A1184" s="14" t="s">
        <v>22</v>
      </c>
      <c r="B1184" s="3" t="s">
        <v>135</v>
      </c>
      <c r="C1184" s="20" t="s">
        <v>305</v>
      </c>
      <c r="D1184" s="21" t="s">
        <v>224</v>
      </c>
      <c r="E1184" s="21">
        <v>60</v>
      </c>
      <c r="F1184" s="22" t="s">
        <v>24</v>
      </c>
      <c r="G1184" s="21" t="s">
        <v>166</v>
      </c>
      <c r="H1184" s="20" t="s">
        <v>163</v>
      </c>
      <c r="I1184" s="23" t="s">
        <v>163</v>
      </c>
      <c r="J1184" s="23" t="s">
        <v>163</v>
      </c>
      <c r="K1184" s="24" t="s">
        <v>163</v>
      </c>
      <c r="L1184" s="20" t="s">
        <v>163</v>
      </c>
      <c r="R1184" s="5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12"/>
      <c r="AF1184" s="12"/>
    </row>
    <row r="1185" spans="1:32" ht="15" customHeight="1">
      <c r="A1185" s="14" t="s">
        <v>22</v>
      </c>
      <c r="B1185" s="3" t="s">
        <v>135</v>
      </c>
      <c r="C1185" s="20" t="s">
        <v>305</v>
      </c>
      <c r="D1185" s="21" t="s">
        <v>224</v>
      </c>
      <c r="E1185" s="21">
        <v>60</v>
      </c>
      <c r="F1185" s="22" t="s">
        <v>24</v>
      </c>
      <c r="G1185" s="21" t="s">
        <v>166</v>
      </c>
      <c r="H1185" s="20" t="s">
        <v>163</v>
      </c>
      <c r="I1185" s="23" t="s">
        <v>163</v>
      </c>
      <c r="J1185" s="23" t="s">
        <v>163</v>
      </c>
      <c r="K1185" s="24" t="s">
        <v>163</v>
      </c>
      <c r="L1185" s="20" t="s">
        <v>163</v>
      </c>
      <c r="R1185" s="5"/>
      <c r="S1185" s="20"/>
      <c r="T1185" s="20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0"/>
      <c r="AE1185" s="12"/>
      <c r="AF1185" s="12"/>
    </row>
    <row r="1186" spans="1:32" ht="15" customHeight="1">
      <c r="A1186" s="14" t="s">
        <v>31</v>
      </c>
      <c r="B1186" s="3" t="s">
        <v>67</v>
      </c>
      <c r="C1186" s="20" t="s">
        <v>251</v>
      </c>
      <c r="D1186" s="21" t="s">
        <v>224</v>
      </c>
      <c r="E1186" s="21">
        <v>60</v>
      </c>
      <c r="F1186" s="22" t="s">
        <v>40</v>
      </c>
      <c r="G1186" s="21" t="s">
        <v>166</v>
      </c>
      <c r="H1186" s="20" t="s">
        <v>163</v>
      </c>
      <c r="I1186" s="23" t="s">
        <v>163</v>
      </c>
      <c r="J1186" s="23" t="s">
        <v>163</v>
      </c>
      <c r="K1186" s="24" t="s">
        <v>163</v>
      </c>
      <c r="L1186" s="20" t="s">
        <v>163</v>
      </c>
      <c r="R1186" s="5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12"/>
      <c r="AF1186" s="12"/>
    </row>
    <row r="1187" spans="1:32" ht="15" customHeight="1">
      <c r="A1187" s="14" t="s">
        <v>31</v>
      </c>
      <c r="B1187" s="3" t="s">
        <v>67</v>
      </c>
      <c r="C1187" s="20" t="s">
        <v>251</v>
      </c>
      <c r="D1187" s="21" t="s">
        <v>224</v>
      </c>
      <c r="E1187" s="21">
        <v>60</v>
      </c>
      <c r="F1187" s="22" t="s">
        <v>40</v>
      </c>
      <c r="G1187" s="21" t="s">
        <v>166</v>
      </c>
      <c r="H1187" s="20" t="s">
        <v>163</v>
      </c>
      <c r="I1187" s="23" t="s">
        <v>163</v>
      </c>
      <c r="J1187" s="23" t="s">
        <v>163</v>
      </c>
      <c r="K1187" s="24" t="s">
        <v>163</v>
      </c>
      <c r="L1187" s="20" t="s">
        <v>163</v>
      </c>
      <c r="R1187" s="5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12"/>
      <c r="AF1187" s="12"/>
    </row>
    <row r="1188" spans="1:32" ht="15" customHeight="1">
      <c r="A1188" s="14" t="s">
        <v>31</v>
      </c>
      <c r="B1188" s="3" t="s">
        <v>67</v>
      </c>
      <c r="C1188" s="20" t="s">
        <v>251</v>
      </c>
      <c r="D1188" s="21" t="s">
        <v>224</v>
      </c>
      <c r="E1188" s="21">
        <v>60</v>
      </c>
      <c r="F1188" s="22" t="s">
        <v>40</v>
      </c>
      <c r="G1188" s="21" t="s">
        <v>166</v>
      </c>
      <c r="H1188" s="20" t="s">
        <v>163</v>
      </c>
      <c r="I1188" s="23" t="s">
        <v>163</v>
      </c>
      <c r="J1188" s="23" t="s">
        <v>163</v>
      </c>
      <c r="K1188" s="24" t="s">
        <v>163</v>
      </c>
      <c r="L1188" s="20" t="s">
        <v>163</v>
      </c>
      <c r="R1188" s="5"/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12"/>
      <c r="AF1188" s="12"/>
    </row>
    <row r="1189" spans="1:32" ht="15" customHeight="1">
      <c r="A1189" s="14" t="s">
        <v>31</v>
      </c>
      <c r="B1189" s="3" t="s">
        <v>67</v>
      </c>
      <c r="C1189" s="20" t="s">
        <v>251</v>
      </c>
      <c r="D1189" s="21" t="s">
        <v>224</v>
      </c>
      <c r="E1189" s="21">
        <v>60</v>
      </c>
      <c r="F1189" s="22" t="s">
        <v>40</v>
      </c>
      <c r="G1189" s="21" t="s">
        <v>166</v>
      </c>
      <c r="H1189" s="20" t="s">
        <v>163</v>
      </c>
      <c r="I1189" s="23" t="s">
        <v>163</v>
      </c>
      <c r="J1189" s="23" t="s">
        <v>163</v>
      </c>
      <c r="K1189" s="24" t="s">
        <v>163</v>
      </c>
      <c r="L1189" s="20" t="s">
        <v>163</v>
      </c>
      <c r="R1189" s="5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12"/>
      <c r="AF1189" s="12"/>
    </row>
    <row r="1190" spans="1:32" ht="15" customHeight="1">
      <c r="A1190" s="14" t="s">
        <v>31</v>
      </c>
      <c r="B1190" s="3" t="s">
        <v>67</v>
      </c>
      <c r="C1190" s="20" t="s">
        <v>251</v>
      </c>
      <c r="D1190" s="21" t="s">
        <v>224</v>
      </c>
      <c r="E1190" s="21">
        <v>60</v>
      </c>
      <c r="F1190" s="22" t="s">
        <v>29</v>
      </c>
      <c r="G1190" s="21" t="s">
        <v>166</v>
      </c>
      <c r="H1190" s="20" t="s">
        <v>163</v>
      </c>
      <c r="I1190" s="23" t="s">
        <v>163</v>
      </c>
      <c r="J1190" s="23" t="s">
        <v>163</v>
      </c>
      <c r="K1190" s="24" t="s">
        <v>163</v>
      </c>
      <c r="L1190" s="20" t="s">
        <v>163</v>
      </c>
      <c r="R1190" s="5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12"/>
      <c r="AF1190" s="12"/>
    </row>
    <row r="1191" spans="1:32" ht="15" customHeight="1">
      <c r="A1191" s="14" t="s">
        <v>31</v>
      </c>
      <c r="B1191" s="3" t="s">
        <v>67</v>
      </c>
      <c r="C1191" s="20" t="s">
        <v>251</v>
      </c>
      <c r="D1191" s="21" t="s">
        <v>224</v>
      </c>
      <c r="E1191" s="21">
        <v>60</v>
      </c>
      <c r="F1191" s="22" t="s">
        <v>29</v>
      </c>
      <c r="G1191" s="21" t="s">
        <v>166</v>
      </c>
      <c r="H1191" s="20" t="s">
        <v>163</v>
      </c>
      <c r="I1191" s="23" t="s">
        <v>163</v>
      </c>
      <c r="J1191" s="23" t="s">
        <v>163</v>
      </c>
      <c r="K1191" s="24" t="s">
        <v>163</v>
      </c>
      <c r="L1191" s="20" t="s">
        <v>163</v>
      </c>
      <c r="R1191" s="5"/>
      <c r="S1191" s="20"/>
      <c r="T1191" s="20"/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0"/>
      <c r="AE1191" s="12"/>
      <c r="AF1191" s="12"/>
    </row>
    <row r="1192" spans="1:32" ht="15" customHeight="1">
      <c r="A1192" s="14" t="s">
        <v>31</v>
      </c>
      <c r="B1192" s="3" t="s">
        <v>67</v>
      </c>
      <c r="C1192" s="20" t="s">
        <v>251</v>
      </c>
      <c r="D1192" s="21" t="s">
        <v>224</v>
      </c>
      <c r="E1192" s="21">
        <v>60</v>
      </c>
      <c r="F1192" s="22" t="s">
        <v>29</v>
      </c>
      <c r="G1192" s="21" t="s">
        <v>166</v>
      </c>
      <c r="H1192" s="20" t="s">
        <v>163</v>
      </c>
      <c r="I1192" s="23" t="s">
        <v>163</v>
      </c>
      <c r="J1192" s="23" t="s">
        <v>163</v>
      </c>
      <c r="K1192" s="24" t="s">
        <v>163</v>
      </c>
      <c r="L1192" s="20" t="s">
        <v>163</v>
      </c>
      <c r="R1192" s="5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12"/>
      <c r="AF1192" s="12"/>
    </row>
    <row r="1193" spans="1:32" ht="15" customHeight="1">
      <c r="A1193" s="14" t="s">
        <v>31</v>
      </c>
      <c r="B1193" s="3" t="s">
        <v>67</v>
      </c>
      <c r="C1193" s="20" t="s">
        <v>251</v>
      </c>
      <c r="D1193" s="21" t="s">
        <v>224</v>
      </c>
      <c r="E1193" s="21">
        <v>60</v>
      </c>
      <c r="F1193" s="22" t="s">
        <v>29</v>
      </c>
      <c r="G1193" s="21" t="s">
        <v>166</v>
      </c>
      <c r="H1193" s="20" t="s">
        <v>163</v>
      </c>
      <c r="I1193" s="23" t="s">
        <v>163</v>
      </c>
      <c r="J1193" s="23" t="s">
        <v>163</v>
      </c>
      <c r="K1193" s="24" t="s">
        <v>163</v>
      </c>
      <c r="L1193" s="20" t="s">
        <v>163</v>
      </c>
      <c r="R1193" s="5"/>
      <c r="S1193" s="20"/>
      <c r="T1193" s="20"/>
      <c r="U1193" s="20"/>
      <c r="V1193" s="20"/>
      <c r="W1193" s="20"/>
      <c r="X1193" s="20"/>
      <c r="Y1193" s="20"/>
      <c r="Z1193" s="20"/>
      <c r="AA1193" s="20"/>
      <c r="AB1193" s="20"/>
      <c r="AC1193" s="20"/>
      <c r="AD1193" s="20"/>
      <c r="AE1193" s="12"/>
      <c r="AF1193" s="12"/>
    </row>
    <row r="1194" spans="1:32" ht="15" customHeight="1">
      <c r="A1194" s="14" t="s">
        <v>25</v>
      </c>
      <c r="B1194" s="3" t="s">
        <v>67</v>
      </c>
      <c r="C1194" s="20" t="s">
        <v>251</v>
      </c>
      <c r="D1194" s="21" t="s">
        <v>224</v>
      </c>
      <c r="E1194" s="21">
        <v>60</v>
      </c>
      <c r="F1194" s="22" t="s">
        <v>29</v>
      </c>
      <c r="G1194" s="21" t="s">
        <v>166</v>
      </c>
      <c r="H1194" s="20" t="s">
        <v>163</v>
      </c>
      <c r="I1194" s="23" t="s">
        <v>163</v>
      </c>
      <c r="J1194" s="23" t="s">
        <v>163</v>
      </c>
      <c r="K1194" s="24" t="s">
        <v>163</v>
      </c>
      <c r="L1194" s="20" t="s">
        <v>163</v>
      </c>
      <c r="R1194" s="5"/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12"/>
      <c r="AF1194" s="12"/>
    </row>
    <row r="1195" spans="1:32" ht="15" customHeight="1">
      <c r="A1195" s="14" t="s">
        <v>25</v>
      </c>
      <c r="B1195" s="3" t="s">
        <v>67</v>
      </c>
      <c r="C1195" s="20" t="s">
        <v>251</v>
      </c>
      <c r="D1195" s="21" t="s">
        <v>224</v>
      </c>
      <c r="E1195" s="21">
        <v>60</v>
      </c>
      <c r="F1195" s="22" t="s">
        <v>29</v>
      </c>
      <c r="G1195" s="21" t="s">
        <v>166</v>
      </c>
      <c r="H1195" s="20" t="s">
        <v>163</v>
      </c>
      <c r="I1195" s="23" t="s">
        <v>163</v>
      </c>
      <c r="J1195" s="23" t="s">
        <v>163</v>
      </c>
      <c r="K1195" s="24" t="s">
        <v>163</v>
      </c>
      <c r="L1195" s="20" t="s">
        <v>163</v>
      </c>
      <c r="R1195" s="5"/>
      <c r="S1195" s="20"/>
      <c r="T1195" s="20"/>
      <c r="U1195" s="20"/>
      <c r="V1195" s="20"/>
      <c r="W1195" s="20"/>
      <c r="X1195" s="20"/>
      <c r="Y1195" s="20"/>
      <c r="Z1195" s="20"/>
      <c r="AA1195" s="20"/>
      <c r="AB1195" s="20"/>
      <c r="AC1195" s="20"/>
      <c r="AD1195" s="20"/>
      <c r="AE1195" s="12"/>
      <c r="AF1195" s="12"/>
    </row>
    <row r="1196" spans="1:32" ht="15" customHeight="1">
      <c r="A1196" s="14" t="s">
        <v>25</v>
      </c>
      <c r="B1196" s="3" t="s">
        <v>67</v>
      </c>
      <c r="C1196" s="20" t="s">
        <v>251</v>
      </c>
      <c r="D1196" s="21" t="s">
        <v>224</v>
      </c>
      <c r="E1196" s="21">
        <v>60</v>
      </c>
      <c r="F1196" s="22" t="s">
        <v>29</v>
      </c>
      <c r="G1196" s="21" t="s">
        <v>166</v>
      </c>
      <c r="H1196" s="20" t="s">
        <v>163</v>
      </c>
      <c r="I1196" s="23" t="s">
        <v>163</v>
      </c>
      <c r="J1196" s="23" t="s">
        <v>163</v>
      </c>
      <c r="K1196" s="24" t="s">
        <v>163</v>
      </c>
      <c r="L1196" s="20" t="s">
        <v>163</v>
      </c>
      <c r="R1196" s="5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12"/>
      <c r="AF1196" s="12"/>
    </row>
    <row r="1197" spans="1:32" ht="15" customHeight="1">
      <c r="A1197" s="14" t="s">
        <v>25</v>
      </c>
      <c r="B1197" s="3" t="s">
        <v>67</v>
      </c>
      <c r="C1197" s="20" t="s">
        <v>251</v>
      </c>
      <c r="D1197" s="21" t="s">
        <v>224</v>
      </c>
      <c r="E1197" s="21">
        <v>60</v>
      </c>
      <c r="F1197" s="22" t="s">
        <v>29</v>
      </c>
      <c r="G1197" s="21" t="s">
        <v>166</v>
      </c>
      <c r="H1197" s="20" t="s">
        <v>163</v>
      </c>
      <c r="I1197" s="23" t="s">
        <v>163</v>
      </c>
      <c r="J1197" s="23" t="s">
        <v>163</v>
      </c>
      <c r="K1197" s="24" t="s">
        <v>163</v>
      </c>
      <c r="L1197" s="20" t="s">
        <v>163</v>
      </c>
      <c r="R1197" s="5"/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12"/>
      <c r="AF1197" s="12"/>
    </row>
    <row r="1198" spans="1:32" ht="15" customHeight="1">
      <c r="A1198" s="14" t="s">
        <v>22</v>
      </c>
      <c r="B1198" s="3" t="s">
        <v>67</v>
      </c>
      <c r="C1198" s="20" t="s">
        <v>251</v>
      </c>
      <c r="D1198" s="21" t="s">
        <v>224</v>
      </c>
      <c r="E1198" s="21">
        <v>60</v>
      </c>
      <c r="F1198" s="22" t="s">
        <v>24</v>
      </c>
      <c r="G1198" s="21" t="s">
        <v>166</v>
      </c>
      <c r="H1198" s="20" t="s">
        <v>163</v>
      </c>
      <c r="I1198" s="23" t="s">
        <v>163</v>
      </c>
      <c r="J1198" s="23" t="s">
        <v>163</v>
      </c>
      <c r="K1198" s="24" t="s">
        <v>163</v>
      </c>
      <c r="L1198" s="20" t="s">
        <v>163</v>
      </c>
      <c r="R1198" s="5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12"/>
      <c r="AF1198" s="12"/>
    </row>
    <row r="1199" spans="1:32" ht="15" customHeight="1">
      <c r="A1199" s="14" t="s">
        <v>22</v>
      </c>
      <c r="B1199" s="3" t="s">
        <v>67</v>
      </c>
      <c r="C1199" s="20" t="s">
        <v>251</v>
      </c>
      <c r="D1199" s="21" t="s">
        <v>224</v>
      </c>
      <c r="E1199" s="21">
        <v>60</v>
      </c>
      <c r="F1199" s="22" t="s">
        <v>24</v>
      </c>
      <c r="G1199" s="21" t="s">
        <v>166</v>
      </c>
      <c r="H1199" s="20" t="s">
        <v>163</v>
      </c>
      <c r="I1199" s="23" t="s">
        <v>163</v>
      </c>
      <c r="J1199" s="23" t="s">
        <v>163</v>
      </c>
      <c r="K1199" s="24" t="s">
        <v>163</v>
      </c>
      <c r="L1199" s="20" t="s">
        <v>163</v>
      </c>
      <c r="R1199" s="5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12"/>
      <c r="AF1199" s="12"/>
    </row>
    <row r="1200" spans="1:32" ht="15" customHeight="1">
      <c r="A1200" s="14" t="s">
        <v>22</v>
      </c>
      <c r="B1200" s="3" t="s">
        <v>67</v>
      </c>
      <c r="C1200" s="20" t="s">
        <v>251</v>
      </c>
      <c r="D1200" s="21" t="s">
        <v>224</v>
      </c>
      <c r="E1200" s="21">
        <v>60</v>
      </c>
      <c r="F1200" s="22" t="s">
        <v>24</v>
      </c>
      <c r="G1200" s="21" t="s">
        <v>166</v>
      </c>
      <c r="H1200" s="20" t="s">
        <v>163</v>
      </c>
      <c r="I1200" s="23" t="s">
        <v>163</v>
      </c>
      <c r="J1200" s="23" t="s">
        <v>163</v>
      </c>
      <c r="K1200" s="24" t="s">
        <v>163</v>
      </c>
      <c r="L1200" s="20" t="s">
        <v>163</v>
      </c>
      <c r="R1200" s="5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12"/>
      <c r="AF1200" s="12"/>
    </row>
    <row r="1201" spans="1:32" ht="15" customHeight="1">
      <c r="A1201" s="14" t="s">
        <v>22</v>
      </c>
      <c r="B1201" s="3" t="s">
        <v>67</v>
      </c>
      <c r="C1201" s="20" t="s">
        <v>251</v>
      </c>
      <c r="D1201" s="21" t="s">
        <v>224</v>
      </c>
      <c r="E1201" s="21">
        <v>60</v>
      </c>
      <c r="F1201" s="22" t="s">
        <v>24</v>
      </c>
      <c r="G1201" s="21" t="s">
        <v>166</v>
      </c>
      <c r="H1201" s="20" t="s">
        <v>163</v>
      </c>
      <c r="I1201" s="23" t="s">
        <v>163</v>
      </c>
      <c r="J1201" s="23" t="s">
        <v>163</v>
      </c>
      <c r="K1201" s="24" t="s">
        <v>163</v>
      </c>
      <c r="L1201" s="20" t="s">
        <v>163</v>
      </c>
      <c r="R1201" s="5"/>
      <c r="S1201" s="20"/>
      <c r="T1201" s="20"/>
      <c r="U1201" s="20"/>
      <c r="V1201" s="20"/>
      <c r="W1201" s="20"/>
      <c r="X1201" s="20"/>
      <c r="Y1201" s="20"/>
      <c r="Z1201" s="20"/>
      <c r="AA1201" s="20"/>
      <c r="AB1201" s="20"/>
      <c r="AC1201" s="20"/>
      <c r="AD1201" s="20"/>
      <c r="AE1201" s="12"/>
      <c r="AF1201" s="12"/>
    </row>
    <row r="1202" spans="1:32" ht="15" customHeight="1">
      <c r="A1202" s="14" t="s">
        <v>31</v>
      </c>
      <c r="B1202" s="3" t="s">
        <v>136</v>
      </c>
      <c r="C1202" s="20" t="s">
        <v>306</v>
      </c>
      <c r="D1202" s="21" t="s">
        <v>224</v>
      </c>
      <c r="E1202" s="21">
        <v>60</v>
      </c>
      <c r="F1202" s="22" t="s">
        <v>24</v>
      </c>
      <c r="G1202" s="21" t="s">
        <v>166</v>
      </c>
      <c r="H1202" s="20" t="s">
        <v>163</v>
      </c>
      <c r="I1202" s="23" t="s">
        <v>163</v>
      </c>
      <c r="J1202" s="23" t="s">
        <v>163</v>
      </c>
      <c r="K1202" s="24" t="s">
        <v>163</v>
      </c>
      <c r="L1202" s="20" t="s">
        <v>163</v>
      </c>
      <c r="R1202" s="5"/>
      <c r="S1202" s="20"/>
      <c r="T1202" s="2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12"/>
      <c r="AF1202" s="12"/>
    </row>
    <row r="1203" spans="1:32" ht="15" customHeight="1">
      <c r="A1203" s="14" t="s">
        <v>31</v>
      </c>
      <c r="B1203" s="3" t="s">
        <v>136</v>
      </c>
      <c r="C1203" s="20" t="s">
        <v>306</v>
      </c>
      <c r="D1203" s="21" t="s">
        <v>224</v>
      </c>
      <c r="E1203" s="21">
        <v>60</v>
      </c>
      <c r="F1203" s="22" t="s">
        <v>24</v>
      </c>
      <c r="G1203" s="21" t="s">
        <v>166</v>
      </c>
      <c r="H1203" s="20" t="s">
        <v>163</v>
      </c>
      <c r="I1203" s="23" t="s">
        <v>163</v>
      </c>
      <c r="J1203" s="23" t="s">
        <v>163</v>
      </c>
      <c r="K1203" s="24" t="s">
        <v>163</v>
      </c>
      <c r="L1203" s="20" t="s">
        <v>163</v>
      </c>
      <c r="R1203" s="5"/>
      <c r="S1203" s="20"/>
      <c r="T1203" s="20"/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0"/>
      <c r="AE1203" s="12"/>
      <c r="AF1203" s="12"/>
    </row>
    <row r="1204" spans="1:32" ht="15" customHeight="1">
      <c r="A1204" s="14" t="s">
        <v>31</v>
      </c>
      <c r="B1204" s="3" t="s">
        <v>136</v>
      </c>
      <c r="C1204" s="20" t="s">
        <v>306</v>
      </c>
      <c r="D1204" s="21" t="s">
        <v>224</v>
      </c>
      <c r="E1204" s="21">
        <v>60</v>
      </c>
      <c r="F1204" s="22" t="s">
        <v>24</v>
      </c>
      <c r="G1204" s="21" t="s">
        <v>166</v>
      </c>
      <c r="H1204" s="20" t="s">
        <v>163</v>
      </c>
      <c r="I1204" s="23" t="s">
        <v>163</v>
      </c>
      <c r="J1204" s="23" t="s">
        <v>163</v>
      </c>
      <c r="K1204" s="24" t="s">
        <v>163</v>
      </c>
      <c r="L1204" s="20" t="s">
        <v>163</v>
      </c>
      <c r="R1204" s="5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12"/>
      <c r="AF1204" s="12"/>
    </row>
    <row r="1205" spans="1:32" ht="15" customHeight="1">
      <c r="A1205" s="14" t="s">
        <v>31</v>
      </c>
      <c r="B1205" s="3" t="s">
        <v>136</v>
      </c>
      <c r="C1205" s="20" t="s">
        <v>306</v>
      </c>
      <c r="D1205" s="21" t="s">
        <v>224</v>
      </c>
      <c r="E1205" s="21">
        <v>60</v>
      </c>
      <c r="F1205" s="22" t="s">
        <v>24</v>
      </c>
      <c r="G1205" s="21" t="s">
        <v>166</v>
      </c>
      <c r="H1205" s="20" t="s">
        <v>163</v>
      </c>
      <c r="I1205" s="23" t="s">
        <v>163</v>
      </c>
      <c r="J1205" s="23" t="s">
        <v>163</v>
      </c>
      <c r="K1205" s="24" t="s">
        <v>163</v>
      </c>
      <c r="L1205" s="20" t="s">
        <v>163</v>
      </c>
      <c r="R1205" s="5"/>
      <c r="S1205" s="20"/>
      <c r="T1205" s="20"/>
      <c r="U1205" s="20"/>
      <c r="V1205" s="20"/>
      <c r="W1205" s="20"/>
      <c r="X1205" s="20"/>
      <c r="Y1205" s="20"/>
      <c r="Z1205" s="20"/>
      <c r="AA1205" s="20"/>
      <c r="AB1205" s="20"/>
      <c r="AC1205" s="20"/>
      <c r="AD1205" s="20"/>
      <c r="AE1205" s="12"/>
      <c r="AF1205" s="12"/>
    </row>
    <row r="1206" spans="1:32" ht="15" customHeight="1">
      <c r="A1206" s="14" t="s">
        <v>31</v>
      </c>
      <c r="B1206" s="3" t="s">
        <v>136</v>
      </c>
      <c r="C1206" s="20" t="s">
        <v>306</v>
      </c>
      <c r="D1206" s="21" t="s">
        <v>224</v>
      </c>
      <c r="E1206" s="21">
        <v>60</v>
      </c>
      <c r="F1206" s="22" t="s">
        <v>29</v>
      </c>
      <c r="G1206" s="21" t="s">
        <v>166</v>
      </c>
      <c r="H1206" s="20" t="s">
        <v>163</v>
      </c>
      <c r="I1206" s="23" t="s">
        <v>163</v>
      </c>
      <c r="J1206" s="23" t="s">
        <v>163</v>
      </c>
      <c r="K1206" s="24" t="s">
        <v>163</v>
      </c>
      <c r="L1206" s="20" t="s">
        <v>163</v>
      </c>
      <c r="R1206" s="5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12"/>
      <c r="AF1206" s="12"/>
    </row>
    <row r="1207" spans="1:32" ht="15" customHeight="1">
      <c r="A1207" s="14" t="s">
        <v>31</v>
      </c>
      <c r="B1207" s="3" t="s">
        <v>136</v>
      </c>
      <c r="C1207" s="20" t="s">
        <v>306</v>
      </c>
      <c r="D1207" s="21" t="s">
        <v>224</v>
      </c>
      <c r="E1207" s="21">
        <v>60</v>
      </c>
      <c r="F1207" s="22" t="s">
        <v>29</v>
      </c>
      <c r="G1207" s="21" t="s">
        <v>166</v>
      </c>
      <c r="H1207" s="20" t="s">
        <v>163</v>
      </c>
      <c r="I1207" s="23" t="s">
        <v>163</v>
      </c>
      <c r="J1207" s="23" t="s">
        <v>163</v>
      </c>
      <c r="K1207" s="24" t="s">
        <v>163</v>
      </c>
      <c r="L1207" s="20" t="s">
        <v>163</v>
      </c>
      <c r="R1207" s="5"/>
      <c r="S1207" s="20"/>
      <c r="T1207" s="20"/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0"/>
      <c r="AE1207" s="12"/>
      <c r="AF1207" s="12"/>
    </row>
    <row r="1208" spans="1:32" ht="15" customHeight="1">
      <c r="A1208" s="14" t="s">
        <v>31</v>
      </c>
      <c r="B1208" s="3" t="s">
        <v>136</v>
      </c>
      <c r="C1208" s="20" t="s">
        <v>306</v>
      </c>
      <c r="D1208" s="21" t="s">
        <v>224</v>
      </c>
      <c r="E1208" s="21">
        <v>60</v>
      </c>
      <c r="F1208" s="22" t="s">
        <v>29</v>
      </c>
      <c r="G1208" s="21" t="s">
        <v>166</v>
      </c>
      <c r="H1208" s="20" t="s">
        <v>163</v>
      </c>
      <c r="I1208" s="23" t="s">
        <v>163</v>
      </c>
      <c r="J1208" s="23" t="s">
        <v>163</v>
      </c>
      <c r="K1208" s="24" t="s">
        <v>163</v>
      </c>
      <c r="L1208" s="20" t="s">
        <v>163</v>
      </c>
      <c r="R1208" s="5"/>
      <c r="S1208" s="20"/>
      <c r="T1208" s="20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12"/>
      <c r="AF1208" s="12"/>
    </row>
    <row r="1209" spans="1:32" ht="15" customHeight="1">
      <c r="A1209" s="14" t="s">
        <v>31</v>
      </c>
      <c r="B1209" s="3" t="s">
        <v>136</v>
      </c>
      <c r="C1209" s="20" t="s">
        <v>306</v>
      </c>
      <c r="D1209" s="21" t="s">
        <v>224</v>
      </c>
      <c r="E1209" s="21">
        <v>60</v>
      </c>
      <c r="F1209" s="22" t="s">
        <v>29</v>
      </c>
      <c r="G1209" s="21" t="s">
        <v>166</v>
      </c>
      <c r="H1209" s="20" t="s">
        <v>163</v>
      </c>
      <c r="I1209" s="23" t="s">
        <v>163</v>
      </c>
      <c r="J1209" s="23" t="s">
        <v>163</v>
      </c>
      <c r="K1209" s="24" t="s">
        <v>163</v>
      </c>
      <c r="L1209" s="20" t="s">
        <v>163</v>
      </c>
      <c r="R1209" s="5"/>
      <c r="S1209" s="20"/>
      <c r="T1209" s="20"/>
      <c r="U1209" s="20"/>
      <c r="V1209" s="20"/>
      <c r="W1209" s="20"/>
      <c r="X1209" s="20"/>
      <c r="Y1209" s="20"/>
      <c r="Z1209" s="20"/>
      <c r="AA1209" s="20"/>
      <c r="AB1209" s="20"/>
      <c r="AC1209" s="20"/>
      <c r="AD1209" s="20"/>
      <c r="AE1209" s="12"/>
      <c r="AF1209" s="12"/>
    </row>
    <row r="1210" spans="1:32" ht="15" customHeight="1">
      <c r="A1210" s="14" t="s">
        <v>25</v>
      </c>
      <c r="B1210" s="3" t="s">
        <v>136</v>
      </c>
      <c r="C1210" s="20" t="s">
        <v>306</v>
      </c>
      <c r="D1210" s="21" t="s">
        <v>224</v>
      </c>
      <c r="E1210" s="21">
        <v>60</v>
      </c>
      <c r="F1210" s="22" t="s">
        <v>29</v>
      </c>
      <c r="G1210" s="21" t="s">
        <v>166</v>
      </c>
      <c r="H1210" s="20" t="s">
        <v>163</v>
      </c>
      <c r="I1210" s="23" t="s">
        <v>163</v>
      </c>
      <c r="J1210" s="23" t="s">
        <v>163</v>
      </c>
      <c r="K1210" s="24" t="s">
        <v>163</v>
      </c>
      <c r="L1210" s="20" t="s">
        <v>163</v>
      </c>
      <c r="R1210" s="5"/>
      <c r="S1210" s="20"/>
      <c r="T1210" s="2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12"/>
      <c r="AF1210" s="12"/>
    </row>
    <row r="1211" spans="1:32" ht="15" customHeight="1">
      <c r="A1211" s="14" t="s">
        <v>25</v>
      </c>
      <c r="B1211" s="3" t="s">
        <v>136</v>
      </c>
      <c r="C1211" s="20" t="s">
        <v>306</v>
      </c>
      <c r="D1211" s="21" t="s">
        <v>224</v>
      </c>
      <c r="E1211" s="21">
        <v>60</v>
      </c>
      <c r="F1211" s="22" t="s">
        <v>29</v>
      </c>
      <c r="G1211" s="21" t="s">
        <v>166</v>
      </c>
      <c r="H1211" s="20" t="s">
        <v>163</v>
      </c>
      <c r="I1211" s="23" t="s">
        <v>163</v>
      </c>
      <c r="J1211" s="23" t="s">
        <v>163</v>
      </c>
      <c r="K1211" s="24" t="s">
        <v>163</v>
      </c>
      <c r="L1211" s="20" t="s">
        <v>163</v>
      </c>
      <c r="R1211" s="5"/>
      <c r="S1211" s="20"/>
      <c r="T1211" s="20"/>
      <c r="U1211" s="20"/>
      <c r="V1211" s="20"/>
      <c r="W1211" s="20"/>
      <c r="X1211" s="20"/>
      <c r="Y1211" s="20"/>
      <c r="Z1211" s="20"/>
      <c r="AA1211" s="20"/>
      <c r="AB1211" s="20"/>
      <c r="AC1211" s="20"/>
      <c r="AD1211" s="20"/>
      <c r="AE1211" s="12"/>
      <c r="AF1211" s="12"/>
    </row>
    <row r="1212" spans="1:32" ht="15" customHeight="1">
      <c r="A1212" s="14" t="s">
        <v>25</v>
      </c>
      <c r="B1212" s="3" t="s">
        <v>136</v>
      </c>
      <c r="C1212" s="20" t="s">
        <v>306</v>
      </c>
      <c r="D1212" s="21" t="s">
        <v>224</v>
      </c>
      <c r="E1212" s="21">
        <v>60</v>
      </c>
      <c r="F1212" s="22" t="s">
        <v>29</v>
      </c>
      <c r="G1212" s="21" t="s">
        <v>166</v>
      </c>
      <c r="H1212" s="20" t="s">
        <v>163</v>
      </c>
      <c r="I1212" s="23" t="s">
        <v>163</v>
      </c>
      <c r="J1212" s="23" t="s">
        <v>163</v>
      </c>
      <c r="K1212" s="24" t="s">
        <v>163</v>
      </c>
      <c r="L1212" s="20" t="s">
        <v>163</v>
      </c>
      <c r="R1212" s="5"/>
      <c r="S1212" s="20"/>
      <c r="T1212" s="20"/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0"/>
      <c r="AE1212" s="12"/>
      <c r="AF1212" s="12"/>
    </row>
    <row r="1213" spans="1:32" ht="15" customHeight="1">
      <c r="A1213" s="14" t="s">
        <v>25</v>
      </c>
      <c r="B1213" s="3" t="s">
        <v>136</v>
      </c>
      <c r="C1213" s="20" t="s">
        <v>306</v>
      </c>
      <c r="D1213" s="21" t="s">
        <v>224</v>
      </c>
      <c r="E1213" s="21">
        <v>60</v>
      </c>
      <c r="F1213" s="22" t="s">
        <v>29</v>
      </c>
      <c r="G1213" s="21" t="s">
        <v>166</v>
      </c>
      <c r="H1213" s="20" t="s">
        <v>163</v>
      </c>
      <c r="I1213" s="23" t="s">
        <v>163</v>
      </c>
      <c r="J1213" s="23" t="s">
        <v>163</v>
      </c>
      <c r="K1213" s="24" t="s">
        <v>163</v>
      </c>
      <c r="L1213" s="20" t="s">
        <v>163</v>
      </c>
      <c r="R1213" s="5"/>
      <c r="S1213" s="20"/>
      <c r="T1213" s="20"/>
      <c r="U1213" s="20"/>
      <c r="V1213" s="20"/>
      <c r="W1213" s="20"/>
      <c r="X1213" s="20"/>
      <c r="Y1213" s="20"/>
      <c r="Z1213" s="20"/>
      <c r="AA1213" s="20"/>
      <c r="AB1213" s="20"/>
      <c r="AC1213" s="20"/>
      <c r="AD1213" s="20"/>
      <c r="AE1213" s="12"/>
      <c r="AF1213" s="12"/>
    </row>
    <row r="1214" spans="1:32" ht="15" customHeight="1">
      <c r="A1214" s="14" t="s">
        <v>22</v>
      </c>
      <c r="B1214" s="3" t="s">
        <v>136</v>
      </c>
      <c r="C1214" s="39" t="s">
        <v>306</v>
      </c>
      <c r="D1214" s="40" t="s">
        <v>224</v>
      </c>
      <c r="E1214" s="40">
        <v>60</v>
      </c>
      <c r="F1214" s="42" t="s">
        <v>24</v>
      </c>
      <c r="G1214" s="40" t="s">
        <v>166</v>
      </c>
      <c r="H1214" s="43" t="s">
        <v>163</v>
      </c>
      <c r="I1214" s="44" t="s">
        <v>163</v>
      </c>
      <c r="J1214" s="44" t="s">
        <v>163</v>
      </c>
      <c r="K1214" s="45" t="s">
        <v>163</v>
      </c>
      <c r="L1214" s="46" t="s">
        <v>163</v>
      </c>
      <c r="R1214" s="5"/>
      <c r="S1214" s="20"/>
      <c r="T1214" s="20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0"/>
      <c r="AE1214" s="12"/>
      <c r="AF1214" s="12"/>
    </row>
    <row r="1215" spans="1:32" ht="15" customHeight="1">
      <c r="A1215" s="14" t="s">
        <v>22</v>
      </c>
      <c r="B1215" s="3" t="s">
        <v>136</v>
      </c>
      <c r="C1215" s="47" t="s">
        <v>306</v>
      </c>
      <c r="D1215" s="48" t="s">
        <v>224</v>
      </c>
      <c r="E1215" s="48">
        <v>60</v>
      </c>
      <c r="F1215" s="50" t="s">
        <v>24</v>
      </c>
      <c r="G1215" s="48" t="s">
        <v>166</v>
      </c>
      <c r="H1215" s="51" t="s">
        <v>163</v>
      </c>
      <c r="I1215" s="52" t="s">
        <v>163</v>
      </c>
      <c r="J1215" s="52" t="s">
        <v>163</v>
      </c>
      <c r="K1215" s="53" t="s">
        <v>163</v>
      </c>
      <c r="L1215" s="54" t="s">
        <v>163</v>
      </c>
      <c r="R1215" s="5"/>
      <c r="S1215" s="20"/>
      <c r="T1215" s="20"/>
      <c r="U1215" s="20"/>
      <c r="V1215" s="20"/>
      <c r="W1215" s="20"/>
      <c r="X1215" s="20"/>
      <c r="Y1215" s="20"/>
      <c r="Z1215" s="20"/>
      <c r="AA1215" s="20"/>
      <c r="AB1215" s="20"/>
      <c r="AC1215" s="20"/>
      <c r="AD1215" s="20"/>
      <c r="AE1215" s="12"/>
      <c r="AF1215" s="12"/>
    </row>
    <row r="1216" spans="1:32" ht="15" customHeight="1">
      <c r="A1216" s="14" t="s">
        <v>22</v>
      </c>
      <c r="B1216" s="3" t="s">
        <v>136</v>
      </c>
      <c r="C1216" s="47" t="s">
        <v>306</v>
      </c>
      <c r="D1216" s="48" t="s">
        <v>224</v>
      </c>
      <c r="E1216" s="48">
        <v>60</v>
      </c>
      <c r="F1216" s="50" t="s">
        <v>24</v>
      </c>
      <c r="G1216" s="48" t="s">
        <v>166</v>
      </c>
      <c r="H1216" s="51" t="s">
        <v>163</v>
      </c>
      <c r="I1216" s="52" t="s">
        <v>163</v>
      </c>
      <c r="J1216" s="52" t="s">
        <v>163</v>
      </c>
      <c r="K1216" s="53" t="s">
        <v>163</v>
      </c>
      <c r="L1216" s="54" t="s">
        <v>163</v>
      </c>
      <c r="R1216" s="5"/>
      <c r="S1216" s="20"/>
      <c r="T1216" s="20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0"/>
      <c r="AE1216" s="12"/>
      <c r="AF1216" s="12"/>
    </row>
    <row r="1217" spans="1:32" ht="15" customHeight="1">
      <c r="A1217" s="14" t="s">
        <v>22</v>
      </c>
      <c r="B1217" s="3" t="s">
        <v>136</v>
      </c>
      <c r="C1217" s="47" t="s">
        <v>306</v>
      </c>
      <c r="D1217" s="48" t="s">
        <v>224</v>
      </c>
      <c r="E1217" s="48">
        <v>60</v>
      </c>
      <c r="F1217" s="50" t="s">
        <v>24</v>
      </c>
      <c r="G1217" s="48" t="s">
        <v>166</v>
      </c>
      <c r="H1217" s="51" t="s">
        <v>163</v>
      </c>
      <c r="I1217" s="52" t="s">
        <v>163</v>
      </c>
      <c r="J1217" s="52" t="s">
        <v>163</v>
      </c>
      <c r="K1217" s="53" t="s">
        <v>163</v>
      </c>
      <c r="L1217" s="54" t="s">
        <v>163</v>
      </c>
      <c r="R1217" s="5"/>
      <c r="S1217" s="20"/>
      <c r="T1217" s="20"/>
      <c r="U1217" s="20"/>
      <c r="V1217" s="20"/>
      <c r="W1217" s="20"/>
      <c r="X1217" s="20"/>
      <c r="Y1217" s="20"/>
      <c r="Z1217" s="20"/>
      <c r="AA1217" s="20"/>
      <c r="AB1217" s="20"/>
      <c r="AC1217" s="20"/>
      <c r="AD1217" s="20"/>
      <c r="AE1217" s="12"/>
      <c r="AF1217" s="12"/>
    </row>
    <row r="1218" spans="1:32" ht="15" customHeight="1">
      <c r="A1218" s="14" t="s">
        <v>31</v>
      </c>
      <c r="B1218" s="3" t="s">
        <v>54</v>
      </c>
      <c r="C1218" s="47" t="s">
        <v>252</v>
      </c>
      <c r="D1218" s="48" t="s">
        <v>224</v>
      </c>
      <c r="E1218" s="48">
        <v>60</v>
      </c>
      <c r="F1218" s="50" t="s">
        <v>40</v>
      </c>
      <c r="G1218" s="48" t="s">
        <v>166</v>
      </c>
      <c r="H1218" s="51" t="s">
        <v>163</v>
      </c>
      <c r="I1218" s="52" t="s">
        <v>163</v>
      </c>
      <c r="J1218" s="52" t="s">
        <v>163</v>
      </c>
      <c r="K1218" s="53" t="s">
        <v>163</v>
      </c>
      <c r="L1218" s="54" t="s">
        <v>163</v>
      </c>
      <c r="R1218" s="5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"/>
      <c r="AE1218" s="12"/>
      <c r="AF1218" s="12"/>
    </row>
    <row r="1219" spans="1:32" ht="15" customHeight="1">
      <c r="A1219" s="14" t="s">
        <v>31</v>
      </c>
      <c r="B1219" s="3" t="s">
        <v>54</v>
      </c>
      <c r="C1219" s="55" t="s">
        <v>252</v>
      </c>
      <c r="D1219" s="56" t="s">
        <v>224</v>
      </c>
      <c r="E1219" s="56">
        <v>60</v>
      </c>
      <c r="F1219" s="58" t="s">
        <v>40</v>
      </c>
      <c r="G1219" s="56" t="s">
        <v>166</v>
      </c>
      <c r="H1219" s="59" t="s">
        <v>163</v>
      </c>
      <c r="I1219" s="60" t="s">
        <v>163</v>
      </c>
      <c r="J1219" s="60" t="s">
        <v>163</v>
      </c>
      <c r="K1219" s="61" t="s">
        <v>163</v>
      </c>
      <c r="L1219" s="62" t="s">
        <v>163</v>
      </c>
      <c r="R1219" s="5"/>
      <c r="S1219" s="20"/>
      <c r="T1219" s="20"/>
      <c r="U1219" s="20"/>
      <c r="V1219" s="20"/>
      <c r="W1219" s="20"/>
      <c r="X1219" s="20"/>
      <c r="Y1219" s="20"/>
      <c r="Z1219" s="20"/>
      <c r="AA1219" s="20"/>
      <c r="AB1219" s="20"/>
      <c r="AC1219" s="20"/>
      <c r="AD1219" s="20"/>
      <c r="AE1219" s="12"/>
      <c r="AF1219" s="12"/>
    </row>
    <row r="1220" spans="1:32" ht="15" customHeight="1">
      <c r="A1220" s="14" t="s">
        <v>31</v>
      </c>
      <c r="B1220" s="3" t="s">
        <v>54</v>
      </c>
      <c r="C1220" s="20" t="s">
        <v>252</v>
      </c>
      <c r="D1220" s="21" t="s">
        <v>224</v>
      </c>
      <c r="E1220" s="21">
        <v>60</v>
      </c>
      <c r="F1220" s="22" t="s">
        <v>40</v>
      </c>
      <c r="G1220" s="21" t="s">
        <v>166</v>
      </c>
      <c r="H1220" s="20" t="s">
        <v>163</v>
      </c>
      <c r="I1220" s="23" t="s">
        <v>163</v>
      </c>
      <c r="J1220" s="23" t="s">
        <v>163</v>
      </c>
      <c r="K1220" s="24" t="s">
        <v>163</v>
      </c>
      <c r="L1220" s="20" t="s">
        <v>163</v>
      </c>
      <c r="R1220" s="5"/>
      <c r="S1220" s="20"/>
      <c r="T1220" s="20"/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0"/>
      <c r="AE1220" s="12"/>
      <c r="AF1220" s="12"/>
    </row>
    <row r="1221" spans="1:32" ht="15" customHeight="1">
      <c r="A1221" s="14" t="s">
        <v>31</v>
      </c>
      <c r="B1221" s="3" t="s">
        <v>54</v>
      </c>
      <c r="C1221" s="20" t="s">
        <v>252</v>
      </c>
      <c r="D1221" s="21" t="s">
        <v>224</v>
      </c>
      <c r="E1221" s="21">
        <v>60</v>
      </c>
      <c r="F1221" s="22" t="s">
        <v>40</v>
      </c>
      <c r="G1221" s="21" t="s">
        <v>166</v>
      </c>
      <c r="H1221" s="20" t="s">
        <v>163</v>
      </c>
      <c r="I1221" s="23" t="s">
        <v>163</v>
      </c>
      <c r="J1221" s="23" t="s">
        <v>163</v>
      </c>
      <c r="K1221" s="24" t="s">
        <v>163</v>
      </c>
      <c r="L1221" s="20" t="s">
        <v>163</v>
      </c>
      <c r="R1221" s="5"/>
      <c r="S1221" s="20"/>
      <c r="T1221" s="20"/>
      <c r="U1221" s="20"/>
      <c r="V1221" s="20"/>
      <c r="W1221" s="20"/>
      <c r="X1221" s="20"/>
      <c r="Y1221" s="20"/>
      <c r="Z1221" s="20"/>
      <c r="AA1221" s="20"/>
      <c r="AB1221" s="20"/>
      <c r="AC1221" s="20"/>
      <c r="AD1221" s="20"/>
      <c r="AE1221" s="12"/>
      <c r="AF1221" s="12"/>
    </row>
    <row r="1222" spans="1:32" ht="15" customHeight="1">
      <c r="A1222" s="14" t="s">
        <v>31</v>
      </c>
      <c r="B1222" s="3" t="s">
        <v>54</v>
      </c>
      <c r="C1222" s="20" t="s">
        <v>252</v>
      </c>
      <c r="D1222" s="21" t="s">
        <v>224</v>
      </c>
      <c r="E1222" s="21">
        <v>60</v>
      </c>
      <c r="F1222" s="22" t="s">
        <v>29</v>
      </c>
      <c r="G1222" s="21" t="s">
        <v>166</v>
      </c>
      <c r="H1222" s="20" t="s">
        <v>163</v>
      </c>
      <c r="I1222" s="23" t="s">
        <v>163</v>
      </c>
      <c r="J1222" s="23" t="s">
        <v>163</v>
      </c>
      <c r="K1222" s="24" t="s">
        <v>163</v>
      </c>
      <c r="L1222" s="20" t="s">
        <v>163</v>
      </c>
      <c r="R1222" s="5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0"/>
      <c r="AE1222" s="12"/>
      <c r="AF1222" s="12"/>
    </row>
    <row r="1223" spans="1:32" ht="15" customHeight="1">
      <c r="A1223" s="14" t="s">
        <v>31</v>
      </c>
      <c r="B1223" s="3" t="s">
        <v>54</v>
      </c>
      <c r="C1223" s="20" t="s">
        <v>252</v>
      </c>
      <c r="D1223" s="21" t="s">
        <v>224</v>
      </c>
      <c r="E1223" s="21">
        <v>60</v>
      </c>
      <c r="F1223" s="22" t="s">
        <v>29</v>
      </c>
      <c r="G1223" s="21" t="s">
        <v>166</v>
      </c>
      <c r="H1223" s="20" t="s">
        <v>163</v>
      </c>
      <c r="I1223" s="23" t="s">
        <v>163</v>
      </c>
      <c r="J1223" s="23" t="s">
        <v>163</v>
      </c>
      <c r="K1223" s="24" t="s">
        <v>163</v>
      </c>
      <c r="L1223" s="20" t="s">
        <v>163</v>
      </c>
      <c r="R1223" s="5"/>
      <c r="S1223" s="20"/>
      <c r="T1223" s="20"/>
      <c r="U1223" s="20"/>
      <c r="V1223" s="20"/>
      <c r="W1223" s="20"/>
      <c r="X1223" s="20"/>
      <c r="Y1223" s="20"/>
      <c r="Z1223" s="20"/>
      <c r="AA1223" s="20"/>
      <c r="AB1223" s="20"/>
      <c r="AC1223" s="20"/>
      <c r="AD1223" s="20"/>
      <c r="AE1223" s="12"/>
      <c r="AF1223" s="12"/>
    </row>
    <row r="1224" spans="1:32" ht="15" customHeight="1">
      <c r="A1224" s="14" t="s">
        <v>31</v>
      </c>
      <c r="B1224" s="3" t="s">
        <v>54</v>
      </c>
      <c r="C1224" s="20" t="s">
        <v>252</v>
      </c>
      <c r="D1224" s="21" t="s">
        <v>224</v>
      </c>
      <c r="E1224" s="21">
        <v>60</v>
      </c>
      <c r="F1224" s="22" t="s">
        <v>29</v>
      </c>
      <c r="G1224" s="21" t="s">
        <v>166</v>
      </c>
      <c r="H1224" s="20" t="s">
        <v>163</v>
      </c>
      <c r="I1224" s="23" t="s">
        <v>163</v>
      </c>
      <c r="J1224" s="23" t="s">
        <v>163</v>
      </c>
      <c r="K1224" s="24" t="s">
        <v>163</v>
      </c>
      <c r="L1224" s="20" t="s">
        <v>163</v>
      </c>
      <c r="R1224" s="5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12"/>
      <c r="AF1224" s="12"/>
    </row>
    <row r="1225" spans="1:32" ht="15" customHeight="1">
      <c r="A1225" s="14" t="s">
        <v>31</v>
      </c>
      <c r="B1225" s="3" t="s">
        <v>54</v>
      </c>
      <c r="C1225" s="20" t="s">
        <v>252</v>
      </c>
      <c r="D1225" s="21" t="s">
        <v>224</v>
      </c>
      <c r="E1225" s="21">
        <v>60</v>
      </c>
      <c r="F1225" s="22" t="s">
        <v>29</v>
      </c>
      <c r="G1225" s="21" t="s">
        <v>166</v>
      </c>
      <c r="H1225" s="20" t="s">
        <v>163</v>
      </c>
      <c r="I1225" s="23" t="s">
        <v>163</v>
      </c>
      <c r="J1225" s="23" t="s">
        <v>163</v>
      </c>
      <c r="K1225" s="24" t="s">
        <v>163</v>
      </c>
      <c r="L1225" s="20" t="s">
        <v>163</v>
      </c>
      <c r="R1225" s="5"/>
      <c r="S1225" s="20"/>
      <c r="T1225" s="20"/>
      <c r="U1225" s="20"/>
      <c r="V1225" s="20"/>
      <c r="W1225" s="20"/>
      <c r="X1225" s="20"/>
      <c r="Y1225" s="20"/>
      <c r="Z1225" s="20"/>
      <c r="AA1225" s="20"/>
      <c r="AB1225" s="20"/>
      <c r="AC1225" s="20"/>
      <c r="AD1225" s="20"/>
      <c r="AE1225" s="12"/>
      <c r="AF1225" s="12"/>
    </row>
    <row r="1226" spans="1:32" ht="15" customHeight="1">
      <c r="A1226" s="14" t="s">
        <v>25</v>
      </c>
      <c r="B1226" s="3" t="s">
        <v>54</v>
      </c>
      <c r="C1226" s="20" t="s">
        <v>252</v>
      </c>
      <c r="D1226" s="21" t="s">
        <v>224</v>
      </c>
      <c r="E1226" s="21">
        <v>60</v>
      </c>
      <c r="F1226" s="22" t="s">
        <v>29</v>
      </c>
      <c r="G1226" s="21" t="s">
        <v>166</v>
      </c>
      <c r="H1226" s="20" t="s">
        <v>163</v>
      </c>
      <c r="I1226" s="23" t="s">
        <v>163</v>
      </c>
      <c r="J1226" s="23" t="s">
        <v>163</v>
      </c>
      <c r="K1226" s="24" t="s">
        <v>163</v>
      </c>
      <c r="L1226" s="20" t="s">
        <v>163</v>
      </c>
      <c r="R1226" s="5"/>
      <c r="S1226" s="20"/>
      <c r="T1226" s="20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0"/>
      <c r="AE1226" s="12"/>
      <c r="AF1226" s="12"/>
    </row>
    <row r="1227" spans="1:32" ht="15" customHeight="1">
      <c r="A1227" s="14" t="s">
        <v>25</v>
      </c>
      <c r="B1227" s="3" t="s">
        <v>54</v>
      </c>
      <c r="C1227" s="20" t="s">
        <v>252</v>
      </c>
      <c r="D1227" s="21" t="s">
        <v>224</v>
      </c>
      <c r="E1227" s="21">
        <v>60</v>
      </c>
      <c r="F1227" s="22" t="s">
        <v>29</v>
      </c>
      <c r="G1227" s="21" t="s">
        <v>166</v>
      </c>
      <c r="H1227" s="20" t="s">
        <v>163</v>
      </c>
      <c r="I1227" s="23" t="s">
        <v>163</v>
      </c>
      <c r="J1227" s="23" t="s">
        <v>163</v>
      </c>
      <c r="K1227" s="24" t="s">
        <v>163</v>
      </c>
      <c r="L1227" s="20" t="s">
        <v>163</v>
      </c>
      <c r="R1227" s="5"/>
      <c r="S1227" s="20"/>
      <c r="T1227" s="20"/>
      <c r="U1227" s="20"/>
      <c r="V1227" s="20"/>
      <c r="W1227" s="20"/>
      <c r="X1227" s="20"/>
      <c r="Y1227" s="20"/>
      <c r="Z1227" s="20"/>
      <c r="AA1227" s="20"/>
      <c r="AB1227" s="20"/>
      <c r="AC1227" s="20"/>
      <c r="AD1227" s="20"/>
      <c r="AE1227" s="12"/>
      <c r="AF1227" s="12"/>
    </row>
    <row r="1228" spans="1:32" ht="15" customHeight="1">
      <c r="A1228" s="14" t="s">
        <v>25</v>
      </c>
      <c r="B1228" s="3" t="s">
        <v>54</v>
      </c>
      <c r="C1228" s="20" t="s">
        <v>252</v>
      </c>
      <c r="D1228" s="21" t="s">
        <v>224</v>
      </c>
      <c r="E1228" s="21">
        <v>60</v>
      </c>
      <c r="F1228" s="22" t="s">
        <v>29</v>
      </c>
      <c r="G1228" s="21" t="s">
        <v>166</v>
      </c>
      <c r="H1228" s="20" t="s">
        <v>163</v>
      </c>
      <c r="I1228" s="23" t="s">
        <v>163</v>
      </c>
      <c r="J1228" s="23" t="s">
        <v>163</v>
      </c>
      <c r="K1228" s="24" t="s">
        <v>163</v>
      </c>
      <c r="L1228" s="20" t="s">
        <v>163</v>
      </c>
      <c r="R1228" s="5"/>
      <c r="S1228" s="20"/>
      <c r="T1228" s="2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12"/>
      <c r="AF1228" s="12"/>
    </row>
    <row r="1229" spans="1:32" ht="15" customHeight="1">
      <c r="A1229" s="14" t="s">
        <v>25</v>
      </c>
      <c r="B1229" s="3" t="s">
        <v>54</v>
      </c>
      <c r="C1229" s="20" t="s">
        <v>252</v>
      </c>
      <c r="D1229" s="21" t="s">
        <v>224</v>
      </c>
      <c r="E1229" s="21">
        <v>60</v>
      </c>
      <c r="F1229" s="22" t="s">
        <v>29</v>
      </c>
      <c r="G1229" s="21" t="s">
        <v>166</v>
      </c>
      <c r="H1229" s="20" t="s">
        <v>163</v>
      </c>
      <c r="I1229" s="23" t="s">
        <v>163</v>
      </c>
      <c r="J1229" s="23" t="s">
        <v>163</v>
      </c>
      <c r="K1229" s="24" t="s">
        <v>163</v>
      </c>
      <c r="L1229" s="20" t="s">
        <v>163</v>
      </c>
      <c r="R1229" s="5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12"/>
      <c r="AF1229" s="12"/>
    </row>
    <row r="1230" spans="1:32" ht="15" customHeight="1">
      <c r="A1230" s="14" t="s">
        <v>22</v>
      </c>
      <c r="B1230" s="3" t="s">
        <v>54</v>
      </c>
      <c r="C1230" s="20" t="s">
        <v>252</v>
      </c>
      <c r="D1230" s="21" t="s">
        <v>224</v>
      </c>
      <c r="E1230" s="21">
        <v>60</v>
      </c>
      <c r="F1230" s="22" t="s">
        <v>24</v>
      </c>
      <c r="G1230" s="21" t="s">
        <v>166</v>
      </c>
      <c r="H1230" s="20" t="s">
        <v>163</v>
      </c>
      <c r="I1230" s="23" t="s">
        <v>163</v>
      </c>
      <c r="J1230" s="23" t="s">
        <v>163</v>
      </c>
      <c r="K1230" s="24" t="s">
        <v>163</v>
      </c>
      <c r="L1230" s="20" t="s">
        <v>163</v>
      </c>
      <c r="R1230" s="5"/>
      <c r="S1230" s="20"/>
      <c r="T1230" s="20"/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0"/>
      <c r="AE1230" s="12"/>
      <c r="AF1230" s="12"/>
    </row>
    <row r="1231" spans="1:32" ht="15" customHeight="1">
      <c r="A1231" s="14" t="s">
        <v>22</v>
      </c>
      <c r="B1231" s="3" t="s">
        <v>54</v>
      </c>
      <c r="C1231" s="20" t="s">
        <v>252</v>
      </c>
      <c r="D1231" s="21" t="s">
        <v>224</v>
      </c>
      <c r="E1231" s="21">
        <v>60</v>
      </c>
      <c r="F1231" s="22" t="s">
        <v>24</v>
      </c>
      <c r="G1231" s="21" t="s">
        <v>166</v>
      </c>
      <c r="H1231" s="20" t="s">
        <v>163</v>
      </c>
      <c r="I1231" s="23" t="s">
        <v>163</v>
      </c>
      <c r="J1231" s="23" t="s">
        <v>163</v>
      </c>
      <c r="K1231" s="24" t="s">
        <v>163</v>
      </c>
      <c r="L1231" s="20" t="s">
        <v>163</v>
      </c>
      <c r="R1231" s="5"/>
      <c r="S1231" s="20"/>
      <c r="T1231" s="20"/>
      <c r="U1231" s="20"/>
      <c r="V1231" s="20"/>
      <c r="W1231" s="20"/>
      <c r="X1231" s="20"/>
      <c r="Y1231" s="20"/>
      <c r="Z1231" s="20"/>
      <c r="AA1231" s="20"/>
      <c r="AB1231" s="20"/>
      <c r="AC1231" s="20"/>
      <c r="AD1231" s="20"/>
      <c r="AE1231" s="12"/>
      <c r="AF1231" s="12"/>
    </row>
    <row r="1232" spans="1:32" ht="15" customHeight="1">
      <c r="A1232" s="14" t="s">
        <v>22</v>
      </c>
      <c r="B1232" s="3" t="s">
        <v>54</v>
      </c>
      <c r="C1232" s="20" t="s">
        <v>252</v>
      </c>
      <c r="D1232" s="21" t="s">
        <v>224</v>
      </c>
      <c r="E1232" s="21">
        <v>60</v>
      </c>
      <c r="F1232" s="22" t="s">
        <v>24</v>
      </c>
      <c r="G1232" s="21" t="s">
        <v>166</v>
      </c>
      <c r="H1232" s="20" t="s">
        <v>163</v>
      </c>
      <c r="I1232" s="23" t="s">
        <v>163</v>
      </c>
      <c r="J1232" s="23" t="s">
        <v>163</v>
      </c>
      <c r="K1232" s="24" t="s">
        <v>163</v>
      </c>
      <c r="L1232" s="20" t="s">
        <v>163</v>
      </c>
      <c r="R1232" s="5"/>
      <c r="S1232" s="20"/>
      <c r="T1232" s="20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0"/>
      <c r="AE1232" s="12"/>
      <c r="AF1232" s="12"/>
    </row>
    <row r="1233" spans="1:32" ht="15" customHeight="1">
      <c r="A1233" s="14" t="s">
        <v>22</v>
      </c>
      <c r="B1233" s="3" t="s">
        <v>54</v>
      </c>
      <c r="C1233" s="20" t="s">
        <v>252</v>
      </c>
      <c r="D1233" s="21" t="s">
        <v>224</v>
      </c>
      <c r="E1233" s="21">
        <v>60</v>
      </c>
      <c r="F1233" s="22" t="s">
        <v>24</v>
      </c>
      <c r="G1233" s="21" t="s">
        <v>166</v>
      </c>
      <c r="H1233" s="20" t="s">
        <v>163</v>
      </c>
      <c r="I1233" s="23" t="s">
        <v>163</v>
      </c>
      <c r="J1233" s="23" t="s">
        <v>163</v>
      </c>
      <c r="K1233" s="24" t="s">
        <v>163</v>
      </c>
      <c r="L1233" s="20" t="s">
        <v>163</v>
      </c>
      <c r="R1233" s="5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12"/>
      <c r="AF1233" s="12"/>
    </row>
    <row r="1234" spans="1:32" ht="15" customHeight="1">
      <c r="A1234" s="14" t="s">
        <v>31</v>
      </c>
      <c r="B1234" s="3" t="s">
        <v>90</v>
      </c>
      <c r="C1234" s="20" t="s">
        <v>307</v>
      </c>
      <c r="D1234" s="21" t="s">
        <v>224</v>
      </c>
      <c r="E1234" s="21">
        <v>60</v>
      </c>
      <c r="F1234" s="22" t="s">
        <v>24</v>
      </c>
      <c r="G1234" s="21" t="s">
        <v>166</v>
      </c>
      <c r="H1234" s="20" t="s">
        <v>163</v>
      </c>
      <c r="I1234" s="23" t="s">
        <v>163</v>
      </c>
      <c r="J1234" s="23" t="s">
        <v>163</v>
      </c>
      <c r="K1234" s="24" t="s">
        <v>163</v>
      </c>
      <c r="L1234" s="20" t="s">
        <v>163</v>
      </c>
      <c r="R1234" s="5"/>
      <c r="S1234" s="20"/>
      <c r="T1234" s="2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12"/>
      <c r="AF1234" s="12"/>
    </row>
    <row r="1235" spans="1:32" ht="15" customHeight="1">
      <c r="A1235" s="14" t="s">
        <v>31</v>
      </c>
      <c r="B1235" s="3" t="s">
        <v>90</v>
      </c>
      <c r="C1235" s="20" t="s">
        <v>307</v>
      </c>
      <c r="D1235" s="21" t="s">
        <v>224</v>
      </c>
      <c r="E1235" s="21">
        <v>60</v>
      </c>
      <c r="F1235" s="22" t="s">
        <v>24</v>
      </c>
      <c r="G1235" s="21" t="s">
        <v>166</v>
      </c>
      <c r="H1235" s="20" t="s">
        <v>163</v>
      </c>
      <c r="I1235" s="23" t="s">
        <v>163</v>
      </c>
      <c r="J1235" s="23" t="s">
        <v>163</v>
      </c>
      <c r="K1235" s="24" t="s">
        <v>163</v>
      </c>
      <c r="L1235" s="20" t="s">
        <v>163</v>
      </c>
      <c r="R1235" s="5"/>
      <c r="S1235" s="20"/>
      <c r="T1235" s="20"/>
      <c r="U1235" s="20"/>
      <c r="V1235" s="20"/>
      <c r="W1235" s="20"/>
      <c r="X1235" s="20"/>
      <c r="Y1235" s="20"/>
      <c r="Z1235" s="20"/>
      <c r="AA1235" s="20"/>
      <c r="AB1235" s="20"/>
      <c r="AC1235" s="20"/>
      <c r="AD1235" s="20"/>
      <c r="AE1235" s="12"/>
      <c r="AF1235" s="12"/>
    </row>
    <row r="1236" spans="1:32" ht="15" customHeight="1">
      <c r="A1236" s="14" t="s">
        <v>31</v>
      </c>
      <c r="B1236" s="3" t="s">
        <v>90</v>
      </c>
      <c r="C1236" s="20" t="s">
        <v>307</v>
      </c>
      <c r="D1236" s="21" t="s">
        <v>224</v>
      </c>
      <c r="E1236" s="21">
        <v>60</v>
      </c>
      <c r="F1236" s="22" t="s">
        <v>24</v>
      </c>
      <c r="G1236" s="21" t="s">
        <v>166</v>
      </c>
      <c r="H1236" s="20" t="s">
        <v>163</v>
      </c>
      <c r="I1236" s="23" t="s">
        <v>163</v>
      </c>
      <c r="J1236" s="23" t="s">
        <v>163</v>
      </c>
      <c r="K1236" s="24" t="s">
        <v>163</v>
      </c>
      <c r="L1236" s="20" t="s">
        <v>163</v>
      </c>
      <c r="R1236" s="5"/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12"/>
      <c r="AF1236" s="12"/>
    </row>
    <row r="1237" spans="1:32" ht="15" customHeight="1">
      <c r="A1237" s="14" t="s">
        <v>31</v>
      </c>
      <c r="B1237" s="3" t="s">
        <v>90</v>
      </c>
      <c r="C1237" s="20" t="s">
        <v>307</v>
      </c>
      <c r="D1237" s="21" t="s">
        <v>224</v>
      </c>
      <c r="E1237" s="21">
        <v>60</v>
      </c>
      <c r="F1237" s="22" t="s">
        <v>24</v>
      </c>
      <c r="G1237" s="21" t="s">
        <v>166</v>
      </c>
      <c r="H1237" s="20" t="s">
        <v>163</v>
      </c>
      <c r="I1237" s="23" t="s">
        <v>163</v>
      </c>
      <c r="J1237" s="23" t="s">
        <v>163</v>
      </c>
      <c r="K1237" s="24" t="s">
        <v>163</v>
      </c>
      <c r="L1237" s="20" t="s">
        <v>163</v>
      </c>
      <c r="R1237" s="5"/>
      <c r="S1237" s="20"/>
      <c r="T1237" s="20"/>
      <c r="U1237" s="20"/>
      <c r="V1237" s="20"/>
      <c r="W1237" s="20"/>
      <c r="X1237" s="20"/>
      <c r="Y1237" s="20"/>
      <c r="Z1237" s="20"/>
      <c r="AA1237" s="20"/>
      <c r="AB1237" s="20"/>
      <c r="AC1237" s="20"/>
      <c r="AD1237" s="20"/>
      <c r="AE1237" s="12"/>
      <c r="AF1237" s="12"/>
    </row>
    <row r="1238" spans="1:32" ht="15" customHeight="1">
      <c r="A1238" s="14" t="s">
        <v>31</v>
      </c>
      <c r="B1238" s="3" t="s">
        <v>90</v>
      </c>
      <c r="C1238" s="20" t="s">
        <v>307</v>
      </c>
      <c r="D1238" s="21" t="s">
        <v>224</v>
      </c>
      <c r="E1238" s="21">
        <v>60</v>
      </c>
      <c r="F1238" s="22" t="s">
        <v>40</v>
      </c>
      <c r="G1238" s="21" t="s">
        <v>166</v>
      </c>
      <c r="H1238" s="20" t="s">
        <v>163</v>
      </c>
      <c r="I1238" s="23" t="s">
        <v>163</v>
      </c>
      <c r="J1238" s="23" t="s">
        <v>163</v>
      </c>
      <c r="K1238" s="24" t="s">
        <v>163</v>
      </c>
      <c r="L1238" s="20" t="s">
        <v>163</v>
      </c>
      <c r="R1238" s="5"/>
      <c r="S1238" s="20"/>
      <c r="T1238" s="20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0"/>
      <c r="AE1238" s="12"/>
      <c r="AF1238" s="12"/>
    </row>
    <row r="1239" spans="1:32" ht="15" customHeight="1">
      <c r="A1239" s="14" t="s">
        <v>31</v>
      </c>
      <c r="B1239" s="3" t="s">
        <v>90</v>
      </c>
      <c r="C1239" s="20" t="s">
        <v>307</v>
      </c>
      <c r="D1239" s="21" t="s">
        <v>224</v>
      </c>
      <c r="E1239" s="21">
        <v>60</v>
      </c>
      <c r="F1239" s="22" t="s">
        <v>40</v>
      </c>
      <c r="G1239" s="21" t="s">
        <v>166</v>
      </c>
      <c r="H1239" s="20" t="s">
        <v>163</v>
      </c>
      <c r="I1239" s="23" t="s">
        <v>163</v>
      </c>
      <c r="J1239" s="23" t="s">
        <v>163</v>
      </c>
      <c r="K1239" s="24" t="s">
        <v>163</v>
      </c>
      <c r="L1239" s="20" t="s">
        <v>163</v>
      </c>
      <c r="R1239" s="5"/>
      <c r="S1239" s="20"/>
      <c r="T1239" s="20"/>
      <c r="U1239" s="20"/>
      <c r="V1239" s="20"/>
      <c r="W1239" s="20"/>
      <c r="X1239" s="20"/>
      <c r="Y1239" s="20"/>
      <c r="Z1239" s="20"/>
      <c r="AA1239" s="20"/>
      <c r="AB1239" s="20"/>
      <c r="AC1239" s="20"/>
      <c r="AD1239" s="20"/>
      <c r="AE1239" s="12"/>
      <c r="AF1239" s="12"/>
    </row>
    <row r="1240" spans="1:32" ht="15" customHeight="1">
      <c r="A1240" s="14" t="s">
        <v>31</v>
      </c>
      <c r="B1240" s="3" t="s">
        <v>90</v>
      </c>
      <c r="C1240" s="20" t="s">
        <v>307</v>
      </c>
      <c r="D1240" s="21" t="s">
        <v>224</v>
      </c>
      <c r="E1240" s="21">
        <v>60</v>
      </c>
      <c r="F1240" s="22" t="s">
        <v>40</v>
      </c>
      <c r="G1240" s="21" t="s">
        <v>166</v>
      </c>
      <c r="H1240" s="20" t="s">
        <v>163</v>
      </c>
      <c r="I1240" s="23" t="s">
        <v>163</v>
      </c>
      <c r="J1240" s="23" t="s">
        <v>163</v>
      </c>
      <c r="K1240" s="24" t="s">
        <v>163</v>
      </c>
      <c r="L1240" s="20" t="s">
        <v>163</v>
      </c>
      <c r="R1240" s="5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12"/>
      <c r="AF1240" s="12"/>
    </row>
    <row r="1241" spans="1:32" ht="15" customHeight="1">
      <c r="A1241" s="14" t="s">
        <v>31</v>
      </c>
      <c r="B1241" s="3" t="s">
        <v>90</v>
      </c>
      <c r="C1241" s="20" t="s">
        <v>307</v>
      </c>
      <c r="D1241" s="21" t="s">
        <v>224</v>
      </c>
      <c r="E1241" s="21">
        <v>60</v>
      </c>
      <c r="F1241" s="22" t="s">
        <v>40</v>
      </c>
      <c r="G1241" s="21" t="s">
        <v>166</v>
      </c>
      <c r="H1241" s="20" t="s">
        <v>163</v>
      </c>
      <c r="I1241" s="23" t="s">
        <v>163</v>
      </c>
      <c r="J1241" s="23" t="s">
        <v>163</v>
      </c>
      <c r="K1241" s="24" t="s">
        <v>163</v>
      </c>
      <c r="L1241" s="20" t="s">
        <v>163</v>
      </c>
      <c r="R1241" s="5"/>
      <c r="S1241" s="20"/>
      <c r="T1241" s="20"/>
      <c r="U1241" s="20"/>
      <c r="V1241" s="20"/>
      <c r="W1241" s="20"/>
      <c r="X1241" s="20"/>
      <c r="Y1241" s="20"/>
      <c r="Z1241" s="20"/>
      <c r="AA1241" s="20"/>
      <c r="AB1241" s="20"/>
      <c r="AC1241" s="20"/>
      <c r="AD1241" s="20"/>
      <c r="AE1241" s="12"/>
      <c r="AF1241" s="12"/>
    </row>
    <row r="1242" spans="1:32" ht="15" customHeight="1">
      <c r="A1242" s="14" t="s">
        <v>31</v>
      </c>
      <c r="B1242" s="3" t="s">
        <v>90</v>
      </c>
      <c r="C1242" s="20" t="s">
        <v>307</v>
      </c>
      <c r="D1242" s="21" t="s">
        <v>224</v>
      </c>
      <c r="E1242" s="21">
        <v>60</v>
      </c>
      <c r="F1242" s="22" t="s">
        <v>29</v>
      </c>
      <c r="G1242" s="21" t="s">
        <v>166</v>
      </c>
      <c r="H1242" s="20" t="s">
        <v>308</v>
      </c>
      <c r="I1242" s="23" t="s">
        <v>163</v>
      </c>
      <c r="J1242" s="23" t="s">
        <v>163</v>
      </c>
      <c r="K1242" s="24" t="s">
        <v>163</v>
      </c>
      <c r="L1242" s="20" t="s">
        <v>264</v>
      </c>
      <c r="R1242" s="5"/>
      <c r="S1242" s="20"/>
      <c r="T1242" s="20"/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0"/>
      <c r="AE1242" s="12"/>
      <c r="AF1242" s="12"/>
    </row>
    <row r="1243" spans="1:32" ht="15" customHeight="1">
      <c r="A1243" s="14" t="s">
        <v>31</v>
      </c>
      <c r="B1243" s="3" t="s">
        <v>90</v>
      </c>
      <c r="C1243" s="20" t="s">
        <v>307</v>
      </c>
      <c r="D1243" s="21" t="s">
        <v>224</v>
      </c>
      <c r="E1243" s="21">
        <v>60</v>
      </c>
      <c r="F1243" s="22" t="s">
        <v>29</v>
      </c>
      <c r="G1243" s="21" t="s">
        <v>166</v>
      </c>
      <c r="H1243" s="20" t="s">
        <v>308</v>
      </c>
      <c r="I1243" s="23" t="s">
        <v>163</v>
      </c>
      <c r="J1243" s="23" t="s">
        <v>163</v>
      </c>
      <c r="K1243" s="24" t="s">
        <v>163</v>
      </c>
      <c r="L1243" s="20" t="s">
        <v>264</v>
      </c>
      <c r="R1243" s="5"/>
      <c r="S1243" s="20"/>
      <c r="T1243" s="20"/>
      <c r="U1243" s="20"/>
      <c r="V1243" s="20"/>
      <c r="W1243" s="20"/>
      <c r="X1243" s="20"/>
      <c r="Y1243" s="20"/>
      <c r="Z1243" s="20"/>
      <c r="AA1243" s="20"/>
      <c r="AB1243" s="20"/>
      <c r="AC1243" s="20"/>
      <c r="AD1243" s="20"/>
      <c r="AE1243" s="12"/>
      <c r="AF1243" s="12"/>
    </row>
    <row r="1244" spans="1:32" ht="15" customHeight="1">
      <c r="A1244" s="14" t="s">
        <v>31</v>
      </c>
      <c r="B1244" s="3" t="s">
        <v>90</v>
      </c>
      <c r="C1244" s="20" t="s">
        <v>307</v>
      </c>
      <c r="D1244" s="21" t="s">
        <v>224</v>
      </c>
      <c r="E1244" s="21">
        <v>60</v>
      </c>
      <c r="F1244" s="22" t="s">
        <v>29</v>
      </c>
      <c r="G1244" s="21" t="s">
        <v>166</v>
      </c>
      <c r="H1244" s="20" t="s">
        <v>308</v>
      </c>
      <c r="I1244" s="23" t="s">
        <v>163</v>
      </c>
      <c r="J1244" s="23" t="s">
        <v>163</v>
      </c>
      <c r="K1244" s="24" t="s">
        <v>163</v>
      </c>
      <c r="L1244" s="20" t="s">
        <v>264</v>
      </c>
      <c r="R1244" s="5"/>
      <c r="S1244" s="20"/>
      <c r="T1244" s="20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0"/>
      <c r="AE1244" s="12"/>
      <c r="AF1244" s="12"/>
    </row>
    <row r="1245" spans="1:32" ht="15" customHeight="1">
      <c r="A1245" s="14" t="s">
        <v>31</v>
      </c>
      <c r="B1245" s="3" t="s">
        <v>90</v>
      </c>
      <c r="C1245" s="20" t="s">
        <v>307</v>
      </c>
      <c r="D1245" s="21" t="s">
        <v>224</v>
      </c>
      <c r="E1245" s="21">
        <v>60</v>
      </c>
      <c r="F1245" s="22" t="s">
        <v>29</v>
      </c>
      <c r="G1245" s="21" t="s">
        <v>166</v>
      </c>
      <c r="H1245" s="20" t="s">
        <v>308</v>
      </c>
      <c r="I1245" s="23" t="s">
        <v>163</v>
      </c>
      <c r="J1245" s="23" t="s">
        <v>163</v>
      </c>
      <c r="K1245" s="24" t="s">
        <v>163</v>
      </c>
      <c r="L1245" s="20" t="s">
        <v>264</v>
      </c>
      <c r="R1245" s="5"/>
      <c r="S1245" s="20"/>
      <c r="T1245" s="20"/>
      <c r="U1245" s="20"/>
      <c r="V1245" s="20"/>
      <c r="W1245" s="20"/>
      <c r="X1245" s="20"/>
      <c r="Y1245" s="20"/>
      <c r="Z1245" s="20"/>
      <c r="AA1245" s="20"/>
      <c r="AB1245" s="20"/>
      <c r="AC1245" s="20"/>
      <c r="AD1245" s="20"/>
      <c r="AE1245" s="12"/>
      <c r="AF1245" s="12"/>
    </row>
    <row r="1246" spans="1:32" ht="15" customHeight="1">
      <c r="A1246" s="14" t="s">
        <v>25</v>
      </c>
      <c r="B1246" s="3" t="s">
        <v>90</v>
      </c>
      <c r="C1246" s="20" t="s">
        <v>307</v>
      </c>
      <c r="D1246" s="21" t="s">
        <v>224</v>
      </c>
      <c r="E1246" s="21">
        <v>60</v>
      </c>
      <c r="F1246" s="22" t="s">
        <v>29</v>
      </c>
      <c r="G1246" s="21" t="s">
        <v>166</v>
      </c>
      <c r="H1246" s="20" t="s">
        <v>163</v>
      </c>
      <c r="I1246" s="23" t="s">
        <v>163</v>
      </c>
      <c r="J1246" s="23" t="s">
        <v>163</v>
      </c>
      <c r="K1246" s="24" t="s">
        <v>163</v>
      </c>
      <c r="L1246" s="20" t="s">
        <v>163</v>
      </c>
      <c r="R1246" s="5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12"/>
      <c r="AF1246" s="12"/>
    </row>
    <row r="1247" spans="1:32" ht="15" customHeight="1">
      <c r="A1247" s="14" t="s">
        <v>25</v>
      </c>
      <c r="B1247" s="3" t="s">
        <v>90</v>
      </c>
      <c r="C1247" s="20" t="s">
        <v>307</v>
      </c>
      <c r="D1247" s="21" t="s">
        <v>224</v>
      </c>
      <c r="E1247" s="21">
        <v>60</v>
      </c>
      <c r="F1247" s="22" t="s">
        <v>29</v>
      </c>
      <c r="G1247" s="21" t="s">
        <v>166</v>
      </c>
      <c r="H1247" s="20" t="s">
        <v>163</v>
      </c>
      <c r="I1247" s="23" t="s">
        <v>163</v>
      </c>
      <c r="J1247" s="23" t="s">
        <v>163</v>
      </c>
      <c r="K1247" s="24" t="s">
        <v>163</v>
      </c>
      <c r="L1247" s="20" t="s">
        <v>163</v>
      </c>
      <c r="R1247" s="5"/>
      <c r="S1247" s="20"/>
      <c r="T1247" s="20"/>
      <c r="U1247" s="20"/>
      <c r="V1247" s="20"/>
      <c r="W1247" s="20"/>
      <c r="X1247" s="20"/>
      <c r="Y1247" s="20"/>
      <c r="Z1247" s="20"/>
      <c r="AA1247" s="20"/>
      <c r="AB1247" s="20"/>
      <c r="AC1247" s="20"/>
      <c r="AD1247" s="20"/>
      <c r="AE1247" s="12"/>
      <c r="AF1247" s="12"/>
    </row>
    <row r="1248" spans="1:32" ht="15" customHeight="1">
      <c r="A1248" s="14" t="s">
        <v>25</v>
      </c>
      <c r="B1248" s="3" t="s">
        <v>90</v>
      </c>
      <c r="C1248" s="20" t="s">
        <v>307</v>
      </c>
      <c r="D1248" s="21" t="s">
        <v>224</v>
      </c>
      <c r="E1248" s="21">
        <v>60</v>
      </c>
      <c r="F1248" s="22" t="s">
        <v>29</v>
      </c>
      <c r="G1248" s="21" t="s">
        <v>166</v>
      </c>
      <c r="H1248" s="20" t="s">
        <v>163</v>
      </c>
      <c r="I1248" s="23" t="s">
        <v>163</v>
      </c>
      <c r="J1248" s="23" t="s">
        <v>163</v>
      </c>
      <c r="K1248" s="24" t="s">
        <v>163</v>
      </c>
      <c r="L1248" s="20" t="s">
        <v>163</v>
      </c>
      <c r="R1248" s="5"/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12"/>
      <c r="AF1248" s="12"/>
    </row>
    <row r="1249" spans="1:32" ht="15" customHeight="1">
      <c r="A1249" s="14" t="s">
        <v>25</v>
      </c>
      <c r="B1249" s="3" t="s">
        <v>90</v>
      </c>
      <c r="C1249" s="20" t="s">
        <v>307</v>
      </c>
      <c r="D1249" s="21" t="s">
        <v>224</v>
      </c>
      <c r="E1249" s="21">
        <v>60</v>
      </c>
      <c r="F1249" s="22" t="s">
        <v>29</v>
      </c>
      <c r="G1249" s="21" t="s">
        <v>166</v>
      </c>
      <c r="H1249" s="20" t="s">
        <v>163</v>
      </c>
      <c r="I1249" s="23" t="s">
        <v>163</v>
      </c>
      <c r="J1249" s="23" t="s">
        <v>163</v>
      </c>
      <c r="K1249" s="24" t="s">
        <v>163</v>
      </c>
      <c r="L1249" s="20" t="s">
        <v>163</v>
      </c>
      <c r="R1249" s="5"/>
      <c r="S1249" s="20"/>
      <c r="T1249" s="20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0"/>
      <c r="AE1249" s="12"/>
      <c r="AF1249" s="12"/>
    </row>
    <row r="1250" spans="1:32" ht="15" customHeight="1">
      <c r="A1250" s="14" t="s">
        <v>22</v>
      </c>
      <c r="B1250" s="3" t="s">
        <v>90</v>
      </c>
      <c r="C1250" s="20" t="s">
        <v>307</v>
      </c>
      <c r="D1250" s="21" t="s">
        <v>224</v>
      </c>
      <c r="E1250" s="21">
        <v>60</v>
      </c>
      <c r="F1250" s="22" t="s">
        <v>24</v>
      </c>
      <c r="G1250" s="21" t="s">
        <v>166</v>
      </c>
      <c r="H1250" s="20" t="s">
        <v>163</v>
      </c>
      <c r="I1250" s="23" t="s">
        <v>163</v>
      </c>
      <c r="J1250" s="23" t="s">
        <v>163</v>
      </c>
      <c r="K1250" s="24" t="s">
        <v>163</v>
      </c>
      <c r="L1250" s="20" t="s">
        <v>163</v>
      </c>
      <c r="R1250" s="5"/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12"/>
      <c r="AF1250" s="12"/>
    </row>
    <row r="1251" spans="1:32" ht="15" customHeight="1">
      <c r="A1251" s="14" t="s">
        <v>22</v>
      </c>
      <c r="B1251" s="3" t="s">
        <v>90</v>
      </c>
      <c r="C1251" s="20" t="s">
        <v>307</v>
      </c>
      <c r="D1251" s="21" t="s">
        <v>224</v>
      </c>
      <c r="E1251" s="21">
        <v>60</v>
      </c>
      <c r="F1251" s="22" t="s">
        <v>24</v>
      </c>
      <c r="G1251" s="21" t="s">
        <v>166</v>
      </c>
      <c r="H1251" s="20" t="s">
        <v>163</v>
      </c>
      <c r="I1251" s="23" t="s">
        <v>163</v>
      </c>
      <c r="J1251" s="23" t="s">
        <v>163</v>
      </c>
      <c r="K1251" s="24" t="s">
        <v>163</v>
      </c>
      <c r="L1251" s="20" t="s">
        <v>163</v>
      </c>
      <c r="R1251" s="5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12"/>
      <c r="AF1251" s="12"/>
    </row>
    <row r="1252" spans="1:32" ht="15" customHeight="1">
      <c r="A1252" s="14" t="s">
        <v>22</v>
      </c>
      <c r="B1252" s="3" t="s">
        <v>90</v>
      </c>
      <c r="C1252" s="20" t="s">
        <v>307</v>
      </c>
      <c r="D1252" s="21" t="s">
        <v>224</v>
      </c>
      <c r="E1252" s="21">
        <v>60</v>
      </c>
      <c r="F1252" s="22" t="s">
        <v>24</v>
      </c>
      <c r="G1252" s="21" t="s">
        <v>166</v>
      </c>
      <c r="H1252" s="20" t="s">
        <v>163</v>
      </c>
      <c r="I1252" s="23" t="s">
        <v>163</v>
      </c>
      <c r="J1252" s="23" t="s">
        <v>163</v>
      </c>
      <c r="K1252" s="24" t="s">
        <v>163</v>
      </c>
      <c r="L1252" s="20" t="s">
        <v>163</v>
      </c>
      <c r="R1252" s="5"/>
      <c r="S1252" s="20"/>
      <c r="T1252" s="20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0"/>
      <c r="AE1252" s="12"/>
      <c r="AF1252" s="12"/>
    </row>
    <row r="1253" spans="1:32" ht="15" customHeight="1">
      <c r="A1253" s="14" t="s">
        <v>22</v>
      </c>
      <c r="B1253" s="3" t="s">
        <v>90</v>
      </c>
      <c r="C1253" s="20" t="s">
        <v>307</v>
      </c>
      <c r="D1253" s="21" t="s">
        <v>224</v>
      </c>
      <c r="E1253" s="21">
        <v>60</v>
      </c>
      <c r="F1253" s="22" t="s">
        <v>24</v>
      </c>
      <c r="G1253" s="21" t="s">
        <v>166</v>
      </c>
      <c r="H1253" s="20" t="s">
        <v>163</v>
      </c>
      <c r="I1253" s="23" t="s">
        <v>163</v>
      </c>
      <c r="J1253" s="23" t="s">
        <v>163</v>
      </c>
      <c r="K1253" s="24" t="s">
        <v>163</v>
      </c>
      <c r="L1253" s="20" t="s">
        <v>163</v>
      </c>
      <c r="R1253" s="5"/>
      <c r="S1253" s="20"/>
      <c r="T1253" s="20"/>
      <c r="U1253" s="20"/>
      <c r="V1253" s="20"/>
      <c r="W1253" s="20"/>
      <c r="X1253" s="20"/>
      <c r="Y1253" s="20"/>
      <c r="Z1253" s="20"/>
      <c r="AA1253" s="20"/>
      <c r="AB1253" s="20"/>
      <c r="AC1253" s="20"/>
      <c r="AD1253" s="20"/>
      <c r="AE1253" s="12"/>
      <c r="AF1253" s="12"/>
    </row>
    <row r="1254" spans="1:32" ht="15" customHeight="1">
      <c r="A1254" s="14" t="s">
        <v>31</v>
      </c>
      <c r="B1254" s="3" t="s">
        <v>87</v>
      </c>
      <c r="C1254" s="20" t="s">
        <v>260</v>
      </c>
      <c r="D1254" s="21" t="s">
        <v>224</v>
      </c>
      <c r="E1254" s="21">
        <v>60</v>
      </c>
      <c r="F1254" s="22" t="s">
        <v>29</v>
      </c>
      <c r="G1254" s="21" t="s">
        <v>261</v>
      </c>
      <c r="H1254" s="20" t="s">
        <v>163</v>
      </c>
      <c r="I1254" s="23" t="s">
        <v>163</v>
      </c>
      <c r="J1254" s="23" t="s">
        <v>163</v>
      </c>
      <c r="K1254" s="24" t="s">
        <v>163</v>
      </c>
      <c r="L1254" s="20" t="s">
        <v>163</v>
      </c>
      <c r="R1254" s="5"/>
      <c r="S1254" s="20"/>
      <c r="T1254" s="20"/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0"/>
      <c r="AE1254" s="12"/>
      <c r="AF1254" s="12"/>
    </row>
    <row r="1255" spans="1:32" ht="15" customHeight="1">
      <c r="A1255" s="14" t="s">
        <v>31</v>
      </c>
      <c r="B1255" s="3" t="s">
        <v>87</v>
      </c>
      <c r="C1255" s="20" t="s">
        <v>260</v>
      </c>
      <c r="D1255" s="21" t="s">
        <v>224</v>
      </c>
      <c r="E1255" s="21">
        <v>60</v>
      </c>
      <c r="F1255" s="22" t="s">
        <v>29</v>
      </c>
      <c r="G1255" s="21" t="s">
        <v>261</v>
      </c>
      <c r="H1255" s="20" t="s">
        <v>163</v>
      </c>
      <c r="I1255" s="23" t="s">
        <v>163</v>
      </c>
      <c r="J1255" s="23" t="s">
        <v>163</v>
      </c>
      <c r="K1255" s="24" t="s">
        <v>163</v>
      </c>
      <c r="L1255" s="20" t="s">
        <v>163</v>
      </c>
      <c r="R1255" s="5"/>
      <c r="S1255" s="20"/>
      <c r="T1255" s="20"/>
      <c r="U1255" s="20"/>
      <c r="V1255" s="20"/>
      <c r="W1255" s="20"/>
      <c r="X1255" s="20"/>
      <c r="Y1255" s="20"/>
      <c r="Z1255" s="20"/>
      <c r="AA1255" s="20"/>
      <c r="AB1255" s="20"/>
      <c r="AC1255" s="20"/>
      <c r="AD1255" s="20"/>
      <c r="AE1255" s="12"/>
      <c r="AF1255" s="12"/>
    </row>
    <row r="1256" spans="1:32" ht="15" customHeight="1">
      <c r="A1256" s="14" t="s">
        <v>31</v>
      </c>
      <c r="B1256" s="3" t="s">
        <v>87</v>
      </c>
      <c r="C1256" s="20" t="s">
        <v>260</v>
      </c>
      <c r="D1256" s="21" t="s">
        <v>224</v>
      </c>
      <c r="E1256" s="21">
        <v>60</v>
      </c>
      <c r="F1256" s="22" t="s">
        <v>29</v>
      </c>
      <c r="G1256" s="21" t="s">
        <v>261</v>
      </c>
      <c r="H1256" s="20" t="s">
        <v>163</v>
      </c>
      <c r="I1256" s="23" t="s">
        <v>163</v>
      </c>
      <c r="J1256" s="23" t="s">
        <v>163</v>
      </c>
      <c r="K1256" s="24" t="s">
        <v>163</v>
      </c>
      <c r="L1256" s="20" t="s">
        <v>163</v>
      </c>
      <c r="R1256" s="5"/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12"/>
      <c r="AF1256" s="12"/>
    </row>
    <row r="1257" spans="1:32" ht="15" customHeight="1">
      <c r="A1257" s="14" t="s">
        <v>31</v>
      </c>
      <c r="B1257" s="3" t="s">
        <v>87</v>
      </c>
      <c r="C1257" s="20" t="s">
        <v>260</v>
      </c>
      <c r="D1257" s="21" t="s">
        <v>224</v>
      </c>
      <c r="E1257" s="21">
        <v>60</v>
      </c>
      <c r="F1257" s="22" t="s">
        <v>29</v>
      </c>
      <c r="G1257" s="21" t="s">
        <v>261</v>
      </c>
      <c r="H1257" s="20" t="s">
        <v>163</v>
      </c>
      <c r="I1257" s="23" t="s">
        <v>163</v>
      </c>
      <c r="J1257" s="23" t="s">
        <v>163</v>
      </c>
      <c r="K1257" s="24" t="s">
        <v>163</v>
      </c>
      <c r="L1257" s="20" t="s">
        <v>163</v>
      </c>
      <c r="R1257" s="5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12"/>
      <c r="AF1257" s="12"/>
    </row>
    <row r="1258" spans="1:32" ht="15" customHeight="1">
      <c r="A1258" s="14" t="s">
        <v>25</v>
      </c>
      <c r="B1258" s="3" t="s">
        <v>87</v>
      </c>
      <c r="C1258" s="20" t="s">
        <v>260</v>
      </c>
      <c r="D1258" s="21" t="s">
        <v>224</v>
      </c>
      <c r="E1258" s="21">
        <v>60</v>
      </c>
      <c r="F1258" s="22" t="s">
        <v>29</v>
      </c>
      <c r="G1258" s="21" t="s">
        <v>261</v>
      </c>
      <c r="H1258" s="20" t="s">
        <v>163</v>
      </c>
      <c r="I1258" s="23" t="s">
        <v>163</v>
      </c>
      <c r="J1258" s="23" t="s">
        <v>163</v>
      </c>
      <c r="K1258" s="24" t="s">
        <v>163</v>
      </c>
      <c r="L1258" s="20" t="s">
        <v>163</v>
      </c>
      <c r="R1258" s="5"/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12"/>
      <c r="AF1258" s="12"/>
    </row>
    <row r="1259" spans="1:32" ht="15" customHeight="1">
      <c r="A1259" s="14" t="s">
        <v>25</v>
      </c>
      <c r="B1259" s="3" t="s">
        <v>87</v>
      </c>
      <c r="C1259" s="20" t="s">
        <v>260</v>
      </c>
      <c r="D1259" s="21" t="s">
        <v>224</v>
      </c>
      <c r="E1259" s="21">
        <v>60</v>
      </c>
      <c r="F1259" s="22" t="s">
        <v>29</v>
      </c>
      <c r="G1259" s="21" t="s">
        <v>261</v>
      </c>
      <c r="H1259" s="20" t="s">
        <v>163</v>
      </c>
      <c r="I1259" s="23" t="s">
        <v>163</v>
      </c>
      <c r="J1259" s="23" t="s">
        <v>163</v>
      </c>
      <c r="K1259" s="24" t="s">
        <v>163</v>
      </c>
      <c r="L1259" s="20" t="s">
        <v>163</v>
      </c>
      <c r="R1259" s="5"/>
      <c r="S1259" s="20"/>
      <c r="T1259" s="20"/>
      <c r="U1259" s="20"/>
      <c r="V1259" s="20"/>
      <c r="W1259" s="20"/>
      <c r="X1259" s="20"/>
      <c r="Y1259" s="20"/>
      <c r="Z1259" s="20"/>
      <c r="AA1259" s="20"/>
      <c r="AB1259" s="20"/>
      <c r="AC1259" s="20"/>
      <c r="AD1259" s="20"/>
      <c r="AE1259" s="12"/>
      <c r="AF1259" s="12"/>
    </row>
    <row r="1260" spans="1:32" ht="15" customHeight="1">
      <c r="A1260" s="14" t="s">
        <v>25</v>
      </c>
      <c r="B1260" s="3" t="s">
        <v>87</v>
      </c>
      <c r="C1260" s="20" t="s">
        <v>260</v>
      </c>
      <c r="D1260" s="21" t="s">
        <v>224</v>
      </c>
      <c r="E1260" s="21">
        <v>60</v>
      </c>
      <c r="F1260" s="22" t="s">
        <v>29</v>
      </c>
      <c r="G1260" s="21" t="s">
        <v>261</v>
      </c>
      <c r="H1260" s="20" t="s">
        <v>163</v>
      </c>
      <c r="I1260" s="23" t="s">
        <v>163</v>
      </c>
      <c r="J1260" s="23" t="s">
        <v>163</v>
      </c>
      <c r="K1260" s="24" t="s">
        <v>163</v>
      </c>
      <c r="L1260" s="20" t="s">
        <v>163</v>
      </c>
      <c r="R1260" s="5"/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12"/>
      <c r="AF1260" s="12"/>
    </row>
    <row r="1261" spans="1:32" ht="15" customHeight="1">
      <c r="A1261" s="14" t="s">
        <v>25</v>
      </c>
      <c r="B1261" s="3" t="s">
        <v>87</v>
      </c>
      <c r="C1261" s="20" t="s">
        <v>260</v>
      </c>
      <c r="D1261" s="21" t="s">
        <v>224</v>
      </c>
      <c r="E1261" s="21">
        <v>60</v>
      </c>
      <c r="F1261" s="22" t="s">
        <v>29</v>
      </c>
      <c r="G1261" s="21" t="s">
        <v>261</v>
      </c>
      <c r="H1261" s="20" t="s">
        <v>163</v>
      </c>
      <c r="I1261" s="23" t="s">
        <v>163</v>
      </c>
      <c r="J1261" s="23" t="s">
        <v>163</v>
      </c>
      <c r="K1261" s="24" t="s">
        <v>163</v>
      </c>
      <c r="L1261" s="20" t="s">
        <v>163</v>
      </c>
      <c r="R1261" s="5"/>
      <c r="S1261" s="20"/>
      <c r="T1261" s="20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0"/>
      <c r="AE1261" s="12"/>
      <c r="AF1261" s="12"/>
    </row>
    <row r="1262" spans="1:32" ht="15" customHeight="1">
      <c r="A1262" s="14" t="s">
        <v>22</v>
      </c>
      <c r="B1262" s="3" t="s">
        <v>87</v>
      </c>
      <c r="C1262" s="20" t="s">
        <v>260</v>
      </c>
      <c r="D1262" s="21" t="s">
        <v>224</v>
      </c>
      <c r="E1262" s="21">
        <v>60</v>
      </c>
      <c r="F1262" s="22" t="s">
        <v>24</v>
      </c>
      <c r="G1262" s="21" t="s">
        <v>261</v>
      </c>
      <c r="H1262" s="20" t="s">
        <v>163</v>
      </c>
      <c r="I1262" s="23" t="s">
        <v>163</v>
      </c>
      <c r="J1262" s="23" t="s">
        <v>163</v>
      </c>
      <c r="K1262" s="24" t="s">
        <v>163</v>
      </c>
      <c r="L1262" s="20" t="s">
        <v>163</v>
      </c>
      <c r="R1262" s="5"/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12"/>
      <c r="AF1262" s="12"/>
    </row>
    <row r="1263" spans="1:32" ht="15" customHeight="1">
      <c r="A1263" s="14" t="s">
        <v>22</v>
      </c>
      <c r="B1263" s="3" t="s">
        <v>87</v>
      </c>
      <c r="C1263" s="20" t="s">
        <v>260</v>
      </c>
      <c r="D1263" s="21" t="s">
        <v>224</v>
      </c>
      <c r="E1263" s="21">
        <v>60</v>
      </c>
      <c r="F1263" s="22" t="s">
        <v>24</v>
      </c>
      <c r="G1263" s="21" t="s">
        <v>261</v>
      </c>
      <c r="H1263" s="20" t="s">
        <v>163</v>
      </c>
      <c r="I1263" s="23" t="s">
        <v>163</v>
      </c>
      <c r="J1263" s="23" t="s">
        <v>163</v>
      </c>
      <c r="K1263" s="24" t="s">
        <v>163</v>
      </c>
      <c r="L1263" s="20" t="s">
        <v>163</v>
      </c>
      <c r="R1263" s="5"/>
      <c r="S1263" s="20"/>
      <c r="T1263" s="20"/>
      <c r="U1263" s="20"/>
      <c r="V1263" s="20"/>
      <c r="W1263" s="20"/>
      <c r="X1263" s="20"/>
      <c r="Y1263" s="20"/>
      <c r="Z1263" s="20"/>
      <c r="AA1263" s="20"/>
      <c r="AB1263" s="20"/>
      <c r="AC1263" s="20"/>
      <c r="AD1263" s="20"/>
      <c r="AE1263" s="12"/>
      <c r="AF1263" s="12"/>
    </row>
    <row r="1264" spans="1:32" ht="15" customHeight="1">
      <c r="A1264" s="14" t="s">
        <v>22</v>
      </c>
      <c r="B1264" s="3" t="s">
        <v>87</v>
      </c>
      <c r="C1264" s="20" t="s">
        <v>260</v>
      </c>
      <c r="D1264" s="21" t="s">
        <v>224</v>
      </c>
      <c r="E1264" s="21">
        <v>60</v>
      </c>
      <c r="F1264" s="22" t="s">
        <v>24</v>
      </c>
      <c r="G1264" s="21" t="s">
        <v>261</v>
      </c>
      <c r="H1264" s="20" t="s">
        <v>163</v>
      </c>
      <c r="I1264" s="23" t="s">
        <v>163</v>
      </c>
      <c r="J1264" s="23" t="s">
        <v>163</v>
      </c>
      <c r="K1264" s="24" t="s">
        <v>163</v>
      </c>
      <c r="L1264" s="20" t="s">
        <v>163</v>
      </c>
      <c r="R1264" s="5"/>
      <c r="S1264" s="20"/>
      <c r="T1264" s="20"/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0"/>
      <c r="AE1264" s="12"/>
      <c r="AF1264" s="12"/>
    </row>
    <row r="1265" spans="1:32" ht="15" customHeight="1">
      <c r="A1265" s="14" t="s">
        <v>22</v>
      </c>
      <c r="B1265" s="3" t="s">
        <v>87</v>
      </c>
      <c r="C1265" s="20" t="s">
        <v>260</v>
      </c>
      <c r="D1265" s="21" t="s">
        <v>224</v>
      </c>
      <c r="E1265" s="21">
        <v>60</v>
      </c>
      <c r="F1265" s="22" t="s">
        <v>24</v>
      </c>
      <c r="G1265" s="21" t="s">
        <v>261</v>
      </c>
      <c r="H1265" s="20" t="s">
        <v>163</v>
      </c>
      <c r="I1265" s="23" t="s">
        <v>163</v>
      </c>
      <c r="J1265" s="23" t="s">
        <v>163</v>
      </c>
      <c r="K1265" s="24" t="s">
        <v>163</v>
      </c>
      <c r="L1265" s="20" t="s">
        <v>163</v>
      </c>
      <c r="R1265" s="5"/>
      <c r="S1265" s="20"/>
      <c r="T1265" s="20"/>
      <c r="U1265" s="20"/>
      <c r="V1265" s="20"/>
      <c r="W1265" s="20"/>
      <c r="X1265" s="20"/>
      <c r="Y1265" s="20"/>
      <c r="Z1265" s="20"/>
      <c r="AA1265" s="20"/>
      <c r="AB1265" s="20"/>
      <c r="AC1265" s="20"/>
      <c r="AD1265" s="20"/>
      <c r="AE1265" s="12"/>
      <c r="AF1265" s="12"/>
    </row>
    <row r="1266" spans="1:32" ht="15" customHeight="1">
      <c r="A1266" s="14" t="s">
        <v>31</v>
      </c>
      <c r="B1266" s="3" t="s">
        <v>138</v>
      </c>
      <c r="C1266" s="20" t="s">
        <v>309</v>
      </c>
      <c r="D1266" s="21" t="s">
        <v>224</v>
      </c>
      <c r="E1266" s="21">
        <v>60</v>
      </c>
      <c r="F1266" s="22" t="s">
        <v>24</v>
      </c>
      <c r="G1266" s="21" t="s">
        <v>261</v>
      </c>
      <c r="H1266" s="20" t="s">
        <v>163</v>
      </c>
      <c r="I1266" s="23" t="s">
        <v>163</v>
      </c>
      <c r="J1266" s="23" t="s">
        <v>163</v>
      </c>
      <c r="K1266" s="24" t="s">
        <v>163</v>
      </c>
      <c r="L1266" s="20" t="s">
        <v>163</v>
      </c>
      <c r="R1266" s="5"/>
      <c r="S1266" s="20"/>
      <c r="T1266" s="20"/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0"/>
      <c r="AE1266" s="12"/>
      <c r="AF1266" s="12"/>
    </row>
    <row r="1267" spans="1:32" ht="15" customHeight="1">
      <c r="A1267" s="14" t="s">
        <v>31</v>
      </c>
      <c r="B1267" s="3" t="s">
        <v>138</v>
      </c>
      <c r="C1267" s="20" t="s">
        <v>309</v>
      </c>
      <c r="D1267" s="21" t="s">
        <v>224</v>
      </c>
      <c r="E1267" s="21">
        <v>60</v>
      </c>
      <c r="F1267" s="22" t="s">
        <v>24</v>
      </c>
      <c r="G1267" s="21" t="s">
        <v>261</v>
      </c>
      <c r="H1267" s="20" t="s">
        <v>163</v>
      </c>
      <c r="I1267" s="23" t="s">
        <v>163</v>
      </c>
      <c r="J1267" s="23" t="s">
        <v>163</v>
      </c>
      <c r="K1267" s="24" t="s">
        <v>163</v>
      </c>
      <c r="L1267" s="20" t="s">
        <v>163</v>
      </c>
      <c r="R1267" s="5"/>
      <c r="S1267" s="20"/>
      <c r="T1267" s="20"/>
      <c r="U1267" s="20"/>
      <c r="V1267" s="20"/>
      <c r="W1267" s="20"/>
      <c r="X1267" s="20"/>
      <c r="Y1267" s="20"/>
      <c r="Z1267" s="20"/>
      <c r="AA1267" s="20"/>
      <c r="AB1267" s="20"/>
      <c r="AC1267" s="20"/>
      <c r="AD1267" s="20"/>
      <c r="AE1267" s="12"/>
      <c r="AF1267" s="12"/>
    </row>
    <row r="1268" spans="1:32" ht="15" customHeight="1">
      <c r="A1268" s="14" t="s">
        <v>31</v>
      </c>
      <c r="B1268" s="3" t="s">
        <v>138</v>
      </c>
      <c r="C1268" s="20" t="s">
        <v>309</v>
      </c>
      <c r="D1268" s="21" t="s">
        <v>224</v>
      </c>
      <c r="E1268" s="21">
        <v>60</v>
      </c>
      <c r="F1268" s="22" t="s">
        <v>24</v>
      </c>
      <c r="G1268" s="21" t="s">
        <v>261</v>
      </c>
      <c r="H1268" s="20" t="s">
        <v>163</v>
      </c>
      <c r="I1268" s="23" t="s">
        <v>163</v>
      </c>
      <c r="J1268" s="23" t="s">
        <v>163</v>
      </c>
      <c r="K1268" s="24" t="s">
        <v>163</v>
      </c>
      <c r="L1268" s="20" t="s">
        <v>163</v>
      </c>
      <c r="R1268" s="5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12"/>
      <c r="AF1268" s="12"/>
    </row>
    <row r="1269" spans="1:32" ht="15" customHeight="1">
      <c r="A1269" s="14" t="s">
        <v>31</v>
      </c>
      <c r="B1269" s="3" t="s">
        <v>138</v>
      </c>
      <c r="C1269" s="20" t="s">
        <v>309</v>
      </c>
      <c r="D1269" s="21" t="s">
        <v>224</v>
      </c>
      <c r="E1269" s="21">
        <v>60</v>
      </c>
      <c r="F1269" s="22" t="s">
        <v>24</v>
      </c>
      <c r="G1269" s="21" t="s">
        <v>261</v>
      </c>
      <c r="H1269" s="20" t="s">
        <v>163</v>
      </c>
      <c r="I1269" s="23" t="s">
        <v>163</v>
      </c>
      <c r="J1269" s="23" t="s">
        <v>163</v>
      </c>
      <c r="K1269" s="24" t="s">
        <v>163</v>
      </c>
      <c r="L1269" s="20" t="s">
        <v>163</v>
      </c>
      <c r="R1269" s="5"/>
      <c r="S1269" s="20"/>
      <c r="T1269" s="20"/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0"/>
      <c r="AE1269" s="12"/>
      <c r="AF1269" s="12"/>
    </row>
    <row r="1270" spans="1:32" ht="15" customHeight="1">
      <c r="A1270" s="14" t="s">
        <v>31</v>
      </c>
      <c r="B1270" s="3" t="s">
        <v>138</v>
      </c>
      <c r="C1270" s="20" t="s">
        <v>309</v>
      </c>
      <c r="D1270" s="21" t="s">
        <v>224</v>
      </c>
      <c r="E1270" s="21">
        <v>60</v>
      </c>
      <c r="F1270" s="22" t="s">
        <v>29</v>
      </c>
      <c r="G1270" s="21" t="s">
        <v>261</v>
      </c>
      <c r="H1270" s="20" t="s">
        <v>163</v>
      </c>
      <c r="I1270" s="23" t="s">
        <v>163</v>
      </c>
      <c r="J1270" s="23" t="s">
        <v>163</v>
      </c>
      <c r="K1270" s="24" t="s">
        <v>163</v>
      </c>
      <c r="L1270" s="20" t="s">
        <v>163</v>
      </c>
      <c r="R1270" s="5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12"/>
      <c r="AF1270" s="12"/>
    </row>
    <row r="1271" spans="1:32" ht="15" customHeight="1">
      <c r="A1271" s="14" t="s">
        <v>31</v>
      </c>
      <c r="B1271" s="3" t="s">
        <v>138</v>
      </c>
      <c r="C1271" s="20" t="s">
        <v>309</v>
      </c>
      <c r="D1271" s="21" t="s">
        <v>224</v>
      </c>
      <c r="E1271" s="21">
        <v>60</v>
      </c>
      <c r="F1271" s="22" t="s">
        <v>29</v>
      </c>
      <c r="G1271" s="21" t="s">
        <v>261</v>
      </c>
      <c r="H1271" s="20" t="s">
        <v>163</v>
      </c>
      <c r="I1271" s="23" t="s">
        <v>163</v>
      </c>
      <c r="J1271" s="23" t="s">
        <v>163</v>
      </c>
      <c r="K1271" s="24" t="s">
        <v>163</v>
      </c>
      <c r="L1271" s="20" t="s">
        <v>163</v>
      </c>
      <c r="R1271" s="5"/>
      <c r="S1271" s="20"/>
      <c r="T1271" s="20"/>
      <c r="U1271" s="20"/>
      <c r="V1271" s="20"/>
      <c r="W1271" s="20"/>
      <c r="X1271" s="20"/>
      <c r="Y1271" s="20"/>
      <c r="Z1271" s="20"/>
      <c r="AA1271" s="20"/>
      <c r="AB1271" s="20"/>
      <c r="AC1271" s="20"/>
      <c r="AD1271" s="20"/>
      <c r="AE1271" s="12"/>
      <c r="AF1271" s="12"/>
    </row>
    <row r="1272" spans="1:32" ht="15" customHeight="1">
      <c r="A1272" s="14" t="s">
        <v>31</v>
      </c>
      <c r="B1272" s="3" t="s">
        <v>138</v>
      </c>
      <c r="C1272" s="20" t="s">
        <v>309</v>
      </c>
      <c r="D1272" s="21" t="s">
        <v>224</v>
      </c>
      <c r="E1272" s="21">
        <v>60</v>
      </c>
      <c r="F1272" s="22" t="s">
        <v>29</v>
      </c>
      <c r="G1272" s="21" t="s">
        <v>261</v>
      </c>
      <c r="H1272" s="20" t="s">
        <v>163</v>
      </c>
      <c r="I1272" s="23" t="s">
        <v>163</v>
      </c>
      <c r="J1272" s="23" t="s">
        <v>163</v>
      </c>
      <c r="K1272" s="24" t="s">
        <v>163</v>
      </c>
      <c r="L1272" s="20" t="s">
        <v>163</v>
      </c>
      <c r="R1272" s="5"/>
      <c r="S1272" s="20"/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12"/>
      <c r="AF1272" s="12"/>
    </row>
    <row r="1273" spans="1:32" ht="15" customHeight="1">
      <c r="A1273" s="14" t="s">
        <v>31</v>
      </c>
      <c r="B1273" s="3" t="s">
        <v>138</v>
      </c>
      <c r="C1273" s="20" t="s">
        <v>309</v>
      </c>
      <c r="D1273" s="21" t="s">
        <v>224</v>
      </c>
      <c r="E1273" s="21">
        <v>60</v>
      </c>
      <c r="F1273" s="22" t="s">
        <v>29</v>
      </c>
      <c r="G1273" s="21" t="s">
        <v>261</v>
      </c>
      <c r="H1273" s="20" t="s">
        <v>163</v>
      </c>
      <c r="I1273" s="23" t="s">
        <v>163</v>
      </c>
      <c r="J1273" s="23" t="s">
        <v>163</v>
      </c>
      <c r="K1273" s="24" t="s">
        <v>163</v>
      </c>
      <c r="L1273" s="20" t="s">
        <v>163</v>
      </c>
      <c r="R1273" s="5"/>
      <c r="S1273" s="20"/>
      <c r="T1273" s="20"/>
      <c r="U1273" s="20"/>
      <c r="V1273" s="20"/>
      <c r="W1273" s="20"/>
      <c r="X1273" s="20"/>
      <c r="Y1273" s="20"/>
      <c r="Z1273" s="20"/>
      <c r="AA1273" s="20"/>
      <c r="AB1273" s="20"/>
      <c r="AC1273" s="20"/>
      <c r="AD1273" s="20"/>
      <c r="AE1273" s="12"/>
      <c r="AF1273" s="12"/>
    </row>
    <row r="1274" spans="1:32" ht="15" customHeight="1">
      <c r="A1274" s="14" t="s">
        <v>25</v>
      </c>
      <c r="B1274" s="3" t="s">
        <v>138</v>
      </c>
      <c r="C1274" s="20" t="s">
        <v>310</v>
      </c>
      <c r="D1274" s="21" t="s">
        <v>224</v>
      </c>
      <c r="E1274" s="21">
        <v>60</v>
      </c>
      <c r="F1274" s="22" t="s">
        <v>29</v>
      </c>
      <c r="G1274" s="21" t="s">
        <v>261</v>
      </c>
      <c r="H1274" s="20" t="s">
        <v>163</v>
      </c>
      <c r="I1274" s="23" t="s">
        <v>163</v>
      </c>
      <c r="J1274" s="23" t="s">
        <v>163</v>
      </c>
      <c r="K1274" s="24" t="s">
        <v>163</v>
      </c>
      <c r="L1274" s="20" t="s">
        <v>163</v>
      </c>
      <c r="R1274" s="5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12"/>
      <c r="AF1274" s="12"/>
    </row>
    <row r="1275" spans="1:32" ht="15" customHeight="1">
      <c r="A1275" s="14" t="s">
        <v>25</v>
      </c>
      <c r="B1275" s="3" t="s">
        <v>138</v>
      </c>
      <c r="C1275" s="20" t="s">
        <v>310</v>
      </c>
      <c r="D1275" s="21" t="s">
        <v>224</v>
      </c>
      <c r="E1275" s="21">
        <v>60</v>
      </c>
      <c r="F1275" s="22" t="s">
        <v>29</v>
      </c>
      <c r="G1275" s="21" t="s">
        <v>261</v>
      </c>
      <c r="H1275" s="20" t="s">
        <v>163</v>
      </c>
      <c r="I1275" s="23" t="s">
        <v>163</v>
      </c>
      <c r="J1275" s="23" t="s">
        <v>163</v>
      </c>
      <c r="K1275" s="24" t="s">
        <v>163</v>
      </c>
      <c r="L1275" s="20" t="s">
        <v>163</v>
      </c>
      <c r="R1275" s="5"/>
      <c r="S1275" s="20"/>
      <c r="T1275" s="20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12"/>
      <c r="AF1275" s="12"/>
    </row>
    <row r="1276" spans="1:32" ht="15" customHeight="1">
      <c r="A1276" s="14" t="s">
        <v>25</v>
      </c>
      <c r="B1276" s="3" t="s">
        <v>138</v>
      </c>
      <c r="C1276" s="20" t="s">
        <v>310</v>
      </c>
      <c r="D1276" s="21" t="s">
        <v>224</v>
      </c>
      <c r="E1276" s="21">
        <v>60</v>
      </c>
      <c r="F1276" s="22" t="s">
        <v>29</v>
      </c>
      <c r="G1276" s="21" t="s">
        <v>261</v>
      </c>
      <c r="H1276" s="20" t="s">
        <v>163</v>
      </c>
      <c r="I1276" s="23" t="s">
        <v>163</v>
      </c>
      <c r="J1276" s="23" t="s">
        <v>163</v>
      </c>
      <c r="K1276" s="24" t="s">
        <v>163</v>
      </c>
      <c r="L1276" s="20" t="s">
        <v>163</v>
      </c>
      <c r="R1276" s="5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12"/>
      <c r="AF1276" s="12"/>
    </row>
    <row r="1277" spans="1:32" ht="15" customHeight="1">
      <c r="A1277" s="14" t="s">
        <v>25</v>
      </c>
      <c r="B1277" s="3" t="s">
        <v>138</v>
      </c>
      <c r="C1277" s="20" t="s">
        <v>310</v>
      </c>
      <c r="D1277" s="21" t="s">
        <v>224</v>
      </c>
      <c r="E1277" s="21">
        <v>60</v>
      </c>
      <c r="F1277" s="22" t="s">
        <v>29</v>
      </c>
      <c r="G1277" s="21" t="s">
        <v>261</v>
      </c>
      <c r="H1277" s="20" t="s">
        <v>163</v>
      </c>
      <c r="I1277" s="23" t="s">
        <v>163</v>
      </c>
      <c r="J1277" s="23" t="s">
        <v>163</v>
      </c>
      <c r="K1277" s="24" t="s">
        <v>163</v>
      </c>
      <c r="L1277" s="20" t="s">
        <v>163</v>
      </c>
      <c r="R1277" s="5"/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12"/>
      <c r="AF1277" s="12"/>
    </row>
    <row r="1278" spans="1:32" ht="15" customHeight="1">
      <c r="A1278" s="14" t="s">
        <v>22</v>
      </c>
      <c r="B1278" s="3" t="s">
        <v>138</v>
      </c>
      <c r="C1278" s="20" t="s">
        <v>310</v>
      </c>
      <c r="D1278" s="21" t="s">
        <v>224</v>
      </c>
      <c r="E1278" s="21">
        <v>60</v>
      </c>
      <c r="F1278" s="22" t="s">
        <v>24</v>
      </c>
      <c r="G1278" s="21" t="s">
        <v>261</v>
      </c>
      <c r="H1278" s="20" t="s">
        <v>163</v>
      </c>
      <c r="I1278" s="23" t="s">
        <v>163</v>
      </c>
      <c r="J1278" s="23" t="s">
        <v>163</v>
      </c>
      <c r="K1278" s="24" t="s">
        <v>163</v>
      </c>
      <c r="L1278" s="20" t="s">
        <v>163</v>
      </c>
      <c r="R1278" s="5"/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12"/>
      <c r="AF1278" s="12"/>
    </row>
    <row r="1279" spans="1:32" ht="15" customHeight="1">
      <c r="A1279" s="14" t="s">
        <v>22</v>
      </c>
      <c r="B1279" s="3" t="s">
        <v>138</v>
      </c>
      <c r="C1279" s="20" t="s">
        <v>310</v>
      </c>
      <c r="D1279" s="21" t="s">
        <v>224</v>
      </c>
      <c r="E1279" s="21">
        <v>60</v>
      </c>
      <c r="F1279" s="22" t="s">
        <v>24</v>
      </c>
      <c r="G1279" s="21" t="s">
        <v>261</v>
      </c>
      <c r="H1279" s="20" t="s">
        <v>163</v>
      </c>
      <c r="I1279" s="23" t="s">
        <v>163</v>
      </c>
      <c r="J1279" s="23" t="s">
        <v>163</v>
      </c>
      <c r="K1279" s="24" t="s">
        <v>163</v>
      </c>
      <c r="L1279" s="20" t="s">
        <v>163</v>
      </c>
      <c r="R1279" s="5"/>
      <c r="S1279" s="20"/>
      <c r="T1279" s="20"/>
      <c r="U1279" s="20"/>
      <c r="V1279" s="20"/>
      <c r="W1279" s="20"/>
      <c r="X1279" s="20"/>
      <c r="Y1279" s="20"/>
      <c r="Z1279" s="20"/>
      <c r="AA1279" s="20"/>
      <c r="AB1279" s="20"/>
      <c r="AC1279" s="20"/>
      <c r="AD1279" s="20"/>
      <c r="AE1279" s="12"/>
      <c r="AF1279" s="12"/>
    </row>
    <row r="1280" spans="1:32" ht="15" customHeight="1">
      <c r="A1280" s="14" t="s">
        <v>22</v>
      </c>
      <c r="B1280" s="3" t="s">
        <v>138</v>
      </c>
      <c r="C1280" s="20" t="s">
        <v>310</v>
      </c>
      <c r="D1280" s="21" t="s">
        <v>224</v>
      </c>
      <c r="E1280" s="21">
        <v>60</v>
      </c>
      <c r="F1280" s="22" t="s">
        <v>24</v>
      </c>
      <c r="G1280" s="21" t="s">
        <v>261</v>
      </c>
      <c r="H1280" s="20" t="s">
        <v>163</v>
      </c>
      <c r="I1280" s="23" t="s">
        <v>163</v>
      </c>
      <c r="J1280" s="23" t="s">
        <v>163</v>
      </c>
      <c r="K1280" s="24" t="s">
        <v>163</v>
      </c>
      <c r="L1280" s="20" t="s">
        <v>163</v>
      </c>
      <c r="R1280" s="5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12"/>
      <c r="AF1280" s="12"/>
    </row>
    <row r="1281" spans="1:32" ht="15" customHeight="1">
      <c r="A1281" s="14" t="s">
        <v>22</v>
      </c>
      <c r="B1281" s="3" t="s">
        <v>138</v>
      </c>
      <c r="C1281" s="20" t="s">
        <v>310</v>
      </c>
      <c r="D1281" s="21" t="s">
        <v>224</v>
      </c>
      <c r="E1281" s="21">
        <v>60</v>
      </c>
      <c r="F1281" s="22" t="s">
        <v>24</v>
      </c>
      <c r="G1281" s="21" t="s">
        <v>261</v>
      </c>
      <c r="H1281" s="20" t="s">
        <v>163</v>
      </c>
      <c r="I1281" s="23" t="s">
        <v>163</v>
      </c>
      <c r="J1281" s="23" t="s">
        <v>163</v>
      </c>
      <c r="K1281" s="24" t="s">
        <v>163</v>
      </c>
      <c r="L1281" s="20" t="s">
        <v>163</v>
      </c>
      <c r="R1281" s="5"/>
      <c r="S1281" s="20"/>
      <c r="T1281" s="20"/>
      <c r="U1281" s="20"/>
      <c r="V1281" s="20"/>
      <c r="W1281" s="20"/>
      <c r="X1281" s="20"/>
      <c r="Y1281" s="20"/>
      <c r="Z1281" s="20"/>
      <c r="AA1281" s="20"/>
      <c r="AB1281" s="20"/>
      <c r="AC1281" s="20"/>
      <c r="AD1281" s="20"/>
      <c r="AE1281" s="12"/>
      <c r="AF1281" s="12"/>
    </row>
    <row r="1282" spans="1:32" ht="15" customHeight="1">
      <c r="A1282" s="14" t="s">
        <v>31</v>
      </c>
      <c r="B1282" s="3" t="s">
        <v>139</v>
      </c>
      <c r="C1282" s="20" t="s">
        <v>311</v>
      </c>
      <c r="D1282" s="21" t="s">
        <v>224</v>
      </c>
      <c r="E1282" s="21">
        <v>60</v>
      </c>
      <c r="F1282" s="22" t="s">
        <v>24</v>
      </c>
      <c r="G1282" s="21" t="s">
        <v>261</v>
      </c>
      <c r="H1282" s="20" t="s">
        <v>163</v>
      </c>
      <c r="I1282" s="23" t="s">
        <v>163</v>
      </c>
      <c r="J1282" s="23" t="s">
        <v>163</v>
      </c>
      <c r="K1282" s="24" t="s">
        <v>163</v>
      </c>
      <c r="L1282" s="20" t="s">
        <v>163</v>
      </c>
      <c r="R1282" s="5"/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12"/>
      <c r="AF1282" s="12"/>
    </row>
    <row r="1283" spans="1:32" ht="15" customHeight="1">
      <c r="A1283" s="14" t="s">
        <v>31</v>
      </c>
      <c r="B1283" s="3" t="s">
        <v>139</v>
      </c>
      <c r="C1283" s="20" t="s">
        <v>311</v>
      </c>
      <c r="D1283" s="21" t="s">
        <v>224</v>
      </c>
      <c r="E1283" s="21">
        <v>60</v>
      </c>
      <c r="F1283" s="22" t="s">
        <v>24</v>
      </c>
      <c r="G1283" s="21" t="s">
        <v>261</v>
      </c>
      <c r="H1283" s="20" t="s">
        <v>163</v>
      </c>
      <c r="I1283" s="23" t="s">
        <v>163</v>
      </c>
      <c r="J1283" s="23" t="s">
        <v>163</v>
      </c>
      <c r="K1283" s="24" t="s">
        <v>163</v>
      </c>
      <c r="L1283" s="20" t="s">
        <v>163</v>
      </c>
      <c r="R1283" s="5"/>
      <c r="S1283" s="20"/>
      <c r="T1283" s="20"/>
      <c r="U1283" s="20"/>
      <c r="V1283" s="20"/>
      <c r="W1283" s="20"/>
      <c r="X1283" s="20"/>
      <c r="Y1283" s="20"/>
      <c r="Z1283" s="20"/>
      <c r="AA1283" s="20"/>
      <c r="AB1283" s="20"/>
      <c r="AC1283" s="20"/>
      <c r="AD1283" s="20"/>
      <c r="AE1283" s="12"/>
      <c r="AF1283" s="12"/>
    </row>
    <row r="1284" spans="1:32" ht="15" customHeight="1">
      <c r="A1284" s="14" t="s">
        <v>31</v>
      </c>
      <c r="B1284" s="3" t="s">
        <v>139</v>
      </c>
      <c r="C1284" s="20" t="s">
        <v>311</v>
      </c>
      <c r="D1284" s="21" t="s">
        <v>224</v>
      </c>
      <c r="E1284" s="21">
        <v>60</v>
      </c>
      <c r="F1284" s="22" t="s">
        <v>24</v>
      </c>
      <c r="G1284" s="21" t="s">
        <v>261</v>
      </c>
      <c r="H1284" s="20" t="s">
        <v>163</v>
      </c>
      <c r="I1284" s="23" t="s">
        <v>163</v>
      </c>
      <c r="J1284" s="23" t="s">
        <v>163</v>
      </c>
      <c r="K1284" s="24" t="s">
        <v>163</v>
      </c>
      <c r="L1284" s="20" t="s">
        <v>163</v>
      </c>
      <c r="R1284" s="5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12"/>
      <c r="AF1284" s="12"/>
    </row>
    <row r="1285" spans="1:32" ht="15" customHeight="1">
      <c r="A1285" s="14" t="s">
        <v>31</v>
      </c>
      <c r="B1285" s="3" t="s">
        <v>139</v>
      </c>
      <c r="C1285" s="20" t="s">
        <v>311</v>
      </c>
      <c r="D1285" s="21" t="s">
        <v>224</v>
      </c>
      <c r="E1285" s="21">
        <v>60</v>
      </c>
      <c r="F1285" s="22" t="s">
        <v>24</v>
      </c>
      <c r="G1285" s="21" t="s">
        <v>261</v>
      </c>
      <c r="H1285" s="20" t="s">
        <v>163</v>
      </c>
      <c r="I1285" s="23" t="s">
        <v>163</v>
      </c>
      <c r="J1285" s="23" t="s">
        <v>163</v>
      </c>
      <c r="K1285" s="24" t="s">
        <v>163</v>
      </c>
      <c r="L1285" s="20" t="s">
        <v>163</v>
      </c>
      <c r="R1285" s="5"/>
      <c r="S1285" s="20"/>
      <c r="T1285" s="20"/>
      <c r="U1285" s="20"/>
      <c r="V1285" s="20"/>
      <c r="W1285" s="20"/>
      <c r="X1285" s="20"/>
      <c r="Y1285" s="20"/>
      <c r="Z1285" s="20"/>
      <c r="AA1285" s="20"/>
      <c r="AB1285" s="20"/>
      <c r="AC1285" s="20"/>
      <c r="AD1285" s="20"/>
      <c r="AE1285" s="12"/>
      <c r="AF1285" s="12"/>
    </row>
    <row r="1286" spans="1:32" ht="15" customHeight="1">
      <c r="A1286" s="14" t="s">
        <v>31</v>
      </c>
      <c r="B1286" s="3" t="s">
        <v>139</v>
      </c>
      <c r="C1286" s="20" t="s">
        <v>311</v>
      </c>
      <c r="D1286" s="21" t="s">
        <v>224</v>
      </c>
      <c r="E1286" s="21">
        <v>60</v>
      </c>
      <c r="F1286" s="22" t="s">
        <v>29</v>
      </c>
      <c r="G1286" s="21" t="s">
        <v>261</v>
      </c>
      <c r="H1286" s="20" t="s">
        <v>163</v>
      </c>
      <c r="I1286" s="23" t="s">
        <v>163</v>
      </c>
      <c r="J1286" s="23" t="s">
        <v>163</v>
      </c>
      <c r="K1286" s="24" t="s">
        <v>163</v>
      </c>
      <c r="L1286" s="20" t="s">
        <v>163</v>
      </c>
      <c r="R1286" s="5"/>
      <c r="S1286" s="20"/>
      <c r="T1286" s="20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12"/>
      <c r="AF1286" s="12"/>
    </row>
    <row r="1287" spans="1:32" ht="15" customHeight="1">
      <c r="A1287" s="14" t="s">
        <v>31</v>
      </c>
      <c r="B1287" s="3" t="s">
        <v>139</v>
      </c>
      <c r="C1287" s="20" t="s">
        <v>311</v>
      </c>
      <c r="D1287" s="21" t="s">
        <v>224</v>
      </c>
      <c r="E1287" s="21">
        <v>60</v>
      </c>
      <c r="F1287" s="22" t="s">
        <v>29</v>
      </c>
      <c r="G1287" s="21" t="s">
        <v>261</v>
      </c>
      <c r="H1287" s="20" t="s">
        <v>163</v>
      </c>
      <c r="I1287" s="23" t="s">
        <v>163</v>
      </c>
      <c r="J1287" s="23" t="s">
        <v>163</v>
      </c>
      <c r="K1287" s="24" t="s">
        <v>163</v>
      </c>
      <c r="L1287" s="20" t="s">
        <v>163</v>
      </c>
      <c r="R1287" s="5"/>
      <c r="S1287" s="20"/>
      <c r="T1287" s="20"/>
      <c r="U1287" s="20"/>
      <c r="V1287" s="20"/>
      <c r="W1287" s="20"/>
      <c r="X1287" s="20"/>
      <c r="Y1287" s="20"/>
      <c r="Z1287" s="20"/>
      <c r="AA1287" s="20"/>
      <c r="AB1287" s="20"/>
      <c r="AC1287" s="20"/>
      <c r="AD1287" s="20"/>
      <c r="AE1287" s="12"/>
      <c r="AF1287" s="12"/>
    </row>
    <row r="1288" spans="1:32" ht="15" customHeight="1">
      <c r="A1288" s="14" t="s">
        <v>31</v>
      </c>
      <c r="B1288" s="3" t="s">
        <v>139</v>
      </c>
      <c r="C1288" s="20" t="s">
        <v>311</v>
      </c>
      <c r="D1288" s="21" t="s">
        <v>224</v>
      </c>
      <c r="E1288" s="21">
        <v>60</v>
      </c>
      <c r="F1288" s="22" t="s">
        <v>29</v>
      </c>
      <c r="G1288" s="21" t="s">
        <v>261</v>
      </c>
      <c r="H1288" s="20" t="s">
        <v>163</v>
      </c>
      <c r="I1288" s="23" t="s">
        <v>163</v>
      </c>
      <c r="J1288" s="23" t="s">
        <v>163</v>
      </c>
      <c r="K1288" s="24" t="s">
        <v>163</v>
      </c>
      <c r="L1288" s="20" t="s">
        <v>163</v>
      </c>
      <c r="R1288" s="5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12"/>
      <c r="AF1288" s="12"/>
    </row>
    <row r="1289" spans="1:32" ht="15" customHeight="1">
      <c r="A1289" s="14" t="s">
        <v>31</v>
      </c>
      <c r="B1289" s="3" t="s">
        <v>139</v>
      </c>
      <c r="C1289" s="20" t="s">
        <v>311</v>
      </c>
      <c r="D1289" s="21" t="s">
        <v>224</v>
      </c>
      <c r="E1289" s="21">
        <v>60</v>
      </c>
      <c r="F1289" s="22" t="s">
        <v>29</v>
      </c>
      <c r="G1289" s="21" t="s">
        <v>261</v>
      </c>
      <c r="H1289" s="20" t="s">
        <v>163</v>
      </c>
      <c r="I1289" s="23" t="s">
        <v>163</v>
      </c>
      <c r="J1289" s="23" t="s">
        <v>163</v>
      </c>
      <c r="K1289" s="24" t="s">
        <v>163</v>
      </c>
      <c r="L1289" s="20" t="s">
        <v>163</v>
      </c>
      <c r="R1289" s="5"/>
      <c r="S1289" s="20"/>
      <c r="T1289" s="20"/>
      <c r="U1289" s="20"/>
      <c r="V1289" s="20"/>
      <c r="W1289" s="20"/>
      <c r="X1289" s="20"/>
      <c r="Y1289" s="20"/>
      <c r="Z1289" s="20"/>
      <c r="AA1289" s="20"/>
      <c r="AB1289" s="20"/>
      <c r="AC1289" s="20"/>
      <c r="AD1289" s="20"/>
      <c r="AE1289" s="12"/>
      <c r="AF1289" s="12"/>
    </row>
    <row r="1290" spans="1:32" ht="15" customHeight="1">
      <c r="A1290" s="14" t="s">
        <v>25</v>
      </c>
      <c r="B1290" s="3" t="s">
        <v>139</v>
      </c>
      <c r="C1290" s="20" t="s">
        <v>311</v>
      </c>
      <c r="D1290" s="21" t="s">
        <v>224</v>
      </c>
      <c r="E1290" s="21">
        <v>60</v>
      </c>
      <c r="F1290" s="22" t="s">
        <v>29</v>
      </c>
      <c r="G1290" s="21" t="s">
        <v>261</v>
      </c>
      <c r="H1290" s="20" t="s">
        <v>163</v>
      </c>
      <c r="I1290" s="23" t="s">
        <v>163</v>
      </c>
      <c r="J1290" s="23" t="s">
        <v>163</v>
      </c>
      <c r="K1290" s="24" t="s">
        <v>163</v>
      </c>
      <c r="L1290" s="20" t="s">
        <v>163</v>
      </c>
      <c r="R1290" s="5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12"/>
      <c r="AF1290" s="12"/>
    </row>
    <row r="1291" spans="1:32" ht="15" customHeight="1">
      <c r="A1291" s="14" t="s">
        <v>25</v>
      </c>
      <c r="B1291" s="3" t="s">
        <v>139</v>
      </c>
      <c r="C1291" s="20" t="s">
        <v>311</v>
      </c>
      <c r="D1291" s="21" t="s">
        <v>224</v>
      </c>
      <c r="E1291" s="21">
        <v>60</v>
      </c>
      <c r="F1291" s="22" t="s">
        <v>29</v>
      </c>
      <c r="G1291" s="21" t="s">
        <v>261</v>
      </c>
      <c r="H1291" s="20" t="s">
        <v>163</v>
      </c>
      <c r="I1291" s="23" t="s">
        <v>163</v>
      </c>
      <c r="J1291" s="23" t="s">
        <v>163</v>
      </c>
      <c r="K1291" s="24" t="s">
        <v>163</v>
      </c>
      <c r="L1291" s="20" t="s">
        <v>163</v>
      </c>
      <c r="R1291" s="5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12"/>
      <c r="AF1291" s="12"/>
    </row>
    <row r="1292" spans="1:32" ht="15" customHeight="1">
      <c r="A1292" s="14" t="s">
        <v>25</v>
      </c>
      <c r="B1292" s="3" t="s">
        <v>139</v>
      </c>
      <c r="C1292" s="20" t="s">
        <v>311</v>
      </c>
      <c r="D1292" s="21" t="s">
        <v>224</v>
      </c>
      <c r="E1292" s="21">
        <v>60</v>
      </c>
      <c r="F1292" s="22" t="s">
        <v>29</v>
      </c>
      <c r="G1292" s="21" t="s">
        <v>261</v>
      </c>
      <c r="H1292" s="20" t="s">
        <v>163</v>
      </c>
      <c r="I1292" s="23" t="s">
        <v>163</v>
      </c>
      <c r="J1292" s="23" t="s">
        <v>163</v>
      </c>
      <c r="K1292" s="24" t="s">
        <v>163</v>
      </c>
      <c r="L1292" s="20" t="s">
        <v>163</v>
      </c>
      <c r="R1292" s="5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12"/>
      <c r="AF1292" s="12"/>
    </row>
    <row r="1293" spans="1:32" ht="15" customHeight="1">
      <c r="A1293" s="14" t="s">
        <v>25</v>
      </c>
      <c r="B1293" s="3" t="s">
        <v>139</v>
      </c>
      <c r="C1293" s="20" t="s">
        <v>311</v>
      </c>
      <c r="D1293" s="21" t="s">
        <v>224</v>
      </c>
      <c r="E1293" s="21">
        <v>60</v>
      </c>
      <c r="F1293" s="22" t="s">
        <v>29</v>
      </c>
      <c r="G1293" s="21" t="s">
        <v>261</v>
      </c>
      <c r="H1293" s="20" t="s">
        <v>163</v>
      </c>
      <c r="I1293" s="23" t="s">
        <v>163</v>
      </c>
      <c r="J1293" s="23" t="s">
        <v>163</v>
      </c>
      <c r="K1293" s="24" t="s">
        <v>163</v>
      </c>
      <c r="L1293" s="20" t="s">
        <v>163</v>
      </c>
      <c r="R1293" s="5"/>
      <c r="S1293" s="20"/>
      <c r="T1293" s="2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12"/>
      <c r="AF1293" s="12"/>
    </row>
    <row r="1294" spans="1:32" ht="15" customHeight="1">
      <c r="A1294" s="14" t="s">
        <v>22</v>
      </c>
      <c r="B1294" s="3" t="s">
        <v>139</v>
      </c>
      <c r="C1294" s="20" t="s">
        <v>311</v>
      </c>
      <c r="D1294" s="21" t="s">
        <v>224</v>
      </c>
      <c r="E1294" s="21">
        <v>60</v>
      </c>
      <c r="F1294" s="22" t="s">
        <v>24</v>
      </c>
      <c r="G1294" s="21" t="s">
        <v>261</v>
      </c>
      <c r="H1294" s="20" t="s">
        <v>163</v>
      </c>
      <c r="I1294" s="23" t="s">
        <v>163</v>
      </c>
      <c r="J1294" s="23" t="s">
        <v>163</v>
      </c>
      <c r="K1294" s="24" t="s">
        <v>163</v>
      </c>
      <c r="L1294" s="20" t="s">
        <v>163</v>
      </c>
      <c r="R1294" s="5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12"/>
      <c r="AF1294" s="12"/>
    </row>
    <row r="1295" spans="1:32" ht="15" customHeight="1">
      <c r="A1295" s="14" t="s">
        <v>22</v>
      </c>
      <c r="B1295" s="3" t="s">
        <v>139</v>
      </c>
      <c r="C1295" s="20" t="s">
        <v>311</v>
      </c>
      <c r="D1295" s="21" t="s">
        <v>224</v>
      </c>
      <c r="E1295" s="21">
        <v>60</v>
      </c>
      <c r="F1295" s="22" t="s">
        <v>24</v>
      </c>
      <c r="G1295" s="21" t="s">
        <v>261</v>
      </c>
      <c r="H1295" s="20" t="s">
        <v>163</v>
      </c>
      <c r="I1295" s="23" t="s">
        <v>163</v>
      </c>
      <c r="J1295" s="23" t="s">
        <v>163</v>
      </c>
      <c r="K1295" s="24" t="s">
        <v>163</v>
      </c>
      <c r="L1295" s="20" t="s">
        <v>163</v>
      </c>
      <c r="R1295" s="5"/>
      <c r="S1295" s="20"/>
      <c r="T1295" s="2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12"/>
      <c r="AF1295" s="12"/>
    </row>
    <row r="1296" spans="1:32" ht="15" customHeight="1">
      <c r="A1296" s="14" t="s">
        <v>22</v>
      </c>
      <c r="B1296" s="3" t="s">
        <v>139</v>
      </c>
      <c r="C1296" s="20" t="s">
        <v>311</v>
      </c>
      <c r="D1296" s="21" t="s">
        <v>224</v>
      </c>
      <c r="E1296" s="21">
        <v>60</v>
      </c>
      <c r="F1296" s="22" t="s">
        <v>24</v>
      </c>
      <c r="G1296" s="21" t="s">
        <v>261</v>
      </c>
      <c r="H1296" s="20" t="s">
        <v>163</v>
      </c>
      <c r="I1296" s="23" t="s">
        <v>163</v>
      </c>
      <c r="J1296" s="23" t="s">
        <v>163</v>
      </c>
      <c r="K1296" s="24" t="s">
        <v>163</v>
      </c>
      <c r="L1296" s="20" t="s">
        <v>163</v>
      </c>
      <c r="R1296" s="5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12"/>
      <c r="AF1296" s="12"/>
    </row>
    <row r="1297" spans="1:32" ht="15" customHeight="1">
      <c r="A1297" s="14" t="s">
        <v>22</v>
      </c>
      <c r="B1297" s="3" t="s">
        <v>139</v>
      </c>
      <c r="C1297" s="20" t="s">
        <v>311</v>
      </c>
      <c r="D1297" s="21" t="s">
        <v>224</v>
      </c>
      <c r="E1297" s="21">
        <v>60</v>
      </c>
      <c r="F1297" s="22" t="s">
        <v>24</v>
      </c>
      <c r="G1297" s="21" t="s">
        <v>261</v>
      </c>
      <c r="H1297" s="20" t="s">
        <v>163</v>
      </c>
      <c r="I1297" s="23" t="s">
        <v>163</v>
      </c>
      <c r="J1297" s="23" t="s">
        <v>163</v>
      </c>
      <c r="K1297" s="24" t="s">
        <v>163</v>
      </c>
      <c r="L1297" s="20" t="s">
        <v>163</v>
      </c>
      <c r="R1297" s="5"/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12"/>
      <c r="AF1297" s="12"/>
    </row>
    <row r="1298" spans="1:32" ht="15" customHeight="1">
      <c r="A1298" s="14" t="s">
        <v>31</v>
      </c>
      <c r="B1298" s="3" t="s">
        <v>39</v>
      </c>
      <c r="C1298" s="20" t="s">
        <v>190</v>
      </c>
      <c r="D1298" s="21" t="s">
        <v>158</v>
      </c>
      <c r="E1298" s="21">
        <v>60</v>
      </c>
      <c r="F1298" s="22" t="s">
        <v>24</v>
      </c>
      <c r="G1298" s="21" t="s">
        <v>159</v>
      </c>
      <c r="H1298" s="20" t="s">
        <v>163</v>
      </c>
      <c r="I1298" s="23" t="s">
        <v>163</v>
      </c>
      <c r="J1298" s="23" t="s">
        <v>163</v>
      </c>
      <c r="K1298" s="24" t="s">
        <v>163</v>
      </c>
      <c r="L1298" s="20" t="s">
        <v>163</v>
      </c>
      <c r="R1298" s="5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12"/>
      <c r="AF1298" s="12"/>
    </row>
    <row r="1299" spans="1:32" ht="15" customHeight="1">
      <c r="A1299" s="14" t="s">
        <v>31</v>
      </c>
      <c r="B1299" s="3" t="s">
        <v>39</v>
      </c>
      <c r="C1299" s="20" t="s">
        <v>190</v>
      </c>
      <c r="D1299" s="21" t="s">
        <v>158</v>
      </c>
      <c r="E1299" s="21">
        <v>60</v>
      </c>
      <c r="F1299" s="22" t="s">
        <v>24</v>
      </c>
      <c r="G1299" s="21" t="s">
        <v>159</v>
      </c>
      <c r="H1299" s="20" t="s">
        <v>163</v>
      </c>
      <c r="I1299" s="23" t="s">
        <v>163</v>
      </c>
      <c r="J1299" s="23" t="s">
        <v>163</v>
      </c>
      <c r="K1299" s="24" t="s">
        <v>163</v>
      </c>
      <c r="L1299" s="20" t="s">
        <v>163</v>
      </c>
      <c r="R1299" s="5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0"/>
      <c r="AE1299" s="12"/>
      <c r="AF1299" s="12"/>
    </row>
    <row r="1300" spans="1:32" ht="15" customHeight="1">
      <c r="A1300" s="14" t="s">
        <v>31</v>
      </c>
      <c r="B1300" s="3" t="s">
        <v>39</v>
      </c>
      <c r="C1300" s="20" t="s">
        <v>190</v>
      </c>
      <c r="D1300" s="21" t="s">
        <v>158</v>
      </c>
      <c r="E1300" s="21">
        <v>60</v>
      </c>
      <c r="F1300" s="22" t="s">
        <v>24</v>
      </c>
      <c r="G1300" s="21" t="s">
        <v>159</v>
      </c>
      <c r="H1300" s="20" t="s">
        <v>163</v>
      </c>
      <c r="I1300" s="23" t="s">
        <v>163</v>
      </c>
      <c r="J1300" s="23" t="s">
        <v>163</v>
      </c>
      <c r="K1300" s="24" t="s">
        <v>163</v>
      </c>
      <c r="L1300" s="20" t="s">
        <v>163</v>
      </c>
      <c r="R1300" s="5"/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12"/>
      <c r="AF1300" s="12"/>
    </row>
    <row r="1301" spans="1:32" ht="15" customHeight="1">
      <c r="A1301" s="14" t="s">
        <v>31</v>
      </c>
      <c r="B1301" s="3" t="s">
        <v>39</v>
      </c>
      <c r="C1301" s="20" t="s">
        <v>190</v>
      </c>
      <c r="D1301" s="21" t="s">
        <v>158</v>
      </c>
      <c r="E1301" s="21">
        <v>60</v>
      </c>
      <c r="F1301" s="22" t="s">
        <v>24</v>
      </c>
      <c r="G1301" s="21" t="s">
        <v>159</v>
      </c>
      <c r="H1301" s="20" t="s">
        <v>163</v>
      </c>
      <c r="I1301" s="23" t="s">
        <v>163</v>
      </c>
      <c r="J1301" s="23" t="s">
        <v>163</v>
      </c>
      <c r="K1301" s="24" t="s">
        <v>163</v>
      </c>
      <c r="L1301" s="20" t="s">
        <v>163</v>
      </c>
      <c r="R1301" s="5"/>
      <c r="S1301" s="20"/>
      <c r="T1301" s="20"/>
      <c r="U1301" s="20"/>
      <c r="V1301" s="20"/>
      <c r="W1301" s="20"/>
      <c r="X1301" s="20"/>
      <c r="Y1301" s="20"/>
      <c r="Z1301" s="20"/>
      <c r="AA1301" s="20"/>
      <c r="AB1301" s="20"/>
      <c r="AC1301" s="20"/>
      <c r="AD1301" s="20"/>
      <c r="AE1301" s="12"/>
      <c r="AF1301" s="12"/>
    </row>
    <row r="1302" spans="1:32" ht="15" customHeight="1">
      <c r="A1302" s="14" t="s">
        <v>31</v>
      </c>
      <c r="B1302" s="3" t="s">
        <v>39</v>
      </c>
      <c r="C1302" s="20" t="s">
        <v>190</v>
      </c>
      <c r="D1302" s="21" t="s">
        <v>158</v>
      </c>
      <c r="E1302" s="21">
        <v>60</v>
      </c>
      <c r="F1302" s="22" t="s">
        <v>29</v>
      </c>
      <c r="G1302" s="21" t="s">
        <v>159</v>
      </c>
      <c r="H1302" s="20" t="s">
        <v>163</v>
      </c>
      <c r="I1302" s="23" t="s">
        <v>163</v>
      </c>
      <c r="J1302" s="23" t="s">
        <v>163</v>
      </c>
      <c r="K1302" s="24" t="s">
        <v>163</v>
      </c>
      <c r="L1302" s="20" t="s">
        <v>163</v>
      </c>
      <c r="R1302" s="5"/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12"/>
      <c r="AF1302" s="12"/>
    </row>
    <row r="1303" spans="1:32" ht="15" customHeight="1">
      <c r="A1303" s="14" t="s">
        <v>31</v>
      </c>
      <c r="B1303" s="3" t="s">
        <v>39</v>
      </c>
      <c r="C1303" s="20" t="s">
        <v>190</v>
      </c>
      <c r="D1303" s="21" t="s">
        <v>158</v>
      </c>
      <c r="E1303" s="21">
        <v>60</v>
      </c>
      <c r="F1303" s="22" t="s">
        <v>29</v>
      </c>
      <c r="G1303" s="21" t="s">
        <v>159</v>
      </c>
      <c r="H1303" s="20" t="s">
        <v>163</v>
      </c>
      <c r="I1303" s="23" t="s">
        <v>163</v>
      </c>
      <c r="J1303" s="23" t="s">
        <v>163</v>
      </c>
      <c r="K1303" s="24" t="s">
        <v>163</v>
      </c>
      <c r="L1303" s="20" t="s">
        <v>163</v>
      </c>
      <c r="R1303" s="5"/>
      <c r="S1303" s="20"/>
      <c r="T1303" s="20"/>
      <c r="U1303" s="20"/>
      <c r="V1303" s="20"/>
      <c r="W1303" s="20"/>
      <c r="X1303" s="20"/>
      <c r="Y1303" s="20"/>
      <c r="Z1303" s="20"/>
      <c r="AA1303" s="20"/>
      <c r="AB1303" s="20"/>
      <c r="AC1303" s="20"/>
      <c r="AD1303" s="20"/>
      <c r="AE1303" s="12"/>
      <c r="AF1303" s="12"/>
    </row>
    <row r="1304" spans="1:32" ht="15" customHeight="1">
      <c r="A1304" s="14" t="s">
        <v>31</v>
      </c>
      <c r="B1304" s="3" t="s">
        <v>39</v>
      </c>
      <c r="C1304" s="20" t="s">
        <v>190</v>
      </c>
      <c r="D1304" s="21" t="s">
        <v>158</v>
      </c>
      <c r="E1304" s="21">
        <v>60</v>
      </c>
      <c r="F1304" s="22" t="s">
        <v>29</v>
      </c>
      <c r="G1304" s="21" t="s">
        <v>159</v>
      </c>
      <c r="H1304" s="20" t="s">
        <v>163</v>
      </c>
      <c r="I1304" s="23" t="s">
        <v>163</v>
      </c>
      <c r="J1304" s="23" t="s">
        <v>163</v>
      </c>
      <c r="K1304" s="24" t="s">
        <v>163</v>
      </c>
      <c r="L1304" s="20" t="s">
        <v>163</v>
      </c>
      <c r="R1304" s="5"/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12"/>
      <c r="AF1304" s="12"/>
    </row>
    <row r="1305" spans="1:32" ht="15" customHeight="1">
      <c r="A1305" s="14" t="s">
        <v>31</v>
      </c>
      <c r="B1305" s="3" t="s">
        <v>39</v>
      </c>
      <c r="C1305" s="20" t="s">
        <v>190</v>
      </c>
      <c r="D1305" s="21" t="s">
        <v>158</v>
      </c>
      <c r="E1305" s="21">
        <v>60</v>
      </c>
      <c r="F1305" s="22" t="s">
        <v>29</v>
      </c>
      <c r="G1305" s="21" t="s">
        <v>159</v>
      </c>
      <c r="H1305" s="20" t="s">
        <v>163</v>
      </c>
      <c r="I1305" s="23" t="s">
        <v>163</v>
      </c>
      <c r="J1305" s="23" t="s">
        <v>163</v>
      </c>
      <c r="K1305" s="24" t="s">
        <v>163</v>
      </c>
      <c r="L1305" s="20" t="s">
        <v>163</v>
      </c>
      <c r="R1305" s="5"/>
      <c r="S1305" s="20"/>
      <c r="T1305" s="20"/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12"/>
      <c r="AF1305" s="12"/>
    </row>
    <row r="1306" spans="1:32" ht="15" customHeight="1">
      <c r="A1306" s="14" t="s">
        <v>25</v>
      </c>
      <c r="B1306" s="3" t="s">
        <v>39</v>
      </c>
      <c r="C1306" s="15" t="s">
        <v>190</v>
      </c>
      <c r="D1306" s="16" t="s">
        <v>158</v>
      </c>
      <c r="E1306" s="16">
        <v>60</v>
      </c>
      <c r="F1306" s="17" t="s">
        <v>29</v>
      </c>
      <c r="G1306" s="16" t="s">
        <v>159</v>
      </c>
      <c r="H1306" s="15" t="s">
        <v>163</v>
      </c>
      <c r="I1306" s="18" t="s">
        <v>163</v>
      </c>
      <c r="J1306" s="18" t="s">
        <v>163</v>
      </c>
      <c r="K1306" s="19" t="s">
        <v>163</v>
      </c>
      <c r="L1306" s="15" t="s">
        <v>163</v>
      </c>
      <c r="R1306" s="5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12"/>
      <c r="AF1306" s="12"/>
    </row>
    <row r="1307" spans="1:32" ht="15" customHeight="1">
      <c r="A1307" s="14" t="s">
        <v>25</v>
      </c>
      <c r="B1307" s="3" t="s">
        <v>39</v>
      </c>
      <c r="C1307" s="15" t="s">
        <v>190</v>
      </c>
      <c r="D1307" s="16" t="s">
        <v>158</v>
      </c>
      <c r="E1307" s="16">
        <v>60</v>
      </c>
      <c r="F1307" s="17" t="s">
        <v>29</v>
      </c>
      <c r="G1307" s="16" t="s">
        <v>159</v>
      </c>
      <c r="H1307" s="15" t="s">
        <v>163</v>
      </c>
      <c r="I1307" s="18" t="s">
        <v>163</v>
      </c>
      <c r="J1307" s="18" t="s">
        <v>163</v>
      </c>
      <c r="K1307" s="19" t="s">
        <v>163</v>
      </c>
      <c r="L1307" s="15" t="s">
        <v>163</v>
      </c>
      <c r="R1307" s="5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12"/>
      <c r="AF1307" s="12"/>
    </row>
    <row r="1308" spans="1:32" ht="15" customHeight="1">
      <c r="A1308" s="14" t="s">
        <v>25</v>
      </c>
      <c r="B1308" s="3" t="s">
        <v>39</v>
      </c>
      <c r="C1308" s="15" t="s">
        <v>190</v>
      </c>
      <c r="D1308" s="16" t="s">
        <v>158</v>
      </c>
      <c r="E1308" s="16">
        <v>60</v>
      </c>
      <c r="F1308" s="17" t="s">
        <v>29</v>
      </c>
      <c r="G1308" s="16" t="s">
        <v>159</v>
      </c>
      <c r="H1308" s="15" t="s">
        <v>163</v>
      </c>
      <c r="I1308" s="18" t="s">
        <v>163</v>
      </c>
      <c r="J1308" s="18" t="s">
        <v>163</v>
      </c>
      <c r="K1308" s="19" t="s">
        <v>163</v>
      </c>
      <c r="L1308" s="15" t="s">
        <v>163</v>
      </c>
      <c r="R1308" s="5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12"/>
      <c r="AF1308" s="12"/>
    </row>
    <row r="1309" spans="1:32" ht="15" customHeight="1">
      <c r="A1309" s="14" t="s">
        <v>25</v>
      </c>
      <c r="B1309" s="3" t="s">
        <v>39</v>
      </c>
      <c r="C1309" s="15" t="s">
        <v>190</v>
      </c>
      <c r="D1309" s="16" t="s">
        <v>158</v>
      </c>
      <c r="E1309" s="16">
        <v>60</v>
      </c>
      <c r="F1309" s="17" t="s">
        <v>29</v>
      </c>
      <c r="G1309" s="16" t="s">
        <v>159</v>
      </c>
      <c r="H1309" s="15" t="s">
        <v>163</v>
      </c>
      <c r="I1309" s="18" t="s">
        <v>163</v>
      </c>
      <c r="J1309" s="18" t="s">
        <v>163</v>
      </c>
      <c r="K1309" s="19" t="s">
        <v>163</v>
      </c>
      <c r="L1309" s="15" t="s">
        <v>163</v>
      </c>
      <c r="R1309" s="5"/>
      <c r="S1309" s="20"/>
      <c r="T1309" s="20"/>
      <c r="U1309" s="20"/>
      <c r="V1309" s="20"/>
      <c r="W1309" s="20"/>
      <c r="X1309" s="20"/>
      <c r="Y1309" s="20"/>
      <c r="Z1309" s="20"/>
      <c r="AA1309" s="20"/>
      <c r="AB1309" s="20"/>
      <c r="AC1309" s="20"/>
      <c r="AD1309" s="20"/>
      <c r="AE1309" s="12"/>
      <c r="AF1309" s="12"/>
    </row>
    <row r="1310" spans="1:32" ht="15" customHeight="1">
      <c r="A1310" s="14" t="s">
        <v>25</v>
      </c>
      <c r="B1310" s="3" t="s">
        <v>39</v>
      </c>
      <c r="C1310" s="20" t="s">
        <v>190</v>
      </c>
      <c r="D1310" s="21" t="s">
        <v>158</v>
      </c>
      <c r="E1310" s="21">
        <v>60</v>
      </c>
      <c r="F1310" s="22" t="s">
        <v>27</v>
      </c>
      <c r="G1310" s="21" t="s">
        <v>159</v>
      </c>
      <c r="H1310" s="20" t="s">
        <v>163</v>
      </c>
      <c r="I1310" s="23" t="s">
        <v>163</v>
      </c>
      <c r="J1310" s="23" t="s">
        <v>163</v>
      </c>
      <c r="K1310" s="24" t="s">
        <v>163</v>
      </c>
      <c r="L1310" s="20" t="s">
        <v>163</v>
      </c>
      <c r="R1310" s="5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12"/>
      <c r="AF1310" s="12"/>
    </row>
    <row r="1311" spans="1:32" ht="15" customHeight="1">
      <c r="A1311" s="14" t="s">
        <v>25</v>
      </c>
      <c r="B1311" s="3" t="s">
        <v>39</v>
      </c>
      <c r="C1311" s="20" t="s">
        <v>190</v>
      </c>
      <c r="D1311" s="21" t="s">
        <v>158</v>
      </c>
      <c r="E1311" s="21">
        <v>60</v>
      </c>
      <c r="F1311" s="22" t="s">
        <v>27</v>
      </c>
      <c r="G1311" s="21" t="s">
        <v>159</v>
      </c>
      <c r="H1311" s="20" t="s">
        <v>163</v>
      </c>
      <c r="I1311" s="23" t="s">
        <v>163</v>
      </c>
      <c r="J1311" s="23" t="s">
        <v>163</v>
      </c>
      <c r="K1311" s="24" t="s">
        <v>163</v>
      </c>
      <c r="L1311" s="20" t="s">
        <v>163</v>
      </c>
      <c r="R1311" s="5"/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12"/>
      <c r="AF1311" s="12"/>
    </row>
    <row r="1312" spans="1:32" ht="15" customHeight="1">
      <c r="A1312" s="14" t="s">
        <v>25</v>
      </c>
      <c r="B1312" s="3" t="s">
        <v>39</v>
      </c>
      <c r="C1312" s="20" t="s">
        <v>190</v>
      </c>
      <c r="D1312" s="21" t="s">
        <v>158</v>
      </c>
      <c r="E1312" s="21">
        <v>60</v>
      </c>
      <c r="F1312" s="22" t="s">
        <v>27</v>
      </c>
      <c r="G1312" s="21" t="s">
        <v>159</v>
      </c>
      <c r="H1312" s="20" t="s">
        <v>163</v>
      </c>
      <c r="I1312" s="23" t="s">
        <v>163</v>
      </c>
      <c r="J1312" s="23" t="s">
        <v>163</v>
      </c>
      <c r="K1312" s="24" t="s">
        <v>163</v>
      </c>
      <c r="L1312" s="20" t="s">
        <v>163</v>
      </c>
      <c r="R1312" s="5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12"/>
      <c r="AF1312" s="12"/>
    </row>
    <row r="1313" spans="1:32" ht="15" customHeight="1">
      <c r="A1313" s="14" t="s">
        <v>25</v>
      </c>
      <c r="B1313" s="3" t="s">
        <v>39</v>
      </c>
      <c r="C1313" s="20" t="s">
        <v>190</v>
      </c>
      <c r="D1313" s="21" t="s">
        <v>158</v>
      </c>
      <c r="E1313" s="21">
        <v>60</v>
      </c>
      <c r="F1313" s="22" t="s">
        <v>27</v>
      </c>
      <c r="G1313" s="21" t="s">
        <v>159</v>
      </c>
      <c r="H1313" s="20" t="s">
        <v>163</v>
      </c>
      <c r="I1313" s="23" t="s">
        <v>163</v>
      </c>
      <c r="J1313" s="23" t="s">
        <v>163</v>
      </c>
      <c r="K1313" s="24" t="s">
        <v>163</v>
      </c>
      <c r="L1313" s="20" t="s">
        <v>163</v>
      </c>
      <c r="R1313" s="5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12"/>
      <c r="AF1313" s="12"/>
    </row>
    <row r="1314" spans="1:32" ht="15" customHeight="1">
      <c r="A1314" s="14" t="s">
        <v>31</v>
      </c>
      <c r="B1314" s="3" t="s">
        <v>42</v>
      </c>
      <c r="C1314" s="20" t="s">
        <v>197</v>
      </c>
      <c r="D1314" s="21" t="s">
        <v>158</v>
      </c>
      <c r="E1314" s="21">
        <v>60</v>
      </c>
      <c r="F1314" s="22" t="s">
        <v>24</v>
      </c>
      <c r="G1314" s="21" t="s">
        <v>159</v>
      </c>
      <c r="H1314" s="20" t="s">
        <v>163</v>
      </c>
      <c r="I1314" s="23" t="s">
        <v>163</v>
      </c>
      <c r="J1314" s="23" t="s">
        <v>163</v>
      </c>
      <c r="K1314" s="24" t="s">
        <v>163</v>
      </c>
      <c r="L1314" s="20" t="s">
        <v>163</v>
      </c>
      <c r="R1314" s="5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12"/>
      <c r="AF1314" s="12"/>
    </row>
    <row r="1315" spans="1:32" ht="15" customHeight="1">
      <c r="A1315" s="14" t="s">
        <v>31</v>
      </c>
      <c r="B1315" s="3" t="s">
        <v>42</v>
      </c>
      <c r="C1315" s="20" t="s">
        <v>197</v>
      </c>
      <c r="D1315" s="21" t="s">
        <v>158</v>
      </c>
      <c r="E1315" s="21">
        <v>60</v>
      </c>
      <c r="F1315" s="22" t="s">
        <v>24</v>
      </c>
      <c r="G1315" s="21" t="s">
        <v>159</v>
      </c>
      <c r="H1315" s="20" t="s">
        <v>163</v>
      </c>
      <c r="I1315" s="23" t="s">
        <v>163</v>
      </c>
      <c r="J1315" s="23" t="s">
        <v>163</v>
      </c>
      <c r="K1315" s="24" t="s">
        <v>163</v>
      </c>
      <c r="L1315" s="20" t="s">
        <v>163</v>
      </c>
      <c r="R1315" s="5"/>
      <c r="S1315" s="20"/>
      <c r="T1315" s="20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0"/>
      <c r="AE1315" s="12"/>
      <c r="AF1315" s="12"/>
    </row>
    <row r="1316" spans="1:32" ht="15" customHeight="1">
      <c r="A1316" s="14" t="s">
        <v>31</v>
      </c>
      <c r="B1316" s="3" t="s">
        <v>42</v>
      </c>
      <c r="C1316" s="20" t="s">
        <v>197</v>
      </c>
      <c r="D1316" s="21" t="s">
        <v>158</v>
      </c>
      <c r="E1316" s="21">
        <v>60</v>
      </c>
      <c r="F1316" s="22" t="s">
        <v>24</v>
      </c>
      <c r="G1316" s="21" t="s">
        <v>159</v>
      </c>
      <c r="H1316" s="20" t="s">
        <v>163</v>
      </c>
      <c r="I1316" s="23" t="s">
        <v>163</v>
      </c>
      <c r="J1316" s="23" t="s">
        <v>163</v>
      </c>
      <c r="K1316" s="24" t="s">
        <v>163</v>
      </c>
      <c r="L1316" s="20" t="s">
        <v>163</v>
      </c>
      <c r="R1316" s="5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12"/>
      <c r="AF1316" s="12"/>
    </row>
    <row r="1317" spans="1:32" ht="15" customHeight="1">
      <c r="A1317" s="14" t="s">
        <v>31</v>
      </c>
      <c r="B1317" s="3" t="s">
        <v>42</v>
      </c>
      <c r="C1317" s="20" t="s">
        <v>197</v>
      </c>
      <c r="D1317" s="21" t="s">
        <v>158</v>
      </c>
      <c r="E1317" s="21">
        <v>60</v>
      </c>
      <c r="F1317" s="22" t="s">
        <v>24</v>
      </c>
      <c r="G1317" s="21" t="s">
        <v>159</v>
      </c>
      <c r="H1317" s="20" t="s">
        <v>163</v>
      </c>
      <c r="I1317" s="23" t="s">
        <v>163</v>
      </c>
      <c r="J1317" s="23" t="s">
        <v>163</v>
      </c>
      <c r="K1317" s="24" t="s">
        <v>163</v>
      </c>
      <c r="L1317" s="20" t="s">
        <v>163</v>
      </c>
      <c r="R1317" s="5"/>
      <c r="S1317" s="20"/>
      <c r="T1317" s="20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12"/>
      <c r="AF1317" s="12"/>
    </row>
    <row r="1318" spans="1:32" ht="15" customHeight="1">
      <c r="A1318" s="14" t="s">
        <v>31</v>
      </c>
      <c r="B1318" s="3" t="s">
        <v>42</v>
      </c>
      <c r="C1318" s="20" t="s">
        <v>197</v>
      </c>
      <c r="D1318" s="21" t="s">
        <v>158</v>
      </c>
      <c r="E1318" s="21">
        <v>60</v>
      </c>
      <c r="F1318" s="22" t="s">
        <v>29</v>
      </c>
      <c r="G1318" s="21" t="s">
        <v>159</v>
      </c>
      <c r="H1318" s="20" t="s">
        <v>163</v>
      </c>
      <c r="I1318" s="23" t="s">
        <v>163</v>
      </c>
      <c r="J1318" s="23" t="s">
        <v>163</v>
      </c>
      <c r="K1318" s="24" t="s">
        <v>163</v>
      </c>
      <c r="L1318" s="20" t="s">
        <v>163</v>
      </c>
      <c r="R1318" s="5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12"/>
      <c r="AF1318" s="12"/>
    </row>
    <row r="1319" spans="1:32" ht="15" customHeight="1">
      <c r="A1319" s="14" t="s">
        <v>31</v>
      </c>
      <c r="B1319" s="3" t="s">
        <v>42</v>
      </c>
      <c r="C1319" s="20" t="s">
        <v>197</v>
      </c>
      <c r="D1319" s="21" t="s">
        <v>158</v>
      </c>
      <c r="E1319" s="21">
        <v>60</v>
      </c>
      <c r="F1319" s="22" t="s">
        <v>29</v>
      </c>
      <c r="G1319" s="21" t="s">
        <v>159</v>
      </c>
      <c r="H1319" s="20" t="s">
        <v>163</v>
      </c>
      <c r="I1319" s="23" t="s">
        <v>163</v>
      </c>
      <c r="J1319" s="23" t="s">
        <v>163</v>
      </c>
      <c r="K1319" s="24" t="s">
        <v>163</v>
      </c>
      <c r="L1319" s="20" t="s">
        <v>163</v>
      </c>
      <c r="R1319" s="5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12"/>
      <c r="AF1319" s="12"/>
    </row>
    <row r="1320" spans="1:32" ht="15" customHeight="1">
      <c r="A1320" s="14" t="s">
        <v>31</v>
      </c>
      <c r="B1320" s="3" t="s">
        <v>42</v>
      </c>
      <c r="C1320" s="20" t="s">
        <v>197</v>
      </c>
      <c r="D1320" s="21" t="s">
        <v>158</v>
      </c>
      <c r="E1320" s="21">
        <v>60</v>
      </c>
      <c r="F1320" s="22" t="s">
        <v>29</v>
      </c>
      <c r="G1320" s="21" t="s">
        <v>159</v>
      </c>
      <c r="H1320" s="20" t="s">
        <v>163</v>
      </c>
      <c r="I1320" s="23" t="s">
        <v>163</v>
      </c>
      <c r="J1320" s="23" t="s">
        <v>163</v>
      </c>
      <c r="K1320" s="24" t="s">
        <v>163</v>
      </c>
      <c r="L1320" s="20" t="s">
        <v>163</v>
      </c>
      <c r="R1320" s="5"/>
      <c r="S1320" s="20"/>
      <c r="T1320" s="20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12"/>
      <c r="AF1320" s="12"/>
    </row>
    <row r="1321" spans="1:32" ht="15" customHeight="1">
      <c r="A1321" s="14" t="s">
        <v>31</v>
      </c>
      <c r="B1321" s="3" t="s">
        <v>42</v>
      </c>
      <c r="C1321" s="20" t="s">
        <v>197</v>
      </c>
      <c r="D1321" s="21" t="s">
        <v>158</v>
      </c>
      <c r="E1321" s="21">
        <v>60</v>
      </c>
      <c r="F1321" s="22" t="s">
        <v>29</v>
      </c>
      <c r="G1321" s="21" t="s">
        <v>159</v>
      </c>
      <c r="H1321" s="20" t="s">
        <v>163</v>
      </c>
      <c r="I1321" s="23" t="s">
        <v>163</v>
      </c>
      <c r="J1321" s="23" t="s">
        <v>163</v>
      </c>
      <c r="K1321" s="24" t="s">
        <v>163</v>
      </c>
      <c r="L1321" s="20" t="s">
        <v>163</v>
      </c>
      <c r="R1321" s="5"/>
      <c r="S1321" s="20"/>
      <c r="T1321" s="20"/>
      <c r="U1321" s="20"/>
      <c r="V1321" s="20"/>
      <c r="W1321" s="20"/>
      <c r="X1321" s="20"/>
      <c r="Y1321" s="20"/>
      <c r="Z1321" s="20"/>
      <c r="AA1321" s="20"/>
      <c r="AB1321" s="20"/>
      <c r="AC1321" s="20"/>
      <c r="AD1321" s="20"/>
      <c r="AE1321" s="12"/>
      <c r="AF1321" s="12"/>
    </row>
    <row r="1322" spans="1:32" ht="15" customHeight="1">
      <c r="A1322" s="14" t="s">
        <v>25</v>
      </c>
      <c r="B1322" s="3" t="s">
        <v>42</v>
      </c>
      <c r="C1322" s="20" t="s">
        <v>197</v>
      </c>
      <c r="D1322" s="21" t="s">
        <v>158</v>
      </c>
      <c r="E1322" s="21">
        <v>60</v>
      </c>
      <c r="F1322" s="22" t="s">
        <v>27</v>
      </c>
      <c r="G1322" s="21" t="s">
        <v>159</v>
      </c>
      <c r="H1322" s="20" t="s">
        <v>163</v>
      </c>
      <c r="I1322" s="23" t="s">
        <v>163</v>
      </c>
      <c r="J1322" s="23" t="s">
        <v>163</v>
      </c>
      <c r="K1322" s="24" t="s">
        <v>163</v>
      </c>
      <c r="L1322" s="20" t="s">
        <v>163</v>
      </c>
      <c r="R1322" s="5"/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12"/>
      <c r="AF1322" s="12"/>
    </row>
    <row r="1323" spans="1:32" ht="15" customHeight="1">
      <c r="A1323" s="14" t="s">
        <v>25</v>
      </c>
      <c r="B1323" s="3" t="s">
        <v>42</v>
      </c>
      <c r="C1323" s="20" t="s">
        <v>197</v>
      </c>
      <c r="D1323" s="21" t="s">
        <v>158</v>
      </c>
      <c r="E1323" s="21">
        <v>60</v>
      </c>
      <c r="F1323" s="22" t="s">
        <v>27</v>
      </c>
      <c r="G1323" s="21" t="s">
        <v>159</v>
      </c>
      <c r="H1323" s="20" t="s">
        <v>163</v>
      </c>
      <c r="I1323" s="23" t="s">
        <v>163</v>
      </c>
      <c r="J1323" s="23" t="s">
        <v>163</v>
      </c>
      <c r="K1323" s="24" t="s">
        <v>163</v>
      </c>
      <c r="L1323" s="20" t="s">
        <v>163</v>
      </c>
      <c r="R1323" s="5"/>
      <c r="S1323" s="20"/>
      <c r="T1323" s="20"/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0"/>
      <c r="AE1323" s="12"/>
      <c r="AF1323" s="12"/>
    </row>
    <row r="1324" spans="1:32" ht="15" customHeight="1">
      <c r="A1324" s="14" t="s">
        <v>25</v>
      </c>
      <c r="B1324" s="3" t="s">
        <v>42</v>
      </c>
      <c r="C1324" s="20" t="s">
        <v>197</v>
      </c>
      <c r="D1324" s="21" t="s">
        <v>158</v>
      </c>
      <c r="E1324" s="21">
        <v>60</v>
      </c>
      <c r="F1324" s="22" t="s">
        <v>27</v>
      </c>
      <c r="G1324" s="21" t="s">
        <v>159</v>
      </c>
      <c r="H1324" s="20" t="s">
        <v>163</v>
      </c>
      <c r="I1324" s="23" t="s">
        <v>163</v>
      </c>
      <c r="J1324" s="23" t="s">
        <v>163</v>
      </c>
      <c r="K1324" s="24" t="s">
        <v>163</v>
      </c>
      <c r="L1324" s="20" t="s">
        <v>163</v>
      </c>
      <c r="R1324" s="5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12"/>
      <c r="AF1324" s="12"/>
    </row>
    <row r="1325" spans="1:32" ht="15" customHeight="1">
      <c r="A1325" s="14" t="s">
        <v>25</v>
      </c>
      <c r="B1325" s="3" t="s">
        <v>42</v>
      </c>
      <c r="C1325" s="20" t="s">
        <v>197</v>
      </c>
      <c r="D1325" s="21" t="s">
        <v>158</v>
      </c>
      <c r="E1325" s="21">
        <v>60</v>
      </c>
      <c r="F1325" s="22" t="s">
        <v>27</v>
      </c>
      <c r="G1325" s="21" t="s">
        <v>159</v>
      </c>
      <c r="H1325" s="20" t="s">
        <v>163</v>
      </c>
      <c r="I1325" s="23" t="s">
        <v>163</v>
      </c>
      <c r="J1325" s="23" t="s">
        <v>163</v>
      </c>
      <c r="K1325" s="24" t="s">
        <v>163</v>
      </c>
      <c r="L1325" s="20" t="s">
        <v>163</v>
      </c>
      <c r="R1325" s="5"/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/>
      <c r="AE1325" s="12"/>
      <c r="AF1325" s="12"/>
    </row>
    <row r="1326" spans="1:32" ht="15" customHeight="1">
      <c r="A1326" s="14" t="s">
        <v>22</v>
      </c>
      <c r="B1326" s="3" t="s">
        <v>42</v>
      </c>
      <c r="C1326" s="20" t="s">
        <v>197</v>
      </c>
      <c r="D1326" s="21" t="s">
        <v>158</v>
      </c>
      <c r="E1326" s="21">
        <v>60</v>
      </c>
      <c r="F1326" s="22" t="s">
        <v>40</v>
      </c>
      <c r="G1326" s="21" t="s">
        <v>159</v>
      </c>
      <c r="H1326" s="20" t="s">
        <v>163</v>
      </c>
      <c r="I1326" s="23" t="s">
        <v>163</v>
      </c>
      <c r="J1326" s="23" t="s">
        <v>163</v>
      </c>
      <c r="K1326" s="24" t="s">
        <v>163</v>
      </c>
      <c r="L1326" s="20" t="s">
        <v>163</v>
      </c>
      <c r="R1326" s="5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12"/>
      <c r="AF1326" s="12"/>
    </row>
    <row r="1327" spans="1:32" ht="15" customHeight="1">
      <c r="A1327" s="14" t="s">
        <v>22</v>
      </c>
      <c r="B1327" s="3" t="s">
        <v>42</v>
      </c>
      <c r="C1327" s="20" t="s">
        <v>197</v>
      </c>
      <c r="D1327" s="21" t="s">
        <v>158</v>
      </c>
      <c r="E1327" s="21">
        <v>60</v>
      </c>
      <c r="F1327" s="22" t="s">
        <v>40</v>
      </c>
      <c r="G1327" s="21" t="s">
        <v>159</v>
      </c>
      <c r="H1327" s="20" t="s">
        <v>163</v>
      </c>
      <c r="I1327" s="23" t="s">
        <v>163</v>
      </c>
      <c r="J1327" s="23" t="s">
        <v>163</v>
      </c>
      <c r="K1327" s="24" t="s">
        <v>163</v>
      </c>
      <c r="L1327" s="20" t="s">
        <v>163</v>
      </c>
      <c r="R1327" s="5"/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12"/>
      <c r="AF1327" s="12"/>
    </row>
    <row r="1328" spans="1:32" ht="15" customHeight="1">
      <c r="A1328" s="14" t="s">
        <v>22</v>
      </c>
      <c r="B1328" s="3" t="s">
        <v>42</v>
      </c>
      <c r="C1328" s="20" t="s">
        <v>197</v>
      </c>
      <c r="D1328" s="21" t="s">
        <v>158</v>
      </c>
      <c r="E1328" s="21">
        <v>60</v>
      </c>
      <c r="F1328" s="22" t="s">
        <v>40</v>
      </c>
      <c r="G1328" s="21" t="s">
        <v>159</v>
      </c>
      <c r="H1328" s="20" t="s">
        <v>163</v>
      </c>
      <c r="I1328" s="23" t="s">
        <v>163</v>
      </c>
      <c r="J1328" s="23" t="s">
        <v>163</v>
      </c>
      <c r="K1328" s="24" t="s">
        <v>163</v>
      </c>
      <c r="L1328" s="20" t="s">
        <v>163</v>
      </c>
      <c r="R1328" s="5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12"/>
      <c r="AF1328" s="12"/>
    </row>
    <row r="1329" spans="1:32" ht="15" customHeight="1">
      <c r="A1329" s="14" t="s">
        <v>22</v>
      </c>
      <c r="B1329" s="3" t="s">
        <v>42</v>
      </c>
      <c r="C1329" s="20" t="s">
        <v>197</v>
      </c>
      <c r="D1329" s="21" t="s">
        <v>158</v>
      </c>
      <c r="E1329" s="21">
        <v>60</v>
      </c>
      <c r="F1329" s="22" t="s">
        <v>40</v>
      </c>
      <c r="G1329" s="21" t="s">
        <v>159</v>
      </c>
      <c r="H1329" s="20" t="s">
        <v>163</v>
      </c>
      <c r="I1329" s="23" t="s">
        <v>163</v>
      </c>
      <c r="J1329" s="23" t="s">
        <v>163</v>
      </c>
      <c r="K1329" s="24" t="s">
        <v>163</v>
      </c>
      <c r="L1329" s="20" t="s">
        <v>163</v>
      </c>
      <c r="R1329" s="5"/>
      <c r="S1329" s="20"/>
      <c r="T1329" s="20"/>
      <c r="U1329" s="20"/>
      <c r="V1329" s="20"/>
      <c r="W1329" s="20"/>
      <c r="X1329" s="20"/>
      <c r="Y1329" s="20"/>
      <c r="Z1329" s="20"/>
      <c r="AA1329" s="20"/>
      <c r="AB1329" s="20"/>
      <c r="AC1329" s="20"/>
      <c r="AD1329" s="20"/>
      <c r="AE1329" s="12"/>
      <c r="AF1329" s="12"/>
    </row>
    <row r="1330" spans="1:32" ht="15" customHeight="1">
      <c r="A1330" s="14" t="s">
        <v>31</v>
      </c>
      <c r="B1330" s="3" t="s">
        <v>80</v>
      </c>
      <c r="C1330" s="20" t="s">
        <v>253</v>
      </c>
      <c r="D1330" s="21" t="s">
        <v>224</v>
      </c>
      <c r="E1330" s="21">
        <v>60</v>
      </c>
      <c r="F1330" s="22" t="s">
        <v>29</v>
      </c>
      <c r="G1330" s="21" t="s">
        <v>166</v>
      </c>
      <c r="H1330" s="20" t="s">
        <v>163</v>
      </c>
      <c r="I1330" s="23" t="s">
        <v>163</v>
      </c>
      <c r="J1330" s="23" t="s">
        <v>163</v>
      </c>
      <c r="K1330" s="24" t="s">
        <v>163</v>
      </c>
      <c r="L1330" s="20" t="s">
        <v>163</v>
      </c>
      <c r="R1330" s="5"/>
      <c r="S1330" s="20"/>
      <c r="T1330" s="20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0"/>
      <c r="AE1330" s="12"/>
      <c r="AF1330" s="12"/>
    </row>
    <row r="1331" spans="1:32" ht="15" customHeight="1">
      <c r="A1331" s="14" t="s">
        <v>31</v>
      </c>
      <c r="B1331" s="3" t="s">
        <v>80</v>
      </c>
      <c r="C1331" s="20" t="s">
        <v>253</v>
      </c>
      <c r="D1331" s="21" t="s">
        <v>224</v>
      </c>
      <c r="E1331" s="21">
        <v>60</v>
      </c>
      <c r="F1331" s="22" t="s">
        <v>29</v>
      </c>
      <c r="G1331" s="21" t="s">
        <v>166</v>
      </c>
      <c r="H1331" s="20" t="s">
        <v>163</v>
      </c>
      <c r="I1331" s="23" t="s">
        <v>163</v>
      </c>
      <c r="J1331" s="23" t="s">
        <v>163</v>
      </c>
      <c r="K1331" s="24" t="s">
        <v>163</v>
      </c>
      <c r="L1331" s="20" t="s">
        <v>163</v>
      </c>
      <c r="R1331" s="5"/>
      <c r="S1331" s="20"/>
      <c r="T1331" s="20"/>
      <c r="U1331" s="20"/>
      <c r="V1331" s="20"/>
      <c r="W1331" s="20"/>
      <c r="X1331" s="20"/>
      <c r="Y1331" s="20"/>
      <c r="Z1331" s="20"/>
      <c r="AA1331" s="20"/>
      <c r="AB1331" s="20"/>
      <c r="AC1331" s="20"/>
      <c r="AD1331" s="20"/>
      <c r="AE1331" s="12"/>
      <c r="AF1331" s="12"/>
    </row>
    <row r="1332" spans="1:32" ht="15" customHeight="1">
      <c r="A1332" s="14" t="s">
        <v>31</v>
      </c>
      <c r="B1332" s="3" t="s">
        <v>80</v>
      </c>
      <c r="C1332" s="20" t="s">
        <v>253</v>
      </c>
      <c r="D1332" s="21" t="s">
        <v>224</v>
      </c>
      <c r="E1332" s="21">
        <v>60</v>
      </c>
      <c r="F1332" s="22" t="s">
        <v>29</v>
      </c>
      <c r="G1332" s="21" t="s">
        <v>166</v>
      </c>
      <c r="H1332" s="20" t="s">
        <v>163</v>
      </c>
      <c r="I1332" s="23" t="s">
        <v>163</v>
      </c>
      <c r="J1332" s="23" t="s">
        <v>163</v>
      </c>
      <c r="K1332" s="24" t="s">
        <v>163</v>
      </c>
      <c r="L1332" s="20" t="s">
        <v>163</v>
      </c>
      <c r="R1332" s="5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12"/>
      <c r="AF1332" s="12"/>
    </row>
    <row r="1333" spans="1:32" ht="15" customHeight="1">
      <c r="A1333" s="14" t="s">
        <v>31</v>
      </c>
      <c r="B1333" s="3" t="s">
        <v>80</v>
      </c>
      <c r="C1333" s="20" t="s">
        <v>253</v>
      </c>
      <c r="D1333" s="21" t="s">
        <v>224</v>
      </c>
      <c r="E1333" s="21">
        <v>60</v>
      </c>
      <c r="F1333" s="22" t="s">
        <v>29</v>
      </c>
      <c r="G1333" s="21" t="s">
        <v>166</v>
      </c>
      <c r="H1333" s="20" t="s">
        <v>163</v>
      </c>
      <c r="I1333" s="23" t="s">
        <v>163</v>
      </c>
      <c r="J1333" s="23" t="s">
        <v>163</v>
      </c>
      <c r="K1333" s="24" t="s">
        <v>163</v>
      </c>
      <c r="L1333" s="20" t="s">
        <v>163</v>
      </c>
      <c r="R1333" s="5"/>
      <c r="S1333" s="20"/>
      <c r="T1333" s="20"/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0"/>
      <c r="AE1333" s="12"/>
      <c r="AF1333" s="12"/>
    </row>
    <row r="1334" spans="1:32" ht="15" customHeight="1">
      <c r="A1334" s="14" t="s">
        <v>25</v>
      </c>
      <c r="B1334" s="3" t="s">
        <v>80</v>
      </c>
      <c r="C1334" s="20" t="s">
        <v>253</v>
      </c>
      <c r="D1334" s="21" t="s">
        <v>224</v>
      </c>
      <c r="E1334" s="21">
        <v>60</v>
      </c>
      <c r="F1334" s="22" t="s">
        <v>29</v>
      </c>
      <c r="G1334" s="21" t="s">
        <v>166</v>
      </c>
      <c r="H1334" s="20" t="s">
        <v>163</v>
      </c>
      <c r="I1334" s="23" t="s">
        <v>163</v>
      </c>
      <c r="J1334" s="23" t="s">
        <v>163</v>
      </c>
      <c r="K1334" s="24" t="s">
        <v>163</v>
      </c>
      <c r="L1334" s="20" t="s">
        <v>163</v>
      </c>
      <c r="R1334" s="5"/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12"/>
      <c r="AF1334" s="12"/>
    </row>
    <row r="1335" spans="1:32" ht="15" customHeight="1">
      <c r="A1335" s="14" t="s">
        <v>25</v>
      </c>
      <c r="B1335" s="3" t="s">
        <v>80</v>
      </c>
      <c r="C1335" s="20" t="s">
        <v>253</v>
      </c>
      <c r="D1335" s="21" t="s">
        <v>224</v>
      </c>
      <c r="E1335" s="21">
        <v>60</v>
      </c>
      <c r="F1335" s="22" t="s">
        <v>29</v>
      </c>
      <c r="G1335" s="21" t="s">
        <v>166</v>
      </c>
      <c r="H1335" s="20" t="s">
        <v>163</v>
      </c>
      <c r="I1335" s="23" t="s">
        <v>163</v>
      </c>
      <c r="J1335" s="23" t="s">
        <v>163</v>
      </c>
      <c r="K1335" s="24" t="s">
        <v>163</v>
      </c>
      <c r="L1335" s="20" t="s">
        <v>163</v>
      </c>
      <c r="R1335" s="5"/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12"/>
      <c r="AF1335" s="12"/>
    </row>
    <row r="1336" spans="1:32" ht="15" customHeight="1">
      <c r="A1336" s="14" t="s">
        <v>25</v>
      </c>
      <c r="B1336" s="3" t="s">
        <v>80</v>
      </c>
      <c r="C1336" s="20" t="s">
        <v>253</v>
      </c>
      <c r="D1336" s="21" t="s">
        <v>224</v>
      </c>
      <c r="E1336" s="21">
        <v>60</v>
      </c>
      <c r="F1336" s="22" t="s">
        <v>29</v>
      </c>
      <c r="G1336" s="21" t="s">
        <v>166</v>
      </c>
      <c r="H1336" s="20" t="s">
        <v>163</v>
      </c>
      <c r="I1336" s="23" t="s">
        <v>163</v>
      </c>
      <c r="J1336" s="23" t="s">
        <v>163</v>
      </c>
      <c r="K1336" s="24" t="s">
        <v>163</v>
      </c>
      <c r="L1336" s="20" t="s">
        <v>163</v>
      </c>
      <c r="R1336" s="5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12"/>
      <c r="AF1336" s="12"/>
    </row>
    <row r="1337" spans="1:32" ht="15" customHeight="1">
      <c r="A1337" s="14" t="s">
        <v>25</v>
      </c>
      <c r="B1337" s="3" t="s">
        <v>80</v>
      </c>
      <c r="C1337" s="20" t="s">
        <v>253</v>
      </c>
      <c r="D1337" s="21" t="s">
        <v>224</v>
      </c>
      <c r="E1337" s="21">
        <v>60</v>
      </c>
      <c r="F1337" s="22" t="s">
        <v>29</v>
      </c>
      <c r="G1337" s="21" t="s">
        <v>166</v>
      </c>
      <c r="H1337" s="20" t="s">
        <v>163</v>
      </c>
      <c r="I1337" s="23" t="s">
        <v>163</v>
      </c>
      <c r="J1337" s="23" t="s">
        <v>163</v>
      </c>
      <c r="K1337" s="24" t="s">
        <v>163</v>
      </c>
      <c r="L1337" s="20" t="s">
        <v>163</v>
      </c>
      <c r="R1337" s="5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12"/>
      <c r="AF1337" s="12"/>
    </row>
    <row r="1338" spans="1:32" ht="15" customHeight="1">
      <c r="A1338" s="14" t="s">
        <v>22</v>
      </c>
      <c r="B1338" s="3" t="s">
        <v>80</v>
      </c>
      <c r="C1338" s="20" t="s">
        <v>253</v>
      </c>
      <c r="D1338" s="21" t="s">
        <v>224</v>
      </c>
      <c r="E1338" s="21">
        <v>60</v>
      </c>
      <c r="F1338" s="22" t="s">
        <v>24</v>
      </c>
      <c r="G1338" s="21" t="s">
        <v>166</v>
      </c>
      <c r="H1338" s="20" t="s">
        <v>163</v>
      </c>
      <c r="I1338" s="23" t="s">
        <v>163</v>
      </c>
      <c r="J1338" s="23" t="s">
        <v>163</v>
      </c>
      <c r="K1338" s="24" t="s">
        <v>163</v>
      </c>
      <c r="L1338" s="20" t="s">
        <v>163</v>
      </c>
      <c r="R1338" s="5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12"/>
      <c r="AF1338" s="12"/>
    </row>
    <row r="1339" spans="1:32" ht="15" customHeight="1">
      <c r="A1339" s="14" t="s">
        <v>22</v>
      </c>
      <c r="B1339" s="3" t="s">
        <v>80</v>
      </c>
      <c r="C1339" s="20" t="s">
        <v>253</v>
      </c>
      <c r="D1339" s="21" t="s">
        <v>224</v>
      </c>
      <c r="E1339" s="21">
        <v>60</v>
      </c>
      <c r="F1339" s="22" t="s">
        <v>24</v>
      </c>
      <c r="G1339" s="21" t="s">
        <v>166</v>
      </c>
      <c r="H1339" s="20" t="s">
        <v>163</v>
      </c>
      <c r="I1339" s="23" t="s">
        <v>163</v>
      </c>
      <c r="J1339" s="23" t="s">
        <v>163</v>
      </c>
      <c r="K1339" s="24" t="s">
        <v>163</v>
      </c>
      <c r="L1339" s="20" t="s">
        <v>163</v>
      </c>
      <c r="R1339" s="5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12"/>
      <c r="AF1339" s="12"/>
    </row>
    <row r="1340" spans="1:32" ht="15" customHeight="1">
      <c r="A1340" s="14" t="s">
        <v>22</v>
      </c>
      <c r="B1340" s="3" t="s">
        <v>80</v>
      </c>
      <c r="C1340" s="20" t="s">
        <v>253</v>
      </c>
      <c r="D1340" s="21" t="s">
        <v>224</v>
      </c>
      <c r="E1340" s="21">
        <v>60</v>
      </c>
      <c r="F1340" s="22" t="s">
        <v>24</v>
      </c>
      <c r="G1340" s="21" t="s">
        <v>166</v>
      </c>
      <c r="H1340" s="20" t="s">
        <v>163</v>
      </c>
      <c r="I1340" s="23" t="s">
        <v>163</v>
      </c>
      <c r="J1340" s="23" t="s">
        <v>163</v>
      </c>
      <c r="K1340" s="24" t="s">
        <v>163</v>
      </c>
      <c r="L1340" s="20" t="s">
        <v>163</v>
      </c>
      <c r="R1340" s="5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12"/>
      <c r="AF1340" s="12"/>
    </row>
    <row r="1341" spans="1:32" ht="15" customHeight="1">
      <c r="A1341" s="14" t="s">
        <v>22</v>
      </c>
      <c r="B1341" s="3" t="s">
        <v>80</v>
      </c>
      <c r="C1341" s="20" t="s">
        <v>253</v>
      </c>
      <c r="D1341" s="21" t="s">
        <v>224</v>
      </c>
      <c r="E1341" s="21">
        <v>60</v>
      </c>
      <c r="F1341" s="22" t="s">
        <v>24</v>
      </c>
      <c r="G1341" s="21" t="s">
        <v>166</v>
      </c>
      <c r="H1341" s="20" t="s">
        <v>163</v>
      </c>
      <c r="I1341" s="23" t="s">
        <v>163</v>
      </c>
      <c r="J1341" s="23" t="s">
        <v>163</v>
      </c>
      <c r="K1341" s="24" t="s">
        <v>163</v>
      </c>
      <c r="L1341" s="20" t="s">
        <v>163</v>
      </c>
      <c r="R1341" s="5"/>
      <c r="S1341" s="20"/>
      <c r="T1341" s="2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12"/>
      <c r="AF1341" s="12"/>
    </row>
    <row r="1342" spans="1:32" ht="15" customHeight="1">
      <c r="A1342" s="14" t="s">
        <v>31</v>
      </c>
      <c r="B1342" s="3" t="s">
        <v>140</v>
      </c>
      <c r="C1342" s="20" t="s">
        <v>312</v>
      </c>
      <c r="D1342" s="21" t="s">
        <v>224</v>
      </c>
      <c r="E1342" s="21">
        <v>60</v>
      </c>
      <c r="F1342" s="22" t="s">
        <v>24</v>
      </c>
      <c r="G1342" s="21" t="s">
        <v>166</v>
      </c>
      <c r="H1342" s="20" t="s">
        <v>163</v>
      </c>
      <c r="I1342" s="23" t="s">
        <v>163</v>
      </c>
      <c r="J1342" s="23" t="s">
        <v>163</v>
      </c>
      <c r="K1342" s="24" t="s">
        <v>163</v>
      </c>
      <c r="L1342" s="20" t="s">
        <v>163</v>
      </c>
      <c r="R1342" s="5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12"/>
      <c r="AF1342" s="12"/>
    </row>
    <row r="1343" spans="1:32" ht="15" customHeight="1">
      <c r="A1343" s="14" t="s">
        <v>31</v>
      </c>
      <c r="B1343" s="3" t="s">
        <v>140</v>
      </c>
      <c r="C1343" s="20" t="s">
        <v>312</v>
      </c>
      <c r="D1343" s="21" t="s">
        <v>224</v>
      </c>
      <c r="E1343" s="21">
        <v>60</v>
      </c>
      <c r="F1343" s="22" t="s">
        <v>24</v>
      </c>
      <c r="G1343" s="21" t="s">
        <v>166</v>
      </c>
      <c r="H1343" s="20" t="s">
        <v>163</v>
      </c>
      <c r="I1343" s="23" t="s">
        <v>163</v>
      </c>
      <c r="J1343" s="23" t="s">
        <v>163</v>
      </c>
      <c r="K1343" s="24" t="s">
        <v>163</v>
      </c>
      <c r="L1343" s="20" t="s">
        <v>163</v>
      </c>
      <c r="R1343" s="5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12"/>
      <c r="AF1343" s="12"/>
    </row>
    <row r="1344" spans="1:32" ht="15" customHeight="1">
      <c r="A1344" s="14" t="s">
        <v>31</v>
      </c>
      <c r="B1344" s="3" t="s">
        <v>140</v>
      </c>
      <c r="C1344" s="20" t="s">
        <v>312</v>
      </c>
      <c r="D1344" s="21" t="s">
        <v>224</v>
      </c>
      <c r="E1344" s="21">
        <v>60</v>
      </c>
      <c r="F1344" s="22" t="s">
        <v>24</v>
      </c>
      <c r="G1344" s="21" t="s">
        <v>166</v>
      </c>
      <c r="H1344" s="20" t="s">
        <v>163</v>
      </c>
      <c r="I1344" s="23" t="s">
        <v>163</v>
      </c>
      <c r="J1344" s="23" t="s">
        <v>163</v>
      </c>
      <c r="K1344" s="24" t="s">
        <v>163</v>
      </c>
      <c r="L1344" s="20" t="s">
        <v>163</v>
      </c>
      <c r="R1344" s="5"/>
      <c r="S1344" s="20"/>
      <c r="T1344" s="2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12"/>
      <c r="AF1344" s="12"/>
    </row>
    <row r="1345" spans="1:32" ht="15" customHeight="1">
      <c r="A1345" s="14" t="s">
        <v>31</v>
      </c>
      <c r="B1345" s="3" t="s">
        <v>140</v>
      </c>
      <c r="C1345" s="20" t="s">
        <v>312</v>
      </c>
      <c r="D1345" s="21" t="s">
        <v>224</v>
      </c>
      <c r="E1345" s="21">
        <v>60</v>
      </c>
      <c r="F1345" s="22" t="s">
        <v>24</v>
      </c>
      <c r="G1345" s="21" t="s">
        <v>166</v>
      </c>
      <c r="H1345" s="20" t="s">
        <v>163</v>
      </c>
      <c r="I1345" s="23" t="s">
        <v>163</v>
      </c>
      <c r="J1345" s="23" t="s">
        <v>163</v>
      </c>
      <c r="K1345" s="24" t="s">
        <v>163</v>
      </c>
      <c r="L1345" s="20" t="s">
        <v>163</v>
      </c>
      <c r="R1345" s="5"/>
      <c r="S1345" s="20"/>
      <c r="T1345" s="20"/>
      <c r="U1345" s="20"/>
      <c r="V1345" s="20"/>
      <c r="W1345" s="20"/>
      <c r="X1345" s="20"/>
      <c r="Y1345" s="20"/>
      <c r="Z1345" s="20"/>
      <c r="AA1345" s="20"/>
      <c r="AB1345" s="20"/>
      <c r="AC1345" s="20"/>
      <c r="AD1345" s="20"/>
      <c r="AE1345" s="12"/>
      <c r="AF1345" s="12"/>
    </row>
    <row r="1346" spans="1:32" ht="15" customHeight="1">
      <c r="A1346" s="14" t="s">
        <v>31</v>
      </c>
      <c r="B1346" s="3" t="s">
        <v>140</v>
      </c>
      <c r="C1346" s="15" t="s">
        <v>312</v>
      </c>
      <c r="D1346" s="16" t="s">
        <v>224</v>
      </c>
      <c r="E1346" s="16">
        <v>60</v>
      </c>
      <c r="F1346" s="17" t="s">
        <v>29</v>
      </c>
      <c r="G1346" s="16" t="s">
        <v>166</v>
      </c>
      <c r="H1346" s="15" t="s">
        <v>163</v>
      </c>
      <c r="I1346" s="18" t="s">
        <v>163</v>
      </c>
      <c r="J1346" s="18" t="s">
        <v>163</v>
      </c>
      <c r="K1346" s="19" t="s">
        <v>163</v>
      </c>
      <c r="L1346" s="15" t="s">
        <v>163</v>
      </c>
      <c r="R1346" s="5"/>
      <c r="S1346" s="20"/>
      <c r="T1346" s="20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12"/>
      <c r="AF1346" s="12"/>
    </row>
    <row r="1347" spans="1:32" ht="15" customHeight="1">
      <c r="A1347" s="14" t="s">
        <v>31</v>
      </c>
      <c r="B1347" s="3" t="s">
        <v>140</v>
      </c>
      <c r="C1347" s="15" t="s">
        <v>312</v>
      </c>
      <c r="D1347" s="16" t="s">
        <v>224</v>
      </c>
      <c r="E1347" s="16">
        <v>60</v>
      </c>
      <c r="F1347" s="17" t="s">
        <v>29</v>
      </c>
      <c r="G1347" s="16" t="s">
        <v>166</v>
      </c>
      <c r="H1347" s="15" t="s">
        <v>163</v>
      </c>
      <c r="I1347" s="18" t="s">
        <v>163</v>
      </c>
      <c r="J1347" s="18" t="s">
        <v>163</v>
      </c>
      <c r="K1347" s="19" t="s">
        <v>163</v>
      </c>
      <c r="L1347" s="15" t="s">
        <v>163</v>
      </c>
      <c r="R1347" s="5"/>
      <c r="S1347" s="20"/>
      <c r="T1347" s="20"/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0"/>
      <c r="AE1347" s="12"/>
      <c r="AF1347" s="12"/>
    </row>
    <row r="1348" spans="1:32" ht="15" customHeight="1">
      <c r="A1348" s="14" t="s">
        <v>31</v>
      </c>
      <c r="B1348" s="3" t="s">
        <v>140</v>
      </c>
      <c r="C1348" s="15" t="s">
        <v>312</v>
      </c>
      <c r="D1348" s="16" t="s">
        <v>224</v>
      </c>
      <c r="E1348" s="16">
        <v>60</v>
      </c>
      <c r="F1348" s="17" t="s">
        <v>29</v>
      </c>
      <c r="G1348" s="16" t="s">
        <v>166</v>
      </c>
      <c r="H1348" s="15" t="s">
        <v>163</v>
      </c>
      <c r="I1348" s="18" t="s">
        <v>163</v>
      </c>
      <c r="J1348" s="18" t="s">
        <v>163</v>
      </c>
      <c r="K1348" s="19" t="s">
        <v>163</v>
      </c>
      <c r="L1348" s="15" t="s">
        <v>163</v>
      </c>
      <c r="R1348" s="5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12"/>
      <c r="AF1348" s="12"/>
    </row>
    <row r="1349" spans="1:32" ht="15" customHeight="1">
      <c r="A1349" s="14" t="s">
        <v>31</v>
      </c>
      <c r="B1349" s="3" t="s">
        <v>140</v>
      </c>
      <c r="C1349" s="15" t="s">
        <v>312</v>
      </c>
      <c r="D1349" s="16" t="s">
        <v>224</v>
      </c>
      <c r="E1349" s="16">
        <v>60</v>
      </c>
      <c r="F1349" s="17" t="s">
        <v>29</v>
      </c>
      <c r="G1349" s="16" t="s">
        <v>166</v>
      </c>
      <c r="H1349" s="15" t="s">
        <v>163</v>
      </c>
      <c r="I1349" s="18" t="s">
        <v>163</v>
      </c>
      <c r="J1349" s="18" t="s">
        <v>163</v>
      </c>
      <c r="K1349" s="19" t="s">
        <v>163</v>
      </c>
      <c r="L1349" s="15" t="s">
        <v>163</v>
      </c>
      <c r="R1349" s="5"/>
      <c r="S1349" s="20"/>
      <c r="T1349" s="20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0"/>
      <c r="AE1349" s="12"/>
      <c r="AF1349" s="12"/>
    </row>
    <row r="1350" spans="1:32" ht="15" customHeight="1">
      <c r="A1350" s="14" t="s">
        <v>25</v>
      </c>
      <c r="B1350" s="3" t="s">
        <v>140</v>
      </c>
      <c r="C1350" s="20" t="s">
        <v>312</v>
      </c>
      <c r="D1350" s="21" t="s">
        <v>224</v>
      </c>
      <c r="E1350" s="21">
        <v>60</v>
      </c>
      <c r="F1350" s="22" t="s">
        <v>29</v>
      </c>
      <c r="G1350" s="21" t="s">
        <v>166</v>
      </c>
      <c r="H1350" s="20" t="s">
        <v>163</v>
      </c>
      <c r="I1350" s="23" t="s">
        <v>163</v>
      </c>
      <c r="J1350" s="23" t="s">
        <v>163</v>
      </c>
      <c r="K1350" s="24" t="s">
        <v>163</v>
      </c>
      <c r="L1350" s="20" t="s">
        <v>163</v>
      </c>
      <c r="R1350" s="5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12"/>
      <c r="AF1350" s="12"/>
    </row>
    <row r="1351" spans="1:32" ht="15" customHeight="1">
      <c r="A1351" s="14" t="s">
        <v>25</v>
      </c>
      <c r="B1351" s="3" t="s">
        <v>140</v>
      </c>
      <c r="C1351" s="20" t="s">
        <v>312</v>
      </c>
      <c r="D1351" s="21" t="s">
        <v>224</v>
      </c>
      <c r="E1351" s="21">
        <v>60</v>
      </c>
      <c r="F1351" s="22" t="s">
        <v>29</v>
      </c>
      <c r="G1351" s="21" t="s">
        <v>166</v>
      </c>
      <c r="H1351" s="20" t="s">
        <v>163</v>
      </c>
      <c r="I1351" s="23" t="s">
        <v>163</v>
      </c>
      <c r="J1351" s="23" t="s">
        <v>163</v>
      </c>
      <c r="K1351" s="24" t="s">
        <v>163</v>
      </c>
      <c r="L1351" s="20" t="s">
        <v>163</v>
      </c>
      <c r="R1351" s="5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12"/>
      <c r="AF1351" s="12"/>
    </row>
    <row r="1352" spans="1:32" ht="15" customHeight="1">
      <c r="A1352" s="14" t="s">
        <v>25</v>
      </c>
      <c r="B1352" s="3" t="s">
        <v>140</v>
      </c>
      <c r="C1352" s="20" t="s">
        <v>312</v>
      </c>
      <c r="D1352" s="21" t="s">
        <v>224</v>
      </c>
      <c r="E1352" s="21">
        <v>60</v>
      </c>
      <c r="F1352" s="22" t="s">
        <v>29</v>
      </c>
      <c r="G1352" s="21" t="s">
        <v>166</v>
      </c>
      <c r="H1352" s="20" t="s">
        <v>163</v>
      </c>
      <c r="I1352" s="23" t="s">
        <v>163</v>
      </c>
      <c r="J1352" s="23" t="s">
        <v>163</v>
      </c>
      <c r="K1352" s="24" t="s">
        <v>163</v>
      </c>
      <c r="L1352" s="20" t="s">
        <v>163</v>
      </c>
      <c r="R1352" s="5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12"/>
      <c r="AF1352" s="12"/>
    </row>
    <row r="1353" spans="1:32" ht="15" customHeight="1">
      <c r="A1353" s="14" t="s">
        <v>25</v>
      </c>
      <c r="B1353" s="3" t="s">
        <v>140</v>
      </c>
      <c r="C1353" s="20" t="s">
        <v>312</v>
      </c>
      <c r="D1353" s="21" t="s">
        <v>224</v>
      </c>
      <c r="E1353" s="21">
        <v>60</v>
      </c>
      <c r="F1353" s="22" t="s">
        <v>29</v>
      </c>
      <c r="G1353" s="21" t="s">
        <v>166</v>
      </c>
      <c r="H1353" s="20" t="s">
        <v>163</v>
      </c>
      <c r="I1353" s="23" t="s">
        <v>163</v>
      </c>
      <c r="J1353" s="23" t="s">
        <v>163</v>
      </c>
      <c r="K1353" s="24" t="s">
        <v>163</v>
      </c>
      <c r="L1353" s="20" t="s">
        <v>163</v>
      </c>
      <c r="R1353" s="5"/>
      <c r="S1353" s="20"/>
      <c r="T1353" s="20"/>
      <c r="U1353" s="20"/>
      <c r="V1353" s="20"/>
      <c r="W1353" s="20"/>
      <c r="X1353" s="20"/>
      <c r="Y1353" s="20"/>
      <c r="Z1353" s="20"/>
      <c r="AA1353" s="20"/>
      <c r="AB1353" s="20"/>
      <c r="AC1353" s="20"/>
      <c r="AD1353" s="20"/>
      <c r="AE1353" s="12"/>
      <c r="AF1353" s="12"/>
    </row>
    <row r="1354" spans="1:32" ht="15" customHeight="1">
      <c r="A1354" s="14" t="s">
        <v>22</v>
      </c>
      <c r="B1354" s="3" t="s">
        <v>140</v>
      </c>
      <c r="C1354" s="20" t="s">
        <v>312</v>
      </c>
      <c r="D1354" s="21" t="s">
        <v>224</v>
      </c>
      <c r="E1354" s="21">
        <v>60</v>
      </c>
      <c r="F1354" s="22" t="s">
        <v>24</v>
      </c>
      <c r="G1354" s="21" t="s">
        <v>166</v>
      </c>
      <c r="H1354" s="20" t="s">
        <v>163</v>
      </c>
      <c r="I1354" s="23" t="s">
        <v>163</v>
      </c>
      <c r="J1354" s="23" t="s">
        <v>163</v>
      </c>
      <c r="K1354" s="24" t="s">
        <v>163</v>
      </c>
      <c r="L1354" s="20" t="s">
        <v>163</v>
      </c>
      <c r="R1354" s="5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12"/>
      <c r="AF1354" s="12"/>
    </row>
    <row r="1355" spans="1:32" ht="15" customHeight="1">
      <c r="A1355" s="14" t="s">
        <v>22</v>
      </c>
      <c r="B1355" s="3" t="s">
        <v>140</v>
      </c>
      <c r="C1355" s="20" t="s">
        <v>312</v>
      </c>
      <c r="D1355" s="21" t="s">
        <v>224</v>
      </c>
      <c r="E1355" s="21">
        <v>60</v>
      </c>
      <c r="F1355" s="22" t="s">
        <v>24</v>
      </c>
      <c r="G1355" s="21" t="s">
        <v>166</v>
      </c>
      <c r="H1355" s="20" t="s">
        <v>163</v>
      </c>
      <c r="I1355" s="23" t="s">
        <v>163</v>
      </c>
      <c r="J1355" s="23" t="s">
        <v>163</v>
      </c>
      <c r="K1355" s="24" t="s">
        <v>163</v>
      </c>
      <c r="L1355" s="20" t="s">
        <v>163</v>
      </c>
      <c r="R1355" s="5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0"/>
      <c r="AE1355" s="12"/>
      <c r="AF1355" s="12"/>
    </row>
    <row r="1356" spans="1:32" ht="15" customHeight="1">
      <c r="A1356" s="14" t="s">
        <v>22</v>
      </c>
      <c r="B1356" s="3" t="s">
        <v>140</v>
      </c>
      <c r="C1356" s="20" t="s">
        <v>312</v>
      </c>
      <c r="D1356" s="21" t="s">
        <v>224</v>
      </c>
      <c r="E1356" s="21">
        <v>60</v>
      </c>
      <c r="F1356" s="22" t="s">
        <v>24</v>
      </c>
      <c r="G1356" s="21" t="s">
        <v>166</v>
      </c>
      <c r="H1356" s="20" t="s">
        <v>163</v>
      </c>
      <c r="I1356" s="23" t="s">
        <v>163</v>
      </c>
      <c r="J1356" s="23" t="s">
        <v>163</v>
      </c>
      <c r="K1356" s="24" t="s">
        <v>163</v>
      </c>
      <c r="L1356" s="20" t="s">
        <v>163</v>
      </c>
      <c r="R1356" s="5"/>
      <c r="S1356" s="20"/>
      <c r="T1356" s="2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12"/>
      <c r="AF1356" s="12"/>
    </row>
    <row r="1357" spans="1:32" ht="15" customHeight="1">
      <c r="A1357" s="14" t="s">
        <v>22</v>
      </c>
      <c r="B1357" s="3" t="s">
        <v>140</v>
      </c>
      <c r="C1357" s="20" t="s">
        <v>312</v>
      </c>
      <c r="D1357" s="21" t="s">
        <v>224</v>
      </c>
      <c r="E1357" s="21">
        <v>60</v>
      </c>
      <c r="F1357" s="22" t="s">
        <v>24</v>
      </c>
      <c r="G1357" s="21" t="s">
        <v>166</v>
      </c>
      <c r="H1357" s="20" t="s">
        <v>163</v>
      </c>
      <c r="I1357" s="23" t="s">
        <v>163</v>
      </c>
      <c r="J1357" s="23" t="s">
        <v>163</v>
      </c>
      <c r="K1357" s="24" t="s">
        <v>163</v>
      </c>
      <c r="L1357" s="20" t="s">
        <v>163</v>
      </c>
      <c r="R1357" s="5"/>
      <c r="S1357" s="20"/>
      <c r="T1357" s="20"/>
      <c r="U1357" s="20"/>
      <c r="V1357" s="20"/>
      <c r="W1357" s="20"/>
      <c r="X1357" s="20"/>
      <c r="Y1357" s="20"/>
      <c r="Z1357" s="20"/>
      <c r="AA1357" s="20"/>
      <c r="AB1357" s="20"/>
      <c r="AC1357" s="20"/>
      <c r="AD1357" s="20"/>
      <c r="AE1357" s="12"/>
      <c r="AF1357" s="12"/>
    </row>
    <row r="1358" spans="1:32" ht="15" customHeight="1">
      <c r="A1358" s="14" t="s">
        <v>31</v>
      </c>
      <c r="B1358" s="3" t="s">
        <v>30</v>
      </c>
      <c r="C1358" s="20" t="s">
        <v>181</v>
      </c>
      <c r="D1358" s="21" t="s">
        <v>158</v>
      </c>
      <c r="E1358" s="21">
        <v>60</v>
      </c>
      <c r="F1358" s="22" t="s">
        <v>24</v>
      </c>
      <c r="G1358" s="21" t="s">
        <v>171</v>
      </c>
      <c r="H1358" s="20" t="s">
        <v>163</v>
      </c>
      <c r="I1358" s="23" t="s">
        <v>163</v>
      </c>
      <c r="J1358" s="23" t="s">
        <v>163</v>
      </c>
      <c r="K1358" s="24" t="s">
        <v>163</v>
      </c>
      <c r="L1358" s="20" t="s">
        <v>163</v>
      </c>
      <c r="R1358" s="5"/>
      <c r="S1358" s="20"/>
      <c r="T1358" s="20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0"/>
      <c r="AE1358" s="12"/>
      <c r="AF1358" s="12"/>
    </row>
    <row r="1359" spans="1:32" ht="15" customHeight="1">
      <c r="A1359" s="14" t="s">
        <v>31</v>
      </c>
      <c r="B1359" s="3" t="s">
        <v>30</v>
      </c>
      <c r="C1359" s="20" t="s">
        <v>181</v>
      </c>
      <c r="D1359" s="21" t="s">
        <v>158</v>
      </c>
      <c r="E1359" s="21">
        <v>60</v>
      </c>
      <c r="F1359" s="22" t="s">
        <v>24</v>
      </c>
      <c r="G1359" s="21" t="s">
        <v>171</v>
      </c>
      <c r="H1359" s="20" t="s">
        <v>163</v>
      </c>
      <c r="I1359" s="23" t="s">
        <v>163</v>
      </c>
      <c r="J1359" s="23" t="s">
        <v>163</v>
      </c>
      <c r="K1359" s="24" t="s">
        <v>163</v>
      </c>
      <c r="L1359" s="20" t="s">
        <v>163</v>
      </c>
      <c r="R1359" s="5"/>
      <c r="S1359" s="20"/>
      <c r="T1359" s="20"/>
      <c r="U1359" s="20"/>
      <c r="V1359" s="20"/>
      <c r="W1359" s="20"/>
      <c r="X1359" s="20"/>
      <c r="Y1359" s="20"/>
      <c r="Z1359" s="20"/>
      <c r="AA1359" s="20"/>
      <c r="AB1359" s="20"/>
      <c r="AC1359" s="20"/>
      <c r="AD1359" s="20"/>
      <c r="AE1359" s="12"/>
      <c r="AF1359" s="12"/>
    </row>
    <row r="1360" spans="1:32" ht="15" customHeight="1">
      <c r="A1360" s="14" t="s">
        <v>31</v>
      </c>
      <c r="B1360" s="3" t="s">
        <v>30</v>
      </c>
      <c r="C1360" s="20" t="s">
        <v>181</v>
      </c>
      <c r="D1360" s="21" t="s">
        <v>158</v>
      </c>
      <c r="E1360" s="21">
        <v>60</v>
      </c>
      <c r="F1360" s="22" t="s">
        <v>24</v>
      </c>
      <c r="G1360" s="21" t="s">
        <v>171</v>
      </c>
      <c r="H1360" s="20" t="s">
        <v>163</v>
      </c>
      <c r="I1360" s="23" t="s">
        <v>163</v>
      </c>
      <c r="J1360" s="23" t="s">
        <v>163</v>
      </c>
      <c r="K1360" s="24" t="s">
        <v>163</v>
      </c>
      <c r="L1360" s="20" t="s">
        <v>163</v>
      </c>
      <c r="R1360" s="5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12"/>
      <c r="AF1360" s="12"/>
    </row>
    <row r="1361" spans="1:32" ht="15" customHeight="1">
      <c r="A1361" s="14" t="s">
        <v>31</v>
      </c>
      <c r="B1361" s="3" t="s">
        <v>30</v>
      </c>
      <c r="C1361" s="20" t="s">
        <v>181</v>
      </c>
      <c r="D1361" s="21" t="s">
        <v>158</v>
      </c>
      <c r="E1361" s="21">
        <v>60</v>
      </c>
      <c r="F1361" s="22" t="s">
        <v>24</v>
      </c>
      <c r="G1361" s="21" t="s">
        <v>171</v>
      </c>
      <c r="H1361" s="20" t="s">
        <v>163</v>
      </c>
      <c r="I1361" s="23" t="s">
        <v>163</v>
      </c>
      <c r="J1361" s="23" t="s">
        <v>163</v>
      </c>
      <c r="K1361" s="24" t="s">
        <v>163</v>
      </c>
      <c r="L1361" s="20" t="s">
        <v>163</v>
      </c>
      <c r="R1361" s="5"/>
      <c r="S1361" s="20"/>
      <c r="T1361" s="20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0"/>
      <c r="AE1361" s="12"/>
      <c r="AF1361" s="12"/>
    </row>
    <row r="1362" spans="1:32" ht="15" customHeight="1">
      <c r="A1362" s="14" t="s">
        <v>31</v>
      </c>
      <c r="B1362" s="3" t="s">
        <v>30</v>
      </c>
      <c r="C1362" s="20" t="s">
        <v>181</v>
      </c>
      <c r="D1362" s="21" t="s">
        <v>158</v>
      </c>
      <c r="E1362" s="21">
        <v>60</v>
      </c>
      <c r="F1362" s="22" t="s">
        <v>29</v>
      </c>
      <c r="G1362" s="21" t="s">
        <v>171</v>
      </c>
      <c r="H1362" s="20" t="s">
        <v>163</v>
      </c>
      <c r="I1362" s="23" t="s">
        <v>163</v>
      </c>
      <c r="J1362" s="23" t="s">
        <v>163</v>
      </c>
      <c r="K1362" s="24" t="s">
        <v>163</v>
      </c>
      <c r="L1362" s="20" t="s">
        <v>163</v>
      </c>
      <c r="R1362" s="5"/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12"/>
      <c r="AF1362" s="12"/>
    </row>
    <row r="1363" spans="1:32" ht="15" customHeight="1">
      <c r="A1363" s="14" t="s">
        <v>31</v>
      </c>
      <c r="B1363" s="3" t="s">
        <v>30</v>
      </c>
      <c r="C1363" s="20" t="s">
        <v>181</v>
      </c>
      <c r="D1363" s="21" t="s">
        <v>158</v>
      </c>
      <c r="E1363" s="21">
        <v>60</v>
      </c>
      <c r="F1363" s="22" t="s">
        <v>29</v>
      </c>
      <c r="G1363" s="21" t="s">
        <v>171</v>
      </c>
      <c r="H1363" s="20" t="s">
        <v>163</v>
      </c>
      <c r="I1363" s="23" t="s">
        <v>163</v>
      </c>
      <c r="J1363" s="23" t="s">
        <v>163</v>
      </c>
      <c r="K1363" s="24" t="s">
        <v>163</v>
      </c>
      <c r="L1363" s="20" t="s">
        <v>163</v>
      </c>
      <c r="R1363" s="5"/>
      <c r="S1363" s="20"/>
      <c r="T1363" s="20"/>
      <c r="U1363" s="20"/>
      <c r="V1363" s="20"/>
      <c r="W1363" s="20"/>
      <c r="X1363" s="20"/>
      <c r="Y1363" s="20"/>
      <c r="Z1363" s="20"/>
      <c r="AA1363" s="20"/>
      <c r="AB1363" s="20"/>
      <c r="AC1363" s="20"/>
      <c r="AD1363" s="20"/>
      <c r="AE1363" s="12"/>
      <c r="AF1363" s="12"/>
    </row>
    <row r="1364" spans="1:32" ht="15" customHeight="1">
      <c r="A1364" s="14" t="s">
        <v>31</v>
      </c>
      <c r="B1364" s="3" t="s">
        <v>30</v>
      </c>
      <c r="C1364" s="20" t="s">
        <v>181</v>
      </c>
      <c r="D1364" s="21" t="s">
        <v>158</v>
      </c>
      <c r="E1364" s="21">
        <v>60</v>
      </c>
      <c r="F1364" s="22" t="s">
        <v>29</v>
      </c>
      <c r="G1364" s="21" t="s">
        <v>171</v>
      </c>
      <c r="H1364" s="20" t="s">
        <v>163</v>
      </c>
      <c r="I1364" s="23" t="s">
        <v>163</v>
      </c>
      <c r="J1364" s="23" t="s">
        <v>163</v>
      </c>
      <c r="K1364" s="24" t="s">
        <v>163</v>
      </c>
      <c r="L1364" s="20" t="s">
        <v>163</v>
      </c>
      <c r="R1364" s="5"/>
      <c r="S1364" s="20"/>
      <c r="T1364" s="2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12"/>
      <c r="AF1364" s="12"/>
    </row>
    <row r="1365" spans="1:32" ht="15" customHeight="1">
      <c r="A1365" s="14" t="s">
        <v>31</v>
      </c>
      <c r="B1365" s="3" t="s">
        <v>30</v>
      </c>
      <c r="C1365" s="20" t="s">
        <v>181</v>
      </c>
      <c r="D1365" s="21" t="s">
        <v>158</v>
      </c>
      <c r="E1365" s="21">
        <v>60</v>
      </c>
      <c r="F1365" s="22" t="s">
        <v>29</v>
      </c>
      <c r="G1365" s="21" t="s">
        <v>171</v>
      </c>
      <c r="H1365" s="20" t="s">
        <v>163</v>
      </c>
      <c r="I1365" s="23" t="s">
        <v>163</v>
      </c>
      <c r="J1365" s="23" t="s">
        <v>163</v>
      </c>
      <c r="K1365" s="24" t="s">
        <v>163</v>
      </c>
      <c r="L1365" s="20" t="s">
        <v>163</v>
      </c>
      <c r="R1365" s="5"/>
      <c r="S1365" s="20"/>
      <c r="T1365" s="20"/>
      <c r="U1365" s="20"/>
      <c r="V1365" s="20"/>
      <c r="W1365" s="20"/>
      <c r="X1365" s="20"/>
      <c r="Y1365" s="20"/>
      <c r="Z1365" s="20"/>
      <c r="AA1365" s="20"/>
      <c r="AB1365" s="20"/>
      <c r="AC1365" s="20"/>
      <c r="AD1365" s="20"/>
      <c r="AE1365" s="12"/>
      <c r="AF1365" s="12"/>
    </row>
    <row r="1366" spans="1:32" ht="15" customHeight="1">
      <c r="A1366" s="14" t="s">
        <v>22</v>
      </c>
      <c r="B1366" s="3" t="s">
        <v>30</v>
      </c>
      <c r="C1366" s="15" t="s">
        <v>181</v>
      </c>
      <c r="D1366" s="16" t="s">
        <v>158</v>
      </c>
      <c r="E1366" s="16">
        <v>60</v>
      </c>
      <c r="F1366" s="17" t="s">
        <v>24</v>
      </c>
      <c r="G1366" s="16" t="s">
        <v>171</v>
      </c>
      <c r="H1366" s="15" t="s">
        <v>163</v>
      </c>
      <c r="I1366" s="18" t="s">
        <v>163</v>
      </c>
      <c r="J1366" s="18" t="s">
        <v>163</v>
      </c>
      <c r="K1366" s="19" t="s">
        <v>163</v>
      </c>
      <c r="L1366" s="15" t="s">
        <v>163</v>
      </c>
      <c r="R1366" s="5"/>
      <c r="S1366" s="20"/>
      <c r="T1366" s="20"/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0"/>
      <c r="AE1366" s="12"/>
      <c r="AF1366" s="12"/>
    </row>
    <row r="1367" spans="1:32" ht="15" customHeight="1">
      <c r="A1367" s="14" t="s">
        <v>22</v>
      </c>
      <c r="B1367" s="3" t="s">
        <v>30</v>
      </c>
      <c r="C1367" s="15" t="s">
        <v>181</v>
      </c>
      <c r="D1367" s="16" t="s">
        <v>158</v>
      </c>
      <c r="E1367" s="16">
        <v>60</v>
      </c>
      <c r="F1367" s="17" t="s">
        <v>24</v>
      </c>
      <c r="G1367" s="16" t="s">
        <v>171</v>
      </c>
      <c r="H1367" s="15" t="s">
        <v>163</v>
      </c>
      <c r="I1367" s="18" t="s">
        <v>163</v>
      </c>
      <c r="J1367" s="18" t="s">
        <v>163</v>
      </c>
      <c r="K1367" s="19" t="s">
        <v>163</v>
      </c>
      <c r="L1367" s="15" t="s">
        <v>163</v>
      </c>
      <c r="R1367" s="5"/>
      <c r="S1367" s="20"/>
      <c r="T1367" s="20"/>
      <c r="U1367" s="20"/>
      <c r="V1367" s="20"/>
      <c r="W1367" s="20"/>
      <c r="X1367" s="20"/>
      <c r="Y1367" s="20"/>
      <c r="Z1367" s="20"/>
      <c r="AA1367" s="20"/>
      <c r="AB1367" s="20"/>
      <c r="AC1367" s="20"/>
      <c r="AD1367" s="20"/>
      <c r="AE1367" s="12"/>
      <c r="AF1367" s="12"/>
    </row>
    <row r="1368" spans="1:32" ht="15" customHeight="1">
      <c r="A1368" s="14" t="s">
        <v>22</v>
      </c>
      <c r="B1368" s="3" t="s">
        <v>30</v>
      </c>
      <c r="C1368" s="15" t="s">
        <v>181</v>
      </c>
      <c r="D1368" s="16" t="s">
        <v>158</v>
      </c>
      <c r="E1368" s="16">
        <v>60</v>
      </c>
      <c r="F1368" s="17" t="s">
        <v>24</v>
      </c>
      <c r="G1368" s="16" t="s">
        <v>171</v>
      </c>
      <c r="H1368" s="15" t="s">
        <v>163</v>
      </c>
      <c r="I1368" s="18" t="s">
        <v>163</v>
      </c>
      <c r="J1368" s="18" t="s">
        <v>163</v>
      </c>
      <c r="K1368" s="19" t="s">
        <v>163</v>
      </c>
      <c r="L1368" s="15" t="s">
        <v>163</v>
      </c>
      <c r="R1368" s="5"/>
      <c r="S1368" s="20"/>
      <c r="T1368" s="20"/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0"/>
      <c r="AE1368" s="12"/>
      <c r="AF1368" s="12"/>
    </row>
    <row r="1369" spans="1:32" ht="15" customHeight="1">
      <c r="A1369" s="14" t="s">
        <v>22</v>
      </c>
      <c r="B1369" s="3" t="s">
        <v>30</v>
      </c>
      <c r="C1369" s="15" t="s">
        <v>181</v>
      </c>
      <c r="D1369" s="16" t="s">
        <v>158</v>
      </c>
      <c r="E1369" s="16">
        <v>60</v>
      </c>
      <c r="F1369" s="17" t="s">
        <v>24</v>
      </c>
      <c r="G1369" s="16" t="s">
        <v>171</v>
      </c>
      <c r="H1369" s="15" t="s">
        <v>163</v>
      </c>
      <c r="I1369" s="18" t="s">
        <v>163</v>
      </c>
      <c r="J1369" s="18" t="s">
        <v>163</v>
      </c>
      <c r="K1369" s="19" t="s">
        <v>163</v>
      </c>
      <c r="L1369" s="15" t="s">
        <v>163</v>
      </c>
      <c r="R1369" s="5"/>
      <c r="S1369" s="20"/>
      <c r="T1369" s="20"/>
      <c r="U1369" s="20"/>
      <c r="V1369" s="20"/>
      <c r="W1369" s="20"/>
      <c r="X1369" s="20"/>
      <c r="Y1369" s="20"/>
      <c r="Z1369" s="20"/>
      <c r="AA1369" s="20"/>
      <c r="AB1369" s="20"/>
      <c r="AC1369" s="20"/>
      <c r="AD1369" s="20"/>
      <c r="AE1369" s="12"/>
      <c r="AF1369" s="12"/>
    </row>
    <row r="1370" spans="1:32" ht="15" customHeight="1">
      <c r="A1370" s="14" t="s">
        <v>22</v>
      </c>
      <c r="B1370" s="3" t="s">
        <v>30</v>
      </c>
      <c r="C1370" s="15" t="s">
        <v>181</v>
      </c>
      <c r="D1370" s="16" t="s">
        <v>158</v>
      </c>
      <c r="E1370" s="16">
        <v>60</v>
      </c>
      <c r="F1370" s="17" t="s">
        <v>40</v>
      </c>
      <c r="G1370" s="16" t="s">
        <v>171</v>
      </c>
      <c r="H1370" s="15" t="s">
        <v>163</v>
      </c>
      <c r="I1370" s="18" t="s">
        <v>163</v>
      </c>
      <c r="J1370" s="18" t="s">
        <v>163</v>
      </c>
      <c r="K1370" s="19" t="s">
        <v>163</v>
      </c>
      <c r="L1370" s="15" t="s">
        <v>163</v>
      </c>
      <c r="R1370" s="5"/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12"/>
      <c r="AF1370" s="12"/>
    </row>
    <row r="1371" spans="1:32" ht="15" customHeight="1">
      <c r="A1371" s="14" t="s">
        <v>22</v>
      </c>
      <c r="B1371" s="3" t="s">
        <v>30</v>
      </c>
      <c r="C1371" s="15" t="s">
        <v>181</v>
      </c>
      <c r="D1371" s="16" t="s">
        <v>158</v>
      </c>
      <c r="E1371" s="16">
        <v>60</v>
      </c>
      <c r="F1371" s="17" t="s">
        <v>40</v>
      </c>
      <c r="G1371" s="16" t="s">
        <v>171</v>
      </c>
      <c r="H1371" s="15" t="s">
        <v>163</v>
      </c>
      <c r="I1371" s="18" t="s">
        <v>163</v>
      </c>
      <c r="J1371" s="18" t="s">
        <v>163</v>
      </c>
      <c r="K1371" s="19" t="s">
        <v>163</v>
      </c>
      <c r="L1371" s="15" t="s">
        <v>163</v>
      </c>
      <c r="R1371" s="5"/>
      <c r="S1371" s="20"/>
      <c r="T1371" s="20"/>
      <c r="U1371" s="20"/>
      <c r="V1371" s="20"/>
      <c r="W1371" s="20"/>
      <c r="X1371" s="20"/>
      <c r="Y1371" s="20"/>
      <c r="Z1371" s="20"/>
      <c r="AA1371" s="20"/>
      <c r="AB1371" s="20"/>
      <c r="AC1371" s="20"/>
      <c r="AD1371" s="20"/>
      <c r="AE1371" s="12"/>
      <c r="AF1371" s="12"/>
    </row>
    <row r="1372" spans="1:32" ht="15" customHeight="1">
      <c r="A1372" s="14" t="s">
        <v>22</v>
      </c>
      <c r="B1372" s="3" t="s">
        <v>30</v>
      </c>
      <c r="C1372" s="15" t="s">
        <v>181</v>
      </c>
      <c r="D1372" s="16" t="s">
        <v>158</v>
      </c>
      <c r="E1372" s="16">
        <v>60</v>
      </c>
      <c r="F1372" s="17" t="s">
        <v>40</v>
      </c>
      <c r="G1372" s="16" t="s">
        <v>171</v>
      </c>
      <c r="H1372" s="15" t="s">
        <v>163</v>
      </c>
      <c r="I1372" s="18" t="s">
        <v>163</v>
      </c>
      <c r="J1372" s="18" t="s">
        <v>163</v>
      </c>
      <c r="K1372" s="19" t="s">
        <v>163</v>
      </c>
      <c r="L1372" s="15" t="s">
        <v>163</v>
      </c>
      <c r="R1372" s="5"/>
      <c r="S1372" s="20"/>
      <c r="T1372" s="2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12"/>
      <c r="AF1372" s="12"/>
    </row>
    <row r="1373" spans="1:32" ht="15" customHeight="1">
      <c r="A1373" s="14" t="s">
        <v>22</v>
      </c>
      <c r="B1373" s="3" t="s">
        <v>30</v>
      </c>
      <c r="C1373" s="15" t="s">
        <v>181</v>
      </c>
      <c r="D1373" s="16" t="s">
        <v>158</v>
      </c>
      <c r="E1373" s="16">
        <v>60</v>
      </c>
      <c r="F1373" s="17" t="s">
        <v>40</v>
      </c>
      <c r="G1373" s="16" t="s">
        <v>171</v>
      </c>
      <c r="H1373" s="15" t="s">
        <v>163</v>
      </c>
      <c r="I1373" s="18" t="s">
        <v>163</v>
      </c>
      <c r="J1373" s="18" t="s">
        <v>163</v>
      </c>
      <c r="K1373" s="19" t="s">
        <v>163</v>
      </c>
      <c r="L1373" s="15" t="s">
        <v>163</v>
      </c>
      <c r="R1373" s="5"/>
      <c r="S1373" s="20"/>
      <c r="T1373" s="20"/>
      <c r="U1373" s="20"/>
      <c r="V1373" s="20"/>
      <c r="W1373" s="20"/>
      <c r="X1373" s="20"/>
      <c r="Y1373" s="20"/>
      <c r="Z1373" s="20"/>
      <c r="AA1373" s="20"/>
      <c r="AB1373" s="20"/>
      <c r="AC1373" s="20"/>
      <c r="AD1373" s="20"/>
      <c r="AE1373" s="12"/>
      <c r="AF1373" s="12"/>
    </row>
    <row r="1374" spans="1:32" ht="15" customHeight="1">
      <c r="A1374" s="14" t="s">
        <v>31</v>
      </c>
      <c r="B1374" s="3" t="s">
        <v>50</v>
      </c>
      <c r="C1374" s="15" t="s">
        <v>254</v>
      </c>
      <c r="D1374" s="16" t="s">
        <v>158</v>
      </c>
      <c r="E1374" s="16">
        <v>120</v>
      </c>
      <c r="F1374" s="17" t="s">
        <v>29</v>
      </c>
      <c r="G1374" s="16" t="s">
        <v>166</v>
      </c>
      <c r="H1374" s="15" t="s">
        <v>163</v>
      </c>
      <c r="I1374" s="18" t="s">
        <v>163</v>
      </c>
      <c r="J1374" s="18" t="s">
        <v>163</v>
      </c>
      <c r="K1374" s="19" t="s">
        <v>163</v>
      </c>
      <c r="L1374" s="15" t="s">
        <v>163</v>
      </c>
      <c r="R1374" s="5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12"/>
      <c r="AF1374" s="12"/>
    </row>
    <row r="1375" spans="1:32" ht="15" customHeight="1">
      <c r="A1375" s="14" t="s">
        <v>31</v>
      </c>
      <c r="B1375" s="3" t="s">
        <v>50</v>
      </c>
      <c r="C1375" s="15" t="s">
        <v>254</v>
      </c>
      <c r="D1375" s="16" t="s">
        <v>158</v>
      </c>
      <c r="E1375" s="16">
        <v>120</v>
      </c>
      <c r="F1375" s="17" t="s">
        <v>29</v>
      </c>
      <c r="G1375" s="16" t="s">
        <v>166</v>
      </c>
      <c r="H1375" s="15" t="s">
        <v>163</v>
      </c>
      <c r="I1375" s="18" t="s">
        <v>163</v>
      </c>
      <c r="J1375" s="18" t="s">
        <v>163</v>
      </c>
      <c r="K1375" s="19" t="s">
        <v>163</v>
      </c>
      <c r="L1375" s="15" t="s">
        <v>163</v>
      </c>
      <c r="R1375" s="5"/>
      <c r="S1375" s="20"/>
      <c r="T1375" s="20"/>
      <c r="U1375" s="20"/>
      <c r="V1375" s="20"/>
      <c r="W1375" s="20"/>
      <c r="X1375" s="20"/>
      <c r="Y1375" s="20"/>
      <c r="Z1375" s="20"/>
      <c r="AA1375" s="20"/>
      <c r="AB1375" s="20"/>
      <c r="AC1375" s="20"/>
      <c r="AD1375" s="20"/>
      <c r="AE1375" s="12"/>
      <c r="AF1375" s="12"/>
    </row>
    <row r="1376" spans="1:32" ht="15" customHeight="1">
      <c r="A1376" s="14" t="s">
        <v>31</v>
      </c>
      <c r="B1376" s="3" t="s">
        <v>50</v>
      </c>
      <c r="C1376" s="15" t="s">
        <v>254</v>
      </c>
      <c r="D1376" s="16" t="s">
        <v>158</v>
      </c>
      <c r="E1376" s="16">
        <v>120</v>
      </c>
      <c r="F1376" s="17" t="s">
        <v>29</v>
      </c>
      <c r="G1376" s="16" t="s">
        <v>166</v>
      </c>
      <c r="H1376" s="15" t="s">
        <v>163</v>
      </c>
      <c r="I1376" s="18" t="s">
        <v>163</v>
      </c>
      <c r="J1376" s="18" t="s">
        <v>163</v>
      </c>
      <c r="K1376" s="19" t="s">
        <v>163</v>
      </c>
      <c r="L1376" s="15" t="s">
        <v>163</v>
      </c>
      <c r="R1376" s="5"/>
      <c r="S1376" s="20"/>
      <c r="T1376" s="20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0"/>
      <c r="AE1376" s="12"/>
      <c r="AF1376" s="12"/>
    </row>
    <row r="1377" spans="1:32" ht="15" customHeight="1">
      <c r="A1377" s="14" t="s">
        <v>31</v>
      </c>
      <c r="B1377" s="3" t="s">
        <v>50</v>
      </c>
      <c r="C1377" s="15" t="s">
        <v>254</v>
      </c>
      <c r="D1377" s="16" t="s">
        <v>158</v>
      </c>
      <c r="E1377" s="16">
        <v>120</v>
      </c>
      <c r="F1377" s="17" t="s">
        <v>29</v>
      </c>
      <c r="G1377" s="16" t="s">
        <v>166</v>
      </c>
      <c r="H1377" s="15" t="s">
        <v>163</v>
      </c>
      <c r="I1377" s="18" t="s">
        <v>163</v>
      </c>
      <c r="J1377" s="18" t="s">
        <v>163</v>
      </c>
      <c r="K1377" s="19" t="s">
        <v>163</v>
      </c>
      <c r="L1377" s="15" t="s">
        <v>163</v>
      </c>
      <c r="R1377" s="5"/>
      <c r="S1377" s="20"/>
      <c r="T1377" s="20"/>
      <c r="U1377" s="20"/>
      <c r="V1377" s="20"/>
      <c r="W1377" s="20"/>
      <c r="X1377" s="20"/>
      <c r="Y1377" s="20"/>
      <c r="Z1377" s="20"/>
      <c r="AA1377" s="20"/>
      <c r="AB1377" s="20"/>
      <c r="AC1377" s="20"/>
      <c r="AD1377" s="20"/>
      <c r="AE1377" s="12"/>
      <c r="AF1377" s="12"/>
    </row>
    <row r="1378" spans="1:32" ht="15" customHeight="1">
      <c r="A1378" s="14" t="s">
        <v>31</v>
      </c>
      <c r="B1378" s="3" t="s">
        <v>50</v>
      </c>
      <c r="C1378" s="15" t="s">
        <v>254</v>
      </c>
      <c r="D1378" s="16" t="s">
        <v>158</v>
      </c>
      <c r="E1378" s="16">
        <v>120</v>
      </c>
      <c r="F1378" s="17" t="s">
        <v>29</v>
      </c>
      <c r="G1378" s="16" t="s">
        <v>166</v>
      </c>
      <c r="H1378" s="15" t="s">
        <v>163</v>
      </c>
      <c r="I1378" s="18" t="s">
        <v>163</v>
      </c>
      <c r="J1378" s="18" t="s">
        <v>163</v>
      </c>
      <c r="K1378" s="19" t="s">
        <v>163</v>
      </c>
      <c r="L1378" s="15" t="s">
        <v>163</v>
      </c>
      <c r="R1378" s="5"/>
      <c r="S1378" s="20"/>
      <c r="T1378" s="20"/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0"/>
      <c r="AE1378" s="12"/>
      <c r="AF1378" s="12"/>
    </row>
    <row r="1379" spans="1:32" ht="15" customHeight="1">
      <c r="A1379" s="14" t="s">
        <v>31</v>
      </c>
      <c r="B1379" s="3" t="s">
        <v>50</v>
      </c>
      <c r="C1379" s="15" t="s">
        <v>254</v>
      </c>
      <c r="D1379" s="16" t="s">
        <v>158</v>
      </c>
      <c r="E1379" s="16">
        <v>120</v>
      </c>
      <c r="F1379" s="17" t="s">
        <v>29</v>
      </c>
      <c r="G1379" s="16" t="s">
        <v>166</v>
      </c>
      <c r="H1379" s="15" t="s">
        <v>163</v>
      </c>
      <c r="I1379" s="18" t="s">
        <v>163</v>
      </c>
      <c r="J1379" s="18" t="s">
        <v>163</v>
      </c>
      <c r="K1379" s="19" t="s">
        <v>163</v>
      </c>
      <c r="L1379" s="15" t="s">
        <v>163</v>
      </c>
      <c r="R1379" s="5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12"/>
      <c r="AF1379" s="12"/>
    </row>
    <row r="1380" spans="1:32" ht="15" customHeight="1">
      <c r="A1380" s="14" t="s">
        <v>31</v>
      </c>
      <c r="B1380" s="3" t="s">
        <v>50</v>
      </c>
      <c r="C1380" s="20" t="s">
        <v>254</v>
      </c>
      <c r="D1380" s="21" t="s">
        <v>158</v>
      </c>
      <c r="E1380" s="21">
        <v>120</v>
      </c>
      <c r="F1380" s="22" t="s">
        <v>27</v>
      </c>
      <c r="G1380" s="21" t="s">
        <v>166</v>
      </c>
      <c r="H1380" s="20" t="s">
        <v>163</v>
      </c>
      <c r="I1380" s="23" t="s">
        <v>163</v>
      </c>
      <c r="J1380" s="23" t="s">
        <v>163</v>
      </c>
      <c r="K1380" s="24" t="s">
        <v>163</v>
      </c>
      <c r="L1380" s="20" t="s">
        <v>163</v>
      </c>
      <c r="R1380" s="5"/>
      <c r="S1380" s="20"/>
      <c r="T1380" s="2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12"/>
      <c r="AF1380" s="12"/>
    </row>
    <row r="1381" spans="1:32" ht="15" customHeight="1">
      <c r="A1381" s="14" t="s">
        <v>31</v>
      </c>
      <c r="B1381" s="3" t="s">
        <v>50</v>
      </c>
      <c r="C1381" s="20" t="s">
        <v>254</v>
      </c>
      <c r="D1381" s="21" t="s">
        <v>158</v>
      </c>
      <c r="E1381" s="21">
        <v>120</v>
      </c>
      <c r="F1381" s="22" t="s">
        <v>27</v>
      </c>
      <c r="G1381" s="21" t="s">
        <v>166</v>
      </c>
      <c r="H1381" s="20" t="s">
        <v>163</v>
      </c>
      <c r="I1381" s="23" t="s">
        <v>163</v>
      </c>
      <c r="J1381" s="23" t="s">
        <v>163</v>
      </c>
      <c r="K1381" s="24" t="s">
        <v>163</v>
      </c>
      <c r="L1381" s="20" t="s">
        <v>163</v>
      </c>
      <c r="R1381" s="5"/>
      <c r="S1381" s="20"/>
      <c r="T1381" s="20"/>
      <c r="U1381" s="20"/>
      <c r="V1381" s="20"/>
      <c r="W1381" s="20"/>
      <c r="X1381" s="20"/>
      <c r="Y1381" s="20"/>
      <c r="Z1381" s="20"/>
      <c r="AA1381" s="20"/>
      <c r="AB1381" s="20"/>
      <c r="AC1381" s="20"/>
      <c r="AD1381" s="20"/>
      <c r="AE1381" s="12"/>
      <c r="AF1381" s="12"/>
    </row>
    <row r="1382" spans="1:32" ht="15" customHeight="1">
      <c r="A1382" s="14" t="s">
        <v>31</v>
      </c>
      <c r="B1382" s="3" t="s">
        <v>50</v>
      </c>
      <c r="C1382" s="20" t="s">
        <v>254</v>
      </c>
      <c r="D1382" s="21" t="s">
        <v>158</v>
      </c>
      <c r="E1382" s="21">
        <v>120</v>
      </c>
      <c r="F1382" s="22" t="s">
        <v>27</v>
      </c>
      <c r="G1382" s="21" t="s">
        <v>166</v>
      </c>
      <c r="H1382" s="20" t="s">
        <v>163</v>
      </c>
      <c r="I1382" s="23" t="s">
        <v>163</v>
      </c>
      <c r="J1382" s="23" t="s">
        <v>163</v>
      </c>
      <c r="K1382" s="24" t="s">
        <v>163</v>
      </c>
      <c r="L1382" s="20" t="s">
        <v>163</v>
      </c>
      <c r="R1382" s="5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12"/>
      <c r="AF1382" s="12"/>
    </row>
    <row r="1383" spans="1:32" ht="15" customHeight="1">
      <c r="A1383" s="14" t="s">
        <v>31</v>
      </c>
      <c r="B1383" s="3" t="s">
        <v>50</v>
      </c>
      <c r="C1383" s="20" t="s">
        <v>254</v>
      </c>
      <c r="D1383" s="21" t="s">
        <v>158</v>
      </c>
      <c r="E1383" s="21">
        <v>120</v>
      </c>
      <c r="F1383" s="22" t="s">
        <v>27</v>
      </c>
      <c r="G1383" s="21" t="s">
        <v>166</v>
      </c>
      <c r="H1383" s="20" t="s">
        <v>163</v>
      </c>
      <c r="I1383" s="23" t="s">
        <v>163</v>
      </c>
      <c r="J1383" s="23" t="s">
        <v>163</v>
      </c>
      <c r="K1383" s="24" t="s">
        <v>163</v>
      </c>
      <c r="L1383" s="20" t="s">
        <v>163</v>
      </c>
      <c r="R1383" s="5"/>
      <c r="S1383" s="20"/>
      <c r="T1383" s="20"/>
      <c r="U1383" s="20"/>
      <c r="V1383" s="20"/>
      <c r="W1383" s="20"/>
      <c r="X1383" s="20"/>
      <c r="Y1383" s="20"/>
      <c r="Z1383" s="20"/>
      <c r="AA1383" s="20"/>
      <c r="AB1383" s="20"/>
      <c r="AC1383" s="20"/>
      <c r="AD1383" s="20"/>
      <c r="AE1383" s="12"/>
      <c r="AF1383" s="12"/>
    </row>
    <row r="1384" spans="1:32" ht="15" customHeight="1">
      <c r="A1384" s="14" t="s">
        <v>31</v>
      </c>
      <c r="B1384" s="3" t="s">
        <v>50</v>
      </c>
      <c r="C1384" s="20" t="s">
        <v>254</v>
      </c>
      <c r="D1384" s="21" t="s">
        <v>158</v>
      </c>
      <c r="E1384" s="21">
        <v>120</v>
      </c>
      <c r="F1384" s="22" t="s">
        <v>27</v>
      </c>
      <c r="G1384" s="21" t="s">
        <v>166</v>
      </c>
      <c r="H1384" s="20" t="s">
        <v>163</v>
      </c>
      <c r="I1384" s="23" t="s">
        <v>163</v>
      </c>
      <c r="J1384" s="23" t="s">
        <v>163</v>
      </c>
      <c r="K1384" s="24" t="s">
        <v>163</v>
      </c>
      <c r="L1384" s="20" t="s">
        <v>163</v>
      </c>
      <c r="R1384" s="5"/>
      <c r="S1384" s="20"/>
      <c r="T1384" s="20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12"/>
      <c r="AF1384" s="12"/>
    </row>
    <row r="1385" spans="1:32" ht="15" customHeight="1">
      <c r="A1385" s="14" t="s">
        <v>31</v>
      </c>
      <c r="B1385" s="3" t="s">
        <v>50</v>
      </c>
      <c r="C1385" s="20" t="s">
        <v>254</v>
      </c>
      <c r="D1385" s="21" t="s">
        <v>158</v>
      </c>
      <c r="E1385" s="21">
        <v>120</v>
      </c>
      <c r="F1385" s="22" t="s">
        <v>27</v>
      </c>
      <c r="G1385" s="21" t="s">
        <v>166</v>
      </c>
      <c r="H1385" s="20" t="s">
        <v>163</v>
      </c>
      <c r="I1385" s="23" t="s">
        <v>163</v>
      </c>
      <c r="J1385" s="23" t="s">
        <v>163</v>
      </c>
      <c r="K1385" s="24" t="s">
        <v>163</v>
      </c>
      <c r="L1385" s="20" t="s">
        <v>163</v>
      </c>
      <c r="R1385" s="5"/>
      <c r="S1385" s="20"/>
      <c r="T1385" s="20"/>
      <c r="U1385" s="20"/>
      <c r="V1385" s="20"/>
      <c r="W1385" s="20"/>
      <c r="X1385" s="20"/>
      <c r="Y1385" s="20"/>
      <c r="Z1385" s="20"/>
      <c r="AA1385" s="20"/>
      <c r="AB1385" s="20"/>
      <c r="AC1385" s="20"/>
      <c r="AD1385" s="20"/>
      <c r="AE1385" s="12"/>
      <c r="AF1385" s="12"/>
    </row>
    <row r="1386" spans="1:32" ht="15" customHeight="1">
      <c r="A1386" s="14" t="s">
        <v>25</v>
      </c>
      <c r="B1386" s="3" t="s">
        <v>141</v>
      </c>
      <c r="C1386" s="20" t="s">
        <v>254</v>
      </c>
      <c r="D1386" s="21" t="s">
        <v>158</v>
      </c>
      <c r="E1386" s="21">
        <v>90</v>
      </c>
      <c r="F1386" s="22" t="s">
        <v>29</v>
      </c>
      <c r="G1386" s="21" t="s">
        <v>166</v>
      </c>
      <c r="H1386" s="20" t="s">
        <v>163</v>
      </c>
      <c r="I1386" s="23" t="s">
        <v>163</v>
      </c>
      <c r="J1386" s="23" t="s">
        <v>163</v>
      </c>
      <c r="K1386" s="24" t="s">
        <v>163</v>
      </c>
      <c r="L1386" s="20" t="s">
        <v>163</v>
      </c>
      <c r="R1386" s="5"/>
      <c r="S1386" s="20"/>
      <c r="T1386" s="20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12"/>
      <c r="AF1386" s="12"/>
    </row>
    <row r="1387" spans="1:32" ht="15" customHeight="1">
      <c r="A1387" s="14" t="s">
        <v>25</v>
      </c>
      <c r="B1387" s="3" t="s">
        <v>141</v>
      </c>
      <c r="C1387" s="20" t="s">
        <v>254</v>
      </c>
      <c r="D1387" s="21" t="s">
        <v>158</v>
      </c>
      <c r="E1387" s="21">
        <v>90</v>
      </c>
      <c r="F1387" s="22" t="s">
        <v>29</v>
      </c>
      <c r="G1387" s="21" t="s">
        <v>166</v>
      </c>
      <c r="H1387" s="20" t="s">
        <v>163</v>
      </c>
      <c r="I1387" s="23" t="s">
        <v>163</v>
      </c>
      <c r="J1387" s="23" t="s">
        <v>163</v>
      </c>
      <c r="K1387" s="24" t="s">
        <v>163</v>
      </c>
      <c r="L1387" s="20" t="s">
        <v>163</v>
      </c>
      <c r="R1387" s="5"/>
      <c r="S1387" s="20"/>
      <c r="T1387" s="20"/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0"/>
      <c r="AE1387" s="12"/>
      <c r="AF1387" s="12"/>
    </row>
    <row r="1388" spans="1:32" ht="15" customHeight="1">
      <c r="A1388" s="14" t="s">
        <v>25</v>
      </c>
      <c r="B1388" s="3" t="s">
        <v>141</v>
      </c>
      <c r="C1388" s="20" t="s">
        <v>254</v>
      </c>
      <c r="D1388" s="21" t="s">
        <v>158</v>
      </c>
      <c r="E1388" s="21">
        <v>90</v>
      </c>
      <c r="F1388" s="22" t="s">
        <v>29</v>
      </c>
      <c r="G1388" s="21" t="s">
        <v>166</v>
      </c>
      <c r="H1388" s="20" t="s">
        <v>163</v>
      </c>
      <c r="I1388" s="23" t="s">
        <v>163</v>
      </c>
      <c r="J1388" s="23" t="s">
        <v>163</v>
      </c>
      <c r="K1388" s="24" t="s">
        <v>163</v>
      </c>
      <c r="L1388" s="20" t="s">
        <v>163</v>
      </c>
      <c r="R1388" s="5"/>
      <c r="S1388" s="20"/>
      <c r="T1388" s="2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12"/>
      <c r="AF1388" s="12"/>
    </row>
    <row r="1389" spans="1:32" ht="15" customHeight="1">
      <c r="A1389" s="14" t="s">
        <v>25</v>
      </c>
      <c r="B1389" s="3" t="s">
        <v>141</v>
      </c>
      <c r="C1389" s="20" t="s">
        <v>254</v>
      </c>
      <c r="D1389" s="21" t="s">
        <v>158</v>
      </c>
      <c r="E1389" s="21">
        <v>90</v>
      </c>
      <c r="F1389" s="22" t="s">
        <v>29</v>
      </c>
      <c r="G1389" s="21" t="s">
        <v>166</v>
      </c>
      <c r="H1389" s="20" t="s">
        <v>163</v>
      </c>
      <c r="I1389" s="23" t="s">
        <v>163</v>
      </c>
      <c r="J1389" s="23" t="s">
        <v>163</v>
      </c>
      <c r="K1389" s="24" t="s">
        <v>163</v>
      </c>
      <c r="L1389" s="20" t="s">
        <v>163</v>
      </c>
      <c r="R1389" s="5"/>
      <c r="S1389" s="20"/>
      <c r="T1389" s="20"/>
      <c r="U1389" s="20"/>
      <c r="V1389" s="20"/>
      <c r="W1389" s="20"/>
      <c r="X1389" s="20"/>
      <c r="Y1389" s="20"/>
      <c r="Z1389" s="20"/>
      <c r="AA1389" s="20"/>
      <c r="AB1389" s="20"/>
      <c r="AC1389" s="20"/>
      <c r="AD1389" s="20"/>
      <c r="AE1389" s="12"/>
      <c r="AF1389" s="12"/>
    </row>
    <row r="1390" spans="1:32" ht="15" customHeight="1">
      <c r="A1390" s="14" t="s">
        <v>25</v>
      </c>
      <c r="B1390" s="3" t="s">
        <v>141</v>
      </c>
      <c r="C1390" s="20" t="s">
        <v>254</v>
      </c>
      <c r="D1390" s="21" t="s">
        <v>158</v>
      </c>
      <c r="E1390" s="21">
        <v>90</v>
      </c>
      <c r="F1390" s="22" t="s">
        <v>29</v>
      </c>
      <c r="G1390" s="21" t="s">
        <v>166</v>
      </c>
      <c r="H1390" s="20" t="s">
        <v>163</v>
      </c>
      <c r="I1390" s="23" t="s">
        <v>163</v>
      </c>
      <c r="J1390" s="23" t="s">
        <v>163</v>
      </c>
      <c r="K1390" s="24" t="s">
        <v>163</v>
      </c>
      <c r="L1390" s="20" t="s">
        <v>163</v>
      </c>
      <c r="R1390" s="5"/>
      <c r="S1390" s="20"/>
      <c r="T1390" s="20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12"/>
      <c r="AF1390" s="12"/>
    </row>
    <row r="1391" spans="1:32" ht="15" customHeight="1">
      <c r="A1391" s="14" t="s">
        <v>25</v>
      </c>
      <c r="B1391" s="3" t="s">
        <v>141</v>
      </c>
      <c r="C1391" s="20" t="s">
        <v>254</v>
      </c>
      <c r="D1391" s="21" t="s">
        <v>158</v>
      </c>
      <c r="E1391" s="21">
        <v>90</v>
      </c>
      <c r="F1391" s="22" t="s">
        <v>29</v>
      </c>
      <c r="G1391" s="21" t="s">
        <v>166</v>
      </c>
      <c r="H1391" s="20" t="s">
        <v>163</v>
      </c>
      <c r="I1391" s="23" t="s">
        <v>163</v>
      </c>
      <c r="J1391" s="23" t="s">
        <v>163</v>
      </c>
      <c r="K1391" s="24" t="s">
        <v>163</v>
      </c>
      <c r="L1391" s="20" t="s">
        <v>163</v>
      </c>
      <c r="R1391" s="5"/>
      <c r="S1391" s="20"/>
      <c r="T1391" s="20"/>
      <c r="U1391" s="20"/>
      <c r="V1391" s="20"/>
      <c r="W1391" s="20"/>
      <c r="X1391" s="20"/>
      <c r="Y1391" s="20"/>
      <c r="Z1391" s="20"/>
      <c r="AA1391" s="20"/>
      <c r="AB1391" s="20"/>
      <c r="AC1391" s="20"/>
      <c r="AD1391" s="20"/>
      <c r="AE1391" s="12"/>
      <c r="AF1391" s="12"/>
    </row>
    <row r="1392" spans="1:32" ht="15" customHeight="1">
      <c r="A1392" s="14" t="s">
        <v>25</v>
      </c>
      <c r="B1392" s="3" t="s">
        <v>141</v>
      </c>
      <c r="C1392" s="20" t="s">
        <v>254</v>
      </c>
      <c r="D1392" s="21" t="s">
        <v>158</v>
      </c>
      <c r="E1392" s="21">
        <v>90</v>
      </c>
      <c r="F1392" s="22" t="s">
        <v>27</v>
      </c>
      <c r="G1392" s="21" t="s">
        <v>166</v>
      </c>
      <c r="H1392" s="20" t="s">
        <v>163</v>
      </c>
      <c r="I1392" s="23" t="s">
        <v>163</v>
      </c>
      <c r="J1392" s="23" t="s">
        <v>163</v>
      </c>
      <c r="K1392" s="24" t="s">
        <v>163</v>
      </c>
      <c r="L1392" s="20" t="s">
        <v>163</v>
      </c>
      <c r="R1392" s="5"/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12"/>
      <c r="AF1392" s="12"/>
    </row>
    <row r="1393" spans="1:32" ht="15" customHeight="1">
      <c r="A1393" s="14" t="s">
        <v>25</v>
      </c>
      <c r="B1393" s="3" t="s">
        <v>141</v>
      </c>
      <c r="C1393" s="20" t="s">
        <v>254</v>
      </c>
      <c r="D1393" s="21" t="s">
        <v>158</v>
      </c>
      <c r="E1393" s="21">
        <v>90</v>
      </c>
      <c r="F1393" s="22" t="s">
        <v>27</v>
      </c>
      <c r="G1393" s="21" t="s">
        <v>166</v>
      </c>
      <c r="H1393" s="20" t="s">
        <v>163</v>
      </c>
      <c r="I1393" s="23" t="s">
        <v>163</v>
      </c>
      <c r="J1393" s="23" t="s">
        <v>163</v>
      </c>
      <c r="K1393" s="24" t="s">
        <v>163</v>
      </c>
      <c r="L1393" s="20" t="s">
        <v>163</v>
      </c>
      <c r="R1393" s="5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12"/>
      <c r="AF1393" s="12"/>
    </row>
    <row r="1394" spans="1:32" ht="15" customHeight="1">
      <c r="A1394" s="14" t="s">
        <v>25</v>
      </c>
      <c r="B1394" s="3" t="s">
        <v>141</v>
      </c>
      <c r="C1394" s="20" t="s">
        <v>254</v>
      </c>
      <c r="D1394" s="21" t="s">
        <v>158</v>
      </c>
      <c r="E1394" s="21">
        <v>90</v>
      </c>
      <c r="F1394" s="22" t="s">
        <v>27</v>
      </c>
      <c r="G1394" s="21" t="s">
        <v>166</v>
      </c>
      <c r="H1394" s="20" t="s">
        <v>163</v>
      </c>
      <c r="I1394" s="23" t="s">
        <v>163</v>
      </c>
      <c r="J1394" s="23" t="s">
        <v>163</v>
      </c>
      <c r="K1394" s="24" t="s">
        <v>163</v>
      </c>
      <c r="L1394" s="20" t="s">
        <v>163</v>
      </c>
      <c r="R1394" s="5"/>
      <c r="S1394" s="20"/>
      <c r="T1394" s="20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0"/>
      <c r="AE1394" s="12"/>
      <c r="AF1394" s="12"/>
    </row>
    <row r="1395" spans="1:32" ht="15" customHeight="1">
      <c r="A1395" s="14" t="s">
        <v>25</v>
      </c>
      <c r="B1395" s="3" t="s">
        <v>141</v>
      </c>
      <c r="C1395" s="20" t="s">
        <v>254</v>
      </c>
      <c r="D1395" s="21" t="s">
        <v>158</v>
      </c>
      <c r="E1395" s="21">
        <v>90</v>
      </c>
      <c r="F1395" s="22" t="s">
        <v>27</v>
      </c>
      <c r="G1395" s="21" t="s">
        <v>166</v>
      </c>
      <c r="H1395" s="20" t="s">
        <v>163</v>
      </c>
      <c r="I1395" s="23" t="s">
        <v>163</v>
      </c>
      <c r="J1395" s="23" t="s">
        <v>163</v>
      </c>
      <c r="K1395" s="24" t="s">
        <v>163</v>
      </c>
      <c r="L1395" s="20" t="s">
        <v>163</v>
      </c>
      <c r="R1395" s="5"/>
      <c r="S1395" s="20"/>
      <c r="T1395" s="20"/>
      <c r="U1395" s="20"/>
      <c r="V1395" s="20"/>
      <c r="W1395" s="20"/>
      <c r="X1395" s="20"/>
      <c r="Y1395" s="20"/>
      <c r="Z1395" s="20"/>
      <c r="AA1395" s="20"/>
      <c r="AB1395" s="20"/>
      <c r="AC1395" s="20"/>
      <c r="AD1395" s="20"/>
      <c r="AE1395" s="12"/>
      <c r="AF1395" s="12"/>
    </row>
    <row r="1396" spans="1:32" ht="15" customHeight="1">
      <c r="A1396" s="14" t="s">
        <v>25</v>
      </c>
      <c r="B1396" s="3" t="s">
        <v>141</v>
      </c>
      <c r="C1396" s="20" t="s">
        <v>254</v>
      </c>
      <c r="D1396" s="21" t="s">
        <v>158</v>
      </c>
      <c r="E1396" s="21">
        <v>90</v>
      </c>
      <c r="F1396" s="22" t="s">
        <v>27</v>
      </c>
      <c r="G1396" s="21" t="s">
        <v>166</v>
      </c>
      <c r="H1396" s="20" t="s">
        <v>163</v>
      </c>
      <c r="I1396" s="23" t="s">
        <v>163</v>
      </c>
      <c r="J1396" s="23" t="s">
        <v>163</v>
      </c>
      <c r="K1396" s="24" t="s">
        <v>163</v>
      </c>
      <c r="L1396" s="20" t="s">
        <v>163</v>
      </c>
      <c r="M1396" s="12"/>
      <c r="N1396" s="12"/>
      <c r="O1396" s="12"/>
      <c r="P1396" s="12"/>
      <c r="Q1396" s="12"/>
      <c r="R1396" s="5"/>
      <c r="S1396" s="20"/>
      <c r="T1396" s="20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0"/>
      <c r="AE1396" s="12"/>
      <c r="AF1396" s="12"/>
    </row>
    <row r="1397" spans="1:32" ht="15" customHeight="1">
      <c r="A1397" s="14" t="s">
        <v>25</v>
      </c>
      <c r="B1397" s="3" t="s">
        <v>141</v>
      </c>
      <c r="C1397" s="20" t="s">
        <v>254</v>
      </c>
      <c r="D1397" s="21" t="s">
        <v>158</v>
      </c>
      <c r="E1397" s="21">
        <v>90</v>
      </c>
      <c r="F1397" s="22" t="s">
        <v>27</v>
      </c>
      <c r="G1397" s="21" t="s">
        <v>166</v>
      </c>
      <c r="H1397" s="20" t="s">
        <v>163</v>
      </c>
      <c r="I1397" s="23" t="s">
        <v>163</v>
      </c>
      <c r="J1397" s="23" t="s">
        <v>163</v>
      </c>
      <c r="K1397" s="24" t="s">
        <v>163</v>
      </c>
      <c r="L1397" s="20" t="s">
        <v>163</v>
      </c>
      <c r="M1397" s="12"/>
      <c r="N1397" s="12"/>
      <c r="O1397" s="12"/>
      <c r="P1397" s="12"/>
      <c r="Q1397" s="12"/>
      <c r="R1397" s="5"/>
      <c r="S1397" s="20"/>
      <c r="T1397" s="20"/>
      <c r="U1397" s="20"/>
      <c r="V1397" s="20"/>
      <c r="W1397" s="20"/>
      <c r="X1397" s="20"/>
      <c r="Y1397" s="20"/>
      <c r="Z1397" s="20"/>
      <c r="AA1397" s="20"/>
      <c r="AB1397" s="20"/>
      <c r="AC1397" s="20"/>
      <c r="AD1397" s="20"/>
      <c r="AE1397" s="12"/>
      <c r="AF1397" s="12"/>
    </row>
    <row r="1398" spans="1:32" ht="15" customHeight="1">
      <c r="A1398" s="14" t="s">
        <v>22</v>
      </c>
      <c r="B1398" s="3" t="s">
        <v>141</v>
      </c>
      <c r="C1398" s="20" t="s">
        <v>254</v>
      </c>
      <c r="D1398" s="21" t="s">
        <v>158</v>
      </c>
      <c r="E1398" s="21">
        <v>90</v>
      </c>
      <c r="F1398" s="22" t="s">
        <v>24</v>
      </c>
      <c r="G1398" s="21" t="s">
        <v>166</v>
      </c>
      <c r="H1398" s="20" t="s">
        <v>163</v>
      </c>
      <c r="I1398" s="23" t="s">
        <v>163</v>
      </c>
      <c r="J1398" s="23" t="s">
        <v>163</v>
      </c>
      <c r="K1398" s="24" t="s">
        <v>163</v>
      </c>
      <c r="L1398" s="20" t="s">
        <v>163</v>
      </c>
      <c r="M1398" s="12"/>
      <c r="N1398" s="12"/>
      <c r="O1398" s="12"/>
      <c r="P1398" s="12"/>
      <c r="Q1398" s="12"/>
      <c r="R1398" s="5"/>
      <c r="S1398" s="20"/>
      <c r="T1398" s="20"/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0"/>
      <c r="AE1398" s="12"/>
      <c r="AF1398" s="12"/>
    </row>
    <row r="1399" spans="1:32" ht="15" customHeight="1">
      <c r="A1399" s="14" t="s">
        <v>22</v>
      </c>
      <c r="B1399" s="3" t="s">
        <v>141</v>
      </c>
      <c r="C1399" s="20" t="s">
        <v>254</v>
      </c>
      <c r="D1399" s="21" t="s">
        <v>158</v>
      </c>
      <c r="E1399" s="21">
        <v>90</v>
      </c>
      <c r="F1399" s="22" t="s">
        <v>24</v>
      </c>
      <c r="G1399" s="21" t="s">
        <v>166</v>
      </c>
      <c r="H1399" s="20" t="s">
        <v>163</v>
      </c>
      <c r="I1399" s="23" t="s">
        <v>163</v>
      </c>
      <c r="J1399" s="23" t="s">
        <v>163</v>
      </c>
      <c r="K1399" s="24" t="s">
        <v>163</v>
      </c>
      <c r="L1399" s="20" t="s">
        <v>163</v>
      </c>
      <c r="M1399" s="12"/>
      <c r="N1399" s="12"/>
      <c r="O1399" s="12"/>
      <c r="P1399" s="12"/>
      <c r="Q1399" s="12"/>
      <c r="R1399" s="5"/>
      <c r="S1399" s="20"/>
      <c r="T1399" s="20"/>
      <c r="U1399" s="20"/>
      <c r="V1399" s="20"/>
      <c r="W1399" s="20"/>
      <c r="X1399" s="20"/>
      <c r="Y1399" s="20"/>
      <c r="Z1399" s="20"/>
      <c r="AA1399" s="20"/>
      <c r="AB1399" s="20"/>
      <c r="AC1399" s="20"/>
      <c r="AD1399" s="20"/>
      <c r="AE1399" s="12"/>
      <c r="AF1399" s="12"/>
    </row>
    <row r="1400" spans="1:32" ht="15" customHeight="1">
      <c r="A1400" s="14" t="s">
        <v>22</v>
      </c>
      <c r="B1400" s="3" t="s">
        <v>141</v>
      </c>
      <c r="C1400" s="20" t="s">
        <v>254</v>
      </c>
      <c r="D1400" s="21" t="s">
        <v>158</v>
      </c>
      <c r="E1400" s="21">
        <v>90</v>
      </c>
      <c r="F1400" s="22" t="s">
        <v>24</v>
      </c>
      <c r="G1400" s="21" t="s">
        <v>166</v>
      </c>
      <c r="H1400" s="20" t="s">
        <v>163</v>
      </c>
      <c r="I1400" s="23" t="s">
        <v>163</v>
      </c>
      <c r="J1400" s="23" t="s">
        <v>163</v>
      </c>
      <c r="K1400" s="24" t="s">
        <v>163</v>
      </c>
      <c r="L1400" s="20" t="s">
        <v>163</v>
      </c>
      <c r="M1400" s="12"/>
      <c r="N1400" s="12"/>
      <c r="O1400" s="12"/>
      <c r="P1400" s="12"/>
      <c r="Q1400" s="12"/>
      <c r="R1400" s="5"/>
      <c r="S1400" s="20"/>
      <c r="T1400" s="20"/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0"/>
      <c r="AE1400" s="12"/>
      <c r="AF1400" s="12"/>
    </row>
    <row r="1401" spans="1:32" ht="15" customHeight="1">
      <c r="A1401" s="14" t="s">
        <v>22</v>
      </c>
      <c r="B1401" s="3" t="s">
        <v>141</v>
      </c>
      <c r="C1401" s="20" t="s">
        <v>254</v>
      </c>
      <c r="D1401" s="21" t="s">
        <v>158</v>
      </c>
      <c r="E1401" s="21">
        <v>90</v>
      </c>
      <c r="F1401" s="22" t="s">
        <v>24</v>
      </c>
      <c r="G1401" s="21" t="s">
        <v>166</v>
      </c>
      <c r="H1401" s="20" t="s">
        <v>163</v>
      </c>
      <c r="I1401" s="23" t="s">
        <v>163</v>
      </c>
      <c r="J1401" s="23" t="s">
        <v>163</v>
      </c>
      <c r="K1401" s="24" t="s">
        <v>163</v>
      </c>
      <c r="L1401" s="20" t="s">
        <v>163</v>
      </c>
      <c r="M1401" s="12"/>
      <c r="N1401" s="12"/>
      <c r="O1401" s="12"/>
      <c r="P1401" s="12"/>
      <c r="Q1401" s="12"/>
      <c r="R1401" s="5"/>
      <c r="S1401" s="20"/>
      <c r="T1401" s="20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0"/>
      <c r="AE1401" s="12"/>
      <c r="AF1401" s="12"/>
    </row>
    <row r="1402" spans="1:32" ht="15" customHeight="1">
      <c r="A1402" s="14" t="s">
        <v>22</v>
      </c>
      <c r="B1402" s="3" t="s">
        <v>141</v>
      </c>
      <c r="C1402" s="20" t="s">
        <v>254</v>
      </c>
      <c r="D1402" s="21" t="s">
        <v>158</v>
      </c>
      <c r="E1402" s="21">
        <v>90</v>
      </c>
      <c r="F1402" s="22" t="s">
        <v>24</v>
      </c>
      <c r="G1402" s="21" t="s">
        <v>166</v>
      </c>
      <c r="H1402" s="20" t="s">
        <v>163</v>
      </c>
      <c r="I1402" s="23" t="s">
        <v>163</v>
      </c>
      <c r="J1402" s="23" t="s">
        <v>163</v>
      </c>
      <c r="K1402" s="24" t="s">
        <v>163</v>
      </c>
      <c r="L1402" s="20" t="s">
        <v>163</v>
      </c>
      <c r="M1402" s="12"/>
      <c r="N1402" s="12"/>
      <c r="O1402" s="12"/>
      <c r="P1402" s="12"/>
      <c r="Q1402" s="12"/>
      <c r="R1402" s="5"/>
      <c r="S1402" s="20"/>
      <c r="T1402" s="2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12"/>
      <c r="AF1402" s="12"/>
    </row>
    <row r="1403" spans="1:32" ht="15" customHeight="1">
      <c r="A1403" s="14" t="s">
        <v>22</v>
      </c>
      <c r="B1403" s="3" t="s">
        <v>141</v>
      </c>
      <c r="C1403" s="20" t="s">
        <v>254</v>
      </c>
      <c r="D1403" s="21" t="s">
        <v>158</v>
      </c>
      <c r="E1403" s="21">
        <v>90</v>
      </c>
      <c r="F1403" s="22" t="s">
        <v>24</v>
      </c>
      <c r="G1403" s="21" t="s">
        <v>166</v>
      </c>
      <c r="H1403" s="20" t="s">
        <v>163</v>
      </c>
      <c r="I1403" s="23" t="s">
        <v>163</v>
      </c>
      <c r="J1403" s="23" t="s">
        <v>163</v>
      </c>
      <c r="K1403" s="24" t="s">
        <v>163</v>
      </c>
      <c r="L1403" s="20" t="s">
        <v>163</v>
      </c>
      <c r="M1403" s="12"/>
      <c r="N1403" s="12"/>
      <c r="O1403" s="12"/>
      <c r="P1403" s="12"/>
      <c r="Q1403" s="12"/>
      <c r="R1403" s="5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"/>
      <c r="AD1403" s="20"/>
      <c r="AE1403" s="12"/>
      <c r="AF1403" s="12"/>
    </row>
    <row r="1404" spans="1:32" ht="15" customHeight="1">
      <c r="A1404" s="14" t="s">
        <v>22</v>
      </c>
      <c r="B1404" s="3" t="s">
        <v>141</v>
      </c>
      <c r="C1404" s="20" t="s">
        <v>254</v>
      </c>
      <c r="D1404" s="21" t="s">
        <v>158</v>
      </c>
      <c r="E1404" s="21">
        <v>90</v>
      </c>
      <c r="F1404" s="22" t="s">
        <v>40</v>
      </c>
      <c r="G1404" s="21" t="s">
        <v>166</v>
      </c>
      <c r="H1404" s="20" t="s">
        <v>163</v>
      </c>
      <c r="I1404" s="23" t="s">
        <v>163</v>
      </c>
      <c r="J1404" s="23" t="s">
        <v>163</v>
      </c>
      <c r="K1404" s="24" t="s">
        <v>163</v>
      </c>
      <c r="L1404" s="20" t="s">
        <v>163</v>
      </c>
      <c r="M1404" s="12"/>
      <c r="N1404" s="12"/>
      <c r="O1404" s="12"/>
      <c r="P1404" s="12"/>
      <c r="Q1404" s="12"/>
      <c r="R1404" s="5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12"/>
      <c r="AF1404" s="12"/>
    </row>
    <row r="1405" spans="1:32" ht="15" customHeight="1">
      <c r="A1405" s="14" t="s">
        <v>22</v>
      </c>
      <c r="B1405" s="3" t="s">
        <v>141</v>
      </c>
      <c r="C1405" s="20" t="s">
        <v>254</v>
      </c>
      <c r="D1405" s="21" t="s">
        <v>158</v>
      </c>
      <c r="E1405" s="21">
        <v>90</v>
      </c>
      <c r="F1405" s="22" t="s">
        <v>40</v>
      </c>
      <c r="G1405" s="21" t="s">
        <v>166</v>
      </c>
      <c r="H1405" s="20" t="s">
        <v>163</v>
      </c>
      <c r="I1405" s="23" t="s">
        <v>163</v>
      </c>
      <c r="J1405" s="23" t="s">
        <v>163</v>
      </c>
      <c r="K1405" s="24" t="s">
        <v>163</v>
      </c>
      <c r="L1405" s="20" t="s">
        <v>163</v>
      </c>
      <c r="M1405" s="12"/>
      <c r="N1405" s="12"/>
      <c r="O1405" s="12"/>
      <c r="P1405" s="12"/>
      <c r="Q1405" s="12"/>
      <c r="R1405" s="5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12"/>
      <c r="AF1405" s="12"/>
    </row>
    <row r="1406" spans="1:32" ht="15" customHeight="1">
      <c r="A1406" s="14" t="s">
        <v>22</v>
      </c>
      <c r="B1406" s="3" t="s">
        <v>141</v>
      </c>
      <c r="C1406" s="20" t="s">
        <v>254</v>
      </c>
      <c r="D1406" s="21" t="s">
        <v>158</v>
      </c>
      <c r="E1406" s="21">
        <v>90</v>
      </c>
      <c r="F1406" s="22" t="s">
        <v>40</v>
      </c>
      <c r="G1406" s="21" t="s">
        <v>166</v>
      </c>
      <c r="H1406" s="20" t="s">
        <v>163</v>
      </c>
      <c r="I1406" s="23" t="s">
        <v>163</v>
      </c>
      <c r="J1406" s="23" t="s">
        <v>163</v>
      </c>
      <c r="K1406" s="24" t="s">
        <v>163</v>
      </c>
      <c r="L1406" s="20" t="s">
        <v>163</v>
      </c>
      <c r="M1406" s="12"/>
      <c r="N1406" s="12"/>
      <c r="O1406" s="12"/>
      <c r="P1406" s="12"/>
      <c r="Q1406" s="12"/>
      <c r="R1406" s="5"/>
      <c r="S1406" s="20"/>
      <c r="T1406" s="20"/>
      <c r="U1406" s="20"/>
      <c r="V1406" s="20"/>
      <c r="W1406" s="20"/>
      <c r="X1406" s="20"/>
      <c r="Y1406" s="20"/>
      <c r="Z1406" s="20"/>
      <c r="AA1406" s="20"/>
      <c r="AB1406" s="20"/>
      <c r="AC1406" s="20"/>
      <c r="AD1406" s="20"/>
      <c r="AE1406" s="12"/>
      <c r="AF1406" s="12"/>
    </row>
    <row r="1407" spans="1:32" ht="15" customHeight="1">
      <c r="A1407" s="14" t="s">
        <v>22</v>
      </c>
      <c r="B1407" s="3" t="s">
        <v>141</v>
      </c>
      <c r="C1407" s="20" t="s">
        <v>254</v>
      </c>
      <c r="D1407" s="21" t="s">
        <v>158</v>
      </c>
      <c r="E1407" s="21">
        <v>90</v>
      </c>
      <c r="F1407" s="22" t="s">
        <v>40</v>
      </c>
      <c r="G1407" s="21" t="s">
        <v>166</v>
      </c>
      <c r="H1407" s="20" t="s">
        <v>163</v>
      </c>
      <c r="I1407" s="23" t="s">
        <v>163</v>
      </c>
      <c r="J1407" s="23" t="s">
        <v>163</v>
      </c>
      <c r="K1407" s="24" t="s">
        <v>163</v>
      </c>
      <c r="L1407" s="20" t="s">
        <v>163</v>
      </c>
      <c r="M1407" s="12"/>
      <c r="N1407" s="12"/>
      <c r="O1407" s="12"/>
      <c r="P1407" s="12"/>
      <c r="Q1407" s="12"/>
      <c r="R1407" s="5"/>
      <c r="S1407" s="20"/>
      <c r="T1407" s="20"/>
      <c r="U1407" s="20"/>
      <c r="V1407" s="20"/>
      <c r="W1407" s="20"/>
      <c r="X1407" s="20"/>
      <c r="Y1407" s="20"/>
      <c r="Z1407" s="20"/>
      <c r="AA1407" s="20"/>
      <c r="AB1407" s="20"/>
      <c r="AC1407" s="20"/>
      <c r="AD1407" s="20"/>
      <c r="AE1407" s="12"/>
      <c r="AF1407" s="12"/>
    </row>
    <row r="1408" spans="1:32" ht="15" customHeight="1">
      <c r="A1408" s="14" t="s">
        <v>22</v>
      </c>
      <c r="B1408" s="3" t="s">
        <v>141</v>
      </c>
      <c r="C1408" s="20" t="s">
        <v>254</v>
      </c>
      <c r="D1408" s="21" t="s">
        <v>158</v>
      </c>
      <c r="E1408" s="21">
        <v>90</v>
      </c>
      <c r="F1408" s="22" t="s">
        <v>40</v>
      </c>
      <c r="G1408" s="21" t="s">
        <v>166</v>
      </c>
      <c r="H1408" s="20" t="s">
        <v>163</v>
      </c>
      <c r="I1408" s="23" t="s">
        <v>163</v>
      </c>
      <c r="J1408" s="23" t="s">
        <v>163</v>
      </c>
      <c r="K1408" s="24" t="s">
        <v>163</v>
      </c>
      <c r="L1408" s="20" t="s">
        <v>163</v>
      </c>
      <c r="R1408" s="5"/>
      <c r="S1408" s="20"/>
      <c r="T1408" s="2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12"/>
      <c r="AF1408" s="12"/>
    </row>
    <row r="1409" spans="1:32" ht="15" customHeight="1">
      <c r="A1409" s="14" t="s">
        <v>22</v>
      </c>
      <c r="B1409" s="3" t="s">
        <v>141</v>
      </c>
      <c r="C1409" s="20" t="s">
        <v>254</v>
      </c>
      <c r="D1409" s="21" t="s">
        <v>158</v>
      </c>
      <c r="E1409" s="21">
        <v>90</v>
      </c>
      <c r="F1409" s="22" t="s">
        <v>40</v>
      </c>
      <c r="G1409" s="21" t="s">
        <v>166</v>
      </c>
      <c r="H1409" s="20" t="s">
        <v>163</v>
      </c>
      <c r="I1409" s="23" t="s">
        <v>163</v>
      </c>
      <c r="J1409" s="23" t="s">
        <v>163</v>
      </c>
      <c r="K1409" s="24" t="s">
        <v>163</v>
      </c>
      <c r="L1409" s="20" t="s">
        <v>163</v>
      </c>
      <c r="R1409" s="5"/>
      <c r="S1409" s="20"/>
      <c r="T1409" s="20"/>
      <c r="U1409" s="20"/>
      <c r="V1409" s="20"/>
      <c r="W1409" s="20"/>
      <c r="X1409" s="20"/>
      <c r="Y1409" s="20"/>
      <c r="Z1409" s="20"/>
      <c r="AA1409" s="20"/>
      <c r="AB1409" s="20"/>
      <c r="AC1409" s="20"/>
      <c r="AD1409" s="20"/>
      <c r="AE1409" s="12"/>
      <c r="AF1409" s="12"/>
    </row>
    <row r="1410" spans="1:32" ht="15" customHeight="1">
      <c r="A1410" s="14" t="s">
        <v>31</v>
      </c>
      <c r="B1410" s="3" t="s">
        <v>51</v>
      </c>
      <c r="C1410" s="15" t="s">
        <v>262</v>
      </c>
      <c r="D1410" s="16" t="s">
        <v>158</v>
      </c>
      <c r="E1410" s="16">
        <v>120</v>
      </c>
      <c r="F1410" s="17" t="s">
        <v>29</v>
      </c>
      <c r="G1410" s="16" t="s">
        <v>166</v>
      </c>
      <c r="H1410" s="15" t="s">
        <v>163</v>
      </c>
      <c r="I1410" s="18" t="s">
        <v>163</v>
      </c>
      <c r="J1410" s="18" t="s">
        <v>163</v>
      </c>
      <c r="K1410" s="19" t="s">
        <v>163</v>
      </c>
      <c r="L1410" s="15" t="s">
        <v>163</v>
      </c>
      <c r="R1410" s="5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12"/>
      <c r="AF1410" s="12"/>
    </row>
    <row r="1411" spans="1:32" ht="15" customHeight="1">
      <c r="A1411" s="14" t="s">
        <v>31</v>
      </c>
      <c r="B1411" s="3" t="s">
        <v>51</v>
      </c>
      <c r="C1411" s="15" t="s">
        <v>262</v>
      </c>
      <c r="D1411" s="16" t="s">
        <v>158</v>
      </c>
      <c r="E1411" s="16">
        <v>120</v>
      </c>
      <c r="F1411" s="17" t="s">
        <v>29</v>
      </c>
      <c r="G1411" s="16" t="s">
        <v>166</v>
      </c>
      <c r="H1411" s="15" t="s">
        <v>163</v>
      </c>
      <c r="I1411" s="18" t="s">
        <v>163</v>
      </c>
      <c r="J1411" s="18" t="s">
        <v>163</v>
      </c>
      <c r="K1411" s="19" t="s">
        <v>163</v>
      </c>
      <c r="L1411" s="15" t="s">
        <v>163</v>
      </c>
      <c r="R1411" s="5"/>
      <c r="S1411" s="20"/>
      <c r="T1411" s="20"/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0"/>
      <c r="AE1411" s="12"/>
      <c r="AF1411" s="12"/>
    </row>
    <row r="1412" spans="1:32" ht="15" customHeight="1">
      <c r="A1412" s="14" t="s">
        <v>31</v>
      </c>
      <c r="B1412" s="3" t="s">
        <v>51</v>
      </c>
      <c r="C1412" s="15" t="s">
        <v>262</v>
      </c>
      <c r="D1412" s="16" t="s">
        <v>158</v>
      </c>
      <c r="E1412" s="16">
        <v>120</v>
      </c>
      <c r="F1412" s="17" t="s">
        <v>29</v>
      </c>
      <c r="G1412" s="16" t="s">
        <v>166</v>
      </c>
      <c r="H1412" s="15" t="s">
        <v>163</v>
      </c>
      <c r="I1412" s="18" t="s">
        <v>163</v>
      </c>
      <c r="J1412" s="18" t="s">
        <v>163</v>
      </c>
      <c r="K1412" s="19" t="s">
        <v>163</v>
      </c>
      <c r="L1412" s="15" t="s">
        <v>163</v>
      </c>
      <c r="R1412" s="5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12"/>
      <c r="AF1412" s="12"/>
    </row>
    <row r="1413" spans="1:32" ht="15" customHeight="1">
      <c r="A1413" s="14" t="s">
        <v>31</v>
      </c>
      <c r="B1413" s="3" t="s">
        <v>51</v>
      </c>
      <c r="C1413" s="15" t="s">
        <v>262</v>
      </c>
      <c r="D1413" s="16" t="s">
        <v>158</v>
      </c>
      <c r="E1413" s="16">
        <v>120</v>
      </c>
      <c r="F1413" s="17" t="s">
        <v>29</v>
      </c>
      <c r="G1413" s="16" t="s">
        <v>166</v>
      </c>
      <c r="H1413" s="15" t="s">
        <v>163</v>
      </c>
      <c r="I1413" s="18" t="s">
        <v>163</v>
      </c>
      <c r="J1413" s="18" t="s">
        <v>163</v>
      </c>
      <c r="K1413" s="19" t="s">
        <v>163</v>
      </c>
      <c r="L1413" s="15" t="s">
        <v>163</v>
      </c>
      <c r="R1413" s="5"/>
      <c r="S1413" s="20"/>
      <c r="T1413" s="20"/>
      <c r="U1413" s="20"/>
      <c r="V1413" s="20"/>
      <c r="W1413" s="20"/>
      <c r="X1413" s="20"/>
      <c r="Y1413" s="20"/>
      <c r="Z1413" s="20"/>
      <c r="AA1413" s="20"/>
      <c r="AB1413" s="20"/>
      <c r="AC1413" s="20"/>
      <c r="AD1413" s="20"/>
      <c r="AE1413" s="12"/>
      <c r="AF1413" s="12"/>
    </row>
    <row r="1414" spans="1:32" ht="15" customHeight="1">
      <c r="A1414" s="14" t="s">
        <v>31</v>
      </c>
      <c r="B1414" s="3" t="s">
        <v>51</v>
      </c>
      <c r="C1414" s="15" t="s">
        <v>262</v>
      </c>
      <c r="D1414" s="16" t="s">
        <v>158</v>
      </c>
      <c r="E1414" s="16">
        <v>120</v>
      </c>
      <c r="F1414" s="17" t="s">
        <v>29</v>
      </c>
      <c r="G1414" s="16" t="s">
        <v>166</v>
      </c>
      <c r="H1414" s="15" t="s">
        <v>163</v>
      </c>
      <c r="I1414" s="18" t="s">
        <v>163</v>
      </c>
      <c r="J1414" s="18" t="s">
        <v>163</v>
      </c>
      <c r="K1414" s="19" t="s">
        <v>163</v>
      </c>
      <c r="L1414" s="15" t="s">
        <v>163</v>
      </c>
      <c r="R1414" s="5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12"/>
      <c r="AF1414" s="12"/>
    </row>
    <row r="1415" spans="1:32" ht="15" customHeight="1">
      <c r="A1415" s="14" t="s">
        <v>31</v>
      </c>
      <c r="B1415" s="3" t="s">
        <v>51</v>
      </c>
      <c r="C1415" s="15" t="s">
        <v>262</v>
      </c>
      <c r="D1415" s="16" t="s">
        <v>158</v>
      </c>
      <c r="E1415" s="16">
        <v>120</v>
      </c>
      <c r="F1415" s="17" t="s">
        <v>29</v>
      </c>
      <c r="G1415" s="16" t="s">
        <v>166</v>
      </c>
      <c r="H1415" s="15" t="s">
        <v>163</v>
      </c>
      <c r="I1415" s="18" t="s">
        <v>163</v>
      </c>
      <c r="J1415" s="18" t="s">
        <v>163</v>
      </c>
      <c r="K1415" s="19" t="s">
        <v>163</v>
      </c>
      <c r="L1415" s="15" t="s">
        <v>163</v>
      </c>
      <c r="R1415" s="5"/>
      <c r="S1415" s="20"/>
      <c r="T1415" s="20"/>
      <c r="U1415" s="20"/>
      <c r="V1415" s="20"/>
      <c r="W1415" s="20"/>
      <c r="X1415" s="20"/>
      <c r="Y1415" s="20"/>
      <c r="Z1415" s="20"/>
      <c r="AA1415" s="20"/>
      <c r="AB1415" s="20"/>
      <c r="AC1415" s="20"/>
      <c r="AD1415" s="20"/>
      <c r="AE1415" s="12"/>
      <c r="AF1415" s="12"/>
    </row>
    <row r="1416" spans="1:32" ht="15" customHeight="1">
      <c r="A1416" s="14" t="s">
        <v>31</v>
      </c>
      <c r="B1416" s="3" t="s">
        <v>51</v>
      </c>
      <c r="C1416" s="20" t="s">
        <v>262</v>
      </c>
      <c r="D1416" s="21" t="s">
        <v>158</v>
      </c>
      <c r="E1416" s="21">
        <v>120</v>
      </c>
      <c r="F1416" s="22" t="s">
        <v>29</v>
      </c>
      <c r="G1416" s="21" t="s">
        <v>166</v>
      </c>
      <c r="H1416" s="20" t="s">
        <v>163</v>
      </c>
      <c r="I1416" s="23" t="s">
        <v>163</v>
      </c>
      <c r="J1416" s="23" t="s">
        <v>163</v>
      </c>
      <c r="K1416" s="24" t="s">
        <v>163</v>
      </c>
      <c r="L1416" s="20" t="s">
        <v>163</v>
      </c>
      <c r="R1416" s="5"/>
      <c r="S1416" s="20"/>
      <c r="T1416" s="20"/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0"/>
      <c r="AE1416" s="12"/>
      <c r="AF1416" s="12"/>
    </row>
    <row r="1417" spans="1:32" ht="15" customHeight="1">
      <c r="A1417" s="14" t="s">
        <v>31</v>
      </c>
      <c r="B1417" s="3" t="s">
        <v>51</v>
      </c>
      <c r="C1417" s="20" t="s">
        <v>262</v>
      </c>
      <c r="D1417" s="21" t="s">
        <v>158</v>
      </c>
      <c r="E1417" s="21">
        <v>120</v>
      </c>
      <c r="F1417" s="22" t="s">
        <v>29</v>
      </c>
      <c r="G1417" s="21" t="s">
        <v>166</v>
      </c>
      <c r="H1417" s="20" t="s">
        <v>163</v>
      </c>
      <c r="I1417" s="23" t="s">
        <v>163</v>
      </c>
      <c r="J1417" s="23" t="s">
        <v>163</v>
      </c>
      <c r="K1417" s="24" t="s">
        <v>163</v>
      </c>
      <c r="L1417" s="20" t="s">
        <v>163</v>
      </c>
      <c r="R1417" s="5"/>
      <c r="S1417" s="20"/>
      <c r="T1417" s="20"/>
      <c r="U1417" s="20"/>
      <c r="V1417" s="20"/>
      <c r="W1417" s="20"/>
      <c r="X1417" s="20"/>
      <c r="Y1417" s="20"/>
      <c r="Z1417" s="20"/>
      <c r="AA1417" s="20"/>
      <c r="AB1417" s="20"/>
      <c r="AC1417" s="20"/>
      <c r="AD1417" s="20"/>
      <c r="AE1417" s="12"/>
      <c r="AF1417" s="12"/>
    </row>
    <row r="1418" spans="1:32" ht="15" customHeight="1">
      <c r="A1418" s="14" t="s">
        <v>31</v>
      </c>
      <c r="B1418" s="3" t="s">
        <v>51</v>
      </c>
      <c r="C1418" s="20" t="s">
        <v>262</v>
      </c>
      <c r="D1418" s="21" t="s">
        <v>158</v>
      </c>
      <c r="E1418" s="21">
        <v>120</v>
      </c>
      <c r="F1418" s="22" t="s">
        <v>29</v>
      </c>
      <c r="G1418" s="21" t="s">
        <v>166</v>
      </c>
      <c r="H1418" s="20" t="s">
        <v>163</v>
      </c>
      <c r="I1418" s="23" t="s">
        <v>163</v>
      </c>
      <c r="J1418" s="23" t="s">
        <v>163</v>
      </c>
      <c r="K1418" s="24" t="s">
        <v>163</v>
      </c>
      <c r="L1418" s="20" t="s">
        <v>163</v>
      </c>
      <c r="R1418" s="5"/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12"/>
      <c r="AF1418" s="12"/>
    </row>
    <row r="1419" spans="1:32" ht="15" customHeight="1">
      <c r="A1419" s="14" t="s">
        <v>31</v>
      </c>
      <c r="B1419" s="3" t="s">
        <v>51</v>
      </c>
      <c r="C1419" s="20" t="s">
        <v>262</v>
      </c>
      <c r="D1419" s="21" t="s">
        <v>158</v>
      </c>
      <c r="E1419" s="21">
        <v>120</v>
      </c>
      <c r="F1419" s="22" t="s">
        <v>29</v>
      </c>
      <c r="G1419" s="21" t="s">
        <v>166</v>
      </c>
      <c r="H1419" s="20" t="s">
        <v>163</v>
      </c>
      <c r="I1419" s="23" t="s">
        <v>163</v>
      </c>
      <c r="J1419" s="23" t="s">
        <v>163</v>
      </c>
      <c r="K1419" s="24" t="s">
        <v>163</v>
      </c>
      <c r="L1419" s="20" t="s">
        <v>163</v>
      </c>
      <c r="R1419" s="5"/>
      <c r="S1419" s="20"/>
      <c r="T1419" s="20"/>
      <c r="U1419" s="20"/>
      <c r="V1419" s="20"/>
      <c r="W1419" s="20"/>
      <c r="X1419" s="20"/>
      <c r="Y1419" s="20"/>
      <c r="Z1419" s="20"/>
      <c r="AA1419" s="20"/>
      <c r="AB1419" s="20"/>
      <c r="AC1419" s="20"/>
      <c r="AD1419" s="20"/>
      <c r="AE1419" s="12"/>
      <c r="AF1419" s="12"/>
    </row>
    <row r="1420" spans="1:32" ht="15" customHeight="1">
      <c r="A1420" s="14" t="s">
        <v>31</v>
      </c>
      <c r="B1420" s="3" t="s">
        <v>51</v>
      </c>
      <c r="C1420" s="20" t="s">
        <v>262</v>
      </c>
      <c r="D1420" s="21" t="s">
        <v>158</v>
      </c>
      <c r="E1420" s="21">
        <v>120</v>
      </c>
      <c r="F1420" s="22" t="s">
        <v>29</v>
      </c>
      <c r="G1420" s="21" t="s">
        <v>166</v>
      </c>
      <c r="H1420" s="20" t="s">
        <v>163</v>
      </c>
      <c r="I1420" s="23" t="s">
        <v>163</v>
      </c>
      <c r="J1420" s="23" t="s">
        <v>163</v>
      </c>
      <c r="K1420" s="24" t="s">
        <v>163</v>
      </c>
      <c r="L1420" s="20" t="s">
        <v>163</v>
      </c>
      <c r="R1420" s="5"/>
      <c r="S1420" s="20"/>
      <c r="T1420" s="20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12"/>
      <c r="AF1420" s="12"/>
    </row>
    <row r="1421" spans="1:32" ht="15" customHeight="1">
      <c r="A1421" s="14" t="s">
        <v>31</v>
      </c>
      <c r="B1421" s="3" t="s">
        <v>51</v>
      </c>
      <c r="C1421" s="20" t="s">
        <v>262</v>
      </c>
      <c r="D1421" s="21" t="s">
        <v>158</v>
      </c>
      <c r="E1421" s="21">
        <v>120</v>
      </c>
      <c r="F1421" s="22" t="s">
        <v>29</v>
      </c>
      <c r="G1421" s="21" t="s">
        <v>166</v>
      </c>
      <c r="H1421" s="20" t="s">
        <v>163</v>
      </c>
      <c r="I1421" s="23" t="s">
        <v>163</v>
      </c>
      <c r="J1421" s="23" t="s">
        <v>163</v>
      </c>
      <c r="K1421" s="24" t="s">
        <v>163</v>
      </c>
      <c r="L1421" s="20" t="s">
        <v>163</v>
      </c>
      <c r="R1421" s="5"/>
      <c r="S1421" s="20"/>
      <c r="T1421" s="20"/>
      <c r="U1421" s="20"/>
      <c r="V1421" s="20"/>
      <c r="W1421" s="20"/>
      <c r="X1421" s="20"/>
      <c r="Y1421" s="20"/>
      <c r="Z1421" s="20"/>
      <c r="AA1421" s="20"/>
      <c r="AB1421" s="20"/>
      <c r="AC1421" s="20"/>
      <c r="AD1421" s="20"/>
      <c r="AE1421" s="12"/>
      <c r="AF1421" s="12"/>
    </row>
    <row r="1422" spans="1:32" ht="15" customHeight="1">
      <c r="A1422" s="14" t="s">
        <v>31</v>
      </c>
      <c r="B1422" s="3" t="s">
        <v>51</v>
      </c>
      <c r="C1422" s="20" t="s">
        <v>262</v>
      </c>
      <c r="D1422" s="21" t="s">
        <v>158</v>
      </c>
      <c r="E1422" s="21">
        <v>120</v>
      </c>
      <c r="F1422" s="22" t="s">
        <v>40</v>
      </c>
      <c r="G1422" s="21" t="s">
        <v>166</v>
      </c>
      <c r="H1422" s="20" t="s">
        <v>163</v>
      </c>
      <c r="I1422" s="23" t="s">
        <v>163</v>
      </c>
      <c r="J1422" s="23" t="s">
        <v>163</v>
      </c>
      <c r="K1422" s="24" t="s">
        <v>163</v>
      </c>
      <c r="L1422" s="20" t="s">
        <v>163</v>
      </c>
      <c r="R1422" s="5"/>
      <c r="S1422" s="20"/>
      <c r="T1422" s="20"/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0"/>
      <c r="AE1422" s="12"/>
      <c r="AF1422" s="12"/>
    </row>
    <row r="1423" spans="1:32" ht="15" customHeight="1">
      <c r="A1423" s="14" t="s">
        <v>31</v>
      </c>
      <c r="B1423" s="3" t="s">
        <v>51</v>
      </c>
      <c r="C1423" s="20" t="s">
        <v>262</v>
      </c>
      <c r="D1423" s="21" t="s">
        <v>158</v>
      </c>
      <c r="E1423" s="21">
        <v>120</v>
      </c>
      <c r="F1423" s="22" t="s">
        <v>40</v>
      </c>
      <c r="G1423" s="21" t="s">
        <v>166</v>
      </c>
      <c r="H1423" s="20" t="s">
        <v>163</v>
      </c>
      <c r="I1423" s="23" t="s">
        <v>163</v>
      </c>
      <c r="J1423" s="23" t="s">
        <v>163</v>
      </c>
      <c r="K1423" s="24" t="s">
        <v>163</v>
      </c>
      <c r="L1423" s="20" t="s">
        <v>163</v>
      </c>
      <c r="R1423" s="5"/>
      <c r="S1423" s="20"/>
      <c r="T1423" s="20"/>
      <c r="U1423" s="20"/>
      <c r="V1423" s="20"/>
      <c r="W1423" s="20"/>
      <c r="X1423" s="20"/>
      <c r="Y1423" s="20"/>
      <c r="Z1423" s="20"/>
      <c r="AA1423" s="20"/>
      <c r="AB1423" s="20"/>
      <c r="AC1423" s="20"/>
      <c r="AD1423" s="20"/>
      <c r="AE1423" s="12"/>
      <c r="AF1423" s="12"/>
    </row>
    <row r="1424" spans="1:32" ht="15" customHeight="1">
      <c r="A1424" s="14" t="s">
        <v>31</v>
      </c>
      <c r="B1424" s="3" t="s">
        <v>51</v>
      </c>
      <c r="C1424" s="20" t="s">
        <v>262</v>
      </c>
      <c r="D1424" s="21" t="s">
        <v>158</v>
      </c>
      <c r="E1424" s="21">
        <v>120</v>
      </c>
      <c r="F1424" s="22" t="s">
        <v>40</v>
      </c>
      <c r="G1424" s="21" t="s">
        <v>166</v>
      </c>
      <c r="H1424" s="20" t="s">
        <v>163</v>
      </c>
      <c r="I1424" s="23" t="s">
        <v>163</v>
      </c>
      <c r="J1424" s="23" t="s">
        <v>163</v>
      </c>
      <c r="K1424" s="24" t="s">
        <v>163</v>
      </c>
      <c r="L1424" s="20" t="s">
        <v>163</v>
      </c>
      <c r="R1424" s="5"/>
      <c r="S1424" s="20"/>
      <c r="T1424" s="20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12"/>
      <c r="AF1424" s="12"/>
    </row>
    <row r="1425" spans="1:32" ht="15" customHeight="1">
      <c r="A1425" s="14" t="s">
        <v>31</v>
      </c>
      <c r="B1425" s="3" t="s">
        <v>51</v>
      </c>
      <c r="C1425" s="20" t="s">
        <v>262</v>
      </c>
      <c r="D1425" s="21" t="s">
        <v>158</v>
      </c>
      <c r="E1425" s="21">
        <v>120</v>
      </c>
      <c r="F1425" s="22" t="s">
        <v>40</v>
      </c>
      <c r="G1425" s="21" t="s">
        <v>166</v>
      </c>
      <c r="H1425" s="20" t="s">
        <v>163</v>
      </c>
      <c r="I1425" s="23" t="s">
        <v>163</v>
      </c>
      <c r="J1425" s="23" t="s">
        <v>163</v>
      </c>
      <c r="K1425" s="24" t="s">
        <v>163</v>
      </c>
      <c r="L1425" s="20" t="s">
        <v>163</v>
      </c>
      <c r="R1425" s="5"/>
      <c r="S1425" s="20"/>
      <c r="T1425" s="20"/>
      <c r="U1425" s="20"/>
      <c r="V1425" s="20"/>
      <c r="W1425" s="20"/>
      <c r="X1425" s="20"/>
      <c r="Y1425" s="20"/>
      <c r="Z1425" s="20"/>
      <c r="AA1425" s="20"/>
      <c r="AB1425" s="20"/>
      <c r="AC1425" s="20"/>
      <c r="AD1425" s="20"/>
      <c r="AE1425" s="12"/>
      <c r="AF1425" s="12"/>
    </row>
    <row r="1426" spans="1:32" ht="15" customHeight="1">
      <c r="A1426" s="14" t="s">
        <v>31</v>
      </c>
      <c r="B1426" s="3" t="s">
        <v>51</v>
      </c>
      <c r="C1426" s="20" t="s">
        <v>262</v>
      </c>
      <c r="D1426" s="21" t="s">
        <v>158</v>
      </c>
      <c r="E1426" s="21">
        <v>120</v>
      </c>
      <c r="F1426" s="22" t="s">
        <v>40</v>
      </c>
      <c r="G1426" s="21" t="s">
        <v>166</v>
      </c>
      <c r="H1426" s="20" t="s">
        <v>163</v>
      </c>
      <c r="I1426" s="23" t="s">
        <v>163</v>
      </c>
      <c r="J1426" s="23" t="s">
        <v>163</v>
      </c>
      <c r="K1426" s="24" t="s">
        <v>163</v>
      </c>
      <c r="L1426" s="20" t="s">
        <v>163</v>
      </c>
      <c r="R1426" s="5"/>
      <c r="S1426" s="20"/>
      <c r="T1426" s="20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12"/>
      <c r="AF1426" s="12"/>
    </row>
    <row r="1427" spans="1:32" ht="15" customHeight="1">
      <c r="A1427" s="14" t="s">
        <v>31</v>
      </c>
      <c r="B1427" s="3" t="s">
        <v>51</v>
      </c>
      <c r="C1427" s="20" t="s">
        <v>262</v>
      </c>
      <c r="D1427" s="21" t="s">
        <v>158</v>
      </c>
      <c r="E1427" s="21">
        <v>120</v>
      </c>
      <c r="F1427" s="22" t="s">
        <v>40</v>
      </c>
      <c r="G1427" s="21" t="s">
        <v>166</v>
      </c>
      <c r="H1427" s="20" t="s">
        <v>163</v>
      </c>
      <c r="I1427" s="23" t="s">
        <v>163</v>
      </c>
      <c r="J1427" s="23" t="s">
        <v>163</v>
      </c>
      <c r="K1427" s="24" t="s">
        <v>163</v>
      </c>
      <c r="L1427" s="20" t="s">
        <v>163</v>
      </c>
      <c r="R1427" s="5"/>
      <c r="S1427" s="20"/>
      <c r="T1427" s="20"/>
      <c r="U1427" s="20"/>
      <c r="V1427" s="20"/>
      <c r="W1427" s="20"/>
      <c r="X1427" s="20"/>
      <c r="Y1427" s="20"/>
      <c r="Z1427" s="20"/>
      <c r="AA1427" s="20"/>
      <c r="AB1427" s="20"/>
      <c r="AC1427" s="20"/>
      <c r="AD1427" s="20"/>
      <c r="AE1427" s="12"/>
      <c r="AF1427" s="12"/>
    </row>
    <row r="1428" spans="1:32" ht="15" customHeight="1">
      <c r="A1428" s="14" t="s">
        <v>31</v>
      </c>
      <c r="B1428" s="3" t="s">
        <v>51</v>
      </c>
      <c r="C1428" s="20" t="s">
        <v>262</v>
      </c>
      <c r="D1428" s="21" t="s">
        <v>158</v>
      </c>
      <c r="E1428" s="21">
        <v>120</v>
      </c>
      <c r="F1428" s="22" t="s">
        <v>27</v>
      </c>
      <c r="G1428" s="21" t="s">
        <v>166</v>
      </c>
      <c r="H1428" s="20" t="s">
        <v>163</v>
      </c>
      <c r="I1428" s="23" t="s">
        <v>163</v>
      </c>
      <c r="J1428" s="23" t="s">
        <v>163</v>
      </c>
      <c r="K1428" s="24" t="s">
        <v>163</v>
      </c>
      <c r="L1428" s="20" t="s">
        <v>163</v>
      </c>
      <c r="R1428" s="5"/>
      <c r="S1428" s="20"/>
      <c r="T1428" s="20"/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0"/>
      <c r="AE1428" s="12"/>
      <c r="AF1428" s="12"/>
    </row>
    <row r="1429" spans="1:32" ht="15" customHeight="1">
      <c r="A1429" s="14" t="s">
        <v>31</v>
      </c>
      <c r="B1429" s="3" t="s">
        <v>51</v>
      </c>
      <c r="C1429" s="20" t="s">
        <v>262</v>
      </c>
      <c r="D1429" s="21" t="s">
        <v>158</v>
      </c>
      <c r="E1429" s="21">
        <v>120</v>
      </c>
      <c r="F1429" s="22" t="s">
        <v>27</v>
      </c>
      <c r="G1429" s="21" t="s">
        <v>166</v>
      </c>
      <c r="H1429" s="20" t="s">
        <v>163</v>
      </c>
      <c r="I1429" s="23" t="s">
        <v>163</v>
      </c>
      <c r="J1429" s="23" t="s">
        <v>163</v>
      </c>
      <c r="K1429" s="24" t="s">
        <v>163</v>
      </c>
      <c r="L1429" s="20" t="s">
        <v>163</v>
      </c>
      <c r="R1429" s="5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12"/>
      <c r="AF1429" s="12"/>
    </row>
    <row r="1430" spans="1:32" ht="15" customHeight="1">
      <c r="A1430" s="14" t="s">
        <v>31</v>
      </c>
      <c r="B1430" s="3" t="s">
        <v>51</v>
      </c>
      <c r="C1430" s="20" t="s">
        <v>262</v>
      </c>
      <c r="D1430" s="21" t="s">
        <v>158</v>
      </c>
      <c r="E1430" s="21">
        <v>120</v>
      </c>
      <c r="F1430" s="22" t="s">
        <v>27</v>
      </c>
      <c r="G1430" s="21" t="s">
        <v>166</v>
      </c>
      <c r="H1430" s="20" t="s">
        <v>163</v>
      </c>
      <c r="I1430" s="23" t="s">
        <v>163</v>
      </c>
      <c r="J1430" s="23" t="s">
        <v>163</v>
      </c>
      <c r="K1430" s="24" t="s">
        <v>163</v>
      </c>
      <c r="L1430" s="20" t="s">
        <v>163</v>
      </c>
      <c r="R1430" s="5"/>
      <c r="S1430" s="20"/>
      <c r="T1430" s="2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12"/>
      <c r="AF1430" s="12"/>
    </row>
    <row r="1431" spans="1:32" ht="15" customHeight="1">
      <c r="A1431" s="14" t="s">
        <v>31</v>
      </c>
      <c r="B1431" s="3" t="s">
        <v>51</v>
      </c>
      <c r="C1431" s="20" t="s">
        <v>262</v>
      </c>
      <c r="D1431" s="21" t="s">
        <v>158</v>
      </c>
      <c r="E1431" s="21">
        <v>120</v>
      </c>
      <c r="F1431" s="22" t="s">
        <v>27</v>
      </c>
      <c r="G1431" s="21" t="s">
        <v>166</v>
      </c>
      <c r="H1431" s="20" t="s">
        <v>163</v>
      </c>
      <c r="I1431" s="23" t="s">
        <v>163</v>
      </c>
      <c r="J1431" s="23" t="s">
        <v>163</v>
      </c>
      <c r="K1431" s="24" t="s">
        <v>163</v>
      </c>
      <c r="L1431" s="20" t="s">
        <v>163</v>
      </c>
      <c r="R1431" s="5"/>
      <c r="S1431" s="20"/>
      <c r="T1431" s="20"/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0"/>
      <c r="AE1431" s="12"/>
      <c r="AF1431" s="12"/>
    </row>
    <row r="1432" spans="1:32" ht="15" customHeight="1">
      <c r="A1432" s="14" t="s">
        <v>31</v>
      </c>
      <c r="B1432" s="3" t="s">
        <v>51</v>
      </c>
      <c r="C1432" s="20" t="s">
        <v>262</v>
      </c>
      <c r="D1432" s="21" t="s">
        <v>158</v>
      </c>
      <c r="E1432" s="21">
        <v>120</v>
      </c>
      <c r="F1432" s="22" t="s">
        <v>27</v>
      </c>
      <c r="G1432" s="21" t="s">
        <v>166</v>
      </c>
      <c r="H1432" s="20" t="s">
        <v>163</v>
      </c>
      <c r="I1432" s="23" t="s">
        <v>163</v>
      </c>
      <c r="J1432" s="23" t="s">
        <v>163</v>
      </c>
      <c r="K1432" s="24" t="s">
        <v>163</v>
      </c>
      <c r="L1432" s="20" t="s">
        <v>163</v>
      </c>
      <c r="R1432" s="5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12"/>
      <c r="AF1432" s="12"/>
    </row>
    <row r="1433" spans="1:32" ht="15" customHeight="1">
      <c r="A1433" s="14" t="s">
        <v>31</v>
      </c>
      <c r="B1433" s="3" t="s">
        <v>51</v>
      </c>
      <c r="C1433" s="20" t="s">
        <v>262</v>
      </c>
      <c r="D1433" s="21" t="s">
        <v>158</v>
      </c>
      <c r="E1433" s="21">
        <v>120</v>
      </c>
      <c r="F1433" s="22" t="s">
        <v>27</v>
      </c>
      <c r="G1433" s="21" t="s">
        <v>166</v>
      </c>
      <c r="H1433" s="20" t="s">
        <v>163</v>
      </c>
      <c r="I1433" s="23" t="s">
        <v>163</v>
      </c>
      <c r="J1433" s="23" t="s">
        <v>163</v>
      </c>
      <c r="K1433" s="24" t="s">
        <v>163</v>
      </c>
      <c r="L1433" s="20" t="s">
        <v>163</v>
      </c>
      <c r="R1433" s="5"/>
      <c r="S1433" s="20"/>
      <c r="T1433" s="20"/>
      <c r="U1433" s="20"/>
      <c r="V1433" s="20"/>
      <c r="W1433" s="20"/>
      <c r="X1433" s="20"/>
      <c r="Y1433" s="20"/>
      <c r="Z1433" s="20"/>
      <c r="AA1433" s="20"/>
      <c r="AB1433" s="20"/>
      <c r="AC1433" s="20"/>
      <c r="AD1433" s="20"/>
      <c r="AE1433" s="12"/>
      <c r="AF1433" s="12"/>
    </row>
    <row r="1434" spans="1:32" ht="15" customHeight="1">
      <c r="A1434" s="14" t="s">
        <v>25</v>
      </c>
      <c r="B1434" s="3" t="s">
        <v>142</v>
      </c>
      <c r="C1434" s="20" t="s">
        <v>262</v>
      </c>
      <c r="D1434" s="21" t="s">
        <v>158</v>
      </c>
      <c r="E1434" s="21">
        <v>90</v>
      </c>
      <c r="F1434" s="22" t="s">
        <v>29</v>
      </c>
      <c r="G1434" s="21" t="s">
        <v>166</v>
      </c>
      <c r="H1434" s="20" t="s">
        <v>163</v>
      </c>
      <c r="I1434" s="23" t="s">
        <v>163</v>
      </c>
      <c r="J1434" s="23" t="s">
        <v>163</v>
      </c>
      <c r="K1434" s="24" t="s">
        <v>163</v>
      </c>
      <c r="L1434" s="20" t="s">
        <v>163</v>
      </c>
      <c r="R1434" s="5"/>
      <c r="S1434" s="20"/>
      <c r="T1434" s="2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12"/>
      <c r="AF1434" s="12"/>
    </row>
    <row r="1435" spans="1:32" ht="15" customHeight="1">
      <c r="A1435" s="14" t="s">
        <v>25</v>
      </c>
      <c r="B1435" s="3" t="s">
        <v>142</v>
      </c>
      <c r="C1435" s="20" t="s">
        <v>262</v>
      </c>
      <c r="D1435" s="21" t="s">
        <v>158</v>
      </c>
      <c r="E1435" s="21">
        <v>90</v>
      </c>
      <c r="F1435" s="22" t="s">
        <v>29</v>
      </c>
      <c r="G1435" s="21" t="s">
        <v>166</v>
      </c>
      <c r="H1435" s="20" t="s">
        <v>163</v>
      </c>
      <c r="I1435" s="23" t="s">
        <v>163</v>
      </c>
      <c r="J1435" s="23" t="s">
        <v>163</v>
      </c>
      <c r="K1435" s="24" t="s">
        <v>163</v>
      </c>
      <c r="L1435" s="20" t="s">
        <v>163</v>
      </c>
      <c r="R1435" s="5"/>
      <c r="S1435" s="20"/>
      <c r="T1435" s="20"/>
      <c r="U1435" s="20"/>
      <c r="V1435" s="20"/>
      <c r="W1435" s="20"/>
      <c r="X1435" s="20"/>
      <c r="Y1435" s="20"/>
      <c r="Z1435" s="20"/>
      <c r="AA1435" s="20"/>
      <c r="AB1435" s="20"/>
      <c r="AC1435" s="20"/>
      <c r="AD1435" s="20"/>
      <c r="AE1435" s="12"/>
      <c r="AF1435" s="12"/>
    </row>
    <row r="1436" spans="1:32" ht="15" customHeight="1">
      <c r="A1436" s="14" t="s">
        <v>25</v>
      </c>
      <c r="B1436" s="3" t="s">
        <v>142</v>
      </c>
      <c r="C1436" s="20" t="s">
        <v>262</v>
      </c>
      <c r="D1436" s="21" t="s">
        <v>158</v>
      </c>
      <c r="E1436" s="21">
        <v>90</v>
      </c>
      <c r="F1436" s="22" t="s">
        <v>29</v>
      </c>
      <c r="G1436" s="21" t="s">
        <v>166</v>
      </c>
      <c r="H1436" s="20" t="s">
        <v>163</v>
      </c>
      <c r="I1436" s="23" t="s">
        <v>163</v>
      </c>
      <c r="J1436" s="23" t="s">
        <v>163</v>
      </c>
      <c r="K1436" s="24" t="s">
        <v>163</v>
      </c>
      <c r="L1436" s="20" t="s">
        <v>163</v>
      </c>
      <c r="R1436" s="5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12"/>
      <c r="AF1436" s="12"/>
    </row>
    <row r="1437" spans="1:32" ht="15" customHeight="1">
      <c r="A1437" s="14" t="s">
        <v>25</v>
      </c>
      <c r="B1437" s="3" t="s">
        <v>142</v>
      </c>
      <c r="C1437" s="20" t="s">
        <v>262</v>
      </c>
      <c r="D1437" s="21" t="s">
        <v>158</v>
      </c>
      <c r="E1437" s="21">
        <v>90</v>
      </c>
      <c r="F1437" s="22" t="s">
        <v>29</v>
      </c>
      <c r="G1437" s="21" t="s">
        <v>166</v>
      </c>
      <c r="H1437" s="20" t="s">
        <v>163</v>
      </c>
      <c r="I1437" s="23" t="s">
        <v>163</v>
      </c>
      <c r="J1437" s="23" t="s">
        <v>163</v>
      </c>
      <c r="K1437" s="24" t="s">
        <v>163</v>
      </c>
      <c r="L1437" s="20" t="s">
        <v>163</v>
      </c>
      <c r="R1437" s="5"/>
      <c r="S1437" s="20"/>
      <c r="T1437" s="20"/>
      <c r="U1437" s="20"/>
      <c r="V1437" s="20"/>
      <c r="W1437" s="20"/>
      <c r="X1437" s="20"/>
      <c r="Y1437" s="20"/>
      <c r="Z1437" s="20"/>
      <c r="AA1437" s="20"/>
      <c r="AB1437" s="20"/>
      <c r="AC1437" s="20"/>
      <c r="AD1437" s="20"/>
      <c r="AE1437" s="12"/>
      <c r="AF1437" s="12"/>
    </row>
    <row r="1438" spans="1:32" ht="15" customHeight="1">
      <c r="A1438" s="14" t="s">
        <v>25</v>
      </c>
      <c r="B1438" s="3" t="s">
        <v>142</v>
      </c>
      <c r="C1438" s="20" t="s">
        <v>262</v>
      </c>
      <c r="D1438" s="21" t="s">
        <v>158</v>
      </c>
      <c r="E1438" s="21">
        <v>90</v>
      </c>
      <c r="F1438" s="22" t="s">
        <v>29</v>
      </c>
      <c r="G1438" s="21" t="s">
        <v>166</v>
      </c>
      <c r="H1438" s="20" t="s">
        <v>163</v>
      </c>
      <c r="I1438" s="23" t="s">
        <v>163</v>
      </c>
      <c r="J1438" s="23" t="s">
        <v>163</v>
      </c>
      <c r="K1438" s="24" t="s">
        <v>163</v>
      </c>
      <c r="L1438" s="20" t="s">
        <v>163</v>
      </c>
      <c r="R1438" s="5"/>
      <c r="S1438" s="20"/>
      <c r="T1438" s="20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12"/>
      <c r="AF1438" s="12"/>
    </row>
    <row r="1439" spans="1:32" ht="15" customHeight="1">
      <c r="A1439" s="14" t="s">
        <v>25</v>
      </c>
      <c r="B1439" s="3" t="s">
        <v>142</v>
      </c>
      <c r="C1439" s="20" t="s">
        <v>262</v>
      </c>
      <c r="D1439" s="21" t="s">
        <v>158</v>
      </c>
      <c r="E1439" s="21">
        <v>90</v>
      </c>
      <c r="F1439" s="22" t="s">
        <v>29</v>
      </c>
      <c r="G1439" s="21" t="s">
        <v>166</v>
      </c>
      <c r="H1439" s="20" t="s">
        <v>163</v>
      </c>
      <c r="I1439" s="23" t="s">
        <v>163</v>
      </c>
      <c r="J1439" s="23" t="s">
        <v>163</v>
      </c>
      <c r="K1439" s="24" t="s">
        <v>163</v>
      </c>
      <c r="L1439" s="20" t="s">
        <v>163</v>
      </c>
      <c r="R1439" s="5"/>
      <c r="S1439" s="20"/>
      <c r="T1439" s="20"/>
      <c r="U1439" s="20"/>
      <c r="V1439" s="20"/>
      <c r="W1439" s="20"/>
      <c r="X1439" s="20"/>
      <c r="Y1439" s="20"/>
      <c r="Z1439" s="20"/>
      <c r="AA1439" s="20"/>
      <c r="AB1439" s="20"/>
      <c r="AC1439" s="20"/>
      <c r="AD1439" s="20"/>
      <c r="AE1439" s="12"/>
      <c r="AF1439" s="12"/>
    </row>
    <row r="1440" spans="1:32" ht="15" customHeight="1">
      <c r="A1440" s="14" t="s">
        <v>25</v>
      </c>
      <c r="B1440" s="3" t="s">
        <v>142</v>
      </c>
      <c r="C1440" s="20" t="s">
        <v>262</v>
      </c>
      <c r="D1440" s="21" t="s">
        <v>158</v>
      </c>
      <c r="E1440" s="21">
        <v>90</v>
      </c>
      <c r="F1440" s="22" t="s">
        <v>27</v>
      </c>
      <c r="G1440" s="21" t="s">
        <v>166</v>
      </c>
      <c r="H1440" s="20" t="s">
        <v>163</v>
      </c>
      <c r="I1440" s="23" t="s">
        <v>163</v>
      </c>
      <c r="J1440" s="23" t="s">
        <v>163</v>
      </c>
      <c r="K1440" s="24" t="s">
        <v>163</v>
      </c>
      <c r="L1440" s="20" t="s">
        <v>163</v>
      </c>
      <c r="R1440" s="5"/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12"/>
      <c r="AF1440" s="12"/>
    </row>
    <row r="1441" spans="1:32" ht="15" customHeight="1">
      <c r="A1441" s="14" t="s">
        <v>25</v>
      </c>
      <c r="B1441" s="3" t="s">
        <v>142</v>
      </c>
      <c r="C1441" s="20" t="s">
        <v>262</v>
      </c>
      <c r="D1441" s="21" t="s">
        <v>158</v>
      </c>
      <c r="E1441" s="21">
        <v>90</v>
      </c>
      <c r="F1441" s="22" t="s">
        <v>27</v>
      </c>
      <c r="G1441" s="21" t="s">
        <v>166</v>
      </c>
      <c r="H1441" s="20" t="s">
        <v>163</v>
      </c>
      <c r="I1441" s="23" t="s">
        <v>163</v>
      </c>
      <c r="J1441" s="23" t="s">
        <v>163</v>
      </c>
      <c r="K1441" s="24" t="s">
        <v>163</v>
      </c>
      <c r="L1441" s="20" t="s">
        <v>163</v>
      </c>
      <c r="R1441" s="5"/>
      <c r="S1441" s="20"/>
      <c r="T1441" s="20"/>
      <c r="U1441" s="20"/>
      <c r="V1441" s="20"/>
      <c r="W1441" s="20"/>
      <c r="X1441" s="20"/>
      <c r="Y1441" s="20"/>
      <c r="Z1441" s="20"/>
      <c r="AA1441" s="20"/>
      <c r="AB1441" s="20"/>
      <c r="AC1441" s="20"/>
      <c r="AD1441" s="20"/>
      <c r="AE1441" s="12"/>
      <c r="AF1441" s="12"/>
    </row>
    <row r="1442" spans="1:32" ht="15" customHeight="1">
      <c r="A1442" s="14" t="s">
        <v>25</v>
      </c>
      <c r="B1442" s="3" t="s">
        <v>142</v>
      </c>
      <c r="C1442" s="20" t="s">
        <v>262</v>
      </c>
      <c r="D1442" s="21" t="s">
        <v>158</v>
      </c>
      <c r="E1442" s="21">
        <v>90</v>
      </c>
      <c r="F1442" s="22" t="s">
        <v>27</v>
      </c>
      <c r="G1442" s="21" t="s">
        <v>166</v>
      </c>
      <c r="H1442" s="20" t="s">
        <v>163</v>
      </c>
      <c r="I1442" s="23" t="s">
        <v>163</v>
      </c>
      <c r="J1442" s="23" t="s">
        <v>163</v>
      </c>
      <c r="K1442" s="24" t="s">
        <v>163</v>
      </c>
      <c r="L1442" s="20" t="s">
        <v>163</v>
      </c>
      <c r="R1442" s="5"/>
      <c r="S1442" s="20"/>
      <c r="T1442" s="2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12"/>
      <c r="AF1442" s="12"/>
    </row>
    <row r="1443" spans="1:32" ht="15" customHeight="1">
      <c r="A1443" s="14" t="s">
        <v>25</v>
      </c>
      <c r="B1443" s="3" t="s">
        <v>142</v>
      </c>
      <c r="C1443" s="20" t="s">
        <v>262</v>
      </c>
      <c r="D1443" s="21" t="s">
        <v>158</v>
      </c>
      <c r="E1443" s="21">
        <v>90</v>
      </c>
      <c r="F1443" s="22" t="s">
        <v>27</v>
      </c>
      <c r="G1443" s="21" t="s">
        <v>166</v>
      </c>
      <c r="H1443" s="20" t="s">
        <v>163</v>
      </c>
      <c r="I1443" s="23" t="s">
        <v>163</v>
      </c>
      <c r="J1443" s="23" t="s">
        <v>163</v>
      </c>
      <c r="K1443" s="24" t="s">
        <v>163</v>
      </c>
      <c r="L1443" s="20" t="s">
        <v>163</v>
      </c>
      <c r="R1443" s="5"/>
      <c r="S1443" s="20"/>
      <c r="T1443" s="20"/>
      <c r="U1443" s="20"/>
      <c r="V1443" s="20"/>
      <c r="W1443" s="20"/>
      <c r="X1443" s="20"/>
      <c r="Y1443" s="20"/>
      <c r="Z1443" s="20"/>
      <c r="AA1443" s="20"/>
      <c r="AB1443" s="20"/>
      <c r="AC1443" s="20"/>
      <c r="AD1443" s="20"/>
      <c r="AE1443" s="12"/>
      <c r="AF1443" s="12"/>
    </row>
    <row r="1444" spans="1:32" ht="15" customHeight="1">
      <c r="A1444" s="14" t="s">
        <v>25</v>
      </c>
      <c r="B1444" s="3" t="s">
        <v>142</v>
      </c>
      <c r="C1444" s="20" t="s">
        <v>262</v>
      </c>
      <c r="D1444" s="21" t="s">
        <v>158</v>
      </c>
      <c r="E1444" s="21">
        <v>90</v>
      </c>
      <c r="F1444" s="22" t="s">
        <v>27</v>
      </c>
      <c r="G1444" s="21" t="s">
        <v>166</v>
      </c>
      <c r="H1444" s="20" t="s">
        <v>163</v>
      </c>
      <c r="I1444" s="23" t="s">
        <v>163</v>
      </c>
      <c r="J1444" s="23" t="s">
        <v>163</v>
      </c>
      <c r="K1444" s="24" t="s">
        <v>163</v>
      </c>
      <c r="L1444" s="20" t="s">
        <v>163</v>
      </c>
      <c r="R1444" s="5"/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12"/>
      <c r="AF1444" s="12"/>
    </row>
    <row r="1445" spans="1:32" ht="15" customHeight="1">
      <c r="A1445" s="14" t="s">
        <v>25</v>
      </c>
      <c r="B1445" s="3" t="s">
        <v>142</v>
      </c>
      <c r="C1445" s="20" t="s">
        <v>262</v>
      </c>
      <c r="D1445" s="21" t="s">
        <v>158</v>
      </c>
      <c r="E1445" s="21">
        <v>90</v>
      </c>
      <c r="F1445" s="22" t="s">
        <v>27</v>
      </c>
      <c r="G1445" s="21" t="s">
        <v>166</v>
      </c>
      <c r="H1445" s="20" t="s">
        <v>163</v>
      </c>
      <c r="I1445" s="23" t="s">
        <v>163</v>
      </c>
      <c r="J1445" s="23" t="s">
        <v>163</v>
      </c>
      <c r="K1445" s="24" t="s">
        <v>163</v>
      </c>
      <c r="L1445" s="20" t="s">
        <v>163</v>
      </c>
      <c r="R1445" s="5"/>
      <c r="S1445" s="20"/>
      <c r="T1445" s="20"/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0"/>
      <c r="AE1445" s="12"/>
      <c r="AF1445" s="12"/>
    </row>
    <row r="1446" spans="1:32" ht="15" customHeight="1">
      <c r="A1446" s="14" t="s">
        <v>22</v>
      </c>
      <c r="B1446" s="3" t="s">
        <v>142</v>
      </c>
      <c r="C1446" s="20" t="s">
        <v>262</v>
      </c>
      <c r="D1446" s="21" t="s">
        <v>158</v>
      </c>
      <c r="E1446" s="21">
        <v>90</v>
      </c>
      <c r="F1446" s="22" t="s">
        <v>24</v>
      </c>
      <c r="G1446" s="21" t="s">
        <v>166</v>
      </c>
      <c r="H1446" s="20" t="s">
        <v>163</v>
      </c>
      <c r="I1446" s="23" t="s">
        <v>163</v>
      </c>
      <c r="J1446" s="23" t="s">
        <v>163</v>
      </c>
      <c r="K1446" s="24" t="s">
        <v>163</v>
      </c>
      <c r="L1446" s="20" t="s">
        <v>163</v>
      </c>
      <c r="R1446" s="5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12"/>
      <c r="AF1446" s="12"/>
    </row>
    <row r="1447" spans="1:32" ht="15" customHeight="1">
      <c r="A1447" s="14" t="s">
        <v>22</v>
      </c>
      <c r="B1447" s="3" t="s">
        <v>142</v>
      </c>
      <c r="C1447" s="20" t="s">
        <v>262</v>
      </c>
      <c r="D1447" s="21" t="s">
        <v>158</v>
      </c>
      <c r="E1447" s="21">
        <v>90</v>
      </c>
      <c r="F1447" s="22" t="s">
        <v>24</v>
      </c>
      <c r="G1447" s="21" t="s">
        <v>166</v>
      </c>
      <c r="H1447" s="20" t="s">
        <v>163</v>
      </c>
      <c r="I1447" s="23" t="s">
        <v>163</v>
      </c>
      <c r="J1447" s="23" t="s">
        <v>163</v>
      </c>
      <c r="K1447" s="24" t="s">
        <v>163</v>
      </c>
      <c r="L1447" s="20" t="s">
        <v>163</v>
      </c>
      <c r="R1447" s="5"/>
      <c r="S1447" s="20"/>
      <c r="T1447" s="20"/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0"/>
      <c r="AE1447" s="12"/>
      <c r="AF1447" s="12"/>
    </row>
    <row r="1448" spans="1:32" ht="15" customHeight="1">
      <c r="A1448" s="14" t="s">
        <v>22</v>
      </c>
      <c r="B1448" s="3" t="s">
        <v>142</v>
      </c>
      <c r="C1448" s="20" t="s">
        <v>262</v>
      </c>
      <c r="D1448" s="21" t="s">
        <v>158</v>
      </c>
      <c r="E1448" s="21">
        <v>90</v>
      </c>
      <c r="F1448" s="22" t="s">
        <v>24</v>
      </c>
      <c r="G1448" s="21" t="s">
        <v>166</v>
      </c>
      <c r="H1448" s="20" t="s">
        <v>163</v>
      </c>
      <c r="I1448" s="23" t="s">
        <v>163</v>
      </c>
      <c r="J1448" s="23" t="s">
        <v>163</v>
      </c>
      <c r="K1448" s="24" t="s">
        <v>163</v>
      </c>
      <c r="L1448" s="20" t="s">
        <v>163</v>
      </c>
      <c r="R1448" s="5"/>
      <c r="S1448" s="20"/>
      <c r="T1448" s="20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12"/>
      <c r="AF1448" s="12"/>
    </row>
    <row r="1449" spans="1:32" ht="15" customHeight="1">
      <c r="A1449" s="14" t="s">
        <v>22</v>
      </c>
      <c r="B1449" s="3" t="s">
        <v>142</v>
      </c>
      <c r="C1449" s="20" t="s">
        <v>262</v>
      </c>
      <c r="D1449" s="21" t="s">
        <v>158</v>
      </c>
      <c r="E1449" s="21">
        <v>90</v>
      </c>
      <c r="F1449" s="22" t="s">
        <v>24</v>
      </c>
      <c r="G1449" s="21" t="s">
        <v>166</v>
      </c>
      <c r="H1449" s="20" t="s">
        <v>163</v>
      </c>
      <c r="I1449" s="23" t="s">
        <v>163</v>
      </c>
      <c r="J1449" s="23" t="s">
        <v>163</v>
      </c>
      <c r="K1449" s="24" t="s">
        <v>163</v>
      </c>
      <c r="L1449" s="20" t="s">
        <v>163</v>
      </c>
      <c r="R1449" s="5"/>
      <c r="S1449" s="20"/>
      <c r="T1449" s="20"/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0"/>
      <c r="AE1449" s="12"/>
      <c r="AF1449" s="12"/>
    </row>
    <row r="1450" spans="1:32" ht="15" customHeight="1">
      <c r="A1450" s="14" t="s">
        <v>22</v>
      </c>
      <c r="B1450" s="3" t="s">
        <v>142</v>
      </c>
      <c r="C1450" s="20" t="s">
        <v>262</v>
      </c>
      <c r="D1450" s="21" t="s">
        <v>158</v>
      </c>
      <c r="E1450" s="21">
        <v>90</v>
      </c>
      <c r="F1450" s="22" t="s">
        <v>24</v>
      </c>
      <c r="G1450" s="21" t="s">
        <v>166</v>
      </c>
      <c r="H1450" s="20" t="s">
        <v>163</v>
      </c>
      <c r="I1450" s="23" t="s">
        <v>163</v>
      </c>
      <c r="J1450" s="23" t="s">
        <v>163</v>
      </c>
      <c r="K1450" s="24" t="s">
        <v>163</v>
      </c>
      <c r="L1450" s="20" t="s">
        <v>163</v>
      </c>
      <c r="R1450" s="5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12"/>
      <c r="AF1450" s="12"/>
    </row>
    <row r="1451" spans="1:32" ht="15" customHeight="1">
      <c r="A1451" s="14" t="s">
        <v>22</v>
      </c>
      <c r="B1451" s="3" t="s">
        <v>142</v>
      </c>
      <c r="C1451" s="20" t="s">
        <v>262</v>
      </c>
      <c r="D1451" s="21" t="s">
        <v>158</v>
      </c>
      <c r="E1451" s="21">
        <v>90</v>
      </c>
      <c r="F1451" s="22" t="s">
        <v>24</v>
      </c>
      <c r="G1451" s="21" t="s">
        <v>166</v>
      </c>
      <c r="H1451" s="20" t="s">
        <v>163</v>
      </c>
      <c r="I1451" s="23" t="s">
        <v>163</v>
      </c>
      <c r="J1451" s="23" t="s">
        <v>163</v>
      </c>
      <c r="K1451" s="24" t="s">
        <v>163</v>
      </c>
      <c r="L1451" s="20" t="s">
        <v>163</v>
      </c>
      <c r="R1451" s="5"/>
      <c r="S1451" s="20"/>
      <c r="T1451" s="20"/>
      <c r="U1451" s="20"/>
      <c r="V1451" s="20"/>
      <c r="W1451" s="20"/>
      <c r="X1451" s="20"/>
      <c r="Y1451" s="20"/>
      <c r="Z1451" s="20"/>
      <c r="AA1451" s="20"/>
      <c r="AB1451" s="20"/>
      <c r="AC1451" s="20"/>
      <c r="AD1451" s="20"/>
      <c r="AE1451" s="12"/>
      <c r="AF1451" s="12"/>
    </row>
    <row r="1452" spans="1:32" ht="15" customHeight="1">
      <c r="A1452" s="14" t="s">
        <v>22</v>
      </c>
      <c r="B1452" s="3" t="s">
        <v>142</v>
      </c>
      <c r="C1452" s="20" t="s">
        <v>262</v>
      </c>
      <c r="D1452" s="21" t="s">
        <v>158</v>
      </c>
      <c r="E1452" s="21">
        <v>90</v>
      </c>
      <c r="F1452" s="22" t="s">
        <v>40</v>
      </c>
      <c r="G1452" s="21" t="s">
        <v>166</v>
      </c>
      <c r="H1452" s="20" t="s">
        <v>163</v>
      </c>
      <c r="I1452" s="23" t="s">
        <v>163</v>
      </c>
      <c r="J1452" s="23" t="s">
        <v>163</v>
      </c>
      <c r="K1452" s="24" t="s">
        <v>163</v>
      </c>
      <c r="L1452" s="20" t="s">
        <v>163</v>
      </c>
      <c r="R1452" s="5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12"/>
      <c r="AF1452" s="12"/>
    </row>
    <row r="1453" spans="1:32" ht="15" customHeight="1">
      <c r="A1453" s="14" t="s">
        <v>22</v>
      </c>
      <c r="B1453" s="3" t="s">
        <v>142</v>
      </c>
      <c r="C1453" s="20" t="s">
        <v>262</v>
      </c>
      <c r="D1453" s="21" t="s">
        <v>158</v>
      </c>
      <c r="E1453" s="21">
        <v>90</v>
      </c>
      <c r="F1453" s="22" t="s">
        <v>40</v>
      </c>
      <c r="G1453" s="21" t="s">
        <v>166</v>
      </c>
      <c r="H1453" s="20" t="s">
        <v>163</v>
      </c>
      <c r="I1453" s="23" t="s">
        <v>163</v>
      </c>
      <c r="J1453" s="23" t="s">
        <v>163</v>
      </c>
      <c r="K1453" s="24" t="s">
        <v>163</v>
      </c>
      <c r="L1453" s="20" t="s">
        <v>163</v>
      </c>
      <c r="R1453" s="5"/>
      <c r="S1453" s="20"/>
      <c r="T1453" s="20"/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0"/>
      <c r="AE1453" s="12"/>
      <c r="AF1453" s="12"/>
    </row>
    <row r="1454" spans="1:32" ht="15" customHeight="1">
      <c r="A1454" s="14" t="s">
        <v>22</v>
      </c>
      <c r="B1454" s="3" t="s">
        <v>142</v>
      </c>
      <c r="C1454" s="20" t="s">
        <v>262</v>
      </c>
      <c r="D1454" s="21" t="s">
        <v>158</v>
      </c>
      <c r="E1454" s="21">
        <v>90</v>
      </c>
      <c r="F1454" s="22" t="s">
        <v>40</v>
      </c>
      <c r="G1454" s="21" t="s">
        <v>166</v>
      </c>
      <c r="H1454" s="20" t="s">
        <v>163</v>
      </c>
      <c r="I1454" s="23" t="s">
        <v>163</v>
      </c>
      <c r="J1454" s="23" t="s">
        <v>163</v>
      </c>
      <c r="K1454" s="24" t="s">
        <v>163</v>
      </c>
      <c r="L1454" s="20" t="s">
        <v>163</v>
      </c>
      <c r="R1454" s="5"/>
      <c r="S1454" s="20"/>
      <c r="T1454" s="2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12"/>
      <c r="AF1454" s="12"/>
    </row>
    <row r="1455" spans="1:32" ht="15" customHeight="1">
      <c r="A1455" s="14" t="s">
        <v>22</v>
      </c>
      <c r="B1455" s="3" t="s">
        <v>142</v>
      </c>
      <c r="C1455" s="20" t="s">
        <v>262</v>
      </c>
      <c r="D1455" s="21" t="s">
        <v>158</v>
      </c>
      <c r="E1455" s="21">
        <v>90</v>
      </c>
      <c r="F1455" s="22" t="s">
        <v>40</v>
      </c>
      <c r="G1455" s="21" t="s">
        <v>166</v>
      </c>
      <c r="H1455" s="20" t="s">
        <v>163</v>
      </c>
      <c r="I1455" s="23" t="s">
        <v>163</v>
      </c>
      <c r="J1455" s="23" t="s">
        <v>163</v>
      </c>
      <c r="K1455" s="24" t="s">
        <v>163</v>
      </c>
      <c r="L1455" s="20" t="s">
        <v>163</v>
      </c>
      <c r="R1455" s="5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12"/>
      <c r="AF1455" s="12"/>
    </row>
    <row r="1456" spans="1:32" ht="15" customHeight="1">
      <c r="A1456" s="14" t="s">
        <v>22</v>
      </c>
      <c r="B1456" s="3" t="s">
        <v>142</v>
      </c>
      <c r="C1456" s="20" t="s">
        <v>262</v>
      </c>
      <c r="D1456" s="21" t="s">
        <v>158</v>
      </c>
      <c r="E1456" s="21">
        <v>90</v>
      </c>
      <c r="F1456" s="22" t="s">
        <v>40</v>
      </c>
      <c r="G1456" s="21" t="s">
        <v>166</v>
      </c>
      <c r="H1456" s="20" t="s">
        <v>163</v>
      </c>
      <c r="I1456" s="23" t="s">
        <v>163</v>
      </c>
      <c r="J1456" s="23" t="s">
        <v>163</v>
      </c>
      <c r="K1456" s="24" t="s">
        <v>163</v>
      </c>
      <c r="L1456" s="20" t="s">
        <v>163</v>
      </c>
      <c r="R1456" s="5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12"/>
      <c r="AF1456" s="12"/>
    </row>
    <row r="1457" spans="1:32" ht="15" customHeight="1">
      <c r="A1457" s="14" t="s">
        <v>22</v>
      </c>
      <c r="B1457" s="3" t="s">
        <v>142</v>
      </c>
      <c r="C1457" s="20" t="s">
        <v>262</v>
      </c>
      <c r="D1457" s="21" t="s">
        <v>158</v>
      </c>
      <c r="E1457" s="21">
        <v>90</v>
      </c>
      <c r="F1457" s="22" t="s">
        <v>40</v>
      </c>
      <c r="G1457" s="21" t="s">
        <v>166</v>
      </c>
      <c r="H1457" s="20" t="s">
        <v>163</v>
      </c>
      <c r="I1457" s="23" t="s">
        <v>163</v>
      </c>
      <c r="J1457" s="23" t="s">
        <v>163</v>
      </c>
      <c r="K1457" s="24" t="s">
        <v>163</v>
      </c>
      <c r="L1457" s="20" t="s">
        <v>163</v>
      </c>
      <c r="R1457" s="5"/>
      <c r="S1457" s="20"/>
      <c r="T1457" s="20"/>
      <c r="U1457" s="20"/>
      <c r="V1457" s="20"/>
      <c r="W1457" s="20"/>
      <c r="X1457" s="20"/>
      <c r="Y1457" s="20"/>
      <c r="Z1457" s="20"/>
      <c r="AA1457" s="20"/>
      <c r="AB1457" s="20"/>
      <c r="AC1457" s="20"/>
      <c r="AD1457" s="20"/>
      <c r="AE1457" s="12"/>
      <c r="AF1457" s="12"/>
    </row>
    <row r="1458" spans="1:32" ht="15" customHeight="1">
      <c r="A1458" s="14" t="s">
        <v>31</v>
      </c>
      <c r="B1458" s="3" t="s">
        <v>143</v>
      </c>
      <c r="C1458" s="20" t="s">
        <v>313</v>
      </c>
      <c r="D1458" s="21" t="s">
        <v>224</v>
      </c>
      <c r="E1458" s="21">
        <v>60</v>
      </c>
      <c r="F1458" s="22" t="s">
        <v>24</v>
      </c>
      <c r="G1458" s="21" t="s">
        <v>238</v>
      </c>
      <c r="H1458" s="20" t="s">
        <v>163</v>
      </c>
      <c r="I1458" s="23" t="s">
        <v>163</v>
      </c>
      <c r="J1458" s="23" t="s">
        <v>163</v>
      </c>
      <c r="K1458" s="24" t="s">
        <v>163</v>
      </c>
      <c r="L1458" s="20" t="s">
        <v>163</v>
      </c>
      <c r="R1458" s="5"/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12"/>
      <c r="AF1458" s="12"/>
    </row>
    <row r="1459" spans="1:32" ht="15" customHeight="1">
      <c r="A1459" s="14" t="s">
        <v>31</v>
      </c>
      <c r="B1459" s="3" t="s">
        <v>143</v>
      </c>
      <c r="C1459" s="20" t="s">
        <v>313</v>
      </c>
      <c r="D1459" s="21" t="s">
        <v>224</v>
      </c>
      <c r="E1459" s="21">
        <v>60</v>
      </c>
      <c r="F1459" s="22" t="s">
        <v>24</v>
      </c>
      <c r="G1459" s="21" t="s">
        <v>238</v>
      </c>
      <c r="H1459" s="20" t="s">
        <v>163</v>
      </c>
      <c r="I1459" s="23" t="s">
        <v>163</v>
      </c>
      <c r="J1459" s="23" t="s">
        <v>163</v>
      </c>
      <c r="K1459" s="24" t="s">
        <v>163</v>
      </c>
      <c r="L1459" s="20" t="s">
        <v>163</v>
      </c>
      <c r="R1459" s="5"/>
      <c r="S1459" s="20"/>
      <c r="T1459" s="20"/>
      <c r="U1459" s="20"/>
      <c r="V1459" s="20"/>
      <c r="W1459" s="20"/>
      <c r="X1459" s="20"/>
      <c r="Y1459" s="20"/>
      <c r="Z1459" s="20"/>
      <c r="AA1459" s="20"/>
      <c r="AB1459" s="20"/>
      <c r="AC1459" s="20"/>
      <c r="AD1459" s="20"/>
      <c r="AE1459" s="12"/>
      <c r="AF1459" s="12"/>
    </row>
    <row r="1460" spans="1:32" ht="15" customHeight="1">
      <c r="A1460" s="14" t="s">
        <v>31</v>
      </c>
      <c r="B1460" s="3" t="s">
        <v>143</v>
      </c>
      <c r="C1460" s="20" t="s">
        <v>313</v>
      </c>
      <c r="D1460" s="21" t="s">
        <v>224</v>
      </c>
      <c r="E1460" s="21">
        <v>60</v>
      </c>
      <c r="F1460" s="22" t="s">
        <v>24</v>
      </c>
      <c r="G1460" s="21" t="s">
        <v>238</v>
      </c>
      <c r="H1460" s="20" t="s">
        <v>163</v>
      </c>
      <c r="I1460" s="23" t="s">
        <v>163</v>
      </c>
      <c r="J1460" s="23" t="s">
        <v>163</v>
      </c>
      <c r="K1460" s="24" t="s">
        <v>163</v>
      </c>
      <c r="L1460" s="20" t="s">
        <v>163</v>
      </c>
      <c r="R1460" s="5"/>
      <c r="S1460" s="20"/>
      <c r="T1460" s="2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12"/>
      <c r="AF1460" s="12"/>
    </row>
    <row r="1461" spans="1:32" ht="15" customHeight="1">
      <c r="A1461" s="14" t="s">
        <v>31</v>
      </c>
      <c r="B1461" s="3" t="s">
        <v>143</v>
      </c>
      <c r="C1461" s="20" t="s">
        <v>313</v>
      </c>
      <c r="D1461" s="21" t="s">
        <v>224</v>
      </c>
      <c r="E1461" s="21">
        <v>60</v>
      </c>
      <c r="F1461" s="22" t="s">
        <v>24</v>
      </c>
      <c r="G1461" s="21" t="s">
        <v>238</v>
      </c>
      <c r="H1461" s="20" t="s">
        <v>163</v>
      </c>
      <c r="I1461" s="23" t="s">
        <v>163</v>
      </c>
      <c r="J1461" s="23" t="s">
        <v>163</v>
      </c>
      <c r="K1461" s="24" t="s">
        <v>163</v>
      </c>
      <c r="L1461" s="20" t="s">
        <v>163</v>
      </c>
      <c r="R1461" s="5"/>
      <c r="S1461" s="20"/>
      <c r="T1461" s="20"/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0"/>
      <c r="AE1461" s="12"/>
      <c r="AF1461" s="12"/>
    </row>
    <row r="1462" spans="1:32" ht="15" customHeight="1">
      <c r="A1462" s="14" t="s">
        <v>31</v>
      </c>
      <c r="B1462" s="3" t="s">
        <v>143</v>
      </c>
      <c r="C1462" s="15" t="s">
        <v>313</v>
      </c>
      <c r="D1462" s="16" t="s">
        <v>224</v>
      </c>
      <c r="E1462" s="16">
        <v>60</v>
      </c>
      <c r="F1462" s="17" t="s">
        <v>29</v>
      </c>
      <c r="G1462" s="16" t="s">
        <v>238</v>
      </c>
      <c r="H1462" s="15" t="s">
        <v>163</v>
      </c>
      <c r="I1462" s="18" t="s">
        <v>163</v>
      </c>
      <c r="J1462" s="18" t="s">
        <v>163</v>
      </c>
      <c r="K1462" s="19" t="s">
        <v>163</v>
      </c>
      <c r="L1462" s="15" t="s">
        <v>163</v>
      </c>
      <c r="R1462" s="5"/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12"/>
      <c r="AF1462" s="12"/>
    </row>
    <row r="1463" spans="1:32" ht="15" customHeight="1">
      <c r="A1463" s="14" t="s">
        <v>31</v>
      </c>
      <c r="B1463" s="3" t="s">
        <v>143</v>
      </c>
      <c r="C1463" s="15" t="s">
        <v>313</v>
      </c>
      <c r="D1463" s="16" t="s">
        <v>224</v>
      </c>
      <c r="E1463" s="16">
        <v>60</v>
      </c>
      <c r="F1463" s="17" t="s">
        <v>29</v>
      </c>
      <c r="G1463" s="16" t="s">
        <v>238</v>
      </c>
      <c r="H1463" s="15" t="s">
        <v>163</v>
      </c>
      <c r="I1463" s="18" t="s">
        <v>163</v>
      </c>
      <c r="J1463" s="18" t="s">
        <v>163</v>
      </c>
      <c r="K1463" s="19" t="s">
        <v>163</v>
      </c>
      <c r="L1463" s="15" t="s">
        <v>163</v>
      </c>
      <c r="R1463" s="5"/>
      <c r="S1463" s="20"/>
      <c r="T1463" s="20"/>
      <c r="U1463" s="20"/>
      <c r="V1463" s="20"/>
      <c r="W1463" s="20"/>
      <c r="X1463" s="20"/>
      <c r="Y1463" s="20"/>
      <c r="Z1463" s="20"/>
      <c r="AA1463" s="20"/>
      <c r="AB1463" s="20"/>
      <c r="AC1463" s="20"/>
      <c r="AD1463" s="20"/>
      <c r="AE1463" s="12"/>
      <c r="AF1463" s="12"/>
    </row>
    <row r="1464" spans="1:32" ht="15" customHeight="1">
      <c r="A1464" s="14" t="s">
        <v>31</v>
      </c>
      <c r="B1464" s="3" t="s">
        <v>143</v>
      </c>
      <c r="C1464" s="15" t="s">
        <v>313</v>
      </c>
      <c r="D1464" s="16" t="s">
        <v>224</v>
      </c>
      <c r="E1464" s="16">
        <v>60</v>
      </c>
      <c r="F1464" s="17" t="s">
        <v>29</v>
      </c>
      <c r="G1464" s="16" t="s">
        <v>238</v>
      </c>
      <c r="H1464" s="15" t="s">
        <v>163</v>
      </c>
      <c r="I1464" s="18" t="s">
        <v>163</v>
      </c>
      <c r="J1464" s="18" t="s">
        <v>163</v>
      </c>
      <c r="K1464" s="19" t="s">
        <v>163</v>
      </c>
      <c r="L1464" s="15" t="s">
        <v>163</v>
      </c>
      <c r="R1464" s="5"/>
      <c r="S1464" s="20"/>
      <c r="T1464" s="20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12"/>
      <c r="AF1464" s="12"/>
    </row>
    <row r="1465" spans="1:32" ht="15" customHeight="1">
      <c r="A1465" s="14" t="s">
        <v>31</v>
      </c>
      <c r="B1465" s="3" t="s">
        <v>143</v>
      </c>
      <c r="C1465" s="15" t="s">
        <v>313</v>
      </c>
      <c r="D1465" s="16" t="s">
        <v>224</v>
      </c>
      <c r="E1465" s="16">
        <v>60</v>
      </c>
      <c r="F1465" s="17" t="s">
        <v>29</v>
      </c>
      <c r="G1465" s="16" t="s">
        <v>238</v>
      </c>
      <c r="H1465" s="15" t="s">
        <v>163</v>
      </c>
      <c r="I1465" s="18" t="s">
        <v>163</v>
      </c>
      <c r="J1465" s="18" t="s">
        <v>163</v>
      </c>
      <c r="K1465" s="19" t="s">
        <v>163</v>
      </c>
      <c r="L1465" s="15" t="s">
        <v>163</v>
      </c>
      <c r="R1465" s="5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12"/>
      <c r="AF1465" s="12"/>
    </row>
    <row r="1466" spans="1:32" ht="15" customHeight="1">
      <c r="A1466" s="14" t="s">
        <v>25</v>
      </c>
      <c r="B1466" s="3" t="s">
        <v>143</v>
      </c>
      <c r="C1466" s="20" t="s">
        <v>313</v>
      </c>
      <c r="D1466" s="21" t="s">
        <v>224</v>
      </c>
      <c r="E1466" s="21">
        <v>60</v>
      </c>
      <c r="F1466" s="22" t="s">
        <v>29</v>
      </c>
      <c r="G1466" s="21" t="s">
        <v>238</v>
      </c>
      <c r="H1466" s="20" t="s">
        <v>163</v>
      </c>
      <c r="I1466" s="23" t="s">
        <v>163</v>
      </c>
      <c r="J1466" s="23" t="s">
        <v>163</v>
      </c>
      <c r="K1466" s="24" t="s">
        <v>163</v>
      </c>
      <c r="L1466" s="20" t="s">
        <v>163</v>
      </c>
      <c r="R1466" s="5"/>
      <c r="S1466" s="20"/>
      <c r="T1466" s="20"/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0"/>
      <c r="AE1466" s="12"/>
      <c r="AF1466" s="12"/>
    </row>
    <row r="1467" spans="1:32" ht="15" customHeight="1">
      <c r="A1467" s="14" t="s">
        <v>25</v>
      </c>
      <c r="B1467" s="3" t="s">
        <v>143</v>
      </c>
      <c r="C1467" s="20" t="s">
        <v>313</v>
      </c>
      <c r="D1467" s="21" t="s">
        <v>224</v>
      </c>
      <c r="E1467" s="21">
        <v>60</v>
      </c>
      <c r="F1467" s="22" t="s">
        <v>29</v>
      </c>
      <c r="G1467" s="21" t="s">
        <v>238</v>
      </c>
      <c r="H1467" s="20" t="s">
        <v>163</v>
      </c>
      <c r="I1467" s="23" t="s">
        <v>163</v>
      </c>
      <c r="J1467" s="23" t="s">
        <v>163</v>
      </c>
      <c r="K1467" s="24" t="s">
        <v>163</v>
      </c>
      <c r="L1467" s="20" t="s">
        <v>163</v>
      </c>
      <c r="R1467" s="5"/>
      <c r="S1467" s="20"/>
      <c r="T1467" s="20"/>
      <c r="U1467" s="20"/>
      <c r="V1467" s="20"/>
      <c r="W1467" s="20"/>
      <c r="X1467" s="20"/>
      <c r="Y1467" s="20"/>
      <c r="Z1467" s="20"/>
      <c r="AA1467" s="20"/>
      <c r="AB1467" s="20"/>
      <c r="AC1467" s="20"/>
      <c r="AD1467" s="20"/>
      <c r="AE1467" s="12"/>
      <c r="AF1467" s="12"/>
    </row>
    <row r="1468" spans="1:32" ht="15" customHeight="1">
      <c r="A1468" s="14" t="s">
        <v>25</v>
      </c>
      <c r="B1468" s="3" t="s">
        <v>143</v>
      </c>
      <c r="C1468" s="20" t="s">
        <v>313</v>
      </c>
      <c r="D1468" s="21" t="s">
        <v>224</v>
      </c>
      <c r="E1468" s="21">
        <v>60</v>
      </c>
      <c r="F1468" s="22" t="s">
        <v>29</v>
      </c>
      <c r="G1468" s="21" t="s">
        <v>238</v>
      </c>
      <c r="H1468" s="20" t="s">
        <v>163</v>
      </c>
      <c r="I1468" s="23" t="s">
        <v>163</v>
      </c>
      <c r="J1468" s="23" t="s">
        <v>163</v>
      </c>
      <c r="K1468" s="24" t="s">
        <v>163</v>
      </c>
      <c r="L1468" s="20" t="s">
        <v>163</v>
      </c>
      <c r="R1468" s="5"/>
      <c r="S1468" s="20"/>
      <c r="T1468" s="2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12"/>
      <c r="AF1468" s="12"/>
    </row>
    <row r="1469" spans="1:32" ht="15" customHeight="1">
      <c r="A1469" s="14" t="s">
        <v>25</v>
      </c>
      <c r="B1469" s="3" t="s">
        <v>143</v>
      </c>
      <c r="C1469" s="20" t="s">
        <v>313</v>
      </c>
      <c r="D1469" s="21" t="s">
        <v>224</v>
      </c>
      <c r="E1469" s="21">
        <v>60</v>
      </c>
      <c r="F1469" s="22" t="s">
        <v>29</v>
      </c>
      <c r="G1469" s="21" t="s">
        <v>238</v>
      </c>
      <c r="H1469" s="20" t="s">
        <v>163</v>
      </c>
      <c r="I1469" s="23" t="s">
        <v>163</v>
      </c>
      <c r="J1469" s="23" t="s">
        <v>163</v>
      </c>
      <c r="K1469" s="24" t="s">
        <v>163</v>
      </c>
      <c r="L1469" s="20" t="s">
        <v>163</v>
      </c>
      <c r="R1469" s="5"/>
      <c r="S1469" s="20"/>
      <c r="T1469" s="20"/>
      <c r="U1469" s="20"/>
      <c r="V1469" s="20"/>
      <c r="W1469" s="20"/>
      <c r="X1469" s="20"/>
      <c r="Y1469" s="20"/>
      <c r="Z1469" s="20"/>
      <c r="AA1469" s="20"/>
      <c r="AB1469" s="20"/>
      <c r="AC1469" s="20"/>
      <c r="AD1469" s="20"/>
      <c r="AE1469" s="12"/>
      <c r="AF1469" s="12"/>
    </row>
    <row r="1470" spans="1:32" ht="15" customHeight="1">
      <c r="A1470" s="14" t="s">
        <v>22</v>
      </c>
      <c r="B1470" s="3" t="s">
        <v>143</v>
      </c>
      <c r="C1470" s="20" t="s">
        <v>313</v>
      </c>
      <c r="D1470" s="21" t="s">
        <v>224</v>
      </c>
      <c r="E1470" s="21">
        <v>60</v>
      </c>
      <c r="F1470" s="22" t="s">
        <v>24</v>
      </c>
      <c r="G1470" s="21" t="s">
        <v>238</v>
      </c>
      <c r="H1470" s="20" t="s">
        <v>163</v>
      </c>
      <c r="I1470" s="23" t="s">
        <v>163</v>
      </c>
      <c r="J1470" s="23" t="s">
        <v>163</v>
      </c>
      <c r="K1470" s="24" t="s">
        <v>163</v>
      </c>
      <c r="L1470" s="20" t="s">
        <v>163</v>
      </c>
      <c r="R1470" s="5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12"/>
      <c r="AF1470" s="12"/>
    </row>
    <row r="1471" spans="1:32" ht="15" customHeight="1">
      <c r="A1471" s="14" t="s">
        <v>22</v>
      </c>
      <c r="B1471" s="3" t="s">
        <v>143</v>
      </c>
      <c r="C1471" s="20" t="s">
        <v>313</v>
      </c>
      <c r="D1471" s="21" t="s">
        <v>224</v>
      </c>
      <c r="E1471" s="21">
        <v>60</v>
      </c>
      <c r="F1471" s="22" t="s">
        <v>24</v>
      </c>
      <c r="G1471" s="21" t="s">
        <v>238</v>
      </c>
      <c r="H1471" s="20" t="s">
        <v>163</v>
      </c>
      <c r="I1471" s="23" t="s">
        <v>163</v>
      </c>
      <c r="J1471" s="23" t="s">
        <v>163</v>
      </c>
      <c r="K1471" s="24" t="s">
        <v>163</v>
      </c>
      <c r="L1471" s="20" t="s">
        <v>163</v>
      </c>
      <c r="R1471" s="5"/>
      <c r="S1471" s="20"/>
      <c r="T1471" s="20"/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0"/>
      <c r="AE1471" s="12"/>
      <c r="AF1471" s="12"/>
    </row>
    <row r="1472" spans="1:32" ht="15" customHeight="1">
      <c r="A1472" s="14" t="s">
        <v>22</v>
      </c>
      <c r="B1472" s="3" t="s">
        <v>143</v>
      </c>
      <c r="C1472" s="20" t="s">
        <v>313</v>
      </c>
      <c r="D1472" s="21" t="s">
        <v>224</v>
      </c>
      <c r="E1472" s="21">
        <v>60</v>
      </c>
      <c r="F1472" s="22" t="s">
        <v>24</v>
      </c>
      <c r="G1472" s="21" t="s">
        <v>238</v>
      </c>
      <c r="H1472" s="20" t="s">
        <v>163</v>
      </c>
      <c r="I1472" s="23" t="s">
        <v>163</v>
      </c>
      <c r="J1472" s="23" t="s">
        <v>163</v>
      </c>
      <c r="K1472" s="24" t="s">
        <v>163</v>
      </c>
      <c r="L1472" s="20" t="s">
        <v>163</v>
      </c>
      <c r="R1472" s="5"/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12"/>
      <c r="AF1472" s="12"/>
    </row>
    <row r="1473" spans="1:32" ht="15" customHeight="1">
      <c r="A1473" s="14" t="s">
        <v>22</v>
      </c>
      <c r="B1473" s="3" t="s">
        <v>143</v>
      </c>
      <c r="C1473" s="20" t="s">
        <v>313</v>
      </c>
      <c r="D1473" s="21" t="s">
        <v>224</v>
      </c>
      <c r="E1473" s="21">
        <v>60</v>
      </c>
      <c r="F1473" s="22" t="s">
        <v>24</v>
      </c>
      <c r="G1473" s="21" t="s">
        <v>238</v>
      </c>
      <c r="H1473" s="20" t="s">
        <v>163</v>
      </c>
      <c r="I1473" s="23" t="s">
        <v>163</v>
      </c>
      <c r="J1473" s="23" t="s">
        <v>163</v>
      </c>
      <c r="K1473" s="24" t="s">
        <v>163</v>
      </c>
      <c r="L1473" s="20" t="s">
        <v>163</v>
      </c>
      <c r="R1473" s="5"/>
      <c r="S1473" s="20"/>
      <c r="T1473" s="20"/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12"/>
      <c r="AF1473" s="12"/>
    </row>
    <row r="1474" spans="1:32" ht="15" customHeight="1">
      <c r="A1474" s="14" t="s">
        <v>31</v>
      </c>
      <c r="B1474" s="3" t="s">
        <v>144</v>
      </c>
      <c r="C1474" s="20" t="s">
        <v>314</v>
      </c>
      <c r="D1474" s="21" t="s">
        <v>224</v>
      </c>
      <c r="E1474" s="21">
        <v>60</v>
      </c>
      <c r="F1474" s="22" t="s">
        <v>24</v>
      </c>
      <c r="G1474" s="21" t="s">
        <v>166</v>
      </c>
      <c r="H1474" s="20" t="s">
        <v>163</v>
      </c>
      <c r="I1474" s="23" t="s">
        <v>163</v>
      </c>
      <c r="J1474" s="23" t="s">
        <v>163</v>
      </c>
      <c r="K1474" s="24" t="s">
        <v>163</v>
      </c>
      <c r="L1474" s="20" t="s">
        <v>163</v>
      </c>
      <c r="R1474" s="5"/>
      <c r="S1474" s="20"/>
      <c r="T1474" s="2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12"/>
      <c r="AF1474" s="12"/>
    </row>
    <row r="1475" spans="1:32" ht="15" customHeight="1">
      <c r="A1475" s="14" t="s">
        <v>31</v>
      </c>
      <c r="B1475" s="3" t="s">
        <v>144</v>
      </c>
      <c r="C1475" s="20" t="s">
        <v>314</v>
      </c>
      <c r="D1475" s="21" t="s">
        <v>224</v>
      </c>
      <c r="E1475" s="21">
        <v>60</v>
      </c>
      <c r="F1475" s="22" t="s">
        <v>24</v>
      </c>
      <c r="G1475" s="21" t="s">
        <v>166</v>
      </c>
      <c r="H1475" s="20" t="s">
        <v>163</v>
      </c>
      <c r="I1475" s="23" t="s">
        <v>163</v>
      </c>
      <c r="J1475" s="23" t="s">
        <v>163</v>
      </c>
      <c r="K1475" s="24" t="s">
        <v>163</v>
      </c>
      <c r="L1475" s="20" t="s">
        <v>163</v>
      </c>
      <c r="R1475" s="5"/>
      <c r="S1475" s="20"/>
      <c r="T1475" s="20"/>
      <c r="U1475" s="20"/>
      <c r="V1475" s="20"/>
      <c r="W1475" s="20"/>
      <c r="X1475" s="20"/>
      <c r="Y1475" s="20"/>
      <c r="Z1475" s="20"/>
      <c r="AA1475" s="20"/>
      <c r="AB1475" s="20"/>
      <c r="AC1475" s="20"/>
      <c r="AD1475" s="20"/>
      <c r="AE1475" s="12"/>
      <c r="AF1475" s="12"/>
    </row>
    <row r="1476" spans="1:32" ht="15" customHeight="1">
      <c r="A1476" s="14" t="s">
        <v>31</v>
      </c>
      <c r="B1476" s="3" t="s">
        <v>144</v>
      </c>
      <c r="C1476" s="20" t="s">
        <v>314</v>
      </c>
      <c r="D1476" s="21" t="s">
        <v>224</v>
      </c>
      <c r="E1476" s="21">
        <v>60</v>
      </c>
      <c r="F1476" s="22" t="s">
        <v>24</v>
      </c>
      <c r="G1476" s="21" t="s">
        <v>166</v>
      </c>
      <c r="H1476" s="20" t="s">
        <v>163</v>
      </c>
      <c r="I1476" s="23" t="s">
        <v>163</v>
      </c>
      <c r="J1476" s="23" t="s">
        <v>163</v>
      </c>
      <c r="K1476" s="24" t="s">
        <v>163</v>
      </c>
      <c r="L1476" s="20" t="s">
        <v>163</v>
      </c>
      <c r="R1476" s="5"/>
      <c r="S1476" s="20"/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12"/>
      <c r="AF1476" s="12"/>
    </row>
    <row r="1477" spans="1:32" ht="15" customHeight="1">
      <c r="A1477" s="14" t="s">
        <v>31</v>
      </c>
      <c r="B1477" s="3" t="s">
        <v>144</v>
      </c>
      <c r="C1477" s="20" t="s">
        <v>314</v>
      </c>
      <c r="D1477" s="21" t="s">
        <v>224</v>
      </c>
      <c r="E1477" s="21">
        <v>60</v>
      </c>
      <c r="F1477" s="22" t="s">
        <v>24</v>
      </c>
      <c r="G1477" s="21" t="s">
        <v>166</v>
      </c>
      <c r="H1477" s="20" t="s">
        <v>163</v>
      </c>
      <c r="I1477" s="23" t="s">
        <v>163</v>
      </c>
      <c r="J1477" s="23" t="s">
        <v>163</v>
      </c>
      <c r="K1477" s="24" t="s">
        <v>163</v>
      </c>
      <c r="L1477" s="20" t="s">
        <v>163</v>
      </c>
      <c r="R1477" s="5"/>
      <c r="S1477" s="20"/>
      <c r="T1477" s="20"/>
      <c r="U1477" s="20"/>
      <c r="V1477" s="20"/>
      <c r="W1477" s="20"/>
      <c r="X1477" s="20"/>
      <c r="Y1477" s="20"/>
      <c r="Z1477" s="20"/>
      <c r="AA1477" s="20"/>
      <c r="AB1477" s="20"/>
      <c r="AC1477" s="20"/>
      <c r="AD1477" s="20"/>
      <c r="AE1477" s="12"/>
      <c r="AF1477" s="12"/>
    </row>
    <row r="1478" spans="1:32" ht="15" customHeight="1">
      <c r="A1478" s="14" t="s">
        <v>31</v>
      </c>
      <c r="B1478" s="3" t="s">
        <v>144</v>
      </c>
      <c r="C1478" s="20" t="s">
        <v>314</v>
      </c>
      <c r="D1478" s="21" t="s">
        <v>224</v>
      </c>
      <c r="E1478" s="21">
        <v>60</v>
      </c>
      <c r="F1478" s="22" t="s">
        <v>29</v>
      </c>
      <c r="G1478" s="21" t="s">
        <v>166</v>
      </c>
      <c r="H1478" s="20" t="s">
        <v>163</v>
      </c>
      <c r="I1478" s="23" t="s">
        <v>163</v>
      </c>
      <c r="J1478" s="23" t="s">
        <v>163</v>
      </c>
      <c r="K1478" s="24" t="s">
        <v>163</v>
      </c>
      <c r="L1478" s="20" t="s">
        <v>163</v>
      </c>
      <c r="R1478" s="5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12"/>
      <c r="AF1478" s="12"/>
    </row>
    <row r="1479" spans="1:32" ht="15" customHeight="1">
      <c r="A1479" s="14" t="s">
        <v>31</v>
      </c>
      <c r="B1479" s="3" t="s">
        <v>144</v>
      </c>
      <c r="C1479" s="20" t="s">
        <v>314</v>
      </c>
      <c r="D1479" s="21" t="s">
        <v>224</v>
      </c>
      <c r="E1479" s="21">
        <v>60</v>
      </c>
      <c r="F1479" s="22" t="s">
        <v>29</v>
      </c>
      <c r="G1479" s="21" t="s">
        <v>166</v>
      </c>
      <c r="H1479" s="20" t="s">
        <v>163</v>
      </c>
      <c r="I1479" s="23" t="s">
        <v>163</v>
      </c>
      <c r="J1479" s="23" t="s">
        <v>163</v>
      </c>
      <c r="K1479" s="24" t="s">
        <v>163</v>
      </c>
      <c r="L1479" s="20" t="s">
        <v>163</v>
      </c>
      <c r="R1479" s="5"/>
      <c r="S1479" s="20"/>
      <c r="T1479" s="20"/>
      <c r="U1479" s="20"/>
      <c r="V1479" s="20"/>
      <c r="W1479" s="20"/>
      <c r="X1479" s="20"/>
      <c r="Y1479" s="20"/>
      <c r="Z1479" s="20"/>
      <c r="AA1479" s="20"/>
      <c r="AB1479" s="20"/>
      <c r="AC1479" s="20"/>
      <c r="AD1479" s="20"/>
      <c r="AE1479" s="12"/>
      <c r="AF1479" s="12"/>
    </row>
    <row r="1480" spans="1:32" ht="15" customHeight="1">
      <c r="A1480" s="14" t="s">
        <v>31</v>
      </c>
      <c r="B1480" s="3" t="s">
        <v>144</v>
      </c>
      <c r="C1480" s="20" t="s">
        <v>314</v>
      </c>
      <c r="D1480" s="21" t="s">
        <v>224</v>
      </c>
      <c r="E1480" s="21">
        <v>60</v>
      </c>
      <c r="F1480" s="22" t="s">
        <v>29</v>
      </c>
      <c r="G1480" s="21" t="s">
        <v>166</v>
      </c>
      <c r="H1480" s="20" t="s">
        <v>163</v>
      </c>
      <c r="I1480" s="23" t="s">
        <v>163</v>
      </c>
      <c r="J1480" s="23" t="s">
        <v>163</v>
      </c>
      <c r="K1480" s="24" t="s">
        <v>163</v>
      </c>
      <c r="L1480" s="20" t="s">
        <v>163</v>
      </c>
      <c r="R1480" s="5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12"/>
      <c r="AF1480" s="12"/>
    </row>
    <row r="1481" spans="1:32" ht="15" customHeight="1">
      <c r="A1481" s="14" t="s">
        <v>31</v>
      </c>
      <c r="B1481" s="3" t="s">
        <v>144</v>
      </c>
      <c r="C1481" s="20" t="s">
        <v>314</v>
      </c>
      <c r="D1481" s="21" t="s">
        <v>224</v>
      </c>
      <c r="E1481" s="21">
        <v>60</v>
      </c>
      <c r="F1481" s="22" t="s">
        <v>29</v>
      </c>
      <c r="G1481" s="21" t="s">
        <v>166</v>
      </c>
      <c r="H1481" s="20" t="s">
        <v>163</v>
      </c>
      <c r="I1481" s="23" t="s">
        <v>163</v>
      </c>
      <c r="J1481" s="23" t="s">
        <v>163</v>
      </c>
      <c r="K1481" s="24" t="s">
        <v>163</v>
      </c>
      <c r="L1481" s="20" t="s">
        <v>163</v>
      </c>
      <c r="R1481" s="5"/>
      <c r="S1481" s="20"/>
      <c r="T1481" s="2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12"/>
      <c r="AF1481" s="12"/>
    </row>
    <row r="1482" spans="1:32" ht="15" customHeight="1">
      <c r="A1482" s="14" t="s">
        <v>25</v>
      </c>
      <c r="B1482" s="3" t="s">
        <v>144</v>
      </c>
      <c r="C1482" s="20" t="s">
        <v>314</v>
      </c>
      <c r="D1482" s="21" t="s">
        <v>224</v>
      </c>
      <c r="E1482" s="21">
        <v>60</v>
      </c>
      <c r="F1482" s="22" t="s">
        <v>29</v>
      </c>
      <c r="G1482" s="21" t="s">
        <v>166</v>
      </c>
      <c r="H1482" s="20" t="s">
        <v>163</v>
      </c>
      <c r="I1482" s="23" t="s">
        <v>163</v>
      </c>
      <c r="J1482" s="23" t="s">
        <v>163</v>
      </c>
      <c r="K1482" s="24" t="s">
        <v>163</v>
      </c>
      <c r="L1482" s="20" t="s">
        <v>163</v>
      </c>
      <c r="R1482" s="5"/>
      <c r="S1482" s="20"/>
      <c r="T1482" s="20"/>
      <c r="U1482" s="20"/>
      <c r="V1482" s="20"/>
      <c r="W1482" s="20"/>
      <c r="X1482" s="20"/>
      <c r="Y1482" s="20"/>
      <c r="Z1482" s="20"/>
      <c r="AA1482" s="20"/>
      <c r="AB1482" s="20"/>
      <c r="AC1482" s="20"/>
      <c r="AD1482" s="20"/>
      <c r="AE1482" s="12"/>
      <c r="AF1482" s="12"/>
    </row>
    <row r="1483" spans="1:32" ht="15" customHeight="1">
      <c r="A1483" s="14" t="s">
        <v>25</v>
      </c>
      <c r="B1483" s="3" t="s">
        <v>144</v>
      </c>
      <c r="C1483" s="20" t="s">
        <v>314</v>
      </c>
      <c r="D1483" s="21" t="s">
        <v>224</v>
      </c>
      <c r="E1483" s="21">
        <v>60</v>
      </c>
      <c r="F1483" s="22" t="s">
        <v>29</v>
      </c>
      <c r="G1483" s="21" t="s">
        <v>166</v>
      </c>
      <c r="H1483" s="20" t="s">
        <v>163</v>
      </c>
      <c r="I1483" s="23" t="s">
        <v>163</v>
      </c>
      <c r="J1483" s="23" t="s">
        <v>163</v>
      </c>
      <c r="K1483" s="24" t="s">
        <v>163</v>
      </c>
      <c r="L1483" s="20" t="s">
        <v>163</v>
      </c>
      <c r="R1483" s="5"/>
      <c r="S1483" s="20"/>
      <c r="T1483" s="20"/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0"/>
      <c r="AE1483" s="12"/>
      <c r="AF1483" s="12"/>
    </row>
    <row r="1484" spans="1:32" ht="15" customHeight="1">
      <c r="A1484" s="14" t="s">
        <v>25</v>
      </c>
      <c r="B1484" s="3" t="s">
        <v>144</v>
      </c>
      <c r="C1484" s="20" t="s">
        <v>314</v>
      </c>
      <c r="D1484" s="21" t="s">
        <v>224</v>
      </c>
      <c r="E1484" s="21">
        <v>60</v>
      </c>
      <c r="F1484" s="22" t="s">
        <v>29</v>
      </c>
      <c r="G1484" s="21" t="s">
        <v>166</v>
      </c>
      <c r="H1484" s="20" t="s">
        <v>163</v>
      </c>
      <c r="I1484" s="23" t="s">
        <v>163</v>
      </c>
      <c r="J1484" s="23" t="s">
        <v>163</v>
      </c>
      <c r="K1484" s="24" t="s">
        <v>163</v>
      </c>
      <c r="L1484" s="20" t="s">
        <v>163</v>
      </c>
      <c r="R1484" s="5"/>
      <c r="S1484" s="20"/>
      <c r="T1484" s="20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12"/>
      <c r="AF1484" s="12"/>
    </row>
    <row r="1485" spans="1:32" ht="15" customHeight="1">
      <c r="A1485" s="14" t="s">
        <v>25</v>
      </c>
      <c r="B1485" s="3" t="s">
        <v>144</v>
      </c>
      <c r="C1485" s="20" t="s">
        <v>314</v>
      </c>
      <c r="D1485" s="21" t="s">
        <v>224</v>
      </c>
      <c r="E1485" s="21">
        <v>60</v>
      </c>
      <c r="F1485" s="22" t="s">
        <v>29</v>
      </c>
      <c r="G1485" s="21" t="s">
        <v>166</v>
      </c>
      <c r="H1485" s="20" t="s">
        <v>163</v>
      </c>
      <c r="I1485" s="23" t="s">
        <v>163</v>
      </c>
      <c r="J1485" s="23" t="s">
        <v>163</v>
      </c>
      <c r="K1485" s="24" t="s">
        <v>163</v>
      </c>
      <c r="L1485" s="20" t="s">
        <v>163</v>
      </c>
      <c r="R1485" s="5"/>
      <c r="S1485" s="20"/>
      <c r="T1485" s="20"/>
      <c r="U1485" s="20"/>
      <c r="V1485" s="20"/>
      <c r="W1485" s="20"/>
      <c r="X1485" s="20"/>
      <c r="Y1485" s="20"/>
      <c r="Z1485" s="20"/>
      <c r="AA1485" s="20"/>
      <c r="AB1485" s="20"/>
      <c r="AC1485" s="20"/>
      <c r="AD1485" s="20"/>
      <c r="AE1485" s="12"/>
      <c r="AF1485" s="12"/>
    </row>
    <row r="1486" spans="1:32" ht="15" customHeight="1">
      <c r="A1486" s="14" t="s">
        <v>22</v>
      </c>
      <c r="B1486" s="3" t="s">
        <v>144</v>
      </c>
      <c r="C1486" s="20" t="s">
        <v>314</v>
      </c>
      <c r="D1486" s="21" t="s">
        <v>224</v>
      </c>
      <c r="E1486" s="21">
        <v>60</v>
      </c>
      <c r="F1486" s="22" t="s">
        <v>24</v>
      </c>
      <c r="G1486" s="21" t="s">
        <v>166</v>
      </c>
      <c r="H1486" s="20" t="s">
        <v>163</v>
      </c>
      <c r="I1486" s="23" t="s">
        <v>163</v>
      </c>
      <c r="J1486" s="23" t="s">
        <v>163</v>
      </c>
      <c r="K1486" s="24" t="s">
        <v>163</v>
      </c>
      <c r="L1486" s="20" t="s">
        <v>163</v>
      </c>
      <c r="R1486" s="5"/>
      <c r="S1486" s="20"/>
      <c r="T1486" s="20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12"/>
      <c r="AF1486" s="12"/>
    </row>
    <row r="1487" spans="1:32" ht="15" customHeight="1">
      <c r="A1487" s="14" t="s">
        <v>22</v>
      </c>
      <c r="B1487" s="3" t="s">
        <v>144</v>
      </c>
      <c r="C1487" s="20" t="s">
        <v>314</v>
      </c>
      <c r="D1487" s="21" t="s">
        <v>224</v>
      </c>
      <c r="E1487" s="21">
        <v>60</v>
      </c>
      <c r="F1487" s="22" t="s">
        <v>24</v>
      </c>
      <c r="G1487" s="21" t="s">
        <v>166</v>
      </c>
      <c r="H1487" s="20" t="s">
        <v>163</v>
      </c>
      <c r="I1487" s="23" t="s">
        <v>163</v>
      </c>
      <c r="J1487" s="23" t="s">
        <v>163</v>
      </c>
      <c r="K1487" s="24" t="s">
        <v>163</v>
      </c>
      <c r="L1487" s="20" t="s">
        <v>163</v>
      </c>
      <c r="R1487" s="5"/>
      <c r="S1487" s="20"/>
      <c r="T1487" s="20"/>
      <c r="U1487" s="20"/>
      <c r="V1487" s="20"/>
      <c r="W1487" s="20"/>
      <c r="X1487" s="20"/>
      <c r="Y1487" s="20"/>
      <c r="Z1487" s="20"/>
      <c r="AA1487" s="20"/>
      <c r="AB1487" s="20"/>
      <c r="AC1487" s="20"/>
      <c r="AD1487" s="20"/>
      <c r="AE1487" s="12"/>
      <c r="AF1487" s="12"/>
    </row>
    <row r="1488" spans="1:32" ht="15" customHeight="1">
      <c r="A1488" s="14" t="s">
        <v>22</v>
      </c>
      <c r="B1488" s="3" t="s">
        <v>144</v>
      </c>
      <c r="C1488" s="20" t="s">
        <v>314</v>
      </c>
      <c r="D1488" s="21" t="s">
        <v>224</v>
      </c>
      <c r="E1488" s="21">
        <v>60</v>
      </c>
      <c r="F1488" s="22" t="s">
        <v>24</v>
      </c>
      <c r="G1488" s="21" t="s">
        <v>166</v>
      </c>
      <c r="H1488" s="20" t="s">
        <v>163</v>
      </c>
      <c r="I1488" s="23" t="s">
        <v>163</v>
      </c>
      <c r="J1488" s="23" t="s">
        <v>163</v>
      </c>
      <c r="K1488" s="24" t="s">
        <v>163</v>
      </c>
      <c r="L1488" s="20" t="s">
        <v>163</v>
      </c>
      <c r="R1488" s="5"/>
      <c r="S1488" s="20"/>
      <c r="T1488" s="2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12"/>
      <c r="AF1488" s="12"/>
    </row>
    <row r="1489" spans="1:32" ht="15" customHeight="1">
      <c r="A1489" s="14" t="s">
        <v>22</v>
      </c>
      <c r="B1489" s="3" t="s">
        <v>144</v>
      </c>
      <c r="C1489" s="20" t="s">
        <v>314</v>
      </c>
      <c r="D1489" s="21" t="s">
        <v>224</v>
      </c>
      <c r="E1489" s="21">
        <v>60</v>
      </c>
      <c r="F1489" s="22" t="s">
        <v>24</v>
      </c>
      <c r="G1489" s="21" t="s">
        <v>166</v>
      </c>
      <c r="H1489" s="20" t="s">
        <v>163</v>
      </c>
      <c r="I1489" s="23" t="s">
        <v>163</v>
      </c>
      <c r="J1489" s="23" t="s">
        <v>163</v>
      </c>
      <c r="K1489" s="24" t="s">
        <v>163</v>
      </c>
      <c r="L1489" s="20" t="s">
        <v>163</v>
      </c>
      <c r="R1489" s="5"/>
      <c r="S1489" s="20"/>
      <c r="T1489" s="20"/>
      <c r="U1489" s="20"/>
      <c r="V1489" s="20"/>
      <c r="W1489" s="20"/>
      <c r="X1489" s="20"/>
      <c r="Y1489" s="20"/>
      <c r="Z1489" s="20"/>
      <c r="AA1489" s="20"/>
      <c r="AB1489" s="20"/>
      <c r="AC1489" s="20"/>
      <c r="AD1489" s="20"/>
      <c r="AE1489" s="12"/>
      <c r="AF1489" s="12"/>
    </row>
    <row r="1490" spans="1:32" ht="15" customHeight="1">
      <c r="A1490" s="14" t="s">
        <v>31</v>
      </c>
      <c r="B1490" s="3" t="s">
        <v>145</v>
      </c>
      <c r="C1490" s="20" t="s">
        <v>315</v>
      </c>
      <c r="D1490" s="21" t="s">
        <v>224</v>
      </c>
      <c r="E1490" s="21">
        <v>60</v>
      </c>
      <c r="F1490" s="22" t="s">
        <v>24</v>
      </c>
      <c r="G1490" s="21" t="s">
        <v>166</v>
      </c>
      <c r="H1490" s="20" t="s">
        <v>163</v>
      </c>
      <c r="I1490" s="23" t="s">
        <v>163</v>
      </c>
      <c r="J1490" s="23" t="s">
        <v>163</v>
      </c>
      <c r="K1490" s="24" t="s">
        <v>163</v>
      </c>
      <c r="L1490" s="20" t="s">
        <v>163</v>
      </c>
      <c r="R1490" s="5"/>
      <c r="S1490" s="20"/>
      <c r="T1490" s="2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12"/>
      <c r="AF1490" s="12"/>
    </row>
    <row r="1491" spans="1:32" ht="15" customHeight="1">
      <c r="A1491" s="14" t="s">
        <v>31</v>
      </c>
      <c r="B1491" s="3" t="s">
        <v>145</v>
      </c>
      <c r="C1491" s="20" t="s">
        <v>315</v>
      </c>
      <c r="D1491" s="21" t="s">
        <v>224</v>
      </c>
      <c r="E1491" s="21">
        <v>60</v>
      </c>
      <c r="F1491" s="22" t="s">
        <v>24</v>
      </c>
      <c r="G1491" s="21" t="s">
        <v>166</v>
      </c>
      <c r="H1491" s="20" t="s">
        <v>163</v>
      </c>
      <c r="I1491" s="23" t="s">
        <v>163</v>
      </c>
      <c r="J1491" s="23" t="s">
        <v>163</v>
      </c>
      <c r="K1491" s="24" t="s">
        <v>163</v>
      </c>
      <c r="L1491" s="20" t="s">
        <v>163</v>
      </c>
      <c r="R1491" s="5"/>
      <c r="S1491" s="20"/>
      <c r="T1491" s="20"/>
      <c r="U1491" s="20"/>
      <c r="V1491" s="20"/>
      <c r="W1491" s="20"/>
      <c r="X1491" s="20"/>
      <c r="Y1491" s="20"/>
      <c r="Z1491" s="20"/>
      <c r="AA1491" s="20"/>
      <c r="AB1491" s="20"/>
      <c r="AC1491" s="20"/>
      <c r="AD1491" s="20"/>
      <c r="AE1491" s="12"/>
      <c r="AF1491" s="12"/>
    </row>
    <row r="1492" spans="1:32" ht="15" customHeight="1">
      <c r="A1492" s="14" t="s">
        <v>31</v>
      </c>
      <c r="B1492" s="3" t="s">
        <v>145</v>
      </c>
      <c r="C1492" s="20" t="s">
        <v>315</v>
      </c>
      <c r="D1492" s="21" t="s">
        <v>224</v>
      </c>
      <c r="E1492" s="21">
        <v>60</v>
      </c>
      <c r="F1492" s="22" t="s">
        <v>24</v>
      </c>
      <c r="G1492" s="21" t="s">
        <v>166</v>
      </c>
      <c r="H1492" s="20" t="s">
        <v>163</v>
      </c>
      <c r="I1492" s="23" t="s">
        <v>163</v>
      </c>
      <c r="J1492" s="23" t="s">
        <v>163</v>
      </c>
      <c r="K1492" s="24" t="s">
        <v>163</v>
      </c>
      <c r="L1492" s="20" t="s">
        <v>163</v>
      </c>
      <c r="R1492" s="5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12"/>
      <c r="AF1492" s="12"/>
    </row>
    <row r="1493" spans="1:32" ht="15" customHeight="1">
      <c r="A1493" s="14" t="s">
        <v>31</v>
      </c>
      <c r="B1493" s="3" t="s">
        <v>145</v>
      </c>
      <c r="C1493" s="20" t="s">
        <v>315</v>
      </c>
      <c r="D1493" s="21" t="s">
        <v>224</v>
      </c>
      <c r="E1493" s="21">
        <v>60</v>
      </c>
      <c r="F1493" s="22" t="s">
        <v>24</v>
      </c>
      <c r="G1493" s="21" t="s">
        <v>166</v>
      </c>
      <c r="H1493" s="20" t="s">
        <v>163</v>
      </c>
      <c r="I1493" s="23" t="s">
        <v>163</v>
      </c>
      <c r="J1493" s="23" t="s">
        <v>163</v>
      </c>
      <c r="K1493" s="24" t="s">
        <v>163</v>
      </c>
      <c r="L1493" s="20" t="s">
        <v>163</v>
      </c>
      <c r="R1493" s="5"/>
      <c r="S1493" s="20"/>
      <c r="T1493" s="20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12"/>
      <c r="AF1493" s="12"/>
    </row>
    <row r="1494" spans="1:32" ht="15" customHeight="1">
      <c r="A1494" s="14" t="s">
        <v>31</v>
      </c>
      <c r="B1494" s="3" t="s">
        <v>145</v>
      </c>
      <c r="C1494" s="20" t="s">
        <v>315</v>
      </c>
      <c r="D1494" s="21" t="s">
        <v>224</v>
      </c>
      <c r="E1494" s="21">
        <v>60</v>
      </c>
      <c r="F1494" s="22" t="s">
        <v>29</v>
      </c>
      <c r="G1494" s="21" t="s">
        <v>166</v>
      </c>
      <c r="H1494" s="20" t="s">
        <v>163</v>
      </c>
      <c r="I1494" s="23" t="s">
        <v>163</v>
      </c>
      <c r="J1494" s="23" t="s">
        <v>163</v>
      </c>
      <c r="K1494" s="24" t="s">
        <v>163</v>
      </c>
      <c r="L1494" s="20" t="s">
        <v>163</v>
      </c>
      <c r="R1494" s="5"/>
      <c r="S1494" s="20"/>
      <c r="T1494" s="2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12"/>
      <c r="AF1494" s="12"/>
    </row>
    <row r="1495" spans="1:32" ht="15" customHeight="1">
      <c r="A1495" s="14" t="s">
        <v>31</v>
      </c>
      <c r="B1495" s="3" t="s">
        <v>145</v>
      </c>
      <c r="C1495" s="20" t="s">
        <v>315</v>
      </c>
      <c r="D1495" s="21" t="s">
        <v>224</v>
      </c>
      <c r="E1495" s="21">
        <v>60</v>
      </c>
      <c r="F1495" s="22" t="s">
        <v>29</v>
      </c>
      <c r="G1495" s="21" t="s">
        <v>166</v>
      </c>
      <c r="H1495" s="20" t="s">
        <v>163</v>
      </c>
      <c r="I1495" s="23" t="s">
        <v>163</v>
      </c>
      <c r="J1495" s="23" t="s">
        <v>163</v>
      </c>
      <c r="K1495" s="24" t="s">
        <v>163</v>
      </c>
      <c r="L1495" s="20" t="s">
        <v>163</v>
      </c>
      <c r="R1495" s="5"/>
      <c r="S1495" s="20"/>
      <c r="T1495" s="20"/>
      <c r="U1495" s="20"/>
      <c r="V1495" s="20"/>
      <c r="W1495" s="20"/>
      <c r="X1495" s="20"/>
      <c r="Y1495" s="20"/>
      <c r="Z1495" s="20"/>
      <c r="AA1495" s="20"/>
      <c r="AB1495" s="20"/>
      <c r="AC1495" s="20"/>
      <c r="AD1495" s="20"/>
      <c r="AE1495" s="12"/>
      <c r="AF1495" s="12"/>
    </row>
    <row r="1496" spans="1:32" ht="15" customHeight="1">
      <c r="A1496" s="14" t="s">
        <v>31</v>
      </c>
      <c r="B1496" s="3" t="s">
        <v>145</v>
      </c>
      <c r="C1496" s="20" t="s">
        <v>315</v>
      </c>
      <c r="D1496" s="21" t="s">
        <v>224</v>
      </c>
      <c r="E1496" s="21">
        <v>60</v>
      </c>
      <c r="F1496" s="22" t="s">
        <v>29</v>
      </c>
      <c r="G1496" s="21" t="s">
        <v>166</v>
      </c>
      <c r="H1496" s="20" t="s">
        <v>163</v>
      </c>
      <c r="I1496" s="23" t="s">
        <v>163</v>
      </c>
      <c r="J1496" s="23" t="s">
        <v>163</v>
      </c>
      <c r="K1496" s="24" t="s">
        <v>163</v>
      </c>
      <c r="L1496" s="20" t="s">
        <v>163</v>
      </c>
      <c r="R1496" s="5"/>
      <c r="S1496" s="20"/>
      <c r="T1496" s="20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0"/>
      <c r="AE1496" s="12"/>
      <c r="AF1496" s="12"/>
    </row>
    <row r="1497" spans="1:32" ht="15" customHeight="1">
      <c r="A1497" s="14" t="s">
        <v>31</v>
      </c>
      <c r="B1497" s="3" t="s">
        <v>145</v>
      </c>
      <c r="C1497" s="20" t="s">
        <v>315</v>
      </c>
      <c r="D1497" s="21" t="s">
        <v>224</v>
      </c>
      <c r="E1497" s="21">
        <v>60</v>
      </c>
      <c r="F1497" s="22" t="s">
        <v>29</v>
      </c>
      <c r="G1497" s="21" t="s">
        <v>166</v>
      </c>
      <c r="H1497" s="20" t="s">
        <v>163</v>
      </c>
      <c r="I1497" s="23" t="s">
        <v>163</v>
      </c>
      <c r="J1497" s="23" t="s">
        <v>163</v>
      </c>
      <c r="K1497" s="24" t="s">
        <v>163</v>
      </c>
      <c r="L1497" s="20" t="s">
        <v>163</v>
      </c>
      <c r="R1497" s="5"/>
      <c r="S1497" s="20"/>
      <c r="T1497" s="20"/>
      <c r="U1497" s="20"/>
      <c r="V1497" s="20"/>
      <c r="W1497" s="20"/>
      <c r="X1497" s="20"/>
      <c r="Y1497" s="20"/>
      <c r="Z1497" s="20"/>
      <c r="AA1497" s="20"/>
      <c r="AB1497" s="20"/>
      <c r="AC1497" s="20"/>
      <c r="AD1497" s="20"/>
      <c r="AE1497" s="12"/>
      <c r="AF1497" s="12"/>
    </row>
    <row r="1498" spans="1:32" ht="15" customHeight="1">
      <c r="A1498" s="14" t="s">
        <v>25</v>
      </c>
      <c r="B1498" s="3" t="s">
        <v>145</v>
      </c>
      <c r="C1498" s="20" t="s">
        <v>315</v>
      </c>
      <c r="D1498" s="21" t="s">
        <v>224</v>
      </c>
      <c r="E1498" s="21">
        <v>60</v>
      </c>
      <c r="F1498" s="22" t="s">
        <v>29</v>
      </c>
      <c r="G1498" s="21" t="s">
        <v>166</v>
      </c>
      <c r="H1498" s="20" t="s">
        <v>163</v>
      </c>
      <c r="I1498" s="23" t="s">
        <v>163</v>
      </c>
      <c r="J1498" s="23" t="s">
        <v>163</v>
      </c>
      <c r="K1498" s="24" t="s">
        <v>163</v>
      </c>
      <c r="L1498" s="20" t="s">
        <v>163</v>
      </c>
      <c r="R1498" s="5"/>
      <c r="S1498" s="20"/>
      <c r="T1498" s="20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0"/>
      <c r="AE1498" s="12"/>
      <c r="AF1498" s="12"/>
    </row>
    <row r="1499" spans="1:32" ht="15" customHeight="1">
      <c r="A1499" s="14" t="s">
        <v>25</v>
      </c>
      <c r="B1499" s="3" t="s">
        <v>145</v>
      </c>
      <c r="C1499" s="20" t="s">
        <v>315</v>
      </c>
      <c r="D1499" s="21" t="s">
        <v>224</v>
      </c>
      <c r="E1499" s="21">
        <v>60</v>
      </c>
      <c r="F1499" s="22" t="s">
        <v>29</v>
      </c>
      <c r="G1499" s="21" t="s">
        <v>166</v>
      </c>
      <c r="H1499" s="20" t="s">
        <v>163</v>
      </c>
      <c r="I1499" s="23" t="s">
        <v>163</v>
      </c>
      <c r="J1499" s="23" t="s">
        <v>163</v>
      </c>
      <c r="K1499" s="24" t="s">
        <v>163</v>
      </c>
      <c r="L1499" s="20" t="s">
        <v>163</v>
      </c>
      <c r="R1499" s="5"/>
      <c r="S1499" s="20"/>
      <c r="T1499" s="20"/>
      <c r="U1499" s="20"/>
      <c r="V1499" s="20"/>
      <c r="W1499" s="20"/>
      <c r="X1499" s="20"/>
      <c r="Y1499" s="20"/>
      <c r="Z1499" s="20"/>
      <c r="AA1499" s="20"/>
      <c r="AB1499" s="20"/>
      <c r="AC1499" s="20"/>
      <c r="AD1499" s="20"/>
      <c r="AE1499" s="12"/>
      <c r="AF1499" s="12"/>
    </row>
    <row r="1500" spans="1:32" ht="15" customHeight="1">
      <c r="A1500" s="14" t="s">
        <v>25</v>
      </c>
      <c r="B1500" s="3" t="s">
        <v>145</v>
      </c>
      <c r="C1500" s="20" t="s">
        <v>315</v>
      </c>
      <c r="D1500" s="21" t="s">
        <v>224</v>
      </c>
      <c r="E1500" s="21">
        <v>60</v>
      </c>
      <c r="F1500" s="22" t="s">
        <v>29</v>
      </c>
      <c r="G1500" s="21" t="s">
        <v>166</v>
      </c>
      <c r="H1500" s="20" t="s">
        <v>163</v>
      </c>
      <c r="I1500" s="23" t="s">
        <v>163</v>
      </c>
      <c r="J1500" s="23" t="s">
        <v>163</v>
      </c>
      <c r="K1500" s="24" t="s">
        <v>163</v>
      </c>
      <c r="L1500" s="20" t="s">
        <v>163</v>
      </c>
      <c r="R1500" s="5"/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12"/>
      <c r="AF1500" s="12"/>
    </row>
    <row r="1501" spans="1:32" ht="15" customHeight="1">
      <c r="A1501" s="14" t="s">
        <v>25</v>
      </c>
      <c r="B1501" s="3" t="s">
        <v>145</v>
      </c>
      <c r="C1501" s="20" t="s">
        <v>315</v>
      </c>
      <c r="D1501" s="21" t="s">
        <v>224</v>
      </c>
      <c r="E1501" s="21">
        <v>60</v>
      </c>
      <c r="F1501" s="22" t="s">
        <v>29</v>
      </c>
      <c r="G1501" s="21" t="s">
        <v>166</v>
      </c>
      <c r="H1501" s="20" t="s">
        <v>163</v>
      </c>
      <c r="I1501" s="23" t="s">
        <v>163</v>
      </c>
      <c r="J1501" s="23" t="s">
        <v>163</v>
      </c>
      <c r="K1501" s="24" t="s">
        <v>163</v>
      </c>
      <c r="L1501" s="20" t="s">
        <v>163</v>
      </c>
      <c r="R1501" s="5"/>
      <c r="S1501" s="20"/>
      <c r="T1501" s="20"/>
      <c r="U1501" s="20"/>
      <c r="V1501" s="20"/>
      <c r="W1501" s="20"/>
      <c r="X1501" s="20"/>
      <c r="Y1501" s="20"/>
      <c r="Z1501" s="20"/>
      <c r="AA1501" s="20"/>
      <c r="AB1501" s="20"/>
      <c r="AC1501" s="20"/>
      <c r="AD1501" s="20"/>
      <c r="AE1501" s="12"/>
      <c r="AF1501" s="12"/>
    </row>
    <row r="1502" spans="1:32" ht="15" customHeight="1">
      <c r="A1502" s="14" t="s">
        <v>22</v>
      </c>
      <c r="B1502" s="3" t="s">
        <v>145</v>
      </c>
      <c r="C1502" s="20" t="s">
        <v>315</v>
      </c>
      <c r="D1502" s="21" t="s">
        <v>224</v>
      </c>
      <c r="E1502" s="21">
        <v>60</v>
      </c>
      <c r="F1502" s="22" t="s">
        <v>24</v>
      </c>
      <c r="G1502" s="21" t="s">
        <v>166</v>
      </c>
      <c r="H1502" s="20" t="s">
        <v>163</v>
      </c>
      <c r="I1502" s="23" t="s">
        <v>163</v>
      </c>
      <c r="J1502" s="23" t="s">
        <v>163</v>
      </c>
      <c r="K1502" s="24" t="s">
        <v>163</v>
      </c>
      <c r="L1502" s="20" t="s">
        <v>163</v>
      </c>
      <c r="R1502" s="5"/>
      <c r="S1502" s="20"/>
      <c r="T1502" s="2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12"/>
      <c r="AF1502" s="12"/>
    </row>
    <row r="1503" spans="1:32" ht="15" customHeight="1">
      <c r="A1503" s="14" t="s">
        <v>22</v>
      </c>
      <c r="B1503" s="3" t="s">
        <v>145</v>
      </c>
      <c r="C1503" s="20" t="s">
        <v>315</v>
      </c>
      <c r="D1503" s="21" t="s">
        <v>224</v>
      </c>
      <c r="E1503" s="21">
        <v>60</v>
      </c>
      <c r="F1503" s="22" t="s">
        <v>24</v>
      </c>
      <c r="G1503" s="21" t="s">
        <v>166</v>
      </c>
      <c r="H1503" s="20" t="s">
        <v>163</v>
      </c>
      <c r="I1503" s="23" t="s">
        <v>163</v>
      </c>
      <c r="J1503" s="23" t="s">
        <v>163</v>
      </c>
      <c r="K1503" s="24" t="s">
        <v>163</v>
      </c>
      <c r="L1503" s="20" t="s">
        <v>163</v>
      </c>
      <c r="R1503" s="5"/>
      <c r="S1503" s="20"/>
      <c r="T1503" s="20"/>
      <c r="U1503" s="20"/>
      <c r="V1503" s="20"/>
      <c r="W1503" s="20"/>
      <c r="X1503" s="20"/>
      <c r="Y1503" s="20"/>
      <c r="Z1503" s="20"/>
      <c r="AA1503" s="20"/>
      <c r="AB1503" s="20"/>
      <c r="AC1503" s="20"/>
      <c r="AD1503" s="20"/>
      <c r="AE1503" s="12"/>
      <c r="AF1503" s="12"/>
    </row>
    <row r="1504" spans="1:32" ht="15" customHeight="1">
      <c r="A1504" s="14" t="s">
        <v>22</v>
      </c>
      <c r="B1504" s="3" t="s">
        <v>145</v>
      </c>
      <c r="C1504" s="20" t="s">
        <v>315</v>
      </c>
      <c r="D1504" s="21" t="s">
        <v>224</v>
      </c>
      <c r="E1504" s="21">
        <v>60</v>
      </c>
      <c r="F1504" s="22" t="s">
        <v>24</v>
      </c>
      <c r="G1504" s="21" t="s">
        <v>166</v>
      </c>
      <c r="H1504" s="20" t="s">
        <v>163</v>
      </c>
      <c r="I1504" s="23" t="s">
        <v>163</v>
      </c>
      <c r="J1504" s="23" t="s">
        <v>163</v>
      </c>
      <c r="K1504" s="24" t="s">
        <v>163</v>
      </c>
      <c r="L1504" s="20" t="s">
        <v>163</v>
      </c>
      <c r="R1504" s="5"/>
      <c r="S1504" s="20"/>
      <c r="T1504" s="20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0"/>
      <c r="AE1504" s="12"/>
      <c r="AF1504" s="12"/>
    </row>
    <row r="1505" spans="1:32" ht="15" customHeight="1">
      <c r="A1505" s="14" t="s">
        <v>22</v>
      </c>
      <c r="B1505" s="3" t="s">
        <v>145</v>
      </c>
      <c r="C1505" s="20" t="s">
        <v>315</v>
      </c>
      <c r="D1505" s="21" t="s">
        <v>224</v>
      </c>
      <c r="E1505" s="21">
        <v>60</v>
      </c>
      <c r="F1505" s="22" t="s">
        <v>24</v>
      </c>
      <c r="G1505" s="21" t="s">
        <v>166</v>
      </c>
      <c r="H1505" s="20" t="s">
        <v>163</v>
      </c>
      <c r="I1505" s="23" t="s">
        <v>163</v>
      </c>
      <c r="J1505" s="23" t="s">
        <v>163</v>
      </c>
      <c r="K1505" s="24" t="s">
        <v>163</v>
      </c>
      <c r="L1505" s="20" t="s">
        <v>163</v>
      </c>
      <c r="R1505" s="5"/>
      <c r="S1505" s="20"/>
      <c r="T1505" s="20"/>
      <c r="U1505" s="20"/>
      <c r="V1505" s="20"/>
      <c r="W1505" s="20"/>
      <c r="X1505" s="20"/>
      <c r="Y1505" s="20"/>
      <c r="Z1505" s="20"/>
      <c r="AA1505" s="20"/>
      <c r="AB1505" s="20"/>
      <c r="AC1505" s="20"/>
      <c r="AD1505" s="20"/>
      <c r="AE1505" s="12"/>
      <c r="AF1505" s="12"/>
    </row>
    <row r="1506" spans="1:32" ht="15" customHeight="1">
      <c r="A1506" s="14" t="s">
        <v>22</v>
      </c>
      <c r="B1506" s="3" t="s">
        <v>26</v>
      </c>
      <c r="C1506" s="20" t="s">
        <v>219</v>
      </c>
      <c r="D1506" s="21" t="s">
        <v>158</v>
      </c>
      <c r="E1506" s="21">
        <v>90</v>
      </c>
      <c r="F1506" s="22" t="s">
        <v>24</v>
      </c>
      <c r="G1506" s="21" t="s">
        <v>166</v>
      </c>
      <c r="H1506" s="20" t="s">
        <v>163</v>
      </c>
      <c r="I1506" s="23" t="s">
        <v>163</v>
      </c>
      <c r="J1506" s="23" t="s">
        <v>163</v>
      </c>
      <c r="K1506" s="24" t="s">
        <v>163</v>
      </c>
      <c r="L1506" s="20" t="s">
        <v>163</v>
      </c>
      <c r="R1506" s="5"/>
      <c r="S1506" s="20"/>
      <c r="T1506" s="20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0"/>
      <c r="AE1506" s="12"/>
      <c r="AF1506" s="12"/>
    </row>
    <row r="1507" spans="1:32" ht="15" customHeight="1">
      <c r="A1507" s="14" t="s">
        <v>22</v>
      </c>
      <c r="B1507" s="3" t="s">
        <v>26</v>
      </c>
      <c r="C1507" s="20" t="s">
        <v>219</v>
      </c>
      <c r="D1507" s="21" t="s">
        <v>158</v>
      </c>
      <c r="E1507" s="21">
        <v>90</v>
      </c>
      <c r="F1507" s="22" t="s">
        <v>24</v>
      </c>
      <c r="G1507" s="21" t="s">
        <v>166</v>
      </c>
      <c r="H1507" s="20" t="s">
        <v>163</v>
      </c>
      <c r="I1507" s="23" t="s">
        <v>163</v>
      </c>
      <c r="J1507" s="23" t="s">
        <v>163</v>
      </c>
      <c r="K1507" s="24" t="s">
        <v>163</v>
      </c>
      <c r="L1507" s="20" t="s">
        <v>163</v>
      </c>
      <c r="R1507" s="5"/>
      <c r="S1507" s="20"/>
      <c r="T1507" s="20"/>
      <c r="U1507" s="20"/>
      <c r="V1507" s="20"/>
      <c r="W1507" s="20"/>
      <c r="X1507" s="20"/>
      <c r="Y1507" s="20"/>
      <c r="Z1507" s="20"/>
      <c r="AA1507" s="20"/>
      <c r="AB1507" s="20"/>
      <c r="AC1507" s="20"/>
      <c r="AD1507" s="20"/>
      <c r="AE1507" s="12"/>
      <c r="AF1507" s="12"/>
    </row>
    <row r="1508" spans="1:32" ht="15" customHeight="1">
      <c r="A1508" s="14" t="s">
        <v>22</v>
      </c>
      <c r="B1508" s="3" t="s">
        <v>26</v>
      </c>
      <c r="C1508" s="20" t="s">
        <v>219</v>
      </c>
      <c r="D1508" s="21" t="s">
        <v>158</v>
      </c>
      <c r="E1508" s="21">
        <v>90</v>
      </c>
      <c r="F1508" s="22" t="s">
        <v>24</v>
      </c>
      <c r="G1508" s="21" t="s">
        <v>166</v>
      </c>
      <c r="H1508" s="20" t="s">
        <v>163</v>
      </c>
      <c r="I1508" s="23" t="s">
        <v>163</v>
      </c>
      <c r="J1508" s="23" t="s">
        <v>163</v>
      </c>
      <c r="K1508" s="24" t="s">
        <v>163</v>
      </c>
      <c r="L1508" s="20" t="s">
        <v>163</v>
      </c>
      <c r="R1508" s="5"/>
      <c r="S1508" s="20"/>
      <c r="T1508" s="20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0"/>
      <c r="AE1508" s="12"/>
      <c r="AF1508" s="12"/>
    </row>
    <row r="1509" spans="1:32" ht="15" customHeight="1">
      <c r="A1509" s="14" t="s">
        <v>22</v>
      </c>
      <c r="B1509" s="3" t="s">
        <v>26</v>
      </c>
      <c r="C1509" s="20" t="s">
        <v>219</v>
      </c>
      <c r="D1509" s="21" t="s">
        <v>158</v>
      </c>
      <c r="E1509" s="21">
        <v>90</v>
      </c>
      <c r="F1509" s="22" t="s">
        <v>24</v>
      </c>
      <c r="G1509" s="21" t="s">
        <v>166</v>
      </c>
      <c r="H1509" s="20" t="s">
        <v>163</v>
      </c>
      <c r="I1509" s="23" t="s">
        <v>163</v>
      </c>
      <c r="J1509" s="23" t="s">
        <v>163</v>
      </c>
      <c r="K1509" s="24" t="s">
        <v>163</v>
      </c>
      <c r="L1509" s="20" t="s">
        <v>163</v>
      </c>
      <c r="R1509" s="5"/>
      <c r="S1509" s="20"/>
      <c r="T1509" s="20"/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0"/>
      <c r="AE1509" s="12"/>
      <c r="AF1509" s="12"/>
    </row>
    <row r="1510" spans="1:32" ht="15" customHeight="1">
      <c r="A1510" s="14" t="s">
        <v>22</v>
      </c>
      <c r="B1510" s="3" t="s">
        <v>26</v>
      </c>
      <c r="C1510" s="20" t="s">
        <v>219</v>
      </c>
      <c r="D1510" s="21" t="s">
        <v>158</v>
      </c>
      <c r="E1510" s="21">
        <v>90</v>
      </c>
      <c r="F1510" s="22" t="s">
        <v>24</v>
      </c>
      <c r="G1510" s="21" t="s">
        <v>166</v>
      </c>
      <c r="H1510" s="20" t="s">
        <v>163</v>
      </c>
      <c r="I1510" s="23" t="s">
        <v>163</v>
      </c>
      <c r="J1510" s="23" t="s">
        <v>163</v>
      </c>
      <c r="K1510" s="24" t="s">
        <v>163</v>
      </c>
      <c r="L1510" s="20" t="s">
        <v>163</v>
      </c>
      <c r="R1510" s="5"/>
      <c r="S1510" s="20"/>
      <c r="T1510" s="2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12"/>
      <c r="AF1510" s="12"/>
    </row>
    <row r="1511" spans="1:32" ht="15" customHeight="1">
      <c r="A1511" s="14" t="s">
        <v>22</v>
      </c>
      <c r="B1511" s="3" t="s">
        <v>26</v>
      </c>
      <c r="C1511" s="20" t="s">
        <v>219</v>
      </c>
      <c r="D1511" s="21" t="s">
        <v>158</v>
      </c>
      <c r="E1511" s="21">
        <v>90</v>
      </c>
      <c r="F1511" s="22" t="s">
        <v>24</v>
      </c>
      <c r="G1511" s="21" t="s">
        <v>166</v>
      </c>
      <c r="H1511" s="20" t="s">
        <v>163</v>
      </c>
      <c r="I1511" s="23" t="s">
        <v>163</v>
      </c>
      <c r="J1511" s="23" t="s">
        <v>163</v>
      </c>
      <c r="K1511" s="24" t="s">
        <v>163</v>
      </c>
      <c r="L1511" s="20" t="s">
        <v>163</v>
      </c>
      <c r="R1511" s="5"/>
      <c r="S1511" s="20"/>
      <c r="T1511" s="20"/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0"/>
      <c r="AE1511" s="12"/>
      <c r="AF1511" s="12"/>
    </row>
    <row r="1512" spans="1:32" ht="15" customHeight="1">
      <c r="A1512" s="14" t="s">
        <v>22</v>
      </c>
      <c r="B1512" s="3" t="s">
        <v>26</v>
      </c>
      <c r="C1512" s="20" t="s">
        <v>219</v>
      </c>
      <c r="D1512" s="21" t="s">
        <v>158</v>
      </c>
      <c r="E1512" s="21">
        <v>90</v>
      </c>
      <c r="F1512" s="22" t="s">
        <v>40</v>
      </c>
      <c r="G1512" s="21" t="s">
        <v>166</v>
      </c>
      <c r="H1512" s="20" t="s">
        <v>163</v>
      </c>
      <c r="I1512" s="23" t="s">
        <v>163</v>
      </c>
      <c r="J1512" s="23" t="s">
        <v>163</v>
      </c>
      <c r="K1512" s="24" t="s">
        <v>163</v>
      </c>
      <c r="L1512" s="20" t="s">
        <v>163</v>
      </c>
      <c r="R1512" s="5"/>
      <c r="S1512" s="20"/>
      <c r="T1512" s="20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0"/>
      <c r="AE1512" s="12"/>
      <c r="AF1512" s="12"/>
    </row>
    <row r="1513" spans="1:32" ht="15" customHeight="1">
      <c r="A1513" s="14" t="s">
        <v>22</v>
      </c>
      <c r="B1513" s="3" t="s">
        <v>26</v>
      </c>
      <c r="C1513" s="20" t="s">
        <v>219</v>
      </c>
      <c r="D1513" s="21" t="s">
        <v>158</v>
      </c>
      <c r="E1513" s="21">
        <v>90</v>
      </c>
      <c r="F1513" s="22" t="s">
        <v>40</v>
      </c>
      <c r="G1513" s="21" t="s">
        <v>166</v>
      </c>
      <c r="H1513" s="20" t="s">
        <v>163</v>
      </c>
      <c r="I1513" s="23" t="s">
        <v>163</v>
      </c>
      <c r="J1513" s="23" t="s">
        <v>163</v>
      </c>
      <c r="K1513" s="24" t="s">
        <v>163</v>
      </c>
      <c r="L1513" s="20" t="s">
        <v>163</v>
      </c>
      <c r="R1513" s="5"/>
      <c r="S1513" s="20"/>
      <c r="T1513" s="20"/>
      <c r="U1513" s="20"/>
      <c r="V1513" s="20"/>
      <c r="W1513" s="20"/>
      <c r="X1513" s="20"/>
      <c r="Y1513" s="20"/>
      <c r="Z1513" s="20"/>
      <c r="AA1513" s="20"/>
      <c r="AB1513" s="20"/>
      <c r="AC1513" s="20"/>
      <c r="AD1513" s="20"/>
      <c r="AE1513" s="12"/>
      <c r="AF1513" s="12"/>
    </row>
    <row r="1514" spans="1:32" ht="15" customHeight="1">
      <c r="A1514" s="14" t="s">
        <v>22</v>
      </c>
      <c r="B1514" s="3" t="s">
        <v>26</v>
      </c>
      <c r="C1514" s="20" t="s">
        <v>219</v>
      </c>
      <c r="D1514" s="21" t="s">
        <v>158</v>
      </c>
      <c r="E1514" s="21">
        <v>90</v>
      </c>
      <c r="F1514" s="22" t="s">
        <v>40</v>
      </c>
      <c r="G1514" s="21" t="s">
        <v>166</v>
      </c>
      <c r="H1514" s="20" t="s">
        <v>163</v>
      </c>
      <c r="I1514" s="23" t="s">
        <v>163</v>
      </c>
      <c r="J1514" s="23" t="s">
        <v>163</v>
      </c>
      <c r="K1514" s="24" t="s">
        <v>163</v>
      </c>
      <c r="L1514" s="20" t="s">
        <v>163</v>
      </c>
      <c r="R1514" s="5"/>
      <c r="S1514" s="20"/>
      <c r="T1514" s="2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12"/>
      <c r="AF1514" s="12"/>
    </row>
    <row r="1515" spans="1:32" ht="15" customHeight="1">
      <c r="A1515" s="14" t="s">
        <v>22</v>
      </c>
      <c r="B1515" s="3" t="s">
        <v>26</v>
      </c>
      <c r="C1515" s="20" t="s">
        <v>219</v>
      </c>
      <c r="D1515" s="21" t="s">
        <v>158</v>
      </c>
      <c r="E1515" s="21">
        <v>90</v>
      </c>
      <c r="F1515" s="22" t="s">
        <v>40</v>
      </c>
      <c r="G1515" s="21" t="s">
        <v>166</v>
      </c>
      <c r="H1515" s="20" t="s">
        <v>163</v>
      </c>
      <c r="I1515" s="23" t="s">
        <v>163</v>
      </c>
      <c r="J1515" s="23" t="s">
        <v>163</v>
      </c>
      <c r="K1515" s="24" t="s">
        <v>163</v>
      </c>
      <c r="L1515" s="20" t="s">
        <v>163</v>
      </c>
      <c r="R1515" s="5"/>
      <c r="S1515" s="20"/>
      <c r="T1515" s="20"/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0"/>
      <c r="AE1515" s="12"/>
      <c r="AF1515" s="12"/>
    </row>
    <row r="1516" spans="1:32" ht="15" customHeight="1">
      <c r="A1516" s="14" t="s">
        <v>22</v>
      </c>
      <c r="B1516" s="3" t="s">
        <v>26</v>
      </c>
      <c r="C1516" s="20" t="s">
        <v>219</v>
      </c>
      <c r="D1516" s="21" t="s">
        <v>158</v>
      </c>
      <c r="E1516" s="21">
        <v>90</v>
      </c>
      <c r="F1516" s="22" t="s">
        <v>40</v>
      </c>
      <c r="G1516" s="21" t="s">
        <v>166</v>
      </c>
      <c r="H1516" s="20" t="s">
        <v>163</v>
      </c>
      <c r="I1516" s="23" t="s">
        <v>163</v>
      </c>
      <c r="J1516" s="23" t="s">
        <v>163</v>
      </c>
      <c r="K1516" s="24" t="s">
        <v>163</v>
      </c>
      <c r="L1516" s="20" t="s">
        <v>163</v>
      </c>
      <c r="R1516" s="5"/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12"/>
      <c r="AF1516" s="12"/>
    </row>
    <row r="1517" spans="1:32" ht="15" customHeight="1">
      <c r="A1517" s="14" t="s">
        <v>22</v>
      </c>
      <c r="B1517" s="3" t="s">
        <v>26</v>
      </c>
      <c r="C1517" s="20" t="s">
        <v>219</v>
      </c>
      <c r="D1517" s="21" t="s">
        <v>158</v>
      </c>
      <c r="E1517" s="21">
        <v>90</v>
      </c>
      <c r="F1517" s="22" t="s">
        <v>40</v>
      </c>
      <c r="G1517" s="21" t="s">
        <v>166</v>
      </c>
      <c r="H1517" s="20" t="s">
        <v>163</v>
      </c>
      <c r="I1517" s="23" t="s">
        <v>163</v>
      </c>
      <c r="J1517" s="23" t="s">
        <v>163</v>
      </c>
      <c r="K1517" s="24" t="s">
        <v>163</v>
      </c>
      <c r="L1517" s="20" t="s">
        <v>163</v>
      </c>
      <c r="R1517" s="5"/>
      <c r="S1517" s="20"/>
      <c r="T1517" s="20"/>
      <c r="U1517" s="20"/>
      <c r="V1517" s="20"/>
      <c r="W1517" s="20"/>
      <c r="X1517" s="20"/>
      <c r="Y1517" s="20"/>
      <c r="Z1517" s="20"/>
      <c r="AA1517" s="20"/>
      <c r="AB1517" s="20"/>
      <c r="AC1517" s="20"/>
      <c r="AD1517" s="20"/>
      <c r="AE1517" s="12"/>
      <c r="AF1517" s="12"/>
    </row>
    <row r="1518" spans="1:32" ht="15" customHeight="1">
      <c r="A1518" s="14" t="s">
        <v>25</v>
      </c>
      <c r="B1518" s="3" t="s">
        <v>146</v>
      </c>
      <c r="C1518" s="20" t="s">
        <v>316</v>
      </c>
      <c r="D1518" s="21" t="s">
        <v>158</v>
      </c>
      <c r="E1518" s="21">
        <v>90</v>
      </c>
      <c r="F1518" s="22" t="s">
        <v>29</v>
      </c>
      <c r="G1518" s="21" t="s">
        <v>166</v>
      </c>
      <c r="H1518" s="20" t="s">
        <v>163</v>
      </c>
      <c r="I1518" s="23" t="s">
        <v>163</v>
      </c>
      <c r="J1518" s="23" t="s">
        <v>163</v>
      </c>
      <c r="K1518" s="24" t="s">
        <v>163</v>
      </c>
      <c r="L1518" s="20" t="s">
        <v>163</v>
      </c>
      <c r="R1518" s="5"/>
      <c r="S1518" s="20"/>
      <c r="T1518" s="20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0"/>
      <c r="AE1518" s="12"/>
      <c r="AF1518" s="12"/>
    </row>
    <row r="1519" spans="1:32" ht="15" customHeight="1">
      <c r="A1519" s="14" t="s">
        <v>25</v>
      </c>
      <c r="B1519" s="3" t="s">
        <v>146</v>
      </c>
      <c r="C1519" s="20" t="s">
        <v>316</v>
      </c>
      <c r="D1519" s="21" t="s">
        <v>158</v>
      </c>
      <c r="E1519" s="21">
        <v>90</v>
      </c>
      <c r="F1519" s="22" t="s">
        <v>29</v>
      </c>
      <c r="G1519" s="21" t="s">
        <v>166</v>
      </c>
      <c r="H1519" s="20" t="s">
        <v>163</v>
      </c>
      <c r="I1519" s="23" t="s">
        <v>163</v>
      </c>
      <c r="J1519" s="23" t="s">
        <v>163</v>
      </c>
      <c r="K1519" s="24" t="s">
        <v>163</v>
      </c>
      <c r="L1519" s="20" t="s">
        <v>163</v>
      </c>
      <c r="R1519" s="5"/>
      <c r="S1519" s="20"/>
      <c r="T1519" s="20"/>
      <c r="U1519" s="20"/>
      <c r="V1519" s="20"/>
      <c r="W1519" s="20"/>
      <c r="X1519" s="20"/>
      <c r="Y1519" s="20"/>
      <c r="Z1519" s="20"/>
      <c r="AA1519" s="20"/>
      <c r="AB1519" s="20"/>
      <c r="AC1519" s="20"/>
      <c r="AD1519" s="20"/>
      <c r="AE1519" s="12"/>
      <c r="AF1519" s="12"/>
    </row>
    <row r="1520" spans="1:32" ht="15" customHeight="1">
      <c r="A1520" s="14" t="s">
        <v>25</v>
      </c>
      <c r="B1520" s="3" t="s">
        <v>146</v>
      </c>
      <c r="C1520" s="20" t="s">
        <v>316</v>
      </c>
      <c r="D1520" s="21" t="s">
        <v>158</v>
      </c>
      <c r="E1520" s="21">
        <v>90</v>
      </c>
      <c r="F1520" s="22" t="s">
        <v>29</v>
      </c>
      <c r="G1520" s="21" t="s">
        <v>166</v>
      </c>
      <c r="H1520" s="20" t="s">
        <v>163</v>
      </c>
      <c r="I1520" s="23" t="s">
        <v>163</v>
      </c>
      <c r="J1520" s="23" t="s">
        <v>163</v>
      </c>
      <c r="K1520" s="24" t="s">
        <v>163</v>
      </c>
      <c r="L1520" s="20" t="s">
        <v>163</v>
      </c>
      <c r="R1520" s="5"/>
      <c r="S1520" s="20"/>
      <c r="T1520" s="2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12"/>
      <c r="AF1520" s="12"/>
    </row>
    <row r="1521" spans="1:32" ht="15" customHeight="1">
      <c r="A1521" s="14" t="s">
        <v>25</v>
      </c>
      <c r="B1521" s="3" t="s">
        <v>146</v>
      </c>
      <c r="C1521" s="20" t="s">
        <v>316</v>
      </c>
      <c r="D1521" s="21" t="s">
        <v>158</v>
      </c>
      <c r="E1521" s="21">
        <v>90</v>
      </c>
      <c r="F1521" s="22" t="s">
        <v>29</v>
      </c>
      <c r="G1521" s="21" t="s">
        <v>166</v>
      </c>
      <c r="H1521" s="20" t="s">
        <v>163</v>
      </c>
      <c r="I1521" s="23" t="s">
        <v>163</v>
      </c>
      <c r="J1521" s="23" t="s">
        <v>163</v>
      </c>
      <c r="K1521" s="24" t="s">
        <v>163</v>
      </c>
      <c r="L1521" s="20" t="s">
        <v>163</v>
      </c>
      <c r="R1521" s="5"/>
      <c r="S1521" s="20"/>
      <c r="T1521" s="20"/>
      <c r="U1521" s="20"/>
      <c r="V1521" s="20"/>
      <c r="W1521" s="20"/>
      <c r="X1521" s="20"/>
      <c r="Y1521" s="20"/>
      <c r="Z1521" s="20"/>
      <c r="AA1521" s="20"/>
      <c r="AB1521" s="20"/>
      <c r="AC1521" s="20"/>
      <c r="AD1521" s="20"/>
      <c r="AE1521" s="12"/>
      <c r="AF1521" s="12"/>
    </row>
    <row r="1522" spans="1:32" ht="15" customHeight="1">
      <c r="A1522" s="14" t="s">
        <v>25</v>
      </c>
      <c r="B1522" s="3" t="s">
        <v>146</v>
      </c>
      <c r="C1522" s="20" t="s">
        <v>316</v>
      </c>
      <c r="D1522" s="21" t="s">
        <v>158</v>
      </c>
      <c r="E1522" s="21">
        <v>90</v>
      </c>
      <c r="F1522" s="22" t="s">
        <v>29</v>
      </c>
      <c r="G1522" s="21" t="s">
        <v>166</v>
      </c>
      <c r="H1522" s="20" t="s">
        <v>163</v>
      </c>
      <c r="I1522" s="23" t="s">
        <v>163</v>
      </c>
      <c r="J1522" s="23" t="s">
        <v>163</v>
      </c>
      <c r="K1522" s="24" t="s">
        <v>163</v>
      </c>
      <c r="L1522" s="20" t="s">
        <v>163</v>
      </c>
      <c r="R1522" s="5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12"/>
      <c r="AF1522" s="12"/>
    </row>
    <row r="1523" spans="1:32" ht="15" customHeight="1">
      <c r="A1523" s="14" t="s">
        <v>25</v>
      </c>
      <c r="B1523" s="3" t="s">
        <v>146</v>
      </c>
      <c r="C1523" s="20" t="s">
        <v>316</v>
      </c>
      <c r="D1523" s="21" t="s">
        <v>158</v>
      </c>
      <c r="E1523" s="21">
        <v>90</v>
      </c>
      <c r="F1523" s="22" t="s">
        <v>29</v>
      </c>
      <c r="G1523" s="21" t="s">
        <v>166</v>
      </c>
      <c r="H1523" s="20" t="s">
        <v>163</v>
      </c>
      <c r="I1523" s="23" t="s">
        <v>163</v>
      </c>
      <c r="J1523" s="23" t="s">
        <v>163</v>
      </c>
      <c r="K1523" s="24" t="s">
        <v>163</v>
      </c>
      <c r="L1523" s="20" t="s">
        <v>163</v>
      </c>
      <c r="R1523" s="5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12"/>
      <c r="AF1523" s="12"/>
    </row>
    <row r="1524" spans="1:32" ht="15" customHeight="1">
      <c r="A1524" s="14" t="s">
        <v>25</v>
      </c>
      <c r="B1524" s="3" t="s">
        <v>146</v>
      </c>
      <c r="C1524" s="20" t="s">
        <v>316</v>
      </c>
      <c r="D1524" s="21" t="s">
        <v>158</v>
      </c>
      <c r="E1524" s="21">
        <v>90</v>
      </c>
      <c r="F1524" s="22" t="s">
        <v>27</v>
      </c>
      <c r="G1524" s="21" t="s">
        <v>166</v>
      </c>
      <c r="H1524" s="20" t="s">
        <v>163</v>
      </c>
      <c r="I1524" s="23" t="s">
        <v>163</v>
      </c>
      <c r="J1524" s="23" t="s">
        <v>163</v>
      </c>
      <c r="K1524" s="24" t="s">
        <v>163</v>
      </c>
      <c r="L1524" s="20" t="s">
        <v>163</v>
      </c>
      <c r="R1524" s="5"/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12"/>
      <c r="AF1524" s="12"/>
    </row>
    <row r="1525" spans="1:32" ht="15" customHeight="1">
      <c r="A1525" s="14" t="s">
        <v>25</v>
      </c>
      <c r="B1525" s="3" t="s">
        <v>146</v>
      </c>
      <c r="C1525" s="20" t="s">
        <v>316</v>
      </c>
      <c r="D1525" s="21" t="s">
        <v>158</v>
      </c>
      <c r="E1525" s="21">
        <v>90</v>
      </c>
      <c r="F1525" s="22" t="s">
        <v>27</v>
      </c>
      <c r="G1525" s="21" t="s">
        <v>166</v>
      </c>
      <c r="H1525" s="20" t="s">
        <v>163</v>
      </c>
      <c r="I1525" s="23" t="s">
        <v>163</v>
      </c>
      <c r="J1525" s="23" t="s">
        <v>163</v>
      </c>
      <c r="K1525" s="24" t="s">
        <v>163</v>
      </c>
      <c r="L1525" s="20" t="s">
        <v>163</v>
      </c>
      <c r="R1525" s="5"/>
      <c r="S1525" s="20"/>
      <c r="T1525" s="20"/>
      <c r="U1525" s="20"/>
      <c r="V1525" s="20"/>
      <c r="W1525" s="20"/>
      <c r="X1525" s="20"/>
      <c r="Y1525" s="20"/>
      <c r="Z1525" s="20"/>
      <c r="AA1525" s="20"/>
      <c r="AB1525" s="20"/>
      <c r="AC1525" s="20"/>
      <c r="AD1525" s="20"/>
      <c r="AE1525" s="12"/>
      <c r="AF1525" s="12"/>
    </row>
    <row r="1526" spans="1:32" ht="15" customHeight="1">
      <c r="A1526" s="14" t="s">
        <v>25</v>
      </c>
      <c r="B1526" s="3" t="s">
        <v>146</v>
      </c>
      <c r="C1526" s="20" t="s">
        <v>316</v>
      </c>
      <c r="D1526" s="21" t="s">
        <v>158</v>
      </c>
      <c r="E1526" s="21">
        <v>90</v>
      </c>
      <c r="F1526" s="22" t="s">
        <v>27</v>
      </c>
      <c r="G1526" s="21" t="s">
        <v>166</v>
      </c>
      <c r="H1526" s="20" t="s">
        <v>163</v>
      </c>
      <c r="I1526" s="23" t="s">
        <v>163</v>
      </c>
      <c r="J1526" s="23" t="s">
        <v>163</v>
      </c>
      <c r="K1526" s="24" t="s">
        <v>163</v>
      </c>
      <c r="L1526" s="20" t="s">
        <v>163</v>
      </c>
      <c r="R1526" s="5"/>
      <c r="S1526" s="20"/>
      <c r="T1526" s="2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12"/>
      <c r="AF1526" s="12"/>
    </row>
    <row r="1527" spans="1:32" ht="15" customHeight="1">
      <c r="A1527" s="14" t="s">
        <v>25</v>
      </c>
      <c r="B1527" s="3" t="s">
        <v>146</v>
      </c>
      <c r="C1527" s="20" t="s">
        <v>316</v>
      </c>
      <c r="D1527" s="21" t="s">
        <v>158</v>
      </c>
      <c r="E1527" s="21">
        <v>90</v>
      </c>
      <c r="F1527" s="22" t="s">
        <v>27</v>
      </c>
      <c r="G1527" s="21" t="s">
        <v>166</v>
      </c>
      <c r="H1527" s="20" t="s">
        <v>163</v>
      </c>
      <c r="I1527" s="23" t="s">
        <v>163</v>
      </c>
      <c r="J1527" s="23" t="s">
        <v>163</v>
      </c>
      <c r="K1527" s="24" t="s">
        <v>163</v>
      </c>
      <c r="L1527" s="20" t="s">
        <v>163</v>
      </c>
      <c r="R1527" s="5"/>
      <c r="S1527" s="20"/>
      <c r="T1527" s="20"/>
      <c r="U1527" s="20"/>
      <c r="V1527" s="20"/>
      <c r="W1527" s="20"/>
      <c r="X1527" s="20"/>
      <c r="Y1527" s="20"/>
      <c r="Z1527" s="20"/>
      <c r="AA1527" s="20"/>
      <c r="AB1527" s="20"/>
      <c r="AC1527" s="20"/>
      <c r="AD1527" s="20"/>
      <c r="AE1527" s="12"/>
      <c r="AF1527" s="12"/>
    </row>
    <row r="1528" spans="1:32" ht="15" customHeight="1">
      <c r="A1528" s="14" t="s">
        <v>25</v>
      </c>
      <c r="B1528" s="3" t="s">
        <v>146</v>
      </c>
      <c r="C1528" s="20" t="s">
        <v>316</v>
      </c>
      <c r="D1528" s="21" t="s">
        <v>158</v>
      </c>
      <c r="E1528" s="21">
        <v>90</v>
      </c>
      <c r="F1528" s="22" t="s">
        <v>27</v>
      </c>
      <c r="G1528" s="21" t="s">
        <v>166</v>
      </c>
      <c r="H1528" s="20" t="s">
        <v>163</v>
      </c>
      <c r="I1528" s="23" t="s">
        <v>163</v>
      </c>
      <c r="J1528" s="23" t="s">
        <v>163</v>
      </c>
      <c r="K1528" s="24" t="s">
        <v>163</v>
      </c>
      <c r="L1528" s="20" t="s">
        <v>163</v>
      </c>
      <c r="R1528" s="5"/>
      <c r="S1528" s="20"/>
      <c r="T1528" s="2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12"/>
      <c r="AF1528" s="12"/>
    </row>
    <row r="1529" spans="1:32" ht="15" customHeight="1">
      <c r="A1529" s="14" t="s">
        <v>25</v>
      </c>
      <c r="B1529" s="3" t="s">
        <v>146</v>
      </c>
      <c r="C1529" s="20" t="s">
        <v>316</v>
      </c>
      <c r="D1529" s="21" t="s">
        <v>158</v>
      </c>
      <c r="E1529" s="21">
        <v>90</v>
      </c>
      <c r="F1529" s="22" t="s">
        <v>27</v>
      </c>
      <c r="G1529" s="21" t="s">
        <v>166</v>
      </c>
      <c r="H1529" s="20" t="s">
        <v>163</v>
      </c>
      <c r="I1529" s="23" t="s">
        <v>163</v>
      </c>
      <c r="J1529" s="23" t="s">
        <v>163</v>
      </c>
      <c r="K1529" s="24" t="s">
        <v>163</v>
      </c>
      <c r="L1529" s="20" t="s">
        <v>163</v>
      </c>
      <c r="R1529" s="5"/>
      <c r="S1529" s="20"/>
      <c r="T1529" s="20"/>
      <c r="U1529" s="20"/>
      <c r="V1529" s="20"/>
      <c r="W1529" s="20"/>
      <c r="X1529" s="20"/>
      <c r="Y1529" s="20"/>
      <c r="Z1529" s="20"/>
      <c r="AA1529" s="20"/>
      <c r="AB1529" s="20"/>
      <c r="AC1529" s="20"/>
      <c r="AD1529" s="20"/>
      <c r="AE1529" s="12"/>
      <c r="AF1529" s="12"/>
    </row>
    <row r="1530" spans="1:32" ht="15" customHeight="1">
      <c r="A1530" s="14" t="s">
        <v>22</v>
      </c>
      <c r="B1530" s="3" t="s">
        <v>146</v>
      </c>
      <c r="C1530" s="20" t="s">
        <v>316</v>
      </c>
      <c r="D1530" s="21" t="s">
        <v>158</v>
      </c>
      <c r="E1530" s="21">
        <v>90</v>
      </c>
      <c r="F1530" s="22" t="s">
        <v>24</v>
      </c>
      <c r="G1530" s="21" t="s">
        <v>166</v>
      </c>
      <c r="H1530" s="20" t="s">
        <v>163</v>
      </c>
      <c r="I1530" s="23" t="s">
        <v>163</v>
      </c>
      <c r="J1530" s="23" t="s">
        <v>163</v>
      </c>
      <c r="K1530" s="24" t="s">
        <v>163</v>
      </c>
      <c r="L1530" s="20" t="s">
        <v>163</v>
      </c>
      <c r="R1530" s="5"/>
      <c r="S1530" s="20"/>
      <c r="T1530" s="2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12"/>
      <c r="AF1530" s="12"/>
    </row>
    <row r="1531" spans="1:32" ht="15" customHeight="1">
      <c r="A1531" s="14" t="s">
        <v>22</v>
      </c>
      <c r="B1531" s="3" t="s">
        <v>146</v>
      </c>
      <c r="C1531" s="20" t="s">
        <v>316</v>
      </c>
      <c r="D1531" s="21" t="s">
        <v>158</v>
      </c>
      <c r="E1531" s="21">
        <v>90</v>
      </c>
      <c r="F1531" s="22" t="s">
        <v>24</v>
      </c>
      <c r="G1531" s="21" t="s">
        <v>166</v>
      </c>
      <c r="H1531" s="20" t="s">
        <v>163</v>
      </c>
      <c r="I1531" s="23" t="s">
        <v>163</v>
      </c>
      <c r="J1531" s="23" t="s">
        <v>163</v>
      </c>
      <c r="K1531" s="24" t="s">
        <v>163</v>
      </c>
      <c r="L1531" s="20" t="s">
        <v>163</v>
      </c>
      <c r="R1531" s="5"/>
      <c r="S1531" s="20"/>
      <c r="T1531" s="20"/>
      <c r="U1531" s="20"/>
      <c r="V1531" s="20"/>
      <c r="W1531" s="20"/>
      <c r="X1531" s="20"/>
      <c r="Y1531" s="20"/>
      <c r="Z1531" s="20"/>
      <c r="AA1531" s="20"/>
      <c r="AB1531" s="20"/>
      <c r="AC1531" s="20"/>
      <c r="AD1531" s="20"/>
      <c r="AE1531" s="12"/>
      <c r="AF1531" s="12"/>
    </row>
    <row r="1532" spans="1:32" ht="15" customHeight="1">
      <c r="A1532" s="14" t="s">
        <v>22</v>
      </c>
      <c r="B1532" s="3" t="s">
        <v>146</v>
      </c>
      <c r="C1532" s="20" t="s">
        <v>316</v>
      </c>
      <c r="D1532" s="21" t="s">
        <v>158</v>
      </c>
      <c r="E1532" s="21">
        <v>90</v>
      </c>
      <c r="F1532" s="22" t="s">
        <v>24</v>
      </c>
      <c r="G1532" s="21" t="s">
        <v>166</v>
      </c>
      <c r="H1532" s="20" t="s">
        <v>163</v>
      </c>
      <c r="I1532" s="23" t="s">
        <v>163</v>
      </c>
      <c r="J1532" s="23" t="s">
        <v>163</v>
      </c>
      <c r="K1532" s="24" t="s">
        <v>163</v>
      </c>
      <c r="L1532" s="20" t="s">
        <v>163</v>
      </c>
      <c r="R1532" s="5"/>
      <c r="S1532" s="20"/>
      <c r="T1532" s="20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0"/>
      <c r="AE1532" s="12"/>
      <c r="AF1532" s="12"/>
    </row>
    <row r="1533" spans="1:32" ht="15" customHeight="1">
      <c r="A1533" s="14" t="s">
        <v>22</v>
      </c>
      <c r="B1533" s="3" t="s">
        <v>146</v>
      </c>
      <c r="C1533" s="20" t="s">
        <v>316</v>
      </c>
      <c r="D1533" s="21" t="s">
        <v>158</v>
      </c>
      <c r="E1533" s="21">
        <v>90</v>
      </c>
      <c r="F1533" s="22" t="s">
        <v>24</v>
      </c>
      <c r="G1533" s="21" t="s">
        <v>166</v>
      </c>
      <c r="H1533" s="20" t="s">
        <v>163</v>
      </c>
      <c r="I1533" s="23" t="s">
        <v>163</v>
      </c>
      <c r="J1533" s="23" t="s">
        <v>163</v>
      </c>
      <c r="K1533" s="24" t="s">
        <v>163</v>
      </c>
      <c r="L1533" s="20" t="s">
        <v>163</v>
      </c>
      <c r="R1533" s="5"/>
      <c r="S1533" s="20"/>
      <c r="T1533" s="20"/>
      <c r="U1533" s="20"/>
      <c r="V1533" s="20"/>
      <c r="W1533" s="20"/>
      <c r="X1533" s="20"/>
      <c r="Y1533" s="20"/>
      <c r="Z1533" s="20"/>
      <c r="AA1533" s="20"/>
      <c r="AB1533" s="20"/>
      <c r="AC1533" s="20"/>
      <c r="AD1533" s="20"/>
      <c r="AE1533" s="12"/>
      <c r="AF1533" s="12"/>
    </row>
    <row r="1534" spans="1:32" ht="15" customHeight="1">
      <c r="A1534" s="14" t="s">
        <v>22</v>
      </c>
      <c r="B1534" s="3" t="s">
        <v>146</v>
      </c>
      <c r="C1534" s="20" t="s">
        <v>316</v>
      </c>
      <c r="D1534" s="21" t="s">
        <v>158</v>
      </c>
      <c r="E1534" s="21">
        <v>90</v>
      </c>
      <c r="F1534" s="22" t="s">
        <v>24</v>
      </c>
      <c r="G1534" s="21" t="s">
        <v>166</v>
      </c>
      <c r="H1534" s="20" t="s">
        <v>163</v>
      </c>
      <c r="I1534" s="23" t="s">
        <v>163</v>
      </c>
      <c r="J1534" s="23" t="s">
        <v>163</v>
      </c>
      <c r="K1534" s="24" t="s">
        <v>163</v>
      </c>
      <c r="L1534" s="20" t="s">
        <v>163</v>
      </c>
      <c r="R1534" s="5"/>
      <c r="S1534" s="20"/>
      <c r="T1534" s="20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0"/>
      <c r="AE1534" s="12"/>
      <c r="AF1534" s="12"/>
    </row>
    <row r="1535" spans="1:32" ht="15" customHeight="1">
      <c r="A1535" s="14" t="s">
        <v>22</v>
      </c>
      <c r="B1535" s="3" t="s">
        <v>146</v>
      </c>
      <c r="C1535" s="20" t="s">
        <v>316</v>
      </c>
      <c r="D1535" s="21" t="s">
        <v>158</v>
      </c>
      <c r="E1535" s="21">
        <v>90</v>
      </c>
      <c r="F1535" s="22" t="s">
        <v>24</v>
      </c>
      <c r="G1535" s="21" t="s">
        <v>166</v>
      </c>
      <c r="H1535" s="20" t="s">
        <v>163</v>
      </c>
      <c r="I1535" s="23" t="s">
        <v>163</v>
      </c>
      <c r="J1535" s="23" t="s">
        <v>163</v>
      </c>
      <c r="K1535" s="24" t="s">
        <v>163</v>
      </c>
      <c r="L1535" s="20" t="s">
        <v>163</v>
      </c>
      <c r="R1535" s="5"/>
      <c r="S1535" s="20"/>
      <c r="T1535" s="20"/>
      <c r="U1535" s="20"/>
      <c r="V1535" s="20"/>
      <c r="W1535" s="20"/>
      <c r="X1535" s="20"/>
      <c r="Y1535" s="20"/>
      <c r="Z1535" s="20"/>
      <c r="AA1535" s="20"/>
      <c r="AB1535" s="20"/>
      <c r="AC1535" s="20"/>
      <c r="AD1535" s="20"/>
      <c r="AE1535" s="12"/>
      <c r="AF1535" s="12"/>
    </row>
    <row r="1536" spans="1:32" ht="15" customHeight="1">
      <c r="A1536" s="14" t="s">
        <v>22</v>
      </c>
      <c r="B1536" s="3" t="s">
        <v>146</v>
      </c>
      <c r="C1536" s="20" t="s">
        <v>316</v>
      </c>
      <c r="D1536" s="21" t="s">
        <v>158</v>
      </c>
      <c r="E1536" s="21">
        <v>90</v>
      </c>
      <c r="F1536" s="22" t="s">
        <v>40</v>
      </c>
      <c r="G1536" s="21" t="s">
        <v>166</v>
      </c>
      <c r="H1536" s="20" t="s">
        <v>163</v>
      </c>
      <c r="I1536" s="23" t="s">
        <v>163</v>
      </c>
      <c r="J1536" s="23" t="s">
        <v>163</v>
      </c>
      <c r="K1536" s="24" t="s">
        <v>163</v>
      </c>
      <c r="L1536" s="20" t="s">
        <v>163</v>
      </c>
      <c r="R1536" s="5"/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12"/>
      <c r="AF1536" s="12"/>
    </row>
    <row r="1537" spans="1:32" ht="15" customHeight="1">
      <c r="A1537" s="14" t="s">
        <v>22</v>
      </c>
      <c r="B1537" s="3" t="s">
        <v>146</v>
      </c>
      <c r="C1537" s="20" t="s">
        <v>316</v>
      </c>
      <c r="D1537" s="21" t="s">
        <v>158</v>
      </c>
      <c r="E1537" s="21">
        <v>90</v>
      </c>
      <c r="F1537" s="22" t="s">
        <v>40</v>
      </c>
      <c r="G1537" s="21" t="s">
        <v>166</v>
      </c>
      <c r="H1537" s="20" t="s">
        <v>163</v>
      </c>
      <c r="I1537" s="23" t="s">
        <v>163</v>
      </c>
      <c r="J1537" s="23" t="s">
        <v>163</v>
      </c>
      <c r="K1537" s="24" t="s">
        <v>163</v>
      </c>
      <c r="L1537" s="20" t="s">
        <v>163</v>
      </c>
      <c r="R1537" s="5"/>
      <c r="S1537" s="20"/>
      <c r="T1537" s="20"/>
      <c r="U1537" s="20"/>
      <c r="V1537" s="20"/>
      <c r="W1537" s="20"/>
      <c r="X1537" s="20"/>
      <c r="Y1537" s="20"/>
      <c r="Z1537" s="20"/>
      <c r="AA1537" s="20"/>
      <c r="AB1537" s="20"/>
      <c r="AC1537" s="20"/>
      <c r="AD1537" s="20"/>
      <c r="AE1537" s="12"/>
      <c r="AF1537" s="12"/>
    </row>
    <row r="1538" spans="1:32" ht="15" customHeight="1">
      <c r="A1538" s="14" t="s">
        <v>22</v>
      </c>
      <c r="B1538" s="3" t="s">
        <v>146</v>
      </c>
      <c r="C1538" s="20" t="s">
        <v>316</v>
      </c>
      <c r="D1538" s="21" t="s">
        <v>158</v>
      </c>
      <c r="E1538" s="21">
        <v>90</v>
      </c>
      <c r="F1538" s="22" t="s">
        <v>40</v>
      </c>
      <c r="G1538" s="21" t="s">
        <v>166</v>
      </c>
      <c r="H1538" s="20" t="s">
        <v>163</v>
      </c>
      <c r="I1538" s="23" t="s">
        <v>163</v>
      </c>
      <c r="J1538" s="23" t="s">
        <v>163</v>
      </c>
      <c r="K1538" s="24" t="s">
        <v>163</v>
      </c>
      <c r="L1538" s="20" t="s">
        <v>163</v>
      </c>
      <c r="R1538" s="5"/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12"/>
      <c r="AF1538" s="12"/>
    </row>
    <row r="1539" spans="1:32" ht="15" customHeight="1">
      <c r="A1539" s="14" t="s">
        <v>22</v>
      </c>
      <c r="B1539" s="3" t="s">
        <v>146</v>
      </c>
      <c r="C1539" s="20" t="s">
        <v>316</v>
      </c>
      <c r="D1539" s="21" t="s">
        <v>158</v>
      </c>
      <c r="E1539" s="21">
        <v>90</v>
      </c>
      <c r="F1539" s="22" t="s">
        <v>40</v>
      </c>
      <c r="G1539" s="21" t="s">
        <v>166</v>
      </c>
      <c r="H1539" s="20" t="s">
        <v>163</v>
      </c>
      <c r="I1539" s="23" t="s">
        <v>163</v>
      </c>
      <c r="J1539" s="23" t="s">
        <v>163</v>
      </c>
      <c r="K1539" s="24" t="s">
        <v>163</v>
      </c>
      <c r="L1539" s="20" t="s">
        <v>163</v>
      </c>
      <c r="R1539" s="5"/>
      <c r="S1539" s="20"/>
      <c r="T1539" s="20"/>
      <c r="U1539" s="20"/>
      <c r="V1539" s="20"/>
      <c r="W1539" s="20"/>
      <c r="X1539" s="20"/>
      <c r="Y1539" s="20"/>
      <c r="Z1539" s="20"/>
      <c r="AA1539" s="20"/>
      <c r="AB1539" s="20"/>
      <c r="AC1539" s="20"/>
      <c r="AD1539" s="20"/>
      <c r="AE1539" s="12"/>
      <c r="AF1539" s="12"/>
    </row>
    <row r="1540" spans="1:32" ht="15" customHeight="1">
      <c r="A1540" s="14" t="s">
        <v>22</v>
      </c>
      <c r="B1540" s="3" t="s">
        <v>146</v>
      </c>
      <c r="C1540" s="20" t="s">
        <v>316</v>
      </c>
      <c r="D1540" s="21" t="s">
        <v>158</v>
      </c>
      <c r="E1540" s="21">
        <v>90</v>
      </c>
      <c r="F1540" s="22" t="s">
        <v>40</v>
      </c>
      <c r="G1540" s="21" t="s">
        <v>166</v>
      </c>
      <c r="H1540" s="20" t="s">
        <v>163</v>
      </c>
      <c r="I1540" s="23" t="s">
        <v>163</v>
      </c>
      <c r="J1540" s="23" t="s">
        <v>163</v>
      </c>
      <c r="K1540" s="24" t="s">
        <v>163</v>
      </c>
      <c r="L1540" s="20" t="s">
        <v>163</v>
      </c>
      <c r="R1540" s="5"/>
      <c r="S1540" s="20"/>
      <c r="T1540" s="20"/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0"/>
      <c r="AE1540" s="12"/>
      <c r="AF1540" s="12"/>
    </row>
    <row r="1541" spans="1:32" ht="15" customHeight="1">
      <c r="A1541" s="14" t="s">
        <v>22</v>
      </c>
      <c r="B1541" s="3" t="s">
        <v>146</v>
      </c>
      <c r="C1541" s="20" t="s">
        <v>316</v>
      </c>
      <c r="D1541" s="21" t="s">
        <v>158</v>
      </c>
      <c r="E1541" s="21">
        <v>90</v>
      </c>
      <c r="F1541" s="22" t="s">
        <v>40</v>
      </c>
      <c r="G1541" s="21" t="s">
        <v>166</v>
      </c>
      <c r="H1541" s="20" t="s">
        <v>163</v>
      </c>
      <c r="I1541" s="23" t="s">
        <v>163</v>
      </c>
      <c r="J1541" s="23" t="s">
        <v>163</v>
      </c>
      <c r="K1541" s="24" t="s">
        <v>163</v>
      </c>
      <c r="L1541" s="20" t="s">
        <v>163</v>
      </c>
      <c r="R1541" s="5"/>
      <c r="S1541" s="20"/>
      <c r="T1541" s="20"/>
      <c r="U1541" s="20"/>
      <c r="V1541" s="20"/>
      <c r="W1541" s="20"/>
      <c r="X1541" s="20"/>
      <c r="Y1541" s="20"/>
      <c r="Z1541" s="20"/>
      <c r="AA1541" s="20"/>
      <c r="AB1541" s="20"/>
      <c r="AC1541" s="20"/>
      <c r="AD1541" s="20"/>
      <c r="AE1541" s="12"/>
      <c r="AF1541" s="12"/>
    </row>
    <row r="1542" spans="1:32" ht="15" customHeight="1">
      <c r="A1542" s="14" t="s">
        <v>25</v>
      </c>
      <c r="B1542" s="3" t="s">
        <v>147</v>
      </c>
      <c r="C1542" s="20" t="s">
        <v>317</v>
      </c>
      <c r="D1542" s="21" t="s">
        <v>158</v>
      </c>
      <c r="E1542" s="21">
        <v>90</v>
      </c>
      <c r="F1542" s="22" t="s">
        <v>29</v>
      </c>
      <c r="G1542" s="21" t="s">
        <v>166</v>
      </c>
      <c r="H1542" s="20" t="s">
        <v>163</v>
      </c>
      <c r="I1542" s="23" t="s">
        <v>163</v>
      </c>
      <c r="J1542" s="23" t="s">
        <v>163</v>
      </c>
      <c r="K1542" s="24" t="s">
        <v>163</v>
      </c>
      <c r="L1542" s="20" t="s">
        <v>163</v>
      </c>
      <c r="R1542" s="5"/>
      <c r="S1542" s="20"/>
      <c r="T1542" s="20"/>
      <c r="U1542" s="20"/>
      <c r="V1542" s="20"/>
      <c r="W1542" s="20"/>
      <c r="X1542" s="20"/>
      <c r="Y1542" s="20"/>
      <c r="Z1542" s="20"/>
      <c r="AA1542" s="20"/>
      <c r="AB1542" s="20"/>
      <c r="AC1542" s="20"/>
      <c r="AD1542" s="20"/>
      <c r="AE1542" s="12"/>
      <c r="AF1542" s="12"/>
    </row>
    <row r="1543" spans="1:32" ht="15" customHeight="1">
      <c r="A1543" s="14" t="s">
        <v>25</v>
      </c>
      <c r="B1543" s="3" t="s">
        <v>147</v>
      </c>
      <c r="C1543" s="20" t="s">
        <v>317</v>
      </c>
      <c r="D1543" s="21" t="s">
        <v>158</v>
      </c>
      <c r="E1543" s="21">
        <v>90</v>
      </c>
      <c r="F1543" s="22" t="s">
        <v>29</v>
      </c>
      <c r="G1543" s="21" t="s">
        <v>166</v>
      </c>
      <c r="H1543" s="20" t="s">
        <v>163</v>
      </c>
      <c r="I1543" s="23" t="s">
        <v>163</v>
      </c>
      <c r="J1543" s="23" t="s">
        <v>163</v>
      </c>
      <c r="K1543" s="24" t="s">
        <v>163</v>
      </c>
      <c r="L1543" s="20" t="s">
        <v>163</v>
      </c>
      <c r="R1543" s="5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20"/>
      <c r="AC1543" s="20"/>
      <c r="AD1543" s="20"/>
      <c r="AE1543" s="12"/>
      <c r="AF1543" s="12"/>
    </row>
    <row r="1544" spans="1:32" ht="15" customHeight="1">
      <c r="A1544" s="14" t="s">
        <v>25</v>
      </c>
      <c r="B1544" s="3" t="s">
        <v>147</v>
      </c>
      <c r="C1544" s="20" t="s">
        <v>317</v>
      </c>
      <c r="D1544" s="21" t="s">
        <v>158</v>
      </c>
      <c r="E1544" s="21">
        <v>90</v>
      </c>
      <c r="F1544" s="22" t="s">
        <v>29</v>
      </c>
      <c r="G1544" s="21" t="s">
        <v>166</v>
      </c>
      <c r="H1544" s="20" t="s">
        <v>163</v>
      </c>
      <c r="I1544" s="23" t="s">
        <v>163</v>
      </c>
      <c r="J1544" s="23" t="s">
        <v>163</v>
      </c>
      <c r="K1544" s="24" t="s">
        <v>163</v>
      </c>
      <c r="L1544" s="20" t="s">
        <v>163</v>
      </c>
      <c r="R1544" s="5"/>
      <c r="S1544" s="20"/>
      <c r="T1544" s="2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12"/>
      <c r="AF1544" s="12"/>
    </row>
    <row r="1545" spans="1:32" ht="15" customHeight="1">
      <c r="A1545" s="14" t="s">
        <v>25</v>
      </c>
      <c r="B1545" s="3" t="s">
        <v>147</v>
      </c>
      <c r="C1545" s="20" t="s">
        <v>317</v>
      </c>
      <c r="D1545" s="21" t="s">
        <v>158</v>
      </c>
      <c r="E1545" s="21">
        <v>90</v>
      </c>
      <c r="F1545" s="22" t="s">
        <v>29</v>
      </c>
      <c r="G1545" s="21" t="s">
        <v>166</v>
      </c>
      <c r="H1545" s="20" t="s">
        <v>163</v>
      </c>
      <c r="I1545" s="23" t="s">
        <v>163</v>
      </c>
      <c r="J1545" s="23" t="s">
        <v>163</v>
      </c>
      <c r="K1545" s="24" t="s">
        <v>163</v>
      </c>
      <c r="L1545" s="20" t="s">
        <v>163</v>
      </c>
      <c r="R1545" s="5"/>
      <c r="S1545" s="20"/>
      <c r="T1545" s="20"/>
      <c r="U1545" s="20"/>
      <c r="V1545" s="20"/>
      <c r="W1545" s="20"/>
      <c r="X1545" s="20"/>
      <c r="Y1545" s="20"/>
      <c r="Z1545" s="20"/>
      <c r="AA1545" s="20"/>
      <c r="AB1545" s="20"/>
      <c r="AC1545" s="20"/>
      <c r="AD1545" s="20"/>
      <c r="AE1545" s="12"/>
      <c r="AF1545" s="12"/>
    </row>
    <row r="1546" spans="1:32" ht="15" customHeight="1">
      <c r="A1546" s="14" t="s">
        <v>25</v>
      </c>
      <c r="B1546" s="3" t="s">
        <v>147</v>
      </c>
      <c r="C1546" s="20" t="s">
        <v>317</v>
      </c>
      <c r="D1546" s="21" t="s">
        <v>158</v>
      </c>
      <c r="E1546" s="21">
        <v>90</v>
      </c>
      <c r="F1546" s="22" t="s">
        <v>29</v>
      </c>
      <c r="G1546" s="21" t="s">
        <v>166</v>
      </c>
      <c r="H1546" s="20" t="s">
        <v>163</v>
      </c>
      <c r="I1546" s="23" t="s">
        <v>163</v>
      </c>
      <c r="J1546" s="23" t="s">
        <v>163</v>
      </c>
      <c r="K1546" s="24" t="s">
        <v>163</v>
      </c>
      <c r="L1546" s="20" t="s">
        <v>163</v>
      </c>
      <c r="R1546" s="5"/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12"/>
      <c r="AF1546" s="12"/>
    </row>
    <row r="1547" spans="1:32" ht="15" customHeight="1">
      <c r="A1547" s="14" t="s">
        <v>25</v>
      </c>
      <c r="B1547" s="3" t="s">
        <v>147</v>
      </c>
      <c r="C1547" s="20" t="s">
        <v>317</v>
      </c>
      <c r="D1547" s="21" t="s">
        <v>158</v>
      </c>
      <c r="E1547" s="21">
        <v>90</v>
      </c>
      <c r="F1547" s="22" t="s">
        <v>29</v>
      </c>
      <c r="G1547" s="21" t="s">
        <v>166</v>
      </c>
      <c r="H1547" s="20" t="s">
        <v>163</v>
      </c>
      <c r="I1547" s="23" t="s">
        <v>163</v>
      </c>
      <c r="J1547" s="23" t="s">
        <v>163</v>
      </c>
      <c r="K1547" s="24" t="s">
        <v>163</v>
      </c>
      <c r="L1547" s="20" t="s">
        <v>163</v>
      </c>
      <c r="R1547" s="5"/>
      <c r="S1547" s="20"/>
      <c r="T1547" s="20"/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0"/>
      <c r="AE1547" s="12"/>
      <c r="AF1547" s="12"/>
    </row>
    <row r="1548" spans="1:32" ht="15" customHeight="1">
      <c r="A1548" s="14" t="s">
        <v>25</v>
      </c>
      <c r="B1548" s="3" t="s">
        <v>147</v>
      </c>
      <c r="C1548" s="20" t="s">
        <v>317</v>
      </c>
      <c r="D1548" s="21" t="s">
        <v>158</v>
      </c>
      <c r="E1548" s="21">
        <v>90</v>
      </c>
      <c r="F1548" s="22" t="s">
        <v>27</v>
      </c>
      <c r="G1548" s="21" t="s">
        <v>166</v>
      </c>
      <c r="H1548" s="20" t="s">
        <v>163</v>
      </c>
      <c r="I1548" s="23" t="s">
        <v>163</v>
      </c>
      <c r="J1548" s="23" t="s">
        <v>163</v>
      </c>
      <c r="K1548" s="24" t="s">
        <v>163</v>
      </c>
      <c r="L1548" s="20" t="s">
        <v>163</v>
      </c>
      <c r="R1548" s="5"/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12"/>
      <c r="AF1548" s="12"/>
    </row>
    <row r="1549" spans="1:32" ht="15" customHeight="1">
      <c r="A1549" s="14" t="s">
        <v>25</v>
      </c>
      <c r="B1549" s="3" t="s">
        <v>147</v>
      </c>
      <c r="C1549" s="20" t="s">
        <v>317</v>
      </c>
      <c r="D1549" s="21" t="s">
        <v>158</v>
      </c>
      <c r="E1549" s="21">
        <v>90</v>
      </c>
      <c r="F1549" s="22" t="s">
        <v>27</v>
      </c>
      <c r="G1549" s="21" t="s">
        <v>166</v>
      </c>
      <c r="H1549" s="20" t="s">
        <v>163</v>
      </c>
      <c r="I1549" s="23" t="s">
        <v>163</v>
      </c>
      <c r="J1549" s="23" t="s">
        <v>163</v>
      </c>
      <c r="K1549" s="24" t="s">
        <v>163</v>
      </c>
      <c r="L1549" s="20" t="s">
        <v>163</v>
      </c>
      <c r="R1549" s="5"/>
      <c r="S1549" s="20"/>
      <c r="T1549" s="20"/>
      <c r="U1549" s="20"/>
      <c r="V1549" s="20"/>
      <c r="W1549" s="20"/>
      <c r="X1549" s="20"/>
      <c r="Y1549" s="20"/>
      <c r="Z1549" s="20"/>
      <c r="AA1549" s="20"/>
      <c r="AB1549" s="20"/>
      <c r="AC1549" s="20"/>
      <c r="AD1549" s="20"/>
      <c r="AE1549" s="12"/>
      <c r="AF1549" s="12"/>
    </row>
    <row r="1550" spans="1:32" ht="15" customHeight="1">
      <c r="A1550" s="14" t="s">
        <v>25</v>
      </c>
      <c r="B1550" s="3" t="s">
        <v>147</v>
      </c>
      <c r="C1550" s="20" t="s">
        <v>317</v>
      </c>
      <c r="D1550" s="21" t="s">
        <v>158</v>
      </c>
      <c r="E1550" s="21">
        <v>90</v>
      </c>
      <c r="F1550" s="22" t="s">
        <v>27</v>
      </c>
      <c r="G1550" s="21" t="s">
        <v>166</v>
      </c>
      <c r="H1550" s="20" t="s">
        <v>163</v>
      </c>
      <c r="I1550" s="23" t="s">
        <v>163</v>
      </c>
      <c r="J1550" s="23" t="s">
        <v>163</v>
      </c>
      <c r="K1550" s="24" t="s">
        <v>163</v>
      </c>
      <c r="L1550" s="20" t="s">
        <v>163</v>
      </c>
      <c r="R1550" s="5"/>
      <c r="S1550" s="20"/>
      <c r="T1550" s="20"/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0"/>
      <c r="AE1550" s="12"/>
      <c r="AF1550" s="12"/>
    </row>
    <row r="1551" spans="1:32" ht="15" customHeight="1">
      <c r="A1551" s="14" t="s">
        <v>25</v>
      </c>
      <c r="B1551" s="3" t="s">
        <v>147</v>
      </c>
      <c r="C1551" s="20" t="s">
        <v>317</v>
      </c>
      <c r="D1551" s="21" t="s">
        <v>158</v>
      </c>
      <c r="E1551" s="21">
        <v>90</v>
      </c>
      <c r="F1551" s="22" t="s">
        <v>27</v>
      </c>
      <c r="G1551" s="21" t="s">
        <v>166</v>
      </c>
      <c r="H1551" s="20" t="s">
        <v>163</v>
      </c>
      <c r="I1551" s="23" t="s">
        <v>163</v>
      </c>
      <c r="J1551" s="23" t="s">
        <v>163</v>
      </c>
      <c r="K1551" s="24" t="s">
        <v>163</v>
      </c>
      <c r="L1551" s="20" t="s">
        <v>163</v>
      </c>
      <c r="R1551" s="5"/>
      <c r="S1551" s="20"/>
      <c r="T1551" s="20"/>
      <c r="U1551" s="20"/>
      <c r="V1551" s="20"/>
      <c r="W1551" s="20"/>
      <c r="X1551" s="20"/>
      <c r="Y1551" s="20"/>
      <c r="Z1551" s="20"/>
      <c r="AA1551" s="20"/>
      <c r="AB1551" s="20"/>
      <c r="AC1551" s="20"/>
      <c r="AD1551" s="20"/>
      <c r="AE1551" s="12"/>
      <c r="AF1551" s="12"/>
    </row>
    <row r="1552" spans="1:32" ht="15" customHeight="1">
      <c r="A1552" s="14" t="s">
        <v>25</v>
      </c>
      <c r="B1552" s="3" t="s">
        <v>147</v>
      </c>
      <c r="C1552" s="20" t="s">
        <v>317</v>
      </c>
      <c r="D1552" s="21" t="s">
        <v>158</v>
      </c>
      <c r="E1552" s="21">
        <v>90</v>
      </c>
      <c r="F1552" s="22" t="s">
        <v>27</v>
      </c>
      <c r="G1552" s="21" t="s">
        <v>166</v>
      </c>
      <c r="H1552" s="20" t="s">
        <v>163</v>
      </c>
      <c r="I1552" s="23" t="s">
        <v>163</v>
      </c>
      <c r="J1552" s="23" t="s">
        <v>163</v>
      </c>
      <c r="K1552" s="24" t="s">
        <v>163</v>
      </c>
      <c r="L1552" s="20" t="s">
        <v>163</v>
      </c>
      <c r="R1552" s="5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12"/>
      <c r="AF1552" s="12"/>
    </row>
    <row r="1553" spans="1:32" ht="15" customHeight="1">
      <c r="A1553" s="14" t="s">
        <v>25</v>
      </c>
      <c r="B1553" s="3" t="s">
        <v>147</v>
      </c>
      <c r="C1553" s="20" t="s">
        <v>317</v>
      </c>
      <c r="D1553" s="21" t="s">
        <v>158</v>
      </c>
      <c r="E1553" s="21">
        <v>90</v>
      </c>
      <c r="F1553" s="22" t="s">
        <v>27</v>
      </c>
      <c r="G1553" s="21" t="s">
        <v>166</v>
      </c>
      <c r="H1553" s="20" t="s">
        <v>163</v>
      </c>
      <c r="I1553" s="23" t="s">
        <v>163</v>
      </c>
      <c r="J1553" s="23" t="s">
        <v>163</v>
      </c>
      <c r="K1553" s="24" t="s">
        <v>163</v>
      </c>
      <c r="L1553" s="20" t="s">
        <v>163</v>
      </c>
      <c r="R1553" s="5"/>
      <c r="S1553" s="20"/>
      <c r="T1553" s="20"/>
      <c r="U1553" s="20"/>
      <c r="V1553" s="20"/>
      <c r="W1553" s="20"/>
      <c r="X1553" s="20"/>
      <c r="Y1553" s="20"/>
      <c r="Z1553" s="20"/>
      <c r="AA1553" s="20"/>
      <c r="AB1553" s="20"/>
      <c r="AC1553" s="20"/>
      <c r="AD1553" s="20"/>
      <c r="AE1553" s="12"/>
      <c r="AF1553" s="12"/>
    </row>
    <row r="1554" spans="1:32" ht="15" customHeight="1">
      <c r="A1554" s="14" t="s">
        <v>22</v>
      </c>
      <c r="B1554" s="3" t="s">
        <v>147</v>
      </c>
      <c r="C1554" s="20" t="s">
        <v>317</v>
      </c>
      <c r="D1554" s="21" t="s">
        <v>158</v>
      </c>
      <c r="E1554" s="21">
        <v>90</v>
      </c>
      <c r="F1554" s="22" t="s">
        <v>24</v>
      </c>
      <c r="G1554" s="21" t="s">
        <v>166</v>
      </c>
      <c r="H1554" s="20" t="s">
        <v>163</v>
      </c>
      <c r="I1554" s="23" t="s">
        <v>163</v>
      </c>
      <c r="J1554" s="23" t="s">
        <v>163</v>
      </c>
      <c r="K1554" s="24" t="s">
        <v>163</v>
      </c>
      <c r="L1554" s="20" t="s">
        <v>163</v>
      </c>
      <c r="R1554" s="5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12"/>
      <c r="AF1554" s="12"/>
    </row>
    <row r="1555" spans="1:32" ht="15" customHeight="1">
      <c r="A1555" s="14" t="s">
        <v>22</v>
      </c>
      <c r="B1555" s="3" t="s">
        <v>147</v>
      </c>
      <c r="C1555" s="20" t="s">
        <v>317</v>
      </c>
      <c r="D1555" s="21" t="s">
        <v>158</v>
      </c>
      <c r="E1555" s="21">
        <v>90</v>
      </c>
      <c r="F1555" s="22" t="s">
        <v>24</v>
      </c>
      <c r="G1555" s="21" t="s">
        <v>166</v>
      </c>
      <c r="H1555" s="20" t="s">
        <v>163</v>
      </c>
      <c r="I1555" s="23" t="s">
        <v>163</v>
      </c>
      <c r="J1555" s="23" t="s">
        <v>163</v>
      </c>
      <c r="K1555" s="24" t="s">
        <v>163</v>
      </c>
      <c r="L1555" s="20" t="s">
        <v>163</v>
      </c>
      <c r="R1555" s="5"/>
      <c r="S1555" s="20"/>
      <c r="T1555" s="20"/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0"/>
      <c r="AE1555" s="12"/>
      <c r="AF1555" s="12"/>
    </row>
    <row r="1556" spans="1:32" ht="15" customHeight="1">
      <c r="A1556" s="14" t="s">
        <v>22</v>
      </c>
      <c r="B1556" s="3" t="s">
        <v>147</v>
      </c>
      <c r="C1556" s="20" t="s">
        <v>317</v>
      </c>
      <c r="D1556" s="21" t="s">
        <v>158</v>
      </c>
      <c r="E1556" s="21">
        <v>90</v>
      </c>
      <c r="F1556" s="22" t="s">
        <v>24</v>
      </c>
      <c r="G1556" s="21" t="s">
        <v>166</v>
      </c>
      <c r="H1556" s="20" t="s">
        <v>163</v>
      </c>
      <c r="I1556" s="23" t="s">
        <v>163</v>
      </c>
      <c r="J1556" s="23" t="s">
        <v>163</v>
      </c>
      <c r="K1556" s="24" t="s">
        <v>163</v>
      </c>
      <c r="L1556" s="20" t="s">
        <v>163</v>
      </c>
      <c r="R1556" s="5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12"/>
      <c r="AF1556" s="12"/>
    </row>
    <row r="1557" spans="1:32" ht="15" customHeight="1">
      <c r="A1557" s="14" t="s">
        <v>22</v>
      </c>
      <c r="B1557" s="3" t="s">
        <v>147</v>
      </c>
      <c r="C1557" s="20" t="s">
        <v>317</v>
      </c>
      <c r="D1557" s="21" t="s">
        <v>158</v>
      </c>
      <c r="E1557" s="21">
        <v>90</v>
      </c>
      <c r="F1557" s="22" t="s">
        <v>24</v>
      </c>
      <c r="G1557" s="21" t="s">
        <v>166</v>
      </c>
      <c r="H1557" s="20" t="s">
        <v>163</v>
      </c>
      <c r="I1557" s="23" t="s">
        <v>163</v>
      </c>
      <c r="J1557" s="23" t="s">
        <v>163</v>
      </c>
      <c r="K1557" s="24" t="s">
        <v>163</v>
      </c>
      <c r="L1557" s="20" t="s">
        <v>163</v>
      </c>
      <c r="R1557" s="5"/>
      <c r="S1557" s="20"/>
      <c r="T1557" s="20"/>
      <c r="U1557" s="20"/>
      <c r="V1557" s="20"/>
      <c r="W1557" s="20"/>
      <c r="X1557" s="20"/>
      <c r="Y1557" s="20"/>
      <c r="Z1557" s="20"/>
      <c r="AA1557" s="20"/>
      <c r="AB1557" s="20"/>
      <c r="AC1557" s="20"/>
      <c r="AD1557" s="20"/>
      <c r="AE1557" s="12"/>
      <c r="AF1557" s="12"/>
    </row>
    <row r="1558" spans="1:32" ht="15" customHeight="1">
      <c r="A1558" s="14" t="s">
        <v>22</v>
      </c>
      <c r="B1558" s="3" t="s">
        <v>147</v>
      </c>
      <c r="C1558" s="20" t="s">
        <v>317</v>
      </c>
      <c r="D1558" s="21" t="s">
        <v>158</v>
      </c>
      <c r="E1558" s="21">
        <v>90</v>
      </c>
      <c r="F1558" s="22" t="s">
        <v>24</v>
      </c>
      <c r="G1558" s="21" t="s">
        <v>166</v>
      </c>
      <c r="H1558" s="20" t="s">
        <v>163</v>
      </c>
      <c r="I1558" s="23" t="s">
        <v>163</v>
      </c>
      <c r="J1558" s="23" t="s">
        <v>163</v>
      </c>
      <c r="K1558" s="24" t="s">
        <v>163</v>
      </c>
      <c r="L1558" s="20" t="s">
        <v>163</v>
      </c>
      <c r="R1558" s="5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12"/>
      <c r="AF1558" s="12"/>
    </row>
    <row r="1559" spans="1:32" ht="15" customHeight="1">
      <c r="A1559" s="14" t="s">
        <v>22</v>
      </c>
      <c r="B1559" s="3" t="s">
        <v>147</v>
      </c>
      <c r="C1559" s="20" t="s">
        <v>317</v>
      </c>
      <c r="D1559" s="21" t="s">
        <v>158</v>
      </c>
      <c r="E1559" s="21">
        <v>90</v>
      </c>
      <c r="F1559" s="22" t="s">
        <v>24</v>
      </c>
      <c r="G1559" s="21" t="s">
        <v>166</v>
      </c>
      <c r="H1559" s="20" t="s">
        <v>163</v>
      </c>
      <c r="I1559" s="23" t="s">
        <v>163</v>
      </c>
      <c r="J1559" s="23" t="s">
        <v>163</v>
      </c>
      <c r="K1559" s="24" t="s">
        <v>163</v>
      </c>
      <c r="L1559" s="20" t="s">
        <v>163</v>
      </c>
      <c r="R1559" s="5"/>
      <c r="S1559" s="20"/>
      <c r="T1559" s="20"/>
      <c r="U1559" s="20"/>
      <c r="V1559" s="20"/>
      <c r="W1559" s="20"/>
      <c r="X1559" s="20"/>
      <c r="Y1559" s="20"/>
      <c r="Z1559" s="20"/>
      <c r="AA1559" s="20"/>
      <c r="AB1559" s="20"/>
      <c r="AC1559" s="20"/>
      <c r="AD1559" s="20"/>
      <c r="AE1559" s="12"/>
      <c r="AF1559" s="12"/>
    </row>
    <row r="1560" spans="1:32" ht="15" customHeight="1">
      <c r="A1560" s="14" t="s">
        <v>22</v>
      </c>
      <c r="B1560" s="3" t="s">
        <v>147</v>
      </c>
      <c r="C1560" s="20" t="s">
        <v>317</v>
      </c>
      <c r="D1560" s="21" t="s">
        <v>158</v>
      </c>
      <c r="E1560" s="21">
        <v>90</v>
      </c>
      <c r="F1560" s="22" t="s">
        <v>40</v>
      </c>
      <c r="G1560" s="21" t="s">
        <v>166</v>
      </c>
      <c r="H1560" s="20" t="s">
        <v>163</v>
      </c>
      <c r="I1560" s="23" t="s">
        <v>163</v>
      </c>
      <c r="J1560" s="23" t="s">
        <v>163</v>
      </c>
      <c r="K1560" s="24" t="s">
        <v>163</v>
      </c>
      <c r="L1560" s="20" t="s">
        <v>163</v>
      </c>
      <c r="R1560" s="5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12"/>
      <c r="AF1560" s="12"/>
    </row>
    <row r="1561" spans="1:32" ht="15" customHeight="1">
      <c r="A1561" s="14" t="s">
        <v>22</v>
      </c>
      <c r="B1561" s="3" t="s">
        <v>147</v>
      </c>
      <c r="C1561" s="20" t="s">
        <v>317</v>
      </c>
      <c r="D1561" s="21" t="s">
        <v>158</v>
      </c>
      <c r="E1561" s="21">
        <v>90</v>
      </c>
      <c r="F1561" s="22" t="s">
        <v>40</v>
      </c>
      <c r="G1561" s="21" t="s">
        <v>166</v>
      </c>
      <c r="H1561" s="20" t="s">
        <v>163</v>
      </c>
      <c r="I1561" s="23" t="s">
        <v>163</v>
      </c>
      <c r="J1561" s="23" t="s">
        <v>163</v>
      </c>
      <c r="K1561" s="24" t="s">
        <v>163</v>
      </c>
      <c r="L1561" s="20" t="s">
        <v>163</v>
      </c>
      <c r="R1561" s="5"/>
      <c r="S1561" s="20"/>
      <c r="T1561" s="20"/>
      <c r="U1561" s="20"/>
      <c r="V1561" s="20"/>
      <c r="W1561" s="20"/>
      <c r="X1561" s="20"/>
      <c r="Y1561" s="20"/>
      <c r="Z1561" s="20"/>
      <c r="AA1561" s="20"/>
      <c r="AB1561" s="20"/>
      <c r="AC1561" s="20"/>
      <c r="AD1561" s="20"/>
      <c r="AE1561" s="12"/>
      <c r="AF1561" s="12"/>
    </row>
    <row r="1562" spans="1:32" ht="15" customHeight="1">
      <c r="A1562" s="14" t="s">
        <v>22</v>
      </c>
      <c r="B1562" s="3" t="s">
        <v>147</v>
      </c>
      <c r="C1562" s="20" t="s">
        <v>317</v>
      </c>
      <c r="D1562" s="21" t="s">
        <v>158</v>
      </c>
      <c r="E1562" s="21">
        <v>90</v>
      </c>
      <c r="F1562" s="22" t="s">
        <v>40</v>
      </c>
      <c r="G1562" s="21" t="s">
        <v>166</v>
      </c>
      <c r="H1562" s="20" t="s">
        <v>163</v>
      </c>
      <c r="I1562" s="23" t="s">
        <v>163</v>
      </c>
      <c r="J1562" s="23" t="s">
        <v>163</v>
      </c>
      <c r="K1562" s="24" t="s">
        <v>163</v>
      </c>
      <c r="L1562" s="20" t="s">
        <v>163</v>
      </c>
      <c r="R1562" s="5"/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12"/>
      <c r="AF1562" s="12"/>
    </row>
    <row r="1563" spans="1:32" ht="15" customHeight="1">
      <c r="A1563" s="14" t="s">
        <v>22</v>
      </c>
      <c r="B1563" s="3" t="s">
        <v>147</v>
      </c>
      <c r="C1563" s="20" t="s">
        <v>317</v>
      </c>
      <c r="D1563" s="21" t="s">
        <v>158</v>
      </c>
      <c r="E1563" s="21">
        <v>90</v>
      </c>
      <c r="F1563" s="22" t="s">
        <v>40</v>
      </c>
      <c r="G1563" s="21" t="s">
        <v>166</v>
      </c>
      <c r="H1563" s="20" t="s">
        <v>163</v>
      </c>
      <c r="I1563" s="23" t="s">
        <v>163</v>
      </c>
      <c r="J1563" s="23" t="s">
        <v>163</v>
      </c>
      <c r="K1563" s="24" t="s">
        <v>163</v>
      </c>
      <c r="L1563" s="20" t="s">
        <v>163</v>
      </c>
      <c r="R1563" s="5"/>
      <c r="S1563" s="20"/>
      <c r="T1563" s="20"/>
      <c r="U1563" s="20"/>
      <c r="V1563" s="20"/>
      <c r="W1563" s="20"/>
      <c r="X1563" s="20"/>
      <c r="Y1563" s="20"/>
      <c r="Z1563" s="20"/>
      <c r="AA1563" s="20"/>
      <c r="AB1563" s="20"/>
      <c r="AC1563" s="20"/>
      <c r="AD1563" s="20"/>
      <c r="AE1563" s="12"/>
      <c r="AF1563" s="12"/>
    </row>
    <row r="1564" spans="1:32" ht="15" customHeight="1">
      <c r="A1564" s="14" t="s">
        <v>22</v>
      </c>
      <c r="B1564" s="3" t="s">
        <v>147</v>
      </c>
      <c r="C1564" s="20" t="s">
        <v>317</v>
      </c>
      <c r="D1564" s="21" t="s">
        <v>158</v>
      </c>
      <c r="E1564" s="21">
        <v>90</v>
      </c>
      <c r="F1564" s="22" t="s">
        <v>40</v>
      </c>
      <c r="G1564" s="21" t="s">
        <v>166</v>
      </c>
      <c r="H1564" s="20" t="s">
        <v>163</v>
      </c>
      <c r="I1564" s="23" t="s">
        <v>163</v>
      </c>
      <c r="J1564" s="23" t="s">
        <v>163</v>
      </c>
      <c r="K1564" s="24" t="s">
        <v>163</v>
      </c>
      <c r="L1564" s="20" t="s">
        <v>163</v>
      </c>
      <c r="R1564" s="5"/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12"/>
      <c r="AF1564" s="12"/>
    </row>
    <row r="1565" spans="1:32" ht="15" customHeight="1">
      <c r="A1565" s="14" t="s">
        <v>22</v>
      </c>
      <c r="B1565" s="3" t="s">
        <v>147</v>
      </c>
      <c r="C1565" s="20" t="s">
        <v>317</v>
      </c>
      <c r="D1565" s="21" t="s">
        <v>158</v>
      </c>
      <c r="E1565" s="21">
        <v>90</v>
      </c>
      <c r="F1565" s="22" t="s">
        <v>40</v>
      </c>
      <c r="G1565" s="21" t="s">
        <v>166</v>
      </c>
      <c r="H1565" s="20" t="s">
        <v>163</v>
      </c>
      <c r="I1565" s="23" t="s">
        <v>163</v>
      </c>
      <c r="J1565" s="23" t="s">
        <v>163</v>
      </c>
      <c r="K1565" s="24" t="s">
        <v>163</v>
      </c>
      <c r="L1565" s="20" t="s">
        <v>163</v>
      </c>
      <c r="R1565" s="5"/>
      <c r="S1565" s="20"/>
      <c r="T1565" s="20"/>
      <c r="U1565" s="20"/>
      <c r="V1565" s="20"/>
      <c r="W1565" s="20"/>
      <c r="X1565" s="20"/>
      <c r="Y1565" s="20"/>
      <c r="Z1565" s="20"/>
      <c r="AA1565" s="20"/>
      <c r="AB1565" s="20"/>
      <c r="AC1565" s="20"/>
      <c r="AD1565" s="20"/>
      <c r="AE1565" s="12"/>
      <c r="AF1565" s="12"/>
    </row>
    <row r="1566" spans="1:32" ht="15" customHeight="1">
      <c r="A1566" s="14" t="s">
        <v>25</v>
      </c>
      <c r="B1566" s="3" t="s">
        <v>148</v>
      </c>
      <c r="C1566" s="20" t="s">
        <v>318</v>
      </c>
      <c r="D1566" s="21" t="s">
        <v>158</v>
      </c>
      <c r="E1566" s="21">
        <v>90</v>
      </c>
      <c r="F1566" s="22" t="s">
        <v>29</v>
      </c>
      <c r="G1566" s="21" t="s">
        <v>166</v>
      </c>
      <c r="H1566" s="20" t="s">
        <v>163</v>
      </c>
      <c r="I1566" s="23" t="s">
        <v>163</v>
      </c>
      <c r="J1566" s="23" t="s">
        <v>163</v>
      </c>
      <c r="K1566" s="24" t="s">
        <v>163</v>
      </c>
      <c r="L1566" s="20" t="s">
        <v>163</v>
      </c>
      <c r="R1566" s="5"/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12"/>
      <c r="AF1566" s="12"/>
    </row>
    <row r="1567" spans="1:32" ht="15" customHeight="1">
      <c r="A1567" s="14" t="s">
        <v>25</v>
      </c>
      <c r="B1567" s="3" t="s">
        <v>148</v>
      </c>
      <c r="C1567" s="20" t="s">
        <v>318</v>
      </c>
      <c r="D1567" s="21" t="s">
        <v>158</v>
      </c>
      <c r="E1567" s="21">
        <v>90</v>
      </c>
      <c r="F1567" s="22" t="s">
        <v>29</v>
      </c>
      <c r="G1567" s="21" t="s">
        <v>166</v>
      </c>
      <c r="H1567" s="20" t="s">
        <v>163</v>
      </c>
      <c r="I1567" s="23" t="s">
        <v>163</v>
      </c>
      <c r="J1567" s="23" t="s">
        <v>163</v>
      </c>
      <c r="K1567" s="24" t="s">
        <v>163</v>
      </c>
      <c r="L1567" s="20" t="s">
        <v>163</v>
      </c>
      <c r="R1567" s="5"/>
      <c r="S1567" s="20"/>
      <c r="T1567" s="20"/>
      <c r="U1567" s="20"/>
      <c r="V1567" s="20"/>
      <c r="W1567" s="20"/>
      <c r="X1567" s="20"/>
      <c r="Y1567" s="20"/>
      <c r="Z1567" s="20"/>
      <c r="AA1567" s="20"/>
      <c r="AB1567" s="20"/>
      <c r="AC1567" s="20"/>
      <c r="AD1567" s="20"/>
      <c r="AE1567" s="12"/>
      <c r="AF1567" s="12"/>
    </row>
    <row r="1568" spans="1:32" ht="15" customHeight="1">
      <c r="A1568" s="14" t="s">
        <v>25</v>
      </c>
      <c r="B1568" s="3" t="s">
        <v>148</v>
      </c>
      <c r="C1568" s="20" t="s">
        <v>318</v>
      </c>
      <c r="D1568" s="21" t="s">
        <v>158</v>
      </c>
      <c r="E1568" s="21">
        <v>90</v>
      </c>
      <c r="F1568" s="22" t="s">
        <v>29</v>
      </c>
      <c r="G1568" s="21" t="s">
        <v>166</v>
      </c>
      <c r="H1568" s="20" t="s">
        <v>163</v>
      </c>
      <c r="I1568" s="23" t="s">
        <v>163</v>
      </c>
      <c r="J1568" s="23" t="s">
        <v>163</v>
      </c>
      <c r="K1568" s="24" t="s">
        <v>163</v>
      </c>
      <c r="L1568" s="20" t="s">
        <v>163</v>
      </c>
      <c r="R1568" s="5"/>
      <c r="S1568" s="20"/>
      <c r="T1568" s="2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12"/>
      <c r="AF1568" s="12"/>
    </row>
    <row r="1569" spans="1:32" ht="15" customHeight="1">
      <c r="A1569" s="14" t="s">
        <v>25</v>
      </c>
      <c r="B1569" s="3" t="s">
        <v>148</v>
      </c>
      <c r="C1569" s="20" t="s">
        <v>318</v>
      </c>
      <c r="D1569" s="21" t="s">
        <v>158</v>
      </c>
      <c r="E1569" s="21">
        <v>90</v>
      </c>
      <c r="F1569" s="22" t="s">
        <v>29</v>
      </c>
      <c r="G1569" s="21" t="s">
        <v>166</v>
      </c>
      <c r="H1569" s="20" t="s">
        <v>163</v>
      </c>
      <c r="I1569" s="23" t="s">
        <v>163</v>
      </c>
      <c r="J1569" s="23" t="s">
        <v>163</v>
      </c>
      <c r="K1569" s="24" t="s">
        <v>163</v>
      </c>
      <c r="L1569" s="20" t="s">
        <v>163</v>
      </c>
      <c r="R1569" s="5"/>
      <c r="S1569" s="20"/>
      <c r="T1569" s="20"/>
      <c r="U1569" s="20"/>
      <c r="V1569" s="20"/>
      <c r="W1569" s="20"/>
      <c r="X1569" s="20"/>
      <c r="Y1569" s="20"/>
      <c r="Z1569" s="20"/>
      <c r="AA1569" s="20"/>
      <c r="AB1569" s="20"/>
      <c r="AC1569" s="20"/>
      <c r="AD1569" s="20"/>
      <c r="AE1569" s="12"/>
      <c r="AF1569" s="12"/>
    </row>
    <row r="1570" spans="1:32" ht="15" customHeight="1">
      <c r="A1570" s="14" t="s">
        <v>25</v>
      </c>
      <c r="B1570" s="3" t="s">
        <v>148</v>
      </c>
      <c r="C1570" s="20" t="s">
        <v>318</v>
      </c>
      <c r="D1570" s="21" t="s">
        <v>158</v>
      </c>
      <c r="E1570" s="21">
        <v>90</v>
      </c>
      <c r="F1570" s="22" t="s">
        <v>29</v>
      </c>
      <c r="G1570" s="21" t="s">
        <v>166</v>
      </c>
      <c r="H1570" s="20" t="s">
        <v>163</v>
      </c>
      <c r="I1570" s="23" t="s">
        <v>163</v>
      </c>
      <c r="J1570" s="23" t="s">
        <v>163</v>
      </c>
      <c r="K1570" s="24" t="s">
        <v>163</v>
      </c>
      <c r="L1570" s="20" t="s">
        <v>163</v>
      </c>
      <c r="R1570" s="5"/>
      <c r="S1570" s="20"/>
      <c r="T1570" s="2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12"/>
      <c r="AF1570" s="12"/>
    </row>
    <row r="1571" spans="1:32" ht="15" customHeight="1">
      <c r="A1571" s="14" t="s">
        <v>25</v>
      </c>
      <c r="B1571" s="3" t="s">
        <v>148</v>
      </c>
      <c r="C1571" s="20" t="s">
        <v>318</v>
      </c>
      <c r="D1571" s="21" t="s">
        <v>158</v>
      </c>
      <c r="E1571" s="21">
        <v>90</v>
      </c>
      <c r="F1571" s="22" t="s">
        <v>29</v>
      </c>
      <c r="G1571" s="21" t="s">
        <v>166</v>
      </c>
      <c r="H1571" s="20" t="s">
        <v>163</v>
      </c>
      <c r="I1571" s="23" t="s">
        <v>163</v>
      </c>
      <c r="J1571" s="23" t="s">
        <v>163</v>
      </c>
      <c r="K1571" s="24" t="s">
        <v>163</v>
      </c>
      <c r="L1571" s="20" t="s">
        <v>163</v>
      </c>
      <c r="R1571" s="5"/>
      <c r="S1571" s="20"/>
      <c r="T1571" s="20"/>
      <c r="U1571" s="20"/>
      <c r="V1571" s="20"/>
      <c r="W1571" s="20"/>
      <c r="X1571" s="20"/>
      <c r="Y1571" s="20"/>
      <c r="Z1571" s="20"/>
      <c r="AA1571" s="20"/>
      <c r="AB1571" s="20"/>
      <c r="AC1571" s="20"/>
      <c r="AD1571" s="20"/>
      <c r="AE1571" s="12"/>
      <c r="AF1571" s="12"/>
    </row>
    <row r="1572" spans="1:32" ht="15" customHeight="1">
      <c r="A1572" s="14" t="s">
        <v>25</v>
      </c>
      <c r="B1572" s="3" t="s">
        <v>148</v>
      </c>
      <c r="C1572" s="20" t="s">
        <v>318</v>
      </c>
      <c r="D1572" s="21" t="s">
        <v>158</v>
      </c>
      <c r="E1572" s="21">
        <v>90</v>
      </c>
      <c r="F1572" s="22" t="s">
        <v>27</v>
      </c>
      <c r="G1572" s="21" t="s">
        <v>166</v>
      </c>
      <c r="H1572" s="20" t="s">
        <v>163</v>
      </c>
      <c r="I1572" s="23" t="s">
        <v>163</v>
      </c>
      <c r="J1572" s="23" t="s">
        <v>163</v>
      </c>
      <c r="K1572" s="24" t="s">
        <v>163</v>
      </c>
      <c r="L1572" s="20" t="s">
        <v>163</v>
      </c>
      <c r="R1572" s="5"/>
      <c r="S1572" s="20"/>
      <c r="T1572" s="2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12"/>
      <c r="AF1572" s="12"/>
    </row>
    <row r="1573" spans="1:32" ht="15" customHeight="1">
      <c r="A1573" s="14" t="s">
        <v>25</v>
      </c>
      <c r="B1573" s="3" t="s">
        <v>148</v>
      </c>
      <c r="C1573" s="20" t="s">
        <v>318</v>
      </c>
      <c r="D1573" s="21" t="s">
        <v>158</v>
      </c>
      <c r="E1573" s="21">
        <v>90</v>
      </c>
      <c r="F1573" s="22" t="s">
        <v>27</v>
      </c>
      <c r="G1573" s="21" t="s">
        <v>166</v>
      </c>
      <c r="H1573" s="20" t="s">
        <v>163</v>
      </c>
      <c r="I1573" s="23" t="s">
        <v>163</v>
      </c>
      <c r="J1573" s="23" t="s">
        <v>163</v>
      </c>
      <c r="K1573" s="24" t="s">
        <v>163</v>
      </c>
      <c r="L1573" s="20" t="s">
        <v>163</v>
      </c>
      <c r="R1573" s="5"/>
      <c r="S1573" s="20"/>
      <c r="T1573" s="20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0"/>
      <c r="AE1573" s="12"/>
      <c r="AF1573" s="12"/>
    </row>
    <row r="1574" spans="1:32" ht="15" customHeight="1">
      <c r="A1574" s="14" t="s">
        <v>25</v>
      </c>
      <c r="B1574" s="3" t="s">
        <v>148</v>
      </c>
      <c r="C1574" s="20" t="s">
        <v>318</v>
      </c>
      <c r="D1574" s="21" t="s">
        <v>158</v>
      </c>
      <c r="E1574" s="21">
        <v>90</v>
      </c>
      <c r="F1574" s="22" t="s">
        <v>27</v>
      </c>
      <c r="G1574" s="21" t="s">
        <v>166</v>
      </c>
      <c r="H1574" s="20" t="s">
        <v>163</v>
      </c>
      <c r="I1574" s="23" t="s">
        <v>163</v>
      </c>
      <c r="J1574" s="23" t="s">
        <v>163</v>
      </c>
      <c r="K1574" s="24" t="s">
        <v>163</v>
      </c>
      <c r="L1574" s="20" t="s">
        <v>163</v>
      </c>
      <c r="R1574" s="5"/>
      <c r="S1574" s="20"/>
      <c r="T1574" s="20"/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0"/>
      <c r="AE1574" s="12"/>
      <c r="AF1574" s="12"/>
    </row>
    <row r="1575" spans="1:32" ht="15" customHeight="1">
      <c r="A1575" s="14" t="s">
        <v>25</v>
      </c>
      <c r="B1575" s="3" t="s">
        <v>148</v>
      </c>
      <c r="C1575" s="20" t="s">
        <v>318</v>
      </c>
      <c r="D1575" s="21" t="s">
        <v>158</v>
      </c>
      <c r="E1575" s="21">
        <v>90</v>
      </c>
      <c r="F1575" s="22" t="s">
        <v>27</v>
      </c>
      <c r="G1575" s="21" t="s">
        <v>166</v>
      </c>
      <c r="H1575" s="20" t="s">
        <v>163</v>
      </c>
      <c r="I1575" s="23" t="s">
        <v>163</v>
      </c>
      <c r="J1575" s="23" t="s">
        <v>163</v>
      </c>
      <c r="K1575" s="24" t="s">
        <v>163</v>
      </c>
      <c r="L1575" s="20" t="s">
        <v>163</v>
      </c>
      <c r="R1575" s="5"/>
      <c r="S1575" s="20"/>
      <c r="T1575" s="20"/>
      <c r="U1575" s="20"/>
      <c r="V1575" s="20"/>
      <c r="W1575" s="20"/>
      <c r="X1575" s="20"/>
      <c r="Y1575" s="20"/>
      <c r="Z1575" s="20"/>
      <c r="AA1575" s="20"/>
      <c r="AB1575" s="20"/>
      <c r="AC1575" s="20"/>
      <c r="AD1575" s="20"/>
      <c r="AE1575" s="12"/>
      <c r="AF1575" s="12"/>
    </row>
    <row r="1576" spans="1:32" ht="15" customHeight="1">
      <c r="A1576" s="14" t="s">
        <v>25</v>
      </c>
      <c r="B1576" s="3" t="s">
        <v>148</v>
      </c>
      <c r="C1576" s="20" t="s">
        <v>318</v>
      </c>
      <c r="D1576" s="21" t="s">
        <v>158</v>
      </c>
      <c r="E1576" s="21">
        <v>90</v>
      </c>
      <c r="F1576" s="22" t="s">
        <v>27</v>
      </c>
      <c r="G1576" s="21" t="s">
        <v>166</v>
      </c>
      <c r="H1576" s="20" t="s">
        <v>163</v>
      </c>
      <c r="I1576" s="23" t="s">
        <v>163</v>
      </c>
      <c r="J1576" s="23" t="s">
        <v>163</v>
      </c>
      <c r="K1576" s="24" t="s">
        <v>163</v>
      </c>
      <c r="L1576" s="20" t="s">
        <v>163</v>
      </c>
      <c r="R1576" s="5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12"/>
      <c r="AF1576" s="12"/>
    </row>
    <row r="1577" spans="1:32" ht="15" customHeight="1">
      <c r="A1577" s="14" t="s">
        <v>25</v>
      </c>
      <c r="B1577" s="3" t="s">
        <v>148</v>
      </c>
      <c r="C1577" s="20" t="s">
        <v>318</v>
      </c>
      <c r="D1577" s="21" t="s">
        <v>158</v>
      </c>
      <c r="E1577" s="21">
        <v>90</v>
      </c>
      <c r="F1577" s="22" t="s">
        <v>27</v>
      </c>
      <c r="G1577" s="21" t="s">
        <v>166</v>
      </c>
      <c r="H1577" s="20" t="s">
        <v>163</v>
      </c>
      <c r="I1577" s="23" t="s">
        <v>163</v>
      </c>
      <c r="J1577" s="23" t="s">
        <v>163</v>
      </c>
      <c r="K1577" s="24" t="s">
        <v>163</v>
      </c>
      <c r="L1577" s="20" t="s">
        <v>163</v>
      </c>
      <c r="R1577" s="5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12"/>
      <c r="AF1577" s="12"/>
    </row>
    <row r="1578" spans="1:32" ht="15" customHeight="1">
      <c r="A1578" s="14" t="s">
        <v>22</v>
      </c>
      <c r="B1578" s="3" t="s">
        <v>148</v>
      </c>
      <c r="C1578" s="20" t="s">
        <v>318</v>
      </c>
      <c r="D1578" s="21" t="s">
        <v>158</v>
      </c>
      <c r="E1578" s="21">
        <v>90</v>
      </c>
      <c r="F1578" s="22" t="s">
        <v>24</v>
      </c>
      <c r="G1578" s="21" t="s">
        <v>166</v>
      </c>
      <c r="H1578" s="20" t="s">
        <v>163</v>
      </c>
      <c r="I1578" s="23" t="s">
        <v>163</v>
      </c>
      <c r="J1578" s="23" t="s">
        <v>163</v>
      </c>
      <c r="K1578" s="24" t="s">
        <v>163</v>
      </c>
      <c r="L1578" s="20" t="s">
        <v>163</v>
      </c>
      <c r="R1578" s="5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12"/>
      <c r="AF1578" s="12"/>
    </row>
    <row r="1579" spans="1:32" ht="15" customHeight="1">
      <c r="A1579" s="14" t="s">
        <v>22</v>
      </c>
      <c r="B1579" s="3" t="s">
        <v>148</v>
      </c>
      <c r="C1579" s="20" t="s">
        <v>318</v>
      </c>
      <c r="D1579" s="21" t="s">
        <v>158</v>
      </c>
      <c r="E1579" s="21">
        <v>90</v>
      </c>
      <c r="F1579" s="22" t="s">
        <v>24</v>
      </c>
      <c r="G1579" s="21" t="s">
        <v>166</v>
      </c>
      <c r="H1579" s="20" t="s">
        <v>163</v>
      </c>
      <c r="I1579" s="23" t="s">
        <v>163</v>
      </c>
      <c r="J1579" s="23" t="s">
        <v>163</v>
      </c>
      <c r="K1579" s="24" t="s">
        <v>163</v>
      </c>
      <c r="L1579" s="20" t="s">
        <v>163</v>
      </c>
      <c r="R1579" s="5"/>
      <c r="S1579" s="20"/>
      <c r="T1579" s="20"/>
      <c r="U1579" s="20"/>
      <c r="V1579" s="20"/>
      <c r="W1579" s="20"/>
      <c r="X1579" s="20"/>
      <c r="Y1579" s="20"/>
      <c r="Z1579" s="20"/>
      <c r="AA1579" s="20"/>
      <c r="AB1579" s="20"/>
      <c r="AC1579" s="20"/>
      <c r="AD1579" s="20"/>
      <c r="AE1579" s="12"/>
      <c r="AF1579" s="12"/>
    </row>
    <row r="1580" spans="1:32" ht="15" customHeight="1">
      <c r="A1580" s="14" t="s">
        <v>22</v>
      </c>
      <c r="B1580" s="3" t="s">
        <v>148</v>
      </c>
      <c r="C1580" s="20" t="s">
        <v>318</v>
      </c>
      <c r="D1580" s="21" t="s">
        <v>158</v>
      </c>
      <c r="E1580" s="21">
        <v>90</v>
      </c>
      <c r="F1580" s="22" t="s">
        <v>24</v>
      </c>
      <c r="G1580" s="21" t="s">
        <v>166</v>
      </c>
      <c r="H1580" s="20" t="s">
        <v>163</v>
      </c>
      <c r="I1580" s="23" t="s">
        <v>163</v>
      </c>
      <c r="J1580" s="23" t="s">
        <v>163</v>
      </c>
      <c r="K1580" s="24" t="s">
        <v>163</v>
      </c>
      <c r="L1580" s="20" t="s">
        <v>163</v>
      </c>
      <c r="R1580" s="5"/>
      <c r="S1580" s="20"/>
      <c r="T1580" s="2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12"/>
      <c r="AF1580" s="12"/>
    </row>
    <row r="1581" spans="1:32" ht="15" customHeight="1">
      <c r="A1581" s="14" t="s">
        <v>22</v>
      </c>
      <c r="B1581" s="3" t="s">
        <v>148</v>
      </c>
      <c r="C1581" s="20" t="s">
        <v>318</v>
      </c>
      <c r="D1581" s="21" t="s">
        <v>158</v>
      </c>
      <c r="E1581" s="21">
        <v>90</v>
      </c>
      <c r="F1581" s="22" t="s">
        <v>24</v>
      </c>
      <c r="G1581" s="21" t="s">
        <v>166</v>
      </c>
      <c r="H1581" s="20" t="s">
        <v>163</v>
      </c>
      <c r="I1581" s="23" t="s">
        <v>163</v>
      </c>
      <c r="J1581" s="23" t="s">
        <v>163</v>
      </c>
      <c r="K1581" s="24" t="s">
        <v>163</v>
      </c>
      <c r="L1581" s="20" t="s">
        <v>163</v>
      </c>
      <c r="R1581" s="5"/>
      <c r="S1581" s="20"/>
      <c r="T1581" s="20"/>
      <c r="U1581" s="20"/>
      <c r="V1581" s="20"/>
      <c r="W1581" s="20"/>
      <c r="X1581" s="20"/>
      <c r="Y1581" s="20"/>
      <c r="Z1581" s="20"/>
      <c r="AA1581" s="20"/>
      <c r="AB1581" s="20"/>
      <c r="AC1581" s="20"/>
      <c r="AD1581" s="20"/>
      <c r="AE1581" s="12"/>
      <c r="AF1581" s="12"/>
    </row>
    <row r="1582" spans="1:32" ht="15" customHeight="1">
      <c r="A1582" s="14" t="s">
        <v>22</v>
      </c>
      <c r="B1582" s="3" t="s">
        <v>148</v>
      </c>
      <c r="C1582" s="20" t="s">
        <v>318</v>
      </c>
      <c r="D1582" s="21" t="s">
        <v>158</v>
      </c>
      <c r="E1582" s="21">
        <v>90</v>
      </c>
      <c r="F1582" s="22" t="s">
        <v>24</v>
      </c>
      <c r="G1582" s="21" t="s">
        <v>166</v>
      </c>
      <c r="H1582" s="20" t="s">
        <v>163</v>
      </c>
      <c r="I1582" s="23" t="s">
        <v>163</v>
      </c>
      <c r="J1582" s="23" t="s">
        <v>163</v>
      </c>
      <c r="K1582" s="24" t="s">
        <v>163</v>
      </c>
      <c r="L1582" s="20" t="s">
        <v>163</v>
      </c>
      <c r="R1582" s="5"/>
      <c r="S1582" s="20"/>
      <c r="T1582" s="20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0"/>
      <c r="AE1582" s="12"/>
      <c r="AF1582" s="12"/>
    </row>
    <row r="1583" spans="1:32" ht="15" customHeight="1">
      <c r="A1583" s="14" t="s">
        <v>22</v>
      </c>
      <c r="B1583" s="3" t="s">
        <v>148</v>
      </c>
      <c r="C1583" s="20" t="s">
        <v>318</v>
      </c>
      <c r="D1583" s="21" t="s">
        <v>158</v>
      </c>
      <c r="E1583" s="21">
        <v>90</v>
      </c>
      <c r="F1583" s="22" t="s">
        <v>24</v>
      </c>
      <c r="G1583" s="21" t="s">
        <v>166</v>
      </c>
      <c r="H1583" s="20" t="s">
        <v>163</v>
      </c>
      <c r="I1583" s="23" t="s">
        <v>163</v>
      </c>
      <c r="J1583" s="23" t="s">
        <v>163</v>
      </c>
      <c r="K1583" s="24" t="s">
        <v>163</v>
      </c>
      <c r="L1583" s="20" t="s">
        <v>163</v>
      </c>
      <c r="R1583" s="5"/>
      <c r="S1583" s="20"/>
      <c r="T1583" s="20"/>
      <c r="U1583" s="20"/>
      <c r="V1583" s="20"/>
      <c r="W1583" s="20"/>
      <c r="X1583" s="20"/>
      <c r="Y1583" s="20"/>
      <c r="Z1583" s="20"/>
      <c r="AA1583" s="20"/>
      <c r="AB1583" s="20"/>
      <c r="AC1583" s="20"/>
      <c r="AD1583" s="20"/>
      <c r="AE1583" s="12"/>
      <c r="AF1583" s="12"/>
    </row>
    <row r="1584" spans="1:32" ht="15" customHeight="1">
      <c r="A1584" s="14" t="s">
        <v>22</v>
      </c>
      <c r="B1584" s="3" t="s">
        <v>148</v>
      </c>
      <c r="C1584" s="20" t="s">
        <v>318</v>
      </c>
      <c r="D1584" s="21" t="s">
        <v>158</v>
      </c>
      <c r="E1584" s="21">
        <v>90</v>
      </c>
      <c r="F1584" s="22" t="s">
        <v>40</v>
      </c>
      <c r="G1584" s="21" t="s">
        <v>166</v>
      </c>
      <c r="H1584" s="20" t="s">
        <v>163</v>
      </c>
      <c r="I1584" s="23" t="s">
        <v>163</v>
      </c>
      <c r="J1584" s="23" t="s">
        <v>163</v>
      </c>
      <c r="K1584" s="24" t="s">
        <v>163</v>
      </c>
      <c r="L1584" s="20" t="s">
        <v>163</v>
      </c>
      <c r="R1584" s="5"/>
      <c r="S1584" s="20"/>
      <c r="T1584" s="20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0"/>
      <c r="AE1584" s="12"/>
      <c r="AF1584" s="12"/>
    </row>
    <row r="1585" spans="1:32" ht="15" customHeight="1">
      <c r="A1585" s="14" t="s">
        <v>22</v>
      </c>
      <c r="B1585" s="3" t="s">
        <v>148</v>
      </c>
      <c r="C1585" s="20" t="s">
        <v>318</v>
      </c>
      <c r="D1585" s="21" t="s">
        <v>158</v>
      </c>
      <c r="E1585" s="21">
        <v>90</v>
      </c>
      <c r="F1585" s="22" t="s">
        <v>40</v>
      </c>
      <c r="G1585" s="21" t="s">
        <v>166</v>
      </c>
      <c r="H1585" s="20" t="s">
        <v>163</v>
      </c>
      <c r="I1585" s="23" t="s">
        <v>163</v>
      </c>
      <c r="J1585" s="23" t="s">
        <v>163</v>
      </c>
      <c r="K1585" s="24" t="s">
        <v>163</v>
      </c>
      <c r="L1585" s="20" t="s">
        <v>163</v>
      </c>
      <c r="R1585" s="5"/>
      <c r="S1585" s="20"/>
      <c r="T1585" s="20"/>
      <c r="U1585" s="20"/>
      <c r="V1585" s="20"/>
      <c r="W1585" s="20"/>
      <c r="X1585" s="20"/>
      <c r="Y1585" s="20"/>
      <c r="Z1585" s="20"/>
      <c r="AA1585" s="20"/>
      <c r="AB1585" s="20"/>
      <c r="AC1585" s="20"/>
      <c r="AD1585" s="20"/>
      <c r="AE1585" s="12"/>
      <c r="AF1585" s="12"/>
    </row>
    <row r="1586" spans="1:32" ht="15" customHeight="1">
      <c r="A1586" s="14" t="s">
        <v>22</v>
      </c>
      <c r="B1586" s="3" t="s">
        <v>148</v>
      </c>
      <c r="C1586" s="20" t="s">
        <v>318</v>
      </c>
      <c r="D1586" s="21" t="s">
        <v>158</v>
      </c>
      <c r="E1586" s="21">
        <v>90</v>
      </c>
      <c r="F1586" s="22" t="s">
        <v>40</v>
      </c>
      <c r="G1586" s="21" t="s">
        <v>166</v>
      </c>
      <c r="H1586" s="20" t="s">
        <v>163</v>
      </c>
      <c r="I1586" s="23" t="s">
        <v>163</v>
      </c>
      <c r="J1586" s="23" t="s">
        <v>163</v>
      </c>
      <c r="K1586" s="24" t="s">
        <v>163</v>
      </c>
      <c r="L1586" s="20" t="s">
        <v>163</v>
      </c>
      <c r="R1586" s="5"/>
      <c r="S1586" s="20"/>
      <c r="T1586" s="2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12"/>
      <c r="AF1586" s="12"/>
    </row>
    <row r="1587" spans="1:32" ht="15" customHeight="1">
      <c r="A1587" s="14" t="s">
        <v>22</v>
      </c>
      <c r="B1587" s="3" t="s">
        <v>148</v>
      </c>
      <c r="C1587" s="20" t="s">
        <v>318</v>
      </c>
      <c r="D1587" s="21" t="s">
        <v>158</v>
      </c>
      <c r="E1587" s="21">
        <v>90</v>
      </c>
      <c r="F1587" s="22" t="s">
        <v>40</v>
      </c>
      <c r="G1587" s="21" t="s">
        <v>166</v>
      </c>
      <c r="H1587" s="20" t="s">
        <v>163</v>
      </c>
      <c r="I1587" s="23" t="s">
        <v>163</v>
      </c>
      <c r="J1587" s="23" t="s">
        <v>163</v>
      </c>
      <c r="K1587" s="24" t="s">
        <v>163</v>
      </c>
      <c r="L1587" s="20" t="s">
        <v>163</v>
      </c>
      <c r="R1587" s="5"/>
      <c r="S1587" s="20"/>
      <c r="T1587" s="20"/>
      <c r="U1587" s="20"/>
      <c r="V1587" s="20"/>
      <c r="W1587" s="20"/>
      <c r="X1587" s="20"/>
      <c r="Y1587" s="20"/>
      <c r="Z1587" s="20"/>
      <c r="AA1587" s="20"/>
      <c r="AB1587" s="20"/>
      <c r="AC1587" s="20"/>
      <c r="AD1587" s="20"/>
      <c r="AE1587" s="12"/>
      <c r="AF1587" s="12"/>
    </row>
    <row r="1588" spans="1:32" ht="15" customHeight="1">
      <c r="A1588" s="14" t="s">
        <v>22</v>
      </c>
      <c r="B1588" s="3" t="s">
        <v>148</v>
      </c>
      <c r="C1588" s="20" t="s">
        <v>318</v>
      </c>
      <c r="D1588" s="21" t="s">
        <v>158</v>
      </c>
      <c r="E1588" s="21">
        <v>90</v>
      </c>
      <c r="F1588" s="22" t="s">
        <v>40</v>
      </c>
      <c r="G1588" s="21" t="s">
        <v>166</v>
      </c>
      <c r="H1588" s="20" t="s">
        <v>163</v>
      </c>
      <c r="I1588" s="23" t="s">
        <v>163</v>
      </c>
      <c r="J1588" s="23" t="s">
        <v>163</v>
      </c>
      <c r="K1588" s="24" t="s">
        <v>163</v>
      </c>
      <c r="L1588" s="20" t="s">
        <v>163</v>
      </c>
      <c r="R1588" s="5"/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12"/>
      <c r="AF1588" s="12"/>
    </row>
    <row r="1589" spans="1:32" ht="15" customHeight="1">
      <c r="A1589" s="14" t="s">
        <v>22</v>
      </c>
      <c r="B1589" s="3" t="s">
        <v>148</v>
      </c>
      <c r="C1589" s="20" t="s">
        <v>318</v>
      </c>
      <c r="D1589" s="21" t="s">
        <v>158</v>
      </c>
      <c r="E1589" s="21">
        <v>90</v>
      </c>
      <c r="F1589" s="22" t="s">
        <v>40</v>
      </c>
      <c r="G1589" s="21" t="s">
        <v>166</v>
      </c>
      <c r="H1589" s="20" t="s">
        <v>163</v>
      </c>
      <c r="I1589" s="23" t="s">
        <v>163</v>
      </c>
      <c r="J1589" s="23" t="s">
        <v>163</v>
      </c>
      <c r="K1589" s="24" t="s">
        <v>163</v>
      </c>
      <c r="L1589" s="20" t="s">
        <v>163</v>
      </c>
      <c r="R1589" s="5"/>
      <c r="S1589" s="20"/>
      <c r="T1589" s="20"/>
      <c r="U1589" s="20"/>
      <c r="V1589" s="20"/>
      <c r="W1589" s="20"/>
      <c r="X1589" s="20"/>
      <c r="Y1589" s="20"/>
      <c r="Z1589" s="20"/>
      <c r="AA1589" s="20"/>
      <c r="AB1589" s="20"/>
      <c r="AC1589" s="20"/>
      <c r="AD1589" s="20"/>
      <c r="AE1589" s="12"/>
      <c r="AF1589" s="12"/>
    </row>
    <row r="1590" spans="1:32" ht="15" customHeight="1">
      <c r="A1590" s="14" t="s">
        <v>31</v>
      </c>
      <c r="B1590" s="3" t="s">
        <v>68</v>
      </c>
      <c r="C1590" s="15" t="s">
        <v>234</v>
      </c>
      <c r="D1590" s="16" t="s">
        <v>158</v>
      </c>
      <c r="E1590" s="16">
        <v>90</v>
      </c>
      <c r="F1590" s="17" t="s">
        <v>29</v>
      </c>
      <c r="G1590" s="16" t="s">
        <v>166</v>
      </c>
      <c r="H1590" s="15" t="s">
        <v>163</v>
      </c>
      <c r="I1590" s="18" t="s">
        <v>163</v>
      </c>
      <c r="J1590" s="18" t="s">
        <v>163</v>
      </c>
      <c r="K1590" s="19" t="s">
        <v>163</v>
      </c>
      <c r="L1590" s="15" t="s">
        <v>163</v>
      </c>
      <c r="R1590" s="5"/>
      <c r="S1590" s="20"/>
      <c r="T1590" s="2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12"/>
      <c r="AF1590" s="12"/>
    </row>
    <row r="1591" spans="1:32" ht="15" customHeight="1">
      <c r="A1591" s="14" t="s">
        <v>31</v>
      </c>
      <c r="B1591" s="3" t="s">
        <v>68</v>
      </c>
      <c r="C1591" s="15" t="s">
        <v>234</v>
      </c>
      <c r="D1591" s="16" t="s">
        <v>158</v>
      </c>
      <c r="E1591" s="16">
        <v>90</v>
      </c>
      <c r="F1591" s="17" t="s">
        <v>29</v>
      </c>
      <c r="G1591" s="16" t="s">
        <v>166</v>
      </c>
      <c r="H1591" s="15" t="s">
        <v>163</v>
      </c>
      <c r="I1591" s="18" t="s">
        <v>163</v>
      </c>
      <c r="J1591" s="18" t="s">
        <v>163</v>
      </c>
      <c r="K1591" s="19" t="s">
        <v>163</v>
      </c>
      <c r="L1591" s="15" t="s">
        <v>163</v>
      </c>
      <c r="R1591" s="5"/>
      <c r="S1591" s="20"/>
      <c r="T1591" s="20"/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0"/>
      <c r="AE1591" s="12"/>
      <c r="AF1591" s="12"/>
    </row>
    <row r="1592" spans="1:32" ht="15" customHeight="1">
      <c r="A1592" s="14" t="s">
        <v>31</v>
      </c>
      <c r="B1592" s="3" t="s">
        <v>68</v>
      </c>
      <c r="C1592" s="15" t="s">
        <v>234</v>
      </c>
      <c r="D1592" s="16" t="s">
        <v>158</v>
      </c>
      <c r="E1592" s="16">
        <v>90</v>
      </c>
      <c r="F1592" s="17" t="s">
        <v>29</v>
      </c>
      <c r="G1592" s="16" t="s">
        <v>166</v>
      </c>
      <c r="H1592" s="15" t="s">
        <v>163</v>
      </c>
      <c r="I1592" s="18" t="s">
        <v>163</v>
      </c>
      <c r="J1592" s="18" t="s">
        <v>163</v>
      </c>
      <c r="K1592" s="19" t="s">
        <v>163</v>
      </c>
      <c r="L1592" s="15" t="s">
        <v>163</v>
      </c>
      <c r="R1592" s="5"/>
      <c r="S1592" s="20"/>
      <c r="T1592" s="2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12"/>
      <c r="AF1592" s="12"/>
    </row>
    <row r="1593" spans="1:32" ht="15" customHeight="1">
      <c r="A1593" s="14" t="s">
        <v>31</v>
      </c>
      <c r="B1593" s="3" t="s">
        <v>68</v>
      </c>
      <c r="C1593" s="15" t="s">
        <v>234</v>
      </c>
      <c r="D1593" s="16" t="s">
        <v>158</v>
      </c>
      <c r="E1593" s="16">
        <v>90</v>
      </c>
      <c r="F1593" s="17" t="s">
        <v>29</v>
      </c>
      <c r="G1593" s="16" t="s">
        <v>166</v>
      </c>
      <c r="H1593" s="15" t="s">
        <v>163</v>
      </c>
      <c r="I1593" s="18" t="s">
        <v>163</v>
      </c>
      <c r="J1593" s="18" t="s">
        <v>163</v>
      </c>
      <c r="K1593" s="19" t="s">
        <v>163</v>
      </c>
      <c r="L1593" s="15" t="s">
        <v>163</v>
      </c>
      <c r="R1593" s="5"/>
      <c r="S1593" s="20"/>
      <c r="T1593" s="20"/>
      <c r="U1593" s="20"/>
      <c r="V1593" s="20"/>
      <c r="W1593" s="20"/>
      <c r="X1593" s="20"/>
      <c r="Y1593" s="20"/>
      <c r="Z1593" s="20"/>
      <c r="AA1593" s="20"/>
      <c r="AB1593" s="20"/>
      <c r="AC1593" s="20"/>
      <c r="AD1593" s="20"/>
      <c r="AE1593" s="12"/>
      <c r="AF1593" s="12"/>
    </row>
    <row r="1594" spans="1:32" ht="15" customHeight="1">
      <c r="A1594" s="14" t="s">
        <v>31</v>
      </c>
      <c r="B1594" s="3" t="s">
        <v>68</v>
      </c>
      <c r="C1594" s="15" t="s">
        <v>234</v>
      </c>
      <c r="D1594" s="16" t="s">
        <v>158</v>
      </c>
      <c r="E1594" s="16">
        <v>90</v>
      </c>
      <c r="F1594" s="17" t="s">
        <v>29</v>
      </c>
      <c r="G1594" s="16" t="s">
        <v>166</v>
      </c>
      <c r="H1594" s="15" t="s">
        <v>163</v>
      </c>
      <c r="I1594" s="18" t="s">
        <v>163</v>
      </c>
      <c r="J1594" s="18" t="s">
        <v>163</v>
      </c>
      <c r="K1594" s="19" t="s">
        <v>163</v>
      </c>
      <c r="L1594" s="15" t="s">
        <v>163</v>
      </c>
      <c r="R1594" s="5"/>
      <c r="S1594" s="20"/>
      <c r="T1594" s="2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12"/>
      <c r="AF1594" s="12"/>
    </row>
    <row r="1595" spans="1:32" ht="15" customHeight="1">
      <c r="A1595" s="14" t="s">
        <v>31</v>
      </c>
      <c r="B1595" s="3" t="s">
        <v>68</v>
      </c>
      <c r="C1595" s="15" t="s">
        <v>234</v>
      </c>
      <c r="D1595" s="16" t="s">
        <v>158</v>
      </c>
      <c r="E1595" s="16">
        <v>90</v>
      </c>
      <c r="F1595" s="17" t="s">
        <v>29</v>
      </c>
      <c r="G1595" s="16" t="s">
        <v>166</v>
      </c>
      <c r="H1595" s="15" t="s">
        <v>163</v>
      </c>
      <c r="I1595" s="18" t="s">
        <v>163</v>
      </c>
      <c r="J1595" s="18" t="s">
        <v>163</v>
      </c>
      <c r="K1595" s="19" t="s">
        <v>163</v>
      </c>
      <c r="L1595" s="15" t="s">
        <v>163</v>
      </c>
      <c r="R1595" s="5"/>
      <c r="S1595" s="20"/>
      <c r="T1595" s="20"/>
      <c r="U1595" s="20"/>
      <c r="V1595" s="20"/>
      <c r="W1595" s="20"/>
      <c r="X1595" s="20"/>
      <c r="Y1595" s="20"/>
      <c r="Z1595" s="20"/>
      <c r="AA1595" s="20"/>
      <c r="AB1595" s="20"/>
      <c r="AC1595" s="20"/>
      <c r="AD1595" s="20"/>
      <c r="AE1595" s="12"/>
      <c r="AF1595" s="12"/>
    </row>
    <row r="1596" spans="1:32" ht="15" customHeight="1">
      <c r="A1596" s="14" t="s">
        <v>25</v>
      </c>
      <c r="B1596" s="3" t="s">
        <v>86</v>
      </c>
      <c r="C1596" s="20" t="s">
        <v>234</v>
      </c>
      <c r="D1596" s="21" t="s">
        <v>158</v>
      </c>
      <c r="E1596" s="21">
        <v>60</v>
      </c>
      <c r="F1596" s="22" t="s">
        <v>29</v>
      </c>
      <c r="G1596" s="21" t="s">
        <v>166</v>
      </c>
      <c r="H1596" s="20" t="s">
        <v>163</v>
      </c>
      <c r="I1596" s="23" t="s">
        <v>163</v>
      </c>
      <c r="J1596" s="23" t="s">
        <v>163</v>
      </c>
      <c r="K1596" s="24" t="s">
        <v>163</v>
      </c>
      <c r="L1596" s="20" t="s">
        <v>163</v>
      </c>
      <c r="R1596" s="5"/>
      <c r="S1596" s="20"/>
      <c r="T1596" s="20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0"/>
      <c r="AE1596" s="12"/>
      <c r="AF1596" s="12"/>
    </row>
    <row r="1597" spans="1:32" ht="15" customHeight="1">
      <c r="A1597" s="14" t="s">
        <v>25</v>
      </c>
      <c r="B1597" s="3" t="s">
        <v>86</v>
      </c>
      <c r="C1597" s="20" t="s">
        <v>234</v>
      </c>
      <c r="D1597" s="21" t="s">
        <v>158</v>
      </c>
      <c r="E1597" s="21">
        <v>60</v>
      </c>
      <c r="F1597" s="22" t="s">
        <v>29</v>
      </c>
      <c r="G1597" s="21" t="s">
        <v>166</v>
      </c>
      <c r="H1597" s="20" t="s">
        <v>163</v>
      </c>
      <c r="I1597" s="23" t="s">
        <v>163</v>
      </c>
      <c r="J1597" s="23" t="s">
        <v>163</v>
      </c>
      <c r="K1597" s="24" t="s">
        <v>163</v>
      </c>
      <c r="L1597" s="20" t="s">
        <v>163</v>
      </c>
      <c r="R1597" s="5"/>
      <c r="S1597" s="20"/>
      <c r="T1597" s="20"/>
      <c r="U1597" s="20"/>
      <c r="V1597" s="20"/>
      <c r="W1597" s="20"/>
      <c r="X1597" s="20"/>
      <c r="Y1597" s="20"/>
      <c r="Z1597" s="20"/>
      <c r="AA1597" s="20"/>
      <c r="AB1597" s="20"/>
      <c r="AC1597" s="20"/>
      <c r="AD1597" s="20"/>
      <c r="AE1597" s="12"/>
      <c r="AF1597" s="12"/>
    </row>
    <row r="1598" spans="1:32" ht="15" customHeight="1">
      <c r="A1598" s="14" t="s">
        <v>25</v>
      </c>
      <c r="B1598" s="3" t="s">
        <v>86</v>
      </c>
      <c r="C1598" s="20" t="s">
        <v>234</v>
      </c>
      <c r="D1598" s="21" t="s">
        <v>158</v>
      </c>
      <c r="E1598" s="21">
        <v>60</v>
      </c>
      <c r="F1598" s="22" t="s">
        <v>29</v>
      </c>
      <c r="G1598" s="21" t="s">
        <v>166</v>
      </c>
      <c r="H1598" s="20" t="s">
        <v>163</v>
      </c>
      <c r="I1598" s="23" t="s">
        <v>163</v>
      </c>
      <c r="J1598" s="23" t="s">
        <v>163</v>
      </c>
      <c r="K1598" s="24" t="s">
        <v>163</v>
      </c>
      <c r="L1598" s="20" t="s">
        <v>163</v>
      </c>
      <c r="R1598" s="5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12"/>
      <c r="AF1598" s="12"/>
    </row>
    <row r="1599" spans="1:32" ht="15" customHeight="1">
      <c r="A1599" s="14" t="s">
        <v>25</v>
      </c>
      <c r="B1599" s="3" t="s">
        <v>86</v>
      </c>
      <c r="C1599" s="20" t="s">
        <v>234</v>
      </c>
      <c r="D1599" s="21" t="s">
        <v>158</v>
      </c>
      <c r="E1599" s="21">
        <v>60</v>
      </c>
      <c r="F1599" s="22" t="s">
        <v>29</v>
      </c>
      <c r="G1599" s="21" t="s">
        <v>166</v>
      </c>
      <c r="H1599" s="20" t="s">
        <v>163</v>
      </c>
      <c r="I1599" s="23" t="s">
        <v>163</v>
      </c>
      <c r="J1599" s="23" t="s">
        <v>163</v>
      </c>
      <c r="K1599" s="24" t="s">
        <v>163</v>
      </c>
      <c r="L1599" s="20" t="s">
        <v>163</v>
      </c>
      <c r="R1599" s="5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12"/>
      <c r="AF1599" s="12"/>
    </row>
    <row r="1600" spans="1:32" ht="15" customHeight="1">
      <c r="A1600" s="14" t="s">
        <v>31</v>
      </c>
      <c r="B1600" s="3" t="s">
        <v>62</v>
      </c>
      <c r="C1600" s="15" t="s">
        <v>247</v>
      </c>
      <c r="D1600" s="16" t="s">
        <v>158</v>
      </c>
      <c r="E1600" s="16">
        <v>90</v>
      </c>
      <c r="F1600" s="17" t="s">
        <v>24</v>
      </c>
      <c r="G1600" s="16" t="s">
        <v>166</v>
      </c>
      <c r="H1600" s="15" t="s">
        <v>163</v>
      </c>
      <c r="I1600" s="18" t="s">
        <v>163</v>
      </c>
      <c r="J1600" s="18" t="s">
        <v>163</v>
      </c>
      <c r="K1600" s="19" t="s">
        <v>163</v>
      </c>
      <c r="L1600" s="15" t="s">
        <v>163</v>
      </c>
      <c r="R1600" s="5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12"/>
      <c r="AF1600" s="12"/>
    </row>
    <row r="1601" spans="1:32" ht="15" customHeight="1">
      <c r="A1601" s="14" t="s">
        <v>31</v>
      </c>
      <c r="B1601" s="3" t="s">
        <v>62</v>
      </c>
      <c r="C1601" s="15" t="s">
        <v>247</v>
      </c>
      <c r="D1601" s="16" t="s">
        <v>158</v>
      </c>
      <c r="E1601" s="16">
        <v>90</v>
      </c>
      <c r="F1601" s="17" t="s">
        <v>24</v>
      </c>
      <c r="G1601" s="16" t="s">
        <v>166</v>
      </c>
      <c r="H1601" s="15" t="s">
        <v>163</v>
      </c>
      <c r="I1601" s="18" t="s">
        <v>163</v>
      </c>
      <c r="J1601" s="18" t="s">
        <v>163</v>
      </c>
      <c r="K1601" s="19" t="s">
        <v>163</v>
      </c>
      <c r="L1601" s="15" t="s">
        <v>163</v>
      </c>
      <c r="R1601" s="5"/>
      <c r="S1601" s="20"/>
      <c r="T1601" s="20"/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0"/>
      <c r="AE1601" s="12"/>
      <c r="AF1601" s="12"/>
    </row>
    <row r="1602" spans="1:32" ht="15" customHeight="1">
      <c r="A1602" s="14" t="s">
        <v>31</v>
      </c>
      <c r="B1602" s="3" t="s">
        <v>62</v>
      </c>
      <c r="C1602" s="15" t="s">
        <v>247</v>
      </c>
      <c r="D1602" s="16" t="s">
        <v>158</v>
      </c>
      <c r="E1602" s="16">
        <v>90</v>
      </c>
      <c r="F1602" s="17" t="s">
        <v>24</v>
      </c>
      <c r="G1602" s="16" t="s">
        <v>166</v>
      </c>
      <c r="H1602" s="15" t="s">
        <v>163</v>
      </c>
      <c r="I1602" s="18" t="s">
        <v>163</v>
      </c>
      <c r="J1602" s="18" t="s">
        <v>163</v>
      </c>
      <c r="K1602" s="19" t="s">
        <v>163</v>
      </c>
      <c r="L1602" s="15" t="s">
        <v>163</v>
      </c>
      <c r="R1602" s="5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12"/>
      <c r="AF1602" s="12"/>
    </row>
    <row r="1603" spans="1:32" ht="15" customHeight="1">
      <c r="A1603" s="14" t="s">
        <v>31</v>
      </c>
      <c r="B1603" s="3" t="s">
        <v>62</v>
      </c>
      <c r="C1603" s="15" t="s">
        <v>247</v>
      </c>
      <c r="D1603" s="16" t="s">
        <v>158</v>
      </c>
      <c r="E1603" s="16">
        <v>90</v>
      </c>
      <c r="F1603" s="17" t="s">
        <v>24</v>
      </c>
      <c r="G1603" s="16" t="s">
        <v>166</v>
      </c>
      <c r="H1603" s="15" t="s">
        <v>163</v>
      </c>
      <c r="I1603" s="18" t="s">
        <v>163</v>
      </c>
      <c r="J1603" s="18" t="s">
        <v>163</v>
      </c>
      <c r="K1603" s="19" t="s">
        <v>163</v>
      </c>
      <c r="L1603" s="15" t="s">
        <v>163</v>
      </c>
      <c r="R1603" s="5"/>
      <c r="S1603" s="20"/>
      <c r="T1603" s="20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12"/>
      <c r="AF1603" s="12"/>
    </row>
    <row r="1604" spans="1:32" ht="15" customHeight="1">
      <c r="A1604" s="14" t="s">
        <v>31</v>
      </c>
      <c r="B1604" s="3" t="s">
        <v>62</v>
      </c>
      <c r="C1604" s="15" t="s">
        <v>247</v>
      </c>
      <c r="D1604" s="16" t="s">
        <v>158</v>
      </c>
      <c r="E1604" s="16">
        <v>90</v>
      </c>
      <c r="F1604" s="17" t="s">
        <v>24</v>
      </c>
      <c r="G1604" s="16" t="s">
        <v>166</v>
      </c>
      <c r="H1604" s="15" t="s">
        <v>163</v>
      </c>
      <c r="I1604" s="18" t="s">
        <v>163</v>
      </c>
      <c r="J1604" s="18" t="s">
        <v>163</v>
      </c>
      <c r="K1604" s="19" t="s">
        <v>163</v>
      </c>
      <c r="L1604" s="15" t="s">
        <v>163</v>
      </c>
      <c r="R1604" s="5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12"/>
      <c r="AF1604" s="12"/>
    </row>
    <row r="1605" spans="1:32" ht="15" customHeight="1">
      <c r="A1605" s="14" t="s">
        <v>31</v>
      </c>
      <c r="B1605" s="3" t="s">
        <v>62</v>
      </c>
      <c r="C1605" s="15" t="s">
        <v>247</v>
      </c>
      <c r="D1605" s="16" t="s">
        <v>158</v>
      </c>
      <c r="E1605" s="16">
        <v>90</v>
      </c>
      <c r="F1605" s="17" t="s">
        <v>24</v>
      </c>
      <c r="G1605" s="16" t="s">
        <v>166</v>
      </c>
      <c r="H1605" s="15" t="s">
        <v>163</v>
      </c>
      <c r="I1605" s="18" t="s">
        <v>163</v>
      </c>
      <c r="J1605" s="18" t="s">
        <v>163</v>
      </c>
      <c r="K1605" s="19" t="s">
        <v>163</v>
      </c>
      <c r="L1605" s="15" t="s">
        <v>163</v>
      </c>
      <c r="R1605" s="5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12"/>
      <c r="AF1605" s="12"/>
    </row>
    <row r="1606" spans="1:32" ht="15" customHeight="1">
      <c r="A1606" s="14" t="s">
        <v>31</v>
      </c>
      <c r="B1606" s="3" t="s">
        <v>62</v>
      </c>
      <c r="C1606" s="20" t="s">
        <v>247</v>
      </c>
      <c r="D1606" s="21" t="s">
        <v>158</v>
      </c>
      <c r="E1606" s="21">
        <v>90</v>
      </c>
      <c r="F1606" s="22" t="s">
        <v>40</v>
      </c>
      <c r="G1606" s="21" t="s">
        <v>166</v>
      </c>
      <c r="H1606" s="20" t="s">
        <v>163</v>
      </c>
      <c r="I1606" s="23" t="s">
        <v>163</v>
      </c>
      <c r="J1606" s="23" t="s">
        <v>163</v>
      </c>
      <c r="K1606" s="24" t="s">
        <v>163</v>
      </c>
      <c r="L1606" s="20" t="s">
        <v>163</v>
      </c>
      <c r="R1606" s="5"/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12"/>
      <c r="AF1606" s="12"/>
    </row>
    <row r="1607" spans="1:32" ht="15" customHeight="1">
      <c r="A1607" s="14" t="s">
        <v>31</v>
      </c>
      <c r="B1607" s="3" t="s">
        <v>62</v>
      </c>
      <c r="C1607" s="20" t="s">
        <v>247</v>
      </c>
      <c r="D1607" s="21" t="s">
        <v>158</v>
      </c>
      <c r="E1607" s="21">
        <v>90</v>
      </c>
      <c r="F1607" s="22" t="s">
        <v>40</v>
      </c>
      <c r="G1607" s="21" t="s">
        <v>166</v>
      </c>
      <c r="H1607" s="20" t="s">
        <v>163</v>
      </c>
      <c r="I1607" s="23" t="s">
        <v>163</v>
      </c>
      <c r="J1607" s="23" t="s">
        <v>163</v>
      </c>
      <c r="K1607" s="24" t="s">
        <v>163</v>
      </c>
      <c r="L1607" s="20" t="s">
        <v>163</v>
      </c>
      <c r="R1607" s="5"/>
      <c r="S1607" s="20"/>
      <c r="T1607" s="20"/>
      <c r="U1607" s="20"/>
      <c r="V1607" s="20"/>
      <c r="W1607" s="20"/>
      <c r="X1607" s="20"/>
      <c r="Y1607" s="20"/>
      <c r="Z1607" s="20"/>
      <c r="AA1607" s="20"/>
      <c r="AB1607" s="20"/>
      <c r="AC1607" s="20"/>
      <c r="AD1607" s="20"/>
      <c r="AE1607" s="12"/>
      <c r="AF1607" s="12"/>
    </row>
    <row r="1608" spans="1:32" ht="15" customHeight="1">
      <c r="A1608" s="14" t="s">
        <v>31</v>
      </c>
      <c r="B1608" s="3" t="s">
        <v>62</v>
      </c>
      <c r="C1608" s="20" t="s">
        <v>247</v>
      </c>
      <c r="D1608" s="21" t="s">
        <v>158</v>
      </c>
      <c r="E1608" s="21">
        <v>90</v>
      </c>
      <c r="F1608" s="22" t="s">
        <v>40</v>
      </c>
      <c r="G1608" s="21" t="s">
        <v>166</v>
      </c>
      <c r="H1608" s="20" t="s">
        <v>163</v>
      </c>
      <c r="I1608" s="23" t="s">
        <v>163</v>
      </c>
      <c r="J1608" s="23" t="s">
        <v>163</v>
      </c>
      <c r="K1608" s="24" t="s">
        <v>163</v>
      </c>
      <c r="L1608" s="20" t="s">
        <v>163</v>
      </c>
      <c r="R1608" s="5"/>
      <c r="S1608" s="20"/>
      <c r="T1608" s="20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0"/>
      <c r="AE1608" s="12"/>
      <c r="AF1608" s="12"/>
    </row>
    <row r="1609" spans="1:32" ht="15" customHeight="1">
      <c r="A1609" s="14" t="s">
        <v>31</v>
      </c>
      <c r="B1609" s="3" t="s">
        <v>62</v>
      </c>
      <c r="C1609" s="20" t="s">
        <v>247</v>
      </c>
      <c r="D1609" s="21" t="s">
        <v>158</v>
      </c>
      <c r="E1609" s="21">
        <v>90</v>
      </c>
      <c r="F1609" s="22" t="s">
        <v>40</v>
      </c>
      <c r="G1609" s="21" t="s">
        <v>166</v>
      </c>
      <c r="H1609" s="20" t="s">
        <v>163</v>
      </c>
      <c r="I1609" s="23" t="s">
        <v>163</v>
      </c>
      <c r="J1609" s="23" t="s">
        <v>163</v>
      </c>
      <c r="K1609" s="24" t="s">
        <v>163</v>
      </c>
      <c r="L1609" s="20" t="s">
        <v>163</v>
      </c>
      <c r="R1609" s="5"/>
      <c r="S1609" s="20"/>
      <c r="T1609" s="20"/>
      <c r="U1609" s="20"/>
      <c r="V1609" s="20"/>
      <c r="W1609" s="20"/>
      <c r="X1609" s="20"/>
      <c r="Y1609" s="20"/>
      <c r="Z1609" s="20"/>
      <c r="AA1609" s="20"/>
      <c r="AB1609" s="20"/>
      <c r="AC1609" s="20"/>
      <c r="AD1609" s="20"/>
      <c r="AE1609" s="12"/>
      <c r="AF1609" s="12"/>
    </row>
    <row r="1610" spans="1:32" ht="15" customHeight="1">
      <c r="A1610" s="14" t="s">
        <v>31</v>
      </c>
      <c r="B1610" s="3" t="s">
        <v>62</v>
      </c>
      <c r="C1610" s="20" t="s">
        <v>247</v>
      </c>
      <c r="D1610" s="21" t="s">
        <v>158</v>
      </c>
      <c r="E1610" s="21">
        <v>90</v>
      </c>
      <c r="F1610" s="22" t="s">
        <v>40</v>
      </c>
      <c r="G1610" s="21" t="s">
        <v>166</v>
      </c>
      <c r="H1610" s="20" t="s">
        <v>163</v>
      </c>
      <c r="I1610" s="23" t="s">
        <v>163</v>
      </c>
      <c r="J1610" s="23" t="s">
        <v>163</v>
      </c>
      <c r="K1610" s="24" t="s">
        <v>163</v>
      </c>
      <c r="L1610" s="20" t="s">
        <v>163</v>
      </c>
      <c r="R1610" s="5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12"/>
      <c r="AF1610" s="12"/>
    </row>
    <row r="1611" spans="1:32" ht="15" customHeight="1">
      <c r="A1611" s="14" t="s">
        <v>31</v>
      </c>
      <c r="B1611" s="3" t="s">
        <v>62</v>
      </c>
      <c r="C1611" s="20" t="s">
        <v>247</v>
      </c>
      <c r="D1611" s="21" t="s">
        <v>158</v>
      </c>
      <c r="E1611" s="21">
        <v>90</v>
      </c>
      <c r="F1611" s="22" t="s">
        <v>40</v>
      </c>
      <c r="G1611" s="21" t="s">
        <v>166</v>
      </c>
      <c r="H1611" s="20" t="s">
        <v>163</v>
      </c>
      <c r="I1611" s="23" t="s">
        <v>163</v>
      </c>
      <c r="J1611" s="23" t="s">
        <v>163</v>
      </c>
      <c r="K1611" s="24" t="s">
        <v>163</v>
      </c>
      <c r="L1611" s="20" t="s">
        <v>163</v>
      </c>
      <c r="R1611" s="5"/>
      <c r="S1611" s="20"/>
      <c r="T1611" s="20"/>
      <c r="U1611" s="20"/>
      <c r="V1611" s="20"/>
      <c r="W1611" s="20"/>
      <c r="X1611" s="20"/>
      <c r="Y1611" s="20"/>
      <c r="Z1611" s="20"/>
      <c r="AA1611" s="20"/>
      <c r="AB1611" s="20"/>
      <c r="AC1611" s="20"/>
      <c r="AD1611" s="20"/>
      <c r="AE1611" s="12"/>
      <c r="AF1611" s="12"/>
    </row>
    <row r="1612" spans="1:32" ht="15" customHeight="1">
      <c r="A1612" s="14" t="s">
        <v>31</v>
      </c>
      <c r="B1612" s="3" t="s">
        <v>62</v>
      </c>
      <c r="C1612" s="20" t="s">
        <v>247</v>
      </c>
      <c r="D1612" s="21" t="s">
        <v>158</v>
      </c>
      <c r="E1612" s="21">
        <v>90</v>
      </c>
      <c r="F1612" s="22" t="s">
        <v>27</v>
      </c>
      <c r="G1612" s="21" t="s">
        <v>166</v>
      </c>
      <c r="H1612" s="20" t="s">
        <v>163</v>
      </c>
      <c r="I1612" s="23" t="s">
        <v>163</v>
      </c>
      <c r="J1612" s="23" t="s">
        <v>163</v>
      </c>
      <c r="K1612" s="24" t="s">
        <v>163</v>
      </c>
      <c r="L1612" s="20" t="s">
        <v>163</v>
      </c>
      <c r="R1612" s="5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12"/>
      <c r="AF1612" s="12"/>
    </row>
    <row r="1613" spans="1:32" ht="15" customHeight="1">
      <c r="A1613" s="14" t="s">
        <v>31</v>
      </c>
      <c r="B1613" s="3" t="s">
        <v>62</v>
      </c>
      <c r="C1613" s="20" t="s">
        <v>247</v>
      </c>
      <c r="D1613" s="21" t="s">
        <v>158</v>
      </c>
      <c r="E1613" s="21">
        <v>90</v>
      </c>
      <c r="F1613" s="22" t="s">
        <v>27</v>
      </c>
      <c r="G1613" s="21" t="s">
        <v>166</v>
      </c>
      <c r="H1613" s="20" t="s">
        <v>163</v>
      </c>
      <c r="I1613" s="23" t="s">
        <v>163</v>
      </c>
      <c r="J1613" s="23" t="s">
        <v>163</v>
      </c>
      <c r="K1613" s="24" t="s">
        <v>163</v>
      </c>
      <c r="L1613" s="20" t="s">
        <v>163</v>
      </c>
      <c r="R1613" s="5"/>
      <c r="S1613" s="20"/>
      <c r="T1613" s="20"/>
      <c r="U1613" s="20"/>
      <c r="V1613" s="20"/>
      <c r="W1613" s="20"/>
      <c r="X1613" s="20"/>
      <c r="Y1613" s="20"/>
      <c r="Z1613" s="20"/>
      <c r="AA1613" s="20"/>
      <c r="AB1613" s="20"/>
      <c r="AC1613" s="20"/>
      <c r="AD1613" s="20"/>
      <c r="AE1613" s="12"/>
      <c r="AF1613" s="12"/>
    </row>
    <row r="1614" spans="1:32" ht="15" customHeight="1">
      <c r="A1614" s="14" t="s">
        <v>31</v>
      </c>
      <c r="B1614" s="3" t="s">
        <v>62</v>
      </c>
      <c r="C1614" s="20" t="s">
        <v>247</v>
      </c>
      <c r="D1614" s="21" t="s">
        <v>158</v>
      </c>
      <c r="E1614" s="21">
        <v>90</v>
      </c>
      <c r="F1614" s="22" t="s">
        <v>27</v>
      </c>
      <c r="G1614" s="21" t="s">
        <v>166</v>
      </c>
      <c r="H1614" s="20" t="s">
        <v>163</v>
      </c>
      <c r="I1614" s="23" t="s">
        <v>163</v>
      </c>
      <c r="J1614" s="23" t="s">
        <v>163</v>
      </c>
      <c r="K1614" s="24" t="s">
        <v>163</v>
      </c>
      <c r="L1614" s="20" t="s">
        <v>163</v>
      </c>
      <c r="R1614" s="5"/>
      <c r="S1614" s="20"/>
      <c r="T1614" s="2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12"/>
      <c r="AF1614" s="12"/>
    </row>
    <row r="1615" spans="1:32" ht="15" customHeight="1">
      <c r="A1615" s="14" t="s">
        <v>31</v>
      </c>
      <c r="B1615" s="3" t="s">
        <v>62</v>
      </c>
      <c r="C1615" s="20" t="s">
        <v>247</v>
      </c>
      <c r="D1615" s="21" t="s">
        <v>158</v>
      </c>
      <c r="E1615" s="21">
        <v>90</v>
      </c>
      <c r="F1615" s="22" t="s">
        <v>27</v>
      </c>
      <c r="G1615" s="21" t="s">
        <v>166</v>
      </c>
      <c r="H1615" s="20" t="s">
        <v>163</v>
      </c>
      <c r="I1615" s="23" t="s">
        <v>163</v>
      </c>
      <c r="J1615" s="23" t="s">
        <v>163</v>
      </c>
      <c r="K1615" s="24" t="s">
        <v>163</v>
      </c>
      <c r="L1615" s="20" t="s">
        <v>163</v>
      </c>
      <c r="R1615" s="5"/>
      <c r="S1615" s="20"/>
      <c r="T1615" s="20"/>
      <c r="U1615" s="20"/>
      <c r="V1615" s="20"/>
      <c r="W1615" s="20"/>
      <c r="X1615" s="20"/>
      <c r="Y1615" s="20"/>
      <c r="Z1615" s="20"/>
      <c r="AA1615" s="20"/>
      <c r="AB1615" s="20"/>
      <c r="AC1615" s="20"/>
      <c r="AD1615" s="20"/>
      <c r="AE1615" s="12"/>
      <c r="AF1615" s="12"/>
    </row>
    <row r="1616" spans="1:32" ht="15" customHeight="1">
      <c r="A1616" s="14" t="s">
        <v>31</v>
      </c>
      <c r="B1616" s="3" t="s">
        <v>62</v>
      </c>
      <c r="C1616" s="20" t="s">
        <v>247</v>
      </c>
      <c r="D1616" s="21" t="s">
        <v>158</v>
      </c>
      <c r="E1616" s="21">
        <v>90</v>
      </c>
      <c r="F1616" s="22" t="s">
        <v>27</v>
      </c>
      <c r="G1616" s="21" t="s">
        <v>166</v>
      </c>
      <c r="H1616" s="20" t="s">
        <v>163</v>
      </c>
      <c r="I1616" s="23" t="s">
        <v>163</v>
      </c>
      <c r="J1616" s="23" t="s">
        <v>163</v>
      </c>
      <c r="K1616" s="24" t="s">
        <v>163</v>
      </c>
      <c r="L1616" s="20" t="s">
        <v>163</v>
      </c>
      <c r="R1616" s="5"/>
      <c r="S1616" s="20"/>
      <c r="T1616" s="20"/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0"/>
      <c r="AE1616" s="12"/>
      <c r="AF1616" s="12"/>
    </row>
    <row r="1617" spans="1:32" ht="15" customHeight="1">
      <c r="A1617" s="14" t="s">
        <v>31</v>
      </c>
      <c r="B1617" s="3" t="s">
        <v>62</v>
      </c>
      <c r="C1617" s="20" t="s">
        <v>247</v>
      </c>
      <c r="D1617" s="21" t="s">
        <v>158</v>
      </c>
      <c r="E1617" s="21">
        <v>90</v>
      </c>
      <c r="F1617" s="22" t="s">
        <v>27</v>
      </c>
      <c r="G1617" s="21" t="s">
        <v>166</v>
      </c>
      <c r="H1617" s="20" t="s">
        <v>163</v>
      </c>
      <c r="I1617" s="23" t="s">
        <v>163</v>
      </c>
      <c r="J1617" s="23" t="s">
        <v>163</v>
      </c>
      <c r="K1617" s="24" t="s">
        <v>163</v>
      </c>
      <c r="L1617" s="20" t="s">
        <v>163</v>
      </c>
      <c r="R1617" s="5"/>
      <c r="S1617" s="20"/>
      <c r="T1617" s="20"/>
      <c r="U1617" s="20"/>
      <c r="V1617" s="20"/>
      <c r="W1617" s="20"/>
      <c r="X1617" s="20"/>
      <c r="Y1617" s="20"/>
      <c r="Z1617" s="20"/>
      <c r="AA1617" s="20"/>
      <c r="AB1617" s="20"/>
      <c r="AC1617" s="20"/>
      <c r="AD1617" s="20"/>
      <c r="AE1617" s="12"/>
      <c r="AF1617" s="12"/>
    </row>
    <row r="1618" spans="1:32" ht="15" customHeight="1">
      <c r="A1618" s="14" t="s">
        <v>25</v>
      </c>
      <c r="B1618" s="3" t="s">
        <v>149</v>
      </c>
      <c r="C1618" s="20" t="s">
        <v>247</v>
      </c>
      <c r="D1618" s="21" t="s">
        <v>158</v>
      </c>
      <c r="E1618" s="21">
        <v>60</v>
      </c>
      <c r="F1618" s="22" t="s">
        <v>29</v>
      </c>
      <c r="G1618" s="21" t="s">
        <v>166</v>
      </c>
      <c r="H1618" s="20" t="s">
        <v>163</v>
      </c>
      <c r="I1618" s="23" t="s">
        <v>163</v>
      </c>
      <c r="J1618" s="23" t="s">
        <v>163</v>
      </c>
      <c r="K1618" s="24" t="s">
        <v>163</v>
      </c>
      <c r="L1618" s="20" t="s">
        <v>163</v>
      </c>
      <c r="R1618" s="5"/>
      <c r="S1618" s="20"/>
      <c r="T1618" s="2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12"/>
      <c r="AF1618" s="12"/>
    </row>
    <row r="1619" spans="1:32" ht="15" customHeight="1">
      <c r="A1619" s="14" t="s">
        <v>25</v>
      </c>
      <c r="B1619" s="3" t="s">
        <v>149</v>
      </c>
      <c r="C1619" s="20" t="s">
        <v>247</v>
      </c>
      <c r="D1619" s="21" t="s">
        <v>158</v>
      </c>
      <c r="E1619" s="21">
        <v>60</v>
      </c>
      <c r="F1619" s="22" t="s">
        <v>29</v>
      </c>
      <c r="G1619" s="21" t="s">
        <v>166</v>
      </c>
      <c r="H1619" s="20" t="s">
        <v>163</v>
      </c>
      <c r="I1619" s="23" t="s">
        <v>163</v>
      </c>
      <c r="J1619" s="23" t="s">
        <v>163</v>
      </c>
      <c r="K1619" s="24" t="s">
        <v>163</v>
      </c>
      <c r="L1619" s="20" t="s">
        <v>163</v>
      </c>
      <c r="R1619" s="5"/>
      <c r="S1619" s="20"/>
      <c r="T1619" s="20"/>
      <c r="U1619" s="20"/>
      <c r="V1619" s="20"/>
      <c r="W1619" s="20"/>
      <c r="X1619" s="20"/>
      <c r="Y1619" s="20"/>
      <c r="Z1619" s="20"/>
      <c r="AA1619" s="20"/>
      <c r="AB1619" s="20"/>
      <c r="AC1619" s="20"/>
      <c r="AD1619" s="20"/>
      <c r="AE1619" s="12"/>
      <c r="AF1619" s="12"/>
    </row>
    <row r="1620" spans="1:32" ht="15" customHeight="1">
      <c r="A1620" s="14" t="s">
        <v>25</v>
      </c>
      <c r="B1620" s="3" t="s">
        <v>149</v>
      </c>
      <c r="C1620" s="20" t="s">
        <v>247</v>
      </c>
      <c r="D1620" s="21" t="s">
        <v>158</v>
      </c>
      <c r="E1620" s="21">
        <v>60</v>
      </c>
      <c r="F1620" s="22" t="s">
        <v>29</v>
      </c>
      <c r="G1620" s="21" t="s">
        <v>166</v>
      </c>
      <c r="H1620" s="20" t="s">
        <v>163</v>
      </c>
      <c r="I1620" s="23" t="s">
        <v>163</v>
      </c>
      <c r="J1620" s="23" t="s">
        <v>163</v>
      </c>
      <c r="K1620" s="24" t="s">
        <v>163</v>
      </c>
      <c r="L1620" s="20" t="s">
        <v>163</v>
      </c>
      <c r="R1620" s="5"/>
      <c r="S1620" s="20"/>
      <c r="T1620" s="20"/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0"/>
      <c r="AE1620" s="12"/>
      <c r="AF1620" s="12"/>
    </row>
    <row r="1621" spans="1:32" ht="15" customHeight="1">
      <c r="A1621" s="14" t="s">
        <v>25</v>
      </c>
      <c r="B1621" s="3" t="s">
        <v>149</v>
      </c>
      <c r="C1621" s="20" t="s">
        <v>247</v>
      </c>
      <c r="D1621" s="21" t="s">
        <v>158</v>
      </c>
      <c r="E1621" s="21">
        <v>60</v>
      </c>
      <c r="F1621" s="22" t="s">
        <v>29</v>
      </c>
      <c r="G1621" s="21" t="s">
        <v>166</v>
      </c>
      <c r="H1621" s="20" t="s">
        <v>163</v>
      </c>
      <c r="I1621" s="23" t="s">
        <v>163</v>
      </c>
      <c r="J1621" s="23" t="s">
        <v>163</v>
      </c>
      <c r="K1621" s="24" t="s">
        <v>163</v>
      </c>
      <c r="L1621" s="20" t="s">
        <v>163</v>
      </c>
      <c r="R1621" s="5"/>
      <c r="S1621" s="20"/>
      <c r="T1621" s="2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12"/>
      <c r="AF1621" s="12"/>
    </row>
    <row r="1622" spans="1:32" ht="15" customHeight="1">
      <c r="A1622" s="14" t="s">
        <v>25</v>
      </c>
      <c r="B1622" s="3" t="s">
        <v>149</v>
      </c>
      <c r="C1622" s="20" t="s">
        <v>247</v>
      </c>
      <c r="D1622" s="21" t="s">
        <v>158</v>
      </c>
      <c r="E1622" s="21">
        <v>60</v>
      </c>
      <c r="F1622" s="22" t="s">
        <v>27</v>
      </c>
      <c r="G1622" s="21" t="s">
        <v>166</v>
      </c>
      <c r="H1622" s="20" t="s">
        <v>163</v>
      </c>
      <c r="I1622" s="23" t="s">
        <v>163</v>
      </c>
      <c r="J1622" s="23" t="s">
        <v>163</v>
      </c>
      <c r="K1622" s="24" t="s">
        <v>163</v>
      </c>
      <c r="L1622" s="20" t="s">
        <v>163</v>
      </c>
      <c r="R1622" s="5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12"/>
      <c r="AF1622" s="12"/>
    </row>
    <row r="1623" spans="1:32" ht="15" customHeight="1">
      <c r="A1623" s="14" t="s">
        <v>25</v>
      </c>
      <c r="B1623" s="3" t="s">
        <v>149</v>
      </c>
      <c r="C1623" s="20" t="s">
        <v>247</v>
      </c>
      <c r="D1623" s="21" t="s">
        <v>158</v>
      </c>
      <c r="E1623" s="21">
        <v>60</v>
      </c>
      <c r="F1623" s="22" t="s">
        <v>27</v>
      </c>
      <c r="G1623" s="21" t="s">
        <v>166</v>
      </c>
      <c r="H1623" s="20" t="s">
        <v>163</v>
      </c>
      <c r="I1623" s="23" t="s">
        <v>163</v>
      </c>
      <c r="J1623" s="23" t="s">
        <v>163</v>
      </c>
      <c r="K1623" s="24" t="s">
        <v>163</v>
      </c>
      <c r="L1623" s="20" t="s">
        <v>163</v>
      </c>
      <c r="R1623" s="5"/>
      <c r="S1623" s="20"/>
      <c r="T1623" s="2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12"/>
      <c r="AF1623" s="12"/>
    </row>
    <row r="1624" spans="1:32" ht="15" customHeight="1">
      <c r="A1624" s="14" t="s">
        <v>25</v>
      </c>
      <c r="B1624" s="3" t="s">
        <v>149</v>
      </c>
      <c r="C1624" s="20" t="s">
        <v>247</v>
      </c>
      <c r="D1624" s="21" t="s">
        <v>158</v>
      </c>
      <c r="E1624" s="21">
        <v>60</v>
      </c>
      <c r="F1624" s="22" t="s">
        <v>27</v>
      </c>
      <c r="G1624" s="21" t="s">
        <v>166</v>
      </c>
      <c r="H1624" s="20" t="s">
        <v>163</v>
      </c>
      <c r="I1624" s="23" t="s">
        <v>163</v>
      </c>
      <c r="J1624" s="23" t="s">
        <v>163</v>
      </c>
      <c r="K1624" s="24" t="s">
        <v>163</v>
      </c>
      <c r="L1624" s="20" t="s">
        <v>163</v>
      </c>
      <c r="R1624" s="5"/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12"/>
      <c r="AF1624" s="12"/>
    </row>
    <row r="1625" spans="1:32" ht="15" customHeight="1">
      <c r="A1625" s="14" t="s">
        <v>25</v>
      </c>
      <c r="B1625" s="3" t="s">
        <v>149</v>
      </c>
      <c r="C1625" s="20" t="s">
        <v>247</v>
      </c>
      <c r="D1625" s="21" t="s">
        <v>158</v>
      </c>
      <c r="E1625" s="21">
        <v>60</v>
      </c>
      <c r="F1625" s="22" t="s">
        <v>27</v>
      </c>
      <c r="G1625" s="21" t="s">
        <v>166</v>
      </c>
      <c r="H1625" s="20" t="s">
        <v>163</v>
      </c>
      <c r="I1625" s="23" t="s">
        <v>163</v>
      </c>
      <c r="J1625" s="23" t="s">
        <v>163</v>
      </c>
      <c r="K1625" s="24" t="s">
        <v>163</v>
      </c>
      <c r="L1625" s="20" t="s">
        <v>163</v>
      </c>
      <c r="R1625" s="5"/>
      <c r="S1625" s="20"/>
      <c r="T1625" s="20"/>
      <c r="U1625" s="20"/>
      <c r="V1625" s="20"/>
      <c r="W1625" s="20"/>
      <c r="X1625" s="20"/>
      <c r="Y1625" s="20"/>
      <c r="Z1625" s="20"/>
      <c r="AA1625" s="20"/>
      <c r="AB1625" s="20"/>
      <c r="AC1625" s="20"/>
      <c r="AD1625" s="20"/>
      <c r="AE1625" s="12"/>
      <c r="AF1625" s="12"/>
    </row>
    <row r="1626" spans="1:32" ht="15" customHeight="1">
      <c r="A1626" s="14" t="s">
        <v>22</v>
      </c>
      <c r="B1626" s="3" t="s">
        <v>149</v>
      </c>
      <c r="C1626" s="20" t="s">
        <v>247</v>
      </c>
      <c r="D1626" s="21" t="s">
        <v>158</v>
      </c>
      <c r="E1626" s="21">
        <v>60</v>
      </c>
      <c r="F1626" s="22" t="s">
        <v>24</v>
      </c>
      <c r="G1626" s="21" t="s">
        <v>166</v>
      </c>
      <c r="H1626" s="20" t="s">
        <v>163</v>
      </c>
      <c r="I1626" s="23" t="s">
        <v>163</v>
      </c>
      <c r="J1626" s="23" t="s">
        <v>163</v>
      </c>
      <c r="K1626" s="24" t="s">
        <v>163</v>
      </c>
      <c r="L1626" s="20" t="s">
        <v>163</v>
      </c>
      <c r="R1626" s="5"/>
      <c r="S1626" s="20"/>
      <c r="T1626" s="20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0"/>
      <c r="AE1626" s="12"/>
      <c r="AF1626" s="12"/>
    </row>
    <row r="1627" spans="1:32" ht="15" customHeight="1">
      <c r="A1627" s="14" t="s">
        <v>22</v>
      </c>
      <c r="B1627" s="3" t="s">
        <v>149</v>
      </c>
      <c r="C1627" s="20" t="s">
        <v>247</v>
      </c>
      <c r="D1627" s="21" t="s">
        <v>158</v>
      </c>
      <c r="E1627" s="21">
        <v>60</v>
      </c>
      <c r="F1627" s="22" t="s">
        <v>24</v>
      </c>
      <c r="G1627" s="21" t="s">
        <v>166</v>
      </c>
      <c r="H1627" s="20" t="s">
        <v>163</v>
      </c>
      <c r="I1627" s="23" t="s">
        <v>163</v>
      </c>
      <c r="J1627" s="23" t="s">
        <v>163</v>
      </c>
      <c r="K1627" s="24" t="s">
        <v>163</v>
      </c>
      <c r="L1627" s="20" t="s">
        <v>163</v>
      </c>
      <c r="R1627" s="5"/>
      <c r="S1627" s="20"/>
      <c r="T1627" s="20"/>
      <c r="U1627" s="20"/>
      <c r="V1627" s="20"/>
      <c r="W1627" s="20"/>
      <c r="X1627" s="20"/>
      <c r="Y1627" s="20"/>
      <c r="Z1627" s="20"/>
      <c r="AA1627" s="20"/>
      <c r="AB1627" s="20"/>
      <c r="AC1627" s="20"/>
      <c r="AD1627" s="20"/>
      <c r="AE1627" s="12"/>
      <c r="AF1627" s="12"/>
    </row>
    <row r="1628" spans="1:32" ht="15" customHeight="1">
      <c r="A1628" s="14" t="s">
        <v>22</v>
      </c>
      <c r="B1628" s="3" t="s">
        <v>149</v>
      </c>
      <c r="C1628" s="20" t="s">
        <v>247</v>
      </c>
      <c r="D1628" s="21" t="s">
        <v>158</v>
      </c>
      <c r="E1628" s="21">
        <v>60</v>
      </c>
      <c r="F1628" s="22" t="s">
        <v>24</v>
      </c>
      <c r="G1628" s="21" t="s">
        <v>166</v>
      </c>
      <c r="H1628" s="20" t="s">
        <v>163</v>
      </c>
      <c r="I1628" s="23" t="s">
        <v>163</v>
      </c>
      <c r="J1628" s="23" t="s">
        <v>163</v>
      </c>
      <c r="K1628" s="24" t="s">
        <v>163</v>
      </c>
      <c r="L1628" s="20" t="s">
        <v>163</v>
      </c>
      <c r="R1628" s="5"/>
      <c r="S1628" s="20"/>
      <c r="T1628" s="20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0"/>
      <c r="AE1628" s="12"/>
      <c r="AF1628" s="12"/>
    </row>
    <row r="1629" spans="1:32" ht="15" customHeight="1">
      <c r="A1629" s="14" t="s">
        <v>22</v>
      </c>
      <c r="B1629" s="3" t="s">
        <v>149</v>
      </c>
      <c r="C1629" s="20" t="s">
        <v>247</v>
      </c>
      <c r="D1629" s="21" t="s">
        <v>158</v>
      </c>
      <c r="E1629" s="21">
        <v>60</v>
      </c>
      <c r="F1629" s="22" t="s">
        <v>24</v>
      </c>
      <c r="G1629" s="21" t="s">
        <v>166</v>
      </c>
      <c r="H1629" s="20" t="s">
        <v>163</v>
      </c>
      <c r="I1629" s="23" t="s">
        <v>163</v>
      </c>
      <c r="J1629" s="23" t="s">
        <v>163</v>
      </c>
      <c r="K1629" s="24" t="s">
        <v>163</v>
      </c>
      <c r="L1629" s="20" t="s">
        <v>163</v>
      </c>
      <c r="R1629" s="5"/>
      <c r="S1629" s="20"/>
      <c r="T1629" s="20"/>
      <c r="U1629" s="20"/>
      <c r="V1629" s="20"/>
      <c r="W1629" s="20"/>
      <c r="X1629" s="20"/>
      <c r="Y1629" s="20"/>
      <c r="Z1629" s="20"/>
      <c r="AA1629" s="20"/>
      <c r="AB1629" s="20"/>
      <c r="AC1629" s="20"/>
      <c r="AD1629" s="20"/>
      <c r="AE1629" s="12"/>
      <c r="AF1629" s="12"/>
    </row>
    <row r="1630" spans="1:32" ht="15" customHeight="1">
      <c r="A1630" s="14" t="s">
        <v>22</v>
      </c>
      <c r="B1630" s="3" t="s">
        <v>149</v>
      </c>
      <c r="C1630" s="20" t="s">
        <v>247</v>
      </c>
      <c r="D1630" s="21" t="s">
        <v>158</v>
      </c>
      <c r="E1630" s="21">
        <v>60</v>
      </c>
      <c r="F1630" s="22" t="s">
        <v>40</v>
      </c>
      <c r="G1630" s="21" t="s">
        <v>166</v>
      </c>
      <c r="H1630" s="20" t="s">
        <v>163</v>
      </c>
      <c r="I1630" s="23" t="s">
        <v>163</v>
      </c>
      <c r="J1630" s="23" t="s">
        <v>163</v>
      </c>
      <c r="K1630" s="24" t="s">
        <v>163</v>
      </c>
      <c r="L1630" s="20" t="s">
        <v>163</v>
      </c>
      <c r="R1630" s="5"/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12"/>
      <c r="AF1630" s="12"/>
    </row>
    <row r="1631" spans="1:32" ht="15" customHeight="1">
      <c r="A1631" s="14" t="s">
        <v>22</v>
      </c>
      <c r="B1631" s="3" t="s">
        <v>149</v>
      </c>
      <c r="C1631" s="20" t="s">
        <v>247</v>
      </c>
      <c r="D1631" s="21" t="s">
        <v>158</v>
      </c>
      <c r="E1631" s="21">
        <v>60</v>
      </c>
      <c r="F1631" s="22" t="s">
        <v>40</v>
      </c>
      <c r="G1631" s="21" t="s">
        <v>166</v>
      </c>
      <c r="H1631" s="20" t="s">
        <v>163</v>
      </c>
      <c r="I1631" s="23" t="s">
        <v>163</v>
      </c>
      <c r="J1631" s="23" t="s">
        <v>163</v>
      </c>
      <c r="K1631" s="24" t="s">
        <v>163</v>
      </c>
      <c r="L1631" s="20" t="s">
        <v>163</v>
      </c>
      <c r="R1631" s="5"/>
      <c r="S1631" s="20"/>
      <c r="T1631" s="20"/>
      <c r="U1631" s="20"/>
      <c r="V1631" s="20"/>
      <c r="W1631" s="20"/>
      <c r="X1631" s="20"/>
      <c r="Y1631" s="20"/>
      <c r="Z1631" s="20"/>
      <c r="AA1631" s="20"/>
      <c r="AB1631" s="20"/>
      <c r="AC1631" s="20"/>
      <c r="AD1631" s="20"/>
      <c r="AE1631" s="12"/>
      <c r="AF1631" s="12"/>
    </row>
    <row r="1632" spans="1:32" ht="15" customHeight="1">
      <c r="A1632" s="14" t="s">
        <v>22</v>
      </c>
      <c r="B1632" s="3" t="s">
        <v>149</v>
      </c>
      <c r="C1632" s="20" t="s">
        <v>247</v>
      </c>
      <c r="D1632" s="21" t="s">
        <v>158</v>
      </c>
      <c r="E1632" s="21">
        <v>60</v>
      </c>
      <c r="F1632" s="22" t="s">
        <v>40</v>
      </c>
      <c r="G1632" s="21" t="s">
        <v>166</v>
      </c>
      <c r="H1632" s="20" t="s">
        <v>163</v>
      </c>
      <c r="I1632" s="23" t="s">
        <v>163</v>
      </c>
      <c r="J1632" s="23" t="s">
        <v>163</v>
      </c>
      <c r="K1632" s="24" t="s">
        <v>163</v>
      </c>
      <c r="L1632" s="20" t="s">
        <v>163</v>
      </c>
      <c r="R1632" s="5"/>
      <c r="S1632" s="20"/>
      <c r="T1632" s="20"/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0"/>
      <c r="AE1632" s="12"/>
      <c r="AF1632" s="12"/>
    </row>
    <row r="1633" spans="1:32" ht="15" customHeight="1">
      <c r="A1633" s="14" t="s">
        <v>22</v>
      </c>
      <c r="B1633" s="3" t="s">
        <v>149</v>
      </c>
      <c r="C1633" s="20" t="s">
        <v>247</v>
      </c>
      <c r="D1633" s="21" t="s">
        <v>158</v>
      </c>
      <c r="E1633" s="21">
        <v>60</v>
      </c>
      <c r="F1633" s="22" t="s">
        <v>40</v>
      </c>
      <c r="G1633" s="21" t="s">
        <v>166</v>
      </c>
      <c r="H1633" s="20" t="s">
        <v>163</v>
      </c>
      <c r="I1633" s="23" t="s">
        <v>163</v>
      </c>
      <c r="J1633" s="23" t="s">
        <v>163</v>
      </c>
      <c r="K1633" s="24" t="s">
        <v>163</v>
      </c>
      <c r="L1633" s="20" t="s">
        <v>163</v>
      </c>
      <c r="R1633" s="5"/>
      <c r="S1633" s="20"/>
      <c r="T1633" s="20"/>
      <c r="U1633" s="20"/>
      <c r="V1633" s="20"/>
      <c r="W1633" s="20"/>
      <c r="X1633" s="20"/>
      <c r="Y1633" s="20"/>
      <c r="Z1633" s="20"/>
      <c r="AA1633" s="20"/>
      <c r="AB1633" s="20"/>
      <c r="AC1633" s="20"/>
      <c r="AD1633" s="20"/>
      <c r="AE1633" s="12"/>
      <c r="AF1633" s="12"/>
    </row>
    <row r="1634" spans="1:32" ht="15" customHeight="1">
      <c r="A1634" s="14" t="s">
        <v>31</v>
      </c>
      <c r="B1634" s="3" t="s">
        <v>82</v>
      </c>
      <c r="C1634" s="20" t="s">
        <v>256</v>
      </c>
      <c r="D1634" s="21" t="s">
        <v>158</v>
      </c>
      <c r="E1634" s="21">
        <v>60</v>
      </c>
      <c r="F1634" s="22" t="s">
        <v>29</v>
      </c>
      <c r="G1634" s="21" t="s">
        <v>238</v>
      </c>
      <c r="H1634" s="20" t="s">
        <v>163</v>
      </c>
      <c r="I1634" s="23" t="s">
        <v>163</v>
      </c>
      <c r="J1634" s="23" t="s">
        <v>163</v>
      </c>
      <c r="K1634" s="24" t="s">
        <v>163</v>
      </c>
      <c r="L1634" s="20" t="s">
        <v>163</v>
      </c>
      <c r="R1634" s="5"/>
      <c r="S1634" s="20"/>
      <c r="T1634" s="20"/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0"/>
      <c r="AE1634" s="12"/>
      <c r="AF1634" s="12"/>
    </row>
    <row r="1635" spans="1:32" ht="15" customHeight="1">
      <c r="A1635" s="14" t="s">
        <v>31</v>
      </c>
      <c r="B1635" s="3" t="s">
        <v>82</v>
      </c>
      <c r="C1635" s="20" t="s">
        <v>256</v>
      </c>
      <c r="D1635" s="21" t="s">
        <v>158</v>
      </c>
      <c r="E1635" s="21">
        <v>60</v>
      </c>
      <c r="F1635" s="22" t="s">
        <v>29</v>
      </c>
      <c r="G1635" s="21" t="s">
        <v>238</v>
      </c>
      <c r="H1635" s="20" t="s">
        <v>163</v>
      </c>
      <c r="I1635" s="23" t="s">
        <v>163</v>
      </c>
      <c r="J1635" s="23" t="s">
        <v>163</v>
      </c>
      <c r="K1635" s="24" t="s">
        <v>163</v>
      </c>
      <c r="L1635" s="20" t="s">
        <v>163</v>
      </c>
      <c r="R1635" s="5"/>
      <c r="S1635" s="20"/>
      <c r="T1635" s="20"/>
      <c r="U1635" s="20"/>
      <c r="V1635" s="20"/>
      <c r="W1635" s="20"/>
      <c r="X1635" s="20"/>
      <c r="Y1635" s="20"/>
      <c r="Z1635" s="20"/>
      <c r="AA1635" s="20"/>
      <c r="AB1635" s="20"/>
      <c r="AC1635" s="20"/>
      <c r="AD1635" s="20"/>
      <c r="AE1635" s="12"/>
      <c r="AF1635" s="12"/>
    </row>
    <row r="1636" spans="1:32" ht="15" customHeight="1">
      <c r="A1636" s="14" t="s">
        <v>31</v>
      </c>
      <c r="B1636" s="3" t="s">
        <v>82</v>
      </c>
      <c r="C1636" s="20" t="s">
        <v>256</v>
      </c>
      <c r="D1636" s="21" t="s">
        <v>158</v>
      </c>
      <c r="E1636" s="21">
        <v>60</v>
      </c>
      <c r="F1636" s="22" t="s">
        <v>29</v>
      </c>
      <c r="G1636" s="21" t="s">
        <v>238</v>
      </c>
      <c r="H1636" s="20" t="s">
        <v>163</v>
      </c>
      <c r="I1636" s="23" t="s">
        <v>163</v>
      </c>
      <c r="J1636" s="23" t="s">
        <v>163</v>
      </c>
      <c r="K1636" s="24" t="s">
        <v>163</v>
      </c>
      <c r="L1636" s="20" t="s">
        <v>163</v>
      </c>
      <c r="R1636" s="5"/>
      <c r="S1636" s="20"/>
      <c r="T1636" s="20"/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12"/>
      <c r="AF1636" s="12"/>
    </row>
    <row r="1637" spans="1:32" ht="15" customHeight="1">
      <c r="A1637" s="14" t="s">
        <v>31</v>
      </c>
      <c r="B1637" s="3" t="s">
        <v>82</v>
      </c>
      <c r="C1637" s="20" t="s">
        <v>256</v>
      </c>
      <c r="D1637" s="21" t="s">
        <v>158</v>
      </c>
      <c r="E1637" s="21">
        <v>60</v>
      </c>
      <c r="F1637" s="22" t="s">
        <v>29</v>
      </c>
      <c r="G1637" s="21" t="s">
        <v>238</v>
      </c>
      <c r="H1637" s="20" t="s">
        <v>163</v>
      </c>
      <c r="I1637" s="23" t="s">
        <v>163</v>
      </c>
      <c r="J1637" s="23" t="s">
        <v>163</v>
      </c>
      <c r="K1637" s="24" t="s">
        <v>163</v>
      </c>
      <c r="L1637" s="20" t="s">
        <v>163</v>
      </c>
      <c r="R1637" s="5"/>
      <c r="S1637" s="20"/>
      <c r="T1637" s="20"/>
      <c r="U1637" s="20"/>
      <c r="V1637" s="20"/>
      <c r="W1637" s="20"/>
      <c r="X1637" s="20"/>
      <c r="Y1637" s="20"/>
      <c r="Z1637" s="20"/>
      <c r="AA1637" s="20"/>
      <c r="AB1637" s="20"/>
      <c r="AC1637" s="20"/>
      <c r="AD1637" s="20"/>
      <c r="AE1637" s="12"/>
      <c r="AF1637" s="12"/>
    </row>
    <row r="1638" spans="1:32" ht="15" customHeight="1">
      <c r="A1638" s="14" t="s">
        <v>31</v>
      </c>
      <c r="B1638" s="3" t="s">
        <v>82</v>
      </c>
      <c r="C1638" s="15" t="s">
        <v>256</v>
      </c>
      <c r="D1638" s="16" t="s">
        <v>158</v>
      </c>
      <c r="E1638" s="16">
        <v>60</v>
      </c>
      <c r="F1638" s="17" t="s">
        <v>27</v>
      </c>
      <c r="G1638" s="16" t="s">
        <v>238</v>
      </c>
      <c r="H1638" s="15" t="s">
        <v>163</v>
      </c>
      <c r="I1638" s="18" t="s">
        <v>163</v>
      </c>
      <c r="J1638" s="18" t="s">
        <v>163</v>
      </c>
      <c r="K1638" s="24" t="s">
        <v>163</v>
      </c>
      <c r="L1638" s="20" t="s">
        <v>163</v>
      </c>
      <c r="R1638" s="5"/>
      <c r="S1638" s="20"/>
      <c r="T1638" s="2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12"/>
      <c r="AF1638" s="12"/>
    </row>
    <row r="1639" spans="1:32" ht="15" customHeight="1">
      <c r="A1639" s="14" t="s">
        <v>31</v>
      </c>
      <c r="B1639" s="3" t="s">
        <v>82</v>
      </c>
      <c r="C1639" s="15" t="s">
        <v>256</v>
      </c>
      <c r="D1639" s="16" t="s">
        <v>158</v>
      </c>
      <c r="E1639" s="16">
        <v>60</v>
      </c>
      <c r="F1639" s="17" t="s">
        <v>27</v>
      </c>
      <c r="G1639" s="16" t="s">
        <v>238</v>
      </c>
      <c r="H1639" s="15" t="s">
        <v>163</v>
      </c>
      <c r="I1639" s="18" t="s">
        <v>163</v>
      </c>
      <c r="J1639" s="18" t="s">
        <v>163</v>
      </c>
      <c r="K1639" s="24" t="s">
        <v>163</v>
      </c>
      <c r="L1639" s="20" t="s">
        <v>163</v>
      </c>
      <c r="R1639" s="5"/>
      <c r="S1639" s="20"/>
      <c r="T1639" s="20"/>
      <c r="U1639" s="20"/>
      <c r="V1639" s="20"/>
      <c r="W1639" s="20"/>
      <c r="X1639" s="20"/>
      <c r="Y1639" s="20"/>
      <c r="Z1639" s="20"/>
      <c r="AA1639" s="20"/>
      <c r="AB1639" s="20"/>
      <c r="AC1639" s="20"/>
      <c r="AD1639" s="20"/>
      <c r="AE1639" s="12"/>
      <c r="AF1639" s="12"/>
    </row>
    <row r="1640" spans="1:32" ht="15" customHeight="1">
      <c r="A1640" s="14" t="s">
        <v>31</v>
      </c>
      <c r="B1640" s="3" t="s">
        <v>82</v>
      </c>
      <c r="C1640" s="15" t="s">
        <v>256</v>
      </c>
      <c r="D1640" s="16" t="s">
        <v>158</v>
      </c>
      <c r="E1640" s="16">
        <v>60</v>
      </c>
      <c r="F1640" s="17" t="s">
        <v>27</v>
      </c>
      <c r="G1640" s="16" t="s">
        <v>238</v>
      </c>
      <c r="H1640" s="15" t="s">
        <v>163</v>
      </c>
      <c r="I1640" s="18" t="s">
        <v>163</v>
      </c>
      <c r="J1640" s="18" t="s">
        <v>163</v>
      </c>
      <c r="K1640" s="24" t="s">
        <v>163</v>
      </c>
      <c r="L1640" s="20" t="s">
        <v>163</v>
      </c>
      <c r="R1640" s="5"/>
      <c r="S1640" s="20"/>
      <c r="T1640" s="2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12"/>
      <c r="AF1640" s="12"/>
    </row>
    <row r="1641" spans="1:32" ht="15" customHeight="1">
      <c r="A1641" s="14" t="s">
        <v>31</v>
      </c>
      <c r="B1641" s="3" t="s">
        <v>82</v>
      </c>
      <c r="C1641" s="15" t="s">
        <v>256</v>
      </c>
      <c r="D1641" s="16" t="s">
        <v>158</v>
      </c>
      <c r="E1641" s="16">
        <v>60</v>
      </c>
      <c r="F1641" s="17" t="s">
        <v>27</v>
      </c>
      <c r="G1641" s="16" t="s">
        <v>238</v>
      </c>
      <c r="H1641" s="15" t="s">
        <v>163</v>
      </c>
      <c r="I1641" s="18" t="s">
        <v>163</v>
      </c>
      <c r="J1641" s="18" t="s">
        <v>163</v>
      </c>
      <c r="K1641" s="24" t="s">
        <v>163</v>
      </c>
      <c r="L1641" s="20" t="s">
        <v>163</v>
      </c>
      <c r="R1641" s="5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12"/>
      <c r="AF1641" s="12"/>
    </row>
    <row r="1642" spans="1:32" ht="15" customHeight="1">
      <c r="A1642" s="14" t="s">
        <v>25</v>
      </c>
      <c r="B1642" s="3" t="s">
        <v>82</v>
      </c>
      <c r="C1642" s="15" t="s">
        <v>256</v>
      </c>
      <c r="D1642" s="16" t="s">
        <v>158</v>
      </c>
      <c r="E1642" s="16">
        <v>60</v>
      </c>
      <c r="F1642" s="17" t="s">
        <v>29</v>
      </c>
      <c r="G1642" s="16" t="s">
        <v>238</v>
      </c>
      <c r="H1642" s="15" t="s">
        <v>163</v>
      </c>
      <c r="I1642" s="18" t="s">
        <v>163</v>
      </c>
      <c r="J1642" s="18" t="s">
        <v>163</v>
      </c>
      <c r="K1642" s="24" t="s">
        <v>163</v>
      </c>
      <c r="L1642" s="20" t="s">
        <v>163</v>
      </c>
      <c r="R1642" s="5"/>
      <c r="S1642" s="20"/>
      <c r="T1642" s="2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12"/>
      <c r="AF1642" s="12"/>
    </row>
    <row r="1643" spans="1:32" ht="15" customHeight="1">
      <c r="A1643" s="14" t="s">
        <v>25</v>
      </c>
      <c r="B1643" s="3" t="s">
        <v>82</v>
      </c>
      <c r="C1643" s="15" t="s">
        <v>256</v>
      </c>
      <c r="D1643" s="16" t="s">
        <v>158</v>
      </c>
      <c r="E1643" s="16">
        <v>60</v>
      </c>
      <c r="F1643" s="17" t="s">
        <v>29</v>
      </c>
      <c r="G1643" s="16" t="s">
        <v>238</v>
      </c>
      <c r="H1643" s="15" t="s">
        <v>163</v>
      </c>
      <c r="I1643" s="18" t="s">
        <v>163</v>
      </c>
      <c r="J1643" s="18" t="s">
        <v>163</v>
      </c>
      <c r="K1643" s="24" t="s">
        <v>163</v>
      </c>
      <c r="L1643" s="20" t="s">
        <v>163</v>
      </c>
      <c r="R1643" s="5"/>
      <c r="S1643" s="20"/>
      <c r="T1643" s="20"/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0"/>
      <c r="AE1643" s="12"/>
      <c r="AF1643" s="12"/>
    </row>
    <row r="1644" spans="1:32" ht="15" customHeight="1">
      <c r="A1644" s="14" t="s">
        <v>25</v>
      </c>
      <c r="B1644" s="3" t="s">
        <v>82</v>
      </c>
      <c r="C1644" s="15" t="s">
        <v>256</v>
      </c>
      <c r="D1644" s="16" t="s">
        <v>158</v>
      </c>
      <c r="E1644" s="16">
        <v>60</v>
      </c>
      <c r="F1644" s="17" t="s">
        <v>29</v>
      </c>
      <c r="G1644" s="16" t="s">
        <v>238</v>
      </c>
      <c r="H1644" s="15" t="s">
        <v>163</v>
      </c>
      <c r="I1644" s="18" t="s">
        <v>163</v>
      </c>
      <c r="J1644" s="18" t="s">
        <v>163</v>
      </c>
      <c r="K1644" s="24" t="s">
        <v>163</v>
      </c>
      <c r="L1644" s="20" t="s">
        <v>163</v>
      </c>
      <c r="R1644" s="5"/>
      <c r="S1644" s="20"/>
      <c r="T1644" s="20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0"/>
      <c r="AE1644" s="12"/>
      <c r="AF1644" s="12"/>
    </row>
    <row r="1645" spans="1:32" ht="15" customHeight="1">
      <c r="A1645" s="14" t="s">
        <v>25</v>
      </c>
      <c r="B1645" s="3" t="s">
        <v>82</v>
      </c>
      <c r="C1645" s="15" t="s">
        <v>256</v>
      </c>
      <c r="D1645" s="16" t="s">
        <v>158</v>
      </c>
      <c r="E1645" s="16">
        <v>60</v>
      </c>
      <c r="F1645" s="17" t="s">
        <v>29</v>
      </c>
      <c r="G1645" s="16" t="s">
        <v>238</v>
      </c>
      <c r="H1645" s="15" t="s">
        <v>163</v>
      </c>
      <c r="I1645" s="18" t="s">
        <v>163</v>
      </c>
      <c r="J1645" s="18" t="s">
        <v>163</v>
      </c>
      <c r="K1645" s="24" t="s">
        <v>163</v>
      </c>
      <c r="L1645" s="20" t="s">
        <v>163</v>
      </c>
      <c r="R1645" s="5"/>
      <c r="S1645" s="20"/>
      <c r="T1645" s="20"/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0"/>
      <c r="AE1645" s="12"/>
      <c r="AF1645" s="12"/>
    </row>
    <row r="1646" spans="1:32" ht="15" customHeight="1">
      <c r="A1646" s="14" t="s">
        <v>22</v>
      </c>
      <c r="B1646" s="3" t="s">
        <v>82</v>
      </c>
      <c r="C1646" s="20" t="s">
        <v>256</v>
      </c>
      <c r="D1646" s="21" t="s">
        <v>158</v>
      </c>
      <c r="E1646" s="21">
        <v>60</v>
      </c>
      <c r="F1646" s="22" t="s">
        <v>24</v>
      </c>
      <c r="G1646" s="21" t="s">
        <v>238</v>
      </c>
      <c r="H1646" s="20" t="s">
        <v>163</v>
      </c>
      <c r="I1646" s="23" t="s">
        <v>163</v>
      </c>
      <c r="J1646" s="23" t="s">
        <v>163</v>
      </c>
      <c r="K1646" s="24" t="s">
        <v>163</v>
      </c>
      <c r="L1646" s="20" t="s">
        <v>163</v>
      </c>
      <c r="R1646" s="5"/>
      <c r="S1646" s="20"/>
      <c r="T1646" s="2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12"/>
      <c r="AF1646" s="12"/>
    </row>
    <row r="1647" spans="1:32" ht="15" customHeight="1">
      <c r="A1647" s="14" t="s">
        <v>22</v>
      </c>
      <c r="B1647" s="3" t="s">
        <v>82</v>
      </c>
      <c r="C1647" s="20" t="s">
        <v>256</v>
      </c>
      <c r="D1647" s="21" t="s">
        <v>158</v>
      </c>
      <c r="E1647" s="21">
        <v>60</v>
      </c>
      <c r="F1647" s="22" t="s">
        <v>24</v>
      </c>
      <c r="G1647" s="21" t="s">
        <v>238</v>
      </c>
      <c r="H1647" s="20" t="s">
        <v>163</v>
      </c>
      <c r="I1647" s="23" t="s">
        <v>163</v>
      </c>
      <c r="J1647" s="23" t="s">
        <v>163</v>
      </c>
      <c r="K1647" s="24" t="s">
        <v>163</v>
      </c>
      <c r="L1647" s="20" t="s">
        <v>163</v>
      </c>
      <c r="R1647" s="5"/>
      <c r="S1647" s="20"/>
      <c r="T1647" s="20"/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0"/>
      <c r="AE1647" s="12"/>
      <c r="AF1647" s="12"/>
    </row>
    <row r="1648" spans="1:32" ht="15" customHeight="1">
      <c r="A1648" s="14" t="s">
        <v>22</v>
      </c>
      <c r="B1648" s="3" t="s">
        <v>82</v>
      </c>
      <c r="C1648" s="20" t="s">
        <v>256</v>
      </c>
      <c r="D1648" s="21" t="s">
        <v>158</v>
      </c>
      <c r="E1648" s="21">
        <v>60</v>
      </c>
      <c r="F1648" s="22" t="s">
        <v>24</v>
      </c>
      <c r="G1648" s="21" t="s">
        <v>238</v>
      </c>
      <c r="H1648" s="20" t="s">
        <v>163</v>
      </c>
      <c r="I1648" s="23" t="s">
        <v>163</v>
      </c>
      <c r="J1648" s="23" t="s">
        <v>163</v>
      </c>
      <c r="K1648" s="24" t="s">
        <v>163</v>
      </c>
      <c r="L1648" s="20" t="s">
        <v>163</v>
      </c>
      <c r="R1648" s="5"/>
      <c r="S1648" s="20"/>
      <c r="T1648" s="20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12"/>
      <c r="AF1648" s="12"/>
    </row>
    <row r="1649" spans="1:32" ht="15" customHeight="1">
      <c r="A1649" s="14" t="s">
        <v>22</v>
      </c>
      <c r="B1649" s="3" t="s">
        <v>82</v>
      </c>
      <c r="C1649" s="20" t="s">
        <v>256</v>
      </c>
      <c r="D1649" s="21" t="s">
        <v>158</v>
      </c>
      <c r="E1649" s="21">
        <v>60</v>
      </c>
      <c r="F1649" s="22" t="s">
        <v>24</v>
      </c>
      <c r="G1649" s="21" t="s">
        <v>238</v>
      </c>
      <c r="H1649" s="20" t="s">
        <v>163</v>
      </c>
      <c r="I1649" s="23" t="s">
        <v>163</v>
      </c>
      <c r="J1649" s="23" t="s">
        <v>163</v>
      </c>
      <c r="K1649" s="24" t="s">
        <v>163</v>
      </c>
      <c r="L1649" s="20" t="s">
        <v>163</v>
      </c>
      <c r="R1649" s="5"/>
      <c r="S1649" s="20"/>
      <c r="T1649" s="20"/>
      <c r="U1649" s="20"/>
      <c r="V1649" s="20"/>
      <c r="W1649" s="20"/>
      <c r="X1649" s="20"/>
      <c r="Y1649" s="20"/>
      <c r="Z1649" s="20"/>
      <c r="AA1649" s="20"/>
      <c r="AB1649" s="20"/>
      <c r="AC1649" s="20"/>
      <c r="AD1649" s="20"/>
      <c r="AE1649" s="12"/>
      <c r="AF1649" s="12"/>
    </row>
    <row r="1650" spans="1:32" ht="15" customHeight="1">
      <c r="A1650" s="14" t="s">
        <v>31</v>
      </c>
      <c r="B1650" s="3" t="s">
        <v>58</v>
      </c>
      <c r="C1650" s="20" t="s">
        <v>208</v>
      </c>
      <c r="D1650" s="21" t="s">
        <v>158</v>
      </c>
      <c r="E1650" s="21">
        <v>60</v>
      </c>
      <c r="F1650" s="22" t="s">
        <v>24</v>
      </c>
      <c r="G1650" s="21" t="s">
        <v>166</v>
      </c>
      <c r="H1650" s="20" t="s">
        <v>163</v>
      </c>
      <c r="I1650" s="23" t="s">
        <v>163</v>
      </c>
      <c r="J1650" s="23" t="s">
        <v>163</v>
      </c>
      <c r="K1650" s="24" t="s">
        <v>163</v>
      </c>
      <c r="L1650" s="20" t="s">
        <v>163</v>
      </c>
      <c r="R1650" s="5"/>
      <c r="S1650" s="20"/>
      <c r="T1650" s="2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12"/>
      <c r="AF1650" s="12"/>
    </row>
    <row r="1651" spans="1:32" ht="15" customHeight="1">
      <c r="A1651" s="14" t="s">
        <v>31</v>
      </c>
      <c r="B1651" s="3" t="s">
        <v>58</v>
      </c>
      <c r="C1651" s="20" t="s">
        <v>208</v>
      </c>
      <c r="D1651" s="21" t="s">
        <v>158</v>
      </c>
      <c r="E1651" s="21">
        <v>60</v>
      </c>
      <c r="F1651" s="22" t="s">
        <v>24</v>
      </c>
      <c r="G1651" s="21" t="s">
        <v>166</v>
      </c>
      <c r="H1651" s="20" t="s">
        <v>163</v>
      </c>
      <c r="I1651" s="23" t="s">
        <v>163</v>
      </c>
      <c r="J1651" s="23" t="s">
        <v>163</v>
      </c>
      <c r="K1651" s="24" t="s">
        <v>163</v>
      </c>
      <c r="L1651" s="20" t="s">
        <v>163</v>
      </c>
      <c r="R1651" s="5"/>
      <c r="S1651" s="20"/>
      <c r="T1651" s="20"/>
      <c r="U1651" s="20"/>
      <c r="V1651" s="20"/>
      <c r="W1651" s="20"/>
      <c r="X1651" s="20"/>
      <c r="Y1651" s="20"/>
      <c r="Z1651" s="20"/>
      <c r="AA1651" s="20"/>
      <c r="AB1651" s="20"/>
      <c r="AC1651" s="20"/>
      <c r="AD1651" s="20"/>
      <c r="AE1651" s="12"/>
      <c r="AF1651" s="12"/>
    </row>
    <row r="1652" spans="1:32" ht="15" customHeight="1">
      <c r="A1652" s="14" t="s">
        <v>31</v>
      </c>
      <c r="B1652" s="3" t="s">
        <v>58</v>
      </c>
      <c r="C1652" s="20" t="s">
        <v>208</v>
      </c>
      <c r="D1652" s="21" t="s">
        <v>158</v>
      </c>
      <c r="E1652" s="21">
        <v>60</v>
      </c>
      <c r="F1652" s="22" t="s">
        <v>24</v>
      </c>
      <c r="G1652" s="21" t="s">
        <v>166</v>
      </c>
      <c r="H1652" s="20" t="s">
        <v>163</v>
      </c>
      <c r="I1652" s="23" t="s">
        <v>163</v>
      </c>
      <c r="J1652" s="23" t="s">
        <v>163</v>
      </c>
      <c r="K1652" s="24" t="s">
        <v>163</v>
      </c>
      <c r="L1652" s="20" t="s">
        <v>163</v>
      </c>
      <c r="R1652" s="5"/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12"/>
      <c r="AF1652" s="12"/>
    </row>
    <row r="1653" spans="1:32" ht="15" customHeight="1">
      <c r="A1653" s="14" t="s">
        <v>31</v>
      </c>
      <c r="B1653" s="3" t="s">
        <v>58</v>
      </c>
      <c r="C1653" s="20" t="s">
        <v>208</v>
      </c>
      <c r="D1653" s="21" t="s">
        <v>158</v>
      </c>
      <c r="E1653" s="21">
        <v>60</v>
      </c>
      <c r="F1653" s="22" t="s">
        <v>24</v>
      </c>
      <c r="G1653" s="21" t="s">
        <v>166</v>
      </c>
      <c r="H1653" s="20" t="s">
        <v>163</v>
      </c>
      <c r="I1653" s="23" t="s">
        <v>163</v>
      </c>
      <c r="J1653" s="23" t="s">
        <v>163</v>
      </c>
      <c r="K1653" s="24" t="s">
        <v>163</v>
      </c>
      <c r="L1653" s="20" t="s">
        <v>163</v>
      </c>
      <c r="R1653" s="5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12"/>
      <c r="AF1653" s="12"/>
    </row>
    <row r="1654" spans="1:32" ht="15" customHeight="1">
      <c r="A1654" s="14" t="s">
        <v>31</v>
      </c>
      <c r="B1654" s="3" t="s">
        <v>58</v>
      </c>
      <c r="C1654" s="20" t="s">
        <v>208</v>
      </c>
      <c r="D1654" s="21" t="s">
        <v>158</v>
      </c>
      <c r="E1654" s="21">
        <v>60</v>
      </c>
      <c r="F1654" s="22" t="s">
        <v>29</v>
      </c>
      <c r="G1654" s="21" t="s">
        <v>166</v>
      </c>
      <c r="H1654" s="20" t="s">
        <v>163</v>
      </c>
      <c r="I1654" s="23" t="s">
        <v>163</v>
      </c>
      <c r="J1654" s="23" t="s">
        <v>163</v>
      </c>
      <c r="K1654" s="24" t="s">
        <v>163</v>
      </c>
      <c r="L1654" s="20" t="s">
        <v>163</v>
      </c>
      <c r="R1654" s="5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12"/>
      <c r="AF1654" s="12"/>
    </row>
    <row r="1655" spans="1:32" ht="15" customHeight="1">
      <c r="A1655" s="14" t="s">
        <v>31</v>
      </c>
      <c r="B1655" s="3" t="s">
        <v>58</v>
      </c>
      <c r="C1655" s="20" t="s">
        <v>208</v>
      </c>
      <c r="D1655" s="21" t="s">
        <v>158</v>
      </c>
      <c r="E1655" s="21">
        <v>60</v>
      </c>
      <c r="F1655" s="22" t="s">
        <v>29</v>
      </c>
      <c r="G1655" s="21" t="s">
        <v>166</v>
      </c>
      <c r="H1655" s="20" t="s">
        <v>163</v>
      </c>
      <c r="I1655" s="23" t="s">
        <v>163</v>
      </c>
      <c r="J1655" s="23" t="s">
        <v>163</v>
      </c>
      <c r="K1655" s="24" t="s">
        <v>163</v>
      </c>
      <c r="L1655" s="20" t="s">
        <v>163</v>
      </c>
      <c r="R1655" s="5"/>
      <c r="S1655" s="20"/>
      <c r="T1655" s="20"/>
      <c r="U1655" s="20"/>
      <c r="V1655" s="20"/>
      <c r="W1655" s="20"/>
      <c r="X1655" s="20"/>
      <c r="Y1655" s="20"/>
      <c r="Z1655" s="20"/>
      <c r="AA1655" s="20"/>
      <c r="AB1655" s="20"/>
      <c r="AC1655" s="20"/>
      <c r="AD1655" s="20"/>
      <c r="AE1655" s="12"/>
      <c r="AF1655" s="12"/>
    </row>
    <row r="1656" spans="1:32" ht="15" customHeight="1">
      <c r="A1656" s="14" t="s">
        <v>31</v>
      </c>
      <c r="B1656" s="3" t="s">
        <v>58</v>
      </c>
      <c r="C1656" s="20" t="s">
        <v>208</v>
      </c>
      <c r="D1656" s="21" t="s">
        <v>158</v>
      </c>
      <c r="E1656" s="21">
        <v>60</v>
      </c>
      <c r="F1656" s="22" t="s">
        <v>29</v>
      </c>
      <c r="G1656" s="21" t="s">
        <v>166</v>
      </c>
      <c r="H1656" s="20" t="s">
        <v>163</v>
      </c>
      <c r="I1656" s="23" t="s">
        <v>163</v>
      </c>
      <c r="J1656" s="23" t="s">
        <v>163</v>
      </c>
      <c r="K1656" s="24" t="s">
        <v>163</v>
      </c>
      <c r="L1656" s="20" t="s">
        <v>163</v>
      </c>
      <c r="R1656" s="5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12"/>
      <c r="AF1656" s="12"/>
    </row>
    <row r="1657" spans="1:32" ht="15" customHeight="1">
      <c r="A1657" s="14" t="s">
        <v>31</v>
      </c>
      <c r="B1657" s="3" t="s">
        <v>58</v>
      </c>
      <c r="C1657" s="20" t="s">
        <v>208</v>
      </c>
      <c r="D1657" s="21" t="s">
        <v>158</v>
      </c>
      <c r="E1657" s="21">
        <v>60</v>
      </c>
      <c r="F1657" s="22" t="s">
        <v>29</v>
      </c>
      <c r="G1657" s="21" t="s">
        <v>166</v>
      </c>
      <c r="H1657" s="20" t="s">
        <v>163</v>
      </c>
      <c r="I1657" s="23" t="s">
        <v>163</v>
      </c>
      <c r="J1657" s="23" t="s">
        <v>163</v>
      </c>
      <c r="K1657" s="24" t="s">
        <v>163</v>
      </c>
      <c r="L1657" s="20" t="s">
        <v>163</v>
      </c>
      <c r="R1657" s="5"/>
      <c r="S1657" s="20"/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12"/>
      <c r="AF1657" s="12"/>
    </row>
    <row r="1658" spans="1:32" ht="15" customHeight="1">
      <c r="A1658" s="14" t="s">
        <v>25</v>
      </c>
      <c r="B1658" s="3" t="s">
        <v>58</v>
      </c>
      <c r="C1658" s="15" t="s">
        <v>208</v>
      </c>
      <c r="D1658" s="16" t="s">
        <v>158</v>
      </c>
      <c r="E1658" s="16">
        <v>60</v>
      </c>
      <c r="F1658" s="17" t="s">
        <v>29</v>
      </c>
      <c r="G1658" s="16" t="s">
        <v>166</v>
      </c>
      <c r="H1658" s="15" t="s">
        <v>163</v>
      </c>
      <c r="I1658" s="18" t="s">
        <v>163</v>
      </c>
      <c r="J1658" s="18" t="s">
        <v>163</v>
      </c>
      <c r="K1658" s="19" t="s">
        <v>163</v>
      </c>
      <c r="L1658" s="15" t="s">
        <v>163</v>
      </c>
      <c r="R1658" s="5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12"/>
      <c r="AF1658" s="12"/>
    </row>
    <row r="1659" spans="1:32" ht="15" customHeight="1">
      <c r="A1659" s="14" t="s">
        <v>25</v>
      </c>
      <c r="B1659" s="3" t="s">
        <v>58</v>
      </c>
      <c r="C1659" s="15" t="s">
        <v>208</v>
      </c>
      <c r="D1659" s="16" t="s">
        <v>158</v>
      </c>
      <c r="E1659" s="16">
        <v>60</v>
      </c>
      <c r="F1659" s="17" t="s">
        <v>29</v>
      </c>
      <c r="G1659" s="16" t="s">
        <v>166</v>
      </c>
      <c r="H1659" s="15" t="s">
        <v>163</v>
      </c>
      <c r="I1659" s="18" t="s">
        <v>163</v>
      </c>
      <c r="J1659" s="18" t="s">
        <v>163</v>
      </c>
      <c r="K1659" s="19" t="s">
        <v>163</v>
      </c>
      <c r="L1659" s="15" t="s">
        <v>163</v>
      </c>
      <c r="R1659" s="5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12"/>
      <c r="AF1659" s="12"/>
    </row>
    <row r="1660" spans="1:32" ht="15" customHeight="1">
      <c r="A1660" s="14" t="s">
        <v>25</v>
      </c>
      <c r="B1660" s="3" t="s">
        <v>58</v>
      </c>
      <c r="C1660" s="15" t="s">
        <v>208</v>
      </c>
      <c r="D1660" s="16" t="s">
        <v>158</v>
      </c>
      <c r="E1660" s="16">
        <v>60</v>
      </c>
      <c r="F1660" s="17" t="s">
        <v>29</v>
      </c>
      <c r="G1660" s="16" t="s">
        <v>166</v>
      </c>
      <c r="H1660" s="15" t="s">
        <v>163</v>
      </c>
      <c r="I1660" s="18" t="s">
        <v>163</v>
      </c>
      <c r="J1660" s="18" t="s">
        <v>163</v>
      </c>
      <c r="K1660" s="19" t="s">
        <v>163</v>
      </c>
      <c r="L1660" s="15" t="s">
        <v>163</v>
      </c>
      <c r="R1660" s="5"/>
      <c r="S1660" s="20"/>
      <c r="T1660" s="20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12"/>
      <c r="AF1660" s="12"/>
    </row>
    <row r="1661" spans="1:32" ht="15" customHeight="1">
      <c r="A1661" s="14" t="s">
        <v>25</v>
      </c>
      <c r="B1661" s="3" t="s">
        <v>58</v>
      </c>
      <c r="C1661" s="15" t="s">
        <v>208</v>
      </c>
      <c r="D1661" s="16" t="s">
        <v>158</v>
      </c>
      <c r="E1661" s="16">
        <v>60</v>
      </c>
      <c r="F1661" s="17" t="s">
        <v>29</v>
      </c>
      <c r="G1661" s="16" t="s">
        <v>166</v>
      </c>
      <c r="H1661" s="15" t="s">
        <v>163</v>
      </c>
      <c r="I1661" s="18" t="s">
        <v>163</v>
      </c>
      <c r="J1661" s="18" t="s">
        <v>163</v>
      </c>
      <c r="K1661" s="19" t="s">
        <v>163</v>
      </c>
      <c r="L1661" s="15" t="s">
        <v>163</v>
      </c>
      <c r="R1661" s="5"/>
      <c r="S1661" s="20"/>
      <c r="T1661" s="20"/>
      <c r="U1661" s="20"/>
      <c r="V1661" s="20"/>
      <c r="W1661" s="20"/>
      <c r="X1661" s="20"/>
      <c r="Y1661" s="20"/>
      <c r="Z1661" s="20"/>
      <c r="AA1661" s="20"/>
      <c r="AB1661" s="20"/>
      <c r="AC1661" s="20"/>
      <c r="AD1661" s="20"/>
      <c r="AE1661" s="12"/>
      <c r="AF1661" s="12"/>
    </row>
    <row r="1662" spans="1:32" ht="15" customHeight="1">
      <c r="A1662" s="14" t="s">
        <v>31</v>
      </c>
      <c r="B1662" s="3" t="s">
        <v>49</v>
      </c>
      <c r="C1662" s="20" t="s">
        <v>213</v>
      </c>
      <c r="D1662" s="21" t="s">
        <v>158</v>
      </c>
      <c r="E1662" s="21">
        <v>60</v>
      </c>
      <c r="F1662" s="22" t="s">
        <v>24</v>
      </c>
      <c r="G1662" s="21" t="s">
        <v>166</v>
      </c>
      <c r="H1662" s="20" t="s">
        <v>163</v>
      </c>
      <c r="I1662" s="23" t="s">
        <v>163</v>
      </c>
      <c r="J1662" s="23" t="s">
        <v>163</v>
      </c>
      <c r="K1662" s="24" t="s">
        <v>163</v>
      </c>
      <c r="L1662" s="20" t="s">
        <v>163</v>
      </c>
      <c r="R1662" s="5"/>
      <c r="S1662" s="20"/>
      <c r="T1662" s="2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12"/>
      <c r="AF1662" s="12"/>
    </row>
    <row r="1663" spans="1:32" ht="15" customHeight="1">
      <c r="A1663" s="14" t="s">
        <v>31</v>
      </c>
      <c r="B1663" s="3" t="s">
        <v>49</v>
      </c>
      <c r="C1663" s="20" t="s">
        <v>213</v>
      </c>
      <c r="D1663" s="21" t="s">
        <v>158</v>
      </c>
      <c r="E1663" s="21">
        <v>60</v>
      </c>
      <c r="F1663" s="22" t="s">
        <v>24</v>
      </c>
      <c r="G1663" s="21" t="s">
        <v>166</v>
      </c>
      <c r="H1663" s="20" t="s">
        <v>163</v>
      </c>
      <c r="I1663" s="23" t="s">
        <v>163</v>
      </c>
      <c r="J1663" s="23" t="s">
        <v>163</v>
      </c>
      <c r="K1663" s="24" t="s">
        <v>163</v>
      </c>
      <c r="L1663" s="20" t="s">
        <v>163</v>
      </c>
      <c r="R1663" s="5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20"/>
      <c r="AC1663" s="20"/>
      <c r="AD1663" s="20"/>
      <c r="AE1663" s="12"/>
      <c r="AF1663" s="12"/>
    </row>
    <row r="1664" spans="1:32" ht="15" customHeight="1">
      <c r="A1664" s="14" t="s">
        <v>31</v>
      </c>
      <c r="B1664" s="3" t="s">
        <v>49</v>
      </c>
      <c r="C1664" s="20" t="s">
        <v>213</v>
      </c>
      <c r="D1664" s="21" t="s">
        <v>158</v>
      </c>
      <c r="E1664" s="21">
        <v>60</v>
      </c>
      <c r="F1664" s="22" t="s">
        <v>24</v>
      </c>
      <c r="G1664" s="21" t="s">
        <v>166</v>
      </c>
      <c r="H1664" s="20" t="s">
        <v>163</v>
      </c>
      <c r="I1664" s="23" t="s">
        <v>163</v>
      </c>
      <c r="J1664" s="23" t="s">
        <v>163</v>
      </c>
      <c r="K1664" s="24" t="s">
        <v>163</v>
      </c>
      <c r="L1664" s="20" t="s">
        <v>163</v>
      </c>
      <c r="R1664" s="5"/>
      <c r="S1664" s="20"/>
      <c r="T1664" s="2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12"/>
      <c r="AF1664" s="12"/>
    </row>
    <row r="1665" spans="1:32" ht="15" customHeight="1">
      <c r="A1665" s="14" t="s">
        <v>31</v>
      </c>
      <c r="B1665" s="3" t="s">
        <v>49</v>
      </c>
      <c r="C1665" s="20" t="s">
        <v>213</v>
      </c>
      <c r="D1665" s="21" t="s">
        <v>158</v>
      </c>
      <c r="E1665" s="21">
        <v>60</v>
      </c>
      <c r="F1665" s="22" t="s">
        <v>24</v>
      </c>
      <c r="G1665" s="21" t="s">
        <v>166</v>
      </c>
      <c r="H1665" s="20" t="s">
        <v>163</v>
      </c>
      <c r="I1665" s="23" t="s">
        <v>163</v>
      </c>
      <c r="J1665" s="23" t="s">
        <v>163</v>
      </c>
      <c r="K1665" s="24" t="s">
        <v>163</v>
      </c>
      <c r="L1665" s="20" t="s">
        <v>163</v>
      </c>
      <c r="R1665" s="5"/>
      <c r="S1665" s="20"/>
      <c r="T1665" s="20"/>
      <c r="U1665" s="20"/>
      <c r="V1665" s="20"/>
      <c r="W1665" s="20"/>
      <c r="X1665" s="20"/>
      <c r="Y1665" s="20"/>
      <c r="Z1665" s="20"/>
      <c r="AA1665" s="20"/>
      <c r="AB1665" s="20"/>
      <c r="AC1665" s="20"/>
      <c r="AD1665" s="20"/>
      <c r="AE1665" s="12"/>
      <c r="AF1665" s="12"/>
    </row>
    <row r="1666" spans="1:32" ht="15" customHeight="1">
      <c r="A1666" s="14" t="s">
        <v>31</v>
      </c>
      <c r="B1666" s="3" t="s">
        <v>49</v>
      </c>
      <c r="C1666" s="20" t="s">
        <v>213</v>
      </c>
      <c r="D1666" s="21" t="s">
        <v>158</v>
      </c>
      <c r="E1666" s="21">
        <v>60</v>
      </c>
      <c r="F1666" s="22" t="s">
        <v>29</v>
      </c>
      <c r="G1666" s="21" t="s">
        <v>166</v>
      </c>
      <c r="H1666" s="20" t="s">
        <v>163</v>
      </c>
      <c r="I1666" s="23" t="s">
        <v>163</v>
      </c>
      <c r="J1666" s="23" t="s">
        <v>163</v>
      </c>
      <c r="K1666" s="24" t="s">
        <v>163</v>
      </c>
      <c r="L1666" s="20" t="s">
        <v>163</v>
      </c>
      <c r="R1666" s="5"/>
      <c r="S1666" s="20"/>
      <c r="T1666" s="20"/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0"/>
      <c r="AE1666" s="12"/>
      <c r="AF1666" s="12"/>
    </row>
    <row r="1667" spans="1:32" ht="15" customHeight="1">
      <c r="A1667" s="14" t="s">
        <v>31</v>
      </c>
      <c r="B1667" s="3" t="s">
        <v>49</v>
      </c>
      <c r="C1667" s="20" t="s">
        <v>213</v>
      </c>
      <c r="D1667" s="21" t="s">
        <v>158</v>
      </c>
      <c r="E1667" s="21">
        <v>60</v>
      </c>
      <c r="F1667" s="22" t="s">
        <v>29</v>
      </c>
      <c r="G1667" s="21" t="s">
        <v>166</v>
      </c>
      <c r="H1667" s="20" t="s">
        <v>163</v>
      </c>
      <c r="I1667" s="23" t="s">
        <v>163</v>
      </c>
      <c r="J1667" s="23" t="s">
        <v>163</v>
      </c>
      <c r="K1667" s="24" t="s">
        <v>163</v>
      </c>
      <c r="L1667" s="20" t="s">
        <v>163</v>
      </c>
      <c r="R1667" s="5"/>
      <c r="S1667" s="20"/>
      <c r="T1667" s="20"/>
      <c r="U1667" s="20"/>
      <c r="V1667" s="20"/>
      <c r="W1667" s="20"/>
      <c r="X1667" s="20"/>
      <c r="Y1667" s="20"/>
      <c r="Z1667" s="20"/>
      <c r="AA1667" s="20"/>
      <c r="AB1667" s="20"/>
      <c r="AC1667" s="20"/>
      <c r="AD1667" s="20"/>
      <c r="AE1667" s="12"/>
      <c r="AF1667" s="12"/>
    </row>
    <row r="1668" spans="1:32" ht="15" customHeight="1">
      <c r="A1668" s="14" t="s">
        <v>31</v>
      </c>
      <c r="B1668" s="3" t="s">
        <v>49</v>
      </c>
      <c r="C1668" s="20" t="s">
        <v>213</v>
      </c>
      <c r="D1668" s="21" t="s">
        <v>158</v>
      </c>
      <c r="E1668" s="21">
        <v>60</v>
      </c>
      <c r="F1668" s="22" t="s">
        <v>29</v>
      </c>
      <c r="G1668" s="21" t="s">
        <v>166</v>
      </c>
      <c r="H1668" s="20" t="s">
        <v>163</v>
      </c>
      <c r="I1668" s="23" t="s">
        <v>163</v>
      </c>
      <c r="J1668" s="23" t="s">
        <v>163</v>
      </c>
      <c r="K1668" s="24" t="s">
        <v>163</v>
      </c>
      <c r="L1668" s="20" t="s">
        <v>163</v>
      </c>
      <c r="R1668" s="5"/>
      <c r="S1668" s="20"/>
      <c r="T1668" s="2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12"/>
      <c r="AF1668" s="12"/>
    </row>
    <row r="1669" spans="1:32" ht="15" customHeight="1">
      <c r="A1669" s="14" t="s">
        <v>31</v>
      </c>
      <c r="B1669" s="3" t="s">
        <v>49</v>
      </c>
      <c r="C1669" s="20" t="s">
        <v>213</v>
      </c>
      <c r="D1669" s="21" t="s">
        <v>158</v>
      </c>
      <c r="E1669" s="21">
        <v>60</v>
      </c>
      <c r="F1669" s="22" t="s">
        <v>29</v>
      </c>
      <c r="G1669" s="21" t="s">
        <v>166</v>
      </c>
      <c r="H1669" s="20" t="s">
        <v>163</v>
      </c>
      <c r="I1669" s="23" t="s">
        <v>163</v>
      </c>
      <c r="J1669" s="23" t="s">
        <v>163</v>
      </c>
      <c r="K1669" s="24" t="s">
        <v>163</v>
      </c>
      <c r="L1669" s="20" t="s">
        <v>163</v>
      </c>
      <c r="R1669" s="5"/>
      <c r="S1669" s="20"/>
      <c r="T1669" s="20"/>
      <c r="U1669" s="20"/>
      <c r="V1669" s="20"/>
      <c r="W1669" s="20"/>
      <c r="X1669" s="20"/>
      <c r="Y1669" s="20"/>
      <c r="Z1669" s="20"/>
      <c r="AA1669" s="20"/>
      <c r="AB1669" s="20"/>
      <c r="AC1669" s="20"/>
      <c r="AD1669" s="20"/>
      <c r="AE1669" s="12"/>
      <c r="AF1669" s="12"/>
    </row>
    <row r="1670" spans="1:32" ht="15" customHeight="1">
      <c r="A1670" s="14" t="s">
        <v>31</v>
      </c>
      <c r="B1670" s="3" t="s">
        <v>77</v>
      </c>
      <c r="C1670" s="20" t="s">
        <v>235</v>
      </c>
      <c r="D1670" s="21" t="s">
        <v>158</v>
      </c>
      <c r="E1670" s="21">
        <v>60</v>
      </c>
      <c r="F1670" s="22" t="s">
        <v>24</v>
      </c>
      <c r="G1670" s="21" t="s">
        <v>166</v>
      </c>
      <c r="H1670" s="20" t="s">
        <v>163</v>
      </c>
      <c r="I1670" s="23" t="s">
        <v>163</v>
      </c>
      <c r="J1670" s="23" t="s">
        <v>163</v>
      </c>
      <c r="K1670" s="24" t="s">
        <v>163</v>
      </c>
      <c r="L1670" s="20" t="s">
        <v>163</v>
      </c>
      <c r="R1670" s="5"/>
      <c r="S1670" s="20"/>
      <c r="T1670" s="20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0"/>
      <c r="AE1670" s="12"/>
      <c r="AF1670" s="12"/>
    </row>
    <row r="1671" spans="1:32" ht="15" customHeight="1">
      <c r="A1671" s="14" t="s">
        <v>31</v>
      </c>
      <c r="B1671" s="3" t="s">
        <v>77</v>
      </c>
      <c r="C1671" s="20" t="s">
        <v>235</v>
      </c>
      <c r="D1671" s="21" t="s">
        <v>158</v>
      </c>
      <c r="E1671" s="21">
        <v>60</v>
      </c>
      <c r="F1671" s="22" t="s">
        <v>24</v>
      </c>
      <c r="G1671" s="21" t="s">
        <v>166</v>
      </c>
      <c r="H1671" s="20" t="s">
        <v>163</v>
      </c>
      <c r="I1671" s="23" t="s">
        <v>163</v>
      </c>
      <c r="J1671" s="23" t="s">
        <v>163</v>
      </c>
      <c r="K1671" s="24" t="s">
        <v>163</v>
      </c>
      <c r="L1671" s="20" t="s">
        <v>163</v>
      </c>
      <c r="R1671" s="5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12"/>
      <c r="AF1671" s="12"/>
    </row>
    <row r="1672" spans="1:32" ht="15" customHeight="1">
      <c r="A1672" s="14" t="s">
        <v>31</v>
      </c>
      <c r="B1672" s="3" t="s">
        <v>77</v>
      </c>
      <c r="C1672" s="20" t="s">
        <v>235</v>
      </c>
      <c r="D1672" s="21" t="s">
        <v>158</v>
      </c>
      <c r="E1672" s="21">
        <v>60</v>
      </c>
      <c r="F1672" s="22" t="s">
        <v>24</v>
      </c>
      <c r="G1672" s="21" t="s">
        <v>166</v>
      </c>
      <c r="H1672" s="20" t="s">
        <v>163</v>
      </c>
      <c r="I1672" s="23" t="s">
        <v>163</v>
      </c>
      <c r="J1672" s="23" t="s">
        <v>163</v>
      </c>
      <c r="K1672" s="24" t="s">
        <v>163</v>
      </c>
      <c r="L1672" s="20" t="s">
        <v>163</v>
      </c>
      <c r="R1672" s="5"/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12"/>
      <c r="AF1672" s="12"/>
    </row>
    <row r="1673" spans="1:32" ht="15" customHeight="1">
      <c r="A1673" s="14" t="s">
        <v>31</v>
      </c>
      <c r="B1673" s="3" t="s">
        <v>77</v>
      </c>
      <c r="C1673" s="20" t="s">
        <v>235</v>
      </c>
      <c r="D1673" s="21" t="s">
        <v>158</v>
      </c>
      <c r="E1673" s="21">
        <v>60</v>
      </c>
      <c r="F1673" s="22" t="s">
        <v>24</v>
      </c>
      <c r="G1673" s="21" t="s">
        <v>166</v>
      </c>
      <c r="H1673" s="20" t="s">
        <v>163</v>
      </c>
      <c r="I1673" s="23" t="s">
        <v>163</v>
      </c>
      <c r="J1673" s="23" t="s">
        <v>163</v>
      </c>
      <c r="K1673" s="24" t="s">
        <v>163</v>
      </c>
      <c r="L1673" s="20" t="s">
        <v>163</v>
      </c>
      <c r="R1673" s="5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12"/>
      <c r="AF1673" s="12"/>
    </row>
    <row r="1674" spans="1:32" ht="15" customHeight="1">
      <c r="A1674" s="14" t="s">
        <v>31</v>
      </c>
      <c r="B1674" s="3" t="s">
        <v>77</v>
      </c>
      <c r="C1674" s="15" t="s">
        <v>235</v>
      </c>
      <c r="D1674" s="16" t="s">
        <v>158</v>
      </c>
      <c r="E1674" s="16">
        <v>60</v>
      </c>
      <c r="F1674" s="17" t="s">
        <v>29</v>
      </c>
      <c r="G1674" s="16" t="s">
        <v>166</v>
      </c>
      <c r="H1674" s="15" t="s">
        <v>163</v>
      </c>
      <c r="I1674" s="18" t="s">
        <v>163</v>
      </c>
      <c r="J1674" s="18" t="s">
        <v>163</v>
      </c>
      <c r="K1674" s="19" t="s">
        <v>163</v>
      </c>
      <c r="L1674" s="15" t="s">
        <v>163</v>
      </c>
      <c r="R1674" s="5"/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12"/>
      <c r="AF1674" s="12"/>
    </row>
    <row r="1675" spans="1:32" ht="15" customHeight="1">
      <c r="A1675" s="14" t="s">
        <v>31</v>
      </c>
      <c r="B1675" s="3" t="s">
        <v>77</v>
      </c>
      <c r="C1675" s="15" t="s">
        <v>235</v>
      </c>
      <c r="D1675" s="16" t="s">
        <v>158</v>
      </c>
      <c r="E1675" s="16">
        <v>60</v>
      </c>
      <c r="F1675" s="17" t="s">
        <v>29</v>
      </c>
      <c r="G1675" s="16" t="s">
        <v>166</v>
      </c>
      <c r="H1675" s="15" t="s">
        <v>163</v>
      </c>
      <c r="I1675" s="18" t="s">
        <v>163</v>
      </c>
      <c r="J1675" s="18" t="s">
        <v>163</v>
      </c>
      <c r="K1675" s="19" t="s">
        <v>163</v>
      </c>
      <c r="L1675" s="15" t="s">
        <v>163</v>
      </c>
      <c r="R1675" s="5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12"/>
      <c r="AF1675" s="12"/>
    </row>
    <row r="1676" spans="1:32" ht="15" customHeight="1">
      <c r="A1676" s="14" t="s">
        <v>31</v>
      </c>
      <c r="B1676" s="3" t="s">
        <v>77</v>
      </c>
      <c r="C1676" s="15" t="s">
        <v>235</v>
      </c>
      <c r="D1676" s="16" t="s">
        <v>158</v>
      </c>
      <c r="E1676" s="16">
        <v>60</v>
      </c>
      <c r="F1676" s="17" t="s">
        <v>29</v>
      </c>
      <c r="G1676" s="16" t="s">
        <v>166</v>
      </c>
      <c r="H1676" s="15" t="s">
        <v>163</v>
      </c>
      <c r="I1676" s="18" t="s">
        <v>163</v>
      </c>
      <c r="J1676" s="18" t="s">
        <v>163</v>
      </c>
      <c r="K1676" s="19" t="s">
        <v>163</v>
      </c>
      <c r="L1676" s="15" t="s">
        <v>163</v>
      </c>
      <c r="R1676" s="5"/>
      <c r="S1676" s="20"/>
      <c r="T1676" s="2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12"/>
      <c r="AF1676" s="12"/>
    </row>
    <row r="1677" spans="1:32" ht="15" customHeight="1">
      <c r="A1677" s="14" t="s">
        <v>31</v>
      </c>
      <c r="B1677" s="3" t="s">
        <v>77</v>
      </c>
      <c r="C1677" s="15" t="s">
        <v>235</v>
      </c>
      <c r="D1677" s="16" t="s">
        <v>158</v>
      </c>
      <c r="E1677" s="16">
        <v>60</v>
      </c>
      <c r="F1677" s="17" t="s">
        <v>29</v>
      </c>
      <c r="G1677" s="16" t="s">
        <v>166</v>
      </c>
      <c r="H1677" s="15" t="s">
        <v>163</v>
      </c>
      <c r="I1677" s="18" t="s">
        <v>163</v>
      </c>
      <c r="J1677" s="18" t="s">
        <v>163</v>
      </c>
      <c r="K1677" s="19" t="s">
        <v>163</v>
      </c>
      <c r="L1677" s="15" t="s">
        <v>163</v>
      </c>
      <c r="R1677" s="5"/>
      <c r="S1677" s="20"/>
      <c r="T1677" s="20"/>
      <c r="U1677" s="20"/>
      <c r="V1677" s="20"/>
      <c r="W1677" s="20"/>
      <c r="X1677" s="20"/>
      <c r="Y1677" s="20"/>
      <c r="Z1677" s="20"/>
      <c r="AA1677" s="20"/>
      <c r="AB1677" s="20"/>
      <c r="AC1677" s="20"/>
      <c r="AD1677" s="20"/>
      <c r="AE1677" s="12"/>
      <c r="AF1677" s="12"/>
    </row>
    <row r="1678" spans="1:32" ht="15" customHeight="1">
      <c r="A1678" s="14" t="s">
        <v>31</v>
      </c>
      <c r="B1678" s="3" t="s">
        <v>53</v>
      </c>
      <c r="C1678" s="20" t="s">
        <v>198</v>
      </c>
      <c r="D1678" s="21" t="s">
        <v>158</v>
      </c>
      <c r="E1678" s="21">
        <v>60</v>
      </c>
      <c r="F1678" s="22" t="s">
        <v>24</v>
      </c>
      <c r="G1678" s="21" t="s">
        <v>166</v>
      </c>
      <c r="H1678" s="20" t="s">
        <v>163</v>
      </c>
      <c r="I1678" s="23" t="s">
        <v>163</v>
      </c>
      <c r="J1678" s="23" t="s">
        <v>163</v>
      </c>
      <c r="K1678" s="24" t="s">
        <v>163</v>
      </c>
      <c r="L1678" s="20" t="s">
        <v>163</v>
      </c>
      <c r="R1678" s="5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12"/>
      <c r="AF1678" s="12"/>
    </row>
    <row r="1679" spans="1:32" ht="15" customHeight="1">
      <c r="A1679" s="14" t="s">
        <v>31</v>
      </c>
      <c r="B1679" s="3" t="s">
        <v>53</v>
      </c>
      <c r="C1679" s="20" t="s">
        <v>198</v>
      </c>
      <c r="D1679" s="21" t="s">
        <v>158</v>
      </c>
      <c r="E1679" s="21">
        <v>60</v>
      </c>
      <c r="F1679" s="22" t="s">
        <v>24</v>
      </c>
      <c r="G1679" s="21" t="s">
        <v>166</v>
      </c>
      <c r="H1679" s="20" t="s">
        <v>163</v>
      </c>
      <c r="I1679" s="23" t="s">
        <v>163</v>
      </c>
      <c r="J1679" s="23" t="s">
        <v>163</v>
      </c>
      <c r="K1679" s="24" t="s">
        <v>163</v>
      </c>
      <c r="L1679" s="20" t="s">
        <v>163</v>
      </c>
      <c r="R1679" s="5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12"/>
      <c r="AF1679" s="12"/>
    </row>
    <row r="1680" spans="1:32" ht="15" customHeight="1">
      <c r="A1680" s="14" t="s">
        <v>31</v>
      </c>
      <c r="B1680" s="3" t="s">
        <v>53</v>
      </c>
      <c r="C1680" s="20" t="s">
        <v>198</v>
      </c>
      <c r="D1680" s="21" t="s">
        <v>158</v>
      </c>
      <c r="E1680" s="21">
        <v>60</v>
      </c>
      <c r="F1680" s="22" t="s">
        <v>24</v>
      </c>
      <c r="G1680" s="21" t="s">
        <v>166</v>
      </c>
      <c r="H1680" s="20" t="s">
        <v>163</v>
      </c>
      <c r="I1680" s="23" t="s">
        <v>163</v>
      </c>
      <c r="J1680" s="23" t="s">
        <v>163</v>
      </c>
      <c r="K1680" s="24" t="s">
        <v>163</v>
      </c>
      <c r="L1680" s="20" t="s">
        <v>163</v>
      </c>
      <c r="R1680" s="5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12"/>
      <c r="AF1680" s="12"/>
    </row>
    <row r="1681" spans="1:32" ht="15" customHeight="1">
      <c r="A1681" s="14" t="s">
        <v>31</v>
      </c>
      <c r="B1681" s="3" t="s">
        <v>53</v>
      </c>
      <c r="C1681" s="20" t="s">
        <v>198</v>
      </c>
      <c r="D1681" s="21" t="s">
        <v>158</v>
      </c>
      <c r="E1681" s="21">
        <v>60</v>
      </c>
      <c r="F1681" s="22" t="s">
        <v>24</v>
      </c>
      <c r="G1681" s="21" t="s">
        <v>166</v>
      </c>
      <c r="H1681" s="20" t="s">
        <v>163</v>
      </c>
      <c r="I1681" s="23" t="s">
        <v>163</v>
      </c>
      <c r="J1681" s="23" t="s">
        <v>163</v>
      </c>
      <c r="K1681" s="24" t="s">
        <v>163</v>
      </c>
      <c r="L1681" s="20" t="s">
        <v>163</v>
      </c>
      <c r="R1681" s="5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12"/>
      <c r="AF1681" s="12"/>
    </row>
    <row r="1682" spans="1:32" ht="15" customHeight="1">
      <c r="A1682" s="14" t="s">
        <v>31</v>
      </c>
      <c r="B1682" s="3" t="s">
        <v>53</v>
      </c>
      <c r="C1682" s="20" t="s">
        <v>198</v>
      </c>
      <c r="D1682" s="21" t="s">
        <v>158</v>
      </c>
      <c r="E1682" s="21">
        <v>60</v>
      </c>
      <c r="F1682" s="22" t="s">
        <v>29</v>
      </c>
      <c r="G1682" s="21" t="s">
        <v>166</v>
      </c>
      <c r="H1682" s="20" t="s">
        <v>163</v>
      </c>
      <c r="I1682" s="23" t="s">
        <v>163</v>
      </c>
      <c r="J1682" s="23" t="s">
        <v>163</v>
      </c>
      <c r="K1682" s="24" t="s">
        <v>163</v>
      </c>
      <c r="L1682" s="20" t="s">
        <v>163</v>
      </c>
      <c r="R1682" s="5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12"/>
      <c r="AF1682" s="12"/>
    </row>
    <row r="1683" spans="1:32" ht="15" customHeight="1">
      <c r="A1683" s="14" t="s">
        <v>31</v>
      </c>
      <c r="B1683" s="3" t="s">
        <v>53</v>
      </c>
      <c r="C1683" s="20" t="s">
        <v>198</v>
      </c>
      <c r="D1683" s="21" t="s">
        <v>158</v>
      </c>
      <c r="E1683" s="21">
        <v>60</v>
      </c>
      <c r="F1683" s="22" t="s">
        <v>29</v>
      </c>
      <c r="G1683" s="21" t="s">
        <v>166</v>
      </c>
      <c r="H1683" s="20" t="s">
        <v>163</v>
      </c>
      <c r="I1683" s="23" t="s">
        <v>163</v>
      </c>
      <c r="J1683" s="23" t="s">
        <v>163</v>
      </c>
      <c r="K1683" s="24" t="s">
        <v>163</v>
      </c>
      <c r="L1683" s="20" t="s">
        <v>163</v>
      </c>
      <c r="R1683" s="5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12"/>
      <c r="AF1683" s="12"/>
    </row>
    <row r="1684" spans="1:32" ht="15" customHeight="1">
      <c r="A1684" s="14" t="s">
        <v>31</v>
      </c>
      <c r="B1684" s="3" t="s">
        <v>53</v>
      </c>
      <c r="C1684" s="20" t="s">
        <v>198</v>
      </c>
      <c r="D1684" s="21" t="s">
        <v>158</v>
      </c>
      <c r="E1684" s="21">
        <v>60</v>
      </c>
      <c r="F1684" s="22" t="s">
        <v>29</v>
      </c>
      <c r="G1684" s="21" t="s">
        <v>166</v>
      </c>
      <c r="H1684" s="20" t="s">
        <v>163</v>
      </c>
      <c r="I1684" s="23" t="s">
        <v>163</v>
      </c>
      <c r="J1684" s="23" t="s">
        <v>163</v>
      </c>
      <c r="K1684" s="24" t="s">
        <v>163</v>
      </c>
      <c r="L1684" s="20" t="s">
        <v>163</v>
      </c>
      <c r="R1684" s="5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12"/>
      <c r="AF1684" s="12"/>
    </row>
    <row r="1685" spans="1:32" ht="15" customHeight="1">
      <c r="A1685" s="14" t="s">
        <v>31</v>
      </c>
      <c r="B1685" s="3" t="s">
        <v>53</v>
      </c>
      <c r="C1685" s="20" t="s">
        <v>198</v>
      </c>
      <c r="D1685" s="21" t="s">
        <v>158</v>
      </c>
      <c r="E1685" s="21">
        <v>60</v>
      </c>
      <c r="F1685" s="22" t="s">
        <v>29</v>
      </c>
      <c r="G1685" s="21" t="s">
        <v>166</v>
      </c>
      <c r="H1685" s="20" t="s">
        <v>163</v>
      </c>
      <c r="I1685" s="23" t="s">
        <v>163</v>
      </c>
      <c r="J1685" s="23" t="s">
        <v>163</v>
      </c>
      <c r="K1685" s="24" t="s">
        <v>163</v>
      </c>
      <c r="L1685" s="20" t="s">
        <v>163</v>
      </c>
      <c r="R1685" s="5"/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12"/>
      <c r="AF1685" s="12"/>
    </row>
    <row r="1686" spans="1:32" ht="15" customHeight="1">
      <c r="A1686" s="14" t="s">
        <v>25</v>
      </c>
      <c r="B1686" s="3" t="s">
        <v>53</v>
      </c>
      <c r="C1686" s="20" t="s">
        <v>198</v>
      </c>
      <c r="D1686" s="21" t="s">
        <v>158</v>
      </c>
      <c r="E1686" s="21">
        <v>60</v>
      </c>
      <c r="F1686" s="22" t="s">
        <v>27</v>
      </c>
      <c r="G1686" s="21" t="s">
        <v>166</v>
      </c>
      <c r="H1686" s="20" t="s">
        <v>163</v>
      </c>
      <c r="I1686" s="23" t="s">
        <v>163</v>
      </c>
      <c r="J1686" s="23" t="s">
        <v>163</v>
      </c>
      <c r="K1686" s="24" t="s">
        <v>163</v>
      </c>
      <c r="L1686" s="20" t="s">
        <v>163</v>
      </c>
      <c r="R1686" s="5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12"/>
      <c r="AF1686" s="12"/>
    </row>
    <row r="1687" spans="1:32" ht="15" customHeight="1">
      <c r="A1687" s="14" t="s">
        <v>25</v>
      </c>
      <c r="B1687" s="3" t="s">
        <v>53</v>
      </c>
      <c r="C1687" s="20" t="s">
        <v>198</v>
      </c>
      <c r="D1687" s="21" t="s">
        <v>158</v>
      </c>
      <c r="E1687" s="21">
        <v>60</v>
      </c>
      <c r="F1687" s="22" t="s">
        <v>27</v>
      </c>
      <c r="G1687" s="21" t="s">
        <v>166</v>
      </c>
      <c r="H1687" s="20" t="s">
        <v>163</v>
      </c>
      <c r="I1687" s="23" t="s">
        <v>163</v>
      </c>
      <c r="J1687" s="23" t="s">
        <v>163</v>
      </c>
      <c r="K1687" s="24" t="s">
        <v>163</v>
      </c>
      <c r="L1687" s="20" t="s">
        <v>163</v>
      </c>
      <c r="R1687" s="5"/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12"/>
      <c r="AF1687" s="12"/>
    </row>
    <row r="1688" spans="1:32" ht="15" customHeight="1">
      <c r="A1688" s="14" t="s">
        <v>25</v>
      </c>
      <c r="B1688" s="3" t="s">
        <v>53</v>
      </c>
      <c r="C1688" s="20" t="s">
        <v>198</v>
      </c>
      <c r="D1688" s="21" t="s">
        <v>158</v>
      </c>
      <c r="E1688" s="21">
        <v>60</v>
      </c>
      <c r="F1688" s="22" t="s">
        <v>27</v>
      </c>
      <c r="G1688" s="21" t="s">
        <v>166</v>
      </c>
      <c r="H1688" s="20" t="s">
        <v>163</v>
      </c>
      <c r="I1688" s="23" t="s">
        <v>163</v>
      </c>
      <c r="J1688" s="23" t="s">
        <v>163</v>
      </c>
      <c r="K1688" s="24" t="s">
        <v>163</v>
      </c>
      <c r="L1688" s="20" t="s">
        <v>163</v>
      </c>
      <c r="R1688" s="5"/>
      <c r="S1688" s="20"/>
      <c r="T1688" s="2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12"/>
      <c r="AF1688" s="12"/>
    </row>
    <row r="1689" spans="1:32" ht="15" customHeight="1">
      <c r="A1689" s="14" t="s">
        <v>25</v>
      </c>
      <c r="B1689" s="3" t="s">
        <v>53</v>
      </c>
      <c r="C1689" s="20" t="s">
        <v>198</v>
      </c>
      <c r="D1689" s="21" t="s">
        <v>158</v>
      </c>
      <c r="E1689" s="21">
        <v>60</v>
      </c>
      <c r="F1689" s="22" t="s">
        <v>27</v>
      </c>
      <c r="G1689" s="21" t="s">
        <v>166</v>
      </c>
      <c r="H1689" s="20" t="s">
        <v>163</v>
      </c>
      <c r="I1689" s="23" t="s">
        <v>163</v>
      </c>
      <c r="J1689" s="23" t="s">
        <v>163</v>
      </c>
      <c r="K1689" s="24" t="s">
        <v>163</v>
      </c>
      <c r="L1689" s="20" t="s">
        <v>163</v>
      </c>
      <c r="R1689" s="5"/>
      <c r="S1689" s="20"/>
      <c r="T1689" s="20"/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0"/>
      <c r="AE1689" s="12"/>
      <c r="AF1689" s="12"/>
    </row>
    <row r="1690" spans="1:32" ht="15" customHeight="1">
      <c r="A1690" s="14" t="s">
        <v>22</v>
      </c>
      <c r="B1690" s="3" t="s">
        <v>53</v>
      </c>
      <c r="C1690" s="15" t="s">
        <v>198</v>
      </c>
      <c r="D1690" s="16" t="s">
        <v>158</v>
      </c>
      <c r="E1690" s="16">
        <v>60</v>
      </c>
      <c r="F1690" s="17" t="s">
        <v>40</v>
      </c>
      <c r="G1690" s="16" t="s">
        <v>166</v>
      </c>
      <c r="H1690" s="15" t="s">
        <v>163</v>
      </c>
      <c r="I1690" s="18" t="s">
        <v>163</v>
      </c>
      <c r="J1690" s="18" t="s">
        <v>163</v>
      </c>
      <c r="K1690" s="19" t="s">
        <v>163</v>
      </c>
      <c r="L1690" s="15" t="s">
        <v>163</v>
      </c>
      <c r="R1690" s="5"/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12"/>
      <c r="AF1690" s="12"/>
    </row>
    <row r="1691" spans="1:32" ht="15" customHeight="1">
      <c r="A1691" s="14" t="s">
        <v>22</v>
      </c>
      <c r="B1691" s="3" t="s">
        <v>53</v>
      </c>
      <c r="C1691" s="15" t="s">
        <v>198</v>
      </c>
      <c r="D1691" s="16" t="s">
        <v>158</v>
      </c>
      <c r="E1691" s="16">
        <v>60</v>
      </c>
      <c r="F1691" s="17" t="s">
        <v>40</v>
      </c>
      <c r="G1691" s="16" t="s">
        <v>166</v>
      </c>
      <c r="H1691" s="15" t="s">
        <v>163</v>
      </c>
      <c r="I1691" s="18" t="s">
        <v>163</v>
      </c>
      <c r="J1691" s="18" t="s">
        <v>163</v>
      </c>
      <c r="K1691" s="19" t="s">
        <v>163</v>
      </c>
      <c r="L1691" s="15" t="s">
        <v>163</v>
      </c>
      <c r="R1691" s="5"/>
      <c r="S1691" s="20"/>
      <c r="T1691" s="20"/>
      <c r="U1691" s="20"/>
      <c r="V1691" s="20"/>
      <c r="W1691" s="20"/>
      <c r="X1691" s="20"/>
      <c r="Y1691" s="20"/>
      <c r="Z1691" s="20"/>
      <c r="AA1691" s="20"/>
      <c r="AB1691" s="20"/>
      <c r="AC1691" s="20"/>
      <c r="AD1691" s="20"/>
      <c r="AE1691" s="12"/>
      <c r="AF1691" s="12"/>
    </row>
    <row r="1692" spans="1:32" ht="15" customHeight="1">
      <c r="A1692" s="14" t="s">
        <v>22</v>
      </c>
      <c r="B1692" s="3" t="s">
        <v>53</v>
      </c>
      <c r="C1692" s="15" t="s">
        <v>198</v>
      </c>
      <c r="D1692" s="16" t="s">
        <v>158</v>
      </c>
      <c r="E1692" s="16">
        <v>60</v>
      </c>
      <c r="F1692" s="17" t="s">
        <v>40</v>
      </c>
      <c r="G1692" s="16" t="s">
        <v>166</v>
      </c>
      <c r="H1692" s="15" t="s">
        <v>163</v>
      </c>
      <c r="I1692" s="18" t="s">
        <v>163</v>
      </c>
      <c r="J1692" s="18" t="s">
        <v>163</v>
      </c>
      <c r="K1692" s="19" t="s">
        <v>163</v>
      </c>
      <c r="L1692" s="15" t="s">
        <v>163</v>
      </c>
      <c r="R1692" s="5"/>
      <c r="S1692" s="20"/>
      <c r="T1692" s="2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12"/>
      <c r="AF1692" s="12"/>
    </row>
    <row r="1693" spans="1:32" ht="15" customHeight="1">
      <c r="A1693" s="14" t="s">
        <v>22</v>
      </c>
      <c r="B1693" s="3" t="s">
        <v>53</v>
      </c>
      <c r="C1693" s="15" t="s">
        <v>198</v>
      </c>
      <c r="D1693" s="16" t="s">
        <v>158</v>
      </c>
      <c r="E1693" s="16">
        <v>60</v>
      </c>
      <c r="F1693" s="17" t="s">
        <v>40</v>
      </c>
      <c r="G1693" s="16" t="s">
        <v>166</v>
      </c>
      <c r="H1693" s="15" t="s">
        <v>163</v>
      </c>
      <c r="I1693" s="18" t="s">
        <v>163</v>
      </c>
      <c r="J1693" s="18" t="s">
        <v>163</v>
      </c>
      <c r="K1693" s="19" t="s">
        <v>163</v>
      </c>
      <c r="L1693" s="15" t="s">
        <v>163</v>
      </c>
      <c r="R1693" s="5"/>
      <c r="S1693" s="20"/>
      <c r="T1693" s="20"/>
      <c r="U1693" s="20"/>
      <c r="V1693" s="20"/>
      <c r="W1693" s="20"/>
      <c r="X1693" s="20"/>
      <c r="Y1693" s="20"/>
      <c r="Z1693" s="20"/>
      <c r="AA1693" s="20"/>
      <c r="AB1693" s="20"/>
      <c r="AC1693" s="20"/>
      <c r="AD1693" s="20"/>
      <c r="AE1693" s="12"/>
      <c r="AF1693" s="12"/>
    </row>
    <row r="1694" spans="1:32" ht="15" customHeight="1">
      <c r="A1694" s="14" t="s">
        <v>31</v>
      </c>
      <c r="B1694" s="3" t="s">
        <v>43</v>
      </c>
      <c r="C1694" s="20" t="s">
        <v>209</v>
      </c>
      <c r="D1694" s="21" t="s">
        <v>158</v>
      </c>
      <c r="E1694" s="21">
        <v>60</v>
      </c>
      <c r="F1694" s="22" t="s">
        <v>24</v>
      </c>
      <c r="G1694" s="21" t="s">
        <v>166</v>
      </c>
      <c r="H1694" s="20" t="s">
        <v>163</v>
      </c>
      <c r="I1694" s="23" t="s">
        <v>163</v>
      </c>
      <c r="J1694" s="23" t="s">
        <v>163</v>
      </c>
      <c r="K1694" s="24" t="s">
        <v>163</v>
      </c>
      <c r="L1694" s="20" t="s">
        <v>163</v>
      </c>
      <c r="R1694" s="5"/>
      <c r="S1694" s="20"/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12"/>
      <c r="AF1694" s="12"/>
    </row>
    <row r="1695" spans="1:32" ht="15" customHeight="1">
      <c r="A1695" s="14" t="s">
        <v>31</v>
      </c>
      <c r="B1695" s="3" t="s">
        <v>43</v>
      </c>
      <c r="C1695" s="20" t="s">
        <v>209</v>
      </c>
      <c r="D1695" s="21" t="s">
        <v>158</v>
      </c>
      <c r="E1695" s="21">
        <v>60</v>
      </c>
      <c r="F1695" s="22" t="s">
        <v>24</v>
      </c>
      <c r="G1695" s="21" t="s">
        <v>166</v>
      </c>
      <c r="H1695" s="20" t="s">
        <v>163</v>
      </c>
      <c r="I1695" s="23" t="s">
        <v>163</v>
      </c>
      <c r="J1695" s="23" t="s">
        <v>163</v>
      </c>
      <c r="K1695" s="24" t="s">
        <v>163</v>
      </c>
      <c r="L1695" s="20" t="s">
        <v>163</v>
      </c>
      <c r="R1695" s="5"/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/>
      <c r="AE1695" s="12"/>
      <c r="AF1695" s="12"/>
    </row>
    <row r="1696" spans="1:32" ht="15" customHeight="1">
      <c r="A1696" s="14" t="s">
        <v>31</v>
      </c>
      <c r="B1696" s="3" t="s">
        <v>43</v>
      </c>
      <c r="C1696" s="20" t="s">
        <v>209</v>
      </c>
      <c r="D1696" s="21" t="s">
        <v>158</v>
      </c>
      <c r="E1696" s="21">
        <v>60</v>
      </c>
      <c r="F1696" s="22" t="s">
        <v>24</v>
      </c>
      <c r="G1696" s="21" t="s">
        <v>166</v>
      </c>
      <c r="H1696" s="20" t="s">
        <v>163</v>
      </c>
      <c r="I1696" s="23" t="s">
        <v>163</v>
      </c>
      <c r="J1696" s="23" t="s">
        <v>163</v>
      </c>
      <c r="K1696" s="24" t="s">
        <v>163</v>
      </c>
      <c r="L1696" s="20" t="s">
        <v>163</v>
      </c>
      <c r="R1696" s="5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12"/>
      <c r="AF1696" s="12"/>
    </row>
    <row r="1697" spans="1:32" ht="15" customHeight="1">
      <c r="A1697" s="14" t="s">
        <v>31</v>
      </c>
      <c r="B1697" s="3" t="s">
        <v>43</v>
      </c>
      <c r="C1697" s="20" t="s">
        <v>209</v>
      </c>
      <c r="D1697" s="21" t="s">
        <v>158</v>
      </c>
      <c r="E1697" s="21">
        <v>60</v>
      </c>
      <c r="F1697" s="22" t="s">
        <v>24</v>
      </c>
      <c r="G1697" s="21" t="s">
        <v>166</v>
      </c>
      <c r="H1697" s="20" t="s">
        <v>163</v>
      </c>
      <c r="I1697" s="23" t="s">
        <v>163</v>
      </c>
      <c r="J1697" s="23" t="s">
        <v>163</v>
      </c>
      <c r="K1697" s="24" t="s">
        <v>163</v>
      </c>
      <c r="L1697" s="20" t="s">
        <v>163</v>
      </c>
      <c r="R1697" s="5"/>
      <c r="S1697" s="20"/>
      <c r="T1697" s="20"/>
      <c r="U1697" s="20"/>
      <c r="V1697" s="20"/>
      <c r="W1697" s="20"/>
      <c r="X1697" s="20"/>
      <c r="Y1697" s="20"/>
      <c r="Z1697" s="20"/>
      <c r="AA1697" s="20"/>
      <c r="AB1697" s="20"/>
      <c r="AC1697" s="20"/>
      <c r="AD1697" s="20"/>
      <c r="AE1697" s="12"/>
      <c r="AF1697" s="12"/>
    </row>
    <row r="1698" spans="1:32" ht="15" customHeight="1">
      <c r="A1698" s="14" t="s">
        <v>31</v>
      </c>
      <c r="B1698" s="3" t="s">
        <v>43</v>
      </c>
      <c r="C1698" s="20" t="s">
        <v>209</v>
      </c>
      <c r="D1698" s="21" t="s">
        <v>158</v>
      </c>
      <c r="E1698" s="21">
        <v>60</v>
      </c>
      <c r="F1698" s="22" t="s">
        <v>29</v>
      </c>
      <c r="G1698" s="21" t="s">
        <v>166</v>
      </c>
      <c r="H1698" s="20" t="s">
        <v>163</v>
      </c>
      <c r="I1698" s="23" t="s">
        <v>163</v>
      </c>
      <c r="J1698" s="23" t="s">
        <v>163</v>
      </c>
      <c r="K1698" s="24" t="s">
        <v>163</v>
      </c>
      <c r="L1698" s="20" t="s">
        <v>163</v>
      </c>
      <c r="R1698" s="5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12"/>
      <c r="AF1698" s="12"/>
    </row>
    <row r="1699" spans="1:32" ht="15" customHeight="1">
      <c r="A1699" s="14" t="s">
        <v>31</v>
      </c>
      <c r="B1699" s="3" t="s">
        <v>43</v>
      </c>
      <c r="C1699" s="20" t="s">
        <v>209</v>
      </c>
      <c r="D1699" s="21" t="s">
        <v>158</v>
      </c>
      <c r="E1699" s="21">
        <v>60</v>
      </c>
      <c r="F1699" s="22" t="s">
        <v>29</v>
      </c>
      <c r="G1699" s="21" t="s">
        <v>166</v>
      </c>
      <c r="H1699" s="20" t="s">
        <v>163</v>
      </c>
      <c r="I1699" s="23" t="s">
        <v>163</v>
      </c>
      <c r="J1699" s="23" t="s">
        <v>163</v>
      </c>
      <c r="K1699" s="24" t="s">
        <v>163</v>
      </c>
      <c r="L1699" s="20" t="s">
        <v>163</v>
      </c>
      <c r="R1699" s="5"/>
      <c r="S1699" s="20"/>
      <c r="T1699" s="20"/>
      <c r="U1699" s="20"/>
      <c r="V1699" s="20"/>
      <c r="W1699" s="20"/>
      <c r="X1699" s="20"/>
      <c r="Y1699" s="20"/>
      <c r="Z1699" s="20"/>
      <c r="AA1699" s="20"/>
      <c r="AB1699" s="20"/>
      <c r="AC1699" s="20"/>
      <c r="AD1699" s="20"/>
      <c r="AE1699" s="12"/>
      <c r="AF1699" s="12"/>
    </row>
    <row r="1700" spans="1:32" ht="15" customHeight="1">
      <c r="A1700" s="14" t="s">
        <v>31</v>
      </c>
      <c r="B1700" s="3" t="s">
        <v>43</v>
      </c>
      <c r="C1700" s="20" t="s">
        <v>209</v>
      </c>
      <c r="D1700" s="21" t="s">
        <v>158</v>
      </c>
      <c r="E1700" s="21">
        <v>60</v>
      </c>
      <c r="F1700" s="22" t="s">
        <v>29</v>
      </c>
      <c r="G1700" s="21" t="s">
        <v>166</v>
      </c>
      <c r="H1700" s="20" t="s">
        <v>163</v>
      </c>
      <c r="I1700" s="23" t="s">
        <v>163</v>
      </c>
      <c r="J1700" s="23" t="s">
        <v>163</v>
      </c>
      <c r="K1700" s="24" t="s">
        <v>163</v>
      </c>
      <c r="L1700" s="20" t="s">
        <v>163</v>
      </c>
      <c r="R1700" s="5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12"/>
      <c r="AF1700" s="12"/>
    </row>
    <row r="1701" spans="1:32" ht="15" customHeight="1">
      <c r="A1701" s="14" t="s">
        <v>31</v>
      </c>
      <c r="B1701" s="3" t="s">
        <v>43</v>
      </c>
      <c r="C1701" s="20" t="s">
        <v>209</v>
      </c>
      <c r="D1701" s="21" t="s">
        <v>158</v>
      </c>
      <c r="E1701" s="21">
        <v>60</v>
      </c>
      <c r="F1701" s="22" t="s">
        <v>29</v>
      </c>
      <c r="G1701" s="21" t="s">
        <v>166</v>
      </c>
      <c r="H1701" s="20" t="s">
        <v>163</v>
      </c>
      <c r="I1701" s="23" t="s">
        <v>163</v>
      </c>
      <c r="J1701" s="23" t="s">
        <v>163</v>
      </c>
      <c r="K1701" s="24" t="s">
        <v>163</v>
      </c>
      <c r="L1701" s="20" t="s">
        <v>163</v>
      </c>
      <c r="R1701" s="5"/>
      <c r="S1701" s="20"/>
      <c r="T1701" s="20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0"/>
      <c r="AE1701" s="12"/>
      <c r="AF1701" s="12"/>
    </row>
    <row r="1702" spans="1:32" ht="15" customHeight="1">
      <c r="A1702" s="14" t="s">
        <v>25</v>
      </c>
      <c r="B1702" s="3" t="s">
        <v>43</v>
      </c>
      <c r="C1702" s="15" t="s">
        <v>209</v>
      </c>
      <c r="D1702" s="16" t="s">
        <v>158</v>
      </c>
      <c r="E1702" s="16">
        <v>60</v>
      </c>
      <c r="F1702" s="17" t="s">
        <v>29</v>
      </c>
      <c r="G1702" s="16" t="s">
        <v>166</v>
      </c>
      <c r="H1702" s="15" t="s">
        <v>163</v>
      </c>
      <c r="I1702" s="18" t="s">
        <v>163</v>
      </c>
      <c r="J1702" s="18" t="s">
        <v>163</v>
      </c>
      <c r="K1702" s="19" t="s">
        <v>163</v>
      </c>
      <c r="L1702" s="15" t="s">
        <v>163</v>
      </c>
      <c r="R1702" s="5"/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12"/>
      <c r="AF1702" s="12"/>
    </row>
    <row r="1703" spans="1:32" ht="15" customHeight="1">
      <c r="A1703" s="14" t="s">
        <v>25</v>
      </c>
      <c r="B1703" s="3" t="s">
        <v>43</v>
      </c>
      <c r="C1703" s="15" t="s">
        <v>209</v>
      </c>
      <c r="D1703" s="16" t="s">
        <v>158</v>
      </c>
      <c r="E1703" s="16">
        <v>60</v>
      </c>
      <c r="F1703" s="17" t="s">
        <v>29</v>
      </c>
      <c r="G1703" s="16" t="s">
        <v>166</v>
      </c>
      <c r="H1703" s="15" t="s">
        <v>163</v>
      </c>
      <c r="I1703" s="18" t="s">
        <v>163</v>
      </c>
      <c r="J1703" s="18" t="s">
        <v>163</v>
      </c>
      <c r="K1703" s="19" t="s">
        <v>163</v>
      </c>
      <c r="L1703" s="15" t="s">
        <v>163</v>
      </c>
      <c r="R1703" s="5"/>
      <c r="S1703" s="20"/>
      <c r="T1703" s="20"/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0"/>
      <c r="AE1703" s="12"/>
      <c r="AF1703" s="12"/>
    </row>
    <row r="1704" spans="1:32" ht="15" customHeight="1">
      <c r="A1704" s="14" t="s">
        <v>25</v>
      </c>
      <c r="B1704" s="3" t="s">
        <v>43</v>
      </c>
      <c r="C1704" s="15" t="s">
        <v>209</v>
      </c>
      <c r="D1704" s="16" t="s">
        <v>158</v>
      </c>
      <c r="E1704" s="16">
        <v>60</v>
      </c>
      <c r="F1704" s="17" t="s">
        <v>29</v>
      </c>
      <c r="G1704" s="16" t="s">
        <v>166</v>
      </c>
      <c r="H1704" s="15" t="s">
        <v>163</v>
      </c>
      <c r="I1704" s="18" t="s">
        <v>163</v>
      </c>
      <c r="J1704" s="18" t="s">
        <v>163</v>
      </c>
      <c r="K1704" s="19" t="s">
        <v>163</v>
      </c>
      <c r="L1704" s="15" t="s">
        <v>163</v>
      </c>
      <c r="R1704" s="5"/>
      <c r="S1704" s="20"/>
      <c r="T1704" s="2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12"/>
      <c r="AF1704" s="12"/>
    </row>
    <row r="1705" spans="1:32" ht="15" customHeight="1">
      <c r="A1705" s="14" t="s">
        <v>25</v>
      </c>
      <c r="B1705" s="3" t="s">
        <v>43</v>
      </c>
      <c r="C1705" s="15" t="s">
        <v>209</v>
      </c>
      <c r="D1705" s="16" t="s">
        <v>158</v>
      </c>
      <c r="E1705" s="16">
        <v>60</v>
      </c>
      <c r="F1705" s="17" t="s">
        <v>29</v>
      </c>
      <c r="G1705" s="16" t="s">
        <v>166</v>
      </c>
      <c r="H1705" s="15" t="s">
        <v>163</v>
      </c>
      <c r="I1705" s="18" t="s">
        <v>163</v>
      </c>
      <c r="J1705" s="18" t="s">
        <v>163</v>
      </c>
      <c r="K1705" s="19" t="s">
        <v>163</v>
      </c>
      <c r="L1705" s="15" t="s">
        <v>163</v>
      </c>
      <c r="R1705" s="5"/>
      <c r="S1705" s="20"/>
      <c r="T1705" s="20"/>
      <c r="U1705" s="20"/>
      <c r="V1705" s="20"/>
      <c r="W1705" s="20"/>
      <c r="X1705" s="20"/>
      <c r="Y1705" s="20"/>
      <c r="Z1705" s="20"/>
      <c r="AA1705" s="20"/>
      <c r="AB1705" s="20"/>
      <c r="AC1705" s="20"/>
      <c r="AD1705" s="20"/>
      <c r="AE1705" s="12"/>
      <c r="AF1705" s="12"/>
    </row>
    <row r="1706" spans="1:32" ht="15" customHeight="1">
      <c r="A1706" s="14" t="s">
        <v>31</v>
      </c>
      <c r="B1706" s="3" t="s">
        <v>137</v>
      </c>
      <c r="C1706" s="20" t="s">
        <v>265</v>
      </c>
      <c r="D1706" s="21" t="s">
        <v>224</v>
      </c>
      <c r="E1706" s="21">
        <v>60</v>
      </c>
      <c r="F1706" s="22" t="s">
        <v>24</v>
      </c>
      <c r="G1706" s="21" t="s">
        <v>166</v>
      </c>
      <c r="H1706" s="20" t="s">
        <v>163</v>
      </c>
      <c r="I1706" s="23" t="s">
        <v>163</v>
      </c>
      <c r="J1706" s="23" t="s">
        <v>163</v>
      </c>
      <c r="K1706" s="24" t="s">
        <v>163</v>
      </c>
      <c r="L1706" s="20" t="s">
        <v>163</v>
      </c>
      <c r="R1706" s="5"/>
      <c r="S1706" s="20"/>
      <c r="T1706" s="20"/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0"/>
      <c r="AE1706" s="12"/>
      <c r="AF1706" s="12"/>
    </row>
    <row r="1707" spans="1:32" ht="15" customHeight="1">
      <c r="A1707" s="14" t="s">
        <v>31</v>
      </c>
      <c r="B1707" s="3" t="s">
        <v>137</v>
      </c>
      <c r="C1707" s="20" t="s">
        <v>265</v>
      </c>
      <c r="D1707" s="21" t="s">
        <v>224</v>
      </c>
      <c r="E1707" s="21">
        <v>60</v>
      </c>
      <c r="F1707" s="22" t="s">
        <v>24</v>
      </c>
      <c r="G1707" s="21" t="s">
        <v>166</v>
      </c>
      <c r="H1707" s="20" t="s">
        <v>163</v>
      </c>
      <c r="I1707" s="23" t="s">
        <v>163</v>
      </c>
      <c r="J1707" s="23" t="s">
        <v>163</v>
      </c>
      <c r="K1707" s="24" t="s">
        <v>163</v>
      </c>
      <c r="L1707" s="20" t="s">
        <v>163</v>
      </c>
      <c r="R1707" s="5"/>
      <c r="S1707" s="20"/>
      <c r="T1707" s="20"/>
      <c r="U1707" s="20"/>
      <c r="V1707" s="20"/>
      <c r="W1707" s="20"/>
      <c r="X1707" s="20"/>
      <c r="Y1707" s="20"/>
      <c r="Z1707" s="20"/>
      <c r="AA1707" s="20"/>
      <c r="AB1707" s="20"/>
      <c r="AC1707" s="20"/>
      <c r="AD1707" s="20"/>
      <c r="AE1707" s="12"/>
      <c r="AF1707" s="12"/>
    </row>
    <row r="1708" spans="1:32" ht="15" customHeight="1">
      <c r="A1708" s="14" t="s">
        <v>31</v>
      </c>
      <c r="B1708" s="3" t="s">
        <v>137</v>
      </c>
      <c r="C1708" s="20" t="s">
        <v>265</v>
      </c>
      <c r="D1708" s="21" t="s">
        <v>224</v>
      </c>
      <c r="E1708" s="21">
        <v>60</v>
      </c>
      <c r="F1708" s="22" t="s">
        <v>24</v>
      </c>
      <c r="G1708" s="21" t="s">
        <v>166</v>
      </c>
      <c r="H1708" s="20" t="s">
        <v>163</v>
      </c>
      <c r="I1708" s="23" t="s">
        <v>163</v>
      </c>
      <c r="J1708" s="23" t="s">
        <v>163</v>
      </c>
      <c r="K1708" s="24" t="s">
        <v>163</v>
      </c>
      <c r="L1708" s="20" t="s">
        <v>163</v>
      </c>
      <c r="R1708" s="5"/>
      <c r="S1708" s="20"/>
      <c r="T1708" s="20"/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0"/>
      <c r="AE1708" s="12"/>
      <c r="AF1708" s="12"/>
    </row>
    <row r="1709" spans="1:32" ht="15" customHeight="1">
      <c r="A1709" s="14" t="s">
        <v>31</v>
      </c>
      <c r="B1709" s="3" t="s">
        <v>137</v>
      </c>
      <c r="C1709" s="20" t="s">
        <v>265</v>
      </c>
      <c r="D1709" s="21" t="s">
        <v>224</v>
      </c>
      <c r="E1709" s="21">
        <v>60</v>
      </c>
      <c r="F1709" s="22" t="s">
        <v>24</v>
      </c>
      <c r="G1709" s="21" t="s">
        <v>166</v>
      </c>
      <c r="H1709" s="20" t="s">
        <v>163</v>
      </c>
      <c r="I1709" s="23" t="s">
        <v>163</v>
      </c>
      <c r="J1709" s="23" t="s">
        <v>163</v>
      </c>
      <c r="K1709" s="24" t="s">
        <v>163</v>
      </c>
      <c r="L1709" s="20" t="s">
        <v>163</v>
      </c>
      <c r="R1709" s="5"/>
      <c r="S1709" s="20"/>
      <c r="T1709" s="20"/>
      <c r="U1709" s="20"/>
      <c r="V1709" s="20"/>
      <c r="W1709" s="20"/>
      <c r="X1709" s="20"/>
      <c r="Y1709" s="20"/>
      <c r="Z1709" s="20"/>
      <c r="AA1709" s="20"/>
      <c r="AB1709" s="20"/>
      <c r="AC1709" s="20"/>
      <c r="AD1709" s="20"/>
      <c r="AE1709" s="12"/>
      <c r="AF1709" s="12"/>
    </row>
    <row r="1710" spans="1:32" ht="15" customHeight="1">
      <c r="A1710" s="14" t="s">
        <v>25</v>
      </c>
      <c r="B1710" s="3" t="s">
        <v>137</v>
      </c>
      <c r="C1710" s="20" t="s">
        <v>265</v>
      </c>
      <c r="D1710" s="21" t="s">
        <v>224</v>
      </c>
      <c r="E1710" s="21">
        <v>60</v>
      </c>
      <c r="F1710" s="22" t="s">
        <v>29</v>
      </c>
      <c r="G1710" s="21" t="s">
        <v>166</v>
      </c>
      <c r="H1710" s="20" t="s">
        <v>163</v>
      </c>
      <c r="I1710" s="23" t="s">
        <v>163</v>
      </c>
      <c r="J1710" s="23" t="s">
        <v>163</v>
      </c>
      <c r="K1710" s="24" t="s">
        <v>163</v>
      </c>
      <c r="L1710" s="20" t="s">
        <v>163</v>
      </c>
      <c r="R1710" s="5"/>
      <c r="S1710" s="20"/>
      <c r="T1710" s="2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12"/>
      <c r="AF1710" s="12"/>
    </row>
    <row r="1711" spans="1:32" ht="15" customHeight="1">
      <c r="A1711" s="14" t="s">
        <v>25</v>
      </c>
      <c r="B1711" s="3" t="s">
        <v>137</v>
      </c>
      <c r="C1711" s="20" t="s">
        <v>265</v>
      </c>
      <c r="D1711" s="21" t="s">
        <v>224</v>
      </c>
      <c r="E1711" s="21">
        <v>60</v>
      </c>
      <c r="F1711" s="22" t="s">
        <v>29</v>
      </c>
      <c r="G1711" s="21" t="s">
        <v>166</v>
      </c>
      <c r="H1711" s="20" t="s">
        <v>163</v>
      </c>
      <c r="I1711" s="23" t="s">
        <v>163</v>
      </c>
      <c r="J1711" s="23" t="s">
        <v>163</v>
      </c>
      <c r="K1711" s="24" t="s">
        <v>163</v>
      </c>
      <c r="L1711" s="20" t="s">
        <v>163</v>
      </c>
      <c r="R1711" s="5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12"/>
      <c r="AF1711" s="12"/>
    </row>
    <row r="1712" spans="1:32" ht="15" customHeight="1">
      <c r="A1712" s="14" t="s">
        <v>25</v>
      </c>
      <c r="B1712" s="3" t="s">
        <v>137</v>
      </c>
      <c r="C1712" s="20" t="s">
        <v>265</v>
      </c>
      <c r="D1712" s="21" t="s">
        <v>224</v>
      </c>
      <c r="E1712" s="21">
        <v>60</v>
      </c>
      <c r="F1712" s="22" t="s">
        <v>29</v>
      </c>
      <c r="G1712" s="21" t="s">
        <v>166</v>
      </c>
      <c r="H1712" s="20" t="s">
        <v>163</v>
      </c>
      <c r="I1712" s="23" t="s">
        <v>163</v>
      </c>
      <c r="J1712" s="23" t="s">
        <v>163</v>
      </c>
      <c r="K1712" s="24" t="s">
        <v>163</v>
      </c>
      <c r="L1712" s="20" t="s">
        <v>163</v>
      </c>
      <c r="R1712" s="5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12"/>
      <c r="AF1712" s="12"/>
    </row>
    <row r="1713" spans="1:32" ht="15" customHeight="1">
      <c r="A1713" s="14" t="s">
        <v>25</v>
      </c>
      <c r="B1713" s="3" t="s">
        <v>137</v>
      </c>
      <c r="C1713" s="20" t="s">
        <v>265</v>
      </c>
      <c r="D1713" s="21" t="s">
        <v>224</v>
      </c>
      <c r="E1713" s="21">
        <v>60</v>
      </c>
      <c r="F1713" s="22" t="s">
        <v>29</v>
      </c>
      <c r="G1713" s="21" t="s">
        <v>166</v>
      </c>
      <c r="H1713" s="20" t="s">
        <v>163</v>
      </c>
      <c r="I1713" s="23" t="s">
        <v>163</v>
      </c>
      <c r="J1713" s="23" t="s">
        <v>163</v>
      </c>
      <c r="K1713" s="24" t="s">
        <v>163</v>
      </c>
      <c r="L1713" s="20" t="s">
        <v>163</v>
      </c>
      <c r="R1713" s="5"/>
      <c r="S1713" s="20"/>
      <c r="T1713" s="20"/>
      <c r="U1713" s="20"/>
      <c r="V1713" s="20"/>
      <c r="W1713" s="20"/>
      <c r="X1713" s="20"/>
      <c r="Y1713" s="20"/>
      <c r="Z1713" s="20"/>
      <c r="AA1713" s="20"/>
      <c r="AB1713" s="20"/>
      <c r="AC1713" s="20"/>
      <c r="AD1713" s="20"/>
      <c r="AE1713" s="12"/>
      <c r="AF1713" s="12"/>
    </row>
    <row r="1714" spans="1:32" ht="15" customHeight="1">
      <c r="A1714" s="14" t="s">
        <v>22</v>
      </c>
      <c r="B1714" s="3" t="s">
        <v>137</v>
      </c>
      <c r="C1714" s="20" t="s">
        <v>265</v>
      </c>
      <c r="D1714" s="21" t="s">
        <v>224</v>
      </c>
      <c r="E1714" s="21">
        <v>60</v>
      </c>
      <c r="F1714" s="22" t="s">
        <v>24</v>
      </c>
      <c r="G1714" s="21" t="s">
        <v>166</v>
      </c>
      <c r="H1714" s="20" t="s">
        <v>163</v>
      </c>
      <c r="I1714" s="23" t="s">
        <v>163</v>
      </c>
      <c r="J1714" s="23" t="s">
        <v>163</v>
      </c>
      <c r="K1714" s="24" t="s">
        <v>163</v>
      </c>
      <c r="L1714" s="20" t="s">
        <v>163</v>
      </c>
      <c r="R1714" s="5"/>
      <c r="S1714" s="20"/>
      <c r="T1714" s="2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12"/>
      <c r="AF1714" s="12"/>
    </row>
    <row r="1715" spans="1:32" ht="15" customHeight="1">
      <c r="A1715" s="14" t="s">
        <v>22</v>
      </c>
      <c r="B1715" s="3" t="s">
        <v>137</v>
      </c>
      <c r="C1715" s="20" t="s">
        <v>265</v>
      </c>
      <c r="D1715" s="21" t="s">
        <v>224</v>
      </c>
      <c r="E1715" s="21">
        <v>60</v>
      </c>
      <c r="F1715" s="22" t="s">
        <v>24</v>
      </c>
      <c r="G1715" s="21" t="s">
        <v>166</v>
      </c>
      <c r="H1715" s="20" t="s">
        <v>163</v>
      </c>
      <c r="I1715" s="23" t="s">
        <v>163</v>
      </c>
      <c r="J1715" s="23" t="s">
        <v>163</v>
      </c>
      <c r="K1715" s="24" t="s">
        <v>163</v>
      </c>
      <c r="L1715" s="20" t="s">
        <v>163</v>
      </c>
      <c r="R1715" s="5"/>
      <c r="S1715" s="20"/>
      <c r="T1715" s="20"/>
      <c r="U1715" s="20"/>
      <c r="V1715" s="20"/>
      <c r="W1715" s="20"/>
      <c r="X1715" s="20"/>
      <c r="Y1715" s="20"/>
      <c r="Z1715" s="20"/>
      <c r="AA1715" s="20"/>
      <c r="AB1715" s="20"/>
      <c r="AC1715" s="20"/>
      <c r="AD1715" s="20"/>
      <c r="AE1715" s="12"/>
      <c r="AF1715" s="12"/>
    </row>
    <row r="1716" spans="1:32" ht="15" customHeight="1">
      <c r="A1716" s="14" t="s">
        <v>22</v>
      </c>
      <c r="B1716" s="3" t="s">
        <v>137</v>
      </c>
      <c r="C1716" s="20" t="s">
        <v>265</v>
      </c>
      <c r="D1716" s="21" t="s">
        <v>224</v>
      </c>
      <c r="E1716" s="21">
        <v>60</v>
      </c>
      <c r="F1716" s="22" t="s">
        <v>24</v>
      </c>
      <c r="G1716" s="21" t="s">
        <v>166</v>
      </c>
      <c r="H1716" s="20" t="s">
        <v>163</v>
      </c>
      <c r="I1716" s="23" t="s">
        <v>163</v>
      </c>
      <c r="J1716" s="23" t="s">
        <v>163</v>
      </c>
      <c r="K1716" s="24" t="s">
        <v>163</v>
      </c>
      <c r="L1716" s="20" t="s">
        <v>163</v>
      </c>
      <c r="R1716" s="5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12"/>
      <c r="AF1716" s="12"/>
    </row>
    <row r="1717" spans="1:32" ht="15" customHeight="1">
      <c r="A1717" s="14" t="s">
        <v>22</v>
      </c>
      <c r="B1717" s="3" t="s">
        <v>137</v>
      </c>
      <c r="C1717" s="20" t="s">
        <v>265</v>
      </c>
      <c r="D1717" s="21" t="s">
        <v>224</v>
      </c>
      <c r="E1717" s="21">
        <v>60</v>
      </c>
      <c r="F1717" s="22" t="s">
        <v>24</v>
      </c>
      <c r="G1717" s="21" t="s">
        <v>166</v>
      </c>
      <c r="H1717" s="20" t="s">
        <v>163</v>
      </c>
      <c r="I1717" s="23" t="s">
        <v>163</v>
      </c>
      <c r="J1717" s="23" t="s">
        <v>163</v>
      </c>
      <c r="K1717" s="24" t="s">
        <v>163</v>
      </c>
      <c r="L1717" s="20" t="s">
        <v>163</v>
      </c>
      <c r="R1717" s="5"/>
      <c r="S1717" s="20"/>
      <c r="T1717" s="20"/>
      <c r="U1717" s="20"/>
      <c r="V1717" s="20"/>
      <c r="W1717" s="20"/>
      <c r="X1717" s="20"/>
      <c r="Y1717" s="20"/>
      <c r="Z1717" s="20"/>
      <c r="AA1717" s="20"/>
      <c r="AB1717" s="20"/>
      <c r="AC1717" s="20"/>
      <c r="AD1717" s="20"/>
      <c r="AE1717" s="12"/>
      <c r="AF1717" s="12"/>
    </row>
    <row r="1718" spans="1:32" ht="15" customHeight="1">
      <c r="A1718" s="14" t="s">
        <v>31</v>
      </c>
      <c r="B1718" s="3" t="s">
        <v>150</v>
      </c>
      <c r="C1718" s="20" t="s">
        <v>319</v>
      </c>
      <c r="D1718" s="21" t="s">
        <v>224</v>
      </c>
      <c r="E1718" s="21">
        <v>60</v>
      </c>
      <c r="F1718" s="22" t="s">
        <v>24</v>
      </c>
      <c r="G1718" s="21" t="s">
        <v>166</v>
      </c>
      <c r="H1718" s="20" t="s">
        <v>163</v>
      </c>
      <c r="I1718" s="23" t="s">
        <v>163</v>
      </c>
      <c r="J1718" s="23" t="s">
        <v>163</v>
      </c>
      <c r="K1718" s="24" t="s">
        <v>163</v>
      </c>
      <c r="L1718" s="20" t="s">
        <v>163</v>
      </c>
      <c r="M1718" s="12"/>
      <c r="N1718" s="12"/>
      <c r="O1718" s="12"/>
      <c r="P1718" s="12"/>
      <c r="Q1718" s="12"/>
      <c r="R1718" s="5"/>
      <c r="S1718" s="20"/>
      <c r="T1718" s="20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12"/>
      <c r="AF1718" s="12"/>
    </row>
    <row r="1719" spans="1:32" ht="15" customHeight="1">
      <c r="A1719" s="14" t="s">
        <v>31</v>
      </c>
      <c r="B1719" s="3" t="s">
        <v>150</v>
      </c>
      <c r="C1719" s="20" t="s">
        <v>319</v>
      </c>
      <c r="D1719" s="21" t="s">
        <v>224</v>
      </c>
      <c r="E1719" s="21">
        <v>60</v>
      </c>
      <c r="F1719" s="22" t="s">
        <v>24</v>
      </c>
      <c r="G1719" s="21" t="s">
        <v>166</v>
      </c>
      <c r="H1719" s="20" t="s">
        <v>163</v>
      </c>
      <c r="I1719" s="23" t="s">
        <v>163</v>
      </c>
      <c r="J1719" s="23" t="s">
        <v>163</v>
      </c>
      <c r="K1719" s="24" t="s">
        <v>163</v>
      </c>
      <c r="L1719" s="20" t="s">
        <v>163</v>
      </c>
      <c r="M1719" s="12"/>
      <c r="N1719" s="12"/>
      <c r="O1719" s="12"/>
      <c r="P1719" s="12"/>
      <c r="Q1719" s="12"/>
      <c r="R1719" s="5"/>
      <c r="S1719" s="20"/>
      <c r="T1719" s="20"/>
      <c r="U1719" s="20"/>
      <c r="V1719" s="20"/>
      <c r="W1719" s="20"/>
      <c r="X1719" s="20"/>
      <c r="Y1719" s="20"/>
      <c r="Z1719" s="20"/>
      <c r="AA1719" s="20"/>
      <c r="AB1719" s="20"/>
      <c r="AC1719" s="20"/>
      <c r="AD1719" s="20"/>
      <c r="AE1719" s="12"/>
      <c r="AF1719" s="12"/>
    </row>
    <row r="1720" spans="1:32" ht="15" customHeight="1">
      <c r="A1720" s="14" t="s">
        <v>31</v>
      </c>
      <c r="B1720" s="3" t="s">
        <v>150</v>
      </c>
      <c r="C1720" s="20" t="s">
        <v>319</v>
      </c>
      <c r="D1720" s="21" t="s">
        <v>224</v>
      </c>
      <c r="E1720" s="21">
        <v>60</v>
      </c>
      <c r="F1720" s="22" t="s">
        <v>24</v>
      </c>
      <c r="G1720" s="21" t="s">
        <v>166</v>
      </c>
      <c r="H1720" s="20" t="s">
        <v>163</v>
      </c>
      <c r="I1720" s="23" t="s">
        <v>163</v>
      </c>
      <c r="J1720" s="23" t="s">
        <v>163</v>
      </c>
      <c r="K1720" s="24" t="s">
        <v>163</v>
      </c>
      <c r="L1720" s="20" t="s">
        <v>163</v>
      </c>
      <c r="M1720" s="12"/>
      <c r="N1720" s="12"/>
      <c r="O1720" s="12"/>
      <c r="P1720" s="12"/>
      <c r="Q1720" s="12"/>
      <c r="R1720" s="5"/>
      <c r="S1720" s="20"/>
      <c r="T1720" s="20"/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0"/>
      <c r="AE1720" s="12"/>
      <c r="AF1720" s="12"/>
    </row>
    <row r="1721" spans="1:32" ht="15" customHeight="1">
      <c r="A1721" s="14" t="s">
        <v>31</v>
      </c>
      <c r="B1721" s="3" t="s">
        <v>150</v>
      </c>
      <c r="C1721" s="20" t="s">
        <v>319</v>
      </c>
      <c r="D1721" s="21" t="s">
        <v>224</v>
      </c>
      <c r="E1721" s="21">
        <v>60</v>
      </c>
      <c r="F1721" s="22" t="s">
        <v>24</v>
      </c>
      <c r="G1721" s="21" t="s">
        <v>166</v>
      </c>
      <c r="H1721" s="20" t="s">
        <v>163</v>
      </c>
      <c r="I1721" s="23" t="s">
        <v>163</v>
      </c>
      <c r="J1721" s="23" t="s">
        <v>163</v>
      </c>
      <c r="K1721" s="24" t="s">
        <v>163</v>
      </c>
      <c r="L1721" s="20" t="s">
        <v>163</v>
      </c>
      <c r="M1721" s="12"/>
      <c r="N1721" s="12"/>
      <c r="O1721" s="12"/>
      <c r="P1721" s="12"/>
      <c r="Q1721" s="12"/>
      <c r="R1721" s="5"/>
      <c r="S1721" s="20"/>
      <c r="T1721" s="20"/>
      <c r="U1721" s="20"/>
      <c r="V1721" s="20"/>
      <c r="W1721" s="20"/>
      <c r="X1721" s="20"/>
      <c r="Y1721" s="20"/>
      <c r="Z1721" s="20"/>
      <c r="AA1721" s="20"/>
      <c r="AB1721" s="20"/>
      <c r="AC1721" s="20"/>
      <c r="AD1721" s="20"/>
      <c r="AE1721" s="12"/>
      <c r="AF1721" s="12"/>
    </row>
    <row r="1722" spans="1:32" ht="15" customHeight="1">
      <c r="A1722" s="14" t="s">
        <v>31</v>
      </c>
      <c r="B1722" s="3" t="s">
        <v>150</v>
      </c>
      <c r="C1722" s="20" t="s">
        <v>319</v>
      </c>
      <c r="D1722" s="21" t="s">
        <v>224</v>
      </c>
      <c r="E1722" s="21">
        <v>60</v>
      </c>
      <c r="F1722" s="22" t="s">
        <v>29</v>
      </c>
      <c r="G1722" s="21" t="s">
        <v>166</v>
      </c>
      <c r="H1722" s="20" t="s">
        <v>163</v>
      </c>
      <c r="I1722" s="23" t="s">
        <v>163</v>
      </c>
      <c r="J1722" s="23" t="s">
        <v>163</v>
      </c>
      <c r="K1722" s="24" t="s">
        <v>163</v>
      </c>
      <c r="L1722" s="20" t="s">
        <v>163</v>
      </c>
      <c r="M1722" s="12"/>
      <c r="N1722" s="12"/>
      <c r="O1722" s="12"/>
      <c r="P1722" s="12"/>
      <c r="Q1722" s="12"/>
      <c r="R1722" s="5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12"/>
      <c r="AF1722" s="12"/>
    </row>
    <row r="1723" spans="1:32" ht="15" customHeight="1">
      <c r="A1723" s="14" t="s">
        <v>31</v>
      </c>
      <c r="B1723" s="3" t="s">
        <v>150</v>
      </c>
      <c r="C1723" s="20" t="s">
        <v>319</v>
      </c>
      <c r="D1723" s="21" t="s">
        <v>224</v>
      </c>
      <c r="E1723" s="21">
        <v>60</v>
      </c>
      <c r="F1723" s="22" t="s">
        <v>29</v>
      </c>
      <c r="G1723" s="21" t="s">
        <v>166</v>
      </c>
      <c r="H1723" s="20" t="s">
        <v>163</v>
      </c>
      <c r="I1723" s="23" t="s">
        <v>163</v>
      </c>
      <c r="J1723" s="23" t="s">
        <v>163</v>
      </c>
      <c r="K1723" s="24" t="s">
        <v>163</v>
      </c>
      <c r="L1723" s="20" t="s">
        <v>163</v>
      </c>
      <c r="M1723" s="12"/>
      <c r="N1723" s="12"/>
      <c r="O1723" s="12"/>
      <c r="P1723" s="12"/>
      <c r="Q1723" s="12"/>
      <c r="R1723" s="5"/>
      <c r="S1723" s="20"/>
      <c r="T1723" s="20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12"/>
      <c r="AF1723" s="12"/>
    </row>
    <row r="1724" spans="1:32" ht="15" customHeight="1">
      <c r="A1724" s="14" t="s">
        <v>31</v>
      </c>
      <c r="B1724" s="3" t="s">
        <v>150</v>
      </c>
      <c r="C1724" s="20" t="s">
        <v>319</v>
      </c>
      <c r="D1724" s="21" t="s">
        <v>224</v>
      </c>
      <c r="E1724" s="21">
        <v>60</v>
      </c>
      <c r="F1724" s="22" t="s">
        <v>29</v>
      </c>
      <c r="G1724" s="21" t="s">
        <v>166</v>
      </c>
      <c r="H1724" s="20" t="s">
        <v>163</v>
      </c>
      <c r="I1724" s="23" t="s">
        <v>163</v>
      </c>
      <c r="J1724" s="23" t="s">
        <v>163</v>
      </c>
      <c r="K1724" s="24" t="s">
        <v>163</v>
      </c>
      <c r="L1724" s="20" t="s">
        <v>163</v>
      </c>
      <c r="M1724" s="12"/>
      <c r="N1724" s="12"/>
      <c r="O1724" s="12"/>
      <c r="P1724" s="12"/>
      <c r="Q1724" s="12"/>
      <c r="R1724" s="5"/>
      <c r="S1724" s="20"/>
      <c r="T1724" s="20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12"/>
      <c r="AF1724" s="12"/>
    </row>
    <row r="1725" spans="1:32" ht="15" customHeight="1">
      <c r="A1725" s="14" t="s">
        <v>31</v>
      </c>
      <c r="B1725" s="3" t="s">
        <v>150</v>
      </c>
      <c r="C1725" s="20" t="s">
        <v>319</v>
      </c>
      <c r="D1725" s="21" t="s">
        <v>224</v>
      </c>
      <c r="E1725" s="21">
        <v>60</v>
      </c>
      <c r="F1725" s="22" t="s">
        <v>29</v>
      </c>
      <c r="G1725" s="21" t="s">
        <v>166</v>
      </c>
      <c r="H1725" s="20" t="s">
        <v>163</v>
      </c>
      <c r="I1725" s="23" t="s">
        <v>163</v>
      </c>
      <c r="J1725" s="23" t="s">
        <v>163</v>
      </c>
      <c r="K1725" s="24" t="s">
        <v>163</v>
      </c>
      <c r="L1725" s="20" t="s">
        <v>163</v>
      </c>
      <c r="M1725" s="12"/>
      <c r="N1725" s="12"/>
      <c r="O1725" s="12"/>
      <c r="P1725" s="12"/>
      <c r="Q1725" s="12"/>
      <c r="R1725" s="5"/>
      <c r="S1725" s="20"/>
      <c r="T1725" s="20"/>
      <c r="U1725" s="20"/>
      <c r="V1725" s="20"/>
      <c r="W1725" s="20"/>
      <c r="X1725" s="20"/>
      <c r="Y1725" s="20"/>
      <c r="Z1725" s="20"/>
      <c r="AA1725" s="20"/>
      <c r="AB1725" s="20"/>
      <c r="AC1725" s="20"/>
      <c r="AD1725" s="20"/>
      <c r="AE1725" s="12"/>
      <c r="AF1725" s="12"/>
    </row>
    <row r="1726" spans="1:32" ht="15" customHeight="1">
      <c r="A1726" s="14" t="s">
        <v>25</v>
      </c>
      <c r="B1726" s="3" t="s">
        <v>150</v>
      </c>
      <c r="C1726" s="20" t="s">
        <v>319</v>
      </c>
      <c r="D1726" s="21" t="s">
        <v>224</v>
      </c>
      <c r="E1726" s="21">
        <v>60</v>
      </c>
      <c r="F1726" s="22" t="s">
        <v>29</v>
      </c>
      <c r="G1726" s="21" t="s">
        <v>166</v>
      </c>
      <c r="H1726" s="20" t="s">
        <v>163</v>
      </c>
      <c r="I1726" s="23" t="s">
        <v>163</v>
      </c>
      <c r="J1726" s="23" t="s">
        <v>163</v>
      </c>
      <c r="K1726" s="24" t="s">
        <v>163</v>
      </c>
      <c r="L1726" s="20" t="s">
        <v>163</v>
      </c>
      <c r="M1726" s="12"/>
      <c r="N1726" s="12"/>
      <c r="O1726" s="12"/>
      <c r="P1726" s="12"/>
      <c r="Q1726" s="12"/>
      <c r="R1726" s="5"/>
      <c r="S1726" s="20"/>
      <c r="T1726" s="2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12"/>
      <c r="AF1726" s="12"/>
    </row>
    <row r="1727" spans="1:32" ht="15" customHeight="1">
      <c r="A1727" s="14" t="s">
        <v>25</v>
      </c>
      <c r="B1727" s="3" t="s">
        <v>150</v>
      </c>
      <c r="C1727" s="20" t="s">
        <v>319</v>
      </c>
      <c r="D1727" s="21" t="s">
        <v>224</v>
      </c>
      <c r="E1727" s="21">
        <v>60</v>
      </c>
      <c r="F1727" s="22" t="s">
        <v>29</v>
      </c>
      <c r="G1727" s="21" t="s">
        <v>166</v>
      </c>
      <c r="H1727" s="20" t="s">
        <v>163</v>
      </c>
      <c r="I1727" s="23" t="s">
        <v>163</v>
      </c>
      <c r="J1727" s="23" t="s">
        <v>163</v>
      </c>
      <c r="K1727" s="24" t="s">
        <v>163</v>
      </c>
      <c r="L1727" s="20" t="s">
        <v>163</v>
      </c>
      <c r="M1727" s="12"/>
      <c r="N1727" s="12"/>
      <c r="O1727" s="12"/>
      <c r="P1727" s="12"/>
      <c r="Q1727" s="12"/>
      <c r="R1727" s="5"/>
      <c r="S1727" s="20"/>
      <c r="T1727" s="20"/>
      <c r="U1727" s="20"/>
      <c r="V1727" s="20"/>
      <c r="W1727" s="20"/>
      <c r="X1727" s="20"/>
      <c r="Y1727" s="20"/>
      <c r="Z1727" s="20"/>
      <c r="AA1727" s="20"/>
      <c r="AB1727" s="20"/>
      <c r="AC1727" s="20"/>
      <c r="AD1727" s="20"/>
      <c r="AE1727" s="12"/>
      <c r="AF1727" s="12"/>
    </row>
    <row r="1728" spans="1:32" ht="15" customHeight="1">
      <c r="A1728" s="14" t="s">
        <v>25</v>
      </c>
      <c r="B1728" s="3" t="s">
        <v>150</v>
      </c>
      <c r="C1728" s="20" t="s">
        <v>319</v>
      </c>
      <c r="D1728" s="21" t="s">
        <v>224</v>
      </c>
      <c r="E1728" s="21">
        <v>60</v>
      </c>
      <c r="F1728" s="22" t="s">
        <v>29</v>
      </c>
      <c r="G1728" s="21" t="s">
        <v>166</v>
      </c>
      <c r="H1728" s="20" t="s">
        <v>163</v>
      </c>
      <c r="I1728" s="23" t="s">
        <v>163</v>
      </c>
      <c r="J1728" s="23" t="s">
        <v>163</v>
      </c>
      <c r="K1728" s="24" t="s">
        <v>163</v>
      </c>
      <c r="L1728" s="20" t="s">
        <v>163</v>
      </c>
      <c r="M1728" s="12"/>
      <c r="N1728" s="12"/>
      <c r="O1728" s="12"/>
      <c r="P1728" s="12"/>
      <c r="Q1728" s="12"/>
      <c r="R1728" s="5"/>
      <c r="S1728" s="20"/>
      <c r="T1728" s="2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12"/>
      <c r="AF1728" s="12"/>
    </row>
    <row r="1729" spans="1:32" ht="15" customHeight="1">
      <c r="A1729" s="14" t="s">
        <v>25</v>
      </c>
      <c r="B1729" s="3" t="s">
        <v>150</v>
      </c>
      <c r="C1729" s="20" t="s">
        <v>319</v>
      </c>
      <c r="D1729" s="21" t="s">
        <v>224</v>
      </c>
      <c r="E1729" s="21">
        <v>60</v>
      </c>
      <c r="F1729" s="22" t="s">
        <v>29</v>
      </c>
      <c r="G1729" s="21" t="s">
        <v>166</v>
      </c>
      <c r="H1729" s="20" t="s">
        <v>163</v>
      </c>
      <c r="I1729" s="23" t="s">
        <v>163</v>
      </c>
      <c r="J1729" s="23" t="s">
        <v>163</v>
      </c>
      <c r="K1729" s="24" t="s">
        <v>163</v>
      </c>
      <c r="L1729" s="20" t="s">
        <v>163</v>
      </c>
      <c r="M1729" s="12"/>
      <c r="N1729" s="12"/>
      <c r="O1729" s="12"/>
      <c r="P1729" s="12"/>
      <c r="Q1729" s="12"/>
      <c r="R1729" s="5"/>
      <c r="S1729" s="20"/>
      <c r="T1729" s="20"/>
      <c r="U1729" s="20"/>
      <c r="V1729" s="20"/>
      <c r="W1729" s="20"/>
      <c r="X1729" s="20"/>
      <c r="Y1729" s="20"/>
      <c r="Z1729" s="20"/>
      <c r="AA1729" s="20"/>
      <c r="AB1729" s="20"/>
      <c r="AC1729" s="20"/>
      <c r="AD1729" s="20"/>
      <c r="AE1729" s="12"/>
      <c r="AF1729" s="12"/>
    </row>
    <row r="1730" spans="1:32" ht="15" customHeight="1">
      <c r="A1730" s="14" t="s">
        <v>22</v>
      </c>
      <c r="B1730" s="3" t="s">
        <v>150</v>
      </c>
      <c r="C1730" s="20" t="s">
        <v>319</v>
      </c>
      <c r="D1730" s="21" t="s">
        <v>224</v>
      </c>
      <c r="E1730" s="21">
        <v>60</v>
      </c>
      <c r="F1730" s="22" t="s">
        <v>24</v>
      </c>
      <c r="G1730" s="21" t="s">
        <v>166</v>
      </c>
      <c r="H1730" s="20" t="s">
        <v>163</v>
      </c>
      <c r="I1730" s="23" t="s">
        <v>163</v>
      </c>
      <c r="J1730" s="23" t="s">
        <v>163</v>
      </c>
      <c r="K1730" s="24" t="s">
        <v>163</v>
      </c>
      <c r="L1730" s="20" t="s">
        <v>163</v>
      </c>
      <c r="M1730" s="12"/>
      <c r="N1730" s="12"/>
      <c r="O1730" s="12"/>
      <c r="P1730" s="12"/>
      <c r="Q1730" s="12"/>
      <c r="R1730" s="5"/>
      <c r="S1730" s="20"/>
      <c r="T1730" s="2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12"/>
      <c r="AF1730" s="12"/>
    </row>
    <row r="1731" spans="1:32" ht="15" customHeight="1">
      <c r="A1731" s="14" t="s">
        <v>22</v>
      </c>
      <c r="B1731" s="3" t="s">
        <v>150</v>
      </c>
      <c r="C1731" s="20" t="s">
        <v>319</v>
      </c>
      <c r="D1731" s="21" t="s">
        <v>224</v>
      </c>
      <c r="E1731" s="21">
        <v>60</v>
      </c>
      <c r="F1731" s="22" t="s">
        <v>24</v>
      </c>
      <c r="G1731" s="21" t="s">
        <v>166</v>
      </c>
      <c r="H1731" s="20" t="s">
        <v>163</v>
      </c>
      <c r="I1731" s="23" t="s">
        <v>163</v>
      </c>
      <c r="J1731" s="23" t="s">
        <v>163</v>
      </c>
      <c r="K1731" s="24" t="s">
        <v>163</v>
      </c>
      <c r="L1731" s="20" t="s">
        <v>163</v>
      </c>
      <c r="M1731" s="12"/>
      <c r="N1731" s="12"/>
      <c r="O1731" s="12"/>
      <c r="P1731" s="12"/>
      <c r="Q1731" s="12"/>
      <c r="R1731" s="5"/>
      <c r="S1731" s="20"/>
      <c r="T1731" s="20"/>
      <c r="U1731" s="20"/>
      <c r="V1731" s="20"/>
      <c r="W1731" s="20"/>
      <c r="X1731" s="20"/>
      <c r="Y1731" s="20"/>
      <c r="Z1731" s="20"/>
      <c r="AA1731" s="20"/>
      <c r="AB1731" s="20"/>
      <c r="AC1731" s="20"/>
      <c r="AD1731" s="20"/>
      <c r="AE1731" s="12"/>
      <c r="AF1731" s="12"/>
    </row>
    <row r="1732" spans="1:32" ht="15" customHeight="1">
      <c r="A1732" s="14" t="s">
        <v>22</v>
      </c>
      <c r="B1732" s="3" t="s">
        <v>150</v>
      </c>
      <c r="C1732" s="20" t="s">
        <v>319</v>
      </c>
      <c r="D1732" s="21" t="s">
        <v>224</v>
      </c>
      <c r="E1732" s="21">
        <v>60</v>
      </c>
      <c r="F1732" s="22" t="s">
        <v>24</v>
      </c>
      <c r="G1732" s="21" t="s">
        <v>166</v>
      </c>
      <c r="H1732" s="20" t="s">
        <v>163</v>
      </c>
      <c r="I1732" s="23" t="s">
        <v>163</v>
      </c>
      <c r="J1732" s="23" t="s">
        <v>163</v>
      </c>
      <c r="K1732" s="24" t="s">
        <v>163</v>
      </c>
      <c r="L1732" s="20" t="s">
        <v>163</v>
      </c>
      <c r="M1732" s="12"/>
      <c r="N1732" s="12"/>
      <c r="O1732" s="12"/>
      <c r="P1732" s="12"/>
      <c r="Q1732" s="12"/>
      <c r="R1732" s="5"/>
      <c r="S1732" s="20"/>
      <c r="T1732" s="20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0"/>
      <c r="AE1732" s="12"/>
      <c r="AF1732" s="12"/>
    </row>
    <row r="1733" spans="1:32" ht="15" customHeight="1">
      <c r="A1733" s="14" t="s">
        <v>22</v>
      </c>
      <c r="B1733" s="3" t="s">
        <v>150</v>
      </c>
      <c r="C1733" s="20" t="s">
        <v>319</v>
      </c>
      <c r="D1733" s="21" t="s">
        <v>224</v>
      </c>
      <c r="E1733" s="21">
        <v>60</v>
      </c>
      <c r="F1733" s="22" t="s">
        <v>24</v>
      </c>
      <c r="G1733" s="21" t="s">
        <v>166</v>
      </c>
      <c r="H1733" s="20" t="s">
        <v>163</v>
      </c>
      <c r="I1733" s="23" t="s">
        <v>163</v>
      </c>
      <c r="J1733" s="23" t="s">
        <v>163</v>
      </c>
      <c r="K1733" s="24" t="s">
        <v>163</v>
      </c>
      <c r="L1733" s="20" t="s">
        <v>163</v>
      </c>
      <c r="M1733" s="12"/>
      <c r="N1733" s="12"/>
      <c r="O1733" s="12"/>
      <c r="P1733" s="12"/>
      <c r="Q1733" s="12"/>
      <c r="R1733" s="5"/>
      <c r="S1733" s="20"/>
      <c r="T1733" s="20"/>
      <c r="U1733" s="20"/>
      <c r="V1733" s="20"/>
      <c r="W1733" s="20"/>
      <c r="X1733" s="20"/>
      <c r="Y1733" s="20"/>
      <c r="Z1733" s="20"/>
      <c r="AA1733" s="20"/>
      <c r="AB1733" s="20"/>
      <c r="AC1733" s="20"/>
      <c r="AD1733" s="20"/>
      <c r="AE1733" s="12"/>
      <c r="AF1733" s="12"/>
    </row>
    <row r="1734" spans="1:32" ht="15" customHeight="1">
      <c r="A1734" s="14" t="s">
        <v>31</v>
      </c>
      <c r="B1734" s="3" t="s">
        <v>151</v>
      </c>
      <c r="C1734" s="20" t="s">
        <v>320</v>
      </c>
      <c r="D1734" s="21" t="s">
        <v>224</v>
      </c>
      <c r="E1734" s="21">
        <v>60</v>
      </c>
      <c r="F1734" s="22" t="s">
        <v>24</v>
      </c>
      <c r="G1734" s="21" t="s">
        <v>166</v>
      </c>
      <c r="H1734" s="20" t="s">
        <v>163</v>
      </c>
      <c r="I1734" s="23" t="s">
        <v>163</v>
      </c>
      <c r="J1734" s="23" t="s">
        <v>163</v>
      </c>
      <c r="K1734" s="24" t="s">
        <v>163</v>
      </c>
      <c r="L1734" s="20" t="s">
        <v>163</v>
      </c>
      <c r="M1734" s="12"/>
      <c r="N1734" s="12"/>
      <c r="O1734" s="12"/>
      <c r="P1734" s="12"/>
      <c r="Q1734" s="12"/>
      <c r="R1734" s="5"/>
      <c r="S1734" s="20"/>
      <c r="T1734" s="20"/>
      <c r="U1734" s="20"/>
      <c r="V1734" s="20"/>
      <c r="W1734" s="20"/>
      <c r="X1734" s="20"/>
      <c r="Y1734" s="20"/>
      <c r="Z1734" s="20"/>
      <c r="AA1734" s="20"/>
      <c r="AB1734" s="20"/>
      <c r="AC1734" s="20"/>
      <c r="AD1734" s="20"/>
      <c r="AE1734" s="12"/>
      <c r="AF1734" s="12"/>
    </row>
    <row r="1735" spans="1:32" ht="15" customHeight="1">
      <c r="A1735" s="14" t="s">
        <v>31</v>
      </c>
      <c r="B1735" s="3" t="s">
        <v>151</v>
      </c>
      <c r="C1735" s="20" t="s">
        <v>320</v>
      </c>
      <c r="D1735" s="21" t="s">
        <v>224</v>
      </c>
      <c r="E1735" s="21">
        <v>60</v>
      </c>
      <c r="F1735" s="22" t="s">
        <v>24</v>
      </c>
      <c r="G1735" s="21" t="s">
        <v>166</v>
      </c>
      <c r="H1735" s="20" t="s">
        <v>163</v>
      </c>
      <c r="I1735" s="23" t="s">
        <v>163</v>
      </c>
      <c r="J1735" s="23" t="s">
        <v>163</v>
      </c>
      <c r="K1735" s="24" t="s">
        <v>163</v>
      </c>
      <c r="L1735" s="20" t="s">
        <v>163</v>
      </c>
      <c r="M1735" s="12"/>
      <c r="N1735" s="12"/>
      <c r="O1735" s="12"/>
      <c r="P1735" s="12"/>
      <c r="Q1735" s="12"/>
      <c r="R1735" s="5"/>
      <c r="S1735" s="20"/>
      <c r="T1735" s="20"/>
      <c r="U1735" s="20"/>
      <c r="V1735" s="20"/>
      <c r="W1735" s="20"/>
      <c r="X1735" s="20"/>
      <c r="Y1735" s="20"/>
      <c r="Z1735" s="20"/>
      <c r="AA1735" s="20"/>
      <c r="AB1735" s="20"/>
      <c r="AC1735" s="20"/>
      <c r="AD1735" s="20"/>
      <c r="AE1735" s="12"/>
      <c r="AF1735" s="12"/>
    </row>
    <row r="1736" spans="1:32" ht="15" customHeight="1">
      <c r="A1736" s="14" t="s">
        <v>31</v>
      </c>
      <c r="B1736" s="3" t="s">
        <v>151</v>
      </c>
      <c r="C1736" s="20" t="s">
        <v>320</v>
      </c>
      <c r="D1736" s="21" t="s">
        <v>224</v>
      </c>
      <c r="E1736" s="21">
        <v>60</v>
      </c>
      <c r="F1736" s="22" t="s">
        <v>24</v>
      </c>
      <c r="G1736" s="21" t="s">
        <v>166</v>
      </c>
      <c r="H1736" s="20" t="s">
        <v>163</v>
      </c>
      <c r="I1736" s="23" t="s">
        <v>163</v>
      </c>
      <c r="J1736" s="23" t="s">
        <v>163</v>
      </c>
      <c r="K1736" s="24" t="s">
        <v>163</v>
      </c>
      <c r="L1736" s="20" t="s">
        <v>163</v>
      </c>
      <c r="M1736" s="12"/>
      <c r="N1736" s="12"/>
      <c r="O1736" s="12"/>
      <c r="P1736" s="12"/>
      <c r="Q1736" s="12"/>
      <c r="R1736" s="5"/>
      <c r="S1736" s="20"/>
      <c r="T1736" s="20"/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0"/>
      <c r="AE1736" s="12"/>
      <c r="AF1736" s="12"/>
    </row>
    <row r="1737" spans="1:32" ht="15" customHeight="1">
      <c r="A1737" s="14" t="s">
        <v>31</v>
      </c>
      <c r="B1737" s="3" t="s">
        <v>151</v>
      </c>
      <c r="C1737" s="20" t="s">
        <v>320</v>
      </c>
      <c r="D1737" s="21" t="s">
        <v>224</v>
      </c>
      <c r="E1737" s="21">
        <v>60</v>
      </c>
      <c r="F1737" s="22" t="s">
        <v>24</v>
      </c>
      <c r="G1737" s="21" t="s">
        <v>166</v>
      </c>
      <c r="H1737" s="20" t="s">
        <v>163</v>
      </c>
      <c r="I1737" s="23" t="s">
        <v>163</v>
      </c>
      <c r="J1737" s="23" t="s">
        <v>163</v>
      </c>
      <c r="K1737" s="24" t="s">
        <v>163</v>
      </c>
      <c r="L1737" s="20" t="s">
        <v>163</v>
      </c>
      <c r="M1737" s="12"/>
      <c r="N1737" s="12"/>
      <c r="O1737" s="12"/>
      <c r="P1737" s="12"/>
      <c r="Q1737" s="12"/>
      <c r="R1737" s="5"/>
      <c r="S1737" s="20"/>
      <c r="T1737" s="20"/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0"/>
      <c r="AE1737" s="12"/>
      <c r="AF1737" s="12"/>
    </row>
    <row r="1738" spans="1:32" ht="15" customHeight="1">
      <c r="A1738" s="14" t="s">
        <v>31</v>
      </c>
      <c r="B1738" s="3" t="s">
        <v>151</v>
      </c>
      <c r="C1738" s="20" t="s">
        <v>320</v>
      </c>
      <c r="D1738" s="21" t="s">
        <v>224</v>
      </c>
      <c r="E1738" s="21">
        <v>60</v>
      </c>
      <c r="F1738" s="22" t="s">
        <v>29</v>
      </c>
      <c r="G1738" s="21" t="s">
        <v>166</v>
      </c>
      <c r="H1738" s="20" t="s">
        <v>163</v>
      </c>
      <c r="I1738" s="23" t="s">
        <v>163</v>
      </c>
      <c r="J1738" s="23" t="s">
        <v>163</v>
      </c>
      <c r="K1738" s="24" t="s">
        <v>163</v>
      </c>
      <c r="L1738" s="20" t="s">
        <v>163</v>
      </c>
      <c r="M1738" s="12"/>
      <c r="N1738" s="12"/>
      <c r="O1738" s="12"/>
      <c r="P1738" s="12"/>
      <c r="Q1738" s="12"/>
      <c r="R1738" s="5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12"/>
      <c r="AF1738" s="12"/>
    </row>
    <row r="1739" spans="1:32" ht="15" customHeight="1">
      <c r="A1739" s="14" t="s">
        <v>31</v>
      </c>
      <c r="B1739" s="3" t="s">
        <v>151</v>
      </c>
      <c r="C1739" s="20" t="s">
        <v>320</v>
      </c>
      <c r="D1739" s="21" t="s">
        <v>224</v>
      </c>
      <c r="E1739" s="21">
        <v>60</v>
      </c>
      <c r="F1739" s="22" t="s">
        <v>29</v>
      </c>
      <c r="G1739" s="21" t="s">
        <v>166</v>
      </c>
      <c r="H1739" s="20" t="s">
        <v>163</v>
      </c>
      <c r="I1739" s="23" t="s">
        <v>163</v>
      </c>
      <c r="J1739" s="23" t="s">
        <v>163</v>
      </c>
      <c r="K1739" s="24" t="s">
        <v>163</v>
      </c>
      <c r="L1739" s="20" t="s">
        <v>163</v>
      </c>
      <c r="M1739" s="12"/>
      <c r="N1739" s="12"/>
      <c r="O1739" s="12"/>
      <c r="P1739" s="12"/>
      <c r="Q1739" s="12"/>
      <c r="R1739" s="5"/>
      <c r="S1739" s="20"/>
      <c r="T1739" s="20"/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0"/>
      <c r="AE1739" s="12"/>
      <c r="AF1739" s="12"/>
    </row>
    <row r="1740" spans="1:32" ht="15" customHeight="1">
      <c r="A1740" s="14" t="s">
        <v>31</v>
      </c>
      <c r="B1740" s="3" t="s">
        <v>151</v>
      </c>
      <c r="C1740" s="20" t="s">
        <v>320</v>
      </c>
      <c r="D1740" s="21" t="s">
        <v>224</v>
      </c>
      <c r="E1740" s="21">
        <v>60</v>
      </c>
      <c r="F1740" s="22" t="s">
        <v>29</v>
      </c>
      <c r="G1740" s="21" t="s">
        <v>166</v>
      </c>
      <c r="H1740" s="20" t="s">
        <v>163</v>
      </c>
      <c r="I1740" s="23" t="s">
        <v>163</v>
      </c>
      <c r="J1740" s="23" t="s">
        <v>163</v>
      </c>
      <c r="K1740" s="24" t="s">
        <v>163</v>
      </c>
      <c r="L1740" s="20" t="s">
        <v>163</v>
      </c>
      <c r="M1740" s="12"/>
      <c r="N1740" s="12"/>
      <c r="O1740" s="12"/>
      <c r="P1740" s="12"/>
      <c r="Q1740" s="12"/>
      <c r="R1740" s="5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12"/>
      <c r="AF1740" s="12"/>
    </row>
    <row r="1741" spans="1:32" ht="15" customHeight="1">
      <c r="A1741" s="14" t="s">
        <v>31</v>
      </c>
      <c r="B1741" s="3" t="s">
        <v>151</v>
      </c>
      <c r="C1741" s="20" t="s">
        <v>320</v>
      </c>
      <c r="D1741" s="21" t="s">
        <v>224</v>
      </c>
      <c r="E1741" s="21">
        <v>60</v>
      </c>
      <c r="F1741" s="22" t="s">
        <v>29</v>
      </c>
      <c r="G1741" s="21" t="s">
        <v>166</v>
      </c>
      <c r="H1741" s="20" t="s">
        <v>163</v>
      </c>
      <c r="I1741" s="23" t="s">
        <v>163</v>
      </c>
      <c r="J1741" s="23" t="s">
        <v>163</v>
      </c>
      <c r="K1741" s="24" t="s">
        <v>163</v>
      </c>
      <c r="L1741" s="20" t="s">
        <v>163</v>
      </c>
      <c r="M1741" s="12"/>
      <c r="N1741" s="12"/>
      <c r="O1741" s="12"/>
      <c r="P1741" s="12"/>
      <c r="Q1741" s="12"/>
      <c r="R1741" s="5"/>
      <c r="S1741" s="20"/>
      <c r="T1741" s="20"/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0"/>
      <c r="AE1741" s="12"/>
      <c r="AF1741" s="12"/>
    </row>
    <row r="1742" spans="1:32" ht="15" customHeight="1">
      <c r="A1742" s="14" t="s">
        <v>25</v>
      </c>
      <c r="B1742" s="3" t="s">
        <v>151</v>
      </c>
      <c r="C1742" s="20" t="s">
        <v>320</v>
      </c>
      <c r="D1742" s="21" t="s">
        <v>224</v>
      </c>
      <c r="E1742" s="21">
        <v>60</v>
      </c>
      <c r="F1742" s="22" t="s">
        <v>29</v>
      </c>
      <c r="G1742" s="21" t="s">
        <v>166</v>
      </c>
      <c r="H1742" s="20" t="s">
        <v>163</v>
      </c>
      <c r="I1742" s="23" t="s">
        <v>163</v>
      </c>
      <c r="J1742" s="23" t="s">
        <v>163</v>
      </c>
      <c r="K1742" s="24" t="s">
        <v>163</v>
      </c>
      <c r="L1742" s="20" t="s">
        <v>163</v>
      </c>
      <c r="M1742" s="12"/>
      <c r="N1742" s="12"/>
      <c r="O1742" s="12"/>
      <c r="P1742" s="12"/>
      <c r="Q1742" s="12"/>
      <c r="R1742" s="5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12"/>
      <c r="AF1742" s="12"/>
    </row>
    <row r="1743" spans="1:32" ht="15" customHeight="1">
      <c r="A1743" s="14" t="s">
        <v>25</v>
      </c>
      <c r="B1743" s="3" t="s">
        <v>151</v>
      </c>
      <c r="C1743" s="20" t="s">
        <v>320</v>
      </c>
      <c r="D1743" s="21" t="s">
        <v>224</v>
      </c>
      <c r="E1743" s="21">
        <v>60</v>
      </c>
      <c r="F1743" s="22" t="s">
        <v>29</v>
      </c>
      <c r="G1743" s="21" t="s">
        <v>166</v>
      </c>
      <c r="H1743" s="20" t="s">
        <v>163</v>
      </c>
      <c r="I1743" s="23" t="s">
        <v>163</v>
      </c>
      <c r="J1743" s="23" t="s">
        <v>163</v>
      </c>
      <c r="K1743" s="24" t="s">
        <v>163</v>
      </c>
      <c r="L1743" s="20" t="s">
        <v>163</v>
      </c>
      <c r="M1743" s="12"/>
      <c r="N1743" s="12"/>
      <c r="O1743" s="12"/>
      <c r="P1743" s="12"/>
      <c r="Q1743" s="12"/>
      <c r="R1743" s="5"/>
      <c r="S1743" s="20"/>
      <c r="T1743" s="20"/>
      <c r="U1743" s="20"/>
      <c r="V1743" s="20"/>
      <c r="W1743" s="20"/>
      <c r="X1743" s="20"/>
      <c r="Y1743" s="20"/>
      <c r="Z1743" s="20"/>
      <c r="AA1743" s="20"/>
      <c r="AB1743" s="20"/>
      <c r="AC1743" s="20"/>
      <c r="AD1743" s="20"/>
      <c r="AE1743" s="12"/>
      <c r="AF1743" s="12"/>
    </row>
    <row r="1744" spans="1:32" ht="15" customHeight="1">
      <c r="A1744" s="14" t="s">
        <v>25</v>
      </c>
      <c r="B1744" s="3" t="s">
        <v>151</v>
      </c>
      <c r="C1744" s="20" t="s">
        <v>320</v>
      </c>
      <c r="D1744" s="21" t="s">
        <v>224</v>
      </c>
      <c r="E1744" s="21">
        <v>60</v>
      </c>
      <c r="F1744" s="22" t="s">
        <v>29</v>
      </c>
      <c r="G1744" s="21" t="s">
        <v>166</v>
      </c>
      <c r="H1744" s="20" t="s">
        <v>163</v>
      </c>
      <c r="I1744" s="23" t="s">
        <v>163</v>
      </c>
      <c r="J1744" s="23" t="s">
        <v>163</v>
      </c>
      <c r="K1744" s="24" t="s">
        <v>163</v>
      </c>
      <c r="L1744" s="20" t="s">
        <v>163</v>
      </c>
      <c r="M1744" s="12"/>
      <c r="N1744" s="12"/>
      <c r="O1744" s="12"/>
      <c r="P1744" s="12"/>
      <c r="Q1744" s="12"/>
      <c r="R1744" s="5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12"/>
      <c r="AF1744" s="12"/>
    </row>
    <row r="1745" spans="1:32" ht="15" customHeight="1">
      <c r="A1745" s="14" t="s">
        <v>25</v>
      </c>
      <c r="B1745" s="3" t="s">
        <v>151</v>
      </c>
      <c r="C1745" s="20" t="s">
        <v>320</v>
      </c>
      <c r="D1745" s="21" t="s">
        <v>224</v>
      </c>
      <c r="E1745" s="21">
        <v>60</v>
      </c>
      <c r="F1745" s="22" t="s">
        <v>29</v>
      </c>
      <c r="G1745" s="21" t="s">
        <v>166</v>
      </c>
      <c r="H1745" s="20" t="s">
        <v>163</v>
      </c>
      <c r="I1745" s="23" t="s">
        <v>163</v>
      </c>
      <c r="J1745" s="23" t="s">
        <v>163</v>
      </c>
      <c r="K1745" s="24" t="s">
        <v>163</v>
      </c>
      <c r="L1745" s="20" t="s">
        <v>163</v>
      </c>
      <c r="M1745" s="12"/>
      <c r="N1745" s="12"/>
      <c r="O1745" s="12"/>
      <c r="P1745" s="12"/>
      <c r="Q1745" s="12"/>
      <c r="R1745" s="5"/>
      <c r="S1745" s="20"/>
      <c r="T1745" s="20"/>
      <c r="U1745" s="20"/>
      <c r="V1745" s="20"/>
      <c r="W1745" s="20"/>
      <c r="X1745" s="20"/>
      <c r="Y1745" s="20"/>
      <c r="Z1745" s="20"/>
      <c r="AA1745" s="20"/>
      <c r="AB1745" s="20"/>
      <c r="AC1745" s="20"/>
      <c r="AD1745" s="20"/>
      <c r="AE1745" s="12"/>
      <c r="AF1745" s="12"/>
    </row>
    <row r="1746" spans="1:32" ht="15" customHeight="1">
      <c r="A1746" s="14" t="s">
        <v>22</v>
      </c>
      <c r="B1746" s="3" t="s">
        <v>151</v>
      </c>
      <c r="C1746" s="20" t="s">
        <v>320</v>
      </c>
      <c r="D1746" s="21" t="s">
        <v>224</v>
      </c>
      <c r="E1746" s="21">
        <v>60</v>
      </c>
      <c r="F1746" s="22" t="s">
        <v>24</v>
      </c>
      <c r="G1746" s="21" t="s">
        <v>166</v>
      </c>
      <c r="H1746" s="20" t="s">
        <v>163</v>
      </c>
      <c r="I1746" s="23" t="s">
        <v>163</v>
      </c>
      <c r="J1746" s="23" t="s">
        <v>163</v>
      </c>
      <c r="K1746" s="24" t="s">
        <v>163</v>
      </c>
      <c r="L1746" s="20" t="s">
        <v>163</v>
      </c>
      <c r="M1746" s="12"/>
      <c r="N1746" s="12"/>
      <c r="O1746" s="12"/>
      <c r="P1746" s="12"/>
      <c r="Q1746" s="12"/>
      <c r="R1746" s="5"/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12"/>
      <c r="AF1746" s="12"/>
    </row>
    <row r="1747" spans="1:32" ht="15" customHeight="1">
      <c r="A1747" s="14" t="s">
        <v>22</v>
      </c>
      <c r="B1747" s="3" t="s">
        <v>151</v>
      </c>
      <c r="C1747" s="20" t="s">
        <v>320</v>
      </c>
      <c r="D1747" s="21" t="s">
        <v>224</v>
      </c>
      <c r="E1747" s="21">
        <v>60</v>
      </c>
      <c r="F1747" s="22" t="s">
        <v>24</v>
      </c>
      <c r="G1747" s="21" t="s">
        <v>166</v>
      </c>
      <c r="H1747" s="20" t="s">
        <v>163</v>
      </c>
      <c r="I1747" s="23" t="s">
        <v>163</v>
      </c>
      <c r="J1747" s="23" t="s">
        <v>163</v>
      </c>
      <c r="K1747" s="24" t="s">
        <v>163</v>
      </c>
      <c r="L1747" s="20" t="s">
        <v>163</v>
      </c>
      <c r="M1747" s="12"/>
      <c r="N1747" s="12"/>
      <c r="O1747" s="12"/>
      <c r="P1747" s="12"/>
      <c r="Q1747" s="12"/>
      <c r="R1747" s="5"/>
      <c r="S1747" s="20"/>
      <c r="T1747" s="20"/>
      <c r="U1747" s="20"/>
      <c r="V1747" s="20"/>
      <c r="W1747" s="20"/>
      <c r="X1747" s="20"/>
      <c r="Y1747" s="20"/>
      <c r="Z1747" s="20"/>
      <c r="AA1747" s="20"/>
      <c r="AB1747" s="20"/>
      <c r="AC1747" s="20"/>
      <c r="AD1747" s="20"/>
      <c r="AE1747" s="12"/>
      <c r="AF1747" s="12"/>
    </row>
    <row r="1748" spans="1:32" ht="15" customHeight="1">
      <c r="A1748" s="14" t="s">
        <v>22</v>
      </c>
      <c r="B1748" s="3" t="s">
        <v>151</v>
      </c>
      <c r="C1748" s="20" t="s">
        <v>320</v>
      </c>
      <c r="D1748" s="21" t="s">
        <v>224</v>
      </c>
      <c r="E1748" s="21">
        <v>60</v>
      </c>
      <c r="F1748" s="22" t="s">
        <v>24</v>
      </c>
      <c r="G1748" s="21" t="s">
        <v>166</v>
      </c>
      <c r="H1748" s="20" t="s">
        <v>163</v>
      </c>
      <c r="I1748" s="23" t="s">
        <v>163</v>
      </c>
      <c r="J1748" s="23" t="s">
        <v>163</v>
      </c>
      <c r="K1748" s="24" t="s">
        <v>163</v>
      </c>
      <c r="L1748" s="20" t="s">
        <v>163</v>
      </c>
      <c r="M1748" s="12"/>
      <c r="N1748" s="12"/>
      <c r="O1748" s="12"/>
      <c r="P1748" s="12"/>
      <c r="Q1748" s="12"/>
      <c r="R1748" s="5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12"/>
      <c r="AF1748" s="12"/>
    </row>
    <row r="1749" spans="1:32" ht="15" customHeight="1">
      <c r="A1749" s="14" t="s">
        <v>22</v>
      </c>
      <c r="B1749" s="3" t="s">
        <v>151</v>
      </c>
      <c r="C1749" s="20" t="s">
        <v>320</v>
      </c>
      <c r="D1749" s="21" t="s">
        <v>224</v>
      </c>
      <c r="E1749" s="21">
        <v>60</v>
      </c>
      <c r="F1749" s="22" t="s">
        <v>24</v>
      </c>
      <c r="G1749" s="21" t="s">
        <v>166</v>
      </c>
      <c r="H1749" s="20" t="s">
        <v>163</v>
      </c>
      <c r="I1749" s="23" t="s">
        <v>163</v>
      </c>
      <c r="J1749" s="23" t="s">
        <v>163</v>
      </c>
      <c r="K1749" s="24" t="s">
        <v>163</v>
      </c>
      <c r="L1749" s="20" t="s">
        <v>163</v>
      </c>
      <c r="M1749" s="12"/>
      <c r="N1749" s="12"/>
      <c r="O1749" s="12"/>
      <c r="P1749" s="12"/>
      <c r="Q1749" s="12"/>
      <c r="R1749" s="5"/>
      <c r="S1749" s="20"/>
      <c r="T1749" s="20"/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0"/>
      <c r="AE1749" s="12"/>
      <c r="AF1749" s="12"/>
    </row>
    <row r="1750" spans="1:32" ht="15" customHeight="1">
      <c r="A1750" s="14" t="s">
        <v>31</v>
      </c>
      <c r="B1750" s="3" t="s">
        <v>152</v>
      </c>
      <c r="C1750" s="20" t="s">
        <v>321</v>
      </c>
      <c r="D1750" s="21" t="s">
        <v>224</v>
      </c>
      <c r="E1750" s="21">
        <v>60</v>
      </c>
      <c r="F1750" s="22" t="s">
        <v>24</v>
      </c>
      <c r="G1750" s="21" t="s">
        <v>166</v>
      </c>
      <c r="H1750" s="20" t="s">
        <v>163</v>
      </c>
      <c r="I1750" s="23" t="s">
        <v>163</v>
      </c>
      <c r="J1750" s="23" t="s">
        <v>163</v>
      </c>
      <c r="K1750" s="24" t="s">
        <v>163</v>
      </c>
      <c r="L1750" s="20" t="s">
        <v>163</v>
      </c>
      <c r="M1750" s="12"/>
      <c r="N1750" s="12"/>
      <c r="O1750" s="12"/>
      <c r="P1750" s="12"/>
      <c r="Q1750" s="12"/>
      <c r="R1750" s="5"/>
      <c r="S1750" s="20"/>
      <c r="T1750" s="20"/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0"/>
      <c r="AE1750" s="12"/>
      <c r="AF1750" s="12"/>
    </row>
    <row r="1751" spans="1:32" ht="15" customHeight="1">
      <c r="A1751" s="14" t="s">
        <v>31</v>
      </c>
      <c r="B1751" s="3" t="s">
        <v>152</v>
      </c>
      <c r="C1751" s="20" t="s">
        <v>321</v>
      </c>
      <c r="D1751" s="21" t="s">
        <v>224</v>
      </c>
      <c r="E1751" s="21">
        <v>60</v>
      </c>
      <c r="F1751" s="22" t="s">
        <v>24</v>
      </c>
      <c r="G1751" s="21" t="s">
        <v>166</v>
      </c>
      <c r="H1751" s="20" t="s">
        <v>163</v>
      </c>
      <c r="I1751" s="23" t="s">
        <v>163</v>
      </c>
      <c r="J1751" s="23" t="s">
        <v>163</v>
      </c>
      <c r="K1751" s="24" t="s">
        <v>163</v>
      </c>
      <c r="L1751" s="20" t="s">
        <v>163</v>
      </c>
      <c r="M1751" s="12"/>
      <c r="N1751" s="12"/>
      <c r="O1751" s="12"/>
      <c r="P1751" s="12"/>
      <c r="Q1751" s="12"/>
      <c r="R1751" s="5"/>
      <c r="S1751" s="20"/>
      <c r="T1751" s="20"/>
      <c r="U1751" s="20"/>
      <c r="V1751" s="20"/>
      <c r="W1751" s="20"/>
      <c r="X1751" s="20"/>
      <c r="Y1751" s="20"/>
      <c r="Z1751" s="20"/>
      <c r="AA1751" s="20"/>
      <c r="AB1751" s="20"/>
      <c r="AC1751" s="20"/>
      <c r="AD1751" s="20"/>
      <c r="AE1751" s="12"/>
      <c r="AF1751" s="12"/>
    </row>
    <row r="1752" spans="1:32" ht="15" customHeight="1">
      <c r="A1752" s="14" t="s">
        <v>31</v>
      </c>
      <c r="B1752" s="3" t="s">
        <v>152</v>
      </c>
      <c r="C1752" s="20" t="s">
        <v>321</v>
      </c>
      <c r="D1752" s="21" t="s">
        <v>224</v>
      </c>
      <c r="E1752" s="21">
        <v>60</v>
      </c>
      <c r="F1752" s="22" t="s">
        <v>24</v>
      </c>
      <c r="G1752" s="21" t="s">
        <v>166</v>
      </c>
      <c r="H1752" s="20" t="s">
        <v>163</v>
      </c>
      <c r="I1752" s="23" t="s">
        <v>163</v>
      </c>
      <c r="J1752" s="23" t="s">
        <v>163</v>
      </c>
      <c r="K1752" s="24" t="s">
        <v>163</v>
      </c>
      <c r="L1752" s="20" t="s">
        <v>163</v>
      </c>
      <c r="M1752" s="12"/>
      <c r="N1752" s="12"/>
      <c r="O1752" s="12"/>
      <c r="P1752" s="12"/>
      <c r="Q1752" s="12"/>
      <c r="R1752" s="5"/>
      <c r="S1752" s="20"/>
      <c r="T1752" s="20"/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12"/>
      <c r="AF1752" s="12"/>
    </row>
    <row r="1753" spans="1:32" ht="15" customHeight="1">
      <c r="A1753" s="14" t="s">
        <v>31</v>
      </c>
      <c r="B1753" s="3" t="s">
        <v>152</v>
      </c>
      <c r="C1753" s="20" t="s">
        <v>321</v>
      </c>
      <c r="D1753" s="21" t="s">
        <v>224</v>
      </c>
      <c r="E1753" s="21">
        <v>60</v>
      </c>
      <c r="F1753" s="22" t="s">
        <v>24</v>
      </c>
      <c r="G1753" s="21" t="s">
        <v>166</v>
      </c>
      <c r="H1753" s="20" t="s">
        <v>163</v>
      </c>
      <c r="I1753" s="23" t="s">
        <v>163</v>
      </c>
      <c r="J1753" s="23" t="s">
        <v>163</v>
      </c>
      <c r="K1753" s="24" t="s">
        <v>163</v>
      </c>
      <c r="L1753" s="20" t="s">
        <v>163</v>
      </c>
      <c r="M1753" s="12"/>
      <c r="N1753" s="12"/>
      <c r="O1753" s="12"/>
      <c r="P1753" s="12"/>
      <c r="Q1753" s="12"/>
      <c r="R1753" s="5"/>
      <c r="S1753" s="20"/>
      <c r="T1753" s="20"/>
      <c r="U1753" s="20"/>
      <c r="V1753" s="20"/>
      <c r="W1753" s="20"/>
      <c r="X1753" s="20"/>
      <c r="Y1753" s="20"/>
      <c r="Z1753" s="20"/>
      <c r="AA1753" s="20"/>
      <c r="AB1753" s="20"/>
      <c r="AC1753" s="20"/>
      <c r="AD1753" s="20"/>
      <c r="AE1753" s="12"/>
      <c r="AF1753" s="12"/>
    </row>
    <row r="1754" spans="1:32" ht="15" customHeight="1">
      <c r="A1754" s="14" t="s">
        <v>31</v>
      </c>
      <c r="B1754" s="3" t="s">
        <v>152</v>
      </c>
      <c r="C1754" s="20" t="s">
        <v>321</v>
      </c>
      <c r="D1754" s="21" t="s">
        <v>224</v>
      </c>
      <c r="E1754" s="21">
        <v>60</v>
      </c>
      <c r="F1754" s="22" t="s">
        <v>24</v>
      </c>
      <c r="G1754" s="21" t="s">
        <v>166</v>
      </c>
      <c r="H1754" s="20" t="s">
        <v>163</v>
      </c>
      <c r="I1754" s="23" t="s">
        <v>163</v>
      </c>
      <c r="J1754" s="23" t="s">
        <v>163</v>
      </c>
      <c r="K1754" s="24" t="s">
        <v>163</v>
      </c>
      <c r="L1754" s="20" t="s">
        <v>163</v>
      </c>
      <c r="M1754" s="12"/>
      <c r="N1754" s="12"/>
      <c r="O1754" s="12"/>
      <c r="P1754" s="12"/>
      <c r="Q1754" s="12"/>
      <c r="R1754" s="5"/>
      <c r="S1754" s="20"/>
      <c r="T1754" s="2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12"/>
      <c r="AF1754" s="12"/>
    </row>
    <row r="1755" spans="1:32" ht="15" customHeight="1">
      <c r="A1755" s="14" t="s">
        <v>31</v>
      </c>
      <c r="B1755" s="3" t="s">
        <v>152</v>
      </c>
      <c r="C1755" s="20" t="s">
        <v>321</v>
      </c>
      <c r="D1755" s="21" t="s">
        <v>224</v>
      </c>
      <c r="E1755" s="21">
        <v>60</v>
      </c>
      <c r="F1755" s="22" t="s">
        <v>24</v>
      </c>
      <c r="G1755" s="21" t="s">
        <v>166</v>
      </c>
      <c r="H1755" s="20" t="s">
        <v>163</v>
      </c>
      <c r="I1755" s="23" t="s">
        <v>163</v>
      </c>
      <c r="J1755" s="23" t="s">
        <v>163</v>
      </c>
      <c r="K1755" s="24" t="s">
        <v>163</v>
      </c>
      <c r="L1755" s="20" t="s">
        <v>163</v>
      </c>
      <c r="M1755" s="12"/>
      <c r="N1755" s="12"/>
      <c r="O1755" s="12"/>
      <c r="P1755" s="12"/>
      <c r="Q1755" s="12"/>
      <c r="R1755" s="5"/>
      <c r="S1755" s="20"/>
      <c r="T1755" s="20"/>
      <c r="U1755" s="20"/>
      <c r="V1755" s="20"/>
      <c r="W1755" s="20"/>
      <c r="X1755" s="20"/>
      <c r="Y1755" s="20"/>
      <c r="Z1755" s="20"/>
      <c r="AA1755" s="20"/>
      <c r="AB1755" s="20"/>
      <c r="AC1755" s="20"/>
      <c r="AD1755" s="20"/>
      <c r="AE1755" s="12"/>
      <c r="AF1755" s="12"/>
    </row>
    <row r="1756" spans="1:32" ht="15" customHeight="1">
      <c r="A1756" s="14" t="s">
        <v>31</v>
      </c>
      <c r="B1756" s="3" t="s">
        <v>152</v>
      </c>
      <c r="C1756" s="20" t="s">
        <v>321</v>
      </c>
      <c r="D1756" s="21" t="s">
        <v>224</v>
      </c>
      <c r="E1756" s="21">
        <v>60</v>
      </c>
      <c r="F1756" s="22" t="s">
        <v>24</v>
      </c>
      <c r="G1756" s="21" t="s">
        <v>166</v>
      </c>
      <c r="H1756" s="20" t="s">
        <v>163</v>
      </c>
      <c r="I1756" s="23" t="s">
        <v>163</v>
      </c>
      <c r="J1756" s="23" t="s">
        <v>163</v>
      </c>
      <c r="K1756" s="24" t="s">
        <v>163</v>
      </c>
      <c r="L1756" s="20" t="s">
        <v>163</v>
      </c>
      <c r="M1756" s="12"/>
      <c r="N1756" s="12"/>
      <c r="O1756" s="12"/>
      <c r="P1756" s="12"/>
      <c r="Q1756" s="12"/>
      <c r="R1756" s="5"/>
      <c r="S1756" s="20"/>
      <c r="T1756" s="2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12"/>
      <c r="AF1756" s="12"/>
    </row>
    <row r="1757" spans="1:32" ht="15" customHeight="1">
      <c r="A1757" s="14" t="s">
        <v>31</v>
      </c>
      <c r="B1757" s="3" t="s">
        <v>152</v>
      </c>
      <c r="C1757" s="20" t="s">
        <v>321</v>
      </c>
      <c r="D1757" s="21" t="s">
        <v>224</v>
      </c>
      <c r="E1757" s="21">
        <v>60</v>
      </c>
      <c r="F1757" s="22" t="s">
        <v>24</v>
      </c>
      <c r="G1757" s="21" t="s">
        <v>166</v>
      </c>
      <c r="H1757" s="20" t="s">
        <v>163</v>
      </c>
      <c r="I1757" s="23" t="s">
        <v>163</v>
      </c>
      <c r="J1757" s="23" t="s">
        <v>163</v>
      </c>
      <c r="K1757" s="24" t="s">
        <v>163</v>
      </c>
      <c r="L1757" s="20" t="s">
        <v>163</v>
      </c>
      <c r="M1757" s="12"/>
      <c r="N1757" s="12"/>
      <c r="O1757" s="12"/>
      <c r="P1757" s="12"/>
      <c r="Q1757" s="12"/>
      <c r="R1757" s="5"/>
      <c r="S1757" s="20"/>
      <c r="T1757" s="20"/>
      <c r="U1757" s="20"/>
      <c r="V1757" s="20"/>
      <c r="W1757" s="20"/>
      <c r="X1757" s="20"/>
      <c r="Y1757" s="20"/>
      <c r="Z1757" s="20"/>
      <c r="AA1757" s="20"/>
      <c r="AB1757" s="20"/>
      <c r="AC1757" s="20"/>
      <c r="AD1757" s="20"/>
      <c r="AE1757" s="12"/>
      <c r="AF1757" s="12"/>
    </row>
    <row r="1758" spans="1:32" ht="15" customHeight="1">
      <c r="A1758" s="14" t="s">
        <v>31</v>
      </c>
      <c r="B1758" s="3" t="s">
        <v>152</v>
      </c>
      <c r="C1758" s="20" t="s">
        <v>321</v>
      </c>
      <c r="D1758" s="21" t="s">
        <v>224</v>
      </c>
      <c r="E1758" s="21">
        <v>60</v>
      </c>
      <c r="F1758" s="22" t="s">
        <v>29</v>
      </c>
      <c r="G1758" s="21" t="s">
        <v>166</v>
      </c>
      <c r="H1758" s="20" t="s">
        <v>163</v>
      </c>
      <c r="I1758" s="23" t="s">
        <v>163</v>
      </c>
      <c r="J1758" s="23" t="s">
        <v>163</v>
      </c>
      <c r="K1758" s="24" t="s">
        <v>163</v>
      </c>
      <c r="L1758" s="20" t="s">
        <v>163</v>
      </c>
      <c r="M1758" s="12"/>
      <c r="N1758" s="12"/>
      <c r="O1758" s="12"/>
      <c r="P1758" s="12"/>
      <c r="Q1758" s="12"/>
      <c r="R1758" s="5"/>
      <c r="S1758" s="20"/>
      <c r="T1758" s="20"/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0"/>
      <c r="AE1758" s="12"/>
      <c r="AF1758" s="12"/>
    </row>
    <row r="1759" spans="1:32" ht="15" customHeight="1">
      <c r="A1759" s="14" t="s">
        <v>31</v>
      </c>
      <c r="B1759" s="3" t="s">
        <v>152</v>
      </c>
      <c r="C1759" s="20" t="s">
        <v>321</v>
      </c>
      <c r="D1759" s="21" t="s">
        <v>224</v>
      </c>
      <c r="E1759" s="21">
        <v>60</v>
      </c>
      <c r="F1759" s="22" t="s">
        <v>29</v>
      </c>
      <c r="G1759" s="21" t="s">
        <v>166</v>
      </c>
      <c r="H1759" s="20" t="s">
        <v>163</v>
      </c>
      <c r="I1759" s="23" t="s">
        <v>163</v>
      </c>
      <c r="J1759" s="23" t="s">
        <v>163</v>
      </c>
      <c r="K1759" s="24" t="s">
        <v>163</v>
      </c>
      <c r="L1759" s="20" t="s">
        <v>163</v>
      </c>
      <c r="M1759" s="12"/>
      <c r="N1759" s="12"/>
      <c r="O1759" s="12"/>
      <c r="P1759" s="12"/>
      <c r="Q1759" s="12"/>
      <c r="R1759" s="5"/>
      <c r="S1759" s="20"/>
      <c r="T1759" s="20"/>
      <c r="U1759" s="20"/>
      <c r="V1759" s="20"/>
      <c r="W1759" s="20"/>
      <c r="X1759" s="20"/>
      <c r="Y1759" s="20"/>
      <c r="Z1759" s="20"/>
      <c r="AA1759" s="20"/>
      <c r="AB1759" s="20"/>
      <c r="AC1759" s="20"/>
      <c r="AD1759" s="20"/>
      <c r="AE1759" s="12"/>
      <c r="AF1759" s="12"/>
    </row>
    <row r="1760" spans="1:32" ht="15" customHeight="1">
      <c r="A1760" s="14" t="s">
        <v>31</v>
      </c>
      <c r="B1760" s="3" t="s">
        <v>152</v>
      </c>
      <c r="C1760" s="20" t="s">
        <v>321</v>
      </c>
      <c r="D1760" s="21" t="s">
        <v>224</v>
      </c>
      <c r="E1760" s="21">
        <v>60</v>
      </c>
      <c r="F1760" s="22" t="s">
        <v>29</v>
      </c>
      <c r="G1760" s="21" t="s">
        <v>166</v>
      </c>
      <c r="H1760" s="20" t="s">
        <v>163</v>
      </c>
      <c r="I1760" s="23" t="s">
        <v>163</v>
      </c>
      <c r="J1760" s="23" t="s">
        <v>163</v>
      </c>
      <c r="K1760" s="24" t="s">
        <v>163</v>
      </c>
      <c r="L1760" s="20" t="s">
        <v>163</v>
      </c>
      <c r="M1760" s="12"/>
      <c r="N1760" s="12"/>
      <c r="O1760" s="12"/>
      <c r="P1760" s="12"/>
      <c r="Q1760" s="12"/>
      <c r="R1760" s="5"/>
      <c r="S1760" s="20"/>
      <c r="T1760" s="20"/>
      <c r="U1760" s="20"/>
      <c r="V1760" s="20"/>
      <c r="W1760" s="20"/>
      <c r="X1760" s="20"/>
      <c r="Y1760" s="20"/>
      <c r="Z1760" s="20"/>
      <c r="AA1760" s="20"/>
      <c r="AB1760" s="20"/>
      <c r="AC1760" s="20"/>
      <c r="AD1760" s="20"/>
      <c r="AE1760" s="12"/>
      <c r="AF1760" s="12"/>
    </row>
    <row r="1761" spans="1:32" ht="15" customHeight="1">
      <c r="A1761" s="14" t="s">
        <v>31</v>
      </c>
      <c r="B1761" s="3" t="s">
        <v>152</v>
      </c>
      <c r="C1761" s="20" t="s">
        <v>321</v>
      </c>
      <c r="D1761" s="21" t="s">
        <v>224</v>
      </c>
      <c r="E1761" s="21">
        <v>60</v>
      </c>
      <c r="F1761" s="22" t="s">
        <v>29</v>
      </c>
      <c r="G1761" s="21" t="s">
        <v>166</v>
      </c>
      <c r="H1761" s="20" t="s">
        <v>163</v>
      </c>
      <c r="I1761" s="23" t="s">
        <v>163</v>
      </c>
      <c r="J1761" s="23" t="s">
        <v>163</v>
      </c>
      <c r="K1761" s="24" t="s">
        <v>163</v>
      </c>
      <c r="L1761" s="20" t="s">
        <v>163</v>
      </c>
      <c r="M1761" s="12"/>
      <c r="N1761" s="12"/>
      <c r="O1761" s="12"/>
      <c r="P1761" s="12"/>
      <c r="Q1761" s="12"/>
      <c r="R1761" s="5"/>
      <c r="S1761" s="20"/>
      <c r="T1761" s="20"/>
      <c r="U1761" s="20"/>
      <c r="V1761" s="20"/>
      <c r="W1761" s="20"/>
      <c r="X1761" s="20"/>
      <c r="Y1761" s="20"/>
      <c r="Z1761" s="20"/>
      <c r="AA1761" s="20"/>
      <c r="AB1761" s="20"/>
      <c r="AC1761" s="20"/>
      <c r="AD1761" s="20"/>
      <c r="AE1761" s="12"/>
      <c r="AF1761" s="12"/>
    </row>
    <row r="1762" spans="1:32" ht="15" customHeight="1">
      <c r="A1762" s="14" t="s">
        <v>31</v>
      </c>
      <c r="B1762" s="3" t="s">
        <v>152</v>
      </c>
      <c r="C1762" s="20" t="s">
        <v>321</v>
      </c>
      <c r="D1762" s="21" t="s">
        <v>224</v>
      </c>
      <c r="E1762" s="21">
        <v>60</v>
      </c>
      <c r="F1762" s="22" t="s">
        <v>29</v>
      </c>
      <c r="G1762" s="21" t="s">
        <v>166</v>
      </c>
      <c r="H1762" s="20" t="s">
        <v>163</v>
      </c>
      <c r="I1762" s="23" t="s">
        <v>163</v>
      </c>
      <c r="J1762" s="23" t="s">
        <v>163</v>
      </c>
      <c r="K1762" s="24" t="s">
        <v>163</v>
      </c>
      <c r="L1762" s="20" t="s">
        <v>163</v>
      </c>
      <c r="M1762" s="12"/>
      <c r="N1762" s="12"/>
      <c r="O1762" s="12"/>
      <c r="P1762" s="12"/>
      <c r="Q1762" s="12"/>
      <c r="R1762" s="5"/>
      <c r="S1762" s="20"/>
      <c r="T1762" s="20"/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0"/>
      <c r="AE1762" s="12"/>
      <c r="AF1762" s="12"/>
    </row>
    <row r="1763" spans="1:32" ht="15" customHeight="1">
      <c r="A1763" s="14" t="s">
        <v>31</v>
      </c>
      <c r="B1763" s="3" t="s">
        <v>152</v>
      </c>
      <c r="C1763" s="20" t="s">
        <v>321</v>
      </c>
      <c r="D1763" s="21" t="s">
        <v>224</v>
      </c>
      <c r="E1763" s="21">
        <v>60</v>
      </c>
      <c r="F1763" s="22" t="s">
        <v>29</v>
      </c>
      <c r="G1763" s="21" t="s">
        <v>166</v>
      </c>
      <c r="H1763" s="20" t="s">
        <v>163</v>
      </c>
      <c r="I1763" s="23" t="s">
        <v>163</v>
      </c>
      <c r="J1763" s="23" t="s">
        <v>163</v>
      </c>
      <c r="K1763" s="24" t="s">
        <v>163</v>
      </c>
      <c r="L1763" s="20" t="s">
        <v>163</v>
      </c>
      <c r="M1763" s="12"/>
      <c r="N1763" s="12"/>
      <c r="O1763" s="12"/>
      <c r="P1763" s="12"/>
      <c r="Q1763" s="12"/>
      <c r="R1763" s="5"/>
      <c r="S1763" s="20"/>
      <c r="T1763" s="20"/>
      <c r="U1763" s="20"/>
      <c r="V1763" s="20"/>
      <c r="W1763" s="20"/>
      <c r="X1763" s="20"/>
      <c r="Y1763" s="20"/>
      <c r="Z1763" s="20"/>
      <c r="AA1763" s="20"/>
      <c r="AB1763" s="20"/>
      <c r="AC1763" s="20"/>
      <c r="AD1763" s="20"/>
      <c r="AE1763" s="12"/>
      <c r="AF1763" s="12"/>
    </row>
    <row r="1764" spans="1:32" ht="15" customHeight="1">
      <c r="A1764" s="14" t="s">
        <v>25</v>
      </c>
      <c r="B1764" s="3" t="s">
        <v>152</v>
      </c>
      <c r="C1764" s="15" t="s">
        <v>321</v>
      </c>
      <c r="D1764" s="16" t="s">
        <v>224</v>
      </c>
      <c r="E1764" s="16">
        <v>60</v>
      </c>
      <c r="F1764" s="17" t="s">
        <v>29</v>
      </c>
      <c r="G1764" s="16" t="s">
        <v>166</v>
      </c>
      <c r="H1764" s="15" t="s">
        <v>163</v>
      </c>
      <c r="I1764" s="18" t="s">
        <v>163</v>
      </c>
      <c r="J1764" s="18" t="s">
        <v>163</v>
      </c>
      <c r="K1764" s="19" t="s">
        <v>163</v>
      </c>
      <c r="L1764" s="15" t="s">
        <v>163</v>
      </c>
      <c r="M1764" s="12"/>
      <c r="N1764" s="12"/>
      <c r="O1764" s="12"/>
      <c r="P1764" s="12"/>
      <c r="Q1764" s="12"/>
      <c r="R1764" s="5"/>
      <c r="S1764" s="20"/>
      <c r="T1764" s="20"/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0"/>
      <c r="AE1764" s="12"/>
      <c r="AF1764" s="12"/>
    </row>
    <row r="1765" spans="1:32" ht="15" customHeight="1">
      <c r="A1765" s="14" t="s">
        <v>25</v>
      </c>
      <c r="B1765" s="3" t="s">
        <v>152</v>
      </c>
      <c r="C1765" s="15" t="s">
        <v>321</v>
      </c>
      <c r="D1765" s="16" t="s">
        <v>224</v>
      </c>
      <c r="E1765" s="16">
        <v>60</v>
      </c>
      <c r="F1765" s="17" t="s">
        <v>29</v>
      </c>
      <c r="G1765" s="16" t="s">
        <v>166</v>
      </c>
      <c r="H1765" s="15" t="s">
        <v>163</v>
      </c>
      <c r="I1765" s="18" t="s">
        <v>163</v>
      </c>
      <c r="J1765" s="18" t="s">
        <v>163</v>
      </c>
      <c r="K1765" s="19" t="s">
        <v>163</v>
      </c>
      <c r="L1765" s="15" t="s">
        <v>163</v>
      </c>
      <c r="M1765" s="12"/>
      <c r="N1765" s="12"/>
      <c r="O1765" s="12"/>
      <c r="P1765" s="12"/>
      <c r="Q1765" s="12"/>
      <c r="R1765" s="5"/>
      <c r="S1765" s="20"/>
      <c r="T1765" s="20"/>
      <c r="U1765" s="20"/>
      <c r="V1765" s="20"/>
      <c r="W1765" s="20"/>
      <c r="X1765" s="20"/>
      <c r="Y1765" s="20"/>
      <c r="Z1765" s="20"/>
      <c r="AA1765" s="20"/>
      <c r="AB1765" s="20"/>
      <c r="AC1765" s="20"/>
      <c r="AD1765" s="20"/>
      <c r="AE1765" s="12"/>
      <c r="AF1765" s="12"/>
    </row>
    <row r="1766" spans="1:32" ht="15" customHeight="1">
      <c r="A1766" s="14" t="s">
        <v>25</v>
      </c>
      <c r="B1766" s="3" t="s">
        <v>152</v>
      </c>
      <c r="C1766" s="15" t="s">
        <v>321</v>
      </c>
      <c r="D1766" s="16" t="s">
        <v>224</v>
      </c>
      <c r="E1766" s="16">
        <v>60</v>
      </c>
      <c r="F1766" s="17" t="s">
        <v>29</v>
      </c>
      <c r="G1766" s="16" t="s">
        <v>166</v>
      </c>
      <c r="H1766" s="15" t="s">
        <v>163</v>
      </c>
      <c r="I1766" s="18" t="s">
        <v>163</v>
      </c>
      <c r="J1766" s="18" t="s">
        <v>163</v>
      </c>
      <c r="K1766" s="19" t="s">
        <v>163</v>
      </c>
      <c r="L1766" s="15" t="s">
        <v>163</v>
      </c>
      <c r="M1766" s="12"/>
      <c r="N1766" s="12"/>
      <c r="O1766" s="12"/>
      <c r="P1766" s="12"/>
      <c r="Q1766" s="12"/>
      <c r="R1766" s="5"/>
      <c r="S1766" s="20"/>
      <c r="T1766" s="2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12"/>
      <c r="AF1766" s="12"/>
    </row>
    <row r="1767" spans="1:32" ht="15" customHeight="1">
      <c r="A1767" s="14" t="s">
        <v>25</v>
      </c>
      <c r="B1767" s="3" t="s">
        <v>152</v>
      </c>
      <c r="C1767" s="15" t="s">
        <v>321</v>
      </c>
      <c r="D1767" s="16" t="s">
        <v>224</v>
      </c>
      <c r="E1767" s="16">
        <v>60</v>
      </c>
      <c r="F1767" s="17" t="s">
        <v>29</v>
      </c>
      <c r="G1767" s="16" t="s">
        <v>166</v>
      </c>
      <c r="H1767" s="15" t="s">
        <v>163</v>
      </c>
      <c r="I1767" s="18" t="s">
        <v>163</v>
      </c>
      <c r="J1767" s="18" t="s">
        <v>163</v>
      </c>
      <c r="K1767" s="19" t="s">
        <v>163</v>
      </c>
      <c r="L1767" s="15" t="s">
        <v>163</v>
      </c>
      <c r="M1767" s="12"/>
      <c r="N1767" s="12"/>
      <c r="O1767" s="12"/>
      <c r="P1767" s="12"/>
      <c r="Q1767" s="12"/>
      <c r="R1767" s="5"/>
      <c r="S1767" s="20"/>
      <c r="T1767" s="20"/>
      <c r="U1767" s="20"/>
      <c r="V1767" s="20"/>
      <c r="W1767" s="20"/>
      <c r="X1767" s="20"/>
      <c r="Y1767" s="20"/>
      <c r="Z1767" s="20"/>
      <c r="AA1767" s="20"/>
      <c r="AB1767" s="20"/>
      <c r="AC1767" s="20"/>
      <c r="AD1767" s="20"/>
      <c r="AE1767" s="12"/>
      <c r="AF1767" s="12"/>
    </row>
    <row r="1768" spans="1:32" ht="15" customHeight="1">
      <c r="A1768" s="14" t="s">
        <v>22</v>
      </c>
      <c r="B1768" s="3" t="s">
        <v>152</v>
      </c>
      <c r="C1768" s="20" t="s">
        <v>321</v>
      </c>
      <c r="D1768" s="21" t="s">
        <v>224</v>
      </c>
      <c r="E1768" s="21">
        <v>60</v>
      </c>
      <c r="F1768" s="22" t="s">
        <v>24</v>
      </c>
      <c r="G1768" s="21" t="s">
        <v>166</v>
      </c>
      <c r="H1768" s="20" t="s">
        <v>163</v>
      </c>
      <c r="I1768" s="23" t="s">
        <v>163</v>
      </c>
      <c r="J1768" s="23" t="s">
        <v>163</v>
      </c>
      <c r="K1768" s="24" t="s">
        <v>163</v>
      </c>
      <c r="L1768" s="20" t="s">
        <v>163</v>
      </c>
      <c r="M1768" s="12"/>
      <c r="N1768" s="12"/>
      <c r="O1768" s="12"/>
      <c r="P1768" s="12"/>
      <c r="Q1768" s="12"/>
      <c r="R1768" s="5"/>
      <c r="S1768" s="20"/>
      <c r="T1768" s="20"/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0"/>
      <c r="AE1768" s="12"/>
      <c r="AF1768" s="12"/>
    </row>
    <row r="1769" spans="1:32" ht="15" customHeight="1">
      <c r="A1769" s="14" t="s">
        <v>22</v>
      </c>
      <c r="B1769" s="3" t="s">
        <v>152</v>
      </c>
      <c r="C1769" s="20" t="s">
        <v>321</v>
      </c>
      <c r="D1769" s="21" t="s">
        <v>224</v>
      </c>
      <c r="E1769" s="21">
        <v>60</v>
      </c>
      <c r="F1769" s="22" t="s">
        <v>24</v>
      </c>
      <c r="G1769" s="21" t="s">
        <v>166</v>
      </c>
      <c r="H1769" s="20" t="s">
        <v>163</v>
      </c>
      <c r="I1769" s="23" t="s">
        <v>163</v>
      </c>
      <c r="J1769" s="23" t="s">
        <v>163</v>
      </c>
      <c r="K1769" s="24" t="s">
        <v>163</v>
      </c>
      <c r="L1769" s="20" t="s">
        <v>163</v>
      </c>
      <c r="M1769" s="12"/>
      <c r="N1769" s="12"/>
      <c r="O1769" s="12"/>
      <c r="P1769" s="12"/>
      <c r="Q1769" s="12"/>
      <c r="R1769" s="5"/>
      <c r="S1769" s="20"/>
      <c r="T1769" s="20"/>
      <c r="U1769" s="20"/>
      <c r="V1769" s="20"/>
      <c r="W1769" s="20"/>
      <c r="X1769" s="20"/>
      <c r="Y1769" s="20"/>
      <c r="Z1769" s="20"/>
      <c r="AA1769" s="20"/>
      <c r="AB1769" s="20"/>
      <c r="AC1769" s="20"/>
      <c r="AD1769" s="20"/>
      <c r="AE1769" s="12"/>
      <c r="AF1769" s="12"/>
    </row>
    <row r="1770" spans="1:32" ht="15" customHeight="1">
      <c r="A1770" s="14" t="s">
        <v>22</v>
      </c>
      <c r="B1770" s="3" t="s">
        <v>152</v>
      </c>
      <c r="C1770" s="20" t="s">
        <v>321</v>
      </c>
      <c r="D1770" s="21" t="s">
        <v>224</v>
      </c>
      <c r="E1770" s="21">
        <v>60</v>
      </c>
      <c r="F1770" s="22" t="s">
        <v>24</v>
      </c>
      <c r="G1770" s="21" t="s">
        <v>166</v>
      </c>
      <c r="H1770" s="20" t="s">
        <v>163</v>
      </c>
      <c r="I1770" s="23" t="s">
        <v>163</v>
      </c>
      <c r="J1770" s="23" t="s">
        <v>163</v>
      </c>
      <c r="K1770" s="24" t="s">
        <v>163</v>
      </c>
      <c r="L1770" s="20" t="s">
        <v>163</v>
      </c>
      <c r="M1770" s="12"/>
      <c r="N1770" s="12"/>
      <c r="O1770" s="12"/>
      <c r="P1770" s="12"/>
      <c r="Q1770" s="12"/>
      <c r="R1770" s="5"/>
      <c r="S1770" s="20"/>
      <c r="T1770" s="20"/>
      <c r="U1770" s="20"/>
      <c r="V1770" s="20"/>
      <c r="W1770" s="20"/>
      <c r="X1770" s="20"/>
      <c r="Y1770" s="20"/>
      <c r="Z1770" s="20"/>
      <c r="AA1770" s="20"/>
      <c r="AB1770" s="20"/>
      <c r="AC1770" s="20"/>
      <c r="AD1770" s="20"/>
      <c r="AE1770" s="12"/>
      <c r="AF1770" s="12"/>
    </row>
    <row r="1771" spans="1:32" ht="15" customHeight="1">
      <c r="A1771" s="14" t="s">
        <v>22</v>
      </c>
      <c r="B1771" s="3" t="s">
        <v>152</v>
      </c>
      <c r="C1771" s="20" t="s">
        <v>321</v>
      </c>
      <c r="D1771" s="21" t="s">
        <v>224</v>
      </c>
      <c r="E1771" s="21">
        <v>60</v>
      </c>
      <c r="F1771" s="22" t="s">
        <v>24</v>
      </c>
      <c r="G1771" s="21" t="s">
        <v>166</v>
      </c>
      <c r="H1771" s="20" t="s">
        <v>163</v>
      </c>
      <c r="I1771" s="23" t="s">
        <v>163</v>
      </c>
      <c r="J1771" s="23" t="s">
        <v>163</v>
      </c>
      <c r="K1771" s="24" t="s">
        <v>163</v>
      </c>
      <c r="L1771" s="20" t="s">
        <v>163</v>
      </c>
      <c r="M1771" s="12"/>
      <c r="N1771" s="12"/>
      <c r="O1771" s="12"/>
      <c r="P1771" s="12"/>
      <c r="Q1771" s="12"/>
      <c r="R1771" s="5"/>
      <c r="S1771" s="20"/>
      <c r="T1771" s="20"/>
      <c r="U1771" s="20"/>
      <c r="V1771" s="20"/>
      <c r="W1771" s="20"/>
      <c r="X1771" s="20"/>
      <c r="Y1771" s="20"/>
      <c r="Z1771" s="20"/>
      <c r="AA1771" s="20"/>
      <c r="AB1771" s="20"/>
      <c r="AC1771" s="20"/>
      <c r="AD1771" s="20"/>
      <c r="AE1771" s="12"/>
      <c r="AF1771" s="12"/>
    </row>
    <row r="1772" spans="1:32" ht="15" customHeight="1">
      <c r="A1772" s="14" t="s">
        <v>31</v>
      </c>
      <c r="B1772" s="3" t="s">
        <v>153</v>
      </c>
      <c r="C1772" s="20" t="s">
        <v>322</v>
      </c>
      <c r="D1772" s="21" t="s">
        <v>224</v>
      </c>
      <c r="E1772" s="21">
        <v>60</v>
      </c>
      <c r="F1772" s="22" t="s">
        <v>24</v>
      </c>
      <c r="G1772" s="21" t="s">
        <v>166</v>
      </c>
      <c r="H1772" s="20" t="s">
        <v>163</v>
      </c>
      <c r="I1772" s="23" t="s">
        <v>163</v>
      </c>
      <c r="J1772" s="23" t="s">
        <v>163</v>
      </c>
      <c r="K1772" s="24" t="s">
        <v>163</v>
      </c>
      <c r="L1772" s="20" t="s">
        <v>163</v>
      </c>
      <c r="M1772" s="12"/>
      <c r="N1772" s="12"/>
      <c r="O1772" s="12"/>
      <c r="P1772" s="12"/>
      <c r="Q1772" s="12"/>
      <c r="R1772" s="5"/>
      <c r="S1772" s="20"/>
      <c r="T1772" s="20"/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0"/>
      <c r="AE1772" s="12"/>
      <c r="AF1772" s="12"/>
    </row>
    <row r="1773" spans="1:32" ht="15" customHeight="1">
      <c r="A1773" s="14" t="s">
        <v>31</v>
      </c>
      <c r="B1773" s="3" t="s">
        <v>153</v>
      </c>
      <c r="C1773" s="20" t="s">
        <v>322</v>
      </c>
      <c r="D1773" s="21" t="s">
        <v>224</v>
      </c>
      <c r="E1773" s="21">
        <v>60</v>
      </c>
      <c r="F1773" s="22" t="s">
        <v>24</v>
      </c>
      <c r="G1773" s="21" t="s">
        <v>166</v>
      </c>
      <c r="H1773" s="20" t="s">
        <v>163</v>
      </c>
      <c r="I1773" s="23" t="s">
        <v>163</v>
      </c>
      <c r="J1773" s="23" t="s">
        <v>163</v>
      </c>
      <c r="K1773" s="24" t="s">
        <v>163</v>
      </c>
      <c r="L1773" s="20" t="s">
        <v>163</v>
      </c>
      <c r="M1773" s="12"/>
      <c r="N1773" s="12"/>
      <c r="O1773" s="12"/>
      <c r="P1773" s="12"/>
      <c r="Q1773" s="12"/>
      <c r="R1773" s="5"/>
      <c r="S1773" s="20"/>
      <c r="T1773" s="20"/>
      <c r="U1773" s="20"/>
      <c r="V1773" s="20"/>
      <c r="W1773" s="20"/>
      <c r="X1773" s="20"/>
      <c r="Y1773" s="20"/>
      <c r="Z1773" s="20"/>
      <c r="AA1773" s="20"/>
      <c r="AB1773" s="20"/>
      <c r="AC1773" s="20"/>
      <c r="AD1773" s="20"/>
      <c r="AE1773" s="12"/>
      <c r="AF1773" s="12"/>
    </row>
    <row r="1774" spans="1:32" ht="15" customHeight="1">
      <c r="A1774" s="14" t="s">
        <v>31</v>
      </c>
      <c r="B1774" s="3" t="s">
        <v>153</v>
      </c>
      <c r="C1774" s="20" t="s">
        <v>322</v>
      </c>
      <c r="D1774" s="21" t="s">
        <v>224</v>
      </c>
      <c r="E1774" s="21">
        <v>60</v>
      </c>
      <c r="F1774" s="22" t="s">
        <v>24</v>
      </c>
      <c r="G1774" s="21" t="s">
        <v>166</v>
      </c>
      <c r="H1774" s="20" t="s">
        <v>163</v>
      </c>
      <c r="I1774" s="23" t="s">
        <v>163</v>
      </c>
      <c r="J1774" s="23" t="s">
        <v>163</v>
      </c>
      <c r="K1774" s="24" t="s">
        <v>163</v>
      </c>
      <c r="L1774" s="20" t="s">
        <v>163</v>
      </c>
      <c r="M1774" s="12"/>
      <c r="N1774" s="12"/>
      <c r="O1774" s="12"/>
      <c r="P1774" s="12"/>
      <c r="Q1774" s="12"/>
      <c r="R1774" s="5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12"/>
      <c r="AF1774" s="12"/>
    </row>
    <row r="1775" spans="1:32" ht="15" customHeight="1">
      <c r="A1775" s="14" t="s">
        <v>31</v>
      </c>
      <c r="B1775" s="3" t="s">
        <v>153</v>
      </c>
      <c r="C1775" s="20" t="s">
        <v>322</v>
      </c>
      <c r="D1775" s="21" t="s">
        <v>224</v>
      </c>
      <c r="E1775" s="21">
        <v>60</v>
      </c>
      <c r="F1775" s="22" t="s">
        <v>24</v>
      </c>
      <c r="G1775" s="21" t="s">
        <v>166</v>
      </c>
      <c r="H1775" s="20" t="s">
        <v>163</v>
      </c>
      <c r="I1775" s="23" t="s">
        <v>163</v>
      </c>
      <c r="J1775" s="23" t="s">
        <v>163</v>
      </c>
      <c r="K1775" s="24" t="s">
        <v>163</v>
      </c>
      <c r="L1775" s="20" t="s">
        <v>163</v>
      </c>
      <c r="M1775" s="12"/>
      <c r="N1775" s="12"/>
      <c r="O1775" s="12"/>
      <c r="P1775" s="12"/>
      <c r="Q1775" s="12"/>
      <c r="R1775" s="5"/>
      <c r="S1775" s="20"/>
      <c r="T1775" s="20"/>
      <c r="U1775" s="20"/>
      <c r="V1775" s="20"/>
      <c r="W1775" s="20"/>
      <c r="X1775" s="20"/>
      <c r="Y1775" s="20"/>
      <c r="Z1775" s="20"/>
      <c r="AA1775" s="20"/>
      <c r="AB1775" s="20"/>
      <c r="AC1775" s="20"/>
      <c r="AD1775" s="20"/>
      <c r="AE1775" s="12"/>
      <c r="AF1775" s="12"/>
    </row>
    <row r="1776" spans="1:32" ht="15" customHeight="1">
      <c r="A1776" s="14" t="s">
        <v>31</v>
      </c>
      <c r="B1776" s="3" t="s">
        <v>153</v>
      </c>
      <c r="C1776" s="20" t="s">
        <v>322</v>
      </c>
      <c r="D1776" s="21" t="s">
        <v>224</v>
      </c>
      <c r="E1776" s="21">
        <v>60</v>
      </c>
      <c r="F1776" s="22" t="s">
        <v>24</v>
      </c>
      <c r="G1776" s="21" t="s">
        <v>166</v>
      </c>
      <c r="H1776" s="20" t="s">
        <v>163</v>
      </c>
      <c r="I1776" s="23" t="s">
        <v>163</v>
      </c>
      <c r="J1776" s="23" t="s">
        <v>163</v>
      </c>
      <c r="K1776" s="24" t="s">
        <v>163</v>
      </c>
      <c r="L1776" s="20" t="s">
        <v>163</v>
      </c>
      <c r="M1776" s="12"/>
      <c r="N1776" s="12"/>
      <c r="O1776" s="12"/>
      <c r="P1776" s="12"/>
      <c r="Q1776" s="12"/>
      <c r="R1776" s="5"/>
      <c r="S1776" s="20"/>
      <c r="T1776" s="20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0"/>
      <c r="AE1776" s="12"/>
      <c r="AF1776" s="12"/>
    </row>
    <row r="1777" spans="1:32" ht="15" customHeight="1">
      <c r="A1777" s="14" t="s">
        <v>31</v>
      </c>
      <c r="B1777" s="3" t="s">
        <v>153</v>
      </c>
      <c r="C1777" s="20" t="s">
        <v>322</v>
      </c>
      <c r="D1777" s="21" t="s">
        <v>224</v>
      </c>
      <c r="E1777" s="21">
        <v>60</v>
      </c>
      <c r="F1777" s="22" t="s">
        <v>24</v>
      </c>
      <c r="G1777" s="21" t="s">
        <v>166</v>
      </c>
      <c r="H1777" s="20" t="s">
        <v>163</v>
      </c>
      <c r="I1777" s="23" t="s">
        <v>163</v>
      </c>
      <c r="J1777" s="23" t="s">
        <v>163</v>
      </c>
      <c r="K1777" s="24" t="s">
        <v>163</v>
      </c>
      <c r="L1777" s="20" t="s">
        <v>163</v>
      </c>
      <c r="M1777" s="12"/>
      <c r="N1777" s="12"/>
      <c r="O1777" s="12"/>
      <c r="P1777" s="12"/>
      <c r="Q1777" s="12"/>
      <c r="R1777" s="5"/>
      <c r="S1777" s="20"/>
      <c r="T1777" s="20"/>
      <c r="U1777" s="20"/>
      <c r="V1777" s="20"/>
      <c r="W1777" s="20"/>
      <c r="X1777" s="20"/>
      <c r="Y1777" s="20"/>
      <c r="Z1777" s="20"/>
      <c r="AA1777" s="20"/>
      <c r="AB1777" s="20"/>
      <c r="AC1777" s="20"/>
      <c r="AD1777" s="20"/>
      <c r="AE1777" s="12"/>
      <c r="AF1777" s="12"/>
    </row>
    <row r="1778" spans="1:32" ht="15" customHeight="1">
      <c r="A1778" s="14" t="s">
        <v>31</v>
      </c>
      <c r="B1778" s="3" t="s">
        <v>153</v>
      </c>
      <c r="C1778" s="20" t="s">
        <v>322</v>
      </c>
      <c r="D1778" s="21" t="s">
        <v>224</v>
      </c>
      <c r="E1778" s="21">
        <v>60</v>
      </c>
      <c r="F1778" s="22" t="s">
        <v>24</v>
      </c>
      <c r="G1778" s="21" t="s">
        <v>166</v>
      </c>
      <c r="H1778" s="20" t="s">
        <v>163</v>
      </c>
      <c r="I1778" s="23" t="s">
        <v>163</v>
      </c>
      <c r="J1778" s="23" t="s">
        <v>163</v>
      </c>
      <c r="K1778" s="24" t="s">
        <v>163</v>
      </c>
      <c r="L1778" s="20" t="s">
        <v>163</v>
      </c>
      <c r="M1778" s="12"/>
      <c r="N1778" s="12"/>
      <c r="O1778" s="12"/>
      <c r="P1778" s="12"/>
      <c r="Q1778" s="12"/>
      <c r="R1778" s="5"/>
      <c r="S1778" s="20"/>
      <c r="T1778" s="20"/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0"/>
      <c r="AE1778" s="12"/>
      <c r="AF1778" s="12"/>
    </row>
    <row r="1779" spans="1:32" ht="15" customHeight="1">
      <c r="A1779" s="14" t="s">
        <v>31</v>
      </c>
      <c r="B1779" s="3" t="s">
        <v>153</v>
      </c>
      <c r="C1779" s="20" t="s">
        <v>322</v>
      </c>
      <c r="D1779" s="21" t="s">
        <v>224</v>
      </c>
      <c r="E1779" s="21">
        <v>60</v>
      </c>
      <c r="F1779" s="22" t="s">
        <v>24</v>
      </c>
      <c r="G1779" s="21" t="s">
        <v>166</v>
      </c>
      <c r="H1779" s="20" t="s">
        <v>163</v>
      </c>
      <c r="I1779" s="23" t="s">
        <v>163</v>
      </c>
      <c r="J1779" s="23" t="s">
        <v>163</v>
      </c>
      <c r="K1779" s="24" t="s">
        <v>163</v>
      </c>
      <c r="L1779" s="20" t="s">
        <v>163</v>
      </c>
      <c r="M1779" s="12"/>
      <c r="N1779" s="12"/>
      <c r="O1779" s="12"/>
      <c r="P1779" s="12"/>
      <c r="Q1779" s="12"/>
      <c r="R1779" s="5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12"/>
      <c r="AF1779" s="12"/>
    </row>
    <row r="1780" spans="1:32" ht="15" customHeight="1">
      <c r="A1780" s="14" t="s">
        <v>31</v>
      </c>
      <c r="B1780" s="3" t="s">
        <v>153</v>
      </c>
      <c r="C1780" s="20" t="s">
        <v>322</v>
      </c>
      <c r="D1780" s="21" t="s">
        <v>224</v>
      </c>
      <c r="E1780" s="21">
        <v>60</v>
      </c>
      <c r="F1780" s="22" t="s">
        <v>29</v>
      </c>
      <c r="G1780" s="21" t="s">
        <v>166</v>
      </c>
      <c r="H1780" s="20" t="s">
        <v>163</v>
      </c>
      <c r="I1780" s="23" t="s">
        <v>163</v>
      </c>
      <c r="J1780" s="23" t="s">
        <v>163</v>
      </c>
      <c r="K1780" s="24" t="s">
        <v>163</v>
      </c>
      <c r="L1780" s="20" t="s">
        <v>163</v>
      </c>
      <c r="M1780" s="12"/>
      <c r="N1780" s="12"/>
      <c r="O1780" s="12"/>
      <c r="P1780" s="12"/>
      <c r="Q1780" s="12"/>
      <c r="R1780" s="5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12"/>
      <c r="AF1780" s="12"/>
    </row>
    <row r="1781" spans="1:32" ht="15" customHeight="1">
      <c r="A1781" s="14" t="s">
        <v>31</v>
      </c>
      <c r="B1781" s="3" t="s">
        <v>153</v>
      </c>
      <c r="C1781" s="20" t="s">
        <v>322</v>
      </c>
      <c r="D1781" s="21" t="s">
        <v>224</v>
      </c>
      <c r="E1781" s="21">
        <v>60</v>
      </c>
      <c r="F1781" s="22" t="s">
        <v>29</v>
      </c>
      <c r="G1781" s="21" t="s">
        <v>166</v>
      </c>
      <c r="H1781" s="20" t="s">
        <v>163</v>
      </c>
      <c r="I1781" s="23" t="s">
        <v>163</v>
      </c>
      <c r="J1781" s="23" t="s">
        <v>163</v>
      </c>
      <c r="K1781" s="24" t="s">
        <v>163</v>
      </c>
      <c r="L1781" s="20" t="s">
        <v>163</v>
      </c>
      <c r="M1781" s="12"/>
      <c r="N1781" s="12"/>
      <c r="O1781" s="12"/>
      <c r="P1781" s="12"/>
      <c r="Q1781" s="12"/>
      <c r="R1781" s="5"/>
      <c r="S1781" s="20"/>
      <c r="T1781" s="20"/>
      <c r="U1781" s="20"/>
      <c r="V1781" s="20"/>
      <c r="W1781" s="20"/>
      <c r="X1781" s="20"/>
      <c r="Y1781" s="20"/>
      <c r="Z1781" s="20"/>
      <c r="AA1781" s="20"/>
      <c r="AB1781" s="20"/>
      <c r="AC1781" s="20"/>
      <c r="AD1781" s="20"/>
      <c r="AE1781" s="12"/>
      <c r="AF1781" s="12"/>
    </row>
    <row r="1782" spans="1:32" ht="15" customHeight="1">
      <c r="A1782" s="14" t="s">
        <v>31</v>
      </c>
      <c r="B1782" s="3" t="s">
        <v>153</v>
      </c>
      <c r="C1782" s="20" t="s">
        <v>322</v>
      </c>
      <c r="D1782" s="21" t="s">
        <v>224</v>
      </c>
      <c r="E1782" s="21">
        <v>60</v>
      </c>
      <c r="F1782" s="22" t="s">
        <v>29</v>
      </c>
      <c r="G1782" s="21" t="s">
        <v>166</v>
      </c>
      <c r="H1782" s="20" t="s">
        <v>163</v>
      </c>
      <c r="I1782" s="23" t="s">
        <v>163</v>
      </c>
      <c r="J1782" s="23" t="s">
        <v>163</v>
      </c>
      <c r="K1782" s="24" t="s">
        <v>163</v>
      </c>
      <c r="L1782" s="20" t="s">
        <v>163</v>
      </c>
      <c r="M1782" s="12"/>
      <c r="N1782" s="12"/>
      <c r="O1782" s="12"/>
      <c r="P1782" s="12"/>
      <c r="Q1782" s="12"/>
      <c r="R1782" s="5"/>
      <c r="S1782" s="20"/>
      <c r="T1782" s="20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0"/>
      <c r="AE1782" s="12"/>
      <c r="AF1782" s="12"/>
    </row>
    <row r="1783" spans="1:32" ht="15" customHeight="1">
      <c r="A1783" s="14" t="s">
        <v>31</v>
      </c>
      <c r="B1783" s="3" t="s">
        <v>153</v>
      </c>
      <c r="C1783" s="20" t="s">
        <v>322</v>
      </c>
      <c r="D1783" s="21" t="s">
        <v>224</v>
      </c>
      <c r="E1783" s="21">
        <v>60</v>
      </c>
      <c r="F1783" s="22" t="s">
        <v>29</v>
      </c>
      <c r="G1783" s="21" t="s">
        <v>166</v>
      </c>
      <c r="H1783" s="20" t="s">
        <v>163</v>
      </c>
      <c r="I1783" s="23" t="s">
        <v>163</v>
      </c>
      <c r="J1783" s="23" t="s">
        <v>163</v>
      </c>
      <c r="K1783" s="24" t="s">
        <v>163</v>
      </c>
      <c r="L1783" s="20" t="s">
        <v>163</v>
      </c>
      <c r="M1783" s="12"/>
      <c r="N1783" s="12"/>
      <c r="O1783" s="12"/>
      <c r="P1783" s="12"/>
      <c r="Q1783" s="12"/>
      <c r="R1783" s="5"/>
      <c r="S1783" s="20"/>
      <c r="T1783" s="20"/>
      <c r="U1783" s="20"/>
      <c r="V1783" s="20"/>
      <c r="W1783" s="20"/>
      <c r="X1783" s="20"/>
      <c r="Y1783" s="20"/>
      <c r="Z1783" s="20"/>
      <c r="AA1783" s="20"/>
      <c r="AB1783" s="20"/>
      <c r="AC1783" s="20"/>
      <c r="AD1783" s="20"/>
      <c r="AE1783" s="12"/>
      <c r="AF1783" s="12"/>
    </row>
    <row r="1784" spans="1:32" ht="15" customHeight="1">
      <c r="A1784" s="14" t="s">
        <v>31</v>
      </c>
      <c r="B1784" s="3" t="s">
        <v>153</v>
      </c>
      <c r="C1784" s="20" t="s">
        <v>322</v>
      </c>
      <c r="D1784" s="21" t="s">
        <v>224</v>
      </c>
      <c r="E1784" s="21">
        <v>60</v>
      </c>
      <c r="F1784" s="22" t="s">
        <v>29</v>
      </c>
      <c r="G1784" s="21" t="s">
        <v>166</v>
      </c>
      <c r="H1784" s="20" t="s">
        <v>163</v>
      </c>
      <c r="I1784" s="23" t="s">
        <v>163</v>
      </c>
      <c r="J1784" s="23" t="s">
        <v>163</v>
      </c>
      <c r="K1784" s="24" t="s">
        <v>163</v>
      </c>
      <c r="L1784" s="20" t="s">
        <v>163</v>
      </c>
      <c r="M1784" s="12"/>
      <c r="N1784" s="12"/>
      <c r="O1784" s="12"/>
      <c r="P1784" s="12"/>
      <c r="Q1784" s="12"/>
      <c r="R1784" s="5"/>
      <c r="S1784" s="20"/>
      <c r="T1784" s="20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0"/>
      <c r="AE1784" s="12"/>
      <c r="AF1784" s="12"/>
    </row>
    <row r="1785" spans="1:32" ht="15" customHeight="1">
      <c r="A1785" s="14" t="s">
        <v>31</v>
      </c>
      <c r="B1785" s="3" t="s">
        <v>153</v>
      </c>
      <c r="C1785" s="20" t="s">
        <v>322</v>
      </c>
      <c r="D1785" s="21" t="s">
        <v>224</v>
      </c>
      <c r="E1785" s="21">
        <v>60</v>
      </c>
      <c r="F1785" s="22" t="s">
        <v>29</v>
      </c>
      <c r="G1785" s="21" t="s">
        <v>166</v>
      </c>
      <c r="H1785" s="20" t="s">
        <v>163</v>
      </c>
      <c r="I1785" s="23" t="s">
        <v>163</v>
      </c>
      <c r="J1785" s="23" t="s">
        <v>163</v>
      </c>
      <c r="K1785" s="24" t="s">
        <v>163</v>
      </c>
      <c r="L1785" s="20" t="s">
        <v>163</v>
      </c>
      <c r="M1785" s="12"/>
      <c r="N1785" s="12"/>
      <c r="O1785" s="12"/>
      <c r="P1785" s="12"/>
      <c r="Q1785" s="12"/>
      <c r="R1785" s="5"/>
      <c r="S1785" s="20"/>
      <c r="T1785" s="20"/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0"/>
      <c r="AE1785" s="12"/>
      <c r="AF1785" s="12"/>
    </row>
    <row r="1786" spans="1:32" ht="15" customHeight="1">
      <c r="A1786" s="14" t="s">
        <v>25</v>
      </c>
      <c r="B1786" s="3" t="s">
        <v>153</v>
      </c>
      <c r="C1786" s="20" t="s">
        <v>322</v>
      </c>
      <c r="D1786" s="21" t="s">
        <v>224</v>
      </c>
      <c r="E1786" s="21">
        <v>60</v>
      </c>
      <c r="F1786" s="22" t="s">
        <v>29</v>
      </c>
      <c r="G1786" s="21" t="s">
        <v>166</v>
      </c>
      <c r="H1786" s="20" t="s">
        <v>163</v>
      </c>
      <c r="I1786" s="23" t="s">
        <v>163</v>
      </c>
      <c r="J1786" s="23" t="s">
        <v>163</v>
      </c>
      <c r="K1786" s="24" t="s">
        <v>163</v>
      </c>
      <c r="L1786" s="20" t="s">
        <v>163</v>
      </c>
      <c r="M1786" s="12"/>
      <c r="N1786" s="12"/>
      <c r="O1786" s="12"/>
      <c r="P1786" s="12"/>
      <c r="Q1786" s="12"/>
      <c r="R1786" s="5"/>
      <c r="S1786" s="20"/>
      <c r="T1786" s="2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12"/>
      <c r="AF1786" s="12"/>
    </row>
    <row r="1787" spans="1:32" ht="15" customHeight="1">
      <c r="A1787" s="14" t="s">
        <v>25</v>
      </c>
      <c r="B1787" s="3" t="s">
        <v>153</v>
      </c>
      <c r="C1787" s="20" t="s">
        <v>322</v>
      </c>
      <c r="D1787" s="21" t="s">
        <v>224</v>
      </c>
      <c r="E1787" s="21">
        <v>60</v>
      </c>
      <c r="F1787" s="22" t="s">
        <v>29</v>
      </c>
      <c r="G1787" s="21" t="s">
        <v>166</v>
      </c>
      <c r="H1787" s="20" t="s">
        <v>163</v>
      </c>
      <c r="I1787" s="23" t="s">
        <v>163</v>
      </c>
      <c r="J1787" s="23" t="s">
        <v>163</v>
      </c>
      <c r="K1787" s="24" t="s">
        <v>163</v>
      </c>
      <c r="L1787" s="20" t="s">
        <v>163</v>
      </c>
      <c r="M1787" s="12"/>
      <c r="N1787" s="12"/>
      <c r="O1787" s="12"/>
      <c r="P1787" s="12"/>
      <c r="Q1787" s="12"/>
      <c r="R1787" s="5"/>
      <c r="S1787" s="20"/>
      <c r="T1787" s="20"/>
      <c r="U1787" s="20"/>
      <c r="V1787" s="20"/>
      <c r="W1787" s="20"/>
      <c r="X1787" s="20"/>
      <c r="Y1787" s="20"/>
      <c r="Z1787" s="20"/>
      <c r="AA1787" s="20"/>
      <c r="AB1787" s="20"/>
      <c r="AC1787" s="20"/>
      <c r="AD1787" s="20"/>
      <c r="AE1787" s="12"/>
      <c r="AF1787" s="12"/>
    </row>
    <row r="1788" spans="1:32" ht="15" customHeight="1">
      <c r="A1788" s="14" t="s">
        <v>25</v>
      </c>
      <c r="B1788" s="3" t="s">
        <v>153</v>
      </c>
      <c r="C1788" s="20" t="s">
        <v>322</v>
      </c>
      <c r="D1788" s="21" t="s">
        <v>224</v>
      </c>
      <c r="E1788" s="21">
        <v>60</v>
      </c>
      <c r="F1788" s="22" t="s">
        <v>29</v>
      </c>
      <c r="G1788" s="21" t="s">
        <v>166</v>
      </c>
      <c r="H1788" s="20" t="s">
        <v>163</v>
      </c>
      <c r="I1788" s="23" t="s">
        <v>163</v>
      </c>
      <c r="J1788" s="23" t="s">
        <v>163</v>
      </c>
      <c r="K1788" s="24" t="s">
        <v>163</v>
      </c>
      <c r="L1788" s="20" t="s">
        <v>163</v>
      </c>
      <c r="M1788" s="12"/>
      <c r="N1788" s="12"/>
      <c r="O1788" s="12"/>
      <c r="P1788" s="12"/>
      <c r="Q1788" s="12"/>
      <c r="R1788" s="5"/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12"/>
      <c r="AF1788" s="12"/>
    </row>
    <row r="1789" spans="1:32" ht="15" customHeight="1">
      <c r="A1789" s="14" t="s">
        <v>25</v>
      </c>
      <c r="B1789" s="3" t="s">
        <v>153</v>
      </c>
      <c r="C1789" s="20" t="s">
        <v>322</v>
      </c>
      <c r="D1789" s="21" t="s">
        <v>224</v>
      </c>
      <c r="E1789" s="21">
        <v>60</v>
      </c>
      <c r="F1789" s="22" t="s">
        <v>29</v>
      </c>
      <c r="G1789" s="21" t="s">
        <v>166</v>
      </c>
      <c r="H1789" s="20" t="s">
        <v>163</v>
      </c>
      <c r="I1789" s="23" t="s">
        <v>163</v>
      </c>
      <c r="J1789" s="23" t="s">
        <v>163</v>
      </c>
      <c r="K1789" s="24" t="s">
        <v>163</v>
      </c>
      <c r="L1789" s="20" t="s">
        <v>163</v>
      </c>
      <c r="M1789" s="12"/>
      <c r="N1789" s="12"/>
      <c r="O1789" s="12"/>
      <c r="P1789" s="12"/>
      <c r="Q1789" s="12"/>
      <c r="R1789" s="5"/>
      <c r="S1789" s="20"/>
      <c r="T1789" s="20"/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0"/>
      <c r="AE1789" s="12"/>
      <c r="AF1789" s="12"/>
    </row>
    <row r="1790" spans="1:32" ht="15" customHeight="1">
      <c r="A1790" s="14" t="s">
        <v>22</v>
      </c>
      <c r="B1790" s="3" t="s">
        <v>153</v>
      </c>
      <c r="C1790" s="15" t="s">
        <v>322</v>
      </c>
      <c r="D1790" s="16" t="s">
        <v>224</v>
      </c>
      <c r="E1790" s="16">
        <v>60</v>
      </c>
      <c r="F1790" s="17" t="s">
        <v>24</v>
      </c>
      <c r="G1790" s="16" t="s">
        <v>166</v>
      </c>
      <c r="H1790" s="15" t="s">
        <v>163</v>
      </c>
      <c r="I1790" s="18" t="s">
        <v>163</v>
      </c>
      <c r="J1790" s="18" t="s">
        <v>163</v>
      </c>
      <c r="K1790" s="19" t="s">
        <v>163</v>
      </c>
      <c r="L1790" s="15" t="s">
        <v>163</v>
      </c>
      <c r="M1790" s="12"/>
      <c r="N1790" s="12"/>
      <c r="O1790" s="12"/>
      <c r="P1790" s="12"/>
      <c r="Q1790" s="12"/>
      <c r="R1790" s="5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12"/>
      <c r="AF1790" s="12"/>
    </row>
    <row r="1791" spans="1:32" ht="15" customHeight="1">
      <c r="A1791" s="14" t="s">
        <v>22</v>
      </c>
      <c r="B1791" s="3" t="s">
        <v>153</v>
      </c>
      <c r="C1791" s="15" t="s">
        <v>322</v>
      </c>
      <c r="D1791" s="16" t="s">
        <v>224</v>
      </c>
      <c r="E1791" s="16">
        <v>60</v>
      </c>
      <c r="F1791" s="17" t="s">
        <v>24</v>
      </c>
      <c r="G1791" s="16" t="s">
        <v>166</v>
      </c>
      <c r="H1791" s="15" t="s">
        <v>163</v>
      </c>
      <c r="I1791" s="18" t="s">
        <v>163</v>
      </c>
      <c r="J1791" s="18" t="s">
        <v>163</v>
      </c>
      <c r="K1791" s="19" t="s">
        <v>163</v>
      </c>
      <c r="L1791" s="15" t="s">
        <v>163</v>
      </c>
      <c r="M1791" s="12"/>
      <c r="N1791" s="12"/>
      <c r="O1791" s="12"/>
      <c r="P1791" s="12"/>
      <c r="Q1791" s="12"/>
      <c r="R1791" s="5"/>
      <c r="S1791" s="20"/>
      <c r="T1791" s="20"/>
      <c r="U1791" s="20"/>
      <c r="V1791" s="20"/>
      <c r="W1791" s="20"/>
      <c r="X1791" s="20"/>
      <c r="Y1791" s="20"/>
      <c r="Z1791" s="20"/>
      <c r="AA1791" s="20"/>
      <c r="AB1791" s="20"/>
      <c r="AC1791" s="20"/>
      <c r="AD1791" s="20"/>
      <c r="AE1791" s="12"/>
      <c r="AF1791" s="12"/>
    </row>
    <row r="1792" spans="1:32" ht="15" customHeight="1">
      <c r="A1792" s="14" t="s">
        <v>22</v>
      </c>
      <c r="B1792" s="3" t="s">
        <v>153</v>
      </c>
      <c r="C1792" s="15" t="s">
        <v>322</v>
      </c>
      <c r="D1792" s="16" t="s">
        <v>224</v>
      </c>
      <c r="E1792" s="16">
        <v>60</v>
      </c>
      <c r="F1792" s="17" t="s">
        <v>24</v>
      </c>
      <c r="G1792" s="16" t="s">
        <v>166</v>
      </c>
      <c r="H1792" s="15" t="s">
        <v>163</v>
      </c>
      <c r="I1792" s="18" t="s">
        <v>163</v>
      </c>
      <c r="J1792" s="18" t="s">
        <v>163</v>
      </c>
      <c r="K1792" s="19" t="s">
        <v>163</v>
      </c>
      <c r="L1792" s="15" t="s">
        <v>163</v>
      </c>
      <c r="M1792" s="12"/>
      <c r="N1792" s="12"/>
      <c r="O1792" s="12"/>
      <c r="P1792" s="12"/>
      <c r="Q1792" s="12"/>
      <c r="R1792" s="5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12"/>
      <c r="AF1792" s="12"/>
    </row>
    <row r="1793" spans="1:32" ht="15" customHeight="1">
      <c r="A1793" s="14" t="s">
        <v>22</v>
      </c>
      <c r="B1793" s="3" t="s">
        <v>153</v>
      </c>
      <c r="C1793" s="15" t="s">
        <v>322</v>
      </c>
      <c r="D1793" s="16" t="s">
        <v>224</v>
      </c>
      <c r="E1793" s="16">
        <v>60</v>
      </c>
      <c r="F1793" s="17" t="s">
        <v>24</v>
      </c>
      <c r="G1793" s="16" t="s">
        <v>166</v>
      </c>
      <c r="H1793" s="15" t="s">
        <v>163</v>
      </c>
      <c r="I1793" s="18" t="s">
        <v>163</v>
      </c>
      <c r="J1793" s="18" t="s">
        <v>163</v>
      </c>
      <c r="K1793" s="19" t="s">
        <v>163</v>
      </c>
      <c r="L1793" s="15" t="s">
        <v>163</v>
      </c>
      <c r="M1793" s="12"/>
      <c r="N1793" s="12"/>
      <c r="O1793" s="12"/>
      <c r="P1793" s="12"/>
      <c r="Q1793" s="12"/>
      <c r="R1793" s="5"/>
      <c r="S1793" s="20"/>
      <c r="T1793" s="20"/>
      <c r="U1793" s="20"/>
      <c r="V1793" s="20"/>
      <c r="W1793" s="20"/>
      <c r="X1793" s="20"/>
      <c r="Y1793" s="20"/>
      <c r="Z1793" s="20"/>
      <c r="AA1793" s="20"/>
      <c r="AB1793" s="20"/>
      <c r="AC1793" s="20"/>
      <c r="AD1793" s="20"/>
      <c r="AE1793" s="12"/>
      <c r="AF1793" s="12"/>
    </row>
    <row r="1794" spans="1:32" ht="15" customHeight="1">
      <c r="A1794" s="14" t="s">
        <v>31</v>
      </c>
      <c r="B1794" s="3" t="s">
        <v>37</v>
      </c>
      <c r="C1794" s="20" t="s">
        <v>257</v>
      </c>
      <c r="D1794" s="21" t="s">
        <v>224</v>
      </c>
      <c r="E1794" s="21">
        <v>60</v>
      </c>
      <c r="F1794" s="22" t="s">
        <v>29</v>
      </c>
      <c r="G1794" s="21" t="s">
        <v>166</v>
      </c>
      <c r="H1794" s="20" t="s">
        <v>163</v>
      </c>
      <c r="I1794" s="23" t="s">
        <v>163</v>
      </c>
      <c r="J1794" s="23" t="s">
        <v>163</v>
      </c>
      <c r="K1794" s="24" t="s">
        <v>163</v>
      </c>
      <c r="L1794" s="20" t="s">
        <v>163</v>
      </c>
      <c r="M1794" s="12"/>
      <c r="N1794" s="12"/>
      <c r="O1794" s="12"/>
      <c r="P1794" s="12"/>
      <c r="Q1794" s="12"/>
      <c r="R1794" s="5"/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12"/>
      <c r="AF1794" s="12"/>
    </row>
    <row r="1795" spans="1:32" ht="15" customHeight="1">
      <c r="A1795" s="14" t="s">
        <v>31</v>
      </c>
      <c r="B1795" s="3" t="s">
        <v>37</v>
      </c>
      <c r="C1795" s="20" t="s">
        <v>257</v>
      </c>
      <c r="D1795" s="21" t="s">
        <v>224</v>
      </c>
      <c r="E1795" s="21">
        <v>60</v>
      </c>
      <c r="F1795" s="22" t="s">
        <v>29</v>
      </c>
      <c r="G1795" s="21" t="s">
        <v>166</v>
      </c>
      <c r="H1795" s="20" t="s">
        <v>163</v>
      </c>
      <c r="I1795" s="23" t="s">
        <v>163</v>
      </c>
      <c r="J1795" s="23" t="s">
        <v>163</v>
      </c>
      <c r="K1795" s="24" t="s">
        <v>163</v>
      </c>
      <c r="L1795" s="20" t="s">
        <v>163</v>
      </c>
      <c r="M1795" s="12"/>
      <c r="N1795" s="12"/>
      <c r="O1795" s="12"/>
      <c r="P1795" s="12"/>
      <c r="Q1795" s="12"/>
      <c r="R1795" s="5"/>
      <c r="S1795" s="20"/>
      <c r="T1795" s="20"/>
      <c r="U1795" s="20"/>
      <c r="V1795" s="20"/>
      <c r="W1795" s="20"/>
      <c r="X1795" s="20"/>
      <c r="Y1795" s="20"/>
      <c r="Z1795" s="20"/>
      <c r="AA1795" s="20"/>
      <c r="AB1795" s="20"/>
      <c r="AC1795" s="20"/>
      <c r="AD1795" s="20"/>
      <c r="AE1795" s="12"/>
      <c r="AF1795" s="12"/>
    </row>
    <row r="1796" spans="1:32" ht="15" customHeight="1">
      <c r="A1796" s="14" t="s">
        <v>31</v>
      </c>
      <c r="B1796" s="3" t="s">
        <v>37</v>
      </c>
      <c r="C1796" s="20" t="s">
        <v>257</v>
      </c>
      <c r="D1796" s="21" t="s">
        <v>224</v>
      </c>
      <c r="E1796" s="21">
        <v>60</v>
      </c>
      <c r="F1796" s="22" t="s">
        <v>29</v>
      </c>
      <c r="G1796" s="21" t="s">
        <v>166</v>
      </c>
      <c r="H1796" s="20" t="s">
        <v>163</v>
      </c>
      <c r="I1796" s="23" t="s">
        <v>163</v>
      </c>
      <c r="J1796" s="23" t="s">
        <v>163</v>
      </c>
      <c r="K1796" s="24" t="s">
        <v>163</v>
      </c>
      <c r="L1796" s="20" t="s">
        <v>163</v>
      </c>
      <c r="M1796" s="12"/>
      <c r="N1796" s="12"/>
      <c r="O1796" s="12"/>
      <c r="P1796" s="12"/>
      <c r="Q1796" s="12"/>
      <c r="R1796" s="5"/>
      <c r="S1796" s="20"/>
      <c r="T1796" s="20"/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0"/>
      <c r="AE1796" s="12"/>
      <c r="AF1796" s="12"/>
    </row>
    <row r="1797" spans="1:32" ht="15" customHeight="1">
      <c r="A1797" s="14" t="s">
        <v>31</v>
      </c>
      <c r="B1797" s="3" t="s">
        <v>37</v>
      </c>
      <c r="C1797" s="20" t="s">
        <v>257</v>
      </c>
      <c r="D1797" s="21" t="s">
        <v>224</v>
      </c>
      <c r="E1797" s="21">
        <v>60</v>
      </c>
      <c r="F1797" s="22" t="s">
        <v>29</v>
      </c>
      <c r="G1797" s="21" t="s">
        <v>166</v>
      </c>
      <c r="H1797" s="20" t="s">
        <v>163</v>
      </c>
      <c r="I1797" s="23" t="s">
        <v>163</v>
      </c>
      <c r="J1797" s="23" t="s">
        <v>163</v>
      </c>
      <c r="K1797" s="24" t="s">
        <v>163</v>
      </c>
      <c r="L1797" s="20" t="s">
        <v>163</v>
      </c>
      <c r="M1797" s="12"/>
      <c r="N1797" s="12"/>
      <c r="O1797" s="12"/>
      <c r="P1797" s="12"/>
      <c r="Q1797" s="12"/>
      <c r="R1797" s="5"/>
      <c r="S1797" s="20"/>
      <c r="T1797" s="20"/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0"/>
      <c r="AE1797" s="12"/>
      <c r="AF1797" s="12"/>
    </row>
    <row r="1798" spans="1:32" ht="15" customHeight="1">
      <c r="A1798" s="14" t="s">
        <v>31</v>
      </c>
      <c r="B1798" s="3" t="s">
        <v>37</v>
      </c>
      <c r="C1798" s="20" t="s">
        <v>257</v>
      </c>
      <c r="D1798" s="21" t="s">
        <v>224</v>
      </c>
      <c r="E1798" s="21">
        <v>60</v>
      </c>
      <c r="F1798" s="22" t="s">
        <v>29</v>
      </c>
      <c r="G1798" s="21" t="s">
        <v>166</v>
      </c>
      <c r="H1798" s="20" t="s">
        <v>163</v>
      </c>
      <c r="I1798" s="23" t="s">
        <v>163</v>
      </c>
      <c r="J1798" s="23" t="s">
        <v>163</v>
      </c>
      <c r="K1798" s="24" t="s">
        <v>163</v>
      </c>
      <c r="L1798" s="20" t="s">
        <v>163</v>
      </c>
      <c r="M1798" s="12"/>
      <c r="N1798" s="12"/>
      <c r="O1798" s="12"/>
      <c r="P1798" s="12"/>
      <c r="Q1798" s="12"/>
      <c r="R1798" s="5"/>
      <c r="S1798" s="20"/>
      <c r="T1798" s="2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12"/>
      <c r="AF1798" s="12"/>
    </row>
    <row r="1799" spans="1:32" ht="15" customHeight="1">
      <c r="A1799" s="14" t="s">
        <v>31</v>
      </c>
      <c r="B1799" s="3" t="s">
        <v>37</v>
      </c>
      <c r="C1799" s="20" t="s">
        <v>257</v>
      </c>
      <c r="D1799" s="21" t="s">
        <v>224</v>
      </c>
      <c r="E1799" s="21">
        <v>60</v>
      </c>
      <c r="F1799" s="22" t="s">
        <v>29</v>
      </c>
      <c r="G1799" s="21" t="s">
        <v>166</v>
      </c>
      <c r="H1799" s="20" t="s">
        <v>163</v>
      </c>
      <c r="I1799" s="23" t="s">
        <v>163</v>
      </c>
      <c r="J1799" s="23" t="s">
        <v>163</v>
      </c>
      <c r="K1799" s="24" t="s">
        <v>163</v>
      </c>
      <c r="L1799" s="20" t="s">
        <v>163</v>
      </c>
      <c r="M1799" s="12"/>
      <c r="N1799" s="12"/>
      <c r="O1799" s="12"/>
      <c r="P1799" s="12"/>
      <c r="Q1799" s="12"/>
      <c r="R1799" s="5"/>
      <c r="S1799" s="20"/>
      <c r="T1799" s="20"/>
      <c r="U1799" s="20"/>
      <c r="V1799" s="20"/>
      <c r="W1799" s="20"/>
      <c r="X1799" s="20"/>
      <c r="Y1799" s="20"/>
      <c r="Z1799" s="20"/>
      <c r="AA1799" s="20"/>
      <c r="AB1799" s="20"/>
      <c r="AC1799" s="20"/>
      <c r="AD1799" s="20"/>
      <c r="AE1799" s="12"/>
      <c r="AF1799" s="12"/>
    </row>
    <row r="1800" spans="1:32" ht="15" customHeight="1">
      <c r="A1800" s="14" t="s">
        <v>25</v>
      </c>
      <c r="B1800" s="3" t="s">
        <v>37</v>
      </c>
      <c r="C1800" s="20" t="s">
        <v>257</v>
      </c>
      <c r="D1800" s="21" t="s">
        <v>224</v>
      </c>
      <c r="E1800" s="21">
        <v>60</v>
      </c>
      <c r="F1800" s="22" t="s">
        <v>29</v>
      </c>
      <c r="G1800" s="21" t="s">
        <v>166</v>
      </c>
      <c r="H1800" s="20" t="s">
        <v>163</v>
      </c>
      <c r="I1800" s="23" t="s">
        <v>163</v>
      </c>
      <c r="J1800" s="23" t="s">
        <v>163</v>
      </c>
      <c r="K1800" s="24" t="s">
        <v>163</v>
      </c>
      <c r="L1800" s="20" t="s">
        <v>163</v>
      </c>
      <c r="M1800" s="12"/>
      <c r="N1800" s="12"/>
      <c r="O1800" s="12"/>
      <c r="P1800" s="12"/>
      <c r="Q1800" s="12"/>
      <c r="R1800" s="5"/>
      <c r="S1800" s="20"/>
      <c r="T1800" s="2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12"/>
      <c r="AF1800" s="12"/>
    </row>
    <row r="1801" spans="1:32" ht="15" customHeight="1">
      <c r="A1801" s="14" t="s">
        <v>25</v>
      </c>
      <c r="B1801" s="3" t="s">
        <v>37</v>
      </c>
      <c r="C1801" s="20" t="s">
        <v>257</v>
      </c>
      <c r="D1801" s="21" t="s">
        <v>224</v>
      </c>
      <c r="E1801" s="21">
        <v>60</v>
      </c>
      <c r="F1801" s="22" t="s">
        <v>29</v>
      </c>
      <c r="G1801" s="21" t="s">
        <v>166</v>
      </c>
      <c r="H1801" s="20" t="s">
        <v>163</v>
      </c>
      <c r="I1801" s="23" t="s">
        <v>163</v>
      </c>
      <c r="J1801" s="23" t="s">
        <v>163</v>
      </c>
      <c r="K1801" s="24" t="s">
        <v>163</v>
      </c>
      <c r="L1801" s="20" t="s">
        <v>163</v>
      </c>
      <c r="M1801" s="12"/>
      <c r="N1801" s="12"/>
      <c r="O1801" s="12"/>
      <c r="P1801" s="12"/>
      <c r="Q1801" s="12"/>
      <c r="R1801" s="5"/>
      <c r="S1801" s="20"/>
      <c r="T1801" s="20"/>
      <c r="U1801" s="20"/>
      <c r="V1801" s="20"/>
      <c r="W1801" s="20"/>
      <c r="X1801" s="20"/>
      <c r="Y1801" s="20"/>
      <c r="Z1801" s="20"/>
      <c r="AA1801" s="20"/>
      <c r="AB1801" s="20"/>
      <c r="AC1801" s="20"/>
      <c r="AD1801" s="20"/>
      <c r="AE1801" s="12"/>
      <c r="AF1801" s="12"/>
    </row>
    <row r="1802" spans="1:32" ht="15" customHeight="1">
      <c r="A1802" s="14" t="s">
        <v>25</v>
      </c>
      <c r="B1802" s="3" t="s">
        <v>37</v>
      </c>
      <c r="C1802" s="20" t="s">
        <v>257</v>
      </c>
      <c r="D1802" s="21" t="s">
        <v>224</v>
      </c>
      <c r="E1802" s="21">
        <v>60</v>
      </c>
      <c r="F1802" s="22" t="s">
        <v>29</v>
      </c>
      <c r="G1802" s="21" t="s">
        <v>166</v>
      </c>
      <c r="H1802" s="20" t="s">
        <v>163</v>
      </c>
      <c r="I1802" s="23" t="s">
        <v>163</v>
      </c>
      <c r="J1802" s="23" t="s">
        <v>163</v>
      </c>
      <c r="K1802" s="24" t="s">
        <v>163</v>
      </c>
      <c r="L1802" s="20" t="s">
        <v>163</v>
      </c>
      <c r="M1802" s="12"/>
      <c r="N1802" s="12"/>
      <c r="O1802" s="12"/>
      <c r="P1802" s="12"/>
      <c r="Q1802" s="12"/>
      <c r="R1802" s="5"/>
      <c r="S1802" s="20"/>
      <c r="T1802" s="20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0"/>
      <c r="AE1802" s="12"/>
      <c r="AF1802" s="12"/>
    </row>
    <row r="1803" spans="1:32" ht="15" customHeight="1">
      <c r="A1803" s="14" t="s">
        <v>25</v>
      </c>
      <c r="B1803" s="3" t="s">
        <v>37</v>
      </c>
      <c r="C1803" s="20" t="s">
        <v>257</v>
      </c>
      <c r="D1803" s="21" t="s">
        <v>224</v>
      </c>
      <c r="E1803" s="21">
        <v>60</v>
      </c>
      <c r="F1803" s="22" t="s">
        <v>29</v>
      </c>
      <c r="G1803" s="21" t="s">
        <v>166</v>
      </c>
      <c r="H1803" s="20" t="s">
        <v>163</v>
      </c>
      <c r="I1803" s="23" t="s">
        <v>163</v>
      </c>
      <c r="J1803" s="23" t="s">
        <v>163</v>
      </c>
      <c r="K1803" s="24" t="s">
        <v>163</v>
      </c>
      <c r="L1803" s="20" t="s">
        <v>163</v>
      </c>
      <c r="M1803" s="12"/>
      <c r="N1803" s="12"/>
      <c r="O1803" s="12"/>
      <c r="P1803" s="12"/>
      <c r="Q1803" s="12"/>
      <c r="R1803" s="5"/>
      <c r="S1803" s="20"/>
      <c r="T1803" s="20"/>
      <c r="U1803" s="20"/>
      <c r="V1803" s="20"/>
      <c r="W1803" s="20"/>
      <c r="X1803" s="20"/>
      <c r="Y1803" s="20"/>
      <c r="Z1803" s="20"/>
      <c r="AA1803" s="20"/>
      <c r="AB1803" s="20"/>
      <c r="AC1803" s="20"/>
      <c r="AD1803" s="20"/>
      <c r="AE1803" s="12"/>
      <c r="AF1803" s="12"/>
    </row>
    <row r="1804" spans="1:32" ht="15" customHeight="1">
      <c r="A1804" s="14" t="s">
        <v>22</v>
      </c>
      <c r="B1804" s="3" t="s">
        <v>37</v>
      </c>
      <c r="C1804" s="20" t="s">
        <v>257</v>
      </c>
      <c r="D1804" s="21" t="s">
        <v>224</v>
      </c>
      <c r="E1804" s="21">
        <v>60</v>
      </c>
      <c r="F1804" s="22" t="s">
        <v>24</v>
      </c>
      <c r="G1804" s="21" t="s">
        <v>166</v>
      </c>
      <c r="H1804" s="20" t="s">
        <v>163</v>
      </c>
      <c r="I1804" s="23" t="s">
        <v>163</v>
      </c>
      <c r="J1804" s="23" t="s">
        <v>163</v>
      </c>
      <c r="K1804" s="24" t="s">
        <v>163</v>
      </c>
      <c r="L1804" s="20" t="s">
        <v>163</v>
      </c>
      <c r="M1804" s="12"/>
      <c r="N1804" s="12"/>
      <c r="O1804" s="12"/>
      <c r="P1804" s="12"/>
      <c r="Q1804" s="12"/>
      <c r="R1804" s="5"/>
      <c r="S1804" s="20"/>
      <c r="T1804" s="20"/>
      <c r="U1804" s="20"/>
      <c r="V1804" s="20"/>
      <c r="W1804" s="20"/>
      <c r="X1804" s="20"/>
      <c r="Y1804" s="20"/>
      <c r="Z1804" s="20"/>
      <c r="AA1804" s="20"/>
      <c r="AB1804" s="20"/>
      <c r="AC1804" s="20"/>
      <c r="AD1804" s="20"/>
      <c r="AE1804" s="12"/>
      <c r="AF1804" s="12"/>
    </row>
    <row r="1805" spans="1:32" ht="15" customHeight="1">
      <c r="A1805" s="14" t="s">
        <v>22</v>
      </c>
      <c r="B1805" s="3" t="s">
        <v>37</v>
      </c>
      <c r="C1805" s="20" t="s">
        <v>257</v>
      </c>
      <c r="D1805" s="21" t="s">
        <v>224</v>
      </c>
      <c r="E1805" s="21">
        <v>60</v>
      </c>
      <c r="F1805" s="22" t="s">
        <v>24</v>
      </c>
      <c r="G1805" s="21" t="s">
        <v>166</v>
      </c>
      <c r="H1805" s="20" t="s">
        <v>163</v>
      </c>
      <c r="I1805" s="23" t="s">
        <v>163</v>
      </c>
      <c r="J1805" s="23" t="s">
        <v>163</v>
      </c>
      <c r="K1805" s="24" t="s">
        <v>163</v>
      </c>
      <c r="L1805" s="20" t="s">
        <v>163</v>
      </c>
      <c r="M1805" s="12"/>
      <c r="N1805" s="12"/>
      <c r="O1805" s="12"/>
      <c r="P1805" s="12"/>
      <c r="Q1805" s="12"/>
      <c r="R1805" s="5"/>
      <c r="S1805" s="20"/>
      <c r="T1805" s="20"/>
      <c r="U1805" s="20"/>
      <c r="V1805" s="20"/>
      <c r="W1805" s="20"/>
      <c r="X1805" s="20"/>
      <c r="Y1805" s="20"/>
      <c r="Z1805" s="20"/>
      <c r="AA1805" s="20"/>
      <c r="AB1805" s="20"/>
      <c r="AC1805" s="20"/>
      <c r="AD1805" s="20"/>
      <c r="AE1805" s="12"/>
      <c r="AF1805" s="12"/>
    </row>
    <row r="1806" spans="1:32" ht="15" customHeight="1">
      <c r="A1806" s="14" t="s">
        <v>22</v>
      </c>
      <c r="B1806" s="3" t="s">
        <v>37</v>
      </c>
      <c r="C1806" s="20" t="s">
        <v>257</v>
      </c>
      <c r="D1806" s="21" t="s">
        <v>224</v>
      </c>
      <c r="E1806" s="21">
        <v>60</v>
      </c>
      <c r="F1806" s="22" t="s">
        <v>24</v>
      </c>
      <c r="G1806" s="21" t="s">
        <v>166</v>
      </c>
      <c r="H1806" s="20" t="s">
        <v>163</v>
      </c>
      <c r="I1806" s="23" t="s">
        <v>163</v>
      </c>
      <c r="J1806" s="23" t="s">
        <v>163</v>
      </c>
      <c r="K1806" s="24" t="s">
        <v>163</v>
      </c>
      <c r="L1806" s="20" t="s">
        <v>163</v>
      </c>
      <c r="M1806" s="12"/>
      <c r="N1806" s="12"/>
      <c r="O1806" s="12"/>
      <c r="P1806" s="12"/>
      <c r="Q1806" s="12"/>
      <c r="R1806" s="5"/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12"/>
      <c r="AF1806" s="12"/>
    </row>
    <row r="1807" spans="1:32" ht="15" customHeight="1">
      <c r="A1807" s="14" t="s">
        <v>22</v>
      </c>
      <c r="B1807" s="3" t="s">
        <v>37</v>
      </c>
      <c r="C1807" s="20" t="s">
        <v>257</v>
      </c>
      <c r="D1807" s="21" t="s">
        <v>224</v>
      </c>
      <c r="E1807" s="21">
        <v>60</v>
      </c>
      <c r="F1807" s="22" t="s">
        <v>24</v>
      </c>
      <c r="G1807" s="21" t="s">
        <v>166</v>
      </c>
      <c r="H1807" s="20" t="s">
        <v>163</v>
      </c>
      <c r="I1807" s="23" t="s">
        <v>163</v>
      </c>
      <c r="J1807" s="23" t="s">
        <v>163</v>
      </c>
      <c r="K1807" s="24" t="s">
        <v>163</v>
      </c>
      <c r="L1807" s="20" t="s">
        <v>163</v>
      </c>
      <c r="M1807" s="12"/>
      <c r="N1807" s="12"/>
      <c r="O1807" s="12"/>
      <c r="P1807" s="12"/>
      <c r="Q1807" s="12"/>
      <c r="R1807" s="5"/>
      <c r="S1807" s="20"/>
      <c r="T1807" s="20"/>
      <c r="U1807" s="20"/>
      <c r="V1807" s="20"/>
      <c r="W1807" s="20"/>
      <c r="X1807" s="20"/>
      <c r="Y1807" s="20"/>
      <c r="Z1807" s="20"/>
      <c r="AA1807" s="20"/>
      <c r="AB1807" s="20"/>
      <c r="AC1807" s="20"/>
      <c r="AD1807" s="20"/>
      <c r="AE1807" s="12"/>
      <c r="AF1807" s="12"/>
    </row>
    <row r="1808" spans="1:32" ht="15" customHeight="1">
      <c r="A1808" s="14" t="s">
        <v>31</v>
      </c>
      <c r="B1808" s="3" t="s">
        <v>154</v>
      </c>
      <c r="C1808" s="20" t="s">
        <v>323</v>
      </c>
      <c r="D1808" s="21" t="s">
        <v>224</v>
      </c>
      <c r="E1808" s="21">
        <v>60</v>
      </c>
      <c r="F1808" s="22" t="s">
        <v>24</v>
      </c>
      <c r="G1808" s="21" t="s">
        <v>166</v>
      </c>
      <c r="H1808" s="20" t="s">
        <v>163</v>
      </c>
      <c r="I1808" s="23" t="s">
        <v>163</v>
      </c>
      <c r="J1808" s="23" t="s">
        <v>163</v>
      </c>
      <c r="K1808" s="24" t="s">
        <v>163</v>
      </c>
      <c r="L1808" s="20" t="s">
        <v>163</v>
      </c>
      <c r="M1808" s="12"/>
      <c r="N1808" s="12"/>
      <c r="O1808" s="12"/>
      <c r="P1808" s="12"/>
      <c r="Q1808" s="12"/>
      <c r="R1808" s="5"/>
      <c r="S1808" s="20"/>
      <c r="T1808" s="20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0"/>
      <c r="AE1808" s="12"/>
      <c r="AF1808" s="12"/>
    </row>
    <row r="1809" spans="1:32" ht="15" customHeight="1">
      <c r="A1809" s="14" t="s">
        <v>31</v>
      </c>
      <c r="B1809" s="3" t="s">
        <v>154</v>
      </c>
      <c r="C1809" s="20" t="s">
        <v>323</v>
      </c>
      <c r="D1809" s="21" t="s">
        <v>224</v>
      </c>
      <c r="E1809" s="21">
        <v>60</v>
      </c>
      <c r="F1809" s="22" t="s">
        <v>24</v>
      </c>
      <c r="G1809" s="21" t="s">
        <v>166</v>
      </c>
      <c r="H1809" s="20" t="s">
        <v>163</v>
      </c>
      <c r="I1809" s="23" t="s">
        <v>163</v>
      </c>
      <c r="J1809" s="23" t="s">
        <v>163</v>
      </c>
      <c r="K1809" s="24" t="s">
        <v>163</v>
      </c>
      <c r="L1809" s="20" t="s">
        <v>163</v>
      </c>
      <c r="M1809" s="12"/>
      <c r="N1809" s="12"/>
      <c r="O1809" s="12"/>
      <c r="P1809" s="12"/>
      <c r="Q1809" s="12"/>
      <c r="R1809" s="5"/>
      <c r="S1809" s="20"/>
      <c r="T1809" s="20"/>
      <c r="U1809" s="20"/>
      <c r="V1809" s="20"/>
      <c r="W1809" s="20"/>
      <c r="X1809" s="20"/>
      <c r="Y1809" s="20"/>
      <c r="Z1809" s="20"/>
      <c r="AA1809" s="20"/>
      <c r="AB1809" s="20"/>
      <c r="AC1809" s="20"/>
      <c r="AD1809" s="20"/>
      <c r="AE1809" s="12"/>
      <c r="AF1809" s="12"/>
    </row>
    <row r="1810" spans="1:32" ht="15" customHeight="1">
      <c r="A1810" s="14" t="s">
        <v>31</v>
      </c>
      <c r="B1810" s="3" t="s">
        <v>154</v>
      </c>
      <c r="C1810" s="20" t="s">
        <v>323</v>
      </c>
      <c r="D1810" s="21" t="s">
        <v>224</v>
      </c>
      <c r="E1810" s="21">
        <v>60</v>
      </c>
      <c r="F1810" s="22" t="s">
        <v>24</v>
      </c>
      <c r="G1810" s="21" t="s">
        <v>166</v>
      </c>
      <c r="H1810" s="20" t="s">
        <v>163</v>
      </c>
      <c r="I1810" s="23" t="s">
        <v>163</v>
      </c>
      <c r="J1810" s="23" t="s">
        <v>163</v>
      </c>
      <c r="K1810" s="24" t="s">
        <v>163</v>
      </c>
      <c r="L1810" s="20" t="s">
        <v>163</v>
      </c>
      <c r="M1810" s="12"/>
      <c r="N1810" s="12"/>
      <c r="O1810" s="12"/>
      <c r="P1810" s="12"/>
      <c r="Q1810" s="12"/>
      <c r="R1810" s="5"/>
      <c r="S1810" s="20"/>
      <c r="T1810" s="20"/>
      <c r="U1810" s="20"/>
      <c r="V1810" s="20"/>
      <c r="W1810" s="20"/>
      <c r="X1810" s="20"/>
      <c r="Y1810" s="20"/>
      <c r="Z1810" s="20"/>
      <c r="AA1810" s="20"/>
      <c r="AB1810" s="20"/>
      <c r="AC1810" s="20"/>
      <c r="AD1810" s="20"/>
      <c r="AE1810" s="12"/>
      <c r="AF1810" s="12"/>
    </row>
    <row r="1811" spans="1:32" ht="15" customHeight="1">
      <c r="A1811" s="14" t="s">
        <v>31</v>
      </c>
      <c r="B1811" s="3" t="s">
        <v>154</v>
      </c>
      <c r="C1811" s="20" t="s">
        <v>323</v>
      </c>
      <c r="D1811" s="21" t="s">
        <v>224</v>
      </c>
      <c r="E1811" s="21">
        <v>60</v>
      </c>
      <c r="F1811" s="22" t="s">
        <v>24</v>
      </c>
      <c r="G1811" s="21" t="s">
        <v>166</v>
      </c>
      <c r="H1811" s="20" t="s">
        <v>163</v>
      </c>
      <c r="I1811" s="23" t="s">
        <v>163</v>
      </c>
      <c r="J1811" s="23" t="s">
        <v>163</v>
      </c>
      <c r="K1811" s="24" t="s">
        <v>163</v>
      </c>
      <c r="L1811" s="20" t="s">
        <v>163</v>
      </c>
      <c r="M1811" s="12"/>
      <c r="N1811" s="12"/>
      <c r="O1811" s="12"/>
      <c r="P1811" s="12"/>
      <c r="Q1811" s="12"/>
      <c r="R1811" s="5"/>
      <c r="S1811" s="20"/>
      <c r="T1811" s="20"/>
      <c r="U1811" s="20"/>
      <c r="V1811" s="20"/>
      <c r="W1811" s="20"/>
      <c r="X1811" s="20"/>
      <c r="Y1811" s="20"/>
      <c r="Z1811" s="20"/>
      <c r="AA1811" s="20"/>
      <c r="AB1811" s="20"/>
      <c r="AC1811" s="20"/>
      <c r="AD1811" s="20"/>
      <c r="AE1811" s="12"/>
      <c r="AF1811" s="12"/>
    </row>
    <row r="1812" spans="1:32" ht="15" customHeight="1">
      <c r="A1812" s="14" t="s">
        <v>31</v>
      </c>
      <c r="B1812" s="3" t="s">
        <v>154</v>
      </c>
      <c r="C1812" s="20" t="s">
        <v>323</v>
      </c>
      <c r="D1812" s="21" t="s">
        <v>224</v>
      </c>
      <c r="E1812" s="21">
        <v>60</v>
      </c>
      <c r="F1812" s="22" t="s">
        <v>29</v>
      </c>
      <c r="G1812" s="21" t="s">
        <v>166</v>
      </c>
      <c r="H1812" s="20" t="s">
        <v>163</v>
      </c>
      <c r="I1812" s="23" t="s">
        <v>163</v>
      </c>
      <c r="J1812" s="23" t="s">
        <v>163</v>
      </c>
      <c r="K1812" s="24" t="s">
        <v>163</v>
      </c>
      <c r="L1812" s="20" t="s">
        <v>163</v>
      </c>
      <c r="M1812" s="12"/>
      <c r="N1812" s="12"/>
      <c r="O1812" s="12"/>
      <c r="P1812" s="12"/>
      <c r="Q1812" s="12"/>
      <c r="R1812" s="5"/>
      <c r="S1812" s="20"/>
      <c r="T1812" s="20"/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0"/>
      <c r="AE1812" s="12"/>
      <c r="AF1812" s="12"/>
    </row>
    <row r="1813" spans="1:32" ht="15" customHeight="1">
      <c r="A1813" s="14" t="s">
        <v>31</v>
      </c>
      <c r="B1813" s="3" t="s">
        <v>154</v>
      </c>
      <c r="C1813" s="20" t="s">
        <v>323</v>
      </c>
      <c r="D1813" s="21" t="s">
        <v>224</v>
      </c>
      <c r="E1813" s="21">
        <v>60</v>
      </c>
      <c r="F1813" s="22" t="s">
        <v>29</v>
      </c>
      <c r="G1813" s="21" t="s">
        <v>166</v>
      </c>
      <c r="H1813" s="20" t="s">
        <v>163</v>
      </c>
      <c r="I1813" s="23" t="s">
        <v>163</v>
      </c>
      <c r="J1813" s="23" t="s">
        <v>163</v>
      </c>
      <c r="K1813" s="24" t="s">
        <v>163</v>
      </c>
      <c r="L1813" s="20" t="s">
        <v>163</v>
      </c>
      <c r="M1813" s="12"/>
      <c r="N1813" s="12"/>
      <c r="O1813" s="12"/>
      <c r="P1813" s="12"/>
      <c r="Q1813" s="12"/>
      <c r="R1813" s="5"/>
      <c r="S1813" s="20"/>
      <c r="T1813" s="20"/>
      <c r="U1813" s="20"/>
      <c r="V1813" s="20"/>
      <c r="W1813" s="20"/>
      <c r="X1813" s="20"/>
      <c r="Y1813" s="20"/>
      <c r="Z1813" s="20"/>
      <c r="AA1813" s="20"/>
      <c r="AB1813" s="20"/>
      <c r="AC1813" s="20"/>
      <c r="AD1813" s="20"/>
      <c r="AE1813" s="12"/>
      <c r="AF1813" s="12"/>
    </row>
    <row r="1814" spans="1:32" ht="15" customHeight="1">
      <c r="A1814" s="14" t="s">
        <v>31</v>
      </c>
      <c r="B1814" s="3" t="s">
        <v>154</v>
      </c>
      <c r="C1814" s="20" t="s">
        <v>323</v>
      </c>
      <c r="D1814" s="21" t="s">
        <v>224</v>
      </c>
      <c r="E1814" s="21">
        <v>60</v>
      </c>
      <c r="F1814" s="22" t="s">
        <v>29</v>
      </c>
      <c r="G1814" s="21" t="s">
        <v>166</v>
      </c>
      <c r="H1814" s="20" t="s">
        <v>163</v>
      </c>
      <c r="I1814" s="23" t="s">
        <v>163</v>
      </c>
      <c r="J1814" s="23" t="s">
        <v>163</v>
      </c>
      <c r="K1814" s="24" t="s">
        <v>163</v>
      </c>
      <c r="L1814" s="20" t="s">
        <v>163</v>
      </c>
      <c r="M1814" s="12"/>
      <c r="N1814" s="12"/>
      <c r="O1814" s="12"/>
      <c r="P1814" s="12"/>
      <c r="Q1814" s="12"/>
      <c r="R1814" s="5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12"/>
      <c r="AF1814" s="12"/>
    </row>
    <row r="1815" spans="1:32" ht="15" customHeight="1">
      <c r="A1815" s="14" t="s">
        <v>31</v>
      </c>
      <c r="B1815" s="3" t="s">
        <v>154</v>
      </c>
      <c r="C1815" s="20" t="s">
        <v>323</v>
      </c>
      <c r="D1815" s="21" t="s">
        <v>224</v>
      </c>
      <c r="E1815" s="21">
        <v>60</v>
      </c>
      <c r="F1815" s="22" t="s">
        <v>29</v>
      </c>
      <c r="G1815" s="21" t="s">
        <v>166</v>
      </c>
      <c r="H1815" s="20" t="s">
        <v>163</v>
      </c>
      <c r="I1815" s="23" t="s">
        <v>163</v>
      </c>
      <c r="J1815" s="23" t="s">
        <v>163</v>
      </c>
      <c r="K1815" s="24" t="s">
        <v>163</v>
      </c>
      <c r="L1815" s="20" t="s">
        <v>163</v>
      </c>
      <c r="M1815" s="12"/>
      <c r="N1815" s="12"/>
      <c r="O1815" s="12"/>
      <c r="P1815" s="12"/>
      <c r="Q1815" s="12"/>
      <c r="R1815" s="5"/>
      <c r="S1815" s="20"/>
      <c r="T1815" s="20"/>
      <c r="U1815" s="20"/>
      <c r="V1815" s="20"/>
      <c r="W1815" s="20"/>
      <c r="X1815" s="20"/>
      <c r="Y1815" s="20"/>
      <c r="Z1815" s="20"/>
      <c r="AA1815" s="20"/>
      <c r="AB1815" s="20"/>
      <c r="AC1815" s="20"/>
      <c r="AD1815" s="20"/>
      <c r="AE1815" s="12"/>
      <c r="AF1815" s="12"/>
    </row>
    <row r="1816" spans="1:32" ht="15" customHeight="1">
      <c r="A1816" s="14" t="s">
        <v>25</v>
      </c>
      <c r="B1816" s="3" t="s">
        <v>154</v>
      </c>
      <c r="C1816" s="20" t="s">
        <v>323</v>
      </c>
      <c r="D1816" s="21" t="s">
        <v>224</v>
      </c>
      <c r="E1816" s="21">
        <v>60</v>
      </c>
      <c r="F1816" s="22" t="s">
        <v>29</v>
      </c>
      <c r="G1816" s="21" t="s">
        <v>166</v>
      </c>
      <c r="H1816" s="20" t="s">
        <v>163</v>
      </c>
      <c r="I1816" s="23" t="s">
        <v>163</v>
      </c>
      <c r="J1816" s="23" t="s">
        <v>163</v>
      </c>
      <c r="K1816" s="24" t="s">
        <v>163</v>
      </c>
      <c r="L1816" s="20" t="s">
        <v>163</v>
      </c>
      <c r="M1816" s="12"/>
      <c r="N1816" s="12"/>
      <c r="O1816" s="12"/>
      <c r="P1816" s="12"/>
      <c r="Q1816" s="12"/>
      <c r="R1816" s="5"/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12"/>
      <c r="AF1816" s="12"/>
    </row>
    <row r="1817" spans="1:32" ht="15" customHeight="1">
      <c r="A1817" s="14" t="s">
        <v>25</v>
      </c>
      <c r="B1817" s="3" t="s">
        <v>154</v>
      </c>
      <c r="C1817" s="20" t="s">
        <v>323</v>
      </c>
      <c r="D1817" s="21" t="s">
        <v>224</v>
      </c>
      <c r="E1817" s="21">
        <v>60</v>
      </c>
      <c r="F1817" s="22" t="s">
        <v>29</v>
      </c>
      <c r="G1817" s="21" t="s">
        <v>166</v>
      </c>
      <c r="H1817" s="20" t="s">
        <v>163</v>
      </c>
      <c r="I1817" s="23" t="s">
        <v>163</v>
      </c>
      <c r="J1817" s="23" t="s">
        <v>163</v>
      </c>
      <c r="K1817" s="24" t="s">
        <v>163</v>
      </c>
      <c r="L1817" s="20" t="s">
        <v>163</v>
      </c>
      <c r="M1817" s="12"/>
      <c r="N1817" s="12"/>
      <c r="O1817" s="12"/>
      <c r="P1817" s="12"/>
      <c r="Q1817" s="12"/>
      <c r="R1817" s="5"/>
      <c r="S1817" s="20"/>
      <c r="T1817" s="20"/>
      <c r="U1817" s="20"/>
      <c r="V1817" s="20"/>
      <c r="W1817" s="20"/>
      <c r="X1817" s="20"/>
      <c r="Y1817" s="20"/>
      <c r="Z1817" s="20"/>
      <c r="AA1817" s="20"/>
      <c r="AB1817" s="20"/>
      <c r="AC1817" s="20"/>
      <c r="AD1817" s="20"/>
      <c r="AE1817" s="12"/>
      <c r="AF1817" s="12"/>
    </row>
    <row r="1818" spans="1:32" ht="15" customHeight="1">
      <c r="A1818" s="14" t="s">
        <v>25</v>
      </c>
      <c r="B1818" s="3" t="s">
        <v>154</v>
      </c>
      <c r="C1818" s="20" t="s">
        <v>323</v>
      </c>
      <c r="D1818" s="21" t="s">
        <v>224</v>
      </c>
      <c r="E1818" s="21">
        <v>60</v>
      </c>
      <c r="F1818" s="22" t="s">
        <v>29</v>
      </c>
      <c r="G1818" s="21" t="s">
        <v>166</v>
      </c>
      <c r="H1818" s="20" t="s">
        <v>163</v>
      </c>
      <c r="I1818" s="23" t="s">
        <v>163</v>
      </c>
      <c r="J1818" s="23" t="s">
        <v>163</v>
      </c>
      <c r="K1818" s="24" t="s">
        <v>163</v>
      </c>
      <c r="L1818" s="20" t="s">
        <v>163</v>
      </c>
      <c r="M1818" s="12"/>
      <c r="N1818" s="12"/>
      <c r="O1818" s="12"/>
      <c r="P1818" s="12"/>
      <c r="Q1818" s="12"/>
      <c r="R1818" s="5"/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12"/>
      <c r="AF1818" s="12"/>
    </row>
    <row r="1819" spans="1:32" ht="15" customHeight="1">
      <c r="A1819" s="14" t="s">
        <v>25</v>
      </c>
      <c r="B1819" s="3" t="s">
        <v>154</v>
      </c>
      <c r="C1819" s="20" t="s">
        <v>323</v>
      </c>
      <c r="D1819" s="21" t="s">
        <v>224</v>
      </c>
      <c r="E1819" s="21">
        <v>60</v>
      </c>
      <c r="F1819" s="22" t="s">
        <v>29</v>
      </c>
      <c r="G1819" s="21" t="s">
        <v>166</v>
      </c>
      <c r="H1819" s="20" t="s">
        <v>163</v>
      </c>
      <c r="I1819" s="23" t="s">
        <v>163</v>
      </c>
      <c r="J1819" s="23" t="s">
        <v>163</v>
      </c>
      <c r="K1819" s="24" t="s">
        <v>163</v>
      </c>
      <c r="L1819" s="20" t="s">
        <v>163</v>
      </c>
      <c r="M1819" s="12"/>
      <c r="N1819" s="12"/>
      <c r="O1819" s="12"/>
      <c r="P1819" s="12"/>
      <c r="Q1819" s="12"/>
      <c r="R1819" s="5"/>
      <c r="S1819" s="20"/>
      <c r="T1819" s="20"/>
      <c r="U1819" s="20"/>
      <c r="V1819" s="20"/>
      <c r="W1819" s="20"/>
      <c r="X1819" s="20"/>
      <c r="Y1819" s="20"/>
      <c r="Z1819" s="20"/>
      <c r="AA1819" s="20"/>
      <c r="AB1819" s="20"/>
      <c r="AC1819" s="20"/>
      <c r="AD1819" s="20"/>
      <c r="AE1819" s="12"/>
      <c r="AF1819" s="12"/>
    </row>
    <row r="1820" spans="1:32" ht="15" customHeight="1">
      <c r="A1820" s="14" t="s">
        <v>22</v>
      </c>
      <c r="B1820" s="3" t="s">
        <v>154</v>
      </c>
      <c r="C1820" s="20" t="s">
        <v>323</v>
      </c>
      <c r="D1820" s="21" t="s">
        <v>224</v>
      </c>
      <c r="E1820" s="21">
        <v>60</v>
      </c>
      <c r="F1820" s="22" t="s">
        <v>24</v>
      </c>
      <c r="G1820" s="21" t="s">
        <v>166</v>
      </c>
      <c r="H1820" s="20" t="s">
        <v>163</v>
      </c>
      <c r="I1820" s="23" t="s">
        <v>163</v>
      </c>
      <c r="J1820" s="23" t="s">
        <v>163</v>
      </c>
      <c r="K1820" s="24" t="s">
        <v>163</v>
      </c>
      <c r="L1820" s="20" t="s">
        <v>163</v>
      </c>
      <c r="M1820" s="12"/>
      <c r="N1820" s="12"/>
      <c r="O1820" s="12"/>
      <c r="P1820" s="12"/>
      <c r="Q1820" s="12"/>
      <c r="R1820" s="5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12"/>
      <c r="AF1820" s="12"/>
    </row>
    <row r="1821" spans="1:32" ht="15" customHeight="1">
      <c r="A1821" s="14" t="s">
        <v>22</v>
      </c>
      <c r="B1821" s="3" t="s">
        <v>154</v>
      </c>
      <c r="C1821" s="20" t="s">
        <v>323</v>
      </c>
      <c r="D1821" s="21" t="s">
        <v>224</v>
      </c>
      <c r="E1821" s="21">
        <v>60</v>
      </c>
      <c r="F1821" s="22" t="s">
        <v>24</v>
      </c>
      <c r="G1821" s="21" t="s">
        <v>166</v>
      </c>
      <c r="H1821" s="20" t="s">
        <v>163</v>
      </c>
      <c r="I1821" s="23" t="s">
        <v>163</v>
      </c>
      <c r="J1821" s="23" t="s">
        <v>163</v>
      </c>
      <c r="K1821" s="24" t="s">
        <v>163</v>
      </c>
      <c r="L1821" s="20" t="s">
        <v>163</v>
      </c>
      <c r="M1821" s="12"/>
      <c r="N1821" s="12"/>
      <c r="O1821" s="12"/>
      <c r="P1821" s="12"/>
      <c r="Q1821" s="12"/>
      <c r="R1821" s="5"/>
      <c r="S1821" s="20"/>
      <c r="T1821" s="20"/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0"/>
      <c r="AE1821" s="12"/>
      <c r="AF1821" s="12"/>
    </row>
    <row r="1822" spans="1:32" ht="15" customHeight="1">
      <c r="A1822" s="14" t="s">
        <v>22</v>
      </c>
      <c r="B1822" s="3" t="s">
        <v>154</v>
      </c>
      <c r="C1822" s="20" t="s">
        <v>323</v>
      </c>
      <c r="D1822" s="21" t="s">
        <v>224</v>
      </c>
      <c r="E1822" s="21">
        <v>60</v>
      </c>
      <c r="F1822" s="22" t="s">
        <v>24</v>
      </c>
      <c r="G1822" s="21" t="s">
        <v>166</v>
      </c>
      <c r="H1822" s="20" t="s">
        <v>163</v>
      </c>
      <c r="I1822" s="23" t="s">
        <v>163</v>
      </c>
      <c r="J1822" s="23" t="s">
        <v>163</v>
      </c>
      <c r="K1822" s="24" t="s">
        <v>163</v>
      </c>
      <c r="L1822" s="20" t="s">
        <v>163</v>
      </c>
      <c r="M1822" s="12"/>
      <c r="N1822" s="12"/>
      <c r="O1822" s="12"/>
      <c r="P1822" s="12"/>
      <c r="Q1822" s="12"/>
      <c r="R1822" s="5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12"/>
      <c r="AF1822" s="12"/>
    </row>
    <row r="1823" spans="1:32" ht="15" customHeight="1">
      <c r="A1823" s="14" t="s">
        <v>22</v>
      </c>
      <c r="B1823" s="3" t="s">
        <v>154</v>
      </c>
      <c r="C1823" s="20" t="s">
        <v>323</v>
      </c>
      <c r="D1823" s="21" t="s">
        <v>224</v>
      </c>
      <c r="E1823" s="21">
        <v>60</v>
      </c>
      <c r="F1823" s="22" t="s">
        <v>24</v>
      </c>
      <c r="G1823" s="21" t="s">
        <v>166</v>
      </c>
      <c r="H1823" s="20" t="s">
        <v>163</v>
      </c>
      <c r="I1823" s="23" t="s">
        <v>163</v>
      </c>
      <c r="J1823" s="23" t="s">
        <v>163</v>
      </c>
      <c r="K1823" s="24" t="s">
        <v>163</v>
      </c>
      <c r="L1823" s="20" t="s">
        <v>163</v>
      </c>
      <c r="M1823" s="12"/>
      <c r="N1823" s="12"/>
      <c r="O1823" s="12"/>
      <c r="P1823" s="12"/>
      <c r="Q1823" s="12"/>
      <c r="R1823" s="5"/>
      <c r="S1823" s="20"/>
      <c r="T1823" s="2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12"/>
      <c r="AF1823" s="12"/>
    </row>
    <row r="1824" spans="1:32" ht="15" customHeight="1">
      <c r="A1824" s="14" t="s">
        <v>31</v>
      </c>
      <c r="B1824" s="3" t="s">
        <v>91</v>
      </c>
      <c r="C1824" s="20" t="s">
        <v>266</v>
      </c>
      <c r="D1824" s="21" t="s">
        <v>224</v>
      </c>
      <c r="E1824" s="21">
        <v>60</v>
      </c>
      <c r="F1824" s="22" t="s">
        <v>24</v>
      </c>
      <c r="G1824" s="21" t="s">
        <v>166</v>
      </c>
      <c r="H1824" s="20" t="s">
        <v>163</v>
      </c>
      <c r="I1824" s="23" t="s">
        <v>163</v>
      </c>
      <c r="J1824" s="23" t="s">
        <v>163</v>
      </c>
      <c r="K1824" s="24" t="s">
        <v>163</v>
      </c>
      <c r="L1824" s="20" t="s">
        <v>163</v>
      </c>
      <c r="M1824" s="12"/>
      <c r="N1824" s="12"/>
      <c r="O1824" s="12"/>
      <c r="P1824" s="12"/>
      <c r="Q1824" s="12"/>
      <c r="R1824" s="5"/>
      <c r="S1824" s="20"/>
      <c r="T1824" s="2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12"/>
      <c r="AF1824" s="12"/>
    </row>
    <row r="1825" spans="1:32" ht="15" customHeight="1">
      <c r="A1825" s="14" t="s">
        <v>31</v>
      </c>
      <c r="B1825" s="3" t="s">
        <v>91</v>
      </c>
      <c r="C1825" s="20" t="s">
        <v>266</v>
      </c>
      <c r="D1825" s="21" t="s">
        <v>224</v>
      </c>
      <c r="E1825" s="21">
        <v>60</v>
      </c>
      <c r="F1825" s="22" t="s">
        <v>24</v>
      </c>
      <c r="G1825" s="21" t="s">
        <v>166</v>
      </c>
      <c r="H1825" s="20" t="s">
        <v>163</v>
      </c>
      <c r="I1825" s="23" t="s">
        <v>163</v>
      </c>
      <c r="J1825" s="23" t="s">
        <v>163</v>
      </c>
      <c r="K1825" s="24" t="s">
        <v>163</v>
      </c>
      <c r="L1825" s="20" t="s">
        <v>163</v>
      </c>
      <c r="M1825" s="12"/>
      <c r="N1825" s="12"/>
      <c r="O1825" s="12"/>
      <c r="P1825" s="12"/>
      <c r="Q1825" s="12"/>
      <c r="R1825" s="5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12"/>
      <c r="AF1825" s="12"/>
    </row>
    <row r="1826" spans="1:32" ht="15" customHeight="1">
      <c r="A1826" s="14" t="s">
        <v>31</v>
      </c>
      <c r="B1826" s="3" t="s">
        <v>91</v>
      </c>
      <c r="C1826" s="20" t="s">
        <v>266</v>
      </c>
      <c r="D1826" s="21" t="s">
        <v>224</v>
      </c>
      <c r="E1826" s="21">
        <v>60</v>
      </c>
      <c r="F1826" s="22" t="s">
        <v>24</v>
      </c>
      <c r="G1826" s="21" t="s">
        <v>166</v>
      </c>
      <c r="H1826" s="20" t="s">
        <v>163</v>
      </c>
      <c r="I1826" s="23" t="s">
        <v>163</v>
      </c>
      <c r="J1826" s="23" t="s">
        <v>163</v>
      </c>
      <c r="K1826" s="24" t="s">
        <v>163</v>
      </c>
      <c r="L1826" s="20" t="s">
        <v>163</v>
      </c>
      <c r="M1826" s="12"/>
      <c r="N1826" s="12"/>
      <c r="O1826" s="12"/>
      <c r="P1826" s="12"/>
      <c r="Q1826" s="12"/>
      <c r="R1826" s="5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12"/>
      <c r="AF1826" s="12"/>
    </row>
    <row r="1827" spans="1:32" ht="15" customHeight="1">
      <c r="A1827" s="14" t="s">
        <v>31</v>
      </c>
      <c r="B1827" s="3" t="s">
        <v>91</v>
      </c>
      <c r="C1827" s="20" t="s">
        <v>266</v>
      </c>
      <c r="D1827" s="21" t="s">
        <v>224</v>
      </c>
      <c r="E1827" s="21">
        <v>60</v>
      </c>
      <c r="F1827" s="22" t="s">
        <v>24</v>
      </c>
      <c r="G1827" s="21" t="s">
        <v>166</v>
      </c>
      <c r="H1827" s="20" t="s">
        <v>163</v>
      </c>
      <c r="I1827" s="23" t="s">
        <v>163</v>
      </c>
      <c r="J1827" s="23" t="s">
        <v>163</v>
      </c>
      <c r="K1827" s="24" t="s">
        <v>163</v>
      </c>
      <c r="L1827" s="20" t="s">
        <v>163</v>
      </c>
      <c r="M1827" s="12"/>
      <c r="N1827" s="12"/>
      <c r="O1827" s="12"/>
      <c r="P1827" s="12"/>
      <c r="Q1827" s="12"/>
      <c r="R1827" s="5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12"/>
      <c r="AF1827" s="12"/>
    </row>
    <row r="1828" spans="1:32" ht="15" customHeight="1">
      <c r="A1828" s="14" t="s">
        <v>31</v>
      </c>
      <c r="B1828" s="3" t="s">
        <v>91</v>
      </c>
      <c r="C1828" s="20" t="s">
        <v>266</v>
      </c>
      <c r="D1828" s="21" t="s">
        <v>224</v>
      </c>
      <c r="E1828" s="21">
        <v>60</v>
      </c>
      <c r="F1828" s="22" t="s">
        <v>24</v>
      </c>
      <c r="G1828" s="21" t="s">
        <v>166</v>
      </c>
      <c r="H1828" s="20" t="s">
        <v>163</v>
      </c>
      <c r="I1828" s="23" t="s">
        <v>163</v>
      </c>
      <c r="J1828" s="23" t="s">
        <v>163</v>
      </c>
      <c r="K1828" s="24" t="s">
        <v>163</v>
      </c>
      <c r="L1828" s="20" t="s">
        <v>163</v>
      </c>
      <c r="M1828" s="12"/>
      <c r="N1828" s="12"/>
      <c r="O1828" s="12"/>
      <c r="P1828" s="12"/>
      <c r="Q1828" s="12"/>
      <c r="R1828" s="5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12"/>
      <c r="AF1828" s="12"/>
    </row>
    <row r="1829" spans="1:32" ht="15" customHeight="1">
      <c r="A1829" s="14" t="s">
        <v>31</v>
      </c>
      <c r="B1829" s="3" t="s">
        <v>91</v>
      </c>
      <c r="C1829" s="20" t="s">
        <v>266</v>
      </c>
      <c r="D1829" s="21" t="s">
        <v>224</v>
      </c>
      <c r="E1829" s="21">
        <v>60</v>
      </c>
      <c r="F1829" s="22" t="s">
        <v>24</v>
      </c>
      <c r="G1829" s="21" t="s">
        <v>166</v>
      </c>
      <c r="H1829" s="20" t="s">
        <v>163</v>
      </c>
      <c r="I1829" s="23" t="s">
        <v>163</v>
      </c>
      <c r="J1829" s="23" t="s">
        <v>163</v>
      </c>
      <c r="K1829" s="24" t="s">
        <v>163</v>
      </c>
      <c r="L1829" s="20" t="s">
        <v>163</v>
      </c>
      <c r="M1829" s="12"/>
      <c r="N1829" s="12"/>
      <c r="O1829" s="12"/>
      <c r="P1829" s="12"/>
      <c r="Q1829" s="12"/>
      <c r="R1829" s="5"/>
      <c r="S1829" s="20"/>
      <c r="T1829" s="20"/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0"/>
      <c r="AE1829" s="12"/>
      <c r="AF1829" s="12"/>
    </row>
    <row r="1830" spans="1:32" ht="15" customHeight="1">
      <c r="A1830" s="14" t="s">
        <v>31</v>
      </c>
      <c r="B1830" s="3" t="s">
        <v>91</v>
      </c>
      <c r="C1830" s="20" t="s">
        <v>266</v>
      </c>
      <c r="D1830" s="21" t="s">
        <v>224</v>
      </c>
      <c r="E1830" s="21">
        <v>60</v>
      </c>
      <c r="F1830" s="22" t="s">
        <v>24</v>
      </c>
      <c r="G1830" s="21" t="s">
        <v>166</v>
      </c>
      <c r="H1830" s="20" t="s">
        <v>163</v>
      </c>
      <c r="I1830" s="23" t="s">
        <v>163</v>
      </c>
      <c r="J1830" s="23" t="s">
        <v>163</v>
      </c>
      <c r="K1830" s="24" t="s">
        <v>163</v>
      </c>
      <c r="L1830" s="20" t="s">
        <v>163</v>
      </c>
      <c r="M1830" s="12"/>
      <c r="N1830" s="12"/>
      <c r="O1830" s="12"/>
      <c r="P1830" s="12"/>
      <c r="Q1830" s="12"/>
      <c r="R1830" s="5"/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12"/>
      <c r="AF1830" s="12"/>
    </row>
    <row r="1831" spans="1:32" ht="15" customHeight="1">
      <c r="A1831" s="14" t="s">
        <v>31</v>
      </c>
      <c r="B1831" s="3" t="s">
        <v>91</v>
      </c>
      <c r="C1831" s="20" t="s">
        <v>266</v>
      </c>
      <c r="D1831" s="21" t="s">
        <v>224</v>
      </c>
      <c r="E1831" s="21">
        <v>60</v>
      </c>
      <c r="F1831" s="22" t="s">
        <v>24</v>
      </c>
      <c r="G1831" s="21" t="s">
        <v>166</v>
      </c>
      <c r="H1831" s="20" t="s">
        <v>163</v>
      </c>
      <c r="I1831" s="23" t="s">
        <v>163</v>
      </c>
      <c r="J1831" s="23" t="s">
        <v>163</v>
      </c>
      <c r="K1831" s="24" t="s">
        <v>163</v>
      </c>
      <c r="L1831" s="20" t="s">
        <v>163</v>
      </c>
      <c r="M1831" s="12"/>
      <c r="N1831" s="12"/>
      <c r="O1831" s="12"/>
      <c r="P1831" s="12"/>
      <c r="Q1831" s="12"/>
      <c r="R1831" s="5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"/>
      <c r="AE1831" s="12"/>
      <c r="AF1831" s="12"/>
    </row>
    <row r="1832" spans="1:32" ht="15" customHeight="1">
      <c r="A1832" s="14" t="s">
        <v>25</v>
      </c>
      <c r="B1832" s="3" t="s">
        <v>91</v>
      </c>
      <c r="C1832" s="20" t="s">
        <v>266</v>
      </c>
      <c r="D1832" s="21" t="s">
        <v>224</v>
      </c>
      <c r="E1832" s="21">
        <v>60</v>
      </c>
      <c r="F1832" s="22" t="s">
        <v>29</v>
      </c>
      <c r="G1832" s="21" t="s">
        <v>166</v>
      </c>
      <c r="H1832" s="20" t="s">
        <v>163</v>
      </c>
      <c r="I1832" s="23" t="s">
        <v>163</v>
      </c>
      <c r="J1832" s="23" t="s">
        <v>163</v>
      </c>
      <c r="K1832" s="24" t="s">
        <v>163</v>
      </c>
      <c r="L1832" s="20" t="s">
        <v>163</v>
      </c>
      <c r="M1832" s="12"/>
      <c r="N1832" s="12"/>
      <c r="O1832" s="12"/>
      <c r="P1832" s="12"/>
      <c r="Q1832" s="12"/>
      <c r="R1832" s="5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12"/>
      <c r="AF1832" s="12"/>
    </row>
    <row r="1833" spans="1:32" ht="15" customHeight="1">
      <c r="A1833" s="14" t="s">
        <v>25</v>
      </c>
      <c r="B1833" s="3" t="s">
        <v>91</v>
      </c>
      <c r="C1833" s="20" t="s">
        <v>266</v>
      </c>
      <c r="D1833" s="21" t="s">
        <v>224</v>
      </c>
      <c r="E1833" s="21">
        <v>60</v>
      </c>
      <c r="F1833" s="22" t="s">
        <v>29</v>
      </c>
      <c r="G1833" s="21" t="s">
        <v>166</v>
      </c>
      <c r="H1833" s="20" t="s">
        <v>163</v>
      </c>
      <c r="I1833" s="23" t="s">
        <v>163</v>
      </c>
      <c r="J1833" s="23" t="s">
        <v>163</v>
      </c>
      <c r="K1833" s="24" t="s">
        <v>163</v>
      </c>
      <c r="L1833" s="20" t="s">
        <v>163</v>
      </c>
      <c r="M1833" s="12"/>
      <c r="N1833" s="12"/>
      <c r="O1833" s="12"/>
      <c r="P1833" s="12"/>
      <c r="Q1833" s="12"/>
      <c r="R1833" s="5"/>
      <c r="S1833" s="20"/>
      <c r="T1833" s="20"/>
      <c r="U1833" s="20"/>
      <c r="V1833" s="20"/>
      <c r="W1833" s="20"/>
      <c r="X1833" s="20"/>
      <c r="Y1833" s="20"/>
      <c r="Z1833" s="20"/>
      <c r="AA1833" s="20"/>
      <c r="AB1833" s="20"/>
      <c r="AC1833" s="20"/>
      <c r="AD1833" s="20"/>
      <c r="AE1833" s="12"/>
      <c r="AF1833" s="12"/>
    </row>
    <row r="1834" spans="1:32" ht="15" customHeight="1">
      <c r="A1834" s="14" t="s">
        <v>25</v>
      </c>
      <c r="B1834" s="3" t="s">
        <v>91</v>
      </c>
      <c r="C1834" s="20" t="s">
        <v>266</v>
      </c>
      <c r="D1834" s="21" t="s">
        <v>224</v>
      </c>
      <c r="E1834" s="21">
        <v>60</v>
      </c>
      <c r="F1834" s="22" t="s">
        <v>29</v>
      </c>
      <c r="G1834" s="21" t="s">
        <v>166</v>
      </c>
      <c r="H1834" s="20" t="s">
        <v>163</v>
      </c>
      <c r="I1834" s="23" t="s">
        <v>163</v>
      </c>
      <c r="J1834" s="23" t="s">
        <v>163</v>
      </c>
      <c r="K1834" s="24" t="s">
        <v>163</v>
      </c>
      <c r="L1834" s="20" t="s">
        <v>163</v>
      </c>
      <c r="M1834" s="12"/>
      <c r="N1834" s="12"/>
      <c r="O1834" s="12"/>
      <c r="P1834" s="12"/>
      <c r="Q1834" s="12"/>
      <c r="R1834" s="5"/>
      <c r="S1834" s="20"/>
      <c r="T1834" s="20"/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0"/>
      <c r="AE1834" s="12"/>
      <c r="AF1834" s="12"/>
    </row>
    <row r="1835" spans="1:32" ht="15" customHeight="1">
      <c r="A1835" s="14" t="s">
        <v>25</v>
      </c>
      <c r="B1835" s="3" t="s">
        <v>91</v>
      </c>
      <c r="C1835" s="20" t="s">
        <v>266</v>
      </c>
      <c r="D1835" s="21" t="s">
        <v>224</v>
      </c>
      <c r="E1835" s="21">
        <v>60</v>
      </c>
      <c r="F1835" s="22" t="s">
        <v>29</v>
      </c>
      <c r="G1835" s="21" t="s">
        <v>166</v>
      </c>
      <c r="H1835" s="20" t="s">
        <v>163</v>
      </c>
      <c r="I1835" s="23" t="s">
        <v>163</v>
      </c>
      <c r="J1835" s="23" t="s">
        <v>163</v>
      </c>
      <c r="K1835" s="24" t="s">
        <v>163</v>
      </c>
      <c r="L1835" s="20" t="s">
        <v>163</v>
      </c>
      <c r="M1835" s="12"/>
      <c r="N1835" s="12"/>
      <c r="O1835" s="12"/>
      <c r="P1835" s="12"/>
      <c r="Q1835" s="12"/>
      <c r="R1835" s="5"/>
      <c r="S1835" s="20"/>
      <c r="T1835" s="20"/>
      <c r="U1835" s="20"/>
      <c r="V1835" s="20"/>
      <c r="W1835" s="20"/>
      <c r="X1835" s="20"/>
      <c r="Y1835" s="20"/>
      <c r="Z1835" s="20"/>
      <c r="AA1835" s="20"/>
      <c r="AB1835" s="20"/>
      <c r="AC1835" s="20"/>
      <c r="AD1835" s="20"/>
      <c r="AE1835" s="12"/>
      <c r="AF1835" s="12"/>
    </row>
    <row r="1836" spans="1:32" ht="15" customHeight="1">
      <c r="A1836" s="14" t="s">
        <v>22</v>
      </c>
      <c r="B1836" s="3" t="s">
        <v>91</v>
      </c>
      <c r="C1836" s="20" t="s">
        <v>266</v>
      </c>
      <c r="D1836" s="21" t="s">
        <v>224</v>
      </c>
      <c r="E1836" s="21">
        <v>60</v>
      </c>
      <c r="F1836" s="22" t="s">
        <v>24</v>
      </c>
      <c r="G1836" s="21" t="s">
        <v>166</v>
      </c>
      <c r="H1836" s="20" t="s">
        <v>163</v>
      </c>
      <c r="I1836" s="23" t="s">
        <v>163</v>
      </c>
      <c r="J1836" s="23" t="s">
        <v>163</v>
      </c>
      <c r="K1836" s="24" t="s">
        <v>163</v>
      </c>
      <c r="L1836" s="20" t="s">
        <v>163</v>
      </c>
      <c r="M1836" s="12"/>
      <c r="N1836" s="12"/>
      <c r="O1836" s="12"/>
      <c r="P1836" s="12"/>
      <c r="Q1836" s="12"/>
      <c r="R1836" s="5"/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12"/>
      <c r="AF1836" s="12"/>
    </row>
    <row r="1837" spans="1:32" ht="15" customHeight="1">
      <c r="A1837" s="14" t="s">
        <v>22</v>
      </c>
      <c r="B1837" s="3" t="s">
        <v>91</v>
      </c>
      <c r="C1837" s="20" t="s">
        <v>266</v>
      </c>
      <c r="D1837" s="21" t="s">
        <v>224</v>
      </c>
      <c r="E1837" s="21">
        <v>60</v>
      </c>
      <c r="F1837" s="22" t="s">
        <v>24</v>
      </c>
      <c r="G1837" s="21" t="s">
        <v>166</v>
      </c>
      <c r="H1837" s="20" t="s">
        <v>163</v>
      </c>
      <c r="I1837" s="23" t="s">
        <v>163</v>
      </c>
      <c r="J1837" s="23" t="s">
        <v>163</v>
      </c>
      <c r="K1837" s="24" t="s">
        <v>163</v>
      </c>
      <c r="L1837" s="20" t="s">
        <v>163</v>
      </c>
      <c r="M1837" s="12"/>
      <c r="N1837" s="12"/>
      <c r="O1837" s="12"/>
      <c r="P1837" s="12"/>
      <c r="Q1837" s="12"/>
      <c r="R1837" s="5"/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12"/>
      <c r="AF1837" s="12"/>
    </row>
    <row r="1838" spans="1:32" ht="15" customHeight="1">
      <c r="A1838" s="14" t="s">
        <v>22</v>
      </c>
      <c r="B1838" s="3" t="s">
        <v>91</v>
      </c>
      <c r="C1838" s="20" t="s">
        <v>266</v>
      </c>
      <c r="D1838" s="21" t="s">
        <v>224</v>
      </c>
      <c r="E1838" s="21">
        <v>60</v>
      </c>
      <c r="F1838" s="22" t="s">
        <v>24</v>
      </c>
      <c r="G1838" s="21" t="s">
        <v>166</v>
      </c>
      <c r="H1838" s="20" t="s">
        <v>163</v>
      </c>
      <c r="I1838" s="23" t="s">
        <v>163</v>
      </c>
      <c r="J1838" s="23" t="s">
        <v>163</v>
      </c>
      <c r="K1838" s="24" t="s">
        <v>163</v>
      </c>
      <c r="L1838" s="20" t="s">
        <v>163</v>
      </c>
      <c r="M1838" s="12"/>
      <c r="N1838" s="12"/>
      <c r="O1838" s="12"/>
      <c r="P1838" s="12"/>
      <c r="Q1838" s="12"/>
      <c r="R1838" s="5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12"/>
      <c r="AF1838" s="12"/>
    </row>
    <row r="1839" spans="1:32" ht="15" customHeight="1">
      <c r="A1839" s="14" t="s">
        <v>22</v>
      </c>
      <c r="B1839" s="3" t="s">
        <v>91</v>
      </c>
      <c r="C1839" s="20" t="s">
        <v>266</v>
      </c>
      <c r="D1839" s="21" t="s">
        <v>224</v>
      </c>
      <c r="E1839" s="21">
        <v>60</v>
      </c>
      <c r="F1839" s="22" t="s">
        <v>24</v>
      </c>
      <c r="G1839" s="21" t="s">
        <v>166</v>
      </c>
      <c r="H1839" s="20" t="s">
        <v>163</v>
      </c>
      <c r="I1839" s="23" t="s">
        <v>163</v>
      </c>
      <c r="J1839" s="23" t="s">
        <v>163</v>
      </c>
      <c r="K1839" s="24" t="s">
        <v>163</v>
      </c>
      <c r="L1839" s="20" t="s">
        <v>163</v>
      </c>
      <c r="M1839" s="12"/>
      <c r="N1839" s="12"/>
      <c r="O1839" s="12"/>
      <c r="P1839" s="12"/>
      <c r="Q1839" s="12"/>
      <c r="R1839" s="5"/>
      <c r="S1839" s="20"/>
      <c r="T1839" s="20"/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0"/>
      <c r="AE1839" s="12"/>
      <c r="AF1839" s="12"/>
    </row>
    <row r="1840" spans="1:32" ht="15" customHeight="1">
      <c r="A1840" s="14" t="s">
        <v>31</v>
      </c>
      <c r="B1840" s="3" t="s">
        <v>92</v>
      </c>
      <c r="C1840" s="20" t="s">
        <v>267</v>
      </c>
      <c r="D1840" s="21" t="s">
        <v>224</v>
      </c>
      <c r="E1840" s="21">
        <v>60</v>
      </c>
      <c r="F1840" s="22" t="s">
        <v>24</v>
      </c>
      <c r="G1840" s="21" t="s">
        <v>166</v>
      </c>
      <c r="H1840" s="20" t="s">
        <v>163</v>
      </c>
      <c r="I1840" s="23" t="s">
        <v>163</v>
      </c>
      <c r="J1840" s="23" t="s">
        <v>163</v>
      </c>
      <c r="K1840" s="24" t="s">
        <v>163</v>
      </c>
      <c r="L1840" s="20" t="s">
        <v>163</v>
      </c>
      <c r="M1840" s="12"/>
      <c r="N1840" s="12"/>
      <c r="O1840" s="12"/>
      <c r="P1840" s="12"/>
      <c r="Q1840" s="12"/>
      <c r="R1840" s="5"/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12"/>
      <c r="AF1840" s="12"/>
    </row>
    <row r="1841" spans="1:32" ht="15" customHeight="1">
      <c r="A1841" s="14" t="s">
        <v>31</v>
      </c>
      <c r="B1841" s="3" t="s">
        <v>92</v>
      </c>
      <c r="C1841" s="20" t="s">
        <v>267</v>
      </c>
      <c r="D1841" s="21" t="s">
        <v>224</v>
      </c>
      <c r="E1841" s="21">
        <v>60</v>
      </c>
      <c r="F1841" s="22" t="s">
        <v>24</v>
      </c>
      <c r="G1841" s="21" t="s">
        <v>166</v>
      </c>
      <c r="H1841" s="20" t="s">
        <v>163</v>
      </c>
      <c r="I1841" s="23" t="s">
        <v>163</v>
      </c>
      <c r="J1841" s="23" t="s">
        <v>163</v>
      </c>
      <c r="K1841" s="24" t="s">
        <v>163</v>
      </c>
      <c r="L1841" s="20" t="s">
        <v>163</v>
      </c>
      <c r="M1841" s="12"/>
      <c r="N1841" s="12"/>
      <c r="O1841" s="12"/>
      <c r="P1841" s="12"/>
      <c r="Q1841" s="12"/>
      <c r="R1841" s="5"/>
      <c r="S1841" s="20"/>
      <c r="T1841" s="20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0"/>
      <c r="AE1841" s="12"/>
      <c r="AF1841" s="12"/>
    </row>
    <row r="1842" spans="1:32" ht="15" customHeight="1">
      <c r="A1842" s="14" t="s">
        <v>31</v>
      </c>
      <c r="B1842" s="3" t="s">
        <v>92</v>
      </c>
      <c r="C1842" s="20" t="s">
        <v>267</v>
      </c>
      <c r="D1842" s="21" t="s">
        <v>224</v>
      </c>
      <c r="E1842" s="21">
        <v>60</v>
      </c>
      <c r="F1842" s="22" t="s">
        <v>24</v>
      </c>
      <c r="G1842" s="21" t="s">
        <v>166</v>
      </c>
      <c r="H1842" s="20" t="s">
        <v>163</v>
      </c>
      <c r="I1842" s="23" t="s">
        <v>163</v>
      </c>
      <c r="J1842" s="23" t="s">
        <v>163</v>
      </c>
      <c r="K1842" s="24" t="s">
        <v>163</v>
      </c>
      <c r="L1842" s="20" t="s">
        <v>163</v>
      </c>
      <c r="M1842" s="12"/>
      <c r="N1842" s="12"/>
      <c r="O1842" s="12"/>
      <c r="P1842" s="12"/>
      <c r="Q1842" s="12"/>
      <c r="R1842" s="5"/>
      <c r="S1842" s="20"/>
      <c r="T1842" s="20"/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0"/>
      <c r="AE1842" s="12"/>
      <c r="AF1842" s="12"/>
    </row>
    <row r="1843" spans="1:32" ht="15" customHeight="1">
      <c r="A1843" s="14" t="s">
        <v>31</v>
      </c>
      <c r="B1843" s="3" t="s">
        <v>92</v>
      </c>
      <c r="C1843" s="20" t="s">
        <v>267</v>
      </c>
      <c r="D1843" s="21" t="s">
        <v>224</v>
      </c>
      <c r="E1843" s="21">
        <v>60</v>
      </c>
      <c r="F1843" s="22" t="s">
        <v>24</v>
      </c>
      <c r="G1843" s="21" t="s">
        <v>166</v>
      </c>
      <c r="H1843" s="20" t="s">
        <v>163</v>
      </c>
      <c r="I1843" s="23" t="s">
        <v>163</v>
      </c>
      <c r="J1843" s="23" t="s">
        <v>163</v>
      </c>
      <c r="K1843" s="24" t="s">
        <v>163</v>
      </c>
      <c r="L1843" s="20" t="s">
        <v>163</v>
      </c>
      <c r="M1843" s="12"/>
      <c r="N1843" s="12"/>
      <c r="O1843" s="12"/>
      <c r="P1843" s="12"/>
      <c r="Q1843" s="12"/>
      <c r="R1843" s="5"/>
      <c r="S1843" s="20"/>
      <c r="T1843" s="20"/>
      <c r="U1843" s="20"/>
      <c r="V1843" s="20"/>
      <c r="W1843" s="20"/>
      <c r="X1843" s="20"/>
      <c r="Y1843" s="20"/>
      <c r="Z1843" s="20"/>
      <c r="AA1843" s="20"/>
      <c r="AB1843" s="20"/>
      <c r="AC1843" s="20"/>
      <c r="AD1843" s="20"/>
      <c r="AE1843" s="12"/>
      <c r="AF1843" s="12"/>
    </row>
    <row r="1844" spans="1:32" ht="15" customHeight="1">
      <c r="A1844" s="14" t="s">
        <v>25</v>
      </c>
      <c r="B1844" s="3" t="s">
        <v>92</v>
      </c>
      <c r="C1844" s="20" t="s">
        <v>267</v>
      </c>
      <c r="D1844" s="21" t="s">
        <v>224</v>
      </c>
      <c r="E1844" s="21">
        <v>60</v>
      </c>
      <c r="F1844" s="22" t="s">
        <v>29</v>
      </c>
      <c r="G1844" s="21" t="s">
        <v>166</v>
      </c>
      <c r="H1844" s="20" t="s">
        <v>163</v>
      </c>
      <c r="I1844" s="23" t="s">
        <v>163</v>
      </c>
      <c r="J1844" s="23" t="s">
        <v>163</v>
      </c>
      <c r="K1844" s="24" t="s">
        <v>163</v>
      </c>
      <c r="L1844" s="20" t="s">
        <v>163</v>
      </c>
      <c r="M1844" s="12"/>
      <c r="N1844" s="12"/>
      <c r="O1844" s="12"/>
      <c r="P1844" s="12"/>
      <c r="Q1844" s="12"/>
      <c r="R1844" s="5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12"/>
      <c r="AF1844" s="12"/>
    </row>
    <row r="1845" spans="1:32" ht="15" customHeight="1">
      <c r="A1845" s="14" t="s">
        <v>25</v>
      </c>
      <c r="B1845" s="3" t="s">
        <v>92</v>
      </c>
      <c r="C1845" s="20" t="s">
        <v>267</v>
      </c>
      <c r="D1845" s="21" t="s">
        <v>224</v>
      </c>
      <c r="E1845" s="21">
        <v>60</v>
      </c>
      <c r="F1845" s="22" t="s">
        <v>29</v>
      </c>
      <c r="G1845" s="21" t="s">
        <v>166</v>
      </c>
      <c r="H1845" s="20" t="s">
        <v>163</v>
      </c>
      <c r="I1845" s="23" t="s">
        <v>163</v>
      </c>
      <c r="J1845" s="23" t="s">
        <v>163</v>
      </c>
      <c r="K1845" s="24" t="s">
        <v>163</v>
      </c>
      <c r="L1845" s="20" t="s">
        <v>163</v>
      </c>
      <c r="M1845" s="12"/>
      <c r="N1845" s="12"/>
      <c r="O1845" s="12"/>
      <c r="P1845" s="12"/>
      <c r="Q1845" s="12"/>
      <c r="R1845" s="5"/>
      <c r="S1845" s="20"/>
      <c r="T1845" s="20"/>
      <c r="U1845" s="20"/>
      <c r="V1845" s="20"/>
      <c r="W1845" s="20"/>
      <c r="X1845" s="20"/>
      <c r="Y1845" s="20"/>
      <c r="Z1845" s="20"/>
      <c r="AA1845" s="20"/>
      <c r="AB1845" s="20"/>
      <c r="AC1845" s="20"/>
      <c r="AD1845" s="20"/>
      <c r="AE1845" s="12"/>
      <c r="AF1845" s="12"/>
    </row>
    <row r="1846" spans="1:32" ht="15" customHeight="1">
      <c r="A1846" s="14" t="s">
        <v>25</v>
      </c>
      <c r="B1846" s="3" t="s">
        <v>92</v>
      </c>
      <c r="C1846" s="20" t="s">
        <v>267</v>
      </c>
      <c r="D1846" s="21" t="s">
        <v>224</v>
      </c>
      <c r="E1846" s="21">
        <v>60</v>
      </c>
      <c r="F1846" s="22" t="s">
        <v>29</v>
      </c>
      <c r="G1846" s="21" t="s">
        <v>166</v>
      </c>
      <c r="H1846" s="20" t="s">
        <v>163</v>
      </c>
      <c r="I1846" s="23" t="s">
        <v>163</v>
      </c>
      <c r="J1846" s="23" t="s">
        <v>163</v>
      </c>
      <c r="K1846" s="24" t="s">
        <v>163</v>
      </c>
      <c r="L1846" s="20" t="s">
        <v>163</v>
      </c>
      <c r="M1846" s="12"/>
      <c r="N1846" s="12"/>
      <c r="O1846" s="12"/>
      <c r="P1846" s="12"/>
      <c r="Q1846" s="12"/>
      <c r="R1846" s="5"/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12"/>
      <c r="AF1846" s="12"/>
    </row>
    <row r="1847" spans="1:32" ht="15" customHeight="1">
      <c r="A1847" s="14" t="s">
        <v>25</v>
      </c>
      <c r="B1847" s="3" t="s">
        <v>92</v>
      </c>
      <c r="C1847" s="20" t="s">
        <v>267</v>
      </c>
      <c r="D1847" s="21" t="s">
        <v>224</v>
      </c>
      <c r="E1847" s="21">
        <v>60</v>
      </c>
      <c r="F1847" s="22" t="s">
        <v>29</v>
      </c>
      <c r="G1847" s="21" t="s">
        <v>166</v>
      </c>
      <c r="H1847" s="20" t="s">
        <v>163</v>
      </c>
      <c r="I1847" s="23" t="s">
        <v>163</v>
      </c>
      <c r="J1847" s="23" t="s">
        <v>163</v>
      </c>
      <c r="K1847" s="24" t="s">
        <v>163</v>
      </c>
      <c r="L1847" s="20" t="s">
        <v>163</v>
      </c>
      <c r="M1847" s="12"/>
      <c r="N1847" s="12"/>
      <c r="O1847" s="12"/>
      <c r="P1847" s="12"/>
      <c r="Q1847" s="12"/>
      <c r="R1847" s="5"/>
      <c r="S1847" s="20"/>
      <c r="T1847" s="20"/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0"/>
      <c r="AE1847" s="12"/>
      <c r="AF1847" s="12"/>
    </row>
    <row r="1848" spans="1:32" ht="15" customHeight="1">
      <c r="A1848" s="14" t="s">
        <v>22</v>
      </c>
      <c r="B1848" s="3" t="s">
        <v>92</v>
      </c>
      <c r="C1848" s="20" t="s">
        <v>267</v>
      </c>
      <c r="D1848" s="21" t="s">
        <v>224</v>
      </c>
      <c r="E1848" s="21">
        <v>60</v>
      </c>
      <c r="F1848" s="22" t="s">
        <v>24</v>
      </c>
      <c r="G1848" s="21" t="s">
        <v>166</v>
      </c>
      <c r="H1848" s="20" t="s">
        <v>163</v>
      </c>
      <c r="I1848" s="23" t="s">
        <v>163</v>
      </c>
      <c r="J1848" s="23" t="s">
        <v>163</v>
      </c>
      <c r="K1848" s="24" t="s">
        <v>163</v>
      </c>
      <c r="L1848" s="20" t="s">
        <v>163</v>
      </c>
      <c r="M1848" s="12"/>
      <c r="N1848" s="12"/>
      <c r="O1848" s="12"/>
      <c r="P1848" s="12"/>
      <c r="Q1848" s="12"/>
      <c r="R1848" s="5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12"/>
      <c r="AF1848" s="12"/>
    </row>
    <row r="1849" spans="1:32" ht="15" customHeight="1">
      <c r="A1849" s="14" t="s">
        <v>22</v>
      </c>
      <c r="B1849" s="3" t="s">
        <v>92</v>
      </c>
      <c r="C1849" s="20" t="s">
        <v>267</v>
      </c>
      <c r="D1849" s="21" t="s">
        <v>224</v>
      </c>
      <c r="E1849" s="21">
        <v>60</v>
      </c>
      <c r="F1849" s="22" t="s">
        <v>24</v>
      </c>
      <c r="G1849" s="21" t="s">
        <v>166</v>
      </c>
      <c r="H1849" s="20" t="s">
        <v>163</v>
      </c>
      <c r="I1849" s="23" t="s">
        <v>163</v>
      </c>
      <c r="J1849" s="23" t="s">
        <v>163</v>
      </c>
      <c r="K1849" s="24" t="s">
        <v>163</v>
      </c>
      <c r="L1849" s="20" t="s">
        <v>163</v>
      </c>
      <c r="M1849" s="12"/>
      <c r="N1849" s="12"/>
      <c r="O1849" s="12"/>
      <c r="P1849" s="12"/>
      <c r="Q1849" s="12"/>
      <c r="R1849" s="5"/>
      <c r="S1849" s="20"/>
      <c r="T1849" s="20"/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0"/>
      <c r="AE1849" s="12"/>
      <c r="AF1849" s="12"/>
    </row>
    <row r="1850" spans="1:32" ht="15" customHeight="1">
      <c r="A1850" s="14" t="s">
        <v>22</v>
      </c>
      <c r="B1850" s="3" t="s">
        <v>92</v>
      </c>
      <c r="C1850" s="20" t="s">
        <v>267</v>
      </c>
      <c r="D1850" s="21" t="s">
        <v>224</v>
      </c>
      <c r="E1850" s="21">
        <v>60</v>
      </c>
      <c r="F1850" s="22" t="s">
        <v>24</v>
      </c>
      <c r="G1850" s="21" t="s">
        <v>166</v>
      </c>
      <c r="H1850" s="20" t="s">
        <v>163</v>
      </c>
      <c r="I1850" s="23" t="s">
        <v>163</v>
      </c>
      <c r="J1850" s="23" t="s">
        <v>163</v>
      </c>
      <c r="K1850" s="24" t="s">
        <v>163</v>
      </c>
      <c r="L1850" s="20" t="s">
        <v>163</v>
      </c>
      <c r="M1850" s="12"/>
      <c r="N1850" s="12"/>
      <c r="O1850" s="12"/>
      <c r="P1850" s="12"/>
      <c r="Q1850" s="12"/>
      <c r="R1850" s="5"/>
      <c r="S1850" s="20"/>
      <c r="T1850" s="2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12"/>
      <c r="AF1850" s="12"/>
    </row>
    <row r="1851" spans="1:32" ht="15" customHeight="1">
      <c r="A1851" s="14" t="s">
        <v>22</v>
      </c>
      <c r="B1851" s="3" t="s">
        <v>92</v>
      </c>
      <c r="C1851" s="20" t="s">
        <v>267</v>
      </c>
      <c r="D1851" s="21" t="s">
        <v>224</v>
      </c>
      <c r="E1851" s="21">
        <v>60</v>
      </c>
      <c r="F1851" s="22" t="s">
        <v>24</v>
      </c>
      <c r="G1851" s="21" t="s">
        <v>166</v>
      </c>
      <c r="H1851" s="20" t="s">
        <v>163</v>
      </c>
      <c r="I1851" s="23" t="s">
        <v>163</v>
      </c>
      <c r="J1851" s="23" t="s">
        <v>163</v>
      </c>
      <c r="K1851" s="24" t="s">
        <v>163</v>
      </c>
      <c r="L1851" s="20" t="s">
        <v>163</v>
      </c>
      <c r="M1851" s="12"/>
      <c r="N1851" s="12"/>
      <c r="O1851" s="12"/>
      <c r="P1851" s="12"/>
      <c r="Q1851" s="12"/>
      <c r="R1851" s="5"/>
      <c r="S1851" s="20"/>
      <c r="T1851" s="20"/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0"/>
      <c r="AE1851" s="12"/>
      <c r="AF1851" s="12"/>
    </row>
    <row r="1852" spans="1:32" ht="15" customHeight="1">
      <c r="A1852" s="14" t="s">
        <v>31</v>
      </c>
      <c r="B1852" s="3" t="s">
        <v>155</v>
      </c>
      <c r="C1852" s="20" t="s">
        <v>324</v>
      </c>
      <c r="D1852" s="21" t="s">
        <v>224</v>
      </c>
      <c r="E1852" s="21">
        <v>60</v>
      </c>
      <c r="F1852" s="22" t="s">
        <v>24</v>
      </c>
      <c r="G1852" s="21" t="s">
        <v>166</v>
      </c>
      <c r="H1852" s="20" t="s">
        <v>163</v>
      </c>
      <c r="I1852" s="23" t="s">
        <v>163</v>
      </c>
      <c r="J1852" s="23" t="s">
        <v>163</v>
      </c>
      <c r="K1852" s="24" t="s">
        <v>163</v>
      </c>
      <c r="L1852" s="20" t="s">
        <v>163</v>
      </c>
      <c r="M1852" s="12"/>
      <c r="N1852" s="12"/>
      <c r="O1852" s="12"/>
      <c r="P1852" s="12"/>
      <c r="Q1852" s="12"/>
      <c r="R1852" s="5"/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12"/>
      <c r="AF1852" s="12"/>
    </row>
    <row r="1853" spans="1:32" ht="15" customHeight="1">
      <c r="A1853" s="14" t="s">
        <v>31</v>
      </c>
      <c r="B1853" s="3" t="s">
        <v>155</v>
      </c>
      <c r="C1853" s="20" t="s">
        <v>324</v>
      </c>
      <c r="D1853" s="21" t="s">
        <v>224</v>
      </c>
      <c r="E1853" s="21">
        <v>60</v>
      </c>
      <c r="F1853" s="22" t="s">
        <v>24</v>
      </c>
      <c r="G1853" s="21" t="s">
        <v>166</v>
      </c>
      <c r="H1853" s="20" t="s">
        <v>163</v>
      </c>
      <c r="I1853" s="23" t="s">
        <v>163</v>
      </c>
      <c r="J1853" s="23" t="s">
        <v>163</v>
      </c>
      <c r="K1853" s="24" t="s">
        <v>163</v>
      </c>
      <c r="L1853" s="20" t="s">
        <v>163</v>
      </c>
      <c r="M1853" s="12"/>
      <c r="N1853" s="12"/>
      <c r="O1853" s="12"/>
      <c r="P1853" s="12"/>
      <c r="Q1853" s="12"/>
      <c r="R1853" s="5"/>
      <c r="S1853" s="20"/>
      <c r="T1853" s="20"/>
      <c r="U1853" s="20"/>
      <c r="V1853" s="20"/>
      <c r="W1853" s="20"/>
      <c r="X1853" s="20"/>
      <c r="Y1853" s="20"/>
      <c r="Z1853" s="20"/>
      <c r="AA1853" s="20"/>
      <c r="AB1853" s="20"/>
      <c r="AC1853" s="20"/>
      <c r="AD1853" s="20"/>
      <c r="AE1853" s="12"/>
      <c r="AF1853" s="12"/>
    </row>
    <row r="1854" spans="1:32" ht="15" customHeight="1">
      <c r="A1854" s="14" t="s">
        <v>31</v>
      </c>
      <c r="B1854" s="3" t="s">
        <v>155</v>
      </c>
      <c r="C1854" s="20" t="s">
        <v>324</v>
      </c>
      <c r="D1854" s="21" t="s">
        <v>224</v>
      </c>
      <c r="E1854" s="21">
        <v>60</v>
      </c>
      <c r="F1854" s="22" t="s">
        <v>24</v>
      </c>
      <c r="G1854" s="21" t="s">
        <v>166</v>
      </c>
      <c r="H1854" s="20" t="s">
        <v>163</v>
      </c>
      <c r="I1854" s="23" t="s">
        <v>163</v>
      </c>
      <c r="J1854" s="23" t="s">
        <v>163</v>
      </c>
      <c r="K1854" s="24" t="s">
        <v>163</v>
      </c>
      <c r="L1854" s="20" t="s">
        <v>163</v>
      </c>
      <c r="M1854" s="12"/>
      <c r="N1854" s="12"/>
      <c r="O1854" s="12"/>
      <c r="P1854" s="12"/>
      <c r="Q1854" s="12"/>
      <c r="R1854" s="5"/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12"/>
      <c r="AF1854" s="12"/>
    </row>
    <row r="1855" spans="1:32" ht="15" customHeight="1">
      <c r="A1855" s="14" t="s">
        <v>31</v>
      </c>
      <c r="B1855" s="3" t="s">
        <v>155</v>
      </c>
      <c r="C1855" s="20" t="s">
        <v>324</v>
      </c>
      <c r="D1855" s="21" t="s">
        <v>224</v>
      </c>
      <c r="E1855" s="21">
        <v>60</v>
      </c>
      <c r="F1855" s="22" t="s">
        <v>24</v>
      </c>
      <c r="G1855" s="21" t="s">
        <v>166</v>
      </c>
      <c r="H1855" s="20" t="s">
        <v>163</v>
      </c>
      <c r="I1855" s="23" t="s">
        <v>163</v>
      </c>
      <c r="J1855" s="23" t="s">
        <v>163</v>
      </c>
      <c r="K1855" s="24" t="s">
        <v>163</v>
      </c>
      <c r="L1855" s="20" t="s">
        <v>163</v>
      </c>
      <c r="M1855" s="12"/>
      <c r="N1855" s="12"/>
      <c r="O1855" s="12"/>
      <c r="P1855" s="12"/>
      <c r="Q1855" s="12"/>
      <c r="R1855" s="5"/>
      <c r="S1855" s="20"/>
      <c r="T1855" s="20"/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0"/>
      <c r="AE1855" s="12"/>
      <c r="AF1855" s="12"/>
    </row>
    <row r="1856" spans="1:32" ht="15" customHeight="1">
      <c r="A1856" s="14" t="s">
        <v>31</v>
      </c>
      <c r="B1856" s="3" t="s">
        <v>155</v>
      </c>
      <c r="C1856" s="20" t="s">
        <v>324</v>
      </c>
      <c r="D1856" s="21" t="s">
        <v>224</v>
      </c>
      <c r="E1856" s="21">
        <v>60</v>
      </c>
      <c r="F1856" s="22" t="s">
        <v>29</v>
      </c>
      <c r="G1856" s="21" t="s">
        <v>166</v>
      </c>
      <c r="H1856" s="20" t="s">
        <v>163</v>
      </c>
      <c r="I1856" s="23" t="s">
        <v>163</v>
      </c>
      <c r="J1856" s="23" t="s">
        <v>163</v>
      </c>
      <c r="K1856" s="24" t="s">
        <v>163</v>
      </c>
      <c r="L1856" s="20" t="s">
        <v>163</v>
      </c>
      <c r="M1856" s="12"/>
      <c r="N1856" s="12"/>
      <c r="O1856" s="12"/>
      <c r="P1856" s="12"/>
      <c r="Q1856" s="12"/>
      <c r="R1856" s="5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12"/>
      <c r="AF1856" s="12"/>
    </row>
    <row r="1857" spans="1:32" ht="15" customHeight="1">
      <c r="A1857" s="14" t="s">
        <v>31</v>
      </c>
      <c r="B1857" s="3" t="s">
        <v>155</v>
      </c>
      <c r="C1857" s="20" t="s">
        <v>324</v>
      </c>
      <c r="D1857" s="21" t="s">
        <v>224</v>
      </c>
      <c r="E1857" s="21">
        <v>60</v>
      </c>
      <c r="F1857" s="22" t="s">
        <v>29</v>
      </c>
      <c r="G1857" s="21" t="s">
        <v>166</v>
      </c>
      <c r="H1857" s="20" t="s">
        <v>163</v>
      </c>
      <c r="I1857" s="23" t="s">
        <v>163</v>
      </c>
      <c r="J1857" s="23" t="s">
        <v>163</v>
      </c>
      <c r="K1857" s="24" t="s">
        <v>163</v>
      </c>
      <c r="L1857" s="20" t="s">
        <v>163</v>
      </c>
      <c r="M1857" s="12"/>
      <c r="N1857" s="12"/>
      <c r="O1857" s="12"/>
      <c r="P1857" s="12"/>
      <c r="Q1857" s="12"/>
      <c r="R1857" s="5"/>
      <c r="S1857" s="20"/>
      <c r="T1857" s="20"/>
      <c r="U1857" s="20"/>
      <c r="V1857" s="20"/>
      <c r="W1857" s="20"/>
      <c r="X1857" s="20"/>
      <c r="Y1857" s="20"/>
      <c r="Z1857" s="20"/>
      <c r="AA1857" s="20"/>
      <c r="AB1857" s="20"/>
      <c r="AC1857" s="20"/>
      <c r="AD1857" s="20"/>
      <c r="AE1857" s="12"/>
      <c r="AF1857" s="12"/>
    </row>
    <row r="1858" spans="1:32" ht="15" customHeight="1">
      <c r="A1858" s="14" t="s">
        <v>31</v>
      </c>
      <c r="B1858" s="3" t="s">
        <v>155</v>
      </c>
      <c r="C1858" s="20" t="s">
        <v>324</v>
      </c>
      <c r="D1858" s="21" t="s">
        <v>224</v>
      </c>
      <c r="E1858" s="21">
        <v>60</v>
      </c>
      <c r="F1858" s="22" t="s">
        <v>29</v>
      </c>
      <c r="G1858" s="21" t="s">
        <v>166</v>
      </c>
      <c r="H1858" s="20" t="s">
        <v>163</v>
      </c>
      <c r="I1858" s="23" t="s">
        <v>163</v>
      </c>
      <c r="J1858" s="23" t="s">
        <v>163</v>
      </c>
      <c r="K1858" s="24" t="s">
        <v>163</v>
      </c>
      <c r="L1858" s="20" t="s">
        <v>163</v>
      </c>
      <c r="M1858" s="12"/>
      <c r="N1858" s="12"/>
      <c r="O1858" s="12"/>
      <c r="P1858" s="12"/>
      <c r="Q1858" s="12"/>
      <c r="R1858" s="5"/>
      <c r="S1858" s="20"/>
      <c r="T1858" s="2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12"/>
      <c r="AF1858" s="12"/>
    </row>
    <row r="1859" spans="1:32" ht="15" customHeight="1">
      <c r="A1859" s="14" t="s">
        <v>31</v>
      </c>
      <c r="B1859" s="3" t="s">
        <v>155</v>
      </c>
      <c r="C1859" s="20" t="s">
        <v>324</v>
      </c>
      <c r="D1859" s="21" t="s">
        <v>224</v>
      </c>
      <c r="E1859" s="21">
        <v>60</v>
      </c>
      <c r="F1859" s="22" t="s">
        <v>29</v>
      </c>
      <c r="G1859" s="21" t="s">
        <v>166</v>
      </c>
      <c r="H1859" s="20" t="s">
        <v>163</v>
      </c>
      <c r="I1859" s="23" t="s">
        <v>163</v>
      </c>
      <c r="J1859" s="23" t="s">
        <v>163</v>
      </c>
      <c r="K1859" s="24" t="s">
        <v>163</v>
      </c>
      <c r="L1859" s="20" t="s">
        <v>163</v>
      </c>
      <c r="M1859" s="12"/>
      <c r="N1859" s="12"/>
      <c r="O1859" s="12"/>
      <c r="P1859" s="12"/>
      <c r="Q1859" s="12"/>
      <c r="R1859" s="5"/>
      <c r="S1859" s="20"/>
      <c r="T1859" s="20"/>
      <c r="U1859" s="20"/>
      <c r="V1859" s="20"/>
      <c r="W1859" s="20"/>
      <c r="X1859" s="20"/>
      <c r="Y1859" s="20"/>
      <c r="Z1859" s="20"/>
      <c r="AA1859" s="20"/>
      <c r="AB1859" s="20"/>
      <c r="AC1859" s="20"/>
      <c r="AD1859" s="20"/>
      <c r="AE1859" s="12"/>
      <c r="AF1859" s="12"/>
    </row>
    <row r="1860" spans="1:32" ht="15" customHeight="1">
      <c r="A1860" s="14" t="s">
        <v>25</v>
      </c>
      <c r="B1860" s="3" t="s">
        <v>155</v>
      </c>
      <c r="C1860" s="20" t="s">
        <v>324</v>
      </c>
      <c r="D1860" s="21" t="s">
        <v>224</v>
      </c>
      <c r="E1860" s="21">
        <v>60</v>
      </c>
      <c r="F1860" s="22" t="s">
        <v>29</v>
      </c>
      <c r="G1860" s="21" t="s">
        <v>166</v>
      </c>
      <c r="H1860" s="20" t="s">
        <v>163</v>
      </c>
      <c r="I1860" s="23" t="s">
        <v>163</v>
      </c>
      <c r="J1860" s="23" t="s">
        <v>163</v>
      </c>
      <c r="K1860" s="24" t="s">
        <v>163</v>
      </c>
      <c r="L1860" s="20" t="s">
        <v>163</v>
      </c>
      <c r="M1860" s="12"/>
      <c r="N1860" s="12"/>
      <c r="O1860" s="12"/>
      <c r="P1860" s="12"/>
      <c r="Q1860" s="12"/>
      <c r="R1860" s="5"/>
      <c r="S1860" s="20"/>
      <c r="T1860" s="2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12"/>
      <c r="AF1860" s="12"/>
    </row>
    <row r="1861" spans="1:32" ht="15" customHeight="1">
      <c r="A1861" s="14" t="s">
        <v>25</v>
      </c>
      <c r="B1861" s="3" t="s">
        <v>155</v>
      </c>
      <c r="C1861" s="20" t="s">
        <v>324</v>
      </c>
      <c r="D1861" s="21" t="s">
        <v>224</v>
      </c>
      <c r="E1861" s="21">
        <v>60</v>
      </c>
      <c r="F1861" s="22" t="s">
        <v>29</v>
      </c>
      <c r="G1861" s="21" t="s">
        <v>166</v>
      </c>
      <c r="H1861" s="20" t="s">
        <v>163</v>
      </c>
      <c r="I1861" s="23" t="s">
        <v>163</v>
      </c>
      <c r="J1861" s="23" t="s">
        <v>163</v>
      </c>
      <c r="K1861" s="24" t="s">
        <v>163</v>
      </c>
      <c r="L1861" s="20" t="s">
        <v>163</v>
      </c>
      <c r="M1861" s="12"/>
      <c r="N1861" s="12"/>
      <c r="O1861" s="12"/>
      <c r="P1861" s="12"/>
      <c r="Q1861" s="12"/>
      <c r="R1861" s="5"/>
      <c r="S1861" s="20"/>
      <c r="T1861" s="20"/>
      <c r="U1861" s="20"/>
      <c r="V1861" s="20"/>
      <c r="W1861" s="20"/>
      <c r="X1861" s="20"/>
      <c r="Y1861" s="20"/>
      <c r="Z1861" s="20"/>
      <c r="AA1861" s="20"/>
      <c r="AB1861" s="20"/>
      <c r="AC1861" s="20"/>
      <c r="AD1861" s="20"/>
      <c r="AE1861" s="12"/>
      <c r="AF1861" s="12"/>
    </row>
    <row r="1862" spans="1:32" ht="15" customHeight="1">
      <c r="A1862" s="14" t="s">
        <v>25</v>
      </c>
      <c r="B1862" s="3" t="s">
        <v>155</v>
      </c>
      <c r="C1862" s="20" t="s">
        <v>324</v>
      </c>
      <c r="D1862" s="21" t="s">
        <v>224</v>
      </c>
      <c r="E1862" s="21">
        <v>60</v>
      </c>
      <c r="F1862" s="22" t="s">
        <v>29</v>
      </c>
      <c r="G1862" s="21" t="s">
        <v>166</v>
      </c>
      <c r="H1862" s="20" t="s">
        <v>163</v>
      </c>
      <c r="I1862" s="23" t="s">
        <v>163</v>
      </c>
      <c r="J1862" s="23" t="s">
        <v>163</v>
      </c>
      <c r="K1862" s="24" t="s">
        <v>163</v>
      </c>
      <c r="L1862" s="20" t="s">
        <v>163</v>
      </c>
      <c r="M1862" s="12"/>
      <c r="N1862" s="12"/>
      <c r="O1862" s="12"/>
      <c r="P1862" s="12"/>
      <c r="Q1862" s="12"/>
      <c r="R1862" s="5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12"/>
      <c r="AF1862" s="12"/>
    </row>
    <row r="1863" spans="1:32" ht="15" customHeight="1">
      <c r="A1863" s="14" t="s">
        <v>25</v>
      </c>
      <c r="B1863" s="3" t="s">
        <v>155</v>
      </c>
      <c r="C1863" s="20" t="s">
        <v>324</v>
      </c>
      <c r="D1863" s="21" t="s">
        <v>224</v>
      </c>
      <c r="E1863" s="21">
        <v>60</v>
      </c>
      <c r="F1863" s="22" t="s">
        <v>29</v>
      </c>
      <c r="G1863" s="21" t="s">
        <v>166</v>
      </c>
      <c r="H1863" s="20" t="s">
        <v>163</v>
      </c>
      <c r="I1863" s="23" t="s">
        <v>163</v>
      </c>
      <c r="J1863" s="23" t="s">
        <v>163</v>
      </c>
      <c r="K1863" s="24" t="s">
        <v>163</v>
      </c>
      <c r="L1863" s="20" t="s">
        <v>163</v>
      </c>
      <c r="M1863" s="12"/>
      <c r="N1863" s="12"/>
      <c r="O1863" s="12"/>
      <c r="P1863" s="12"/>
      <c r="Q1863" s="12"/>
      <c r="R1863" s="5"/>
      <c r="S1863" s="20"/>
      <c r="T1863" s="2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12"/>
      <c r="AF1863" s="12"/>
    </row>
    <row r="1864" spans="1:32" ht="15" customHeight="1">
      <c r="A1864" s="14" t="s">
        <v>22</v>
      </c>
      <c r="B1864" s="3" t="s">
        <v>155</v>
      </c>
      <c r="C1864" s="20" t="s">
        <v>324</v>
      </c>
      <c r="D1864" s="21" t="s">
        <v>224</v>
      </c>
      <c r="E1864" s="21">
        <v>60</v>
      </c>
      <c r="F1864" s="22" t="s">
        <v>24</v>
      </c>
      <c r="G1864" s="21" t="s">
        <v>166</v>
      </c>
      <c r="H1864" s="20" t="s">
        <v>163</v>
      </c>
      <c r="I1864" s="23" t="s">
        <v>163</v>
      </c>
      <c r="J1864" s="23" t="s">
        <v>163</v>
      </c>
      <c r="K1864" s="24" t="s">
        <v>163</v>
      </c>
      <c r="L1864" s="20" t="s">
        <v>163</v>
      </c>
      <c r="M1864" s="12"/>
      <c r="N1864" s="12"/>
      <c r="O1864" s="12"/>
      <c r="P1864" s="12"/>
      <c r="Q1864" s="12"/>
      <c r="R1864" s="5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12"/>
      <c r="AF1864" s="12"/>
    </row>
    <row r="1865" spans="1:32" ht="15" customHeight="1">
      <c r="A1865" s="14" t="s">
        <v>22</v>
      </c>
      <c r="B1865" s="3" t="s">
        <v>155</v>
      </c>
      <c r="C1865" s="20" t="s">
        <v>324</v>
      </c>
      <c r="D1865" s="21" t="s">
        <v>224</v>
      </c>
      <c r="E1865" s="21">
        <v>60</v>
      </c>
      <c r="F1865" s="22" t="s">
        <v>24</v>
      </c>
      <c r="G1865" s="21" t="s">
        <v>166</v>
      </c>
      <c r="H1865" s="20" t="s">
        <v>163</v>
      </c>
      <c r="I1865" s="23" t="s">
        <v>163</v>
      </c>
      <c r="J1865" s="23" t="s">
        <v>163</v>
      </c>
      <c r="K1865" s="24" t="s">
        <v>163</v>
      </c>
      <c r="L1865" s="20" t="s">
        <v>163</v>
      </c>
      <c r="M1865" s="12"/>
      <c r="N1865" s="12"/>
      <c r="O1865" s="12"/>
      <c r="P1865" s="12"/>
      <c r="Q1865" s="12"/>
      <c r="R1865" s="5"/>
      <c r="S1865" s="20"/>
      <c r="T1865" s="20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0"/>
      <c r="AE1865" s="12"/>
      <c r="AF1865" s="12"/>
    </row>
    <row r="1866" spans="1:32" ht="15" customHeight="1">
      <c r="A1866" s="14" t="s">
        <v>22</v>
      </c>
      <c r="B1866" s="3" t="s">
        <v>155</v>
      </c>
      <c r="C1866" s="20" t="s">
        <v>324</v>
      </c>
      <c r="D1866" s="21" t="s">
        <v>224</v>
      </c>
      <c r="E1866" s="21">
        <v>60</v>
      </c>
      <c r="F1866" s="22" t="s">
        <v>24</v>
      </c>
      <c r="G1866" s="21" t="s">
        <v>166</v>
      </c>
      <c r="H1866" s="20" t="s">
        <v>163</v>
      </c>
      <c r="I1866" s="23" t="s">
        <v>163</v>
      </c>
      <c r="J1866" s="23" t="s">
        <v>163</v>
      </c>
      <c r="K1866" s="24" t="s">
        <v>163</v>
      </c>
      <c r="L1866" s="20" t="s">
        <v>163</v>
      </c>
      <c r="M1866" s="12"/>
      <c r="N1866" s="12"/>
      <c r="O1866" s="12"/>
      <c r="P1866" s="12"/>
      <c r="Q1866" s="12"/>
      <c r="R1866" s="5"/>
      <c r="S1866" s="20"/>
      <c r="T1866" s="2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12"/>
      <c r="AF1866" s="12"/>
    </row>
    <row r="1867" spans="1:32" ht="15" customHeight="1">
      <c r="A1867" s="14" t="s">
        <v>22</v>
      </c>
      <c r="B1867" s="3" t="s">
        <v>155</v>
      </c>
      <c r="C1867" s="20" t="s">
        <v>324</v>
      </c>
      <c r="D1867" s="21" t="s">
        <v>224</v>
      </c>
      <c r="E1867" s="21">
        <v>60</v>
      </c>
      <c r="F1867" s="22" t="s">
        <v>24</v>
      </c>
      <c r="G1867" s="21" t="s">
        <v>166</v>
      </c>
      <c r="H1867" s="20" t="s">
        <v>163</v>
      </c>
      <c r="I1867" s="23" t="s">
        <v>163</v>
      </c>
      <c r="J1867" s="23" t="s">
        <v>163</v>
      </c>
      <c r="K1867" s="24" t="s">
        <v>163</v>
      </c>
      <c r="L1867" s="20" t="s">
        <v>163</v>
      </c>
      <c r="M1867" s="12"/>
      <c r="N1867" s="12"/>
      <c r="O1867" s="12"/>
      <c r="P1867" s="12"/>
      <c r="Q1867" s="12"/>
      <c r="R1867" s="5"/>
      <c r="S1867" s="20"/>
      <c r="T1867" s="20"/>
      <c r="U1867" s="20"/>
      <c r="V1867" s="20"/>
      <c r="W1867" s="20"/>
      <c r="X1867" s="20"/>
      <c r="Y1867" s="20"/>
      <c r="Z1867" s="20"/>
      <c r="AA1867" s="20"/>
      <c r="AB1867" s="20"/>
      <c r="AC1867" s="20"/>
      <c r="AD1867" s="20"/>
      <c r="AE1867" s="12"/>
      <c r="AF1867" s="12"/>
    </row>
    <row r="1868" spans="1:32" ht="15" customHeight="1">
      <c r="A1868" s="14" t="s">
        <v>31</v>
      </c>
      <c r="B1868" s="3" t="s">
        <v>156</v>
      </c>
      <c r="C1868" s="20" t="s">
        <v>325</v>
      </c>
      <c r="D1868" s="21" t="s">
        <v>224</v>
      </c>
      <c r="E1868" s="21">
        <v>60</v>
      </c>
      <c r="F1868" s="22" t="s">
        <v>24</v>
      </c>
      <c r="G1868" s="21" t="s">
        <v>166</v>
      </c>
      <c r="H1868" s="20" t="s">
        <v>163</v>
      </c>
      <c r="I1868" s="23" t="s">
        <v>163</v>
      </c>
      <c r="J1868" s="23" t="s">
        <v>163</v>
      </c>
      <c r="K1868" s="24" t="s">
        <v>163</v>
      </c>
      <c r="L1868" s="20" t="s">
        <v>163</v>
      </c>
      <c r="M1868" s="12"/>
      <c r="N1868" s="12"/>
      <c r="O1868" s="12"/>
      <c r="P1868" s="12"/>
      <c r="Q1868" s="12"/>
      <c r="R1868" s="5"/>
      <c r="S1868" s="20"/>
      <c r="T1868" s="20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0"/>
      <c r="AE1868" s="12"/>
      <c r="AF1868" s="12"/>
    </row>
    <row r="1869" spans="1:32" ht="15" customHeight="1">
      <c r="A1869" s="14" t="s">
        <v>31</v>
      </c>
      <c r="B1869" s="3" t="s">
        <v>156</v>
      </c>
      <c r="C1869" s="20" t="s">
        <v>325</v>
      </c>
      <c r="D1869" s="21" t="s">
        <v>224</v>
      </c>
      <c r="E1869" s="21">
        <v>60</v>
      </c>
      <c r="F1869" s="22" t="s">
        <v>24</v>
      </c>
      <c r="G1869" s="21" t="s">
        <v>166</v>
      </c>
      <c r="H1869" s="20" t="s">
        <v>163</v>
      </c>
      <c r="I1869" s="23" t="s">
        <v>163</v>
      </c>
      <c r="J1869" s="23" t="s">
        <v>163</v>
      </c>
      <c r="K1869" s="24" t="s">
        <v>163</v>
      </c>
      <c r="L1869" s="20" t="s">
        <v>163</v>
      </c>
      <c r="M1869" s="12"/>
      <c r="N1869" s="12"/>
      <c r="O1869" s="12"/>
      <c r="P1869" s="12"/>
      <c r="Q1869" s="12"/>
      <c r="R1869" s="5"/>
      <c r="S1869" s="20"/>
      <c r="T1869" s="20"/>
      <c r="U1869" s="20"/>
      <c r="V1869" s="20"/>
      <c r="W1869" s="20"/>
      <c r="X1869" s="20"/>
      <c r="Y1869" s="20"/>
      <c r="Z1869" s="20"/>
      <c r="AA1869" s="20"/>
      <c r="AB1869" s="20"/>
      <c r="AC1869" s="20"/>
      <c r="AD1869" s="20"/>
      <c r="AE1869" s="12"/>
      <c r="AF1869" s="12"/>
    </row>
    <row r="1870" spans="1:32" ht="15" customHeight="1">
      <c r="A1870" s="14" t="s">
        <v>31</v>
      </c>
      <c r="B1870" s="3" t="s">
        <v>156</v>
      </c>
      <c r="C1870" s="20" t="s">
        <v>325</v>
      </c>
      <c r="D1870" s="21" t="s">
        <v>224</v>
      </c>
      <c r="E1870" s="21">
        <v>60</v>
      </c>
      <c r="F1870" s="22" t="s">
        <v>24</v>
      </c>
      <c r="G1870" s="21" t="s">
        <v>166</v>
      </c>
      <c r="H1870" s="20" t="s">
        <v>163</v>
      </c>
      <c r="I1870" s="23" t="s">
        <v>163</v>
      </c>
      <c r="J1870" s="23" t="s">
        <v>163</v>
      </c>
      <c r="K1870" s="24" t="s">
        <v>163</v>
      </c>
      <c r="L1870" s="20" t="s">
        <v>163</v>
      </c>
      <c r="M1870" s="12"/>
      <c r="N1870" s="12"/>
      <c r="O1870" s="12"/>
      <c r="P1870" s="12"/>
      <c r="Q1870" s="12"/>
      <c r="R1870" s="5"/>
      <c r="S1870" s="20"/>
      <c r="T1870" s="20"/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0"/>
      <c r="AE1870" s="12"/>
      <c r="AF1870" s="12"/>
    </row>
    <row r="1871" spans="1:32" ht="15" customHeight="1">
      <c r="A1871" s="14" t="s">
        <v>31</v>
      </c>
      <c r="B1871" s="3" t="s">
        <v>156</v>
      </c>
      <c r="C1871" s="20" t="s">
        <v>325</v>
      </c>
      <c r="D1871" s="21" t="s">
        <v>224</v>
      </c>
      <c r="E1871" s="21">
        <v>60</v>
      </c>
      <c r="F1871" s="22" t="s">
        <v>24</v>
      </c>
      <c r="G1871" s="21" t="s">
        <v>166</v>
      </c>
      <c r="H1871" s="20" t="s">
        <v>163</v>
      </c>
      <c r="I1871" s="23" t="s">
        <v>163</v>
      </c>
      <c r="J1871" s="23" t="s">
        <v>163</v>
      </c>
      <c r="K1871" s="24" t="s">
        <v>163</v>
      </c>
      <c r="L1871" s="20" t="s">
        <v>163</v>
      </c>
      <c r="M1871" s="12"/>
      <c r="N1871" s="12"/>
      <c r="O1871" s="12"/>
      <c r="P1871" s="12"/>
      <c r="Q1871" s="12"/>
      <c r="R1871" s="5"/>
      <c r="S1871" s="20"/>
      <c r="T1871" s="20"/>
      <c r="U1871" s="20"/>
      <c r="V1871" s="20"/>
      <c r="W1871" s="20"/>
      <c r="X1871" s="20"/>
      <c r="Y1871" s="20"/>
      <c r="Z1871" s="20"/>
      <c r="AA1871" s="20"/>
      <c r="AB1871" s="20"/>
      <c r="AC1871" s="20"/>
      <c r="AD1871" s="20"/>
      <c r="AE1871" s="12"/>
      <c r="AF1871" s="12"/>
    </row>
    <row r="1872" spans="1:32" ht="15" customHeight="1">
      <c r="A1872" s="14" t="s">
        <v>31</v>
      </c>
      <c r="B1872" s="3" t="s">
        <v>156</v>
      </c>
      <c r="C1872" s="20" t="s">
        <v>325</v>
      </c>
      <c r="D1872" s="21" t="s">
        <v>224</v>
      </c>
      <c r="E1872" s="21">
        <v>60</v>
      </c>
      <c r="F1872" s="22" t="s">
        <v>29</v>
      </c>
      <c r="G1872" s="21" t="s">
        <v>166</v>
      </c>
      <c r="H1872" s="20" t="s">
        <v>163</v>
      </c>
      <c r="I1872" s="23" t="s">
        <v>163</v>
      </c>
      <c r="J1872" s="23" t="s">
        <v>163</v>
      </c>
      <c r="K1872" s="24" t="s">
        <v>163</v>
      </c>
      <c r="L1872" s="20" t="s">
        <v>163</v>
      </c>
      <c r="M1872" s="12"/>
      <c r="N1872" s="12"/>
      <c r="O1872" s="12"/>
      <c r="P1872" s="12"/>
      <c r="Q1872" s="12"/>
      <c r="R1872" s="5"/>
      <c r="S1872" s="20"/>
      <c r="T1872" s="20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0"/>
      <c r="AE1872" s="12"/>
      <c r="AF1872" s="12"/>
    </row>
    <row r="1873" spans="1:32" ht="15" customHeight="1">
      <c r="A1873" s="14" t="s">
        <v>31</v>
      </c>
      <c r="B1873" s="3" t="s">
        <v>156</v>
      </c>
      <c r="C1873" s="20" t="s">
        <v>325</v>
      </c>
      <c r="D1873" s="21" t="s">
        <v>224</v>
      </c>
      <c r="E1873" s="21">
        <v>60</v>
      </c>
      <c r="F1873" s="22" t="s">
        <v>29</v>
      </c>
      <c r="G1873" s="21" t="s">
        <v>166</v>
      </c>
      <c r="H1873" s="20" t="s">
        <v>163</v>
      </c>
      <c r="I1873" s="23" t="s">
        <v>163</v>
      </c>
      <c r="J1873" s="23" t="s">
        <v>163</v>
      </c>
      <c r="K1873" s="24" t="s">
        <v>163</v>
      </c>
      <c r="L1873" s="20" t="s">
        <v>163</v>
      </c>
      <c r="M1873" s="12"/>
      <c r="N1873" s="12"/>
      <c r="O1873" s="12"/>
      <c r="P1873" s="12"/>
      <c r="Q1873" s="12"/>
      <c r="R1873" s="5"/>
      <c r="S1873" s="20"/>
      <c r="T1873" s="20"/>
      <c r="U1873" s="20"/>
      <c r="V1873" s="20"/>
      <c r="W1873" s="20"/>
      <c r="X1873" s="20"/>
      <c r="Y1873" s="20"/>
      <c r="Z1873" s="20"/>
      <c r="AA1873" s="20"/>
      <c r="AB1873" s="20"/>
      <c r="AC1873" s="20"/>
      <c r="AD1873" s="20"/>
      <c r="AE1873" s="12"/>
      <c r="AF1873" s="12"/>
    </row>
    <row r="1874" spans="1:32" ht="15" customHeight="1">
      <c r="A1874" s="14" t="s">
        <v>31</v>
      </c>
      <c r="B1874" s="3" t="s">
        <v>156</v>
      </c>
      <c r="C1874" s="20" t="s">
        <v>325</v>
      </c>
      <c r="D1874" s="21" t="s">
        <v>224</v>
      </c>
      <c r="E1874" s="21">
        <v>60</v>
      </c>
      <c r="F1874" s="22" t="s">
        <v>29</v>
      </c>
      <c r="G1874" s="21" t="s">
        <v>166</v>
      </c>
      <c r="H1874" s="20" t="s">
        <v>163</v>
      </c>
      <c r="I1874" s="23" t="s">
        <v>163</v>
      </c>
      <c r="J1874" s="23" t="s">
        <v>163</v>
      </c>
      <c r="K1874" s="24" t="s">
        <v>163</v>
      </c>
      <c r="L1874" s="20" t="s">
        <v>163</v>
      </c>
      <c r="M1874" s="12"/>
      <c r="N1874" s="12"/>
      <c r="O1874" s="12"/>
      <c r="P1874" s="12"/>
      <c r="Q1874" s="12"/>
      <c r="R1874" s="5"/>
      <c r="S1874" s="20"/>
      <c r="T1874" s="20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12"/>
      <c r="AF1874" s="12"/>
    </row>
    <row r="1875" spans="1:32" ht="15" customHeight="1">
      <c r="A1875" s="14" t="s">
        <v>31</v>
      </c>
      <c r="B1875" s="3" t="s">
        <v>156</v>
      </c>
      <c r="C1875" s="20" t="s">
        <v>325</v>
      </c>
      <c r="D1875" s="21" t="s">
        <v>224</v>
      </c>
      <c r="E1875" s="21">
        <v>60</v>
      </c>
      <c r="F1875" s="22" t="s">
        <v>29</v>
      </c>
      <c r="G1875" s="21" t="s">
        <v>166</v>
      </c>
      <c r="H1875" s="20" t="s">
        <v>163</v>
      </c>
      <c r="I1875" s="23" t="s">
        <v>163</v>
      </c>
      <c r="J1875" s="23" t="s">
        <v>163</v>
      </c>
      <c r="K1875" s="24" t="s">
        <v>163</v>
      </c>
      <c r="L1875" s="20" t="s">
        <v>163</v>
      </c>
      <c r="M1875" s="12"/>
      <c r="N1875" s="12"/>
      <c r="O1875" s="12"/>
      <c r="P1875" s="12"/>
      <c r="Q1875" s="12"/>
      <c r="R1875" s="5"/>
      <c r="S1875" s="20"/>
      <c r="T1875" s="20"/>
      <c r="U1875" s="20"/>
      <c r="V1875" s="20"/>
      <c r="W1875" s="20"/>
      <c r="X1875" s="20"/>
      <c r="Y1875" s="20"/>
      <c r="Z1875" s="20"/>
      <c r="AA1875" s="20"/>
      <c r="AB1875" s="20"/>
      <c r="AC1875" s="20"/>
      <c r="AD1875" s="20"/>
      <c r="AE1875" s="12"/>
      <c r="AF1875" s="12"/>
    </row>
    <row r="1876" spans="1:32" ht="15" customHeight="1">
      <c r="A1876" s="14" t="s">
        <v>25</v>
      </c>
      <c r="B1876" s="3" t="s">
        <v>156</v>
      </c>
      <c r="C1876" s="20" t="s">
        <v>325</v>
      </c>
      <c r="D1876" s="21" t="s">
        <v>224</v>
      </c>
      <c r="E1876" s="21">
        <v>60</v>
      </c>
      <c r="F1876" s="22" t="s">
        <v>29</v>
      </c>
      <c r="G1876" s="21" t="s">
        <v>166</v>
      </c>
      <c r="H1876" s="20" t="s">
        <v>163</v>
      </c>
      <c r="I1876" s="23" t="s">
        <v>163</v>
      </c>
      <c r="J1876" s="23" t="s">
        <v>163</v>
      </c>
      <c r="K1876" s="24" t="s">
        <v>163</v>
      </c>
      <c r="L1876" s="20" t="s">
        <v>163</v>
      </c>
      <c r="M1876" s="12"/>
      <c r="N1876" s="12"/>
      <c r="O1876" s="12"/>
      <c r="P1876" s="12"/>
      <c r="Q1876" s="12"/>
      <c r="R1876" s="5"/>
      <c r="S1876" s="20"/>
      <c r="T1876" s="20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0"/>
      <c r="AE1876" s="12"/>
      <c r="AF1876" s="12"/>
    </row>
    <row r="1877" spans="1:32" ht="15" customHeight="1">
      <c r="A1877" s="14" t="s">
        <v>25</v>
      </c>
      <c r="B1877" s="3" t="s">
        <v>156</v>
      </c>
      <c r="C1877" s="20" t="s">
        <v>325</v>
      </c>
      <c r="D1877" s="21" t="s">
        <v>224</v>
      </c>
      <c r="E1877" s="21">
        <v>60</v>
      </c>
      <c r="F1877" s="22" t="s">
        <v>29</v>
      </c>
      <c r="G1877" s="21" t="s">
        <v>166</v>
      </c>
      <c r="H1877" s="20" t="s">
        <v>163</v>
      </c>
      <c r="I1877" s="23" t="s">
        <v>163</v>
      </c>
      <c r="J1877" s="23" t="s">
        <v>163</v>
      </c>
      <c r="K1877" s="24" t="s">
        <v>163</v>
      </c>
      <c r="L1877" s="20" t="s">
        <v>163</v>
      </c>
      <c r="M1877" s="12"/>
      <c r="N1877" s="12"/>
      <c r="O1877" s="12"/>
      <c r="P1877" s="12"/>
      <c r="Q1877" s="12"/>
      <c r="R1877" s="5"/>
      <c r="S1877" s="20"/>
      <c r="T1877" s="20"/>
      <c r="U1877" s="20"/>
      <c r="V1877" s="20"/>
      <c r="W1877" s="20"/>
      <c r="X1877" s="20"/>
      <c r="Y1877" s="20"/>
      <c r="Z1877" s="20"/>
      <c r="AA1877" s="20"/>
      <c r="AB1877" s="20"/>
      <c r="AC1877" s="20"/>
      <c r="AD1877" s="20"/>
      <c r="AE1877" s="12"/>
      <c r="AF1877" s="12"/>
    </row>
    <row r="1878" spans="1:32" ht="15" customHeight="1">
      <c r="A1878" s="14" t="s">
        <v>25</v>
      </c>
      <c r="B1878" s="3" t="s">
        <v>156</v>
      </c>
      <c r="C1878" s="20" t="s">
        <v>325</v>
      </c>
      <c r="D1878" s="21" t="s">
        <v>224</v>
      </c>
      <c r="E1878" s="21">
        <v>60</v>
      </c>
      <c r="F1878" s="22" t="s">
        <v>29</v>
      </c>
      <c r="G1878" s="21" t="s">
        <v>166</v>
      </c>
      <c r="H1878" s="20" t="s">
        <v>163</v>
      </c>
      <c r="I1878" s="23" t="s">
        <v>163</v>
      </c>
      <c r="J1878" s="23" t="s">
        <v>163</v>
      </c>
      <c r="K1878" s="24" t="s">
        <v>163</v>
      </c>
      <c r="L1878" s="20" t="s">
        <v>163</v>
      </c>
      <c r="M1878" s="12"/>
      <c r="N1878" s="12"/>
      <c r="O1878" s="12"/>
      <c r="P1878" s="12"/>
      <c r="Q1878" s="12"/>
      <c r="R1878" s="5"/>
      <c r="S1878" s="20"/>
      <c r="T1878" s="20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0"/>
      <c r="AE1878" s="12"/>
      <c r="AF1878" s="12"/>
    </row>
    <row r="1879" spans="1:32" ht="15" customHeight="1">
      <c r="A1879" s="14" t="s">
        <v>25</v>
      </c>
      <c r="B1879" s="3" t="s">
        <v>156</v>
      </c>
      <c r="C1879" s="20" t="s">
        <v>325</v>
      </c>
      <c r="D1879" s="21" t="s">
        <v>224</v>
      </c>
      <c r="E1879" s="21">
        <v>60</v>
      </c>
      <c r="F1879" s="22" t="s">
        <v>29</v>
      </c>
      <c r="G1879" s="21" t="s">
        <v>166</v>
      </c>
      <c r="H1879" s="20" t="s">
        <v>163</v>
      </c>
      <c r="I1879" s="23" t="s">
        <v>163</v>
      </c>
      <c r="J1879" s="23" t="s">
        <v>163</v>
      </c>
      <c r="K1879" s="24" t="s">
        <v>163</v>
      </c>
      <c r="L1879" s="20" t="s">
        <v>163</v>
      </c>
      <c r="M1879" s="12"/>
      <c r="N1879" s="12"/>
      <c r="O1879" s="12"/>
      <c r="P1879" s="12"/>
      <c r="Q1879" s="12"/>
      <c r="R1879" s="5"/>
      <c r="S1879" s="20"/>
      <c r="T1879" s="20"/>
      <c r="U1879" s="20"/>
      <c r="V1879" s="20"/>
      <c r="W1879" s="20"/>
      <c r="X1879" s="20"/>
      <c r="Y1879" s="20"/>
      <c r="Z1879" s="20"/>
      <c r="AA1879" s="20"/>
      <c r="AB1879" s="20"/>
      <c r="AC1879" s="20"/>
      <c r="AD1879" s="20"/>
      <c r="AE1879" s="12"/>
      <c r="AF1879" s="12"/>
    </row>
    <row r="1880" spans="1:32" ht="15" customHeight="1">
      <c r="A1880" s="14" t="s">
        <v>22</v>
      </c>
      <c r="B1880" s="3" t="s">
        <v>156</v>
      </c>
      <c r="C1880" s="20" t="s">
        <v>325</v>
      </c>
      <c r="D1880" s="21" t="s">
        <v>224</v>
      </c>
      <c r="E1880" s="21">
        <v>60</v>
      </c>
      <c r="F1880" s="22" t="s">
        <v>24</v>
      </c>
      <c r="G1880" s="21" t="s">
        <v>166</v>
      </c>
      <c r="H1880" s="20" t="s">
        <v>163</v>
      </c>
      <c r="I1880" s="23" t="s">
        <v>163</v>
      </c>
      <c r="J1880" s="23" t="s">
        <v>163</v>
      </c>
      <c r="K1880" s="24" t="s">
        <v>163</v>
      </c>
      <c r="L1880" s="20" t="s">
        <v>163</v>
      </c>
      <c r="M1880" s="12"/>
      <c r="N1880" s="12"/>
      <c r="O1880" s="12"/>
      <c r="P1880" s="12"/>
      <c r="Q1880" s="12"/>
      <c r="R1880" s="5"/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12"/>
      <c r="AF1880" s="12"/>
    </row>
    <row r="1881" spans="1:32" ht="15" customHeight="1">
      <c r="A1881" s="14" t="s">
        <v>22</v>
      </c>
      <c r="B1881" s="3" t="s">
        <v>156</v>
      </c>
      <c r="C1881" s="20" t="s">
        <v>325</v>
      </c>
      <c r="D1881" s="21" t="s">
        <v>224</v>
      </c>
      <c r="E1881" s="21">
        <v>60</v>
      </c>
      <c r="F1881" s="22" t="s">
        <v>24</v>
      </c>
      <c r="G1881" s="21" t="s">
        <v>166</v>
      </c>
      <c r="H1881" s="20" t="s">
        <v>163</v>
      </c>
      <c r="I1881" s="23" t="s">
        <v>163</v>
      </c>
      <c r="J1881" s="23" t="s">
        <v>163</v>
      </c>
      <c r="K1881" s="24" t="s">
        <v>163</v>
      </c>
      <c r="L1881" s="20" t="s">
        <v>163</v>
      </c>
      <c r="M1881" s="12"/>
      <c r="N1881" s="12"/>
      <c r="O1881" s="12"/>
      <c r="P1881" s="12"/>
      <c r="Q1881" s="12"/>
      <c r="R1881" s="5"/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12"/>
      <c r="AF1881" s="12"/>
    </row>
    <row r="1882" spans="1:32" ht="15" customHeight="1">
      <c r="A1882" s="14" t="s">
        <v>22</v>
      </c>
      <c r="B1882" s="3" t="s">
        <v>156</v>
      </c>
      <c r="C1882" s="20" t="s">
        <v>325</v>
      </c>
      <c r="D1882" s="21" t="s">
        <v>224</v>
      </c>
      <c r="E1882" s="21">
        <v>60</v>
      </c>
      <c r="F1882" s="22" t="s">
        <v>24</v>
      </c>
      <c r="G1882" s="21" t="s">
        <v>166</v>
      </c>
      <c r="H1882" s="20" t="s">
        <v>163</v>
      </c>
      <c r="I1882" s="23" t="s">
        <v>163</v>
      </c>
      <c r="J1882" s="23" t="s">
        <v>163</v>
      </c>
      <c r="K1882" s="24" t="s">
        <v>163</v>
      </c>
      <c r="L1882" s="20" t="s">
        <v>163</v>
      </c>
      <c r="M1882" s="12"/>
      <c r="N1882" s="12"/>
      <c r="O1882" s="12"/>
      <c r="P1882" s="12"/>
      <c r="Q1882" s="12"/>
      <c r="R1882" s="5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12"/>
      <c r="AF1882" s="12"/>
    </row>
    <row r="1883" spans="1:32" ht="15" customHeight="1">
      <c r="A1883" s="14" t="s">
        <v>22</v>
      </c>
      <c r="B1883" s="3" t="s">
        <v>156</v>
      </c>
      <c r="C1883" s="20" t="s">
        <v>325</v>
      </c>
      <c r="D1883" s="21" t="s">
        <v>224</v>
      </c>
      <c r="E1883" s="21">
        <v>60</v>
      </c>
      <c r="F1883" s="22" t="s">
        <v>24</v>
      </c>
      <c r="G1883" s="21" t="s">
        <v>166</v>
      </c>
      <c r="H1883" s="20" t="s">
        <v>163</v>
      </c>
      <c r="I1883" s="23" t="s">
        <v>163</v>
      </c>
      <c r="J1883" s="23" t="s">
        <v>163</v>
      </c>
      <c r="K1883" s="24" t="s">
        <v>163</v>
      </c>
      <c r="L1883" s="20" t="s">
        <v>163</v>
      </c>
      <c r="M1883" s="12"/>
      <c r="N1883" s="12"/>
      <c r="O1883" s="12"/>
      <c r="P1883" s="12"/>
      <c r="Q1883" s="12"/>
      <c r="R1883" s="5"/>
      <c r="S1883" s="20"/>
      <c r="T1883" s="20"/>
      <c r="U1883" s="20"/>
      <c r="V1883" s="20"/>
      <c r="W1883" s="20"/>
      <c r="X1883" s="20"/>
      <c r="Y1883" s="20"/>
      <c r="Z1883" s="20"/>
      <c r="AA1883" s="20"/>
      <c r="AB1883" s="20"/>
      <c r="AC1883" s="20"/>
      <c r="AD1883" s="20"/>
      <c r="AE1883" s="12"/>
      <c r="AF1883" s="12"/>
    </row>
    <row r="1884" spans="1:32" ht="15" customHeight="1">
      <c r="A1884" s="14"/>
      <c r="B1884" s="3"/>
      <c r="C1884" s="20" t="s">
        <v>163</v>
      </c>
      <c r="D1884" s="21" t="s">
        <v>163</v>
      </c>
      <c r="E1884" s="21" t="s">
        <v>163</v>
      </c>
      <c r="F1884" s="22"/>
      <c r="G1884" s="21" t="s">
        <v>163</v>
      </c>
      <c r="H1884" s="20" t="s">
        <v>163</v>
      </c>
      <c r="I1884" s="23" t="s">
        <v>163</v>
      </c>
      <c r="J1884" s="23" t="s">
        <v>163</v>
      </c>
      <c r="K1884" s="24" t="s">
        <v>163</v>
      </c>
      <c r="L1884" s="20" t="s">
        <v>163</v>
      </c>
      <c r="M1884" s="12"/>
      <c r="N1884" s="12"/>
      <c r="O1884" s="12"/>
      <c r="P1884" s="12"/>
      <c r="Q1884" s="12"/>
      <c r="R1884" s="5"/>
      <c r="S1884" s="20"/>
      <c r="T1884" s="20"/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0"/>
      <c r="AE1884" s="12"/>
      <c r="AF1884" s="12"/>
    </row>
    <row r="1885" spans="1:32" ht="15" customHeight="1">
      <c r="A1885" s="14"/>
      <c r="B1885" s="3"/>
      <c r="C1885" s="20" t="s">
        <v>163</v>
      </c>
      <c r="D1885" s="21" t="s">
        <v>163</v>
      </c>
      <c r="E1885" s="21" t="s">
        <v>163</v>
      </c>
      <c r="F1885" s="22"/>
      <c r="G1885" s="21" t="s">
        <v>163</v>
      </c>
      <c r="H1885" s="20" t="s">
        <v>163</v>
      </c>
      <c r="I1885" s="23" t="s">
        <v>163</v>
      </c>
      <c r="J1885" s="23" t="s">
        <v>163</v>
      </c>
      <c r="K1885" s="24" t="s">
        <v>163</v>
      </c>
      <c r="L1885" s="20" t="s">
        <v>163</v>
      </c>
      <c r="M1885" s="12"/>
      <c r="N1885" s="12"/>
      <c r="O1885" s="12"/>
      <c r="P1885" s="12"/>
      <c r="Q1885" s="12"/>
      <c r="R1885" s="5"/>
      <c r="S1885" s="20"/>
      <c r="T1885" s="20"/>
      <c r="U1885" s="20"/>
      <c r="V1885" s="20"/>
      <c r="W1885" s="20"/>
      <c r="X1885" s="20"/>
      <c r="Y1885" s="20"/>
      <c r="Z1885" s="20"/>
      <c r="AA1885" s="20"/>
      <c r="AB1885" s="20"/>
      <c r="AC1885" s="20"/>
      <c r="AD1885" s="20"/>
      <c r="AE1885" s="12"/>
      <c r="AF1885" s="12"/>
    </row>
    <row r="1886" spans="1:32" ht="15" customHeight="1">
      <c r="A1886" s="14"/>
      <c r="B1886" s="3"/>
      <c r="C1886" s="20" t="s">
        <v>163</v>
      </c>
      <c r="D1886" s="21" t="s">
        <v>163</v>
      </c>
      <c r="E1886" s="21" t="s">
        <v>163</v>
      </c>
      <c r="F1886" s="22"/>
      <c r="G1886" s="21" t="s">
        <v>163</v>
      </c>
      <c r="H1886" s="20" t="s">
        <v>163</v>
      </c>
      <c r="I1886" s="23" t="s">
        <v>163</v>
      </c>
      <c r="J1886" s="23" t="s">
        <v>163</v>
      </c>
      <c r="K1886" s="24" t="s">
        <v>163</v>
      </c>
      <c r="L1886" s="20" t="s">
        <v>163</v>
      </c>
      <c r="M1886" s="12"/>
      <c r="N1886" s="12"/>
      <c r="O1886" s="12"/>
      <c r="P1886" s="12"/>
      <c r="Q1886" s="12"/>
      <c r="R1886" s="5"/>
      <c r="S1886" s="20"/>
      <c r="T1886" s="20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0"/>
      <c r="AE1886" s="12"/>
      <c r="AF1886" s="12"/>
    </row>
    <row r="1887" spans="1:32" ht="15" customHeight="1">
      <c r="A1887" s="14"/>
      <c r="B1887" s="3"/>
      <c r="C1887" s="20" t="s">
        <v>163</v>
      </c>
      <c r="D1887" s="21" t="s">
        <v>163</v>
      </c>
      <c r="E1887" s="21" t="s">
        <v>163</v>
      </c>
      <c r="F1887" s="22"/>
      <c r="G1887" s="21" t="s">
        <v>163</v>
      </c>
      <c r="H1887" s="20" t="s">
        <v>163</v>
      </c>
      <c r="I1887" s="23" t="s">
        <v>163</v>
      </c>
      <c r="J1887" s="23" t="s">
        <v>163</v>
      </c>
      <c r="K1887" s="24" t="s">
        <v>163</v>
      </c>
      <c r="L1887" s="20" t="s">
        <v>163</v>
      </c>
      <c r="M1887" s="12"/>
      <c r="N1887" s="12"/>
      <c r="O1887" s="12"/>
      <c r="P1887" s="12"/>
      <c r="Q1887" s="12"/>
      <c r="R1887" s="5"/>
      <c r="S1887" s="20"/>
      <c r="T1887" s="20"/>
      <c r="U1887" s="20"/>
      <c r="V1887" s="20"/>
      <c r="W1887" s="20"/>
      <c r="X1887" s="20"/>
      <c r="Y1887" s="20"/>
      <c r="Z1887" s="20"/>
      <c r="AA1887" s="20"/>
      <c r="AB1887" s="20"/>
      <c r="AC1887" s="20"/>
      <c r="AD1887" s="20"/>
      <c r="AE1887" s="12"/>
      <c r="AF1887" s="12"/>
    </row>
    <row r="1888" spans="1:32" ht="15" customHeight="1">
      <c r="A1888" s="14"/>
      <c r="B1888" s="3"/>
      <c r="C1888" s="20" t="s">
        <v>163</v>
      </c>
      <c r="D1888" s="21" t="s">
        <v>163</v>
      </c>
      <c r="E1888" s="21" t="s">
        <v>163</v>
      </c>
      <c r="F1888" s="22"/>
      <c r="G1888" s="21" t="s">
        <v>163</v>
      </c>
      <c r="H1888" s="20" t="s">
        <v>163</v>
      </c>
      <c r="I1888" s="23" t="s">
        <v>163</v>
      </c>
      <c r="J1888" s="23" t="s">
        <v>163</v>
      </c>
      <c r="K1888" s="24" t="s">
        <v>163</v>
      </c>
      <c r="L1888" s="20" t="s">
        <v>163</v>
      </c>
      <c r="M1888" s="12"/>
      <c r="N1888" s="12"/>
      <c r="O1888" s="12"/>
      <c r="P1888" s="12"/>
      <c r="Q1888" s="12"/>
      <c r="R1888" s="5"/>
      <c r="S1888" s="20"/>
      <c r="T1888" s="20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0"/>
      <c r="AE1888" s="12"/>
      <c r="AF1888" s="12"/>
    </row>
    <row r="1889" spans="1:32" ht="15" customHeight="1">
      <c r="A1889" s="14"/>
      <c r="B1889" s="3"/>
      <c r="C1889" s="20" t="s">
        <v>163</v>
      </c>
      <c r="D1889" s="21" t="s">
        <v>163</v>
      </c>
      <c r="E1889" s="21" t="s">
        <v>163</v>
      </c>
      <c r="F1889" s="22"/>
      <c r="G1889" s="21" t="s">
        <v>163</v>
      </c>
      <c r="H1889" s="20" t="s">
        <v>163</v>
      </c>
      <c r="I1889" s="23" t="s">
        <v>163</v>
      </c>
      <c r="J1889" s="23" t="s">
        <v>163</v>
      </c>
      <c r="K1889" s="24" t="s">
        <v>163</v>
      </c>
      <c r="L1889" s="20" t="s">
        <v>163</v>
      </c>
      <c r="M1889" s="12"/>
      <c r="N1889" s="12"/>
      <c r="O1889" s="12"/>
      <c r="P1889" s="12"/>
      <c r="Q1889" s="12"/>
      <c r="R1889" s="5"/>
      <c r="S1889" s="20"/>
      <c r="T1889" s="20"/>
      <c r="U1889" s="20"/>
      <c r="V1889" s="20"/>
      <c r="W1889" s="20"/>
      <c r="X1889" s="20"/>
      <c r="Y1889" s="20"/>
      <c r="Z1889" s="20"/>
      <c r="AA1889" s="20"/>
      <c r="AB1889" s="20"/>
      <c r="AC1889" s="20"/>
      <c r="AD1889" s="20"/>
      <c r="AE1889" s="12"/>
      <c r="AF1889" s="12"/>
    </row>
    <row r="1890" spans="1:32" ht="15" customHeight="1">
      <c r="A1890" s="14"/>
      <c r="B1890" s="3"/>
      <c r="C1890" s="20" t="s">
        <v>163</v>
      </c>
      <c r="D1890" s="21" t="s">
        <v>163</v>
      </c>
      <c r="E1890" s="21" t="s">
        <v>163</v>
      </c>
      <c r="F1890" s="22"/>
      <c r="G1890" s="21" t="s">
        <v>163</v>
      </c>
      <c r="H1890" s="20" t="s">
        <v>163</v>
      </c>
      <c r="I1890" s="23" t="s">
        <v>163</v>
      </c>
      <c r="J1890" s="23" t="s">
        <v>163</v>
      </c>
      <c r="K1890" s="24" t="s">
        <v>163</v>
      </c>
      <c r="L1890" s="20" t="s">
        <v>163</v>
      </c>
      <c r="M1890" s="12"/>
      <c r="N1890" s="12"/>
      <c r="O1890" s="12"/>
      <c r="P1890" s="12"/>
      <c r="Q1890" s="12"/>
      <c r="R1890" s="5"/>
      <c r="S1890" s="20"/>
      <c r="T1890" s="20"/>
      <c r="U1890" s="20"/>
      <c r="V1890" s="20"/>
      <c r="W1890" s="20"/>
      <c r="X1890" s="20"/>
      <c r="Y1890" s="20"/>
      <c r="Z1890" s="20"/>
      <c r="AA1890" s="20"/>
      <c r="AB1890" s="20"/>
      <c r="AC1890" s="20"/>
      <c r="AD1890" s="20"/>
      <c r="AE1890" s="12"/>
      <c r="AF1890" s="12"/>
    </row>
    <row r="1891" spans="1:32" ht="15" customHeight="1">
      <c r="A1891" s="14"/>
      <c r="B1891" s="3"/>
      <c r="C1891" s="20" t="s">
        <v>163</v>
      </c>
      <c r="D1891" s="21" t="s">
        <v>163</v>
      </c>
      <c r="E1891" s="21" t="s">
        <v>163</v>
      </c>
      <c r="F1891" s="22"/>
      <c r="G1891" s="21" t="s">
        <v>163</v>
      </c>
      <c r="H1891" s="20" t="s">
        <v>163</v>
      </c>
      <c r="I1891" s="23" t="s">
        <v>163</v>
      </c>
      <c r="J1891" s="23" t="s">
        <v>163</v>
      </c>
      <c r="K1891" s="24" t="s">
        <v>163</v>
      </c>
      <c r="L1891" s="20" t="s">
        <v>163</v>
      </c>
      <c r="M1891" s="12"/>
      <c r="N1891" s="12"/>
      <c r="O1891" s="12"/>
      <c r="P1891" s="12"/>
      <c r="Q1891" s="12"/>
      <c r="R1891" s="5"/>
      <c r="S1891" s="20"/>
      <c r="T1891" s="20"/>
      <c r="U1891" s="20"/>
      <c r="V1891" s="20"/>
      <c r="W1891" s="20"/>
      <c r="X1891" s="20"/>
      <c r="Y1891" s="20"/>
      <c r="Z1891" s="20"/>
      <c r="AA1891" s="20"/>
      <c r="AB1891" s="20"/>
      <c r="AC1891" s="20"/>
      <c r="AD1891" s="20"/>
      <c r="AE1891" s="12"/>
      <c r="AF1891" s="12"/>
    </row>
    <row r="1892" spans="1:32" ht="15" customHeight="1">
      <c r="A1892" s="14"/>
      <c r="B1892" s="3"/>
      <c r="C1892" s="20" t="s">
        <v>163</v>
      </c>
      <c r="D1892" s="21" t="s">
        <v>163</v>
      </c>
      <c r="E1892" s="21" t="s">
        <v>163</v>
      </c>
      <c r="F1892" s="22"/>
      <c r="G1892" s="21" t="s">
        <v>163</v>
      </c>
      <c r="H1892" s="20" t="s">
        <v>163</v>
      </c>
      <c r="I1892" s="23" t="s">
        <v>163</v>
      </c>
      <c r="J1892" s="23" t="s">
        <v>163</v>
      </c>
      <c r="K1892" s="24" t="s">
        <v>163</v>
      </c>
      <c r="L1892" s="20" t="s">
        <v>163</v>
      </c>
      <c r="M1892" s="12"/>
      <c r="N1892" s="12"/>
      <c r="O1892" s="12"/>
      <c r="P1892" s="12"/>
      <c r="Q1892" s="12"/>
      <c r="R1892" s="5"/>
      <c r="S1892" s="20"/>
      <c r="T1892" s="20"/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0"/>
      <c r="AE1892" s="12"/>
      <c r="AF1892" s="12"/>
    </row>
    <row r="1893" spans="1:32" ht="15" customHeight="1">
      <c r="A1893" s="14"/>
      <c r="B1893" s="3"/>
      <c r="C1893" s="20" t="s">
        <v>163</v>
      </c>
      <c r="D1893" s="21" t="s">
        <v>163</v>
      </c>
      <c r="E1893" s="21" t="s">
        <v>163</v>
      </c>
      <c r="F1893" s="22"/>
      <c r="G1893" s="21" t="s">
        <v>163</v>
      </c>
      <c r="H1893" s="20" t="s">
        <v>163</v>
      </c>
      <c r="I1893" s="23" t="s">
        <v>163</v>
      </c>
      <c r="J1893" s="23" t="s">
        <v>163</v>
      </c>
      <c r="K1893" s="24" t="s">
        <v>163</v>
      </c>
      <c r="L1893" s="20" t="s">
        <v>163</v>
      </c>
      <c r="M1893" s="12"/>
      <c r="N1893" s="12"/>
      <c r="O1893" s="12"/>
      <c r="P1893" s="12"/>
      <c r="Q1893" s="12"/>
      <c r="R1893" s="5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12"/>
      <c r="AF1893" s="12"/>
    </row>
    <row r="1894" spans="1:32" ht="15" customHeight="1">
      <c r="A1894" s="14"/>
      <c r="B1894" s="3"/>
      <c r="C1894" s="20" t="s">
        <v>163</v>
      </c>
      <c r="D1894" s="21" t="s">
        <v>163</v>
      </c>
      <c r="E1894" s="21" t="s">
        <v>163</v>
      </c>
      <c r="F1894" s="22"/>
      <c r="G1894" s="21" t="s">
        <v>163</v>
      </c>
      <c r="H1894" s="20" t="s">
        <v>163</v>
      </c>
      <c r="I1894" s="23" t="s">
        <v>163</v>
      </c>
      <c r="J1894" s="23" t="s">
        <v>163</v>
      </c>
      <c r="K1894" s="24" t="s">
        <v>163</v>
      </c>
      <c r="L1894" s="20" t="s">
        <v>163</v>
      </c>
      <c r="M1894" s="12"/>
      <c r="N1894" s="12"/>
      <c r="O1894" s="12"/>
      <c r="P1894" s="12"/>
      <c r="Q1894" s="12"/>
      <c r="R1894" s="5"/>
      <c r="S1894" s="20"/>
      <c r="T1894" s="20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12"/>
      <c r="AF1894" s="12"/>
    </row>
    <row r="1895" spans="1:32" ht="15" customHeight="1">
      <c r="A1895" s="14"/>
      <c r="B1895" s="3"/>
      <c r="C1895" s="20" t="s">
        <v>163</v>
      </c>
      <c r="D1895" s="21" t="s">
        <v>163</v>
      </c>
      <c r="E1895" s="21" t="s">
        <v>163</v>
      </c>
      <c r="F1895" s="22"/>
      <c r="G1895" s="21" t="s">
        <v>163</v>
      </c>
      <c r="H1895" s="20" t="s">
        <v>163</v>
      </c>
      <c r="I1895" s="23" t="s">
        <v>163</v>
      </c>
      <c r="J1895" s="23" t="s">
        <v>163</v>
      </c>
      <c r="K1895" s="24" t="s">
        <v>163</v>
      </c>
      <c r="L1895" s="20" t="s">
        <v>163</v>
      </c>
      <c r="M1895" s="12"/>
      <c r="N1895" s="12"/>
      <c r="O1895" s="12"/>
      <c r="P1895" s="12"/>
      <c r="Q1895" s="12"/>
      <c r="R1895" s="5"/>
      <c r="S1895" s="20"/>
      <c r="T1895" s="20"/>
      <c r="U1895" s="20"/>
      <c r="V1895" s="20"/>
      <c r="W1895" s="20"/>
      <c r="X1895" s="20"/>
      <c r="Y1895" s="20"/>
      <c r="Z1895" s="20"/>
      <c r="AA1895" s="20"/>
      <c r="AB1895" s="20"/>
      <c r="AC1895" s="20"/>
      <c r="AD1895" s="20"/>
      <c r="AE1895" s="12"/>
      <c r="AF1895" s="12"/>
    </row>
    <row r="1896" spans="1:32" ht="15" customHeight="1">
      <c r="A1896" s="14"/>
      <c r="B1896" s="3"/>
      <c r="C1896" s="20" t="s">
        <v>163</v>
      </c>
      <c r="D1896" s="21" t="s">
        <v>163</v>
      </c>
      <c r="E1896" s="21" t="s">
        <v>163</v>
      </c>
      <c r="F1896" s="22"/>
      <c r="G1896" s="21" t="s">
        <v>163</v>
      </c>
      <c r="H1896" s="20" t="s">
        <v>163</v>
      </c>
      <c r="I1896" s="23" t="s">
        <v>163</v>
      </c>
      <c r="J1896" s="23" t="s">
        <v>163</v>
      </c>
      <c r="K1896" s="24" t="s">
        <v>163</v>
      </c>
      <c r="L1896" s="20" t="s">
        <v>163</v>
      </c>
      <c r="M1896" s="12"/>
      <c r="N1896" s="12"/>
      <c r="O1896" s="12"/>
      <c r="P1896" s="12"/>
      <c r="Q1896" s="12"/>
      <c r="R1896" s="5"/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12"/>
      <c r="AF1896" s="12"/>
    </row>
    <row r="1897" spans="1:32" ht="15" customHeight="1">
      <c r="A1897" s="14"/>
      <c r="B1897" s="3"/>
      <c r="C1897" s="20" t="s">
        <v>163</v>
      </c>
      <c r="D1897" s="21" t="s">
        <v>163</v>
      </c>
      <c r="E1897" s="21" t="s">
        <v>163</v>
      </c>
      <c r="F1897" s="22"/>
      <c r="G1897" s="21" t="s">
        <v>163</v>
      </c>
      <c r="H1897" s="20" t="s">
        <v>163</v>
      </c>
      <c r="I1897" s="23" t="s">
        <v>163</v>
      </c>
      <c r="J1897" s="23" t="s">
        <v>163</v>
      </c>
      <c r="K1897" s="24" t="s">
        <v>163</v>
      </c>
      <c r="L1897" s="20" t="s">
        <v>163</v>
      </c>
      <c r="M1897" s="12"/>
      <c r="N1897" s="12"/>
      <c r="O1897" s="12"/>
      <c r="P1897" s="12"/>
      <c r="Q1897" s="12"/>
      <c r="R1897" s="5"/>
      <c r="S1897" s="20"/>
      <c r="T1897" s="20"/>
      <c r="U1897" s="20"/>
      <c r="V1897" s="20"/>
      <c r="W1897" s="20"/>
      <c r="X1897" s="20"/>
      <c r="Y1897" s="20"/>
      <c r="Z1897" s="20"/>
      <c r="AA1897" s="20"/>
      <c r="AB1897" s="20"/>
      <c r="AC1897" s="20"/>
      <c r="AD1897" s="20"/>
      <c r="AE1897" s="12"/>
      <c r="AF1897" s="12"/>
    </row>
    <row r="1898" spans="1:32" ht="15" customHeight="1">
      <c r="A1898" s="14"/>
      <c r="B1898" s="3"/>
      <c r="C1898" s="20" t="s">
        <v>163</v>
      </c>
      <c r="D1898" s="21" t="s">
        <v>163</v>
      </c>
      <c r="E1898" s="21" t="s">
        <v>163</v>
      </c>
      <c r="F1898" s="22"/>
      <c r="G1898" s="21" t="s">
        <v>163</v>
      </c>
      <c r="H1898" s="20" t="s">
        <v>163</v>
      </c>
      <c r="I1898" s="23" t="s">
        <v>163</v>
      </c>
      <c r="J1898" s="23" t="s">
        <v>163</v>
      </c>
      <c r="K1898" s="24" t="s">
        <v>163</v>
      </c>
      <c r="L1898" s="20" t="s">
        <v>163</v>
      </c>
      <c r="M1898" s="12"/>
      <c r="N1898" s="12"/>
      <c r="O1898" s="12"/>
      <c r="P1898" s="12"/>
      <c r="Q1898" s="12"/>
      <c r="R1898" s="5"/>
      <c r="S1898" s="20"/>
      <c r="T1898" s="20"/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0"/>
      <c r="AE1898" s="12"/>
      <c r="AF1898" s="12"/>
    </row>
    <row r="1899" spans="1:32" ht="15" customHeight="1">
      <c r="A1899" s="14"/>
      <c r="B1899" s="3"/>
      <c r="C1899" s="20" t="s">
        <v>163</v>
      </c>
      <c r="D1899" s="21" t="s">
        <v>163</v>
      </c>
      <c r="E1899" s="21" t="s">
        <v>163</v>
      </c>
      <c r="F1899" s="22"/>
      <c r="G1899" s="21" t="s">
        <v>163</v>
      </c>
      <c r="H1899" s="20" t="s">
        <v>163</v>
      </c>
      <c r="I1899" s="23" t="s">
        <v>163</v>
      </c>
      <c r="J1899" s="23" t="s">
        <v>163</v>
      </c>
      <c r="K1899" s="24" t="s">
        <v>163</v>
      </c>
      <c r="L1899" s="20" t="s">
        <v>163</v>
      </c>
      <c r="M1899" s="12"/>
      <c r="N1899" s="12"/>
      <c r="O1899" s="12"/>
      <c r="P1899" s="12"/>
      <c r="Q1899" s="12"/>
      <c r="R1899" s="5"/>
      <c r="S1899" s="20"/>
      <c r="T1899" s="20"/>
      <c r="U1899" s="20"/>
      <c r="V1899" s="20"/>
      <c r="W1899" s="20"/>
      <c r="X1899" s="20"/>
      <c r="Y1899" s="20"/>
      <c r="Z1899" s="20"/>
      <c r="AA1899" s="20"/>
      <c r="AB1899" s="20"/>
      <c r="AC1899" s="20"/>
      <c r="AD1899" s="20"/>
      <c r="AE1899" s="12"/>
      <c r="AF1899" s="12"/>
    </row>
    <row r="1900" spans="1:32" ht="15" customHeight="1">
      <c r="A1900" s="14"/>
      <c r="B1900" s="3"/>
      <c r="C1900" s="20" t="s">
        <v>163</v>
      </c>
      <c r="D1900" s="21" t="s">
        <v>163</v>
      </c>
      <c r="E1900" s="21" t="s">
        <v>163</v>
      </c>
      <c r="F1900" s="22"/>
      <c r="G1900" s="21" t="s">
        <v>163</v>
      </c>
      <c r="H1900" s="20" t="s">
        <v>163</v>
      </c>
      <c r="I1900" s="23" t="s">
        <v>163</v>
      </c>
      <c r="J1900" s="23" t="s">
        <v>163</v>
      </c>
      <c r="K1900" s="24" t="s">
        <v>163</v>
      </c>
      <c r="L1900" s="20" t="s">
        <v>163</v>
      </c>
      <c r="M1900" s="12"/>
      <c r="N1900" s="12"/>
      <c r="O1900" s="12"/>
      <c r="P1900" s="12"/>
      <c r="Q1900" s="12"/>
      <c r="R1900" s="5"/>
      <c r="S1900" s="20"/>
      <c r="T1900" s="20"/>
      <c r="U1900" s="20"/>
      <c r="V1900" s="20"/>
      <c r="W1900" s="20"/>
      <c r="X1900" s="20"/>
      <c r="Y1900" s="20"/>
      <c r="Z1900" s="20"/>
      <c r="AA1900" s="20"/>
      <c r="AB1900" s="20"/>
      <c r="AC1900" s="20"/>
      <c r="AD1900" s="20"/>
      <c r="AE1900" s="12"/>
      <c r="AF1900" s="12"/>
    </row>
    <row r="1901" spans="1:32" ht="15" customHeight="1">
      <c r="A1901" s="14"/>
      <c r="B1901" s="3"/>
      <c r="C1901" s="20" t="s">
        <v>163</v>
      </c>
      <c r="D1901" s="21" t="s">
        <v>163</v>
      </c>
      <c r="E1901" s="21" t="s">
        <v>163</v>
      </c>
      <c r="F1901" s="22"/>
      <c r="G1901" s="21" t="s">
        <v>163</v>
      </c>
      <c r="H1901" s="20" t="s">
        <v>163</v>
      </c>
      <c r="I1901" s="23" t="s">
        <v>163</v>
      </c>
      <c r="J1901" s="23" t="s">
        <v>163</v>
      </c>
      <c r="K1901" s="24" t="s">
        <v>163</v>
      </c>
      <c r="L1901" s="20" t="s">
        <v>163</v>
      </c>
      <c r="M1901" s="12"/>
      <c r="N1901" s="12"/>
      <c r="O1901" s="12"/>
      <c r="P1901" s="12"/>
      <c r="Q1901" s="12"/>
      <c r="R1901" s="5"/>
      <c r="S1901" s="20"/>
      <c r="T1901" s="20"/>
      <c r="U1901" s="20"/>
      <c r="V1901" s="20"/>
      <c r="W1901" s="20"/>
      <c r="X1901" s="20"/>
      <c r="Y1901" s="20"/>
      <c r="Z1901" s="20"/>
      <c r="AA1901" s="20"/>
      <c r="AB1901" s="20"/>
      <c r="AC1901" s="20"/>
      <c r="AD1901" s="20"/>
      <c r="AE1901" s="12"/>
      <c r="AF1901" s="12"/>
    </row>
    <row r="1902" spans="1:32" ht="15" customHeight="1">
      <c r="A1902" s="14"/>
      <c r="B1902" s="3"/>
      <c r="C1902" s="20" t="s">
        <v>163</v>
      </c>
      <c r="D1902" s="21" t="s">
        <v>163</v>
      </c>
      <c r="E1902" s="21" t="s">
        <v>163</v>
      </c>
      <c r="F1902" s="22"/>
      <c r="G1902" s="21" t="s">
        <v>163</v>
      </c>
      <c r="H1902" s="20" t="s">
        <v>163</v>
      </c>
      <c r="I1902" s="23" t="s">
        <v>163</v>
      </c>
      <c r="J1902" s="23" t="s">
        <v>163</v>
      </c>
      <c r="K1902" s="24" t="s">
        <v>163</v>
      </c>
      <c r="L1902" s="20" t="s">
        <v>163</v>
      </c>
      <c r="M1902" s="12"/>
      <c r="N1902" s="12"/>
      <c r="O1902" s="12"/>
      <c r="P1902" s="12"/>
      <c r="Q1902" s="12"/>
      <c r="R1902" s="5"/>
      <c r="S1902" s="20"/>
      <c r="T1902" s="20"/>
      <c r="U1902" s="20"/>
      <c r="V1902" s="20"/>
      <c r="W1902" s="20"/>
      <c r="X1902" s="20"/>
      <c r="Y1902" s="20"/>
      <c r="Z1902" s="20"/>
      <c r="AA1902" s="20"/>
      <c r="AB1902" s="20"/>
      <c r="AC1902" s="20"/>
      <c r="AD1902" s="20"/>
      <c r="AE1902" s="12"/>
      <c r="AF1902" s="12"/>
    </row>
    <row r="1903" spans="1:32" ht="15" customHeight="1">
      <c r="A1903" s="14"/>
      <c r="B1903" s="3"/>
      <c r="C1903" s="20" t="s">
        <v>163</v>
      </c>
      <c r="D1903" s="21" t="s">
        <v>163</v>
      </c>
      <c r="E1903" s="21" t="s">
        <v>163</v>
      </c>
      <c r="F1903" s="22"/>
      <c r="G1903" s="21" t="s">
        <v>163</v>
      </c>
      <c r="H1903" s="20" t="s">
        <v>163</v>
      </c>
      <c r="I1903" s="23" t="s">
        <v>163</v>
      </c>
      <c r="J1903" s="23" t="s">
        <v>163</v>
      </c>
      <c r="K1903" s="24" t="s">
        <v>163</v>
      </c>
      <c r="L1903" s="20" t="s">
        <v>163</v>
      </c>
      <c r="M1903" s="12"/>
      <c r="N1903" s="12"/>
      <c r="O1903" s="12"/>
      <c r="P1903" s="12"/>
      <c r="Q1903" s="12"/>
      <c r="R1903" s="5"/>
      <c r="S1903" s="20"/>
      <c r="T1903" s="20"/>
      <c r="U1903" s="20"/>
      <c r="V1903" s="20"/>
      <c r="W1903" s="20"/>
      <c r="X1903" s="20"/>
      <c r="Y1903" s="20"/>
      <c r="Z1903" s="20"/>
      <c r="AA1903" s="20"/>
      <c r="AB1903" s="20"/>
      <c r="AC1903" s="20"/>
      <c r="AD1903" s="20"/>
      <c r="AE1903" s="12"/>
      <c r="AF1903" s="12"/>
    </row>
    <row r="1904" spans="1:32" ht="15" customHeight="1">
      <c r="A1904" s="14"/>
      <c r="B1904" s="3"/>
      <c r="C1904" s="20" t="s">
        <v>163</v>
      </c>
      <c r="D1904" s="21" t="s">
        <v>163</v>
      </c>
      <c r="E1904" s="21" t="s">
        <v>163</v>
      </c>
      <c r="F1904" s="22"/>
      <c r="G1904" s="21" t="s">
        <v>163</v>
      </c>
      <c r="H1904" s="20" t="s">
        <v>163</v>
      </c>
      <c r="I1904" s="23" t="s">
        <v>163</v>
      </c>
      <c r="J1904" s="23" t="s">
        <v>163</v>
      </c>
      <c r="K1904" s="24" t="s">
        <v>163</v>
      </c>
      <c r="L1904" s="20" t="s">
        <v>163</v>
      </c>
      <c r="M1904" s="12"/>
      <c r="N1904" s="12"/>
      <c r="O1904" s="12"/>
      <c r="P1904" s="12"/>
      <c r="Q1904" s="12"/>
      <c r="R1904" s="5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12"/>
      <c r="AF1904" s="12"/>
    </row>
    <row r="1905" spans="1:32" ht="15" customHeight="1">
      <c r="A1905" s="14"/>
      <c r="B1905" s="3"/>
      <c r="C1905" s="20" t="s">
        <v>163</v>
      </c>
      <c r="D1905" s="21" t="s">
        <v>163</v>
      </c>
      <c r="E1905" s="21" t="s">
        <v>163</v>
      </c>
      <c r="F1905" s="22"/>
      <c r="G1905" s="21" t="s">
        <v>163</v>
      </c>
      <c r="H1905" s="20" t="s">
        <v>163</v>
      </c>
      <c r="I1905" s="23" t="s">
        <v>163</v>
      </c>
      <c r="J1905" s="23" t="s">
        <v>163</v>
      </c>
      <c r="K1905" s="24" t="s">
        <v>163</v>
      </c>
      <c r="L1905" s="20" t="s">
        <v>163</v>
      </c>
      <c r="M1905" s="12"/>
      <c r="N1905" s="12"/>
      <c r="O1905" s="12"/>
      <c r="P1905" s="12"/>
      <c r="Q1905" s="12"/>
      <c r="R1905" s="5"/>
      <c r="S1905" s="20"/>
      <c r="T1905" s="20"/>
      <c r="U1905" s="20"/>
      <c r="V1905" s="20"/>
      <c r="W1905" s="20"/>
      <c r="X1905" s="20"/>
      <c r="Y1905" s="20"/>
      <c r="Z1905" s="20"/>
      <c r="AA1905" s="20"/>
      <c r="AB1905" s="20"/>
      <c r="AC1905" s="20"/>
      <c r="AD1905" s="20"/>
      <c r="AE1905" s="12"/>
      <c r="AF1905" s="12"/>
    </row>
    <row r="1906" spans="1:32" ht="15" customHeight="1">
      <c r="A1906" s="14"/>
      <c r="B1906" s="3"/>
      <c r="C1906" s="20" t="s">
        <v>163</v>
      </c>
      <c r="D1906" s="21" t="s">
        <v>163</v>
      </c>
      <c r="E1906" s="21" t="s">
        <v>163</v>
      </c>
      <c r="F1906" s="22"/>
      <c r="G1906" s="21" t="s">
        <v>163</v>
      </c>
      <c r="H1906" s="20" t="s">
        <v>163</v>
      </c>
      <c r="I1906" s="23" t="s">
        <v>163</v>
      </c>
      <c r="J1906" s="23" t="s">
        <v>163</v>
      </c>
      <c r="K1906" s="24" t="s">
        <v>163</v>
      </c>
      <c r="L1906" s="20" t="s">
        <v>163</v>
      </c>
      <c r="M1906" s="12"/>
      <c r="N1906" s="12"/>
      <c r="O1906" s="12"/>
      <c r="P1906" s="12"/>
      <c r="Q1906" s="12"/>
      <c r="R1906" s="5"/>
      <c r="S1906" s="20"/>
      <c r="T1906" s="20"/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12"/>
      <c r="AF1906" s="12"/>
    </row>
    <row r="1907" spans="1:32" ht="15" customHeight="1">
      <c r="A1907" s="14"/>
      <c r="B1907" s="3"/>
      <c r="C1907" s="20" t="s">
        <v>163</v>
      </c>
      <c r="D1907" s="21" t="s">
        <v>163</v>
      </c>
      <c r="E1907" s="21" t="s">
        <v>163</v>
      </c>
      <c r="F1907" s="22"/>
      <c r="G1907" s="21" t="s">
        <v>163</v>
      </c>
      <c r="H1907" s="20" t="s">
        <v>163</v>
      </c>
      <c r="I1907" s="23" t="s">
        <v>163</v>
      </c>
      <c r="J1907" s="23" t="s">
        <v>163</v>
      </c>
      <c r="K1907" s="24" t="s">
        <v>163</v>
      </c>
      <c r="L1907" s="20" t="s">
        <v>163</v>
      </c>
      <c r="M1907" s="12"/>
      <c r="N1907" s="12"/>
      <c r="O1907" s="12"/>
      <c r="P1907" s="12"/>
      <c r="Q1907" s="12"/>
      <c r="R1907" s="5"/>
      <c r="S1907" s="20"/>
      <c r="T1907" s="20"/>
      <c r="U1907" s="20"/>
      <c r="V1907" s="20"/>
      <c r="W1907" s="20"/>
      <c r="X1907" s="20"/>
      <c r="Y1907" s="20"/>
      <c r="Z1907" s="20"/>
      <c r="AA1907" s="20"/>
      <c r="AB1907" s="20"/>
      <c r="AC1907" s="20"/>
      <c r="AD1907" s="20"/>
      <c r="AE1907" s="12"/>
      <c r="AF1907" s="12"/>
    </row>
    <row r="1908" spans="1:32" ht="15" customHeight="1">
      <c r="A1908" s="14"/>
      <c r="B1908" s="3"/>
      <c r="C1908" s="20" t="s">
        <v>163</v>
      </c>
      <c r="D1908" s="21" t="s">
        <v>163</v>
      </c>
      <c r="E1908" s="21" t="s">
        <v>163</v>
      </c>
      <c r="F1908" s="22"/>
      <c r="G1908" s="21" t="s">
        <v>163</v>
      </c>
      <c r="H1908" s="20" t="s">
        <v>163</v>
      </c>
      <c r="I1908" s="23" t="s">
        <v>163</v>
      </c>
      <c r="J1908" s="23" t="s">
        <v>163</v>
      </c>
      <c r="K1908" s="24" t="s">
        <v>163</v>
      </c>
      <c r="L1908" s="20" t="s">
        <v>163</v>
      </c>
      <c r="M1908" s="12"/>
      <c r="N1908" s="12"/>
      <c r="O1908" s="12"/>
      <c r="P1908" s="12"/>
      <c r="Q1908" s="12"/>
      <c r="R1908" s="5"/>
      <c r="S1908" s="20"/>
      <c r="T1908" s="20"/>
      <c r="U1908" s="20"/>
      <c r="V1908" s="20"/>
      <c r="W1908" s="20"/>
      <c r="X1908" s="20"/>
      <c r="Y1908" s="20"/>
      <c r="Z1908" s="20"/>
      <c r="AA1908" s="20"/>
      <c r="AB1908" s="20"/>
      <c r="AC1908" s="20"/>
      <c r="AD1908" s="20"/>
      <c r="AE1908" s="12"/>
      <c r="AF1908" s="12"/>
    </row>
    <row r="1909" spans="1:32" ht="15" customHeight="1">
      <c r="A1909" s="14"/>
      <c r="B1909" s="3"/>
      <c r="C1909" s="20" t="s">
        <v>163</v>
      </c>
      <c r="D1909" s="21" t="s">
        <v>163</v>
      </c>
      <c r="E1909" s="21" t="s">
        <v>163</v>
      </c>
      <c r="F1909" s="22"/>
      <c r="G1909" s="21" t="s">
        <v>163</v>
      </c>
      <c r="H1909" s="20" t="s">
        <v>163</v>
      </c>
      <c r="I1909" s="23" t="s">
        <v>163</v>
      </c>
      <c r="J1909" s="23" t="s">
        <v>163</v>
      </c>
      <c r="K1909" s="24" t="s">
        <v>163</v>
      </c>
      <c r="L1909" s="20" t="s">
        <v>163</v>
      </c>
      <c r="M1909" s="12"/>
      <c r="N1909" s="12"/>
      <c r="O1909" s="12"/>
      <c r="P1909" s="12"/>
      <c r="Q1909" s="12"/>
      <c r="R1909" s="5"/>
      <c r="S1909" s="20"/>
      <c r="T1909" s="20"/>
      <c r="U1909" s="20"/>
      <c r="V1909" s="20"/>
      <c r="W1909" s="20"/>
      <c r="X1909" s="20"/>
      <c r="Y1909" s="20"/>
      <c r="Z1909" s="20"/>
      <c r="AA1909" s="20"/>
      <c r="AB1909" s="20"/>
      <c r="AC1909" s="20"/>
      <c r="AD1909" s="20"/>
      <c r="AE1909" s="12"/>
      <c r="AF1909" s="12"/>
    </row>
    <row r="1910" spans="1:32" ht="15" customHeight="1">
      <c r="A1910" s="14"/>
      <c r="B1910" s="3"/>
      <c r="C1910" s="20" t="s">
        <v>163</v>
      </c>
      <c r="D1910" s="21" t="s">
        <v>163</v>
      </c>
      <c r="E1910" s="21" t="s">
        <v>163</v>
      </c>
      <c r="F1910" s="22"/>
      <c r="G1910" s="21" t="s">
        <v>163</v>
      </c>
      <c r="H1910" s="20" t="s">
        <v>163</v>
      </c>
      <c r="I1910" s="23" t="s">
        <v>163</v>
      </c>
      <c r="J1910" s="23" t="s">
        <v>163</v>
      </c>
      <c r="K1910" s="24" t="s">
        <v>163</v>
      </c>
      <c r="L1910" s="20" t="s">
        <v>163</v>
      </c>
      <c r="M1910" s="12"/>
      <c r="N1910" s="12"/>
      <c r="O1910" s="12"/>
      <c r="P1910" s="12"/>
      <c r="Q1910" s="12"/>
      <c r="R1910" s="5"/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12"/>
      <c r="AF1910" s="12"/>
    </row>
    <row r="1911" spans="1:32" ht="15" customHeight="1">
      <c r="A1911" s="14"/>
      <c r="B1911" s="3"/>
      <c r="C1911" s="20" t="s">
        <v>163</v>
      </c>
      <c r="D1911" s="21" t="s">
        <v>163</v>
      </c>
      <c r="E1911" s="21" t="s">
        <v>163</v>
      </c>
      <c r="F1911" s="22"/>
      <c r="G1911" s="21" t="s">
        <v>163</v>
      </c>
      <c r="H1911" s="20" t="s">
        <v>163</v>
      </c>
      <c r="I1911" s="23" t="s">
        <v>163</v>
      </c>
      <c r="J1911" s="23" t="s">
        <v>163</v>
      </c>
      <c r="K1911" s="24" t="s">
        <v>163</v>
      </c>
      <c r="L1911" s="20" t="s">
        <v>163</v>
      </c>
      <c r="M1911" s="12"/>
      <c r="N1911" s="12"/>
      <c r="O1911" s="12"/>
      <c r="P1911" s="12"/>
      <c r="Q1911" s="12"/>
      <c r="R1911" s="5"/>
      <c r="S1911" s="20"/>
      <c r="T1911" s="20"/>
      <c r="U1911" s="20"/>
      <c r="V1911" s="20"/>
      <c r="W1911" s="20"/>
      <c r="X1911" s="20"/>
      <c r="Y1911" s="20"/>
      <c r="Z1911" s="20"/>
      <c r="AA1911" s="20"/>
      <c r="AB1911" s="20"/>
      <c r="AC1911" s="20"/>
      <c r="AD1911" s="20"/>
      <c r="AE1911" s="12"/>
      <c r="AF1911" s="12"/>
    </row>
    <row r="1912" spans="1:32" ht="15" customHeight="1">
      <c r="A1912" s="14"/>
      <c r="B1912" s="3"/>
      <c r="C1912" s="20" t="s">
        <v>163</v>
      </c>
      <c r="D1912" s="21" t="s">
        <v>163</v>
      </c>
      <c r="E1912" s="21" t="s">
        <v>163</v>
      </c>
      <c r="F1912" s="22"/>
      <c r="G1912" s="21" t="s">
        <v>163</v>
      </c>
      <c r="H1912" s="20" t="s">
        <v>163</v>
      </c>
      <c r="I1912" s="23" t="s">
        <v>163</v>
      </c>
      <c r="J1912" s="23" t="s">
        <v>163</v>
      </c>
      <c r="K1912" s="24" t="s">
        <v>163</v>
      </c>
      <c r="L1912" s="20" t="s">
        <v>163</v>
      </c>
      <c r="M1912" s="12"/>
      <c r="N1912" s="12"/>
      <c r="O1912" s="12"/>
      <c r="P1912" s="12"/>
      <c r="Q1912" s="12"/>
      <c r="R1912" s="5"/>
      <c r="S1912" s="20"/>
      <c r="T1912" s="20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0"/>
      <c r="AE1912" s="12"/>
      <c r="AF1912" s="12"/>
    </row>
    <row r="1913" spans="1:32" ht="15" customHeight="1">
      <c r="A1913" s="14"/>
      <c r="B1913" s="3"/>
      <c r="C1913" s="20" t="s">
        <v>163</v>
      </c>
      <c r="D1913" s="21" t="s">
        <v>163</v>
      </c>
      <c r="E1913" s="21" t="s">
        <v>163</v>
      </c>
      <c r="F1913" s="22"/>
      <c r="G1913" s="21" t="s">
        <v>163</v>
      </c>
      <c r="H1913" s="20" t="s">
        <v>163</v>
      </c>
      <c r="I1913" s="23" t="s">
        <v>163</v>
      </c>
      <c r="J1913" s="23" t="s">
        <v>163</v>
      </c>
      <c r="K1913" s="24" t="s">
        <v>163</v>
      </c>
      <c r="L1913" s="20" t="s">
        <v>163</v>
      </c>
      <c r="M1913" s="12"/>
      <c r="N1913" s="12"/>
      <c r="O1913" s="12"/>
      <c r="P1913" s="12"/>
      <c r="Q1913" s="12"/>
      <c r="R1913" s="5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12"/>
      <c r="AF1913" s="12"/>
    </row>
    <row r="1914" spans="1:32" ht="15" customHeight="1">
      <c r="A1914" s="14"/>
      <c r="B1914" s="3"/>
      <c r="C1914" s="20" t="s">
        <v>163</v>
      </c>
      <c r="D1914" s="21" t="s">
        <v>163</v>
      </c>
      <c r="E1914" s="21" t="s">
        <v>163</v>
      </c>
      <c r="F1914" s="22"/>
      <c r="G1914" s="21" t="s">
        <v>163</v>
      </c>
      <c r="H1914" s="20" t="s">
        <v>163</v>
      </c>
      <c r="I1914" s="23" t="s">
        <v>163</v>
      </c>
      <c r="J1914" s="23" t="s">
        <v>163</v>
      </c>
      <c r="K1914" s="24" t="s">
        <v>163</v>
      </c>
      <c r="L1914" s="20" t="s">
        <v>163</v>
      </c>
      <c r="M1914" s="12"/>
      <c r="N1914" s="12"/>
      <c r="O1914" s="12"/>
      <c r="P1914" s="12"/>
      <c r="Q1914" s="12"/>
      <c r="R1914" s="5"/>
      <c r="S1914" s="20"/>
      <c r="T1914" s="20"/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0"/>
      <c r="AE1914" s="12"/>
      <c r="AF1914" s="12"/>
    </row>
    <row r="1915" spans="1:32" ht="15" customHeight="1">
      <c r="A1915" s="14"/>
      <c r="B1915" s="3"/>
      <c r="C1915" s="20" t="s">
        <v>163</v>
      </c>
      <c r="D1915" s="21" t="s">
        <v>163</v>
      </c>
      <c r="E1915" s="21" t="s">
        <v>163</v>
      </c>
      <c r="F1915" s="22"/>
      <c r="G1915" s="21" t="s">
        <v>163</v>
      </c>
      <c r="H1915" s="20" t="s">
        <v>163</v>
      </c>
      <c r="I1915" s="23" t="s">
        <v>163</v>
      </c>
      <c r="J1915" s="23" t="s">
        <v>163</v>
      </c>
      <c r="K1915" s="24" t="s">
        <v>163</v>
      </c>
      <c r="L1915" s="20" t="s">
        <v>163</v>
      </c>
      <c r="M1915" s="12"/>
      <c r="N1915" s="12"/>
      <c r="O1915" s="12"/>
      <c r="P1915" s="12"/>
      <c r="Q1915" s="12"/>
      <c r="R1915" s="5"/>
      <c r="S1915" s="20"/>
      <c r="T1915" s="20"/>
      <c r="U1915" s="20"/>
      <c r="V1915" s="20"/>
      <c r="W1915" s="20"/>
      <c r="X1915" s="20"/>
      <c r="Y1915" s="20"/>
      <c r="Z1915" s="20"/>
      <c r="AA1915" s="20"/>
      <c r="AB1915" s="20"/>
      <c r="AC1915" s="20"/>
      <c r="AD1915" s="20"/>
      <c r="AE1915" s="12"/>
      <c r="AF1915" s="12"/>
    </row>
    <row r="1916" spans="1:32" ht="15" customHeight="1">
      <c r="A1916" s="14"/>
      <c r="B1916" s="3"/>
      <c r="C1916" s="20" t="s">
        <v>163</v>
      </c>
      <c r="D1916" s="21" t="s">
        <v>163</v>
      </c>
      <c r="E1916" s="21" t="s">
        <v>163</v>
      </c>
      <c r="F1916" s="22"/>
      <c r="G1916" s="21" t="s">
        <v>163</v>
      </c>
      <c r="H1916" s="20" t="s">
        <v>163</v>
      </c>
      <c r="I1916" s="23" t="s">
        <v>163</v>
      </c>
      <c r="J1916" s="23" t="s">
        <v>163</v>
      </c>
      <c r="K1916" s="24" t="s">
        <v>163</v>
      </c>
      <c r="L1916" s="20" t="s">
        <v>163</v>
      </c>
      <c r="M1916" s="12"/>
      <c r="N1916" s="12"/>
      <c r="O1916" s="12"/>
      <c r="P1916" s="12"/>
      <c r="Q1916" s="12"/>
      <c r="R1916" s="5"/>
      <c r="S1916" s="20"/>
      <c r="T1916" s="20"/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0"/>
      <c r="AE1916" s="12"/>
      <c r="AF1916" s="12"/>
    </row>
    <row r="1917" spans="1:32" ht="15" customHeight="1">
      <c r="A1917" s="14"/>
      <c r="B1917" s="3"/>
      <c r="C1917" s="20" t="s">
        <v>163</v>
      </c>
      <c r="D1917" s="21" t="s">
        <v>163</v>
      </c>
      <c r="E1917" s="21" t="s">
        <v>163</v>
      </c>
      <c r="F1917" s="22"/>
      <c r="G1917" s="21" t="s">
        <v>163</v>
      </c>
      <c r="H1917" s="20" t="s">
        <v>163</v>
      </c>
      <c r="I1917" s="23" t="s">
        <v>163</v>
      </c>
      <c r="J1917" s="23" t="s">
        <v>163</v>
      </c>
      <c r="K1917" s="24" t="s">
        <v>163</v>
      </c>
      <c r="L1917" s="20" t="s">
        <v>163</v>
      </c>
      <c r="M1917" s="12"/>
      <c r="N1917" s="12"/>
      <c r="O1917" s="12"/>
      <c r="P1917" s="12"/>
      <c r="Q1917" s="12"/>
      <c r="R1917" s="5"/>
      <c r="S1917" s="20"/>
      <c r="T1917" s="20"/>
      <c r="U1917" s="20"/>
      <c r="V1917" s="20"/>
      <c r="W1917" s="20"/>
      <c r="X1917" s="20"/>
      <c r="Y1917" s="20"/>
      <c r="Z1917" s="20"/>
      <c r="AA1917" s="20"/>
      <c r="AB1917" s="20"/>
      <c r="AC1917" s="20"/>
      <c r="AD1917" s="20"/>
      <c r="AE1917" s="12"/>
      <c r="AF1917" s="12"/>
    </row>
    <row r="1918" spans="1:32" ht="15" customHeight="1">
      <c r="A1918" s="14"/>
      <c r="B1918" s="3"/>
      <c r="C1918" s="20" t="s">
        <v>163</v>
      </c>
      <c r="D1918" s="21" t="s">
        <v>163</v>
      </c>
      <c r="E1918" s="21" t="s">
        <v>163</v>
      </c>
      <c r="F1918" s="22"/>
      <c r="G1918" s="21" t="s">
        <v>163</v>
      </c>
      <c r="H1918" s="20" t="s">
        <v>163</v>
      </c>
      <c r="I1918" s="23" t="s">
        <v>163</v>
      </c>
      <c r="J1918" s="23" t="s">
        <v>163</v>
      </c>
      <c r="K1918" s="24" t="s">
        <v>163</v>
      </c>
      <c r="L1918" s="20" t="s">
        <v>163</v>
      </c>
      <c r="M1918" s="12"/>
      <c r="N1918" s="12"/>
      <c r="O1918" s="12"/>
      <c r="P1918" s="12"/>
      <c r="Q1918" s="12"/>
      <c r="R1918" s="5"/>
      <c r="S1918" s="20"/>
      <c r="T1918" s="20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0"/>
      <c r="AE1918" s="12"/>
      <c r="AF1918" s="12"/>
    </row>
    <row r="1919" spans="1:32" ht="15" customHeight="1">
      <c r="A1919" s="14"/>
      <c r="B1919" s="3"/>
      <c r="C1919" s="20" t="s">
        <v>163</v>
      </c>
      <c r="D1919" s="21" t="s">
        <v>163</v>
      </c>
      <c r="E1919" s="21" t="s">
        <v>163</v>
      </c>
      <c r="F1919" s="22"/>
      <c r="G1919" s="21" t="s">
        <v>163</v>
      </c>
      <c r="H1919" s="20" t="s">
        <v>163</v>
      </c>
      <c r="I1919" s="23" t="s">
        <v>163</v>
      </c>
      <c r="J1919" s="23" t="s">
        <v>163</v>
      </c>
      <c r="K1919" s="24" t="s">
        <v>163</v>
      </c>
      <c r="L1919" s="20" t="s">
        <v>163</v>
      </c>
      <c r="M1919" s="12"/>
      <c r="N1919" s="12"/>
      <c r="O1919" s="12"/>
      <c r="P1919" s="12"/>
      <c r="Q1919" s="12"/>
      <c r="R1919" s="5"/>
      <c r="S1919" s="20"/>
      <c r="T1919" s="20"/>
      <c r="U1919" s="20"/>
      <c r="V1919" s="20"/>
      <c r="W1919" s="20"/>
      <c r="X1919" s="20"/>
      <c r="Y1919" s="20"/>
      <c r="Z1919" s="20"/>
      <c r="AA1919" s="20"/>
      <c r="AB1919" s="20"/>
      <c r="AC1919" s="20"/>
      <c r="AD1919" s="20"/>
      <c r="AE1919" s="12"/>
      <c r="AF1919" s="12"/>
    </row>
    <row r="1920" spans="1:32" ht="15" customHeight="1">
      <c r="A1920" s="14"/>
      <c r="B1920" s="3"/>
      <c r="C1920" s="20" t="s">
        <v>163</v>
      </c>
      <c r="D1920" s="21" t="s">
        <v>163</v>
      </c>
      <c r="E1920" s="21" t="s">
        <v>163</v>
      </c>
      <c r="F1920" s="22"/>
      <c r="G1920" s="21" t="s">
        <v>163</v>
      </c>
      <c r="H1920" s="20" t="s">
        <v>163</v>
      </c>
      <c r="I1920" s="23" t="s">
        <v>163</v>
      </c>
      <c r="J1920" s="23" t="s">
        <v>163</v>
      </c>
      <c r="K1920" s="24" t="s">
        <v>163</v>
      </c>
      <c r="L1920" s="20" t="s">
        <v>163</v>
      </c>
      <c r="M1920" s="12"/>
      <c r="N1920" s="12"/>
      <c r="O1920" s="12"/>
      <c r="P1920" s="12"/>
      <c r="Q1920" s="12"/>
      <c r="R1920" s="5"/>
      <c r="S1920" s="20"/>
      <c r="T1920" s="20"/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0"/>
      <c r="AE1920" s="12"/>
      <c r="AF1920" s="12"/>
    </row>
    <row r="1921" spans="1:32" ht="15" customHeight="1">
      <c r="A1921" s="14"/>
      <c r="B1921" s="3"/>
      <c r="C1921" s="20" t="s">
        <v>163</v>
      </c>
      <c r="D1921" s="21" t="s">
        <v>163</v>
      </c>
      <c r="E1921" s="21" t="s">
        <v>163</v>
      </c>
      <c r="F1921" s="22"/>
      <c r="G1921" s="21" t="s">
        <v>163</v>
      </c>
      <c r="H1921" s="20" t="s">
        <v>163</v>
      </c>
      <c r="I1921" s="23" t="s">
        <v>163</v>
      </c>
      <c r="J1921" s="23" t="s">
        <v>163</v>
      </c>
      <c r="K1921" s="24" t="s">
        <v>163</v>
      </c>
      <c r="L1921" s="20" t="s">
        <v>163</v>
      </c>
      <c r="M1921" s="12"/>
      <c r="N1921" s="12"/>
      <c r="O1921" s="12"/>
      <c r="P1921" s="12"/>
      <c r="Q1921" s="12"/>
      <c r="R1921" s="5"/>
      <c r="S1921" s="20"/>
      <c r="T1921" s="20"/>
      <c r="U1921" s="20"/>
      <c r="V1921" s="20"/>
      <c r="W1921" s="20"/>
      <c r="X1921" s="20"/>
      <c r="Y1921" s="20"/>
      <c r="Z1921" s="20"/>
      <c r="AA1921" s="20"/>
      <c r="AB1921" s="20"/>
      <c r="AC1921" s="20"/>
      <c r="AD1921" s="20"/>
      <c r="AE1921" s="12"/>
      <c r="AF1921" s="12"/>
    </row>
    <row r="1922" spans="1:32" ht="15" customHeight="1">
      <c r="A1922" s="14"/>
      <c r="B1922" s="3"/>
      <c r="C1922" s="20" t="s">
        <v>163</v>
      </c>
      <c r="D1922" s="21" t="s">
        <v>163</v>
      </c>
      <c r="E1922" s="21" t="s">
        <v>163</v>
      </c>
      <c r="F1922" s="22"/>
      <c r="G1922" s="21" t="s">
        <v>163</v>
      </c>
      <c r="H1922" s="20" t="s">
        <v>163</v>
      </c>
      <c r="I1922" s="23" t="s">
        <v>163</v>
      </c>
      <c r="J1922" s="23" t="s">
        <v>163</v>
      </c>
      <c r="K1922" s="24" t="s">
        <v>163</v>
      </c>
      <c r="L1922" s="20" t="s">
        <v>163</v>
      </c>
      <c r="M1922" s="12"/>
      <c r="N1922" s="12"/>
      <c r="O1922" s="12"/>
      <c r="P1922" s="12"/>
      <c r="Q1922" s="12"/>
      <c r="R1922" s="5"/>
      <c r="S1922" s="20"/>
      <c r="T1922" s="20"/>
      <c r="U1922" s="20"/>
      <c r="V1922" s="20"/>
      <c r="W1922" s="20"/>
      <c r="X1922" s="20"/>
      <c r="Y1922" s="20"/>
      <c r="Z1922" s="20"/>
      <c r="AA1922" s="20"/>
      <c r="AB1922" s="20"/>
      <c r="AC1922" s="20"/>
      <c r="AD1922" s="20"/>
      <c r="AE1922" s="12"/>
      <c r="AF1922" s="12"/>
    </row>
    <row r="1923" spans="1:32" ht="15" customHeight="1">
      <c r="A1923" s="14"/>
      <c r="B1923" s="3"/>
      <c r="C1923" s="20" t="s">
        <v>163</v>
      </c>
      <c r="D1923" s="21" t="s">
        <v>163</v>
      </c>
      <c r="E1923" s="21" t="s">
        <v>163</v>
      </c>
      <c r="F1923" s="22"/>
      <c r="G1923" s="21" t="s">
        <v>163</v>
      </c>
      <c r="H1923" s="20" t="s">
        <v>163</v>
      </c>
      <c r="I1923" s="23" t="s">
        <v>163</v>
      </c>
      <c r="J1923" s="23" t="s">
        <v>163</v>
      </c>
      <c r="K1923" s="24" t="s">
        <v>163</v>
      </c>
      <c r="L1923" s="20" t="s">
        <v>163</v>
      </c>
      <c r="M1923" s="12"/>
      <c r="N1923" s="12"/>
      <c r="O1923" s="12"/>
      <c r="P1923" s="12"/>
      <c r="Q1923" s="12"/>
      <c r="R1923" s="5"/>
      <c r="S1923" s="20"/>
      <c r="T1923" s="20"/>
      <c r="U1923" s="20"/>
      <c r="V1923" s="20"/>
      <c r="W1923" s="20"/>
      <c r="X1923" s="20"/>
      <c r="Y1923" s="20"/>
      <c r="Z1923" s="20"/>
      <c r="AA1923" s="20"/>
      <c r="AB1923" s="20"/>
      <c r="AC1923" s="20"/>
      <c r="AD1923" s="20"/>
      <c r="AE1923" s="12"/>
      <c r="AF1923" s="12"/>
    </row>
    <row r="1924" spans="1:32" ht="15" customHeight="1">
      <c r="A1924" s="14"/>
      <c r="B1924" s="3"/>
      <c r="C1924" s="20" t="s">
        <v>163</v>
      </c>
      <c r="D1924" s="21" t="s">
        <v>163</v>
      </c>
      <c r="E1924" s="21" t="s">
        <v>163</v>
      </c>
      <c r="F1924" s="22"/>
      <c r="G1924" s="21" t="s">
        <v>163</v>
      </c>
      <c r="H1924" s="20" t="s">
        <v>163</v>
      </c>
      <c r="I1924" s="23" t="s">
        <v>163</v>
      </c>
      <c r="J1924" s="23" t="s">
        <v>163</v>
      </c>
      <c r="K1924" s="24" t="s">
        <v>163</v>
      </c>
      <c r="L1924" s="20" t="s">
        <v>163</v>
      </c>
      <c r="M1924" s="12"/>
      <c r="N1924" s="12"/>
      <c r="O1924" s="12"/>
      <c r="P1924" s="12"/>
      <c r="Q1924" s="12"/>
      <c r="R1924" s="5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12"/>
      <c r="AF1924" s="12"/>
    </row>
    <row r="1925" spans="1:32" ht="15" customHeight="1">
      <c r="A1925" s="14"/>
      <c r="B1925" s="3"/>
      <c r="C1925" s="20" t="s">
        <v>163</v>
      </c>
      <c r="D1925" s="21" t="s">
        <v>163</v>
      </c>
      <c r="E1925" s="21" t="s">
        <v>163</v>
      </c>
      <c r="F1925" s="22"/>
      <c r="G1925" s="21" t="s">
        <v>163</v>
      </c>
      <c r="H1925" s="20" t="s">
        <v>163</v>
      </c>
      <c r="I1925" s="23" t="s">
        <v>163</v>
      </c>
      <c r="J1925" s="23" t="s">
        <v>163</v>
      </c>
      <c r="K1925" s="24" t="s">
        <v>163</v>
      </c>
      <c r="L1925" s="20" t="s">
        <v>163</v>
      </c>
      <c r="M1925" s="12"/>
      <c r="N1925" s="12"/>
      <c r="O1925" s="12"/>
      <c r="P1925" s="12"/>
      <c r="Q1925" s="12"/>
      <c r="R1925" s="5"/>
      <c r="S1925" s="20"/>
      <c r="T1925" s="20"/>
      <c r="U1925" s="20"/>
      <c r="V1925" s="20"/>
      <c r="W1925" s="20"/>
      <c r="X1925" s="20"/>
      <c r="Y1925" s="20"/>
      <c r="Z1925" s="20"/>
      <c r="AA1925" s="20"/>
      <c r="AB1925" s="20"/>
      <c r="AC1925" s="20"/>
      <c r="AD1925" s="20"/>
      <c r="AE1925" s="12"/>
      <c r="AF1925" s="12"/>
    </row>
    <row r="1926" spans="1:32" ht="15" customHeight="1">
      <c r="A1926" s="14"/>
      <c r="B1926" s="3"/>
      <c r="C1926" s="20" t="s">
        <v>163</v>
      </c>
      <c r="D1926" s="21" t="s">
        <v>163</v>
      </c>
      <c r="E1926" s="21" t="s">
        <v>163</v>
      </c>
      <c r="F1926" s="22"/>
      <c r="G1926" s="21" t="s">
        <v>163</v>
      </c>
      <c r="H1926" s="20" t="s">
        <v>163</v>
      </c>
      <c r="I1926" s="23" t="s">
        <v>163</v>
      </c>
      <c r="J1926" s="23" t="s">
        <v>163</v>
      </c>
      <c r="K1926" s="24" t="s">
        <v>163</v>
      </c>
      <c r="L1926" s="20" t="s">
        <v>163</v>
      </c>
      <c r="M1926" s="12"/>
      <c r="N1926" s="12"/>
      <c r="O1926" s="12"/>
      <c r="P1926" s="12"/>
      <c r="Q1926" s="12"/>
      <c r="R1926" s="5"/>
      <c r="S1926" s="20"/>
      <c r="T1926" s="20"/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0"/>
      <c r="AE1926" s="12"/>
      <c r="AF1926" s="12"/>
    </row>
    <row r="1927" spans="1:32" ht="15" customHeight="1">
      <c r="A1927" s="14"/>
      <c r="B1927" s="3"/>
      <c r="C1927" s="20" t="s">
        <v>163</v>
      </c>
      <c r="D1927" s="21" t="s">
        <v>163</v>
      </c>
      <c r="E1927" s="21" t="s">
        <v>163</v>
      </c>
      <c r="F1927" s="22"/>
      <c r="G1927" s="21" t="s">
        <v>163</v>
      </c>
      <c r="H1927" s="20" t="s">
        <v>163</v>
      </c>
      <c r="I1927" s="23" t="s">
        <v>163</v>
      </c>
      <c r="J1927" s="23" t="s">
        <v>163</v>
      </c>
      <c r="K1927" s="24" t="s">
        <v>163</v>
      </c>
      <c r="L1927" s="20" t="s">
        <v>163</v>
      </c>
      <c r="M1927" s="12"/>
      <c r="N1927" s="12"/>
      <c r="O1927" s="12"/>
      <c r="P1927" s="12"/>
      <c r="Q1927" s="12"/>
      <c r="R1927" s="5"/>
      <c r="S1927" s="20"/>
      <c r="T1927" s="20"/>
      <c r="U1927" s="20"/>
      <c r="V1927" s="20"/>
      <c r="W1927" s="20"/>
      <c r="X1927" s="20"/>
      <c r="Y1927" s="20"/>
      <c r="Z1927" s="20"/>
      <c r="AA1927" s="20"/>
      <c r="AB1927" s="20"/>
      <c r="AC1927" s="20"/>
      <c r="AD1927" s="20"/>
      <c r="AE1927" s="12"/>
      <c r="AF1927" s="12"/>
    </row>
    <row r="1928" spans="1:32" ht="15" customHeight="1">
      <c r="A1928" s="14"/>
      <c r="B1928" s="3"/>
      <c r="C1928" s="20" t="s">
        <v>163</v>
      </c>
      <c r="D1928" s="21" t="s">
        <v>163</v>
      </c>
      <c r="E1928" s="21" t="s">
        <v>163</v>
      </c>
      <c r="F1928" s="22"/>
      <c r="G1928" s="21" t="s">
        <v>163</v>
      </c>
      <c r="H1928" s="20" t="s">
        <v>163</v>
      </c>
      <c r="I1928" s="23" t="s">
        <v>163</v>
      </c>
      <c r="J1928" s="23" t="s">
        <v>163</v>
      </c>
      <c r="K1928" s="24" t="s">
        <v>163</v>
      </c>
      <c r="L1928" s="20" t="s">
        <v>163</v>
      </c>
      <c r="M1928" s="12"/>
      <c r="N1928" s="12"/>
      <c r="O1928" s="12"/>
      <c r="P1928" s="12"/>
      <c r="Q1928" s="12"/>
      <c r="R1928" s="5"/>
      <c r="S1928" s="20"/>
      <c r="T1928" s="20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0"/>
      <c r="AE1928" s="12"/>
      <c r="AF1928" s="12"/>
    </row>
    <row r="1929" spans="1:32" ht="15" customHeight="1">
      <c r="A1929" s="14"/>
      <c r="B1929" s="3"/>
      <c r="C1929" s="20" t="s">
        <v>163</v>
      </c>
      <c r="D1929" s="21" t="s">
        <v>163</v>
      </c>
      <c r="E1929" s="21" t="s">
        <v>163</v>
      </c>
      <c r="F1929" s="22"/>
      <c r="G1929" s="21" t="s">
        <v>163</v>
      </c>
      <c r="H1929" s="20" t="s">
        <v>163</v>
      </c>
      <c r="I1929" s="23" t="s">
        <v>163</v>
      </c>
      <c r="J1929" s="23" t="s">
        <v>163</v>
      </c>
      <c r="K1929" s="24" t="s">
        <v>163</v>
      </c>
      <c r="L1929" s="20" t="s">
        <v>163</v>
      </c>
      <c r="M1929" s="12"/>
      <c r="N1929" s="12"/>
      <c r="O1929" s="12"/>
      <c r="P1929" s="12"/>
      <c r="Q1929" s="12"/>
      <c r="R1929" s="5"/>
      <c r="S1929" s="20"/>
      <c r="T1929" s="20"/>
      <c r="U1929" s="20"/>
      <c r="V1929" s="20"/>
      <c r="W1929" s="20"/>
      <c r="X1929" s="20"/>
      <c r="Y1929" s="20"/>
      <c r="Z1929" s="20"/>
      <c r="AA1929" s="20"/>
      <c r="AB1929" s="20"/>
      <c r="AC1929" s="20"/>
      <c r="AD1929" s="20"/>
      <c r="AE1929" s="12"/>
      <c r="AF1929" s="12"/>
    </row>
    <row r="1930" spans="1:32" ht="15" customHeight="1">
      <c r="A1930" s="14"/>
      <c r="B1930" s="3"/>
      <c r="C1930" s="20" t="s">
        <v>163</v>
      </c>
      <c r="D1930" s="21" t="s">
        <v>163</v>
      </c>
      <c r="E1930" s="21" t="s">
        <v>163</v>
      </c>
      <c r="F1930" s="22"/>
      <c r="G1930" s="21" t="s">
        <v>163</v>
      </c>
      <c r="H1930" s="20" t="s">
        <v>163</v>
      </c>
      <c r="I1930" s="23" t="s">
        <v>163</v>
      </c>
      <c r="J1930" s="23" t="s">
        <v>163</v>
      </c>
      <c r="K1930" s="24" t="s">
        <v>163</v>
      </c>
      <c r="L1930" s="20" t="s">
        <v>163</v>
      </c>
      <c r="M1930" s="12"/>
      <c r="N1930" s="12"/>
      <c r="O1930" s="12"/>
      <c r="P1930" s="12"/>
      <c r="Q1930" s="12"/>
      <c r="R1930" s="5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12"/>
      <c r="AF1930" s="12"/>
    </row>
    <row r="1931" spans="1:32" ht="15" customHeight="1">
      <c r="A1931" s="14"/>
      <c r="B1931" s="3"/>
      <c r="C1931" s="20" t="s">
        <v>163</v>
      </c>
      <c r="D1931" s="21" t="s">
        <v>163</v>
      </c>
      <c r="E1931" s="21" t="s">
        <v>163</v>
      </c>
      <c r="F1931" s="22"/>
      <c r="G1931" s="21" t="s">
        <v>163</v>
      </c>
      <c r="H1931" s="20" t="s">
        <v>163</v>
      </c>
      <c r="I1931" s="23" t="s">
        <v>163</v>
      </c>
      <c r="J1931" s="23" t="s">
        <v>163</v>
      </c>
      <c r="K1931" s="24" t="s">
        <v>163</v>
      </c>
      <c r="L1931" s="20" t="s">
        <v>163</v>
      </c>
      <c r="M1931" s="12"/>
      <c r="N1931" s="12"/>
      <c r="O1931" s="12"/>
      <c r="P1931" s="12"/>
      <c r="Q1931" s="12"/>
      <c r="R1931" s="5"/>
      <c r="S1931" s="20"/>
      <c r="T1931" s="20"/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0"/>
      <c r="AE1931" s="12"/>
      <c r="AF1931" s="12"/>
    </row>
    <row r="1932" spans="1:32" ht="15" customHeight="1">
      <c r="A1932" s="14"/>
      <c r="B1932" s="3"/>
      <c r="C1932" s="20" t="s">
        <v>163</v>
      </c>
      <c r="D1932" s="21" t="s">
        <v>163</v>
      </c>
      <c r="E1932" s="21" t="s">
        <v>163</v>
      </c>
      <c r="F1932" s="22"/>
      <c r="G1932" s="21" t="s">
        <v>163</v>
      </c>
      <c r="H1932" s="20" t="s">
        <v>163</v>
      </c>
      <c r="I1932" s="23" t="s">
        <v>163</v>
      </c>
      <c r="J1932" s="23" t="s">
        <v>163</v>
      </c>
      <c r="K1932" s="24" t="s">
        <v>163</v>
      </c>
      <c r="L1932" s="20" t="s">
        <v>163</v>
      </c>
      <c r="M1932" s="12"/>
      <c r="N1932" s="12"/>
      <c r="O1932" s="12"/>
      <c r="P1932" s="12"/>
      <c r="Q1932" s="12"/>
      <c r="R1932" s="5"/>
      <c r="S1932" s="20"/>
      <c r="T1932" s="2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12"/>
      <c r="AF1932" s="12"/>
    </row>
    <row r="1933" spans="1:32" ht="15" customHeight="1">
      <c r="A1933" s="14"/>
      <c r="B1933" s="3"/>
      <c r="C1933" s="20" t="s">
        <v>163</v>
      </c>
      <c r="D1933" s="21" t="s">
        <v>163</v>
      </c>
      <c r="E1933" s="21" t="s">
        <v>163</v>
      </c>
      <c r="F1933" s="22"/>
      <c r="G1933" s="21" t="s">
        <v>163</v>
      </c>
      <c r="H1933" s="20" t="s">
        <v>163</v>
      </c>
      <c r="I1933" s="23" t="s">
        <v>163</v>
      </c>
      <c r="J1933" s="23" t="s">
        <v>163</v>
      </c>
      <c r="K1933" s="24" t="s">
        <v>163</v>
      </c>
      <c r="L1933" s="20" t="s">
        <v>163</v>
      </c>
      <c r="M1933" s="12"/>
      <c r="N1933" s="12"/>
      <c r="O1933" s="12"/>
      <c r="P1933" s="12"/>
      <c r="Q1933" s="12"/>
      <c r="R1933" s="5"/>
      <c r="S1933" s="20"/>
      <c r="T1933" s="20"/>
      <c r="U1933" s="20"/>
      <c r="V1933" s="20"/>
      <c r="W1933" s="20"/>
      <c r="X1933" s="20"/>
      <c r="Y1933" s="20"/>
      <c r="Z1933" s="20"/>
      <c r="AA1933" s="20"/>
      <c r="AB1933" s="20"/>
      <c r="AC1933" s="20"/>
      <c r="AD1933" s="20"/>
      <c r="AE1933" s="12"/>
      <c r="AF1933" s="12"/>
    </row>
    <row r="1934" spans="1:32" ht="15" customHeight="1">
      <c r="A1934" s="14"/>
      <c r="B1934" s="3"/>
      <c r="C1934" s="20" t="s">
        <v>163</v>
      </c>
      <c r="D1934" s="21" t="s">
        <v>163</v>
      </c>
      <c r="E1934" s="21" t="s">
        <v>163</v>
      </c>
      <c r="F1934" s="22"/>
      <c r="G1934" s="21" t="s">
        <v>163</v>
      </c>
      <c r="H1934" s="20" t="s">
        <v>163</v>
      </c>
      <c r="I1934" s="23" t="s">
        <v>163</v>
      </c>
      <c r="J1934" s="23" t="s">
        <v>163</v>
      </c>
      <c r="K1934" s="24" t="s">
        <v>163</v>
      </c>
      <c r="L1934" s="20" t="s">
        <v>163</v>
      </c>
      <c r="M1934" s="12"/>
      <c r="N1934" s="12"/>
      <c r="O1934" s="12"/>
      <c r="P1934" s="12"/>
      <c r="Q1934" s="12"/>
      <c r="R1934" s="5"/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12"/>
      <c r="AF1934" s="12"/>
    </row>
    <row r="1935" spans="1:32" ht="15" customHeight="1">
      <c r="A1935" s="14"/>
      <c r="B1935" s="3"/>
      <c r="C1935" s="20" t="s">
        <v>163</v>
      </c>
      <c r="D1935" s="21" t="s">
        <v>163</v>
      </c>
      <c r="E1935" s="21" t="s">
        <v>163</v>
      </c>
      <c r="F1935" s="22"/>
      <c r="G1935" s="21" t="s">
        <v>163</v>
      </c>
      <c r="H1935" s="20" t="s">
        <v>163</v>
      </c>
      <c r="I1935" s="23" t="s">
        <v>163</v>
      </c>
      <c r="J1935" s="23" t="s">
        <v>163</v>
      </c>
      <c r="K1935" s="24" t="s">
        <v>163</v>
      </c>
      <c r="L1935" s="20" t="s">
        <v>163</v>
      </c>
      <c r="M1935" s="12"/>
      <c r="N1935" s="12"/>
      <c r="O1935" s="12"/>
      <c r="P1935" s="12"/>
      <c r="Q1935" s="12"/>
      <c r="R1935" s="5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"/>
      <c r="AE1935" s="12"/>
      <c r="AF1935" s="12"/>
    </row>
    <row r="1936" spans="1:32" ht="15" customHeight="1">
      <c r="A1936" s="14"/>
      <c r="B1936" s="3"/>
      <c r="C1936" s="20" t="s">
        <v>163</v>
      </c>
      <c r="D1936" s="21" t="s">
        <v>163</v>
      </c>
      <c r="E1936" s="21" t="s">
        <v>163</v>
      </c>
      <c r="F1936" s="22"/>
      <c r="G1936" s="21" t="s">
        <v>163</v>
      </c>
      <c r="H1936" s="20" t="s">
        <v>163</v>
      </c>
      <c r="I1936" s="23" t="s">
        <v>163</v>
      </c>
      <c r="J1936" s="23" t="s">
        <v>163</v>
      </c>
      <c r="K1936" s="24" t="s">
        <v>163</v>
      </c>
      <c r="L1936" s="20" t="s">
        <v>163</v>
      </c>
      <c r="M1936" s="12"/>
      <c r="N1936" s="12"/>
      <c r="O1936" s="12"/>
      <c r="P1936" s="12"/>
      <c r="Q1936" s="12"/>
      <c r="R1936" s="5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12"/>
      <c r="AF1936" s="12"/>
    </row>
    <row r="1937" spans="1:32" ht="15" customHeight="1">
      <c r="A1937" s="14"/>
      <c r="B1937" s="3"/>
      <c r="C1937" s="20" t="s">
        <v>163</v>
      </c>
      <c r="D1937" s="21" t="s">
        <v>163</v>
      </c>
      <c r="E1937" s="21" t="s">
        <v>163</v>
      </c>
      <c r="F1937" s="22"/>
      <c r="G1937" s="21" t="s">
        <v>163</v>
      </c>
      <c r="H1937" s="20" t="s">
        <v>163</v>
      </c>
      <c r="I1937" s="23" t="s">
        <v>163</v>
      </c>
      <c r="J1937" s="23" t="s">
        <v>163</v>
      </c>
      <c r="K1937" s="24" t="s">
        <v>163</v>
      </c>
      <c r="L1937" s="20" t="s">
        <v>163</v>
      </c>
      <c r="M1937" s="12"/>
      <c r="N1937" s="12"/>
      <c r="O1937" s="12"/>
      <c r="P1937" s="12"/>
      <c r="Q1937" s="12"/>
      <c r="R1937" s="5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12"/>
      <c r="AF1937" s="12"/>
    </row>
    <row r="1938" spans="1:32" ht="15" customHeight="1">
      <c r="A1938" s="14"/>
      <c r="B1938" s="3"/>
      <c r="C1938" s="20" t="s">
        <v>163</v>
      </c>
      <c r="D1938" s="21" t="s">
        <v>163</v>
      </c>
      <c r="E1938" s="21" t="s">
        <v>163</v>
      </c>
      <c r="F1938" s="22"/>
      <c r="G1938" s="21" t="s">
        <v>163</v>
      </c>
      <c r="H1938" s="20" t="s">
        <v>163</v>
      </c>
      <c r="I1938" s="23" t="s">
        <v>163</v>
      </c>
      <c r="J1938" s="23" t="s">
        <v>163</v>
      </c>
      <c r="K1938" s="24" t="s">
        <v>163</v>
      </c>
      <c r="L1938" s="20" t="s">
        <v>163</v>
      </c>
      <c r="M1938" s="12"/>
      <c r="N1938" s="12"/>
      <c r="O1938" s="12"/>
      <c r="P1938" s="12"/>
      <c r="Q1938" s="12"/>
      <c r="R1938" s="5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12"/>
      <c r="AF1938" s="12"/>
    </row>
    <row r="1939" spans="1:32" ht="15" customHeight="1">
      <c r="A1939" s="14"/>
      <c r="B1939" s="3"/>
      <c r="C1939" s="20" t="s">
        <v>163</v>
      </c>
      <c r="D1939" s="21" t="s">
        <v>163</v>
      </c>
      <c r="E1939" s="21" t="s">
        <v>163</v>
      </c>
      <c r="F1939" s="22"/>
      <c r="G1939" s="21" t="s">
        <v>163</v>
      </c>
      <c r="H1939" s="20" t="s">
        <v>163</v>
      </c>
      <c r="I1939" s="23" t="s">
        <v>163</v>
      </c>
      <c r="J1939" s="23" t="s">
        <v>163</v>
      </c>
      <c r="K1939" s="24" t="s">
        <v>163</v>
      </c>
      <c r="L1939" s="20" t="s">
        <v>163</v>
      </c>
      <c r="M1939" s="12"/>
      <c r="N1939" s="12"/>
      <c r="O1939" s="12"/>
      <c r="P1939" s="12"/>
      <c r="Q1939" s="12"/>
      <c r="R1939" s="5"/>
      <c r="S1939" s="20"/>
      <c r="T1939" s="20"/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0"/>
      <c r="AE1939" s="12"/>
      <c r="AF1939" s="12"/>
    </row>
    <row r="1940" spans="1:32" ht="15" customHeight="1">
      <c r="A1940" s="14"/>
      <c r="B1940" s="3"/>
      <c r="C1940" s="20" t="s">
        <v>163</v>
      </c>
      <c r="D1940" s="21" t="s">
        <v>163</v>
      </c>
      <c r="E1940" s="21" t="s">
        <v>163</v>
      </c>
      <c r="F1940" s="22"/>
      <c r="G1940" s="21" t="s">
        <v>163</v>
      </c>
      <c r="H1940" s="20" t="s">
        <v>163</v>
      </c>
      <c r="I1940" s="23" t="s">
        <v>163</v>
      </c>
      <c r="J1940" s="23" t="s">
        <v>163</v>
      </c>
      <c r="K1940" s="24" t="s">
        <v>163</v>
      </c>
      <c r="L1940" s="20" t="s">
        <v>163</v>
      </c>
      <c r="M1940" s="12"/>
      <c r="N1940" s="12"/>
      <c r="O1940" s="12"/>
      <c r="P1940" s="12"/>
      <c r="Q1940" s="12"/>
      <c r="R1940" s="5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12"/>
      <c r="AF1940" s="12"/>
    </row>
    <row r="1941" spans="1:32" ht="15" customHeight="1">
      <c r="A1941" s="14"/>
      <c r="B1941" s="3"/>
      <c r="C1941" s="20" t="s">
        <v>163</v>
      </c>
      <c r="D1941" s="21" t="s">
        <v>163</v>
      </c>
      <c r="E1941" s="21" t="s">
        <v>163</v>
      </c>
      <c r="F1941" s="22"/>
      <c r="G1941" s="21" t="s">
        <v>163</v>
      </c>
      <c r="H1941" s="20" t="s">
        <v>163</v>
      </c>
      <c r="I1941" s="23" t="s">
        <v>163</v>
      </c>
      <c r="J1941" s="23" t="s">
        <v>163</v>
      </c>
      <c r="K1941" s="24" t="s">
        <v>163</v>
      </c>
      <c r="L1941" s="20" t="s">
        <v>163</v>
      </c>
      <c r="M1941" s="12"/>
      <c r="N1941" s="12"/>
      <c r="O1941" s="12"/>
      <c r="P1941" s="12"/>
      <c r="Q1941" s="12"/>
      <c r="R1941" s="5"/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"/>
      <c r="AE1941" s="12"/>
      <c r="AF1941" s="12"/>
    </row>
    <row r="1942" spans="1:32" ht="15" customHeight="1">
      <c r="A1942" s="14"/>
      <c r="B1942" s="3"/>
      <c r="C1942" s="20" t="s">
        <v>163</v>
      </c>
      <c r="D1942" s="21" t="s">
        <v>163</v>
      </c>
      <c r="E1942" s="21" t="s">
        <v>163</v>
      </c>
      <c r="F1942" s="22"/>
      <c r="G1942" s="21" t="s">
        <v>163</v>
      </c>
      <c r="H1942" s="20" t="s">
        <v>163</v>
      </c>
      <c r="I1942" s="23" t="s">
        <v>163</v>
      </c>
      <c r="J1942" s="23" t="s">
        <v>163</v>
      </c>
      <c r="K1942" s="24" t="s">
        <v>163</v>
      </c>
      <c r="L1942" s="20" t="s">
        <v>163</v>
      </c>
      <c r="M1942" s="12"/>
      <c r="N1942" s="12"/>
      <c r="O1942" s="12"/>
      <c r="P1942" s="12"/>
      <c r="Q1942" s="12"/>
      <c r="R1942" s="5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12"/>
      <c r="AF1942" s="12"/>
    </row>
    <row r="1943" spans="1:32" ht="15" customHeight="1">
      <c r="A1943" s="14"/>
      <c r="B1943" s="3"/>
      <c r="C1943" s="20" t="s">
        <v>163</v>
      </c>
      <c r="D1943" s="21" t="s">
        <v>163</v>
      </c>
      <c r="E1943" s="21" t="s">
        <v>163</v>
      </c>
      <c r="F1943" s="22"/>
      <c r="G1943" s="21" t="s">
        <v>163</v>
      </c>
      <c r="H1943" s="20" t="s">
        <v>163</v>
      </c>
      <c r="I1943" s="23" t="s">
        <v>163</v>
      </c>
      <c r="J1943" s="23" t="s">
        <v>163</v>
      </c>
      <c r="K1943" s="24" t="s">
        <v>163</v>
      </c>
      <c r="L1943" s="20" t="s">
        <v>163</v>
      </c>
      <c r="M1943" s="12"/>
      <c r="N1943" s="12"/>
      <c r="O1943" s="12"/>
      <c r="P1943" s="12"/>
      <c r="Q1943" s="12"/>
      <c r="R1943" s="5"/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12"/>
      <c r="AF1943" s="12"/>
    </row>
    <row r="1944" spans="1:32" ht="15" customHeight="1">
      <c r="A1944" s="14"/>
      <c r="B1944" s="3"/>
      <c r="C1944" s="20" t="s">
        <v>163</v>
      </c>
      <c r="D1944" s="21" t="s">
        <v>163</v>
      </c>
      <c r="E1944" s="21" t="s">
        <v>163</v>
      </c>
      <c r="F1944" s="22"/>
      <c r="G1944" s="21" t="s">
        <v>163</v>
      </c>
      <c r="H1944" s="20" t="s">
        <v>163</v>
      </c>
      <c r="I1944" s="23" t="s">
        <v>163</v>
      </c>
      <c r="J1944" s="23" t="s">
        <v>163</v>
      </c>
      <c r="K1944" s="24" t="s">
        <v>163</v>
      </c>
      <c r="L1944" s="20" t="s">
        <v>163</v>
      </c>
      <c r="M1944" s="12"/>
      <c r="N1944" s="12"/>
      <c r="O1944" s="12"/>
      <c r="P1944" s="12"/>
      <c r="Q1944" s="12"/>
      <c r="R1944" s="5"/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12"/>
      <c r="AF1944" s="12"/>
    </row>
    <row r="1945" spans="1:32" ht="15" customHeight="1">
      <c r="A1945" s="14"/>
      <c r="B1945" s="3"/>
      <c r="C1945" s="20" t="s">
        <v>163</v>
      </c>
      <c r="D1945" s="21" t="s">
        <v>163</v>
      </c>
      <c r="E1945" s="21" t="s">
        <v>163</v>
      </c>
      <c r="F1945" s="22"/>
      <c r="G1945" s="21" t="s">
        <v>163</v>
      </c>
      <c r="H1945" s="20" t="s">
        <v>163</v>
      </c>
      <c r="I1945" s="23" t="s">
        <v>163</v>
      </c>
      <c r="J1945" s="23" t="s">
        <v>163</v>
      </c>
      <c r="K1945" s="24" t="s">
        <v>163</v>
      </c>
      <c r="L1945" s="20" t="s">
        <v>163</v>
      </c>
      <c r="M1945" s="12"/>
      <c r="N1945" s="12"/>
      <c r="O1945" s="12"/>
      <c r="P1945" s="12"/>
      <c r="Q1945" s="12"/>
      <c r="R1945" s="5"/>
      <c r="S1945" s="20"/>
      <c r="T1945" s="20"/>
      <c r="U1945" s="20"/>
      <c r="V1945" s="20"/>
      <c r="W1945" s="20"/>
      <c r="X1945" s="20"/>
      <c r="Y1945" s="20"/>
      <c r="Z1945" s="20"/>
      <c r="AA1945" s="20"/>
      <c r="AB1945" s="20"/>
      <c r="AC1945" s="20"/>
      <c r="AD1945" s="20"/>
      <c r="AE1945" s="12"/>
      <c r="AF1945" s="12"/>
    </row>
    <row r="1946" spans="1:32" ht="15" customHeight="1">
      <c r="A1946" s="14"/>
      <c r="B1946" s="3"/>
      <c r="C1946" s="20" t="s">
        <v>163</v>
      </c>
      <c r="D1946" s="21" t="s">
        <v>163</v>
      </c>
      <c r="E1946" s="21" t="s">
        <v>163</v>
      </c>
      <c r="F1946" s="22"/>
      <c r="G1946" s="21" t="s">
        <v>163</v>
      </c>
      <c r="H1946" s="20" t="s">
        <v>163</v>
      </c>
      <c r="I1946" s="23" t="s">
        <v>163</v>
      </c>
      <c r="J1946" s="23" t="s">
        <v>163</v>
      </c>
      <c r="K1946" s="24" t="s">
        <v>163</v>
      </c>
      <c r="L1946" s="20" t="s">
        <v>163</v>
      </c>
      <c r="M1946" s="12"/>
      <c r="N1946" s="12"/>
      <c r="O1946" s="12"/>
      <c r="P1946" s="12"/>
      <c r="Q1946" s="12"/>
      <c r="R1946" s="5"/>
      <c r="S1946" s="20"/>
      <c r="T1946" s="2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12"/>
      <c r="AF1946" s="12"/>
    </row>
    <row r="1947" spans="1:32" ht="15" customHeight="1">
      <c r="A1947" s="14"/>
      <c r="B1947" s="3"/>
      <c r="C1947" s="20" t="s">
        <v>163</v>
      </c>
      <c r="D1947" s="21" t="s">
        <v>163</v>
      </c>
      <c r="E1947" s="21" t="s">
        <v>163</v>
      </c>
      <c r="F1947" s="22"/>
      <c r="G1947" s="21" t="s">
        <v>163</v>
      </c>
      <c r="H1947" s="20" t="s">
        <v>163</v>
      </c>
      <c r="I1947" s="23" t="s">
        <v>163</v>
      </c>
      <c r="J1947" s="23" t="s">
        <v>163</v>
      </c>
      <c r="K1947" s="24" t="s">
        <v>163</v>
      </c>
      <c r="L1947" s="20" t="s">
        <v>163</v>
      </c>
      <c r="M1947" s="12"/>
      <c r="N1947" s="12"/>
      <c r="O1947" s="12"/>
      <c r="P1947" s="12"/>
      <c r="Q1947" s="12"/>
      <c r="R1947" s="5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0"/>
      <c r="AE1947" s="12"/>
      <c r="AF1947" s="12"/>
    </row>
    <row r="1948" spans="1:32" ht="15" customHeight="1">
      <c r="A1948" s="14"/>
      <c r="B1948" s="3"/>
      <c r="C1948" s="20" t="s">
        <v>163</v>
      </c>
      <c r="D1948" s="21" t="s">
        <v>163</v>
      </c>
      <c r="E1948" s="21" t="s">
        <v>163</v>
      </c>
      <c r="F1948" s="22"/>
      <c r="G1948" s="21" t="s">
        <v>163</v>
      </c>
      <c r="H1948" s="20" t="s">
        <v>163</v>
      </c>
      <c r="I1948" s="23" t="s">
        <v>163</v>
      </c>
      <c r="J1948" s="23" t="s">
        <v>163</v>
      </c>
      <c r="K1948" s="24" t="s">
        <v>163</v>
      </c>
      <c r="L1948" s="20" t="s">
        <v>163</v>
      </c>
      <c r="M1948" s="12"/>
      <c r="N1948" s="12"/>
      <c r="O1948" s="12"/>
      <c r="P1948" s="12"/>
      <c r="Q1948" s="12"/>
      <c r="R1948" s="5"/>
      <c r="S1948" s="20"/>
      <c r="T1948" s="2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12"/>
      <c r="AF1948" s="12"/>
    </row>
    <row r="1949" spans="1:32" ht="15" customHeight="1">
      <c r="A1949" s="14"/>
      <c r="B1949" s="3"/>
      <c r="C1949" s="20" t="s">
        <v>163</v>
      </c>
      <c r="D1949" s="21" t="s">
        <v>163</v>
      </c>
      <c r="E1949" s="21" t="s">
        <v>163</v>
      </c>
      <c r="F1949" s="22"/>
      <c r="G1949" s="21" t="s">
        <v>163</v>
      </c>
      <c r="H1949" s="20" t="s">
        <v>163</v>
      </c>
      <c r="I1949" s="23" t="s">
        <v>163</v>
      </c>
      <c r="J1949" s="23" t="s">
        <v>163</v>
      </c>
      <c r="K1949" s="24" t="s">
        <v>163</v>
      </c>
      <c r="L1949" s="20" t="s">
        <v>163</v>
      </c>
      <c r="M1949" s="12"/>
      <c r="N1949" s="12"/>
      <c r="O1949" s="12"/>
      <c r="P1949" s="12"/>
      <c r="Q1949" s="12"/>
      <c r="R1949" s="5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12"/>
      <c r="AF1949" s="12"/>
    </row>
    <row r="1950" spans="1:32" ht="15" customHeight="1">
      <c r="A1950" s="14"/>
      <c r="B1950" s="3"/>
      <c r="C1950" s="20" t="s">
        <v>163</v>
      </c>
      <c r="D1950" s="21" t="s">
        <v>163</v>
      </c>
      <c r="E1950" s="21" t="s">
        <v>163</v>
      </c>
      <c r="F1950" s="22"/>
      <c r="G1950" s="21" t="s">
        <v>163</v>
      </c>
      <c r="H1950" s="20" t="s">
        <v>163</v>
      </c>
      <c r="I1950" s="23" t="s">
        <v>163</v>
      </c>
      <c r="J1950" s="23" t="s">
        <v>163</v>
      </c>
      <c r="K1950" s="24" t="s">
        <v>163</v>
      </c>
      <c r="L1950" s="20" t="s">
        <v>163</v>
      </c>
      <c r="M1950" s="12"/>
      <c r="N1950" s="12"/>
      <c r="O1950" s="12"/>
      <c r="P1950" s="12"/>
      <c r="Q1950" s="12"/>
      <c r="R1950" s="5"/>
      <c r="S1950" s="20"/>
      <c r="T1950" s="20"/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0"/>
      <c r="AE1950" s="12"/>
      <c r="AF1950" s="12"/>
    </row>
    <row r="1951" spans="1:32" ht="15" customHeight="1">
      <c r="A1951" s="14"/>
      <c r="B1951" s="3"/>
      <c r="C1951" s="20" t="s">
        <v>163</v>
      </c>
      <c r="D1951" s="21" t="s">
        <v>163</v>
      </c>
      <c r="E1951" s="21" t="s">
        <v>163</v>
      </c>
      <c r="F1951" s="22"/>
      <c r="G1951" s="21" t="s">
        <v>163</v>
      </c>
      <c r="H1951" s="20" t="s">
        <v>163</v>
      </c>
      <c r="I1951" s="23" t="s">
        <v>163</v>
      </c>
      <c r="J1951" s="23" t="s">
        <v>163</v>
      </c>
      <c r="K1951" s="24" t="s">
        <v>163</v>
      </c>
      <c r="L1951" s="20" t="s">
        <v>163</v>
      </c>
      <c r="M1951" s="12"/>
      <c r="N1951" s="12"/>
      <c r="O1951" s="12"/>
      <c r="P1951" s="12"/>
      <c r="Q1951" s="12"/>
      <c r="R1951" s="5"/>
      <c r="S1951" s="20"/>
      <c r="T1951" s="20"/>
      <c r="U1951" s="20"/>
      <c r="V1951" s="20"/>
      <c r="W1951" s="20"/>
      <c r="X1951" s="20"/>
      <c r="Y1951" s="20"/>
      <c r="Z1951" s="20"/>
      <c r="AA1951" s="20"/>
      <c r="AB1951" s="20"/>
      <c r="AC1951" s="20"/>
      <c r="AD1951" s="20"/>
      <c r="AE1951" s="12"/>
      <c r="AF1951" s="12"/>
    </row>
    <row r="1952" spans="1:32" ht="15" customHeight="1">
      <c r="A1952" s="14"/>
      <c r="B1952" s="3"/>
      <c r="C1952" s="20" t="s">
        <v>163</v>
      </c>
      <c r="D1952" s="21" t="s">
        <v>163</v>
      </c>
      <c r="E1952" s="21" t="s">
        <v>163</v>
      </c>
      <c r="F1952" s="22"/>
      <c r="G1952" s="21" t="s">
        <v>163</v>
      </c>
      <c r="H1952" s="20" t="s">
        <v>163</v>
      </c>
      <c r="I1952" s="23" t="s">
        <v>163</v>
      </c>
      <c r="J1952" s="23" t="s">
        <v>163</v>
      </c>
      <c r="K1952" s="24" t="s">
        <v>163</v>
      </c>
      <c r="L1952" s="20" t="s">
        <v>163</v>
      </c>
      <c r="M1952" s="12"/>
      <c r="N1952" s="12"/>
      <c r="O1952" s="12"/>
      <c r="P1952" s="12"/>
      <c r="Q1952" s="12"/>
      <c r="R1952" s="5"/>
      <c r="S1952" s="20"/>
      <c r="T1952" s="20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0"/>
      <c r="AE1952" s="12"/>
      <c r="AF1952" s="12"/>
    </row>
    <row r="1953" spans="1:32" ht="15" customHeight="1">
      <c r="A1953" s="14"/>
      <c r="B1953" s="3"/>
      <c r="C1953" s="20" t="s">
        <v>163</v>
      </c>
      <c r="D1953" s="21" t="s">
        <v>163</v>
      </c>
      <c r="E1953" s="21" t="s">
        <v>163</v>
      </c>
      <c r="F1953" s="22"/>
      <c r="G1953" s="21" t="s">
        <v>163</v>
      </c>
      <c r="H1953" s="20" t="s">
        <v>163</v>
      </c>
      <c r="I1953" s="23" t="s">
        <v>163</v>
      </c>
      <c r="J1953" s="23" t="s">
        <v>163</v>
      </c>
      <c r="K1953" s="24" t="s">
        <v>163</v>
      </c>
      <c r="L1953" s="20" t="s">
        <v>163</v>
      </c>
      <c r="M1953" s="12"/>
      <c r="N1953" s="12"/>
      <c r="O1953" s="12"/>
      <c r="P1953" s="12"/>
      <c r="Q1953" s="12"/>
      <c r="R1953" s="5"/>
      <c r="S1953" s="20"/>
      <c r="T1953" s="20"/>
      <c r="U1953" s="20"/>
      <c r="V1953" s="20"/>
      <c r="W1953" s="20"/>
      <c r="X1953" s="20"/>
      <c r="Y1953" s="20"/>
      <c r="Z1953" s="20"/>
      <c r="AA1953" s="20"/>
      <c r="AB1953" s="20"/>
      <c r="AC1953" s="20"/>
      <c r="AD1953" s="20"/>
      <c r="AE1953" s="12"/>
      <c r="AF1953" s="12"/>
    </row>
    <row r="1954" spans="1:32" ht="15" customHeight="1">
      <c r="A1954" s="14"/>
      <c r="B1954" s="3"/>
      <c r="C1954" s="20" t="s">
        <v>163</v>
      </c>
      <c r="D1954" s="21" t="s">
        <v>163</v>
      </c>
      <c r="E1954" s="21" t="s">
        <v>163</v>
      </c>
      <c r="F1954" s="22"/>
      <c r="G1954" s="21" t="s">
        <v>163</v>
      </c>
      <c r="H1954" s="20" t="s">
        <v>163</v>
      </c>
      <c r="I1954" s="23" t="s">
        <v>163</v>
      </c>
      <c r="J1954" s="23" t="s">
        <v>163</v>
      </c>
      <c r="K1954" s="24" t="s">
        <v>163</v>
      </c>
      <c r="L1954" s="20" t="s">
        <v>163</v>
      </c>
      <c r="M1954" s="12"/>
      <c r="N1954" s="12"/>
      <c r="O1954" s="12"/>
      <c r="P1954" s="12"/>
      <c r="Q1954" s="12"/>
      <c r="R1954" s="5"/>
      <c r="S1954" s="20"/>
      <c r="T1954" s="20"/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0"/>
      <c r="AE1954" s="12"/>
      <c r="AF1954" s="12"/>
    </row>
    <row r="1955" spans="1:32" ht="15" customHeight="1">
      <c r="A1955" s="14"/>
      <c r="B1955" s="3"/>
      <c r="C1955" s="20" t="s">
        <v>163</v>
      </c>
      <c r="D1955" s="21" t="s">
        <v>163</v>
      </c>
      <c r="E1955" s="21" t="s">
        <v>163</v>
      </c>
      <c r="F1955" s="22"/>
      <c r="G1955" s="21" t="s">
        <v>163</v>
      </c>
      <c r="H1955" s="20" t="s">
        <v>163</v>
      </c>
      <c r="I1955" s="23" t="s">
        <v>163</v>
      </c>
      <c r="J1955" s="23" t="s">
        <v>163</v>
      </c>
      <c r="K1955" s="24" t="s">
        <v>163</v>
      </c>
      <c r="L1955" s="20" t="s">
        <v>163</v>
      </c>
      <c r="M1955" s="12"/>
      <c r="N1955" s="12"/>
      <c r="O1955" s="12"/>
      <c r="P1955" s="12"/>
      <c r="Q1955" s="12"/>
      <c r="R1955" s="5"/>
      <c r="S1955" s="20"/>
      <c r="T1955" s="20"/>
      <c r="U1955" s="20"/>
      <c r="V1955" s="20"/>
      <c r="W1955" s="20"/>
      <c r="X1955" s="20"/>
      <c r="Y1955" s="20"/>
      <c r="Z1955" s="20"/>
      <c r="AA1955" s="20"/>
      <c r="AB1955" s="20"/>
      <c r="AC1955" s="20"/>
      <c r="AD1955" s="20"/>
      <c r="AE1955" s="12"/>
      <c r="AF1955" s="12"/>
    </row>
    <row r="1956" spans="1:32" ht="15" customHeight="1">
      <c r="A1956" s="14"/>
      <c r="B1956" s="3"/>
      <c r="C1956" s="20" t="s">
        <v>163</v>
      </c>
      <c r="D1956" s="21" t="s">
        <v>163</v>
      </c>
      <c r="E1956" s="21" t="s">
        <v>163</v>
      </c>
      <c r="F1956" s="22"/>
      <c r="G1956" s="21" t="s">
        <v>163</v>
      </c>
      <c r="H1956" s="20" t="s">
        <v>163</v>
      </c>
      <c r="I1956" s="23" t="s">
        <v>163</v>
      </c>
      <c r="J1956" s="23" t="s">
        <v>163</v>
      </c>
      <c r="K1956" s="24" t="s">
        <v>163</v>
      </c>
      <c r="L1956" s="20" t="s">
        <v>163</v>
      </c>
      <c r="M1956" s="12"/>
      <c r="N1956" s="12"/>
      <c r="O1956" s="12"/>
      <c r="P1956" s="12"/>
      <c r="Q1956" s="12"/>
      <c r="R1956" s="5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12"/>
      <c r="AF1956" s="12"/>
    </row>
    <row r="1957" spans="1:32" ht="15" customHeight="1">
      <c r="A1957" s="14"/>
      <c r="B1957" s="3"/>
      <c r="C1957" s="20" t="s">
        <v>163</v>
      </c>
      <c r="D1957" s="21" t="s">
        <v>163</v>
      </c>
      <c r="E1957" s="21" t="s">
        <v>163</v>
      </c>
      <c r="F1957" s="22"/>
      <c r="G1957" s="21" t="s">
        <v>163</v>
      </c>
      <c r="H1957" s="20" t="s">
        <v>163</v>
      </c>
      <c r="I1957" s="23" t="s">
        <v>163</v>
      </c>
      <c r="J1957" s="23" t="s">
        <v>163</v>
      </c>
      <c r="K1957" s="24" t="s">
        <v>163</v>
      </c>
      <c r="L1957" s="20" t="s">
        <v>163</v>
      </c>
      <c r="M1957" s="12"/>
      <c r="N1957" s="12"/>
      <c r="O1957" s="12"/>
      <c r="P1957" s="12"/>
      <c r="Q1957" s="12"/>
      <c r="R1957" s="5"/>
      <c r="S1957" s="20"/>
      <c r="T1957" s="20"/>
      <c r="U1957" s="20"/>
      <c r="V1957" s="20"/>
      <c r="W1957" s="20"/>
      <c r="X1957" s="20"/>
      <c r="Y1957" s="20"/>
      <c r="Z1957" s="20"/>
      <c r="AA1957" s="20"/>
      <c r="AB1957" s="20"/>
      <c r="AC1957" s="20"/>
      <c r="AD1957" s="20"/>
      <c r="AE1957" s="12"/>
      <c r="AF1957" s="12"/>
    </row>
    <row r="1958" spans="1:32" ht="15" customHeight="1">
      <c r="A1958" s="14"/>
      <c r="B1958" s="3"/>
      <c r="C1958" s="20" t="s">
        <v>163</v>
      </c>
      <c r="D1958" s="21" t="s">
        <v>163</v>
      </c>
      <c r="E1958" s="21" t="s">
        <v>163</v>
      </c>
      <c r="F1958" s="22"/>
      <c r="G1958" s="21" t="s">
        <v>163</v>
      </c>
      <c r="H1958" s="20" t="s">
        <v>163</v>
      </c>
      <c r="I1958" s="23" t="s">
        <v>163</v>
      </c>
      <c r="J1958" s="23" t="s">
        <v>163</v>
      </c>
      <c r="K1958" s="24" t="s">
        <v>163</v>
      </c>
      <c r="L1958" s="20" t="s">
        <v>163</v>
      </c>
      <c r="M1958" s="12"/>
      <c r="N1958" s="12"/>
      <c r="O1958" s="12"/>
      <c r="P1958" s="12"/>
      <c r="Q1958" s="12"/>
      <c r="R1958" s="5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12"/>
      <c r="AF1958" s="12"/>
    </row>
    <row r="1959" spans="1:32" ht="15" customHeight="1">
      <c r="A1959" s="14"/>
      <c r="B1959" s="3"/>
      <c r="C1959" s="20" t="s">
        <v>163</v>
      </c>
      <c r="D1959" s="21" t="s">
        <v>163</v>
      </c>
      <c r="E1959" s="21" t="s">
        <v>163</v>
      </c>
      <c r="F1959" s="22"/>
      <c r="G1959" s="21" t="s">
        <v>163</v>
      </c>
      <c r="H1959" s="20" t="s">
        <v>163</v>
      </c>
      <c r="I1959" s="23" t="s">
        <v>163</v>
      </c>
      <c r="J1959" s="23" t="s">
        <v>163</v>
      </c>
      <c r="K1959" s="24" t="s">
        <v>163</v>
      </c>
      <c r="L1959" s="20" t="s">
        <v>163</v>
      </c>
      <c r="M1959" s="12"/>
      <c r="N1959" s="12"/>
      <c r="O1959" s="12"/>
      <c r="P1959" s="12"/>
      <c r="Q1959" s="12"/>
      <c r="R1959" s="5"/>
      <c r="S1959" s="20"/>
      <c r="T1959" s="20"/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0"/>
      <c r="AE1959" s="12"/>
      <c r="AF1959" s="12"/>
    </row>
    <row r="1960" spans="1:32" ht="15" customHeight="1">
      <c r="A1960" s="14"/>
      <c r="B1960" s="3"/>
      <c r="C1960" s="20" t="s">
        <v>163</v>
      </c>
      <c r="D1960" s="21" t="s">
        <v>163</v>
      </c>
      <c r="E1960" s="21" t="s">
        <v>163</v>
      </c>
      <c r="F1960" s="22"/>
      <c r="G1960" s="21" t="s">
        <v>163</v>
      </c>
      <c r="H1960" s="20" t="s">
        <v>163</v>
      </c>
      <c r="I1960" s="23" t="s">
        <v>163</v>
      </c>
      <c r="J1960" s="23" t="s">
        <v>163</v>
      </c>
      <c r="K1960" s="24" t="s">
        <v>163</v>
      </c>
      <c r="L1960" s="20" t="s">
        <v>163</v>
      </c>
      <c r="M1960" s="12"/>
      <c r="N1960" s="12"/>
      <c r="O1960" s="12"/>
      <c r="P1960" s="12"/>
      <c r="Q1960" s="12"/>
      <c r="R1960" s="5"/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12"/>
      <c r="AF1960" s="12"/>
    </row>
    <row r="1961" spans="1:32" ht="15" customHeight="1">
      <c r="A1961" s="14"/>
      <c r="B1961" s="3"/>
      <c r="C1961" s="20" t="s">
        <v>163</v>
      </c>
      <c r="D1961" s="21" t="s">
        <v>163</v>
      </c>
      <c r="E1961" s="21" t="s">
        <v>163</v>
      </c>
      <c r="F1961" s="22"/>
      <c r="G1961" s="21" t="s">
        <v>163</v>
      </c>
      <c r="H1961" s="20" t="s">
        <v>163</v>
      </c>
      <c r="I1961" s="23" t="s">
        <v>163</v>
      </c>
      <c r="J1961" s="23" t="s">
        <v>163</v>
      </c>
      <c r="K1961" s="24" t="s">
        <v>163</v>
      </c>
      <c r="L1961" s="20" t="s">
        <v>163</v>
      </c>
      <c r="M1961" s="12"/>
      <c r="N1961" s="12"/>
      <c r="O1961" s="12"/>
      <c r="P1961" s="12"/>
      <c r="Q1961" s="12"/>
      <c r="R1961" s="5"/>
      <c r="S1961" s="20"/>
      <c r="T1961" s="20"/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0"/>
      <c r="AE1961" s="12"/>
      <c r="AF1961" s="12"/>
    </row>
    <row r="1962" spans="1:32" ht="15" customHeight="1">
      <c r="A1962" s="14"/>
      <c r="B1962" s="3"/>
      <c r="C1962" s="20" t="s">
        <v>163</v>
      </c>
      <c r="D1962" s="21" t="s">
        <v>163</v>
      </c>
      <c r="E1962" s="21" t="s">
        <v>163</v>
      </c>
      <c r="F1962" s="22"/>
      <c r="G1962" s="21" t="s">
        <v>163</v>
      </c>
      <c r="H1962" s="20" t="s">
        <v>163</v>
      </c>
      <c r="I1962" s="23" t="s">
        <v>163</v>
      </c>
      <c r="J1962" s="23" t="s">
        <v>163</v>
      </c>
      <c r="K1962" s="24" t="s">
        <v>163</v>
      </c>
      <c r="L1962" s="20" t="s">
        <v>163</v>
      </c>
      <c r="M1962" s="12"/>
      <c r="N1962" s="12"/>
      <c r="O1962" s="12"/>
      <c r="P1962" s="12"/>
      <c r="Q1962" s="12"/>
      <c r="R1962" s="5"/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12"/>
      <c r="AF1962" s="12"/>
    </row>
    <row r="1963" spans="1:32" ht="15" customHeight="1">
      <c r="A1963" s="14"/>
      <c r="B1963" s="3"/>
      <c r="C1963" s="20" t="s">
        <v>163</v>
      </c>
      <c r="D1963" s="21" t="s">
        <v>163</v>
      </c>
      <c r="E1963" s="21" t="s">
        <v>163</v>
      </c>
      <c r="F1963" s="22"/>
      <c r="G1963" s="21" t="s">
        <v>163</v>
      </c>
      <c r="H1963" s="20" t="s">
        <v>163</v>
      </c>
      <c r="I1963" s="23" t="s">
        <v>163</v>
      </c>
      <c r="J1963" s="23" t="s">
        <v>163</v>
      </c>
      <c r="K1963" s="24" t="s">
        <v>163</v>
      </c>
      <c r="L1963" s="20" t="s">
        <v>163</v>
      </c>
      <c r="M1963" s="12"/>
      <c r="N1963" s="12"/>
      <c r="O1963" s="12"/>
      <c r="P1963" s="12"/>
      <c r="Q1963" s="12"/>
      <c r="R1963" s="5"/>
      <c r="S1963" s="20"/>
      <c r="T1963" s="20"/>
      <c r="U1963" s="20"/>
      <c r="V1963" s="20"/>
      <c r="W1963" s="20"/>
      <c r="X1963" s="20"/>
      <c r="Y1963" s="20"/>
      <c r="Z1963" s="20"/>
      <c r="AA1963" s="20"/>
      <c r="AB1963" s="20"/>
      <c r="AC1963" s="20"/>
      <c r="AD1963" s="20"/>
      <c r="AE1963" s="12"/>
      <c r="AF1963" s="12"/>
    </row>
    <row r="1964" spans="1:32" ht="15" customHeight="1">
      <c r="A1964" s="14"/>
      <c r="B1964" s="3"/>
      <c r="C1964" s="20" t="s">
        <v>163</v>
      </c>
      <c r="D1964" s="21" t="s">
        <v>163</v>
      </c>
      <c r="E1964" s="21" t="s">
        <v>163</v>
      </c>
      <c r="F1964" s="22"/>
      <c r="G1964" s="21" t="s">
        <v>163</v>
      </c>
      <c r="H1964" s="20" t="s">
        <v>163</v>
      </c>
      <c r="I1964" s="23" t="s">
        <v>163</v>
      </c>
      <c r="J1964" s="23" t="s">
        <v>163</v>
      </c>
      <c r="K1964" s="24" t="s">
        <v>163</v>
      </c>
      <c r="L1964" s="20" t="s">
        <v>163</v>
      </c>
      <c r="M1964" s="12"/>
      <c r="N1964" s="12"/>
      <c r="O1964" s="12"/>
      <c r="P1964" s="12"/>
      <c r="Q1964" s="12"/>
      <c r="R1964" s="5"/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12"/>
      <c r="AF1964" s="12"/>
    </row>
    <row r="1965" spans="1:32" ht="15" customHeight="1">
      <c r="A1965" s="14"/>
      <c r="B1965" s="3"/>
      <c r="C1965" s="20" t="s">
        <v>163</v>
      </c>
      <c r="D1965" s="21" t="s">
        <v>163</v>
      </c>
      <c r="E1965" s="21" t="s">
        <v>163</v>
      </c>
      <c r="F1965" s="22"/>
      <c r="G1965" s="21" t="s">
        <v>163</v>
      </c>
      <c r="H1965" s="20" t="s">
        <v>163</v>
      </c>
      <c r="I1965" s="23" t="s">
        <v>163</v>
      </c>
      <c r="J1965" s="23" t="s">
        <v>163</v>
      </c>
      <c r="K1965" s="24" t="s">
        <v>163</v>
      </c>
      <c r="L1965" s="20" t="s">
        <v>163</v>
      </c>
      <c r="M1965" s="12"/>
      <c r="N1965" s="12"/>
      <c r="O1965" s="12"/>
      <c r="P1965" s="12"/>
      <c r="Q1965" s="12"/>
      <c r="R1965" s="5"/>
      <c r="S1965" s="20"/>
      <c r="T1965" s="20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0"/>
      <c r="AE1965" s="12"/>
      <c r="AF1965" s="12"/>
    </row>
    <row r="1966" spans="1:32" ht="15" customHeight="1">
      <c r="A1966" s="14"/>
      <c r="B1966" s="3"/>
      <c r="C1966" s="20" t="s">
        <v>163</v>
      </c>
      <c r="D1966" s="21" t="s">
        <v>163</v>
      </c>
      <c r="E1966" s="21" t="s">
        <v>163</v>
      </c>
      <c r="F1966" s="22"/>
      <c r="G1966" s="21" t="s">
        <v>163</v>
      </c>
      <c r="H1966" s="20" t="s">
        <v>163</v>
      </c>
      <c r="I1966" s="23" t="s">
        <v>163</v>
      </c>
      <c r="J1966" s="23" t="s">
        <v>163</v>
      </c>
      <c r="K1966" s="24" t="s">
        <v>163</v>
      </c>
      <c r="L1966" s="20" t="s">
        <v>163</v>
      </c>
      <c r="M1966" s="12"/>
      <c r="N1966" s="12"/>
      <c r="O1966" s="12"/>
      <c r="P1966" s="12"/>
      <c r="Q1966" s="12"/>
      <c r="R1966" s="5"/>
      <c r="S1966" s="20"/>
      <c r="T1966" s="20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0"/>
      <c r="AE1966" s="12"/>
      <c r="AF1966" s="12"/>
    </row>
    <row r="1967" spans="1:32" ht="15" customHeight="1">
      <c r="A1967" s="14"/>
      <c r="B1967" s="3"/>
      <c r="C1967" s="20" t="s">
        <v>163</v>
      </c>
      <c r="D1967" s="21" t="s">
        <v>163</v>
      </c>
      <c r="E1967" s="21" t="s">
        <v>163</v>
      </c>
      <c r="F1967" s="22"/>
      <c r="G1967" s="21" t="s">
        <v>163</v>
      </c>
      <c r="H1967" s="20" t="s">
        <v>163</v>
      </c>
      <c r="I1967" s="23" t="s">
        <v>163</v>
      </c>
      <c r="J1967" s="23" t="s">
        <v>163</v>
      </c>
      <c r="K1967" s="24" t="s">
        <v>163</v>
      </c>
      <c r="L1967" s="20" t="s">
        <v>163</v>
      </c>
      <c r="M1967" s="12"/>
      <c r="N1967" s="12"/>
      <c r="O1967" s="12"/>
      <c r="P1967" s="12"/>
      <c r="Q1967" s="12"/>
      <c r="R1967" s="5"/>
      <c r="S1967" s="20"/>
      <c r="T1967" s="20"/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0"/>
      <c r="AE1967" s="12"/>
      <c r="AF1967" s="12"/>
    </row>
    <row r="1968" spans="1:32" ht="15" customHeight="1">
      <c r="A1968" s="14"/>
      <c r="B1968" s="3"/>
      <c r="C1968" s="20" t="s">
        <v>163</v>
      </c>
      <c r="D1968" s="21" t="s">
        <v>163</v>
      </c>
      <c r="E1968" s="21" t="s">
        <v>163</v>
      </c>
      <c r="F1968" s="22"/>
      <c r="G1968" s="21" t="s">
        <v>163</v>
      </c>
      <c r="H1968" s="20" t="s">
        <v>163</v>
      </c>
      <c r="I1968" s="23" t="s">
        <v>163</v>
      </c>
      <c r="J1968" s="23" t="s">
        <v>163</v>
      </c>
      <c r="K1968" s="24" t="s">
        <v>163</v>
      </c>
      <c r="L1968" s="20" t="s">
        <v>163</v>
      </c>
      <c r="M1968" s="12"/>
      <c r="N1968" s="12"/>
      <c r="O1968" s="12"/>
      <c r="P1968" s="12"/>
      <c r="Q1968" s="12"/>
      <c r="R1968" s="5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12"/>
      <c r="AF1968" s="12"/>
    </row>
    <row r="1969" spans="1:32" ht="15" customHeight="1">
      <c r="A1969" s="14"/>
      <c r="B1969" s="3"/>
      <c r="C1969" s="20" t="s">
        <v>163</v>
      </c>
      <c r="D1969" s="21" t="s">
        <v>163</v>
      </c>
      <c r="E1969" s="21" t="s">
        <v>163</v>
      </c>
      <c r="F1969" s="22"/>
      <c r="G1969" s="21" t="s">
        <v>163</v>
      </c>
      <c r="H1969" s="20" t="s">
        <v>163</v>
      </c>
      <c r="I1969" s="23" t="s">
        <v>163</v>
      </c>
      <c r="J1969" s="23" t="s">
        <v>163</v>
      </c>
      <c r="K1969" s="24" t="s">
        <v>163</v>
      </c>
      <c r="L1969" s="20" t="s">
        <v>163</v>
      </c>
      <c r="M1969" s="12"/>
      <c r="N1969" s="12"/>
      <c r="O1969" s="12"/>
      <c r="P1969" s="12"/>
      <c r="Q1969" s="12"/>
      <c r="R1969" s="5"/>
      <c r="S1969" s="20"/>
      <c r="T1969" s="20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0"/>
      <c r="AE1969" s="12"/>
      <c r="AF1969" s="12"/>
    </row>
    <row r="1970" spans="1:32" ht="15" customHeight="1">
      <c r="A1970" s="14"/>
      <c r="B1970" s="3"/>
      <c r="C1970" s="20" t="s">
        <v>163</v>
      </c>
      <c r="D1970" s="21" t="s">
        <v>163</v>
      </c>
      <c r="E1970" s="21" t="s">
        <v>163</v>
      </c>
      <c r="F1970" s="22"/>
      <c r="G1970" s="21" t="s">
        <v>163</v>
      </c>
      <c r="H1970" s="20" t="s">
        <v>163</v>
      </c>
      <c r="I1970" s="23" t="s">
        <v>163</v>
      </c>
      <c r="J1970" s="23" t="s">
        <v>163</v>
      </c>
      <c r="K1970" s="24" t="s">
        <v>163</v>
      </c>
      <c r="L1970" s="20" t="s">
        <v>163</v>
      </c>
      <c r="M1970" s="12"/>
      <c r="N1970" s="12"/>
      <c r="O1970" s="12"/>
      <c r="P1970" s="12"/>
      <c r="Q1970" s="12"/>
      <c r="R1970" s="5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12"/>
      <c r="AF1970" s="12"/>
    </row>
    <row r="1971" spans="1:32" ht="15" customHeight="1">
      <c r="A1971" s="14"/>
      <c r="B1971" s="3"/>
      <c r="C1971" s="20" t="s">
        <v>163</v>
      </c>
      <c r="D1971" s="21" t="s">
        <v>163</v>
      </c>
      <c r="E1971" s="21" t="s">
        <v>163</v>
      </c>
      <c r="F1971" s="22"/>
      <c r="G1971" s="21" t="s">
        <v>163</v>
      </c>
      <c r="H1971" s="20" t="s">
        <v>163</v>
      </c>
      <c r="I1971" s="23" t="s">
        <v>163</v>
      </c>
      <c r="J1971" s="23" t="s">
        <v>163</v>
      </c>
      <c r="K1971" s="24" t="s">
        <v>163</v>
      </c>
      <c r="L1971" s="20" t="s">
        <v>163</v>
      </c>
      <c r="M1971" s="12"/>
      <c r="N1971" s="12"/>
      <c r="O1971" s="12"/>
      <c r="P1971" s="12"/>
      <c r="Q1971" s="12"/>
      <c r="R1971" s="5"/>
      <c r="S1971" s="20"/>
      <c r="T1971" s="20"/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0"/>
      <c r="AE1971" s="12"/>
      <c r="AF1971" s="12"/>
    </row>
    <row r="1972" spans="1:32" ht="15" customHeight="1">
      <c r="A1972" s="14"/>
      <c r="B1972" s="3"/>
      <c r="C1972" s="20" t="s">
        <v>163</v>
      </c>
      <c r="D1972" s="21" t="s">
        <v>163</v>
      </c>
      <c r="E1972" s="21" t="s">
        <v>163</v>
      </c>
      <c r="F1972" s="22"/>
      <c r="G1972" s="21" t="s">
        <v>163</v>
      </c>
      <c r="H1972" s="20" t="s">
        <v>163</v>
      </c>
      <c r="I1972" s="23" t="s">
        <v>163</v>
      </c>
      <c r="J1972" s="23" t="s">
        <v>163</v>
      </c>
      <c r="K1972" s="24" t="s">
        <v>163</v>
      </c>
      <c r="L1972" s="20" t="s">
        <v>163</v>
      </c>
      <c r="M1972" s="12"/>
      <c r="N1972" s="12"/>
      <c r="O1972" s="12"/>
      <c r="P1972" s="12"/>
      <c r="Q1972" s="12"/>
      <c r="R1972" s="5"/>
      <c r="S1972" s="20"/>
      <c r="T1972" s="20"/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0"/>
      <c r="AE1972" s="12"/>
      <c r="AF1972" s="12"/>
    </row>
    <row r="1973" spans="1:32" ht="15" customHeight="1">
      <c r="A1973" s="14"/>
      <c r="B1973" s="3"/>
      <c r="C1973" s="20" t="s">
        <v>163</v>
      </c>
      <c r="D1973" s="21" t="s">
        <v>163</v>
      </c>
      <c r="E1973" s="21" t="s">
        <v>163</v>
      </c>
      <c r="F1973" s="22"/>
      <c r="G1973" s="21" t="s">
        <v>163</v>
      </c>
      <c r="H1973" s="20" t="s">
        <v>163</v>
      </c>
      <c r="I1973" s="23" t="s">
        <v>163</v>
      </c>
      <c r="J1973" s="23" t="s">
        <v>163</v>
      </c>
      <c r="K1973" s="24" t="s">
        <v>163</v>
      </c>
      <c r="L1973" s="20" t="s">
        <v>163</v>
      </c>
      <c r="M1973" s="12"/>
      <c r="N1973" s="12"/>
      <c r="O1973" s="12"/>
      <c r="P1973" s="12"/>
      <c r="Q1973" s="12"/>
      <c r="R1973" s="5"/>
      <c r="S1973" s="20"/>
      <c r="T1973" s="20"/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0"/>
      <c r="AE1973" s="12"/>
      <c r="AF1973" s="12"/>
    </row>
    <row r="1974" spans="1:32" ht="15" customHeight="1">
      <c r="A1974" s="14"/>
      <c r="B1974" s="3"/>
      <c r="C1974" s="20" t="s">
        <v>163</v>
      </c>
      <c r="D1974" s="21" t="s">
        <v>163</v>
      </c>
      <c r="E1974" s="21" t="s">
        <v>163</v>
      </c>
      <c r="F1974" s="22"/>
      <c r="G1974" s="21" t="s">
        <v>163</v>
      </c>
      <c r="H1974" s="20" t="s">
        <v>163</v>
      </c>
      <c r="I1974" s="23" t="s">
        <v>163</v>
      </c>
      <c r="J1974" s="23" t="s">
        <v>163</v>
      </c>
      <c r="K1974" s="24" t="s">
        <v>163</v>
      </c>
      <c r="L1974" s="20" t="s">
        <v>163</v>
      </c>
      <c r="M1974" s="12"/>
      <c r="N1974" s="12"/>
      <c r="O1974" s="12"/>
      <c r="P1974" s="12"/>
      <c r="Q1974" s="12"/>
      <c r="R1974" s="5"/>
      <c r="S1974" s="20"/>
      <c r="T1974" s="2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12"/>
      <c r="AF1974" s="12"/>
    </row>
    <row r="1975" spans="1:32" ht="15" customHeight="1">
      <c r="A1975" s="14"/>
      <c r="B1975" s="3"/>
      <c r="C1975" s="20" t="s">
        <v>163</v>
      </c>
      <c r="D1975" s="21" t="s">
        <v>163</v>
      </c>
      <c r="E1975" s="21" t="s">
        <v>163</v>
      </c>
      <c r="F1975" s="22"/>
      <c r="G1975" s="21" t="s">
        <v>163</v>
      </c>
      <c r="H1975" s="20" t="s">
        <v>163</v>
      </c>
      <c r="I1975" s="23" t="s">
        <v>163</v>
      </c>
      <c r="J1975" s="23" t="s">
        <v>163</v>
      </c>
      <c r="K1975" s="24" t="s">
        <v>163</v>
      </c>
      <c r="L1975" s="20" t="s">
        <v>163</v>
      </c>
      <c r="M1975" s="12"/>
      <c r="N1975" s="12"/>
      <c r="O1975" s="12"/>
      <c r="P1975" s="12"/>
      <c r="Q1975" s="12"/>
      <c r="R1975" s="5"/>
      <c r="S1975" s="20"/>
      <c r="T1975" s="20"/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0"/>
      <c r="AE1975" s="12"/>
      <c r="AF1975" s="12"/>
    </row>
    <row r="1976" spans="1:32" ht="15" customHeight="1">
      <c r="A1976" s="14"/>
      <c r="B1976" s="3"/>
      <c r="C1976" s="20" t="s">
        <v>163</v>
      </c>
      <c r="D1976" s="21" t="s">
        <v>163</v>
      </c>
      <c r="E1976" s="21" t="s">
        <v>163</v>
      </c>
      <c r="F1976" s="22"/>
      <c r="G1976" s="21" t="s">
        <v>163</v>
      </c>
      <c r="H1976" s="20" t="s">
        <v>163</v>
      </c>
      <c r="I1976" s="23" t="s">
        <v>163</v>
      </c>
      <c r="J1976" s="23" t="s">
        <v>163</v>
      </c>
      <c r="K1976" s="24" t="s">
        <v>163</v>
      </c>
      <c r="L1976" s="20" t="s">
        <v>163</v>
      </c>
      <c r="M1976" s="12"/>
      <c r="N1976" s="12"/>
      <c r="O1976" s="12"/>
      <c r="P1976" s="12"/>
      <c r="Q1976" s="12"/>
      <c r="R1976" s="5"/>
      <c r="S1976" s="20"/>
      <c r="T1976" s="2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12"/>
      <c r="AF1976" s="12"/>
    </row>
    <row r="1977" spans="1:32" ht="15" customHeight="1">
      <c r="A1977" s="14"/>
      <c r="B1977" s="3"/>
      <c r="C1977" s="20" t="s">
        <v>163</v>
      </c>
      <c r="D1977" s="21" t="s">
        <v>163</v>
      </c>
      <c r="E1977" s="21" t="s">
        <v>163</v>
      </c>
      <c r="F1977" s="22"/>
      <c r="G1977" s="21" t="s">
        <v>163</v>
      </c>
      <c r="H1977" s="20" t="s">
        <v>163</v>
      </c>
      <c r="I1977" s="23" t="s">
        <v>163</v>
      </c>
      <c r="J1977" s="23" t="s">
        <v>163</v>
      </c>
      <c r="K1977" s="24" t="s">
        <v>163</v>
      </c>
      <c r="L1977" s="20" t="s">
        <v>163</v>
      </c>
      <c r="M1977" s="12"/>
      <c r="N1977" s="12"/>
      <c r="O1977" s="12"/>
      <c r="P1977" s="12"/>
      <c r="Q1977" s="12"/>
      <c r="R1977" s="5"/>
      <c r="S1977" s="20"/>
      <c r="T1977" s="20"/>
      <c r="U1977" s="20"/>
      <c r="V1977" s="20"/>
      <c r="W1977" s="20"/>
      <c r="X1977" s="20"/>
      <c r="Y1977" s="20"/>
      <c r="Z1977" s="20"/>
      <c r="AA1977" s="20"/>
      <c r="AB1977" s="20"/>
      <c r="AC1977" s="20"/>
      <c r="AD1977" s="20"/>
      <c r="AE1977" s="12"/>
      <c r="AF1977" s="12"/>
    </row>
    <row r="1978" spans="1:32" ht="15" customHeight="1">
      <c r="A1978" s="14"/>
      <c r="B1978" s="3"/>
      <c r="C1978" s="20" t="s">
        <v>163</v>
      </c>
      <c r="D1978" s="21" t="s">
        <v>163</v>
      </c>
      <c r="E1978" s="21" t="s">
        <v>163</v>
      </c>
      <c r="F1978" s="22"/>
      <c r="G1978" s="21" t="s">
        <v>163</v>
      </c>
      <c r="H1978" s="20" t="s">
        <v>163</v>
      </c>
      <c r="I1978" s="23" t="s">
        <v>163</v>
      </c>
      <c r="J1978" s="23" t="s">
        <v>163</v>
      </c>
      <c r="K1978" s="24" t="s">
        <v>163</v>
      </c>
      <c r="L1978" s="20" t="s">
        <v>163</v>
      </c>
      <c r="M1978" s="12"/>
      <c r="N1978" s="12"/>
      <c r="O1978" s="12"/>
      <c r="P1978" s="12"/>
      <c r="Q1978" s="12"/>
      <c r="R1978" s="5"/>
      <c r="S1978" s="20"/>
      <c r="T1978" s="20"/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0"/>
      <c r="AE1978" s="12"/>
      <c r="AF1978" s="12"/>
    </row>
    <row r="1979" spans="1:32" ht="15" customHeight="1">
      <c r="A1979" s="14"/>
      <c r="B1979" s="3"/>
      <c r="C1979" s="20" t="s">
        <v>163</v>
      </c>
      <c r="D1979" s="21" t="s">
        <v>163</v>
      </c>
      <c r="E1979" s="21" t="s">
        <v>163</v>
      </c>
      <c r="F1979" s="22"/>
      <c r="G1979" s="21" t="s">
        <v>163</v>
      </c>
      <c r="H1979" s="20" t="s">
        <v>163</v>
      </c>
      <c r="I1979" s="23" t="s">
        <v>163</v>
      </c>
      <c r="J1979" s="23" t="s">
        <v>163</v>
      </c>
      <c r="K1979" s="24" t="s">
        <v>163</v>
      </c>
      <c r="L1979" s="20" t="s">
        <v>163</v>
      </c>
      <c r="M1979" s="12"/>
      <c r="N1979" s="12"/>
      <c r="O1979" s="12"/>
      <c r="P1979" s="12"/>
      <c r="Q1979" s="12"/>
      <c r="R1979" s="5"/>
      <c r="S1979" s="20"/>
      <c r="T1979" s="20"/>
      <c r="U1979" s="20"/>
      <c r="V1979" s="20"/>
      <c r="W1979" s="20"/>
      <c r="X1979" s="20"/>
      <c r="Y1979" s="20"/>
      <c r="Z1979" s="20"/>
      <c r="AA1979" s="20"/>
      <c r="AB1979" s="20"/>
      <c r="AC1979" s="20"/>
      <c r="AD1979" s="20"/>
      <c r="AE1979" s="12"/>
      <c r="AF1979" s="12"/>
    </row>
    <row r="1980" spans="1:32" ht="15" customHeight="1">
      <c r="A1980" s="14"/>
      <c r="B1980" s="3"/>
      <c r="C1980" s="20" t="s">
        <v>163</v>
      </c>
      <c r="D1980" s="21" t="s">
        <v>163</v>
      </c>
      <c r="E1980" s="21" t="s">
        <v>163</v>
      </c>
      <c r="F1980" s="22"/>
      <c r="G1980" s="21" t="s">
        <v>163</v>
      </c>
      <c r="H1980" s="20" t="s">
        <v>163</v>
      </c>
      <c r="I1980" s="23" t="s">
        <v>163</v>
      </c>
      <c r="J1980" s="23" t="s">
        <v>163</v>
      </c>
      <c r="K1980" s="24" t="s">
        <v>163</v>
      </c>
      <c r="L1980" s="20" t="s">
        <v>163</v>
      </c>
      <c r="M1980" s="12"/>
      <c r="N1980" s="12"/>
      <c r="O1980" s="12"/>
      <c r="P1980" s="12"/>
      <c r="Q1980" s="12"/>
      <c r="R1980" s="5"/>
      <c r="S1980" s="20"/>
      <c r="T1980" s="20"/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0"/>
      <c r="AE1980" s="12"/>
      <c r="AF1980" s="12"/>
    </row>
    <row r="1981" spans="1:32" ht="15" customHeight="1">
      <c r="A1981" s="14"/>
      <c r="B1981" s="3"/>
      <c r="C1981" s="20" t="s">
        <v>163</v>
      </c>
      <c r="D1981" s="21" t="s">
        <v>163</v>
      </c>
      <c r="E1981" s="21" t="s">
        <v>163</v>
      </c>
      <c r="F1981" s="22"/>
      <c r="G1981" s="21" t="s">
        <v>163</v>
      </c>
      <c r="H1981" s="20" t="s">
        <v>163</v>
      </c>
      <c r="I1981" s="23" t="s">
        <v>163</v>
      </c>
      <c r="J1981" s="23" t="s">
        <v>163</v>
      </c>
      <c r="K1981" s="24" t="s">
        <v>163</v>
      </c>
      <c r="L1981" s="20" t="s">
        <v>163</v>
      </c>
      <c r="M1981" s="12"/>
      <c r="N1981" s="12"/>
      <c r="O1981" s="12"/>
      <c r="P1981" s="12"/>
      <c r="Q1981" s="12"/>
      <c r="R1981" s="5"/>
      <c r="S1981" s="20"/>
      <c r="T1981" s="20"/>
      <c r="U1981" s="20"/>
      <c r="V1981" s="20"/>
      <c r="W1981" s="20"/>
      <c r="X1981" s="20"/>
      <c r="Y1981" s="20"/>
      <c r="Z1981" s="20"/>
      <c r="AA1981" s="20"/>
      <c r="AB1981" s="20"/>
      <c r="AC1981" s="20"/>
      <c r="AD1981" s="20"/>
      <c r="AE1981" s="12"/>
      <c r="AF1981" s="12"/>
    </row>
    <row r="1982" spans="1:32" ht="15" customHeight="1">
      <c r="A1982" s="14"/>
      <c r="B1982" s="3"/>
      <c r="C1982" s="20" t="s">
        <v>163</v>
      </c>
      <c r="D1982" s="21" t="s">
        <v>163</v>
      </c>
      <c r="E1982" s="21" t="s">
        <v>163</v>
      </c>
      <c r="F1982" s="22"/>
      <c r="G1982" s="21" t="s">
        <v>163</v>
      </c>
      <c r="H1982" s="20" t="s">
        <v>163</v>
      </c>
      <c r="I1982" s="23" t="s">
        <v>163</v>
      </c>
      <c r="J1982" s="23" t="s">
        <v>163</v>
      </c>
      <c r="K1982" s="24" t="s">
        <v>163</v>
      </c>
      <c r="L1982" s="20" t="s">
        <v>163</v>
      </c>
      <c r="M1982" s="12"/>
      <c r="N1982" s="12"/>
      <c r="O1982" s="12"/>
      <c r="P1982" s="12"/>
      <c r="Q1982" s="12"/>
      <c r="R1982" s="5"/>
      <c r="S1982" s="20"/>
      <c r="T1982" s="20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0"/>
      <c r="AE1982" s="12"/>
      <c r="AF1982" s="12"/>
    </row>
    <row r="1983" spans="1:32" ht="15" customHeight="1">
      <c r="A1983" s="14"/>
      <c r="B1983" s="3"/>
      <c r="C1983" s="20" t="s">
        <v>163</v>
      </c>
      <c r="D1983" s="21" t="s">
        <v>163</v>
      </c>
      <c r="E1983" s="21" t="s">
        <v>163</v>
      </c>
      <c r="F1983" s="22"/>
      <c r="G1983" s="21" t="s">
        <v>163</v>
      </c>
      <c r="H1983" s="20" t="s">
        <v>163</v>
      </c>
      <c r="I1983" s="23" t="s">
        <v>163</v>
      </c>
      <c r="J1983" s="23" t="s">
        <v>163</v>
      </c>
      <c r="K1983" s="24" t="s">
        <v>163</v>
      </c>
      <c r="L1983" s="20" t="s">
        <v>163</v>
      </c>
      <c r="M1983" s="12"/>
      <c r="N1983" s="12"/>
      <c r="O1983" s="12"/>
      <c r="P1983" s="12"/>
      <c r="Q1983" s="12"/>
      <c r="R1983" s="5"/>
      <c r="S1983" s="20"/>
      <c r="T1983" s="20"/>
      <c r="U1983" s="20"/>
      <c r="V1983" s="20"/>
      <c r="W1983" s="20"/>
      <c r="X1983" s="20"/>
      <c r="Y1983" s="20"/>
      <c r="Z1983" s="20"/>
      <c r="AA1983" s="20"/>
      <c r="AB1983" s="20"/>
      <c r="AC1983" s="20"/>
      <c r="AD1983" s="20"/>
      <c r="AE1983" s="12"/>
      <c r="AF1983" s="12"/>
    </row>
    <row r="1984" spans="1:32" ht="15" customHeight="1">
      <c r="A1984" s="14"/>
      <c r="B1984" s="3"/>
      <c r="C1984" s="20" t="s">
        <v>163</v>
      </c>
      <c r="D1984" s="21" t="s">
        <v>163</v>
      </c>
      <c r="E1984" s="21" t="s">
        <v>163</v>
      </c>
      <c r="F1984" s="22"/>
      <c r="G1984" s="21" t="s">
        <v>163</v>
      </c>
      <c r="H1984" s="20" t="s">
        <v>163</v>
      </c>
      <c r="I1984" s="23" t="s">
        <v>163</v>
      </c>
      <c r="J1984" s="23" t="s">
        <v>163</v>
      </c>
      <c r="K1984" s="24" t="s">
        <v>163</v>
      </c>
      <c r="L1984" s="20" t="s">
        <v>163</v>
      </c>
      <c r="M1984" s="12"/>
      <c r="N1984" s="12"/>
      <c r="O1984" s="12"/>
      <c r="P1984" s="12"/>
      <c r="Q1984" s="12"/>
      <c r="R1984" s="5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12"/>
      <c r="AF1984" s="12"/>
    </row>
    <row r="1985" spans="1:32" ht="15" customHeight="1">
      <c r="A1985" s="14"/>
      <c r="B1985" s="3"/>
      <c r="C1985" s="20" t="s">
        <v>163</v>
      </c>
      <c r="D1985" s="21" t="s">
        <v>163</v>
      </c>
      <c r="E1985" s="21" t="s">
        <v>163</v>
      </c>
      <c r="F1985" s="22"/>
      <c r="G1985" s="21" t="s">
        <v>163</v>
      </c>
      <c r="H1985" s="20" t="s">
        <v>163</v>
      </c>
      <c r="I1985" s="23" t="s">
        <v>163</v>
      </c>
      <c r="J1985" s="23" t="s">
        <v>163</v>
      </c>
      <c r="K1985" s="24" t="s">
        <v>163</v>
      </c>
      <c r="L1985" s="20" t="s">
        <v>163</v>
      </c>
      <c r="M1985" s="12"/>
      <c r="N1985" s="12"/>
      <c r="O1985" s="12"/>
      <c r="P1985" s="12"/>
      <c r="Q1985" s="12"/>
      <c r="R1985" s="5"/>
      <c r="S1985" s="20"/>
      <c r="T1985" s="20"/>
      <c r="U1985" s="20"/>
      <c r="V1985" s="20"/>
      <c r="W1985" s="20"/>
      <c r="X1985" s="20"/>
      <c r="Y1985" s="20"/>
      <c r="Z1985" s="20"/>
      <c r="AA1985" s="20"/>
      <c r="AB1985" s="20"/>
      <c r="AC1985" s="20"/>
      <c r="AD1985" s="20"/>
      <c r="AE1985" s="12"/>
      <c r="AF1985" s="12"/>
    </row>
    <row r="1986" spans="1:32" ht="15" customHeight="1">
      <c r="A1986" s="14"/>
      <c r="B1986" s="3"/>
      <c r="C1986" s="20" t="s">
        <v>163</v>
      </c>
      <c r="D1986" s="21" t="s">
        <v>163</v>
      </c>
      <c r="E1986" s="21" t="s">
        <v>163</v>
      </c>
      <c r="F1986" s="22"/>
      <c r="G1986" s="21" t="s">
        <v>163</v>
      </c>
      <c r="H1986" s="20" t="s">
        <v>163</v>
      </c>
      <c r="I1986" s="23" t="s">
        <v>163</v>
      </c>
      <c r="J1986" s="23" t="s">
        <v>163</v>
      </c>
      <c r="K1986" s="24" t="s">
        <v>163</v>
      </c>
      <c r="L1986" s="20" t="s">
        <v>163</v>
      </c>
      <c r="M1986" s="12"/>
      <c r="N1986" s="12"/>
      <c r="O1986" s="12"/>
      <c r="P1986" s="12"/>
      <c r="Q1986" s="12"/>
      <c r="R1986" s="5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12"/>
      <c r="AF1986" s="12"/>
    </row>
    <row r="1987" spans="1:32" ht="15" customHeight="1">
      <c r="A1987" s="14"/>
      <c r="B1987" s="3"/>
      <c r="C1987" s="20" t="s">
        <v>163</v>
      </c>
      <c r="D1987" s="21" t="s">
        <v>163</v>
      </c>
      <c r="E1987" s="21" t="s">
        <v>163</v>
      </c>
      <c r="F1987" s="22"/>
      <c r="G1987" s="21" t="s">
        <v>163</v>
      </c>
      <c r="H1987" s="20" t="s">
        <v>163</v>
      </c>
      <c r="I1987" s="23" t="s">
        <v>163</v>
      </c>
      <c r="J1987" s="23" t="s">
        <v>163</v>
      </c>
      <c r="K1987" s="24" t="s">
        <v>163</v>
      </c>
      <c r="L1987" s="20" t="s">
        <v>163</v>
      </c>
      <c r="M1987" s="12"/>
      <c r="N1987" s="12"/>
      <c r="O1987" s="12"/>
      <c r="P1987" s="12"/>
      <c r="Q1987" s="12"/>
      <c r="R1987" s="5"/>
      <c r="S1987" s="20"/>
      <c r="T1987" s="20"/>
      <c r="U1987" s="20"/>
      <c r="V1987" s="20"/>
      <c r="W1987" s="20"/>
      <c r="X1987" s="20"/>
      <c r="Y1987" s="20"/>
      <c r="Z1987" s="20"/>
      <c r="AA1987" s="20"/>
      <c r="AB1987" s="20"/>
      <c r="AC1987" s="20"/>
      <c r="AD1987" s="20"/>
      <c r="AE1987" s="12"/>
      <c r="AF1987" s="12"/>
    </row>
    <row r="1988" spans="1:32" ht="15" customHeight="1">
      <c r="A1988" s="14"/>
      <c r="B1988" s="3"/>
      <c r="C1988" s="20" t="s">
        <v>163</v>
      </c>
      <c r="D1988" s="21" t="s">
        <v>163</v>
      </c>
      <c r="E1988" s="21" t="s">
        <v>163</v>
      </c>
      <c r="F1988" s="22"/>
      <c r="G1988" s="21" t="s">
        <v>163</v>
      </c>
      <c r="H1988" s="20" t="s">
        <v>163</v>
      </c>
      <c r="I1988" s="23" t="s">
        <v>163</v>
      </c>
      <c r="J1988" s="23" t="s">
        <v>163</v>
      </c>
      <c r="K1988" s="24" t="s">
        <v>163</v>
      </c>
      <c r="L1988" s="20" t="s">
        <v>163</v>
      </c>
      <c r="M1988" s="12"/>
      <c r="N1988" s="12"/>
      <c r="O1988" s="12"/>
      <c r="P1988" s="12"/>
      <c r="Q1988" s="12"/>
      <c r="R1988" s="5"/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12"/>
      <c r="AF1988" s="12"/>
    </row>
    <row r="1989" spans="1:32" ht="15" customHeight="1">
      <c r="A1989" s="14"/>
      <c r="B1989" s="3"/>
      <c r="C1989" s="20" t="s">
        <v>163</v>
      </c>
      <c r="D1989" s="21" t="s">
        <v>163</v>
      </c>
      <c r="E1989" s="21" t="s">
        <v>163</v>
      </c>
      <c r="F1989" s="22"/>
      <c r="G1989" s="21" t="s">
        <v>163</v>
      </c>
      <c r="H1989" s="20" t="s">
        <v>163</v>
      </c>
      <c r="I1989" s="23" t="s">
        <v>163</v>
      </c>
      <c r="J1989" s="23" t="s">
        <v>163</v>
      </c>
      <c r="K1989" s="24" t="s">
        <v>163</v>
      </c>
      <c r="L1989" s="20" t="s">
        <v>163</v>
      </c>
      <c r="M1989" s="12"/>
      <c r="N1989" s="12"/>
      <c r="O1989" s="12"/>
      <c r="P1989" s="12"/>
      <c r="Q1989" s="12"/>
      <c r="R1989" s="5"/>
      <c r="S1989" s="20"/>
      <c r="T1989" s="20"/>
      <c r="U1989" s="20"/>
      <c r="V1989" s="20"/>
      <c r="W1989" s="20"/>
      <c r="X1989" s="20"/>
      <c r="Y1989" s="20"/>
      <c r="Z1989" s="20"/>
      <c r="AA1989" s="20"/>
      <c r="AB1989" s="20"/>
      <c r="AC1989" s="20"/>
      <c r="AD1989" s="20"/>
      <c r="AE1989" s="12"/>
      <c r="AF1989" s="12"/>
    </row>
    <row r="1990" spans="1:32" ht="15" customHeight="1">
      <c r="A1990" s="14"/>
      <c r="B1990" s="3"/>
      <c r="C1990" s="20" t="s">
        <v>163</v>
      </c>
      <c r="D1990" s="21" t="s">
        <v>163</v>
      </c>
      <c r="E1990" s="21" t="s">
        <v>163</v>
      </c>
      <c r="F1990" s="22"/>
      <c r="G1990" s="21" t="s">
        <v>163</v>
      </c>
      <c r="H1990" s="20" t="s">
        <v>163</v>
      </c>
      <c r="I1990" s="23" t="s">
        <v>163</v>
      </c>
      <c r="J1990" s="23" t="s">
        <v>163</v>
      </c>
      <c r="K1990" s="24" t="s">
        <v>163</v>
      </c>
      <c r="L1990" s="20" t="s">
        <v>163</v>
      </c>
      <c r="M1990" s="12"/>
      <c r="N1990" s="12"/>
      <c r="O1990" s="12"/>
      <c r="P1990" s="12"/>
      <c r="Q1990" s="12"/>
      <c r="R1990" s="5"/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12"/>
      <c r="AF1990" s="12"/>
    </row>
    <row r="1991" spans="1:32" ht="15" customHeight="1">
      <c r="A1991" s="14"/>
      <c r="B1991" s="3"/>
      <c r="C1991" s="20" t="s">
        <v>163</v>
      </c>
      <c r="D1991" s="21" t="s">
        <v>163</v>
      </c>
      <c r="E1991" s="21" t="s">
        <v>163</v>
      </c>
      <c r="F1991" s="22"/>
      <c r="G1991" s="21" t="s">
        <v>163</v>
      </c>
      <c r="H1991" s="20" t="s">
        <v>163</v>
      </c>
      <c r="I1991" s="23" t="s">
        <v>163</v>
      </c>
      <c r="J1991" s="23" t="s">
        <v>163</v>
      </c>
      <c r="K1991" s="24" t="s">
        <v>163</v>
      </c>
      <c r="L1991" s="20" t="s">
        <v>163</v>
      </c>
      <c r="M1991" s="12"/>
      <c r="N1991" s="12"/>
      <c r="O1991" s="12"/>
      <c r="P1991" s="12"/>
      <c r="Q1991" s="12"/>
      <c r="R1991" s="5"/>
      <c r="S1991" s="20"/>
      <c r="T1991" s="2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12"/>
      <c r="AF1991" s="12"/>
    </row>
    <row r="1992" spans="1:32" ht="15" customHeight="1">
      <c r="A1992" s="14"/>
      <c r="B1992" s="3"/>
      <c r="C1992" s="20" t="s">
        <v>163</v>
      </c>
      <c r="D1992" s="21" t="s">
        <v>163</v>
      </c>
      <c r="E1992" s="21" t="s">
        <v>163</v>
      </c>
      <c r="F1992" s="22"/>
      <c r="G1992" s="21" t="s">
        <v>163</v>
      </c>
      <c r="H1992" s="20" t="s">
        <v>163</v>
      </c>
      <c r="I1992" s="23" t="s">
        <v>163</v>
      </c>
      <c r="J1992" s="23" t="s">
        <v>163</v>
      </c>
      <c r="K1992" s="24" t="s">
        <v>163</v>
      </c>
      <c r="L1992" s="20" t="s">
        <v>163</v>
      </c>
      <c r="M1992" s="12"/>
      <c r="N1992" s="12"/>
      <c r="O1992" s="12"/>
      <c r="P1992" s="12"/>
      <c r="Q1992" s="12"/>
      <c r="R1992" s="5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12"/>
      <c r="AF1992" s="12"/>
    </row>
    <row r="1993" spans="1:32" ht="15" customHeight="1">
      <c r="A1993" s="14"/>
      <c r="B1993" s="3"/>
      <c r="C1993" s="20" t="s">
        <v>163</v>
      </c>
      <c r="D1993" s="21" t="s">
        <v>163</v>
      </c>
      <c r="E1993" s="21" t="s">
        <v>163</v>
      </c>
      <c r="F1993" s="22"/>
      <c r="G1993" s="21" t="s">
        <v>163</v>
      </c>
      <c r="H1993" s="20" t="s">
        <v>163</v>
      </c>
      <c r="I1993" s="23" t="s">
        <v>163</v>
      </c>
      <c r="J1993" s="23" t="s">
        <v>163</v>
      </c>
      <c r="K1993" s="24" t="s">
        <v>163</v>
      </c>
      <c r="L1993" s="20" t="s">
        <v>163</v>
      </c>
      <c r="M1993" s="12"/>
      <c r="N1993" s="12"/>
      <c r="O1993" s="12"/>
      <c r="P1993" s="12"/>
      <c r="Q1993" s="12"/>
      <c r="R1993" s="5"/>
      <c r="S1993" s="20"/>
      <c r="T1993" s="2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"/>
      <c r="AE1993" s="12"/>
      <c r="AF1993" s="12"/>
    </row>
    <row r="1994" spans="1:32" ht="15" customHeight="1">
      <c r="A1994" s="14"/>
      <c r="B1994" s="3"/>
      <c r="C1994" s="20" t="s">
        <v>163</v>
      </c>
      <c r="D1994" s="21" t="s">
        <v>163</v>
      </c>
      <c r="E1994" s="21" t="s">
        <v>163</v>
      </c>
      <c r="F1994" s="22"/>
      <c r="G1994" s="21" t="s">
        <v>163</v>
      </c>
      <c r="H1994" s="20" t="s">
        <v>163</v>
      </c>
      <c r="I1994" s="23" t="s">
        <v>163</v>
      </c>
      <c r="J1994" s="23" t="s">
        <v>163</v>
      </c>
      <c r="K1994" s="24" t="s">
        <v>163</v>
      </c>
      <c r="L1994" s="20" t="s">
        <v>163</v>
      </c>
      <c r="M1994" s="12"/>
      <c r="N1994" s="12"/>
      <c r="O1994" s="12"/>
      <c r="P1994" s="12"/>
      <c r="Q1994" s="12"/>
      <c r="R1994" s="5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12"/>
      <c r="AF1994" s="12"/>
    </row>
    <row r="1995" spans="1:32" ht="15" customHeight="1">
      <c r="A1995" s="14"/>
      <c r="B1995" s="3"/>
      <c r="C1995" s="20" t="s">
        <v>163</v>
      </c>
      <c r="D1995" s="21" t="s">
        <v>163</v>
      </c>
      <c r="E1995" s="21" t="s">
        <v>163</v>
      </c>
      <c r="F1995" s="22"/>
      <c r="G1995" s="21" t="s">
        <v>163</v>
      </c>
      <c r="H1995" s="20" t="s">
        <v>163</v>
      </c>
      <c r="I1995" s="23" t="s">
        <v>163</v>
      </c>
      <c r="J1995" s="23" t="s">
        <v>163</v>
      </c>
      <c r="K1995" s="24" t="s">
        <v>163</v>
      </c>
      <c r="L1995" s="20" t="s">
        <v>163</v>
      </c>
      <c r="M1995" s="12"/>
      <c r="N1995" s="12"/>
      <c r="O1995" s="12"/>
      <c r="P1995" s="12"/>
      <c r="Q1995" s="12"/>
      <c r="R1995" s="5"/>
      <c r="S1995" s="20"/>
      <c r="T1995" s="20"/>
      <c r="U1995" s="20"/>
      <c r="V1995" s="20"/>
      <c r="W1995" s="20"/>
      <c r="X1995" s="20"/>
      <c r="Y1995" s="20"/>
      <c r="Z1995" s="20"/>
      <c r="AA1995" s="20"/>
      <c r="AB1995" s="20"/>
      <c r="AC1995" s="20"/>
      <c r="AD1995" s="20"/>
      <c r="AE1995" s="12"/>
      <c r="AF1995" s="12"/>
    </row>
    <row r="1996" spans="1:32" ht="15" customHeight="1">
      <c r="A1996" s="14"/>
      <c r="B1996" s="3"/>
      <c r="C1996" s="20" t="s">
        <v>163</v>
      </c>
      <c r="D1996" s="21" t="s">
        <v>163</v>
      </c>
      <c r="E1996" s="21" t="s">
        <v>163</v>
      </c>
      <c r="F1996" s="22"/>
      <c r="G1996" s="21" t="s">
        <v>163</v>
      </c>
      <c r="H1996" s="20" t="s">
        <v>163</v>
      </c>
      <c r="I1996" s="23" t="s">
        <v>163</v>
      </c>
      <c r="J1996" s="23" t="s">
        <v>163</v>
      </c>
      <c r="K1996" s="24" t="s">
        <v>163</v>
      </c>
      <c r="L1996" s="20" t="s">
        <v>163</v>
      </c>
      <c r="M1996" s="12"/>
      <c r="N1996" s="12"/>
      <c r="O1996" s="12"/>
      <c r="P1996" s="12"/>
      <c r="Q1996" s="12"/>
      <c r="R1996" s="5"/>
      <c r="S1996" s="20"/>
      <c r="T1996" s="20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0"/>
      <c r="AE1996" s="12"/>
      <c r="AF1996" s="12"/>
    </row>
    <row r="1997" spans="1:32" ht="15" customHeight="1">
      <c r="A1997" s="14"/>
      <c r="B1997" s="3"/>
      <c r="C1997" s="20" t="s">
        <v>163</v>
      </c>
      <c r="D1997" s="21" t="s">
        <v>163</v>
      </c>
      <c r="E1997" s="21" t="s">
        <v>163</v>
      </c>
      <c r="F1997" s="22"/>
      <c r="G1997" s="21" t="s">
        <v>163</v>
      </c>
      <c r="H1997" s="20" t="s">
        <v>163</v>
      </c>
      <c r="I1997" s="23" t="s">
        <v>163</v>
      </c>
      <c r="J1997" s="23" t="s">
        <v>163</v>
      </c>
      <c r="K1997" s="24" t="s">
        <v>163</v>
      </c>
      <c r="L1997" s="20" t="s">
        <v>163</v>
      </c>
      <c r="M1997" s="12"/>
      <c r="N1997" s="12"/>
      <c r="O1997" s="12"/>
      <c r="P1997" s="12"/>
      <c r="Q1997" s="12"/>
      <c r="R1997" s="5"/>
      <c r="S1997" s="20"/>
      <c r="T1997" s="20"/>
      <c r="U1997" s="20"/>
      <c r="V1997" s="20"/>
      <c r="W1997" s="20"/>
      <c r="X1997" s="20"/>
      <c r="Y1997" s="20"/>
      <c r="Z1997" s="20"/>
      <c r="AA1997" s="20"/>
      <c r="AB1997" s="20"/>
      <c r="AC1997" s="20"/>
      <c r="AD1997" s="20"/>
      <c r="AE1997" s="12"/>
      <c r="AF1997" s="12"/>
    </row>
    <row r="1998" spans="1:32" ht="15" customHeight="1">
      <c r="A1998" s="14"/>
      <c r="B1998" s="3"/>
      <c r="C1998" s="20" t="s">
        <v>163</v>
      </c>
      <c r="D1998" s="21" t="s">
        <v>163</v>
      </c>
      <c r="E1998" s="21" t="s">
        <v>163</v>
      </c>
      <c r="F1998" s="22"/>
      <c r="G1998" s="21" t="s">
        <v>163</v>
      </c>
      <c r="H1998" s="20" t="s">
        <v>163</v>
      </c>
      <c r="I1998" s="23" t="s">
        <v>163</v>
      </c>
      <c r="J1998" s="23" t="s">
        <v>163</v>
      </c>
      <c r="K1998" s="24" t="s">
        <v>163</v>
      </c>
      <c r="L1998" s="20" t="s">
        <v>163</v>
      </c>
      <c r="M1998" s="12"/>
      <c r="N1998" s="12"/>
      <c r="O1998" s="12"/>
      <c r="P1998" s="12"/>
      <c r="Q1998" s="12"/>
      <c r="R1998" s="5"/>
      <c r="S1998" s="20"/>
      <c r="T1998" s="20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0"/>
      <c r="AE1998" s="12"/>
      <c r="AF1998" s="12"/>
    </row>
    <row r="1999" spans="1:32" ht="15" customHeight="1">
      <c r="A1999" s="14"/>
      <c r="B1999" s="3"/>
      <c r="C1999" s="20" t="s">
        <v>163</v>
      </c>
      <c r="D1999" s="21" t="s">
        <v>163</v>
      </c>
      <c r="E1999" s="21" t="s">
        <v>163</v>
      </c>
      <c r="F1999" s="22"/>
      <c r="G1999" s="21" t="s">
        <v>163</v>
      </c>
      <c r="H1999" s="20" t="s">
        <v>163</v>
      </c>
      <c r="I1999" s="23" t="s">
        <v>163</v>
      </c>
      <c r="J1999" s="23" t="s">
        <v>163</v>
      </c>
      <c r="K1999" s="24" t="s">
        <v>163</v>
      </c>
      <c r="L1999" s="20" t="s">
        <v>163</v>
      </c>
      <c r="M1999" s="12"/>
      <c r="N1999" s="12"/>
      <c r="O1999" s="12"/>
      <c r="P1999" s="12"/>
      <c r="Q1999" s="12"/>
      <c r="R1999" s="5"/>
      <c r="S1999" s="20"/>
      <c r="T1999" s="20"/>
      <c r="U1999" s="20"/>
      <c r="V1999" s="20"/>
      <c r="W1999" s="20"/>
      <c r="X1999" s="20"/>
      <c r="Y1999" s="20"/>
      <c r="Z1999" s="20"/>
      <c r="AA1999" s="20"/>
      <c r="AB1999" s="20"/>
      <c r="AC1999" s="20"/>
      <c r="AD1999" s="20"/>
      <c r="AE1999" s="12"/>
      <c r="AF1999" s="12"/>
    </row>
    <row r="2000" spans="1:32" ht="15" customHeight="1">
      <c r="A2000" s="14"/>
      <c r="B2000" s="3"/>
      <c r="C2000" s="20" t="s">
        <v>163</v>
      </c>
      <c r="D2000" s="21" t="s">
        <v>163</v>
      </c>
      <c r="E2000" s="21" t="s">
        <v>163</v>
      </c>
      <c r="F2000" s="22"/>
      <c r="G2000" s="21" t="s">
        <v>163</v>
      </c>
      <c r="H2000" s="20" t="s">
        <v>163</v>
      </c>
      <c r="I2000" s="23" t="s">
        <v>163</v>
      </c>
      <c r="J2000" s="23" t="s">
        <v>163</v>
      </c>
      <c r="K2000" s="24" t="s">
        <v>163</v>
      </c>
      <c r="L2000" s="20" t="s">
        <v>163</v>
      </c>
      <c r="M2000" s="12"/>
      <c r="N2000" s="12"/>
      <c r="O2000" s="12"/>
      <c r="P2000" s="12"/>
      <c r="Q2000" s="12"/>
      <c r="R2000" s="5"/>
      <c r="S2000" s="20"/>
      <c r="T2000" s="20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12"/>
      <c r="AF2000" s="12"/>
    </row>
    <row r="2001" spans="1:32" ht="15" customHeight="1">
      <c r="A2001" s="14"/>
      <c r="B2001" s="3"/>
      <c r="C2001" s="20" t="s">
        <v>163</v>
      </c>
      <c r="D2001" s="21" t="s">
        <v>163</v>
      </c>
      <c r="E2001" s="21" t="s">
        <v>163</v>
      </c>
      <c r="F2001" s="22"/>
      <c r="G2001" s="21" t="s">
        <v>163</v>
      </c>
      <c r="H2001" s="20" t="s">
        <v>163</v>
      </c>
      <c r="I2001" s="23" t="s">
        <v>163</v>
      </c>
      <c r="J2001" s="23" t="s">
        <v>163</v>
      </c>
      <c r="K2001" s="24" t="s">
        <v>163</v>
      </c>
      <c r="L2001" s="20" t="s">
        <v>163</v>
      </c>
      <c r="M2001" s="12"/>
      <c r="N2001" s="12"/>
      <c r="O2001" s="12"/>
      <c r="P2001" s="12"/>
      <c r="Q2001" s="12"/>
      <c r="R2001" s="5"/>
      <c r="S2001" s="20"/>
      <c r="T2001" s="20"/>
      <c r="U2001" s="20"/>
      <c r="V2001" s="20"/>
      <c r="W2001" s="20"/>
      <c r="X2001" s="20"/>
      <c r="Y2001" s="20"/>
      <c r="Z2001" s="20"/>
      <c r="AA2001" s="20"/>
      <c r="AB2001" s="20"/>
      <c r="AC2001" s="20"/>
      <c r="AD2001" s="20"/>
      <c r="AE2001" s="12"/>
      <c r="AF2001" s="12"/>
    </row>
    <row r="2002" spans="1:32" ht="15" customHeight="1">
      <c r="A2002" s="14"/>
      <c r="B2002" s="3"/>
      <c r="C2002" s="20" t="s">
        <v>163</v>
      </c>
      <c r="D2002" s="21" t="s">
        <v>163</v>
      </c>
      <c r="E2002" s="21" t="s">
        <v>163</v>
      </c>
      <c r="F2002" s="22"/>
      <c r="G2002" s="21" t="s">
        <v>163</v>
      </c>
      <c r="H2002" s="20" t="s">
        <v>163</v>
      </c>
      <c r="I2002" s="23" t="s">
        <v>163</v>
      </c>
      <c r="J2002" s="23" t="s">
        <v>163</v>
      </c>
      <c r="K2002" s="24" t="s">
        <v>163</v>
      </c>
      <c r="L2002" s="20" t="s">
        <v>163</v>
      </c>
      <c r="M2002" s="12"/>
      <c r="N2002" s="12"/>
      <c r="O2002" s="12"/>
      <c r="P2002" s="12"/>
      <c r="Q2002" s="12"/>
      <c r="R2002" s="5"/>
      <c r="S2002" s="20"/>
      <c r="T2002" s="2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12"/>
      <c r="AF2002" s="12"/>
    </row>
    <row r="2003" spans="1:32" ht="15" customHeight="1">
      <c r="A2003" s="14"/>
      <c r="B2003" s="3"/>
      <c r="C2003" s="20" t="s">
        <v>163</v>
      </c>
      <c r="D2003" s="21" t="s">
        <v>163</v>
      </c>
      <c r="E2003" s="21" t="s">
        <v>163</v>
      </c>
      <c r="F2003" s="22"/>
      <c r="G2003" s="21" t="s">
        <v>163</v>
      </c>
      <c r="H2003" s="20" t="s">
        <v>163</v>
      </c>
      <c r="I2003" s="23" t="s">
        <v>163</v>
      </c>
      <c r="J2003" s="23" t="s">
        <v>163</v>
      </c>
      <c r="K2003" s="24" t="s">
        <v>163</v>
      </c>
      <c r="L2003" s="20" t="s">
        <v>163</v>
      </c>
      <c r="M2003" s="12"/>
      <c r="N2003" s="12"/>
      <c r="O2003" s="12"/>
      <c r="P2003" s="12"/>
      <c r="Q2003" s="12"/>
      <c r="R2003" s="5"/>
      <c r="S2003" s="20"/>
      <c r="T2003" s="20"/>
      <c r="U2003" s="20"/>
      <c r="V2003" s="20"/>
      <c r="W2003" s="20"/>
      <c r="X2003" s="20"/>
      <c r="Y2003" s="20"/>
      <c r="Z2003" s="20"/>
      <c r="AA2003" s="20"/>
      <c r="AB2003" s="20"/>
      <c r="AC2003" s="20"/>
      <c r="AD2003" s="20"/>
      <c r="AE2003" s="12"/>
      <c r="AF2003" s="12"/>
    </row>
    <row r="2004" spans="1:32" ht="15" customHeight="1">
      <c r="A2004" s="14"/>
      <c r="B2004" s="3"/>
      <c r="C2004" s="20" t="s">
        <v>163</v>
      </c>
      <c r="D2004" s="21" t="s">
        <v>163</v>
      </c>
      <c r="E2004" s="21" t="s">
        <v>163</v>
      </c>
      <c r="F2004" s="22"/>
      <c r="G2004" s="21" t="s">
        <v>163</v>
      </c>
      <c r="H2004" s="20" t="s">
        <v>163</v>
      </c>
      <c r="I2004" s="23" t="s">
        <v>163</v>
      </c>
      <c r="J2004" s="23" t="s">
        <v>163</v>
      </c>
      <c r="K2004" s="24" t="s">
        <v>163</v>
      </c>
      <c r="L2004" s="20" t="s">
        <v>163</v>
      </c>
      <c r="M2004" s="12"/>
      <c r="N2004" s="12"/>
      <c r="O2004" s="12"/>
      <c r="P2004" s="12"/>
      <c r="Q2004" s="12"/>
      <c r="R2004" s="5"/>
      <c r="S2004" s="20"/>
      <c r="T2004" s="2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"/>
      <c r="AE2004" s="12"/>
      <c r="AF2004" s="12"/>
    </row>
    <row r="2005" spans="1:32" ht="15" customHeight="1">
      <c r="A2005" s="14"/>
      <c r="B2005" s="3"/>
      <c r="C2005" s="20" t="s">
        <v>163</v>
      </c>
      <c r="D2005" s="21" t="s">
        <v>163</v>
      </c>
      <c r="E2005" s="21" t="s">
        <v>163</v>
      </c>
      <c r="F2005" s="22"/>
      <c r="G2005" s="21" t="s">
        <v>163</v>
      </c>
      <c r="H2005" s="20" t="s">
        <v>163</v>
      </c>
      <c r="I2005" s="23" t="s">
        <v>163</v>
      </c>
      <c r="J2005" s="23" t="s">
        <v>163</v>
      </c>
      <c r="K2005" s="24" t="s">
        <v>163</v>
      </c>
      <c r="L2005" s="20" t="s">
        <v>163</v>
      </c>
      <c r="M2005" s="12"/>
      <c r="N2005" s="12"/>
      <c r="O2005" s="12"/>
      <c r="P2005" s="12"/>
      <c r="Q2005" s="12"/>
      <c r="R2005" s="5"/>
      <c r="S2005" s="20"/>
      <c r="T2005" s="20"/>
      <c r="U2005" s="20"/>
      <c r="V2005" s="20"/>
      <c r="W2005" s="20"/>
      <c r="X2005" s="20"/>
      <c r="Y2005" s="20"/>
      <c r="Z2005" s="20"/>
      <c r="AA2005" s="20"/>
      <c r="AB2005" s="20"/>
      <c r="AC2005" s="20"/>
      <c r="AD2005" s="20"/>
      <c r="AE2005" s="12"/>
      <c r="AF2005" s="12"/>
    </row>
    <row r="2006" spans="1:32" ht="15" customHeight="1">
      <c r="A2006" s="14"/>
      <c r="B2006" s="3"/>
      <c r="C2006" s="20" t="s">
        <v>163</v>
      </c>
      <c r="D2006" s="21" t="s">
        <v>163</v>
      </c>
      <c r="E2006" s="21" t="s">
        <v>163</v>
      </c>
      <c r="F2006" s="22"/>
      <c r="G2006" s="21" t="s">
        <v>163</v>
      </c>
      <c r="H2006" s="20" t="s">
        <v>163</v>
      </c>
      <c r="I2006" s="23" t="s">
        <v>163</v>
      </c>
      <c r="J2006" s="23" t="s">
        <v>163</v>
      </c>
      <c r="K2006" s="24" t="s">
        <v>163</v>
      </c>
      <c r="L2006" s="20" t="s">
        <v>163</v>
      </c>
      <c r="M2006" s="12"/>
      <c r="N2006" s="12"/>
      <c r="O2006" s="12"/>
      <c r="P2006" s="12"/>
      <c r="Q2006" s="12"/>
      <c r="R2006" s="5"/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12"/>
      <c r="AF2006" s="12"/>
    </row>
    <row r="2007" spans="1:32" ht="15" customHeight="1">
      <c r="A2007" s="14"/>
      <c r="B2007" s="3"/>
      <c r="C2007" s="20" t="s">
        <v>163</v>
      </c>
      <c r="D2007" s="21" t="s">
        <v>163</v>
      </c>
      <c r="E2007" s="21" t="s">
        <v>163</v>
      </c>
      <c r="F2007" s="22"/>
      <c r="G2007" s="21" t="s">
        <v>163</v>
      </c>
      <c r="H2007" s="20" t="s">
        <v>163</v>
      </c>
      <c r="I2007" s="23" t="s">
        <v>163</v>
      </c>
      <c r="J2007" s="23" t="s">
        <v>163</v>
      </c>
      <c r="K2007" s="24" t="s">
        <v>163</v>
      </c>
      <c r="L2007" s="20" t="s">
        <v>163</v>
      </c>
      <c r="M2007" s="12"/>
      <c r="N2007" s="12"/>
      <c r="O2007" s="12"/>
      <c r="P2007" s="12"/>
      <c r="Q2007" s="12"/>
      <c r="R2007" s="5"/>
      <c r="S2007" s="20"/>
      <c r="T2007" s="20"/>
      <c r="U2007" s="20"/>
      <c r="V2007" s="20"/>
      <c r="W2007" s="20"/>
      <c r="X2007" s="20"/>
      <c r="Y2007" s="20"/>
      <c r="Z2007" s="20"/>
      <c r="AA2007" s="20"/>
      <c r="AB2007" s="20"/>
      <c r="AC2007" s="20"/>
      <c r="AD2007" s="20"/>
      <c r="AE2007" s="12"/>
      <c r="AF2007" s="12"/>
    </row>
    <row r="2008" spans="1:32" ht="15" customHeight="1">
      <c r="A2008" s="14"/>
      <c r="B2008" s="3"/>
      <c r="C2008" s="20" t="s">
        <v>163</v>
      </c>
      <c r="D2008" s="21" t="s">
        <v>163</v>
      </c>
      <c r="E2008" s="21" t="s">
        <v>163</v>
      </c>
      <c r="F2008" s="22"/>
      <c r="G2008" s="21" t="s">
        <v>163</v>
      </c>
      <c r="H2008" s="20" t="s">
        <v>163</v>
      </c>
      <c r="I2008" s="23" t="s">
        <v>163</v>
      </c>
      <c r="J2008" s="23" t="s">
        <v>163</v>
      </c>
      <c r="K2008" s="24" t="s">
        <v>163</v>
      </c>
      <c r="L2008" s="20" t="s">
        <v>163</v>
      </c>
      <c r="M2008" s="12"/>
      <c r="N2008" s="12"/>
      <c r="O2008" s="12"/>
      <c r="P2008" s="12"/>
      <c r="Q2008" s="12"/>
      <c r="R2008" s="5"/>
      <c r="S2008" s="20"/>
      <c r="T2008" s="2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12"/>
      <c r="AF2008" s="12"/>
    </row>
    <row r="2009" spans="1:32" ht="15" customHeight="1">
      <c r="A2009" s="14"/>
      <c r="B2009" s="3"/>
      <c r="C2009" s="20" t="s">
        <v>163</v>
      </c>
      <c r="D2009" s="21" t="s">
        <v>163</v>
      </c>
      <c r="E2009" s="21" t="s">
        <v>163</v>
      </c>
      <c r="F2009" s="22"/>
      <c r="G2009" s="21" t="s">
        <v>163</v>
      </c>
      <c r="H2009" s="20" t="s">
        <v>163</v>
      </c>
      <c r="I2009" s="23" t="s">
        <v>163</v>
      </c>
      <c r="J2009" s="23" t="s">
        <v>163</v>
      </c>
      <c r="K2009" s="24" t="s">
        <v>163</v>
      </c>
      <c r="L2009" s="20" t="s">
        <v>163</v>
      </c>
      <c r="M2009" s="12"/>
      <c r="N2009" s="12"/>
      <c r="O2009" s="12"/>
      <c r="P2009" s="12"/>
      <c r="Q2009" s="12"/>
      <c r="R2009" s="5"/>
      <c r="S2009" s="20"/>
      <c r="T2009" s="20"/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0"/>
      <c r="AE2009" s="12"/>
      <c r="AF2009" s="12"/>
    </row>
    <row r="2010" spans="1:32" ht="15" customHeight="1">
      <c r="A2010" s="14"/>
      <c r="B2010" s="3"/>
      <c r="C2010" s="20" t="s">
        <v>163</v>
      </c>
      <c r="D2010" s="21" t="s">
        <v>163</v>
      </c>
      <c r="E2010" s="21" t="s">
        <v>163</v>
      </c>
      <c r="F2010" s="22"/>
      <c r="G2010" s="21" t="s">
        <v>163</v>
      </c>
      <c r="H2010" s="20" t="s">
        <v>163</v>
      </c>
      <c r="I2010" s="23" t="s">
        <v>163</v>
      </c>
      <c r="J2010" s="23" t="s">
        <v>163</v>
      </c>
      <c r="K2010" s="24" t="s">
        <v>163</v>
      </c>
      <c r="L2010" s="20" t="s">
        <v>163</v>
      </c>
      <c r="M2010" s="12"/>
      <c r="N2010" s="12"/>
      <c r="O2010" s="12"/>
      <c r="P2010" s="12"/>
      <c r="Q2010" s="12"/>
      <c r="R2010" s="5"/>
      <c r="S2010" s="20"/>
      <c r="T2010" s="20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12"/>
      <c r="AF2010" s="12"/>
    </row>
    <row r="2011" spans="1:32" ht="15" customHeight="1">
      <c r="A2011" s="14"/>
      <c r="B2011" s="3"/>
      <c r="C2011" s="20" t="s">
        <v>163</v>
      </c>
      <c r="D2011" s="21" t="s">
        <v>163</v>
      </c>
      <c r="E2011" s="21" t="s">
        <v>163</v>
      </c>
      <c r="F2011" s="22"/>
      <c r="G2011" s="21" t="s">
        <v>163</v>
      </c>
      <c r="H2011" s="20" t="s">
        <v>163</v>
      </c>
      <c r="I2011" s="23" t="s">
        <v>163</v>
      </c>
      <c r="J2011" s="23" t="s">
        <v>163</v>
      </c>
      <c r="K2011" s="24" t="s">
        <v>163</v>
      </c>
      <c r="L2011" s="20" t="s">
        <v>163</v>
      </c>
      <c r="M2011" s="12"/>
      <c r="N2011" s="12"/>
      <c r="O2011" s="12"/>
      <c r="P2011" s="12"/>
      <c r="Q2011" s="12"/>
      <c r="R2011" s="5"/>
      <c r="S2011" s="20"/>
      <c r="T2011" s="20"/>
      <c r="U2011" s="20"/>
      <c r="V2011" s="20"/>
      <c r="W2011" s="20"/>
      <c r="X2011" s="20"/>
      <c r="Y2011" s="20"/>
      <c r="Z2011" s="20"/>
      <c r="AA2011" s="20"/>
      <c r="AB2011" s="20"/>
      <c r="AC2011" s="20"/>
      <c r="AD2011" s="20"/>
      <c r="AE2011" s="12"/>
      <c r="AF2011" s="12"/>
    </row>
    <row r="2012" spans="1:32" ht="15" customHeight="1">
      <c r="A2012" s="14"/>
      <c r="B2012" s="3"/>
      <c r="C2012" s="20" t="s">
        <v>163</v>
      </c>
      <c r="D2012" s="21" t="s">
        <v>163</v>
      </c>
      <c r="E2012" s="21" t="s">
        <v>163</v>
      </c>
      <c r="F2012" s="22"/>
      <c r="G2012" s="21" t="s">
        <v>163</v>
      </c>
      <c r="H2012" s="20" t="s">
        <v>163</v>
      </c>
      <c r="I2012" s="23" t="s">
        <v>163</v>
      </c>
      <c r="J2012" s="23" t="s">
        <v>163</v>
      </c>
      <c r="K2012" s="24" t="s">
        <v>163</v>
      </c>
      <c r="L2012" s="20" t="s">
        <v>163</v>
      </c>
      <c r="M2012" s="12"/>
      <c r="N2012" s="12"/>
      <c r="O2012" s="12"/>
      <c r="P2012" s="12"/>
      <c r="Q2012" s="12"/>
      <c r="R2012" s="5"/>
      <c r="S2012" s="20"/>
      <c r="T2012" s="20"/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0"/>
      <c r="AE2012" s="12"/>
      <c r="AF2012" s="12"/>
    </row>
    <row r="2013" spans="1:32" ht="15" customHeight="1">
      <c r="A2013" s="14"/>
      <c r="B2013" s="3"/>
      <c r="C2013" s="20" t="s">
        <v>163</v>
      </c>
      <c r="D2013" s="21" t="s">
        <v>163</v>
      </c>
      <c r="E2013" s="21" t="s">
        <v>163</v>
      </c>
      <c r="F2013" s="22"/>
      <c r="G2013" s="21" t="s">
        <v>163</v>
      </c>
      <c r="H2013" s="20" t="s">
        <v>163</v>
      </c>
      <c r="I2013" s="23" t="s">
        <v>163</v>
      </c>
      <c r="J2013" s="23" t="s">
        <v>163</v>
      </c>
      <c r="K2013" s="24" t="s">
        <v>163</v>
      </c>
      <c r="L2013" s="20" t="s">
        <v>163</v>
      </c>
      <c r="M2013" s="12"/>
      <c r="N2013" s="12"/>
      <c r="O2013" s="12"/>
      <c r="P2013" s="12"/>
      <c r="Q2013" s="12"/>
      <c r="R2013" s="5"/>
      <c r="S2013" s="20"/>
      <c r="T2013" s="20"/>
      <c r="U2013" s="20"/>
      <c r="V2013" s="20"/>
      <c r="W2013" s="20"/>
      <c r="X2013" s="20"/>
      <c r="Y2013" s="20"/>
      <c r="Z2013" s="20"/>
      <c r="AA2013" s="20"/>
      <c r="AB2013" s="20"/>
      <c r="AC2013" s="20"/>
      <c r="AD2013" s="20"/>
      <c r="AE2013" s="12"/>
      <c r="AF2013" s="12"/>
    </row>
    <row r="2014" spans="1:32" ht="15" customHeight="1">
      <c r="A2014" s="14"/>
      <c r="B2014" s="3"/>
      <c r="C2014" s="20" t="s">
        <v>163</v>
      </c>
      <c r="D2014" s="21" t="s">
        <v>163</v>
      </c>
      <c r="E2014" s="21" t="s">
        <v>163</v>
      </c>
      <c r="F2014" s="22"/>
      <c r="G2014" s="21" t="s">
        <v>163</v>
      </c>
      <c r="H2014" s="20" t="s">
        <v>163</v>
      </c>
      <c r="I2014" s="23" t="s">
        <v>163</v>
      </c>
      <c r="J2014" s="23" t="s">
        <v>163</v>
      </c>
      <c r="K2014" s="24" t="s">
        <v>163</v>
      </c>
      <c r="L2014" s="20" t="s">
        <v>163</v>
      </c>
      <c r="M2014" s="12"/>
      <c r="N2014" s="12"/>
      <c r="O2014" s="12"/>
      <c r="P2014" s="12"/>
      <c r="Q2014" s="12"/>
      <c r="R2014" s="5"/>
      <c r="S2014" s="20"/>
      <c r="T2014" s="2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12"/>
      <c r="AF2014" s="12"/>
    </row>
    <row r="2015" spans="1:32" ht="15" customHeight="1">
      <c r="A2015" s="14"/>
      <c r="B2015" s="3"/>
      <c r="C2015" s="20" t="s">
        <v>163</v>
      </c>
      <c r="D2015" s="21" t="s">
        <v>163</v>
      </c>
      <c r="E2015" s="21" t="s">
        <v>163</v>
      </c>
      <c r="F2015" s="22"/>
      <c r="G2015" s="21" t="s">
        <v>163</v>
      </c>
      <c r="H2015" s="20" t="s">
        <v>163</v>
      </c>
      <c r="I2015" s="23" t="s">
        <v>163</v>
      </c>
      <c r="J2015" s="23" t="s">
        <v>163</v>
      </c>
      <c r="K2015" s="24" t="s">
        <v>163</v>
      </c>
      <c r="L2015" s="20" t="s">
        <v>163</v>
      </c>
      <c r="M2015" s="12"/>
      <c r="N2015" s="12"/>
      <c r="O2015" s="12"/>
      <c r="P2015" s="12"/>
      <c r="Q2015" s="12"/>
      <c r="R2015" s="5"/>
      <c r="S2015" s="20"/>
      <c r="T2015" s="20"/>
      <c r="U2015" s="20"/>
      <c r="V2015" s="20"/>
      <c r="W2015" s="20"/>
      <c r="X2015" s="20"/>
      <c r="Y2015" s="20"/>
      <c r="Z2015" s="20"/>
      <c r="AA2015" s="20"/>
      <c r="AB2015" s="20"/>
      <c r="AC2015" s="20"/>
      <c r="AD2015" s="20"/>
      <c r="AE2015" s="12"/>
      <c r="AF2015" s="12"/>
    </row>
    <row r="2016" spans="1:32" ht="15" customHeight="1">
      <c r="A2016" s="14"/>
      <c r="B2016" s="3"/>
      <c r="C2016" s="20" t="s">
        <v>163</v>
      </c>
      <c r="D2016" s="21" t="s">
        <v>163</v>
      </c>
      <c r="E2016" s="21" t="s">
        <v>163</v>
      </c>
      <c r="F2016" s="22"/>
      <c r="G2016" s="21" t="s">
        <v>163</v>
      </c>
      <c r="H2016" s="20" t="s">
        <v>163</v>
      </c>
      <c r="I2016" s="23" t="s">
        <v>163</v>
      </c>
      <c r="J2016" s="23" t="s">
        <v>163</v>
      </c>
      <c r="K2016" s="24" t="s">
        <v>163</v>
      </c>
      <c r="L2016" s="20" t="s">
        <v>163</v>
      </c>
      <c r="M2016" s="12"/>
      <c r="N2016" s="12"/>
      <c r="O2016" s="12"/>
      <c r="P2016" s="12"/>
      <c r="Q2016" s="12"/>
      <c r="R2016" s="5"/>
      <c r="S2016" s="20"/>
      <c r="T2016" s="2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12"/>
      <c r="AF2016" s="12"/>
    </row>
    <row r="2017" spans="1:32" ht="15" customHeight="1">
      <c r="A2017" s="14"/>
      <c r="B2017" s="3"/>
      <c r="C2017" s="20" t="s">
        <v>163</v>
      </c>
      <c r="D2017" s="21" t="s">
        <v>163</v>
      </c>
      <c r="E2017" s="21" t="s">
        <v>163</v>
      </c>
      <c r="F2017" s="22"/>
      <c r="G2017" s="21" t="s">
        <v>163</v>
      </c>
      <c r="H2017" s="20" t="s">
        <v>163</v>
      </c>
      <c r="I2017" s="23" t="s">
        <v>163</v>
      </c>
      <c r="J2017" s="23" t="s">
        <v>163</v>
      </c>
      <c r="K2017" s="24" t="s">
        <v>163</v>
      </c>
      <c r="L2017" s="20" t="s">
        <v>163</v>
      </c>
      <c r="M2017" s="12"/>
      <c r="N2017" s="12"/>
      <c r="O2017" s="12"/>
      <c r="P2017" s="12"/>
      <c r="Q2017" s="12"/>
      <c r="R2017" s="5"/>
      <c r="S2017" s="20"/>
      <c r="T2017" s="20"/>
      <c r="U2017" s="20"/>
      <c r="V2017" s="20"/>
      <c r="W2017" s="20"/>
      <c r="X2017" s="20"/>
      <c r="Y2017" s="20"/>
      <c r="Z2017" s="20"/>
      <c r="AA2017" s="20"/>
      <c r="AB2017" s="20"/>
      <c r="AC2017" s="20"/>
      <c r="AD2017" s="20"/>
      <c r="AE2017" s="12"/>
      <c r="AF2017" s="12"/>
    </row>
    <row r="2018" spans="1:32" ht="15" customHeight="1">
      <c r="A2018" s="14"/>
      <c r="B2018" s="3"/>
      <c r="C2018" s="20" t="s">
        <v>163</v>
      </c>
      <c r="D2018" s="21" t="s">
        <v>163</v>
      </c>
      <c r="E2018" s="21" t="s">
        <v>163</v>
      </c>
      <c r="F2018" s="22"/>
      <c r="G2018" s="21" t="s">
        <v>163</v>
      </c>
      <c r="H2018" s="20" t="s">
        <v>163</v>
      </c>
      <c r="I2018" s="23" t="s">
        <v>163</v>
      </c>
      <c r="J2018" s="23" t="s">
        <v>163</v>
      </c>
      <c r="K2018" s="24" t="s">
        <v>163</v>
      </c>
      <c r="L2018" s="20" t="s">
        <v>163</v>
      </c>
      <c r="M2018" s="12"/>
      <c r="N2018" s="12"/>
      <c r="O2018" s="12"/>
      <c r="P2018" s="12"/>
      <c r="Q2018" s="12"/>
      <c r="R2018" s="5"/>
      <c r="S2018" s="20"/>
      <c r="T2018" s="20"/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0"/>
      <c r="AE2018" s="12"/>
      <c r="AF2018" s="12"/>
    </row>
    <row r="2019" spans="1:32" ht="15" customHeight="1">
      <c r="A2019" s="14"/>
      <c r="B2019" s="3"/>
      <c r="C2019" s="20" t="s">
        <v>163</v>
      </c>
      <c r="D2019" s="21" t="s">
        <v>163</v>
      </c>
      <c r="E2019" s="21" t="s">
        <v>163</v>
      </c>
      <c r="F2019" s="22"/>
      <c r="G2019" s="21" t="s">
        <v>163</v>
      </c>
      <c r="H2019" s="20" t="s">
        <v>163</v>
      </c>
      <c r="I2019" s="23" t="s">
        <v>163</v>
      </c>
      <c r="J2019" s="23" t="s">
        <v>163</v>
      </c>
      <c r="K2019" s="24" t="s">
        <v>163</v>
      </c>
      <c r="L2019" s="20" t="s">
        <v>163</v>
      </c>
      <c r="M2019" s="12"/>
      <c r="N2019" s="12"/>
      <c r="O2019" s="12"/>
      <c r="P2019" s="12"/>
      <c r="Q2019" s="12"/>
      <c r="R2019" s="5"/>
      <c r="S2019" s="20"/>
      <c r="T2019" s="20"/>
      <c r="U2019" s="20"/>
      <c r="V2019" s="20"/>
      <c r="W2019" s="20"/>
      <c r="X2019" s="20"/>
      <c r="Y2019" s="20"/>
      <c r="Z2019" s="20"/>
      <c r="AA2019" s="20"/>
      <c r="AB2019" s="20"/>
      <c r="AC2019" s="20"/>
      <c r="AD2019" s="20"/>
      <c r="AE2019" s="12"/>
      <c r="AF2019" s="12"/>
    </row>
    <row r="2020" spans="1:32" ht="15" customHeight="1">
      <c r="A2020" s="14"/>
      <c r="B2020" s="3"/>
      <c r="C2020" s="20" t="s">
        <v>163</v>
      </c>
      <c r="D2020" s="21" t="s">
        <v>163</v>
      </c>
      <c r="E2020" s="21" t="s">
        <v>163</v>
      </c>
      <c r="F2020" s="22"/>
      <c r="G2020" s="21" t="s">
        <v>163</v>
      </c>
      <c r="H2020" s="20" t="s">
        <v>163</v>
      </c>
      <c r="I2020" s="23" t="s">
        <v>163</v>
      </c>
      <c r="J2020" s="23" t="s">
        <v>163</v>
      </c>
      <c r="K2020" s="24" t="s">
        <v>163</v>
      </c>
      <c r="L2020" s="20" t="s">
        <v>163</v>
      </c>
      <c r="M2020" s="12"/>
      <c r="N2020" s="12"/>
      <c r="O2020" s="12"/>
      <c r="P2020" s="12"/>
      <c r="Q2020" s="12"/>
      <c r="R2020" s="5"/>
      <c r="S2020" s="20"/>
      <c r="T2020" s="20"/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0"/>
      <c r="AE2020" s="12"/>
      <c r="AF2020" s="12"/>
    </row>
    <row r="2021" spans="1:32" ht="15" customHeight="1">
      <c r="A2021" s="14"/>
      <c r="B2021" s="3"/>
      <c r="C2021" s="20" t="s">
        <v>163</v>
      </c>
      <c r="D2021" s="21" t="s">
        <v>163</v>
      </c>
      <c r="E2021" s="21" t="s">
        <v>163</v>
      </c>
      <c r="F2021" s="22"/>
      <c r="G2021" s="21" t="s">
        <v>163</v>
      </c>
      <c r="H2021" s="20" t="s">
        <v>163</v>
      </c>
      <c r="I2021" s="23" t="s">
        <v>163</v>
      </c>
      <c r="J2021" s="23" t="s">
        <v>163</v>
      </c>
      <c r="K2021" s="24" t="s">
        <v>163</v>
      </c>
      <c r="L2021" s="20" t="s">
        <v>163</v>
      </c>
      <c r="M2021" s="12"/>
      <c r="N2021" s="12"/>
      <c r="O2021" s="12"/>
      <c r="P2021" s="12"/>
      <c r="Q2021" s="12"/>
      <c r="R2021" s="5"/>
      <c r="S2021" s="20"/>
      <c r="T2021" s="20"/>
      <c r="U2021" s="20"/>
      <c r="V2021" s="20"/>
      <c r="W2021" s="20"/>
      <c r="X2021" s="20"/>
      <c r="Y2021" s="20"/>
      <c r="Z2021" s="20"/>
      <c r="AA2021" s="20"/>
      <c r="AB2021" s="20"/>
      <c r="AC2021" s="20"/>
      <c r="AD2021" s="20"/>
      <c r="AE2021" s="12"/>
      <c r="AF2021" s="12"/>
    </row>
    <row r="2022" spans="1:32" ht="15" customHeight="1">
      <c r="A2022" s="14"/>
      <c r="B2022" s="3"/>
      <c r="C2022" s="20" t="s">
        <v>163</v>
      </c>
      <c r="D2022" s="21" t="s">
        <v>163</v>
      </c>
      <c r="E2022" s="21" t="s">
        <v>163</v>
      </c>
      <c r="F2022" s="22"/>
      <c r="G2022" s="21" t="s">
        <v>163</v>
      </c>
      <c r="H2022" s="20" t="s">
        <v>163</v>
      </c>
      <c r="I2022" s="23" t="s">
        <v>163</v>
      </c>
      <c r="J2022" s="23" t="s">
        <v>163</v>
      </c>
      <c r="K2022" s="24" t="s">
        <v>163</v>
      </c>
      <c r="L2022" s="20" t="s">
        <v>163</v>
      </c>
      <c r="M2022" s="12"/>
      <c r="N2022" s="12"/>
      <c r="O2022" s="12"/>
      <c r="P2022" s="12"/>
      <c r="Q2022" s="12"/>
      <c r="R2022" s="5"/>
      <c r="S2022" s="20"/>
      <c r="T2022" s="20"/>
      <c r="U2022" s="20"/>
      <c r="V2022" s="20"/>
      <c r="W2022" s="20"/>
      <c r="X2022" s="20"/>
      <c r="Y2022" s="20"/>
      <c r="Z2022" s="20"/>
      <c r="AA2022" s="20"/>
      <c r="AB2022" s="20"/>
      <c r="AC2022" s="20"/>
      <c r="AD2022" s="20"/>
      <c r="AE2022" s="12"/>
      <c r="AF2022" s="12"/>
    </row>
    <row r="2023" spans="1:32" ht="15" customHeight="1">
      <c r="A2023" s="14"/>
      <c r="B2023" s="3"/>
      <c r="C2023" s="20" t="s">
        <v>163</v>
      </c>
      <c r="D2023" s="21" t="s">
        <v>163</v>
      </c>
      <c r="E2023" s="21" t="s">
        <v>163</v>
      </c>
      <c r="F2023" s="22"/>
      <c r="G2023" s="21" t="s">
        <v>163</v>
      </c>
      <c r="H2023" s="20" t="s">
        <v>163</v>
      </c>
      <c r="I2023" s="23" t="s">
        <v>163</v>
      </c>
      <c r="J2023" s="23" t="s">
        <v>163</v>
      </c>
      <c r="K2023" s="24" t="s">
        <v>163</v>
      </c>
      <c r="L2023" s="20" t="s">
        <v>163</v>
      </c>
      <c r="M2023" s="12"/>
      <c r="N2023" s="12"/>
      <c r="O2023" s="12"/>
      <c r="P2023" s="12"/>
      <c r="Q2023" s="12"/>
      <c r="R2023" s="5"/>
      <c r="S2023" s="20"/>
      <c r="T2023" s="20"/>
      <c r="U2023" s="20"/>
      <c r="V2023" s="20"/>
      <c r="W2023" s="20"/>
      <c r="X2023" s="20"/>
      <c r="Y2023" s="20"/>
      <c r="Z2023" s="20"/>
      <c r="AA2023" s="20"/>
      <c r="AB2023" s="20"/>
      <c r="AC2023" s="20"/>
      <c r="AD2023" s="20"/>
      <c r="AE2023" s="12"/>
      <c r="AF2023" s="12"/>
    </row>
    <row r="2024" spans="1:32" ht="15" customHeight="1">
      <c r="A2024" s="14"/>
      <c r="B2024" s="3"/>
      <c r="C2024" s="20" t="s">
        <v>163</v>
      </c>
      <c r="D2024" s="21" t="s">
        <v>163</v>
      </c>
      <c r="E2024" s="21" t="s">
        <v>163</v>
      </c>
      <c r="F2024" s="22"/>
      <c r="G2024" s="21" t="s">
        <v>163</v>
      </c>
      <c r="H2024" s="20" t="s">
        <v>163</v>
      </c>
      <c r="I2024" s="23" t="s">
        <v>163</v>
      </c>
      <c r="J2024" s="23" t="s">
        <v>163</v>
      </c>
      <c r="K2024" s="24" t="s">
        <v>163</v>
      </c>
      <c r="L2024" s="20" t="s">
        <v>163</v>
      </c>
      <c r="M2024" s="12"/>
      <c r="N2024" s="12"/>
      <c r="O2024" s="12"/>
      <c r="P2024" s="12"/>
      <c r="Q2024" s="12"/>
      <c r="R2024" s="5"/>
      <c r="S2024" s="20"/>
      <c r="T2024" s="20"/>
      <c r="U2024" s="20"/>
      <c r="V2024" s="20"/>
      <c r="W2024" s="20"/>
      <c r="X2024" s="20"/>
      <c r="Y2024" s="20"/>
      <c r="Z2024" s="20"/>
      <c r="AA2024" s="20"/>
      <c r="AB2024" s="20"/>
      <c r="AC2024" s="20"/>
      <c r="AD2024" s="20"/>
      <c r="AE2024" s="12"/>
      <c r="AF2024" s="12"/>
    </row>
    <row r="2025" spans="1:32" ht="15" customHeight="1">
      <c r="A2025" s="14"/>
      <c r="B2025" s="3"/>
      <c r="C2025" s="20" t="s">
        <v>163</v>
      </c>
      <c r="D2025" s="21" t="s">
        <v>163</v>
      </c>
      <c r="E2025" s="21" t="s">
        <v>163</v>
      </c>
      <c r="F2025" s="22"/>
      <c r="G2025" s="21" t="s">
        <v>163</v>
      </c>
      <c r="H2025" s="20" t="s">
        <v>163</v>
      </c>
      <c r="I2025" s="23" t="s">
        <v>163</v>
      </c>
      <c r="J2025" s="23" t="s">
        <v>163</v>
      </c>
      <c r="K2025" s="24" t="s">
        <v>163</v>
      </c>
      <c r="L2025" s="20" t="s">
        <v>163</v>
      </c>
      <c r="M2025" s="12"/>
      <c r="N2025" s="12"/>
      <c r="O2025" s="12"/>
      <c r="P2025" s="12"/>
      <c r="Q2025" s="12"/>
      <c r="R2025" s="5"/>
      <c r="S2025" s="20"/>
      <c r="T2025" s="20"/>
      <c r="U2025" s="20"/>
      <c r="V2025" s="20"/>
      <c r="W2025" s="20"/>
      <c r="X2025" s="20"/>
      <c r="Y2025" s="20"/>
      <c r="Z2025" s="20"/>
      <c r="AA2025" s="20"/>
      <c r="AB2025" s="20"/>
      <c r="AC2025" s="20"/>
      <c r="AD2025" s="20"/>
      <c r="AE2025" s="12"/>
      <c r="AF2025" s="12"/>
    </row>
    <row r="2026" spans="1:32" ht="15" customHeight="1">
      <c r="A2026" s="14"/>
      <c r="B2026" s="3"/>
      <c r="C2026" s="20" t="s">
        <v>163</v>
      </c>
      <c r="D2026" s="21" t="s">
        <v>163</v>
      </c>
      <c r="E2026" s="21" t="s">
        <v>163</v>
      </c>
      <c r="F2026" s="22"/>
      <c r="G2026" s="21" t="s">
        <v>163</v>
      </c>
      <c r="H2026" s="20" t="s">
        <v>163</v>
      </c>
      <c r="I2026" s="23" t="s">
        <v>163</v>
      </c>
      <c r="J2026" s="23" t="s">
        <v>163</v>
      </c>
      <c r="K2026" s="24" t="s">
        <v>163</v>
      </c>
      <c r="L2026" s="20" t="s">
        <v>163</v>
      </c>
      <c r="M2026" s="12"/>
      <c r="N2026" s="12"/>
      <c r="O2026" s="12"/>
      <c r="P2026" s="12"/>
      <c r="Q2026" s="12"/>
      <c r="R2026" s="5"/>
      <c r="S2026" s="20"/>
      <c r="T2026" s="20"/>
      <c r="U2026" s="20"/>
      <c r="V2026" s="20"/>
      <c r="W2026" s="20"/>
      <c r="X2026" s="20"/>
      <c r="Y2026" s="20"/>
      <c r="Z2026" s="20"/>
      <c r="AA2026" s="20"/>
      <c r="AB2026" s="20"/>
      <c r="AC2026" s="20"/>
      <c r="AD2026" s="20"/>
      <c r="AE2026" s="12"/>
      <c r="AF2026" s="12"/>
    </row>
    <row r="2027" spans="1:32" ht="15" customHeight="1">
      <c r="A2027" s="14"/>
      <c r="B2027" s="3"/>
      <c r="C2027" s="20" t="s">
        <v>163</v>
      </c>
      <c r="D2027" s="21" t="s">
        <v>163</v>
      </c>
      <c r="E2027" s="21" t="s">
        <v>163</v>
      </c>
      <c r="F2027" s="22"/>
      <c r="G2027" s="21" t="s">
        <v>163</v>
      </c>
      <c r="H2027" s="20" t="s">
        <v>163</v>
      </c>
      <c r="I2027" s="23" t="s">
        <v>163</v>
      </c>
      <c r="J2027" s="23" t="s">
        <v>163</v>
      </c>
      <c r="K2027" s="24" t="s">
        <v>163</v>
      </c>
      <c r="L2027" s="20" t="s">
        <v>163</v>
      </c>
      <c r="M2027" s="12"/>
      <c r="N2027" s="12"/>
      <c r="O2027" s="12"/>
      <c r="P2027" s="12"/>
      <c r="Q2027" s="12"/>
      <c r="R2027" s="5"/>
      <c r="S2027" s="20"/>
      <c r="T2027" s="20"/>
      <c r="U2027" s="20"/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12"/>
      <c r="AF2027" s="12"/>
    </row>
    <row r="2028" spans="1:32" ht="15" customHeight="1">
      <c r="A2028" s="14"/>
      <c r="B2028" s="3"/>
      <c r="C2028" s="20" t="s">
        <v>163</v>
      </c>
      <c r="D2028" s="21" t="s">
        <v>163</v>
      </c>
      <c r="E2028" s="21" t="s">
        <v>163</v>
      </c>
      <c r="F2028" s="22"/>
      <c r="G2028" s="21" t="s">
        <v>163</v>
      </c>
      <c r="H2028" s="20" t="s">
        <v>163</v>
      </c>
      <c r="I2028" s="23" t="s">
        <v>163</v>
      </c>
      <c r="J2028" s="23" t="s">
        <v>163</v>
      </c>
      <c r="K2028" s="24" t="s">
        <v>163</v>
      </c>
      <c r="L2028" s="20" t="s">
        <v>163</v>
      </c>
      <c r="M2028" s="12"/>
      <c r="N2028" s="12"/>
      <c r="O2028" s="12"/>
      <c r="P2028" s="12"/>
      <c r="Q2028" s="12"/>
      <c r="R2028" s="5"/>
      <c r="S2028" s="20"/>
      <c r="T2028" s="20"/>
      <c r="U2028" s="20"/>
      <c r="V2028" s="20"/>
      <c r="W2028" s="20"/>
      <c r="X2028" s="20"/>
      <c r="Y2028" s="20"/>
      <c r="Z2028" s="20"/>
      <c r="AA2028" s="20"/>
      <c r="AB2028" s="20"/>
      <c r="AC2028" s="20"/>
      <c r="AD2028" s="20"/>
      <c r="AE2028" s="12"/>
      <c r="AF2028" s="12"/>
    </row>
    <row r="2029" spans="1:32" ht="15" customHeight="1">
      <c r="A2029" s="14"/>
      <c r="B2029" s="3"/>
      <c r="C2029" s="20" t="s">
        <v>163</v>
      </c>
      <c r="D2029" s="21" t="s">
        <v>163</v>
      </c>
      <c r="E2029" s="21" t="s">
        <v>163</v>
      </c>
      <c r="F2029" s="22"/>
      <c r="G2029" s="21" t="s">
        <v>163</v>
      </c>
      <c r="H2029" s="20" t="s">
        <v>163</v>
      </c>
      <c r="I2029" s="23" t="s">
        <v>163</v>
      </c>
      <c r="J2029" s="23" t="s">
        <v>163</v>
      </c>
      <c r="K2029" s="24" t="s">
        <v>163</v>
      </c>
      <c r="L2029" s="20" t="s">
        <v>163</v>
      </c>
      <c r="M2029" s="12"/>
      <c r="N2029" s="12"/>
      <c r="O2029" s="12"/>
      <c r="P2029" s="12"/>
      <c r="Q2029" s="12"/>
      <c r="R2029" s="5"/>
      <c r="S2029" s="20"/>
      <c r="T2029" s="20"/>
      <c r="U2029" s="20"/>
      <c r="V2029" s="20"/>
      <c r="W2029" s="20"/>
      <c r="X2029" s="20"/>
      <c r="Y2029" s="20"/>
      <c r="Z2029" s="20"/>
      <c r="AA2029" s="20"/>
      <c r="AB2029" s="20"/>
      <c r="AC2029" s="20"/>
      <c r="AD2029" s="20"/>
      <c r="AE2029" s="12"/>
      <c r="AF2029" s="12"/>
    </row>
    <row r="2030" spans="1:32" ht="15" customHeight="1">
      <c r="A2030" s="14"/>
      <c r="B2030" s="3"/>
      <c r="C2030" s="20" t="s">
        <v>163</v>
      </c>
      <c r="D2030" s="21" t="s">
        <v>163</v>
      </c>
      <c r="E2030" s="21" t="s">
        <v>163</v>
      </c>
      <c r="F2030" s="22"/>
      <c r="G2030" s="21" t="s">
        <v>163</v>
      </c>
      <c r="H2030" s="20" t="s">
        <v>163</v>
      </c>
      <c r="I2030" s="23" t="s">
        <v>163</v>
      </c>
      <c r="J2030" s="23" t="s">
        <v>163</v>
      </c>
      <c r="K2030" s="24" t="s">
        <v>163</v>
      </c>
      <c r="L2030" s="20" t="s">
        <v>163</v>
      </c>
      <c r="M2030" s="12"/>
      <c r="N2030" s="12"/>
      <c r="O2030" s="12"/>
      <c r="P2030" s="12"/>
      <c r="Q2030" s="12"/>
      <c r="R2030" s="5"/>
      <c r="S2030" s="20"/>
      <c r="T2030" s="20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0"/>
      <c r="AE2030" s="12"/>
      <c r="AF2030" s="12"/>
    </row>
    <row r="2031" spans="1:32" ht="15" customHeight="1">
      <c r="A2031" s="14"/>
      <c r="B2031" s="3"/>
      <c r="C2031" s="20" t="s">
        <v>163</v>
      </c>
      <c r="D2031" s="21" t="s">
        <v>163</v>
      </c>
      <c r="E2031" s="21" t="s">
        <v>163</v>
      </c>
      <c r="F2031" s="22"/>
      <c r="G2031" s="21" t="s">
        <v>163</v>
      </c>
      <c r="H2031" s="20" t="s">
        <v>163</v>
      </c>
      <c r="I2031" s="23" t="s">
        <v>163</v>
      </c>
      <c r="J2031" s="23" t="s">
        <v>163</v>
      </c>
      <c r="K2031" s="24" t="s">
        <v>163</v>
      </c>
      <c r="L2031" s="20" t="s">
        <v>163</v>
      </c>
      <c r="M2031" s="12"/>
      <c r="N2031" s="12"/>
      <c r="O2031" s="12"/>
      <c r="P2031" s="12"/>
      <c r="Q2031" s="12"/>
      <c r="R2031" s="5"/>
      <c r="S2031" s="20"/>
      <c r="T2031" s="20"/>
      <c r="U2031" s="20"/>
      <c r="V2031" s="20"/>
      <c r="W2031" s="20"/>
      <c r="X2031" s="20"/>
      <c r="Y2031" s="20"/>
      <c r="Z2031" s="20"/>
      <c r="AA2031" s="20"/>
      <c r="AB2031" s="20"/>
      <c r="AC2031" s="20"/>
      <c r="AD2031" s="20"/>
      <c r="AE2031" s="12"/>
      <c r="AF2031" s="12"/>
    </row>
    <row r="2032" spans="1:32" ht="15" customHeight="1">
      <c r="A2032" s="14"/>
      <c r="B2032" s="3"/>
      <c r="C2032" s="20" t="s">
        <v>163</v>
      </c>
      <c r="D2032" s="21" t="s">
        <v>163</v>
      </c>
      <c r="E2032" s="21" t="s">
        <v>163</v>
      </c>
      <c r="F2032" s="22"/>
      <c r="G2032" s="21" t="s">
        <v>163</v>
      </c>
      <c r="H2032" s="20" t="s">
        <v>163</v>
      </c>
      <c r="I2032" s="23" t="s">
        <v>163</v>
      </c>
      <c r="J2032" s="23" t="s">
        <v>163</v>
      </c>
      <c r="K2032" s="24" t="s">
        <v>163</v>
      </c>
      <c r="L2032" s="20" t="s">
        <v>163</v>
      </c>
      <c r="M2032" s="12"/>
      <c r="N2032" s="12"/>
      <c r="O2032" s="12"/>
      <c r="P2032" s="12"/>
      <c r="Q2032" s="12"/>
      <c r="R2032" s="5"/>
      <c r="S2032" s="20"/>
      <c r="T2032" s="20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0"/>
      <c r="AE2032" s="12"/>
      <c r="AF2032" s="12"/>
    </row>
    <row r="2033" spans="1:32" ht="15" customHeight="1">
      <c r="A2033" s="14"/>
      <c r="B2033" s="3"/>
      <c r="C2033" s="20" t="s">
        <v>163</v>
      </c>
      <c r="D2033" s="21" t="s">
        <v>163</v>
      </c>
      <c r="E2033" s="21" t="s">
        <v>163</v>
      </c>
      <c r="F2033" s="22"/>
      <c r="G2033" s="21" t="s">
        <v>163</v>
      </c>
      <c r="H2033" s="20" t="s">
        <v>163</v>
      </c>
      <c r="I2033" s="23" t="s">
        <v>163</v>
      </c>
      <c r="J2033" s="23" t="s">
        <v>163</v>
      </c>
      <c r="K2033" s="24" t="s">
        <v>163</v>
      </c>
      <c r="L2033" s="20" t="s">
        <v>163</v>
      </c>
      <c r="M2033" s="12"/>
      <c r="N2033" s="12"/>
      <c r="O2033" s="12"/>
      <c r="P2033" s="12"/>
      <c r="Q2033" s="12"/>
      <c r="R2033" s="5"/>
      <c r="S2033" s="20"/>
      <c r="T2033" s="20"/>
      <c r="U2033" s="20"/>
      <c r="V2033" s="20"/>
      <c r="W2033" s="20"/>
      <c r="X2033" s="20"/>
      <c r="Y2033" s="20"/>
      <c r="Z2033" s="20"/>
      <c r="AA2033" s="20"/>
      <c r="AB2033" s="20"/>
      <c r="AC2033" s="20"/>
      <c r="AD2033" s="20"/>
      <c r="AE2033" s="12"/>
      <c r="AF2033" s="12"/>
    </row>
    <row r="2034" spans="1:32" ht="15" customHeight="1">
      <c r="A2034" s="14"/>
      <c r="B2034" s="3"/>
      <c r="C2034" s="20" t="s">
        <v>163</v>
      </c>
      <c r="D2034" s="21" t="s">
        <v>163</v>
      </c>
      <c r="E2034" s="21" t="s">
        <v>163</v>
      </c>
      <c r="F2034" s="22"/>
      <c r="G2034" s="21" t="s">
        <v>163</v>
      </c>
      <c r="H2034" s="20" t="s">
        <v>163</v>
      </c>
      <c r="I2034" s="23" t="s">
        <v>163</v>
      </c>
      <c r="J2034" s="23" t="s">
        <v>163</v>
      </c>
      <c r="K2034" s="24" t="s">
        <v>163</v>
      </c>
      <c r="L2034" s="20" t="s">
        <v>163</v>
      </c>
      <c r="M2034" s="12"/>
      <c r="N2034" s="12"/>
      <c r="O2034" s="12"/>
      <c r="P2034" s="12"/>
      <c r="Q2034" s="12"/>
      <c r="R2034" s="5"/>
      <c r="S2034" s="20"/>
      <c r="T2034" s="20"/>
      <c r="U2034" s="20"/>
      <c r="V2034" s="20"/>
      <c r="W2034" s="20"/>
      <c r="X2034" s="20"/>
      <c r="Y2034" s="20"/>
      <c r="Z2034" s="20"/>
      <c r="AA2034" s="20"/>
      <c r="AB2034" s="20"/>
      <c r="AC2034" s="20"/>
      <c r="AD2034" s="20"/>
      <c r="AE2034" s="12"/>
      <c r="AF2034" s="12"/>
    </row>
    <row r="2035" spans="1:32" ht="15" customHeight="1">
      <c r="A2035" s="14"/>
      <c r="B2035" s="3"/>
      <c r="C2035" s="20" t="s">
        <v>163</v>
      </c>
      <c r="D2035" s="21" t="s">
        <v>163</v>
      </c>
      <c r="E2035" s="21" t="s">
        <v>163</v>
      </c>
      <c r="F2035" s="22"/>
      <c r="G2035" s="21" t="s">
        <v>163</v>
      </c>
      <c r="H2035" s="20" t="s">
        <v>163</v>
      </c>
      <c r="I2035" s="23" t="s">
        <v>163</v>
      </c>
      <c r="J2035" s="23" t="s">
        <v>163</v>
      </c>
      <c r="K2035" s="24" t="s">
        <v>163</v>
      </c>
      <c r="L2035" s="20" t="s">
        <v>163</v>
      </c>
      <c r="M2035" s="12"/>
      <c r="N2035" s="12"/>
      <c r="O2035" s="12"/>
      <c r="P2035" s="12"/>
      <c r="Q2035" s="12"/>
      <c r="R2035" s="5"/>
      <c r="S2035" s="20"/>
      <c r="T2035" s="20"/>
      <c r="U2035" s="20"/>
      <c r="V2035" s="20"/>
      <c r="W2035" s="20"/>
      <c r="X2035" s="20"/>
      <c r="Y2035" s="20"/>
      <c r="Z2035" s="20"/>
      <c r="AA2035" s="20"/>
      <c r="AB2035" s="20"/>
      <c r="AC2035" s="20"/>
      <c r="AD2035" s="20"/>
      <c r="AE2035" s="12"/>
      <c r="AF2035" s="12"/>
    </row>
    <row r="2036" spans="1:32" ht="15" customHeight="1">
      <c r="A2036" s="14"/>
      <c r="B2036" s="3"/>
      <c r="C2036" s="20" t="s">
        <v>163</v>
      </c>
      <c r="D2036" s="21" t="s">
        <v>163</v>
      </c>
      <c r="E2036" s="21" t="s">
        <v>163</v>
      </c>
      <c r="F2036" s="22"/>
      <c r="G2036" s="21" t="s">
        <v>163</v>
      </c>
      <c r="H2036" s="20" t="s">
        <v>163</v>
      </c>
      <c r="I2036" s="23" t="s">
        <v>163</v>
      </c>
      <c r="J2036" s="23" t="s">
        <v>163</v>
      </c>
      <c r="K2036" s="24" t="s">
        <v>163</v>
      </c>
      <c r="L2036" s="20" t="s">
        <v>163</v>
      </c>
      <c r="M2036" s="12"/>
      <c r="N2036" s="12"/>
      <c r="O2036" s="12"/>
      <c r="P2036" s="12"/>
      <c r="Q2036" s="12"/>
      <c r="R2036" s="5"/>
      <c r="S2036" s="20"/>
      <c r="T2036" s="20"/>
      <c r="U2036" s="20"/>
      <c r="V2036" s="20"/>
      <c r="W2036" s="20"/>
      <c r="X2036" s="20"/>
      <c r="Y2036" s="20"/>
      <c r="Z2036" s="20"/>
      <c r="AA2036" s="20"/>
      <c r="AB2036" s="20"/>
      <c r="AC2036" s="20"/>
      <c r="AD2036" s="20"/>
      <c r="AE2036" s="12"/>
      <c r="AF2036" s="12"/>
    </row>
    <row r="2037" spans="1:32" ht="15" customHeight="1">
      <c r="A2037" s="14"/>
      <c r="B2037" s="3"/>
      <c r="C2037" s="20" t="s">
        <v>163</v>
      </c>
      <c r="D2037" s="21" t="s">
        <v>163</v>
      </c>
      <c r="E2037" s="21" t="s">
        <v>163</v>
      </c>
      <c r="F2037" s="22"/>
      <c r="G2037" s="21" t="s">
        <v>163</v>
      </c>
      <c r="H2037" s="20" t="s">
        <v>163</v>
      </c>
      <c r="I2037" s="23" t="s">
        <v>163</v>
      </c>
      <c r="J2037" s="23" t="s">
        <v>163</v>
      </c>
      <c r="K2037" s="24" t="s">
        <v>163</v>
      </c>
      <c r="L2037" s="20" t="s">
        <v>163</v>
      </c>
      <c r="M2037" s="12"/>
      <c r="N2037" s="12"/>
      <c r="O2037" s="12"/>
      <c r="P2037" s="12"/>
      <c r="Q2037" s="12"/>
      <c r="R2037" s="5"/>
      <c r="S2037" s="20"/>
      <c r="T2037" s="20"/>
      <c r="U2037" s="20"/>
      <c r="V2037" s="20"/>
      <c r="W2037" s="20"/>
      <c r="X2037" s="20"/>
      <c r="Y2037" s="20"/>
      <c r="Z2037" s="20"/>
      <c r="AA2037" s="20"/>
      <c r="AB2037" s="20"/>
      <c r="AC2037" s="20"/>
      <c r="AD2037" s="20"/>
      <c r="AE2037" s="12"/>
      <c r="AF2037" s="12"/>
    </row>
    <row r="2038" spans="1:32" ht="15" customHeight="1">
      <c r="A2038" s="14"/>
      <c r="B2038" s="3"/>
      <c r="C2038" s="20" t="s">
        <v>163</v>
      </c>
      <c r="D2038" s="21" t="s">
        <v>163</v>
      </c>
      <c r="E2038" s="21" t="s">
        <v>163</v>
      </c>
      <c r="F2038" s="22"/>
      <c r="G2038" s="21" t="s">
        <v>163</v>
      </c>
      <c r="H2038" s="20" t="s">
        <v>163</v>
      </c>
      <c r="I2038" s="23" t="s">
        <v>163</v>
      </c>
      <c r="J2038" s="23" t="s">
        <v>163</v>
      </c>
      <c r="K2038" s="24" t="s">
        <v>163</v>
      </c>
      <c r="L2038" s="20" t="s">
        <v>163</v>
      </c>
      <c r="M2038" s="12"/>
      <c r="N2038" s="12"/>
      <c r="O2038" s="12"/>
      <c r="P2038" s="12"/>
      <c r="Q2038" s="12"/>
      <c r="R2038" s="5"/>
      <c r="S2038" s="20"/>
      <c r="T2038" s="20"/>
      <c r="U2038" s="20"/>
      <c r="V2038" s="20"/>
      <c r="W2038" s="20"/>
      <c r="X2038" s="20"/>
      <c r="Y2038" s="20"/>
      <c r="Z2038" s="20"/>
      <c r="AA2038" s="20"/>
      <c r="AB2038" s="20"/>
      <c r="AC2038" s="20"/>
      <c r="AD2038" s="20"/>
      <c r="AE2038" s="12"/>
      <c r="AF2038" s="12"/>
    </row>
    <row r="2039" spans="1:32" ht="15" customHeight="1">
      <c r="A2039" s="14"/>
      <c r="B2039" s="3"/>
      <c r="C2039" s="20" t="s">
        <v>163</v>
      </c>
      <c r="D2039" s="21" t="s">
        <v>163</v>
      </c>
      <c r="E2039" s="21" t="s">
        <v>163</v>
      </c>
      <c r="F2039" s="22"/>
      <c r="G2039" s="21" t="s">
        <v>163</v>
      </c>
      <c r="H2039" s="20" t="s">
        <v>163</v>
      </c>
      <c r="I2039" s="23" t="s">
        <v>163</v>
      </c>
      <c r="J2039" s="23" t="s">
        <v>163</v>
      </c>
      <c r="K2039" s="24" t="s">
        <v>163</v>
      </c>
      <c r="L2039" s="20" t="s">
        <v>163</v>
      </c>
      <c r="M2039" s="12"/>
      <c r="N2039" s="12"/>
      <c r="O2039" s="12"/>
      <c r="P2039" s="12"/>
      <c r="Q2039" s="12"/>
      <c r="R2039" s="5"/>
      <c r="S2039" s="20"/>
      <c r="T2039" s="20"/>
      <c r="U2039" s="20"/>
      <c r="V2039" s="20"/>
      <c r="W2039" s="20"/>
      <c r="X2039" s="20"/>
      <c r="Y2039" s="20"/>
      <c r="Z2039" s="20"/>
      <c r="AA2039" s="20"/>
      <c r="AB2039" s="20"/>
      <c r="AC2039" s="20"/>
      <c r="AD2039" s="20"/>
      <c r="AE2039" s="12"/>
      <c r="AF2039" s="12"/>
    </row>
    <row r="2040" spans="1:32" ht="15" customHeight="1">
      <c r="A2040" s="14"/>
      <c r="B2040" s="3"/>
      <c r="C2040" s="20" t="s">
        <v>163</v>
      </c>
      <c r="D2040" s="21" t="s">
        <v>163</v>
      </c>
      <c r="E2040" s="21" t="s">
        <v>163</v>
      </c>
      <c r="F2040" s="22"/>
      <c r="G2040" s="21" t="s">
        <v>163</v>
      </c>
      <c r="H2040" s="20" t="s">
        <v>163</v>
      </c>
      <c r="I2040" s="23" t="s">
        <v>163</v>
      </c>
      <c r="J2040" s="23" t="s">
        <v>163</v>
      </c>
      <c r="K2040" s="24" t="s">
        <v>163</v>
      </c>
      <c r="L2040" s="20" t="s">
        <v>163</v>
      </c>
      <c r="M2040" s="12"/>
      <c r="N2040" s="12"/>
      <c r="O2040" s="12"/>
      <c r="P2040" s="12"/>
      <c r="Q2040" s="12"/>
      <c r="R2040" s="5"/>
      <c r="S2040" s="20"/>
      <c r="T2040" s="20"/>
      <c r="U2040" s="20"/>
      <c r="V2040" s="20"/>
      <c r="W2040" s="20"/>
      <c r="X2040" s="20"/>
      <c r="Y2040" s="20"/>
      <c r="Z2040" s="20"/>
      <c r="AA2040" s="20"/>
      <c r="AB2040" s="20"/>
      <c r="AC2040" s="20"/>
      <c r="AD2040" s="20"/>
      <c r="AE2040" s="12"/>
      <c r="AF2040" s="12"/>
    </row>
    <row r="2041" spans="1:32" ht="15" customHeight="1">
      <c r="A2041" s="14"/>
      <c r="B2041" s="3"/>
      <c r="C2041" s="20" t="s">
        <v>163</v>
      </c>
      <c r="D2041" s="21" t="s">
        <v>163</v>
      </c>
      <c r="E2041" s="21" t="s">
        <v>163</v>
      </c>
      <c r="F2041" s="22"/>
      <c r="G2041" s="21" t="s">
        <v>163</v>
      </c>
      <c r="H2041" s="20" t="s">
        <v>163</v>
      </c>
      <c r="I2041" s="23" t="s">
        <v>163</v>
      </c>
      <c r="J2041" s="23" t="s">
        <v>163</v>
      </c>
      <c r="K2041" s="24" t="s">
        <v>163</v>
      </c>
      <c r="L2041" s="20" t="s">
        <v>163</v>
      </c>
      <c r="M2041" s="12"/>
      <c r="N2041" s="12"/>
      <c r="O2041" s="12"/>
      <c r="P2041" s="12"/>
      <c r="Q2041" s="12"/>
      <c r="R2041" s="5"/>
      <c r="S2041" s="20"/>
      <c r="T2041" s="20"/>
      <c r="U2041" s="20"/>
      <c r="V2041" s="20"/>
      <c r="W2041" s="20"/>
      <c r="X2041" s="20"/>
      <c r="Y2041" s="20"/>
      <c r="Z2041" s="20"/>
      <c r="AA2041" s="20"/>
      <c r="AB2041" s="20"/>
      <c r="AC2041" s="20"/>
      <c r="AD2041" s="20"/>
      <c r="AE2041" s="12"/>
      <c r="AF2041" s="12"/>
    </row>
    <row r="2042" spans="1:32" ht="15" customHeight="1">
      <c r="A2042" s="14"/>
      <c r="B2042" s="3"/>
      <c r="C2042" s="20" t="s">
        <v>163</v>
      </c>
      <c r="D2042" s="21" t="s">
        <v>163</v>
      </c>
      <c r="E2042" s="21" t="s">
        <v>163</v>
      </c>
      <c r="F2042" s="22"/>
      <c r="G2042" s="21" t="s">
        <v>163</v>
      </c>
      <c r="H2042" s="20" t="s">
        <v>163</v>
      </c>
      <c r="I2042" s="23" t="s">
        <v>163</v>
      </c>
      <c r="J2042" s="23" t="s">
        <v>163</v>
      </c>
      <c r="K2042" s="24" t="s">
        <v>163</v>
      </c>
      <c r="L2042" s="20" t="s">
        <v>163</v>
      </c>
      <c r="M2042" s="12"/>
      <c r="N2042" s="12"/>
      <c r="O2042" s="12"/>
      <c r="P2042" s="12"/>
      <c r="Q2042" s="12"/>
      <c r="R2042" s="5"/>
      <c r="S2042" s="20"/>
      <c r="T2042" s="20"/>
      <c r="U2042" s="20"/>
      <c r="V2042" s="20"/>
      <c r="W2042" s="20"/>
      <c r="X2042" s="20"/>
      <c r="Y2042" s="20"/>
      <c r="Z2042" s="20"/>
      <c r="AA2042" s="20"/>
      <c r="AB2042" s="20"/>
      <c r="AC2042" s="20"/>
      <c r="AD2042" s="20"/>
      <c r="AE2042" s="12"/>
      <c r="AF2042" s="12"/>
    </row>
    <row r="2043" spans="1:32" ht="15" customHeight="1">
      <c r="A2043" s="14"/>
      <c r="B2043" s="3"/>
      <c r="C2043" s="20" t="s">
        <v>163</v>
      </c>
      <c r="D2043" s="21" t="s">
        <v>163</v>
      </c>
      <c r="E2043" s="21" t="s">
        <v>163</v>
      </c>
      <c r="F2043" s="22"/>
      <c r="G2043" s="21" t="s">
        <v>163</v>
      </c>
      <c r="H2043" s="20" t="s">
        <v>163</v>
      </c>
      <c r="I2043" s="23" t="s">
        <v>163</v>
      </c>
      <c r="J2043" s="23" t="s">
        <v>163</v>
      </c>
      <c r="K2043" s="24" t="s">
        <v>163</v>
      </c>
      <c r="L2043" s="20" t="s">
        <v>163</v>
      </c>
      <c r="M2043" s="12"/>
      <c r="N2043" s="12"/>
      <c r="O2043" s="12"/>
      <c r="P2043" s="12"/>
      <c r="Q2043" s="12"/>
      <c r="R2043" s="5"/>
      <c r="S2043" s="20"/>
      <c r="T2043" s="20"/>
      <c r="U2043" s="20"/>
      <c r="V2043" s="20"/>
      <c r="W2043" s="20"/>
      <c r="X2043" s="20"/>
      <c r="Y2043" s="20"/>
      <c r="Z2043" s="20"/>
      <c r="AA2043" s="20"/>
      <c r="AB2043" s="20"/>
      <c r="AC2043" s="20"/>
      <c r="AD2043" s="20"/>
      <c r="AE2043" s="12"/>
      <c r="AF2043" s="12"/>
    </row>
    <row r="2044" spans="1:32" ht="15" customHeight="1">
      <c r="A2044" s="14"/>
      <c r="B2044" s="3"/>
      <c r="C2044" s="20" t="s">
        <v>163</v>
      </c>
      <c r="D2044" s="21" t="s">
        <v>163</v>
      </c>
      <c r="E2044" s="21" t="s">
        <v>163</v>
      </c>
      <c r="F2044" s="22"/>
      <c r="G2044" s="21" t="s">
        <v>163</v>
      </c>
      <c r="H2044" s="20" t="s">
        <v>163</v>
      </c>
      <c r="I2044" s="23" t="s">
        <v>163</v>
      </c>
      <c r="J2044" s="23" t="s">
        <v>163</v>
      </c>
      <c r="K2044" s="24" t="s">
        <v>163</v>
      </c>
      <c r="L2044" s="20" t="s">
        <v>163</v>
      </c>
      <c r="M2044" s="12"/>
      <c r="N2044" s="12"/>
      <c r="O2044" s="12"/>
      <c r="P2044" s="12"/>
      <c r="Q2044" s="12"/>
      <c r="R2044" s="5"/>
      <c r="S2044" s="20"/>
      <c r="T2044" s="20"/>
      <c r="U2044" s="20"/>
      <c r="V2044" s="20"/>
      <c r="W2044" s="20"/>
      <c r="X2044" s="20"/>
      <c r="Y2044" s="20"/>
      <c r="Z2044" s="20"/>
      <c r="AA2044" s="20"/>
      <c r="AB2044" s="20"/>
      <c r="AC2044" s="20"/>
      <c r="AD2044" s="20"/>
      <c r="AE2044" s="12"/>
      <c r="AF2044" s="12"/>
    </row>
    <row r="2045" spans="1:32" ht="15" customHeight="1">
      <c r="A2045" s="14"/>
      <c r="B2045" s="3"/>
      <c r="C2045" s="20" t="s">
        <v>163</v>
      </c>
      <c r="D2045" s="21" t="s">
        <v>163</v>
      </c>
      <c r="E2045" s="21" t="s">
        <v>163</v>
      </c>
      <c r="F2045" s="22"/>
      <c r="G2045" s="21" t="s">
        <v>163</v>
      </c>
      <c r="H2045" s="20" t="s">
        <v>163</v>
      </c>
      <c r="I2045" s="23" t="s">
        <v>163</v>
      </c>
      <c r="J2045" s="23" t="s">
        <v>163</v>
      </c>
      <c r="K2045" s="24" t="s">
        <v>163</v>
      </c>
      <c r="L2045" s="20" t="s">
        <v>163</v>
      </c>
      <c r="M2045" s="12"/>
      <c r="N2045" s="12"/>
      <c r="O2045" s="12"/>
      <c r="P2045" s="12"/>
      <c r="Q2045" s="12"/>
      <c r="R2045" s="5"/>
      <c r="S2045" s="20"/>
      <c r="T2045" s="20"/>
      <c r="U2045" s="20"/>
      <c r="V2045" s="20"/>
      <c r="W2045" s="20"/>
      <c r="X2045" s="20"/>
      <c r="Y2045" s="20"/>
      <c r="Z2045" s="20"/>
      <c r="AA2045" s="20"/>
      <c r="AB2045" s="20"/>
      <c r="AC2045" s="20"/>
      <c r="AD2045" s="20"/>
      <c r="AE2045" s="12"/>
      <c r="AF2045" s="12"/>
    </row>
    <row r="2046" spans="1:32" ht="15" customHeight="1">
      <c r="A2046" s="14"/>
      <c r="B2046" s="3"/>
      <c r="C2046" s="20" t="s">
        <v>163</v>
      </c>
      <c r="D2046" s="21" t="s">
        <v>163</v>
      </c>
      <c r="E2046" s="21" t="s">
        <v>163</v>
      </c>
      <c r="F2046" s="22"/>
      <c r="G2046" s="21" t="s">
        <v>163</v>
      </c>
      <c r="H2046" s="20" t="s">
        <v>163</v>
      </c>
      <c r="I2046" s="23" t="s">
        <v>163</v>
      </c>
      <c r="J2046" s="23" t="s">
        <v>163</v>
      </c>
      <c r="K2046" s="24" t="s">
        <v>163</v>
      </c>
      <c r="L2046" s="20" t="s">
        <v>163</v>
      </c>
      <c r="M2046" s="12"/>
      <c r="N2046" s="12"/>
      <c r="O2046" s="12"/>
      <c r="P2046" s="12"/>
      <c r="Q2046" s="12"/>
      <c r="R2046" s="5"/>
      <c r="S2046" s="20"/>
      <c r="T2046" s="20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12"/>
      <c r="AF2046" s="12"/>
    </row>
    <row r="2047" spans="1:32" ht="15" customHeight="1">
      <c r="A2047" s="14"/>
      <c r="B2047" s="3"/>
      <c r="C2047" s="20" t="s">
        <v>163</v>
      </c>
      <c r="D2047" s="21" t="s">
        <v>163</v>
      </c>
      <c r="E2047" s="21" t="s">
        <v>163</v>
      </c>
      <c r="F2047" s="22"/>
      <c r="G2047" s="21" t="s">
        <v>163</v>
      </c>
      <c r="H2047" s="20" t="s">
        <v>163</v>
      </c>
      <c r="I2047" s="23" t="s">
        <v>163</v>
      </c>
      <c r="J2047" s="23" t="s">
        <v>163</v>
      </c>
      <c r="K2047" s="24" t="s">
        <v>163</v>
      </c>
      <c r="L2047" s="20" t="s">
        <v>163</v>
      </c>
      <c r="M2047" s="12"/>
      <c r="N2047" s="12"/>
      <c r="O2047" s="12"/>
      <c r="P2047" s="12"/>
      <c r="Q2047" s="12"/>
      <c r="R2047" s="5"/>
      <c r="S2047" s="20"/>
      <c r="T2047" s="20"/>
      <c r="U2047" s="20"/>
      <c r="V2047" s="20"/>
      <c r="W2047" s="20"/>
      <c r="X2047" s="20"/>
      <c r="Y2047" s="20"/>
      <c r="Z2047" s="20"/>
      <c r="AA2047" s="20"/>
      <c r="AB2047" s="20"/>
      <c r="AC2047" s="20"/>
      <c r="AD2047" s="20"/>
      <c r="AE2047" s="12"/>
      <c r="AF2047" s="12"/>
    </row>
    <row r="2048" spans="1:32" ht="15" customHeight="1">
      <c r="A2048" s="14"/>
      <c r="B2048" s="3"/>
      <c r="C2048" s="20" t="s">
        <v>163</v>
      </c>
      <c r="D2048" s="21" t="s">
        <v>163</v>
      </c>
      <c r="E2048" s="21" t="s">
        <v>163</v>
      </c>
      <c r="F2048" s="22"/>
      <c r="G2048" s="21" t="s">
        <v>163</v>
      </c>
      <c r="H2048" s="20" t="s">
        <v>163</v>
      </c>
      <c r="I2048" s="23" t="s">
        <v>163</v>
      </c>
      <c r="J2048" s="23" t="s">
        <v>163</v>
      </c>
      <c r="K2048" s="24" t="s">
        <v>163</v>
      </c>
      <c r="L2048" s="20" t="s">
        <v>163</v>
      </c>
      <c r="M2048" s="12"/>
      <c r="N2048" s="12"/>
      <c r="O2048" s="12"/>
      <c r="P2048" s="12"/>
      <c r="Q2048" s="12"/>
      <c r="R2048" s="5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12"/>
      <c r="AF2048" s="12"/>
    </row>
    <row r="2049" spans="1:32" ht="15" customHeight="1">
      <c r="A2049" s="14"/>
      <c r="B2049" s="3"/>
      <c r="C2049" s="20" t="s">
        <v>163</v>
      </c>
      <c r="D2049" s="21" t="s">
        <v>163</v>
      </c>
      <c r="E2049" s="21" t="s">
        <v>163</v>
      </c>
      <c r="F2049" s="22"/>
      <c r="G2049" s="21" t="s">
        <v>163</v>
      </c>
      <c r="H2049" s="20" t="s">
        <v>163</v>
      </c>
      <c r="I2049" s="23" t="s">
        <v>163</v>
      </c>
      <c r="J2049" s="23" t="s">
        <v>163</v>
      </c>
      <c r="K2049" s="24" t="s">
        <v>163</v>
      </c>
      <c r="L2049" s="20" t="s">
        <v>163</v>
      </c>
      <c r="M2049" s="12"/>
      <c r="N2049" s="12"/>
      <c r="O2049" s="12"/>
      <c r="P2049" s="12"/>
      <c r="Q2049" s="12"/>
      <c r="R2049" s="5"/>
      <c r="S2049" s="20"/>
      <c r="T2049" s="20"/>
      <c r="U2049" s="20"/>
      <c r="V2049" s="20"/>
      <c r="W2049" s="20"/>
      <c r="X2049" s="20"/>
      <c r="Y2049" s="20"/>
      <c r="Z2049" s="20"/>
      <c r="AA2049" s="20"/>
      <c r="AB2049" s="20"/>
      <c r="AC2049" s="20"/>
      <c r="AD2049" s="20"/>
      <c r="AE2049" s="12"/>
      <c r="AF2049" s="12"/>
    </row>
    <row r="2050" spans="1:32" ht="15" customHeight="1">
      <c r="A2050" s="14"/>
      <c r="B2050" s="3"/>
      <c r="C2050" s="20" t="s">
        <v>163</v>
      </c>
      <c r="D2050" s="21" t="s">
        <v>163</v>
      </c>
      <c r="E2050" s="21" t="s">
        <v>163</v>
      </c>
      <c r="F2050" s="22"/>
      <c r="G2050" s="21" t="s">
        <v>163</v>
      </c>
      <c r="H2050" s="20" t="s">
        <v>163</v>
      </c>
      <c r="I2050" s="23" t="s">
        <v>163</v>
      </c>
      <c r="J2050" s="23" t="s">
        <v>163</v>
      </c>
      <c r="K2050" s="24" t="s">
        <v>163</v>
      </c>
      <c r="L2050" s="20" t="s">
        <v>163</v>
      </c>
      <c r="M2050" s="12"/>
      <c r="N2050" s="12"/>
      <c r="O2050" s="12"/>
      <c r="P2050" s="12"/>
      <c r="Q2050" s="12"/>
      <c r="R2050" s="5"/>
      <c r="S2050" s="20"/>
      <c r="T2050" s="20"/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0"/>
      <c r="AE2050" s="12"/>
      <c r="AF2050" s="12"/>
    </row>
    <row r="2051" spans="1:32" ht="15" customHeight="1">
      <c r="A2051" s="14"/>
      <c r="B2051" s="3"/>
      <c r="C2051" s="20" t="s">
        <v>163</v>
      </c>
      <c r="D2051" s="21" t="s">
        <v>163</v>
      </c>
      <c r="E2051" s="21" t="s">
        <v>163</v>
      </c>
      <c r="F2051" s="22"/>
      <c r="G2051" s="21" t="s">
        <v>163</v>
      </c>
      <c r="H2051" s="20" t="s">
        <v>163</v>
      </c>
      <c r="I2051" s="23" t="s">
        <v>163</v>
      </c>
      <c r="J2051" s="23" t="s">
        <v>163</v>
      </c>
      <c r="K2051" s="24" t="s">
        <v>163</v>
      </c>
      <c r="L2051" s="20" t="s">
        <v>163</v>
      </c>
      <c r="M2051" s="12"/>
      <c r="N2051" s="12"/>
      <c r="O2051" s="12"/>
      <c r="P2051" s="12"/>
      <c r="Q2051" s="12"/>
      <c r="R2051" s="5"/>
      <c r="S2051" s="20"/>
      <c r="T2051" s="20"/>
      <c r="U2051" s="20"/>
      <c r="V2051" s="20"/>
      <c r="W2051" s="20"/>
      <c r="X2051" s="20"/>
      <c r="Y2051" s="20"/>
      <c r="Z2051" s="20"/>
      <c r="AA2051" s="20"/>
      <c r="AB2051" s="20"/>
      <c r="AC2051" s="20"/>
      <c r="AD2051" s="20"/>
      <c r="AE2051" s="12"/>
      <c r="AF2051" s="12"/>
    </row>
    <row r="2052" spans="1:32" ht="15" customHeight="1">
      <c r="A2052" s="14"/>
      <c r="B2052" s="3"/>
      <c r="C2052" s="20" t="s">
        <v>163</v>
      </c>
      <c r="D2052" s="21" t="s">
        <v>163</v>
      </c>
      <c r="E2052" s="21" t="s">
        <v>163</v>
      </c>
      <c r="F2052" s="22"/>
      <c r="G2052" s="21" t="s">
        <v>163</v>
      </c>
      <c r="H2052" s="20" t="s">
        <v>163</v>
      </c>
      <c r="I2052" s="23" t="s">
        <v>163</v>
      </c>
      <c r="J2052" s="23" t="s">
        <v>163</v>
      </c>
      <c r="K2052" s="24" t="s">
        <v>163</v>
      </c>
      <c r="L2052" s="20" t="s">
        <v>163</v>
      </c>
      <c r="M2052" s="12"/>
      <c r="N2052" s="12"/>
      <c r="O2052" s="12"/>
      <c r="P2052" s="12"/>
      <c r="Q2052" s="12"/>
      <c r="R2052" s="5"/>
      <c r="S2052" s="20"/>
      <c r="T2052" s="20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0"/>
      <c r="AE2052" s="12"/>
      <c r="AF2052" s="12"/>
    </row>
    <row r="2053" spans="1:32" ht="15" customHeight="1">
      <c r="A2053" s="14"/>
      <c r="B2053" s="3"/>
      <c r="C2053" s="20" t="s">
        <v>163</v>
      </c>
      <c r="D2053" s="21" t="s">
        <v>163</v>
      </c>
      <c r="E2053" s="21" t="s">
        <v>163</v>
      </c>
      <c r="F2053" s="22"/>
      <c r="G2053" s="21" t="s">
        <v>163</v>
      </c>
      <c r="H2053" s="20" t="s">
        <v>163</v>
      </c>
      <c r="I2053" s="23" t="s">
        <v>163</v>
      </c>
      <c r="J2053" s="23" t="s">
        <v>163</v>
      </c>
      <c r="K2053" s="24" t="s">
        <v>163</v>
      </c>
      <c r="L2053" s="20" t="s">
        <v>163</v>
      </c>
      <c r="M2053" s="12"/>
      <c r="N2053" s="12"/>
      <c r="O2053" s="12"/>
      <c r="P2053" s="12"/>
      <c r="Q2053" s="12"/>
      <c r="R2053" s="5"/>
      <c r="S2053" s="20"/>
      <c r="T2053" s="20"/>
      <c r="U2053" s="20"/>
      <c r="V2053" s="20"/>
      <c r="W2053" s="20"/>
      <c r="X2053" s="20"/>
      <c r="Y2053" s="20"/>
      <c r="Z2053" s="20"/>
      <c r="AA2053" s="20"/>
      <c r="AB2053" s="20"/>
      <c r="AC2053" s="20"/>
      <c r="AD2053" s="20"/>
      <c r="AE2053" s="12"/>
      <c r="AF2053" s="12"/>
    </row>
    <row r="2054" spans="1:32" ht="15" customHeight="1">
      <c r="A2054" s="14"/>
      <c r="B2054" s="3"/>
      <c r="C2054" s="20" t="s">
        <v>163</v>
      </c>
      <c r="D2054" s="21" t="s">
        <v>163</v>
      </c>
      <c r="E2054" s="21" t="s">
        <v>163</v>
      </c>
      <c r="F2054" s="22"/>
      <c r="G2054" s="21" t="s">
        <v>163</v>
      </c>
      <c r="H2054" s="20" t="s">
        <v>163</v>
      </c>
      <c r="I2054" s="23" t="s">
        <v>163</v>
      </c>
      <c r="J2054" s="23" t="s">
        <v>163</v>
      </c>
      <c r="K2054" s="24" t="s">
        <v>163</v>
      </c>
      <c r="L2054" s="20" t="s">
        <v>163</v>
      </c>
      <c r="M2054" s="12"/>
      <c r="N2054" s="12"/>
      <c r="O2054" s="12"/>
      <c r="P2054" s="12"/>
      <c r="Q2054" s="12"/>
      <c r="R2054" s="5"/>
      <c r="S2054" s="20"/>
      <c r="T2054" s="20"/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0"/>
      <c r="AE2054" s="12"/>
      <c r="AF2054" s="12"/>
    </row>
    <row r="2055" spans="1:32" ht="15" customHeight="1">
      <c r="A2055" s="14"/>
      <c r="B2055" s="3"/>
      <c r="C2055" s="20" t="s">
        <v>163</v>
      </c>
      <c r="D2055" s="21" t="s">
        <v>163</v>
      </c>
      <c r="E2055" s="21" t="s">
        <v>163</v>
      </c>
      <c r="F2055" s="22"/>
      <c r="G2055" s="21" t="s">
        <v>163</v>
      </c>
      <c r="H2055" s="20" t="s">
        <v>163</v>
      </c>
      <c r="I2055" s="23" t="s">
        <v>163</v>
      </c>
      <c r="J2055" s="23" t="s">
        <v>163</v>
      </c>
      <c r="K2055" s="24" t="s">
        <v>163</v>
      </c>
      <c r="L2055" s="20" t="s">
        <v>163</v>
      </c>
      <c r="M2055" s="12"/>
      <c r="N2055" s="12"/>
      <c r="O2055" s="12"/>
      <c r="P2055" s="12"/>
      <c r="Q2055" s="12"/>
      <c r="R2055" s="5"/>
      <c r="S2055" s="20"/>
      <c r="T2055" s="20"/>
      <c r="U2055" s="20"/>
      <c r="V2055" s="20"/>
      <c r="W2055" s="20"/>
      <c r="X2055" s="20"/>
      <c r="Y2055" s="20"/>
      <c r="Z2055" s="20"/>
      <c r="AA2055" s="20"/>
      <c r="AB2055" s="20"/>
      <c r="AC2055" s="20"/>
      <c r="AD2055" s="20"/>
      <c r="AE2055" s="12"/>
      <c r="AF2055" s="12"/>
    </row>
    <row r="2056" spans="1:32" ht="15" customHeight="1">
      <c r="A2056" s="14"/>
      <c r="B2056" s="3"/>
      <c r="C2056" s="20" t="s">
        <v>163</v>
      </c>
      <c r="D2056" s="21" t="s">
        <v>163</v>
      </c>
      <c r="E2056" s="21" t="s">
        <v>163</v>
      </c>
      <c r="F2056" s="22"/>
      <c r="G2056" s="21" t="s">
        <v>163</v>
      </c>
      <c r="H2056" s="20" t="s">
        <v>163</v>
      </c>
      <c r="I2056" s="23" t="s">
        <v>163</v>
      </c>
      <c r="J2056" s="23" t="s">
        <v>163</v>
      </c>
      <c r="K2056" s="24" t="s">
        <v>163</v>
      </c>
      <c r="L2056" s="20" t="s">
        <v>163</v>
      </c>
      <c r="M2056" s="12"/>
      <c r="N2056" s="12"/>
      <c r="O2056" s="12"/>
      <c r="P2056" s="12"/>
      <c r="Q2056" s="12"/>
      <c r="R2056" s="5"/>
      <c r="S2056" s="20"/>
      <c r="T2056" s="20"/>
      <c r="U2056" s="20"/>
      <c r="V2056" s="20"/>
      <c r="W2056" s="20"/>
      <c r="X2056" s="20"/>
      <c r="Y2056" s="20"/>
      <c r="Z2056" s="20"/>
      <c r="AA2056" s="20"/>
      <c r="AB2056" s="20"/>
      <c r="AC2056" s="20"/>
      <c r="AD2056" s="20"/>
      <c r="AE2056" s="12"/>
      <c r="AF2056" s="12"/>
    </row>
    <row r="2057" spans="1:32" ht="15" customHeight="1">
      <c r="A2057" s="14"/>
      <c r="B2057" s="3"/>
      <c r="C2057" s="20" t="s">
        <v>163</v>
      </c>
      <c r="D2057" s="21" t="s">
        <v>163</v>
      </c>
      <c r="E2057" s="21" t="s">
        <v>163</v>
      </c>
      <c r="F2057" s="22"/>
      <c r="G2057" s="21" t="s">
        <v>163</v>
      </c>
      <c r="H2057" s="20" t="s">
        <v>163</v>
      </c>
      <c r="I2057" s="23" t="s">
        <v>163</v>
      </c>
      <c r="J2057" s="23" t="s">
        <v>163</v>
      </c>
      <c r="K2057" s="24" t="s">
        <v>163</v>
      </c>
      <c r="L2057" s="20" t="s">
        <v>163</v>
      </c>
      <c r="M2057" s="12"/>
      <c r="N2057" s="12"/>
      <c r="O2057" s="12"/>
      <c r="P2057" s="12"/>
      <c r="Q2057" s="12"/>
      <c r="R2057" s="5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12"/>
      <c r="AF2057" s="12"/>
    </row>
    <row r="2058" spans="1:32" ht="15" customHeight="1">
      <c r="A2058" s="14"/>
      <c r="B2058" s="3"/>
      <c r="C2058" s="20" t="s">
        <v>163</v>
      </c>
      <c r="D2058" s="21" t="s">
        <v>163</v>
      </c>
      <c r="E2058" s="21" t="s">
        <v>163</v>
      </c>
      <c r="F2058" s="22"/>
      <c r="G2058" s="21" t="s">
        <v>163</v>
      </c>
      <c r="H2058" s="20" t="s">
        <v>163</v>
      </c>
      <c r="I2058" s="23" t="s">
        <v>163</v>
      </c>
      <c r="J2058" s="23" t="s">
        <v>163</v>
      </c>
      <c r="K2058" s="24" t="s">
        <v>163</v>
      </c>
      <c r="L2058" s="20" t="s">
        <v>163</v>
      </c>
      <c r="M2058" s="12"/>
      <c r="N2058" s="12"/>
      <c r="O2058" s="12"/>
      <c r="P2058" s="12"/>
      <c r="Q2058" s="12"/>
      <c r="R2058" s="5"/>
      <c r="S2058" s="20"/>
      <c r="T2058" s="20"/>
      <c r="U2058" s="20"/>
      <c r="V2058" s="20"/>
      <c r="W2058" s="20"/>
      <c r="X2058" s="20"/>
      <c r="Y2058" s="20"/>
      <c r="Z2058" s="20"/>
      <c r="AA2058" s="20"/>
      <c r="AB2058" s="20"/>
      <c r="AC2058" s="20"/>
      <c r="AD2058" s="20"/>
      <c r="AE2058" s="12"/>
      <c r="AF2058" s="12"/>
    </row>
    <row r="2059" spans="1:32" ht="15" customHeight="1">
      <c r="A2059" s="14"/>
      <c r="B2059" s="3"/>
      <c r="C2059" s="20" t="s">
        <v>163</v>
      </c>
      <c r="D2059" s="21" t="s">
        <v>163</v>
      </c>
      <c r="E2059" s="21" t="s">
        <v>163</v>
      </c>
      <c r="F2059" s="22"/>
      <c r="G2059" s="21" t="s">
        <v>163</v>
      </c>
      <c r="H2059" s="20" t="s">
        <v>163</v>
      </c>
      <c r="I2059" s="23" t="s">
        <v>163</v>
      </c>
      <c r="J2059" s="23" t="s">
        <v>163</v>
      </c>
      <c r="K2059" s="24" t="s">
        <v>163</v>
      </c>
      <c r="L2059" s="20" t="s">
        <v>163</v>
      </c>
      <c r="M2059" s="12"/>
      <c r="N2059" s="12"/>
      <c r="O2059" s="12"/>
      <c r="P2059" s="12"/>
      <c r="Q2059" s="12"/>
      <c r="R2059" s="5"/>
      <c r="S2059" s="20"/>
      <c r="T2059" s="20"/>
      <c r="U2059" s="20"/>
      <c r="V2059" s="20"/>
      <c r="W2059" s="20"/>
      <c r="X2059" s="20"/>
      <c r="Y2059" s="20"/>
      <c r="Z2059" s="20"/>
      <c r="AA2059" s="20"/>
      <c r="AB2059" s="20"/>
      <c r="AC2059" s="20"/>
      <c r="AD2059" s="20"/>
      <c r="AE2059" s="12"/>
      <c r="AF2059" s="12"/>
    </row>
    <row r="2060" spans="1:32" ht="15" customHeight="1">
      <c r="A2060" s="14"/>
      <c r="B2060" s="3"/>
      <c r="C2060" s="20" t="s">
        <v>163</v>
      </c>
      <c r="D2060" s="21" t="s">
        <v>163</v>
      </c>
      <c r="E2060" s="21" t="s">
        <v>163</v>
      </c>
      <c r="F2060" s="22"/>
      <c r="G2060" s="21" t="s">
        <v>163</v>
      </c>
      <c r="H2060" s="20" t="s">
        <v>163</v>
      </c>
      <c r="I2060" s="23" t="s">
        <v>163</v>
      </c>
      <c r="J2060" s="23" t="s">
        <v>163</v>
      </c>
      <c r="K2060" s="24" t="s">
        <v>163</v>
      </c>
      <c r="L2060" s="20" t="s">
        <v>163</v>
      </c>
      <c r="M2060" s="12"/>
      <c r="N2060" s="12"/>
      <c r="O2060" s="12"/>
      <c r="P2060" s="12"/>
      <c r="Q2060" s="12"/>
      <c r="R2060" s="5"/>
      <c r="S2060" s="20"/>
      <c r="T2060" s="20"/>
      <c r="U2060" s="20"/>
      <c r="V2060" s="20"/>
      <c r="W2060" s="20"/>
      <c r="X2060" s="20"/>
      <c r="Y2060" s="20"/>
      <c r="Z2060" s="20"/>
      <c r="AA2060" s="20"/>
      <c r="AB2060" s="20"/>
      <c r="AC2060" s="20"/>
      <c r="AD2060" s="20"/>
      <c r="AE2060" s="12"/>
      <c r="AF2060" s="12"/>
    </row>
    <row r="2061" spans="1:32" ht="15" customHeight="1">
      <c r="A2061" s="14"/>
      <c r="B2061" s="3"/>
      <c r="C2061" s="20" t="s">
        <v>163</v>
      </c>
      <c r="D2061" s="21" t="s">
        <v>163</v>
      </c>
      <c r="E2061" s="21" t="s">
        <v>163</v>
      </c>
      <c r="F2061" s="22"/>
      <c r="G2061" s="21" t="s">
        <v>163</v>
      </c>
      <c r="H2061" s="20" t="s">
        <v>163</v>
      </c>
      <c r="I2061" s="23" t="s">
        <v>163</v>
      </c>
      <c r="J2061" s="23" t="s">
        <v>163</v>
      </c>
      <c r="K2061" s="24" t="s">
        <v>163</v>
      </c>
      <c r="L2061" s="20" t="s">
        <v>163</v>
      </c>
      <c r="M2061" s="12"/>
      <c r="N2061" s="12"/>
      <c r="O2061" s="12"/>
      <c r="P2061" s="12"/>
      <c r="Q2061" s="12"/>
      <c r="R2061" s="5"/>
      <c r="S2061" s="20"/>
      <c r="T2061" s="20"/>
      <c r="U2061" s="20"/>
      <c r="V2061" s="20"/>
      <c r="W2061" s="20"/>
      <c r="X2061" s="20"/>
      <c r="Y2061" s="20"/>
      <c r="Z2061" s="20"/>
      <c r="AA2061" s="20"/>
      <c r="AB2061" s="20"/>
      <c r="AC2061" s="20"/>
      <c r="AD2061" s="20"/>
      <c r="AE2061" s="12"/>
      <c r="AF2061" s="12"/>
    </row>
    <row r="2062" spans="1:32" ht="15" customHeight="1">
      <c r="A2062" s="14"/>
      <c r="B2062" s="3"/>
      <c r="C2062" s="20" t="s">
        <v>163</v>
      </c>
      <c r="D2062" s="21" t="s">
        <v>163</v>
      </c>
      <c r="E2062" s="21" t="s">
        <v>163</v>
      </c>
      <c r="F2062" s="22"/>
      <c r="G2062" s="21" t="s">
        <v>163</v>
      </c>
      <c r="H2062" s="20" t="s">
        <v>163</v>
      </c>
      <c r="I2062" s="23" t="s">
        <v>163</v>
      </c>
      <c r="J2062" s="23" t="s">
        <v>163</v>
      </c>
      <c r="K2062" s="24" t="s">
        <v>163</v>
      </c>
      <c r="L2062" s="20" t="s">
        <v>163</v>
      </c>
      <c r="M2062" s="12"/>
      <c r="N2062" s="12"/>
      <c r="O2062" s="12"/>
      <c r="P2062" s="12"/>
      <c r="Q2062" s="12"/>
      <c r="R2062" s="5"/>
      <c r="S2062" s="20"/>
      <c r="T2062" s="20"/>
      <c r="U2062" s="20"/>
      <c r="V2062" s="20"/>
      <c r="W2062" s="20"/>
      <c r="X2062" s="20"/>
      <c r="Y2062" s="20"/>
      <c r="Z2062" s="20"/>
      <c r="AA2062" s="20"/>
      <c r="AB2062" s="20"/>
      <c r="AC2062" s="20"/>
      <c r="AD2062" s="20"/>
      <c r="AE2062" s="12"/>
      <c r="AF2062" s="12"/>
    </row>
    <row r="2063" spans="1:32" ht="15" customHeight="1">
      <c r="A2063" s="14"/>
      <c r="B2063" s="3"/>
      <c r="C2063" s="20" t="s">
        <v>163</v>
      </c>
      <c r="D2063" s="21" t="s">
        <v>163</v>
      </c>
      <c r="E2063" s="21" t="s">
        <v>163</v>
      </c>
      <c r="F2063" s="22"/>
      <c r="G2063" s="21" t="s">
        <v>163</v>
      </c>
      <c r="H2063" s="20" t="s">
        <v>163</v>
      </c>
      <c r="I2063" s="23" t="s">
        <v>163</v>
      </c>
      <c r="J2063" s="23" t="s">
        <v>163</v>
      </c>
      <c r="K2063" s="24" t="s">
        <v>163</v>
      </c>
      <c r="L2063" s="20" t="s">
        <v>163</v>
      </c>
      <c r="M2063" s="12"/>
      <c r="N2063" s="12"/>
      <c r="O2063" s="12"/>
      <c r="P2063" s="12"/>
      <c r="Q2063" s="12"/>
      <c r="R2063" s="5"/>
      <c r="S2063" s="20"/>
      <c r="T2063" s="20"/>
      <c r="U2063" s="20"/>
      <c r="V2063" s="20"/>
      <c r="W2063" s="20"/>
      <c r="X2063" s="20"/>
      <c r="Y2063" s="20"/>
      <c r="Z2063" s="20"/>
      <c r="AA2063" s="20"/>
      <c r="AB2063" s="20"/>
      <c r="AC2063" s="20"/>
      <c r="AD2063" s="20"/>
      <c r="AE2063" s="12"/>
      <c r="AF2063" s="12"/>
    </row>
    <row r="2064" spans="1:32" ht="15" customHeight="1">
      <c r="A2064" s="14"/>
      <c r="B2064" s="3"/>
      <c r="C2064" s="20" t="s">
        <v>163</v>
      </c>
      <c r="D2064" s="21" t="s">
        <v>163</v>
      </c>
      <c r="E2064" s="21" t="s">
        <v>163</v>
      </c>
      <c r="F2064" s="22"/>
      <c r="G2064" s="21" t="s">
        <v>163</v>
      </c>
      <c r="H2064" s="20" t="s">
        <v>163</v>
      </c>
      <c r="I2064" s="23" t="s">
        <v>163</v>
      </c>
      <c r="J2064" s="23" t="s">
        <v>163</v>
      </c>
      <c r="K2064" s="24" t="s">
        <v>163</v>
      </c>
      <c r="L2064" s="20" t="s">
        <v>163</v>
      </c>
      <c r="M2064" s="12"/>
      <c r="N2064" s="12"/>
      <c r="O2064" s="12"/>
      <c r="P2064" s="12"/>
      <c r="Q2064" s="12"/>
      <c r="R2064" s="5"/>
      <c r="S2064" s="20"/>
      <c r="T2064" s="20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12"/>
      <c r="AF2064" s="12"/>
    </row>
    <row r="2065" spans="1:32" ht="15" customHeight="1">
      <c r="A2065" s="14"/>
      <c r="B2065" s="3"/>
      <c r="C2065" s="20" t="s">
        <v>163</v>
      </c>
      <c r="D2065" s="21" t="s">
        <v>163</v>
      </c>
      <c r="E2065" s="21" t="s">
        <v>163</v>
      </c>
      <c r="F2065" s="22"/>
      <c r="G2065" s="21" t="s">
        <v>163</v>
      </c>
      <c r="H2065" s="20" t="s">
        <v>163</v>
      </c>
      <c r="I2065" s="23" t="s">
        <v>163</v>
      </c>
      <c r="J2065" s="23" t="s">
        <v>163</v>
      </c>
      <c r="K2065" s="24" t="s">
        <v>163</v>
      </c>
      <c r="L2065" s="20" t="s">
        <v>163</v>
      </c>
      <c r="M2065" s="12"/>
      <c r="N2065" s="12"/>
      <c r="O2065" s="12"/>
      <c r="P2065" s="12"/>
      <c r="Q2065" s="12"/>
      <c r="R2065" s="5"/>
      <c r="S2065" s="20"/>
      <c r="T2065" s="20"/>
      <c r="U2065" s="20"/>
      <c r="V2065" s="20"/>
      <c r="W2065" s="20"/>
      <c r="X2065" s="20"/>
      <c r="Y2065" s="20"/>
      <c r="Z2065" s="20"/>
      <c r="AA2065" s="20"/>
      <c r="AB2065" s="20"/>
      <c r="AC2065" s="20"/>
      <c r="AD2065" s="20"/>
      <c r="AE2065" s="12"/>
      <c r="AF2065" s="12"/>
    </row>
    <row r="2066" spans="1:32" ht="15" customHeight="1">
      <c r="A2066" s="14"/>
      <c r="B2066" s="3"/>
      <c r="C2066" s="20" t="s">
        <v>163</v>
      </c>
      <c r="D2066" s="21" t="s">
        <v>163</v>
      </c>
      <c r="E2066" s="21" t="s">
        <v>163</v>
      </c>
      <c r="F2066" s="22"/>
      <c r="G2066" s="21" t="s">
        <v>163</v>
      </c>
      <c r="H2066" s="20" t="s">
        <v>163</v>
      </c>
      <c r="I2066" s="23" t="s">
        <v>163</v>
      </c>
      <c r="J2066" s="23" t="s">
        <v>163</v>
      </c>
      <c r="K2066" s="24" t="s">
        <v>163</v>
      </c>
      <c r="L2066" s="20" t="s">
        <v>163</v>
      </c>
      <c r="M2066" s="12"/>
      <c r="N2066" s="12"/>
      <c r="O2066" s="12"/>
      <c r="P2066" s="12"/>
      <c r="Q2066" s="12"/>
      <c r="R2066" s="5"/>
      <c r="S2066" s="20"/>
      <c r="T2066" s="20"/>
      <c r="U2066" s="20"/>
      <c r="V2066" s="20"/>
      <c r="W2066" s="20"/>
      <c r="X2066" s="20"/>
      <c r="Y2066" s="20"/>
      <c r="Z2066" s="20"/>
      <c r="AA2066" s="20"/>
      <c r="AB2066" s="20"/>
      <c r="AC2066" s="20"/>
      <c r="AD2066" s="20"/>
      <c r="AE2066" s="12"/>
      <c r="AF2066" s="12"/>
    </row>
    <row r="2067" spans="1:32" ht="15" customHeight="1">
      <c r="A2067" s="14"/>
      <c r="B2067" s="3"/>
      <c r="C2067" s="20" t="s">
        <v>163</v>
      </c>
      <c r="D2067" s="21" t="s">
        <v>163</v>
      </c>
      <c r="E2067" s="21" t="s">
        <v>163</v>
      </c>
      <c r="F2067" s="22"/>
      <c r="G2067" s="21" t="s">
        <v>163</v>
      </c>
      <c r="H2067" s="20" t="s">
        <v>163</v>
      </c>
      <c r="I2067" s="23" t="s">
        <v>163</v>
      </c>
      <c r="J2067" s="23" t="s">
        <v>163</v>
      </c>
      <c r="K2067" s="24" t="s">
        <v>163</v>
      </c>
      <c r="L2067" s="20" t="s">
        <v>163</v>
      </c>
      <c r="M2067" s="12"/>
      <c r="N2067" s="12"/>
      <c r="O2067" s="12"/>
      <c r="P2067" s="12"/>
      <c r="Q2067" s="12"/>
      <c r="R2067" s="5"/>
      <c r="S2067" s="20"/>
      <c r="T2067" s="20"/>
      <c r="U2067" s="20"/>
      <c r="V2067" s="20"/>
      <c r="W2067" s="20"/>
      <c r="X2067" s="20"/>
      <c r="Y2067" s="20"/>
      <c r="Z2067" s="20"/>
      <c r="AA2067" s="20"/>
      <c r="AB2067" s="20"/>
      <c r="AC2067" s="20"/>
      <c r="AD2067" s="20"/>
      <c r="AE2067" s="12"/>
      <c r="AF2067" s="12"/>
    </row>
    <row r="2068" spans="1:32" ht="15" customHeight="1">
      <c r="A2068" s="14"/>
      <c r="B2068" s="3"/>
      <c r="C2068" s="20" t="s">
        <v>163</v>
      </c>
      <c r="D2068" s="21" t="s">
        <v>163</v>
      </c>
      <c r="E2068" s="21" t="s">
        <v>163</v>
      </c>
      <c r="F2068" s="22"/>
      <c r="G2068" s="21" t="s">
        <v>163</v>
      </c>
      <c r="H2068" s="20" t="s">
        <v>163</v>
      </c>
      <c r="I2068" s="23" t="s">
        <v>163</v>
      </c>
      <c r="J2068" s="23" t="s">
        <v>163</v>
      </c>
      <c r="K2068" s="24" t="s">
        <v>163</v>
      </c>
      <c r="L2068" s="20" t="s">
        <v>163</v>
      </c>
      <c r="M2068" s="12"/>
      <c r="N2068" s="12"/>
      <c r="O2068" s="12"/>
      <c r="P2068" s="12"/>
      <c r="Q2068" s="12"/>
      <c r="R2068" s="5"/>
      <c r="S2068" s="20"/>
      <c r="T2068" s="20"/>
      <c r="U2068" s="20"/>
      <c r="V2068" s="20"/>
      <c r="W2068" s="20"/>
      <c r="X2068" s="20"/>
      <c r="Y2068" s="20"/>
      <c r="Z2068" s="20"/>
      <c r="AA2068" s="20"/>
      <c r="AB2068" s="20"/>
      <c r="AC2068" s="20"/>
      <c r="AD2068" s="20"/>
      <c r="AE2068" s="12"/>
      <c r="AF2068" s="12"/>
    </row>
    <row r="2069" spans="1:32" ht="15" customHeight="1">
      <c r="A2069" s="14"/>
      <c r="B2069" s="3"/>
      <c r="C2069" s="20" t="s">
        <v>163</v>
      </c>
      <c r="D2069" s="21" t="s">
        <v>163</v>
      </c>
      <c r="E2069" s="21" t="s">
        <v>163</v>
      </c>
      <c r="F2069" s="22"/>
      <c r="G2069" s="21" t="s">
        <v>163</v>
      </c>
      <c r="H2069" s="20" t="s">
        <v>163</v>
      </c>
      <c r="I2069" s="23" t="s">
        <v>163</v>
      </c>
      <c r="J2069" s="23" t="s">
        <v>163</v>
      </c>
      <c r="K2069" s="24" t="s">
        <v>163</v>
      </c>
      <c r="L2069" s="20" t="s">
        <v>163</v>
      </c>
      <c r="M2069" s="12"/>
      <c r="N2069" s="12"/>
      <c r="O2069" s="12"/>
      <c r="P2069" s="12"/>
      <c r="Q2069" s="12"/>
      <c r="R2069" s="5"/>
      <c r="S2069" s="20"/>
      <c r="T2069" s="20"/>
      <c r="U2069" s="20"/>
      <c r="V2069" s="20"/>
      <c r="W2069" s="20"/>
      <c r="X2069" s="20"/>
      <c r="Y2069" s="20"/>
      <c r="Z2069" s="20"/>
      <c r="AA2069" s="20"/>
      <c r="AB2069" s="20"/>
      <c r="AC2069" s="20"/>
      <c r="AD2069" s="20"/>
      <c r="AE2069" s="12"/>
      <c r="AF2069" s="12"/>
    </row>
    <row r="2070" spans="1:32" ht="15" customHeight="1">
      <c r="A2070" s="14"/>
      <c r="B2070" s="3"/>
      <c r="C2070" s="20" t="s">
        <v>163</v>
      </c>
      <c r="D2070" s="21" t="s">
        <v>163</v>
      </c>
      <c r="E2070" s="21" t="s">
        <v>163</v>
      </c>
      <c r="F2070" s="22"/>
      <c r="G2070" s="21" t="s">
        <v>163</v>
      </c>
      <c r="H2070" s="20" t="s">
        <v>163</v>
      </c>
      <c r="I2070" s="23" t="s">
        <v>163</v>
      </c>
      <c r="J2070" s="23" t="s">
        <v>163</v>
      </c>
      <c r="K2070" s="24" t="s">
        <v>163</v>
      </c>
      <c r="L2070" s="20" t="s">
        <v>163</v>
      </c>
      <c r="M2070" s="12"/>
      <c r="N2070" s="12"/>
      <c r="O2070" s="12"/>
      <c r="P2070" s="12"/>
      <c r="Q2070" s="12"/>
      <c r="R2070" s="5"/>
      <c r="S2070" s="20"/>
      <c r="T2070" s="20"/>
      <c r="U2070" s="20"/>
      <c r="V2070" s="20"/>
      <c r="W2070" s="20"/>
      <c r="X2070" s="20"/>
      <c r="Y2070" s="20"/>
      <c r="Z2070" s="20"/>
      <c r="AA2070" s="20"/>
      <c r="AB2070" s="20"/>
      <c r="AC2070" s="20"/>
      <c r="AD2070" s="20"/>
      <c r="AE2070" s="12"/>
      <c r="AF2070" s="12"/>
    </row>
    <row r="2071" spans="1:32" ht="15" customHeight="1">
      <c r="A2071" s="14"/>
      <c r="B2071" s="3"/>
      <c r="C2071" s="20" t="s">
        <v>163</v>
      </c>
      <c r="D2071" s="21" t="s">
        <v>163</v>
      </c>
      <c r="E2071" s="21" t="s">
        <v>163</v>
      </c>
      <c r="F2071" s="22"/>
      <c r="G2071" s="21" t="s">
        <v>163</v>
      </c>
      <c r="H2071" s="20" t="s">
        <v>163</v>
      </c>
      <c r="I2071" s="23" t="s">
        <v>163</v>
      </c>
      <c r="J2071" s="23" t="s">
        <v>163</v>
      </c>
      <c r="K2071" s="24" t="s">
        <v>163</v>
      </c>
      <c r="L2071" s="20" t="s">
        <v>163</v>
      </c>
      <c r="M2071" s="12"/>
      <c r="N2071" s="12"/>
      <c r="O2071" s="12"/>
      <c r="P2071" s="12"/>
      <c r="Q2071" s="12"/>
      <c r="R2071" s="5"/>
      <c r="S2071" s="20"/>
      <c r="T2071" s="20"/>
      <c r="U2071" s="20"/>
      <c r="V2071" s="20"/>
      <c r="W2071" s="20"/>
      <c r="X2071" s="20"/>
      <c r="Y2071" s="20"/>
      <c r="Z2071" s="20"/>
      <c r="AA2071" s="20"/>
      <c r="AB2071" s="20"/>
      <c r="AC2071" s="20"/>
      <c r="AD2071" s="20"/>
      <c r="AE2071" s="12"/>
      <c r="AF2071" s="12"/>
    </row>
    <row r="2072" spans="1:32" ht="15" customHeight="1">
      <c r="A2072" s="14"/>
      <c r="B2072" s="3"/>
      <c r="C2072" s="20" t="s">
        <v>163</v>
      </c>
      <c r="D2072" s="21" t="s">
        <v>163</v>
      </c>
      <c r="E2072" s="21" t="s">
        <v>163</v>
      </c>
      <c r="F2072" s="22"/>
      <c r="G2072" s="21" t="s">
        <v>163</v>
      </c>
      <c r="H2072" s="20" t="s">
        <v>163</v>
      </c>
      <c r="I2072" s="23" t="s">
        <v>163</v>
      </c>
      <c r="J2072" s="23" t="s">
        <v>163</v>
      </c>
      <c r="K2072" s="24" t="s">
        <v>163</v>
      </c>
      <c r="L2072" s="20" t="s">
        <v>163</v>
      </c>
      <c r="M2072" s="12"/>
      <c r="N2072" s="12"/>
      <c r="O2072" s="12"/>
      <c r="P2072" s="12"/>
      <c r="Q2072" s="12"/>
      <c r="R2072" s="5"/>
      <c r="S2072" s="20"/>
      <c r="T2072" s="20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12"/>
      <c r="AF2072" s="12"/>
    </row>
    <row r="2073" spans="1:32" ht="15" customHeight="1">
      <c r="A2073" s="14"/>
      <c r="B2073" s="3"/>
      <c r="C2073" s="20" t="s">
        <v>163</v>
      </c>
      <c r="D2073" s="21" t="s">
        <v>163</v>
      </c>
      <c r="E2073" s="21" t="s">
        <v>163</v>
      </c>
      <c r="F2073" s="22"/>
      <c r="G2073" s="21" t="s">
        <v>163</v>
      </c>
      <c r="H2073" s="20" t="s">
        <v>163</v>
      </c>
      <c r="I2073" s="23" t="s">
        <v>163</v>
      </c>
      <c r="J2073" s="23" t="s">
        <v>163</v>
      </c>
      <c r="K2073" s="24" t="s">
        <v>163</v>
      </c>
      <c r="L2073" s="20" t="s">
        <v>163</v>
      </c>
      <c r="M2073" s="12"/>
      <c r="N2073" s="12"/>
      <c r="O2073" s="12"/>
      <c r="P2073" s="12"/>
      <c r="Q2073" s="12"/>
      <c r="R2073" s="5"/>
      <c r="S2073" s="20"/>
      <c r="T2073" s="20"/>
      <c r="U2073" s="20"/>
      <c r="V2073" s="20"/>
      <c r="W2073" s="20"/>
      <c r="X2073" s="20"/>
      <c r="Y2073" s="20"/>
      <c r="Z2073" s="20"/>
      <c r="AA2073" s="20"/>
      <c r="AB2073" s="20"/>
      <c r="AC2073" s="20"/>
      <c r="AD2073" s="20"/>
      <c r="AE2073" s="12"/>
      <c r="AF2073" s="12"/>
    </row>
    <row r="2074" spans="1:32" ht="15" customHeight="1">
      <c r="A2074" s="14"/>
      <c r="B2074" s="3"/>
      <c r="C2074" s="20" t="s">
        <v>163</v>
      </c>
      <c r="D2074" s="21" t="s">
        <v>163</v>
      </c>
      <c r="E2074" s="21" t="s">
        <v>163</v>
      </c>
      <c r="F2074" s="22"/>
      <c r="G2074" s="21" t="s">
        <v>163</v>
      </c>
      <c r="H2074" s="20" t="s">
        <v>163</v>
      </c>
      <c r="I2074" s="23" t="s">
        <v>163</v>
      </c>
      <c r="J2074" s="23" t="s">
        <v>163</v>
      </c>
      <c r="K2074" s="24" t="s">
        <v>163</v>
      </c>
      <c r="L2074" s="20" t="s">
        <v>163</v>
      </c>
      <c r="M2074" s="12"/>
      <c r="N2074" s="12"/>
      <c r="O2074" s="12"/>
      <c r="P2074" s="12"/>
      <c r="Q2074" s="12"/>
      <c r="R2074" s="5"/>
      <c r="S2074" s="20"/>
      <c r="T2074" s="20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0"/>
      <c r="AE2074" s="12"/>
      <c r="AF2074" s="12"/>
    </row>
    <row r="2075" spans="1:32" ht="15" customHeight="1">
      <c r="A2075" s="14"/>
      <c r="B2075" s="3"/>
      <c r="C2075" s="20" t="s">
        <v>163</v>
      </c>
      <c r="D2075" s="21" t="s">
        <v>163</v>
      </c>
      <c r="E2075" s="21" t="s">
        <v>163</v>
      </c>
      <c r="F2075" s="22"/>
      <c r="G2075" s="21" t="s">
        <v>163</v>
      </c>
      <c r="H2075" s="20" t="s">
        <v>163</v>
      </c>
      <c r="I2075" s="23" t="s">
        <v>163</v>
      </c>
      <c r="J2075" s="23" t="s">
        <v>163</v>
      </c>
      <c r="K2075" s="24" t="s">
        <v>163</v>
      </c>
      <c r="L2075" s="20" t="s">
        <v>163</v>
      </c>
      <c r="M2075" s="12"/>
      <c r="N2075" s="12"/>
      <c r="O2075" s="12"/>
      <c r="P2075" s="12"/>
      <c r="Q2075" s="12"/>
      <c r="R2075" s="5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12"/>
      <c r="AF2075" s="12"/>
    </row>
    <row r="2076" spans="1:32" ht="15" customHeight="1">
      <c r="A2076" s="14"/>
      <c r="B2076" s="3"/>
      <c r="C2076" s="20" t="s">
        <v>163</v>
      </c>
      <c r="D2076" s="21" t="s">
        <v>163</v>
      </c>
      <c r="E2076" s="21" t="s">
        <v>163</v>
      </c>
      <c r="F2076" s="22"/>
      <c r="G2076" s="21" t="s">
        <v>163</v>
      </c>
      <c r="H2076" s="20" t="s">
        <v>163</v>
      </c>
      <c r="I2076" s="23" t="s">
        <v>163</v>
      </c>
      <c r="J2076" s="23" t="s">
        <v>163</v>
      </c>
      <c r="K2076" s="24" t="s">
        <v>163</v>
      </c>
      <c r="L2076" s="20" t="s">
        <v>163</v>
      </c>
      <c r="M2076" s="12"/>
      <c r="N2076" s="12"/>
      <c r="O2076" s="12"/>
      <c r="P2076" s="12"/>
      <c r="Q2076" s="12"/>
      <c r="R2076" s="5"/>
      <c r="S2076" s="20"/>
      <c r="T2076" s="20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0"/>
      <c r="AE2076" s="12"/>
      <c r="AF2076" s="12"/>
    </row>
    <row r="2077" spans="1:32" ht="15" customHeight="1">
      <c r="A2077" s="14"/>
      <c r="B2077" s="3"/>
      <c r="C2077" s="20" t="s">
        <v>163</v>
      </c>
      <c r="D2077" s="21" t="s">
        <v>163</v>
      </c>
      <c r="E2077" s="21" t="s">
        <v>163</v>
      </c>
      <c r="F2077" s="22"/>
      <c r="G2077" s="21" t="s">
        <v>163</v>
      </c>
      <c r="H2077" s="20" t="s">
        <v>163</v>
      </c>
      <c r="I2077" s="23" t="s">
        <v>163</v>
      </c>
      <c r="J2077" s="23" t="s">
        <v>163</v>
      </c>
      <c r="K2077" s="24" t="s">
        <v>163</v>
      </c>
      <c r="L2077" s="20" t="s">
        <v>163</v>
      </c>
      <c r="M2077" s="12"/>
      <c r="N2077" s="12"/>
      <c r="O2077" s="12"/>
      <c r="P2077" s="12"/>
      <c r="Q2077" s="12"/>
      <c r="R2077" s="5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12"/>
      <c r="AF2077" s="12"/>
    </row>
    <row r="2078" spans="1:32" ht="15" customHeight="1">
      <c r="A2078" s="14"/>
      <c r="B2078" s="3"/>
      <c r="C2078" s="20" t="s">
        <v>163</v>
      </c>
      <c r="D2078" s="21" t="s">
        <v>163</v>
      </c>
      <c r="E2078" s="21" t="s">
        <v>163</v>
      </c>
      <c r="F2078" s="22"/>
      <c r="G2078" s="21" t="s">
        <v>163</v>
      </c>
      <c r="H2078" s="20" t="s">
        <v>163</v>
      </c>
      <c r="I2078" s="23" t="s">
        <v>163</v>
      </c>
      <c r="J2078" s="23" t="s">
        <v>163</v>
      </c>
      <c r="K2078" s="24" t="s">
        <v>163</v>
      </c>
      <c r="L2078" s="20" t="s">
        <v>163</v>
      </c>
      <c r="M2078" s="12"/>
      <c r="N2078" s="12"/>
      <c r="O2078" s="12"/>
      <c r="P2078" s="12"/>
      <c r="Q2078" s="12"/>
      <c r="R2078" s="5"/>
      <c r="S2078" s="20"/>
      <c r="T2078" s="20"/>
      <c r="U2078" s="20"/>
      <c r="V2078" s="20"/>
      <c r="W2078" s="20"/>
      <c r="X2078" s="20"/>
      <c r="Y2078" s="20"/>
      <c r="Z2078" s="20"/>
      <c r="AA2078" s="20"/>
      <c r="AB2078" s="20"/>
      <c r="AC2078" s="20"/>
      <c r="AD2078" s="20"/>
      <c r="AE2078" s="12"/>
      <c r="AF2078" s="12"/>
    </row>
    <row r="2079" spans="1:32" ht="15" customHeight="1">
      <c r="A2079" s="14"/>
      <c r="B2079" s="3"/>
      <c r="C2079" s="20" t="s">
        <v>163</v>
      </c>
      <c r="D2079" s="21" t="s">
        <v>163</v>
      </c>
      <c r="E2079" s="21" t="s">
        <v>163</v>
      </c>
      <c r="F2079" s="22"/>
      <c r="G2079" s="21" t="s">
        <v>163</v>
      </c>
      <c r="H2079" s="20" t="s">
        <v>163</v>
      </c>
      <c r="I2079" s="23" t="s">
        <v>163</v>
      </c>
      <c r="J2079" s="23" t="s">
        <v>163</v>
      </c>
      <c r="K2079" s="24" t="s">
        <v>163</v>
      </c>
      <c r="L2079" s="20" t="s">
        <v>163</v>
      </c>
      <c r="M2079" s="12"/>
      <c r="N2079" s="12"/>
      <c r="O2079" s="12"/>
      <c r="P2079" s="12"/>
      <c r="Q2079" s="12"/>
      <c r="R2079" s="5"/>
      <c r="S2079" s="20"/>
      <c r="T2079" s="20"/>
      <c r="U2079" s="20"/>
      <c r="V2079" s="20"/>
      <c r="W2079" s="20"/>
      <c r="X2079" s="20"/>
      <c r="Y2079" s="20"/>
      <c r="Z2079" s="20"/>
      <c r="AA2079" s="20"/>
      <c r="AB2079" s="20"/>
      <c r="AC2079" s="20"/>
      <c r="AD2079" s="20"/>
      <c r="AE2079" s="12"/>
      <c r="AF2079" s="12"/>
    </row>
    <row r="2080" spans="1:32" ht="15" customHeight="1">
      <c r="A2080" s="14"/>
      <c r="B2080" s="3"/>
      <c r="C2080" s="20" t="s">
        <v>163</v>
      </c>
      <c r="D2080" s="21" t="s">
        <v>163</v>
      </c>
      <c r="E2080" s="21" t="s">
        <v>163</v>
      </c>
      <c r="F2080" s="22"/>
      <c r="G2080" s="21" t="s">
        <v>163</v>
      </c>
      <c r="H2080" s="20" t="s">
        <v>163</v>
      </c>
      <c r="I2080" s="23" t="s">
        <v>163</v>
      </c>
      <c r="J2080" s="23" t="s">
        <v>163</v>
      </c>
      <c r="K2080" s="24" t="s">
        <v>163</v>
      </c>
      <c r="L2080" s="20" t="s">
        <v>163</v>
      </c>
      <c r="M2080" s="12"/>
      <c r="N2080" s="12"/>
      <c r="O2080" s="12"/>
      <c r="P2080" s="12"/>
      <c r="Q2080" s="12"/>
      <c r="R2080" s="5"/>
      <c r="S2080" s="20"/>
      <c r="T2080" s="20"/>
      <c r="U2080" s="20"/>
      <c r="V2080" s="20"/>
      <c r="W2080" s="20"/>
      <c r="X2080" s="20"/>
      <c r="Y2080" s="20"/>
      <c r="Z2080" s="20"/>
      <c r="AA2080" s="20"/>
      <c r="AB2080" s="20"/>
      <c r="AC2080" s="20"/>
      <c r="AD2080" s="20"/>
      <c r="AE2080" s="12"/>
      <c r="AF2080" s="12"/>
    </row>
    <row r="2081" spans="1:32" ht="15" customHeight="1">
      <c r="A2081" s="14"/>
      <c r="B2081" s="3"/>
      <c r="C2081" s="20" t="s">
        <v>163</v>
      </c>
      <c r="D2081" s="21" t="s">
        <v>163</v>
      </c>
      <c r="E2081" s="21" t="s">
        <v>163</v>
      </c>
      <c r="F2081" s="22"/>
      <c r="G2081" s="21" t="s">
        <v>163</v>
      </c>
      <c r="H2081" s="20" t="s">
        <v>163</v>
      </c>
      <c r="I2081" s="23" t="s">
        <v>163</v>
      </c>
      <c r="J2081" s="23" t="s">
        <v>163</v>
      </c>
      <c r="K2081" s="24" t="s">
        <v>163</v>
      </c>
      <c r="L2081" s="20" t="s">
        <v>163</v>
      </c>
      <c r="M2081" s="12"/>
      <c r="N2081" s="12"/>
      <c r="O2081" s="12"/>
      <c r="P2081" s="12"/>
      <c r="Q2081" s="12"/>
      <c r="R2081" s="5"/>
      <c r="S2081" s="20"/>
      <c r="T2081" s="20"/>
      <c r="U2081" s="20"/>
      <c r="V2081" s="20"/>
      <c r="W2081" s="20"/>
      <c r="X2081" s="20"/>
      <c r="Y2081" s="20"/>
      <c r="Z2081" s="20"/>
      <c r="AA2081" s="20"/>
      <c r="AB2081" s="20"/>
      <c r="AC2081" s="20"/>
      <c r="AD2081" s="20"/>
      <c r="AE2081" s="12"/>
      <c r="AF2081" s="12"/>
    </row>
    <row r="2082" spans="1:32" ht="15" customHeight="1">
      <c r="A2082" s="14"/>
      <c r="B2082" s="3"/>
      <c r="C2082" s="20" t="s">
        <v>163</v>
      </c>
      <c r="D2082" s="21" t="s">
        <v>163</v>
      </c>
      <c r="E2082" s="21" t="s">
        <v>163</v>
      </c>
      <c r="F2082" s="22"/>
      <c r="G2082" s="21" t="s">
        <v>163</v>
      </c>
      <c r="H2082" s="20" t="s">
        <v>163</v>
      </c>
      <c r="I2082" s="23" t="s">
        <v>163</v>
      </c>
      <c r="J2082" s="23" t="s">
        <v>163</v>
      </c>
      <c r="K2082" s="24" t="s">
        <v>163</v>
      </c>
      <c r="L2082" s="20" t="s">
        <v>163</v>
      </c>
      <c r="M2082" s="12"/>
      <c r="N2082" s="12"/>
      <c r="O2082" s="12"/>
      <c r="P2082" s="12"/>
      <c r="Q2082" s="12"/>
      <c r="R2082" s="5"/>
      <c r="S2082" s="20"/>
      <c r="T2082" s="20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0"/>
      <c r="AE2082" s="12"/>
      <c r="AF2082" s="12"/>
    </row>
    <row r="2083" spans="1:32" ht="15" customHeight="1">
      <c r="A2083" s="14"/>
      <c r="B2083" s="3"/>
      <c r="C2083" s="20" t="s">
        <v>163</v>
      </c>
      <c r="D2083" s="21" t="s">
        <v>163</v>
      </c>
      <c r="E2083" s="21" t="s">
        <v>163</v>
      </c>
      <c r="F2083" s="22"/>
      <c r="G2083" s="21" t="s">
        <v>163</v>
      </c>
      <c r="H2083" s="20" t="s">
        <v>163</v>
      </c>
      <c r="I2083" s="23" t="s">
        <v>163</v>
      </c>
      <c r="J2083" s="23" t="s">
        <v>163</v>
      </c>
      <c r="K2083" s="24" t="s">
        <v>163</v>
      </c>
      <c r="L2083" s="20" t="s">
        <v>163</v>
      </c>
      <c r="M2083" s="12"/>
      <c r="N2083" s="12"/>
      <c r="O2083" s="12"/>
      <c r="P2083" s="12"/>
      <c r="Q2083" s="12"/>
      <c r="R2083" s="5"/>
      <c r="S2083" s="20"/>
      <c r="T2083" s="20"/>
      <c r="U2083" s="20"/>
      <c r="V2083" s="20"/>
      <c r="W2083" s="20"/>
      <c r="X2083" s="20"/>
      <c r="Y2083" s="20"/>
      <c r="Z2083" s="20"/>
      <c r="AA2083" s="20"/>
      <c r="AB2083" s="20"/>
      <c r="AC2083" s="20"/>
      <c r="AD2083" s="20"/>
      <c r="AE2083" s="12"/>
      <c r="AF2083" s="12"/>
    </row>
    <row r="2084" spans="1:32" ht="15" customHeight="1">
      <c r="A2084" s="14"/>
      <c r="B2084" s="3"/>
      <c r="C2084" s="20" t="s">
        <v>163</v>
      </c>
      <c r="D2084" s="21" t="s">
        <v>163</v>
      </c>
      <c r="E2084" s="21" t="s">
        <v>163</v>
      </c>
      <c r="F2084" s="22"/>
      <c r="G2084" s="21" t="s">
        <v>163</v>
      </c>
      <c r="H2084" s="20" t="s">
        <v>163</v>
      </c>
      <c r="I2084" s="23" t="s">
        <v>163</v>
      </c>
      <c r="J2084" s="23" t="s">
        <v>163</v>
      </c>
      <c r="K2084" s="24" t="s">
        <v>163</v>
      </c>
      <c r="L2084" s="20" t="s">
        <v>163</v>
      </c>
      <c r="M2084" s="12"/>
      <c r="N2084" s="12"/>
      <c r="O2084" s="12"/>
      <c r="P2084" s="12"/>
      <c r="Q2084" s="12"/>
      <c r="R2084" s="5"/>
      <c r="S2084" s="20"/>
      <c r="T2084" s="20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0"/>
      <c r="AE2084" s="12"/>
      <c r="AF2084" s="12"/>
    </row>
    <row r="2085" spans="1:32" ht="15" customHeight="1">
      <c r="A2085" s="14"/>
      <c r="B2085" s="3"/>
      <c r="C2085" s="20" t="s">
        <v>163</v>
      </c>
      <c r="D2085" s="21" t="s">
        <v>163</v>
      </c>
      <c r="E2085" s="21" t="s">
        <v>163</v>
      </c>
      <c r="F2085" s="22"/>
      <c r="G2085" s="21" t="s">
        <v>163</v>
      </c>
      <c r="H2085" s="20" t="s">
        <v>163</v>
      </c>
      <c r="I2085" s="23" t="s">
        <v>163</v>
      </c>
      <c r="J2085" s="23" t="s">
        <v>163</v>
      </c>
      <c r="K2085" s="24" t="s">
        <v>163</v>
      </c>
      <c r="L2085" s="20" t="s">
        <v>163</v>
      </c>
      <c r="M2085" s="12"/>
      <c r="N2085" s="12"/>
      <c r="O2085" s="12"/>
      <c r="P2085" s="12"/>
      <c r="Q2085" s="12"/>
      <c r="R2085" s="5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0"/>
      <c r="AE2085" s="12"/>
      <c r="AF2085" s="12"/>
    </row>
    <row r="2086" spans="1:32" ht="15" customHeight="1">
      <c r="A2086" s="14"/>
      <c r="B2086" s="3"/>
      <c r="C2086" s="20" t="s">
        <v>163</v>
      </c>
      <c r="D2086" s="21" t="s">
        <v>163</v>
      </c>
      <c r="E2086" s="21" t="s">
        <v>163</v>
      </c>
      <c r="F2086" s="22"/>
      <c r="G2086" s="21" t="s">
        <v>163</v>
      </c>
      <c r="H2086" s="20" t="s">
        <v>163</v>
      </c>
      <c r="I2086" s="23" t="s">
        <v>163</v>
      </c>
      <c r="J2086" s="23" t="s">
        <v>163</v>
      </c>
      <c r="K2086" s="24" t="s">
        <v>163</v>
      </c>
      <c r="L2086" s="20" t="s">
        <v>163</v>
      </c>
      <c r="M2086" s="12"/>
      <c r="N2086" s="12"/>
      <c r="O2086" s="12"/>
      <c r="P2086" s="12"/>
      <c r="Q2086" s="12"/>
      <c r="R2086" s="5"/>
      <c r="S2086" s="20"/>
      <c r="T2086" s="20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12"/>
      <c r="AF2086" s="12"/>
    </row>
    <row r="2087" spans="1:32" ht="15" customHeight="1">
      <c r="A2087" s="14"/>
      <c r="B2087" s="3"/>
      <c r="C2087" s="20" t="s">
        <v>163</v>
      </c>
      <c r="D2087" s="21" t="s">
        <v>163</v>
      </c>
      <c r="E2087" s="21" t="s">
        <v>163</v>
      </c>
      <c r="F2087" s="22"/>
      <c r="G2087" s="21" t="s">
        <v>163</v>
      </c>
      <c r="H2087" s="20" t="s">
        <v>163</v>
      </c>
      <c r="I2087" s="23" t="s">
        <v>163</v>
      </c>
      <c r="J2087" s="23" t="s">
        <v>163</v>
      </c>
      <c r="K2087" s="24" t="s">
        <v>163</v>
      </c>
      <c r="L2087" s="20" t="s">
        <v>163</v>
      </c>
      <c r="M2087" s="12"/>
      <c r="N2087" s="12"/>
      <c r="O2087" s="12"/>
      <c r="P2087" s="12"/>
      <c r="Q2087" s="12"/>
      <c r="R2087" s="5"/>
      <c r="S2087" s="20"/>
      <c r="T2087" s="20"/>
      <c r="U2087" s="20"/>
      <c r="V2087" s="20"/>
      <c r="W2087" s="20"/>
      <c r="X2087" s="20"/>
      <c r="Y2087" s="20"/>
      <c r="Z2087" s="20"/>
      <c r="AA2087" s="20"/>
      <c r="AB2087" s="20"/>
      <c r="AC2087" s="20"/>
      <c r="AD2087" s="20"/>
      <c r="AE2087" s="12"/>
      <c r="AF2087" s="12"/>
    </row>
    <row r="2088" spans="1:32" ht="15" customHeight="1">
      <c r="A2088" s="14"/>
      <c r="B2088" s="3"/>
      <c r="C2088" s="20" t="s">
        <v>163</v>
      </c>
      <c r="D2088" s="21" t="s">
        <v>163</v>
      </c>
      <c r="E2088" s="21" t="s">
        <v>163</v>
      </c>
      <c r="F2088" s="22"/>
      <c r="G2088" s="21" t="s">
        <v>163</v>
      </c>
      <c r="H2088" s="20" t="s">
        <v>163</v>
      </c>
      <c r="I2088" s="23" t="s">
        <v>163</v>
      </c>
      <c r="J2088" s="23" t="s">
        <v>163</v>
      </c>
      <c r="K2088" s="24" t="s">
        <v>163</v>
      </c>
      <c r="L2088" s="20" t="s">
        <v>163</v>
      </c>
      <c r="M2088" s="12"/>
      <c r="N2088" s="12"/>
      <c r="O2088" s="12"/>
      <c r="P2088" s="12"/>
      <c r="Q2088" s="12"/>
      <c r="R2088" s="5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12"/>
      <c r="AF2088" s="12"/>
    </row>
    <row r="2089" spans="1:32" ht="15" customHeight="1">
      <c r="A2089" s="14"/>
      <c r="B2089" s="3"/>
      <c r="C2089" s="20" t="s">
        <v>163</v>
      </c>
      <c r="D2089" s="21" t="s">
        <v>163</v>
      </c>
      <c r="E2089" s="21" t="s">
        <v>163</v>
      </c>
      <c r="F2089" s="22"/>
      <c r="G2089" s="21" t="s">
        <v>163</v>
      </c>
      <c r="H2089" s="20" t="s">
        <v>163</v>
      </c>
      <c r="I2089" s="23" t="s">
        <v>163</v>
      </c>
      <c r="J2089" s="23" t="s">
        <v>163</v>
      </c>
      <c r="K2089" s="24" t="s">
        <v>163</v>
      </c>
      <c r="L2089" s="20" t="s">
        <v>163</v>
      </c>
      <c r="M2089" s="12"/>
      <c r="N2089" s="12"/>
      <c r="O2089" s="12"/>
      <c r="P2089" s="12"/>
      <c r="Q2089" s="12"/>
      <c r="R2089" s="5"/>
      <c r="S2089" s="20"/>
      <c r="T2089" s="20"/>
      <c r="U2089" s="20"/>
      <c r="V2089" s="20"/>
      <c r="W2089" s="20"/>
      <c r="X2089" s="20"/>
      <c r="Y2089" s="20"/>
      <c r="Z2089" s="20"/>
      <c r="AA2089" s="20"/>
      <c r="AB2089" s="20"/>
      <c r="AC2089" s="20"/>
      <c r="AD2089" s="20"/>
      <c r="AE2089" s="12"/>
      <c r="AF2089" s="12"/>
    </row>
    <row r="2090" spans="1:32" ht="15" customHeight="1">
      <c r="A2090" s="14"/>
      <c r="B2090" s="3"/>
      <c r="C2090" s="20" t="s">
        <v>163</v>
      </c>
      <c r="D2090" s="21" t="s">
        <v>163</v>
      </c>
      <c r="E2090" s="21" t="s">
        <v>163</v>
      </c>
      <c r="F2090" s="22"/>
      <c r="G2090" s="21" t="s">
        <v>163</v>
      </c>
      <c r="H2090" s="20" t="s">
        <v>163</v>
      </c>
      <c r="I2090" s="23" t="s">
        <v>163</v>
      </c>
      <c r="J2090" s="23" t="s">
        <v>163</v>
      </c>
      <c r="K2090" s="24" t="s">
        <v>163</v>
      </c>
      <c r="L2090" s="20" t="s">
        <v>163</v>
      </c>
      <c r="M2090" s="12"/>
      <c r="N2090" s="12"/>
      <c r="O2090" s="12"/>
      <c r="P2090" s="12"/>
      <c r="Q2090" s="12"/>
      <c r="R2090" s="5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12"/>
      <c r="AF2090" s="12"/>
    </row>
    <row r="2091" spans="1:32" ht="15" customHeight="1">
      <c r="A2091" s="14"/>
      <c r="B2091" s="3"/>
      <c r="C2091" s="20" t="s">
        <v>163</v>
      </c>
      <c r="D2091" s="21" t="s">
        <v>163</v>
      </c>
      <c r="E2091" s="21" t="s">
        <v>163</v>
      </c>
      <c r="F2091" s="22"/>
      <c r="G2091" s="21" t="s">
        <v>163</v>
      </c>
      <c r="H2091" s="20" t="s">
        <v>163</v>
      </c>
      <c r="I2091" s="23" t="s">
        <v>163</v>
      </c>
      <c r="J2091" s="23" t="s">
        <v>163</v>
      </c>
      <c r="K2091" s="24" t="s">
        <v>163</v>
      </c>
      <c r="L2091" s="20" t="s">
        <v>163</v>
      </c>
      <c r="M2091" s="12"/>
      <c r="N2091" s="12"/>
      <c r="O2091" s="12"/>
      <c r="P2091" s="12"/>
      <c r="Q2091" s="12"/>
      <c r="R2091" s="5"/>
      <c r="S2091" s="20"/>
      <c r="T2091" s="20"/>
      <c r="U2091" s="20"/>
      <c r="V2091" s="20"/>
      <c r="W2091" s="20"/>
      <c r="X2091" s="20"/>
      <c r="Y2091" s="20"/>
      <c r="Z2091" s="20"/>
      <c r="AA2091" s="20"/>
      <c r="AB2091" s="20"/>
      <c r="AC2091" s="20"/>
      <c r="AD2091" s="20"/>
      <c r="AE2091" s="12"/>
      <c r="AF2091" s="12"/>
    </row>
    <row r="2092" spans="1:32" ht="15" customHeight="1">
      <c r="A2092" s="14"/>
      <c r="B2092" s="3"/>
      <c r="C2092" s="20" t="s">
        <v>163</v>
      </c>
      <c r="D2092" s="21" t="s">
        <v>163</v>
      </c>
      <c r="E2092" s="21" t="s">
        <v>163</v>
      </c>
      <c r="F2092" s="22"/>
      <c r="G2092" s="21" t="s">
        <v>163</v>
      </c>
      <c r="H2092" s="20" t="s">
        <v>163</v>
      </c>
      <c r="I2092" s="23" t="s">
        <v>163</v>
      </c>
      <c r="J2092" s="23" t="s">
        <v>163</v>
      </c>
      <c r="K2092" s="24" t="s">
        <v>163</v>
      </c>
      <c r="L2092" s="20" t="s">
        <v>163</v>
      </c>
      <c r="M2092" s="12"/>
      <c r="N2092" s="12"/>
      <c r="O2092" s="12"/>
      <c r="P2092" s="12"/>
      <c r="Q2092" s="12"/>
      <c r="R2092" s="5"/>
      <c r="S2092" s="20"/>
      <c r="T2092" s="20"/>
      <c r="U2092" s="20"/>
      <c r="V2092" s="20"/>
      <c r="W2092" s="20"/>
      <c r="X2092" s="20"/>
      <c r="Y2092" s="20"/>
      <c r="Z2092" s="20"/>
      <c r="AA2092" s="20"/>
      <c r="AB2092" s="20"/>
      <c r="AC2092" s="20"/>
      <c r="AD2092" s="20"/>
      <c r="AE2092" s="12"/>
      <c r="AF2092" s="12"/>
    </row>
    <row r="2093" spans="1:32" ht="15" customHeight="1">
      <c r="A2093" s="14"/>
      <c r="B2093" s="3"/>
      <c r="C2093" s="20" t="s">
        <v>163</v>
      </c>
      <c r="D2093" s="21" t="s">
        <v>163</v>
      </c>
      <c r="E2093" s="21" t="s">
        <v>163</v>
      </c>
      <c r="F2093" s="22"/>
      <c r="G2093" s="21" t="s">
        <v>163</v>
      </c>
      <c r="H2093" s="20" t="s">
        <v>163</v>
      </c>
      <c r="I2093" s="23" t="s">
        <v>163</v>
      </c>
      <c r="J2093" s="23" t="s">
        <v>163</v>
      </c>
      <c r="K2093" s="24" t="s">
        <v>163</v>
      </c>
      <c r="L2093" s="20" t="s">
        <v>163</v>
      </c>
      <c r="M2093" s="12"/>
      <c r="N2093" s="12"/>
      <c r="O2093" s="12"/>
      <c r="P2093" s="12"/>
      <c r="Q2093" s="12"/>
      <c r="R2093" s="5"/>
      <c r="S2093" s="20"/>
      <c r="T2093" s="20"/>
      <c r="U2093" s="20"/>
      <c r="V2093" s="20"/>
      <c r="W2093" s="20"/>
      <c r="X2093" s="20"/>
      <c r="Y2093" s="20"/>
      <c r="Z2093" s="20"/>
      <c r="AA2093" s="20"/>
      <c r="AB2093" s="20"/>
      <c r="AC2093" s="20"/>
      <c r="AD2093" s="20"/>
      <c r="AE2093" s="12"/>
      <c r="AF2093" s="12"/>
    </row>
    <row r="2094" spans="1:32" ht="15" customHeight="1">
      <c r="A2094" s="14"/>
      <c r="B2094" s="3"/>
      <c r="C2094" s="20" t="s">
        <v>163</v>
      </c>
      <c r="D2094" s="21" t="s">
        <v>163</v>
      </c>
      <c r="E2094" s="21" t="s">
        <v>163</v>
      </c>
      <c r="F2094" s="22"/>
      <c r="G2094" s="21" t="s">
        <v>163</v>
      </c>
      <c r="H2094" s="20" t="s">
        <v>163</v>
      </c>
      <c r="I2094" s="23" t="s">
        <v>163</v>
      </c>
      <c r="J2094" s="23" t="s">
        <v>163</v>
      </c>
      <c r="K2094" s="24" t="s">
        <v>163</v>
      </c>
      <c r="L2094" s="20" t="s">
        <v>163</v>
      </c>
      <c r="M2094" s="12"/>
      <c r="N2094" s="12"/>
      <c r="O2094" s="12"/>
      <c r="P2094" s="12"/>
      <c r="Q2094" s="12"/>
      <c r="R2094" s="5"/>
      <c r="S2094" s="20"/>
      <c r="T2094" s="2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12"/>
      <c r="AF2094" s="12"/>
    </row>
    <row r="2095" spans="1:32" ht="15" customHeight="1">
      <c r="A2095" s="14"/>
      <c r="B2095" s="3"/>
      <c r="C2095" s="20" t="s">
        <v>163</v>
      </c>
      <c r="D2095" s="21" t="s">
        <v>163</v>
      </c>
      <c r="E2095" s="21" t="s">
        <v>163</v>
      </c>
      <c r="F2095" s="22"/>
      <c r="G2095" s="21" t="s">
        <v>163</v>
      </c>
      <c r="H2095" s="20" t="s">
        <v>163</v>
      </c>
      <c r="I2095" s="23" t="s">
        <v>163</v>
      </c>
      <c r="J2095" s="23" t="s">
        <v>163</v>
      </c>
      <c r="K2095" s="24" t="s">
        <v>163</v>
      </c>
      <c r="L2095" s="20" t="s">
        <v>163</v>
      </c>
      <c r="M2095" s="12"/>
      <c r="N2095" s="12"/>
      <c r="O2095" s="12"/>
      <c r="P2095" s="12"/>
      <c r="Q2095" s="12"/>
      <c r="R2095" s="5"/>
      <c r="S2095" s="20"/>
      <c r="T2095" s="20"/>
      <c r="U2095" s="20"/>
      <c r="V2095" s="20"/>
      <c r="W2095" s="20"/>
      <c r="X2095" s="20"/>
      <c r="Y2095" s="20"/>
      <c r="Z2095" s="20"/>
      <c r="AA2095" s="20"/>
      <c r="AB2095" s="20"/>
      <c r="AC2095" s="20"/>
      <c r="AD2095" s="20"/>
      <c r="AE2095" s="12"/>
      <c r="AF2095" s="12"/>
    </row>
    <row r="2096" spans="1:32" ht="15" customHeight="1">
      <c r="A2096" s="14"/>
      <c r="B2096" s="3"/>
      <c r="C2096" s="20" t="s">
        <v>163</v>
      </c>
      <c r="D2096" s="21" t="s">
        <v>163</v>
      </c>
      <c r="E2096" s="21" t="s">
        <v>163</v>
      </c>
      <c r="F2096" s="22"/>
      <c r="G2096" s="21" t="s">
        <v>163</v>
      </c>
      <c r="H2096" s="20" t="s">
        <v>163</v>
      </c>
      <c r="I2096" s="23" t="s">
        <v>163</v>
      </c>
      <c r="J2096" s="23" t="s">
        <v>163</v>
      </c>
      <c r="K2096" s="24" t="s">
        <v>163</v>
      </c>
      <c r="L2096" s="20" t="s">
        <v>163</v>
      </c>
      <c r="M2096" s="12"/>
      <c r="N2096" s="12"/>
      <c r="O2096" s="12"/>
      <c r="P2096" s="12"/>
      <c r="Q2096" s="12"/>
      <c r="R2096" s="5"/>
      <c r="S2096" s="20"/>
      <c r="T2096" s="2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12"/>
      <c r="AF2096" s="12"/>
    </row>
    <row r="2097" spans="1:32" ht="15" customHeight="1">
      <c r="A2097" s="14"/>
      <c r="B2097" s="3"/>
      <c r="C2097" s="20" t="s">
        <v>163</v>
      </c>
      <c r="D2097" s="21" t="s">
        <v>163</v>
      </c>
      <c r="E2097" s="21" t="s">
        <v>163</v>
      </c>
      <c r="F2097" s="22"/>
      <c r="G2097" s="21" t="s">
        <v>163</v>
      </c>
      <c r="H2097" s="20" t="s">
        <v>163</v>
      </c>
      <c r="I2097" s="23" t="s">
        <v>163</v>
      </c>
      <c r="J2097" s="23" t="s">
        <v>163</v>
      </c>
      <c r="K2097" s="24" t="s">
        <v>163</v>
      </c>
      <c r="L2097" s="20" t="s">
        <v>163</v>
      </c>
      <c r="M2097" s="12"/>
      <c r="N2097" s="12"/>
      <c r="O2097" s="12"/>
      <c r="P2097" s="12"/>
      <c r="Q2097" s="12"/>
      <c r="R2097" s="5"/>
      <c r="S2097" s="20"/>
      <c r="T2097" s="20"/>
      <c r="U2097" s="20"/>
      <c r="V2097" s="20"/>
      <c r="W2097" s="20"/>
      <c r="X2097" s="20"/>
      <c r="Y2097" s="20"/>
      <c r="Z2097" s="20"/>
      <c r="AA2097" s="20"/>
      <c r="AB2097" s="20"/>
      <c r="AC2097" s="20"/>
      <c r="AD2097" s="20"/>
      <c r="AE2097" s="12"/>
      <c r="AF2097" s="12"/>
    </row>
    <row r="2098" spans="1:32" ht="15" customHeight="1">
      <c r="A2098" s="14"/>
      <c r="B2098" s="3"/>
      <c r="C2098" s="20" t="s">
        <v>163</v>
      </c>
      <c r="D2098" s="21" t="s">
        <v>163</v>
      </c>
      <c r="E2098" s="21" t="s">
        <v>163</v>
      </c>
      <c r="F2098" s="22"/>
      <c r="G2098" s="21" t="s">
        <v>163</v>
      </c>
      <c r="H2098" s="20" t="s">
        <v>163</v>
      </c>
      <c r="I2098" s="23" t="s">
        <v>163</v>
      </c>
      <c r="J2098" s="23" t="s">
        <v>163</v>
      </c>
      <c r="K2098" s="24" t="s">
        <v>163</v>
      </c>
      <c r="L2098" s="20" t="s">
        <v>163</v>
      </c>
      <c r="M2098" s="12"/>
      <c r="N2098" s="12"/>
      <c r="O2098" s="12"/>
      <c r="P2098" s="12"/>
      <c r="Q2098" s="12"/>
      <c r="R2098" s="5"/>
      <c r="S2098" s="20"/>
      <c r="T2098" s="20"/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0"/>
      <c r="AE2098" s="12"/>
      <c r="AF2098" s="12"/>
    </row>
    <row r="2099" spans="1:32" ht="15" customHeight="1">
      <c r="A2099" s="14"/>
      <c r="B2099" s="3"/>
      <c r="C2099" s="20" t="s">
        <v>163</v>
      </c>
      <c r="D2099" s="21" t="s">
        <v>163</v>
      </c>
      <c r="E2099" s="21" t="s">
        <v>163</v>
      </c>
      <c r="F2099" s="22"/>
      <c r="G2099" s="21" t="s">
        <v>163</v>
      </c>
      <c r="H2099" s="20" t="s">
        <v>163</v>
      </c>
      <c r="I2099" s="23" t="s">
        <v>163</v>
      </c>
      <c r="J2099" s="23" t="s">
        <v>163</v>
      </c>
      <c r="K2099" s="24" t="s">
        <v>163</v>
      </c>
      <c r="L2099" s="20" t="s">
        <v>163</v>
      </c>
      <c r="M2099" s="12"/>
      <c r="N2099" s="12"/>
      <c r="O2099" s="12"/>
      <c r="P2099" s="12"/>
      <c r="Q2099" s="12"/>
      <c r="R2099" s="5"/>
      <c r="S2099" s="20"/>
      <c r="T2099" s="20"/>
      <c r="U2099" s="20"/>
      <c r="V2099" s="20"/>
      <c r="W2099" s="20"/>
      <c r="X2099" s="20"/>
      <c r="Y2099" s="20"/>
      <c r="Z2099" s="20"/>
      <c r="AA2099" s="20"/>
      <c r="AB2099" s="20"/>
      <c r="AC2099" s="20"/>
      <c r="AD2099" s="20"/>
      <c r="AE2099" s="12"/>
      <c r="AF2099" s="12"/>
    </row>
    <row r="2100" spans="1:32" ht="15" customHeight="1">
      <c r="A2100" s="14"/>
      <c r="B2100" s="3"/>
      <c r="C2100" s="20" t="s">
        <v>163</v>
      </c>
      <c r="D2100" s="21" t="s">
        <v>163</v>
      </c>
      <c r="E2100" s="21" t="s">
        <v>163</v>
      </c>
      <c r="F2100" s="22"/>
      <c r="G2100" s="21" t="s">
        <v>163</v>
      </c>
      <c r="H2100" s="20" t="s">
        <v>163</v>
      </c>
      <c r="I2100" s="23" t="s">
        <v>163</v>
      </c>
      <c r="J2100" s="23" t="s">
        <v>163</v>
      </c>
      <c r="K2100" s="24" t="s">
        <v>163</v>
      </c>
      <c r="L2100" s="20" t="s">
        <v>163</v>
      </c>
      <c r="M2100" s="12"/>
      <c r="N2100" s="12"/>
      <c r="O2100" s="12"/>
      <c r="P2100" s="12"/>
      <c r="Q2100" s="12"/>
      <c r="R2100" s="5"/>
      <c r="S2100" s="20"/>
      <c r="T2100" s="20"/>
      <c r="U2100" s="20"/>
      <c r="V2100" s="20"/>
      <c r="W2100" s="20"/>
      <c r="X2100" s="20"/>
      <c r="Y2100" s="20"/>
      <c r="Z2100" s="20"/>
      <c r="AA2100" s="20"/>
      <c r="AB2100" s="20"/>
      <c r="AC2100" s="20"/>
      <c r="AD2100" s="20"/>
      <c r="AE2100" s="12"/>
      <c r="AF2100" s="12"/>
    </row>
    <row r="2101" spans="1:32" ht="15" customHeight="1">
      <c r="A2101" s="14"/>
      <c r="B2101" s="3"/>
      <c r="C2101" s="20" t="s">
        <v>163</v>
      </c>
      <c r="D2101" s="21" t="s">
        <v>163</v>
      </c>
      <c r="E2101" s="21" t="s">
        <v>163</v>
      </c>
      <c r="F2101" s="22"/>
      <c r="G2101" s="21" t="s">
        <v>163</v>
      </c>
      <c r="H2101" s="20" t="s">
        <v>163</v>
      </c>
      <c r="I2101" s="23" t="s">
        <v>163</v>
      </c>
      <c r="J2101" s="23" t="s">
        <v>163</v>
      </c>
      <c r="K2101" s="24" t="s">
        <v>163</v>
      </c>
      <c r="L2101" s="20" t="s">
        <v>163</v>
      </c>
      <c r="M2101" s="12"/>
      <c r="N2101" s="12"/>
      <c r="O2101" s="12"/>
      <c r="P2101" s="12"/>
      <c r="Q2101" s="12"/>
      <c r="R2101" s="5"/>
      <c r="S2101" s="20"/>
      <c r="T2101" s="20"/>
      <c r="U2101" s="20"/>
      <c r="V2101" s="20"/>
      <c r="W2101" s="20"/>
      <c r="X2101" s="20"/>
      <c r="Y2101" s="20"/>
      <c r="Z2101" s="20"/>
      <c r="AA2101" s="20"/>
      <c r="AB2101" s="20"/>
      <c r="AC2101" s="20"/>
      <c r="AD2101" s="20"/>
      <c r="AE2101" s="12"/>
      <c r="AF2101" s="12"/>
    </row>
    <row r="2102" spans="1:32" ht="15" customHeight="1">
      <c r="A2102" s="14"/>
      <c r="B2102" s="3"/>
      <c r="C2102" s="20" t="s">
        <v>163</v>
      </c>
      <c r="D2102" s="21" t="s">
        <v>163</v>
      </c>
      <c r="E2102" s="21" t="s">
        <v>163</v>
      </c>
      <c r="F2102" s="22"/>
      <c r="G2102" s="21" t="s">
        <v>163</v>
      </c>
      <c r="H2102" s="20" t="s">
        <v>163</v>
      </c>
      <c r="I2102" s="23" t="s">
        <v>163</v>
      </c>
      <c r="J2102" s="23" t="s">
        <v>163</v>
      </c>
      <c r="K2102" s="24" t="s">
        <v>163</v>
      </c>
      <c r="L2102" s="20" t="s">
        <v>163</v>
      </c>
      <c r="M2102" s="12"/>
      <c r="N2102" s="12"/>
      <c r="O2102" s="12"/>
      <c r="P2102" s="12"/>
      <c r="Q2102" s="12"/>
      <c r="R2102" s="5"/>
      <c r="S2102" s="20"/>
      <c r="T2102" s="20"/>
      <c r="U2102" s="20"/>
      <c r="V2102" s="20"/>
      <c r="W2102" s="20"/>
      <c r="X2102" s="20"/>
      <c r="Y2102" s="20"/>
      <c r="Z2102" s="20"/>
      <c r="AA2102" s="20"/>
      <c r="AB2102" s="20"/>
      <c r="AC2102" s="20"/>
      <c r="AD2102" s="20"/>
      <c r="AE2102" s="12"/>
      <c r="AF2102" s="12"/>
    </row>
    <row r="2103" spans="1:32" ht="15" customHeight="1">
      <c r="A2103" s="14"/>
      <c r="B2103" s="3"/>
      <c r="C2103" s="20" t="s">
        <v>163</v>
      </c>
      <c r="D2103" s="21" t="s">
        <v>163</v>
      </c>
      <c r="E2103" s="21" t="s">
        <v>163</v>
      </c>
      <c r="F2103" s="22"/>
      <c r="G2103" s="21" t="s">
        <v>163</v>
      </c>
      <c r="H2103" s="20" t="s">
        <v>163</v>
      </c>
      <c r="I2103" s="23" t="s">
        <v>163</v>
      </c>
      <c r="J2103" s="23" t="s">
        <v>163</v>
      </c>
      <c r="K2103" s="24" t="s">
        <v>163</v>
      </c>
      <c r="L2103" s="20" t="s">
        <v>163</v>
      </c>
      <c r="M2103" s="12"/>
      <c r="N2103" s="12"/>
      <c r="O2103" s="12"/>
      <c r="P2103" s="12"/>
      <c r="Q2103" s="12"/>
      <c r="R2103" s="5"/>
      <c r="S2103" s="20"/>
      <c r="T2103" s="20"/>
      <c r="U2103" s="20"/>
      <c r="V2103" s="20"/>
      <c r="W2103" s="20"/>
      <c r="X2103" s="20"/>
      <c r="Y2103" s="20"/>
      <c r="Z2103" s="20"/>
      <c r="AA2103" s="20"/>
      <c r="AB2103" s="20"/>
      <c r="AC2103" s="20"/>
      <c r="AD2103" s="20"/>
      <c r="AE2103" s="12"/>
      <c r="AF2103" s="12"/>
    </row>
    <row r="2104" spans="1:32" ht="15" customHeight="1">
      <c r="A2104" s="14"/>
      <c r="B2104" s="3"/>
      <c r="C2104" s="20" t="s">
        <v>163</v>
      </c>
      <c r="D2104" s="21" t="s">
        <v>163</v>
      </c>
      <c r="E2104" s="21" t="s">
        <v>163</v>
      </c>
      <c r="F2104" s="22"/>
      <c r="G2104" s="21" t="s">
        <v>163</v>
      </c>
      <c r="H2104" s="20" t="s">
        <v>163</v>
      </c>
      <c r="I2104" s="23" t="s">
        <v>163</v>
      </c>
      <c r="J2104" s="23" t="s">
        <v>163</v>
      </c>
      <c r="K2104" s="24" t="s">
        <v>163</v>
      </c>
      <c r="L2104" s="20" t="s">
        <v>163</v>
      </c>
      <c r="M2104" s="12"/>
      <c r="N2104" s="12"/>
      <c r="O2104" s="12"/>
      <c r="P2104" s="12"/>
      <c r="Q2104" s="12"/>
      <c r="R2104" s="5"/>
      <c r="S2104" s="20"/>
      <c r="T2104" s="20"/>
      <c r="U2104" s="20"/>
      <c r="V2104" s="20"/>
      <c r="W2104" s="20"/>
      <c r="X2104" s="20"/>
      <c r="Y2104" s="20"/>
      <c r="Z2104" s="20"/>
      <c r="AA2104" s="20"/>
      <c r="AB2104" s="20"/>
      <c r="AC2104" s="20"/>
      <c r="AD2104" s="20"/>
      <c r="AE2104" s="12"/>
      <c r="AF2104" s="12"/>
    </row>
    <row r="2105" spans="1:32" ht="15" customHeight="1">
      <c r="A2105" s="14"/>
      <c r="B2105" s="3"/>
      <c r="C2105" s="20" t="s">
        <v>163</v>
      </c>
      <c r="D2105" s="21" t="s">
        <v>163</v>
      </c>
      <c r="E2105" s="21" t="s">
        <v>163</v>
      </c>
      <c r="F2105" s="22"/>
      <c r="G2105" s="21" t="s">
        <v>163</v>
      </c>
      <c r="H2105" s="20" t="s">
        <v>163</v>
      </c>
      <c r="I2105" s="23" t="s">
        <v>163</v>
      </c>
      <c r="J2105" s="23" t="s">
        <v>163</v>
      </c>
      <c r="K2105" s="24" t="s">
        <v>163</v>
      </c>
      <c r="L2105" s="20" t="s">
        <v>163</v>
      </c>
      <c r="M2105" s="12"/>
      <c r="N2105" s="12"/>
      <c r="O2105" s="12"/>
      <c r="P2105" s="12"/>
      <c r="Q2105" s="12"/>
      <c r="R2105" s="5"/>
      <c r="S2105" s="20"/>
      <c r="T2105" s="20"/>
      <c r="U2105" s="20"/>
      <c r="V2105" s="20"/>
      <c r="W2105" s="20"/>
      <c r="X2105" s="20"/>
      <c r="Y2105" s="20"/>
      <c r="Z2105" s="20"/>
      <c r="AA2105" s="20"/>
      <c r="AB2105" s="20"/>
      <c r="AC2105" s="20"/>
      <c r="AD2105" s="20"/>
      <c r="AE2105" s="12"/>
      <c r="AF2105" s="12"/>
    </row>
    <row r="2106" spans="1:32" ht="15" customHeight="1">
      <c r="A2106" s="14"/>
      <c r="B2106" s="3"/>
      <c r="C2106" s="20" t="s">
        <v>163</v>
      </c>
      <c r="D2106" s="21" t="s">
        <v>163</v>
      </c>
      <c r="E2106" s="21" t="s">
        <v>163</v>
      </c>
      <c r="F2106" s="22"/>
      <c r="G2106" s="21" t="s">
        <v>163</v>
      </c>
      <c r="H2106" s="20" t="s">
        <v>163</v>
      </c>
      <c r="I2106" s="23" t="s">
        <v>163</v>
      </c>
      <c r="J2106" s="23" t="s">
        <v>163</v>
      </c>
      <c r="K2106" s="24" t="s">
        <v>163</v>
      </c>
      <c r="L2106" s="20" t="s">
        <v>163</v>
      </c>
      <c r="M2106" s="12"/>
      <c r="N2106" s="12"/>
      <c r="O2106" s="12"/>
      <c r="P2106" s="12"/>
      <c r="Q2106" s="12"/>
      <c r="R2106" s="5"/>
      <c r="S2106" s="20"/>
      <c r="T2106" s="20"/>
      <c r="U2106" s="20"/>
      <c r="V2106" s="20"/>
      <c r="W2106" s="20"/>
      <c r="X2106" s="20"/>
      <c r="Y2106" s="20"/>
      <c r="Z2106" s="20"/>
      <c r="AA2106" s="20"/>
      <c r="AB2106" s="20"/>
      <c r="AC2106" s="20"/>
      <c r="AD2106" s="20"/>
      <c r="AE2106" s="12"/>
      <c r="AF2106" s="12"/>
    </row>
    <row r="2107" spans="1:32" ht="15" customHeight="1">
      <c r="A2107" s="14"/>
      <c r="B2107" s="3"/>
      <c r="C2107" s="20" t="s">
        <v>163</v>
      </c>
      <c r="D2107" s="21" t="s">
        <v>163</v>
      </c>
      <c r="E2107" s="21" t="s">
        <v>163</v>
      </c>
      <c r="F2107" s="22"/>
      <c r="G2107" s="21" t="s">
        <v>163</v>
      </c>
      <c r="H2107" s="20" t="s">
        <v>163</v>
      </c>
      <c r="I2107" s="23" t="s">
        <v>163</v>
      </c>
      <c r="J2107" s="23" t="s">
        <v>163</v>
      </c>
      <c r="K2107" s="24" t="s">
        <v>163</v>
      </c>
      <c r="L2107" s="20" t="s">
        <v>163</v>
      </c>
      <c r="M2107" s="12"/>
      <c r="N2107" s="12"/>
      <c r="O2107" s="12"/>
      <c r="P2107" s="12"/>
      <c r="Q2107" s="12"/>
      <c r="R2107" s="5"/>
      <c r="S2107" s="20"/>
      <c r="T2107" s="20"/>
      <c r="U2107" s="20"/>
      <c r="V2107" s="20"/>
      <c r="W2107" s="20"/>
      <c r="X2107" s="20"/>
      <c r="Y2107" s="20"/>
      <c r="Z2107" s="20"/>
      <c r="AA2107" s="20"/>
      <c r="AB2107" s="20"/>
      <c r="AC2107" s="20"/>
      <c r="AD2107" s="20"/>
      <c r="AE2107" s="12"/>
      <c r="AF2107" s="12"/>
    </row>
    <row r="2108" spans="1:32" ht="15" customHeight="1">
      <c r="A2108" s="14"/>
      <c r="B2108" s="3"/>
      <c r="C2108" s="20" t="s">
        <v>163</v>
      </c>
      <c r="D2108" s="21" t="s">
        <v>163</v>
      </c>
      <c r="E2108" s="21" t="s">
        <v>163</v>
      </c>
      <c r="F2108" s="22"/>
      <c r="G2108" s="21" t="s">
        <v>163</v>
      </c>
      <c r="H2108" s="20" t="s">
        <v>163</v>
      </c>
      <c r="I2108" s="23" t="s">
        <v>163</v>
      </c>
      <c r="J2108" s="23" t="s">
        <v>163</v>
      </c>
      <c r="K2108" s="24" t="s">
        <v>163</v>
      </c>
      <c r="L2108" s="20" t="s">
        <v>163</v>
      </c>
      <c r="M2108" s="12"/>
      <c r="N2108" s="12"/>
      <c r="O2108" s="12"/>
      <c r="P2108" s="12"/>
      <c r="Q2108" s="12"/>
      <c r="R2108" s="5"/>
      <c r="S2108" s="20"/>
      <c r="T2108" s="20"/>
      <c r="U2108" s="20"/>
      <c r="V2108" s="20"/>
      <c r="W2108" s="20"/>
      <c r="X2108" s="20"/>
      <c r="Y2108" s="20"/>
      <c r="Z2108" s="20"/>
      <c r="AA2108" s="20"/>
      <c r="AB2108" s="20"/>
      <c r="AC2108" s="20"/>
      <c r="AD2108" s="20"/>
      <c r="AE2108" s="12"/>
      <c r="AF2108" s="12"/>
    </row>
    <row r="2109" spans="1:32" ht="15" customHeight="1">
      <c r="A2109" s="14"/>
      <c r="B2109" s="3"/>
      <c r="C2109" s="20" t="s">
        <v>163</v>
      </c>
      <c r="D2109" s="21" t="s">
        <v>163</v>
      </c>
      <c r="E2109" s="21" t="s">
        <v>163</v>
      </c>
      <c r="F2109" s="22"/>
      <c r="G2109" s="21" t="s">
        <v>163</v>
      </c>
      <c r="H2109" s="20" t="s">
        <v>163</v>
      </c>
      <c r="I2109" s="23" t="s">
        <v>163</v>
      </c>
      <c r="J2109" s="23" t="s">
        <v>163</v>
      </c>
      <c r="K2109" s="24" t="s">
        <v>163</v>
      </c>
      <c r="L2109" s="20" t="s">
        <v>163</v>
      </c>
      <c r="M2109" s="12"/>
      <c r="N2109" s="12"/>
      <c r="O2109" s="12"/>
      <c r="P2109" s="12"/>
      <c r="Q2109" s="12"/>
      <c r="R2109" s="5"/>
      <c r="S2109" s="20"/>
      <c r="T2109" s="20"/>
      <c r="U2109" s="20"/>
      <c r="V2109" s="20"/>
      <c r="W2109" s="20"/>
      <c r="X2109" s="20"/>
      <c r="Y2109" s="20"/>
      <c r="Z2109" s="20"/>
      <c r="AA2109" s="20"/>
      <c r="AB2109" s="20"/>
      <c r="AC2109" s="20"/>
      <c r="AD2109" s="20"/>
      <c r="AE2109" s="12"/>
      <c r="AF2109" s="12"/>
    </row>
    <row r="2110" spans="1:32" ht="15" customHeight="1">
      <c r="A2110" s="14"/>
      <c r="B2110" s="3"/>
      <c r="C2110" s="20" t="s">
        <v>163</v>
      </c>
      <c r="D2110" s="21" t="s">
        <v>163</v>
      </c>
      <c r="E2110" s="21" t="s">
        <v>163</v>
      </c>
      <c r="F2110" s="22"/>
      <c r="G2110" s="21" t="s">
        <v>163</v>
      </c>
      <c r="H2110" s="20" t="s">
        <v>163</v>
      </c>
      <c r="I2110" s="23" t="s">
        <v>163</v>
      </c>
      <c r="J2110" s="23" t="s">
        <v>163</v>
      </c>
      <c r="K2110" s="24" t="s">
        <v>163</v>
      </c>
      <c r="L2110" s="20" t="s">
        <v>163</v>
      </c>
      <c r="M2110" s="12"/>
      <c r="N2110" s="12"/>
      <c r="O2110" s="12"/>
      <c r="P2110" s="12"/>
      <c r="Q2110" s="12"/>
      <c r="R2110" s="5"/>
      <c r="S2110" s="20"/>
      <c r="T2110" s="20"/>
      <c r="U2110" s="20"/>
      <c r="V2110" s="20"/>
      <c r="W2110" s="20"/>
      <c r="X2110" s="20"/>
      <c r="Y2110" s="20"/>
      <c r="Z2110" s="20"/>
      <c r="AA2110" s="20"/>
      <c r="AB2110" s="20"/>
      <c r="AC2110" s="20"/>
      <c r="AD2110" s="20"/>
      <c r="AE2110" s="12"/>
      <c r="AF2110" s="12"/>
    </row>
    <row r="2111" spans="1:32" ht="15" customHeight="1">
      <c r="A2111" s="14"/>
      <c r="B2111" s="3"/>
      <c r="C2111" s="20" t="s">
        <v>163</v>
      </c>
      <c r="D2111" s="21" t="s">
        <v>163</v>
      </c>
      <c r="E2111" s="21" t="s">
        <v>163</v>
      </c>
      <c r="F2111" s="22"/>
      <c r="G2111" s="21" t="s">
        <v>163</v>
      </c>
      <c r="H2111" s="20" t="s">
        <v>163</v>
      </c>
      <c r="I2111" s="23" t="s">
        <v>163</v>
      </c>
      <c r="J2111" s="23" t="s">
        <v>163</v>
      </c>
      <c r="K2111" s="24" t="s">
        <v>163</v>
      </c>
      <c r="L2111" s="20" t="s">
        <v>163</v>
      </c>
      <c r="M2111" s="12"/>
      <c r="N2111" s="12"/>
      <c r="O2111" s="12"/>
      <c r="P2111" s="12"/>
      <c r="Q2111" s="12"/>
      <c r="R2111" s="5"/>
      <c r="S2111" s="20"/>
      <c r="T2111" s="20"/>
      <c r="U2111" s="20"/>
      <c r="V2111" s="20"/>
      <c r="W2111" s="20"/>
      <c r="X2111" s="20"/>
      <c r="Y2111" s="20"/>
      <c r="Z2111" s="20"/>
      <c r="AA2111" s="20"/>
      <c r="AB2111" s="20"/>
      <c r="AC2111" s="20"/>
      <c r="AD2111" s="20"/>
      <c r="AE2111" s="12"/>
      <c r="AF2111" s="12"/>
    </row>
    <row r="2112" spans="1:32" ht="15" customHeight="1">
      <c r="A2112" s="14"/>
      <c r="B2112" s="3"/>
      <c r="C2112" s="20" t="s">
        <v>163</v>
      </c>
      <c r="D2112" s="21" t="s">
        <v>163</v>
      </c>
      <c r="E2112" s="21" t="s">
        <v>163</v>
      </c>
      <c r="F2112" s="22"/>
      <c r="G2112" s="21" t="s">
        <v>163</v>
      </c>
      <c r="H2112" s="20" t="s">
        <v>163</v>
      </c>
      <c r="I2112" s="23" t="s">
        <v>163</v>
      </c>
      <c r="J2112" s="23" t="s">
        <v>163</v>
      </c>
      <c r="K2112" s="24" t="s">
        <v>163</v>
      </c>
      <c r="L2112" s="20" t="s">
        <v>163</v>
      </c>
      <c r="M2112" s="12"/>
      <c r="N2112" s="12"/>
      <c r="O2112" s="12"/>
      <c r="P2112" s="12"/>
      <c r="Q2112" s="12"/>
      <c r="R2112" s="5"/>
      <c r="S2112" s="20"/>
      <c r="T2112" s="20"/>
      <c r="U2112" s="20"/>
      <c r="V2112" s="20"/>
      <c r="W2112" s="20"/>
      <c r="X2112" s="20"/>
      <c r="Y2112" s="20"/>
      <c r="Z2112" s="20"/>
      <c r="AA2112" s="20"/>
      <c r="AB2112" s="20"/>
      <c r="AC2112" s="20"/>
      <c r="AD2112" s="20"/>
      <c r="AE2112" s="12"/>
      <c r="AF2112" s="12"/>
    </row>
    <row r="2113" spans="1:32" ht="15" customHeight="1">
      <c r="A2113" s="14"/>
      <c r="B2113" s="3"/>
      <c r="C2113" s="20" t="s">
        <v>163</v>
      </c>
      <c r="D2113" s="21" t="s">
        <v>163</v>
      </c>
      <c r="E2113" s="21" t="s">
        <v>163</v>
      </c>
      <c r="F2113" s="22"/>
      <c r="G2113" s="21" t="s">
        <v>163</v>
      </c>
      <c r="H2113" s="20" t="s">
        <v>163</v>
      </c>
      <c r="I2113" s="23" t="s">
        <v>163</v>
      </c>
      <c r="J2113" s="23" t="s">
        <v>163</v>
      </c>
      <c r="K2113" s="24" t="s">
        <v>163</v>
      </c>
      <c r="L2113" s="20" t="s">
        <v>163</v>
      </c>
      <c r="M2113" s="12"/>
      <c r="N2113" s="12"/>
      <c r="O2113" s="12"/>
      <c r="P2113" s="12"/>
      <c r="Q2113" s="12"/>
      <c r="R2113" s="5"/>
      <c r="S2113" s="20"/>
      <c r="T2113" s="20"/>
      <c r="U2113" s="20"/>
      <c r="V2113" s="20"/>
      <c r="W2113" s="20"/>
      <c r="X2113" s="20"/>
      <c r="Y2113" s="20"/>
      <c r="Z2113" s="20"/>
      <c r="AA2113" s="20"/>
      <c r="AB2113" s="20"/>
      <c r="AC2113" s="20"/>
      <c r="AD2113" s="20"/>
      <c r="AE2113" s="12"/>
      <c r="AF2113" s="12"/>
    </row>
    <row r="2114" spans="1:32" ht="15" customHeight="1">
      <c r="A2114" s="14"/>
      <c r="B2114" s="3"/>
      <c r="C2114" s="20" t="s">
        <v>163</v>
      </c>
      <c r="D2114" s="21" t="s">
        <v>163</v>
      </c>
      <c r="E2114" s="21" t="s">
        <v>163</v>
      </c>
      <c r="F2114" s="22"/>
      <c r="G2114" s="21" t="s">
        <v>163</v>
      </c>
      <c r="H2114" s="20" t="s">
        <v>163</v>
      </c>
      <c r="I2114" s="23" t="s">
        <v>163</v>
      </c>
      <c r="J2114" s="23" t="s">
        <v>163</v>
      </c>
      <c r="K2114" s="24" t="s">
        <v>163</v>
      </c>
      <c r="L2114" s="20" t="s">
        <v>163</v>
      </c>
      <c r="M2114" s="12"/>
      <c r="N2114" s="12"/>
      <c r="O2114" s="12"/>
      <c r="P2114" s="12"/>
      <c r="Q2114" s="12"/>
      <c r="R2114" s="5"/>
      <c r="S2114" s="20"/>
      <c r="T2114" s="20"/>
      <c r="U2114" s="20"/>
      <c r="V2114" s="20"/>
      <c r="W2114" s="20"/>
      <c r="X2114" s="20"/>
      <c r="Y2114" s="20"/>
      <c r="Z2114" s="20"/>
      <c r="AA2114" s="20"/>
      <c r="AB2114" s="20"/>
      <c r="AC2114" s="20"/>
      <c r="AD2114" s="20"/>
      <c r="AE2114" s="12"/>
      <c r="AF2114" s="12"/>
    </row>
    <row r="2115" spans="1:32" ht="15" customHeight="1">
      <c r="A2115" s="14"/>
      <c r="B2115" s="3"/>
      <c r="C2115" s="20" t="s">
        <v>163</v>
      </c>
      <c r="D2115" s="21" t="s">
        <v>163</v>
      </c>
      <c r="E2115" s="21" t="s">
        <v>163</v>
      </c>
      <c r="F2115" s="22"/>
      <c r="G2115" s="21" t="s">
        <v>163</v>
      </c>
      <c r="H2115" s="20" t="s">
        <v>163</v>
      </c>
      <c r="I2115" s="23" t="s">
        <v>163</v>
      </c>
      <c r="J2115" s="23" t="s">
        <v>163</v>
      </c>
      <c r="K2115" s="24" t="s">
        <v>163</v>
      </c>
      <c r="L2115" s="20" t="s">
        <v>163</v>
      </c>
      <c r="M2115" s="12"/>
      <c r="N2115" s="12"/>
      <c r="O2115" s="12"/>
      <c r="P2115" s="12"/>
      <c r="Q2115" s="12"/>
      <c r="R2115" s="5"/>
      <c r="S2115" s="20"/>
      <c r="T2115" s="20"/>
      <c r="U2115" s="20"/>
      <c r="V2115" s="20"/>
      <c r="W2115" s="20"/>
      <c r="X2115" s="20"/>
      <c r="Y2115" s="20"/>
      <c r="Z2115" s="20"/>
      <c r="AA2115" s="20"/>
      <c r="AB2115" s="20"/>
      <c r="AC2115" s="20"/>
      <c r="AD2115" s="20"/>
      <c r="AE2115" s="12"/>
      <c r="AF2115" s="12"/>
    </row>
    <row r="2116" spans="1:32" ht="15" customHeight="1">
      <c r="A2116" s="14"/>
      <c r="B2116" s="3"/>
      <c r="C2116" s="20" t="s">
        <v>163</v>
      </c>
      <c r="D2116" s="21" t="s">
        <v>163</v>
      </c>
      <c r="E2116" s="21" t="s">
        <v>163</v>
      </c>
      <c r="F2116" s="22"/>
      <c r="G2116" s="21" t="s">
        <v>163</v>
      </c>
      <c r="H2116" s="20" t="s">
        <v>163</v>
      </c>
      <c r="I2116" s="23" t="s">
        <v>163</v>
      </c>
      <c r="J2116" s="23" t="s">
        <v>163</v>
      </c>
      <c r="K2116" s="24" t="s">
        <v>163</v>
      </c>
      <c r="L2116" s="20" t="s">
        <v>163</v>
      </c>
      <c r="M2116" s="12"/>
      <c r="N2116" s="12"/>
      <c r="O2116" s="12"/>
      <c r="P2116" s="12"/>
      <c r="Q2116" s="12"/>
      <c r="R2116" s="5"/>
      <c r="S2116" s="20"/>
      <c r="T2116" s="20"/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0"/>
      <c r="AE2116" s="12"/>
      <c r="AF2116" s="12"/>
    </row>
    <row r="2117" spans="1:32" ht="15" customHeight="1">
      <c r="A2117" s="14"/>
      <c r="B2117" s="3"/>
      <c r="C2117" s="20" t="s">
        <v>163</v>
      </c>
      <c r="D2117" s="21" t="s">
        <v>163</v>
      </c>
      <c r="E2117" s="21" t="s">
        <v>163</v>
      </c>
      <c r="F2117" s="22"/>
      <c r="G2117" s="21" t="s">
        <v>163</v>
      </c>
      <c r="H2117" s="20" t="s">
        <v>163</v>
      </c>
      <c r="I2117" s="23" t="s">
        <v>163</v>
      </c>
      <c r="J2117" s="23" t="s">
        <v>163</v>
      </c>
      <c r="K2117" s="24" t="s">
        <v>163</v>
      </c>
      <c r="L2117" s="20" t="s">
        <v>163</v>
      </c>
      <c r="M2117" s="12"/>
      <c r="N2117" s="12"/>
      <c r="O2117" s="12"/>
      <c r="P2117" s="12"/>
      <c r="Q2117" s="12"/>
      <c r="R2117" s="5"/>
      <c r="S2117" s="20"/>
      <c r="T2117" s="20"/>
      <c r="U2117" s="20"/>
      <c r="V2117" s="20"/>
      <c r="W2117" s="20"/>
      <c r="X2117" s="20"/>
      <c r="Y2117" s="20"/>
      <c r="Z2117" s="20"/>
      <c r="AA2117" s="20"/>
      <c r="AB2117" s="20"/>
      <c r="AC2117" s="20"/>
      <c r="AD2117" s="20"/>
      <c r="AE2117" s="12"/>
      <c r="AF2117" s="12"/>
    </row>
    <row r="2118" spans="1:32" ht="15" customHeight="1">
      <c r="A2118" s="14"/>
      <c r="B2118" s="3"/>
      <c r="C2118" s="20" t="s">
        <v>163</v>
      </c>
      <c r="D2118" s="21" t="s">
        <v>163</v>
      </c>
      <c r="E2118" s="21" t="s">
        <v>163</v>
      </c>
      <c r="F2118" s="22"/>
      <c r="G2118" s="21" t="s">
        <v>163</v>
      </c>
      <c r="H2118" s="20" t="s">
        <v>163</v>
      </c>
      <c r="I2118" s="23" t="s">
        <v>163</v>
      </c>
      <c r="J2118" s="23" t="s">
        <v>163</v>
      </c>
      <c r="K2118" s="24" t="s">
        <v>163</v>
      </c>
      <c r="L2118" s="20" t="s">
        <v>163</v>
      </c>
      <c r="M2118" s="12"/>
      <c r="N2118" s="12"/>
      <c r="O2118" s="12"/>
      <c r="P2118" s="12"/>
      <c r="Q2118" s="12"/>
      <c r="R2118" s="5"/>
      <c r="S2118" s="20"/>
      <c r="T2118" s="2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12"/>
      <c r="AF2118" s="12"/>
    </row>
    <row r="2119" spans="1:32" ht="15" customHeight="1">
      <c r="A2119" s="14"/>
      <c r="B2119" s="3"/>
      <c r="C2119" s="20" t="s">
        <v>163</v>
      </c>
      <c r="D2119" s="21" t="s">
        <v>163</v>
      </c>
      <c r="E2119" s="21" t="s">
        <v>163</v>
      </c>
      <c r="F2119" s="22"/>
      <c r="G2119" s="21" t="s">
        <v>163</v>
      </c>
      <c r="H2119" s="20" t="s">
        <v>163</v>
      </c>
      <c r="I2119" s="23" t="s">
        <v>163</v>
      </c>
      <c r="J2119" s="23" t="s">
        <v>163</v>
      </c>
      <c r="K2119" s="24" t="s">
        <v>163</v>
      </c>
      <c r="L2119" s="20" t="s">
        <v>163</v>
      </c>
      <c r="M2119" s="12"/>
      <c r="N2119" s="12"/>
      <c r="O2119" s="12"/>
      <c r="P2119" s="12"/>
      <c r="Q2119" s="12"/>
      <c r="R2119" s="5"/>
      <c r="S2119" s="20"/>
      <c r="T2119" s="20"/>
      <c r="U2119" s="20"/>
      <c r="V2119" s="20"/>
      <c r="W2119" s="20"/>
      <c r="X2119" s="20"/>
      <c r="Y2119" s="20"/>
      <c r="Z2119" s="20"/>
      <c r="AA2119" s="20"/>
      <c r="AB2119" s="20"/>
      <c r="AC2119" s="20"/>
      <c r="AD2119" s="20"/>
      <c r="AE2119" s="12"/>
      <c r="AF2119" s="12"/>
    </row>
    <row r="2120" spans="1:32" ht="15" customHeight="1">
      <c r="A2120" s="14"/>
      <c r="B2120" s="3"/>
      <c r="C2120" s="20" t="s">
        <v>163</v>
      </c>
      <c r="D2120" s="21" t="s">
        <v>163</v>
      </c>
      <c r="E2120" s="21" t="s">
        <v>163</v>
      </c>
      <c r="F2120" s="22"/>
      <c r="G2120" s="21" t="s">
        <v>163</v>
      </c>
      <c r="H2120" s="20" t="s">
        <v>163</v>
      </c>
      <c r="I2120" s="23" t="s">
        <v>163</v>
      </c>
      <c r="J2120" s="23" t="s">
        <v>163</v>
      </c>
      <c r="K2120" s="24" t="s">
        <v>163</v>
      </c>
      <c r="L2120" s="20" t="s">
        <v>163</v>
      </c>
      <c r="M2120" s="12"/>
      <c r="N2120" s="12"/>
      <c r="O2120" s="12"/>
      <c r="P2120" s="12"/>
      <c r="Q2120" s="12"/>
      <c r="R2120" s="5"/>
      <c r="S2120" s="20"/>
      <c r="T2120" s="20"/>
      <c r="U2120" s="20"/>
      <c r="V2120" s="20"/>
      <c r="W2120" s="20"/>
      <c r="X2120" s="20"/>
      <c r="Y2120" s="20"/>
      <c r="Z2120" s="20"/>
      <c r="AA2120" s="20"/>
      <c r="AB2120" s="20"/>
      <c r="AC2120" s="20"/>
      <c r="AD2120" s="20"/>
      <c r="AE2120" s="12"/>
      <c r="AF2120" s="12"/>
    </row>
    <row r="2121" spans="1:32" ht="15" customHeight="1">
      <c r="A2121" s="14"/>
      <c r="B2121" s="3"/>
      <c r="C2121" s="20" t="s">
        <v>163</v>
      </c>
      <c r="D2121" s="21" t="s">
        <v>163</v>
      </c>
      <c r="E2121" s="21" t="s">
        <v>163</v>
      </c>
      <c r="F2121" s="22"/>
      <c r="G2121" s="21" t="s">
        <v>163</v>
      </c>
      <c r="H2121" s="20" t="s">
        <v>163</v>
      </c>
      <c r="I2121" s="23" t="s">
        <v>163</v>
      </c>
      <c r="J2121" s="23" t="s">
        <v>163</v>
      </c>
      <c r="K2121" s="24" t="s">
        <v>163</v>
      </c>
      <c r="L2121" s="20" t="s">
        <v>163</v>
      </c>
      <c r="M2121" s="12"/>
      <c r="N2121" s="12"/>
      <c r="O2121" s="12"/>
      <c r="P2121" s="12"/>
      <c r="Q2121" s="12"/>
      <c r="R2121" s="5"/>
      <c r="S2121" s="20"/>
      <c r="T2121" s="20"/>
      <c r="U2121" s="20"/>
      <c r="V2121" s="20"/>
      <c r="W2121" s="20"/>
      <c r="X2121" s="20"/>
      <c r="Y2121" s="20"/>
      <c r="Z2121" s="20"/>
      <c r="AA2121" s="20"/>
      <c r="AB2121" s="20"/>
      <c r="AC2121" s="20"/>
      <c r="AD2121" s="20"/>
      <c r="AE2121" s="12"/>
      <c r="AF2121" s="12"/>
    </row>
    <row r="2122" spans="1:32" ht="15" customHeight="1">
      <c r="A2122" s="14"/>
      <c r="B2122" s="3"/>
      <c r="C2122" s="20" t="s">
        <v>163</v>
      </c>
      <c r="D2122" s="21" t="s">
        <v>163</v>
      </c>
      <c r="E2122" s="21" t="s">
        <v>163</v>
      </c>
      <c r="F2122" s="22"/>
      <c r="G2122" s="21" t="s">
        <v>163</v>
      </c>
      <c r="H2122" s="20" t="s">
        <v>163</v>
      </c>
      <c r="I2122" s="23" t="s">
        <v>163</v>
      </c>
      <c r="J2122" s="23" t="s">
        <v>163</v>
      </c>
      <c r="K2122" s="24" t="s">
        <v>163</v>
      </c>
      <c r="L2122" s="20" t="s">
        <v>163</v>
      </c>
      <c r="M2122" s="12"/>
      <c r="N2122" s="12"/>
      <c r="O2122" s="12"/>
      <c r="P2122" s="12"/>
      <c r="Q2122" s="12"/>
      <c r="R2122" s="5"/>
      <c r="S2122" s="20"/>
      <c r="T2122" s="20"/>
      <c r="U2122" s="20"/>
      <c r="V2122" s="20"/>
      <c r="W2122" s="20"/>
      <c r="X2122" s="20"/>
      <c r="Y2122" s="20"/>
      <c r="Z2122" s="20"/>
      <c r="AA2122" s="20"/>
      <c r="AB2122" s="20"/>
      <c r="AC2122" s="20"/>
      <c r="AD2122" s="20"/>
      <c r="AE2122" s="12"/>
      <c r="AF2122" s="12"/>
    </row>
    <row r="2123" spans="1:32" ht="15" customHeight="1">
      <c r="A2123" s="14"/>
      <c r="B2123" s="3"/>
      <c r="C2123" s="20" t="s">
        <v>163</v>
      </c>
      <c r="D2123" s="21" t="s">
        <v>163</v>
      </c>
      <c r="E2123" s="21" t="s">
        <v>163</v>
      </c>
      <c r="F2123" s="22"/>
      <c r="G2123" s="21" t="s">
        <v>163</v>
      </c>
      <c r="H2123" s="20" t="s">
        <v>163</v>
      </c>
      <c r="I2123" s="23" t="s">
        <v>163</v>
      </c>
      <c r="J2123" s="23" t="s">
        <v>163</v>
      </c>
      <c r="K2123" s="24" t="s">
        <v>163</v>
      </c>
      <c r="L2123" s="20" t="s">
        <v>163</v>
      </c>
      <c r="M2123" s="12"/>
      <c r="N2123" s="12"/>
      <c r="O2123" s="12"/>
      <c r="P2123" s="12"/>
      <c r="Q2123" s="12"/>
      <c r="R2123" s="5"/>
      <c r="S2123" s="20"/>
      <c r="T2123" s="20"/>
      <c r="U2123" s="20"/>
      <c r="V2123" s="20"/>
      <c r="W2123" s="20"/>
      <c r="X2123" s="20"/>
      <c r="Y2123" s="20"/>
      <c r="Z2123" s="20"/>
      <c r="AA2123" s="20"/>
      <c r="AB2123" s="20"/>
      <c r="AC2123" s="20"/>
      <c r="AD2123" s="20"/>
      <c r="AE2123" s="12"/>
      <c r="AF2123" s="12"/>
    </row>
    <row r="2124" spans="1:32" ht="15" customHeight="1">
      <c r="A2124" s="14"/>
      <c r="B2124" s="3"/>
      <c r="C2124" s="20" t="s">
        <v>163</v>
      </c>
      <c r="D2124" s="21" t="s">
        <v>163</v>
      </c>
      <c r="E2124" s="21" t="s">
        <v>163</v>
      </c>
      <c r="F2124" s="22"/>
      <c r="G2124" s="21" t="s">
        <v>163</v>
      </c>
      <c r="H2124" s="20" t="s">
        <v>163</v>
      </c>
      <c r="I2124" s="23" t="s">
        <v>163</v>
      </c>
      <c r="J2124" s="23" t="s">
        <v>163</v>
      </c>
      <c r="K2124" s="24" t="s">
        <v>163</v>
      </c>
      <c r="L2124" s="20" t="s">
        <v>163</v>
      </c>
      <c r="M2124" s="12"/>
      <c r="N2124" s="12"/>
      <c r="O2124" s="12"/>
      <c r="P2124" s="12"/>
      <c r="Q2124" s="12"/>
      <c r="R2124" s="5"/>
      <c r="S2124" s="20"/>
      <c r="T2124" s="20"/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0"/>
      <c r="AE2124" s="12"/>
      <c r="AF2124" s="12"/>
    </row>
    <row r="2125" spans="1:32" ht="15" customHeight="1">
      <c r="A2125" s="14"/>
      <c r="B2125" s="3"/>
      <c r="C2125" s="20" t="s">
        <v>163</v>
      </c>
      <c r="D2125" s="21" t="s">
        <v>163</v>
      </c>
      <c r="E2125" s="21" t="s">
        <v>163</v>
      </c>
      <c r="F2125" s="22"/>
      <c r="G2125" s="21" t="s">
        <v>163</v>
      </c>
      <c r="H2125" s="20" t="s">
        <v>163</v>
      </c>
      <c r="I2125" s="23" t="s">
        <v>163</v>
      </c>
      <c r="J2125" s="23" t="s">
        <v>163</v>
      </c>
      <c r="K2125" s="24" t="s">
        <v>163</v>
      </c>
      <c r="L2125" s="20" t="s">
        <v>163</v>
      </c>
      <c r="M2125" s="12"/>
      <c r="N2125" s="12"/>
      <c r="O2125" s="12"/>
      <c r="P2125" s="12"/>
      <c r="Q2125" s="12"/>
      <c r="R2125" s="5"/>
      <c r="S2125" s="20"/>
      <c r="T2125" s="20"/>
      <c r="U2125" s="20"/>
      <c r="V2125" s="20"/>
      <c r="W2125" s="20"/>
      <c r="X2125" s="20"/>
      <c r="Y2125" s="20"/>
      <c r="Z2125" s="20"/>
      <c r="AA2125" s="20"/>
      <c r="AB2125" s="20"/>
      <c r="AC2125" s="20"/>
      <c r="AD2125" s="20"/>
      <c r="AE2125" s="12"/>
      <c r="AF2125" s="12"/>
    </row>
    <row r="2126" spans="1:32" ht="15" customHeight="1">
      <c r="A2126" s="14"/>
      <c r="B2126" s="3"/>
      <c r="C2126" s="20" t="s">
        <v>163</v>
      </c>
      <c r="D2126" s="21" t="s">
        <v>163</v>
      </c>
      <c r="E2126" s="21" t="s">
        <v>163</v>
      </c>
      <c r="F2126" s="22"/>
      <c r="G2126" s="21" t="s">
        <v>163</v>
      </c>
      <c r="H2126" s="20" t="s">
        <v>163</v>
      </c>
      <c r="I2126" s="23" t="s">
        <v>163</v>
      </c>
      <c r="J2126" s="23" t="s">
        <v>163</v>
      </c>
      <c r="K2126" s="24" t="s">
        <v>163</v>
      </c>
      <c r="L2126" s="20" t="s">
        <v>163</v>
      </c>
      <c r="M2126" s="12"/>
      <c r="N2126" s="12"/>
      <c r="O2126" s="12"/>
      <c r="P2126" s="12"/>
      <c r="Q2126" s="12"/>
      <c r="R2126" s="5"/>
      <c r="S2126" s="20"/>
      <c r="T2126" s="20"/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0"/>
      <c r="AE2126" s="12"/>
      <c r="AF2126" s="12"/>
    </row>
    <row r="2127" spans="1:32" ht="15" customHeight="1">
      <c r="A2127" s="14"/>
      <c r="B2127" s="3"/>
      <c r="C2127" s="20" t="s">
        <v>163</v>
      </c>
      <c r="D2127" s="21" t="s">
        <v>163</v>
      </c>
      <c r="E2127" s="21" t="s">
        <v>163</v>
      </c>
      <c r="F2127" s="22"/>
      <c r="G2127" s="21" t="s">
        <v>163</v>
      </c>
      <c r="H2127" s="20" t="s">
        <v>163</v>
      </c>
      <c r="I2127" s="23" t="s">
        <v>163</v>
      </c>
      <c r="J2127" s="23" t="s">
        <v>163</v>
      </c>
      <c r="K2127" s="24" t="s">
        <v>163</v>
      </c>
      <c r="L2127" s="20" t="s">
        <v>163</v>
      </c>
      <c r="M2127" s="12"/>
      <c r="N2127" s="12"/>
      <c r="O2127" s="12"/>
      <c r="P2127" s="12"/>
      <c r="Q2127" s="12"/>
      <c r="R2127" s="5"/>
      <c r="S2127" s="20"/>
      <c r="T2127" s="20"/>
      <c r="U2127" s="20"/>
      <c r="V2127" s="20"/>
      <c r="W2127" s="20"/>
      <c r="X2127" s="20"/>
      <c r="Y2127" s="20"/>
      <c r="Z2127" s="20"/>
      <c r="AA2127" s="20"/>
      <c r="AB2127" s="20"/>
      <c r="AC2127" s="20"/>
      <c r="AD2127" s="20"/>
      <c r="AE2127" s="12"/>
      <c r="AF2127" s="12"/>
    </row>
    <row r="2128" spans="1:32" ht="15" customHeight="1">
      <c r="A2128" s="14"/>
      <c r="B2128" s="3"/>
      <c r="C2128" s="20" t="s">
        <v>163</v>
      </c>
      <c r="D2128" s="21" t="s">
        <v>163</v>
      </c>
      <c r="E2128" s="21" t="s">
        <v>163</v>
      </c>
      <c r="F2128" s="22"/>
      <c r="G2128" s="21" t="s">
        <v>163</v>
      </c>
      <c r="H2128" s="20" t="s">
        <v>163</v>
      </c>
      <c r="I2128" s="23" t="s">
        <v>163</v>
      </c>
      <c r="J2128" s="23" t="s">
        <v>163</v>
      </c>
      <c r="K2128" s="24" t="s">
        <v>163</v>
      </c>
      <c r="L2128" s="20" t="s">
        <v>163</v>
      </c>
      <c r="M2128" s="12"/>
      <c r="N2128" s="12"/>
      <c r="O2128" s="12"/>
      <c r="P2128" s="12"/>
      <c r="Q2128" s="12"/>
      <c r="R2128" s="5"/>
      <c r="S2128" s="20"/>
      <c r="T2128" s="20"/>
      <c r="U2128" s="20"/>
      <c r="V2128" s="20"/>
      <c r="W2128" s="20"/>
      <c r="X2128" s="20"/>
      <c r="Y2128" s="20"/>
      <c r="Z2128" s="20"/>
      <c r="AA2128" s="20"/>
      <c r="AB2128" s="20"/>
      <c r="AC2128" s="20"/>
      <c r="AD2128" s="20"/>
      <c r="AE2128" s="12"/>
      <c r="AF2128" s="12"/>
    </row>
    <row r="2129" spans="1:32" ht="15" customHeight="1">
      <c r="A2129" s="14"/>
      <c r="B2129" s="3"/>
      <c r="C2129" s="20" t="s">
        <v>163</v>
      </c>
      <c r="D2129" s="21" t="s">
        <v>163</v>
      </c>
      <c r="E2129" s="21" t="s">
        <v>163</v>
      </c>
      <c r="F2129" s="22"/>
      <c r="G2129" s="21" t="s">
        <v>163</v>
      </c>
      <c r="H2129" s="20" t="s">
        <v>163</v>
      </c>
      <c r="I2129" s="23" t="s">
        <v>163</v>
      </c>
      <c r="J2129" s="23" t="s">
        <v>163</v>
      </c>
      <c r="K2129" s="24" t="s">
        <v>163</v>
      </c>
      <c r="L2129" s="20" t="s">
        <v>163</v>
      </c>
      <c r="M2129" s="12"/>
      <c r="N2129" s="12"/>
      <c r="O2129" s="12"/>
      <c r="P2129" s="12"/>
      <c r="Q2129" s="12"/>
      <c r="R2129" s="5"/>
      <c r="S2129" s="20"/>
      <c r="T2129" s="20"/>
      <c r="U2129" s="20"/>
      <c r="V2129" s="20"/>
      <c r="W2129" s="20"/>
      <c r="X2129" s="20"/>
      <c r="Y2129" s="20"/>
      <c r="Z2129" s="20"/>
      <c r="AA2129" s="20"/>
      <c r="AB2129" s="20"/>
      <c r="AC2129" s="20"/>
      <c r="AD2129" s="20"/>
      <c r="AE2129" s="12"/>
      <c r="AF2129" s="12"/>
    </row>
    <row r="2130" spans="1:32" ht="15" customHeight="1">
      <c r="A2130" s="14"/>
      <c r="B2130" s="3"/>
      <c r="C2130" s="20" t="s">
        <v>163</v>
      </c>
      <c r="D2130" s="21" t="s">
        <v>163</v>
      </c>
      <c r="E2130" s="21" t="s">
        <v>163</v>
      </c>
      <c r="F2130" s="22"/>
      <c r="G2130" s="21" t="s">
        <v>163</v>
      </c>
      <c r="H2130" s="20" t="s">
        <v>163</v>
      </c>
      <c r="I2130" s="23" t="s">
        <v>163</v>
      </c>
      <c r="J2130" s="23" t="s">
        <v>163</v>
      </c>
      <c r="K2130" s="24" t="s">
        <v>163</v>
      </c>
      <c r="L2130" s="20" t="s">
        <v>163</v>
      </c>
      <c r="M2130" s="12"/>
      <c r="N2130" s="12"/>
      <c r="O2130" s="12"/>
      <c r="P2130" s="12"/>
      <c r="Q2130" s="12"/>
      <c r="R2130" s="5"/>
      <c r="S2130" s="20"/>
      <c r="T2130" s="20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0"/>
      <c r="AE2130" s="12"/>
      <c r="AF2130" s="12"/>
    </row>
    <row r="2131" spans="1:32" ht="15" customHeight="1">
      <c r="A2131" s="14"/>
      <c r="B2131" s="3"/>
      <c r="C2131" s="20" t="s">
        <v>163</v>
      </c>
      <c r="D2131" s="21" t="s">
        <v>163</v>
      </c>
      <c r="E2131" s="21" t="s">
        <v>163</v>
      </c>
      <c r="F2131" s="22"/>
      <c r="G2131" s="21" t="s">
        <v>163</v>
      </c>
      <c r="H2131" s="20" t="s">
        <v>163</v>
      </c>
      <c r="I2131" s="23" t="s">
        <v>163</v>
      </c>
      <c r="J2131" s="23" t="s">
        <v>163</v>
      </c>
      <c r="K2131" s="24" t="s">
        <v>163</v>
      </c>
      <c r="L2131" s="20" t="s">
        <v>163</v>
      </c>
      <c r="M2131" s="12"/>
      <c r="N2131" s="12"/>
      <c r="O2131" s="12"/>
      <c r="P2131" s="12"/>
      <c r="Q2131" s="12"/>
      <c r="R2131" s="5"/>
      <c r="S2131" s="20"/>
      <c r="T2131" s="20"/>
      <c r="U2131" s="20"/>
      <c r="V2131" s="20"/>
      <c r="W2131" s="20"/>
      <c r="X2131" s="20"/>
      <c r="Y2131" s="20"/>
      <c r="Z2131" s="20"/>
      <c r="AA2131" s="20"/>
      <c r="AB2131" s="20"/>
      <c r="AC2131" s="20"/>
      <c r="AD2131" s="20"/>
      <c r="AE2131" s="12"/>
      <c r="AF2131" s="12"/>
    </row>
    <row r="2132" spans="1:32" ht="15" customHeight="1">
      <c r="A2132" s="14"/>
      <c r="B2132" s="3"/>
      <c r="C2132" s="20" t="s">
        <v>163</v>
      </c>
      <c r="D2132" s="21" t="s">
        <v>163</v>
      </c>
      <c r="E2132" s="21" t="s">
        <v>163</v>
      </c>
      <c r="F2132" s="22"/>
      <c r="G2132" s="21" t="s">
        <v>163</v>
      </c>
      <c r="H2132" s="20" t="s">
        <v>163</v>
      </c>
      <c r="I2132" s="23" t="s">
        <v>163</v>
      </c>
      <c r="J2132" s="23" t="s">
        <v>163</v>
      </c>
      <c r="K2132" s="24" t="s">
        <v>163</v>
      </c>
      <c r="L2132" s="20" t="s">
        <v>163</v>
      </c>
      <c r="M2132" s="12"/>
      <c r="N2132" s="12"/>
      <c r="O2132" s="12"/>
      <c r="P2132" s="12"/>
      <c r="Q2132" s="12"/>
      <c r="R2132" s="5"/>
      <c r="S2132" s="20"/>
      <c r="T2132" s="20"/>
      <c r="U2132" s="20"/>
      <c r="V2132" s="20"/>
      <c r="W2132" s="20"/>
      <c r="X2132" s="20"/>
      <c r="Y2132" s="20"/>
      <c r="Z2132" s="20"/>
      <c r="AA2132" s="20"/>
      <c r="AB2132" s="20"/>
      <c r="AC2132" s="20"/>
      <c r="AD2132" s="20"/>
      <c r="AE2132" s="12"/>
      <c r="AF2132" s="12"/>
    </row>
    <row r="2133" spans="1:32" ht="15" customHeight="1">
      <c r="A2133" s="14"/>
      <c r="B2133" s="3"/>
      <c r="C2133" s="20" t="s">
        <v>163</v>
      </c>
      <c r="D2133" s="21" t="s">
        <v>163</v>
      </c>
      <c r="E2133" s="21" t="s">
        <v>163</v>
      </c>
      <c r="F2133" s="22"/>
      <c r="G2133" s="21" t="s">
        <v>163</v>
      </c>
      <c r="H2133" s="20" t="s">
        <v>163</v>
      </c>
      <c r="I2133" s="23" t="s">
        <v>163</v>
      </c>
      <c r="J2133" s="23" t="s">
        <v>163</v>
      </c>
      <c r="K2133" s="24" t="s">
        <v>163</v>
      </c>
      <c r="L2133" s="20" t="s">
        <v>163</v>
      </c>
      <c r="M2133" s="12"/>
      <c r="N2133" s="12"/>
      <c r="O2133" s="12"/>
      <c r="P2133" s="12"/>
      <c r="Q2133" s="12"/>
      <c r="R2133" s="5"/>
      <c r="S2133" s="20"/>
      <c r="T2133" s="20"/>
      <c r="U2133" s="20"/>
      <c r="V2133" s="20"/>
      <c r="W2133" s="20"/>
      <c r="X2133" s="20"/>
      <c r="Y2133" s="20"/>
      <c r="Z2133" s="20"/>
      <c r="AA2133" s="20"/>
      <c r="AB2133" s="20"/>
      <c r="AC2133" s="20"/>
      <c r="AD2133" s="20"/>
      <c r="AE2133" s="12"/>
      <c r="AF2133" s="12"/>
    </row>
    <row r="2134" spans="1:32" ht="15" customHeight="1">
      <c r="A2134" s="14"/>
      <c r="B2134" s="3"/>
      <c r="C2134" s="20" t="s">
        <v>163</v>
      </c>
      <c r="D2134" s="21" t="s">
        <v>163</v>
      </c>
      <c r="E2134" s="21" t="s">
        <v>163</v>
      </c>
      <c r="F2134" s="22"/>
      <c r="G2134" s="21" t="s">
        <v>163</v>
      </c>
      <c r="H2134" s="20" t="s">
        <v>163</v>
      </c>
      <c r="I2134" s="23" t="s">
        <v>163</v>
      </c>
      <c r="J2134" s="23" t="s">
        <v>163</v>
      </c>
      <c r="K2134" s="24" t="s">
        <v>163</v>
      </c>
      <c r="L2134" s="20" t="s">
        <v>163</v>
      </c>
      <c r="M2134" s="12"/>
      <c r="N2134" s="12"/>
      <c r="O2134" s="12"/>
      <c r="P2134" s="12"/>
      <c r="Q2134" s="12"/>
      <c r="R2134" s="5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12"/>
      <c r="AF2134" s="12"/>
    </row>
    <row r="2135" spans="1:32" ht="15" customHeight="1">
      <c r="A2135" s="14"/>
      <c r="B2135" s="3"/>
      <c r="C2135" s="20" t="s">
        <v>163</v>
      </c>
      <c r="D2135" s="21" t="s">
        <v>163</v>
      </c>
      <c r="E2135" s="21" t="s">
        <v>163</v>
      </c>
      <c r="F2135" s="22"/>
      <c r="G2135" s="21" t="s">
        <v>163</v>
      </c>
      <c r="H2135" s="20" t="s">
        <v>163</v>
      </c>
      <c r="I2135" s="23" t="s">
        <v>163</v>
      </c>
      <c r="J2135" s="23" t="s">
        <v>163</v>
      </c>
      <c r="K2135" s="24" t="s">
        <v>163</v>
      </c>
      <c r="L2135" s="20" t="s">
        <v>163</v>
      </c>
      <c r="M2135" s="12"/>
      <c r="N2135" s="12"/>
      <c r="O2135" s="12"/>
      <c r="P2135" s="12"/>
      <c r="Q2135" s="12"/>
      <c r="R2135" s="5"/>
      <c r="S2135" s="20"/>
      <c r="T2135" s="20"/>
      <c r="U2135" s="20"/>
      <c r="V2135" s="20"/>
      <c r="W2135" s="20"/>
      <c r="X2135" s="20"/>
      <c r="Y2135" s="20"/>
      <c r="Z2135" s="20"/>
      <c r="AA2135" s="20"/>
      <c r="AB2135" s="20"/>
      <c r="AC2135" s="20"/>
      <c r="AD2135" s="20"/>
      <c r="AE2135" s="12"/>
      <c r="AF2135" s="12"/>
    </row>
    <row r="2136" spans="1:32" ht="15" customHeight="1">
      <c r="A2136" s="14"/>
      <c r="B2136" s="3"/>
      <c r="C2136" s="20" t="s">
        <v>163</v>
      </c>
      <c r="D2136" s="21" t="s">
        <v>163</v>
      </c>
      <c r="E2136" s="21" t="s">
        <v>163</v>
      </c>
      <c r="F2136" s="22"/>
      <c r="G2136" s="21" t="s">
        <v>163</v>
      </c>
      <c r="H2136" s="20" t="s">
        <v>163</v>
      </c>
      <c r="I2136" s="23" t="s">
        <v>163</v>
      </c>
      <c r="J2136" s="23" t="s">
        <v>163</v>
      </c>
      <c r="K2136" s="24" t="s">
        <v>163</v>
      </c>
      <c r="L2136" s="20" t="s">
        <v>163</v>
      </c>
      <c r="M2136" s="12"/>
      <c r="N2136" s="12"/>
      <c r="O2136" s="12"/>
      <c r="P2136" s="12"/>
      <c r="Q2136" s="12"/>
      <c r="R2136" s="5"/>
      <c r="S2136" s="20"/>
      <c r="T2136" s="20"/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0"/>
      <c r="AE2136" s="12"/>
      <c r="AF2136" s="12"/>
    </row>
    <row r="2137" spans="1:32" ht="15" customHeight="1">
      <c r="A2137" s="14"/>
      <c r="B2137" s="3"/>
      <c r="C2137" s="20" t="s">
        <v>163</v>
      </c>
      <c r="D2137" s="21" t="s">
        <v>163</v>
      </c>
      <c r="E2137" s="21" t="s">
        <v>163</v>
      </c>
      <c r="F2137" s="22"/>
      <c r="G2137" s="21" t="s">
        <v>163</v>
      </c>
      <c r="H2137" s="20" t="s">
        <v>163</v>
      </c>
      <c r="I2137" s="23" t="s">
        <v>163</v>
      </c>
      <c r="J2137" s="23" t="s">
        <v>163</v>
      </c>
      <c r="K2137" s="24" t="s">
        <v>163</v>
      </c>
      <c r="L2137" s="20" t="s">
        <v>163</v>
      </c>
      <c r="M2137" s="12"/>
      <c r="N2137" s="12"/>
      <c r="O2137" s="12"/>
      <c r="P2137" s="12"/>
      <c r="Q2137" s="12"/>
      <c r="R2137" s="5"/>
      <c r="S2137" s="20"/>
      <c r="T2137" s="20"/>
      <c r="U2137" s="20"/>
      <c r="V2137" s="20"/>
      <c r="W2137" s="20"/>
      <c r="X2137" s="20"/>
      <c r="Y2137" s="20"/>
      <c r="Z2137" s="20"/>
      <c r="AA2137" s="20"/>
      <c r="AB2137" s="20"/>
      <c r="AC2137" s="20"/>
      <c r="AD2137" s="20"/>
      <c r="AE2137" s="12"/>
      <c r="AF2137" s="12"/>
    </row>
    <row r="2138" spans="1:32" ht="15" customHeight="1">
      <c r="A2138" s="14"/>
      <c r="B2138" s="3"/>
      <c r="C2138" s="20" t="s">
        <v>163</v>
      </c>
      <c r="D2138" s="21" t="s">
        <v>163</v>
      </c>
      <c r="E2138" s="21" t="s">
        <v>163</v>
      </c>
      <c r="F2138" s="22"/>
      <c r="G2138" s="21" t="s">
        <v>163</v>
      </c>
      <c r="H2138" s="20" t="s">
        <v>163</v>
      </c>
      <c r="I2138" s="23" t="s">
        <v>163</v>
      </c>
      <c r="J2138" s="23" t="s">
        <v>163</v>
      </c>
      <c r="K2138" s="24" t="s">
        <v>163</v>
      </c>
      <c r="L2138" s="20" t="s">
        <v>163</v>
      </c>
      <c r="M2138" s="12"/>
      <c r="N2138" s="12"/>
      <c r="O2138" s="12"/>
      <c r="P2138" s="12"/>
      <c r="Q2138" s="12"/>
      <c r="R2138" s="5"/>
      <c r="S2138" s="20"/>
      <c r="T2138" s="20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/>
      <c r="AE2138" s="12"/>
      <c r="AF2138" s="12"/>
    </row>
    <row r="2139" spans="1:32" ht="15" customHeight="1">
      <c r="A2139" s="14"/>
      <c r="B2139" s="3"/>
      <c r="C2139" s="20" t="s">
        <v>163</v>
      </c>
      <c r="D2139" s="21" t="s">
        <v>163</v>
      </c>
      <c r="E2139" s="21" t="s">
        <v>163</v>
      </c>
      <c r="F2139" s="22"/>
      <c r="G2139" s="21" t="s">
        <v>163</v>
      </c>
      <c r="H2139" s="20" t="s">
        <v>163</v>
      </c>
      <c r="I2139" s="23" t="s">
        <v>163</v>
      </c>
      <c r="J2139" s="23" t="s">
        <v>163</v>
      </c>
      <c r="K2139" s="24" t="s">
        <v>163</v>
      </c>
      <c r="L2139" s="20" t="s">
        <v>163</v>
      </c>
      <c r="M2139" s="12"/>
      <c r="N2139" s="12"/>
      <c r="O2139" s="12"/>
      <c r="P2139" s="12"/>
      <c r="Q2139" s="12"/>
      <c r="R2139" s="5"/>
      <c r="S2139" s="20"/>
      <c r="T2139" s="20"/>
      <c r="U2139" s="20"/>
      <c r="V2139" s="20"/>
      <c r="W2139" s="20"/>
      <c r="X2139" s="20"/>
      <c r="Y2139" s="20"/>
      <c r="Z2139" s="20"/>
      <c r="AA2139" s="20"/>
      <c r="AB2139" s="20"/>
      <c r="AC2139" s="20"/>
      <c r="AD2139" s="20"/>
      <c r="AE2139" s="12"/>
      <c r="AF2139" s="12"/>
    </row>
    <row r="2140" spans="1:32" ht="15" customHeight="1">
      <c r="A2140" s="14"/>
      <c r="B2140" s="3"/>
      <c r="C2140" s="20" t="s">
        <v>163</v>
      </c>
      <c r="D2140" s="21" t="s">
        <v>163</v>
      </c>
      <c r="E2140" s="21" t="s">
        <v>163</v>
      </c>
      <c r="F2140" s="22"/>
      <c r="G2140" s="21" t="s">
        <v>163</v>
      </c>
      <c r="H2140" s="20" t="s">
        <v>163</v>
      </c>
      <c r="I2140" s="23" t="s">
        <v>163</v>
      </c>
      <c r="J2140" s="23" t="s">
        <v>163</v>
      </c>
      <c r="K2140" s="24" t="s">
        <v>163</v>
      </c>
      <c r="L2140" s="20" t="s">
        <v>163</v>
      </c>
      <c r="M2140" s="12"/>
      <c r="N2140" s="12"/>
      <c r="O2140" s="12"/>
      <c r="P2140" s="12"/>
      <c r="Q2140" s="12"/>
      <c r="R2140" s="5"/>
      <c r="S2140" s="20"/>
      <c r="T2140" s="20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12"/>
      <c r="AF2140" s="12"/>
    </row>
    <row r="2141" spans="1:32" ht="15" customHeight="1">
      <c r="A2141" s="14"/>
      <c r="B2141" s="3"/>
      <c r="C2141" s="20" t="s">
        <v>163</v>
      </c>
      <c r="D2141" s="21" t="s">
        <v>163</v>
      </c>
      <c r="E2141" s="21" t="s">
        <v>163</v>
      </c>
      <c r="F2141" s="22"/>
      <c r="G2141" s="21" t="s">
        <v>163</v>
      </c>
      <c r="H2141" s="20" t="s">
        <v>163</v>
      </c>
      <c r="I2141" s="23" t="s">
        <v>163</v>
      </c>
      <c r="J2141" s="23" t="s">
        <v>163</v>
      </c>
      <c r="K2141" s="24" t="s">
        <v>163</v>
      </c>
      <c r="L2141" s="20" t="s">
        <v>163</v>
      </c>
      <c r="M2141" s="12"/>
      <c r="N2141" s="12"/>
      <c r="O2141" s="12"/>
      <c r="P2141" s="12"/>
      <c r="Q2141" s="12"/>
      <c r="R2141" s="5"/>
      <c r="S2141" s="20"/>
      <c r="T2141" s="20"/>
      <c r="U2141" s="20"/>
      <c r="V2141" s="20"/>
      <c r="W2141" s="20"/>
      <c r="X2141" s="20"/>
      <c r="Y2141" s="20"/>
      <c r="Z2141" s="20"/>
      <c r="AA2141" s="20"/>
      <c r="AB2141" s="20"/>
      <c r="AC2141" s="20"/>
      <c r="AD2141" s="20"/>
      <c r="AE2141" s="12"/>
      <c r="AF2141" s="12"/>
    </row>
    <row r="2142" spans="1:32" ht="15" customHeight="1">
      <c r="A2142" s="14"/>
      <c r="B2142" s="3"/>
      <c r="C2142" s="20" t="s">
        <v>163</v>
      </c>
      <c r="D2142" s="21" t="s">
        <v>163</v>
      </c>
      <c r="E2142" s="21" t="s">
        <v>163</v>
      </c>
      <c r="F2142" s="22"/>
      <c r="G2142" s="21" t="s">
        <v>163</v>
      </c>
      <c r="H2142" s="20" t="s">
        <v>163</v>
      </c>
      <c r="I2142" s="23" t="s">
        <v>163</v>
      </c>
      <c r="J2142" s="23" t="s">
        <v>163</v>
      </c>
      <c r="K2142" s="24" t="s">
        <v>163</v>
      </c>
      <c r="L2142" s="20" t="s">
        <v>163</v>
      </c>
      <c r="M2142" s="12"/>
      <c r="N2142" s="12"/>
      <c r="O2142" s="12"/>
      <c r="P2142" s="12"/>
      <c r="Q2142" s="12"/>
      <c r="R2142" s="5"/>
      <c r="S2142" s="20"/>
      <c r="T2142" s="20"/>
      <c r="U2142" s="20"/>
      <c r="V2142" s="20"/>
      <c r="W2142" s="20"/>
      <c r="X2142" s="20"/>
      <c r="Y2142" s="20"/>
      <c r="Z2142" s="20"/>
      <c r="AA2142" s="20"/>
      <c r="AB2142" s="20"/>
      <c r="AC2142" s="20"/>
      <c r="AD2142" s="20"/>
      <c r="AE2142" s="12"/>
      <c r="AF2142" s="12"/>
    </row>
    <row r="2143" spans="1:32" ht="15" customHeight="1">
      <c r="A2143" s="14"/>
      <c r="B2143" s="3"/>
      <c r="C2143" s="20" t="s">
        <v>163</v>
      </c>
      <c r="D2143" s="21" t="s">
        <v>163</v>
      </c>
      <c r="E2143" s="21" t="s">
        <v>163</v>
      </c>
      <c r="F2143" s="22"/>
      <c r="G2143" s="21" t="s">
        <v>163</v>
      </c>
      <c r="H2143" s="20" t="s">
        <v>163</v>
      </c>
      <c r="I2143" s="23" t="s">
        <v>163</v>
      </c>
      <c r="J2143" s="23" t="s">
        <v>163</v>
      </c>
      <c r="K2143" s="24" t="s">
        <v>163</v>
      </c>
      <c r="L2143" s="20" t="s">
        <v>163</v>
      </c>
      <c r="M2143" s="12"/>
      <c r="N2143" s="12"/>
      <c r="O2143" s="12"/>
      <c r="P2143" s="12"/>
      <c r="Q2143" s="12"/>
      <c r="R2143" s="5"/>
      <c r="S2143" s="20"/>
      <c r="T2143" s="20"/>
      <c r="U2143" s="20"/>
      <c r="V2143" s="20"/>
      <c r="W2143" s="20"/>
      <c r="X2143" s="20"/>
      <c r="Y2143" s="20"/>
      <c r="Z2143" s="20"/>
      <c r="AA2143" s="20"/>
      <c r="AB2143" s="20"/>
      <c r="AC2143" s="20"/>
      <c r="AD2143" s="20"/>
      <c r="AE2143" s="12"/>
      <c r="AF2143" s="12"/>
    </row>
    <row r="2144" spans="1:32" ht="15" customHeight="1">
      <c r="A2144" s="14"/>
      <c r="B2144" s="3"/>
      <c r="C2144" s="20" t="s">
        <v>163</v>
      </c>
      <c r="D2144" s="21" t="s">
        <v>163</v>
      </c>
      <c r="E2144" s="21" t="s">
        <v>163</v>
      </c>
      <c r="F2144" s="22"/>
      <c r="G2144" s="21" t="s">
        <v>163</v>
      </c>
      <c r="H2144" s="20" t="s">
        <v>163</v>
      </c>
      <c r="I2144" s="23" t="s">
        <v>163</v>
      </c>
      <c r="J2144" s="23" t="s">
        <v>163</v>
      </c>
      <c r="K2144" s="24" t="s">
        <v>163</v>
      </c>
      <c r="L2144" s="20" t="s">
        <v>163</v>
      </c>
      <c r="M2144" s="12"/>
      <c r="N2144" s="12"/>
      <c r="O2144" s="12"/>
      <c r="P2144" s="12"/>
      <c r="Q2144" s="12"/>
      <c r="R2144" s="5"/>
      <c r="S2144" s="20"/>
      <c r="T2144" s="20"/>
      <c r="U2144" s="20"/>
      <c r="V2144" s="20"/>
      <c r="W2144" s="20"/>
      <c r="X2144" s="20"/>
      <c r="Y2144" s="20"/>
      <c r="Z2144" s="20"/>
      <c r="AA2144" s="20"/>
      <c r="AB2144" s="20"/>
      <c r="AC2144" s="20"/>
      <c r="AD2144" s="20"/>
      <c r="AE2144" s="12"/>
      <c r="AF2144" s="12"/>
    </row>
    <row r="2145" spans="1:32" ht="15" customHeight="1">
      <c r="A2145" s="14"/>
      <c r="B2145" s="3"/>
      <c r="C2145" s="20" t="s">
        <v>163</v>
      </c>
      <c r="D2145" s="21" t="s">
        <v>163</v>
      </c>
      <c r="E2145" s="21" t="s">
        <v>163</v>
      </c>
      <c r="F2145" s="22"/>
      <c r="G2145" s="21" t="s">
        <v>163</v>
      </c>
      <c r="H2145" s="20" t="s">
        <v>163</v>
      </c>
      <c r="I2145" s="23" t="s">
        <v>163</v>
      </c>
      <c r="J2145" s="23" t="s">
        <v>163</v>
      </c>
      <c r="K2145" s="24" t="s">
        <v>163</v>
      </c>
      <c r="L2145" s="20" t="s">
        <v>163</v>
      </c>
      <c r="M2145" s="12"/>
      <c r="N2145" s="12"/>
      <c r="O2145" s="12"/>
      <c r="P2145" s="12"/>
      <c r="Q2145" s="12"/>
      <c r="R2145" s="5"/>
      <c r="S2145" s="20"/>
      <c r="T2145" s="20"/>
      <c r="U2145" s="20"/>
      <c r="V2145" s="20"/>
      <c r="W2145" s="20"/>
      <c r="X2145" s="20"/>
      <c r="Y2145" s="20"/>
      <c r="Z2145" s="20"/>
      <c r="AA2145" s="20"/>
      <c r="AB2145" s="20"/>
      <c r="AC2145" s="20"/>
      <c r="AD2145" s="20"/>
      <c r="AE2145" s="12"/>
      <c r="AF2145" s="12"/>
    </row>
    <row r="2146" spans="1:32" ht="15" customHeight="1">
      <c r="A2146" s="14"/>
      <c r="B2146" s="3"/>
      <c r="C2146" s="20" t="s">
        <v>163</v>
      </c>
      <c r="D2146" s="21" t="s">
        <v>163</v>
      </c>
      <c r="E2146" s="21" t="s">
        <v>163</v>
      </c>
      <c r="F2146" s="22"/>
      <c r="G2146" s="21" t="s">
        <v>163</v>
      </c>
      <c r="H2146" s="20" t="s">
        <v>163</v>
      </c>
      <c r="I2146" s="23" t="s">
        <v>163</v>
      </c>
      <c r="J2146" s="23" t="s">
        <v>163</v>
      </c>
      <c r="K2146" s="24" t="s">
        <v>163</v>
      </c>
      <c r="L2146" s="20" t="s">
        <v>163</v>
      </c>
      <c r="M2146" s="12"/>
      <c r="N2146" s="12"/>
      <c r="O2146" s="12"/>
      <c r="P2146" s="12"/>
      <c r="Q2146" s="12"/>
      <c r="R2146" s="5"/>
      <c r="S2146" s="20"/>
      <c r="T2146" s="20"/>
      <c r="U2146" s="20"/>
      <c r="V2146" s="20"/>
      <c r="W2146" s="20"/>
      <c r="X2146" s="20"/>
      <c r="Y2146" s="20"/>
      <c r="Z2146" s="20"/>
      <c r="AA2146" s="20"/>
      <c r="AB2146" s="20"/>
      <c r="AC2146" s="20"/>
      <c r="AD2146" s="20"/>
      <c r="AE2146" s="12"/>
      <c r="AF2146" s="12"/>
    </row>
    <row r="2147" spans="1:32" ht="15" customHeight="1">
      <c r="A2147" s="14"/>
      <c r="B2147" s="3"/>
      <c r="C2147" s="20" t="s">
        <v>163</v>
      </c>
      <c r="D2147" s="21" t="s">
        <v>163</v>
      </c>
      <c r="E2147" s="21" t="s">
        <v>163</v>
      </c>
      <c r="F2147" s="22"/>
      <c r="G2147" s="21" t="s">
        <v>163</v>
      </c>
      <c r="H2147" s="20" t="s">
        <v>163</v>
      </c>
      <c r="I2147" s="23" t="s">
        <v>163</v>
      </c>
      <c r="J2147" s="23" t="s">
        <v>163</v>
      </c>
      <c r="K2147" s="24" t="s">
        <v>163</v>
      </c>
      <c r="L2147" s="20" t="s">
        <v>163</v>
      </c>
      <c r="M2147" s="12"/>
      <c r="N2147" s="12"/>
      <c r="O2147" s="12"/>
      <c r="P2147" s="12"/>
      <c r="Q2147" s="12"/>
      <c r="R2147" s="5"/>
      <c r="S2147" s="20"/>
      <c r="T2147" s="20"/>
      <c r="U2147" s="20"/>
      <c r="V2147" s="20"/>
      <c r="W2147" s="20"/>
      <c r="X2147" s="20"/>
      <c r="Y2147" s="20"/>
      <c r="Z2147" s="20"/>
      <c r="AA2147" s="20"/>
      <c r="AB2147" s="20"/>
      <c r="AC2147" s="20"/>
      <c r="AD2147" s="20"/>
      <c r="AE2147" s="12"/>
      <c r="AF2147" s="12"/>
    </row>
    <row r="2148" spans="1:32" ht="15" customHeight="1">
      <c r="A2148" s="14"/>
      <c r="B2148" s="3"/>
      <c r="C2148" s="20" t="s">
        <v>163</v>
      </c>
      <c r="D2148" s="21" t="s">
        <v>163</v>
      </c>
      <c r="E2148" s="21" t="s">
        <v>163</v>
      </c>
      <c r="F2148" s="22"/>
      <c r="G2148" s="21" t="s">
        <v>163</v>
      </c>
      <c r="H2148" s="20" t="s">
        <v>163</v>
      </c>
      <c r="I2148" s="23" t="s">
        <v>163</v>
      </c>
      <c r="J2148" s="23" t="s">
        <v>163</v>
      </c>
      <c r="K2148" s="24" t="s">
        <v>163</v>
      </c>
      <c r="L2148" s="20" t="s">
        <v>163</v>
      </c>
      <c r="M2148" s="12"/>
      <c r="N2148" s="12"/>
      <c r="O2148" s="12"/>
      <c r="P2148" s="12"/>
      <c r="Q2148" s="12"/>
      <c r="R2148" s="5"/>
      <c r="S2148" s="20"/>
      <c r="T2148" s="20"/>
      <c r="U2148" s="20"/>
      <c r="V2148" s="20"/>
      <c r="W2148" s="20"/>
      <c r="X2148" s="20"/>
      <c r="Y2148" s="20"/>
      <c r="Z2148" s="20"/>
      <c r="AA2148" s="20"/>
      <c r="AB2148" s="20"/>
      <c r="AC2148" s="20"/>
      <c r="AD2148" s="20"/>
      <c r="AE2148" s="12"/>
      <c r="AF2148" s="12"/>
    </row>
    <row r="2149" spans="1:32" ht="15" customHeight="1">
      <c r="A2149" s="14"/>
      <c r="B2149" s="3"/>
      <c r="C2149" s="20" t="s">
        <v>163</v>
      </c>
      <c r="D2149" s="21" t="s">
        <v>163</v>
      </c>
      <c r="E2149" s="21" t="s">
        <v>163</v>
      </c>
      <c r="F2149" s="22"/>
      <c r="G2149" s="21" t="s">
        <v>163</v>
      </c>
      <c r="H2149" s="20" t="s">
        <v>163</v>
      </c>
      <c r="I2149" s="23" t="s">
        <v>163</v>
      </c>
      <c r="J2149" s="23" t="s">
        <v>163</v>
      </c>
      <c r="K2149" s="24" t="s">
        <v>163</v>
      </c>
      <c r="L2149" s="20" t="s">
        <v>163</v>
      </c>
      <c r="M2149" s="12"/>
      <c r="N2149" s="12"/>
      <c r="O2149" s="12"/>
      <c r="P2149" s="12"/>
      <c r="Q2149" s="12"/>
      <c r="R2149" s="5"/>
      <c r="S2149" s="20"/>
      <c r="T2149" s="20"/>
      <c r="U2149" s="20"/>
      <c r="V2149" s="20"/>
      <c r="W2149" s="20"/>
      <c r="X2149" s="20"/>
      <c r="Y2149" s="20"/>
      <c r="Z2149" s="20"/>
      <c r="AA2149" s="20"/>
      <c r="AB2149" s="20"/>
      <c r="AC2149" s="20"/>
      <c r="AD2149" s="20"/>
      <c r="AE2149" s="12"/>
      <c r="AF2149" s="12"/>
    </row>
    <row r="2150" spans="1:32" ht="15" customHeight="1">
      <c r="A2150" s="14"/>
      <c r="B2150" s="3"/>
      <c r="C2150" s="20" t="s">
        <v>163</v>
      </c>
      <c r="D2150" s="21" t="s">
        <v>163</v>
      </c>
      <c r="E2150" s="21" t="s">
        <v>163</v>
      </c>
      <c r="F2150" s="22"/>
      <c r="G2150" s="21" t="s">
        <v>163</v>
      </c>
      <c r="H2150" s="20" t="s">
        <v>163</v>
      </c>
      <c r="I2150" s="23" t="s">
        <v>163</v>
      </c>
      <c r="J2150" s="23" t="s">
        <v>163</v>
      </c>
      <c r="K2150" s="24" t="s">
        <v>163</v>
      </c>
      <c r="L2150" s="20" t="s">
        <v>163</v>
      </c>
      <c r="M2150" s="12"/>
      <c r="N2150" s="12"/>
      <c r="O2150" s="12"/>
      <c r="P2150" s="12"/>
      <c r="Q2150" s="12"/>
      <c r="R2150" s="5"/>
      <c r="S2150" s="20"/>
      <c r="T2150" s="20"/>
      <c r="U2150" s="20"/>
      <c r="V2150" s="20"/>
      <c r="W2150" s="20"/>
      <c r="X2150" s="20"/>
      <c r="Y2150" s="20"/>
      <c r="Z2150" s="20"/>
      <c r="AA2150" s="20"/>
      <c r="AB2150" s="20"/>
      <c r="AC2150" s="20"/>
      <c r="AD2150" s="20"/>
      <c r="AE2150" s="12"/>
      <c r="AF2150" s="12"/>
    </row>
    <row r="2151" spans="1:32" ht="15" customHeight="1">
      <c r="A2151" s="14"/>
      <c r="B2151" s="3"/>
      <c r="C2151" s="20" t="s">
        <v>163</v>
      </c>
      <c r="D2151" s="21" t="s">
        <v>163</v>
      </c>
      <c r="E2151" s="21" t="s">
        <v>163</v>
      </c>
      <c r="F2151" s="22"/>
      <c r="G2151" s="21" t="s">
        <v>163</v>
      </c>
      <c r="H2151" s="20" t="s">
        <v>163</v>
      </c>
      <c r="I2151" s="23" t="s">
        <v>163</v>
      </c>
      <c r="J2151" s="23" t="s">
        <v>163</v>
      </c>
      <c r="K2151" s="24" t="s">
        <v>163</v>
      </c>
      <c r="L2151" s="20" t="s">
        <v>163</v>
      </c>
      <c r="M2151" s="12"/>
      <c r="N2151" s="12"/>
      <c r="O2151" s="12"/>
      <c r="P2151" s="12"/>
      <c r="Q2151" s="12"/>
      <c r="R2151" s="5"/>
      <c r="S2151" s="20"/>
      <c r="T2151" s="20"/>
      <c r="U2151" s="20"/>
      <c r="V2151" s="20"/>
      <c r="W2151" s="20"/>
      <c r="X2151" s="20"/>
      <c r="Y2151" s="20"/>
      <c r="Z2151" s="20"/>
      <c r="AA2151" s="20"/>
      <c r="AB2151" s="20"/>
      <c r="AC2151" s="20"/>
      <c r="AD2151" s="20"/>
      <c r="AE2151" s="12"/>
      <c r="AF2151" s="12"/>
    </row>
    <row r="2152" spans="1:32" ht="15" customHeight="1">
      <c r="A2152" s="14"/>
      <c r="B2152" s="3"/>
      <c r="C2152" s="20" t="s">
        <v>163</v>
      </c>
      <c r="D2152" s="21" t="s">
        <v>163</v>
      </c>
      <c r="E2152" s="21" t="s">
        <v>163</v>
      </c>
      <c r="F2152" s="22"/>
      <c r="G2152" s="21" t="s">
        <v>163</v>
      </c>
      <c r="H2152" s="20" t="s">
        <v>163</v>
      </c>
      <c r="I2152" s="23" t="s">
        <v>163</v>
      </c>
      <c r="J2152" s="23" t="s">
        <v>163</v>
      </c>
      <c r="K2152" s="24" t="s">
        <v>163</v>
      </c>
      <c r="L2152" s="20" t="s">
        <v>163</v>
      </c>
      <c r="M2152" s="12"/>
      <c r="N2152" s="12"/>
      <c r="O2152" s="12"/>
      <c r="P2152" s="12"/>
      <c r="Q2152" s="12"/>
      <c r="R2152" s="5"/>
      <c r="S2152" s="20"/>
      <c r="T2152" s="20"/>
      <c r="U2152" s="20"/>
      <c r="V2152" s="20"/>
      <c r="W2152" s="20"/>
      <c r="X2152" s="20"/>
      <c r="Y2152" s="20"/>
      <c r="Z2152" s="20"/>
      <c r="AA2152" s="20"/>
      <c r="AB2152" s="20"/>
      <c r="AC2152" s="20"/>
      <c r="AD2152" s="20"/>
      <c r="AE2152" s="12"/>
      <c r="AF2152" s="12"/>
    </row>
    <row r="2153" spans="1:32" ht="15" customHeight="1">
      <c r="A2153" s="14"/>
      <c r="B2153" s="3"/>
      <c r="C2153" s="20" t="s">
        <v>163</v>
      </c>
      <c r="D2153" s="21" t="s">
        <v>163</v>
      </c>
      <c r="E2153" s="21" t="s">
        <v>163</v>
      </c>
      <c r="F2153" s="22"/>
      <c r="G2153" s="21" t="s">
        <v>163</v>
      </c>
      <c r="H2153" s="20" t="s">
        <v>163</v>
      </c>
      <c r="I2153" s="23" t="s">
        <v>163</v>
      </c>
      <c r="J2153" s="23" t="s">
        <v>163</v>
      </c>
      <c r="K2153" s="24" t="s">
        <v>163</v>
      </c>
      <c r="L2153" s="20" t="s">
        <v>163</v>
      </c>
      <c r="M2153" s="12"/>
      <c r="N2153" s="12"/>
      <c r="O2153" s="12"/>
      <c r="P2153" s="12"/>
      <c r="Q2153" s="12"/>
      <c r="R2153" s="5"/>
      <c r="S2153" s="20"/>
      <c r="T2153" s="20"/>
      <c r="U2153" s="20"/>
      <c r="V2153" s="20"/>
      <c r="W2153" s="20"/>
      <c r="X2153" s="20"/>
      <c r="Y2153" s="20"/>
      <c r="Z2153" s="20"/>
      <c r="AA2153" s="20"/>
      <c r="AB2153" s="20"/>
      <c r="AC2153" s="20"/>
      <c r="AD2153" s="20"/>
      <c r="AE2153" s="12"/>
      <c r="AF2153" s="12"/>
    </row>
    <row r="2154" spans="1:32" ht="15" customHeight="1">
      <c r="A2154" s="14"/>
      <c r="B2154" s="3"/>
      <c r="C2154" s="20" t="s">
        <v>163</v>
      </c>
      <c r="D2154" s="21" t="s">
        <v>163</v>
      </c>
      <c r="E2154" s="21" t="s">
        <v>163</v>
      </c>
      <c r="F2154" s="22"/>
      <c r="G2154" s="21" t="s">
        <v>163</v>
      </c>
      <c r="H2154" s="20" t="s">
        <v>163</v>
      </c>
      <c r="I2154" s="23" t="s">
        <v>163</v>
      </c>
      <c r="J2154" s="23" t="s">
        <v>163</v>
      </c>
      <c r="K2154" s="24" t="s">
        <v>163</v>
      </c>
      <c r="L2154" s="20" t="s">
        <v>163</v>
      </c>
      <c r="M2154" s="12"/>
      <c r="N2154" s="12"/>
      <c r="O2154" s="12"/>
      <c r="P2154" s="12"/>
      <c r="Q2154" s="12"/>
      <c r="R2154" s="5"/>
      <c r="S2154" s="20"/>
      <c r="T2154" s="20"/>
      <c r="U2154" s="20"/>
      <c r="V2154" s="20"/>
      <c r="W2154" s="20"/>
      <c r="X2154" s="20"/>
      <c r="Y2154" s="20"/>
      <c r="Z2154" s="20"/>
      <c r="AA2154" s="20"/>
      <c r="AB2154" s="20"/>
      <c r="AC2154" s="20"/>
      <c r="AD2154" s="20"/>
      <c r="AE2154" s="12"/>
      <c r="AF2154" s="12"/>
    </row>
    <row r="2155" spans="1:32" ht="15" customHeight="1">
      <c r="A2155" s="14"/>
      <c r="B2155" s="3"/>
      <c r="C2155" s="20" t="s">
        <v>163</v>
      </c>
      <c r="D2155" s="21" t="s">
        <v>163</v>
      </c>
      <c r="E2155" s="21" t="s">
        <v>163</v>
      </c>
      <c r="F2155" s="22"/>
      <c r="G2155" s="21" t="s">
        <v>163</v>
      </c>
      <c r="H2155" s="20" t="s">
        <v>163</v>
      </c>
      <c r="I2155" s="23" t="s">
        <v>163</v>
      </c>
      <c r="J2155" s="23" t="s">
        <v>163</v>
      </c>
      <c r="K2155" s="24" t="s">
        <v>163</v>
      </c>
      <c r="L2155" s="20" t="s">
        <v>163</v>
      </c>
      <c r="M2155" s="12"/>
      <c r="N2155" s="12"/>
      <c r="O2155" s="12"/>
      <c r="P2155" s="12"/>
      <c r="Q2155" s="12"/>
      <c r="R2155" s="5"/>
      <c r="S2155" s="20"/>
      <c r="T2155" s="20"/>
      <c r="U2155" s="20"/>
      <c r="V2155" s="20"/>
      <c r="W2155" s="20"/>
      <c r="X2155" s="20"/>
      <c r="Y2155" s="20"/>
      <c r="Z2155" s="20"/>
      <c r="AA2155" s="20"/>
      <c r="AB2155" s="20"/>
      <c r="AC2155" s="20"/>
      <c r="AD2155" s="20"/>
      <c r="AE2155" s="12"/>
      <c r="AF2155" s="12"/>
    </row>
    <row r="2156" spans="1:32" ht="15" customHeight="1">
      <c r="A2156" s="14"/>
      <c r="B2156" s="3"/>
      <c r="C2156" s="20" t="s">
        <v>163</v>
      </c>
      <c r="D2156" s="21" t="s">
        <v>163</v>
      </c>
      <c r="E2156" s="21" t="s">
        <v>163</v>
      </c>
      <c r="F2156" s="22"/>
      <c r="G2156" s="21" t="s">
        <v>163</v>
      </c>
      <c r="H2156" s="20" t="s">
        <v>163</v>
      </c>
      <c r="I2156" s="23" t="s">
        <v>163</v>
      </c>
      <c r="J2156" s="23" t="s">
        <v>163</v>
      </c>
      <c r="K2156" s="24" t="s">
        <v>163</v>
      </c>
      <c r="L2156" s="20" t="s">
        <v>163</v>
      </c>
      <c r="M2156" s="12"/>
      <c r="N2156" s="12"/>
      <c r="O2156" s="12"/>
      <c r="P2156" s="12"/>
      <c r="Q2156" s="12"/>
      <c r="R2156" s="5"/>
      <c r="S2156" s="20"/>
      <c r="T2156" s="20"/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0"/>
      <c r="AE2156" s="12"/>
      <c r="AF2156" s="12"/>
    </row>
    <row r="2157" spans="1:32" ht="15" customHeight="1">
      <c r="A2157" s="14"/>
      <c r="B2157" s="3"/>
      <c r="C2157" s="20" t="s">
        <v>163</v>
      </c>
      <c r="D2157" s="21" t="s">
        <v>163</v>
      </c>
      <c r="E2157" s="21" t="s">
        <v>163</v>
      </c>
      <c r="F2157" s="22"/>
      <c r="G2157" s="21" t="s">
        <v>163</v>
      </c>
      <c r="H2157" s="20" t="s">
        <v>163</v>
      </c>
      <c r="I2157" s="23" t="s">
        <v>163</v>
      </c>
      <c r="J2157" s="23" t="s">
        <v>163</v>
      </c>
      <c r="K2157" s="24" t="s">
        <v>163</v>
      </c>
      <c r="L2157" s="20" t="s">
        <v>163</v>
      </c>
      <c r="M2157" s="12"/>
      <c r="N2157" s="12"/>
      <c r="O2157" s="12"/>
      <c r="P2157" s="12"/>
      <c r="Q2157" s="12"/>
      <c r="R2157" s="5"/>
      <c r="S2157" s="20"/>
      <c r="T2157" s="20"/>
      <c r="U2157" s="20"/>
      <c r="V2157" s="20"/>
      <c r="W2157" s="20"/>
      <c r="X2157" s="20"/>
      <c r="Y2157" s="20"/>
      <c r="Z2157" s="20"/>
      <c r="AA2157" s="20"/>
      <c r="AB2157" s="20"/>
      <c r="AC2157" s="20"/>
      <c r="AD2157" s="20"/>
      <c r="AE2157" s="12"/>
      <c r="AF2157" s="12"/>
    </row>
    <row r="2158" spans="1:32" ht="15" customHeight="1">
      <c r="A2158" s="14"/>
      <c r="B2158" s="3"/>
      <c r="C2158" s="20" t="s">
        <v>163</v>
      </c>
      <c r="D2158" s="21" t="s">
        <v>163</v>
      </c>
      <c r="E2158" s="21" t="s">
        <v>163</v>
      </c>
      <c r="F2158" s="22"/>
      <c r="G2158" s="21" t="s">
        <v>163</v>
      </c>
      <c r="H2158" s="20" t="s">
        <v>163</v>
      </c>
      <c r="I2158" s="23" t="s">
        <v>163</v>
      </c>
      <c r="J2158" s="23" t="s">
        <v>163</v>
      </c>
      <c r="K2158" s="24" t="s">
        <v>163</v>
      </c>
      <c r="L2158" s="20" t="s">
        <v>163</v>
      </c>
      <c r="M2158" s="12"/>
      <c r="N2158" s="12"/>
      <c r="O2158" s="12"/>
      <c r="P2158" s="12"/>
      <c r="Q2158" s="12"/>
      <c r="R2158" s="5"/>
      <c r="S2158" s="20"/>
      <c r="T2158" s="20"/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0"/>
      <c r="AE2158" s="12"/>
      <c r="AF2158" s="12"/>
    </row>
    <row r="2159" spans="1:32" ht="15" customHeight="1">
      <c r="A2159" s="14"/>
      <c r="B2159" s="3"/>
      <c r="C2159" s="20" t="s">
        <v>163</v>
      </c>
      <c r="D2159" s="21" t="s">
        <v>163</v>
      </c>
      <c r="E2159" s="21" t="s">
        <v>163</v>
      </c>
      <c r="F2159" s="22"/>
      <c r="G2159" s="21" t="s">
        <v>163</v>
      </c>
      <c r="H2159" s="20" t="s">
        <v>163</v>
      </c>
      <c r="I2159" s="23" t="s">
        <v>163</v>
      </c>
      <c r="J2159" s="23" t="s">
        <v>163</v>
      </c>
      <c r="K2159" s="24" t="s">
        <v>163</v>
      </c>
      <c r="L2159" s="20" t="s">
        <v>163</v>
      </c>
      <c r="M2159" s="12"/>
      <c r="N2159" s="12"/>
      <c r="O2159" s="12"/>
      <c r="P2159" s="12"/>
      <c r="Q2159" s="12"/>
      <c r="R2159" s="5"/>
      <c r="S2159" s="20"/>
      <c r="T2159" s="20"/>
      <c r="U2159" s="20"/>
      <c r="V2159" s="20"/>
      <c r="W2159" s="20"/>
      <c r="X2159" s="20"/>
      <c r="Y2159" s="20"/>
      <c r="Z2159" s="20"/>
      <c r="AA2159" s="20"/>
      <c r="AB2159" s="20"/>
      <c r="AC2159" s="20"/>
      <c r="AD2159" s="20"/>
      <c r="AE2159" s="12"/>
      <c r="AF2159" s="12"/>
    </row>
    <row r="2160" spans="1:32" ht="15" customHeight="1">
      <c r="A2160" s="14"/>
      <c r="B2160" s="3"/>
      <c r="C2160" s="20" t="s">
        <v>163</v>
      </c>
      <c r="D2160" s="21" t="s">
        <v>163</v>
      </c>
      <c r="E2160" s="21" t="s">
        <v>163</v>
      </c>
      <c r="F2160" s="22"/>
      <c r="G2160" s="21" t="s">
        <v>163</v>
      </c>
      <c r="H2160" s="20" t="s">
        <v>163</v>
      </c>
      <c r="I2160" s="23" t="s">
        <v>163</v>
      </c>
      <c r="J2160" s="23" t="s">
        <v>163</v>
      </c>
      <c r="K2160" s="24" t="s">
        <v>163</v>
      </c>
      <c r="L2160" s="20" t="s">
        <v>163</v>
      </c>
      <c r="M2160" s="12"/>
      <c r="N2160" s="12"/>
      <c r="O2160" s="12"/>
      <c r="P2160" s="12"/>
      <c r="Q2160" s="12"/>
      <c r="R2160" s="5"/>
      <c r="S2160" s="20"/>
      <c r="T2160" s="20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12"/>
      <c r="AF2160" s="12"/>
    </row>
    <row r="2161" spans="1:32" ht="15" customHeight="1">
      <c r="A2161" s="14"/>
      <c r="B2161" s="3"/>
      <c r="C2161" s="20" t="s">
        <v>163</v>
      </c>
      <c r="D2161" s="21" t="s">
        <v>163</v>
      </c>
      <c r="E2161" s="21" t="s">
        <v>163</v>
      </c>
      <c r="F2161" s="22"/>
      <c r="G2161" s="21" t="s">
        <v>163</v>
      </c>
      <c r="H2161" s="20" t="s">
        <v>163</v>
      </c>
      <c r="I2161" s="23" t="s">
        <v>163</v>
      </c>
      <c r="J2161" s="23" t="s">
        <v>163</v>
      </c>
      <c r="K2161" s="24" t="s">
        <v>163</v>
      </c>
      <c r="L2161" s="20" t="s">
        <v>163</v>
      </c>
      <c r="M2161" s="12"/>
      <c r="N2161" s="12"/>
      <c r="O2161" s="12"/>
      <c r="P2161" s="12"/>
      <c r="Q2161" s="12"/>
      <c r="R2161" s="5"/>
      <c r="S2161" s="20"/>
      <c r="T2161" s="20"/>
      <c r="U2161" s="20"/>
      <c r="V2161" s="20"/>
      <c r="W2161" s="20"/>
      <c r="X2161" s="20"/>
      <c r="Y2161" s="20"/>
      <c r="Z2161" s="20"/>
      <c r="AA2161" s="20"/>
      <c r="AB2161" s="20"/>
      <c r="AC2161" s="20"/>
      <c r="AD2161" s="20"/>
      <c r="AE2161" s="12"/>
      <c r="AF2161" s="12"/>
    </row>
    <row r="2162" spans="1:32" ht="15" customHeight="1">
      <c r="A2162" s="14"/>
      <c r="B2162" s="3"/>
      <c r="C2162" s="20" t="s">
        <v>163</v>
      </c>
      <c r="D2162" s="21" t="s">
        <v>163</v>
      </c>
      <c r="E2162" s="21" t="s">
        <v>163</v>
      </c>
      <c r="F2162" s="22"/>
      <c r="G2162" s="21" t="s">
        <v>163</v>
      </c>
      <c r="H2162" s="20" t="s">
        <v>163</v>
      </c>
      <c r="I2162" s="23" t="s">
        <v>163</v>
      </c>
      <c r="J2162" s="23" t="s">
        <v>163</v>
      </c>
      <c r="K2162" s="24" t="s">
        <v>163</v>
      </c>
      <c r="L2162" s="20" t="s">
        <v>163</v>
      </c>
      <c r="M2162" s="12"/>
      <c r="N2162" s="12"/>
      <c r="O2162" s="12"/>
      <c r="P2162" s="12"/>
      <c r="Q2162" s="12"/>
      <c r="R2162" s="5"/>
      <c r="S2162" s="20"/>
      <c r="T2162" s="20"/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0"/>
      <c r="AE2162" s="12"/>
      <c r="AF2162" s="12"/>
    </row>
    <row r="2163" spans="1:32" ht="15" customHeight="1">
      <c r="A2163" s="14"/>
      <c r="B2163" s="3"/>
      <c r="C2163" s="20" t="s">
        <v>163</v>
      </c>
      <c r="D2163" s="21" t="s">
        <v>163</v>
      </c>
      <c r="E2163" s="21" t="s">
        <v>163</v>
      </c>
      <c r="F2163" s="22"/>
      <c r="G2163" s="21" t="s">
        <v>163</v>
      </c>
      <c r="H2163" s="20" t="s">
        <v>163</v>
      </c>
      <c r="I2163" s="23" t="s">
        <v>163</v>
      </c>
      <c r="J2163" s="23" t="s">
        <v>163</v>
      </c>
      <c r="K2163" s="24" t="s">
        <v>163</v>
      </c>
      <c r="L2163" s="20" t="s">
        <v>163</v>
      </c>
      <c r="M2163" s="12"/>
      <c r="N2163" s="12"/>
      <c r="O2163" s="12"/>
      <c r="P2163" s="12"/>
      <c r="Q2163" s="12"/>
      <c r="R2163" s="5"/>
      <c r="S2163" s="20"/>
      <c r="T2163" s="20"/>
      <c r="U2163" s="20"/>
      <c r="V2163" s="20"/>
      <c r="W2163" s="20"/>
      <c r="X2163" s="20"/>
      <c r="Y2163" s="20"/>
      <c r="Z2163" s="20"/>
      <c r="AA2163" s="20"/>
      <c r="AB2163" s="20"/>
      <c r="AC2163" s="20"/>
      <c r="AD2163" s="20"/>
      <c r="AE2163" s="12"/>
      <c r="AF2163" s="12"/>
    </row>
    <row r="2164" spans="1:32" ht="15" customHeight="1">
      <c r="A2164" s="14"/>
      <c r="B2164" s="3"/>
      <c r="C2164" s="20" t="s">
        <v>163</v>
      </c>
      <c r="D2164" s="21" t="s">
        <v>163</v>
      </c>
      <c r="E2164" s="21" t="s">
        <v>163</v>
      </c>
      <c r="F2164" s="22"/>
      <c r="G2164" s="21" t="s">
        <v>163</v>
      </c>
      <c r="H2164" s="20" t="s">
        <v>163</v>
      </c>
      <c r="I2164" s="23" t="s">
        <v>163</v>
      </c>
      <c r="J2164" s="23" t="s">
        <v>163</v>
      </c>
      <c r="K2164" s="24" t="s">
        <v>163</v>
      </c>
      <c r="L2164" s="20" t="s">
        <v>163</v>
      </c>
      <c r="M2164" s="12"/>
      <c r="N2164" s="12"/>
      <c r="O2164" s="12"/>
      <c r="P2164" s="12"/>
      <c r="Q2164" s="12"/>
      <c r="R2164" s="5"/>
      <c r="S2164" s="20"/>
      <c r="T2164" s="20"/>
      <c r="U2164" s="20"/>
      <c r="V2164" s="20"/>
      <c r="W2164" s="20"/>
      <c r="X2164" s="20"/>
      <c r="Y2164" s="20"/>
      <c r="Z2164" s="20"/>
      <c r="AA2164" s="20"/>
      <c r="AB2164" s="20"/>
      <c r="AC2164" s="20"/>
      <c r="AD2164" s="20"/>
      <c r="AE2164" s="12"/>
      <c r="AF2164" s="12"/>
    </row>
    <row r="2165" spans="1:32" ht="15" customHeight="1">
      <c r="A2165" s="14"/>
      <c r="B2165" s="3"/>
      <c r="C2165" s="20" t="s">
        <v>163</v>
      </c>
      <c r="D2165" s="21" t="s">
        <v>163</v>
      </c>
      <c r="E2165" s="21" t="s">
        <v>163</v>
      </c>
      <c r="F2165" s="22"/>
      <c r="G2165" s="21" t="s">
        <v>163</v>
      </c>
      <c r="H2165" s="20" t="s">
        <v>163</v>
      </c>
      <c r="I2165" s="23" t="s">
        <v>163</v>
      </c>
      <c r="J2165" s="23" t="s">
        <v>163</v>
      </c>
      <c r="K2165" s="24" t="s">
        <v>163</v>
      </c>
      <c r="L2165" s="20" t="s">
        <v>163</v>
      </c>
      <c r="M2165" s="12"/>
      <c r="N2165" s="12"/>
      <c r="O2165" s="12"/>
      <c r="P2165" s="12"/>
      <c r="Q2165" s="12"/>
      <c r="R2165" s="5"/>
      <c r="S2165" s="20"/>
      <c r="T2165" s="20"/>
      <c r="U2165" s="20"/>
      <c r="V2165" s="20"/>
      <c r="W2165" s="20"/>
      <c r="X2165" s="20"/>
      <c r="Y2165" s="20"/>
      <c r="Z2165" s="20"/>
      <c r="AA2165" s="20"/>
      <c r="AB2165" s="20"/>
      <c r="AC2165" s="20"/>
      <c r="AD2165" s="20"/>
      <c r="AE2165" s="12"/>
      <c r="AF2165" s="12"/>
    </row>
    <row r="2166" spans="1:32" ht="15" customHeight="1">
      <c r="A2166" s="14"/>
      <c r="B2166" s="3"/>
      <c r="C2166" s="20" t="s">
        <v>163</v>
      </c>
      <c r="D2166" s="21" t="s">
        <v>163</v>
      </c>
      <c r="E2166" s="21" t="s">
        <v>163</v>
      </c>
      <c r="F2166" s="22"/>
      <c r="G2166" s="21" t="s">
        <v>163</v>
      </c>
      <c r="H2166" s="20" t="s">
        <v>163</v>
      </c>
      <c r="I2166" s="23" t="s">
        <v>163</v>
      </c>
      <c r="J2166" s="23" t="s">
        <v>163</v>
      </c>
      <c r="K2166" s="24" t="s">
        <v>163</v>
      </c>
      <c r="L2166" s="20" t="s">
        <v>163</v>
      </c>
      <c r="M2166" s="12"/>
      <c r="N2166" s="12"/>
      <c r="O2166" s="12"/>
      <c r="P2166" s="12"/>
      <c r="Q2166" s="12"/>
      <c r="R2166" s="5"/>
      <c r="S2166" s="20"/>
      <c r="T2166" s="20"/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0"/>
      <c r="AE2166" s="12"/>
      <c r="AF2166" s="12"/>
    </row>
    <row r="2167" spans="1:32" ht="15" customHeight="1">
      <c r="A2167" s="14"/>
      <c r="B2167" s="3"/>
      <c r="C2167" s="20" t="s">
        <v>163</v>
      </c>
      <c r="D2167" s="21" t="s">
        <v>163</v>
      </c>
      <c r="E2167" s="21" t="s">
        <v>163</v>
      </c>
      <c r="F2167" s="22"/>
      <c r="G2167" s="21" t="s">
        <v>163</v>
      </c>
      <c r="H2167" s="20" t="s">
        <v>163</v>
      </c>
      <c r="I2167" s="23" t="s">
        <v>163</v>
      </c>
      <c r="J2167" s="23" t="s">
        <v>163</v>
      </c>
      <c r="K2167" s="24" t="s">
        <v>163</v>
      </c>
      <c r="L2167" s="20" t="s">
        <v>163</v>
      </c>
      <c r="M2167" s="12"/>
      <c r="N2167" s="12"/>
      <c r="O2167" s="12"/>
      <c r="P2167" s="12"/>
      <c r="Q2167" s="12"/>
      <c r="R2167" s="5"/>
      <c r="S2167" s="20"/>
      <c r="T2167" s="20"/>
      <c r="U2167" s="20"/>
      <c r="V2167" s="20"/>
      <c r="W2167" s="20"/>
      <c r="X2167" s="20"/>
      <c r="Y2167" s="20"/>
      <c r="Z2167" s="20"/>
      <c r="AA2167" s="20"/>
      <c r="AB2167" s="20"/>
      <c r="AC2167" s="20"/>
      <c r="AD2167" s="20"/>
      <c r="AE2167" s="12"/>
      <c r="AF2167" s="12"/>
    </row>
    <row r="2168" spans="1:32" ht="15" customHeight="1">
      <c r="A2168" s="14"/>
      <c r="B2168" s="3"/>
      <c r="C2168" s="20" t="s">
        <v>163</v>
      </c>
      <c r="D2168" s="21" t="s">
        <v>163</v>
      </c>
      <c r="E2168" s="21" t="s">
        <v>163</v>
      </c>
      <c r="F2168" s="22"/>
      <c r="G2168" s="21" t="s">
        <v>163</v>
      </c>
      <c r="H2168" s="20" t="s">
        <v>163</v>
      </c>
      <c r="I2168" s="23" t="s">
        <v>163</v>
      </c>
      <c r="J2168" s="23" t="s">
        <v>163</v>
      </c>
      <c r="K2168" s="24" t="s">
        <v>163</v>
      </c>
      <c r="L2168" s="20" t="s">
        <v>163</v>
      </c>
      <c r="M2168" s="12"/>
      <c r="N2168" s="12"/>
      <c r="O2168" s="12"/>
      <c r="P2168" s="12"/>
      <c r="Q2168" s="12"/>
      <c r="R2168" s="5"/>
      <c r="S2168" s="20"/>
      <c r="T2168" s="20"/>
      <c r="U2168" s="20"/>
      <c r="V2168" s="20"/>
      <c r="W2168" s="20"/>
      <c r="X2168" s="20"/>
      <c r="Y2168" s="20"/>
      <c r="Z2168" s="20"/>
      <c r="AA2168" s="20"/>
      <c r="AB2168" s="20"/>
      <c r="AC2168" s="20"/>
      <c r="AD2168" s="20"/>
      <c r="AE2168" s="12"/>
      <c r="AF2168" s="12"/>
    </row>
    <row r="2169" spans="1:32" ht="15" customHeight="1">
      <c r="A2169" s="14"/>
      <c r="B2169" s="3"/>
      <c r="C2169" s="20" t="s">
        <v>163</v>
      </c>
      <c r="D2169" s="21" t="s">
        <v>163</v>
      </c>
      <c r="E2169" s="21" t="s">
        <v>163</v>
      </c>
      <c r="F2169" s="22"/>
      <c r="G2169" s="21" t="s">
        <v>163</v>
      </c>
      <c r="H2169" s="20" t="s">
        <v>163</v>
      </c>
      <c r="I2169" s="23" t="s">
        <v>163</v>
      </c>
      <c r="J2169" s="23" t="s">
        <v>163</v>
      </c>
      <c r="K2169" s="24" t="s">
        <v>163</v>
      </c>
      <c r="L2169" s="20" t="s">
        <v>163</v>
      </c>
      <c r="M2169" s="12"/>
      <c r="N2169" s="12"/>
      <c r="O2169" s="12"/>
      <c r="P2169" s="12"/>
      <c r="Q2169" s="12"/>
      <c r="R2169" s="5"/>
      <c r="S2169" s="20"/>
      <c r="T2169" s="20"/>
      <c r="U2169" s="20"/>
      <c r="V2169" s="20"/>
      <c r="W2169" s="20"/>
      <c r="X2169" s="20"/>
      <c r="Y2169" s="20"/>
      <c r="Z2169" s="20"/>
      <c r="AA2169" s="20"/>
      <c r="AB2169" s="20"/>
      <c r="AC2169" s="20"/>
      <c r="AD2169" s="20"/>
      <c r="AE2169" s="12"/>
      <c r="AF2169" s="12"/>
    </row>
    <row r="2170" spans="1:32" ht="15" customHeight="1">
      <c r="A2170" s="14"/>
      <c r="B2170" s="3"/>
      <c r="C2170" s="20" t="s">
        <v>163</v>
      </c>
      <c r="D2170" s="21" t="s">
        <v>163</v>
      </c>
      <c r="E2170" s="21" t="s">
        <v>163</v>
      </c>
      <c r="F2170" s="22"/>
      <c r="G2170" s="21" t="s">
        <v>163</v>
      </c>
      <c r="H2170" s="20" t="s">
        <v>163</v>
      </c>
      <c r="I2170" s="23" t="s">
        <v>163</v>
      </c>
      <c r="J2170" s="23" t="s">
        <v>163</v>
      </c>
      <c r="K2170" s="24" t="s">
        <v>163</v>
      </c>
      <c r="L2170" s="20" t="s">
        <v>163</v>
      </c>
      <c r="M2170" s="12"/>
      <c r="N2170" s="12"/>
      <c r="O2170" s="12"/>
      <c r="P2170" s="12"/>
      <c r="Q2170" s="12"/>
      <c r="R2170" s="5"/>
      <c r="S2170" s="20"/>
      <c r="T2170" s="20"/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0"/>
      <c r="AE2170" s="12"/>
      <c r="AF2170" s="12"/>
    </row>
    <row r="2171" spans="1:32" ht="15" customHeight="1">
      <c r="A2171" s="14"/>
      <c r="B2171" s="3"/>
      <c r="C2171" s="20" t="s">
        <v>163</v>
      </c>
      <c r="D2171" s="21" t="s">
        <v>163</v>
      </c>
      <c r="E2171" s="21" t="s">
        <v>163</v>
      </c>
      <c r="F2171" s="22"/>
      <c r="G2171" s="21" t="s">
        <v>163</v>
      </c>
      <c r="H2171" s="20" t="s">
        <v>163</v>
      </c>
      <c r="I2171" s="23" t="s">
        <v>163</v>
      </c>
      <c r="J2171" s="23" t="s">
        <v>163</v>
      </c>
      <c r="K2171" s="24" t="s">
        <v>163</v>
      </c>
      <c r="L2171" s="20" t="s">
        <v>163</v>
      </c>
      <c r="M2171" s="12"/>
      <c r="N2171" s="12"/>
      <c r="O2171" s="12"/>
      <c r="P2171" s="12"/>
      <c r="Q2171" s="12"/>
      <c r="R2171" s="5"/>
      <c r="S2171" s="20"/>
      <c r="T2171" s="20"/>
      <c r="U2171" s="20"/>
      <c r="V2171" s="20"/>
      <c r="W2171" s="20"/>
      <c r="X2171" s="20"/>
      <c r="Y2171" s="20"/>
      <c r="Z2171" s="20"/>
      <c r="AA2171" s="20"/>
      <c r="AB2171" s="20"/>
      <c r="AC2171" s="20"/>
      <c r="AD2171" s="20"/>
      <c r="AE2171" s="12"/>
      <c r="AF2171" s="12"/>
    </row>
    <row r="2172" spans="1:32" ht="15" customHeight="1">
      <c r="A2172" s="14"/>
      <c r="B2172" s="3"/>
      <c r="C2172" s="20" t="s">
        <v>163</v>
      </c>
      <c r="D2172" s="21" t="s">
        <v>163</v>
      </c>
      <c r="E2172" s="21" t="s">
        <v>163</v>
      </c>
      <c r="F2172" s="22"/>
      <c r="G2172" s="21" t="s">
        <v>163</v>
      </c>
      <c r="H2172" s="20" t="s">
        <v>163</v>
      </c>
      <c r="I2172" s="23" t="s">
        <v>163</v>
      </c>
      <c r="J2172" s="23" t="s">
        <v>163</v>
      </c>
      <c r="K2172" s="24" t="s">
        <v>163</v>
      </c>
      <c r="L2172" s="20" t="s">
        <v>163</v>
      </c>
      <c r="M2172" s="12"/>
      <c r="N2172" s="12"/>
      <c r="O2172" s="12"/>
      <c r="P2172" s="12"/>
      <c r="Q2172" s="12"/>
      <c r="R2172" s="5"/>
      <c r="S2172" s="20"/>
      <c r="T2172" s="20"/>
      <c r="U2172" s="20"/>
      <c r="V2172" s="20"/>
      <c r="W2172" s="20"/>
      <c r="X2172" s="20"/>
      <c r="Y2172" s="20"/>
      <c r="Z2172" s="20"/>
      <c r="AA2172" s="20"/>
      <c r="AB2172" s="20"/>
      <c r="AC2172" s="20"/>
      <c r="AD2172" s="20"/>
      <c r="AE2172" s="12"/>
      <c r="AF2172" s="12"/>
    </row>
    <row r="2173" spans="1:32" ht="15" customHeight="1">
      <c r="A2173" s="14"/>
      <c r="B2173" s="3"/>
      <c r="C2173" s="20" t="s">
        <v>163</v>
      </c>
      <c r="D2173" s="21" t="s">
        <v>163</v>
      </c>
      <c r="E2173" s="21" t="s">
        <v>163</v>
      </c>
      <c r="F2173" s="22"/>
      <c r="G2173" s="21" t="s">
        <v>163</v>
      </c>
      <c r="H2173" s="20" t="s">
        <v>163</v>
      </c>
      <c r="I2173" s="23" t="s">
        <v>163</v>
      </c>
      <c r="J2173" s="23" t="s">
        <v>163</v>
      </c>
      <c r="K2173" s="24" t="s">
        <v>163</v>
      </c>
      <c r="L2173" s="20" t="s">
        <v>163</v>
      </c>
      <c r="M2173" s="12"/>
      <c r="N2173" s="12"/>
      <c r="O2173" s="12"/>
      <c r="P2173" s="12"/>
      <c r="Q2173" s="12"/>
      <c r="R2173" s="5"/>
      <c r="S2173" s="20"/>
      <c r="T2173" s="20"/>
      <c r="U2173" s="20"/>
      <c r="V2173" s="20"/>
      <c r="W2173" s="20"/>
      <c r="X2173" s="20"/>
      <c r="Y2173" s="20"/>
      <c r="Z2173" s="20"/>
      <c r="AA2173" s="20"/>
      <c r="AB2173" s="20"/>
      <c r="AC2173" s="20"/>
      <c r="AD2173" s="20"/>
      <c r="AE2173" s="12"/>
      <c r="AF2173" s="12"/>
    </row>
    <row r="2174" spans="1:32" ht="15" customHeight="1">
      <c r="A2174" s="14"/>
      <c r="B2174" s="3"/>
      <c r="C2174" s="20" t="s">
        <v>163</v>
      </c>
      <c r="D2174" s="21" t="s">
        <v>163</v>
      </c>
      <c r="E2174" s="21" t="s">
        <v>163</v>
      </c>
      <c r="F2174" s="22"/>
      <c r="G2174" s="21" t="s">
        <v>163</v>
      </c>
      <c r="H2174" s="20" t="s">
        <v>163</v>
      </c>
      <c r="I2174" s="23" t="s">
        <v>163</v>
      </c>
      <c r="J2174" s="23" t="s">
        <v>163</v>
      </c>
      <c r="K2174" s="24" t="s">
        <v>163</v>
      </c>
      <c r="L2174" s="20" t="s">
        <v>163</v>
      </c>
      <c r="M2174" s="12"/>
      <c r="N2174" s="12"/>
      <c r="O2174" s="12"/>
      <c r="P2174" s="12"/>
      <c r="Q2174" s="12"/>
      <c r="R2174" s="5"/>
      <c r="S2174" s="20"/>
      <c r="T2174" s="20"/>
      <c r="U2174" s="20"/>
      <c r="V2174" s="20"/>
      <c r="W2174" s="20"/>
      <c r="X2174" s="20"/>
      <c r="Y2174" s="20"/>
      <c r="Z2174" s="20"/>
      <c r="AA2174" s="20"/>
      <c r="AB2174" s="20"/>
      <c r="AC2174" s="20"/>
      <c r="AD2174" s="20"/>
      <c r="AE2174" s="12"/>
      <c r="AF2174" s="12"/>
    </row>
    <row r="2175" spans="1:32" ht="15" customHeight="1">
      <c r="A2175" s="14"/>
      <c r="B2175" s="3"/>
      <c r="C2175" s="20" t="s">
        <v>163</v>
      </c>
      <c r="D2175" s="21" t="s">
        <v>163</v>
      </c>
      <c r="E2175" s="21" t="s">
        <v>163</v>
      </c>
      <c r="F2175" s="22"/>
      <c r="G2175" s="21" t="s">
        <v>163</v>
      </c>
      <c r="H2175" s="20" t="s">
        <v>163</v>
      </c>
      <c r="I2175" s="23" t="s">
        <v>163</v>
      </c>
      <c r="J2175" s="23" t="s">
        <v>163</v>
      </c>
      <c r="K2175" s="24" t="s">
        <v>163</v>
      </c>
      <c r="L2175" s="20" t="s">
        <v>163</v>
      </c>
      <c r="M2175" s="12"/>
      <c r="N2175" s="12"/>
      <c r="O2175" s="12"/>
      <c r="P2175" s="12"/>
      <c r="Q2175" s="12"/>
      <c r="R2175" s="5"/>
      <c r="S2175" s="20"/>
      <c r="T2175" s="20"/>
      <c r="U2175" s="20"/>
      <c r="V2175" s="20"/>
      <c r="W2175" s="20"/>
      <c r="X2175" s="20"/>
      <c r="Y2175" s="20"/>
      <c r="Z2175" s="20"/>
      <c r="AA2175" s="20"/>
      <c r="AB2175" s="20"/>
      <c r="AC2175" s="20"/>
      <c r="AD2175" s="20"/>
      <c r="AE2175" s="12"/>
      <c r="AF2175" s="12"/>
    </row>
    <row r="2176" spans="1:32" ht="15" customHeight="1">
      <c r="A2176" s="14"/>
      <c r="B2176" s="3"/>
      <c r="C2176" s="20" t="s">
        <v>163</v>
      </c>
      <c r="D2176" s="21" t="s">
        <v>163</v>
      </c>
      <c r="E2176" s="21" t="s">
        <v>163</v>
      </c>
      <c r="F2176" s="22"/>
      <c r="G2176" s="21" t="s">
        <v>163</v>
      </c>
      <c r="H2176" s="20" t="s">
        <v>163</v>
      </c>
      <c r="I2176" s="23" t="s">
        <v>163</v>
      </c>
      <c r="J2176" s="23" t="s">
        <v>163</v>
      </c>
      <c r="K2176" s="24" t="s">
        <v>163</v>
      </c>
      <c r="L2176" s="20" t="s">
        <v>163</v>
      </c>
      <c r="M2176" s="12"/>
      <c r="N2176" s="12"/>
      <c r="O2176" s="12"/>
      <c r="P2176" s="12"/>
      <c r="Q2176" s="12"/>
      <c r="R2176" s="5"/>
      <c r="S2176" s="20"/>
      <c r="T2176" s="20"/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0"/>
      <c r="AE2176" s="12"/>
      <c r="AF2176" s="12"/>
    </row>
    <row r="2177" spans="1:32" ht="15" customHeight="1">
      <c r="A2177" s="14"/>
      <c r="B2177" s="3"/>
      <c r="C2177" s="20" t="s">
        <v>163</v>
      </c>
      <c r="D2177" s="21" t="s">
        <v>163</v>
      </c>
      <c r="E2177" s="21" t="s">
        <v>163</v>
      </c>
      <c r="F2177" s="22"/>
      <c r="G2177" s="21" t="s">
        <v>163</v>
      </c>
      <c r="H2177" s="20" t="s">
        <v>163</v>
      </c>
      <c r="I2177" s="23" t="s">
        <v>163</v>
      </c>
      <c r="J2177" s="23" t="s">
        <v>163</v>
      </c>
      <c r="K2177" s="24" t="s">
        <v>163</v>
      </c>
      <c r="L2177" s="20" t="s">
        <v>163</v>
      </c>
      <c r="M2177" s="12"/>
      <c r="N2177" s="12"/>
      <c r="O2177" s="12"/>
      <c r="P2177" s="12"/>
      <c r="Q2177" s="12"/>
      <c r="R2177" s="5"/>
      <c r="S2177" s="20"/>
      <c r="T2177" s="20"/>
      <c r="U2177" s="20"/>
      <c r="V2177" s="20"/>
      <c r="W2177" s="20"/>
      <c r="X2177" s="20"/>
      <c r="Y2177" s="20"/>
      <c r="Z2177" s="20"/>
      <c r="AA2177" s="20"/>
      <c r="AB2177" s="20"/>
      <c r="AC2177" s="20"/>
      <c r="AD2177" s="20"/>
      <c r="AE2177" s="12"/>
      <c r="AF2177" s="12"/>
    </row>
    <row r="2178" spans="1:32" ht="15" customHeight="1">
      <c r="A2178" s="14"/>
      <c r="B2178" s="3"/>
      <c r="C2178" s="20" t="s">
        <v>163</v>
      </c>
      <c r="D2178" s="21" t="s">
        <v>163</v>
      </c>
      <c r="E2178" s="21" t="s">
        <v>163</v>
      </c>
      <c r="F2178" s="22"/>
      <c r="G2178" s="21" t="s">
        <v>163</v>
      </c>
      <c r="H2178" s="20" t="s">
        <v>163</v>
      </c>
      <c r="I2178" s="23" t="s">
        <v>163</v>
      </c>
      <c r="J2178" s="23" t="s">
        <v>163</v>
      </c>
      <c r="K2178" s="24" t="s">
        <v>163</v>
      </c>
      <c r="L2178" s="20" t="s">
        <v>163</v>
      </c>
      <c r="M2178" s="12"/>
      <c r="N2178" s="12"/>
      <c r="O2178" s="12"/>
      <c r="P2178" s="12"/>
      <c r="Q2178" s="12"/>
      <c r="R2178" s="5"/>
      <c r="S2178" s="20"/>
      <c r="T2178" s="20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0"/>
      <c r="AE2178" s="12"/>
      <c r="AF2178" s="12"/>
    </row>
    <row r="2179" spans="1:32" ht="15" customHeight="1">
      <c r="A2179" s="14"/>
      <c r="B2179" s="3"/>
      <c r="C2179" s="20" t="s">
        <v>163</v>
      </c>
      <c r="D2179" s="21" t="s">
        <v>163</v>
      </c>
      <c r="E2179" s="21" t="s">
        <v>163</v>
      </c>
      <c r="F2179" s="22"/>
      <c r="G2179" s="21" t="s">
        <v>163</v>
      </c>
      <c r="H2179" s="20" t="s">
        <v>163</v>
      </c>
      <c r="I2179" s="23" t="s">
        <v>163</v>
      </c>
      <c r="J2179" s="23" t="s">
        <v>163</v>
      </c>
      <c r="K2179" s="24" t="s">
        <v>163</v>
      </c>
      <c r="L2179" s="20" t="s">
        <v>163</v>
      </c>
      <c r="M2179" s="12"/>
      <c r="N2179" s="12"/>
      <c r="O2179" s="12"/>
      <c r="P2179" s="12"/>
      <c r="Q2179" s="12"/>
      <c r="R2179" s="5"/>
      <c r="S2179" s="20"/>
      <c r="T2179" s="20"/>
      <c r="U2179" s="20"/>
      <c r="V2179" s="20"/>
      <c r="W2179" s="20"/>
      <c r="X2179" s="20"/>
      <c r="Y2179" s="20"/>
      <c r="Z2179" s="20"/>
      <c r="AA2179" s="20"/>
      <c r="AB2179" s="20"/>
      <c r="AC2179" s="20"/>
      <c r="AD2179" s="20"/>
      <c r="AE2179" s="12"/>
      <c r="AF2179" s="12"/>
    </row>
    <row r="2180" spans="1:32" ht="15" customHeight="1">
      <c r="A2180" s="14"/>
      <c r="B2180" s="3"/>
      <c r="C2180" s="20" t="s">
        <v>163</v>
      </c>
      <c r="D2180" s="21" t="s">
        <v>163</v>
      </c>
      <c r="E2180" s="21" t="s">
        <v>163</v>
      </c>
      <c r="F2180" s="22"/>
      <c r="G2180" s="21" t="s">
        <v>163</v>
      </c>
      <c r="H2180" s="20" t="s">
        <v>163</v>
      </c>
      <c r="I2180" s="23" t="s">
        <v>163</v>
      </c>
      <c r="J2180" s="23" t="s">
        <v>163</v>
      </c>
      <c r="K2180" s="24" t="s">
        <v>163</v>
      </c>
      <c r="L2180" s="20" t="s">
        <v>163</v>
      </c>
      <c r="M2180" s="12"/>
      <c r="N2180" s="12"/>
      <c r="O2180" s="12"/>
      <c r="P2180" s="12"/>
      <c r="Q2180" s="12"/>
      <c r="R2180" s="5"/>
      <c r="S2180" s="20"/>
      <c r="T2180" s="2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12"/>
      <c r="AF2180" s="12"/>
    </row>
    <row r="2181" spans="1:32" ht="15" customHeight="1">
      <c r="A2181" s="14"/>
      <c r="B2181" s="3"/>
      <c r="C2181" s="20" t="s">
        <v>163</v>
      </c>
      <c r="D2181" s="21" t="s">
        <v>163</v>
      </c>
      <c r="E2181" s="21" t="s">
        <v>163</v>
      </c>
      <c r="F2181" s="22"/>
      <c r="G2181" s="21" t="s">
        <v>163</v>
      </c>
      <c r="H2181" s="20" t="s">
        <v>163</v>
      </c>
      <c r="I2181" s="23" t="s">
        <v>163</v>
      </c>
      <c r="J2181" s="23" t="s">
        <v>163</v>
      </c>
      <c r="K2181" s="24" t="s">
        <v>163</v>
      </c>
      <c r="L2181" s="20" t="s">
        <v>163</v>
      </c>
      <c r="M2181" s="12"/>
      <c r="N2181" s="12"/>
      <c r="O2181" s="12"/>
      <c r="P2181" s="12"/>
      <c r="Q2181" s="12"/>
      <c r="R2181" s="5"/>
      <c r="S2181" s="20"/>
      <c r="T2181" s="20"/>
      <c r="U2181" s="20"/>
      <c r="V2181" s="20"/>
      <c r="W2181" s="20"/>
      <c r="X2181" s="20"/>
      <c r="Y2181" s="20"/>
      <c r="Z2181" s="20"/>
      <c r="AA2181" s="20"/>
      <c r="AB2181" s="20"/>
      <c r="AC2181" s="20"/>
      <c r="AD2181" s="20"/>
      <c r="AE2181" s="12"/>
      <c r="AF2181" s="12"/>
    </row>
    <row r="2182" spans="1:32" ht="15" customHeight="1">
      <c r="A2182" s="14"/>
      <c r="B2182" s="3"/>
      <c r="C2182" s="20" t="s">
        <v>163</v>
      </c>
      <c r="D2182" s="21" t="s">
        <v>163</v>
      </c>
      <c r="E2182" s="21" t="s">
        <v>163</v>
      </c>
      <c r="F2182" s="22"/>
      <c r="G2182" s="21" t="s">
        <v>163</v>
      </c>
      <c r="H2182" s="20" t="s">
        <v>163</v>
      </c>
      <c r="I2182" s="23" t="s">
        <v>163</v>
      </c>
      <c r="J2182" s="23" t="s">
        <v>163</v>
      </c>
      <c r="K2182" s="24" t="s">
        <v>163</v>
      </c>
      <c r="L2182" s="20" t="s">
        <v>163</v>
      </c>
      <c r="M2182" s="12"/>
      <c r="N2182" s="12"/>
      <c r="O2182" s="12"/>
      <c r="P2182" s="12"/>
      <c r="Q2182" s="12"/>
      <c r="R2182" s="5"/>
      <c r="S2182" s="20"/>
      <c r="T2182" s="2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12"/>
      <c r="AF2182" s="12"/>
    </row>
    <row r="2183" spans="1:32" ht="15" customHeight="1">
      <c r="A2183" s="14"/>
      <c r="B2183" s="3"/>
      <c r="C2183" s="20" t="s">
        <v>163</v>
      </c>
      <c r="D2183" s="21" t="s">
        <v>163</v>
      </c>
      <c r="E2183" s="21" t="s">
        <v>163</v>
      </c>
      <c r="F2183" s="22"/>
      <c r="G2183" s="21" t="s">
        <v>163</v>
      </c>
      <c r="H2183" s="20" t="s">
        <v>163</v>
      </c>
      <c r="I2183" s="23" t="s">
        <v>163</v>
      </c>
      <c r="J2183" s="23" t="s">
        <v>163</v>
      </c>
      <c r="K2183" s="24" t="s">
        <v>163</v>
      </c>
      <c r="L2183" s="20" t="s">
        <v>163</v>
      </c>
      <c r="M2183" s="12"/>
      <c r="N2183" s="12"/>
      <c r="O2183" s="12"/>
      <c r="P2183" s="12"/>
      <c r="Q2183" s="12"/>
      <c r="R2183" s="5"/>
      <c r="S2183" s="20"/>
      <c r="T2183" s="20"/>
      <c r="U2183" s="20"/>
      <c r="V2183" s="20"/>
      <c r="W2183" s="20"/>
      <c r="X2183" s="20"/>
      <c r="Y2183" s="20"/>
      <c r="Z2183" s="20"/>
      <c r="AA2183" s="20"/>
      <c r="AB2183" s="20"/>
      <c r="AC2183" s="20"/>
      <c r="AD2183" s="20"/>
      <c r="AE2183" s="12"/>
      <c r="AF2183" s="12"/>
    </row>
    <row r="2184" spans="1:32" ht="15" customHeight="1">
      <c r="A2184" s="14"/>
      <c r="B2184" s="3"/>
      <c r="C2184" s="20" t="s">
        <v>163</v>
      </c>
      <c r="D2184" s="21" t="s">
        <v>163</v>
      </c>
      <c r="E2184" s="21" t="s">
        <v>163</v>
      </c>
      <c r="F2184" s="22"/>
      <c r="G2184" s="21" t="s">
        <v>163</v>
      </c>
      <c r="H2184" s="20" t="s">
        <v>163</v>
      </c>
      <c r="I2184" s="23" t="s">
        <v>163</v>
      </c>
      <c r="J2184" s="23" t="s">
        <v>163</v>
      </c>
      <c r="K2184" s="24" t="s">
        <v>163</v>
      </c>
      <c r="L2184" s="20" t="s">
        <v>163</v>
      </c>
      <c r="M2184" s="12"/>
      <c r="N2184" s="12"/>
      <c r="O2184" s="12"/>
      <c r="P2184" s="12"/>
      <c r="Q2184" s="12"/>
      <c r="R2184" s="5"/>
      <c r="S2184" s="20"/>
      <c r="T2184" s="20"/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0"/>
      <c r="AE2184" s="12"/>
      <c r="AF2184" s="12"/>
    </row>
    <row r="2185" spans="1:32" ht="15" customHeight="1">
      <c r="A2185" s="14"/>
      <c r="B2185" s="3"/>
      <c r="C2185" s="20" t="s">
        <v>163</v>
      </c>
      <c r="D2185" s="21" t="s">
        <v>163</v>
      </c>
      <c r="E2185" s="21" t="s">
        <v>163</v>
      </c>
      <c r="F2185" s="22"/>
      <c r="G2185" s="21" t="s">
        <v>163</v>
      </c>
      <c r="H2185" s="20" t="s">
        <v>163</v>
      </c>
      <c r="I2185" s="23" t="s">
        <v>163</v>
      </c>
      <c r="J2185" s="23" t="s">
        <v>163</v>
      </c>
      <c r="K2185" s="24" t="s">
        <v>163</v>
      </c>
      <c r="L2185" s="20" t="s">
        <v>163</v>
      </c>
      <c r="M2185" s="12"/>
      <c r="N2185" s="12"/>
      <c r="O2185" s="12"/>
      <c r="P2185" s="12"/>
      <c r="Q2185" s="12"/>
      <c r="R2185" s="5"/>
      <c r="S2185" s="20"/>
      <c r="T2185" s="20"/>
      <c r="U2185" s="20"/>
      <c r="V2185" s="20"/>
      <c r="W2185" s="20"/>
      <c r="X2185" s="20"/>
      <c r="Y2185" s="20"/>
      <c r="Z2185" s="20"/>
      <c r="AA2185" s="20"/>
      <c r="AB2185" s="20"/>
      <c r="AC2185" s="20"/>
      <c r="AD2185" s="20"/>
      <c r="AE2185" s="12"/>
      <c r="AF2185" s="12"/>
    </row>
    <row r="2186" spans="1:32" ht="15" customHeight="1">
      <c r="A2186" s="14"/>
      <c r="B2186" s="3"/>
      <c r="C2186" s="20" t="s">
        <v>163</v>
      </c>
      <c r="D2186" s="21" t="s">
        <v>163</v>
      </c>
      <c r="E2186" s="21" t="s">
        <v>163</v>
      </c>
      <c r="F2186" s="22"/>
      <c r="G2186" s="21" t="s">
        <v>163</v>
      </c>
      <c r="H2186" s="20" t="s">
        <v>163</v>
      </c>
      <c r="I2186" s="23" t="s">
        <v>163</v>
      </c>
      <c r="J2186" s="23" t="s">
        <v>163</v>
      </c>
      <c r="K2186" s="24" t="s">
        <v>163</v>
      </c>
      <c r="L2186" s="20" t="s">
        <v>163</v>
      </c>
      <c r="M2186" s="12"/>
      <c r="N2186" s="12"/>
      <c r="O2186" s="12"/>
      <c r="P2186" s="12"/>
      <c r="Q2186" s="12"/>
      <c r="R2186" s="5"/>
      <c r="S2186" s="20"/>
      <c r="T2186" s="20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0"/>
      <c r="AE2186" s="12"/>
      <c r="AF2186" s="12"/>
    </row>
    <row r="2187" spans="1:32" ht="15" customHeight="1">
      <c r="A2187" s="14"/>
      <c r="B2187" s="3"/>
      <c r="C2187" s="20" t="s">
        <v>163</v>
      </c>
      <c r="D2187" s="21" t="s">
        <v>163</v>
      </c>
      <c r="E2187" s="21" t="s">
        <v>163</v>
      </c>
      <c r="F2187" s="22"/>
      <c r="G2187" s="21" t="s">
        <v>163</v>
      </c>
      <c r="H2187" s="20" t="s">
        <v>163</v>
      </c>
      <c r="I2187" s="23" t="s">
        <v>163</v>
      </c>
      <c r="J2187" s="23" t="s">
        <v>163</v>
      </c>
      <c r="K2187" s="24" t="s">
        <v>163</v>
      </c>
      <c r="L2187" s="20" t="s">
        <v>163</v>
      </c>
      <c r="M2187" s="12"/>
      <c r="N2187" s="12"/>
      <c r="O2187" s="12"/>
      <c r="P2187" s="12"/>
      <c r="Q2187" s="12"/>
      <c r="R2187" s="5"/>
      <c r="S2187" s="20"/>
      <c r="T2187" s="20"/>
      <c r="U2187" s="20"/>
      <c r="V2187" s="20"/>
      <c r="W2187" s="20"/>
      <c r="X2187" s="20"/>
      <c r="Y2187" s="20"/>
      <c r="Z2187" s="20"/>
      <c r="AA2187" s="20"/>
      <c r="AB2187" s="20"/>
      <c r="AC2187" s="20"/>
      <c r="AD2187" s="20"/>
      <c r="AE2187" s="12"/>
      <c r="AF2187" s="12"/>
    </row>
    <row r="2188" spans="1:32" ht="15" customHeight="1">
      <c r="A2188" s="14"/>
      <c r="B2188" s="3"/>
      <c r="C2188" s="20" t="s">
        <v>163</v>
      </c>
      <c r="D2188" s="21" t="s">
        <v>163</v>
      </c>
      <c r="E2188" s="21" t="s">
        <v>163</v>
      </c>
      <c r="F2188" s="22"/>
      <c r="G2188" s="21" t="s">
        <v>163</v>
      </c>
      <c r="H2188" s="20" t="s">
        <v>163</v>
      </c>
      <c r="I2188" s="23" t="s">
        <v>163</v>
      </c>
      <c r="J2188" s="23" t="s">
        <v>163</v>
      </c>
      <c r="K2188" s="24" t="s">
        <v>163</v>
      </c>
      <c r="L2188" s="20" t="s">
        <v>163</v>
      </c>
      <c r="M2188" s="12"/>
      <c r="N2188" s="12"/>
      <c r="O2188" s="12"/>
      <c r="P2188" s="12"/>
      <c r="Q2188" s="12"/>
      <c r="R2188" s="5"/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12"/>
      <c r="AF2188" s="12"/>
    </row>
    <row r="2189" spans="1:32" ht="15" customHeight="1">
      <c r="A2189" s="14"/>
      <c r="B2189" s="3"/>
      <c r="C2189" s="20" t="s">
        <v>163</v>
      </c>
      <c r="D2189" s="21" t="s">
        <v>163</v>
      </c>
      <c r="E2189" s="21" t="s">
        <v>163</v>
      </c>
      <c r="F2189" s="22"/>
      <c r="G2189" s="21" t="s">
        <v>163</v>
      </c>
      <c r="H2189" s="20" t="s">
        <v>163</v>
      </c>
      <c r="I2189" s="23" t="s">
        <v>163</v>
      </c>
      <c r="J2189" s="23" t="s">
        <v>163</v>
      </c>
      <c r="K2189" s="24" t="s">
        <v>163</v>
      </c>
      <c r="L2189" s="20" t="s">
        <v>163</v>
      </c>
      <c r="M2189" s="12"/>
      <c r="N2189" s="12"/>
      <c r="O2189" s="12"/>
      <c r="P2189" s="12"/>
      <c r="Q2189" s="12"/>
      <c r="R2189" s="5"/>
      <c r="S2189" s="20"/>
      <c r="T2189" s="20"/>
      <c r="U2189" s="20"/>
      <c r="V2189" s="20"/>
      <c r="W2189" s="20"/>
      <c r="X2189" s="20"/>
      <c r="Y2189" s="20"/>
      <c r="Z2189" s="20"/>
      <c r="AA2189" s="20"/>
      <c r="AB2189" s="20"/>
      <c r="AC2189" s="20"/>
      <c r="AD2189" s="20"/>
      <c r="AE2189" s="12"/>
      <c r="AF2189" s="12"/>
    </row>
    <row r="2190" spans="1:32" ht="15" customHeight="1">
      <c r="A2190" s="14"/>
      <c r="B2190" s="3"/>
      <c r="C2190" s="20" t="s">
        <v>163</v>
      </c>
      <c r="D2190" s="21" t="s">
        <v>163</v>
      </c>
      <c r="E2190" s="21" t="s">
        <v>163</v>
      </c>
      <c r="F2190" s="22"/>
      <c r="G2190" s="21" t="s">
        <v>163</v>
      </c>
      <c r="H2190" s="20" t="s">
        <v>163</v>
      </c>
      <c r="I2190" s="23" t="s">
        <v>163</v>
      </c>
      <c r="J2190" s="23" t="s">
        <v>163</v>
      </c>
      <c r="K2190" s="24" t="s">
        <v>163</v>
      </c>
      <c r="L2190" s="20" t="s">
        <v>163</v>
      </c>
      <c r="M2190" s="12"/>
      <c r="N2190" s="12"/>
      <c r="O2190" s="12"/>
      <c r="P2190" s="12"/>
      <c r="Q2190" s="12"/>
      <c r="R2190" s="5"/>
      <c r="S2190" s="20"/>
      <c r="T2190" s="20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0"/>
      <c r="AE2190" s="12"/>
      <c r="AF2190" s="12"/>
    </row>
    <row r="2191" spans="1:32" ht="15" customHeight="1">
      <c r="A2191" s="14"/>
      <c r="B2191" s="3"/>
      <c r="C2191" s="20" t="s">
        <v>163</v>
      </c>
      <c r="D2191" s="21" t="s">
        <v>163</v>
      </c>
      <c r="E2191" s="21" t="s">
        <v>163</v>
      </c>
      <c r="F2191" s="22"/>
      <c r="G2191" s="21" t="s">
        <v>163</v>
      </c>
      <c r="H2191" s="20" t="s">
        <v>163</v>
      </c>
      <c r="I2191" s="23" t="s">
        <v>163</v>
      </c>
      <c r="J2191" s="23" t="s">
        <v>163</v>
      </c>
      <c r="K2191" s="24" t="s">
        <v>163</v>
      </c>
      <c r="L2191" s="20" t="s">
        <v>163</v>
      </c>
      <c r="M2191" s="12"/>
      <c r="N2191" s="12"/>
      <c r="O2191" s="12"/>
      <c r="P2191" s="12"/>
      <c r="Q2191" s="12"/>
      <c r="R2191" s="5"/>
      <c r="S2191" s="20"/>
      <c r="T2191" s="20"/>
      <c r="U2191" s="20"/>
      <c r="V2191" s="20"/>
      <c r="W2191" s="20"/>
      <c r="X2191" s="20"/>
      <c r="Y2191" s="20"/>
      <c r="Z2191" s="20"/>
      <c r="AA2191" s="20"/>
      <c r="AB2191" s="20"/>
      <c r="AC2191" s="20"/>
      <c r="AD2191" s="20"/>
      <c r="AE2191" s="12"/>
      <c r="AF2191" s="12"/>
    </row>
    <row r="2192" spans="1:32" ht="15" customHeight="1">
      <c r="A2192" s="14"/>
      <c r="B2192" s="3"/>
      <c r="C2192" s="20" t="s">
        <v>163</v>
      </c>
      <c r="D2192" s="21" t="s">
        <v>163</v>
      </c>
      <c r="E2192" s="21" t="s">
        <v>163</v>
      </c>
      <c r="F2192" s="22"/>
      <c r="G2192" s="21" t="s">
        <v>163</v>
      </c>
      <c r="H2192" s="20" t="s">
        <v>163</v>
      </c>
      <c r="I2192" s="23" t="s">
        <v>163</v>
      </c>
      <c r="J2192" s="23" t="s">
        <v>163</v>
      </c>
      <c r="K2192" s="24" t="s">
        <v>163</v>
      </c>
      <c r="L2192" s="20" t="s">
        <v>163</v>
      </c>
      <c r="M2192" s="12"/>
      <c r="N2192" s="12"/>
      <c r="O2192" s="12"/>
      <c r="P2192" s="12"/>
      <c r="Q2192" s="12"/>
      <c r="R2192" s="5"/>
      <c r="S2192" s="20"/>
      <c r="T2192" s="20"/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0"/>
      <c r="AE2192" s="12"/>
      <c r="AF2192" s="12"/>
    </row>
    <row r="2193" spans="1:32" ht="15" customHeight="1">
      <c r="A2193" s="14"/>
      <c r="B2193" s="3"/>
      <c r="C2193" s="20" t="s">
        <v>163</v>
      </c>
      <c r="D2193" s="21" t="s">
        <v>163</v>
      </c>
      <c r="E2193" s="21" t="s">
        <v>163</v>
      </c>
      <c r="F2193" s="22"/>
      <c r="G2193" s="21" t="s">
        <v>163</v>
      </c>
      <c r="H2193" s="20" t="s">
        <v>163</v>
      </c>
      <c r="I2193" s="23" t="s">
        <v>163</v>
      </c>
      <c r="J2193" s="23" t="s">
        <v>163</v>
      </c>
      <c r="K2193" s="24" t="s">
        <v>163</v>
      </c>
      <c r="L2193" s="20" t="s">
        <v>163</v>
      </c>
      <c r="M2193" s="12"/>
      <c r="N2193" s="12"/>
      <c r="O2193" s="12"/>
      <c r="P2193" s="12"/>
      <c r="Q2193" s="12"/>
      <c r="R2193" s="5"/>
      <c r="S2193" s="20"/>
      <c r="T2193" s="20"/>
      <c r="U2193" s="20"/>
      <c r="V2193" s="20"/>
      <c r="W2193" s="20"/>
      <c r="X2193" s="20"/>
      <c r="Y2193" s="20"/>
      <c r="Z2193" s="20"/>
      <c r="AA2193" s="20"/>
      <c r="AB2193" s="20"/>
      <c r="AC2193" s="20"/>
      <c r="AD2193" s="20"/>
      <c r="AE2193" s="12"/>
      <c r="AF2193" s="12"/>
    </row>
    <row r="2194" spans="1:32" ht="15" customHeight="1">
      <c r="A2194" s="14"/>
      <c r="B2194" s="3"/>
      <c r="C2194" s="20" t="s">
        <v>163</v>
      </c>
      <c r="D2194" s="21" t="s">
        <v>163</v>
      </c>
      <c r="E2194" s="21" t="s">
        <v>163</v>
      </c>
      <c r="F2194" s="22"/>
      <c r="G2194" s="21" t="s">
        <v>163</v>
      </c>
      <c r="H2194" s="20" t="s">
        <v>163</v>
      </c>
      <c r="I2194" s="23" t="s">
        <v>163</v>
      </c>
      <c r="J2194" s="23" t="s">
        <v>163</v>
      </c>
      <c r="K2194" s="24" t="s">
        <v>163</v>
      </c>
      <c r="L2194" s="20" t="s">
        <v>163</v>
      </c>
      <c r="M2194" s="12"/>
      <c r="N2194" s="12"/>
      <c r="O2194" s="12"/>
      <c r="P2194" s="12"/>
      <c r="Q2194" s="12"/>
      <c r="R2194" s="5"/>
      <c r="S2194" s="20"/>
      <c r="T2194" s="20"/>
      <c r="U2194" s="20"/>
      <c r="V2194" s="20"/>
      <c r="W2194" s="20"/>
      <c r="X2194" s="20"/>
      <c r="Y2194" s="20"/>
      <c r="Z2194" s="20"/>
      <c r="AA2194" s="20"/>
      <c r="AB2194" s="20"/>
      <c r="AC2194" s="20"/>
      <c r="AD2194" s="20"/>
      <c r="AE2194" s="12"/>
      <c r="AF2194" s="12"/>
    </row>
    <row r="2195" spans="1:32" ht="15" customHeight="1">
      <c r="A2195" s="14"/>
      <c r="B2195" s="3"/>
      <c r="C2195" s="20" t="s">
        <v>163</v>
      </c>
      <c r="D2195" s="21" t="s">
        <v>163</v>
      </c>
      <c r="E2195" s="21" t="s">
        <v>163</v>
      </c>
      <c r="F2195" s="22"/>
      <c r="G2195" s="21" t="s">
        <v>163</v>
      </c>
      <c r="H2195" s="20" t="s">
        <v>163</v>
      </c>
      <c r="I2195" s="23" t="s">
        <v>163</v>
      </c>
      <c r="J2195" s="23" t="s">
        <v>163</v>
      </c>
      <c r="K2195" s="24" t="s">
        <v>163</v>
      </c>
      <c r="L2195" s="20" t="s">
        <v>163</v>
      </c>
      <c r="M2195" s="12"/>
      <c r="N2195" s="12"/>
      <c r="O2195" s="12"/>
      <c r="P2195" s="12"/>
      <c r="Q2195" s="12"/>
      <c r="R2195" s="5"/>
      <c r="S2195" s="20"/>
      <c r="T2195" s="20"/>
      <c r="U2195" s="20"/>
      <c r="V2195" s="20"/>
      <c r="W2195" s="20"/>
      <c r="X2195" s="20"/>
      <c r="Y2195" s="20"/>
      <c r="Z2195" s="20"/>
      <c r="AA2195" s="20"/>
      <c r="AB2195" s="20"/>
      <c r="AC2195" s="20"/>
      <c r="AD2195" s="20"/>
      <c r="AE2195" s="12"/>
      <c r="AF2195" s="12"/>
    </row>
    <row r="2196" spans="1:32" ht="15" customHeight="1">
      <c r="A2196" s="14"/>
      <c r="B2196" s="3"/>
      <c r="C2196" s="20" t="s">
        <v>163</v>
      </c>
      <c r="D2196" s="21" t="s">
        <v>163</v>
      </c>
      <c r="E2196" s="21" t="s">
        <v>163</v>
      </c>
      <c r="F2196" s="22"/>
      <c r="G2196" s="21" t="s">
        <v>163</v>
      </c>
      <c r="H2196" s="20" t="s">
        <v>163</v>
      </c>
      <c r="I2196" s="23" t="s">
        <v>163</v>
      </c>
      <c r="J2196" s="23" t="s">
        <v>163</v>
      </c>
      <c r="K2196" s="24" t="s">
        <v>163</v>
      </c>
      <c r="L2196" s="20" t="s">
        <v>163</v>
      </c>
      <c r="M2196" s="12"/>
      <c r="N2196" s="12"/>
      <c r="O2196" s="12"/>
      <c r="P2196" s="12"/>
      <c r="Q2196" s="12"/>
      <c r="R2196" s="5"/>
      <c r="S2196" s="20"/>
      <c r="T2196" s="20"/>
      <c r="U2196" s="20"/>
      <c r="V2196" s="20"/>
      <c r="W2196" s="20"/>
      <c r="X2196" s="20"/>
      <c r="Y2196" s="20"/>
      <c r="Z2196" s="20"/>
      <c r="AA2196" s="20"/>
      <c r="AB2196" s="20"/>
      <c r="AC2196" s="20"/>
      <c r="AD2196" s="20"/>
      <c r="AE2196" s="12"/>
      <c r="AF2196" s="12"/>
    </row>
    <row r="2197" spans="1:32" ht="15" customHeight="1">
      <c r="A2197" s="14"/>
      <c r="B2197" s="3"/>
      <c r="C2197" s="20" t="s">
        <v>163</v>
      </c>
      <c r="D2197" s="21" t="s">
        <v>163</v>
      </c>
      <c r="E2197" s="21" t="s">
        <v>163</v>
      </c>
      <c r="F2197" s="22"/>
      <c r="G2197" s="21" t="s">
        <v>163</v>
      </c>
      <c r="H2197" s="20" t="s">
        <v>163</v>
      </c>
      <c r="I2197" s="23" t="s">
        <v>163</v>
      </c>
      <c r="J2197" s="23" t="s">
        <v>163</v>
      </c>
      <c r="K2197" s="24" t="s">
        <v>163</v>
      </c>
      <c r="L2197" s="20" t="s">
        <v>163</v>
      </c>
      <c r="M2197" s="12"/>
      <c r="N2197" s="12"/>
      <c r="O2197" s="12"/>
      <c r="P2197" s="12"/>
      <c r="Q2197" s="12"/>
      <c r="R2197" s="5"/>
      <c r="S2197" s="20"/>
      <c r="T2197" s="20"/>
      <c r="U2197" s="20"/>
      <c r="V2197" s="20"/>
      <c r="W2197" s="20"/>
      <c r="X2197" s="20"/>
      <c r="Y2197" s="20"/>
      <c r="Z2197" s="20"/>
      <c r="AA2197" s="20"/>
      <c r="AB2197" s="20"/>
      <c r="AC2197" s="20"/>
      <c r="AD2197" s="20"/>
      <c r="AE2197" s="12"/>
      <c r="AF2197" s="12"/>
    </row>
    <row r="2198" spans="1:32" ht="15" customHeight="1">
      <c r="A2198" s="14"/>
      <c r="B2198" s="3"/>
      <c r="C2198" s="20" t="s">
        <v>163</v>
      </c>
      <c r="D2198" s="21" t="s">
        <v>163</v>
      </c>
      <c r="E2198" s="21" t="s">
        <v>163</v>
      </c>
      <c r="F2198" s="22"/>
      <c r="G2198" s="21" t="s">
        <v>163</v>
      </c>
      <c r="H2198" s="20" t="s">
        <v>163</v>
      </c>
      <c r="I2198" s="23" t="s">
        <v>163</v>
      </c>
      <c r="J2198" s="23" t="s">
        <v>163</v>
      </c>
      <c r="K2198" s="24" t="s">
        <v>163</v>
      </c>
      <c r="L2198" s="20" t="s">
        <v>163</v>
      </c>
      <c r="M2198" s="12"/>
      <c r="N2198" s="12"/>
      <c r="O2198" s="12"/>
      <c r="P2198" s="12"/>
      <c r="Q2198" s="12"/>
      <c r="R2198" s="5"/>
      <c r="S2198" s="20"/>
      <c r="T2198" s="20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0"/>
      <c r="AE2198" s="12"/>
      <c r="AF2198" s="12"/>
    </row>
    <row r="2199" spans="1:32" ht="15" customHeight="1">
      <c r="A2199" s="14"/>
      <c r="B2199" s="3"/>
      <c r="C2199" s="20" t="s">
        <v>163</v>
      </c>
      <c r="D2199" s="21" t="s">
        <v>163</v>
      </c>
      <c r="E2199" s="21" t="s">
        <v>163</v>
      </c>
      <c r="F2199" s="22"/>
      <c r="G2199" s="21" t="s">
        <v>163</v>
      </c>
      <c r="H2199" s="20" t="s">
        <v>163</v>
      </c>
      <c r="I2199" s="23" t="s">
        <v>163</v>
      </c>
      <c r="J2199" s="23" t="s">
        <v>163</v>
      </c>
      <c r="K2199" s="24" t="s">
        <v>163</v>
      </c>
      <c r="L2199" s="20" t="s">
        <v>163</v>
      </c>
      <c r="M2199" s="12"/>
      <c r="N2199" s="12"/>
      <c r="O2199" s="12"/>
      <c r="P2199" s="12"/>
      <c r="Q2199" s="12"/>
      <c r="R2199" s="5"/>
      <c r="S2199" s="20"/>
      <c r="T2199" s="20"/>
      <c r="U2199" s="20"/>
      <c r="V2199" s="20"/>
      <c r="W2199" s="20"/>
      <c r="X2199" s="20"/>
      <c r="Y2199" s="20"/>
      <c r="Z2199" s="20"/>
      <c r="AA2199" s="20"/>
      <c r="AB2199" s="20"/>
      <c r="AC2199" s="20"/>
      <c r="AD2199" s="20"/>
      <c r="AE2199" s="12"/>
      <c r="AF2199" s="12"/>
    </row>
    <row r="2200" spans="1:32" ht="15" customHeight="1">
      <c r="A2200" s="14"/>
      <c r="B2200" s="3"/>
      <c r="C2200" s="20" t="s">
        <v>163</v>
      </c>
      <c r="D2200" s="21" t="s">
        <v>163</v>
      </c>
      <c r="E2200" s="21" t="s">
        <v>163</v>
      </c>
      <c r="F2200" s="22"/>
      <c r="G2200" s="21" t="s">
        <v>163</v>
      </c>
      <c r="H2200" s="20" t="s">
        <v>163</v>
      </c>
      <c r="I2200" s="23" t="s">
        <v>163</v>
      </c>
      <c r="J2200" s="23" t="s">
        <v>163</v>
      </c>
      <c r="K2200" s="24" t="s">
        <v>163</v>
      </c>
      <c r="L2200" s="20" t="s">
        <v>163</v>
      </c>
      <c r="M2200" s="12"/>
      <c r="N2200" s="12"/>
      <c r="O2200" s="12"/>
      <c r="P2200" s="12"/>
      <c r="Q2200" s="12"/>
      <c r="R2200" s="5"/>
      <c r="S2200" s="20"/>
      <c r="T2200" s="20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12"/>
      <c r="AF2200" s="12"/>
    </row>
    <row r="2201" spans="1:32" ht="15" customHeight="1">
      <c r="A2201" s="14"/>
      <c r="B2201" s="3"/>
      <c r="C2201" s="20" t="s">
        <v>163</v>
      </c>
      <c r="D2201" s="21" t="s">
        <v>163</v>
      </c>
      <c r="E2201" s="21" t="s">
        <v>163</v>
      </c>
      <c r="F2201" s="22"/>
      <c r="G2201" s="21" t="s">
        <v>163</v>
      </c>
      <c r="H2201" s="20" t="s">
        <v>163</v>
      </c>
      <c r="I2201" s="23" t="s">
        <v>163</v>
      </c>
      <c r="J2201" s="23" t="s">
        <v>163</v>
      </c>
      <c r="K2201" s="24" t="s">
        <v>163</v>
      </c>
      <c r="L2201" s="20" t="s">
        <v>163</v>
      </c>
      <c r="M2201" s="12"/>
      <c r="N2201" s="12"/>
      <c r="O2201" s="12"/>
      <c r="P2201" s="12"/>
      <c r="Q2201" s="12"/>
      <c r="R2201" s="5"/>
      <c r="S2201" s="20"/>
      <c r="T2201" s="20"/>
      <c r="U2201" s="20"/>
      <c r="V2201" s="20"/>
      <c r="W2201" s="20"/>
      <c r="X2201" s="20"/>
      <c r="Y2201" s="20"/>
      <c r="Z2201" s="20"/>
      <c r="AA2201" s="20"/>
      <c r="AB2201" s="20"/>
      <c r="AC2201" s="20"/>
      <c r="AD2201" s="20"/>
      <c r="AE2201" s="12"/>
      <c r="AF2201" s="12"/>
    </row>
    <row r="2202" spans="1:32" ht="15" customHeight="1">
      <c r="A2202" s="14"/>
      <c r="B2202" s="3"/>
      <c r="C2202" s="20" t="s">
        <v>163</v>
      </c>
      <c r="D2202" s="21" t="s">
        <v>163</v>
      </c>
      <c r="E2202" s="21" t="s">
        <v>163</v>
      </c>
      <c r="F2202" s="22"/>
      <c r="G2202" s="21" t="s">
        <v>163</v>
      </c>
      <c r="H2202" s="20" t="s">
        <v>163</v>
      </c>
      <c r="I2202" s="23" t="s">
        <v>163</v>
      </c>
      <c r="J2202" s="23" t="s">
        <v>163</v>
      </c>
      <c r="K2202" s="24" t="s">
        <v>163</v>
      </c>
      <c r="L2202" s="20" t="s">
        <v>163</v>
      </c>
      <c r="M2202" s="12"/>
      <c r="N2202" s="12"/>
      <c r="O2202" s="12"/>
      <c r="P2202" s="12"/>
      <c r="Q2202" s="12"/>
      <c r="R2202" s="5"/>
      <c r="S2202" s="20"/>
      <c r="T2202" s="20"/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0"/>
      <c r="AE2202" s="12"/>
      <c r="AF2202" s="12"/>
    </row>
    <row r="2203" spans="1:32" ht="15" customHeight="1">
      <c r="A2203" s="14"/>
      <c r="B2203" s="3"/>
      <c r="C2203" s="20" t="s">
        <v>163</v>
      </c>
      <c r="D2203" s="21" t="s">
        <v>163</v>
      </c>
      <c r="E2203" s="21" t="s">
        <v>163</v>
      </c>
      <c r="F2203" s="22"/>
      <c r="G2203" s="21" t="s">
        <v>163</v>
      </c>
      <c r="H2203" s="20" t="s">
        <v>163</v>
      </c>
      <c r="I2203" s="23" t="s">
        <v>163</v>
      </c>
      <c r="J2203" s="23" t="s">
        <v>163</v>
      </c>
      <c r="K2203" s="24" t="s">
        <v>163</v>
      </c>
      <c r="L2203" s="20" t="s">
        <v>163</v>
      </c>
      <c r="M2203" s="12"/>
      <c r="N2203" s="12"/>
      <c r="O2203" s="12"/>
      <c r="P2203" s="12"/>
      <c r="Q2203" s="12"/>
      <c r="R2203" s="5"/>
      <c r="S2203" s="20"/>
      <c r="T2203" s="20"/>
      <c r="U2203" s="20"/>
      <c r="V2203" s="20"/>
      <c r="W2203" s="20"/>
      <c r="X2203" s="20"/>
      <c r="Y2203" s="20"/>
      <c r="Z2203" s="20"/>
      <c r="AA2203" s="20"/>
      <c r="AB2203" s="20"/>
      <c r="AC2203" s="20"/>
      <c r="AD2203" s="20"/>
      <c r="AE2203" s="12"/>
      <c r="AF2203" s="12"/>
    </row>
    <row r="2204" spans="1:32" ht="15" customHeight="1">
      <c r="A2204" s="14"/>
      <c r="B2204" s="3"/>
      <c r="C2204" s="20" t="s">
        <v>163</v>
      </c>
      <c r="D2204" s="21" t="s">
        <v>163</v>
      </c>
      <c r="E2204" s="21" t="s">
        <v>163</v>
      </c>
      <c r="F2204" s="22"/>
      <c r="G2204" s="21" t="s">
        <v>163</v>
      </c>
      <c r="H2204" s="20" t="s">
        <v>163</v>
      </c>
      <c r="I2204" s="23" t="s">
        <v>163</v>
      </c>
      <c r="J2204" s="23" t="s">
        <v>163</v>
      </c>
      <c r="K2204" s="24" t="s">
        <v>163</v>
      </c>
      <c r="L2204" s="20" t="s">
        <v>163</v>
      </c>
      <c r="M2204" s="12"/>
      <c r="N2204" s="12"/>
      <c r="O2204" s="12"/>
      <c r="P2204" s="12"/>
      <c r="Q2204" s="12"/>
      <c r="R2204" s="5"/>
      <c r="S2204" s="20"/>
      <c r="T2204" s="20"/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0"/>
      <c r="AE2204" s="12"/>
      <c r="AF2204" s="12"/>
    </row>
    <row r="2205" spans="1:32" ht="15" customHeight="1">
      <c r="A2205" s="14"/>
      <c r="B2205" s="3"/>
      <c r="C2205" s="20" t="s">
        <v>163</v>
      </c>
      <c r="D2205" s="21" t="s">
        <v>163</v>
      </c>
      <c r="E2205" s="21" t="s">
        <v>163</v>
      </c>
      <c r="F2205" s="22"/>
      <c r="G2205" s="21" t="s">
        <v>163</v>
      </c>
      <c r="H2205" s="20" t="s">
        <v>163</v>
      </c>
      <c r="I2205" s="23" t="s">
        <v>163</v>
      </c>
      <c r="J2205" s="23" t="s">
        <v>163</v>
      </c>
      <c r="K2205" s="24" t="s">
        <v>163</v>
      </c>
      <c r="L2205" s="20" t="s">
        <v>163</v>
      </c>
      <c r="M2205" s="12"/>
      <c r="N2205" s="12"/>
      <c r="O2205" s="12"/>
      <c r="P2205" s="12"/>
      <c r="Q2205" s="12"/>
      <c r="R2205" s="5"/>
      <c r="S2205" s="20"/>
      <c r="T2205" s="20"/>
      <c r="U2205" s="20"/>
      <c r="V2205" s="20"/>
      <c r="W2205" s="20"/>
      <c r="X2205" s="20"/>
      <c r="Y2205" s="20"/>
      <c r="Z2205" s="20"/>
      <c r="AA2205" s="20"/>
      <c r="AB2205" s="20"/>
      <c r="AC2205" s="20"/>
      <c r="AD2205" s="20"/>
      <c r="AE2205" s="12"/>
      <c r="AF2205" s="12"/>
    </row>
    <row r="2206" spans="1:32" ht="15" customHeight="1">
      <c r="A2206" s="14"/>
      <c r="B2206" s="3"/>
      <c r="C2206" s="20" t="s">
        <v>163</v>
      </c>
      <c r="D2206" s="21" t="s">
        <v>163</v>
      </c>
      <c r="E2206" s="21" t="s">
        <v>163</v>
      </c>
      <c r="F2206" s="22"/>
      <c r="G2206" s="21" t="s">
        <v>163</v>
      </c>
      <c r="H2206" s="20" t="s">
        <v>163</v>
      </c>
      <c r="I2206" s="23" t="s">
        <v>163</v>
      </c>
      <c r="J2206" s="23" t="s">
        <v>163</v>
      </c>
      <c r="K2206" s="24" t="s">
        <v>163</v>
      </c>
      <c r="L2206" s="20" t="s">
        <v>163</v>
      </c>
      <c r="M2206" s="12"/>
      <c r="N2206" s="12"/>
      <c r="O2206" s="12"/>
      <c r="P2206" s="12"/>
      <c r="Q2206" s="12"/>
      <c r="R2206" s="5"/>
      <c r="S2206" s="20"/>
      <c r="T2206" s="20"/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0"/>
      <c r="AE2206" s="12"/>
      <c r="AF2206" s="12"/>
    </row>
    <row r="2207" spans="1:32" ht="15" customHeight="1">
      <c r="A2207" s="14"/>
      <c r="B2207" s="3"/>
      <c r="C2207" s="20" t="s">
        <v>163</v>
      </c>
      <c r="D2207" s="21" t="s">
        <v>163</v>
      </c>
      <c r="E2207" s="21" t="s">
        <v>163</v>
      </c>
      <c r="F2207" s="22"/>
      <c r="G2207" s="21" t="s">
        <v>163</v>
      </c>
      <c r="H2207" s="20" t="s">
        <v>163</v>
      </c>
      <c r="I2207" s="23" t="s">
        <v>163</v>
      </c>
      <c r="J2207" s="23" t="s">
        <v>163</v>
      </c>
      <c r="K2207" s="24" t="s">
        <v>163</v>
      </c>
      <c r="L2207" s="20" t="s">
        <v>163</v>
      </c>
      <c r="M2207" s="12"/>
      <c r="N2207" s="12"/>
      <c r="O2207" s="12"/>
      <c r="P2207" s="12"/>
      <c r="Q2207" s="12"/>
      <c r="R2207" s="5"/>
      <c r="S2207" s="20"/>
      <c r="T2207" s="20"/>
      <c r="U2207" s="20"/>
      <c r="V2207" s="20"/>
      <c r="W2207" s="20"/>
      <c r="X2207" s="20"/>
      <c r="Y2207" s="20"/>
      <c r="Z2207" s="20"/>
      <c r="AA2207" s="20"/>
      <c r="AB2207" s="20"/>
      <c r="AC2207" s="20"/>
      <c r="AD2207" s="20"/>
      <c r="AE2207" s="12"/>
      <c r="AF2207" s="12"/>
    </row>
    <row r="2208" spans="1:32" ht="15" customHeight="1">
      <c r="A2208" s="14"/>
      <c r="B2208" s="3"/>
      <c r="C2208" s="20" t="s">
        <v>163</v>
      </c>
      <c r="D2208" s="21" t="s">
        <v>163</v>
      </c>
      <c r="E2208" s="21" t="s">
        <v>163</v>
      </c>
      <c r="F2208" s="22"/>
      <c r="G2208" s="21" t="s">
        <v>163</v>
      </c>
      <c r="H2208" s="20" t="s">
        <v>163</v>
      </c>
      <c r="I2208" s="23" t="s">
        <v>163</v>
      </c>
      <c r="J2208" s="23" t="s">
        <v>163</v>
      </c>
      <c r="K2208" s="24" t="s">
        <v>163</v>
      </c>
      <c r="L2208" s="20" t="s">
        <v>163</v>
      </c>
      <c r="M2208" s="12"/>
      <c r="N2208" s="12"/>
      <c r="O2208" s="12"/>
      <c r="P2208" s="12"/>
      <c r="Q2208" s="12"/>
      <c r="R2208" s="5"/>
      <c r="S2208" s="20"/>
      <c r="T2208" s="20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0"/>
      <c r="AE2208" s="12"/>
      <c r="AF2208" s="12"/>
    </row>
    <row r="2209" spans="1:32" ht="15" customHeight="1">
      <c r="A2209" s="14"/>
      <c r="B2209" s="3"/>
      <c r="C2209" s="20" t="s">
        <v>163</v>
      </c>
      <c r="D2209" s="21" t="s">
        <v>163</v>
      </c>
      <c r="E2209" s="21" t="s">
        <v>163</v>
      </c>
      <c r="F2209" s="22"/>
      <c r="G2209" s="21" t="s">
        <v>163</v>
      </c>
      <c r="H2209" s="20" t="s">
        <v>163</v>
      </c>
      <c r="I2209" s="23" t="s">
        <v>163</v>
      </c>
      <c r="J2209" s="23" t="s">
        <v>163</v>
      </c>
      <c r="K2209" s="24" t="s">
        <v>163</v>
      </c>
      <c r="L2209" s="20" t="s">
        <v>163</v>
      </c>
      <c r="M2209" s="12"/>
      <c r="N2209" s="12"/>
      <c r="O2209" s="12"/>
      <c r="P2209" s="12"/>
      <c r="Q2209" s="12"/>
      <c r="R2209" s="5"/>
      <c r="S2209" s="20"/>
      <c r="T2209" s="20"/>
      <c r="U2209" s="20"/>
      <c r="V2209" s="20"/>
      <c r="W2209" s="20"/>
      <c r="X2209" s="20"/>
      <c r="Y2209" s="20"/>
      <c r="Z2209" s="20"/>
      <c r="AA2209" s="20"/>
      <c r="AB2209" s="20"/>
      <c r="AC2209" s="20"/>
      <c r="AD2209" s="20"/>
      <c r="AE2209" s="12"/>
      <c r="AF2209" s="12"/>
    </row>
    <row r="2210" spans="1:32" ht="15" customHeight="1">
      <c r="A2210" s="14"/>
      <c r="B2210" s="3"/>
      <c r="C2210" s="20" t="s">
        <v>163</v>
      </c>
      <c r="D2210" s="21" t="s">
        <v>163</v>
      </c>
      <c r="E2210" s="21" t="s">
        <v>163</v>
      </c>
      <c r="F2210" s="22"/>
      <c r="G2210" s="21" t="s">
        <v>163</v>
      </c>
      <c r="H2210" s="20" t="s">
        <v>163</v>
      </c>
      <c r="I2210" s="23" t="s">
        <v>163</v>
      </c>
      <c r="J2210" s="23" t="s">
        <v>163</v>
      </c>
      <c r="K2210" s="24" t="s">
        <v>163</v>
      </c>
      <c r="L2210" s="20" t="s">
        <v>163</v>
      </c>
      <c r="M2210" s="12"/>
      <c r="N2210" s="12"/>
      <c r="O2210" s="12"/>
      <c r="P2210" s="12"/>
      <c r="Q2210" s="12"/>
      <c r="R2210" s="5"/>
      <c r="S2210" s="20"/>
      <c r="T2210" s="20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12"/>
      <c r="AF2210" s="12"/>
    </row>
    <row r="2211" spans="1:32" ht="15" customHeight="1">
      <c r="A2211" s="14"/>
      <c r="B2211" s="3"/>
      <c r="C2211" s="20" t="s">
        <v>163</v>
      </c>
      <c r="D2211" s="21" t="s">
        <v>163</v>
      </c>
      <c r="E2211" s="21" t="s">
        <v>163</v>
      </c>
      <c r="F2211" s="22"/>
      <c r="G2211" s="21" t="s">
        <v>163</v>
      </c>
      <c r="H2211" s="20" t="s">
        <v>163</v>
      </c>
      <c r="I2211" s="23" t="s">
        <v>163</v>
      </c>
      <c r="J2211" s="23" t="s">
        <v>163</v>
      </c>
      <c r="K2211" s="24" t="s">
        <v>163</v>
      </c>
      <c r="L2211" s="20" t="s">
        <v>163</v>
      </c>
      <c r="M2211" s="12"/>
      <c r="N2211" s="12"/>
      <c r="O2211" s="12"/>
      <c r="P2211" s="12"/>
      <c r="Q2211" s="12"/>
      <c r="R2211" s="5"/>
      <c r="S2211" s="20"/>
      <c r="T2211" s="20"/>
      <c r="U2211" s="20"/>
      <c r="V2211" s="20"/>
      <c r="W2211" s="20"/>
      <c r="X2211" s="20"/>
      <c r="Y2211" s="20"/>
      <c r="Z2211" s="20"/>
      <c r="AA2211" s="20"/>
      <c r="AB2211" s="20"/>
      <c r="AC2211" s="20"/>
      <c r="AD2211" s="20"/>
      <c r="AE2211" s="12"/>
      <c r="AF2211" s="12"/>
    </row>
    <row r="2212" spans="1:32" ht="15" customHeight="1">
      <c r="A2212" s="14"/>
      <c r="B2212" s="3"/>
      <c r="C2212" s="20" t="s">
        <v>163</v>
      </c>
      <c r="D2212" s="21" t="s">
        <v>163</v>
      </c>
      <c r="E2212" s="21" t="s">
        <v>163</v>
      </c>
      <c r="F2212" s="22"/>
      <c r="G2212" s="21" t="s">
        <v>163</v>
      </c>
      <c r="H2212" s="20" t="s">
        <v>163</v>
      </c>
      <c r="I2212" s="23" t="s">
        <v>163</v>
      </c>
      <c r="J2212" s="23" t="s">
        <v>163</v>
      </c>
      <c r="K2212" s="24" t="s">
        <v>163</v>
      </c>
      <c r="L2212" s="20" t="s">
        <v>163</v>
      </c>
      <c r="M2212" s="12"/>
      <c r="N2212" s="12"/>
      <c r="O2212" s="12"/>
      <c r="P2212" s="12"/>
      <c r="Q2212" s="12"/>
      <c r="R2212" s="5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12"/>
      <c r="AF2212" s="12"/>
    </row>
    <row r="2213" spans="1:32" ht="15" customHeight="1">
      <c r="A2213" s="14"/>
      <c r="B2213" s="3"/>
      <c r="C2213" s="20" t="s">
        <v>163</v>
      </c>
      <c r="D2213" s="21" t="s">
        <v>163</v>
      </c>
      <c r="E2213" s="21" t="s">
        <v>163</v>
      </c>
      <c r="F2213" s="22"/>
      <c r="G2213" s="21" t="s">
        <v>163</v>
      </c>
      <c r="H2213" s="20" t="s">
        <v>163</v>
      </c>
      <c r="I2213" s="23" t="s">
        <v>163</v>
      </c>
      <c r="J2213" s="23" t="s">
        <v>163</v>
      </c>
      <c r="K2213" s="24" t="s">
        <v>163</v>
      </c>
      <c r="L2213" s="20" t="s">
        <v>163</v>
      </c>
      <c r="M2213" s="12"/>
      <c r="N2213" s="12"/>
      <c r="O2213" s="12"/>
      <c r="P2213" s="12"/>
      <c r="Q2213" s="12"/>
      <c r="R2213" s="5"/>
      <c r="S2213" s="20"/>
      <c r="T2213" s="20"/>
      <c r="U2213" s="20"/>
      <c r="V2213" s="20"/>
      <c r="W2213" s="20"/>
      <c r="X2213" s="20"/>
      <c r="Y2213" s="20"/>
      <c r="Z2213" s="20"/>
      <c r="AA2213" s="20"/>
      <c r="AB2213" s="20"/>
      <c r="AC2213" s="20"/>
      <c r="AD2213" s="20"/>
      <c r="AE2213" s="12"/>
      <c r="AF2213" s="12"/>
    </row>
    <row r="2214" spans="1:32" ht="15" customHeight="1">
      <c r="A2214" s="14"/>
      <c r="B2214" s="3"/>
      <c r="C2214" s="20" t="s">
        <v>163</v>
      </c>
      <c r="D2214" s="21" t="s">
        <v>163</v>
      </c>
      <c r="E2214" s="21" t="s">
        <v>163</v>
      </c>
      <c r="F2214" s="22"/>
      <c r="G2214" s="21" t="s">
        <v>163</v>
      </c>
      <c r="H2214" s="20" t="s">
        <v>163</v>
      </c>
      <c r="I2214" s="23" t="s">
        <v>163</v>
      </c>
      <c r="J2214" s="23" t="s">
        <v>163</v>
      </c>
      <c r="K2214" s="24" t="s">
        <v>163</v>
      </c>
      <c r="L2214" s="20" t="s">
        <v>163</v>
      </c>
      <c r="M2214" s="12"/>
      <c r="N2214" s="12"/>
      <c r="O2214" s="12"/>
      <c r="P2214" s="12"/>
      <c r="Q2214" s="12"/>
      <c r="R2214" s="5"/>
      <c r="S2214" s="20"/>
      <c r="T2214" s="2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12"/>
      <c r="AF2214" s="12"/>
    </row>
    <row r="2215" spans="1:32" ht="15" customHeight="1">
      <c r="A2215" s="14"/>
      <c r="B2215" s="3"/>
      <c r="C2215" s="20" t="s">
        <v>163</v>
      </c>
      <c r="D2215" s="21" t="s">
        <v>163</v>
      </c>
      <c r="E2215" s="21" t="s">
        <v>163</v>
      </c>
      <c r="F2215" s="22"/>
      <c r="G2215" s="21" t="s">
        <v>163</v>
      </c>
      <c r="H2215" s="20" t="s">
        <v>163</v>
      </c>
      <c r="I2215" s="23" t="s">
        <v>163</v>
      </c>
      <c r="J2215" s="23" t="s">
        <v>163</v>
      </c>
      <c r="K2215" s="24" t="s">
        <v>163</v>
      </c>
      <c r="L2215" s="20" t="s">
        <v>163</v>
      </c>
      <c r="M2215" s="12"/>
      <c r="N2215" s="12"/>
      <c r="O2215" s="12"/>
      <c r="P2215" s="12"/>
      <c r="Q2215" s="12"/>
      <c r="R2215" s="5"/>
      <c r="S2215" s="20"/>
      <c r="T2215" s="20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12"/>
      <c r="AF2215" s="12"/>
    </row>
    <row r="2216" spans="1:32" ht="15" customHeight="1">
      <c r="A2216" s="14"/>
      <c r="B2216" s="3"/>
      <c r="C2216" s="20" t="s">
        <v>163</v>
      </c>
      <c r="D2216" s="21" t="s">
        <v>163</v>
      </c>
      <c r="E2216" s="21" t="s">
        <v>163</v>
      </c>
      <c r="F2216" s="22"/>
      <c r="G2216" s="21" t="s">
        <v>163</v>
      </c>
      <c r="H2216" s="20" t="s">
        <v>163</v>
      </c>
      <c r="I2216" s="23" t="s">
        <v>163</v>
      </c>
      <c r="J2216" s="23" t="s">
        <v>163</v>
      </c>
      <c r="K2216" s="24" t="s">
        <v>163</v>
      </c>
      <c r="L2216" s="20" t="s">
        <v>163</v>
      </c>
      <c r="M2216" s="12"/>
      <c r="N2216" s="12"/>
      <c r="O2216" s="12"/>
      <c r="P2216" s="12"/>
      <c r="Q2216" s="12"/>
      <c r="R2216" s="5"/>
      <c r="S2216" s="20"/>
      <c r="T2216" s="20"/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0"/>
      <c r="AE2216" s="12"/>
      <c r="AF2216" s="12"/>
    </row>
    <row r="2217" spans="1:32" ht="15" customHeight="1">
      <c r="A2217" s="14"/>
      <c r="B2217" s="3"/>
      <c r="C2217" s="20" t="s">
        <v>163</v>
      </c>
      <c r="D2217" s="21" t="s">
        <v>163</v>
      </c>
      <c r="E2217" s="21" t="s">
        <v>163</v>
      </c>
      <c r="F2217" s="22"/>
      <c r="G2217" s="21" t="s">
        <v>163</v>
      </c>
      <c r="H2217" s="20" t="s">
        <v>163</v>
      </c>
      <c r="I2217" s="23" t="s">
        <v>163</v>
      </c>
      <c r="J2217" s="23" t="s">
        <v>163</v>
      </c>
      <c r="K2217" s="24" t="s">
        <v>163</v>
      </c>
      <c r="L2217" s="20" t="s">
        <v>163</v>
      </c>
      <c r="M2217" s="12"/>
      <c r="N2217" s="12"/>
      <c r="O2217" s="12"/>
      <c r="P2217" s="12"/>
      <c r="Q2217" s="12"/>
      <c r="R2217" s="5"/>
      <c r="S2217" s="20"/>
      <c r="T2217" s="20"/>
      <c r="U2217" s="20"/>
      <c r="V2217" s="20"/>
      <c r="W2217" s="20"/>
      <c r="X2217" s="20"/>
      <c r="Y2217" s="20"/>
      <c r="Z2217" s="20"/>
      <c r="AA2217" s="20"/>
      <c r="AB2217" s="20"/>
      <c r="AC2217" s="20"/>
      <c r="AD2217" s="20"/>
      <c r="AE2217" s="12"/>
      <c r="AF2217" s="12"/>
    </row>
    <row r="2218" spans="1:32" ht="15" customHeight="1">
      <c r="A2218" s="14"/>
      <c r="B2218" s="3"/>
      <c r="C2218" s="20" t="s">
        <v>163</v>
      </c>
      <c r="D2218" s="21" t="s">
        <v>163</v>
      </c>
      <c r="E2218" s="21" t="s">
        <v>163</v>
      </c>
      <c r="F2218" s="22"/>
      <c r="G2218" s="21" t="s">
        <v>163</v>
      </c>
      <c r="H2218" s="20" t="s">
        <v>163</v>
      </c>
      <c r="I2218" s="23" t="s">
        <v>163</v>
      </c>
      <c r="J2218" s="23" t="s">
        <v>163</v>
      </c>
      <c r="K2218" s="24" t="s">
        <v>163</v>
      </c>
      <c r="L2218" s="20" t="s">
        <v>163</v>
      </c>
      <c r="M2218" s="12"/>
      <c r="N2218" s="12"/>
      <c r="O2218" s="12"/>
      <c r="P2218" s="12"/>
      <c r="Q2218" s="12"/>
      <c r="R2218" s="5"/>
      <c r="S2218" s="20"/>
      <c r="T2218" s="20"/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0"/>
      <c r="AE2218" s="12"/>
      <c r="AF2218" s="12"/>
    </row>
    <row r="2219" spans="1:32" ht="15" customHeight="1">
      <c r="A2219" s="14"/>
      <c r="B2219" s="3"/>
      <c r="C2219" s="20" t="s">
        <v>163</v>
      </c>
      <c r="D2219" s="21" t="s">
        <v>163</v>
      </c>
      <c r="E2219" s="21" t="s">
        <v>163</v>
      </c>
      <c r="F2219" s="22"/>
      <c r="G2219" s="21" t="s">
        <v>163</v>
      </c>
      <c r="H2219" s="20" t="s">
        <v>163</v>
      </c>
      <c r="I2219" s="23" t="s">
        <v>163</v>
      </c>
      <c r="J2219" s="23" t="s">
        <v>163</v>
      </c>
      <c r="K2219" s="24" t="s">
        <v>163</v>
      </c>
      <c r="L2219" s="20" t="s">
        <v>163</v>
      </c>
      <c r="M2219" s="12"/>
      <c r="N2219" s="12"/>
      <c r="O2219" s="12"/>
      <c r="P2219" s="12"/>
      <c r="Q2219" s="12"/>
      <c r="R2219" s="5"/>
      <c r="S2219" s="20"/>
      <c r="T2219" s="20"/>
      <c r="U2219" s="20"/>
      <c r="V2219" s="20"/>
      <c r="W2219" s="20"/>
      <c r="X2219" s="20"/>
      <c r="Y2219" s="20"/>
      <c r="Z2219" s="20"/>
      <c r="AA2219" s="20"/>
      <c r="AB2219" s="20"/>
      <c r="AC2219" s="20"/>
      <c r="AD2219" s="20"/>
      <c r="AE2219" s="12"/>
      <c r="AF2219" s="12"/>
    </row>
    <row r="2220" spans="1:32" ht="15" customHeight="1">
      <c r="A2220" s="14"/>
      <c r="B2220" s="3"/>
      <c r="C2220" s="20" t="s">
        <v>163</v>
      </c>
      <c r="D2220" s="21" t="s">
        <v>163</v>
      </c>
      <c r="E2220" s="21" t="s">
        <v>163</v>
      </c>
      <c r="F2220" s="22"/>
      <c r="G2220" s="21" t="s">
        <v>163</v>
      </c>
      <c r="H2220" s="20" t="s">
        <v>163</v>
      </c>
      <c r="I2220" s="23" t="s">
        <v>163</v>
      </c>
      <c r="J2220" s="23" t="s">
        <v>163</v>
      </c>
      <c r="K2220" s="24" t="s">
        <v>163</v>
      </c>
      <c r="L2220" s="20" t="s">
        <v>163</v>
      </c>
      <c r="M2220" s="12"/>
      <c r="N2220" s="12"/>
      <c r="O2220" s="12"/>
      <c r="P2220" s="12"/>
      <c r="Q2220" s="12"/>
      <c r="R2220" s="5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"/>
      <c r="AE2220" s="12"/>
      <c r="AF2220" s="12"/>
    </row>
    <row r="2221" spans="1:32" ht="15" customHeight="1">
      <c r="A2221" s="14"/>
      <c r="B2221" s="3"/>
      <c r="C2221" s="20" t="s">
        <v>163</v>
      </c>
      <c r="D2221" s="21" t="s">
        <v>163</v>
      </c>
      <c r="E2221" s="21" t="s">
        <v>163</v>
      </c>
      <c r="F2221" s="22"/>
      <c r="G2221" s="21" t="s">
        <v>163</v>
      </c>
      <c r="H2221" s="20" t="s">
        <v>163</v>
      </c>
      <c r="I2221" s="23" t="s">
        <v>163</v>
      </c>
      <c r="J2221" s="23" t="s">
        <v>163</v>
      </c>
      <c r="K2221" s="24" t="s">
        <v>163</v>
      </c>
      <c r="L2221" s="20" t="s">
        <v>163</v>
      </c>
      <c r="M2221" s="12"/>
      <c r="N2221" s="12"/>
      <c r="O2221" s="12"/>
      <c r="P2221" s="12"/>
      <c r="Q2221" s="12"/>
      <c r="R2221" s="5"/>
      <c r="S2221" s="20"/>
      <c r="T2221" s="20"/>
      <c r="U2221" s="20"/>
      <c r="V2221" s="20"/>
      <c r="W2221" s="20"/>
      <c r="X2221" s="20"/>
      <c r="Y2221" s="20"/>
      <c r="Z2221" s="20"/>
      <c r="AA2221" s="20"/>
      <c r="AB2221" s="20"/>
      <c r="AC2221" s="20"/>
      <c r="AD2221" s="20"/>
      <c r="AE2221" s="12"/>
      <c r="AF2221" s="12"/>
    </row>
    <row r="2222" spans="1:32" ht="15" customHeight="1">
      <c r="A2222" s="14"/>
      <c r="B2222" s="3"/>
      <c r="C2222" s="20" t="s">
        <v>163</v>
      </c>
      <c r="D2222" s="21" t="s">
        <v>163</v>
      </c>
      <c r="E2222" s="21" t="s">
        <v>163</v>
      </c>
      <c r="F2222" s="22"/>
      <c r="G2222" s="21" t="s">
        <v>163</v>
      </c>
      <c r="H2222" s="20" t="s">
        <v>163</v>
      </c>
      <c r="I2222" s="23" t="s">
        <v>163</v>
      </c>
      <c r="J2222" s="23" t="s">
        <v>163</v>
      </c>
      <c r="K2222" s="24" t="s">
        <v>163</v>
      </c>
      <c r="L2222" s="20" t="s">
        <v>163</v>
      </c>
      <c r="M2222" s="12"/>
      <c r="N2222" s="12"/>
      <c r="O2222" s="12"/>
      <c r="P2222" s="12"/>
      <c r="Q2222" s="12"/>
      <c r="R2222" s="5"/>
      <c r="S2222" s="20"/>
      <c r="T2222" s="20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12"/>
      <c r="AF2222" s="12"/>
    </row>
    <row r="2223" spans="1:32" ht="15" customHeight="1">
      <c r="A2223" s="14"/>
      <c r="B2223" s="3"/>
      <c r="C2223" s="20" t="s">
        <v>163</v>
      </c>
      <c r="D2223" s="21" t="s">
        <v>163</v>
      </c>
      <c r="E2223" s="21" t="s">
        <v>163</v>
      </c>
      <c r="F2223" s="22"/>
      <c r="G2223" s="21" t="s">
        <v>163</v>
      </c>
      <c r="H2223" s="20" t="s">
        <v>163</v>
      </c>
      <c r="I2223" s="23" t="s">
        <v>163</v>
      </c>
      <c r="J2223" s="23" t="s">
        <v>163</v>
      </c>
      <c r="K2223" s="24" t="s">
        <v>163</v>
      </c>
      <c r="L2223" s="20" t="s">
        <v>163</v>
      </c>
      <c r="M2223" s="12"/>
      <c r="N2223" s="12"/>
      <c r="O2223" s="12"/>
      <c r="P2223" s="12"/>
      <c r="Q2223" s="12"/>
      <c r="R2223" s="5"/>
      <c r="S2223" s="20"/>
      <c r="T2223" s="20"/>
      <c r="U2223" s="20"/>
      <c r="V2223" s="20"/>
      <c r="W2223" s="20"/>
      <c r="X2223" s="20"/>
      <c r="Y2223" s="20"/>
      <c r="Z2223" s="20"/>
      <c r="AA2223" s="20"/>
      <c r="AB2223" s="20"/>
      <c r="AC2223" s="20"/>
      <c r="AD2223" s="20"/>
      <c r="AE2223" s="12"/>
      <c r="AF2223" s="12"/>
    </row>
    <row r="2224" spans="1:32" ht="15" customHeight="1">
      <c r="A2224" s="14"/>
      <c r="B2224" s="3"/>
      <c r="C2224" s="20" t="s">
        <v>163</v>
      </c>
      <c r="D2224" s="21" t="s">
        <v>163</v>
      </c>
      <c r="E2224" s="21" t="s">
        <v>163</v>
      </c>
      <c r="F2224" s="22"/>
      <c r="G2224" s="21" t="s">
        <v>163</v>
      </c>
      <c r="H2224" s="20" t="s">
        <v>163</v>
      </c>
      <c r="I2224" s="23" t="s">
        <v>163</v>
      </c>
      <c r="J2224" s="23" t="s">
        <v>163</v>
      </c>
      <c r="K2224" s="24" t="s">
        <v>163</v>
      </c>
      <c r="L2224" s="20" t="s">
        <v>163</v>
      </c>
      <c r="M2224" s="12"/>
      <c r="N2224" s="12"/>
      <c r="O2224" s="12"/>
      <c r="P2224" s="12"/>
      <c r="Q2224" s="12"/>
      <c r="R2224" s="5"/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12"/>
      <c r="AF2224" s="12"/>
    </row>
    <row r="2225" spans="1:32" ht="15" customHeight="1">
      <c r="A2225" s="14"/>
      <c r="B2225" s="3"/>
      <c r="C2225" s="20" t="s">
        <v>163</v>
      </c>
      <c r="D2225" s="21" t="s">
        <v>163</v>
      </c>
      <c r="E2225" s="21" t="s">
        <v>163</v>
      </c>
      <c r="F2225" s="22"/>
      <c r="G2225" s="21" t="s">
        <v>163</v>
      </c>
      <c r="H2225" s="20" t="s">
        <v>163</v>
      </c>
      <c r="I2225" s="23" t="s">
        <v>163</v>
      </c>
      <c r="J2225" s="23" t="s">
        <v>163</v>
      </c>
      <c r="K2225" s="24" t="s">
        <v>163</v>
      </c>
      <c r="L2225" s="20" t="s">
        <v>163</v>
      </c>
      <c r="M2225" s="12"/>
      <c r="N2225" s="12"/>
      <c r="O2225" s="12"/>
      <c r="P2225" s="12"/>
      <c r="Q2225" s="12"/>
      <c r="R2225" s="5"/>
      <c r="S2225" s="20"/>
      <c r="T2225" s="20"/>
      <c r="U2225" s="20"/>
      <c r="V2225" s="20"/>
      <c r="W2225" s="20"/>
      <c r="X2225" s="20"/>
      <c r="Y2225" s="20"/>
      <c r="Z2225" s="20"/>
      <c r="AA2225" s="20"/>
      <c r="AB2225" s="20"/>
      <c r="AC2225" s="20"/>
      <c r="AD2225" s="20"/>
      <c r="AE2225" s="12"/>
      <c r="AF2225" s="12"/>
    </row>
    <row r="2226" spans="1:32" ht="15" customHeight="1">
      <c r="A2226" s="14"/>
      <c r="B2226" s="3"/>
      <c r="C2226" s="20" t="s">
        <v>163</v>
      </c>
      <c r="D2226" s="21" t="s">
        <v>163</v>
      </c>
      <c r="E2226" s="21" t="s">
        <v>163</v>
      </c>
      <c r="F2226" s="22"/>
      <c r="G2226" s="21" t="s">
        <v>163</v>
      </c>
      <c r="H2226" s="20" t="s">
        <v>163</v>
      </c>
      <c r="I2226" s="23" t="s">
        <v>163</v>
      </c>
      <c r="J2226" s="23" t="s">
        <v>163</v>
      </c>
      <c r="K2226" s="24" t="s">
        <v>163</v>
      </c>
      <c r="L2226" s="20" t="s">
        <v>163</v>
      </c>
      <c r="M2226" s="12"/>
      <c r="N2226" s="12"/>
      <c r="O2226" s="12"/>
      <c r="P2226" s="12"/>
      <c r="Q2226" s="12"/>
      <c r="R2226" s="5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12"/>
      <c r="AF2226" s="12"/>
    </row>
    <row r="2227" spans="1:32" ht="15" customHeight="1">
      <c r="A2227" s="14"/>
      <c r="B2227" s="3"/>
      <c r="C2227" s="20" t="s">
        <v>163</v>
      </c>
      <c r="D2227" s="21" t="s">
        <v>163</v>
      </c>
      <c r="E2227" s="21" t="s">
        <v>163</v>
      </c>
      <c r="F2227" s="22"/>
      <c r="G2227" s="21" t="s">
        <v>163</v>
      </c>
      <c r="H2227" s="20" t="s">
        <v>163</v>
      </c>
      <c r="I2227" s="23" t="s">
        <v>163</v>
      </c>
      <c r="J2227" s="23" t="s">
        <v>163</v>
      </c>
      <c r="K2227" s="24" t="s">
        <v>163</v>
      </c>
      <c r="L2227" s="20" t="s">
        <v>163</v>
      </c>
      <c r="M2227" s="12"/>
      <c r="N2227" s="12"/>
      <c r="O2227" s="12"/>
      <c r="P2227" s="12"/>
      <c r="Q2227" s="12"/>
      <c r="R2227" s="5"/>
      <c r="S2227" s="20"/>
      <c r="T2227" s="20"/>
      <c r="U2227" s="20"/>
      <c r="V2227" s="20"/>
      <c r="W2227" s="20"/>
      <c r="X2227" s="20"/>
      <c r="Y2227" s="20"/>
      <c r="Z2227" s="20"/>
      <c r="AA2227" s="20"/>
      <c r="AB2227" s="20"/>
      <c r="AC2227" s="20"/>
      <c r="AD2227" s="20"/>
      <c r="AE2227" s="12"/>
      <c r="AF2227" s="12"/>
    </row>
    <row r="2228" spans="1:32" ht="15" customHeight="1">
      <c r="A2228" s="14"/>
      <c r="B2228" s="3"/>
      <c r="C2228" s="20" t="s">
        <v>163</v>
      </c>
      <c r="D2228" s="21" t="s">
        <v>163</v>
      </c>
      <c r="E2228" s="21" t="s">
        <v>163</v>
      </c>
      <c r="F2228" s="22"/>
      <c r="G2228" s="21" t="s">
        <v>163</v>
      </c>
      <c r="H2228" s="20" t="s">
        <v>163</v>
      </c>
      <c r="I2228" s="23" t="s">
        <v>163</v>
      </c>
      <c r="J2228" s="23" t="s">
        <v>163</v>
      </c>
      <c r="K2228" s="24" t="s">
        <v>163</v>
      </c>
      <c r="L2228" s="20" t="s">
        <v>163</v>
      </c>
      <c r="M2228" s="12"/>
      <c r="N2228" s="12"/>
      <c r="O2228" s="12"/>
      <c r="P2228" s="12"/>
      <c r="Q2228" s="12"/>
      <c r="R2228" s="5"/>
      <c r="S2228" s="20"/>
      <c r="T2228" s="20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12"/>
      <c r="AF2228" s="12"/>
    </row>
    <row r="2229" spans="1:32" ht="15" customHeight="1">
      <c r="A2229" s="14"/>
      <c r="B2229" s="3"/>
      <c r="C2229" s="20" t="s">
        <v>163</v>
      </c>
      <c r="D2229" s="21" t="s">
        <v>163</v>
      </c>
      <c r="E2229" s="21" t="s">
        <v>163</v>
      </c>
      <c r="F2229" s="22"/>
      <c r="G2229" s="21" t="s">
        <v>163</v>
      </c>
      <c r="H2229" s="20" t="s">
        <v>163</v>
      </c>
      <c r="I2229" s="23" t="s">
        <v>163</v>
      </c>
      <c r="J2229" s="23" t="s">
        <v>163</v>
      </c>
      <c r="K2229" s="24" t="s">
        <v>163</v>
      </c>
      <c r="L2229" s="20" t="s">
        <v>163</v>
      </c>
      <c r="M2229" s="12"/>
      <c r="N2229" s="12"/>
      <c r="O2229" s="12"/>
      <c r="P2229" s="12"/>
      <c r="Q2229" s="12"/>
      <c r="R2229" s="5"/>
      <c r="S2229" s="20"/>
      <c r="T2229" s="20"/>
      <c r="U2229" s="20"/>
      <c r="V2229" s="20"/>
      <c r="W2229" s="20"/>
      <c r="X2229" s="20"/>
      <c r="Y2229" s="20"/>
      <c r="Z2229" s="20"/>
      <c r="AA2229" s="20"/>
      <c r="AB2229" s="20"/>
      <c r="AC2229" s="20"/>
      <c r="AD2229" s="20"/>
      <c r="AE2229" s="12"/>
      <c r="AF2229" s="12"/>
    </row>
    <row r="2230" spans="1:32" ht="15" customHeight="1">
      <c r="A2230" s="14"/>
      <c r="B2230" s="3"/>
      <c r="C2230" s="20" t="s">
        <v>163</v>
      </c>
      <c r="D2230" s="21" t="s">
        <v>163</v>
      </c>
      <c r="E2230" s="21" t="s">
        <v>163</v>
      </c>
      <c r="F2230" s="22"/>
      <c r="G2230" s="21" t="s">
        <v>163</v>
      </c>
      <c r="H2230" s="20" t="s">
        <v>163</v>
      </c>
      <c r="I2230" s="23" t="s">
        <v>163</v>
      </c>
      <c r="J2230" s="23" t="s">
        <v>163</v>
      </c>
      <c r="K2230" s="24" t="s">
        <v>163</v>
      </c>
      <c r="L2230" s="20" t="s">
        <v>163</v>
      </c>
      <c r="M2230" s="12"/>
      <c r="N2230" s="12"/>
      <c r="O2230" s="12"/>
      <c r="P2230" s="12"/>
      <c r="Q2230" s="12"/>
      <c r="R2230" s="5"/>
      <c r="S2230" s="20"/>
      <c r="T2230" s="20"/>
      <c r="U2230" s="20"/>
      <c r="V2230" s="20"/>
      <c r="W2230" s="20"/>
      <c r="X2230" s="20"/>
      <c r="Y2230" s="20"/>
      <c r="Z2230" s="20"/>
      <c r="AA2230" s="20"/>
      <c r="AB2230" s="20"/>
      <c r="AC2230" s="20"/>
      <c r="AD2230" s="20"/>
      <c r="AE2230" s="12"/>
      <c r="AF2230" s="12"/>
    </row>
    <row r="2231" spans="1:32" ht="15" customHeight="1">
      <c r="A2231" s="14"/>
      <c r="B2231" s="3"/>
      <c r="C2231" s="20" t="s">
        <v>163</v>
      </c>
      <c r="D2231" s="21" t="s">
        <v>163</v>
      </c>
      <c r="E2231" s="21" t="s">
        <v>163</v>
      </c>
      <c r="F2231" s="22"/>
      <c r="G2231" s="21" t="s">
        <v>163</v>
      </c>
      <c r="H2231" s="20" t="s">
        <v>163</v>
      </c>
      <c r="I2231" s="23" t="s">
        <v>163</v>
      </c>
      <c r="J2231" s="23" t="s">
        <v>163</v>
      </c>
      <c r="K2231" s="24" t="s">
        <v>163</v>
      </c>
      <c r="L2231" s="20" t="s">
        <v>163</v>
      </c>
      <c r="M2231" s="12"/>
      <c r="N2231" s="12"/>
      <c r="O2231" s="12"/>
      <c r="P2231" s="12"/>
      <c r="Q2231" s="12"/>
      <c r="R2231" s="5"/>
      <c r="S2231" s="20"/>
      <c r="T2231" s="20"/>
      <c r="U2231" s="20"/>
      <c r="V2231" s="20"/>
      <c r="W2231" s="20"/>
      <c r="X2231" s="20"/>
      <c r="Y2231" s="20"/>
      <c r="Z2231" s="20"/>
      <c r="AA2231" s="20"/>
      <c r="AB2231" s="20"/>
      <c r="AC2231" s="20"/>
      <c r="AD2231" s="20"/>
      <c r="AE2231" s="12"/>
      <c r="AF2231" s="12"/>
    </row>
    <row r="2232" spans="1:32" ht="15" customHeight="1">
      <c r="A2232" s="14"/>
      <c r="B2232" s="3"/>
      <c r="C2232" s="20" t="s">
        <v>163</v>
      </c>
      <c r="D2232" s="21" t="s">
        <v>163</v>
      </c>
      <c r="E2232" s="21" t="s">
        <v>163</v>
      </c>
      <c r="F2232" s="22"/>
      <c r="G2232" s="21" t="s">
        <v>163</v>
      </c>
      <c r="H2232" s="20" t="s">
        <v>163</v>
      </c>
      <c r="I2232" s="23" t="s">
        <v>163</v>
      </c>
      <c r="J2232" s="23" t="s">
        <v>163</v>
      </c>
      <c r="K2232" s="24" t="s">
        <v>163</v>
      </c>
      <c r="L2232" s="20" t="s">
        <v>163</v>
      </c>
      <c r="M2232" s="12"/>
      <c r="N2232" s="12"/>
      <c r="O2232" s="12"/>
      <c r="P2232" s="12"/>
      <c r="Q2232" s="12"/>
      <c r="R2232" s="5"/>
      <c r="S2232" s="20"/>
      <c r="T2232" s="20"/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0"/>
      <c r="AE2232" s="12"/>
      <c r="AF2232" s="12"/>
    </row>
    <row r="2233" spans="1:32" ht="15" customHeight="1">
      <c r="A2233" s="14"/>
      <c r="B2233" s="3"/>
      <c r="C2233" s="20" t="s">
        <v>163</v>
      </c>
      <c r="D2233" s="21" t="s">
        <v>163</v>
      </c>
      <c r="E2233" s="21" t="s">
        <v>163</v>
      </c>
      <c r="F2233" s="22"/>
      <c r="G2233" s="21" t="s">
        <v>163</v>
      </c>
      <c r="H2233" s="20" t="s">
        <v>163</v>
      </c>
      <c r="I2233" s="23" t="s">
        <v>163</v>
      </c>
      <c r="J2233" s="23" t="s">
        <v>163</v>
      </c>
      <c r="K2233" s="24" t="s">
        <v>163</v>
      </c>
      <c r="L2233" s="20" t="s">
        <v>163</v>
      </c>
      <c r="M2233" s="12"/>
      <c r="N2233" s="12"/>
      <c r="O2233" s="12"/>
      <c r="P2233" s="12"/>
      <c r="Q2233" s="12"/>
      <c r="R2233" s="5"/>
      <c r="S2233" s="20"/>
      <c r="T2233" s="20"/>
      <c r="U2233" s="20"/>
      <c r="V2233" s="20"/>
      <c r="W2233" s="20"/>
      <c r="X2233" s="20"/>
      <c r="Y2233" s="20"/>
      <c r="Z2233" s="20"/>
      <c r="AA2233" s="20"/>
      <c r="AB2233" s="20"/>
      <c r="AC2233" s="20"/>
      <c r="AD2233" s="20"/>
      <c r="AE2233" s="12"/>
      <c r="AF2233" s="12"/>
    </row>
    <row r="2234" spans="1:32" ht="15" customHeight="1">
      <c r="A2234" s="14"/>
      <c r="B2234" s="3"/>
      <c r="C2234" s="20" t="s">
        <v>163</v>
      </c>
      <c r="D2234" s="21" t="s">
        <v>163</v>
      </c>
      <c r="E2234" s="21" t="s">
        <v>163</v>
      </c>
      <c r="F2234" s="22"/>
      <c r="G2234" s="21" t="s">
        <v>163</v>
      </c>
      <c r="H2234" s="20" t="s">
        <v>163</v>
      </c>
      <c r="I2234" s="23" t="s">
        <v>163</v>
      </c>
      <c r="J2234" s="23" t="s">
        <v>163</v>
      </c>
      <c r="K2234" s="24" t="s">
        <v>163</v>
      </c>
      <c r="L2234" s="20" t="s">
        <v>163</v>
      </c>
      <c r="M2234" s="12"/>
      <c r="N2234" s="12"/>
      <c r="O2234" s="12"/>
      <c r="P2234" s="12"/>
      <c r="Q2234" s="12"/>
      <c r="R2234" s="5"/>
      <c r="S2234" s="20"/>
      <c r="T2234" s="20"/>
      <c r="U2234" s="20"/>
      <c r="V2234" s="20"/>
      <c r="W2234" s="20"/>
      <c r="X2234" s="20"/>
      <c r="Y2234" s="20"/>
      <c r="Z2234" s="20"/>
      <c r="AA2234" s="20"/>
      <c r="AB2234" s="20"/>
      <c r="AC2234" s="20"/>
      <c r="AD2234" s="20"/>
      <c r="AE2234" s="12"/>
      <c r="AF2234" s="12"/>
    </row>
    <row r="2235" spans="1:32" ht="15" customHeight="1">
      <c r="A2235" s="14"/>
      <c r="B2235" s="3"/>
      <c r="C2235" s="20" t="s">
        <v>163</v>
      </c>
      <c r="D2235" s="21" t="s">
        <v>163</v>
      </c>
      <c r="E2235" s="21" t="s">
        <v>163</v>
      </c>
      <c r="F2235" s="22"/>
      <c r="G2235" s="21" t="s">
        <v>163</v>
      </c>
      <c r="H2235" s="20" t="s">
        <v>163</v>
      </c>
      <c r="I2235" s="23" t="s">
        <v>163</v>
      </c>
      <c r="J2235" s="23" t="s">
        <v>163</v>
      </c>
      <c r="K2235" s="24" t="s">
        <v>163</v>
      </c>
      <c r="L2235" s="20" t="s">
        <v>163</v>
      </c>
      <c r="M2235" s="12"/>
      <c r="N2235" s="12"/>
      <c r="O2235" s="12"/>
      <c r="P2235" s="12"/>
      <c r="Q2235" s="12"/>
      <c r="R2235" s="5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12"/>
      <c r="AF2235" s="12"/>
    </row>
    <row r="2236" spans="1:32" ht="15" customHeight="1">
      <c r="A2236" s="14"/>
      <c r="B2236" s="3"/>
      <c r="C2236" s="20" t="s">
        <v>163</v>
      </c>
      <c r="D2236" s="21" t="s">
        <v>163</v>
      </c>
      <c r="E2236" s="21" t="s">
        <v>163</v>
      </c>
      <c r="F2236" s="22"/>
      <c r="G2236" s="21" t="s">
        <v>163</v>
      </c>
      <c r="H2236" s="20" t="s">
        <v>163</v>
      </c>
      <c r="I2236" s="23" t="s">
        <v>163</v>
      </c>
      <c r="J2236" s="23" t="s">
        <v>163</v>
      </c>
      <c r="K2236" s="24" t="s">
        <v>163</v>
      </c>
      <c r="L2236" s="20" t="s">
        <v>163</v>
      </c>
      <c r="M2236" s="12"/>
      <c r="N2236" s="12"/>
      <c r="O2236" s="12"/>
      <c r="P2236" s="12"/>
      <c r="Q2236" s="12"/>
      <c r="R2236" s="5"/>
      <c r="S2236" s="20"/>
      <c r="T2236" s="20"/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0"/>
      <c r="AE2236" s="12"/>
      <c r="AF2236" s="12"/>
    </row>
    <row r="2237" spans="1:32" ht="15" customHeight="1">
      <c r="A2237" s="14"/>
      <c r="B2237" s="3"/>
      <c r="C2237" s="20" t="s">
        <v>163</v>
      </c>
      <c r="D2237" s="21" t="s">
        <v>163</v>
      </c>
      <c r="E2237" s="21" t="s">
        <v>163</v>
      </c>
      <c r="F2237" s="22"/>
      <c r="G2237" s="21" t="s">
        <v>163</v>
      </c>
      <c r="H2237" s="20" t="s">
        <v>163</v>
      </c>
      <c r="I2237" s="23" t="s">
        <v>163</v>
      </c>
      <c r="J2237" s="23" t="s">
        <v>163</v>
      </c>
      <c r="K2237" s="24" t="s">
        <v>163</v>
      </c>
      <c r="L2237" s="20" t="s">
        <v>163</v>
      </c>
      <c r="M2237" s="12"/>
      <c r="N2237" s="12"/>
      <c r="O2237" s="12"/>
      <c r="P2237" s="12"/>
      <c r="Q2237" s="12"/>
      <c r="R2237" s="5"/>
      <c r="S2237" s="20"/>
      <c r="T2237" s="20"/>
      <c r="U2237" s="20"/>
      <c r="V2237" s="20"/>
      <c r="W2237" s="20"/>
      <c r="X2237" s="20"/>
      <c r="Y2237" s="20"/>
      <c r="Z2237" s="20"/>
      <c r="AA2237" s="20"/>
      <c r="AB2237" s="20"/>
      <c r="AC2237" s="20"/>
      <c r="AD2237" s="20"/>
      <c r="AE2237" s="12"/>
      <c r="AF2237" s="12"/>
    </row>
    <row r="2238" spans="1:32" ht="15" customHeight="1">
      <c r="A2238" s="14"/>
      <c r="B2238" s="3"/>
      <c r="C2238" s="20" t="s">
        <v>163</v>
      </c>
      <c r="D2238" s="21" t="s">
        <v>163</v>
      </c>
      <c r="E2238" s="21" t="s">
        <v>163</v>
      </c>
      <c r="F2238" s="22"/>
      <c r="G2238" s="21" t="s">
        <v>163</v>
      </c>
      <c r="H2238" s="20" t="s">
        <v>163</v>
      </c>
      <c r="I2238" s="23" t="s">
        <v>163</v>
      </c>
      <c r="J2238" s="23" t="s">
        <v>163</v>
      </c>
      <c r="K2238" s="24" t="s">
        <v>163</v>
      </c>
      <c r="L2238" s="20" t="s">
        <v>163</v>
      </c>
      <c r="M2238" s="12"/>
      <c r="N2238" s="12"/>
      <c r="O2238" s="12"/>
      <c r="P2238" s="12"/>
      <c r="Q2238" s="12"/>
      <c r="R2238" s="5"/>
      <c r="S2238" s="20"/>
      <c r="T2238" s="20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"/>
      <c r="AE2238" s="12"/>
      <c r="AF2238" s="12"/>
    </row>
    <row r="2239" spans="1:32" ht="15" customHeight="1">
      <c r="A2239" s="14"/>
      <c r="B2239" s="3"/>
      <c r="C2239" s="20" t="s">
        <v>163</v>
      </c>
      <c r="D2239" s="21" t="s">
        <v>163</v>
      </c>
      <c r="E2239" s="21" t="s">
        <v>163</v>
      </c>
      <c r="F2239" s="22"/>
      <c r="G2239" s="21" t="s">
        <v>163</v>
      </c>
      <c r="H2239" s="20" t="s">
        <v>163</v>
      </c>
      <c r="I2239" s="23" t="s">
        <v>163</v>
      </c>
      <c r="J2239" s="23" t="s">
        <v>163</v>
      </c>
      <c r="K2239" s="24" t="s">
        <v>163</v>
      </c>
      <c r="L2239" s="20" t="s">
        <v>163</v>
      </c>
      <c r="M2239" s="12"/>
      <c r="N2239" s="12"/>
      <c r="O2239" s="12"/>
      <c r="P2239" s="12"/>
      <c r="Q2239" s="12"/>
      <c r="R2239" s="5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20"/>
      <c r="AD2239" s="20"/>
      <c r="AE2239" s="12"/>
      <c r="AF2239" s="12"/>
    </row>
    <row r="2240" spans="1:32" ht="15" customHeight="1">
      <c r="A2240" s="14"/>
      <c r="B2240" s="3"/>
      <c r="C2240" s="20" t="s">
        <v>163</v>
      </c>
      <c r="D2240" s="21" t="s">
        <v>163</v>
      </c>
      <c r="E2240" s="21" t="s">
        <v>163</v>
      </c>
      <c r="F2240" s="22"/>
      <c r="G2240" s="21" t="s">
        <v>163</v>
      </c>
      <c r="H2240" s="20" t="s">
        <v>163</v>
      </c>
      <c r="I2240" s="23" t="s">
        <v>163</v>
      </c>
      <c r="J2240" s="23" t="s">
        <v>163</v>
      </c>
      <c r="K2240" s="24" t="s">
        <v>163</v>
      </c>
      <c r="L2240" s="20" t="s">
        <v>163</v>
      </c>
      <c r="M2240" s="12"/>
      <c r="N2240" s="12"/>
      <c r="O2240" s="12"/>
      <c r="P2240" s="12"/>
      <c r="Q2240" s="12"/>
      <c r="R2240" s="5"/>
      <c r="S2240" s="20"/>
      <c r="T2240" s="20"/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0"/>
      <c r="AE2240" s="12"/>
      <c r="AF2240" s="12"/>
    </row>
    <row r="2241" spans="1:32" ht="15" customHeight="1">
      <c r="A2241" s="14"/>
      <c r="B2241" s="3"/>
      <c r="C2241" s="20" t="s">
        <v>163</v>
      </c>
      <c r="D2241" s="21" t="s">
        <v>163</v>
      </c>
      <c r="E2241" s="21" t="s">
        <v>163</v>
      </c>
      <c r="F2241" s="22"/>
      <c r="G2241" s="21" t="s">
        <v>163</v>
      </c>
      <c r="H2241" s="20" t="s">
        <v>163</v>
      </c>
      <c r="I2241" s="23" t="s">
        <v>163</v>
      </c>
      <c r="J2241" s="23" t="s">
        <v>163</v>
      </c>
      <c r="K2241" s="24" t="s">
        <v>163</v>
      </c>
      <c r="L2241" s="20" t="s">
        <v>163</v>
      </c>
      <c r="M2241" s="12"/>
      <c r="N2241" s="12"/>
      <c r="O2241" s="12"/>
      <c r="P2241" s="12"/>
      <c r="Q2241" s="12"/>
      <c r="R2241" s="5"/>
      <c r="S2241" s="20"/>
      <c r="T2241" s="20"/>
      <c r="U2241" s="20"/>
      <c r="V2241" s="20"/>
      <c r="W2241" s="20"/>
      <c r="X2241" s="20"/>
      <c r="Y2241" s="20"/>
      <c r="Z2241" s="20"/>
      <c r="AA2241" s="20"/>
      <c r="AB2241" s="20"/>
      <c r="AC2241" s="20"/>
      <c r="AD2241" s="20"/>
      <c r="AE2241" s="12"/>
      <c r="AF2241" s="12"/>
    </row>
    <row r="2242" spans="1:32" ht="15" customHeight="1">
      <c r="A2242" s="14"/>
      <c r="B2242" s="3"/>
      <c r="C2242" s="20" t="s">
        <v>163</v>
      </c>
      <c r="D2242" s="21" t="s">
        <v>163</v>
      </c>
      <c r="E2242" s="21" t="s">
        <v>163</v>
      </c>
      <c r="F2242" s="22"/>
      <c r="G2242" s="21" t="s">
        <v>163</v>
      </c>
      <c r="H2242" s="20" t="s">
        <v>163</v>
      </c>
      <c r="I2242" s="23" t="s">
        <v>163</v>
      </c>
      <c r="J2242" s="23" t="s">
        <v>163</v>
      </c>
      <c r="K2242" s="24" t="s">
        <v>163</v>
      </c>
      <c r="L2242" s="20" t="s">
        <v>163</v>
      </c>
      <c r="M2242" s="12"/>
      <c r="N2242" s="12"/>
      <c r="O2242" s="12"/>
      <c r="P2242" s="12"/>
      <c r="Q2242" s="12"/>
      <c r="R2242" s="5"/>
      <c r="S2242" s="20"/>
      <c r="T2242" s="20"/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0"/>
      <c r="AE2242" s="12"/>
      <c r="AF2242" s="12"/>
    </row>
    <row r="2243" spans="1:32" ht="15" customHeight="1">
      <c r="A2243" s="14"/>
      <c r="B2243" s="3"/>
      <c r="C2243" s="20" t="s">
        <v>163</v>
      </c>
      <c r="D2243" s="21" t="s">
        <v>163</v>
      </c>
      <c r="E2243" s="21" t="s">
        <v>163</v>
      </c>
      <c r="F2243" s="22"/>
      <c r="G2243" s="21" t="s">
        <v>163</v>
      </c>
      <c r="H2243" s="20" t="s">
        <v>163</v>
      </c>
      <c r="I2243" s="23" t="s">
        <v>163</v>
      </c>
      <c r="J2243" s="23" t="s">
        <v>163</v>
      </c>
      <c r="K2243" s="24" t="s">
        <v>163</v>
      </c>
      <c r="L2243" s="20" t="s">
        <v>163</v>
      </c>
      <c r="M2243" s="12"/>
      <c r="N2243" s="12"/>
      <c r="O2243" s="12"/>
      <c r="P2243" s="12"/>
      <c r="Q2243" s="12"/>
      <c r="R2243" s="5"/>
      <c r="S2243" s="20"/>
      <c r="T2243" s="20"/>
      <c r="U2243" s="20"/>
      <c r="V2243" s="20"/>
      <c r="W2243" s="20"/>
      <c r="X2243" s="20"/>
      <c r="Y2243" s="20"/>
      <c r="Z2243" s="20"/>
      <c r="AA2243" s="20"/>
      <c r="AB2243" s="20"/>
      <c r="AC2243" s="20"/>
      <c r="AD2243" s="20"/>
      <c r="AE2243" s="12"/>
      <c r="AF2243" s="12"/>
    </row>
    <row r="2244" spans="1:32" ht="15" customHeight="1">
      <c r="A2244" s="14"/>
      <c r="B2244" s="3"/>
      <c r="C2244" s="20" t="s">
        <v>163</v>
      </c>
      <c r="D2244" s="21" t="s">
        <v>163</v>
      </c>
      <c r="E2244" s="21" t="s">
        <v>163</v>
      </c>
      <c r="F2244" s="22"/>
      <c r="G2244" s="21" t="s">
        <v>163</v>
      </c>
      <c r="H2244" s="20" t="s">
        <v>163</v>
      </c>
      <c r="I2244" s="23" t="s">
        <v>163</v>
      </c>
      <c r="J2244" s="23" t="s">
        <v>163</v>
      </c>
      <c r="K2244" s="24" t="s">
        <v>163</v>
      </c>
      <c r="L2244" s="20" t="s">
        <v>163</v>
      </c>
      <c r="M2244" s="12"/>
      <c r="N2244" s="12"/>
      <c r="O2244" s="12"/>
      <c r="P2244" s="12"/>
      <c r="Q2244" s="12"/>
      <c r="R2244" s="5"/>
      <c r="S2244" s="20"/>
      <c r="T2244" s="20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0"/>
      <c r="AE2244" s="12"/>
      <c r="AF2244" s="12"/>
    </row>
    <row r="2245" spans="1:32" ht="15" customHeight="1">
      <c r="A2245" s="14"/>
      <c r="B2245" s="3"/>
      <c r="C2245" s="20" t="s">
        <v>163</v>
      </c>
      <c r="D2245" s="21" t="s">
        <v>163</v>
      </c>
      <c r="E2245" s="21" t="s">
        <v>163</v>
      </c>
      <c r="F2245" s="22"/>
      <c r="G2245" s="21" t="s">
        <v>163</v>
      </c>
      <c r="H2245" s="20" t="s">
        <v>163</v>
      </c>
      <c r="I2245" s="23" t="s">
        <v>163</v>
      </c>
      <c r="J2245" s="23" t="s">
        <v>163</v>
      </c>
      <c r="K2245" s="24" t="s">
        <v>163</v>
      </c>
      <c r="L2245" s="20" t="s">
        <v>163</v>
      </c>
      <c r="M2245" s="12"/>
      <c r="N2245" s="12"/>
      <c r="O2245" s="12"/>
      <c r="P2245" s="12"/>
      <c r="Q2245" s="12"/>
      <c r="R2245" s="5"/>
      <c r="S2245" s="20"/>
      <c r="T2245" s="20"/>
      <c r="U2245" s="20"/>
      <c r="V2245" s="20"/>
      <c r="W2245" s="20"/>
      <c r="X2245" s="20"/>
      <c r="Y2245" s="20"/>
      <c r="Z2245" s="20"/>
      <c r="AA2245" s="20"/>
      <c r="AB2245" s="20"/>
      <c r="AC2245" s="20"/>
      <c r="AD2245" s="20"/>
      <c r="AE2245" s="12"/>
      <c r="AF2245" s="12"/>
    </row>
    <row r="2246" spans="1:32" ht="15" customHeight="1">
      <c r="A2246" s="14"/>
      <c r="B2246" s="3"/>
      <c r="C2246" s="20" t="s">
        <v>163</v>
      </c>
      <c r="D2246" s="21" t="s">
        <v>163</v>
      </c>
      <c r="E2246" s="21" t="s">
        <v>163</v>
      </c>
      <c r="F2246" s="22"/>
      <c r="G2246" s="21" t="s">
        <v>163</v>
      </c>
      <c r="H2246" s="20" t="s">
        <v>163</v>
      </c>
      <c r="I2246" s="23" t="s">
        <v>163</v>
      </c>
      <c r="J2246" s="23" t="s">
        <v>163</v>
      </c>
      <c r="K2246" s="24" t="s">
        <v>163</v>
      </c>
      <c r="L2246" s="20" t="s">
        <v>163</v>
      </c>
      <c r="M2246" s="12"/>
      <c r="N2246" s="12"/>
      <c r="O2246" s="12"/>
      <c r="P2246" s="12"/>
      <c r="Q2246" s="12"/>
      <c r="R2246" s="5"/>
      <c r="S2246" s="20"/>
      <c r="T2246" s="20"/>
      <c r="U2246" s="20"/>
      <c r="V2246" s="20"/>
      <c r="W2246" s="20"/>
      <c r="X2246" s="20"/>
      <c r="Y2246" s="20"/>
      <c r="Z2246" s="20"/>
      <c r="AA2246" s="20"/>
      <c r="AB2246" s="20"/>
      <c r="AC2246" s="20"/>
      <c r="AD2246" s="20"/>
      <c r="AE2246" s="12"/>
      <c r="AF2246" s="12"/>
    </row>
    <row r="2247" spans="1:32" ht="15" customHeight="1">
      <c r="A2247" s="14"/>
      <c r="B2247" s="3"/>
      <c r="C2247" s="20" t="s">
        <v>163</v>
      </c>
      <c r="D2247" s="21" t="s">
        <v>163</v>
      </c>
      <c r="E2247" s="21" t="s">
        <v>163</v>
      </c>
      <c r="F2247" s="22"/>
      <c r="G2247" s="21" t="s">
        <v>163</v>
      </c>
      <c r="H2247" s="20" t="s">
        <v>163</v>
      </c>
      <c r="I2247" s="23" t="s">
        <v>163</v>
      </c>
      <c r="J2247" s="23" t="s">
        <v>163</v>
      </c>
      <c r="K2247" s="24" t="s">
        <v>163</v>
      </c>
      <c r="L2247" s="20" t="s">
        <v>163</v>
      </c>
      <c r="M2247" s="12"/>
      <c r="N2247" s="12"/>
      <c r="O2247" s="12"/>
      <c r="P2247" s="12"/>
      <c r="Q2247" s="12"/>
      <c r="R2247" s="5"/>
      <c r="S2247" s="20"/>
      <c r="T2247" s="20"/>
      <c r="U2247" s="20"/>
      <c r="V2247" s="20"/>
      <c r="W2247" s="20"/>
      <c r="X2247" s="20"/>
      <c r="Y2247" s="20"/>
      <c r="Z2247" s="20"/>
      <c r="AA2247" s="20"/>
      <c r="AB2247" s="20"/>
      <c r="AC2247" s="20"/>
      <c r="AD2247" s="20"/>
      <c r="AE2247" s="12"/>
      <c r="AF2247" s="12"/>
    </row>
    <row r="2248" spans="1:32" ht="15" customHeight="1">
      <c r="A2248" s="14"/>
      <c r="B2248" s="3"/>
      <c r="C2248" s="20" t="s">
        <v>163</v>
      </c>
      <c r="D2248" s="21" t="s">
        <v>163</v>
      </c>
      <c r="E2248" s="21" t="s">
        <v>163</v>
      </c>
      <c r="F2248" s="22"/>
      <c r="G2248" s="21" t="s">
        <v>163</v>
      </c>
      <c r="H2248" s="20" t="s">
        <v>163</v>
      </c>
      <c r="I2248" s="23" t="s">
        <v>163</v>
      </c>
      <c r="J2248" s="23" t="s">
        <v>163</v>
      </c>
      <c r="K2248" s="24" t="s">
        <v>163</v>
      </c>
      <c r="L2248" s="20" t="s">
        <v>163</v>
      </c>
      <c r="M2248" s="12"/>
      <c r="N2248" s="12"/>
      <c r="O2248" s="12"/>
      <c r="P2248" s="12"/>
      <c r="Q2248" s="12"/>
      <c r="R2248" s="5"/>
      <c r="S2248" s="20"/>
      <c r="T2248" s="20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0"/>
      <c r="AE2248" s="12"/>
      <c r="AF2248" s="12"/>
    </row>
    <row r="2249" spans="1:32" ht="15" customHeight="1">
      <c r="A2249" s="14"/>
      <c r="B2249" s="3"/>
      <c r="C2249" s="20" t="s">
        <v>163</v>
      </c>
      <c r="D2249" s="21" t="s">
        <v>163</v>
      </c>
      <c r="E2249" s="21" t="s">
        <v>163</v>
      </c>
      <c r="F2249" s="22"/>
      <c r="G2249" s="21" t="s">
        <v>163</v>
      </c>
      <c r="H2249" s="20" t="s">
        <v>163</v>
      </c>
      <c r="I2249" s="23" t="s">
        <v>163</v>
      </c>
      <c r="J2249" s="23" t="s">
        <v>163</v>
      </c>
      <c r="K2249" s="24" t="s">
        <v>163</v>
      </c>
      <c r="L2249" s="20" t="s">
        <v>163</v>
      </c>
      <c r="M2249" s="12"/>
      <c r="N2249" s="12"/>
      <c r="O2249" s="12"/>
      <c r="P2249" s="12"/>
      <c r="Q2249" s="12"/>
      <c r="R2249" s="5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12"/>
      <c r="AF2249" s="12"/>
    </row>
    <row r="2250" spans="1:32" ht="15" customHeight="1">
      <c r="A2250" s="14"/>
      <c r="B2250" s="3"/>
      <c r="C2250" s="20" t="s">
        <v>163</v>
      </c>
      <c r="D2250" s="21" t="s">
        <v>163</v>
      </c>
      <c r="E2250" s="21" t="s">
        <v>163</v>
      </c>
      <c r="F2250" s="22"/>
      <c r="G2250" s="21" t="s">
        <v>163</v>
      </c>
      <c r="H2250" s="20" t="s">
        <v>163</v>
      </c>
      <c r="I2250" s="23" t="s">
        <v>163</v>
      </c>
      <c r="J2250" s="23" t="s">
        <v>163</v>
      </c>
      <c r="K2250" s="24" t="s">
        <v>163</v>
      </c>
      <c r="L2250" s="20" t="s">
        <v>163</v>
      </c>
      <c r="M2250" s="12"/>
      <c r="N2250" s="12"/>
      <c r="O2250" s="12"/>
      <c r="P2250" s="12"/>
      <c r="Q2250" s="12"/>
      <c r="R2250" s="5"/>
      <c r="S2250" s="20"/>
      <c r="T2250" s="20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12"/>
      <c r="AF2250" s="12"/>
    </row>
    <row r="2251" spans="1:32" ht="15" customHeight="1">
      <c r="A2251" s="14"/>
      <c r="B2251" s="3"/>
      <c r="C2251" s="20" t="s">
        <v>163</v>
      </c>
      <c r="D2251" s="21" t="s">
        <v>163</v>
      </c>
      <c r="E2251" s="21" t="s">
        <v>163</v>
      </c>
      <c r="F2251" s="22"/>
      <c r="G2251" s="21" t="s">
        <v>163</v>
      </c>
      <c r="H2251" s="20" t="s">
        <v>163</v>
      </c>
      <c r="I2251" s="23" t="s">
        <v>163</v>
      </c>
      <c r="J2251" s="23" t="s">
        <v>163</v>
      </c>
      <c r="K2251" s="24" t="s">
        <v>163</v>
      </c>
      <c r="L2251" s="20" t="s">
        <v>163</v>
      </c>
      <c r="M2251" s="12"/>
      <c r="N2251" s="12"/>
      <c r="O2251" s="12"/>
      <c r="P2251" s="12"/>
      <c r="Q2251" s="12"/>
      <c r="R2251" s="5"/>
      <c r="S2251" s="20"/>
      <c r="T2251" s="20"/>
      <c r="U2251" s="20"/>
      <c r="V2251" s="20"/>
      <c r="W2251" s="20"/>
      <c r="X2251" s="20"/>
      <c r="Y2251" s="20"/>
      <c r="Z2251" s="20"/>
      <c r="AA2251" s="20"/>
      <c r="AB2251" s="20"/>
      <c r="AC2251" s="20"/>
      <c r="AD2251" s="20"/>
      <c r="AE2251" s="12"/>
      <c r="AF2251" s="12"/>
    </row>
    <row r="2252" spans="1:32" ht="15" customHeight="1">
      <c r="A2252" s="14"/>
      <c r="B2252" s="3"/>
      <c r="C2252" s="20" t="s">
        <v>163</v>
      </c>
      <c r="D2252" s="21" t="s">
        <v>163</v>
      </c>
      <c r="E2252" s="21" t="s">
        <v>163</v>
      </c>
      <c r="F2252" s="22"/>
      <c r="G2252" s="21" t="s">
        <v>163</v>
      </c>
      <c r="H2252" s="20" t="s">
        <v>163</v>
      </c>
      <c r="I2252" s="23" t="s">
        <v>163</v>
      </c>
      <c r="J2252" s="23" t="s">
        <v>163</v>
      </c>
      <c r="K2252" s="24" t="s">
        <v>163</v>
      </c>
      <c r="L2252" s="20" t="s">
        <v>163</v>
      </c>
      <c r="M2252" s="12"/>
      <c r="N2252" s="12"/>
      <c r="O2252" s="12"/>
      <c r="P2252" s="12"/>
      <c r="Q2252" s="12"/>
      <c r="R2252" s="5"/>
      <c r="S2252" s="20"/>
      <c r="T2252" s="20"/>
      <c r="U2252" s="20"/>
      <c r="V2252" s="20"/>
      <c r="W2252" s="20"/>
      <c r="X2252" s="20"/>
      <c r="Y2252" s="20"/>
      <c r="Z2252" s="20"/>
      <c r="AA2252" s="20"/>
      <c r="AB2252" s="20"/>
      <c r="AC2252" s="20"/>
      <c r="AD2252" s="20"/>
      <c r="AE2252" s="12"/>
      <c r="AF2252" s="12"/>
    </row>
    <row r="2253" spans="1:32" ht="15" customHeight="1">
      <c r="A2253" s="14"/>
      <c r="B2253" s="3"/>
      <c r="C2253" s="20" t="s">
        <v>163</v>
      </c>
      <c r="D2253" s="21" t="s">
        <v>163</v>
      </c>
      <c r="E2253" s="21" t="s">
        <v>163</v>
      </c>
      <c r="F2253" s="22"/>
      <c r="G2253" s="21" t="s">
        <v>163</v>
      </c>
      <c r="H2253" s="20" t="s">
        <v>163</v>
      </c>
      <c r="I2253" s="23" t="s">
        <v>163</v>
      </c>
      <c r="J2253" s="23" t="s">
        <v>163</v>
      </c>
      <c r="K2253" s="24" t="s">
        <v>163</v>
      </c>
      <c r="L2253" s="20" t="s">
        <v>163</v>
      </c>
      <c r="M2253" s="12"/>
      <c r="N2253" s="12"/>
      <c r="O2253" s="12"/>
      <c r="P2253" s="12"/>
      <c r="Q2253" s="12"/>
      <c r="R2253" s="5"/>
      <c r="S2253" s="20"/>
      <c r="T2253" s="20"/>
      <c r="U2253" s="20"/>
      <c r="V2253" s="20"/>
      <c r="W2253" s="20"/>
      <c r="X2253" s="20"/>
      <c r="Y2253" s="20"/>
      <c r="Z2253" s="20"/>
      <c r="AA2253" s="20"/>
      <c r="AB2253" s="20"/>
      <c r="AC2253" s="20"/>
      <c r="AD2253" s="20"/>
      <c r="AE2253" s="12"/>
      <c r="AF2253" s="12"/>
    </row>
    <row r="2254" spans="1:32" ht="15" customHeight="1">
      <c r="A2254" s="14"/>
      <c r="B2254" s="3"/>
      <c r="C2254" s="20" t="s">
        <v>163</v>
      </c>
      <c r="D2254" s="21" t="s">
        <v>163</v>
      </c>
      <c r="E2254" s="21" t="s">
        <v>163</v>
      </c>
      <c r="F2254" s="22"/>
      <c r="G2254" s="21" t="s">
        <v>163</v>
      </c>
      <c r="H2254" s="20" t="s">
        <v>163</v>
      </c>
      <c r="I2254" s="23" t="s">
        <v>163</v>
      </c>
      <c r="J2254" s="23" t="s">
        <v>163</v>
      </c>
      <c r="K2254" s="24" t="s">
        <v>163</v>
      </c>
      <c r="L2254" s="20" t="s">
        <v>163</v>
      </c>
      <c r="M2254" s="12"/>
      <c r="N2254" s="12"/>
      <c r="O2254" s="12"/>
      <c r="P2254" s="12"/>
      <c r="Q2254" s="12"/>
      <c r="R2254" s="5"/>
      <c r="S2254" s="20"/>
      <c r="T2254" s="20"/>
      <c r="U2254" s="20"/>
      <c r="V2254" s="20"/>
      <c r="W2254" s="20"/>
      <c r="X2254" s="20"/>
      <c r="Y2254" s="20"/>
      <c r="Z2254" s="20"/>
      <c r="AA2254" s="20"/>
      <c r="AB2254" s="20"/>
      <c r="AC2254" s="20"/>
      <c r="AD2254" s="20"/>
      <c r="AE2254" s="12"/>
      <c r="AF2254" s="12"/>
    </row>
    <row r="2255" spans="1:32" ht="15" customHeight="1">
      <c r="A2255" s="14"/>
      <c r="B2255" s="3"/>
      <c r="C2255" s="20" t="s">
        <v>163</v>
      </c>
      <c r="D2255" s="21" t="s">
        <v>163</v>
      </c>
      <c r="E2255" s="21" t="s">
        <v>163</v>
      </c>
      <c r="F2255" s="22"/>
      <c r="G2255" s="21" t="s">
        <v>163</v>
      </c>
      <c r="H2255" s="20" t="s">
        <v>163</v>
      </c>
      <c r="I2255" s="23" t="s">
        <v>163</v>
      </c>
      <c r="J2255" s="23" t="s">
        <v>163</v>
      </c>
      <c r="K2255" s="24" t="s">
        <v>163</v>
      </c>
      <c r="L2255" s="20" t="s">
        <v>163</v>
      </c>
      <c r="M2255" s="12"/>
      <c r="N2255" s="12"/>
      <c r="O2255" s="12"/>
      <c r="P2255" s="12"/>
      <c r="Q2255" s="12"/>
      <c r="R2255" s="5"/>
      <c r="S2255" s="20"/>
      <c r="T2255" s="20"/>
      <c r="U2255" s="20"/>
      <c r="V2255" s="20"/>
      <c r="W2255" s="20"/>
      <c r="X2255" s="20"/>
      <c r="Y2255" s="20"/>
      <c r="Z2255" s="20"/>
      <c r="AA2255" s="20"/>
      <c r="AB2255" s="20"/>
      <c r="AC2255" s="20"/>
      <c r="AD2255" s="20"/>
      <c r="AE2255" s="12"/>
      <c r="AF2255" s="12"/>
    </row>
    <row r="2256" spans="1:32" ht="15" customHeight="1">
      <c r="A2256" s="14"/>
      <c r="B2256" s="3"/>
      <c r="C2256" s="20" t="s">
        <v>163</v>
      </c>
      <c r="D2256" s="21" t="s">
        <v>163</v>
      </c>
      <c r="E2256" s="21" t="s">
        <v>163</v>
      </c>
      <c r="F2256" s="22"/>
      <c r="G2256" s="21" t="s">
        <v>163</v>
      </c>
      <c r="H2256" s="20" t="s">
        <v>163</v>
      </c>
      <c r="I2256" s="23" t="s">
        <v>163</v>
      </c>
      <c r="J2256" s="23" t="s">
        <v>163</v>
      </c>
      <c r="K2256" s="24" t="s">
        <v>163</v>
      </c>
      <c r="L2256" s="20" t="s">
        <v>163</v>
      </c>
      <c r="M2256" s="12"/>
      <c r="N2256" s="12"/>
      <c r="O2256" s="12"/>
      <c r="P2256" s="12"/>
      <c r="Q2256" s="12"/>
      <c r="R2256" s="5"/>
      <c r="S2256" s="20"/>
      <c r="T2256" s="20"/>
      <c r="U2256" s="20"/>
      <c r="V2256" s="20"/>
      <c r="W2256" s="20"/>
      <c r="X2256" s="20"/>
      <c r="Y2256" s="20"/>
      <c r="Z2256" s="20"/>
      <c r="AA2256" s="20"/>
      <c r="AB2256" s="20"/>
      <c r="AC2256" s="20"/>
      <c r="AD2256" s="20"/>
      <c r="AE2256" s="12"/>
      <c r="AF2256" s="12"/>
    </row>
    <row r="2257" spans="1:32" ht="15" customHeight="1">
      <c r="A2257" s="14"/>
      <c r="B2257" s="3"/>
      <c r="C2257" s="20" t="s">
        <v>163</v>
      </c>
      <c r="D2257" s="21" t="s">
        <v>163</v>
      </c>
      <c r="E2257" s="21" t="s">
        <v>163</v>
      </c>
      <c r="F2257" s="22"/>
      <c r="G2257" s="21" t="s">
        <v>163</v>
      </c>
      <c r="H2257" s="20" t="s">
        <v>163</v>
      </c>
      <c r="I2257" s="23" t="s">
        <v>163</v>
      </c>
      <c r="J2257" s="23" t="s">
        <v>163</v>
      </c>
      <c r="K2257" s="24" t="s">
        <v>163</v>
      </c>
      <c r="L2257" s="20" t="s">
        <v>163</v>
      </c>
      <c r="M2257" s="12"/>
      <c r="N2257" s="12"/>
      <c r="O2257" s="12"/>
      <c r="P2257" s="12"/>
      <c r="Q2257" s="12"/>
      <c r="R2257" s="5"/>
      <c r="S2257" s="20"/>
      <c r="T2257" s="20"/>
      <c r="U2257" s="20"/>
      <c r="V2257" s="20"/>
      <c r="W2257" s="20"/>
      <c r="X2257" s="20"/>
      <c r="Y2257" s="20"/>
      <c r="Z2257" s="20"/>
      <c r="AA2257" s="20"/>
      <c r="AB2257" s="20"/>
      <c r="AC2257" s="20"/>
      <c r="AD2257" s="20"/>
      <c r="AE2257" s="12"/>
      <c r="AF2257" s="12"/>
    </row>
    <row r="2258" spans="1:32" ht="15" customHeight="1">
      <c r="A2258" s="14"/>
      <c r="B2258" s="3"/>
      <c r="C2258" s="20" t="s">
        <v>163</v>
      </c>
      <c r="D2258" s="21" t="s">
        <v>163</v>
      </c>
      <c r="E2258" s="21" t="s">
        <v>163</v>
      </c>
      <c r="F2258" s="22"/>
      <c r="G2258" s="21" t="s">
        <v>163</v>
      </c>
      <c r="H2258" s="20" t="s">
        <v>163</v>
      </c>
      <c r="I2258" s="23" t="s">
        <v>163</v>
      </c>
      <c r="J2258" s="23" t="s">
        <v>163</v>
      </c>
      <c r="K2258" s="24" t="s">
        <v>163</v>
      </c>
      <c r="L2258" s="20" t="s">
        <v>163</v>
      </c>
      <c r="M2258" s="12"/>
      <c r="N2258" s="12"/>
      <c r="O2258" s="12"/>
      <c r="P2258" s="12"/>
      <c r="Q2258" s="12"/>
      <c r="R2258" s="5"/>
      <c r="S2258" s="20"/>
      <c r="T2258" s="2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12"/>
      <c r="AF2258" s="12"/>
    </row>
    <row r="2259" spans="1:32" ht="15" customHeight="1">
      <c r="A2259" s="14"/>
      <c r="B2259" s="3"/>
      <c r="C2259" s="20" t="s">
        <v>163</v>
      </c>
      <c r="D2259" s="21" t="s">
        <v>163</v>
      </c>
      <c r="E2259" s="21" t="s">
        <v>163</v>
      </c>
      <c r="F2259" s="22"/>
      <c r="G2259" s="21" t="s">
        <v>163</v>
      </c>
      <c r="H2259" s="20" t="s">
        <v>163</v>
      </c>
      <c r="I2259" s="23" t="s">
        <v>163</v>
      </c>
      <c r="J2259" s="23" t="s">
        <v>163</v>
      </c>
      <c r="K2259" s="24" t="s">
        <v>163</v>
      </c>
      <c r="L2259" s="20" t="s">
        <v>163</v>
      </c>
      <c r="M2259" s="12"/>
      <c r="N2259" s="12"/>
      <c r="O2259" s="12"/>
      <c r="P2259" s="12"/>
      <c r="Q2259" s="12"/>
      <c r="R2259" s="5"/>
      <c r="S2259" s="20"/>
      <c r="T2259" s="20"/>
      <c r="U2259" s="20"/>
      <c r="V2259" s="20"/>
      <c r="W2259" s="20"/>
      <c r="X2259" s="20"/>
      <c r="Y2259" s="20"/>
      <c r="Z2259" s="20"/>
      <c r="AA2259" s="20"/>
      <c r="AB2259" s="20"/>
      <c r="AC2259" s="20"/>
      <c r="AD2259" s="20"/>
      <c r="AE2259" s="12"/>
      <c r="AF2259" s="12"/>
    </row>
    <row r="2260" spans="1:32" ht="15" customHeight="1">
      <c r="A2260" s="14"/>
      <c r="B2260" s="3"/>
      <c r="C2260" s="20" t="s">
        <v>163</v>
      </c>
      <c r="D2260" s="21" t="s">
        <v>163</v>
      </c>
      <c r="E2260" s="21" t="s">
        <v>163</v>
      </c>
      <c r="F2260" s="22"/>
      <c r="G2260" s="21" t="s">
        <v>163</v>
      </c>
      <c r="H2260" s="20" t="s">
        <v>163</v>
      </c>
      <c r="I2260" s="23" t="s">
        <v>163</v>
      </c>
      <c r="J2260" s="23" t="s">
        <v>163</v>
      </c>
      <c r="K2260" s="24" t="s">
        <v>163</v>
      </c>
      <c r="L2260" s="20" t="s">
        <v>163</v>
      </c>
      <c r="M2260" s="12"/>
      <c r="N2260" s="12"/>
      <c r="O2260" s="12"/>
      <c r="P2260" s="12"/>
      <c r="Q2260" s="12"/>
      <c r="R2260" s="5"/>
      <c r="S2260" s="20"/>
      <c r="T2260" s="2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12"/>
      <c r="AF2260" s="12"/>
    </row>
    <row r="2261" spans="1:32" ht="15" customHeight="1">
      <c r="A2261" s="14"/>
      <c r="B2261" s="3"/>
      <c r="C2261" s="20" t="s">
        <v>163</v>
      </c>
      <c r="D2261" s="21" t="s">
        <v>163</v>
      </c>
      <c r="E2261" s="21" t="s">
        <v>163</v>
      </c>
      <c r="F2261" s="22"/>
      <c r="G2261" s="21" t="s">
        <v>163</v>
      </c>
      <c r="H2261" s="20" t="s">
        <v>163</v>
      </c>
      <c r="I2261" s="23" t="s">
        <v>163</v>
      </c>
      <c r="J2261" s="23" t="s">
        <v>163</v>
      </c>
      <c r="K2261" s="24" t="s">
        <v>163</v>
      </c>
      <c r="L2261" s="20" t="s">
        <v>163</v>
      </c>
      <c r="M2261" s="12"/>
      <c r="N2261" s="12"/>
      <c r="O2261" s="12"/>
      <c r="P2261" s="12"/>
      <c r="Q2261" s="12"/>
      <c r="R2261" s="5"/>
      <c r="S2261" s="20"/>
      <c r="T2261" s="20"/>
      <c r="U2261" s="20"/>
      <c r="V2261" s="20"/>
      <c r="W2261" s="20"/>
      <c r="X2261" s="20"/>
      <c r="Y2261" s="20"/>
      <c r="Z2261" s="20"/>
      <c r="AA2261" s="20"/>
      <c r="AB2261" s="20"/>
      <c r="AC2261" s="20"/>
      <c r="AD2261" s="20"/>
      <c r="AE2261" s="12"/>
      <c r="AF2261" s="12"/>
    </row>
    <row r="2262" spans="1:32" ht="15" customHeight="1">
      <c r="A2262" s="14"/>
      <c r="B2262" s="3"/>
      <c r="C2262" s="20" t="s">
        <v>163</v>
      </c>
      <c r="D2262" s="21" t="s">
        <v>163</v>
      </c>
      <c r="E2262" s="21" t="s">
        <v>163</v>
      </c>
      <c r="F2262" s="22"/>
      <c r="G2262" s="21" t="s">
        <v>163</v>
      </c>
      <c r="H2262" s="20" t="s">
        <v>163</v>
      </c>
      <c r="I2262" s="23" t="s">
        <v>163</v>
      </c>
      <c r="J2262" s="23" t="s">
        <v>163</v>
      </c>
      <c r="K2262" s="24" t="s">
        <v>163</v>
      </c>
      <c r="L2262" s="20" t="s">
        <v>163</v>
      </c>
      <c r="M2262" s="12"/>
      <c r="N2262" s="12"/>
      <c r="O2262" s="12"/>
      <c r="P2262" s="12"/>
      <c r="Q2262" s="12"/>
      <c r="R2262" s="5"/>
      <c r="S2262" s="20"/>
      <c r="T2262" s="20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12"/>
      <c r="AF2262" s="12"/>
    </row>
    <row r="2263" spans="1:32" ht="15" customHeight="1">
      <c r="A2263" s="14"/>
      <c r="B2263" s="3"/>
      <c r="C2263" s="20" t="s">
        <v>163</v>
      </c>
      <c r="D2263" s="21" t="s">
        <v>163</v>
      </c>
      <c r="E2263" s="21" t="s">
        <v>163</v>
      </c>
      <c r="F2263" s="22"/>
      <c r="G2263" s="21" t="s">
        <v>163</v>
      </c>
      <c r="H2263" s="20" t="s">
        <v>163</v>
      </c>
      <c r="I2263" s="23" t="s">
        <v>163</v>
      </c>
      <c r="J2263" s="23" t="s">
        <v>163</v>
      </c>
      <c r="K2263" s="24" t="s">
        <v>163</v>
      </c>
      <c r="L2263" s="20" t="s">
        <v>163</v>
      </c>
      <c r="M2263" s="12"/>
      <c r="N2263" s="12"/>
      <c r="O2263" s="12"/>
      <c r="P2263" s="12"/>
      <c r="Q2263" s="12"/>
      <c r="R2263" s="5"/>
      <c r="S2263" s="20"/>
      <c r="T2263" s="20"/>
      <c r="U2263" s="20"/>
      <c r="V2263" s="20"/>
      <c r="W2263" s="20"/>
      <c r="X2263" s="20"/>
      <c r="Y2263" s="20"/>
      <c r="Z2263" s="20"/>
      <c r="AA2263" s="20"/>
      <c r="AB2263" s="20"/>
      <c r="AC2263" s="20"/>
      <c r="AD2263" s="20"/>
      <c r="AE2263" s="12"/>
      <c r="AF2263" s="12"/>
    </row>
    <row r="2264" spans="1:32" ht="15" customHeight="1">
      <c r="A2264" s="14"/>
      <c r="B2264" s="3"/>
      <c r="C2264" s="20" t="s">
        <v>163</v>
      </c>
      <c r="D2264" s="21" t="s">
        <v>163</v>
      </c>
      <c r="E2264" s="21" t="s">
        <v>163</v>
      </c>
      <c r="F2264" s="22"/>
      <c r="G2264" s="21" t="s">
        <v>163</v>
      </c>
      <c r="H2264" s="20" t="s">
        <v>163</v>
      </c>
      <c r="I2264" s="23" t="s">
        <v>163</v>
      </c>
      <c r="J2264" s="23" t="s">
        <v>163</v>
      </c>
      <c r="K2264" s="24" t="s">
        <v>163</v>
      </c>
      <c r="L2264" s="20" t="s">
        <v>163</v>
      </c>
      <c r="M2264" s="12"/>
      <c r="N2264" s="12"/>
      <c r="O2264" s="12"/>
      <c r="P2264" s="12"/>
      <c r="Q2264" s="12"/>
      <c r="R2264" s="5"/>
      <c r="S2264" s="20"/>
      <c r="T2264" s="20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"/>
      <c r="AE2264" s="12"/>
      <c r="AF2264" s="12"/>
    </row>
    <row r="2265" spans="1:32" ht="15" customHeight="1">
      <c r="A2265" s="14"/>
      <c r="B2265" s="3"/>
      <c r="C2265" s="20" t="s">
        <v>163</v>
      </c>
      <c r="D2265" s="21" t="s">
        <v>163</v>
      </c>
      <c r="E2265" s="21" t="s">
        <v>163</v>
      </c>
      <c r="F2265" s="22"/>
      <c r="G2265" s="21" t="s">
        <v>163</v>
      </c>
      <c r="H2265" s="20" t="s">
        <v>163</v>
      </c>
      <c r="I2265" s="23" t="s">
        <v>163</v>
      </c>
      <c r="J2265" s="23" t="s">
        <v>163</v>
      </c>
      <c r="K2265" s="24" t="s">
        <v>163</v>
      </c>
      <c r="L2265" s="20" t="s">
        <v>163</v>
      </c>
      <c r="M2265" s="12"/>
      <c r="N2265" s="12"/>
      <c r="O2265" s="12"/>
      <c r="P2265" s="12"/>
      <c r="Q2265" s="12"/>
      <c r="R2265" s="5"/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12"/>
      <c r="AF2265" s="12"/>
    </row>
    <row r="2266" spans="1:32" ht="15" customHeight="1">
      <c r="A2266" s="14"/>
      <c r="B2266" s="3"/>
      <c r="C2266" s="20" t="s">
        <v>163</v>
      </c>
      <c r="D2266" s="21" t="s">
        <v>163</v>
      </c>
      <c r="E2266" s="21" t="s">
        <v>163</v>
      </c>
      <c r="F2266" s="22"/>
      <c r="G2266" s="21" t="s">
        <v>163</v>
      </c>
      <c r="H2266" s="20" t="s">
        <v>163</v>
      </c>
      <c r="I2266" s="23" t="s">
        <v>163</v>
      </c>
      <c r="J2266" s="23" t="s">
        <v>163</v>
      </c>
      <c r="K2266" s="24" t="s">
        <v>163</v>
      </c>
      <c r="L2266" s="20" t="s">
        <v>163</v>
      </c>
      <c r="M2266" s="12"/>
      <c r="N2266" s="12"/>
      <c r="O2266" s="12"/>
      <c r="P2266" s="12"/>
      <c r="Q2266" s="12"/>
      <c r="R2266" s="5"/>
      <c r="S2266" s="20"/>
      <c r="T2266" s="20"/>
      <c r="U2266" s="20"/>
      <c r="V2266" s="20"/>
      <c r="W2266" s="20"/>
      <c r="X2266" s="20"/>
      <c r="Y2266" s="20"/>
      <c r="Z2266" s="20"/>
      <c r="AA2266" s="20"/>
      <c r="AB2266" s="20"/>
      <c r="AC2266" s="20"/>
      <c r="AD2266" s="20"/>
      <c r="AE2266" s="12"/>
      <c r="AF2266" s="12"/>
    </row>
    <row r="2267" spans="1:32" ht="15" customHeight="1">
      <c r="A2267" s="14"/>
      <c r="B2267" s="3"/>
      <c r="C2267" s="20" t="s">
        <v>163</v>
      </c>
      <c r="D2267" s="21" t="s">
        <v>163</v>
      </c>
      <c r="E2267" s="21" t="s">
        <v>163</v>
      </c>
      <c r="F2267" s="22"/>
      <c r="G2267" s="21" t="s">
        <v>163</v>
      </c>
      <c r="H2267" s="20" t="s">
        <v>163</v>
      </c>
      <c r="I2267" s="23" t="s">
        <v>163</v>
      </c>
      <c r="J2267" s="23" t="s">
        <v>163</v>
      </c>
      <c r="K2267" s="24" t="s">
        <v>163</v>
      </c>
      <c r="L2267" s="20" t="s">
        <v>163</v>
      </c>
      <c r="M2267" s="12"/>
      <c r="N2267" s="12"/>
      <c r="O2267" s="12"/>
      <c r="P2267" s="12"/>
      <c r="Q2267" s="12"/>
      <c r="R2267" s="5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12"/>
      <c r="AF2267" s="12"/>
    </row>
    <row r="2268" spans="1:32" ht="15" customHeight="1">
      <c r="A2268" s="14"/>
      <c r="B2268" s="3"/>
      <c r="C2268" s="20" t="s">
        <v>163</v>
      </c>
      <c r="D2268" s="21" t="s">
        <v>163</v>
      </c>
      <c r="E2268" s="21" t="s">
        <v>163</v>
      </c>
      <c r="F2268" s="22"/>
      <c r="G2268" s="21" t="s">
        <v>163</v>
      </c>
      <c r="H2268" s="20" t="s">
        <v>163</v>
      </c>
      <c r="I2268" s="23" t="s">
        <v>163</v>
      </c>
      <c r="J2268" s="23" t="s">
        <v>163</v>
      </c>
      <c r="K2268" s="24" t="s">
        <v>163</v>
      </c>
      <c r="L2268" s="20" t="s">
        <v>163</v>
      </c>
      <c r="M2268" s="12"/>
      <c r="N2268" s="12"/>
      <c r="O2268" s="12"/>
      <c r="P2268" s="12"/>
      <c r="Q2268" s="12"/>
      <c r="R2268" s="5"/>
      <c r="S2268" s="20"/>
      <c r="T2268" s="20"/>
      <c r="U2268" s="20"/>
      <c r="V2268" s="20"/>
      <c r="W2268" s="20"/>
      <c r="X2268" s="20"/>
      <c r="Y2268" s="20"/>
      <c r="Z2268" s="20"/>
      <c r="AA2268" s="20"/>
      <c r="AB2268" s="20"/>
      <c r="AC2268" s="20"/>
      <c r="AD2268" s="20"/>
      <c r="AE2268" s="12"/>
      <c r="AF2268" s="12"/>
    </row>
    <row r="2269" spans="1:32" ht="15" customHeight="1">
      <c r="A2269" s="14"/>
      <c r="B2269" s="3"/>
      <c r="C2269" s="20" t="s">
        <v>163</v>
      </c>
      <c r="D2269" s="21" t="s">
        <v>163</v>
      </c>
      <c r="E2269" s="21" t="s">
        <v>163</v>
      </c>
      <c r="F2269" s="22"/>
      <c r="G2269" s="21" t="s">
        <v>163</v>
      </c>
      <c r="H2269" s="20" t="s">
        <v>163</v>
      </c>
      <c r="I2269" s="23" t="s">
        <v>163</v>
      </c>
      <c r="J2269" s="23" t="s">
        <v>163</v>
      </c>
      <c r="K2269" s="24" t="s">
        <v>163</v>
      </c>
      <c r="L2269" s="20" t="s">
        <v>163</v>
      </c>
      <c r="M2269" s="12"/>
      <c r="N2269" s="12"/>
      <c r="O2269" s="12"/>
      <c r="P2269" s="12"/>
      <c r="Q2269" s="12"/>
      <c r="R2269" s="5"/>
      <c r="S2269" s="20"/>
      <c r="T2269" s="20"/>
      <c r="U2269" s="20"/>
      <c r="V2269" s="20"/>
      <c r="W2269" s="20"/>
      <c r="X2269" s="20"/>
      <c r="Y2269" s="20"/>
      <c r="Z2269" s="20"/>
      <c r="AA2269" s="20"/>
      <c r="AB2269" s="20"/>
      <c r="AC2269" s="20"/>
      <c r="AD2269" s="20"/>
      <c r="AE2269" s="12"/>
      <c r="AF2269" s="12"/>
    </row>
    <row r="2270" spans="1:32" ht="15" customHeight="1">
      <c r="A2270" s="14"/>
      <c r="B2270" s="3"/>
      <c r="C2270" s="20" t="s">
        <v>163</v>
      </c>
      <c r="D2270" s="21" t="s">
        <v>163</v>
      </c>
      <c r="E2270" s="21" t="s">
        <v>163</v>
      </c>
      <c r="F2270" s="22"/>
      <c r="G2270" s="21" t="s">
        <v>163</v>
      </c>
      <c r="H2270" s="20" t="s">
        <v>163</v>
      </c>
      <c r="I2270" s="23" t="s">
        <v>163</v>
      </c>
      <c r="J2270" s="23" t="s">
        <v>163</v>
      </c>
      <c r="K2270" s="24" t="s">
        <v>163</v>
      </c>
      <c r="L2270" s="20" t="s">
        <v>163</v>
      </c>
      <c r="M2270" s="12"/>
      <c r="N2270" s="12"/>
      <c r="O2270" s="12"/>
      <c r="P2270" s="12"/>
      <c r="Q2270" s="12"/>
      <c r="R2270" s="5"/>
      <c r="S2270" s="20"/>
      <c r="T2270" s="20"/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0"/>
      <c r="AE2270" s="12"/>
      <c r="AF2270" s="12"/>
    </row>
    <row r="2271" spans="1:32" ht="15" customHeight="1">
      <c r="A2271" s="14"/>
      <c r="B2271" s="3"/>
      <c r="C2271" s="20" t="s">
        <v>163</v>
      </c>
      <c r="D2271" s="21" t="s">
        <v>163</v>
      </c>
      <c r="E2271" s="21" t="s">
        <v>163</v>
      </c>
      <c r="F2271" s="22"/>
      <c r="G2271" s="21" t="s">
        <v>163</v>
      </c>
      <c r="H2271" s="20" t="s">
        <v>163</v>
      </c>
      <c r="I2271" s="23" t="s">
        <v>163</v>
      </c>
      <c r="J2271" s="23" t="s">
        <v>163</v>
      </c>
      <c r="K2271" s="24" t="s">
        <v>163</v>
      </c>
      <c r="L2271" s="20" t="s">
        <v>163</v>
      </c>
      <c r="M2271" s="12"/>
      <c r="N2271" s="12"/>
      <c r="O2271" s="12"/>
      <c r="P2271" s="12"/>
      <c r="Q2271" s="12"/>
      <c r="R2271" s="5"/>
      <c r="S2271" s="20"/>
      <c r="T2271" s="2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12"/>
      <c r="AF2271" s="12"/>
    </row>
    <row r="2272" spans="1:32" ht="15" customHeight="1">
      <c r="A2272" s="14"/>
      <c r="B2272" s="3"/>
      <c r="C2272" s="20" t="s">
        <v>163</v>
      </c>
      <c r="D2272" s="21" t="s">
        <v>163</v>
      </c>
      <c r="E2272" s="21" t="s">
        <v>163</v>
      </c>
      <c r="F2272" s="22"/>
      <c r="G2272" s="21" t="s">
        <v>163</v>
      </c>
      <c r="H2272" s="20" t="s">
        <v>163</v>
      </c>
      <c r="I2272" s="23" t="s">
        <v>163</v>
      </c>
      <c r="J2272" s="23" t="s">
        <v>163</v>
      </c>
      <c r="K2272" s="24" t="s">
        <v>163</v>
      </c>
      <c r="L2272" s="20" t="s">
        <v>163</v>
      </c>
      <c r="M2272" s="12"/>
      <c r="N2272" s="12"/>
      <c r="O2272" s="12"/>
      <c r="P2272" s="12"/>
      <c r="Q2272" s="12"/>
      <c r="R2272" s="5"/>
      <c r="S2272" s="20"/>
      <c r="T2272" s="20"/>
      <c r="U2272" s="20"/>
      <c r="V2272" s="20"/>
      <c r="W2272" s="20"/>
      <c r="X2272" s="20"/>
      <c r="Y2272" s="20"/>
      <c r="Z2272" s="20"/>
      <c r="AA2272" s="20"/>
      <c r="AB2272" s="20"/>
      <c r="AC2272" s="20"/>
      <c r="AD2272" s="20"/>
      <c r="AE2272" s="12"/>
      <c r="AF2272" s="12"/>
    </row>
    <row r="2273" spans="1:32" ht="15" customHeight="1">
      <c r="A2273" s="14"/>
      <c r="B2273" s="3"/>
      <c r="C2273" s="20" t="s">
        <v>163</v>
      </c>
      <c r="D2273" s="21" t="s">
        <v>163</v>
      </c>
      <c r="E2273" s="21" t="s">
        <v>163</v>
      </c>
      <c r="F2273" s="22"/>
      <c r="G2273" s="21" t="s">
        <v>163</v>
      </c>
      <c r="H2273" s="20" t="s">
        <v>163</v>
      </c>
      <c r="I2273" s="23" t="s">
        <v>163</v>
      </c>
      <c r="J2273" s="23" t="s">
        <v>163</v>
      </c>
      <c r="K2273" s="24" t="s">
        <v>163</v>
      </c>
      <c r="L2273" s="20" t="s">
        <v>163</v>
      </c>
      <c r="M2273" s="12"/>
      <c r="N2273" s="12"/>
      <c r="O2273" s="12"/>
      <c r="P2273" s="12"/>
      <c r="Q2273" s="12"/>
      <c r="R2273" s="5"/>
      <c r="S2273" s="20"/>
      <c r="T2273" s="20"/>
      <c r="U2273" s="20"/>
      <c r="V2273" s="20"/>
      <c r="W2273" s="20"/>
      <c r="X2273" s="20"/>
      <c r="Y2273" s="20"/>
      <c r="Z2273" s="20"/>
      <c r="AA2273" s="20"/>
      <c r="AB2273" s="20"/>
      <c r="AC2273" s="20"/>
      <c r="AD2273" s="20"/>
      <c r="AE2273" s="12"/>
      <c r="AF2273" s="12"/>
    </row>
    <row r="2274" spans="1:32" ht="15" customHeight="1">
      <c r="A2274" s="14"/>
      <c r="B2274" s="3"/>
      <c r="C2274" s="20" t="s">
        <v>163</v>
      </c>
      <c r="D2274" s="21" t="s">
        <v>163</v>
      </c>
      <c r="E2274" s="21" t="s">
        <v>163</v>
      </c>
      <c r="F2274" s="22"/>
      <c r="G2274" s="21" t="s">
        <v>163</v>
      </c>
      <c r="H2274" s="20" t="s">
        <v>163</v>
      </c>
      <c r="I2274" s="23" t="s">
        <v>163</v>
      </c>
      <c r="J2274" s="23" t="s">
        <v>163</v>
      </c>
      <c r="K2274" s="24" t="s">
        <v>163</v>
      </c>
      <c r="L2274" s="20" t="s">
        <v>163</v>
      </c>
      <c r="M2274" s="12"/>
      <c r="N2274" s="12"/>
      <c r="O2274" s="12"/>
      <c r="P2274" s="12"/>
      <c r="Q2274" s="12"/>
      <c r="R2274" s="5"/>
      <c r="S2274" s="20"/>
      <c r="T2274" s="20"/>
      <c r="U2274" s="20"/>
      <c r="V2274" s="20"/>
      <c r="W2274" s="20"/>
      <c r="X2274" s="20"/>
      <c r="Y2274" s="20"/>
      <c r="Z2274" s="20"/>
      <c r="AA2274" s="20"/>
      <c r="AB2274" s="20"/>
      <c r="AC2274" s="20"/>
      <c r="AD2274" s="20"/>
      <c r="AE2274" s="12"/>
      <c r="AF2274" s="12"/>
    </row>
    <row r="2275" spans="1:32" ht="15" customHeight="1">
      <c r="A2275" s="14"/>
      <c r="B2275" s="3"/>
      <c r="C2275" s="20" t="s">
        <v>163</v>
      </c>
      <c r="D2275" s="21" t="s">
        <v>163</v>
      </c>
      <c r="E2275" s="21" t="s">
        <v>163</v>
      </c>
      <c r="F2275" s="22"/>
      <c r="G2275" s="21" t="s">
        <v>163</v>
      </c>
      <c r="H2275" s="20" t="s">
        <v>163</v>
      </c>
      <c r="I2275" s="23" t="s">
        <v>163</v>
      </c>
      <c r="J2275" s="23" t="s">
        <v>163</v>
      </c>
      <c r="K2275" s="24" t="s">
        <v>163</v>
      </c>
      <c r="L2275" s="20" t="s">
        <v>163</v>
      </c>
      <c r="M2275" s="12"/>
      <c r="N2275" s="12"/>
      <c r="O2275" s="12"/>
      <c r="P2275" s="12"/>
      <c r="Q2275" s="12"/>
      <c r="R2275" s="5"/>
      <c r="S2275" s="20"/>
      <c r="T2275" s="20"/>
      <c r="U2275" s="20"/>
      <c r="V2275" s="20"/>
      <c r="W2275" s="20"/>
      <c r="X2275" s="20"/>
      <c r="Y2275" s="20"/>
      <c r="Z2275" s="20"/>
      <c r="AA2275" s="20"/>
      <c r="AB2275" s="20"/>
      <c r="AC2275" s="20"/>
      <c r="AD2275" s="20"/>
      <c r="AE2275" s="12"/>
      <c r="AF2275" s="12"/>
    </row>
    <row r="2276" spans="1:32" ht="15" customHeight="1">
      <c r="A2276" s="14"/>
      <c r="B2276" s="3"/>
      <c r="C2276" s="20" t="s">
        <v>163</v>
      </c>
      <c r="D2276" s="21" t="s">
        <v>163</v>
      </c>
      <c r="E2276" s="21" t="s">
        <v>163</v>
      </c>
      <c r="F2276" s="22"/>
      <c r="G2276" s="21" t="s">
        <v>163</v>
      </c>
      <c r="H2276" s="20" t="s">
        <v>163</v>
      </c>
      <c r="I2276" s="23" t="s">
        <v>163</v>
      </c>
      <c r="J2276" s="23" t="s">
        <v>163</v>
      </c>
      <c r="K2276" s="24" t="s">
        <v>163</v>
      </c>
      <c r="L2276" s="20" t="s">
        <v>163</v>
      </c>
      <c r="M2276" s="12"/>
      <c r="N2276" s="12"/>
      <c r="O2276" s="12"/>
      <c r="P2276" s="12"/>
      <c r="Q2276" s="12"/>
      <c r="R2276" s="5"/>
      <c r="S2276" s="20"/>
      <c r="T2276" s="20"/>
      <c r="U2276" s="20"/>
      <c r="V2276" s="20"/>
      <c r="W2276" s="20"/>
      <c r="X2276" s="20"/>
      <c r="Y2276" s="20"/>
      <c r="Z2276" s="20"/>
      <c r="AA2276" s="20"/>
      <c r="AB2276" s="20"/>
      <c r="AC2276" s="20"/>
      <c r="AD2276" s="20"/>
      <c r="AE2276" s="12"/>
      <c r="AF2276" s="12"/>
    </row>
    <row r="2277" spans="1:32" ht="15" customHeight="1">
      <c r="A2277" s="14"/>
      <c r="B2277" s="3"/>
      <c r="C2277" s="20" t="s">
        <v>163</v>
      </c>
      <c r="D2277" s="21" t="s">
        <v>163</v>
      </c>
      <c r="E2277" s="21" t="s">
        <v>163</v>
      </c>
      <c r="F2277" s="22"/>
      <c r="G2277" s="21" t="s">
        <v>163</v>
      </c>
      <c r="H2277" s="20" t="s">
        <v>163</v>
      </c>
      <c r="I2277" s="23" t="s">
        <v>163</v>
      </c>
      <c r="J2277" s="23" t="s">
        <v>163</v>
      </c>
      <c r="K2277" s="24" t="s">
        <v>163</v>
      </c>
      <c r="L2277" s="20" t="s">
        <v>163</v>
      </c>
      <c r="M2277" s="12"/>
      <c r="N2277" s="12"/>
      <c r="O2277" s="12"/>
      <c r="P2277" s="12"/>
      <c r="Q2277" s="12"/>
      <c r="R2277" s="5"/>
      <c r="S2277" s="20"/>
      <c r="T2277" s="20"/>
      <c r="U2277" s="20"/>
      <c r="V2277" s="20"/>
      <c r="W2277" s="20"/>
      <c r="X2277" s="20"/>
      <c r="Y2277" s="20"/>
      <c r="Z2277" s="20"/>
      <c r="AA2277" s="20"/>
      <c r="AB2277" s="20"/>
      <c r="AC2277" s="20"/>
      <c r="AD2277" s="20"/>
      <c r="AE2277" s="12"/>
      <c r="AF2277" s="12"/>
    </row>
    <row r="2278" spans="1:32" ht="15" customHeight="1">
      <c r="A2278" s="14"/>
      <c r="B2278" s="3"/>
      <c r="C2278" s="20" t="s">
        <v>163</v>
      </c>
      <c r="D2278" s="21" t="s">
        <v>163</v>
      </c>
      <c r="E2278" s="21" t="s">
        <v>163</v>
      </c>
      <c r="F2278" s="22"/>
      <c r="G2278" s="21" t="s">
        <v>163</v>
      </c>
      <c r="H2278" s="20" t="s">
        <v>163</v>
      </c>
      <c r="I2278" s="23" t="s">
        <v>163</v>
      </c>
      <c r="J2278" s="23" t="s">
        <v>163</v>
      </c>
      <c r="K2278" s="24" t="s">
        <v>163</v>
      </c>
      <c r="L2278" s="20" t="s">
        <v>163</v>
      </c>
      <c r="M2278" s="12"/>
      <c r="N2278" s="12"/>
      <c r="O2278" s="12"/>
      <c r="P2278" s="12"/>
      <c r="Q2278" s="12"/>
      <c r="R2278" s="5"/>
      <c r="S2278" s="20"/>
      <c r="T2278" s="20"/>
      <c r="U2278" s="20"/>
      <c r="V2278" s="20"/>
      <c r="W2278" s="20"/>
      <c r="X2278" s="20"/>
      <c r="Y2278" s="20"/>
      <c r="Z2278" s="20"/>
      <c r="AA2278" s="20"/>
      <c r="AB2278" s="20"/>
      <c r="AC2278" s="20"/>
      <c r="AD2278" s="20"/>
      <c r="AE2278" s="12"/>
      <c r="AF2278" s="12"/>
    </row>
    <row r="2279" spans="1:32" ht="15" customHeight="1">
      <c r="A2279" s="14"/>
      <c r="B2279" s="3"/>
      <c r="C2279" s="20" t="s">
        <v>163</v>
      </c>
      <c r="D2279" s="21" t="s">
        <v>163</v>
      </c>
      <c r="E2279" s="21" t="s">
        <v>163</v>
      </c>
      <c r="F2279" s="22"/>
      <c r="G2279" s="21" t="s">
        <v>163</v>
      </c>
      <c r="H2279" s="20" t="s">
        <v>163</v>
      </c>
      <c r="I2279" s="23" t="s">
        <v>163</v>
      </c>
      <c r="J2279" s="23" t="s">
        <v>163</v>
      </c>
      <c r="K2279" s="24" t="s">
        <v>163</v>
      </c>
      <c r="L2279" s="20" t="s">
        <v>163</v>
      </c>
      <c r="M2279" s="12"/>
      <c r="N2279" s="12"/>
      <c r="O2279" s="12"/>
      <c r="P2279" s="12"/>
      <c r="Q2279" s="12"/>
      <c r="R2279" s="5"/>
      <c r="S2279" s="20"/>
      <c r="T2279" s="20"/>
      <c r="U2279" s="20"/>
      <c r="V2279" s="20"/>
      <c r="W2279" s="20"/>
      <c r="X2279" s="20"/>
      <c r="Y2279" s="20"/>
      <c r="Z2279" s="20"/>
      <c r="AA2279" s="20"/>
      <c r="AB2279" s="20"/>
      <c r="AC2279" s="20"/>
      <c r="AD2279" s="20"/>
      <c r="AE2279" s="12"/>
      <c r="AF2279" s="12"/>
    </row>
    <row r="2280" spans="1:32" ht="15" customHeight="1">
      <c r="A2280" s="14"/>
      <c r="B2280" s="3"/>
      <c r="C2280" s="20" t="s">
        <v>163</v>
      </c>
      <c r="D2280" s="21" t="s">
        <v>163</v>
      </c>
      <c r="E2280" s="21" t="s">
        <v>163</v>
      </c>
      <c r="F2280" s="22"/>
      <c r="G2280" s="21" t="s">
        <v>163</v>
      </c>
      <c r="H2280" s="20" t="s">
        <v>163</v>
      </c>
      <c r="I2280" s="23" t="s">
        <v>163</v>
      </c>
      <c r="J2280" s="23" t="s">
        <v>163</v>
      </c>
      <c r="K2280" s="24" t="s">
        <v>163</v>
      </c>
      <c r="L2280" s="20" t="s">
        <v>163</v>
      </c>
      <c r="M2280" s="12"/>
      <c r="N2280" s="12"/>
      <c r="O2280" s="12"/>
      <c r="P2280" s="12"/>
      <c r="Q2280" s="12"/>
      <c r="R2280" s="5"/>
      <c r="S2280" s="20"/>
      <c r="T2280" s="20"/>
      <c r="U2280" s="20"/>
      <c r="V2280" s="20"/>
      <c r="W2280" s="20"/>
      <c r="X2280" s="20"/>
      <c r="Y2280" s="20"/>
      <c r="Z2280" s="20"/>
      <c r="AA2280" s="20"/>
      <c r="AB2280" s="20"/>
      <c r="AC2280" s="20"/>
      <c r="AD2280" s="20"/>
      <c r="AE2280" s="12"/>
      <c r="AF2280" s="12"/>
    </row>
    <row r="2281" spans="1:32" ht="15" customHeight="1">
      <c r="A2281" s="14"/>
      <c r="B2281" s="3"/>
      <c r="C2281" s="20" t="s">
        <v>163</v>
      </c>
      <c r="D2281" s="21" t="s">
        <v>163</v>
      </c>
      <c r="E2281" s="21" t="s">
        <v>163</v>
      </c>
      <c r="F2281" s="22"/>
      <c r="G2281" s="21" t="s">
        <v>163</v>
      </c>
      <c r="H2281" s="20" t="s">
        <v>163</v>
      </c>
      <c r="I2281" s="23" t="s">
        <v>163</v>
      </c>
      <c r="J2281" s="23" t="s">
        <v>163</v>
      </c>
      <c r="K2281" s="24" t="s">
        <v>163</v>
      </c>
      <c r="L2281" s="20" t="s">
        <v>163</v>
      </c>
      <c r="M2281" s="12"/>
      <c r="N2281" s="12"/>
      <c r="O2281" s="12"/>
      <c r="P2281" s="12"/>
      <c r="Q2281" s="12"/>
      <c r="R2281" s="5"/>
      <c r="S2281" s="20"/>
      <c r="T2281" s="20"/>
      <c r="U2281" s="20"/>
      <c r="V2281" s="20"/>
      <c r="W2281" s="20"/>
      <c r="X2281" s="20"/>
      <c r="Y2281" s="20"/>
      <c r="Z2281" s="20"/>
      <c r="AA2281" s="20"/>
      <c r="AB2281" s="20"/>
      <c r="AC2281" s="20"/>
      <c r="AD2281" s="20"/>
      <c r="AE2281" s="12"/>
      <c r="AF2281" s="12"/>
    </row>
    <row r="2282" spans="1:32" ht="15" customHeight="1">
      <c r="A2282" s="14"/>
      <c r="B2282" s="3"/>
      <c r="C2282" s="20" t="s">
        <v>163</v>
      </c>
      <c r="D2282" s="21" t="s">
        <v>163</v>
      </c>
      <c r="E2282" s="21" t="s">
        <v>163</v>
      </c>
      <c r="F2282" s="22"/>
      <c r="G2282" s="21" t="s">
        <v>163</v>
      </c>
      <c r="H2282" s="20" t="s">
        <v>163</v>
      </c>
      <c r="I2282" s="23" t="s">
        <v>163</v>
      </c>
      <c r="J2282" s="23" t="s">
        <v>163</v>
      </c>
      <c r="K2282" s="24" t="s">
        <v>163</v>
      </c>
      <c r="L2282" s="20" t="s">
        <v>163</v>
      </c>
      <c r="M2282" s="12"/>
      <c r="N2282" s="12"/>
      <c r="O2282" s="12"/>
      <c r="P2282" s="12"/>
      <c r="Q2282" s="12"/>
      <c r="R2282" s="5"/>
      <c r="S2282" s="20"/>
      <c r="T2282" s="20"/>
      <c r="U2282" s="20"/>
      <c r="V2282" s="20"/>
      <c r="W2282" s="20"/>
      <c r="X2282" s="20"/>
      <c r="Y2282" s="20"/>
      <c r="Z2282" s="20"/>
      <c r="AA2282" s="20"/>
      <c r="AB2282" s="20"/>
      <c r="AC2282" s="20"/>
      <c r="AD2282" s="20"/>
      <c r="AE2282" s="12"/>
      <c r="AF2282" s="12"/>
    </row>
    <row r="2283" spans="1:32" ht="15" customHeight="1">
      <c r="A2283" s="14"/>
      <c r="B2283" s="3"/>
      <c r="C2283" s="20" t="s">
        <v>163</v>
      </c>
      <c r="D2283" s="21" t="s">
        <v>163</v>
      </c>
      <c r="E2283" s="21" t="s">
        <v>163</v>
      </c>
      <c r="F2283" s="22"/>
      <c r="G2283" s="21" t="s">
        <v>163</v>
      </c>
      <c r="H2283" s="20" t="s">
        <v>163</v>
      </c>
      <c r="I2283" s="23" t="s">
        <v>163</v>
      </c>
      <c r="J2283" s="23" t="s">
        <v>163</v>
      </c>
      <c r="K2283" s="24" t="s">
        <v>163</v>
      </c>
      <c r="L2283" s="20" t="s">
        <v>163</v>
      </c>
      <c r="M2283" s="12"/>
      <c r="N2283" s="12"/>
      <c r="O2283" s="12"/>
      <c r="P2283" s="12"/>
      <c r="Q2283" s="12"/>
      <c r="R2283" s="5"/>
      <c r="S2283" s="20"/>
      <c r="T2283" s="20"/>
      <c r="U2283" s="20"/>
      <c r="V2283" s="20"/>
      <c r="W2283" s="20"/>
      <c r="X2283" s="20"/>
      <c r="Y2283" s="20"/>
      <c r="Z2283" s="20"/>
      <c r="AA2283" s="20"/>
      <c r="AB2283" s="20"/>
      <c r="AC2283" s="20"/>
      <c r="AD2283" s="20"/>
      <c r="AE2283" s="12"/>
      <c r="AF2283" s="12"/>
    </row>
    <row r="2284" spans="1:32" ht="15" customHeight="1">
      <c r="A2284" s="14"/>
      <c r="B2284" s="3"/>
      <c r="C2284" s="20" t="s">
        <v>163</v>
      </c>
      <c r="D2284" s="21" t="s">
        <v>163</v>
      </c>
      <c r="E2284" s="21" t="s">
        <v>163</v>
      </c>
      <c r="F2284" s="22"/>
      <c r="G2284" s="21" t="s">
        <v>163</v>
      </c>
      <c r="H2284" s="20" t="s">
        <v>163</v>
      </c>
      <c r="I2284" s="23" t="s">
        <v>163</v>
      </c>
      <c r="J2284" s="23" t="s">
        <v>163</v>
      </c>
      <c r="K2284" s="24" t="s">
        <v>163</v>
      </c>
      <c r="L2284" s="20" t="s">
        <v>163</v>
      </c>
      <c r="M2284" s="12"/>
      <c r="N2284" s="12"/>
      <c r="O2284" s="12"/>
      <c r="P2284" s="12"/>
      <c r="Q2284" s="12"/>
      <c r="R2284" s="5"/>
      <c r="S2284" s="20"/>
      <c r="T2284" s="20"/>
      <c r="U2284" s="20"/>
      <c r="V2284" s="20"/>
      <c r="W2284" s="20"/>
      <c r="X2284" s="20"/>
      <c r="Y2284" s="20"/>
      <c r="Z2284" s="20"/>
      <c r="AA2284" s="20"/>
      <c r="AB2284" s="20"/>
      <c r="AC2284" s="20"/>
      <c r="AD2284" s="20"/>
      <c r="AE2284" s="12"/>
      <c r="AF2284" s="12"/>
    </row>
    <row r="2285" spans="1:32" ht="15" customHeight="1">
      <c r="A2285" s="14"/>
      <c r="B2285" s="3"/>
      <c r="C2285" s="20" t="s">
        <v>163</v>
      </c>
      <c r="D2285" s="21" t="s">
        <v>163</v>
      </c>
      <c r="E2285" s="21" t="s">
        <v>163</v>
      </c>
      <c r="F2285" s="22"/>
      <c r="G2285" s="21" t="s">
        <v>163</v>
      </c>
      <c r="H2285" s="20" t="s">
        <v>163</v>
      </c>
      <c r="I2285" s="23" t="s">
        <v>163</v>
      </c>
      <c r="J2285" s="23" t="s">
        <v>163</v>
      </c>
      <c r="K2285" s="24" t="s">
        <v>163</v>
      </c>
      <c r="L2285" s="20" t="s">
        <v>163</v>
      </c>
      <c r="M2285" s="12"/>
      <c r="N2285" s="12"/>
      <c r="O2285" s="12"/>
      <c r="P2285" s="12"/>
      <c r="Q2285" s="12"/>
      <c r="R2285" s="5"/>
      <c r="S2285" s="20"/>
      <c r="T2285" s="20"/>
      <c r="U2285" s="20"/>
      <c r="V2285" s="20"/>
      <c r="W2285" s="20"/>
      <c r="X2285" s="20"/>
      <c r="Y2285" s="20"/>
      <c r="Z2285" s="20"/>
      <c r="AA2285" s="20"/>
      <c r="AB2285" s="20"/>
      <c r="AC2285" s="20"/>
      <c r="AD2285" s="20"/>
      <c r="AE2285" s="12"/>
      <c r="AF2285" s="12"/>
    </row>
    <row r="2286" spans="1:32" ht="15" customHeight="1">
      <c r="A2286" s="14"/>
      <c r="B2286" s="3"/>
      <c r="C2286" s="20" t="s">
        <v>163</v>
      </c>
      <c r="D2286" s="21" t="s">
        <v>163</v>
      </c>
      <c r="E2286" s="21" t="s">
        <v>163</v>
      </c>
      <c r="F2286" s="22"/>
      <c r="G2286" s="21" t="s">
        <v>163</v>
      </c>
      <c r="H2286" s="20" t="s">
        <v>163</v>
      </c>
      <c r="I2286" s="23" t="s">
        <v>163</v>
      </c>
      <c r="J2286" s="23" t="s">
        <v>163</v>
      </c>
      <c r="K2286" s="24" t="s">
        <v>163</v>
      </c>
      <c r="L2286" s="20" t="s">
        <v>163</v>
      </c>
      <c r="M2286" s="12"/>
      <c r="N2286" s="12"/>
      <c r="O2286" s="12"/>
      <c r="P2286" s="12"/>
      <c r="Q2286" s="12"/>
      <c r="R2286" s="5"/>
      <c r="S2286" s="20"/>
      <c r="T2286" s="20"/>
      <c r="U2286" s="20"/>
      <c r="V2286" s="20"/>
      <c r="W2286" s="20"/>
      <c r="X2286" s="20"/>
      <c r="Y2286" s="20"/>
      <c r="Z2286" s="20"/>
      <c r="AA2286" s="20"/>
      <c r="AB2286" s="20"/>
      <c r="AC2286" s="20"/>
      <c r="AD2286" s="20"/>
      <c r="AE2286" s="12"/>
      <c r="AF2286" s="12"/>
    </row>
    <row r="2287" spans="1:32" ht="15" customHeight="1">
      <c r="A2287" s="14"/>
      <c r="B2287" s="3"/>
      <c r="C2287" s="20" t="s">
        <v>163</v>
      </c>
      <c r="D2287" s="21" t="s">
        <v>163</v>
      </c>
      <c r="E2287" s="21" t="s">
        <v>163</v>
      </c>
      <c r="F2287" s="22"/>
      <c r="G2287" s="21" t="s">
        <v>163</v>
      </c>
      <c r="H2287" s="20" t="s">
        <v>163</v>
      </c>
      <c r="I2287" s="23" t="s">
        <v>163</v>
      </c>
      <c r="J2287" s="23" t="s">
        <v>163</v>
      </c>
      <c r="K2287" s="24" t="s">
        <v>163</v>
      </c>
      <c r="L2287" s="20" t="s">
        <v>163</v>
      </c>
      <c r="M2287" s="12"/>
      <c r="N2287" s="12"/>
      <c r="O2287" s="12"/>
      <c r="P2287" s="12"/>
      <c r="Q2287" s="12"/>
      <c r="R2287" s="5"/>
      <c r="S2287" s="20"/>
      <c r="T2287" s="20"/>
      <c r="U2287" s="20"/>
      <c r="V2287" s="20"/>
      <c r="W2287" s="20"/>
      <c r="X2287" s="20"/>
      <c r="Y2287" s="20"/>
      <c r="Z2287" s="20"/>
      <c r="AA2287" s="20"/>
      <c r="AB2287" s="20"/>
      <c r="AC2287" s="20"/>
      <c r="AD2287" s="20"/>
      <c r="AE2287" s="12"/>
      <c r="AF2287" s="12"/>
    </row>
    <row r="2288" spans="1:32" ht="15" customHeight="1">
      <c r="A2288" s="14"/>
      <c r="B2288" s="3"/>
      <c r="C2288" s="20" t="s">
        <v>163</v>
      </c>
      <c r="D2288" s="21" t="s">
        <v>163</v>
      </c>
      <c r="E2288" s="21" t="s">
        <v>163</v>
      </c>
      <c r="F2288" s="22"/>
      <c r="G2288" s="21" t="s">
        <v>163</v>
      </c>
      <c r="H2288" s="20" t="s">
        <v>163</v>
      </c>
      <c r="I2288" s="23" t="s">
        <v>163</v>
      </c>
      <c r="J2288" s="23" t="s">
        <v>163</v>
      </c>
      <c r="K2288" s="24" t="s">
        <v>163</v>
      </c>
      <c r="L2288" s="20" t="s">
        <v>163</v>
      </c>
      <c r="M2288" s="12"/>
      <c r="N2288" s="12"/>
      <c r="O2288" s="12"/>
      <c r="P2288" s="12"/>
      <c r="Q2288" s="12"/>
      <c r="R2288" s="5"/>
      <c r="S2288" s="20"/>
      <c r="T2288" s="20"/>
      <c r="U2288" s="20"/>
      <c r="V2288" s="20"/>
      <c r="W2288" s="20"/>
      <c r="X2288" s="20"/>
      <c r="Y2288" s="20"/>
      <c r="Z2288" s="20"/>
      <c r="AA2288" s="20"/>
      <c r="AB2288" s="20"/>
      <c r="AC2288" s="20"/>
      <c r="AD2288" s="20"/>
      <c r="AE2288" s="12"/>
      <c r="AF2288" s="12"/>
    </row>
    <row r="2289" spans="1:32" ht="15" customHeight="1">
      <c r="A2289" s="14"/>
      <c r="B2289" s="3"/>
      <c r="C2289" s="20" t="s">
        <v>163</v>
      </c>
      <c r="D2289" s="21" t="s">
        <v>163</v>
      </c>
      <c r="E2289" s="21" t="s">
        <v>163</v>
      </c>
      <c r="F2289" s="22"/>
      <c r="G2289" s="21" t="s">
        <v>163</v>
      </c>
      <c r="H2289" s="20" t="s">
        <v>163</v>
      </c>
      <c r="I2289" s="23" t="s">
        <v>163</v>
      </c>
      <c r="J2289" s="23" t="s">
        <v>163</v>
      </c>
      <c r="K2289" s="24" t="s">
        <v>163</v>
      </c>
      <c r="L2289" s="20" t="s">
        <v>163</v>
      </c>
      <c r="M2289" s="12"/>
      <c r="N2289" s="12"/>
      <c r="O2289" s="12"/>
      <c r="P2289" s="12"/>
      <c r="Q2289" s="12"/>
      <c r="R2289" s="5"/>
      <c r="S2289" s="20"/>
      <c r="T2289" s="20"/>
      <c r="U2289" s="20"/>
      <c r="V2289" s="20"/>
      <c r="W2289" s="20"/>
      <c r="X2289" s="20"/>
      <c r="Y2289" s="20"/>
      <c r="Z2289" s="20"/>
      <c r="AA2289" s="20"/>
      <c r="AB2289" s="20"/>
      <c r="AC2289" s="20"/>
      <c r="AD2289" s="20"/>
      <c r="AE2289" s="12"/>
      <c r="AF2289" s="12"/>
    </row>
    <row r="2290" spans="1:32" ht="15" customHeight="1">
      <c r="A2290" s="14"/>
      <c r="B2290" s="3"/>
      <c r="C2290" s="20" t="s">
        <v>163</v>
      </c>
      <c r="D2290" s="21" t="s">
        <v>163</v>
      </c>
      <c r="E2290" s="21" t="s">
        <v>163</v>
      </c>
      <c r="F2290" s="22"/>
      <c r="G2290" s="21" t="s">
        <v>163</v>
      </c>
      <c r="H2290" s="20" t="s">
        <v>163</v>
      </c>
      <c r="I2290" s="23" t="s">
        <v>163</v>
      </c>
      <c r="J2290" s="23" t="s">
        <v>163</v>
      </c>
      <c r="K2290" s="24" t="s">
        <v>163</v>
      </c>
      <c r="L2290" s="20" t="s">
        <v>163</v>
      </c>
      <c r="M2290" s="12"/>
      <c r="N2290" s="12"/>
      <c r="O2290" s="12"/>
      <c r="P2290" s="12"/>
      <c r="Q2290" s="12"/>
      <c r="R2290" s="5"/>
      <c r="S2290" s="20"/>
      <c r="T2290" s="20"/>
      <c r="U2290" s="20"/>
      <c r="V2290" s="20"/>
      <c r="W2290" s="20"/>
      <c r="X2290" s="20"/>
      <c r="Y2290" s="20"/>
      <c r="Z2290" s="20"/>
      <c r="AA2290" s="20"/>
      <c r="AB2290" s="20"/>
      <c r="AC2290" s="20"/>
      <c r="AD2290" s="20"/>
      <c r="AE2290" s="12"/>
      <c r="AF2290" s="12"/>
    </row>
    <row r="2291" spans="1:32" ht="15" customHeight="1">
      <c r="A2291" s="14"/>
      <c r="B2291" s="3"/>
      <c r="C2291" s="20" t="s">
        <v>163</v>
      </c>
      <c r="D2291" s="21" t="s">
        <v>163</v>
      </c>
      <c r="E2291" s="21" t="s">
        <v>163</v>
      </c>
      <c r="F2291" s="22"/>
      <c r="G2291" s="21" t="s">
        <v>163</v>
      </c>
      <c r="H2291" s="20" t="s">
        <v>163</v>
      </c>
      <c r="I2291" s="23" t="s">
        <v>163</v>
      </c>
      <c r="J2291" s="23" t="s">
        <v>163</v>
      </c>
      <c r="K2291" s="24" t="s">
        <v>163</v>
      </c>
      <c r="L2291" s="20" t="s">
        <v>163</v>
      </c>
      <c r="M2291" s="12"/>
      <c r="N2291" s="12"/>
      <c r="O2291" s="12"/>
      <c r="P2291" s="12"/>
      <c r="Q2291" s="12"/>
      <c r="R2291" s="5"/>
      <c r="S2291" s="20"/>
      <c r="T2291" s="20"/>
      <c r="U2291" s="20"/>
      <c r="V2291" s="20"/>
      <c r="W2291" s="20"/>
      <c r="X2291" s="20"/>
      <c r="Y2291" s="20"/>
      <c r="Z2291" s="20"/>
      <c r="AA2291" s="20"/>
      <c r="AB2291" s="20"/>
      <c r="AC2291" s="20"/>
      <c r="AD2291" s="20"/>
      <c r="AE2291" s="12"/>
      <c r="AF2291" s="12"/>
    </row>
    <row r="2292" spans="1:32" ht="15" customHeight="1">
      <c r="A2292" s="14"/>
      <c r="B2292" s="3"/>
      <c r="C2292" s="20" t="s">
        <v>163</v>
      </c>
      <c r="D2292" s="21" t="s">
        <v>163</v>
      </c>
      <c r="E2292" s="21" t="s">
        <v>163</v>
      </c>
      <c r="F2292" s="22"/>
      <c r="G2292" s="21" t="s">
        <v>163</v>
      </c>
      <c r="H2292" s="20" t="s">
        <v>163</v>
      </c>
      <c r="I2292" s="23" t="s">
        <v>163</v>
      </c>
      <c r="J2292" s="23" t="s">
        <v>163</v>
      </c>
      <c r="K2292" s="24" t="s">
        <v>163</v>
      </c>
      <c r="L2292" s="20" t="s">
        <v>163</v>
      </c>
      <c r="M2292" s="12"/>
      <c r="N2292" s="12"/>
      <c r="O2292" s="12"/>
      <c r="P2292" s="12"/>
      <c r="Q2292" s="12"/>
      <c r="R2292" s="5"/>
      <c r="S2292" s="20"/>
      <c r="T2292" s="20"/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0"/>
      <c r="AE2292" s="12"/>
      <c r="AF2292" s="12"/>
    </row>
    <row r="2293" spans="1:32" ht="15" customHeight="1">
      <c r="A2293" s="14"/>
      <c r="B2293" s="3"/>
      <c r="C2293" s="20" t="s">
        <v>163</v>
      </c>
      <c r="D2293" s="21" t="s">
        <v>163</v>
      </c>
      <c r="E2293" s="21" t="s">
        <v>163</v>
      </c>
      <c r="F2293" s="22"/>
      <c r="G2293" s="21" t="s">
        <v>163</v>
      </c>
      <c r="H2293" s="20" t="s">
        <v>163</v>
      </c>
      <c r="I2293" s="23" t="s">
        <v>163</v>
      </c>
      <c r="J2293" s="23" t="s">
        <v>163</v>
      </c>
      <c r="K2293" s="24" t="s">
        <v>163</v>
      </c>
      <c r="L2293" s="20" t="s">
        <v>163</v>
      </c>
      <c r="M2293" s="12"/>
      <c r="N2293" s="12"/>
      <c r="O2293" s="12"/>
      <c r="P2293" s="12"/>
      <c r="Q2293" s="12"/>
      <c r="R2293" s="5"/>
      <c r="S2293" s="20"/>
      <c r="T2293" s="20"/>
      <c r="U2293" s="20"/>
      <c r="V2293" s="20"/>
      <c r="W2293" s="20"/>
      <c r="X2293" s="20"/>
      <c r="Y2293" s="20"/>
      <c r="Z2293" s="20"/>
      <c r="AA2293" s="20"/>
      <c r="AB2293" s="20"/>
      <c r="AC2293" s="20"/>
      <c r="AD2293" s="20"/>
      <c r="AE2293" s="12"/>
      <c r="AF2293" s="12"/>
    </row>
    <row r="2294" spans="1:32" ht="15" customHeight="1">
      <c r="A2294" s="14"/>
      <c r="B2294" s="3"/>
      <c r="C2294" s="20" t="s">
        <v>163</v>
      </c>
      <c r="D2294" s="21" t="s">
        <v>163</v>
      </c>
      <c r="E2294" s="21" t="s">
        <v>163</v>
      </c>
      <c r="F2294" s="22"/>
      <c r="G2294" s="21" t="s">
        <v>163</v>
      </c>
      <c r="H2294" s="20" t="s">
        <v>163</v>
      </c>
      <c r="I2294" s="23" t="s">
        <v>163</v>
      </c>
      <c r="J2294" s="23" t="s">
        <v>163</v>
      </c>
      <c r="K2294" s="24" t="s">
        <v>163</v>
      </c>
      <c r="L2294" s="20" t="s">
        <v>163</v>
      </c>
      <c r="M2294" s="12"/>
      <c r="N2294" s="12"/>
      <c r="O2294" s="12"/>
      <c r="P2294" s="12"/>
      <c r="Q2294" s="12"/>
      <c r="R2294" s="5"/>
      <c r="S2294" s="20"/>
      <c r="T2294" s="20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0"/>
      <c r="AE2294" s="12"/>
      <c r="AF2294" s="12"/>
    </row>
    <row r="2295" spans="1:32" ht="15" customHeight="1">
      <c r="A2295" s="14"/>
      <c r="B2295" s="3"/>
      <c r="C2295" s="20" t="s">
        <v>163</v>
      </c>
      <c r="D2295" s="21" t="s">
        <v>163</v>
      </c>
      <c r="E2295" s="21" t="s">
        <v>163</v>
      </c>
      <c r="F2295" s="22"/>
      <c r="G2295" s="21" t="s">
        <v>163</v>
      </c>
      <c r="H2295" s="20" t="s">
        <v>163</v>
      </c>
      <c r="I2295" s="23" t="s">
        <v>163</v>
      </c>
      <c r="J2295" s="23" t="s">
        <v>163</v>
      </c>
      <c r="K2295" s="24" t="s">
        <v>163</v>
      </c>
      <c r="L2295" s="20" t="s">
        <v>163</v>
      </c>
      <c r="M2295" s="12"/>
      <c r="N2295" s="12"/>
      <c r="O2295" s="12"/>
      <c r="P2295" s="12"/>
      <c r="Q2295" s="12"/>
      <c r="R2295" s="5"/>
      <c r="S2295" s="20"/>
      <c r="T2295" s="20"/>
      <c r="U2295" s="20"/>
      <c r="V2295" s="20"/>
      <c r="W2295" s="20"/>
      <c r="X2295" s="20"/>
      <c r="Y2295" s="20"/>
      <c r="Z2295" s="20"/>
      <c r="AA2295" s="20"/>
      <c r="AB2295" s="20"/>
      <c r="AC2295" s="20"/>
      <c r="AD2295" s="20"/>
      <c r="AE2295" s="12"/>
      <c r="AF2295" s="12"/>
    </row>
    <row r="2296" spans="1:32" ht="15" customHeight="1">
      <c r="A2296" s="14"/>
      <c r="B2296" s="3"/>
      <c r="C2296" s="20" t="s">
        <v>163</v>
      </c>
      <c r="D2296" s="21" t="s">
        <v>163</v>
      </c>
      <c r="E2296" s="21" t="s">
        <v>163</v>
      </c>
      <c r="F2296" s="22"/>
      <c r="G2296" s="21" t="s">
        <v>163</v>
      </c>
      <c r="H2296" s="20" t="s">
        <v>163</v>
      </c>
      <c r="I2296" s="23" t="s">
        <v>163</v>
      </c>
      <c r="J2296" s="23" t="s">
        <v>163</v>
      </c>
      <c r="K2296" s="24" t="s">
        <v>163</v>
      </c>
      <c r="L2296" s="20" t="s">
        <v>163</v>
      </c>
      <c r="M2296" s="12"/>
      <c r="N2296" s="12"/>
      <c r="O2296" s="12"/>
      <c r="P2296" s="12"/>
      <c r="Q2296" s="12"/>
      <c r="R2296" s="5"/>
      <c r="S2296" s="20"/>
      <c r="T2296" s="20"/>
      <c r="U2296" s="20"/>
      <c r="V2296" s="20"/>
      <c r="W2296" s="20"/>
      <c r="X2296" s="20"/>
      <c r="Y2296" s="20"/>
      <c r="Z2296" s="20"/>
      <c r="AA2296" s="20"/>
      <c r="AB2296" s="20"/>
      <c r="AC2296" s="20"/>
      <c r="AD2296" s="20"/>
      <c r="AE2296" s="12"/>
      <c r="AF2296" s="12"/>
    </row>
    <row r="2297" spans="1:32" ht="15" customHeight="1">
      <c r="A2297" s="14"/>
      <c r="B2297" s="3"/>
      <c r="C2297" s="20" t="s">
        <v>163</v>
      </c>
      <c r="D2297" s="21" t="s">
        <v>163</v>
      </c>
      <c r="E2297" s="21" t="s">
        <v>163</v>
      </c>
      <c r="F2297" s="22"/>
      <c r="G2297" s="21" t="s">
        <v>163</v>
      </c>
      <c r="H2297" s="20" t="s">
        <v>163</v>
      </c>
      <c r="I2297" s="23" t="s">
        <v>163</v>
      </c>
      <c r="J2297" s="23" t="s">
        <v>163</v>
      </c>
      <c r="K2297" s="24" t="s">
        <v>163</v>
      </c>
      <c r="L2297" s="20" t="s">
        <v>163</v>
      </c>
      <c r="M2297" s="12"/>
      <c r="N2297" s="12"/>
      <c r="O2297" s="12"/>
      <c r="P2297" s="12"/>
      <c r="Q2297" s="12"/>
      <c r="R2297" s="5"/>
      <c r="S2297" s="20"/>
      <c r="T2297" s="20"/>
      <c r="U2297" s="20"/>
      <c r="V2297" s="20"/>
      <c r="W2297" s="20"/>
      <c r="X2297" s="20"/>
      <c r="Y2297" s="20"/>
      <c r="Z2297" s="20"/>
      <c r="AA2297" s="20"/>
      <c r="AB2297" s="20"/>
      <c r="AC2297" s="20"/>
      <c r="AD2297" s="20"/>
      <c r="AE2297" s="12"/>
      <c r="AF2297" s="12"/>
    </row>
    <row r="2298" spans="1:32" ht="15" customHeight="1">
      <c r="A2298" s="14"/>
      <c r="B2298" s="3"/>
      <c r="C2298" s="20" t="s">
        <v>163</v>
      </c>
      <c r="D2298" s="21" t="s">
        <v>163</v>
      </c>
      <c r="E2298" s="21" t="s">
        <v>163</v>
      </c>
      <c r="F2298" s="22"/>
      <c r="G2298" s="21" t="s">
        <v>163</v>
      </c>
      <c r="H2298" s="20" t="s">
        <v>163</v>
      </c>
      <c r="I2298" s="23" t="s">
        <v>163</v>
      </c>
      <c r="J2298" s="23" t="s">
        <v>163</v>
      </c>
      <c r="K2298" s="24" t="s">
        <v>163</v>
      </c>
      <c r="L2298" s="20" t="s">
        <v>163</v>
      </c>
      <c r="M2298" s="12"/>
      <c r="N2298" s="12"/>
      <c r="O2298" s="12"/>
      <c r="P2298" s="12"/>
      <c r="Q2298" s="12"/>
      <c r="R2298" s="5"/>
      <c r="S2298" s="20"/>
      <c r="T2298" s="20"/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0"/>
      <c r="AE2298" s="12"/>
      <c r="AF2298" s="12"/>
    </row>
    <row r="2299" spans="1:32" ht="15" customHeight="1">
      <c r="A2299" s="14"/>
      <c r="B2299" s="3"/>
      <c r="C2299" s="20" t="s">
        <v>163</v>
      </c>
      <c r="D2299" s="21" t="s">
        <v>163</v>
      </c>
      <c r="E2299" s="21" t="s">
        <v>163</v>
      </c>
      <c r="F2299" s="22"/>
      <c r="G2299" s="21" t="s">
        <v>163</v>
      </c>
      <c r="H2299" s="20" t="s">
        <v>163</v>
      </c>
      <c r="I2299" s="23" t="s">
        <v>163</v>
      </c>
      <c r="J2299" s="23" t="s">
        <v>163</v>
      </c>
      <c r="K2299" s="24" t="s">
        <v>163</v>
      </c>
      <c r="L2299" s="20" t="s">
        <v>163</v>
      </c>
      <c r="M2299" s="12"/>
      <c r="N2299" s="12"/>
      <c r="O2299" s="12"/>
      <c r="P2299" s="12"/>
      <c r="Q2299" s="12"/>
      <c r="R2299" s="5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12"/>
      <c r="AF2299" s="12"/>
    </row>
    <row r="2300" spans="1:32" ht="15" customHeight="1">
      <c r="A2300" s="14"/>
      <c r="B2300" s="3"/>
      <c r="C2300" s="20" t="s">
        <v>163</v>
      </c>
      <c r="D2300" s="21" t="s">
        <v>163</v>
      </c>
      <c r="E2300" s="21" t="s">
        <v>163</v>
      </c>
      <c r="F2300" s="22"/>
      <c r="G2300" s="21" t="s">
        <v>163</v>
      </c>
      <c r="H2300" s="20" t="s">
        <v>163</v>
      </c>
      <c r="I2300" s="23" t="s">
        <v>163</v>
      </c>
      <c r="J2300" s="23" t="s">
        <v>163</v>
      </c>
      <c r="K2300" s="24" t="s">
        <v>163</v>
      </c>
      <c r="L2300" s="20" t="s">
        <v>163</v>
      </c>
      <c r="M2300" s="12"/>
      <c r="N2300" s="12"/>
      <c r="O2300" s="12"/>
      <c r="P2300" s="12"/>
      <c r="Q2300" s="12"/>
      <c r="R2300" s="5"/>
      <c r="S2300" s="20"/>
      <c r="T2300" s="20"/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0"/>
      <c r="AE2300" s="12"/>
      <c r="AF2300" s="12"/>
    </row>
    <row r="2301" spans="1:32" ht="15" customHeight="1">
      <c r="A2301" s="14"/>
      <c r="B2301" s="3"/>
      <c r="C2301" s="20" t="s">
        <v>163</v>
      </c>
      <c r="D2301" s="21" t="s">
        <v>163</v>
      </c>
      <c r="E2301" s="21" t="s">
        <v>163</v>
      </c>
      <c r="F2301" s="22"/>
      <c r="G2301" s="21" t="s">
        <v>163</v>
      </c>
      <c r="H2301" s="20" t="s">
        <v>163</v>
      </c>
      <c r="I2301" s="23" t="s">
        <v>163</v>
      </c>
      <c r="J2301" s="23" t="s">
        <v>163</v>
      </c>
      <c r="K2301" s="24" t="s">
        <v>163</v>
      </c>
      <c r="L2301" s="20" t="s">
        <v>163</v>
      </c>
      <c r="M2301" s="12"/>
      <c r="N2301" s="12"/>
      <c r="O2301" s="12"/>
      <c r="P2301" s="12"/>
      <c r="Q2301" s="12"/>
      <c r="R2301" s="5"/>
      <c r="S2301" s="20"/>
      <c r="T2301" s="20"/>
      <c r="U2301" s="20"/>
      <c r="V2301" s="20"/>
      <c r="W2301" s="20"/>
      <c r="X2301" s="20"/>
      <c r="Y2301" s="20"/>
      <c r="Z2301" s="20"/>
      <c r="AA2301" s="20"/>
      <c r="AB2301" s="20"/>
      <c r="AC2301" s="20"/>
      <c r="AD2301" s="20"/>
      <c r="AE2301" s="12"/>
      <c r="AF2301" s="12"/>
    </row>
    <row r="2302" spans="1:32" ht="15" customHeight="1">
      <c r="A2302" s="14"/>
      <c r="B2302" s="3"/>
      <c r="C2302" s="20" t="s">
        <v>163</v>
      </c>
      <c r="D2302" s="21" t="s">
        <v>163</v>
      </c>
      <c r="E2302" s="21" t="s">
        <v>163</v>
      </c>
      <c r="F2302" s="22"/>
      <c r="G2302" s="21" t="s">
        <v>163</v>
      </c>
      <c r="H2302" s="20" t="s">
        <v>163</v>
      </c>
      <c r="I2302" s="23" t="s">
        <v>163</v>
      </c>
      <c r="J2302" s="23" t="s">
        <v>163</v>
      </c>
      <c r="K2302" s="24" t="s">
        <v>163</v>
      </c>
      <c r="L2302" s="20" t="s">
        <v>163</v>
      </c>
      <c r="M2302" s="12"/>
      <c r="N2302" s="12"/>
      <c r="O2302" s="12"/>
      <c r="P2302" s="12"/>
      <c r="Q2302" s="12"/>
      <c r="R2302" s="5"/>
      <c r="S2302" s="20"/>
      <c r="T2302" s="20"/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0"/>
      <c r="AE2302" s="12"/>
      <c r="AF2302" s="12"/>
    </row>
    <row r="2303" spans="1:32" ht="15" customHeight="1">
      <c r="A2303" s="14"/>
      <c r="B2303" s="3"/>
      <c r="C2303" s="20" t="s">
        <v>163</v>
      </c>
      <c r="D2303" s="21" t="s">
        <v>163</v>
      </c>
      <c r="E2303" s="21" t="s">
        <v>163</v>
      </c>
      <c r="F2303" s="22"/>
      <c r="G2303" s="21" t="s">
        <v>163</v>
      </c>
      <c r="H2303" s="20" t="s">
        <v>163</v>
      </c>
      <c r="I2303" s="23" t="s">
        <v>163</v>
      </c>
      <c r="J2303" s="23" t="s">
        <v>163</v>
      </c>
      <c r="K2303" s="24" t="s">
        <v>163</v>
      </c>
      <c r="L2303" s="20" t="s">
        <v>163</v>
      </c>
      <c r="M2303" s="12"/>
      <c r="N2303" s="12"/>
      <c r="O2303" s="12"/>
      <c r="P2303" s="12"/>
      <c r="Q2303" s="12"/>
      <c r="R2303" s="5"/>
      <c r="S2303" s="20"/>
      <c r="T2303" s="20"/>
      <c r="U2303" s="20"/>
      <c r="V2303" s="20"/>
      <c r="W2303" s="20"/>
      <c r="X2303" s="20"/>
      <c r="Y2303" s="20"/>
      <c r="Z2303" s="20"/>
      <c r="AA2303" s="20"/>
      <c r="AB2303" s="20"/>
      <c r="AC2303" s="20"/>
      <c r="AD2303" s="20"/>
      <c r="AE2303" s="12"/>
      <c r="AF2303" s="12"/>
    </row>
    <row r="2304" spans="1:32" ht="15" customHeight="1">
      <c r="A2304" s="14"/>
      <c r="B2304" s="3"/>
      <c r="C2304" s="20" t="s">
        <v>163</v>
      </c>
      <c r="D2304" s="21" t="s">
        <v>163</v>
      </c>
      <c r="E2304" s="21" t="s">
        <v>163</v>
      </c>
      <c r="F2304" s="22"/>
      <c r="G2304" s="21" t="s">
        <v>163</v>
      </c>
      <c r="H2304" s="20" t="s">
        <v>163</v>
      </c>
      <c r="I2304" s="23" t="s">
        <v>163</v>
      </c>
      <c r="J2304" s="23" t="s">
        <v>163</v>
      </c>
      <c r="K2304" s="24" t="s">
        <v>163</v>
      </c>
      <c r="L2304" s="20" t="s">
        <v>163</v>
      </c>
      <c r="M2304" s="12"/>
      <c r="N2304" s="12"/>
      <c r="O2304" s="12"/>
      <c r="P2304" s="12"/>
      <c r="Q2304" s="12"/>
      <c r="R2304" s="5"/>
      <c r="S2304" s="20"/>
      <c r="T2304" s="20"/>
      <c r="U2304" s="20"/>
      <c r="V2304" s="20"/>
      <c r="W2304" s="20"/>
      <c r="X2304" s="20"/>
      <c r="Y2304" s="20"/>
      <c r="Z2304" s="20"/>
      <c r="AA2304" s="20"/>
      <c r="AB2304" s="20"/>
      <c r="AC2304" s="20"/>
      <c r="AD2304" s="20"/>
      <c r="AE2304" s="12"/>
      <c r="AF2304" s="12"/>
    </row>
    <row r="2305" spans="1:32" ht="15" customHeight="1">
      <c r="A2305" s="14"/>
      <c r="B2305" s="3"/>
      <c r="C2305" s="20" t="s">
        <v>163</v>
      </c>
      <c r="D2305" s="21" t="s">
        <v>163</v>
      </c>
      <c r="E2305" s="21" t="s">
        <v>163</v>
      </c>
      <c r="F2305" s="22"/>
      <c r="G2305" s="21" t="s">
        <v>163</v>
      </c>
      <c r="H2305" s="20" t="s">
        <v>163</v>
      </c>
      <c r="I2305" s="23" t="s">
        <v>163</v>
      </c>
      <c r="J2305" s="23" t="s">
        <v>163</v>
      </c>
      <c r="K2305" s="24" t="s">
        <v>163</v>
      </c>
      <c r="L2305" s="20" t="s">
        <v>163</v>
      </c>
      <c r="M2305" s="12"/>
      <c r="N2305" s="12"/>
      <c r="O2305" s="12"/>
      <c r="P2305" s="12"/>
      <c r="Q2305" s="12"/>
      <c r="R2305" s="5"/>
      <c r="S2305" s="20"/>
      <c r="T2305" s="20"/>
      <c r="U2305" s="20"/>
      <c r="V2305" s="20"/>
      <c r="W2305" s="20"/>
      <c r="X2305" s="20"/>
      <c r="Y2305" s="20"/>
      <c r="Z2305" s="20"/>
      <c r="AA2305" s="20"/>
      <c r="AB2305" s="20"/>
      <c r="AC2305" s="20"/>
      <c r="AD2305" s="20"/>
      <c r="AE2305" s="12"/>
      <c r="AF2305" s="12"/>
    </row>
    <row r="2306" spans="1:32" ht="15" customHeight="1">
      <c r="A2306" s="14"/>
      <c r="B2306" s="3"/>
      <c r="C2306" s="20" t="s">
        <v>163</v>
      </c>
      <c r="D2306" s="21" t="s">
        <v>163</v>
      </c>
      <c r="E2306" s="21" t="s">
        <v>163</v>
      </c>
      <c r="F2306" s="22"/>
      <c r="G2306" s="21" t="s">
        <v>163</v>
      </c>
      <c r="H2306" s="20" t="s">
        <v>163</v>
      </c>
      <c r="I2306" s="23" t="s">
        <v>163</v>
      </c>
      <c r="J2306" s="23" t="s">
        <v>163</v>
      </c>
      <c r="K2306" s="24" t="s">
        <v>163</v>
      </c>
      <c r="L2306" s="20" t="s">
        <v>163</v>
      </c>
      <c r="M2306" s="12"/>
      <c r="N2306" s="12"/>
      <c r="O2306" s="12"/>
      <c r="P2306" s="12"/>
      <c r="Q2306" s="12"/>
      <c r="R2306" s="5"/>
      <c r="S2306" s="20"/>
      <c r="T2306" s="20"/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0"/>
      <c r="AE2306" s="12"/>
      <c r="AF2306" s="12"/>
    </row>
    <row r="2307" spans="1:32" ht="15" customHeight="1">
      <c r="A2307" s="14"/>
      <c r="B2307" s="3"/>
      <c r="C2307" s="20" t="s">
        <v>163</v>
      </c>
      <c r="D2307" s="21" t="s">
        <v>163</v>
      </c>
      <c r="E2307" s="21" t="s">
        <v>163</v>
      </c>
      <c r="F2307" s="22"/>
      <c r="G2307" s="21" t="s">
        <v>163</v>
      </c>
      <c r="H2307" s="20" t="s">
        <v>163</v>
      </c>
      <c r="I2307" s="23" t="s">
        <v>163</v>
      </c>
      <c r="J2307" s="23" t="s">
        <v>163</v>
      </c>
      <c r="K2307" s="24" t="s">
        <v>163</v>
      </c>
      <c r="L2307" s="20" t="s">
        <v>163</v>
      </c>
      <c r="M2307" s="12"/>
      <c r="N2307" s="12"/>
      <c r="O2307" s="12"/>
      <c r="P2307" s="12"/>
      <c r="Q2307" s="12"/>
      <c r="R2307" s="5"/>
      <c r="S2307" s="20"/>
      <c r="T2307" s="20"/>
      <c r="U2307" s="20"/>
      <c r="V2307" s="20"/>
      <c r="W2307" s="20"/>
      <c r="X2307" s="20"/>
      <c r="Y2307" s="20"/>
      <c r="Z2307" s="20"/>
      <c r="AA2307" s="20"/>
      <c r="AB2307" s="20"/>
      <c r="AC2307" s="20"/>
      <c r="AD2307" s="20"/>
      <c r="AE2307" s="12"/>
      <c r="AF2307" s="12"/>
    </row>
    <row r="2308" spans="1:32" ht="15" customHeight="1">
      <c r="A2308" s="14"/>
      <c r="B2308" s="3"/>
      <c r="C2308" s="20" t="s">
        <v>163</v>
      </c>
      <c r="D2308" s="21" t="s">
        <v>163</v>
      </c>
      <c r="E2308" s="21" t="s">
        <v>163</v>
      </c>
      <c r="F2308" s="22"/>
      <c r="G2308" s="21" t="s">
        <v>163</v>
      </c>
      <c r="H2308" s="20" t="s">
        <v>163</v>
      </c>
      <c r="I2308" s="23" t="s">
        <v>163</v>
      </c>
      <c r="J2308" s="23" t="s">
        <v>163</v>
      </c>
      <c r="K2308" s="24" t="s">
        <v>163</v>
      </c>
      <c r="L2308" s="20" t="s">
        <v>163</v>
      </c>
      <c r="M2308" s="12"/>
      <c r="N2308" s="12"/>
      <c r="O2308" s="12"/>
      <c r="P2308" s="12"/>
      <c r="Q2308" s="12"/>
      <c r="R2308" s="5"/>
      <c r="S2308" s="20"/>
      <c r="T2308" s="20"/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0"/>
      <c r="AE2308" s="12"/>
      <c r="AF2308" s="12"/>
    </row>
    <row r="2309" spans="1:32" ht="15" customHeight="1">
      <c r="A2309" s="14"/>
      <c r="B2309" s="3"/>
      <c r="C2309" s="20" t="s">
        <v>163</v>
      </c>
      <c r="D2309" s="21" t="s">
        <v>163</v>
      </c>
      <c r="E2309" s="21" t="s">
        <v>163</v>
      </c>
      <c r="F2309" s="22"/>
      <c r="G2309" s="21" t="s">
        <v>163</v>
      </c>
      <c r="H2309" s="20" t="s">
        <v>163</v>
      </c>
      <c r="I2309" s="23" t="s">
        <v>163</v>
      </c>
      <c r="J2309" s="23" t="s">
        <v>163</v>
      </c>
      <c r="K2309" s="24" t="s">
        <v>163</v>
      </c>
      <c r="L2309" s="20" t="s">
        <v>163</v>
      </c>
      <c r="M2309" s="12"/>
      <c r="N2309" s="12"/>
      <c r="O2309" s="12"/>
      <c r="P2309" s="12"/>
      <c r="Q2309" s="12"/>
      <c r="R2309" s="5"/>
      <c r="S2309" s="20"/>
      <c r="T2309" s="20"/>
      <c r="U2309" s="20"/>
      <c r="V2309" s="20"/>
      <c r="W2309" s="20"/>
      <c r="X2309" s="20"/>
      <c r="Y2309" s="20"/>
      <c r="Z2309" s="20"/>
      <c r="AA2309" s="20"/>
      <c r="AB2309" s="20"/>
      <c r="AC2309" s="20"/>
      <c r="AD2309" s="20"/>
      <c r="AE2309" s="12"/>
      <c r="AF2309" s="12"/>
    </row>
    <row r="2310" spans="1:32" ht="15" customHeight="1">
      <c r="A2310" s="14"/>
      <c r="B2310" s="3"/>
      <c r="C2310" s="20" t="s">
        <v>163</v>
      </c>
      <c r="D2310" s="21" t="s">
        <v>163</v>
      </c>
      <c r="E2310" s="21" t="s">
        <v>163</v>
      </c>
      <c r="F2310" s="22"/>
      <c r="G2310" s="21" t="s">
        <v>163</v>
      </c>
      <c r="H2310" s="20" t="s">
        <v>163</v>
      </c>
      <c r="I2310" s="23" t="s">
        <v>163</v>
      </c>
      <c r="J2310" s="23" t="s">
        <v>163</v>
      </c>
      <c r="K2310" s="24" t="s">
        <v>163</v>
      </c>
      <c r="L2310" s="20" t="s">
        <v>163</v>
      </c>
      <c r="M2310" s="12"/>
      <c r="N2310" s="12"/>
      <c r="O2310" s="12"/>
      <c r="P2310" s="12"/>
      <c r="Q2310" s="12"/>
      <c r="R2310" s="5"/>
      <c r="S2310" s="20"/>
      <c r="T2310" s="20"/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0"/>
      <c r="AE2310" s="12"/>
      <c r="AF2310" s="12"/>
    </row>
    <row r="2311" spans="1:32" ht="15" customHeight="1">
      <c r="A2311" s="14"/>
      <c r="B2311" s="3"/>
      <c r="C2311" s="20" t="s">
        <v>163</v>
      </c>
      <c r="D2311" s="21" t="s">
        <v>163</v>
      </c>
      <c r="E2311" s="21" t="s">
        <v>163</v>
      </c>
      <c r="F2311" s="22"/>
      <c r="G2311" s="21" t="s">
        <v>163</v>
      </c>
      <c r="H2311" s="20" t="s">
        <v>163</v>
      </c>
      <c r="I2311" s="23" t="s">
        <v>163</v>
      </c>
      <c r="J2311" s="23" t="s">
        <v>163</v>
      </c>
      <c r="K2311" s="24" t="s">
        <v>163</v>
      </c>
      <c r="L2311" s="20" t="s">
        <v>163</v>
      </c>
      <c r="M2311" s="12"/>
      <c r="N2311" s="12"/>
      <c r="O2311" s="12"/>
      <c r="P2311" s="12"/>
      <c r="Q2311" s="12"/>
      <c r="R2311" s="5"/>
      <c r="S2311" s="20"/>
      <c r="T2311" s="20"/>
      <c r="U2311" s="20"/>
      <c r="V2311" s="20"/>
      <c r="W2311" s="20"/>
      <c r="X2311" s="20"/>
      <c r="Y2311" s="20"/>
      <c r="Z2311" s="20"/>
      <c r="AA2311" s="20"/>
      <c r="AB2311" s="20"/>
      <c r="AC2311" s="20"/>
      <c r="AD2311" s="20"/>
      <c r="AE2311" s="12"/>
      <c r="AF2311" s="12"/>
    </row>
    <row r="2312" spans="1:32" ht="15" customHeight="1">
      <c r="A2312" s="14"/>
      <c r="B2312" s="3"/>
      <c r="C2312" s="20" t="s">
        <v>163</v>
      </c>
      <c r="D2312" s="21" t="s">
        <v>163</v>
      </c>
      <c r="E2312" s="21" t="s">
        <v>163</v>
      </c>
      <c r="F2312" s="22"/>
      <c r="G2312" s="21" t="s">
        <v>163</v>
      </c>
      <c r="H2312" s="20" t="s">
        <v>163</v>
      </c>
      <c r="I2312" s="23" t="s">
        <v>163</v>
      </c>
      <c r="J2312" s="23" t="s">
        <v>163</v>
      </c>
      <c r="K2312" s="24" t="s">
        <v>163</v>
      </c>
      <c r="L2312" s="20" t="s">
        <v>163</v>
      </c>
      <c r="M2312" s="12"/>
      <c r="N2312" s="12"/>
      <c r="O2312" s="12"/>
      <c r="P2312" s="12"/>
      <c r="Q2312" s="12"/>
      <c r="R2312" s="5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12"/>
      <c r="AF2312" s="12"/>
    </row>
    <row r="2313" spans="1:32" ht="15" customHeight="1">
      <c r="A2313" s="14"/>
      <c r="B2313" s="3"/>
      <c r="C2313" s="20" t="s">
        <v>163</v>
      </c>
      <c r="D2313" s="21" t="s">
        <v>163</v>
      </c>
      <c r="E2313" s="21" t="s">
        <v>163</v>
      </c>
      <c r="F2313" s="22"/>
      <c r="G2313" s="21" t="s">
        <v>163</v>
      </c>
      <c r="H2313" s="20" t="s">
        <v>163</v>
      </c>
      <c r="I2313" s="23" t="s">
        <v>163</v>
      </c>
      <c r="J2313" s="23" t="s">
        <v>163</v>
      </c>
      <c r="K2313" s="24" t="s">
        <v>163</v>
      </c>
      <c r="L2313" s="20" t="s">
        <v>163</v>
      </c>
      <c r="M2313" s="12"/>
      <c r="N2313" s="12"/>
      <c r="O2313" s="12"/>
      <c r="P2313" s="12"/>
      <c r="Q2313" s="12"/>
      <c r="R2313" s="5"/>
      <c r="S2313" s="20"/>
      <c r="T2313" s="20"/>
      <c r="U2313" s="20"/>
      <c r="V2313" s="20"/>
      <c r="W2313" s="20"/>
      <c r="X2313" s="20"/>
      <c r="Y2313" s="20"/>
      <c r="Z2313" s="20"/>
      <c r="AA2313" s="20"/>
      <c r="AB2313" s="20"/>
      <c r="AC2313" s="20"/>
      <c r="AD2313" s="20"/>
      <c r="AE2313" s="12"/>
      <c r="AF2313" s="12"/>
    </row>
    <row r="2314" spans="1:32" ht="15" customHeight="1">
      <c r="A2314" s="14"/>
      <c r="B2314" s="3"/>
      <c r="C2314" s="20" t="s">
        <v>163</v>
      </c>
      <c r="D2314" s="21" t="s">
        <v>163</v>
      </c>
      <c r="E2314" s="21" t="s">
        <v>163</v>
      </c>
      <c r="F2314" s="22"/>
      <c r="G2314" s="21" t="s">
        <v>163</v>
      </c>
      <c r="H2314" s="20" t="s">
        <v>163</v>
      </c>
      <c r="I2314" s="23" t="s">
        <v>163</v>
      </c>
      <c r="J2314" s="23" t="s">
        <v>163</v>
      </c>
      <c r="K2314" s="24" t="s">
        <v>163</v>
      </c>
      <c r="L2314" s="20" t="s">
        <v>163</v>
      </c>
      <c r="M2314" s="12"/>
      <c r="N2314" s="12"/>
      <c r="O2314" s="12"/>
      <c r="P2314" s="12"/>
      <c r="Q2314" s="12"/>
      <c r="R2314" s="5"/>
      <c r="S2314" s="20"/>
      <c r="T2314" s="20"/>
      <c r="U2314" s="20"/>
      <c r="V2314" s="20"/>
      <c r="W2314" s="20"/>
      <c r="X2314" s="20"/>
      <c r="Y2314" s="20"/>
      <c r="Z2314" s="20"/>
      <c r="AA2314" s="20"/>
      <c r="AB2314" s="20"/>
      <c r="AC2314" s="20"/>
      <c r="AD2314" s="20"/>
      <c r="AE2314" s="12"/>
      <c r="AF2314" s="12"/>
    </row>
    <row r="2315" spans="1:32" ht="15" customHeight="1">
      <c r="A2315" s="14"/>
      <c r="B2315" s="3"/>
      <c r="C2315" s="20" t="s">
        <v>163</v>
      </c>
      <c r="D2315" s="21" t="s">
        <v>163</v>
      </c>
      <c r="E2315" s="21" t="s">
        <v>163</v>
      </c>
      <c r="F2315" s="22"/>
      <c r="G2315" s="21" t="s">
        <v>163</v>
      </c>
      <c r="H2315" s="20" t="s">
        <v>163</v>
      </c>
      <c r="I2315" s="23" t="s">
        <v>163</v>
      </c>
      <c r="J2315" s="23" t="s">
        <v>163</v>
      </c>
      <c r="K2315" s="24" t="s">
        <v>163</v>
      </c>
      <c r="L2315" s="20" t="s">
        <v>163</v>
      </c>
      <c r="M2315" s="12"/>
      <c r="N2315" s="12"/>
      <c r="O2315" s="12"/>
      <c r="P2315" s="12"/>
      <c r="Q2315" s="12"/>
      <c r="R2315" s="5"/>
      <c r="S2315" s="20"/>
      <c r="T2315" s="20"/>
      <c r="U2315" s="20"/>
      <c r="V2315" s="20"/>
      <c r="W2315" s="20"/>
      <c r="X2315" s="20"/>
      <c r="Y2315" s="20"/>
      <c r="Z2315" s="20"/>
      <c r="AA2315" s="20"/>
      <c r="AB2315" s="20"/>
      <c r="AC2315" s="20"/>
      <c r="AD2315" s="20"/>
      <c r="AE2315" s="12"/>
      <c r="AF2315" s="12"/>
    </row>
    <row r="2316" spans="1:32" ht="15" customHeight="1">
      <c r="A2316" s="14"/>
      <c r="B2316" s="3"/>
      <c r="C2316" s="20" t="s">
        <v>163</v>
      </c>
      <c r="D2316" s="21" t="s">
        <v>163</v>
      </c>
      <c r="E2316" s="21" t="s">
        <v>163</v>
      </c>
      <c r="F2316" s="22"/>
      <c r="G2316" s="21" t="s">
        <v>163</v>
      </c>
      <c r="H2316" s="20" t="s">
        <v>163</v>
      </c>
      <c r="I2316" s="23" t="s">
        <v>163</v>
      </c>
      <c r="J2316" s="23" t="s">
        <v>163</v>
      </c>
      <c r="K2316" s="24" t="s">
        <v>163</v>
      </c>
      <c r="L2316" s="20" t="s">
        <v>163</v>
      </c>
      <c r="M2316" s="12"/>
      <c r="N2316" s="12"/>
      <c r="O2316" s="12"/>
      <c r="P2316" s="12"/>
      <c r="Q2316" s="12"/>
      <c r="R2316" s="5"/>
      <c r="S2316" s="20"/>
      <c r="T2316" s="20"/>
      <c r="U2316" s="20"/>
      <c r="V2316" s="20"/>
      <c r="W2316" s="20"/>
      <c r="X2316" s="20"/>
      <c r="Y2316" s="20"/>
      <c r="Z2316" s="20"/>
      <c r="AA2316" s="20"/>
      <c r="AB2316" s="20"/>
      <c r="AC2316" s="20"/>
      <c r="AD2316" s="20"/>
      <c r="AE2316" s="12"/>
      <c r="AF2316" s="12"/>
    </row>
    <row r="2317" spans="1:32" ht="15" customHeight="1">
      <c r="A2317" s="14"/>
      <c r="B2317" s="3"/>
      <c r="C2317" s="20" t="s">
        <v>163</v>
      </c>
      <c r="D2317" s="21" t="s">
        <v>163</v>
      </c>
      <c r="E2317" s="21" t="s">
        <v>163</v>
      </c>
      <c r="F2317" s="22"/>
      <c r="G2317" s="21" t="s">
        <v>163</v>
      </c>
      <c r="H2317" s="20" t="s">
        <v>163</v>
      </c>
      <c r="I2317" s="23" t="s">
        <v>163</v>
      </c>
      <c r="J2317" s="23" t="s">
        <v>163</v>
      </c>
      <c r="K2317" s="24" t="s">
        <v>163</v>
      </c>
      <c r="L2317" s="20" t="s">
        <v>163</v>
      </c>
      <c r="M2317" s="12"/>
      <c r="N2317" s="12"/>
      <c r="O2317" s="12"/>
      <c r="P2317" s="12"/>
      <c r="Q2317" s="12"/>
      <c r="R2317" s="5"/>
      <c r="S2317" s="20"/>
      <c r="T2317" s="20"/>
      <c r="U2317" s="20"/>
      <c r="V2317" s="20"/>
      <c r="W2317" s="20"/>
      <c r="X2317" s="20"/>
      <c r="Y2317" s="20"/>
      <c r="Z2317" s="20"/>
      <c r="AA2317" s="20"/>
      <c r="AB2317" s="20"/>
      <c r="AC2317" s="20"/>
      <c r="AD2317" s="20"/>
      <c r="AE2317" s="12"/>
      <c r="AF2317" s="12"/>
    </row>
    <row r="2318" spans="1:32" ht="15" customHeight="1">
      <c r="A2318" s="14"/>
      <c r="B2318" s="3"/>
      <c r="C2318" s="20" t="s">
        <v>163</v>
      </c>
      <c r="D2318" s="21" t="s">
        <v>163</v>
      </c>
      <c r="E2318" s="21" t="s">
        <v>163</v>
      </c>
      <c r="F2318" s="22"/>
      <c r="G2318" s="21" t="s">
        <v>163</v>
      </c>
      <c r="H2318" s="20" t="s">
        <v>163</v>
      </c>
      <c r="I2318" s="23" t="s">
        <v>163</v>
      </c>
      <c r="J2318" s="23" t="s">
        <v>163</v>
      </c>
      <c r="K2318" s="24" t="s">
        <v>163</v>
      </c>
      <c r="L2318" s="20" t="s">
        <v>163</v>
      </c>
      <c r="M2318" s="12"/>
      <c r="N2318" s="12"/>
      <c r="O2318" s="12"/>
      <c r="P2318" s="12"/>
      <c r="Q2318" s="12"/>
      <c r="R2318" s="5"/>
      <c r="S2318" s="20"/>
      <c r="T2318" s="20"/>
      <c r="U2318" s="20"/>
      <c r="V2318" s="20"/>
      <c r="W2318" s="20"/>
      <c r="X2318" s="20"/>
      <c r="Y2318" s="20"/>
      <c r="Z2318" s="20"/>
      <c r="AA2318" s="20"/>
      <c r="AB2318" s="20"/>
      <c r="AC2318" s="20"/>
      <c r="AD2318" s="20"/>
      <c r="AE2318" s="12"/>
      <c r="AF2318" s="12"/>
    </row>
    <row r="2319" spans="1:32" ht="15" customHeight="1">
      <c r="A2319" s="14"/>
      <c r="B2319" s="3"/>
      <c r="C2319" s="20" t="s">
        <v>163</v>
      </c>
      <c r="D2319" s="21" t="s">
        <v>163</v>
      </c>
      <c r="E2319" s="21" t="s">
        <v>163</v>
      </c>
      <c r="F2319" s="22"/>
      <c r="G2319" s="21" t="s">
        <v>163</v>
      </c>
      <c r="H2319" s="20" t="s">
        <v>163</v>
      </c>
      <c r="I2319" s="23" t="s">
        <v>163</v>
      </c>
      <c r="J2319" s="23" t="s">
        <v>163</v>
      </c>
      <c r="K2319" s="24" t="s">
        <v>163</v>
      </c>
      <c r="L2319" s="20" t="s">
        <v>163</v>
      </c>
      <c r="M2319" s="12"/>
      <c r="N2319" s="12"/>
      <c r="O2319" s="12"/>
      <c r="P2319" s="12"/>
      <c r="Q2319" s="12"/>
      <c r="R2319" s="5"/>
      <c r="S2319" s="20"/>
      <c r="T2319" s="20"/>
      <c r="U2319" s="20"/>
      <c r="V2319" s="20"/>
      <c r="W2319" s="20"/>
      <c r="X2319" s="20"/>
      <c r="Y2319" s="20"/>
      <c r="Z2319" s="20"/>
      <c r="AA2319" s="20"/>
      <c r="AB2319" s="20"/>
      <c r="AC2319" s="20"/>
      <c r="AD2319" s="20"/>
      <c r="AE2319" s="12"/>
      <c r="AF2319" s="12"/>
    </row>
    <row r="2320" spans="1:32" ht="15" customHeight="1">
      <c r="A2320" s="14"/>
      <c r="B2320" s="3"/>
      <c r="C2320" s="20" t="s">
        <v>163</v>
      </c>
      <c r="D2320" s="21" t="s">
        <v>163</v>
      </c>
      <c r="E2320" s="21" t="s">
        <v>163</v>
      </c>
      <c r="F2320" s="22"/>
      <c r="G2320" s="21" t="s">
        <v>163</v>
      </c>
      <c r="H2320" s="20" t="s">
        <v>163</v>
      </c>
      <c r="I2320" s="23" t="s">
        <v>163</v>
      </c>
      <c r="J2320" s="23" t="s">
        <v>163</v>
      </c>
      <c r="K2320" s="24" t="s">
        <v>163</v>
      </c>
      <c r="L2320" s="20" t="s">
        <v>163</v>
      </c>
      <c r="M2320" s="12"/>
      <c r="N2320" s="12"/>
      <c r="O2320" s="12"/>
      <c r="P2320" s="12"/>
      <c r="Q2320" s="12"/>
      <c r="R2320" s="5"/>
      <c r="S2320" s="20"/>
      <c r="T2320" s="20"/>
      <c r="U2320" s="20"/>
      <c r="V2320" s="20"/>
      <c r="W2320" s="20"/>
      <c r="X2320" s="20"/>
      <c r="Y2320" s="20"/>
      <c r="Z2320" s="20"/>
      <c r="AA2320" s="20"/>
      <c r="AB2320" s="20"/>
      <c r="AC2320" s="20"/>
      <c r="AD2320" s="20"/>
      <c r="AE2320" s="12"/>
      <c r="AF2320" s="12"/>
    </row>
    <row r="2321" spans="1:32" ht="15" customHeight="1">
      <c r="A2321" s="14"/>
      <c r="B2321" s="3"/>
      <c r="C2321" s="20" t="s">
        <v>163</v>
      </c>
      <c r="D2321" s="21" t="s">
        <v>163</v>
      </c>
      <c r="E2321" s="21" t="s">
        <v>163</v>
      </c>
      <c r="F2321" s="22"/>
      <c r="G2321" s="21" t="s">
        <v>163</v>
      </c>
      <c r="H2321" s="20" t="s">
        <v>163</v>
      </c>
      <c r="I2321" s="23" t="s">
        <v>163</v>
      </c>
      <c r="J2321" s="23" t="s">
        <v>163</v>
      </c>
      <c r="K2321" s="24" t="s">
        <v>163</v>
      </c>
      <c r="L2321" s="20" t="s">
        <v>163</v>
      </c>
      <c r="M2321" s="12"/>
      <c r="N2321" s="12"/>
      <c r="O2321" s="12"/>
      <c r="P2321" s="12"/>
      <c r="Q2321" s="12"/>
      <c r="R2321" s="5"/>
      <c r="S2321" s="20"/>
      <c r="T2321" s="20"/>
      <c r="U2321" s="20"/>
      <c r="V2321" s="20"/>
      <c r="W2321" s="20"/>
      <c r="X2321" s="20"/>
      <c r="Y2321" s="20"/>
      <c r="Z2321" s="20"/>
      <c r="AA2321" s="20"/>
      <c r="AB2321" s="20"/>
      <c r="AC2321" s="20"/>
      <c r="AD2321" s="20"/>
      <c r="AE2321" s="12"/>
      <c r="AF2321" s="12"/>
    </row>
    <row r="2322" spans="1:32" ht="15" customHeight="1">
      <c r="A2322" s="14"/>
      <c r="B2322" s="3"/>
      <c r="C2322" s="20" t="s">
        <v>163</v>
      </c>
      <c r="D2322" s="21" t="s">
        <v>163</v>
      </c>
      <c r="E2322" s="21" t="s">
        <v>163</v>
      </c>
      <c r="F2322" s="22"/>
      <c r="G2322" s="21" t="s">
        <v>163</v>
      </c>
      <c r="H2322" s="20" t="s">
        <v>163</v>
      </c>
      <c r="I2322" s="23" t="s">
        <v>163</v>
      </c>
      <c r="J2322" s="23" t="s">
        <v>163</v>
      </c>
      <c r="K2322" s="24" t="s">
        <v>163</v>
      </c>
      <c r="L2322" s="20" t="s">
        <v>163</v>
      </c>
      <c r="M2322" s="12"/>
      <c r="N2322" s="12"/>
      <c r="O2322" s="12"/>
      <c r="P2322" s="12"/>
      <c r="Q2322" s="12"/>
      <c r="R2322" s="5"/>
      <c r="S2322" s="20"/>
      <c r="T2322" s="20"/>
      <c r="U2322" s="20"/>
      <c r="V2322" s="20"/>
      <c r="W2322" s="20"/>
      <c r="X2322" s="20"/>
      <c r="Y2322" s="20"/>
      <c r="Z2322" s="20"/>
      <c r="AA2322" s="20"/>
      <c r="AB2322" s="20"/>
      <c r="AC2322" s="20"/>
      <c r="AD2322" s="20"/>
      <c r="AE2322" s="12"/>
      <c r="AF2322" s="12"/>
    </row>
    <row r="2323" spans="1:32" ht="15" customHeight="1">
      <c r="A2323" s="14"/>
      <c r="B2323" s="3"/>
      <c r="C2323" s="20" t="s">
        <v>163</v>
      </c>
      <c r="D2323" s="21" t="s">
        <v>163</v>
      </c>
      <c r="E2323" s="21" t="s">
        <v>163</v>
      </c>
      <c r="F2323" s="22"/>
      <c r="G2323" s="21" t="s">
        <v>163</v>
      </c>
      <c r="H2323" s="20" t="s">
        <v>163</v>
      </c>
      <c r="I2323" s="23" t="s">
        <v>163</v>
      </c>
      <c r="J2323" s="23" t="s">
        <v>163</v>
      </c>
      <c r="K2323" s="24" t="s">
        <v>163</v>
      </c>
      <c r="L2323" s="20" t="s">
        <v>163</v>
      </c>
      <c r="M2323" s="12"/>
      <c r="N2323" s="12"/>
      <c r="O2323" s="12"/>
      <c r="P2323" s="12"/>
      <c r="Q2323" s="12"/>
      <c r="R2323" s="5"/>
      <c r="S2323" s="20"/>
      <c r="T2323" s="20"/>
      <c r="U2323" s="20"/>
      <c r="V2323" s="20"/>
      <c r="W2323" s="20"/>
      <c r="X2323" s="20"/>
      <c r="Y2323" s="20"/>
      <c r="Z2323" s="20"/>
      <c r="AA2323" s="20"/>
      <c r="AB2323" s="20"/>
      <c r="AC2323" s="20"/>
      <c r="AD2323" s="20"/>
      <c r="AE2323" s="12"/>
      <c r="AF2323" s="12"/>
    </row>
    <row r="2324" spans="1:32" ht="15" customHeight="1">
      <c r="A2324" s="14"/>
      <c r="B2324" s="3"/>
      <c r="C2324" s="20" t="s">
        <v>163</v>
      </c>
      <c r="D2324" s="21" t="s">
        <v>163</v>
      </c>
      <c r="E2324" s="21" t="s">
        <v>163</v>
      </c>
      <c r="F2324" s="22"/>
      <c r="G2324" s="21" t="s">
        <v>163</v>
      </c>
      <c r="H2324" s="20" t="s">
        <v>163</v>
      </c>
      <c r="I2324" s="23" t="s">
        <v>163</v>
      </c>
      <c r="J2324" s="23" t="s">
        <v>163</v>
      </c>
      <c r="K2324" s="24" t="s">
        <v>163</v>
      </c>
      <c r="L2324" s="20" t="s">
        <v>163</v>
      </c>
      <c r="M2324" s="12"/>
      <c r="N2324" s="12"/>
      <c r="O2324" s="12"/>
      <c r="P2324" s="12"/>
      <c r="Q2324" s="12"/>
      <c r="R2324" s="5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12"/>
      <c r="AF2324" s="12"/>
    </row>
    <row r="2325" spans="1:32" ht="15" customHeight="1">
      <c r="A2325" s="14"/>
      <c r="B2325" s="3"/>
      <c r="C2325" s="20" t="s">
        <v>163</v>
      </c>
      <c r="D2325" s="21" t="s">
        <v>163</v>
      </c>
      <c r="E2325" s="21" t="s">
        <v>163</v>
      </c>
      <c r="F2325" s="22"/>
      <c r="G2325" s="21" t="s">
        <v>163</v>
      </c>
      <c r="H2325" s="20" t="s">
        <v>163</v>
      </c>
      <c r="I2325" s="23" t="s">
        <v>163</v>
      </c>
      <c r="J2325" s="23" t="s">
        <v>163</v>
      </c>
      <c r="K2325" s="24" t="s">
        <v>163</v>
      </c>
      <c r="L2325" s="20" t="s">
        <v>163</v>
      </c>
      <c r="M2325" s="12"/>
      <c r="N2325" s="12"/>
      <c r="O2325" s="12"/>
      <c r="P2325" s="12"/>
      <c r="Q2325" s="12"/>
      <c r="R2325" s="5"/>
      <c r="S2325" s="20"/>
      <c r="T2325" s="20"/>
      <c r="U2325" s="20"/>
      <c r="V2325" s="20"/>
      <c r="W2325" s="20"/>
      <c r="X2325" s="20"/>
      <c r="Y2325" s="20"/>
      <c r="Z2325" s="20"/>
      <c r="AA2325" s="20"/>
      <c r="AB2325" s="20"/>
      <c r="AC2325" s="20"/>
      <c r="AD2325" s="20"/>
      <c r="AE2325" s="12"/>
      <c r="AF2325" s="12"/>
    </row>
    <row r="2326" spans="1:32" ht="15" customHeight="1">
      <c r="A2326" s="14"/>
      <c r="B2326" s="3"/>
      <c r="C2326" s="20" t="s">
        <v>163</v>
      </c>
      <c r="D2326" s="21" t="s">
        <v>163</v>
      </c>
      <c r="E2326" s="21" t="s">
        <v>163</v>
      </c>
      <c r="F2326" s="22"/>
      <c r="G2326" s="21" t="s">
        <v>163</v>
      </c>
      <c r="H2326" s="20" t="s">
        <v>163</v>
      </c>
      <c r="I2326" s="23" t="s">
        <v>163</v>
      </c>
      <c r="J2326" s="23" t="s">
        <v>163</v>
      </c>
      <c r="K2326" s="24" t="s">
        <v>163</v>
      </c>
      <c r="L2326" s="20" t="s">
        <v>163</v>
      </c>
      <c r="M2326" s="12"/>
      <c r="N2326" s="12"/>
      <c r="O2326" s="12"/>
      <c r="P2326" s="12"/>
      <c r="Q2326" s="12"/>
      <c r="R2326" s="5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12"/>
      <c r="AF2326" s="12"/>
    </row>
    <row r="2327" spans="1:32" ht="15" customHeight="1">
      <c r="A2327" s="14"/>
      <c r="B2327" s="3"/>
      <c r="C2327" s="20" t="s">
        <v>163</v>
      </c>
      <c r="D2327" s="21" t="s">
        <v>163</v>
      </c>
      <c r="E2327" s="21" t="s">
        <v>163</v>
      </c>
      <c r="F2327" s="22"/>
      <c r="G2327" s="21" t="s">
        <v>163</v>
      </c>
      <c r="H2327" s="20" t="s">
        <v>163</v>
      </c>
      <c r="I2327" s="23" t="s">
        <v>163</v>
      </c>
      <c r="J2327" s="23" t="s">
        <v>163</v>
      </c>
      <c r="K2327" s="24" t="s">
        <v>163</v>
      </c>
      <c r="L2327" s="20" t="s">
        <v>163</v>
      </c>
      <c r="M2327" s="12"/>
      <c r="N2327" s="12"/>
      <c r="O2327" s="12"/>
      <c r="P2327" s="12"/>
      <c r="Q2327" s="12"/>
      <c r="R2327" s="5"/>
      <c r="S2327" s="20"/>
      <c r="T2327" s="20"/>
      <c r="U2327" s="20"/>
      <c r="V2327" s="20"/>
      <c r="W2327" s="20"/>
      <c r="X2327" s="20"/>
      <c r="Y2327" s="20"/>
      <c r="Z2327" s="20"/>
      <c r="AA2327" s="20"/>
      <c r="AB2327" s="20"/>
      <c r="AC2327" s="20"/>
      <c r="AD2327" s="20"/>
      <c r="AE2327" s="12"/>
      <c r="AF2327" s="12"/>
    </row>
    <row r="2328" spans="1:32" ht="15" customHeight="1">
      <c r="A2328" s="14"/>
      <c r="B2328" s="3"/>
      <c r="C2328" s="20" t="s">
        <v>163</v>
      </c>
      <c r="D2328" s="21" t="s">
        <v>163</v>
      </c>
      <c r="E2328" s="21" t="s">
        <v>163</v>
      </c>
      <c r="F2328" s="22"/>
      <c r="G2328" s="21" t="s">
        <v>163</v>
      </c>
      <c r="H2328" s="20" t="s">
        <v>163</v>
      </c>
      <c r="I2328" s="23" t="s">
        <v>163</v>
      </c>
      <c r="J2328" s="23" t="s">
        <v>163</v>
      </c>
      <c r="K2328" s="24" t="s">
        <v>163</v>
      </c>
      <c r="L2328" s="20" t="s">
        <v>163</v>
      </c>
      <c r="M2328" s="12"/>
      <c r="N2328" s="12"/>
      <c r="O2328" s="12"/>
      <c r="P2328" s="12"/>
      <c r="Q2328" s="12"/>
      <c r="R2328" s="5"/>
      <c r="S2328" s="20"/>
      <c r="T2328" s="20"/>
      <c r="U2328" s="20"/>
      <c r="V2328" s="20"/>
      <c r="W2328" s="20"/>
      <c r="X2328" s="20"/>
      <c r="Y2328" s="20"/>
      <c r="Z2328" s="20"/>
      <c r="AA2328" s="20"/>
      <c r="AB2328" s="20"/>
      <c r="AC2328" s="20"/>
      <c r="AD2328" s="20"/>
      <c r="AE2328" s="12"/>
      <c r="AF2328" s="12"/>
    </row>
    <row r="2329" spans="1:32" ht="15" customHeight="1">
      <c r="A2329" s="14"/>
      <c r="B2329" s="3"/>
      <c r="C2329" s="20" t="s">
        <v>163</v>
      </c>
      <c r="D2329" s="21" t="s">
        <v>163</v>
      </c>
      <c r="E2329" s="21" t="s">
        <v>163</v>
      </c>
      <c r="F2329" s="22"/>
      <c r="G2329" s="21" t="s">
        <v>163</v>
      </c>
      <c r="H2329" s="20" t="s">
        <v>163</v>
      </c>
      <c r="I2329" s="23" t="s">
        <v>163</v>
      </c>
      <c r="J2329" s="23" t="s">
        <v>163</v>
      </c>
      <c r="K2329" s="24" t="s">
        <v>163</v>
      </c>
      <c r="L2329" s="20" t="s">
        <v>163</v>
      </c>
      <c r="M2329" s="12"/>
      <c r="N2329" s="12"/>
      <c r="O2329" s="12"/>
      <c r="P2329" s="12"/>
      <c r="Q2329" s="12"/>
      <c r="R2329" s="5"/>
      <c r="S2329" s="20"/>
      <c r="T2329" s="20"/>
      <c r="U2329" s="20"/>
      <c r="V2329" s="20"/>
      <c r="W2329" s="20"/>
      <c r="X2329" s="20"/>
      <c r="Y2329" s="20"/>
      <c r="Z2329" s="20"/>
      <c r="AA2329" s="20"/>
      <c r="AB2329" s="20"/>
      <c r="AC2329" s="20"/>
      <c r="AD2329" s="20"/>
      <c r="AE2329" s="12"/>
      <c r="AF2329" s="12"/>
    </row>
    <row r="2330" spans="1:32" ht="15" customHeight="1">
      <c r="A2330" s="14"/>
      <c r="B2330" s="3"/>
      <c r="C2330" s="20" t="s">
        <v>163</v>
      </c>
      <c r="D2330" s="21" t="s">
        <v>163</v>
      </c>
      <c r="E2330" s="21" t="s">
        <v>163</v>
      </c>
      <c r="F2330" s="22"/>
      <c r="G2330" s="21" t="s">
        <v>163</v>
      </c>
      <c r="H2330" s="20" t="s">
        <v>163</v>
      </c>
      <c r="I2330" s="23" t="s">
        <v>163</v>
      </c>
      <c r="J2330" s="23" t="s">
        <v>163</v>
      </c>
      <c r="K2330" s="24" t="s">
        <v>163</v>
      </c>
      <c r="L2330" s="20" t="s">
        <v>163</v>
      </c>
      <c r="M2330" s="12"/>
      <c r="N2330" s="12"/>
      <c r="O2330" s="12"/>
      <c r="P2330" s="12"/>
      <c r="Q2330" s="12"/>
      <c r="R2330" s="5"/>
      <c r="S2330" s="20"/>
      <c r="T2330" s="20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12"/>
      <c r="AF2330" s="12"/>
    </row>
    <row r="2331" spans="1:32" ht="15" customHeight="1">
      <c r="A2331" s="14"/>
      <c r="B2331" s="3"/>
      <c r="C2331" s="20" t="s">
        <v>163</v>
      </c>
      <c r="D2331" s="21" t="s">
        <v>163</v>
      </c>
      <c r="E2331" s="21" t="s">
        <v>163</v>
      </c>
      <c r="F2331" s="22"/>
      <c r="G2331" s="21" t="s">
        <v>163</v>
      </c>
      <c r="H2331" s="20" t="s">
        <v>163</v>
      </c>
      <c r="I2331" s="23" t="s">
        <v>163</v>
      </c>
      <c r="J2331" s="23" t="s">
        <v>163</v>
      </c>
      <c r="K2331" s="24" t="s">
        <v>163</v>
      </c>
      <c r="L2331" s="20" t="s">
        <v>163</v>
      </c>
      <c r="M2331" s="12"/>
      <c r="N2331" s="12"/>
      <c r="O2331" s="12"/>
      <c r="P2331" s="12"/>
      <c r="Q2331" s="12"/>
      <c r="R2331" s="5"/>
      <c r="S2331" s="20"/>
      <c r="T2331" s="20"/>
      <c r="U2331" s="20"/>
      <c r="V2331" s="20"/>
      <c r="W2331" s="20"/>
      <c r="X2331" s="20"/>
      <c r="Y2331" s="20"/>
      <c r="Z2331" s="20"/>
      <c r="AA2331" s="20"/>
      <c r="AB2331" s="20"/>
      <c r="AC2331" s="20"/>
      <c r="AD2331" s="20"/>
      <c r="AE2331" s="12"/>
      <c r="AF2331" s="12"/>
    </row>
    <row r="2332" spans="1:32" ht="15" customHeight="1">
      <c r="A2332" s="14"/>
      <c r="B2332" s="3"/>
      <c r="C2332" s="20" t="s">
        <v>163</v>
      </c>
      <c r="D2332" s="21" t="s">
        <v>163</v>
      </c>
      <c r="E2332" s="21" t="s">
        <v>163</v>
      </c>
      <c r="F2332" s="22"/>
      <c r="G2332" s="21" t="s">
        <v>163</v>
      </c>
      <c r="H2332" s="20" t="s">
        <v>163</v>
      </c>
      <c r="I2332" s="23" t="s">
        <v>163</v>
      </c>
      <c r="J2332" s="23" t="s">
        <v>163</v>
      </c>
      <c r="K2332" s="24" t="s">
        <v>163</v>
      </c>
      <c r="L2332" s="20" t="s">
        <v>163</v>
      </c>
      <c r="M2332" s="12"/>
      <c r="N2332" s="12"/>
      <c r="O2332" s="12"/>
      <c r="P2332" s="12"/>
      <c r="Q2332" s="12"/>
      <c r="R2332" s="5"/>
      <c r="S2332" s="20"/>
      <c r="T2332" s="20"/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0"/>
      <c r="AE2332" s="12"/>
      <c r="AF2332" s="12"/>
    </row>
    <row r="2333" spans="1:32" ht="15" customHeight="1">
      <c r="A2333" s="14"/>
      <c r="B2333" s="3"/>
      <c r="C2333" s="20" t="s">
        <v>163</v>
      </c>
      <c r="D2333" s="21" t="s">
        <v>163</v>
      </c>
      <c r="E2333" s="21" t="s">
        <v>163</v>
      </c>
      <c r="F2333" s="22"/>
      <c r="G2333" s="21" t="s">
        <v>163</v>
      </c>
      <c r="H2333" s="20" t="s">
        <v>163</v>
      </c>
      <c r="I2333" s="23" t="s">
        <v>163</v>
      </c>
      <c r="J2333" s="23" t="s">
        <v>163</v>
      </c>
      <c r="K2333" s="24" t="s">
        <v>163</v>
      </c>
      <c r="L2333" s="20" t="s">
        <v>163</v>
      </c>
      <c r="M2333" s="12"/>
      <c r="N2333" s="12"/>
      <c r="O2333" s="12"/>
      <c r="P2333" s="12"/>
      <c r="Q2333" s="12"/>
      <c r="R2333" s="5"/>
      <c r="S2333" s="20"/>
      <c r="T2333" s="20"/>
      <c r="U2333" s="20"/>
      <c r="V2333" s="20"/>
      <c r="W2333" s="20"/>
      <c r="X2333" s="20"/>
      <c r="Y2333" s="20"/>
      <c r="Z2333" s="20"/>
      <c r="AA2333" s="20"/>
      <c r="AB2333" s="20"/>
      <c r="AC2333" s="20"/>
      <c r="AD2333" s="20"/>
      <c r="AE2333" s="12"/>
      <c r="AF2333" s="12"/>
    </row>
    <row r="2334" spans="1:32" ht="15" customHeight="1">
      <c r="A2334" s="14"/>
      <c r="B2334" s="3"/>
      <c r="C2334" s="20" t="s">
        <v>163</v>
      </c>
      <c r="D2334" s="21" t="s">
        <v>163</v>
      </c>
      <c r="E2334" s="21" t="s">
        <v>163</v>
      </c>
      <c r="F2334" s="22"/>
      <c r="G2334" s="21" t="s">
        <v>163</v>
      </c>
      <c r="H2334" s="20" t="s">
        <v>163</v>
      </c>
      <c r="I2334" s="23" t="s">
        <v>163</v>
      </c>
      <c r="J2334" s="23" t="s">
        <v>163</v>
      </c>
      <c r="K2334" s="24" t="s">
        <v>163</v>
      </c>
      <c r="L2334" s="20" t="s">
        <v>163</v>
      </c>
      <c r="M2334" s="12"/>
      <c r="N2334" s="12"/>
      <c r="O2334" s="12"/>
      <c r="P2334" s="12"/>
      <c r="Q2334" s="12"/>
      <c r="R2334" s="5"/>
      <c r="S2334" s="20"/>
      <c r="T2334" s="20"/>
      <c r="U2334" s="20"/>
      <c r="V2334" s="20"/>
      <c r="W2334" s="20"/>
      <c r="X2334" s="20"/>
      <c r="Y2334" s="20"/>
      <c r="Z2334" s="20"/>
      <c r="AA2334" s="20"/>
      <c r="AB2334" s="20"/>
      <c r="AC2334" s="20"/>
      <c r="AD2334" s="20"/>
      <c r="AE2334" s="12"/>
      <c r="AF2334" s="12"/>
    </row>
    <row r="2335" spans="1:32" ht="15" customHeight="1">
      <c r="A2335" s="14"/>
      <c r="B2335" s="3"/>
      <c r="C2335" s="20" t="s">
        <v>163</v>
      </c>
      <c r="D2335" s="21" t="s">
        <v>163</v>
      </c>
      <c r="E2335" s="21" t="s">
        <v>163</v>
      </c>
      <c r="F2335" s="22"/>
      <c r="G2335" s="21" t="s">
        <v>163</v>
      </c>
      <c r="H2335" s="20" t="s">
        <v>163</v>
      </c>
      <c r="I2335" s="23" t="s">
        <v>163</v>
      </c>
      <c r="J2335" s="23" t="s">
        <v>163</v>
      </c>
      <c r="K2335" s="24" t="s">
        <v>163</v>
      </c>
      <c r="L2335" s="20" t="s">
        <v>163</v>
      </c>
      <c r="M2335" s="12"/>
      <c r="N2335" s="12"/>
      <c r="O2335" s="12"/>
      <c r="P2335" s="12"/>
      <c r="Q2335" s="12"/>
      <c r="R2335" s="5"/>
      <c r="S2335" s="20"/>
      <c r="T2335" s="20"/>
      <c r="U2335" s="20"/>
      <c r="V2335" s="20"/>
      <c r="W2335" s="20"/>
      <c r="X2335" s="20"/>
      <c r="Y2335" s="20"/>
      <c r="Z2335" s="20"/>
      <c r="AA2335" s="20"/>
      <c r="AB2335" s="20"/>
      <c r="AC2335" s="20"/>
      <c r="AD2335" s="20"/>
      <c r="AE2335" s="12"/>
      <c r="AF2335" s="12"/>
    </row>
    <row r="2336" spans="1:32" ht="15" customHeight="1">
      <c r="A2336" s="14"/>
      <c r="B2336" s="3"/>
      <c r="C2336" s="20" t="s">
        <v>163</v>
      </c>
      <c r="D2336" s="21" t="s">
        <v>163</v>
      </c>
      <c r="E2336" s="21" t="s">
        <v>163</v>
      </c>
      <c r="F2336" s="22"/>
      <c r="G2336" s="21" t="s">
        <v>163</v>
      </c>
      <c r="H2336" s="20" t="s">
        <v>163</v>
      </c>
      <c r="I2336" s="23" t="s">
        <v>163</v>
      </c>
      <c r="J2336" s="23" t="s">
        <v>163</v>
      </c>
      <c r="K2336" s="24" t="s">
        <v>163</v>
      </c>
      <c r="L2336" s="20" t="s">
        <v>163</v>
      </c>
      <c r="M2336" s="12"/>
      <c r="N2336" s="12"/>
      <c r="O2336" s="12"/>
      <c r="P2336" s="12"/>
      <c r="Q2336" s="12"/>
      <c r="R2336" s="5"/>
      <c r="S2336" s="20"/>
      <c r="T2336" s="20"/>
      <c r="U2336" s="20"/>
      <c r="V2336" s="20"/>
      <c r="W2336" s="20"/>
      <c r="X2336" s="20"/>
      <c r="Y2336" s="20"/>
      <c r="Z2336" s="20"/>
      <c r="AA2336" s="20"/>
      <c r="AB2336" s="20"/>
      <c r="AC2336" s="20"/>
      <c r="AD2336" s="20"/>
      <c r="AE2336" s="12"/>
      <c r="AF2336" s="12"/>
    </row>
    <row r="2337" spans="1:32" ht="15" customHeight="1">
      <c r="A2337" s="14"/>
      <c r="B2337" s="3"/>
      <c r="C2337" s="20" t="s">
        <v>163</v>
      </c>
      <c r="D2337" s="21" t="s">
        <v>163</v>
      </c>
      <c r="E2337" s="21" t="s">
        <v>163</v>
      </c>
      <c r="F2337" s="22"/>
      <c r="G2337" s="21" t="s">
        <v>163</v>
      </c>
      <c r="H2337" s="20" t="s">
        <v>163</v>
      </c>
      <c r="I2337" s="23" t="s">
        <v>163</v>
      </c>
      <c r="J2337" s="23" t="s">
        <v>163</v>
      </c>
      <c r="K2337" s="24" t="s">
        <v>163</v>
      </c>
      <c r="L2337" s="20" t="s">
        <v>163</v>
      </c>
      <c r="M2337" s="12"/>
      <c r="N2337" s="12"/>
      <c r="O2337" s="12"/>
      <c r="P2337" s="12"/>
      <c r="Q2337" s="12"/>
      <c r="R2337" s="5"/>
      <c r="S2337" s="20"/>
      <c r="T2337" s="20"/>
      <c r="U2337" s="20"/>
      <c r="V2337" s="20"/>
      <c r="W2337" s="20"/>
      <c r="X2337" s="20"/>
      <c r="Y2337" s="20"/>
      <c r="Z2337" s="20"/>
      <c r="AA2337" s="20"/>
      <c r="AB2337" s="20"/>
      <c r="AC2337" s="20"/>
      <c r="AD2337" s="20"/>
      <c r="AE2337" s="12"/>
      <c r="AF2337" s="12"/>
    </row>
    <row r="2338" spans="1:32" ht="15" customHeight="1">
      <c r="A2338" s="14"/>
      <c r="B2338" s="3"/>
      <c r="C2338" s="20" t="s">
        <v>163</v>
      </c>
      <c r="D2338" s="21" t="s">
        <v>163</v>
      </c>
      <c r="E2338" s="21" t="s">
        <v>163</v>
      </c>
      <c r="F2338" s="22"/>
      <c r="G2338" s="21" t="s">
        <v>163</v>
      </c>
      <c r="H2338" s="20" t="s">
        <v>163</v>
      </c>
      <c r="I2338" s="23" t="s">
        <v>163</v>
      </c>
      <c r="J2338" s="23" t="s">
        <v>163</v>
      </c>
      <c r="K2338" s="24" t="s">
        <v>163</v>
      </c>
      <c r="L2338" s="20" t="s">
        <v>163</v>
      </c>
      <c r="M2338" s="12"/>
      <c r="N2338" s="12"/>
      <c r="O2338" s="12"/>
      <c r="P2338" s="12"/>
      <c r="Q2338" s="12"/>
      <c r="R2338" s="5"/>
      <c r="S2338" s="20"/>
      <c r="T2338" s="20"/>
      <c r="U2338" s="20"/>
      <c r="V2338" s="20"/>
      <c r="W2338" s="20"/>
      <c r="X2338" s="20"/>
      <c r="Y2338" s="20"/>
      <c r="Z2338" s="20"/>
      <c r="AA2338" s="20"/>
      <c r="AB2338" s="20"/>
      <c r="AC2338" s="20"/>
      <c r="AD2338" s="20"/>
      <c r="AE2338" s="12"/>
      <c r="AF2338" s="12"/>
    </row>
    <row r="2339" spans="1:32" ht="15" customHeight="1">
      <c r="A2339" s="14"/>
      <c r="B2339" s="3"/>
      <c r="C2339" s="20" t="s">
        <v>163</v>
      </c>
      <c r="D2339" s="21" t="s">
        <v>163</v>
      </c>
      <c r="E2339" s="21" t="s">
        <v>163</v>
      </c>
      <c r="F2339" s="22"/>
      <c r="G2339" s="21" t="s">
        <v>163</v>
      </c>
      <c r="H2339" s="20" t="s">
        <v>163</v>
      </c>
      <c r="I2339" s="23" t="s">
        <v>163</v>
      </c>
      <c r="J2339" s="23" t="s">
        <v>163</v>
      </c>
      <c r="K2339" s="24" t="s">
        <v>163</v>
      </c>
      <c r="L2339" s="20" t="s">
        <v>163</v>
      </c>
      <c r="M2339" s="12"/>
      <c r="N2339" s="12"/>
      <c r="O2339" s="12"/>
      <c r="P2339" s="12"/>
      <c r="Q2339" s="12"/>
      <c r="R2339" s="5"/>
      <c r="S2339" s="20"/>
      <c r="T2339" s="20"/>
      <c r="U2339" s="20"/>
      <c r="V2339" s="20"/>
      <c r="W2339" s="20"/>
      <c r="X2339" s="20"/>
      <c r="Y2339" s="20"/>
      <c r="Z2339" s="20"/>
      <c r="AA2339" s="20"/>
      <c r="AB2339" s="20"/>
      <c r="AC2339" s="20"/>
      <c r="AD2339" s="20"/>
      <c r="AE2339" s="12"/>
      <c r="AF2339" s="12"/>
    </row>
    <row r="2340" spans="1:32" ht="15" customHeight="1">
      <c r="A2340" s="14"/>
      <c r="B2340" s="3"/>
      <c r="C2340" s="20" t="s">
        <v>163</v>
      </c>
      <c r="D2340" s="21" t="s">
        <v>163</v>
      </c>
      <c r="E2340" s="21" t="s">
        <v>163</v>
      </c>
      <c r="F2340" s="22"/>
      <c r="G2340" s="21" t="s">
        <v>163</v>
      </c>
      <c r="H2340" s="20" t="s">
        <v>163</v>
      </c>
      <c r="I2340" s="23" t="s">
        <v>163</v>
      </c>
      <c r="J2340" s="23" t="s">
        <v>163</v>
      </c>
      <c r="K2340" s="24" t="s">
        <v>163</v>
      </c>
      <c r="L2340" s="20" t="s">
        <v>163</v>
      </c>
      <c r="M2340" s="12"/>
      <c r="N2340" s="12"/>
      <c r="O2340" s="12"/>
      <c r="P2340" s="12"/>
      <c r="Q2340" s="12"/>
      <c r="R2340" s="5"/>
      <c r="S2340" s="20"/>
      <c r="T2340" s="20"/>
      <c r="U2340" s="20"/>
      <c r="V2340" s="20"/>
      <c r="W2340" s="20"/>
      <c r="X2340" s="20"/>
      <c r="Y2340" s="20"/>
      <c r="Z2340" s="20"/>
      <c r="AA2340" s="20"/>
      <c r="AB2340" s="20"/>
      <c r="AC2340" s="20"/>
      <c r="AD2340" s="20"/>
      <c r="AE2340" s="12"/>
      <c r="AF2340" s="12"/>
    </row>
    <row r="2341" spans="1:32" ht="15" customHeight="1">
      <c r="A2341" s="14"/>
      <c r="B2341" s="3"/>
      <c r="C2341" s="20" t="s">
        <v>163</v>
      </c>
      <c r="D2341" s="21" t="s">
        <v>163</v>
      </c>
      <c r="E2341" s="21" t="s">
        <v>163</v>
      </c>
      <c r="F2341" s="22"/>
      <c r="G2341" s="21" t="s">
        <v>163</v>
      </c>
      <c r="H2341" s="20" t="s">
        <v>163</v>
      </c>
      <c r="I2341" s="23" t="s">
        <v>163</v>
      </c>
      <c r="J2341" s="23" t="s">
        <v>163</v>
      </c>
      <c r="K2341" s="24" t="s">
        <v>163</v>
      </c>
      <c r="L2341" s="20" t="s">
        <v>163</v>
      </c>
      <c r="M2341" s="12"/>
      <c r="N2341" s="12"/>
      <c r="O2341" s="12"/>
      <c r="P2341" s="12"/>
      <c r="Q2341" s="12"/>
      <c r="R2341" s="5"/>
      <c r="S2341" s="20"/>
      <c r="T2341" s="20"/>
      <c r="U2341" s="20"/>
      <c r="V2341" s="20"/>
      <c r="W2341" s="20"/>
      <c r="X2341" s="20"/>
      <c r="Y2341" s="20"/>
      <c r="Z2341" s="20"/>
      <c r="AA2341" s="20"/>
      <c r="AB2341" s="20"/>
      <c r="AC2341" s="20"/>
      <c r="AD2341" s="20"/>
      <c r="AE2341" s="12"/>
      <c r="AF2341" s="12"/>
    </row>
    <row r="2342" spans="1:32" ht="15" customHeight="1">
      <c r="A2342" s="14"/>
      <c r="B2342" s="3"/>
      <c r="C2342" s="20" t="s">
        <v>163</v>
      </c>
      <c r="D2342" s="21" t="s">
        <v>163</v>
      </c>
      <c r="E2342" s="21" t="s">
        <v>163</v>
      </c>
      <c r="F2342" s="22"/>
      <c r="G2342" s="21" t="s">
        <v>163</v>
      </c>
      <c r="H2342" s="20" t="s">
        <v>163</v>
      </c>
      <c r="I2342" s="23" t="s">
        <v>163</v>
      </c>
      <c r="J2342" s="23" t="s">
        <v>163</v>
      </c>
      <c r="K2342" s="24" t="s">
        <v>163</v>
      </c>
      <c r="L2342" s="20" t="s">
        <v>163</v>
      </c>
      <c r="M2342" s="12"/>
      <c r="N2342" s="12"/>
      <c r="O2342" s="12"/>
      <c r="P2342" s="12"/>
      <c r="Q2342" s="12"/>
      <c r="R2342" s="5"/>
      <c r="S2342" s="20"/>
      <c r="T2342" s="20"/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0"/>
      <c r="AE2342" s="12"/>
      <c r="AF2342" s="12"/>
    </row>
    <row r="2343" spans="1:32" ht="15" customHeight="1">
      <c r="A2343" s="14"/>
      <c r="B2343" s="3"/>
      <c r="C2343" s="20" t="s">
        <v>163</v>
      </c>
      <c r="D2343" s="21" t="s">
        <v>163</v>
      </c>
      <c r="E2343" s="21" t="s">
        <v>163</v>
      </c>
      <c r="F2343" s="22"/>
      <c r="G2343" s="21" t="s">
        <v>163</v>
      </c>
      <c r="H2343" s="20" t="s">
        <v>163</v>
      </c>
      <c r="I2343" s="23" t="s">
        <v>163</v>
      </c>
      <c r="J2343" s="23" t="s">
        <v>163</v>
      </c>
      <c r="K2343" s="24" t="s">
        <v>163</v>
      </c>
      <c r="L2343" s="20" t="s">
        <v>163</v>
      </c>
      <c r="M2343" s="12"/>
      <c r="N2343" s="12"/>
      <c r="O2343" s="12"/>
      <c r="P2343" s="12"/>
      <c r="Q2343" s="12"/>
      <c r="R2343" s="5"/>
      <c r="S2343" s="20"/>
      <c r="T2343" s="20"/>
      <c r="U2343" s="20"/>
      <c r="V2343" s="20"/>
      <c r="W2343" s="20"/>
      <c r="X2343" s="20"/>
      <c r="Y2343" s="20"/>
      <c r="Z2343" s="20"/>
      <c r="AA2343" s="20"/>
      <c r="AB2343" s="20"/>
      <c r="AC2343" s="20"/>
      <c r="AD2343" s="20"/>
      <c r="AE2343" s="12"/>
      <c r="AF2343" s="12"/>
    </row>
    <row r="2344" spans="1:32" ht="15" customHeight="1">
      <c r="A2344" s="14"/>
      <c r="B2344" s="3"/>
      <c r="C2344" s="20" t="s">
        <v>163</v>
      </c>
      <c r="D2344" s="21" t="s">
        <v>163</v>
      </c>
      <c r="E2344" s="21" t="s">
        <v>163</v>
      </c>
      <c r="F2344" s="22"/>
      <c r="G2344" s="21" t="s">
        <v>163</v>
      </c>
      <c r="H2344" s="20" t="s">
        <v>163</v>
      </c>
      <c r="I2344" s="23" t="s">
        <v>163</v>
      </c>
      <c r="J2344" s="23" t="s">
        <v>163</v>
      </c>
      <c r="K2344" s="24" t="s">
        <v>163</v>
      </c>
      <c r="L2344" s="20" t="s">
        <v>163</v>
      </c>
      <c r="M2344" s="12"/>
      <c r="N2344" s="12"/>
      <c r="O2344" s="12"/>
      <c r="P2344" s="12"/>
      <c r="Q2344" s="12"/>
      <c r="R2344" s="5"/>
      <c r="S2344" s="20"/>
      <c r="T2344" s="20"/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0"/>
      <c r="AE2344" s="12"/>
      <c r="AF2344" s="12"/>
    </row>
    <row r="2345" spans="1:32" ht="15" customHeight="1">
      <c r="A2345" s="14"/>
      <c r="B2345" s="3"/>
      <c r="C2345" s="20" t="s">
        <v>163</v>
      </c>
      <c r="D2345" s="21" t="s">
        <v>163</v>
      </c>
      <c r="E2345" s="21" t="s">
        <v>163</v>
      </c>
      <c r="F2345" s="22"/>
      <c r="G2345" s="21" t="s">
        <v>163</v>
      </c>
      <c r="H2345" s="20" t="s">
        <v>163</v>
      </c>
      <c r="I2345" s="23" t="s">
        <v>163</v>
      </c>
      <c r="J2345" s="23" t="s">
        <v>163</v>
      </c>
      <c r="K2345" s="24" t="s">
        <v>163</v>
      </c>
      <c r="L2345" s="20" t="s">
        <v>163</v>
      </c>
      <c r="M2345" s="12"/>
      <c r="N2345" s="12"/>
      <c r="O2345" s="12"/>
      <c r="P2345" s="12"/>
      <c r="Q2345" s="12"/>
      <c r="R2345" s="5"/>
      <c r="S2345" s="20"/>
      <c r="T2345" s="20"/>
      <c r="U2345" s="20"/>
      <c r="V2345" s="20"/>
      <c r="W2345" s="20"/>
      <c r="X2345" s="20"/>
      <c r="Y2345" s="20"/>
      <c r="Z2345" s="20"/>
      <c r="AA2345" s="20"/>
      <c r="AB2345" s="20"/>
      <c r="AC2345" s="20"/>
      <c r="AD2345" s="20"/>
      <c r="AE2345" s="12"/>
      <c r="AF2345" s="12"/>
    </row>
    <row r="2346" spans="1:32" ht="15" customHeight="1">
      <c r="A2346" s="14"/>
      <c r="B2346" s="3"/>
      <c r="C2346" s="20" t="s">
        <v>163</v>
      </c>
      <c r="D2346" s="21" t="s">
        <v>163</v>
      </c>
      <c r="E2346" s="21" t="s">
        <v>163</v>
      </c>
      <c r="F2346" s="22"/>
      <c r="G2346" s="21" t="s">
        <v>163</v>
      </c>
      <c r="H2346" s="20" t="s">
        <v>163</v>
      </c>
      <c r="I2346" s="23" t="s">
        <v>163</v>
      </c>
      <c r="J2346" s="23" t="s">
        <v>163</v>
      </c>
      <c r="K2346" s="24" t="s">
        <v>163</v>
      </c>
      <c r="L2346" s="20" t="s">
        <v>163</v>
      </c>
      <c r="M2346" s="12"/>
      <c r="N2346" s="12"/>
      <c r="O2346" s="12"/>
      <c r="P2346" s="12"/>
      <c r="Q2346" s="12"/>
      <c r="R2346" s="5"/>
      <c r="S2346" s="20"/>
      <c r="T2346" s="20"/>
      <c r="U2346" s="20"/>
      <c r="V2346" s="20"/>
      <c r="W2346" s="20"/>
      <c r="X2346" s="20"/>
      <c r="Y2346" s="20"/>
      <c r="Z2346" s="20"/>
      <c r="AA2346" s="20"/>
      <c r="AB2346" s="20"/>
      <c r="AC2346" s="20"/>
      <c r="AD2346" s="20"/>
      <c r="AE2346" s="12"/>
      <c r="AF2346" s="12"/>
    </row>
    <row r="2347" spans="1:32" ht="15" customHeight="1">
      <c r="A2347" s="14"/>
      <c r="B2347" s="3"/>
      <c r="C2347" s="20" t="s">
        <v>163</v>
      </c>
      <c r="D2347" s="21" t="s">
        <v>163</v>
      </c>
      <c r="E2347" s="21" t="s">
        <v>163</v>
      </c>
      <c r="F2347" s="22"/>
      <c r="G2347" s="21" t="s">
        <v>163</v>
      </c>
      <c r="H2347" s="20" t="s">
        <v>163</v>
      </c>
      <c r="I2347" s="23" t="s">
        <v>163</v>
      </c>
      <c r="J2347" s="23" t="s">
        <v>163</v>
      </c>
      <c r="K2347" s="24" t="s">
        <v>163</v>
      </c>
      <c r="L2347" s="20" t="s">
        <v>163</v>
      </c>
      <c r="M2347" s="12"/>
      <c r="N2347" s="12"/>
      <c r="O2347" s="12"/>
      <c r="P2347" s="12"/>
      <c r="Q2347" s="12"/>
      <c r="R2347" s="5"/>
      <c r="S2347" s="20"/>
      <c r="T2347" s="20"/>
      <c r="U2347" s="20"/>
      <c r="V2347" s="20"/>
      <c r="W2347" s="20"/>
      <c r="X2347" s="20"/>
      <c r="Y2347" s="20"/>
      <c r="Z2347" s="20"/>
      <c r="AA2347" s="20"/>
      <c r="AB2347" s="20"/>
      <c r="AC2347" s="20"/>
      <c r="AD2347" s="20"/>
      <c r="AE2347" s="12"/>
      <c r="AF2347" s="12"/>
    </row>
    <row r="2348" spans="1:32" ht="15" customHeight="1">
      <c r="A2348" s="14"/>
      <c r="B2348" s="3"/>
      <c r="C2348" s="20" t="s">
        <v>163</v>
      </c>
      <c r="D2348" s="21" t="s">
        <v>163</v>
      </c>
      <c r="E2348" s="21" t="s">
        <v>163</v>
      </c>
      <c r="F2348" s="22"/>
      <c r="G2348" s="21" t="s">
        <v>163</v>
      </c>
      <c r="H2348" s="20" t="s">
        <v>163</v>
      </c>
      <c r="I2348" s="23" t="s">
        <v>163</v>
      </c>
      <c r="J2348" s="23" t="s">
        <v>163</v>
      </c>
      <c r="K2348" s="24" t="s">
        <v>163</v>
      </c>
      <c r="L2348" s="20" t="s">
        <v>163</v>
      </c>
      <c r="M2348" s="12"/>
      <c r="N2348" s="12"/>
      <c r="O2348" s="12"/>
      <c r="P2348" s="12"/>
      <c r="Q2348" s="12"/>
      <c r="R2348" s="5"/>
      <c r="S2348" s="20"/>
      <c r="T2348" s="20"/>
      <c r="U2348" s="20"/>
      <c r="V2348" s="20"/>
      <c r="W2348" s="20"/>
      <c r="X2348" s="20"/>
      <c r="Y2348" s="20"/>
      <c r="Z2348" s="20"/>
      <c r="AA2348" s="20"/>
      <c r="AB2348" s="20"/>
      <c r="AC2348" s="20"/>
      <c r="AD2348" s="20"/>
      <c r="AE2348" s="12"/>
      <c r="AF2348" s="12"/>
    </row>
    <row r="2349" spans="1:32" ht="15" customHeight="1">
      <c r="A2349" s="14"/>
      <c r="B2349" s="3"/>
      <c r="C2349" s="20" t="s">
        <v>163</v>
      </c>
      <c r="D2349" s="21" t="s">
        <v>163</v>
      </c>
      <c r="E2349" s="21" t="s">
        <v>163</v>
      </c>
      <c r="F2349" s="22"/>
      <c r="G2349" s="21" t="s">
        <v>163</v>
      </c>
      <c r="H2349" s="20" t="s">
        <v>163</v>
      </c>
      <c r="I2349" s="23" t="s">
        <v>163</v>
      </c>
      <c r="J2349" s="23" t="s">
        <v>163</v>
      </c>
      <c r="K2349" s="24" t="s">
        <v>163</v>
      </c>
      <c r="L2349" s="20" t="s">
        <v>163</v>
      </c>
      <c r="M2349" s="12"/>
      <c r="N2349" s="12"/>
      <c r="O2349" s="12"/>
      <c r="P2349" s="12"/>
      <c r="Q2349" s="12"/>
      <c r="R2349" s="5"/>
      <c r="S2349" s="20"/>
      <c r="T2349" s="20"/>
      <c r="U2349" s="20"/>
      <c r="V2349" s="20"/>
      <c r="W2349" s="20"/>
      <c r="X2349" s="20"/>
      <c r="Y2349" s="20"/>
      <c r="Z2349" s="20"/>
      <c r="AA2349" s="20"/>
      <c r="AB2349" s="20"/>
      <c r="AC2349" s="20"/>
      <c r="AD2349" s="20"/>
      <c r="AE2349" s="12"/>
      <c r="AF2349" s="12"/>
    </row>
    <row r="2350" spans="1:32" ht="15" customHeight="1">
      <c r="A2350" s="14"/>
      <c r="B2350" s="3"/>
      <c r="C2350" s="20" t="s">
        <v>163</v>
      </c>
      <c r="D2350" s="21" t="s">
        <v>163</v>
      </c>
      <c r="E2350" s="21" t="s">
        <v>163</v>
      </c>
      <c r="F2350" s="22"/>
      <c r="G2350" s="21" t="s">
        <v>163</v>
      </c>
      <c r="H2350" s="20" t="s">
        <v>163</v>
      </c>
      <c r="I2350" s="23" t="s">
        <v>163</v>
      </c>
      <c r="J2350" s="23" t="s">
        <v>163</v>
      </c>
      <c r="K2350" s="24" t="s">
        <v>163</v>
      </c>
      <c r="L2350" s="20" t="s">
        <v>163</v>
      </c>
      <c r="M2350" s="12"/>
      <c r="N2350" s="12"/>
      <c r="O2350" s="12"/>
      <c r="P2350" s="12"/>
      <c r="Q2350" s="12"/>
      <c r="R2350" s="5"/>
      <c r="S2350" s="20"/>
      <c r="T2350" s="20"/>
      <c r="U2350" s="20"/>
      <c r="V2350" s="20"/>
      <c r="W2350" s="20"/>
      <c r="X2350" s="20"/>
      <c r="Y2350" s="20"/>
      <c r="Z2350" s="20"/>
      <c r="AA2350" s="20"/>
      <c r="AB2350" s="20"/>
      <c r="AC2350" s="20"/>
      <c r="AD2350" s="20"/>
      <c r="AE2350" s="12"/>
      <c r="AF2350" s="12"/>
    </row>
    <row r="2351" spans="1:32" ht="15" customHeight="1">
      <c r="A2351" s="14"/>
      <c r="B2351" s="3"/>
      <c r="C2351" s="20" t="s">
        <v>163</v>
      </c>
      <c r="D2351" s="21" t="s">
        <v>163</v>
      </c>
      <c r="E2351" s="21" t="s">
        <v>163</v>
      </c>
      <c r="F2351" s="22"/>
      <c r="G2351" s="21" t="s">
        <v>163</v>
      </c>
      <c r="H2351" s="20" t="s">
        <v>163</v>
      </c>
      <c r="I2351" s="23" t="s">
        <v>163</v>
      </c>
      <c r="J2351" s="23" t="s">
        <v>163</v>
      </c>
      <c r="K2351" s="24" t="s">
        <v>163</v>
      </c>
      <c r="L2351" s="20" t="s">
        <v>163</v>
      </c>
      <c r="M2351" s="12"/>
      <c r="N2351" s="12"/>
      <c r="O2351" s="12"/>
      <c r="P2351" s="12"/>
      <c r="Q2351" s="12"/>
      <c r="R2351" s="5"/>
      <c r="S2351" s="20"/>
      <c r="T2351" s="20"/>
      <c r="U2351" s="20"/>
      <c r="V2351" s="20"/>
      <c r="W2351" s="20"/>
      <c r="X2351" s="20"/>
      <c r="Y2351" s="20"/>
      <c r="Z2351" s="20"/>
      <c r="AA2351" s="20"/>
      <c r="AB2351" s="20"/>
      <c r="AC2351" s="20"/>
      <c r="AD2351" s="20"/>
      <c r="AE2351" s="12"/>
      <c r="AF2351" s="12"/>
    </row>
    <row r="2352" spans="1:32" ht="15" customHeight="1">
      <c r="A2352" s="14"/>
      <c r="B2352" s="3"/>
      <c r="C2352" s="20" t="s">
        <v>163</v>
      </c>
      <c r="D2352" s="21" t="s">
        <v>163</v>
      </c>
      <c r="E2352" s="21" t="s">
        <v>163</v>
      </c>
      <c r="F2352" s="22"/>
      <c r="G2352" s="21" t="s">
        <v>163</v>
      </c>
      <c r="H2352" s="20" t="s">
        <v>163</v>
      </c>
      <c r="I2352" s="23" t="s">
        <v>163</v>
      </c>
      <c r="J2352" s="23" t="s">
        <v>163</v>
      </c>
      <c r="K2352" s="24" t="s">
        <v>163</v>
      </c>
      <c r="L2352" s="20" t="s">
        <v>163</v>
      </c>
      <c r="M2352" s="12"/>
      <c r="N2352" s="12"/>
      <c r="O2352" s="12"/>
      <c r="P2352" s="12"/>
      <c r="Q2352" s="12"/>
      <c r="R2352" s="5"/>
      <c r="S2352" s="20"/>
      <c r="T2352" s="20"/>
      <c r="U2352" s="20"/>
      <c r="V2352" s="20"/>
      <c r="W2352" s="20"/>
      <c r="X2352" s="20"/>
      <c r="Y2352" s="20"/>
      <c r="Z2352" s="20"/>
      <c r="AA2352" s="20"/>
      <c r="AB2352" s="20"/>
      <c r="AC2352" s="20"/>
      <c r="AD2352" s="20"/>
      <c r="AE2352" s="12"/>
      <c r="AF2352" s="12"/>
    </row>
    <row r="2353" spans="1:32" ht="15" customHeight="1">
      <c r="A2353" s="14"/>
      <c r="B2353" s="3"/>
      <c r="C2353" s="20" t="s">
        <v>163</v>
      </c>
      <c r="D2353" s="21" t="s">
        <v>163</v>
      </c>
      <c r="E2353" s="21" t="s">
        <v>163</v>
      </c>
      <c r="F2353" s="22"/>
      <c r="G2353" s="21" t="s">
        <v>163</v>
      </c>
      <c r="H2353" s="20" t="s">
        <v>163</v>
      </c>
      <c r="I2353" s="23" t="s">
        <v>163</v>
      </c>
      <c r="J2353" s="23" t="s">
        <v>163</v>
      </c>
      <c r="K2353" s="24" t="s">
        <v>163</v>
      </c>
      <c r="L2353" s="20" t="s">
        <v>163</v>
      </c>
      <c r="M2353" s="12"/>
      <c r="N2353" s="12"/>
      <c r="O2353" s="12"/>
      <c r="P2353" s="12"/>
      <c r="Q2353" s="12"/>
      <c r="R2353" s="5"/>
      <c r="S2353" s="20"/>
      <c r="T2353" s="20"/>
      <c r="U2353" s="20"/>
      <c r="V2353" s="20"/>
      <c r="W2353" s="20"/>
      <c r="X2353" s="20"/>
      <c r="Y2353" s="20"/>
      <c r="Z2353" s="20"/>
      <c r="AA2353" s="20"/>
      <c r="AB2353" s="20"/>
      <c r="AC2353" s="20"/>
      <c r="AD2353" s="20"/>
      <c r="AE2353" s="12"/>
      <c r="AF2353" s="12"/>
    </row>
    <row r="2354" spans="1:32" ht="15" customHeight="1">
      <c r="A2354" s="14"/>
      <c r="B2354" s="3"/>
      <c r="C2354" s="20" t="s">
        <v>163</v>
      </c>
      <c r="D2354" s="21" t="s">
        <v>163</v>
      </c>
      <c r="E2354" s="21" t="s">
        <v>163</v>
      </c>
      <c r="F2354" s="22"/>
      <c r="G2354" s="21" t="s">
        <v>163</v>
      </c>
      <c r="H2354" s="20" t="s">
        <v>163</v>
      </c>
      <c r="I2354" s="23" t="s">
        <v>163</v>
      </c>
      <c r="J2354" s="23" t="s">
        <v>163</v>
      </c>
      <c r="K2354" s="24" t="s">
        <v>163</v>
      </c>
      <c r="L2354" s="20" t="s">
        <v>163</v>
      </c>
      <c r="M2354" s="12"/>
      <c r="N2354" s="12"/>
      <c r="O2354" s="12"/>
      <c r="P2354" s="12"/>
      <c r="Q2354" s="12"/>
      <c r="R2354" s="5"/>
      <c r="S2354" s="20"/>
      <c r="T2354" s="20"/>
      <c r="U2354" s="20"/>
      <c r="V2354" s="20"/>
      <c r="W2354" s="20"/>
      <c r="X2354" s="20"/>
      <c r="Y2354" s="20"/>
      <c r="Z2354" s="20"/>
      <c r="AA2354" s="20"/>
      <c r="AB2354" s="20"/>
      <c r="AC2354" s="20"/>
      <c r="AD2354" s="20"/>
      <c r="AE2354" s="12"/>
      <c r="AF2354" s="12"/>
    </row>
    <row r="2355" spans="1:32" ht="15" customHeight="1">
      <c r="A2355" s="14"/>
      <c r="B2355" s="3"/>
      <c r="C2355" s="20" t="s">
        <v>163</v>
      </c>
      <c r="D2355" s="21" t="s">
        <v>163</v>
      </c>
      <c r="E2355" s="21" t="s">
        <v>163</v>
      </c>
      <c r="F2355" s="22"/>
      <c r="G2355" s="21" t="s">
        <v>163</v>
      </c>
      <c r="H2355" s="20" t="s">
        <v>163</v>
      </c>
      <c r="I2355" s="23" t="s">
        <v>163</v>
      </c>
      <c r="J2355" s="23" t="s">
        <v>163</v>
      </c>
      <c r="K2355" s="24" t="s">
        <v>163</v>
      </c>
      <c r="L2355" s="20" t="s">
        <v>163</v>
      </c>
      <c r="M2355" s="12"/>
      <c r="N2355" s="12"/>
      <c r="O2355" s="12"/>
      <c r="P2355" s="12"/>
      <c r="Q2355" s="12"/>
      <c r="R2355" s="5"/>
      <c r="S2355" s="20"/>
      <c r="T2355" s="20"/>
      <c r="U2355" s="20"/>
      <c r="V2355" s="20"/>
      <c r="W2355" s="20"/>
      <c r="X2355" s="20"/>
      <c r="Y2355" s="20"/>
      <c r="Z2355" s="20"/>
      <c r="AA2355" s="20"/>
      <c r="AB2355" s="20"/>
      <c r="AC2355" s="20"/>
      <c r="AD2355" s="20"/>
      <c r="AE2355" s="12"/>
      <c r="AF2355" s="12"/>
    </row>
    <row r="2356" spans="1:32" ht="15" customHeight="1">
      <c r="A2356" s="14"/>
      <c r="B2356" s="3"/>
      <c r="C2356" s="20" t="s">
        <v>163</v>
      </c>
      <c r="D2356" s="21" t="s">
        <v>163</v>
      </c>
      <c r="E2356" s="21" t="s">
        <v>163</v>
      </c>
      <c r="F2356" s="22"/>
      <c r="G2356" s="21" t="s">
        <v>163</v>
      </c>
      <c r="H2356" s="20" t="s">
        <v>163</v>
      </c>
      <c r="I2356" s="23" t="s">
        <v>163</v>
      </c>
      <c r="J2356" s="23" t="s">
        <v>163</v>
      </c>
      <c r="K2356" s="24" t="s">
        <v>163</v>
      </c>
      <c r="L2356" s="20" t="s">
        <v>163</v>
      </c>
      <c r="M2356" s="12"/>
      <c r="N2356" s="12"/>
      <c r="O2356" s="12"/>
      <c r="P2356" s="12"/>
      <c r="Q2356" s="12"/>
      <c r="R2356" s="5"/>
      <c r="S2356" s="20"/>
      <c r="T2356" s="20"/>
      <c r="U2356" s="20"/>
      <c r="V2356" s="20"/>
      <c r="W2356" s="20"/>
      <c r="X2356" s="20"/>
      <c r="Y2356" s="20"/>
      <c r="Z2356" s="20"/>
      <c r="AA2356" s="20"/>
      <c r="AB2356" s="20"/>
      <c r="AC2356" s="20"/>
      <c r="AD2356" s="20"/>
      <c r="AE2356" s="12"/>
      <c r="AF2356" s="12"/>
    </row>
    <row r="2357" spans="1:32" ht="15" customHeight="1">
      <c r="A2357" s="14"/>
      <c r="B2357" s="3"/>
      <c r="C2357" s="20" t="s">
        <v>163</v>
      </c>
      <c r="D2357" s="21" t="s">
        <v>163</v>
      </c>
      <c r="E2357" s="21" t="s">
        <v>163</v>
      </c>
      <c r="F2357" s="22"/>
      <c r="G2357" s="21" t="s">
        <v>163</v>
      </c>
      <c r="H2357" s="20" t="s">
        <v>163</v>
      </c>
      <c r="I2357" s="23" t="s">
        <v>163</v>
      </c>
      <c r="J2357" s="23" t="s">
        <v>163</v>
      </c>
      <c r="K2357" s="24" t="s">
        <v>163</v>
      </c>
      <c r="L2357" s="20" t="s">
        <v>163</v>
      </c>
      <c r="M2357" s="12"/>
      <c r="N2357" s="12"/>
      <c r="O2357" s="12"/>
      <c r="P2357" s="12"/>
      <c r="Q2357" s="12"/>
      <c r="R2357" s="5"/>
      <c r="S2357" s="20"/>
      <c r="T2357" s="20"/>
      <c r="U2357" s="20"/>
      <c r="V2357" s="20"/>
      <c r="W2357" s="20"/>
      <c r="X2357" s="20"/>
      <c r="Y2357" s="20"/>
      <c r="Z2357" s="20"/>
      <c r="AA2357" s="20"/>
      <c r="AB2357" s="20"/>
      <c r="AC2357" s="20"/>
      <c r="AD2357" s="20"/>
      <c r="AE2357" s="12"/>
      <c r="AF2357" s="12"/>
    </row>
    <row r="2358" spans="1:32" ht="15" customHeight="1">
      <c r="A2358" s="14"/>
      <c r="B2358" s="3"/>
      <c r="C2358" s="20" t="s">
        <v>163</v>
      </c>
      <c r="D2358" s="21" t="s">
        <v>163</v>
      </c>
      <c r="E2358" s="21" t="s">
        <v>163</v>
      </c>
      <c r="F2358" s="22"/>
      <c r="G2358" s="21" t="s">
        <v>163</v>
      </c>
      <c r="H2358" s="20" t="s">
        <v>163</v>
      </c>
      <c r="I2358" s="23" t="s">
        <v>163</v>
      </c>
      <c r="J2358" s="23" t="s">
        <v>163</v>
      </c>
      <c r="K2358" s="24" t="s">
        <v>163</v>
      </c>
      <c r="L2358" s="20" t="s">
        <v>163</v>
      </c>
      <c r="M2358" s="12"/>
      <c r="N2358" s="12"/>
      <c r="O2358" s="12"/>
      <c r="P2358" s="12"/>
      <c r="Q2358" s="12"/>
      <c r="R2358" s="5"/>
      <c r="S2358" s="20"/>
      <c r="T2358" s="20"/>
      <c r="U2358" s="20"/>
      <c r="V2358" s="20"/>
      <c r="W2358" s="20"/>
      <c r="X2358" s="20"/>
      <c r="Y2358" s="20"/>
      <c r="Z2358" s="20"/>
      <c r="AA2358" s="20"/>
      <c r="AB2358" s="20"/>
      <c r="AC2358" s="20"/>
      <c r="AD2358" s="20"/>
      <c r="AE2358" s="12"/>
      <c r="AF2358" s="12"/>
    </row>
    <row r="2359" spans="1:32" ht="15" customHeight="1">
      <c r="A2359" s="14"/>
      <c r="B2359" s="3"/>
      <c r="C2359" s="20" t="s">
        <v>163</v>
      </c>
      <c r="D2359" s="21" t="s">
        <v>163</v>
      </c>
      <c r="E2359" s="21" t="s">
        <v>163</v>
      </c>
      <c r="F2359" s="22"/>
      <c r="G2359" s="21" t="s">
        <v>163</v>
      </c>
      <c r="H2359" s="20" t="s">
        <v>163</v>
      </c>
      <c r="I2359" s="23" t="s">
        <v>163</v>
      </c>
      <c r="J2359" s="23" t="s">
        <v>163</v>
      </c>
      <c r="K2359" s="24" t="s">
        <v>163</v>
      </c>
      <c r="L2359" s="20" t="s">
        <v>163</v>
      </c>
      <c r="M2359" s="12"/>
      <c r="N2359" s="12"/>
      <c r="O2359" s="12"/>
      <c r="P2359" s="12"/>
      <c r="Q2359" s="12"/>
      <c r="R2359" s="5"/>
      <c r="S2359" s="20"/>
      <c r="T2359" s="20"/>
      <c r="U2359" s="20"/>
      <c r="V2359" s="20"/>
      <c r="W2359" s="20"/>
      <c r="X2359" s="20"/>
      <c r="Y2359" s="20"/>
      <c r="Z2359" s="20"/>
      <c r="AA2359" s="20"/>
      <c r="AB2359" s="20"/>
      <c r="AC2359" s="20"/>
      <c r="AD2359" s="20"/>
      <c r="AE2359" s="12"/>
      <c r="AF2359" s="12"/>
    </row>
    <row r="2360" spans="1:32" ht="15" customHeight="1">
      <c r="A2360" s="14"/>
      <c r="B2360" s="3"/>
      <c r="C2360" s="20" t="s">
        <v>163</v>
      </c>
      <c r="D2360" s="21" t="s">
        <v>163</v>
      </c>
      <c r="E2360" s="21" t="s">
        <v>163</v>
      </c>
      <c r="F2360" s="22"/>
      <c r="G2360" s="21" t="s">
        <v>163</v>
      </c>
      <c r="H2360" s="20" t="s">
        <v>163</v>
      </c>
      <c r="I2360" s="23" t="s">
        <v>163</v>
      </c>
      <c r="J2360" s="23" t="s">
        <v>163</v>
      </c>
      <c r="K2360" s="24" t="s">
        <v>163</v>
      </c>
      <c r="L2360" s="20" t="s">
        <v>163</v>
      </c>
      <c r="M2360" s="12"/>
      <c r="N2360" s="12"/>
      <c r="O2360" s="12"/>
      <c r="P2360" s="12"/>
      <c r="Q2360" s="12"/>
      <c r="R2360" s="5"/>
      <c r="S2360" s="20"/>
      <c r="T2360" s="20"/>
      <c r="U2360" s="20"/>
      <c r="V2360" s="20"/>
      <c r="W2360" s="20"/>
      <c r="X2360" s="20"/>
      <c r="Y2360" s="20"/>
      <c r="Z2360" s="20"/>
      <c r="AA2360" s="20"/>
      <c r="AB2360" s="20"/>
      <c r="AC2360" s="20"/>
      <c r="AD2360" s="20"/>
      <c r="AE2360" s="12"/>
      <c r="AF2360" s="12"/>
    </row>
    <row r="2361" spans="1:32" ht="15" customHeight="1">
      <c r="A2361" s="14"/>
      <c r="B2361" s="3"/>
      <c r="C2361" s="20" t="s">
        <v>163</v>
      </c>
      <c r="D2361" s="21" t="s">
        <v>163</v>
      </c>
      <c r="E2361" s="21" t="s">
        <v>163</v>
      </c>
      <c r="F2361" s="22"/>
      <c r="G2361" s="21" t="s">
        <v>163</v>
      </c>
      <c r="H2361" s="20" t="s">
        <v>163</v>
      </c>
      <c r="I2361" s="23" t="s">
        <v>163</v>
      </c>
      <c r="J2361" s="23" t="s">
        <v>163</v>
      </c>
      <c r="K2361" s="24" t="s">
        <v>163</v>
      </c>
      <c r="L2361" s="20" t="s">
        <v>163</v>
      </c>
      <c r="M2361" s="12"/>
      <c r="N2361" s="12"/>
      <c r="O2361" s="12"/>
      <c r="P2361" s="12"/>
      <c r="Q2361" s="12"/>
      <c r="R2361" s="5"/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12"/>
      <c r="AF2361" s="12"/>
    </row>
    <row r="2362" spans="1:32" ht="15" customHeight="1">
      <c r="A2362" s="14"/>
      <c r="B2362" s="3"/>
      <c r="C2362" s="20" t="s">
        <v>163</v>
      </c>
      <c r="D2362" s="21" t="s">
        <v>163</v>
      </c>
      <c r="E2362" s="21" t="s">
        <v>163</v>
      </c>
      <c r="F2362" s="22"/>
      <c r="G2362" s="21" t="s">
        <v>163</v>
      </c>
      <c r="H2362" s="20" t="s">
        <v>163</v>
      </c>
      <c r="I2362" s="23" t="s">
        <v>163</v>
      </c>
      <c r="J2362" s="23" t="s">
        <v>163</v>
      </c>
      <c r="K2362" s="24" t="s">
        <v>163</v>
      </c>
      <c r="L2362" s="20" t="s">
        <v>163</v>
      </c>
      <c r="M2362" s="12"/>
      <c r="N2362" s="12"/>
      <c r="O2362" s="12"/>
      <c r="P2362" s="12"/>
      <c r="Q2362" s="12"/>
      <c r="R2362" s="5"/>
      <c r="S2362" s="20"/>
      <c r="T2362" s="20"/>
      <c r="U2362" s="20"/>
      <c r="V2362" s="20"/>
      <c r="W2362" s="20"/>
      <c r="X2362" s="20"/>
      <c r="Y2362" s="20"/>
      <c r="Z2362" s="20"/>
      <c r="AA2362" s="20"/>
      <c r="AB2362" s="20"/>
      <c r="AC2362" s="20"/>
      <c r="AD2362" s="20"/>
      <c r="AE2362" s="12"/>
      <c r="AF2362" s="12"/>
    </row>
    <row r="2363" spans="1:32" ht="15" customHeight="1">
      <c r="A2363" s="14"/>
      <c r="B2363" s="3"/>
      <c r="C2363" s="20" t="s">
        <v>163</v>
      </c>
      <c r="D2363" s="21" t="s">
        <v>163</v>
      </c>
      <c r="E2363" s="21" t="s">
        <v>163</v>
      </c>
      <c r="F2363" s="22"/>
      <c r="G2363" s="21" t="s">
        <v>163</v>
      </c>
      <c r="H2363" s="20" t="s">
        <v>163</v>
      </c>
      <c r="I2363" s="23" t="s">
        <v>163</v>
      </c>
      <c r="J2363" s="23" t="s">
        <v>163</v>
      </c>
      <c r="K2363" s="24" t="s">
        <v>163</v>
      </c>
      <c r="L2363" s="20" t="s">
        <v>163</v>
      </c>
      <c r="M2363" s="12"/>
      <c r="N2363" s="12"/>
      <c r="O2363" s="12"/>
      <c r="P2363" s="12"/>
      <c r="Q2363" s="12"/>
      <c r="R2363" s="5"/>
      <c r="S2363" s="20"/>
      <c r="T2363" s="20"/>
      <c r="U2363" s="20"/>
      <c r="V2363" s="20"/>
      <c r="W2363" s="20"/>
      <c r="X2363" s="20"/>
      <c r="Y2363" s="20"/>
      <c r="Z2363" s="20"/>
      <c r="AA2363" s="20"/>
      <c r="AB2363" s="20"/>
      <c r="AC2363" s="20"/>
      <c r="AD2363" s="20"/>
      <c r="AE2363" s="12"/>
      <c r="AF2363" s="12"/>
    </row>
    <row r="2364" spans="1:32" ht="15" customHeight="1">
      <c r="A2364" s="14"/>
      <c r="B2364" s="3"/>
      <c r="C2364" s="20" t="s">
        <v>163</v>
      </c>
      <c r="D2364" s="21" t="s">
        <v>163</v>
      </c>
      <c r="E2364" s="21" t="s">
        <v>163</v>
      </c>
      <c r="F2364" s="22"/>
      <c r="G2364" s="21" t="s">
        <v>163</v>
      </c>
      <c r="H2364" s="20" t="s">
        <v>163</v>
      </c>
      <c r="I2364" s="23" t="s">
        <v>163</v>
      </c>
      <c r="J2364" s="23" t="s">
        <v>163</v>
      </c>
      <c r="K2364" s="24" t="s">
        <v>163</v>
      </c>
      <c r="L2364" s="20" t="s">
        <v>163</v>
      </c>
      <c r="M2364" s="12"/>
      <c r="N2364" s="12"/>
      <c r="O2364" s="12"/>
      <c r="P2364" s="12"/>
      <c r="Q2364" s="12"/>
      <c r="R2364" s="5"/>
      <c r="S2364" s="20"/>
      <c r="T2364" s="20"/>
      <c r="U2364" s="20"/>
      <c r="V2364" s="20"/>
      <c r="W2364" s="20"/>
      <c r="X2364" s="20"/>
      <c r="Y2364" s="20"/>
      <c r="Z2364" s="20"/>
      <c r="AA2364" s="20"/>
      <c r="AB2364" s="20"/>
      <c r="AC2364" s="20"/>
      <c r="AD2364" s="20"/>
      <c r="AE2364" s="12"/>
      <c r="AF2364" s="12"/>
    </row>
    <row r="2365" spans="1:32" ht="15" customHeight="1">
      <c r="A2365" s="14"/>
      <c r="B2365" s="3"/>
      <c r="C2365" s="20" t="s">
        <v>163</v>
      </c>
      <c r="D2365" s="21" t="s">
        <v>163</v>
      </c>
      <c r="E2365" s="21" t="s">
        <v>163</v>
      </c>
      <c r="F2365" s="22"/>
      <c r="G2365" s="21" t="s">
        <v>163</v>
      </c>
      <c r="H2365" s="20" t="s">
        <v>163</v>
      </c>
      <c r="I2365" s="23" t="s">
        <v>163</v>
      </c>
      <c r="J2365" s="23" t="s">
        <v>163</v>
      </c>
      <c r="K2365" s="24" t="s">
        <v>163</v>
      </c>
      <c r="L2365" s="20" t="s">
        <v>163</v>
      </c>
      <c r="M2365" s="12"/>
      <c r="N2365" s="12"/>
      <c r="O2365" s="12"/>
      <c r="P2365" s="12"/>
      <c r="Q2365" s="12"/>
      <c r="R2365" s="5"/>
      <c r="S2365" s="20"/>
      <c r="T2365" s="20"/>
      <c r="U2365" s="20"/>
      <c r="V2365" s="20"/>
      <c r="W2365" s="20"/>
      <c r="X2365" s="20"/>
      <c r="Y2365" s="20"/>
      <c r="Z2365" s="20"/>
      <c r="AA2365" s="20"/>
      <c r="AB2365" s="20"/>
      <c r="AC2365" s="20"/>
      <c r="AD2365" s="20"/>
      <c r="AE2365" s="12"/>
      <c r="AF2365" s="12"/>
    </row>
    <row r="2366" spans="1:32" ht="15" customHeight="1">
      <c r="A2366" s="14"/>
      <c r="B2366" s="3"/>
      <c r="C2366" s="20" t="s">
        <v>163</v>
      </c>
      <c r="D2366" s="21" t="s">
        <v>163</v>
      </c>
      <c r="E2366" s="21" t="s">
        <v>163</v>
      </c>
      <c r="F2366" s="22"/>
      <c r="G2366" s="21" t="s">
        <v>163</v>
      </c>
      <c r="H2366" s="20" t="s">
        <v>163</v>
      </c>
      <c r="I2366" s="23" t="s">
        <v>163</v>
      </c>
      <c r="J2366" s="23" t="s">
        <v>163</v>
      </c>
      <c r="K2366" s="24" t="s">
        <v>163</v>
      </c>
      <c r="L2366" s="20" t="s">
        <v>163</v>
      </c>
      <c r="M2366" s="12"/>
      <c r="N2366" s="12"/>
      <c r="O2366" s="12"/>
      <c r="P2366" s="12"/>
      <c r="Q2366" s="12"/>
      <c r="R2366" s="5"/>
      <c r="S2366" s="20"/>
      <c r="T2366" s="20"/>
      <c r="U2366" s="20"/>
      <c r="V2366" s="20"/>
      <c r="W2366" s="20"/>
      <c r="X2366" s="20"/>
      <c r="Y2366" s="20"/>
      <c r="Z2366" s="20"/>
      <c r="AA2366" s="20"/>
      <c r="AB2366" s="20"/>
      <c r="AC2366" s="20"/>
      <c r="AD2366" s="20"/>
      <c r="AE2366" s="12"/>
      <c r="AF2366" s="12"/>
    </row>
    <row r="2367" spans="1:32" ht="15" customHeight="1">
      <c r="A2367" s="14"/>
      <c r="B2367" s="3"/>
      <c r="C2367" s="20" t="s">
        <v>163</v>
      </c>
      <c r="D2367" s="21" t="s">
        <v>163</v>
      </c>
      <c r="E2367" s="21" t="s">
        <v>163</v>
      </c>
      <c r="F2367" s="22"/>
      <c r="G2367" s="21" t="s">
        <v>163</v>
      </c>
      <c r="H2367" s="20" t="s">
        <v>163</v>
      </c>
      <c r="I2367" s="23" t="s">
        <v>163</v>
      </c>
      <c r="J2367" s="23" t="s">
        <v>163</v>
      </c>
      <c r="K2367" s="24" t="s">
        <v>163</v>
      </c>
      <c r="L2367" s="20" t="s">
        <v>163</v>
      </c>
      <c r="M2367" s="12"/>
      <c r="N2367" s="12"/>
      <c r="O2367" s="12"/>
      <c r="P2367" s="12"/>
      <c r="Q2367" s="12"/>
      <c r="R2367" s="5"/>
      <c r="S2367" s="20"/>
      <c r="T2367" s="20"/>
      <c r="U2367" s="20"/>
      <c r="V2367" s="20"/>
      <c r="W2367" s="20"/>
      <c r="X2367" s="20"/>
      <c r="Y2367" s="20"/>
      <c r="Z2367" s="20"/>
      <c r="AA2367" s="20"/>
      <c r="AB2367" s="20"/>
      <c r="AC2367" s="20"/>
      <c r="AD2367" s="20"/>
      <c r="AE2367" s="12"/>
      <c r="AF2367" s="12"/>
    </row>
    <row r="2368" spans="1:32" ht="15" customHeight="1">
      <c r="A2368" s="14"/>
      <c r="B2368" s="3"/>
      <c r="C2368" s="20" t="s">
        <v>163</v>
      </c>
      <c r="D2368" s="21" t="s">
        <v>163</v>
      </c>
      <c r="E2368" s="21" t="s">
        <v>163</v>
      </c>
      <c r="F2368" s="22"/>
      <c r="G2368" s="21" t="s">
        <v>163</v>
      </c>
      <c r="H2368" s="20" t="s">
        <v>163</v>
      </c>
      <c r="I2368" s="23" t="s">
        <v>163</v>
      </c>
      <c r="J2368" s="23" t="s">
        <v>163</v>
      </c>
      <c r="K2368" s="24" t="s">
        <v>163</v>
      </c>
      <c r="L2368" s="20" t="s">
        <v>163</v>
      </c>
      <c r="M2368" s="12"/>
      <c r="N2368" s="12"/>
      <c r="O2368" s="12"/>
      <c r="P2368" s="12"/>
      <c r="Q2368" s="12"/>
      <c r="R2368" s="5"/>
      <c r="S2368" s="20"/>
      <c r="T2368" s="20"/>
      <c r="U2368" s="20"/>
      <c r="V2368" s="20"/>
      <c r="W2368" s="20"/>
      <c r="X2368" s="20"/>
      <c r="Y2368" s="20"/>
      <c r="Z2368" s="20"/>
      <c r="AA2368" s="20"/>
      <c r="AB2368" s="20"/>
      <c r="AC2368" s="20"/>
      <c r="AD2368" s="20"/>
      <c r="AE2368" s="12"/>
      <c r="AF2368" s="12"/>
    </row>
    <row r="2369" spans="1:32" ht="15" customHeight="1">
      <c r="A2369" s="14"/>
      <c r="B2369" s="3"/>
      <c r="C2369" s="20" t="s">
        <v>163</v>
      </c>
      <c r="D2369" s="21" t="s">
        <v>163</v>
      </c>
      <c r="E2369" s="21" t="s">
        <v>163</v>
      </c>
      <c r="F2369" s="22"/>
      <c r="G2369" s="21" t="s">
        <v>163</v>
      </c>
      <c r="H2369" s="20" t="s">
        <v>163</v>
      </c>
      <c r="I2369" s="23" t="s">
        <v>163</v>
      </c>
      <c r="J2369" s="23" t="s">
        <v>163</v>
      </c>
      <c r="K2369" s="24" t="s">
        <v>163</v>
      </c>
      <c r="L2369" s="20" t="s">
        <v>163</v>
      </c>
      <c r="M2369" s="12"/>
      <c r="N2369" s="12"/>
      <c r="O2369" s="12"/>
      <c r="P2369" s="12"/>
      <c r="Q2369" s="12"/>
      <c r="R2369" s="5"/>
      <c r="S2369" s="20"/>
      <c r="T2369" s="20"/>
      <c r="U2369" s="20"/>
      <c r="V2369" s="20"/>
      <c r="W2369" s="20"/>
      <c r="X2369" s="20"/>
      <c r="Y2369" s="20"/>
      <c r="Z2369" s="20"/>
      <c r="AA2369" s="20"/>
      <c r="AB2369" s="20"/>
      <c r="AC2369" s="20"/>
      <c r="AD2369" s="20"/>
      <c r="AE2369" s="12"/>
      <c r="AF2369" s="12"/>
    </row>
    <row r="2370" spans="1:32" ht="15" customHeight="1">
      <c r="A2370" s="14"/>
      <c r="B2370" s="3"/>
      <c r="C2370" s="20" t="s">
        <v>163</v>
      </c>
      <c r="D2370" s="21" t="s">
        <v>163</v>
      </c>
      <c r="E2370" s="21" t="s">
        <v>163</v>
      </c>
      <c r="F2370" s="22"/>
      <c r="G2370" s="21" t="s">
        <v>163</v>
      </c>
      <c r="H2370" s="20" t="s">
        <v>163</v>
      </c>
      <c r="I2370" s="23" t="s">
        <v>163</v>
      </c>
      <c r="J2370" s="23" t="s">
        <v>163</v>
      </c>
      <c r="K2370" s="24" t="s">
        <v>163</v>
      </c>
      <c r="L2370" s="20" t="s">
        <v>163</v>
      </c>
      <c r="M2370" s="12"/>
      <c r="N2370" s="12"/>
      <c r="O2370" s="12"/>
      <c r="P2370" s="12"/>
      <c r="Q2370" s="12"/>
      <c r="R2370" s="5"/>
      <c r="S2370" s="20"/>
      <c r="T2370" s="20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0"/>
      <c r="AE2370" s="12"/>
      <c r="AF2370" s="12"/>
    </row>
    <row r="2371" spans="1:32" ht="15" customHeight="1">
      <c r="A2371" s="14"/>
      <c r="B2371" s="3"/>
      <c r="C2371" s="20" t="s">
        <v>163</v>
      </c>
      <c r="D2371" s="21" t="s">
        <v>163</v>
      </c>
      <c r="E2371" s="21" t="s">
        <v>163</v>
      </c>
      <c r="F2371" s="22"/>
      <c r="G2371" s="21" t="s">
        <v>163</v>
      </c>
      <c r="H2371" s="20" t="s">
        <v>163</v>
      </c>
      <c r="I2371" s="23" t="s">
        <v>163</v>
      </c>
      <c r="J2371" s="23" t="s">
        <v>163</v>
      </c>
      <c r="K2371" s="24" t="s">
        <v>163</v>
      </c>
      <c r="L2371" s="20" t="s">
        <v>163</v>
      </c>
      <c r="M2371" s="12"/>
      <c r="N2371" s="12"/>
      <c r="O2371" s="12"/>
      <c r="P2371" s="12"/>
      <c r="Q2371" s="12"/>
      <c r="R2371" s="5"/>
      <c r="S2371" s="20"/>
      <c r="T2371" s="20"/>
      <c r="U2371" s="20"/>
      <c r="V2371" s="20"/>
      <c r="W2371" s="20"/>
      <c r="X2371" s="20"/>
      <c r="Y2371" s="20"/>
      <c r="Z2371" s="20"/>
      <c r="AA2371" s="20"/>
      <c r="AB2371" s="20"/>
      <c r="AC2371" s="20"/>
      <c r="AD2371" s="20"/>
      <c r="AE2371" s="12"/>
      <c r="AF2371" s="12"/>
    </row>
    <row r="2372" spans="1:32" ht="15" customHeight="1">
      <c r="A2372" s="14"/>
      <c r="B2372" s="3"/>
      <c r="C2372" s="20" t="s">
        <v>163</v>
      </c>
      <c r="D2372" s="21" t="s">
        <v>163</v>
      </c>
      <c r="E2372" s="21" t="s">
        <v>163</v>
      </c>
      <c r="F2372" s="22"/>
      <c r="G2372" s="21" t="s">
        <v>163</v>
      </c>
      <c r="H2372" s="20" t="s">
        <v>163</v>
      </c>
      <c r="I2372" s="23" t="s">
        <v>163</v>
      </c>
      <c r="J2372" s="23" t="s">
        <v>163</v>
      </c>
      <c r="K2372" s="24" t="s">
        <v>163</v>
      </c>
      <c r="L2372" s="20" t="s">
        <v>163</v>
      </c>
      <c r="M2372" s="12"/>
      <c r="N2372" s="12"/>
      <c r="O2372" s="12"/>
      <c r="P2372" s="12"/>
      <c r="Q2372" s="12"/>
      <c r="R2372" s="5"/>
      <c r="S2372" s="20"/>
      <c r="T2372" s="20"/>
      <c r="U2372" s="20"/>
      <c r="V2372" s="20"/>
      <c r="W2372" s="20"/>
      <c r="X2372" s="20"/>
      <c r="Y2372" s="20"/>
      <c r="Z2372" s="20"/>
      <c r="AA2372" s="20"/>
      <c r="AB2372" s="20"/>
      <c r="AC2372" s="20"/>
      <c r="AD2372" s="20"/>
      <c r="AE2372" s="12"/>
      <c r="AF2372" s="12"/>
    </row>
    <row r="2373" spans="1:32" ht="15" customHeight="1">
      <c r="A2373" s="14"/>
      <c r="B2373" s="3"/>
      <c r="C2373" s="20" t="s">
        <v>163</v>
      </c>
      <c r="D2373" s="21" t="s">
        <v>163</v>
      </c>
      <c r="E2373" s="21" t="s">
        <v>163</v>
      </c>
      <c r="F2373" s="22"/>
      <c r="G2373" s="21" t="s">
        <v>163</v>
      </c>
      <c r="H2373" s="20" t="s">
        <v>163</v>
      </c>
      <c r="I2373" s="23" t="s">
        <v>163</v>
      </c>
      <c r="J2373" s="23" t="s">
        <v>163</v>
      </c>
      <c r="K2373" s="24" t="s">
        <v>163</v>
      </c>
      <c r="L2373" s="20" t="s">
        <v>163</v>
      </c>
      <c r="M2373" s="12"/>
      <c r="N2373" s="12"/>
      <c r="O2373" s="12"/>
      <c r="P2373" s="12"/>
      <c r="Q2373" s="12"/>
      <c r="R2373" s="5"/>
      <c r="S2373" s="20"/>
      <c r="T2373" s="20"/>
      <c r="U2373" s="20"/>
      <c r="V2373" s="20"/>
      <c r="W2373" s="20"/>
      <c r="X2373" s="20"/>
      <c r="Y2373" s="20"/>
      <c r="Z2373" s="20"/>
      <c r="AA2373" s="20"/>
      <c r="AB2373" s="20"/>
      <c r="AC2373" s="20"/>
      <c r="AD2373" s="20"/>
      <c r="AE2373" s="12"/>
      <c r="AF2373" s="12"/>
    </row>
    <row r="2374" spans="1:32" ht="15" customHeight="1">
      <c r="A2374" s="14"/>
      <c r="B2374" s="3"/>
      <c r="C2374" s="20" t="s">
        <v>163</v>
      </c>
      <c r="D2374" s="21" t="s">
        <v>163</v>
      </c>
      <c r="E2374" s="21" t="s">
        <v>163</v>
      </c>
      <c r="F2374" s="22"/>
      <c r="G2374" s="21" t="s">
        <v>163</v>
      </c>
      <c r="H2374" s="20" t="s">
        <v>163</v>
      </c>
      <c r="I2374" s="23" t="s">
        <v>163</v>
      </c>
      <c r="J2374" s="23" t="s">
        <v>163</v>
      </c>
      <c r="K2374" s="24" t="s">
        <v>163</v>
      </c>
      <c r="L2374" s="20" t="s">
        <v>163</v>
      </c>
      <c r="M2374" s="12"/>
      <c r="N2374" s="12"/>
      <c r="O2374" s="12"/>
      <c r="P2374" s="12"/>
      <c r="Q2374" s="12"/>
      <c r="R2374" s="5"/>
      <c r="S2374" s="20"/>
      <c r="T2374" s="20"/>
      <c r="U2374" s="20"/>
      <c r="V2374" s="20"/>
      <c r="W2374" s="20"/>
      <c r="X2374" s="20"/>
      <c r="Y2374" s="20"/>
      <c r="Z2374" s="20"/>
      <c r="AA2374" s="20"/>
      <c r="AB2374" s="20"/>
      <c r="AC2374" s="20"/>
      <c r="AD2374" s="20"/>
      <c r="AE2374" s="12"/>
      <c r="AF2374" s="12"/>
    </row>
    <row r="2375" spans="1:32" ht="15" customHeight="1">
      <c r="A2375" s="14"/>
      <c r="B2375" s="3"/>
      <c r="C2375" s="20" t="s">
        <v>163</v>
      </c>
      <c r="D2375" s="21" t="s">
        <v>163</v>
      </c>
      <c r="E2375" s="21" t="s">
        <v>163</v>
      </c>
      <c r="F2375" s="22"/>
      <c r="G2375" s="21" t="s">
        <v>163</v>
      </c>
      <c r="H2375" s="20" t="s">
        <v>163</v>
      </c>
      <c r="I2375" s="23" t="s">
        <v>163</v>
      </c>
      <c r="J2375" s="23" t="s">
        <v>163</v>
      </c>
      <c r="K2375" s="24" t="s">
        <v>163</v>
      </c>
      <c r="L2375" s="20" t="s">
        <v>163</v>
      </c>
      <c r="M2375" s="12"/>
      <c r="N2375" s="12"/>
      <c r="O2375" s="12"/>
      <c r="P2375" s="12"/>
      <c r="Q2375" s="12"/>
      <c r="R2375" s="5"/>
      <c r="S2375" s="20"/>
      <c r="T2375" s="20"/>
      <c r="U2375" s="20"/>
      <c r="V2375" s="20"/>
      <c r="W2375" s="20"/>
      <c r="X2375" s="20"/>
      <c r="Y2375" s="20"/>
      <c r="Z2375" s="20"/>
      <c r="AA2375" s="20"/>
      <c r="AB2375" s="20"/>
      <c r="AC2375" s="20"/>
      <c r="AD2375" s="20"/>
      <c r="AE2375" s="12"/>
      <c r="AF2375" s="12"/>
    </row>
    <row r="2376" spans="1:32" ht="15" customHeight="1">
      <c r="A2376" s="14"/>
      <c r="B2376" s="3"/>
      <c r="C2376" s="20" t="s">
        <v>163</v>
      </c>
      <c r="D2376" s="21" t="s">
        <v>163</v>
      </c>
      <c r="E2376" s="21" t="s">
        <v>163</v>
      </c>
      <c r="F2376" s="22"/>
      <c r="G2376" s="21" t="s">
        <v>163</v>
      </c>
      <c r="H2376" s="20" t="s">
        <v>163</v>
      </c>
      <c r="I2376" s="23" t="s">
        <v>163</v>
      </c>
      <c r="J2376" s="23" t="s">
        <v>163</v>
      </c>
      <c r="K2376" s="24" t="s">
        <v>163</v>
      </c>
      <c r="L2376" s="20" t="s">
        <v>163</v>
      </c>
      <c r="M2376" s="12"/>
      <c r="N2376" s="12"/>
      <c r="O2376" s="12"/>
      <c r="P2376" s="12"/>
      <c r="Q2376" s="12"/>
      <c r="R2376" s="5"/>
      <c r="S2376" s="20"/>
      <c r="T2376" s="20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0"/>
      <c r="AE2376" s="12"/>
      <c r="AF2376" s="12"/>
    </row>
    <row r="2377" spans="1:32" ht="15" customHeight="1">
      <c r="A2377" s="14"/>
      <c r="B2377" s="3"/>
      <c r="C2377" s="20" t="s">
        <v>163</v>
      </c>
      <c r="D2377" s="21" t="s">
        <v>163</v>
      </c>
      <c r="E2377" s="21" t="s">
        <v>163</v>
      </c>
      <c r="F2377" s="22"/>
      <c r="G2377" s="21" t="s">
        <v>163</v>
      </c>
      <c r="H2377" s="20" t="s">
        <v>163</v>
      </c>
      <c r="I2377" s="23" t="s">
        <v>163</v>
      </c>
      <c r="J2377" s="23" t="s">
        <v>163</v>
      </c>
      <c r="K2377" s="24" t="s">
        <v>163</v>
      </c>
      <c r="L2377" s="20" t="s">
        <v>163</v>
      </c>
      <c r="M2377" s="12"/>
      <c r="N2377" s="12"/>
      <c r="O2377" s="12"/>
      <c r="P2377" s="12"/>
      <c r="Q2377" s="12"/>
      <c r="R2377" s="5"/>
      <c r="S2377" s="20"/>
      <c r="T2377" s="20"/>
      <c r="U2377" s="20"/>
      <c r="V2377" s="20"/>
      <c r="W2377" s="20"/>
      <c r="X2377" s="20"/>
      <c r="Y2377" s="20"/>
      <c r="Z2377" s="20"/>
      <c r="AA2377" s="20"/>
      <c r="AB2377" s="20"/>
      <c r="AC2377" s="20"/>
      <c r="AD2377" s="20"/>
      <c r="AE2377" s="12"/>
      <c r="AF2377" s="12"/>
    </row>
    <row r="2378" spans="1:32" ht="15" customHeight="1">
      <c r="A2378" s="14"/>
      <c r="B2378" s="3"/>
      <c r="C2378" s="20" t="s">
        <v>163</v>
      </c>
      <c r="D2378" s="21" t="s">
        <v>163</v>
      </c>
      <c r="E2378" s="21" t="s">
        <v>163</v>
      </c>
      <c r="F2378" s="22"/>
      <c r="G2378" s="21" t="s">
        <v>163</v>
      </c>
      <c r="H2378" s="20" t="s">
        <v>163</v>
      </c>
      <c r="I2378" s="23" t="s">
        <v>163</v>
      </c>
      <c r="J2378" s="23" t="s">
        <v>163</v>
      </c>
      <c r="K2378" s="24" t="s">
        <v>163</v>
      </c>
      <c r="L2378" s="20" t="s">
        <v>163</v>
      </c>
      <c r="M2378" s="12"/>
      <c r="N2378" s="12"/>
      <c r="O2378" s="12"/>
      <c r="P2378" s="12"/>
      <c r="Q2378" s="12"/>
      <c r="R2378" s="5"/>
      <c r="S2378" s="20"/>
      <c r="T2378" s="20"/>
      <c r="U2378" s="20"/>
      <c r="V2378" s="20"/>
      <c r="W2378" s="20"/>
      <c r="X2378" s="20"/>
      <c r="Y2378" s="20"/>
      <c r="Z2378" s="20"/>
      <c r="AA2378" s="20"/>
      <c r="AB2378" s="20"/>
      <c r="AC2378" s="20"/>
      <c r="AD2378" s="20"/>
      <c r="AE2378" s="12"/>
      <c r="AF2378" s="12"/>
    </row>
    <row r="2379" spans="1:32" ht="15" customHeight="1">
      <c r="A2379" s="14"/>
      <c r="B2379" s="3"/>
      <c r="C2379" s="20" t="s">
        <v>163</v>
      </c>
      <c r="D2379" s="21" t="s">
        <v>163</v>
      </c>
      <c r="E2379" s="21" t="s">
        <v>163</v>
      </c>
      <c r="F2379" s="22"/>
      <c r="G2379" s="21" t="s">
        <v>163</v>
      </c>
      <c r="H2379" s="20" t="s">
        <v>163</v>
      </c>
      <c r="I2379" s="23" t="s">
        <v>163</v>
      </c>
      <c r="J2379" s="23" t="s">
        <v>163</v>
      </c>
      <c r="K2379" s="24" t="s">
        <v>163</v>
      </c>
      <c r="L2379" s="20" t="s">
        <v>163</v>
      </c>
      <c r="M2379" s="12"/>
      <c r="N2379" s="12"/>
      <c r="O2379" s="12"/>
      <c r="P2379" s="12"/>
      <c r="Q2379" s="12"/>
      <c r="R2379" s="5"/>
      <c r="S2379" s="20"/>
      <c r="T2379" s="20"/>
      <c r="U2379" s="20"/>
      <c r="V2379" s="20"/>
      <c r="W2379" s="20"/>
      <c r="X2379" s="20"/>
      <c r="Y2379" s="20"/>
      <c r="Z2379" s="20"/>
      <c r="AA2379" s="20"/>
      <c r="AB2379" s="20"/>
      <c r="AC2379" s="20"/>
      <c r="AD2379" s="20"/>
      <c r="AE2379" s="12"/>
      <c r="AF2379" s="12"/>
    </row>
    <row r="2380" spans="1:32" ht="15" customHeight="1">
      <c r="A2380" s="14"/>
      <c r="B2380" s="3"/>
      <c r="C2380" s="20" t="s">
        <v>163</v>
      </c>
      <c r="D2380" s="21" t="s">
        <v>163</v>
      </c>
      <c r="E2380" s="21" t="s">
        <v>163</v>
      </c>
      <c r="F2380" s="22"/>
      <c r="G2380" s="21" t="s">
        <v>163</v>
      </c>
      <c r="H2380" s="20" t="s">
        <v>163</v>
      </c>
      <c r="I2380" s="23" t="s">
        <v>163</v>
      </c>
      <c r="J2380" s="23" t="s">
        <v>163</v>
      </c>
      <c r="K2380" s="24" t="s">
        <v>163</v>
      </c>
      <c r="L2380" s="20" t="s">
        <v>163</v>
      </c>
      <c r="M2380" s="12"/>
      <c r="N2380" s="12"/>
      <c r="O2380" s="12"/>
      <c r="P2380" s="12"/>
      <c r="Q2380" s="12"/>
      <c r="R2380" s="5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12"/>
      <c r="AF2380" s="12"/>
    </row>
    <row r="2381" spans="1:32" ht="15" customHeight="1">
      <c r="A2381" s="14"/>
      <c r="B2381" s="3"/>
      <c r="C2381" s="20" t="s">
        <v>163</v>
      </c>
      <c r="D2381" s="21" t="s">
        <v>163</v>
      </c>
      <c r="E2381" s="21" t="s">
        <v>163</v>
      </c>
      <c r="F2381" s="22"/>
      <c r="G2381" s="21" t="s">
        <v>163</v>
      </c>
      <c r="H2381" s="20" t="s">
        <v>163</v>
      </c>
      <c r="I2381" s="23" t="s">
        <v>163</v>
      </c>
      <c r="J2381" s="23" t="s">
        <v>163</v>
      </c>
      <c r="K2381" s="24" t="s">
        <v>163</v>
      </c>
      <c r="L2381" s="20" t="s">
        <v>163</v>
      </c>
      <c r="M2381" s="12"/>
      <c r="N2381" s="12"/>
      <c r="O2381" s="12"/>
      <c r="P2381" s="12"/>
      <c r="Q2381" s="12"/>
      <c r="R2381" s="5"/>
      <c r="S2381" s="20"/>
      <c r="T2381" s="20"/>
      <c r="U2381" s="20"/>
      <c r="V2381" s="20"/>
      <c r="W2381" s="20"/>
      <c r="X2381" s="20"/>
      <c r="Y2381" s="20"/>
      <c r="Z2381" s="20"/>
      <c r="AA2381" s="20"/>
      <c r="AB2381" s="20"/>
      <c r="AC2381" s="20"/>
      <c r="AD2381" s="20"/>
      <c r="AE2381" s="12"/>
      <c r="AF2381" s="12"/>
    </row>
    <row r="2382" spans="1:32" ht="15" customHeight="1">
      <c r="A2382" s="14"/>
      <c r="B2382" s="3"/>
      <c r="C2382" s="20" t="s">
        <v>163</v>
      </c>
      <c r="D2382" s="21" t="s">
        <v>163</v>
      </c>
      <c r="E2382" s="21" t="s">
        <v>163</v>
      </c>
      <c r="F2382" s="22"/>
      <c r="G2382" s="21" t="s">
        <v>163</v>
      </c>
      <c r="H2382" s="20" t="s">
        <v>163</v>
      </c>
      <c r="I2382" s="23" t="s">
        <v>163</v>
      </c>
      <c r="J2382" s="23" t="s">
        <v>163</v>
      </c>
      <c r="K2382" s="24" t="s">
        <v>163</v>
      </c>
      <c r="L2382" s="20" t="s">
        <v>163</v>
      </c>
      <c r="M2382" s="12"/>
      <c r="N2382" s="12"/>
      <c r="O2382" s="12"/>
      <c r="P2382" s="12"/>
      <c r="Q2382" s="12"/>
      <c r="R2382" s="5"/>
      <c r="S2382" s="20"/>
      <c r="T2382" s="20"/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0"/>
      <c r="AE2382" s="12"/>
      <c r="AF2382" s="12"/>
    </row>
    <row r="2383" spans="1:32" ht="15" customHeight="1">
      <c r="A2383" s="14"/>
      <c r="B2383" s="3"/>
      <c r="C2383" s="20" t="s">
        <v>163</v>
      </c>
      <c r="D2383" s="21" t="s">
        <v>163</v>
      </c>
      <c r="E2383" s="21" t="s">
        <v>163</v>
      </c>
      <c r="F2383" s="22"/>
      <c r="G2383" s="21" t="s">
        <v>163</v>
      </c>
      <c r="H2383" s="20" t="s">
        <v>163</v>
      </c>
      <c r="I2383" s="23" t="s">
        <v>163</v>
      </c>
      <c r="J2383" s="23" t="s">
        <v>163</v>
      </c>
      <c r="K2383" s="24" t="s">
        <v>163</v>
      </c>
      <c r="L2383" s="20" t="s">
        <v>163</v>
      </c>
      <c r="M2383" s="12"/>
      <c r="N2383" s="12"/>
      <c r="O2383" s="12"/>
      <c r="P2383" s="12"/>
      <c r="Q2383" s="12"/>
      <c r="R2383" s="5"/>
      <c r="S2383" s="20"/>
      <c r="T2383" s="20"/>
      <c r="U2383" s="20"/>
      <c r="V2383" s="20"/>
      <c r="W2383" s="20"/>
      <c r="X2383" s="20"/>
      <c r="Y2383" s="20"/>
      <c r="Z2383" s="20"/>
      <c r="AA2383" s="20"/>
      <c r="AB2383" s="20"/>
      <c r="AC2383" s="20"/>
      <c r="AD2383" s="20"/>
      <c r="AE2383" s="12"/>
      <c r="AF2383" s="12"/>
    </row>
    <row r="2384" spans="1:32" ht="15" customHeight="1">
      <c r="A2384" s="14"/>
      <c r="B2384" s="3"/>
      <c r="C2384" s="20" t="s">
        <v>163</v>
      </c>
      <c r="D2384" s="21" t="s">
        <v>163</v>
      </c>
      <c r="E2384" s="21" t="s">
        <v>163</v>
      </c>
      <c r="F2384" s="22"/>
      <c r="G2384" s="21" t="s">
        <v>163</v>
      </c>
      <c r="H2384" s="20" t="s">
        <v>163</v>
      </c>
      <c r="I2384" s="23" t="s">
        <v>163</v>
      </c>
      <c r="J2384" s="23" t="s">
        <v>163</v>
      </c>
      <c r="K2384" s="24" t="s">
        <v>163</v>
      </c>
      <c r="L2384" s="20" t="s">
        <v>163</v>
      </c>
      <c r="M2384" s="12"/>
      <c r="N2384" s="12"/>
      <c r="O2384" s="12"/>
      <c r="P2384" s="12"/>
      <c r="Q2384" s="12"/>
      <c r="R2384" s="5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12"/>
      <c r="AF2384" s="12"/>
    </row>
    <row r="2385" spans="1:32" ht="15" customHeight="1">
      <c r="A2385" s="14"/>
      <c r="B2385" s="3"/>
      <c r="C2385" s="20" t="s">
        <v>163</v>
      </c>
      <c r="D2385" s="21" t="s">
        <v>163</v>
      </c>
      <c r="E2385" s="21" t="s">
        <v>163</v>
      </c>
      <c r="F2385" s="22"/>
      <c r="G2385" s="21" t="s">
        <v>163</v>
      </c>
      <c r="H2385" s="20" t="s">
        <v>163</v>
      </c>
      <c r="I2385" s="23" t="s">
        <v>163</v>
      </c>
      <c r="J2385" s="23" t="s">
        <v>163</v>
      </c>
      <c r="K2385" s="24" t="s">
        <v>163</v>
      </c>
      <c r="L2385" s="20" t="s">
        <v>163</v>
      </c>
      <c r="M2385" s="12"/>
      <c r="N2385" s="12"/>
      <c r="O2385" s="12"/>
      <c r="P2385" s="12"/>
      <c r="Q2385" s="12"/>
      <c r="R2385" s="5"/>
      <c r="S2385" s="20"/>
      <c r="T2385" s="20"/>
      <c r="U2385" s="20"/>
      <c r="V2385" s="20"/>
      <c r="W2385" s="20"/>
      <c r="X2385" s="20"/>
      <c r="Y2385" s="20"/>
      <c r="Z2385" s="20"/>
      <c r="AA2385" s="20"/>
      <c r="AB2385" s="20"/>
      <c r="AC2385" s="20"/>
      <c r="AD2385" s="20"/>
      <c r="AE2385" s="12"/>
      <c r="AF2385" s="12"/>
    </row>
    <row r="2386" spans="1:32" ht="15" customHeight="1">
      <c r="A2386" s="14"/>
      <c r="B2386" s="3"/>
      <c r="C2386" s="20" t="s">
        <v>163</v>
      </c>
      <c r="D2386" s="21" t="s">
        <v>163</v>
      </c>
      <c r="E2386" s="21" t="s">
        <v>163</v>
      </c>
      <c r="F2386" s="22"/>
      <c r="G2386" s="21" t="s">
        <v>163</v>
      </c>
      <c r="H2386" s="20" t="s">
        <v>163</v>
      </c>
      <c r="I2386" s="23" t="s">
        <v>163</v>
      </c>
      <c r="J2386" s="23" t="s">
        <v>163</v>
      </c>
      <c r="K2386" s="24" t="s">
        <v>163</v>
      </c>
      <c r="L2386" s="20" t="s">
        <v>163</v>
      </c>
      <c r="M2386" s="12"/>
      <c r="N2386" s="12"/>
      <c r="O2386" s="12"/>
      <c r="P2386" s="12"/>
      <c r="Q2386" s="12"/>
      <c r="R2386" s="5"/>
      <c r="S2386" s="20"/>
      <c r="T2386" s="20"/>
      <c r="U2386" s="20"/>
      <c r="V2386" s="20"/>
      <c r="W2386" s="20"/>
      <c r="X2386" s="20"/>
      <c r="Y2386" s="20"/>
      <c r="Z2386" s="20"/>
      <c r="AA2386" s="20"/>
      <c r="AB2386" s="20"/>
      <c r="AC2386" s="20"/>
      <c r="AD2386" s="20"/>
      <c r="AE2386" s="12"/>
      <c r="AF2386" s="12"/>
    </row>
    <row r="2387" spans="1:32" ht="15" customHeight="1">
      <c r="A2387" s="14"/>
      <c r="B2387" s="3"/>
      <c r="C2387" s="20" t="s">
        <v>163</v>
      </c>
      <c r="D2387" s="21" t="s">
        <v>163</v>
      </c>
      <c r="E2387" s="21" t="s">
        <v>163</v>
      </c>
      <c r="F2387" s="22"/>
      <c r="G2387" s="21" t="s">
        <v>163</v>
      </c>
      <c r="H2387" s="20" t="s">
        <v>163</v>
      </c>
      <c r="I2387" s="23" t="s">
        <v>163</v>
      </c>
      <c r="J2387" s="23" t="s">
        <v>163</v>
      </c>
      <c r="K2387" s="24" t="s">
        <v>163</v>
      </c>
      <c r="L2387" s="20" t="s">
        <v>163</v>
      </c>
      <c r="M2387" s="12"/>
      <c r="N2387" s="12"/>
      <c r="O2387" s="12"/>
      <c r="P2387" s="12"/>
      <c r="Q2387" s="12"/>
      <c r="R2387" s="5"/>
      <c r="S2387" s="20"/>
      <c r="T2387" s="20"/>
      <c r="U2387" s="20"/>
      <c r="V2387" s="20"/>
      <c r="W2387" s="20"/>
      <c r="X2387" s="20"/>
      <c r="Y2387" s="20"/>
      <c r="Z2387" s="20"/>
      <c r="AA2387" s="20"/>
      <c r="AB2387" s="20"/>
      <c r="AC2387" s="20"/>
      <c r="AD2387" s="20"/>
      <c r="AE2387" s="12"/>
      <c r="AF2387" s="12"/>
    </row>
    <row r="2388" spans="1:32" ht="15" customHeight="1">
      <c r="A2388" s="14"/>
      <c r="B2388" s="3"/>
      <c r="C2388" s="20" t="s">
        <v>163</v>
      </c>
      <c r="D2388" s="21" t="s">
        <v>163</v>
      </c>
      <c r="E2388" s="21" t="s">
        <v>163</v>
      </c>
      <c r="F2388" s="22"/>
      <c r="G2388" s="21" t="s">
        <v>163</v>
      </c>
      <c r="H2388" s="20" t="s">
        <v>163</v>
      </c>
      <c r="I2388" s="23" t="s">
        <v>163</v>
      </c>
      <c r="J2388" s="23" t="s">
        <v>163</v>
      </c>
      <c r="K2388" s="24" t="s">
        <v>163</v>
      </c>
      <c r="L2388" s="20" t="s">
        <v>163</v>
      </c>
      <c r="M2388" s="12"/>
      <c r="N2388" s="12"/>
      <c r="O2388" s="12"/>
      <c r="P2388" s="12"/>
      <c r="Q2388" s="12"/>
      <c r="R2388" s="5"/>
      <c r="S2388" s="20"/>
      <c r="T2388" s="20"/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0"/>
      <c r="AE2388" s="12"/>
      <c r="AF2388" s="12"/>
    </row>
    <row r="2389" spans="1:32" ht="15" customHeight="1">
      <c r="A2389" s="14"/>
      <c r="B2389" s="3"/>
      <c r="C2389" s="20" t="s">
        <v>163</v>
      </c>
      <c r="D2389" s="21" t="s">
        <v>163</v>
      </c>
      <c r="E2389" s="21" t="s">
        <v>163</v>
      </c>
      <c r="F2389" s="22"/>
      <c r="G2389" s="21" t="s">
        <v>163</v>
      </c>
      <c r="H2389" s="20" t="s">
        <v>163</v>
      </c>
      <c r="I2389" s="23" t="s">
        <v>163</v>
      </c>
      <c r="J2389" s="23" t="s">
        <v>163</v>
      </c>
      <c r="K2389" s="24" t="s">
        <v>163</v>
      </c>
      <c r="L2389" s="20" t="s">
        <v>163</v>
      </c>
      <c r="M2389" s="12"/>
      <c r="N2389" s="12"/>
      <c r="O2389" s="12"/>
      <c r="P2389" s="12"/>
      <c r="Q2389" s="12"/>
      <c r="R2389" s="5"/>
      <c r="S2389" s="20"/>
      <c r="T2389" s="20"/>
      <c r="U2389" s="20"/>
      <c r="V2389" s="20"/>
      <c r="W2389" s="20"/>
      <c r="X2389" s="20"/>
      <c r="Y2389" s="20"/>
      <c r="Z2389" s="20"/>
      <c r="AA2389" s="20"/>
      <c r="AB2389" s="20"/>
      <c r="AC2389" s="20"/>
      <c r="AD2389" s="20"/>
      <c r="AE2389" s="12"/>
      <c r="AF2389" s="12"/>
    </row>
    <row r="2390" spans="1:32" ht="15" customHeight="1">
      <c r="A2390" s="14"/>
      <c r="B2390" s="3"/>
      <c r="C2390" s="20" t="s">
        <v>163</v>
      </c>
      <c r="D2390" s="21" t="s">
        <v>163</v>
      </c>
      <c r="E2390" s="21" t="s">
        <v>163</v>
      </c>
      <c r="F2390" s="22"/>
      <c r="G2390" s="21" t="s">
        <v>163</v>
      </c>
      <c r="H2390" s="20" t="s">
        <v>163</v>
      </c>
      <c r="I2390" s="23" t="s">
        <v>163</v>
      </c>
      <c r="J2390" s="23" t="s">
        <v>163</v>
      </c>
      <c r="K2390" s="24" t="s">
        <v>163</v>
      </c>
      <c r="L2390" s="20" t="s">
        <v>163</v>
      </c>
      <c r="M2390" s="12"/>
      <c r="N2390" s="12"/>
      <c r="O2390" s="12"/>
      <c r="P2390" s="12"/>
      <c r="Q2390" s="12"/>
      <c r="R2390" s="5"/>
      <c r="S2390" s="20"/>
      <c r="T2390" s="20"/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0"/>
      <c r="AE2390" s="12"/>
      <c r="AF2390" s="12"/>
    </row>
    <row r="2391" spans="1:32" ht="15" customHeight="1">
      <c r="A2391" s="14"/>
      <c r="B2391" s="3"/>
      <c r="C2391" s="20" t="s">
        <v>163</v>
      </c>
      <c r="D2391" s="21" t="s">
        <v>163</v>
      </c>
      <c r="E2391" s="21" t="s">
        <v>163</v>
      </c>
      <c r="F2391" s="22"/>
      <c r="G2391" s="21" t="s">
        <v>163</v>
      </c>
      <c r="H2391" s="20" t="s">
        <v>163</v>
      </c>
      <c r="I2391" s="23" t="s">
        <v>163</v>
      </c>
      <c r="J2391" s="23" t="s">
        <v>163</v>
      </c>
      <c r="K2391" s="24" t="s">
        <v>163</v>
      </c>
      <c r="L2391" s="20" t="s">
        <v>163</v>
      </c>
      <c r="M2391" s="12"/>
      <c r="N2391" s="12"/>
      <c r="O2391" s="12"/>
      <c r="P2391" s="12"/>
      <c r="Q2391" s="12"/>
      <c r="R2391" s="5"/>
      <c r="S2391" s="20"/>
      <c r="T2391" s="20"/>
      <c r="U2391" s="20"/>
      <c r="V2391" s="20"/>
      <c r="W2391" s="20"/>
      <c r="X2391" s="20"/>
      <c r="Y2391" s="20"/>
      <c r="Z2391" s="20"/>
      <c r="AA2391" s="20"/>
      <c r="AB2391" s="20"/>
      <c r="AC2391" s="20"/>
      <c r="AD2391" s="20"/>
      <c r="AE2391" s="12"/>
      <c r="AF2391" s="12"/>
    </row>
    <row r="2392" spans="1:32" ht="15" customHeight="1">
      <c r="A2392" s="14"/>
      <c r="B2392" s="3"/>
      <c r="C2392" s="20" t="s">
        <v>163</v>
      </c>
      <c r="D2392" s="21" t="s">
        <v>163</v>
      </c>
      <c r="E2392" s="21" t="s">
        <v>163</v>
      </c>
      <c r="F2392" s="22"/>
      <c r="G2392" s="21" t="s">
        <v>163</v>
      </c>
      <c r="H2392" s="20" t="s">
        <v>163</v>
      </c>
      <c r="I2392" s="23" t="s">
        <v>163</v>
      </c>
      <c r="J2392" s="23" t="s">
        <v>163</v>
      </c>
      <c r="K2392" s="24" t="s">
        <v>163</v>
      </c>
      <c r="L2392" s="20" t="s">
        <v>163</v>
      </c>
      <c r="M2392" s="12"/>
      <c r="N2392" s="12"/>
      <c r="O2392" s="12"/>
      <c r="P2392" s="12"/>
      <c r="Q2392" s="12"/>
      <c r="R2392" s="5"/>
      <c r="S2392" s="20"/>
      <c r="T2392" s="20"/>
      <c r="U2392" s="20"/>
      <c r="V2392" s="20"/>
      <c r="W2392" s="20"/>
      <c r="X2392" s="20"/>
      <c r="Y2392" s="20"/>
      <c r="Z2392" s="20"/>
      <c r="AA2392" s="20"/>
      <c r="AB2392" s="20"/>
      <c r="AC2392" s="20"/>
      <c r="AD2392" s="20"/>
      <c r="AE2392" s="12"/>
      <c r="AF2392" s="12"/>
    </row>
    <row r="2393" spans="1:32" ht="15" customHeight="1">
      <c r="A2393" s="14"/>
      <c r="B2393" s="3"/>
      <c r="C2393" s="20" t="s">
        <v>163</v>
      </c>
      <c r="D2393" s="21" t="s">
        <v>163</v>
      </c>
      <c r="E2393" s="21" t="s">
        <v>163</v>
      </c>
      <c r="F2393" s="22"/>
      <c r="G2393" s="21" t="s">
        <v>163</v>
      </c>
      <c r="H2393" s="20" t="s">
        <v>163</v>
      </c>
      <c r="I2393" s="23" t="s">
        <v>163</v>
      </c>
      <c r="J2393" s="23" t="s">
        <v>163</v>
      </c>
      <c r="K2393" s="24" t="s">
        <v>163</v>
      </c>
      <c r="L2393" s="20" t="s">
        <v>163</v>
      </c>
      <c r="M2393" s="12"/>
      <c r="N2393" s="12"/>
      <c r="O2393" s="12"/>
      <c r="P2393" s="12"/>
      <c r="Q2393" s="12"/>
      <c r="R2393" s="5"/>
      <c r="S2393" s="20"/>
      <c r="T2393" s="20"/>
      <c r="U2393" s="20"/>
      <c r="V2393" s="20"/>
      <c r="W2393" s="20"/>
      <c r="X2393" s="20"/>
      <c r="Y2393" s="20"/>
      <c r="Z2393" s="20"/>
      <c r="AA2393" s="20"/>
      <c r="AB2393" s="20"/>
      <c r="AC2393" s="20"/>
      <c r="AD2393" s="20"/>
      <c r="AE2393" s="12"/>
      <c r="AF2393" s="12"/>
    </row>
    <row r="2394" spans="1:32" ht="15" customHeight="1">
      <c r="A2394" s="14"/>
      <c r="B2394" s="3"/>
      <c r="C2394" s="20" t="s">
        <v>163</v>
      </c>
      <c r="D2394" s="21" t="s">
        <v>163</v>
      </c>
      <c r="E2394" s="21" t="s">
        <v>163</v>
      </c>
      <c r="F2394" s="22"/>
      <c r="G2394" s="21" t="s">
        <v>163</v>
      </c>
      <c r="H2394" s="20" t="s">
        <v>163</v>
      </c>
      <c r="I2394" s="23" t="s">
        <v>163</v>
      </c>
      <c r="J2394" s="23" t="s">
        <v>163</v>
      </c>
      <c r="K2394" s="24" t="s">
        <v>163</v>
      </c>
      <c r="L2394" s="20" t="s">
        <v>163</v>
      </c>
      <c r="M2394" s="12"/>
      <c r="N2394" s="12"/>
      <c r="O2394" s="12"/>
      <c r="P2394" s="12"/>
      <c r="Q2394" s="12"/>
      <c r="R2394" s="5"/>
      <c r="S2394" s="20"/>
      <c r="T2394" s="20"/>
      <c r="U2394" s="20"/>
      <c r="V2394" s="20"/>
      <c r="W2394" s="20"/>
      <c r="X2394" s="20"/>
      <c r="Y2394" s="20"/>
      <c r="Z2394" s="20"/>
      <c r="AA2394" s="20"/>
      <c r="AB2394" s="20"/>
      <c r="AC2394" s="20"/>
      <c r="AD2394" s="20"/>
      <c r="AE2394" s="12"/>
      <c r="AF2394" s="12"/>
    </row>
    <row r="2395" spans="1:32" ht="15" customHeight="1">
      <c r="A2395" s="14"/>
      <c r="B2395" s="3"/>
      <c r="C2395" s="20" t="s">
        <v>163</v>
      </c>
      <c r="D2395" s="21" t="s">
        <v>163</v>
      </c>
      <c r="E2395" s="21" t="s">
        <v>163</v>
      </c>
      <c r="F2395" s="22"/>
      <c r="G2395" s="21" t="s">
        <v>163</v>
      </c>
      <c r="H2395" s="20" t="s">
        <v>163</v>
      </c>
      <c r="I2395" s="23" t="s">
        <v>163</v>
      </c>
      <c r="J2395" s="23" t="s">
        <v>163</v>
      </c>
      <c r="K2395" s="24" t="s">
        <v>163</v>
      </c>
      <c r="L2395" s="20" t="s">
        <v>163</v>
      </c>
      <c r="M2395" s="12"/>
      <c r="N2395" s="12"/>
      <c r="O2395" s="12"/>
      <c r="P2395" s="12"/>
      <c r="Q2395" s="12"/>
      <c r="R2395" s="5"/>
      <c r="S2395" s="20"/>
      <c r="T2395" s="20"/>
      <c r="U2395" s="20"/>
      <c r="V2395" s="20"/>
      <c r="W2395" s="20"/>
      <c r="X2395" s="20"/>
      <c r="Y2395" s="20"/>
      <c r="Z2395" s="20"/>
      <c r="AA2395" s="20"/>
      <c r="AB2395" s="20"/>
      <c r="AC2395" s="20"/>
      <c r="AD2395" s="20"/>
      <c r="AE2395" s="12"/>
      <c r="AF2395" s="12"/>
    </row>
    <row r="2396" spans="1:32" ht="15" customHeight="1">
      <c r="A2396" s="14"/>
      <c r="B2396" s="3"/>
      <c r="C2396" s="20" t="s">
        <v>163</v>
      </c>
      <c r="D2396" s="21" t="s">
        <v>163</v>
      </c>
      <c r="E2396" s="21" t="s">
        <v>163</v>
      </c>
      <c r="F2396" s="22"/>
      <c r="G2396" s="21" t="s">
        <v>163</v>
      </c>
      <c r="H2396" s="20" t="s">
        <v>163</v>
      </c>
      <c r="I2396" s="23" t="s">
        <v>163</v>
      </c>
      <c r="J2396" s="23" t="s">
        <v>163</v>
      </c>
      <c r="K2396" s="24" t="s">
        <v>163</v>
      </c>
      <c r="L2396" s="20" t="s">
        <v>163</v>
      </c>
      <c r="M2396" s="12"/>
      <c r="N2396" s="12"/>
      <c r="O2396" s="12"/>
      <c r="P2396" s="12"/>
      <c r="Q2396" s="12"/>
      <c r="R2396" s="5"/>
      <c r="S2396" s="20"/>
      <c r="T2396" s="20"/>
      <c r="U2396" s="20"/>
      <c r="V2396" s="20"/>
      <c r="W2396" s="20"/>
      <c r="X2396" s="20"/>
      <c r="Y2396" s="20"/>
      <c r="Z2396" s="20"/>
      <c r="AA2396" s="20"/>
      <c r="AB2396" s="20"/>
      <c r="AC2396" s="20"/>
      <c r="AD2396" s="20"/>
      <c r="AE2396" s="12"/>
      <c r="AF2396" s="12"/>
    </row>
    <row r="2397" spans="1:32" ht="15" customHeight="1">
      <c r="A2397" s="14"/>
      <c r="B2397" s="3"/>
      <c r="C2397" s="20" t="s">
        <v>163</v>
      </c>
      <c r="D2397" s="21" t="s">
        <v>163</v>
      </c>
      <c r="E2397" s="21" t="s">
        <v>163</v>
      </c>
      <c r="F2397" s="22"/>
      <c r="G2397" s="21" t="s">
        <v>163</v>
      </c>
      <c r="H2397" s="20" t="s">
        <v>163</v>
      </c>
      <c r="I2397" s="23" t="s">
        <v>163</v>
      </c>
      <c r="J2397" s="23" t="s">
        <v>163</v>
      </c>
      <c r="K2397" s="24" t="s">
        <v>163</v>
      </c>
      <c r="L2397" s="20" t="s">
        <v>163</v>
      </c>
      <c r="M2397" s="12"/>
      <c r="N2397" s="12"/>
      <c r="O2397" s="12"/>
      <c r="P2397" s="12"/>
      <c r="Q2397" s="12"/>
      <c r="R2397" s="5"/>
      <c r="S2397" s="20"/>
      <c r="T2397" s="20"/>
      <c r="U2397" s="20"/>
      <c r="V2397" s="20"/>
      <c r="W2397" s="20"/>
      <c r="X2397" s="20"/>
      <c r="Y2397" s="20"/>
      <c r="Z2397" s="20"/>
      <c r="AA2397" s="20"/>
      <c r="AB2397" s="20"/>
      <c r="AC2397" s="20"/>
      <c r="AD2397" s="20"/>
      <c r="AE2397" s="12"/>
      <c r="AF2397" s="12"/>
    </row>
    <row r="2398" spans="1:32" ht="15" customHeight="1">
      <c r="A2398" s="14"/>
      <c r="B2398" s="3"/>
      <c r="C2398" s="20" t="s">
        <v>163</v>
      </c>
      <c r="D2398" s="21" t="s">
        <v>163</v>
      </c>
      <c r="E2398" s="21" t="s">
        <v>163</v>
      </c>
      <c r="F2398" s="22"/>
      <c r="G2398" s="21" t="s">
        <v>163</v>
      </c>
      <c r="H2398" s="20" t="s">
        <v>163</v>
      </c>
      <c r="I2398" s="23" t="s">
        <v>163</v>
      </c>
      <c r="J2398" s="23" t="s">
        <v>163</v>
      </c>
      <c r="K2398" s="24" t="s">
        <v>163</v>
      </c>
      <c r="L2398" s="20" t="s">
        <v>163</v>
      </c>
      <c r="M2398" s="12"/>
      <c r="N2398" s="12"/>
      <c r="O2398" s="12"/>
      <c r="P2398" s="12"/>
      <c r="Q2398" s="12"/>
      <c r="R2398" s="5"/>
      <c r="S2398" s="20"/>
      <c r="T2398" s="20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0"/>
      <c r="AE2398" s="12"/>
      <c r="AF2398" s="12"/>
    </row>
    <row r="2399" spans="1:32" ht="15" customHeight="1">
      <c r="A2399" s="14"/>
      <c r="B2399" s="3"/>
      <c r="C2399" s="20" t="s">
        <v>163</v>
      </c>
      <c r="D2399" s="21" t="s">
        <v>163</v>
      </c>
      <c r="E2399" s="21" t="s">
        <v>163</v>
      </c>
      <c r="F2399" s="22"/>
      <c r="G2399" s="21" t="s">
        <v>163</v>
      </c>
      <c r="H2399" s="20" t="s">
        <v>163</v>
      </c>
      <c r="I2399" s="23" t="s">
        <v>163</v>
      </c>
      <c r="J2399" s="23" t="s">
        <v>163</v>
      </c>
      <c r="K2399" s="24" t="s">
        <v>163</v>
      </c>
      <c r="L2399" s="20" t="s">
        <v>163</v>
      </c>
      <c r="M2399" s="12"/>
      <c r="N2399" s="12"/>
      <c r="O2399" s="12"/>
      <c r="P2399" s="12"/>
      <c r="Q2399" s="12"/>
      <c r="R2399" s="5"/>
      <c r="S2399" s="20"/>
      <c r="T2399" s="20"/>
      <c r="U2399" s="20"/>
      <c r="V2399" s="20"/>
      <c r="W2399" s="20"/>
      <c r="X2399" s="20"/>
      <c r="Y2399" s="20"/>
      <c r="Z2399" s="20"/>
      <c r="AA2399" s="20"/>
      <c r="AB2399" s="20"/>
      <c r="AC2399" s="20"/>
      <c r="AD2399" s="20"/>
      <c r="AE2399" s="12"/>
      <c r="AF2399" s="12"/>
    </row>
    <row r="2400" spans="1:32" ht="15" customHeight="1">
      <c r="A2400" s="14"/>
      <c r="B2400" s="3"/>
      <c r="C2400" s="20" t="s">
        <v>163</v>
      </c>
      <c r="D2400" s="21" t="s">
        <v>163</v>
      </c>
      <c r="E2400" s="21" t="s">
        <v>163</v>
      </c>
      <c r="F2400" s="22"/>
      <c r="G2400" s="21" t="s">
        <v>163</v>
      </c>
      <c r="H2400" s="20" t="s">
        <v>163</v>
      </c>
      <c r="I2400" s="23" t="s">
        <v>163</v>
      </c>
      <c r="J2400" s="23" t="s">
        <v>163</v>
      </c>
      <c r="K2400" s="24" t="s">
        <v>163</v>
      </c>
      <c r="L2400" s="20" t="s">
        <v>163</v>
      </c>
      <c r="M2400" s="12"/>
      <c r="N2400" s="12"/>
      <c r="O2400" s="12"/>
      <c r="P2400" s="12"/>
      <c r="Q2400" s="12"/>
      <c r="R2400" s="5"/>
      <c r="S2400" s="20"/>
      <c r="T2400" s="20"/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0"/>
      <c r="AE2400" s="12"/>
      <c r="AF2400" s="12"/>
    </row>
    <row r="2401" spans="1:32" ht="15" customHeight="1">
      <c r="A2401" s="14"/>
      <c r="B2401" s="3"/>
      <c r="C2401" s="20" t="s">
        <v>163</v>
      </c>
      <c r="D2401" s="21" t="s">
        <v>163</v>
      </c>
      <c r="E2401" s="21" t="s">
        <v>163</v>
      </c>
      <c r="F2401" s="22"/>
      <c r="G2401" s="21" t="s">
        <v>163</v>
      </c>
      <c r="H2401" s="20" t="s">
        <v>163</v>
      </c>
      <c r="I2401" s="23" t="s">
        <v>163</v>
      </c>
      <c r="J2401" s="23" t="s">
        <v>163</v>
      </c>
      <c r="K2401" s="24" t="s">
        <v>163</v>
      </c>
      <c r="L2401" s="20" t="s">
        <v>163</v>
      </c>
      <c r="M2401" s="12"/>
      <c r="N2401" s="12"/>
      <c r="O2401" s="12"/>
      <c r="P2401" s="12"/>
      <c r="Q2401" s="12"/>
      <c r="R2401" s="5"/>
      <c r="S2401" s="20"/>
      <c r="T2401" s="20"/>
      <c r="U2401" s="20"/>
      <c r="V2401" s="20"/>
      <c r="W2401" s="20"/>
      <c r="X2401" s="20"/>
      <c r="Y2401" s="20"/>
      <c r="Z2401" s="20"/>
      <c r="AA2401" s="20"/>
      <c r="AB2401" s="20"/>
      <c r="AC2401" s="20"/>
      <c r="AD2401" s="20"/>
      <c r="AE2401" s="12"/>
      <c r="AF2401" s="12"/>
    </row>
    <row r="2402" spans="1:32" ht="15" customHeight="1">
      <c r="A2402" s="14"/>
      <c r="B2402" s="3"/>
      <c r="C2402" s="20" t="s">
        <v>163</v>
      </c>
      <c r="D2402" s="21" t="s">
        <v>163</v>
      </c>
      <c r="E2402" s="21" t="s">
        <v>163</v>
      </c>
      <c r="F2402" s="22"/>
      <c r="G2402" s="21" t="s">
        <v>163</v>
      </c>
      <c r="H2402" s="20" t="s">
        <v>163</v>
      </c>
      <c r="I2402" s="23" t="s">
        <v>163</v>
      </c>
      <c r="J2402" s="23" t="s">
        <v>163</v>
      </c>
      <c r="K2402" s="24" t="s">
        <v>163</v>
      </c>
      <c r="L2402" s="20" t="s">
        <v>163</v>
      </c>
      <c r="M2402" s="12"/>
      <c r="N2402" s="12"/>
      <c r="O2402" s="12"/>
      <c r="P2402" s="12"/>
      <c r="Q2402" s="12"/>
      <c r="R2402" s="5"/>
      <c r="S2402" s="20"/>
      <c r="T2402" s="20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12"/>
      <c r="AF2402" s="12"/>
    </row>
    <row r="2403" spans="1:32" ht="15" customHeight="1">
      <c r="A2403" s="14"/>
      <c r="B2403" s="3"/>
      <c r="C2403" s="20" t="s">
        <v>163</v>
      </c>
      <c r="D2403" s="21" t="s">
        <v>163</v>
      </c>
      <c r="E2403" s="21" t="s">
        <v>163</v>
      </c>
      <c r="F2403" s="22"/>
      <c r="G2403" s="21" t="s">
        <v>163</v>
      </c>
      <c r="H2403" s="20" t="s">
        <v>163</v>
      </c>
      <c r="I2403" s="23" t="s">
        <v>163</v>
      </c>
      <c r="J2403" s="23" t="s">
        <v>163</v>
      </c>
      <c r="K2403" s="24" t="s">
        <v>163</v>
      </c>
      <c r="L2403" s="20" t="s">
        <v>163</v>
      </c>
      <c r="M2403" s="12"/>
      <c r="N2403" s="12"/>
      <c r="O2403" s="12"/>
      <c r="P2403" s="12"/>
      <c r="Q2403" s="12"/>
      <c r="R2403" s="5"/>
      <c r="S2403" s="20"/>
      <c r="T2403" s="20"/>
      <c r="U2403" s="20"/>
      <c r="V2403" s="20"/>
      <c r="W2403" s="20"/>
      <c r="X2403" s="20"/>
      <c r="Y2403" s="20"/>
      <c r="Z2403" s="20"/>
      <c r="AA2403" s="20"/>
      <c r="AB2403" s="20"/>
      <c r="AC2403" s="20"/>
      <c r="AD2403" s="20"/>
      <c r="AE2403" s="12"/>
      <c r="AF2403" s="12"/>
    </row>
    <row r="2404" spans="1:32" ht="15" customHeight="1">
      <c r="A2404" s="14"/>
      <c r="B2404" s="3"/>
      <c r="C2404" s="20" t="s">
        <v>163</v>
      </c>
      <c r="D2404" s="21" t="s">
        <v>163</v>
      </c>
      <c r="E2404" s="21" t="s">
        <v>163</v>
      </c>
      <c r="F2404" s="22"/>
      <c r="G2404" s="21" t="s">
        <v>163</v>
      </c>
      <c r="H2404" s="20" t="s">
        <v>163</v>
      </c>
      <c r="I2404" s="23" t="s">
        <v>163</v>
      </c>
      <c r="J2404" s="23" t="s">
        <v>163</v>
      </c>
      <c r="K2404" s="24" t="s">
        <v>163</v>
      </c>
      <c r="L2404" s="20" t="s">
        <v>163</v>
      </c>
      <c r="M2404" s="12"/>
      <c r="N2404" s="12"/>
      <c r="O2404" s="12"/>
      <c r="P2404" s="12"/>
      <c r="Q2404" s="12"/>
      <c r="R2404" s="5"/>
      <c r="S2404" s="20"/>
      <c r="T2404" s="20"/>
      <c r="U2404" s="20"/>
      <c r="V2404" s="20"/>
      <c r="W2404" s="20"/>
      <c r="X2404" s="20"/>
      <c r="Y2404" s="20"/>
      <c r="Z2404" s="20"/>
      <c r="AA2404" s="20"/>
      <c r="AB2404" s="20"/>
      <c r="AC2404" s="20"/>
      <c r="AD2404" s="20"/>
      <c r="AE2404" s="12"/>
      <c r="AF2404" s="12"/>
    </row>
    <row r="2405" spans="1:32" ht="15" customHeight="1">
      <c r="A2405" s="14"/>
      <c r="B2405" s="3"/>
      <c r="C2405" s="20" t="s">
        <v>163</v>
      </c>
      <c r="D2405" s="21" t="s">
        <v>163</v>
      </c>
      <c r="E2405" s="21" t="s">
        <v>163</v>
      </c>
      <c r="F2405" s="22"/>
      <c r="G2405" s="21" t="s">
        <v>163</v>
      </c>
      <c r="H2405" s="20" t="s">
        <v>163</v>
      </c>
      <c r="I2405" s="23" t="s">
        <v>163</v>
      </c>
      <c r="J2405" s="23" t="s">
        <v>163</v>
      </c>
      <c r="K2405" s="24" t="s">
        <v>163</v>
      </c>
      <c r="L2405" s="20" t="s">
        <v>163</v>
      </c>
      <c r="M2405" s="12"/>
      <c r="N2405" s="12"/>
      <c r="O2405" s="12"/>
      <c r="P2405" s="12"/>
      <c r="Q2405" s="12"/>
      <c r="R2405" s="5"/>
      <c r="S2405" s="20"/>
      <c r="T2405" s="20"/>
      <c r="U2405" s="20"/>
      <c r="V2405" s="20"/>
      <c r="W2405" s="20"/>
      <c r="X2405" s="20"/>
      <c r="Y2405" s="20"/>
      <c r="Z2405" s="20"/>
      <c r="AA2405" s="20"/>
      <c r="AB2405" s="20"/>
      <c r="AC2405" s="20"/>
      <c r="AD2405" s="20"/>
      <c r="AE2405" s="12"/>
      <c r="AF2405" s="12"/>
    </row>
    <row r="2406" spans="1:32" ht="15" customHeight="1">
      <c r="A2406" s="14"/>
      <c r="B2406" s="3"/>
      <c r="C2406" s="20" t="s">
        <v>163</v>
      </c>
      <c r="D2406" s="21" t="s">
        <v>163</v>
      </c>
      <c r="E2406" s="21" t="s">
        <v>163</v>
      </c>
      <c r="F2406" s="22"/>
      <c r="G2406" s="21" t="s">
        <v>163</v>
      </c>
      <c r="H2406" s="20" t="s">
        <v>163</v>
      </c>
      <c r="I2406" s="23" t="s">
        <v>163</v>
      </c>
      <c r="J2406" s="23" t="s">
        <v>163</v>
      </c>
      <c r="K2406" s="24" t="s">
        <v>163</v>
      </c>
      <c r="L2406" s="20" t="s">
        <v>163</v>
      </c>
      <c r="M2406" s="12"/>
      <c r="N2406" s="12"/>
      <c r="O2406" s="12"/>
      <c r="P2406" s="12"/>
      <c r="Q2406" s="12"/>
      <c r="R2406" s="5"/>
      <c r="S2406" s="20"/>
      <c r="T2406" s="20"/>
      <c r="U2406" s="20"/>
      <c r="V2406" s="20"/>
      <c r="W2406" s="20"/>
      <c r="X2406" s="20"/>
      <c r="Y2406" s="20"/>
      <c r="Z2406" s="20"/>
      <c r="AA2406" s="20"/>
      <c r="AB2406" s="20"/>
      <c r="AC2406" s="20"/>
      <c r="AD2406" s="20"/>
      <c r="AE2406" s="12"/>
      <c r="AF2406" s="12"/>
    </row>
    <row r="2407" spans="1:32" ht="15" customHeight="1">
      <c r="A2407" s="14"/>
      <c r="B2407" s="3"/>
      <c r="C2407" s="20" t="s">
        <v>163</v>
      </c>
      <c r="D2407" s="21" t="s">
        <v>163</v>
      </c>
      <c r="E2407" s="21" t="s">
        <v>163</v>
      </c>
      <c r="F2407" s="22"/>
      <c r="G2407" s="21" t="s">
        <v>163</v>
      </c>
      <c r="H2407" s="20" t="s">
        <v>163</v>
      </c>
      <c r="I2407" s="23" t="s">
        <v>163</v>
      </c>
      <c r="J2407" s="23" t="s">
        <v>163</v>
      </c>
      <c r="K2407" s="24" t="s">
        <v>163</v>
      </c>
      <c r="L2407" s="20" t="s">
        <v>163</v>
      </c>
      <c r="M2407" s="12"/>
      <c r="N2407" s="12"/>
      <c r="O2407" s="12"/>
      <c r="P2407" s="12"/>
      <c r="Q2407" s="12"/>
      <c r="R2407" s="5"/>
      <c r="S2407" s="20"/>
      <c r="T2407" s="20"/>
      <c r="U2407" s="20"/>
      <c r="V2407" s="20"/>
      <c r="W2407" s="20"/>
      <c r="X2407" s="20"/>
      <c r="Y2407" s="20"/>
      <c r="Z2407" s="20"/>
      <c r="AA2407" s="20"/>
      <c r="AB2407" s="20"/>
      <c r="AC2407" s="20"/>
      <c r="AD2407" s="20"/>
      <c r="AE2407" s="12"/>
      <c r="AF2407" s="12"/>
    </row>
    <row r="2408" spans="1:32" ht="15" customHeight="1">
      <c r="A2408" s="14"/>
      <c r="B2408" s="3"/>
      <c r="C2408" s="20" t="s">
        <v>163</v>
      </c>
      <c r="D2408" s="21" t="s">
        <v>163</v>
      </c>
      <c r="E2408" s="21" t="s">
        <v>163</v>
      </c>
      <c r="F2408" s="22"/>
      <c r="G2408" s="21" t="s">
        <v>163</v>
      </c>
      <c r="H2408" s="20" t="s">
        <v>163</v>
      </c>
      <c r="I2408" s="23" t="s">
        <v>163</v>
      </c>
      <c r="J2408" s="23" t="s">
        <v>163</v>
      </c>
      <c r="K2408" s="24" t="s">
        <v>163</v>
      </c>
      <c r="L2408" s="20" t="s">
        <v>163</v>
      </c>
      <c r="M2408" s="12"/>
      <c r="N2408" s="12"/>
      <c r="O2408" s="12"/>
      <c r="P2408" s="12"/>
      <c r="Q2408" s="12"/>
      <c r="R2408" s="5"/>
      <c r="S2408" s="20"/>
      <c r="T2408" s="20"/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0"/>
      <c r="AE2408" s="12"/>
      <c r="AF2408" s="12"/>
    </row>
    <row r="2409" spans="1:32" ht="15" customHeight="1">
      <c r="A2409" s="14"/>
      <c r="B2409" s="3"/>
      <c r="C2409" s="20" t="s">
        <v>163</v>
      </c>
      <c r="D2409" s="21" t="s">
        <v>163</v>
      </c>
      <c r="E2409" s="21" t="s">
        <v>163</v>
      </c>
      <c r="F2409" s="22"/>
      <c r="G2409" s="21" t="s">
        <v>163</v>
      </c>
      <c r="H2409" s="20" t="s">
        <v>163</v>
      </c>
      <c r="I2409" s="23" t="s">
        <v>163</v>
      </c>
      <c r="J2409" s="23" t="s">
        <v>163</v>
      </c>
      <c r="K2409" s="24" t="s">
        <v>163</v>
      </c>
      <c r="L2409" s="20" t="s">
        <v>163</v>
      </c>
      <c r="M2409" s="12"/>
      <c r="N2409" s="12"/>
      <c r="O2409" s="12"/>
      <c r="P2409" s="12"/>
      <c r="Q2409" s="12"/>
      <c r="R2409" s="5"/>
      <c r="S2409" s="20"/>
      <c r="T2409" s="20"/>
      <c r="U2409" s="20"/>
      <c r="V2409" s="20"/>
      <c r="W2409" s="20"/>
      <c r="X2409" s="20"/>
      <c r="Y2409" s="20"/>
      <c r="Z2409" s="20"/>
      <c r="AA2409" s="20"/>
      <c r="AB2409" s="20"/>
      <c r="AC2409" s="20"/>
      <c r="AD2409" s="20"/>
      <c r="AE2409" s="12"/>
      <c r="AF2409" s="12"/>
    </row>
    <row r="2410" spans="1:32" ht="15" customHeight="1">
      <c r="A2410" s="14"/>
      <c r="B2410" s="3"/>
      <c r="C2410" s="20" t="s">
        <v>163</v>
      </c>
      <c r="D2410" s="21" t="s">
        <v>163</v>
      </c>
      <c r="E2410" s="21" t="s">
        <v>163</v>
      </c>
      <c r="F2410" s="22"/>
      <c r="G2410" s="21" t="s">
        <v>163</v>
      </c>
      <c r="H2410" s="20" t="s">
        <v>163</v>
      </c>
      <c r="I2410" s="23" t="s">
        <v>163</v>
      </c>
      <c r="J2410" s="23" t="s">
        <v>163</v>
      </c>
      <c r="K2410" s="24" t="s">
        <v>163</v>
      </c>
      <c r="L2410" s="20" t="s">
        <v>163</v>
      </c>
      <c r="M2410" s="12"/>
      <c r="N2410" s="12"/>
      <c r="O2410" s="12"/>
      <c r="P2410" s="12"/>
      <c r="Q2410" s="12"/>
      <c r="R2410" s="5"/>
      <c r="S2410" s="20"/>
      <c r="T2410" s="20"/>
      <c r="U2410" s="20"/>
      <c r="V2410" s="20"/>
      <c r="W2410" s="20"/>
      <c r="X2410" s="20"/>
      <c r="Y2410" s="20"/>
      <c r="Z2410" s="20"/>
      <c r="AA2410" s="20"/>
      <c r="AB2410" s="20"/>
      <c r="AC2410" s="20"/>
      <c r="AD2410" s="20"/>
      <c r="AE2410" s="12"/>
      <c r="AF2410" s="12"/>
    </row>
    <row r="2411" spans="1:32" ht="15" customHeight="1">
      <c r="A2411" s="14"/>
      <c r="B2411" s="3"/>
      <c r="C2411" s="20" t="s">
        <v>163</v>
      </c>
      <c r="D2411" s="21" t="s">
        <v>163</v>
      </c>
      <c r="E2411" s="21" t="s">
        <v>163</v>
      </c>
      <c r="F2411" s="22"/>
      <c r="G2411" s="21" t="s">
        <v>163</v>
      </c>
      <c r="H2411" s="20" t="s">
        <v>163</v>
      </c>
      <c r="I2411" s="23" t="s">
        <v>163</v>
      </c>
      <c r="J2411" s="23" t="s">
        <v>163</v>
      </c>
      <c r="K2411" s="24" t="s">
        <v>163</v>
      </c>
      <c r="L2411" s="20" t="s">
        <v>163</v>
      </c>
      <c r="M2411" s="12"/>
      <c r="N2411" s="12"/>
      <c r="O2411" s="12"/>
      <c r="P2411" s="12"/>
      <c r="Q2411" s="12"/>
      <c r="R2411" s="5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12"/>
      <c r="AF2411" s="12"/>
    </row>
    <row r="2412" spans="1:32" ht="15" customHeight="1">
      <c r="A2412" s="14"/>
      <c r="B2412" s="3"/>
      <c r="C2412" s="20" t="s">
        <v>163</v>
      </c>
      <c r="D2412" s="21" t="s">
        <v>163</v>
      </c>
      <c r="E2412" s="21" t="s">
        <v>163</v>
      </c>
      <c r="F2412" s="22"/>
      <c r="G2412" s="21" t="s">
        <v>163</v>
      </c>
      <c r="H2412" s="20" t="s">
        <v>163</v>
      </c>
      <c r="I2412" s="23" t="s">
        <v>163</v>
      </c>
      <c r="J2412" s="23" t="s">
        <v>163</v>
      </c>
      <c r="K2412" s="24" t="s">
        <v>163</v>
      </c>
      <c r="L2412" s="20" t="s">
        <v>163</v>
      </c>
      <c r="M2412" s="12"/>
      <c r="N2412" s="12"/>
      <c r="O2412" s="12"/>
      <c r="P2412" s="12"/>
      <c r="Q2412" s="12"/>
      <c r="R2412" s="5"/>
      <c r="S2412" s="20"/>
      <c r="T2412" s="20"/>
      <c r="U2412" s="20"/>
      <c r="V2412" s="20"/>
      <c r="W2412" s="20"/>
      <c r="X2412" s="20"/>
      <c r="Y2412" s="20"/>
      <c r="Z2412" s="20"/>
      <c r="AA2412" s="20"/>
      <c r="AB2412" s="20"/>
      <c r="AC2412" s="20"/>
      <c r="AD2412" s="20"/>
      <c r="AE2412" s="12"/>
      <c r="AF2412" s="12"/>
    </row>
    <row r="2413" spans="1:32" ht="15" customHeight="1">
      <c r="A2413" s="14"/>
      <c r="B2413" s="3"/>
      <c r="C2413" s="20" t="s">
        <v>163</v>
      </c>
      <c r="D2413" s="21" t="s">
        <v>163</v>
      </c>
      <c r="E2413" s="21" t="s">
        <v>163</v>
      </c>
      <c r="F2413" s="22"/>
      <c r="G2413" s="21" t="s">
        <v>163</v>
      </c>
      <c r="H2413" s="20" t="s">
        <v>163</v>
      </c>
      <c r="I2413" s="23" t="s">
        <v>163</v>
      </c>
      <c r="J2413" s="23" t="s">
        <v>163</v>
      </c>
      <c r="K2413" s="24" t="s">
        <v>163</v>
      </c>
      <c r="L2413" s="20" t="s">
        <v>163</v>
      </c>
      <c r="M2413" s="12"/>
      <c r="N2413" s="12"/>
      <c r="O2413" s="12"/>
      <c r="P2413" s="12"/>
      <c r="Q2413" s="12"/>
      <c r="R2413" s="5"/>
      <c r="S2413" s="20"/>
      <c r="T2413" s="20"/>
      <c r="U2413" s="20"/>
      <c r="V2413" s="20"/>
      <c r="W2413" s="20"/>
      <c r="X2413" s="20"/>
      <c r="Y2413" s="20"/>
      <c r="Z2413" s="20"/>
      <c r="AA2413" s="20"/>
      <c r="AB2413" s="20"/>
      <c r="AC2413" s="20"/>
      <c r="AD2413" s="20"/>
      <c r="AE2413" s="12"/>
      <c r="AF2413" s="12"/>
    </row>
    <row r="2414" spans="1:32" ht="15" customHeight="1">
      <c r="A2414" s="14"/>
      <c r="B2414" s="3"/>
      <c r="C2414" s="20" t="s">
        <v>163</v>
      </c>
      <c r="D2414" s="21" t="s">
        <v>163</v>
      </c>
      <c r="E2414" s="21" t="s">
        <v>163</v>
      </c>
      <c r="F2414" s="22"/>
      <c r="G2414" s="21" t="s">
        <v>163</v>
      </c>
      <c r="H2414" s="20" t="s">
        <v>163</v>
      </c>
      <c r="I2414" s="23" t="s">
        <v>163</v>
      </c>
      <c r="J2414" s="23" t="s">
        <v>163</v>
      </c>
      <c r="K2414" s="24" t="s">
        <v>163</v>
      </c>
      <c r="L2414" s="20" t="s">
        <v>163</v>
      </c>
      <c r="M2414" s="12"/>
      <c r="N2414" s="12"/>
      <c r="O2414" s="12"/>
      <c r="P2414" s="12"/>
      <c r="Q2414" s="12"/>
      <c r="R2414" s="5"/>
      <c r="S2414" s="20"/>
      <c r="T2414" s="20"/>
      <c r="U2414" s="20"/>
      <c r="V2414" s="20"/>
      <c r="W2414" s="20"/>
      <c r="X2414" s="20"/>
      <c r="Y2414" s="20"/>
      <c r="Z2414" s="20"/>
      <c r="AA2414" s="20"/>
      <c r="AB2414" s="20"/>
      <c r="AC2414" s="20"/>
      <c r="AD2414" s="20"/>
      <c r="AE2414" s="12"/>
      <c r="AF2414" s="12"/>
    </row>
    <row r="2415" spans="1:32" ht="15" customHeight="1">
      <c r="A2415" s="14"/>
      <c r="B2415" s="3"/>
      <c r="C2415" s="20" t="s">
        <v>163</v>
      </c>
      <c r="D2415" s="21" t="s">
        <v>163</v>
      </c>
      <c r="E2415" s="21" t="s">
        <v>163</v>
      </c>
      <c r="F2415" s="22"/>
      <c r="G2415" s="21" t="s">
        <v>163</v>
      </c>
      <c r="H2415" s="20" t="s">
        <v>163</v>
      </c>
      <c r="I2415" s="23" t="s">
        <v>163</v>
      </c>
      <c r="J2415" s="23" t="s">
        <v>163</v>
      </c>
      <c r="K2415" s="24" t="s">
        <v>163</v>
      </c>
      <c r="L2415" s="20" t="s">
        <v>163</v>
      </c>
      <c r="M2415" s="12"/>
      <c r="N2415" s="12"/>
      <c r="O2415" s="12"/>
      <c r="P2415" s="12"/>
      <c r="Q2415" s="12"/>
      <c r="R2415" s="5"/>
      <c r="S2415" s="20"/>
      <c r="T2415" s="20"/>
      <c r="U2415" s="20"/>
      <c r="V2415" s="20"/>
      <c r="W2415" s="20"/>
      <c r="X2415" s="20"/>
      <c r="Y2415" s="20"/>
      <c r="Z2415" s="20"/>
      <c r="AA2415" s="20"/>
      <c r="AB2415" s="20"/>
      <c r="AC2415" s="20"/>
      <c r="AD2415" s="20"/>
      <c r="AE2415" s="12"/>
      <c r="AF2415" s="12"/>
    </row>
    <row r="2416" spans="1:32" ht="15" customHeight="1">
      <c r="A2416" s="14"/>
      <c r="B2416" s="3"/>
      <c r="C2416" s="20" t="s">
        <v>163</v>
      </c>
      <c r="D2416" s="21" t="s">
        <v>163</v>
      </c>
      <c r="E2416" s="21" t="s">
        <v>163</v>
      </c>
      <c r="F2416" s="22"/>
      <c r="G2416" s="21" t="s">
        <v>163</v>
      </c>
      <c r="H2416" s="20" t="s">
        <v>163</v>
      </c>
      <c r="I2416" s="23" t="s">
        <v>163</v>
      </c>
      <c r="J2416" s="23" t="s">
        <v>163</v>
      </c>
      <c r="K2416" s="24" t="s">
        <v>163</v>
      </c>
      <c r="L2416" s="20" t="s">
        <v>163</v>
      </c>
      <c r="M2416" s="12"/>
      <c r="N2416" s="12"/>
      <c r="O2416" s="12"/>
      <c r="P2416" s="12"/>
      <c r="Q2416" s="12"/>
      <c r="R2416" s="5"/>
      <c r="S2416" s="20"/>
      <c r="T2416" s="20"/>
      <c r="U2416" s="20"/>
      <c r="V2416" s="20"/>
      <c r="W2416" s="20"/>
      <c r="X2416" s="20"/>
      <c r="Y2416" s="20"/>
      <c r="Z2416" s="20"/>
      <c r="AA2416" s="20"/>
      <c r="AB2416" s="20"/>
      <c r="AC2416" s="20"/>
      <c r="AD2416" s="20"/>
      <c r="AE2416" s="12"/>
      <c r="AF2416" s="12"/>
    </row>
    <row r="2417" spans="1:32" ht="15" customHeight="1">
      <c r="A2417" s="14"/>
      <c r="B2417" s="3"/>
      <c r="C2417" s="20" t="s">
        <v>163</v>
      </c>
      <c r="D2417" s="21" t="s">
        <v>163</v>
      </c>
      <c r="E2417" s="21" t="s">
        <v>163</v>
      </c>
      <c r="F2417" s="22"/>
      <c r="G2417" s="21" t="s">
        <v>163</v>
      </c>
      <c r="H2417" s="20" t="s">
        <v>163</v>
      </c>
      <c r="I2417" s="23" t="s">
        <v>163</v>
      </c>
      <c r="J2417" s="23" t="s">
        <v>163</v>
      </c>
      <c r="K2417" s="24" t="s">
        <v>163</v>
      </c>
      <c r="L2417" s="20" t="s">
        <v>163</v>
      </c>
      <c r="M2417" s="12"/>
      <c r="N2417" s="12"/>
      <c r="O2417" s="12"/>
      <c r="P2417" s="12"/>
      <c r="Q2417" s="12"/>
      <c r="R2417" s="5"/>
      <c r="S2417" s="20"/>
      <c r="T2417" s="20"/>
      <c r="U2417" s="20"/>
      <c r="V2417" s="20"/>
      <c r="W2417" s="20"/>
      <c r="X2417" s="20"/>
      <c r="Y2417" s="20"/>
      <c r="Z2417" s="20"/>
      <c r="AA2417" s="20"/>
      <c r="AB2417" s="20"/>
      <c r="AC2417" s="20"/>
      <c r="AD2417" s="20"/>
      <c r="AE2417" s="12"/>
      <c r="AF2417" s="12"/>
    </row>
    <row r="2418" spans="1:32" ht="15" customHeight="1">
      <c r="A2418" s="14"/>
      <c r="B2418" s="3"/>
      <c r="C2418" s="20" t="s">
        <v>163</v>
      </c>
      <c r="D2418" s="21" t="s">
        <v>163</v>
      </c>
      <c r="E2418" s="21" t="s">
        <v>163</v>
      </c>
      <c r="F2418" s="22"/>
      <c r="G2418" s="21" t="s">
        <v>163</v>
      </c>
      <c r="H2418" s="20" t="s">
        <v>163</v>
      </c>
      <c r="I2418" s="23" t="s">
        <v>163</v>
      </c>
      <c r="J2418" s="23" t="s">
        <v>163</v>
      </c>
      <c r="K2418" s="24" t="s">
        <v>163</v>
      </c>
      <c r="L2418" s="20" t="s">
        <v>163</v>
      </c>
      <c r="M2418" s="12"/>
      <c r="N2418" s="12"/>
      <c r="O2418" s="12"/>
      <c r="P2418" s="12"/>
      <c r="Q2418" s="12"/>
      <c r="R2418" s="5"/>
      <c r="S2418" s="20"/>
      <c r="T2418" s="20"/>
      <c r="U2418" s="20"/>
      <c r="V2418" s="20"/>
      <c r="W2418" s="20"/>
      <c r="X2418" s="20"/>
      <c r="Y2418" s="20"/>
      <c r="Z2418" s="20"/>
      <c r="AA2418" s="20"/>
      <c r="AB2418" s="20"/>
      <c r="AC2418" s="20"/>
      <c r="AD2418" s="20"/>
      <c r="AE2418" s="12"/>
      <c r="AF2418" s="12"/>
    </row>
    <row r="2419" spans="1:32" ht="15" customHeight="1">
      <c r="A2419" s="14"/>
      <c r="B2419" s="3"/>
      <c r="C2419" s="20" t="s">
        <v>163</v>
      </c>
      <c r="D2419" s="21" t="s">
        <v>163</v>
      </c>
      <c r="E2419" s="21" t="s">
        <v>163</v>
      </c>
      <c r="F2419" s="22"/>
      <c r="G2419" s="21" t="s">
        <v>163</v>
      </c>
      <c r="H2419" s="20" t="s">
        <v>163</v>
      </c>
      <c r="I2419" s="23" t="s">
        <v>163</v>
      </c>
      <c r="J2419" s="23" t="s">
        <v>163</v>
      </c>
      <c r="K2419" s="24" t="s">
        <v>163</v>
      </c>
      <c r="L2419" s="20" t="s">
        <v>163</v>
      </c>
      <c r="M2419" s="12"/>
      <c r="N2419" s="12"/>
      <c r="O2419" s="12"/>
      <c r="P2419" s="12"/>
      <c r="Q2419" s="12"/>
      <c r="R2419" s="5"/>
      <c r="S2419" s="20"/>
      <c r="T2419" s="20"/>
      <c r="U2419" s="20"/>
      <c r="V2419" s="20"/>
      <c r="W2419" s="20"/>
      <c r="X2419" s="20"/>
      <c r="Y2419" s="20"/>
      <c r="Z2419" s="20"/>
      <c r="AA2419" s="20"/>
      <c r="AB2419" s="20"/>
      <c r="AC2419" s="20"/>
      <c r="AD2419" s="20"/>
      <c r="AE2419" s="12"/>
      <c r="AF2419" s="12"/>
    </row>
    <row r="2420" spans="1:32" ht="15" customHeight="1">
      <c r="A2420" s="14"/>
      <c r="B2420" s="3"/>
      <c r="C2420" s="20" t="s">
        <v>163</v>
      </c>
      <c r="D2420" s="21" t="s">
        <v>163</v>
      </c>
      <c r="E2420" s="21" t="s">
        <v>163</v>
      </c>
      <c r="F2420" s="22"/>
      <c r="G2420" s="21" t="s">
        <v>163</v>
      </c>
      <c r="H2420" s="20" t="s">
        <v>163</v>
      </c>
      <c r="I2420" s="23" t="s">
        <v>163</v>
      </c>
      <c r="J2420" s="23" t="s">
        <v>163</v>
      </c>
      <c r="K2420" s="24" t="s">
        <v>163</v>
      </c>
      <c r="L2420" s="20" t="s">
        <v>163</v>
      </c>
      <c r="M2420" s="12"/>
      <c r="N2420" s="12"/>
      <c r="O2420" s="12"/>
      <c r="P2420" s="12"/>
      <c r="Q2420" s="12"/>
      <c r="R2420" s="5"/>
      <c r="S2420" s="20"/>
      <c r="T2420" s="20"/>
      <c r="U2420" s="20"/>
      <c r="V2420" s="20"/>
      <c r="W2420" s="20"/>
      <c r="X2420" s="20"/>
      <c r="Y2420" s="20"/>
      <c r="Z2420" s="20"/>
      <c r="AA2420" s="20"/>
      <c r="AB2420" s="20"/>
      <c r="AC2420" s="20"/>
      <c r="AD2420" s="20"/>
      <c r="AE2420" s="12"/>
      <c r="AF2420" s="12"/>
    </row>
    <row r="2421" spans="1:32" ht="15" customHeight="1">
      <c r="A2421" s="14"/>
      <c r="B2421" s="3"/>
      <c r="C2421" s="20" t="s">
        <v>163</v>
      </c>
      <c r="D2421" s="21" t="s">
        <v>163</v>
      </c>
      <c r="E2421" s="21" t="s">
        <v>163</v>
      </c>
      <c r="F2421" s="22"/>
      <c r="G2421" s="21" t="s">
        <v>163</v>
      </c>
      <c r="H2421" s="20" t="s">
        <v>163</v>
      </c>
      <c r="I2421" s="23" t="s">
        <v>163</v>
      </c>
      <c r="J2421" s="23" t="s">
        <v>163</v>
      </c>
      <c r="K2421" s="24" t="s">
        <v>163</v>
      </c>
      <c r="L2421" s="20" t="s">
        <v>163</v>
      </c>
      <c r="M2421" s="12"/>
      <c r="N2421" s="12"/>
      <c r="O2421" s="12"/>
      <c r="P2421" s="12"/>
      <c r="Q2421" s="12"/>
      <c r="R2421" s="5"/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12"/>
      <c r="AF2421" s="12"/>
    </row>
    <row r="2422" spans="1:32" ht="15" customHeight="1">
      <c r="A2422" s="14"/>
      <c r="B2422" s="3"/>
      <c r="C2422" s="20" t="s">
        <v>163</v>
      </c>
      <c r="D2422" s="21" t="s">
        <v>163</v>
      </c>
      <c r="E2422" s="21" t="s">
        <v>163</v>
      </c>
      <c r="F2422" s="22"/>
      <c r="G2422" s="21" t="s">
        <v>163</v>
      </c>
      <c r="H2422" s="20" t="s">
        <v>163</v>
      </c>
      <c r="I2422" s="23" t="s">
        <v>163</v>
      </c>
      <c r="J2422" s="23" t="s">
        <v>163</v>
      </c>
      <c r="K2422" s="24" t="s">
        <v>163</v>
      </c>
      <c r="L2422" s="20" t="s">
        <v>163</v>
      </c>
      <c r="M2422" s="12"/>
      <c r="N2422" s="12"/>
      <c r="O2422" s="12"/>
      <c r="P2422" s="12"/>
      <c r="Q2422" s="12"/>
      <c r="R2422" s="5"/>
      <c r="S2422" s="20"/>
      <c r="T2422" s="20"/>
      <c r="U2422" s="20"/>
      <c r="V2422" s="20"/>
      <c r="W2422" s="20"/>
      <c r="X2422" s="20"/>
      <c r="Y2422" s="20"/>
      <c r="Z2422" s="20"/>
      <c r="AA2422" s="20"/>
      <c r="AB2422" s="20"/>
      <c r="AC2422" s="20"/>
      <c r="AD2422" s="20"/>
      <c r="AE2422" s="12"/>
      <c r="AF2422" s="12"/>
    </row>
    <row r="2423" spans="1:32" ht="15" customHeight="1">
      <c r="A2423" s="14"/>
      <c r="B2423" s="3"/>
      <c r="C2423" s="20" t="s">
        <v>163</v>
      </c>
      <c r="D2423" s="21" t="s">
        <v>163</v>
      </c>
      <c r="E2423" s="21" t="s">
        <v>163</v>
      </c>
      <c r="F2423" s="22"/>
      <c r="G2423" s="21" t="s">
        <v>163</v>
      </c>
      <c r="H2423" s="20" t="s">
        <v>163</v>
      </c>
      <c r="I2423" s="23" t="s">
        <v>163</v>
      </c>
      <c r="J2423" s="23" t="s">
        <v>163</v>
      </c>
      <c r="K2423" s="24" t="s">
        <v>163</v>
      </c>
      <c r="L2423" s="20" t="s">
        <v>163</v>
      </c>
      <c r="M2423" s="12"/>
      <c r="N2423" s="12"/>
      <c r="O2423" s="12"/>
      <c r="P2423" s="12"/>
      <c r="Q2423" s="12"/>
      <c r="R2423" s="5"/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12"/>
      <c r="AF2423" s="12"/>
    </row>
    <row r="2424" spans="1:32" ht="15" customHeight="1">
      <c r="A2424" s="14"/>
      <c r="B2424" s="3"/>
      <c r="C2424" s="20" t="s">
        <v>163</v>
      </c>
      <c r="D2424" s="21" t="s">
        <v>163</v>
      </c>
      <c r="E2424" s="21" t="s">
        <v>163</v>
      </c>
      <c r="F2424" s="22"/>
      <c r="G2424" s="21" t="s">
        <v>163</v>
      </c>
      <c r="H2424" s="20" t="s">
        <v>163</v>
      </c>
      <c r="I2424" s="23" t="s">
        <v>163</v>
      </c>
      <c r="J2424" s="23" t="s">
        <v>163</v>
      </c>
      <c r="K2424" s="24" t="s">
        <v>163</v>
      </c>
      <c r="L2424" s="20" t="s">
        <v>163</v>
      </c>
      <c r="M2424" s="12"/>
      <c r="N2424" s="12"/>
      <c r="O2424" s="12"/>
      <c r="P2424" s="12"/>
      <c r="Q2424" s="12"/>
      <c r="R2424" s="5"/>
      <c r="S2424" s="20"/>
      <c r="T2424" s="20"/>
      <c r="U2424" s="20"/>
      <c r="V2424" s="20"/>
      <c r="W2424" s="20"/>
      <c r="X2424" s="20"/>
      <c r="Y2424" s="20"/>
      <c r="Z2424" s="20"/>
      <c r="AA2424" s="20"/>
      <c r="AB2424" s="20"/>
      <c r="AC2424" s="20"/>
      <c r="AD2424" s="20"/>
      <c r="AE2424" s="12"/>
      <c r="AF2424" s="12"/>
    </row>
    <row r="2425" spans="1:32" ht="15" customHeight="1">
      <c r="A2425" s="14"/>
      <c r="B2425" s="3"/>
      <c r="C2425" s="20" t="s">
        <v>163</v>
      </c>
      <c r="D2425" s="21" t="s">
        <v>163</v>
      </c>
      <c r="E2425" s="21" t="s">
        <v>163</v>
      </c>
      <c r="F2425" s="22"/>
      <c r="G2425" s="21" t="s">
        <v>163</v>
      </c>
      <c r="H2425" s="20" t="s">
        <v>163</v>
      </c>
      <c r="I2425" s="23" t="s">
        <v>163</v>
      </c>
      <c r="J2425" s="23" t="s">
        <v>163</v>
      </c>
      <c r="K2425" s="24" t="s">
        <v>163</v>
      </c>
      <c r="L2425" s="20" t="s">
        <v>163</v>
      </c>
      <c r="M2425" s="12"/>
      <c r="N2425" s="12"/>
      <c r="O2425" s="12"/>
      <c r="P2425" s="12"/>
      <c r="Q2425" s="12"/>
      <c r="R2425" s="5"/>
      <c r="S2425" s="20"/>
      <c r="T2425" s="20"/>
      <c r="U2425" s="20"/>
      <c r="V2425" s="20"/>
      <c r="W2425" s="20"/>
      <c r="X2425" s="20"/>
      <c r="Y2425" s="20"/>
      <c r="Z2425" s="20"/>
      <c r="AA2425" s="20"/>
      <c r="AB2425" s="20"/>
      <c r="AC2425" s="20"/>
      <c r="AD2425" s="20"/>
      <c r="AE2425" s="12"/>
      <c r="AF2425" s="12"/>
    </row>
    <row r="2426" spans="1:32" ht="15" customHeight="1">
      <c r="A2426" s="14"/>
      <c r="B2426" s="3"/>
      <c r="C2426" s="20" t="s">
        <v>163</v>
      </c>
      <c r="D2426" s="21" t="s">
        <v>163</v>
      </c>
      <c r="E2426" s="21" t="s">
        <v>163</v>
      </c>
      <c r="F2426" s="22"/>
      <c r="G2426" s="21" t="s">
        <v>163</v>
      </c>
      <c r="H2426" s="20" t="s">
        <v>163</v>
      </c>
      <c r="I2426" s="23" t="s">
        <v>163</v>
      </c>
      <c r="J2426" s="23" t="s">
        <v>163</v>
      </c>
      <c r="K2426" s="24" t="s">
        <v>163</v>
      </c>
      <c r="L2426" s="20" t="s">
        <v>163</v>
      </c>
      <c r="M2426" s="12"/>
      <c r="N2426" s="12"/>
      <c r="O2426" s="12"/>
      <c r="P2426" s="12"/>
      <c r="Q2426" s="12"/>
      <c r="R2426" s="5"/>
      <c r="S2426" s="20"/>
      <c r="T2426" s="20"/>
      <c r="U2426" s="20"/>
      <c r="V2426" s="20"/>
      <c r="W2426" s="20"/>
      <c r="X2426" s="20"/>
      <c r="Y2426" s="20"/>
      <c r="Z2426" s="20"/>
      <c r="AA2426" s="20"/>
      <c r="AB2426" s="20"/>
      <c r="AC2426" s="20"/>
      <c r="AD2426" s="20"/>
      <c r="AE2426" s="12"/>
      <c r="AF2426" s="12"/>
    </row>
    <row r="2427" spans="1:32" ht="15" customHeight="1">
      <c r="A2427" s="14"/>
      <c r="B2427" s="3"/>
      <c r="C2427" s="20" t="s">
        <v>163</v>
      </c>
      <c r="D2427" s="21" t="s">
        <v>163</v>
      </c>
      <c r="E2427" s="21" t="s">
        <v>163</v>
      </c>
      <c r="F2427" s="22"/>
      <c r="G2427" s="21" t="s">
        <v>163</v>
      </c>
      <c r="H2427" s="20" t="s">
        <v>163</v>
      </c>
      <c r="I2427" s="23" t="s">
        <v>163</v>
      </c>
      <c r="J2427" s="23" t="s">
        <v>163</v>
      </c>
      <c r="K2427" s="24" t="s">
        <v>163</v>
      </c>
      <c r="L2427" s="20" t="s">
        <v>163</v>
      </c>
      <c r="M2427" s="12"/>
      <c r="N2427" s="12"/>
      <c r="O2427" s="12"/>
      <c r="P2427" s="12"/>
      <c r="Q2427" s="12"/>
      <c r="R2427" s="5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12"/>
      <c r="AF2427" s="12"/>
    </row>
    <row r="2428" spans="1:32" ht="15" customHeight="1">
      <c r="A2428" s="14"/>
      <c r="B2428" s="3"/>
      <c r="C2428" s="20" t="s">
        <v>163</v>
      </c>
      <c r="D2428" s="21" t="s">
        <v>163</v>
      </c>
      <c r="E2428" s="21" t="s">
        <v>163</v>
      </c>
      <c r="F2428" s="22"/>
      <c r="G2428" s="21" t="s">
        <v>163</v>
      </c>
      <c r="H2428" s="20" t="s">
        <v>163</v>
      </c>
      <c r="I2428" s="23" t="s">
        <v>163</v>
      </c>
      <c r="J2428" s="23" t="s">
        <v>163</v>
      </c>
      <c r="K2428" s="24" t="s">
        <v>163</v>
      </c>
      <c r="L2428" s="20" t="s">
        <v>163</v>
      </c>
      <c r="M2428" s="12"/>
      <c r="N2428" s="12"/>
      <c r="O2428" s="12"/>
      <c r="P2428" s="12"/>
      <c r="Q2428" s="12"/>
      <c r="R2428" s="5"/>
      <c r="S2428" s="20"/>
      <c r="T2428" s="20"/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0"/>
      <c r="AE2428" s="12"/>
      <c r="AF2428" s="12"/>
    </row>
    <row r="2429" spans="1:32" ht="15" customHeight="1">
      <c r="A2429" s="14"/>
      <c r="B2429" s="3"/>
      <c r="C2429" s="20" t="s">
        <v>163</v>
      </c>
      <c r="D2429" s="21" t="s">
        <v>163</v>
      </c>
      <c r="E2429" s="21" t="s">
        <v>163</v>
      </c>
      <c r="F2429" s="22"/>
      <c r="G2429" s="21" t="s">
        <v>163</v>
      </c>
      <c r="H2429" s="20" t="s">
        <v>163</v>
      </c>
      <c r="I2429" s="23" t="s">
        <v>163</v>
      </c>
      <c r="J2429" s="23" t="s">
        <v>163</v>
      </c>
      <c r="K2429" s="24" t="s">
        <v>163</v>
      </c>
      <c r="L2429" s="20" t="s">
        <v>163</v>
      </c>
      <c r="M2429" s="12"/>
      <c r="N2429" s="12"/>
      <c r="O2429" s="12"/>
      <c r="P2429" s="12"/>
      <c r="Q2429" s="12"/>
      <c r="R2429" s="5"/>
      <c r="S2429" s="20"/>
      <c r="T2429" s="20"/>
      <c r="U2429" s="20"/>
      <c r="V2429" s="20"/>
      <c r="W2429" s="20"/>
      <c r="X2429" s="20"/>
      <c r="Y2429" s="20"/>
      <c r="Z2429" s="20"/>
      <c r="AA2429" s="20"/>
      <c r="AB2429" s="20"/>
      <c r="AC2429" s="20"/>
      <c r="AD2429" s="20"/>
      <c r="AE2429" s="12"/>
      <c r="AF2429" s="12"/>
    </row>
    <row r="2430" spans="1:32" ht="15" customHeight="1">
      <c r="A2430" s="14"/>
      <c r="B2430" s="3"/>
      <c r="C2430" s="20" t="s">
        <v>163</v>
      </c>
      <c r="D2430" s="21" t="s">
        <v>163</v>
      </c>
      <c r="E2430" s="21" t="s">
        <v>163</v>
      </c>
      <c r="F2430" s="22"/>
      <c r="G2430" s="21" t="s">
        <v>163</v>
      </c>
      <c r="H2430" s="20" t="s">
        <v>163</v>
      </c>
      <c r="I2430" s="23" t="s">
        <v>163</v>
      </c>
      <c r="J2430" s="23" t="s">
        <v>163</v>
      </c>
      <c r="K2430" s="24" t="s">
        <v>163</v>
      </c>
      <c r="L2430" s="20" t="s">
        <v>163</v>
      </c>
      <c r="M2430" s="12"/>
      <c r="N2430" s="12"/>
      <c r="O2430" s="12"/>
      <c r="P2430" s="12"/>
      <c r="Q2430" s="12"/>
      <c r="R2430" s="5"/>
      <c r="S2430" s="20"/>
      <c r="T2430" s="20"/>
      <c r="U2430" s="20"/>
      <c r="V2430" s="20"/>
      <c r="W2430" s="20"/>
      <c r="X2430" s="20"/>
      <c r="Y2430" s="20"/>
      <c r="Z2430" s="20"/>
      <c r="AA2430" s="20"/>
      <c r="AB2430" s="20"/>
      <c r="AC2430" s="20"/>
      <c r="AD2430" s="20"/>
      <c r="AE2430" s="12"/>
      <c r="AF2430" s="12"/>
    </row>
    <row r="2431" spans="1:32" ht="15" customHeight="1">
      <c r="A2431" s="14"/>
      <c r="B2431" s="3"/>
      <c r="C2431" s="20" t="s">
        <v>163</v>
      </c>
      <c r="D2431" s="21" t="s">
        <v>163</v>
      </c>
      <c r="E2431" s="21" t="s">
        <v>163</v>
      </c>
      <c r="F2431" s="22"/>
      <c r="G2431" s="21" t="s">
        <v>163</v>
      </c>
      <c r="H2431" s="20" t="s">
        <v>163</v>
      </c>
      <c r="I2431" s="23" t="s">
        <v>163</v>
      </c>
      <c r="J2431" s="23" t="s">
        <v>163</v>
      </c>
      <c r="K2431" s="24" t="s">
        <v>163</v>
      </c>
      <c r="L2431" s="20" t="s">
        <v>163</v>
      </c>
      <c r="M2431" s="12"/>
      <c r="N2431" s="12"/>
      <c r="O2431" s="12"/>
      <c r="P2431" s="12"/>
      <c r="Q2431" s="12"/>
      <c r="R2431" s="5"/>
      <c r="S2431" s="20"/>
      <c r="T2431" s="20"/>
      <c r="U2431" s="20"/>
      <c r="V2431" s="20"/>
      <c r="W2431" s="20"/>
      <c r="X2431" s="20"/>
      <c r="Y2431" s="20"/>
      <c r="Z2431" s="20"/>
      <c r="AA2431" s="20"/>
      <c r="AB2431" s="20"/>
      <c r="AC2431" s="20"/>
      <c r="AD2431" s="20"/>
      <c r="AE2431" s="12"/>
      <c r="AF2431" s="12"/>
    </row>
    <row r="2432" spans="1:32" ht="15" customHeight="1">
      <c r="A2432" s="14"/>
      <c r="B2432" s="3"/>
      <c r="C2432" s="20" t="s">
        <v>163</v>
      </c>
      <c r="D2432" s="21" t="s">
        <v>163</v>
      </c>
      <c r="E2432" s="21" t="s">
        <v>163</v>
      </c>
      <c r="F2432" s="22"/>
      <c r="G2432" s="21" t="s">
        <v>163</v>
      </c>
      <c r="H2432" s="20" t="s">
        <v>163</v>
      </c>
      <c r="I2432" s="23" t="s">
        <v>163</v>
      </c>
      <c r="J2432" s="23" t="s">
        <v>163</v>
      </c>
      <c r="K2432" s="24" t="s">
        <v>163</v>
      </c>
      <c r="L2432" s="20" t="s">
        <v>163</v>
      </c>
      <c r="M2432" s="12"/>
      <c r="N2432" s="12"/>
      <c r="O2432" s="12"/>
      <c r="P2432" s="12"/>
      <c r="Q2432" s="12"/>
      <c r="R2432" s="5"/>
      <c r="S2432" s="20"/>
      <c r="T2432" s="20"/>
      <c r="U2432" s="20"/>
      <c r="V2432" s="20"/>
      <c r="W2432" s="20"/>
      <c r="X2432" s="20"/>
      <c r="Y2432" s="20"/>
      <c r="Z2432" s="20"/>
      <c r="AA2432" s="20"/>
      <c r="AB2432" s="20"/>
      <c r="AC2432" s="20"/>
      <c r="AD2432" s="20"/>
      <c r="AE2432" s="12"/>
      <c r="AF2432" s="12"/>
    </row>
    <row r="2433" spans="1:32" ht="15" customHeight="1">
      <c r="A2433" s="14"/>
      <c r="B2433" s="3"/>
      <c r="C2433" s="20" t="s">
        <v>163</v>
      </c>
      <c r="D2433" s="21" t="s">
        <v>163</v>
      </c>
      <c r="E2433" s="21" t="s">
        <v>163</v>
      </c>
      <c r="F2433" s="22"/>
      <c r="G2433" s="21" t="s">
        <v>163</v>
      </c>
      <c r="H2433" s="20" t="s">
        <v>163</v>
      </c>
      <c r="I2433" s="23" t="s">
        <v>163</v>
      </c>
      <c r="J2433" s="23" t="s">
        <v>163</v>
      </c>
      <c r="K2433" s="24" t="s">
        <v>163</v>
      </c>
      <c r="L2433" s="20" t="s">
        <v>163</v>
      </c>
      <c r="M2433" s="12"/>
      <c r="N2433" s="12"/>
      <c r="O2433" s="12"/>
      <c r="P2433" s="12"/>
      <c r="Q2433" s="12"/>
      <c r="R2433" s="5"/>
      <c r="S2433" s="20"/>
      <c r="T2433" s="20"/>
      <c r="U2433" s="20"/>
      <c r="V2433" s="20"/>
      <c r="W2433" s="20"/>
      <c r="X2433" s="20"/>
      <c r="Y2433" s="20"/>
      <c r="Z2433" s="20"/>
      <c r="AA2433" s="20"/>
      <c r="AB2433" s="20"/>
      <c r="AC2433" s="20"/>
      <c r="AD2433" s="20"/>
      <c r="AE2433" s="12"/>
      <c r="AF2433" s="12"/>
    </row>
    <row r="2434" spans="1:32" ht="15" customHeight="1">
      <c r="A2434" s="14"/>
      <c r="B2434" s="3"/>
      <c r="C2434" s="20" t="s">
        <v>163</v>
      </c>
      <c r="D2434" s="21" t="s">
        <v>163</v>
      </c>
      <c r="E2434" s="21" t="s">
        <v>163</v>
      </c>
      <c r="F2434" s="22"/>
      <c r="G2434" s="21" t="s">
        <v>163</v>
      </c>
      <c r="H2434" s="20" t="s">
        <v>163</v>
      </c>
      <c r="I2434" s="23" t="s">
        <v>163</v>
      </c>
      <c r="J2434" s="23" t="s">
        <v>163</v>
      </c>
      <c r="K2434" s="24" t="s">
        <v>163</v>
      </c>
      <c r="L2434" s="20" t="s">
        <v>163</v>
      </c>
      <c r="M2434" s="12"/>
      <c r="N2434" s="12"/>
      <c r="O2434" s="12"/>
      <c r="P2434" s="12"/>
      <c r="Q2434" s="12"/>
      <c r="R2434" s="5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12"/>
      <c r="AF2434" s="12"/>
    </row>
    <row r="2435" spans="1:32" ht="15" customHeight="1">
      <c r="A2435" s="14"/>
      <c r="B2435" s="3"/>
      <c r="C2435" s="20" t="s">
        <v>163</v>
      </c>
      <c r="D2435" s="21" t="s">
        <v>163</v>
      </c>
      <c r="E2435" s="21" t="s">
        <v>163</v>
      </c>
      <c r="F2435" s="22"/>
      <c r="G2435" s="21" t="s">
        <v>163</v>
      </c>
      <c r="H2435" s="20" t="s">
        <v>163</v>
      </c>
      <c r="I2435" s="23" t="s">
        <v>163</v>
      </c>
      <c r="J2435" s="23" t="s">
        <v>163</v>
      </c>
      <c r="K2435" s="24" t="s">
        <v>163</v>
      </c>
      <c r="L2435" s="20" t="s">
        <v>163</v>
      </c>
      <c r="M2435" s="12"/>
      <c r="N2435" s="12"/>
      <c r="O2435" s="12"/>
      <c r="P2435" s="12"/>
      <c r="Q2435" s="12"/>
      <c r="R2435" s="5"/>
      <c r="S2435" s="20"/>
      <c r="T2435" s="20"/>
      <c r="U2435" s="20"/>
      <c r="V2435" s="20"/>
      <c r="W2435" s="20"/>
      <c r="X2435" s="20"/>
      <c r="Y2435" s="20"/>
      <c r="Z2435" s="20"/>
      <c r="AA2435" s="20"/>
      <c r="AB2435" s="20"/>
      <c r="AC2435" s="20"/>
      <c r="AD2435" s="20"/>
      <c r="AE2435" s="12"/>
      <c r="AF2435" s="12"/>
    </row>
    <row r="2436" spans="1:32" ht="15" customHeight="1">
      <c r="A2436" s="14"/>
      <c r="B2436" s="3"/>
      <c r="C2436" s="20" t="s">
        <v>163</v>
      </c>
      <c r="D2436" s="21" t="s">
        <v>163</v>
      </c>
      <c r="E2436" s="21" t="s">
        <v>163</v>
      </c>
      <c r="F2436" s="22"/>
      <c r="G2436" s="21" t="s">
        <v>163</v>
      </c>
      <c r="H2436" s="20" t="s">
        <v>163</v>
      </c>
      <c r="I2436" s="23" t="s">
        <v>163</v>
      </c>
      <c r="J2436" s="23" t="s">
        <v>163</v>
      </c>
      <c r="K2436" s="24" t="s">
        <v>163</v>
      </c>
      <c r="L2436" s="20" t="s">
        <v>163</v>
      </c>
      <c r="M2436" s="12"/>
      <c r="N2436" s="12"/>
      <c r="O2436" s="12"/>
      <c r="P2436" s="12"/>
      <c r="Q2436" s="12"/>
      <c r="R2436" s="5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20"/>
      <c r="AD2436" s="20"/>
      <c r="AE2436" s="12"/>
      <c r="AF2436" s="12"/>
    </row>
    <row r="2437" spans="1:32" ht="15" customHeight="1">
      <c r="A2437" s="14"/>
      <c r="B2437" s="3"/>
      <c r="C2437" s="20" t="s">
        <v>163</v>
      </c>
      <c r="D2437" s="21" t="s">
        <v>163</v>
      </c>
      <c r="E2437" s="21" t="s">
        <v>163</v>
      </c>
      <c r="F2437" s="22"/>
      <c r="G2437" s="21" t="s">
        <v>163</v>
      </c>
      <c r="H2437" s="20" t="s">
        <v>163</v>
      </c>
      <c r="I2437" s="23" t="s">
        <v>163</v>
      </c>
      <c r="J2437" s="23" t="s">
        <v>163</v>
      </c>
      <c r="K2437" s="24" t="s">
        <v>163</v>
      </c>
      <c r="L2437" s="20" t="s">
        <v>163</v>
      </c>
      <c r="M2437" s="12"/>
      <c r="N2437" s="12"/>
      <c r="O2437" s="12"/>
      <c r="P2437" s="12"/>
      <c r="Q2437" s="12"/>
      <c r="R2437" s="5"/>
      <c r="S2437" s="20"/>
      <c r="T2437" s="20"/>
      <c r="U2437" s="20"/>
      <c r="V2437" s="20"/>
      <c r="W2437" s="20"/>
      <c r="X2437" s="20"/>
      <c r="Y2437" s="20"/>
      <c r="Z2437" s="20"/>
      <c r="AA2437" s="20"/>
      <c r="AB2437" s="20"/>
      <c r="AC2437" s="20"/>
      <c r="AD2437" s="20"/>
      <c r="AE2437" s="12"/>
      <c r="AF2437" s="12"/>
    </row>
    <row r="2438" spans="1:32" ht="15" customHeight="1">
      <c r="A2438" s="14"/>
      <c r="B2438" s="3"/>
      <c r="C2438" s="20" t="s">
        <v>163</v>
      </c>
      <c r="D2438" s="21" t="s">
        <v>163</v>
      </c>
      <c r="E2438" s="21" t="s">
        <v>163</v>
      </c>
      <c r="F2438" s="22"/>
      <c r="G2438" s="21" t="s">
        <v>163</v>
      </c>
      <c r="H2438" s="20" t="s">
        <v>163</v>
      </c>
      <c r="I2438" s="23" t="s">
        <v>163</v>
      </c>
      <c r="J2438" s="23" t="s">
        <v>163</v>
      </c>
      <c r="K2438" s="24" t="s">
        <v>163</v>
      </c>
      <c r="L2438" s="20" t="s">
        <v>163</v>
      </c>
      <c r="M2438" s="12"/>
      <c r="N2438" s="12"/>
      <c r="O2438" s="12"/>
      <c r="P2438" s="12"/>
      <c r="Q2438" s="12"/>
      <c r="R2438" s="5"/>
      <c r="S2438" s="20"/>
      <c r="T2438" s="20"/>
      <c r="U2438" s="20"/>
      <c r="V2438" s="20"/>
      <c r="W2438" s="20"/>
      <c r="X2438" s="20"/>
      <c r="Y2438" s="20"/>
      <c r="Z2438" s="20"/>
      <c r="AA2438" s="20"/>
      <c r="AB2438" s="20"/>
      <c r="AC2438" s="20"/>
      <c r="AD2438" s="20"/>
      <c r="AE2438" s="12"/>
      <c r="AF2438" s="12"/>
    </row>
    <row r="2439" spans="1:32" ht="15" customHeight="1">
      <c r="A2439" s="14"/>
      <c r="B2439" s="3"/>
      <c r="C2439" s="20" t="s">
        <v>163</v>
      </c>
      <c r="D2439" s="21" t="s">
        <v>163</v>
      </c>
      <c r="E2439" s="21" t="s">
        <v>163</v>
      </c>
      <c r="F2439" s="22"/>
      <c r="G2439" s="21" t="s">
        <v>163</v>
      </c>
      <c r="H2439" s="20" t="s">
        <v>163</v>
      </c>
      <c r="I2439" s="23" t="s">
        <v>163</v>
      </c>
      <c r="J2439" s="23" t="s">
        <v>163</v>
      </c>
      <c r="K2439" s="24" t="s">
        <v>163</v>
      </c>
      <c r="L2439" s="20" t="s">
        <v>163</v>
      </c>
      <c r="M2439" s="12"/>
      <c r="N2439" s="12"/>
      <c r="O2439" s="12"/>
      <c r="P2439" s="12"/>
      <c r="Q2439" s="12"/>
      <c r="R2439" s="5"/>
      <c r="S2439" s="20"/>
      <c r="T2439" s="20"/>
      <c r="U2439" s="20"/>
      <c r="V2439" s="20"/>
      <c r="W2439" s="20"/>
      <c r="X2439" s="20"/>
      <c r="Y2439" s="20"/>
      <c r="Z2439" s="20"/>
      <c r="AA2439" s="20"/>
      <c r="AB2439" s="20"/>
      <c r="AC2439" s="20"/>
      <c r="AD2439" s="20"/>
      <c r="AE2439" s="12"/>
      <c r="AF2439" s="12"/>
    </row>
    <row r="2440" spans="1:32" ht="15" customHeight="1">
      <c r="A2440" s="14"/>
      <c r="B2440" s="3"/>
      <c r="C2440" s="20" t="s">
        <v>163</v>
      </c>
      <c r="D2440" s="21" t="s">
        <v>163</v>
      </c>
      <c r="E2440" s="21" t="s">
        <v>163</v>
      </c>
      <c r="F2440" s="22"/>
      <c r="G2440" s="21" t="s">
        <v>163</v>
      </c>
      <c r="H2440" s="20" t="s">
        <v>163</v>
      </c>
      <c r="I2440" s="23" t="s">
        <v>163</v>
      </c>
      <c r="J2440" s="23" t="s">
        <v>163</v>
      </c>
      <c r="K2440" s="24" t="s">
        <v>163</v>
      </c>
      <c r="L2440" s="20" t="s">
        <v>163</v>
      </c>
      <c r="M2440" s="12"/>
      <c r="N2440" s="12"/>
      <c r="O2440" s="12"/>
      <c r="P2440" s="12"/>
      <c r="Q2440" s="12"/>
      <c r="R2440" s="5"/>
      <c r="S2440" s="20"/>
      <c r="T2440" s="20"/>
      <c r="U2440" s="20"/>
      <c r="V2440" s="20"/>
      <c r="W2440" s="20"/>
      <c r="X2440" s="20"/>
      <c r="Y2440" s="20"/>
      <c r="Z2440" s="20"/>
      <c r="AA2440" s="20"/>
      <c r="AB2440" s="20"/>
      <c r="AC2440" s="20"/>
      <c r="AD2440" s="20"/>
      <c r="AE2440" s="12"/>
      <c r="AF2440" s="12"/>
    </row>
    <row r="2441" spans="1:32" ht="15" customHeight="1">
      <c r="A2441" s="14"/>
      <c r="B2441" s="3"/>
      <c r="C2441" s="20" t="s">
        <v>163</v>
      </c>
      <c r="D2441" s="21" t="s">
        <v>163</v>
      </c>
      <c r="E2441" s="21" t="s">
        <v>163</v>
      </c>
      <c r="F2441" s="22"/>
      <c r="G2441" s="21" t="s">
        <v>163</v>
      </c>
      <c r="H2441" s="20" t="s">
        <v>163</v>
      </c>
      <c r="I2441" s="23" t="s">
        <v>163</v>
      </c>
      <c r="J2441" s="23" t="s">
        <v>163</v>
      </c>
      <c r="K2441" s="24" t="s">
        <v>163</v>
      </c>
      <c r="L2441" s="20" t="s">
        <v>163</v>
      </c>
      <c r="M2441" s="12"/>
      <c r="N2441" s="12"/>
      <c r="O2441" s="12"/>
      <c r="P2441" s="12"/>
      <c r="Q2441" s="12"/>
      <c r="R2441" s="5"/>
      <c r="S2441" s="20"/>
      <c r="T2441" s="20"/>
      <c r="U2441" s="20"/>
      <c r="V2441" s="20"/>
      <c r="W2441" s="20"/>
      <c r="X2441" s="20"/>
      <c r="Y2441" s="20"/>
      <c r="Z2441" s="20"/>
      <c r="AA2441" s="20"/>
      <c r="AB2441" s="20"/>
      <c r="AC2441" s="20"/>
      <c r="AD2441" s="20"/>
      <c r="AE2441" s="12"/>
      <c r="AF2441" s="12"/>
    </row>
    <row r="2442" spans="1:32" ht="15" customHeight="1">
      <c r="A2442" s="14"/>
      <c r="B2442" s="3"/>
      <c r="C2442" s="20" t="s">
        <v>163</v>
      </c>
      <c r="D2442" s="21" t="s">
        <v>163</v>
      </c>
      <c r="E2442" s="21" t="s">
        <v>163</v>
      </c>
      <c r="F2442" s="22"/>
      <c r="G2442" s="21" t="s">
        <v>163</v>
      </c>
      <c r="H2442" s="20" t="s">
        <v>163</v>
      </c>
      <c r="I2442" s="23" t="s">
        <v>163</v>
      </c>
      <c r="J2442" s="23" t="s">
        <v>163</v>
      </c>
      <c r="K2442" s="24" t="s">
        <v>163</v>
      </c>
      <c r="L2442" s="20" t="s">
        <v>163</v>
      </c>
      <c r="M2442" s="12"/>
      <c r="N2442" s="12"/>
      <c r="O2442" s="12"/>
      <c r="P2442" s="12"/>
      <c r="Q2442" s="12"/>
      <c r="R2442" s="5"/>
      <c r="S2442" s="20"/>
      <c r="T2442" s="20"/>
      <c r="U2442" s="20"/>
      <c r="V2442" s="20"/>
      <c r="W2442" s="20"/>
      <c r="X2442" s="20"/>
      <c r="Y2442" s="20"/>
      <c r="Z2442" s="20"/>
      <c r="AA2442" s="20"/>
      <c r="AB2442" s="20"/>
      <c r="AC2442" s="20"/>
      <c r="AD2442" s="20"/>
      <c r="AE2442" s="12"/>
      <c r="AF2442" s="12"/>
    </row>
    <row r="2443" spans="1:32" ht="15" customHeight="1">
      <c r="A2443" s="14"/>
      <c r="B2443" s="3"/>
      <c r="C2443" s="20" t="s">
        <v>163</v>
      </c>
      <c r="D2443" s="21" t="s">
        <v>163</v>
      </c>
      <c r="E2443" s="21" t="s">
        <v>163</v>
      </c>
      <c r="F2443" s="22"/>
      <c r="G2443" s="21" t="s">
        <v>163</v>
      </c>
      <c r="H2443" s="20" t="s">
        <v>163</v>
      </c>
      <c r="I2443" s="23" t="s">
        <v>163</v>
      </c>
      <c r="J2443" s="23" t="s">
        <v>163</v>
      </c>
      <c r="K2443" s="24" t="s">
        <v>163</v>
      </c>
      <c r="L2443" s="20" t="s">
        <v>163</v>
      </c>
      <c r="M2443" s="12"/>
      <c r="N2443" s="12"/>
      <c r="O2443" s="12"/>
      <c r="P2443" s="12"/>
      <c r="Q2443" s="12"/>
      <c r="R2443" s="5"/>
      <c r="S2443" s="20"/>
      <c r="T2443" s="20"/>
      <c r="U2443" s="20"/>
      <c r="V2443" s="20"/>
      <c r="W2443" s="20"/>
      <c r="X2443" s="20"/>
      <c r="Y2443" s="20"/>
      <c r="Z2443" s="20"/>
      <c r="AA2443" s="20"/>
      <c r="AB2443" s="20"/>
      <c r="AC2443" s="20"/>
      <c r="AD2443" s="20"/>
      <c r="AE2443" s="12"/>
      <c r="AF2443" s="12"/>
    </row>
    <row r="2444" spans="1:32" ht="15" customHeight="1">
      <c r="A2444" s="14"/>
      <c r="B2444" s="3"/>
      <c r="C2444" s="20" t="s">
        <v>163</v>
      </c>
      <c r="D2444" s="21" t="s">
        <v>163</v>
      </c>
      <c r="E2444" s="21" t="s">
        <v>163</v>
      </c>
      <c r="F2444" s="22"/>
      <c r="G2444" s="21" t="s">
        <v>163</v>
      </c>
      <c r="H2444" s="20" t="s">
        <v>163</v>
      </c>
      <c r="I2444" s="23" t="s">
        <v>163</v>
      </c>
      <c r="J2444" s="23" t="s">
        <v>163</v>
      </c>
      <c r="K2444" s="24" t="s">
        <v>163</v>
      </c>
      <c r="L2444" s="20" t="s">
        <v>163</v>
      </c>
      <c r="M2444" s="12"/>
      <c r="N2444" s="12"/>
      <c r="O2444" s="12"/>
      <c r="P2444" s="12"/>
      <c r="Q2444" s="12"/>
      <c r="R2444" s="5"/>
      <c r="S2444" s="20"/>
      <c r="T2444" s="20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12"/>
      <c r="AF2444" s="12"/>
    </row>
    <row r="2445" spans="1:32" ht="15" customHeight="1">
      <c r="A2445" s="14"/>
      <c r="B2445" s="3"/>
      <c r="C2445" s="20" t="s">
        <v>163</v>
      </c>
      <c r="D2445" s="21" t="s">
        <v>163</v>
      </c>
      <c r="E2445" s="21" t="s">
        <v>163</v>
      </c>
      <c r="F2445" s="22"/>
      <c r="G2445" s="21" t="s">
        <v>163</v>
      </c>
      <c r="H2445" s="20" t="s">
        <v>163</v>
      </c>
      <c r="I2445" s="23" t="s">
        <v>163</v>
      </c>
      <c r="J2445" s="23" t="s">
        <v>163</v>
      </c>
      <c r="K2445" s="24" t="s">
        <v>163</v>
      </c>
      <c r="L2445" s="20" t="s">
        <v>163</v>
      </c>
      <c r="M2445" s="12"/>
      <c r="N2445" s="12"/>
      <c r="O2445" s="12"/>
      <c r="P2445" s="12"/>
      <c r="Q2445" s="12"/>
      <c r="R2445" s="5"/>
      <c r="S2445" s="20"/>
      <c r="T2445" s="20"/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0"/>
      <c r="AE2445" s="12"/>
      <c r="AF2445" s="12"/>
    </row>
    <row r="2446" spans="1:32" ht="15" customHeight="1">
      <c r="A2446" s="14"/>
      <c r="B2446" s="3"/>
      <c r="C2446" s="20" t="s">
        <v>163</v>
      </c>
      <c r="D2446" s="21" t="s">
        <v>163</v>
      </c>
      <c r="E2446" s="21" t="s">
        <v>163</v>
      </c>
      <c r="F2446" s="22"/>
      <c r="G2446" s="21" t="s">
        <v>163</v>
      </c>
      <c r="H2446" s="20" t="s">
        <v>163</v>
      </c>
      <c r="I2446" s="23" t="s">
        <v>163</v>
      </c>
      <c r="J2446" s="23" t="s">
        <v>163</v>
      </c>
      <c r="K2446" s="24" t="s">
        <v>163</v>
      </c>
      <c r="L2446" s="20" t="s">
        <v>163</v>
      </c>
      <c r="M2446" s="12"/>
      <c r="N2446" s="12"/>
      <c r="O2446" s="12"/>
      <c r="P2446" s="12"/>
      <c r="Q2446" s="12"/>
      <c r="R2446" s="5"/>
      <c r="S2446" s="20"/>
      <c r="T2446" s="20"/>
      <c r="U2446" s="20"/>
      <c r="V2446" s="20"/>
      <c r="W2446" s="20"/>
      <c r="X2446" s="20"/>
      <c r="Y2446" s="20"/>
      <c r="Z2446" s="20"/>
      <c r="AA2446" s="20"/>
      <c r="AB2446" s="20"/>
      <c r="AC2446" s="20"/>
      <c r="AD2446" s="20"/>
      <c r="AE2446" s="12"/>
      <c r="AF2446" s="12"/>
    </row>
    <row r="2447" spans="1:32" ht="15" customHeight="1">
      <c r="A2447" s="14"/>
      <c r="B2447" s="3"/>
      <c r="C2447" s="20" t="s">
        <v>163</v>
      </c>
      <c r="D2447" s="21" t="s">
        <v>163</v>
      </c>
      <c r="E2447" s="21" t="s">
        <v>163</v>
      </c>
      <c r="F2447" s="22"/>
      <c r="G2447" s="21" t="s">
        <v>163</v>
      </c>
      <c r="H2447" s="20" t="s">
        <v>163</v>
      </c>
      <c r="I2447" s="23" t="s">
        <v>163</v>
      </c>
      <c r="J2447" s="23" t="s">
        <v>163</v>
      </c>
      <c r="K2447" s="24" t="s">
        <v>163</v>
      </c>
      <c r="L2447" s="20" t="s">
        <v>163</v>
      </c>
      <c r="M2447" s="12"/>
      <c r="N2447" s="12"/>
      <c r="O2447" s="12"/>
      <c r="P2447" s="12"/>
      <c r="Q2447" s="12"/>
      <c r="R2447" s="5"/>
      <c r="S2447" s="20"/>
      <c r="T2447" s="20"/>
      <c r="U2447" s="20"/>
      <c r="V2447" s="20"/>
      <c r="W2447" s="20"/>
      <c r="X2447" s="20"/>
      <c r="Y2447" s="20"/>
      <c r="Z2447" s="20"/>
      <c r="AA2447" s="20"/>
      <c r="AB2447" s="20"/>
      <c r="AC2447" s="20"/>
      <c r="AD2447" s="20"/>
      <c r="AE2447" s="12"/>
      <c r="AF2447" s="12"/>
    </row>
    <row r="2448" spans="1:32" ht="15" customHeight="1">
      <c r="A2448" s="14"/>
      <c r="B2448" s="3"/>
      <c r="C2448" s="20" t="s">
        <v>163</v>
      </c>
      <c r="D2448" s="21" t="s">
        <v>163</v>
      </c>
      <c r="E2448" s="21" t="s">
        <v>163</v>
      </c>
      <c r="F2448" s="22"/>
      <c r="G2448" s="21" t="s">
        <v>163</v>
      </c>
      <c r="H2448" s="20" t="s">
        <v>163</v>
      </c>
      <c r="I2448" s="23" t="s">
        <v>163</v>
      </c>
      <c r="J2448" s="23" t="s">
        <v>163</v>
      </c>
      <c r="K2448" s="24" t="s">
        <v>163</v>
      </c>
      <c r="L2448" s="20" t="s">
        <v>163</v>
      </c>
      <c r="M2448" s="12"/>
      <c r="N2448" s="12"/>
      <c r="O2448" s="12"/>
      <c r="P2448" s="12"/>
      <c r="Q2448" s="12"/>
      <c r="R2448" s="5"/>
      <c r="S2448" s="20"/>
      <c r="T2448" s="20"/>
      <c r="U2448" s="20"/>
      <c r="V2448" s="20"/>
      <c r="W2448" s="20"/>
      <c r="X2448" s="20"/>
      <c r="Y2448" s="20"/>
      <c r="Z2448" s="20"/>
      <c r="AA2448" s="20"/>
      <c r="AB2448" s="20"/>
      <c r="AC2448" s="20"/>
      <c r="AD2448" s="20"/>
      <c r="AE2448" s="12"/>
      <c r="AF2448" s="12"/>
    </row>
    <row r="2449" spans="1:32" ht="15" customHeight="1">
      <c r="A2449" s="14"/>
      <c r="B2449" s="3"/>
      <c r="C2449" s="20" t="s">
        <v>163</v>
      </c>
      <c r="D2449" s="21" t="s">
        <v>163</v>
      </c>
      <c r="E2449" s="21" t="s">
        <v>163</v>
      </c>
      <c r="F2449" s="22"/>
      <c r="G2449" s="21" t="s">
        <v>163</v>
      </c>
      <c r="H2449" s="20" t="s">
        <v>163</v>
      </c>
      <c r="I2449" s="23" t="s">
        <v>163</v>
      </c>
      <c r="J2449" s="23" t="s">
        <v>163</v>
      </c>
      <c r="K2449" s="24" t="s">
        <v>163</v>
      </c>
      <c r="L2449" s="20" t="s">
        <v>163</v>
      </c>
      <c r="M2449" s="12"/>
      <c r="N2449" s="12"/>
      <c r="O2449" s="12"/>
      <c r="P2449" s="12"/>
      <c r="Q2449" s="12"/>
      <c r="R2449" s="5"/>
      <c r="S2449" s="20"/>
      <c r="T2449" s="20"/>
      <c r="U2449" s="20"/>
      <c r="V2449" s="20"/>
      <c r="W2449" s="20"/>
      <c r="X2449" s="20"/>
      <c r="Y2449" s="20"/>
      <c r="Z2449" s="20"/>
      <c r="AA2449" s="20"/>
      <c r="AB2449" s="20"/>
      <c r="AC2449" s="20"/>
      <c r="AD2449" s="20"/>
      <c r="AE2449" s="12"/>
      <c r="AF2449" s="12"/>
    </row>
    <row r="2450" spans="1:32" ht="15" customHeight="1">
      <c r="A2450" s="14"/>
      <c r="B2450" s="3"/>
      <c r="C2450" s="20" t="s">
        <v>163</v>
      </c>
      <c r="D2450" s="21" t="s">
        <v>163</v>
      </c>
      <c r="E2450" s="21" t="s">
        <v>163</v>
      </c>
      <c r="F2450" s="22"/>
      <c r="G2450" s="21" t="s">
        <v>163</v>
      </c>
      <c r="H2450" s="20" t="s">
        <v>163</v>
      </c>
      <c r="I2450" s="23" t="s">
        <v>163</v>
      </c>
      <c r="J2450" s="23" t="s">
        <v>163</v>
      </c>
      <c r="K2450" s="24" t="s">
        <v>163</v>
      </c>
      <c r="L2450" s="20" t="s">
        <v>163</v>
      </c>
      <c r="M2450" s="12"/>
      <c r="N2450" s="12"/>
      <c r="O2450" s="12"/>
      <c r="P2450" s="12"/>
      <c r="Q2450" s="12"/>
      <c r="R2450" s="5"/>
      <c r="S2450" s="20"/>
      <c r="T2450" s="20"/>
      <c r="U2450" s="20"/>
      <c r="V2450" s="20"/>
      <c r="W2450" s="20"/>
      <c r="X2450" s="20"/>
      <c r="Y2450" s="20"/>
      <c r="Z2450" s="20"/>
      <c r="AA2450" s="20"/>
      <c r="AB2450" s="20"/>
      <c r="AC2450" s="20"/>
      <c r="AD2450" s="20"/>
      <c r="AE2450" s="12"/>
      <c r="AF2450" s="12"/>
    </row>
    <row r="2451" spans="1:32" ht="15" customHeight="1">
      <c r="A2451" s="14"/>
      <c r="B2451" s="3"/>
      <c r="C2451" s="20" t="s">
        <v>163</v>
      </c>
      <c r="D2451" s="21" t="s">
        <v>163</v>
      </c>
      <c r="E2451" s="21" t="s">
        <v>163</v>
      </c>
      <c r="F2451" s="22"/>
      <c r="G2451" s="21" t="s">
        <v>163</v>
      </c>
      <c r="H2451" s="20" t="s">
        <v>163</v>
      </c>
      <c r="I2451" s="23" t="s">
        <v>163</v>
      </c>
      <c r="J2451" s="23" t="s">
        <v>163</v>
      </c>
      <c r="K2451" s="24" t="s">
        <v>163</v>
      </c>
      <c r="L2451" s="20" t="s">
        <v>163</v>
      </c>
      <c r="M2451" s="12"/>
      <c r="N2451" s="12"/>
      <c r="O2451" s="12"/>
      <c r="P2451" s="12"/>
      <c r="Q2451" s="12"/>
      <c r="R2451" s="5"/>
      <c r="S2451" s="20"/>
      <c r="T2451" s="20"/>
      <c r="U2451" s="20"/>
      <c r="V2451" s="20"/>
      <c r="W2451" s="20"/>
      <c r="X2451" s="20"/>
      <c r="Y2451" s="20"/>
      <c r="Z2451" s="20"/>
      <c r="AA2451" s="20"/>
      <c r="AB2451" s="20"/>
      <c r="AC2451" s="20"/>
      <c r="AD2451" s="20"/>
      <c r="AE2451" s="12"/>
      <c r="AF2451" s="12"/>
    </row>
    <row r="2452" spans="1:32" ht="15" customHeight="1">
      <c r="A2452" s="14"/>
      <c r="B2452" s="3"/>
      <c r="C2452" s="20" t="s">
        <v>163</v>
      </c>
      <c r="D2452" s="21" t="s">
        <v>163</v>
      </c>
      <c r="E2452" s="21" t="s">
        <v>163</v>
      </c>
      <c r="F2452" s="22"/>
      <c r="G2452" s="21" t="s">
        <v>163</v>
      </c>
      <c r="H2452" s="20" t="s">
        <v>163</v>
      </c>
      <c r="I2452" s="23" t="s">
        <v>163</v>
      </c>
      <c r="J2452" s="23" t="s">
        <v>163</v>
      </c>
      <c r="K2452" s="24" t="s">
        <v>163</v>
      </c>
      <c r="L2452" s="20" t="s">
        <v>163</v>
      </c>
      <c r="M2452" s="12"/>
      <c r="N2452" s="12"/>
      <c r="O2452" s="12"/>
      <c r="P2452" s="12"/>
      <c r="Q2452" s="12"/>
      <c r="R2452" s="5"/>
      <c r="S2452" s="20"/>
      <c r="T2452" s="20"/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0"/>
      <c r="AE2452" s="12"/>
      <c r="AF2452" s="12"/>
    </row>
    <row r="2453" spans="1:32" ht="15" customHeight="1">
      <c r="A2453" s="14"/>
      <c r="B2453" s="3"/>
      <c r="C2453" s="20" t="s">
        <v>163</v>
      </c>
      <c r="D2453" s="21" t="s">
        <v>163</v>
      </c>
      <c r="E2453" s="21" t="s">
        <v>163</v>
      </c>
      <c r="F2453" s="22"/>
      <c r="G2453" s="21" t="s">
        <v>163</v>
      </c>
      <c r="H2453" s="20" t="s">
        <v>163</v>
      </c>
      <c r="I2453" s="23" t="s">
        <v>163</v>
      </c>
      <c r="J2453" s="23" t="s">
        <v>163</v>
      </c>
      <c r="K2453" s="24" t="s">
        <v>163</v>
      </c>
      <c r="L2453" s="20" t="s">
        <v>163</v>
      </c>
      <c r="M2453" s="12"/>
      <c r="N2453" s="12"/>
      <c r="O2453" s="12"/>
      <c r="P2453" s="12"/>
      <c r="Q2453" s="12"/>
      <c r="R2453" s="5"/>
      <c r="S2453" s="20"/>
      <c r="T2453" s="20"/>
      <c r="U2453" s="20"/>
      <c r="V2453" s="20"/>
      <c r="W2453" s="20"/>
      <c r="X2453" s="20"/>
      <c r="Y2453" s="20"/>
      <c r="Z2453" s="20"/>
      <c r="AA2453" s="20"/>
      <c r="AB2453" s="20"/>
      <c r="AC2453" s="20"/>
      <c r="AD2453" s="20"/>
      <c r="AE2453" s="12"/>
      <c r="AF2453" s="12"/>
    </row>
    <row r="2454" spans="1:32" ht="15" customHeight="1">
      <c r="A2454" s="14"/>
      <c r="B2454" s="3"/>
      <c r="C2454" s="20" t="s">
        <v>163</v>
      </c>
      <c r="D2454" s="21" t="s">
        <v>163</v>
      </c>
      <c r="E2454" s="21" t="s">
        <v>163</v>
      </c>
      <c r="F2454" s="22"/>
      <c r="G2454" s="21" t="s">
        <v>163</v>
      </c>
      <c r="H2454" s="20" t="s">
        <v>163</v>
      </c>
      <c r="I2454" s="23" t="s">
        <v>163</v>
      </c>
      <c r="J2454" s="23" t="s">
        <v>163</v>
      </c>
      <c r="K2454" s="24" t="s">
        <v>163</v>
      </c>
      <c r="L2454" s="20" t="s">
        <v>163</v>
      </c>
      <c r="M2454" s="12"/>
      <c r="N2454" s="12"/>
      <c r="O2454" s="12"/>
      <c r="P2454" s="12"/>
      <c r="Q2454" s="12"/>
      <c r="R2454" s="5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12"/>
      <c r="AF2454" s="12"/>
    </row>
    <row r="2455" spans="1:32" ht="15" customHeight="1">
      <c r="A2455" s="14"/>
      <c r="B2455" s="3"/>
      <c r="C2455" s="20" t="s">
        <v>163</v>
      </c>
      <c r="D2455" s="21" t="s">
        <v>163</v>
      </c>
      <c r="E2455" s="21" t="s">
        <v>163</v>
      </c>
      <c r="F2455" s="22"/>
      <c r="G2455" s="21" t="s">
        <v>163</v>
      </c>
      <c r="H2455" s="20" t="s">
        <v>163</v>
      </c>
      <c r="I2455" s="23" t="s">
        <v>163</v>
      </c>
      <c r="J2455" s="23" t="s">
        <v>163</v>
      </c>
      <c r="K2455" s="24" t="s">
        <v>163</v>
      </c>
      <c r="L2455" s="20" t="s">
        <v>163</v>
      </c>
      <c r="M2455" s="12"/>
      <c r="N2455" s="12"/>
      <c r="O2455" s="12"/>
      <c r="P2455" s="12"/>
      <c r="Q2455" s="12"/>
      <c r="R2455" s="5"/>
      <c r="S2455" s="20"/>
      <c r="T2455" s="20"/>
      <c r="U2455" s="20"/>
      <c r="V2455" s="20"/>
      <c r="W2455" s="20"/>
      <c r="X2455" s="20"/>
      <c r="Y2455" s="20"/>
      <c r="Z2455" s="20"/>
      <c r="AA2455" s="20"/>
      <c r="AB2455" s="20"/>
      <c r="AC2455" s="20"/>
      <c r="AD2455" s="20"/>
      <c r="AE2455" s="12"/>
      <c r="AF2455" s="12"/>
    </row>
    <row r="2456" spans="1:32" ht="15" customHeight="1">
      <c r="A2456" s="14"/>
      <c r="B2456" s="3"/>
      <c r="C2456" s="20" t="s">
        <v>163</v>
      </c>
      <c r="D2456" s="21" t="s">
        <v>163</v>
      </c>
      <c r="E2456" s="21" t="s">
        <v>163</v>
      </c>
      <c r="F2456" s="22"/>
      <c r="G2456" s="21" t="s">
        <v>163</v>
      </c>
      <c r="H2456" s="20" t="s">
        <v>163</v>
      </c>
      <c r="I2456" s="23" t="s">
        <v>163</v>
      </c>
      <c r="J2456" s="23" t="s">
        <v>163</v>
      </c>
      <c r="K2456" s="24" t="s">
        <v>163</v>
      </c>
      <c r="L2456" s="20" t="s">
        <v>163</v>
      </c>
      <c r="M2456" s="12"/>
      <c r="N2456" s="12"/>
      <c r="O2456" s="12"/>
      <c r="P2456" s="12"/>
      <c r="Q2456" s="12"/>
      <c r="R2456" s="5"/>
      <c r="S2456" s="20"/>
      <c r="T2456" s="20"/>
      <c r="U2456" s="20"/>
      <c r="V2456" s="20"/>
      <c r="W2456" s="20"/>
      <c r="X2456" s="20"/>
      <c r="Y2456" s="20"/>
      <c r="Z2456" s="20"/>
      <c r="AA2456" s="20"/>
      <c r="AB2456" s="20"/>
      <c r="AC2456" s="20"/>
      <c r="AD2456" s="20"/>
      <c r="AE2456" s="12"/>
      <c r="AF2456" s="12"/>
    </row>
    <row r="2457" spans="1:32" ht="15" customHeight="1">
      <c r="A2457" s="14"/>
      <c r="B2457" s="3"/>
      <c r="C2457" s="20" t="s">
        <v>163</v>
      </c>
      <c r="D2457" s="21" t="s">
        <v>163</v>
      </c>
      <c r="E2457" s="21" t="s">
        <v>163</v>
      </c>
      <c r="F2457" s="22"/>
      <c r="G2457" s="21" t="s">
        <v>163</v>
      </c>
      <c r="H2457" s="20" t="s">
        <v>163</v>
      </c>
      <c r="I2457" s="23" t="s">
        <v>163</v>
      </c>
      <c r="J2457" s="23" t="s">
        <v>163</v>
      </c>
      <c r="K2457" s="24" t="s">
        <v>163</v>
      </c>
      <c r="L2457" s="20" t="s">
        <v>163</v>
      </c>
      <c r="M2457" s="12"/>
      <c r="N2457" s="12"/>
      <c r="O2457" s="12"/>
      <c r="P2457" s="12"/>
      <c r="Q2457" s="12"/>
      <c r="R2457" s="5"/>
      <c r="S2457" s="20"/>
      <c r="T2457" s="2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12"/>
      <c r="AF2457" s="12"/>
    </row>
    <row r="2458" spans="1:32" ht="15" customHeight="1">
      <c r="A2458" s="14"/>
      <c r="B2458" s="3"/>
      <c r="C2458" s="20" t="s">
        <v>163</v>
      </c>
      <c r="D2458" s="21" t="s">
        <v>163</v>
      </c>
      <c r="E2458" s="21" t="s">
        <v>163</v>
      </c>
      <c r="F2458" s="22"/>
      <c r="G2458" s="21" t="s">
        <v>163</v>
      </c>
      <c r="H2458" s="20" t="s">
        <v>163</v>
      </c>
      <c r="I2458" s="23" t="s">
        <v>163</v>
      </c>
      <c r="J2458" s="23" t="s">
        <v>163</v>
      </c>
      <c r="K2458" s="24" t="s">
        <v>163</v>
      </c>
      <c r="L2458" s="20" t="s">
        <v>163</v>
      </c>
      <c r="M2458" s="12"/>
      <c r="N2458" s="12"/>
      <c r="O2458" s="12"/>
      <c r="P2458" s="12"/>
      <c r="Q2458" s="12"/>
      <c r="R2458" s="5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12"/>
      <c r="AF2458" s="12"/>
    </row>
    <row r="2459" spans="1:32" ht="15" customHeight="1">
      <c r="A2459" s="14"/>
      <c r="B2459" s="3"/>
      <c r="C2459" s="20" t="s">
        <v>163</v>
      </c>
      <c r="D2459" s="21" t="s">
        <v>163</v>
      </c>
      <c r="E2459" s="21" t="s">
        <v>163</v>
      </c>
      <c r="F2459" s="22"/>
      <c r="G2459" s="21" t="s">
        <v>163</v>
      </c>
      <c r="H2459" s="20" t="s">
        <v>163</v>
      </c>
      <c r="I2459" s="23" t="s">
        <v>163</v>
      </c>
      <c r="J2459" s="23" t="s">
        <v>163</v>
      </c>
      <c r="K2459" s="24" t="s">
        <v>163</v>
      </c>
      <c r="L2459" s="20" t="s">
        <v>163</v>
      </c>
      <c r="M2459" s="12"/>
      <c r="N2459" s="12"/>
      <c r="O2459" s="12"/>
      <c r="P2459" s="12"/>
      <c r="Q2459" s="12"/>
      <c r="R2459" s="5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12"/>
      <c r="AF2459" s="12"/>
    </row>
    <row r="2460" spans="1:32" ht="15" customHeight="1">
      <c r="A2460" s="14"/>
      <c r="B2460" s="3"/>
      <c r="C2460" s="20" t="s">
        <v>163</v>
      </c>
      <c r="D2460" s="21" t="s">
        <v>163</v>
      </c>
      <c r="E2460" s="21" t="s">
        <v>163</v>
      </c>
      <c r="F2460" s="22"/>
      <c r="G2460" s="21" t="s">
        <v>163</v>
      </c>
      <c r="H2460" s="20" t="s">
        <v>163</v>
      </c>
      <c r="I2460" s="23" t="s">
        <v>163</v>
      </c>
      <c r="J2460" s="23" t="s">
        <v>163</v>
      </c>
      <c r="K2460" s="24" t="s">
        <v>163</v>
      </c>
      <c r="L2460" s="20" t="s">
        <v>163</v>
      </c>
      <c r="M2460" s="12"/>
      <c r="N2460" s="12"/>
      <c r="O2460" s="12"/>
      <c r="P2460" s="12"/>
      <c r="Q2460" s="12"/>
      <c r="R2460" s="5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12"/>
      <c r="AF2460" s="12"/>
    </row>
    <row r="2461" spans="1:32" ht="15" customHeight="1">
      <c r="A2461" s="14"/>
      <c r="B2461" s="3"/>
      <c r="C2461" s="20" t="s">
        <v>163</v>
      </c>
      <c r="D2461" s="21" t="s">
        <v>163</v>
      </c>
      <c r="E2461" s="21" t="s">
        <v>163</v>
      </c>
      <c r="F2461" s="22"/>
      <c r="G2461" s="21" t="s">
        <v>163</v>
      </c>
      <c r="H2461" s="20" t="s">
        <v>163</v>
      </c>
      <c r="I2461" s="23" t="s">
        <v>163</v>
      </c>
      <c r="J2461" s="23" t="s">
        <v>163</v>
      </c>
      <c r="K2461" s="24" t="s">
        <v>163</v>
      </c>
      <c r="L2461" s="20" t="s">
        <v>163</v>
      </c>
      <c r="M2461" s="12"/>
      <c r="N2461" s="12"/>
      <c r="O2461" s="12"/>
      <c r="P2461" s="12"/>
      <c r="Q2461" s="12"/>
      <c r="R2461" s="5"/>
      <c r="S2461" s="20"/>
      <c r="T2461" s="20"/>
      <c r="U2461" s="20"/>
      <c r="V2461" s="20"/>
      <c r="W2461" s="20"/>
      <c r="X2461" s="20"/>
      <c r="Y2461" s="20"/>
      <c r="Z2461" s="20"/>
      <c r="AA2461" s="20"/>
      <c r="AB2461" s="20"/>
      <c r="AC2461" s="20"/>
      <c r="AD2461" s="20"/>
      <c r="AE2461" s="12"/>
      <c r="AF2461" s="12"/>
    </row>
    <row r="2462" spans="1:32" ht="15" customHeight="1">
      <c r="A2462" s="14"/>
      <c r="B2462" s="3"/>
      <c r="C2462" s="20" t="s">
        <v>163</v>
      </c>
      <c r="D2462" s="21" t="s">
        <v>163</v>
      </c>
      <c r="E2462" s="21" t="s">
        <v>163</v>
      </c>
      <c r="F2462" s="22"/>
      <c r="G2462" s="21" t="s">
        <v>163</v>
      </c>
      <c r="H2462" s="20" t="s">
        <v>163</v>
      </c>
      <c r="I2462" s="23" t="s">
        <v>163</v>
      </c>
      <c r="J2462" s="23" t="s">
        <v>163</v>
      </c>
      <c r="K2462" s="24" t="s">
        <v>163</v>
      </c>
      <c r="L2462" s="20" t="s">
        <v>163</v>
      </c>
      <c r="M2462" s="12"/>
      <c r="N2462" s="12"/>
      <c r="O2462" s="12"/>
      <c r="P2462" s="12"/>
      <c r="Q2462" s="12"/>
      <c r="R2462" s="5"/>
      <c r="S2462" s="20"/>
      <c r="T2462" s="20"/>
      <c r="U2462" s="20"/>
      <c r="V2462" s="20"/>
      <c r="W2462" s="20"/>
      <c r="X2462" s="20"/>
      <c r="Y2462" s="20"/>
      <c r="Z2462" s="20"/>
      <c r="AA2462" s="20"/>
      <c r="AB2462" s="20"/>
      <c r="AC2462" s="20"/>
      <c r="AD2462" s="20"/>
      <c r="AE2462" s="12"/>
      <c r="AF2462" s="12"/>
    </row>
    <row r="2463" spans="1:32" ht="15" customHeight="1">
      <c r="A2463" s="14"/>
      <c r="B2463" s="3"/>
      <c r="C2463" s="20" t="s">
        <v>163</v>
      </c>
      <c r="D2463" s="21" t="s">
        <v>163</v>
      </c>
      <c r="E2463" s="21" t="s">
        <v>163</v>
      </c>
      <c r="F2463" s="22"/>
      <c r="G2463" s="21" t="s">
        <v>163</v>
      </c>
      <c r="H2463" s="20" t="s">
        <v>163</v>
      </c>
      <c r="I2463" s="23" t="s">
        <v>163</v>
      </c>
      <c r="J2463" s="23" t="s">
        <v>163</v>
      </c>
      <c r="K2463" s="24" t="s">
        <v>163</v>
      </c>
      <c r="L2463" s="20" t="s">
        <v>163</v>
      </c>
      <c r="M2463" s="12"/>
      <c r="N2463" s="12"/>
      <c r="O2463" s="12"/>
      <c r="P2463" s="12"/>
      <c r="Q2463" s="12"/>
      <c r="R2463" s="5"/>
      <c r="S2463" s="20"/>
      <c r="T2463" s="20"/>
      <c r="U2463" s="20"/>
      <c r="V2463" s="20"/>
      <c r="W2463" s="20"/>
      <c r="X2463" s="20"/>
      <c r="Y2463" s="20"/>
      <c r="Z2463" s="20"/>
      <c r="AA2463" s="20"/>
      <c r="AB2463" s="20"/>
      <c r="AC2463" s="20"/>
      <c r="AD2463" s="20"/>
      <c r="AE2463" s="12"/>
      <c r="AF2463" s="12"/>
    </row>
    <row r="2464" spans="1:32" ht="15" customHeight="1">
      <c r="A2464" s="14"/>
      <c r="B2464" s="3"/>
      <c r="C2464" s="20" t="s">
        <v>163</v>
      </c>
      <c r="D2464" s="21" t="s">
        <v>163</v>
      </c>
      <c r="E2464" s="21" t="s">
        <v>163</v>
      </c>
      <c r="F2464" s="22"/>
      <c r="G2464" s="21" t="s">
        <v>163</v>
      </c>
      <c r="H2464" s="20" t="s">
        <v>163</v>
      </c>
      <c r="I2464" s="23" t="s">
        <v>163</v>
      </c>
      <c r="J2464" s="23" t="s">
        <v>163</v>
      </c>
      <c r="K2464" s="24" t="s">
        <v>163</v>
      </c>
      <c r="L2464" s="20" t="s">
        <v>163</v>
      </c>
      <c r="M2464" s="12"/>
      <c r="N2464" s="12"/>
      <c r="O2464" s="12"/>
      <c r="P2464" s="12"/>
      <c r="Q2464" s="12"/>
      <c r="R2464" s="5"/>
      <c r="S2464" s="20"/>
      <c r="T2464" s="20"/>
      <c r="U2464" s="20"/>
      <c r="V2464" s="20"/>
      <c r="W2464" s="20"/>
      <c r="X2464" s="20"/>
      <c r="Y2464" s="20"/>
      <c r="Z2464" s="20"/>
      <c r="AA2464" s="20"/>
      <c r="AB2464" s="20"/>
      <c r="AC2464" s="20"/>
      <c r="AD2464" s="20"/>
      <c r="AE2464" s="12"/>
      <c r="AF2464" s="12"/>
    </row>
    <row r="2465" spans="1:32" ht="15" customHeight="1">
      <c r="A2465" s="14"/>
      <c r="B2465" s="3"/>
      <c r="C2465" s="20" t="s">
        <v>163</v>
      </c>
      <c r="D2465" s="21" t="s">
        <v>163</v>
      </c>
      <c r="E2465" s="21" t="s">
        <v>163</v>
      </c>
      <c r="F2465" s="22"/>
      <c r="G2465" s="21" t="s">
        <v>163</v>
      </c>
      <c r="H2465" s="20" t="s">
        <v>163</v>
      </c>
      <c r="I2465" s="23" t="s">
        <v>163</v>
      </c>
      <c r="J2465" s="23" t="s">
        <v>163</v>
      </c>
      <c r="K2465" s="24" t="s">
        <v>163</v>
      </c>
      <c r="L2465" s="20" t="s">
        <v>163</v>
      </c>
      <c r="M2465" s="12"/>
      <c r="N2465" s="12"/>
      <c r="O2465" s="12"/>
      <c r="P2465" s="12"/>
      <c r="Q2465" s="12"/>
      <c r="R2465" s="5"/>
      <c r="S2465" s="20"/>
      <c r="T2465" s="20"/>
      <c r="U2465" s="20"/>
      <c r="V2465" s="20"/>
      <c r="W2465" s="20"/>
      <c r="X2465" s="20"/>
      <c r="Y2465" s="20"/>
      <c r="Z2465" s="20"/>
      <c r="AA2465" s="20"/>
      <c r="AB2465" s="20"/>
      <c r="AC2465" s="20"/>
      <c r="AD2465" s="20"/>
      <c r="AE2465" s="12"/>
      <c r="AF2465" s="12"/>
    </row>
    <row r="2466" spans="1:32" ht="15" customHeight="1">
      <c r="A2466" s="14"/>
      <c r="B2466" s="3"/>
      <c r="C2466" s="20" t="s">
        <v>163</v>
      </c>
      <c r="D2466" s="21" t="s">
        <v>163</v>
      </c>
      <c r="E2466" s="21" t="s">
        <v>163</v>
      </c>
      <c r="F2466" s="22"/>
      <c r="G2466" s="21" t="s">
        <v>163</v>
      </c>
      <c r="H2466" s="20" t="s">
        <v>163</v>
      </c>
      <c r="I2466" s="23" t="s">
        <v>163</v>
      </c>
      <c r="J2466" s="23" t="s">
        <v>163</v>
      </c>
      <c r="K2466" s="24" t="s">
        <v>163</v>
      </c>
      <c r="L2466" s="20" t="s">
        <v>163</v>
      </c>
      <c r="M2466" s="12"/>
      <c r="N2466" s="12"/>
      <c r="O2466" s="12"/>
      <c r="P2466" s="12"/>
      <c r="Q2466" s="12"/>
      <c r="R2466" s="5"/>
      <c r="S2466" s="20"/>
      <c r="T2466" s="20"/>
      <c r="U2466" s="20"/>
      <c r="V2466" s="20"/>
      <c r="W2466" s="20"/>
      <c r="X2466" s="20"/>
      <c r="Y2466" s="20"/>
      <c r="Z2466" s="20"/>
      <c r="AA2466" s="20"/>
      <c r="AB2466" s="20"/>
      <c r="AC2466" s="20"/>
      <c r="AD2466" s="20"/>
      <c r="AE2466" s="12"/>
      <c r="AF2466" s="12"/>
    </row>
    <row r="2467" spans="1:32" ht="15" customHeight="1">
      <c r="A2467" s="14"/>
      <c r="B2467" s="3"/>
      <c r="C2467" s="20" t="s">
        <v>163</v>
      </c>
      <c r="D2467" s="21" t="s">
        <v>163</v>
      </c>
      <c r="E2467" s="21" t="s">
        <v>163</v>
      </c>
      <c r="F2467" s="22"/>
      <c r="G2467" s="21" t="s">
        <v>163</v>
      </c>
      <c r="H2467" s="20" t="s">
        <v>163</v>
      </c>
      <c r="I2467" s="23" t="s">
        <v>163</v>
      </c>
      <c r="J2467" s="23" t="s">
        <v>163</v>
      </c>
      <c r="K2467" s="24" t="s">
        <v>163</v>
      </c>
      <c r="L2467" s="20" t="s">
        <v>163</v>
      </c>
      <c r="M2467" s="12"/>
      <c r="N2467" s="12"/>
      <c r="O2467" s="12"/>
      <c r="P2467" s="12"/>
      <c r="Q2467" s="12"/>
      <c r="R2467" s="5"/>
      <c r="S2467" s="20"/>
      <c r="T2467" s="20"/>
      <c r="U2467" s="20"/>
      <c r="V2467" s="20"/>
      <c r="W2467" s="20"/>
      <c r="X2467" s="20"/>
      <c r="Y2467" s="20"/>
      <c r="Z2467" s="20"/>
      <c r="AA2467" s="20"/>
      <c r="AB2467" s="20"/>
      <c r="AC2467" s="20"/>
      <c r="AD2467" s="20"/>
      <c r="AE2467" s="12"/>
      <c r="AF2467" s="12"/>
    </row>
    <row r="2468" spans="1:32" ht="15" customHeight="1">
      <c r="A2468" s="14"/>
      <c r="B2468" s="3"/>
      <c r="C2468" s="20" t="s">
        <v>163</v>
      </c>
      <c r="D2468" s="21" t="s">
        <v>163</v>
      </c>
      <c r="E2468" s="21" t="s">
        <v>163</v>
      </c>
      <c r="F2468" s="22"/>
      <c r="G2468" s="21" t="s">
        <v>163</v>
      </c>
      <c r="H2468" s="20" t="s">
        <v>163</v>
      </c>
      <c r="I2468" s="23" t="s">
        <v>163</v>
      </c>
      <c r="J2468" s="23" t="s">
        <v>163</v>
      </c>
      <c r="K2468" s="24" t="s">
        <v>163</v>
      </c>
      <c r="L2468" s="20" t="s">
        <v>163</v>
      </c>
      <c r="M2468" s="12"/>
      <c r="N2468" s="12"/>
      <c r="O2468" s="12"/>
      <c r="P2468" s="12"/>
      <c r="Q2468" s="12"/>
      <c r="R2468" s="5"/>
      <c r="S2468" s="20"/>
      <c r="T2468" s="20"/>
      <c r="U2468" s="20"/>
      <c r="V2468" s="20"/>
      <c r="W2468" s="20"/>
      <c r="X2468" s="20"/>
      <c r="Y2468" s="20"/>
      <c r="Z2468" s="20"/>
      <c r="AA2468" s="20"/>
      <c r="AB2468" s="20"/>
      <c r="AC2468" s="20"/>
      <c r="AD2468" s="20"/>
      <c r="AE2468" s="12"/>
      <c r="AF2468" s="12"/>
    </row>
    <row r="2469" spans="1:32" ht="15" customHeight="1">
      <c r="A2469" s="14"/>
      <c r="B2469" s="3"/>
      <c r="C2469" s="20" t="s">
        <v>163</v>
      </c>
      <c r="D2469" s="21" t="s">
        <v>163</v>
      </c>
      <c r="E2469" s="21" t="s">
        <v>163</v>
      </c>
      <c r="F2469" s="22"/>
      <c r="G2469" s="21" t="s">
        <v>163</v>
      </c>
      <c r="H2469" s="20" t="s">
        <v>163</v>
      </c>
      <c r="I2469" s="23" t="s">
        <v>163</v>
      </c>
      <c r="J2469" s="23" t="s">
        <v>163</v>
      </c>
      <c r="K2469" s="24" t="s">
        <v>163</v>
      </c>
      <c r="L2469" s="20" t="s">
        <v>163</v>
      </c>
      <c r="M2469" s="12"/>
      <c r="N2469" s="12"/>
      <c r="O2469" s="12"/>
      <c r="P2469" s="12"/>
      <c r="Q2469" s="12"/>
      <c r="R2469" s="5"/>
      <c r="S2469" s="20"/>
      <c r="T2469" s="20"/>
      <c r="U2469" s="20"/>
      <c r="V2469" s="20"/>
      <c r="W2469" s="20"/>
      <c r="X2469" s="20"/>
      <c r="Y2469" s="20"/>
      <c r="Z2469" s="20"/>
      <c r="AA2469" s="20"/>
      <c r="AB2469" s="20"/>
      <c r="AC2469" s="20"/>
      <c r="AD2469" s="20"/>
      <c r="AE2469" s="12"/>
      <c r="AF2469" s="12"/>
    </row>
    <row r="2470" spans="1:32" ht="15" customHeight="1">
      <c r="A2470" s="14"/>
      <c r="B2470" s="3"/>
      <c r="C2470" s="20" t="s">
        <v>163</v>
      </c>
      <c r="D2470" s="21" t="s">
        <v>163</v>
      </c>
      <c r="E2470" s="21" t="s">
        <v>163</v>
      </c>
      <c r="F2470" s="22"/>
      <c r="G2470" s="21" t="s">
        <v>163</v>
      </c>
      <c r="H2470" s="20" t="s">
        <v>163</v>
      </c>
      <c r="I2470" s="23" t="s">
        <v>163</v>
      </c>
      <c r="J2470" s="23" t="s">
        <v>163</v>
      </c>
      <c r="K2470" s="24" t="s">
        <v>163</v>
      </c>
      <c r="L2470" s="20" t="s">
        <v>163</v>
      </c>
      <c r="M2470" s="12"/>
      <c r="N2470" s="12"/>
      <c r="O2470" s="12"/>
      <c r="P2470" s="12"/>
      <c r="Q2470" s="12"/>
      <c r="R2470" s="5"/>
      <c r="S2470" s="20"/>
      <c r="T2470" s="20"/>
      <c r="U2470" s="20"/>
      <c r="V2470" s="20"/>
      <c r="W2470" s="20"/>
      <c r="X2470" s="20"/>
      <c r="Y2470" s="20"/>
      <c r="Z2470" s="20"/>
      <c r="AA2470" s="20"/>
      <c r="AB2470" s="20"/>
      <c r="AC2470" s="20"/>
      <c r="AD2470" s="20"/>
      <c r="AE2470" s="12"/>
      <c r="AF2470" s="12"/>
    </row>
    <row r="2471" spans="1:32" ht="15" customHeight="1">
      <c r="A2471" s="14"/>
      <c r="B2471" s="3"/>
      <c r="C2471" s="20" t="s">
        <v>163</v>
      </c>
      <c r="D2471" s="21" t="s">
        <v>163</v>
      </c>
      <c r="E2471" s="21" t="s">
        <v>163</v>
      </c>
      <c r="F2471" s="22"/>
      <c r="G2471" s="21" t="s">
        <v>163</v>
      </c>
      <c r="H2471" s="20" t="s">
        <v>163</v>
      </c>
      <c r="I2471" s="23" t="s">
        <v>163</v>
      </c>
      <c r="J2471" s="23" t="s">
        <v>163</v>
      </c>
      <c r="K2471" s="24" t="s">
        <v>163</v>
      </c>
      <c r="L2471" s="20" t="s">
        <v>163</v>
      </c>
      <c r="M2471" s="12"/>
      <c r="N2471" s="12"/>
      <c r="O2471" s="12"/>
      <c r="P2471" s="12"/>
      <c r="Q2471" s="12"/>
      <c r="R2471" s="5"/>
      <c r="S2471" s="20"/>
      <c r="T2471" s="20"/>
      <c r="U2471" s="20"/>
      <c r="V2471" s="20"/>
      <c r="W2471" s="20"/>
      <c r="X2471" s="20"/>
      <c r="Y2471" s="20"/>
      <c r="Z2471" s="20"/>
      <c r="AA2471" s="20"/>
      <c r="AB2471" s="20"/>
      <c r="AC2471" s="20"/>
      <c r="AD2471" s="20"/>
      <c r="AE2471" s="12"/>
      <c r="AF2471" s="12"/>
    </row>
    <row r="2472" spans="1:32" ht="15" customHeight="1">
      <c r="A2472" s="14"/>
      <c r="B2472" s="3"/>
      <c r="C2472" s="20" t="s">
        <v>163</v>
      </c>
      <c r="D2472" s="21" t="s">
        <v>163</v>
      </c>
      <c r="E2472" s="21" t="s">
        <v>163</v>
      </c>
      <c r="F2472" s="22"/>
      <c r="G2472" s="21" t="s">
        <v>163</v>
      </c>
      <c r="H2472" s="20" t="s">
        <v>163</v>
      </c>
      <c r="I2472" s="23" t="s">
        <v>163</v>
      </c>
      <c r="J2472" s="23" t="s">
        <v>163</v>
      </c>
      <c r="K2472" s="24" t="s">
        <v>163</v>
      </c>
      <c r="L2472" s="20" t="s">
        <v>163</v>
      </c>
      <c r="M2472" s="12"/>
      <c r="N2472" s="12"/>
      <c r="O2472" s="12"/>
      <c r="P2472" s="12"/>
      <c r="Q2472" s="12"/>
      <c r="R2472" s="5"/>
      <c r="S2472" s="20"/>
      <c r="T2472" s="20"/>
      <c r="U2472" s="20"/>
      <c r="V2472" s="20"/>
      <c r="W2472" s="20"/>
      <c r="X2472" s="20"/>
      <c r="Y2472" s="20"/>
      <c r="Z2472" s="20"/>
      <c r="AA2472" s="20"/>
      <c r="AB2472" s="20"/>
      <c r="AC2472" s="20"/>
      <c r="AD2472" s="20"/>
      <c r="AE2472" s="12"/>
      <c r="AF2472" s="12"/>
    </row>
    <row r="2473" spans="1:32" ht="15" customHeight="1">
      <c r="A2473" s="14"/>
      <c r="B2473" s="3"/>
      <c r="C2473" s="20" t="s">
        <v>163</v>
      </c>
      <c r="D2473" s="21" t="s">
        <v>163</v>
      </c>
      <c r="E2473" s="21" t="s">
        <v>163</v>
      </c>
      <c r="F2473" s="22"/>
      <c r="G2473" s="21" t="s">
        <v>163</v>
      </c>
      <c r="H2473" s="20" t="s">
        <v>163</v>
      </c>
      <c r="I2473" s="23" t="s">
        <v>163</v>
      </c>
      <c r="J2473" s="23" t="s">
        <v>163</v>
      </c>
      <c r="K2473" s="24" t="s">
        <v>163</v>
      </c>
      <c r="L2473" s="20" t="s">
        <v>163</v>
      </c>
      <c r="M2473" s="12"/>
      <c r="N2473" s="12"/>
      <c r="O2473" s="12"/>
      <c r="P2473" s="12"/>
      <c r="Q2473" s="12"/>
      <c r="R2473" s="5"/>
      <c r="S2473" s="20"/>
      <c r="T2473" s="20"/>
      <c r="U2473" s="20"/>
      <c r="V2473" s="20"/>
      <c r="W2473" s="20"/>
      <c r="X2473" s="20"/>
      <c r="Y2473" s="20"/>
      <c r="Z2473" s="20"/>
      <c r="AA2473" s="20"/>
      <c r="AB2473" s="20"/>
      <c r="AC2473" s="20"/>
      <c r="AD2473" s="20"/>
      <c r="AE2473" s="12"/>
      <c r="AF2473" s="12"/>
    </row>
    <row r="2474" spans="1:32" ht="15" customHeight="1">
      <c r="A2474" s="14"/>
      <c r="B2474" s="3"/>
      <c r="C2474" s="20" t="s">
        <v>163</v>
      </c>
      <c r="D2474" s="21" t="s">
        <v>163</v>
      </c>
      <c r="E2474" s="21" t="s">
        <v>163</v>
      </c>
      <c r="F2474" s="22"/>
      <c r="G2474" s="21" t="s">
        <v>163</v>
      </c>
      <c r="H2474" s="20" t="s">
        <v>163</v>
      </c>
      <c r="I2474" s="23" t="s">
        <v>163</v>
      </c>
      <c r="J2474" s="23" t="s">
        <v>163</v>
      </c>
      <c r="K2474" s="24" t="s">
        <v>163</v>
      </c>
      <c r="L2474" s="20" t="s">
        <v>163</v>
      </c>
      <c r="M2474" s="12"/>
      <c r="N2474" s="12"/>
      <c r="O2474" s="12"/>
      <c r="P2474" s="12"/>
      <c r="Q2474" s="12"/>
      <c r="R2474" s="5"/>
      <c r="S2474" s="20"/>
      <c r="T2474" s="20"/>
      <c r="U2474" s="20"/>
      <c r="V2474" s="20"/>
      <c r="W2474" s="20"/>
      <c r="X2474" s="20"/>
      <c r="Y2474" s="20"/>
      <c r="Z2474" s="20"/>
      <c r="AA2474" s="20"/>
      <c r="AB2474" s="20"/>
      <c r="AC2474" s="20"/>
      <c r="AD2474" s="20"/>
      <c r="AE2474" s="12"/>
      <c r="AF2474" s="12"/>
    </row>
    <row r="2475" spans="1:32" ht="15" customHeight="1">
      <c r="A2475" s="14"/>
      <c r="B2475" s="3"/>
      <c r="C2475" s="20" t="s">
        <v>163</v>
      </c>
      <c r="D2475" s="21" t="s">
        <v>163</v>
      </c>
      <c r="E2475" s="21" t="s">
        <v>163</v>
      </c>
      <c r="F2475" s="22"/>
      <c r="G2475" s="21" t="s">
        <v>163</v>
      </c>
      <c r="H2475" s="20" t="s">
        <v>163</v>
      </c>
      <c r="I2475" s="23" t="s">
        <v>163</v>
      </c>
      <c r="J2475" s="23" t="s">
        <v>163</v>
      </c>
      <c r="K2475" s="24" t="s">
        <v>163</v>
      </c>
      <c r="L2475" s="20" t="s">
        <v>163</v>
      </c>
      <c r="M2475" s="12"/>
      <c r="N2475" s="12"/>
      <c r="O2475" s="12"/>
      <c r="P2475" s="12"/>
      <c r="Q2475" s="12"/>
      <c r="R2475" s="5"/>
      <c r="S2475" s="20"/>
      <c r="T2475" s="20"/>
      <c r="U2475" s="20"/>
      <c r="V2475" s="20"/>
      <c r="W2475" s="20"/>
      <c r="X2475" s="20"/>
      <c r="Y2475" s="20"/>
      <c r="Z2475" s="20"/>
      <c r="AA2475" s="20"/>
      <c r="AB2475" s="20"/>
      <c r="AC2475" s="20"/>
      <c r="AD2475" s="20"/>
      <c r="AE2475" s="12"/>
      <c r="AF2475" s="12"/>
    </row>
    <row r="2476" spans="1:32" ht="15" customHeight="1">
      <c r="A2476" s="14"/>
      <c r="B2476" s="3"/>
      <c r="C2476" s="20" t="s">
        <v>163</v>
      </c>
      <c r="D2476" s="21" t="s">
        <v>163</v>
      </c>
      <c r="E2476" s="21" t="s">
        <v>163</v>
      </c>
      <c r="F2476" s="22"/>
      <c r="G2476" s="21" t="s">
        <v>163</v>
      </c>
      <c r="H2476" s="20" t="s">
        <v>163</v>
      </c>
      <c r="I2476" s="23" t="s">
        <v>163</v>
      </c>
      <c r="J2476" s="23" t="s">
        <v>163</v>
      </c>
      <c r="K2476" s="24" t="s">
        <v>163</v>
      </c>
      <c r="L2476" s="20" t="s">
        <v>163</v>
      </c>
      <c r="M2476" s="12"/>
      <c r="N2476" s="12"/>
      <c r="O2476" s="12"/>
      <c r="P2476" s="12"/>
      <c r="Q2476" s="12"/>
      <c r="R2476" s="5"/>
      <c r="S2476" s="20"/>
      <c r="T2476" s="20"/>
      <c r="U2476" s="20"/>
      <c r="V2476" s="20"/>
      <c r="W2476" s="20"/>
      <c r="X2476" s="20"/>
      <c r="Y2476" s="20"/>
      <c r="Z2476" s="20"/>
      <c r="AA2476" s="20"/>
      <c r="AB2476" s="20"/>
      <c r="AC2476" s="20"/>
      <c r="AD2476" s="20"/>
      <c r="AE2476" s="12"/>
      <c r="AF2476" s="12"/>
    </row>
    <row r="2477" spans="1:32" ht="15" customHeight="1">
      <c r="A2477" s="14"/>
      <c r="B2477" s="3"/>
      <c r="C2477" s="20" t="s">
        <v>163</v>
      </c>
      <c r="D2477" s="21" t="s">
        <v>163</v>
      </c>
      <c r="E2477" s="21" t="s">
        <v>163</v>
      </c>
      <c r="F2477" s="22"/>
      <c r="G2477" s="21" t="s">
        <v>163</v>
      </c>
      <c r="H2477" s="20" t="s">
        <v>163</v>
      </c>
      <c r="I2477" s="23" t="s">
        <v>163</v>
      </c>
      <c r="J2477" s="23" t="s">
        <v>163</v>
      </c>
      <c r="K2477" s="24" t="s">
        <v>163</v>
      </c>
      <c r="L2477" s="20" t="s">
        <v>163</v>
      </c>
      <c r="M2477" s="12"/>
      <c r="N2477" s="12"/>
      <c r="O2477" s="12"/>
      <c r="P2477" s="12"/>
      <c r="Q2477" s="12"/>
      <c r="R2477" s="5"/>
      <c r="S2477" s="20"/>
      <c r="T2477" s="20"/>
      <c r="U2477" s="20"/>
      <c r="V2477" s="20"/>
      <c r="W2477" s="20"/>
      <c r="X2477" s="20"/>
      <c r="Y2477" s="20"/>
      <c r="Z2477" s="20"/>
      <c r="AA2477" s="20"/>
      <c r="AB2477" s="20"/>
      <c r="AC2477" s="20"/>
      <c r="AD2477" s="20"/>
      <c r="AE2477" s="12"/>
      <c r="AF2477" s="12"/>
    </row>
    <row r="2478" spans="1:32" ht="15" customHeight="1">
      <c r="A2478" s="14"/>
      <c r="B2478" s="3"/>
      <c r="C2478" s="20" t="s">
        <v>163</v>
      </c>
      <c r="D2478" s="21" t="s">
        <v>163</v>
      </c>
      <c r="E2478" s="21" t="s">
        <v>163</v>
      </c>
      <c r="F2478" s="22"/>
      <c r="G2478" s="21" t="s">
        <v>163</v>
      </c>
      <c r="H2478" s="20" t="s">
        <v>163</v>
      </c>
      <c r="I2478" s="23" t="s">
        <v>163</v>
      </c>
      <c r="J2478" s="23" t="s">
        <v>163</v>
      </c>
      <c r="K2478" s="24" t="s">
        <v>163</v>
      </c>
      <c r="L2478" s="20" t="s">
        <v>163</v>
      </c>
      <c r="M2478" s="12"/>
      <c r="N2478" s="12"/>
      <c r="O2478" s="12"/>
      <c r="P2478" s="12"/>
      <c r="Q2478" s="12"/>
      <c r="R2478" s="5"/>
      <c r="S2478" s="20"/>
      <c r="T2478" s="20"/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0"/>
      <c r="AE2478" s="12"/>
      <c r="AF2478" s="12"/>
    </row>
    <row r="2479" spans="1:32" ht="15" customHeight="1">
      <c r="A2479" s="14"/>
      <c r="B2479" s="3"/>
      <c r="C2479" s="20" t="s">
        <v>163</v>
      </c>
      <c r="D2479" s="21" t="s">
        <v>163</v>
      </c>
      <c r="E2479" s="21" t="s">
        <v>163</v>
      </c>
      <c r="F2479" s="22"/>
      <c r="G2479" s="21" t="s">
        <v>163</v>
      </c>
      <c r="H2479" s="20" t="s">
        <v>163</v>
      </c>
      <c r="I2479" s="23" t="s">
        <v>163</v>
      </c>
      <c r="J2479" s="23" t="s">
        <v>163</v>
      </c>
      <c r="K2479" s="24" t="s">
        <v>163</v>
      </c>
      <c r="L2479" s="20" t="s">
        <v>163</v>
      </c>
      <c r="M2479" s="12"/>
      <c r="N2479" s="12"/>
      <c r="O2479" s="12"/>
      <c r="P2479" s="12"/>
      <c r="Q2479" s="12"/>
      <c r="R2479" s="5"/>
      <c r="S2479" s="20"/>
      <c r="T2479" s="20"/>
      <c r="U2479" s="20"/>
      <c r="V2479" s="20"/>
      <c r="W2479" s="20"/>
      <c r="X2479" s="20"/>
      <c r="Y2479" s="20"/>
      <c r="Z2479" s="20"/>
      <c r="AA2479" s="20"/>
      <c r="AB2479" s="20"/>
      <c r="AC2479" s="20"/>
      <c r="AD2479" s="20"/>
      <c r="AE2479" s="12"/>
      <c r="AF2479" s="12"/>
    </row>
    <row r="2480" spans="1:32" ht="15" customHeight="1">
      <c r="A2480" s="14"/>
      <c r="B2480" s="3"/>
      <c r="C2480" s="20" t="s">
        <v>163</v>
      </c>
      <c r="D2480" s="21" t="s">
        <v>163</v>
      </c>
      <c r="E2480" s="21" t="s">
        <v>163</v>
      </c>
      <c r="F2480" s="22"/>
      <c r="G2480" s="21" t="s">
        <v>163</v>
      </c>
      <c r="H2480" s="20" t="s">
        <v>163</v>
      </c>
      <c r="I2480" s="23" t="s">
        <v>163</v>
      </c>
      <c r="J2480" s="23" t="s">
        <v>163</v>
      </c>
      <c r="K2480" s="24" t="s">
        <v>163</v>
      </c>
      <c r="L2480" s="20" t="s">
        <v>163</v>
      </c>
      <c r="M2480" s="12"/>
      <c r="N2480" s="12"/>
      <c r="O2480" s="12"/>
      <c r="P2480" s="12"/>
      <c r="Q2480" s="12"/>
      <c r="R2480" s="5"/>
      <c r="S2480" s="20"/>
      <c r="T2480" s="20"/>
      <c r="U2480" s="20"/>
      <c r="V2480" s="20"/>
      <c r="W2480" s="20"/>
      <c r="X2480" s="20"/>
      <c r="Y2480" s="20"/>
      <c r="Z2480" s="20"/>
      <c r="AA2480" s="20"/>
      <c r="AB2480" s="20"/>
      <c r="AC2480" s="20"/>
      <c r="AD2480" s="20"/>
      <c r="AE2480" s="12"/>
      <c r="AF2480" s="12"/>
    </row>
    <row r="2481" spans="1:32" ht="15" customHeight="1">
      <c r="A2481" s="14"/>
      <c r="B2481" s="3"/>
      <c r="C2481" s="20" t="s">
        <v>163</v>
      </c>
      <c r="D2481" s="21" t="s">
        <v>163</v>
      </c>
      <c r="E2481" s="21" t="s">
        <v>163</v>
      </c>
      <c r="F2481" s="22"/>
      <c r="G2481" s="21" t="s">
        <v>163</v>
      </c>
      <c r="H2481" s="20" t="s">
        <v>163</v>
      </c>
      <c r="I2481" s="23" t="s">
        <v>163</v>
      </c>
      <c r="J2481" s="23" t="s">
        <v>163</v>
      </c>
      <c r="K2481" s="24" t="s">
        <v>163</v>
      </c>
      <c r="L2481" s="20" t="s">
        <v>163</v>
      </c>
      <c r="M2481" s="12"/>
      <c r="N2481" s="12"/>
      <c r="O2481" s="12"/>
      <c r="P2481" s="12"/>
      <c r="Q2481" s="12"/>
      <c r="R2481" s="5"/>
      <c r="S2481" s="20"/>
      <c r="T2481" s="20"/>
      <c r="U2481" s="20"/>
      <c r="V2481" s="20"/>
      <c r="W2481" s="20"/>
      <c r="X2481" s="20"/>
      <c r="Y2481" s="20"/>
      <c r="Z2481" s="20"/>
      <c r="AA2481" s="20"/>
      <c r="AB2481" s="20"/>
      <c r="AC2481" s="20"/>
      <c r="AD2481" s="20"/>
      <c r="AE2481" s="12"/>
      <c r="AF2481" s="12"/>
    </row>
    <row r="2482" spans="1:32" ht="15" customHeight="1">
      <c r="A2482" s="14"/>
      <c r="B2482" s="3"/>
      <c r="C2482" s="20" t="s">
        <v>163</v>
      </c>
      <c r="D2482" s="21" t="s">
        <v>163</v>
      </c>
      <c r="E2482" s="21" t="s">
        <v>163</v>
      </c>
      <c r="F2482" s="22"/>
      <c r="G2482" s="21" t="s">
        <v>163</v>
      </c>
      <c r="H2482" s="20" t="s">
        <v>163</v>
      </c>
      <c r="I2482" s="23" t="s">
        <v>163</v>
      </c>
      <c r="J2482" s="23" t="s">
        <v>163</v>
      </c>
      <c r="K2482" s="24" t="s">
        <v>163</v>
      </c>
      <c r="L2482" s="20" t="s">
        <v>163</v>
      </c>
      <c r="M2482" s="12"/>
      <c r="N2482" s="12"/>
      <c r="O2482" s="12"/>
      <c r="P2482" s="12"/>
      <c r="Q2482" s="12"/>
      <c r="R2482" s="5"/>
      <c r="S2482" s="20"/>
      <c r="T2482" s="20"/>
      <c r="U2482" s="20"/>
      <c r="V2482" s="20"/>
      <c r="W2482" s="20"/>
      <c r="X2482" s="20"/>
      <c r="Y2482" s="20"/>
      <c r="Z2482" s="20"/>
      <c r="AA2482" s="20"/>
      <c r="AB2482" s="20"/>
      <c r="AC2482" s="20"/>
      <c r="AD2482" s="20"/>
      <c r="AE2482" s="12"/>
      <c r="AF2482" s="12"/>
    </row>
    <row r="2483" spans="1:32" ht="15" customHeight="1">
      <c r="A2483" s="14"/>
      <c r="B2483" s="3"/>
      <c r="C2483" s="20" t="s">
        <v>163</v>
      </c>
      <c r="D2483" s="21" t="s">
        <v>163</v>
      </c>
      <c r="E2483" s="21" t="s">
        <v>163</v>
      </c>
      <c r="F2483" s="22"/>
      <c r="G2483" s="21" t="s">
        <v>163</v>
      </c>
      <c r="H2483" s="20" t="s">
        <v>163</v>
      </c>
      <c r="I2483" s="23" t="s">
        <v>163</v>
      </c>
      <c r="J2483" s="23" t="s">
        <v>163</v>
      </c>
      <c r="K2483" s="24" t="s">
        <v>163</v>
      </c>
      <c r="L2483" s="20" t="s">
        <v>163</v>
      </c>
      <c r="M2483" s="12"/>
      <c r="N2483" s="12"/>
      <c r="O2483" s="12"/>
      <c r="P2483" s="12"/>
      <c r="Q2483" s="12"/>
      <c r="R2483" s="5"/>
      <c r="S2483" s="20"/>
      <c r="T2483" s="20"/>
      <c r="U2483" s="20"/>
      <c r="V2483" s="20"/>
      <c r="W2483" s="20"/>
      <c r="X2483" s="20"/>
      <c r="Y2483" s="20"/>
      <c r="Z2483" s="20"/>
      <c r="AA2483" s="20"/>
      <c r="AB2483" s="20"/>
      <c r="AC2483" s="20"/>
      <c r="AD2483" s="20"/>
      <c r="AE2483" s="12"/>
      <c r="AF2483" s="12"/>
    </row>
    <row r="2484" spans="1:32" ht="15" customHeight="1">
      <c r="A2484" s="14"/>
      <c r="B2484" s="3"/>
      <c r="C2484" s="20" t="s">
        <v>163</v>
      </c>
      <c r="D2484" s="21" t="s">
        <v>163</v>
      </c>
      <c r="E2484" s="21" t="s">
        <v>163</v>
      </c>
      <c r="F2484" s="22"/>
      <c r="G2484" s="21" t="s">
        <v>163</v>
      </c>
      <c r="H2484" s="20" t="s">
        <v>163</v>
      </c>
      <c r="I2484" s="23" t="s">
        <v>163</v>
      </c>
      <c r="J2484" s="23" t="s">
        <v>163</v>
      </c>
      <c r="K2484" s="24" t="s">
        <v>163</v>
      </c>
      <c r="L2484" s="20" t="s">
        <v>163</v>
      </c>
      <c r="M2484" s="12"/>
      <c r="N2484" s="12"/>
      <c r="O2484" s="12"/>
      <c r="P2484" s="12"/>
      <c r="Q2484" s="12"/>
      <c r="R2484" s="5"/>
      <c r="S2484" s="20"/>
      <c r="T2484" s="20"/>
      <c r="U2484" s="20"/>
      <c r="V2484" s="20"/>
      <c r="W2484" s="20"/>
      <c r="X2484" s="20"/>
      <c r="Y2484" s="20"/>
      <c r="Z2484" s="20"/>
      <c r="AA2484" s="20"/>
      <c r="AB2484" s="20"/>
      <c r="AC2484" s="20"/>
      <c r="AD2484" s="20"/>
      <c r="AE2484" s="12"/>
      <c r="AF2484" s="12"/>
    </row>
    <row r="2485" spans="1:32" ht="15" customHeight="1">
      <c r="A2485" s="14"/>
      <c r="B2485" s="3"/>
      <c r="C2485" s="20" t="s">
        <v>163</v>
      </c>
      <c r="D2485" s="21" t="s">
        <v>163</v>
      </c>
      <c r="E2485" s="21" t="s">
        <v>163</v>
      </c>
      <c r="F2485" s="22"/>
      <c r="G2485" s="21" t="s">
        <v>163</v>
      </c>
      <c r="H2485" s="20" t="s">
        <v>163</v>
      </c>
      <c r="I2485" s="23" t="s">
        <v>163</v>
      </c>
      <c r="J2485" s="23" t="s">
        <v>163</v>
      </c>
      <c r="K2485" s="24" t="s">
        <v>163</v>
      </c>
      <c r="L2485" s="20" t="s">
        <v>163</v>
      </c>
      <c r="M2485" s="12"/>
      <c r="N2485" s="12"/>
      <c r="O2485" s="12"/>
      <c r="P2485" s="12"/>
      <c r="Q2485" s="12"/>
      <c r="R2485" s="5"/>
      <c r="S2485" s="20"/>
      <c r="T2485" s="20"/>
      <c r="U2485" s="20"/>
      <c r="V2485" s="20"/>
      <c r="W2485" s="20"/>
      <c r="X2485" s="20"/>
      <c r="Y2485" s="20"/>
      <c r="Z2485" s="20"/>
      <c r="AA2485" s="20"/>
      <c r="AB2485" s="20"/>
      <c r="AC2485" s="20"/>
      <c r="AD2485" s="20"/>
      <c r="AE2485" s="12"/>
      <c r="AF2485" s="12"/>
    </row>
    <row r="2486" spans="1:32" ht="15" customHeight="1">
      <c r="A2486" s="14"/>
      <c r="B2486" s="3"/>
      <c r="C2486" s="20" t="s">
        <v>163</v>
      </c>
      <c r="D2486" s="21" t="s">
        <v>163</v>
      </c>
      <c r="E2486" s="21" t="s">
        <v>163</v>
      </c>
      <c r="F2486" s="22"/>
      <c r="G2486" s="21" t="s">
        <v>163</v>
      </c>
      <c r="H2486" s="20" t="s">
        <v>163</v>
      </c>
      <c r="I2486" s="23" t="s">
        <v>163</v>
      </c>
      <c r="J2486" s="23" t="s">
        <v>163</v>
      </c>
      <c r="K2486" s="24" t="s">
        <v>163</v>
      </c>
      <c r="L2486" s="20" t="s">
        <v>163</v>
      </c>
      <c r="M2486" s="12"/>
      <c r="N2486" s="12"/>
      <c r="O2486" s="12"/>
      <c r="P2486" s="12"/>
      <c r="Q2486" s="12"/>
      <c r="R2486" s="5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12"/>
      <c r="AF2486" s="12"/>
    </row>
    <row r="2487" spans="1:32" ht="15" customHeight="1">
      <c r="A2487" s="14"/>
      <c r="B2487" s="3"/>
      <c r="C2487" s="20" t="s">
        <v>163</v>
      </c>
      <c r="D2487" s="21" t="s">
        <v>163</v>
      </c>
      <c r="E2487" s="21" t="s">
        <v>163</v>
      </c>
      <c r="F2487" s="22"/>
      <c r="G2487" s="21" t="s">
        <v>163</v>
      </c>
      <c r="H2487" s="20" t="s">
        <v>163</v>
      </c>
      <c r="I2487" s="23" t="s">
        <v>163</v>
      </c>
      <c r="J2487" s="23" t="s">
        <v>163</v>
      </c>
      <c r="K2487" s="24" t="s">
        <v>163</v>
      </c>
      <c r="L2487" s="20" t="s">
        <v>163</v>
      </c>
      <c r="M2487" s="12"/>
      <c r="N2487" s="12"/>
      <c r="O2487" s="12"/>
      <c r="P2487" s="12"/>
      <c r="Q2487" s="12"/>
      <c r="R2487" s="5"/>
      <c r="S2487" s="20"/>
      <c r="T2487" s="20"/>
      <c r="U2487" s="20"/>
      <c r="V2487" s="20"/>
      <c r="W2487" s="20"/>
      <c r="X2487" s="20"/>
      <c r="Y2487" s="20"/>
      <c r="Z2487" s="20"/>
      <c r="AA2487" s="20"/>
      <c r="AB2487" s="20"/>
      <c r="AC2487" s="20"/>
      <c r="AD2487" s="20"/>
      <c r="AE2487" s="12"/>
      <c r="AF2487" s="12"/>
    </row>
    <row r="2488" spans="1:32" ht="15" customHeight="1">
      <c r="A2488" s="14"/>
      <c r="B2488" s="3"/>
      <c r="C2488" s="20" t="s">
        <v>163</v>
      </c>
      <c r="D2488" s="21" t="s">
        <v>163</v>
      </c>
      <c r="E2488" s="21" t="s">
        <v>163</v>
      </c>
      <c r="F2488" s="22"/>
      <c r="G2488" s="21" t="s">
        <v>163</v>
      </c>
      <c r="H2488" s="20" t="s">
        <v>163</v>
      </c>
      <c r="I2488" s="23" t="s">
        <v>163</v>
      </c>
      <c r="J2488" s="23" t="s">
        <v>163</v>
      </c>
      <c r="K2488" s="24" t="s">
        <v>163</v>
      </c>
      <c r="L2488" s="20" t="s">
        <v>163</v>
      </c>
      <c r="M2488" s="12"/>
      <c r="N2488" s="12"/>
      <c r="O2488" s="12"/>
      <c r="P2488" s="12"/>
      <c r="Q2488" s="12"/>
      <c r="R2488" s="5"/>
      <c r="S2488" s="20"/>
      <c r="T2488" s="20"/>
      <c r="U2488" s="20"/>
      <c r="V2488" s="20"/>
      <c r="W2488" s="20"/>
      <c r="X2488" s="20"/>
      <c r="Y2488" s="20"/>
      <c r="Z2488" s="20"/>
      <c r="AA2488" s="20"/>
      <c r="AB2488" s="20"/>
      <c r="AC2488" s="20"/>
      <c r="AD2488" s="20"/>
      <c r="AE2488" s="12"/>
      <c r="AF2488" s="12"/>
    </row>
    <row r="2489" spans="1:32" ht="15" customHeight="1">
      <c r="A2489" s="14"/>
      <c r="B2489" s="3"/>
      <c r="C2489" s="20" t="s">
        <v>163</v>
      </c>
      <c r="D2489" s="21" t="s">
        <v>163</v>
      </c>
      <c r="E2489" s="21" t="s">
        <v>163</v>
      </c>
      <c r="F2489" s="22"/>
      <c r="G2489" s="21" t="s">
        <v>163</v>
      </c>
      <c r="H2489" s="20" t="s">
        <v>163</v>
      </c>
      <c r="I2489" s="23" t="s">
        <v>163</v>
      </c>
      <c r="J2489" s="23" t="s">
        <v>163</v>
      </c>
      <c r="K2489" s="24" t="s">
        <v>163</v>
      </c>
      <c r="L2489" s="20" t="s">
        <v>163</v>
      </c>
      <c r="M2489" s="12"/>
      <c r="N2489" s="12"/>
      <c r="O2489" s="12"/>
      <c r="P2489" s="12"/>
      <c r="Q2489" s="12"/>
      <c r="R2489" s="5"/>
      <c r="S2489" s="20"/>
      <c r="T2489" s="20"/>
      <c r="U2489" s="20"/>
      <c r="V2489" s="20"/>
      <c r="W2489" s="20"/>
      <c r="X2489" s="20"/>
      <c r="Y2489" s="20"/>
      <c r="Z2489" s="20"/>
      <c r="AA2489" s="20"/>
      <c r="AB2489" s="20"/>
      <c r="AC2489" s="20"/>
      <c r="AD2489" s="20"/>
      <c r="AE2489" s="12"/>
      <c r="AF2489" s="12"/>
    </row>
    <row r="2490" spans="1:32" ht="15" customHeight="1">
      <c r="A2490" s="14"/>
      <c r="B2490" s="3"/>
      <c r="C2490" s="20" t="s">
        <v>163</v>
      </c>
      <c r="D2490" s="21" t="s">
        <v>163</v>
      </c>
      <c r="E2490" s="21" t="s">
        <v>163</v>
      </c>
      <c r="F2490" s="22"/>
      <c r="G2490" s="21" t="s">
        <v>163</v>
      </c>
      <c r="H2490" s="20" t="s">
        <v>163</v>
      </c>
      <c r="I2490" s="23" t="s">
        <v>163</v>
      </c>
      <c r="J2490" s="23" t="s">
        <v>163</v>
      </c>
      <c r="K2490" s="24" t="s">
        <v>163</v>
      </c>
      <c r="L2490" s="20" t="s">
        <v>163</v>
      </c>
      <c r="M2490" s="12"/>
      <c r="N2490" s="12"/>
      <c r="O2490" s="12"/>
      <c r="P2490" s="12"/>
      <c r="Q2490" s="12"/>
      <c r="R2490" s="5"/>
      <c r="S2490" s="20"/>
      <c r="T2490" s="20"/>
      <c r="U2490" s="20"/>
      <c r="V2490" s="20"/>
      <c r="W2490" s="20"/>
      <c r="X2490" s="20"/>
      <c r="Y2490" s="20"/>
      <c r="Z2490" s="20"/>
      <c r="AA2490" s="20"/>
      <c r="AB2490" s="20"/>
      <c r="AC2490" s="20"/>
      <c r="AD2490" s="20"/>
      <c r="AE2490" s="12"/>
      <c r="AF2490" s="12"/>
    </row>
    <row r="2491" spans="1:32" ht="15" customHeight="1">
      <c r="A2491" s="14"/>
      <c r="B2491" s="3"/>
      <c r="C2491" s="20" t="s">
        <v>163</v>
      </c>
      <c r="D2491" s="21" t="s">
        <v>163</v>
      </c>
      <c r="E2491" s="21" t="s">
        <v>163</v>
      </c>
      <c r="F2491" s="22"/>
      <c r="G2491" s="21" t="s">
        <v>163</v>
      </c>
      <c r="H2491" s="20" t="s">
        <v>163</v>
      </c>
      <c r="I2491" s="23" t="s">
        <v>163</v>
      </c>
      <c r="J2491" s="23" t="s">
        <v>163</v>
      </c>
      <c r="K2491" s="24" t="s">
        <v>163</v>
      </c>
      <c r="L2491" s="20" t="s">
        <v>163</v>
      </c>
      <c r="M2491" s="12"/>
      <c r="N2491" s="12"/>
      <c r="O2491" s="12"/>
      <c r="P2491" s="12"/>
      <c r="Q2491" s="12"/>
      <c r="R2491" s="5"/>
      <c r="S2491" s="20"/>
      <c r="T2491" s="20"/>
      <c r="U2491" s="20"/>
      <c r="V2491" s="20"/>
      <c r="W2491" s="20"/>
      <c r="X2491" s="20"/>
      <c r="Y2491" s="20"/>
      <c r="Z2491" s="20"/>
      <c r="AA2491" s="20"/>
      <c r="AB2491" s="20"/>
      <c r="AC2491" s="20"/>
      <c r="AD2491" s="20"/>
      <c r="AE2491" s="12"/>
      <c r="AF2491" s="12"/>
    </row>
    <row r="2492" spans="1:32" ht="15" customHeight="1">
      <c r="A2492" s="14"/>
      <c r="B2492" s="3"/>
      <c r="C2492" s="20" t="s">
        <v>163</v>
      </c>
      <c r="D2492" s="21" t="s">
        <v>163</v>
      </c>
      <c r="E2492" s="21" t="s">
        <v>163</v>
      </c>
      <c r="F2492" s="22"/>
      <c r="G2492" s="21" t="s">
        <v>163</v>
      </c>
      <c r="H2492" s="20" t="s">
        <v>163</v>
      </c>
      <c r="I2492" s="23" t="s">
        <v>163</v>
      </c>
      <c r="J2492" s="23" t="s">
        <v>163</v>
      </c>
      <c r="K2492" s="24" t="s">
        <v>163</v>
      </c>
      <c r="L2492" s="20" t="s">
        <v>163</v>
      </c>
      <c r="M2492" s="12"/>
      <c r="N2492" s="12"/>
      <c r="O2492" s="12"/>
      <c r="P2492" s="12"/>
      <c r="Q2492" s="12"/>
      <c r="R2492" s="5"/>
      <c r="S2492" s="20"/>
      <c r="T2492" s="20"/>
      <c r="U2492" s="20"/>
      <c r="V2492" s="20"/>
      <c r="W2492" s="20"/>
      <c r="X2492" s="20"/>
      <c r="Y2492" s="20"/>
      <c r="Z2492" s="20"/>
      <c r="AA2492" s="20"/>
      <c r="AB2492" s="20"/>
      <c r="AC2492" s="20"/>
      <c r="AD2492" s="20"/>
      <c r="AE2492" s="12"/>
      <c r="AF2492" s="12"/>
    </row>
    <row r="2493" spans="1:32" ht="15" customHeight="1">
      <c r="A2493" s="14"/>
      <c r="B2493" s="3"/>
      <c r="C2493" s="20" t="s">
        <v>163</v>
      </c>
      <c r="D2493" s="21" t="s">
        <v>163</v>
      </c>
      <c r="E2493" s="21" t="s">
        <v>163</v>
      </c>
      <c r="F2493" s="22"/>
      <c r="G2493" s="21" t="s">
        <v>163</v>
      </c>
      <c r="H2493" s="20" t="s">
        <v>163</v>
      </c>
      <c r="I2493" s="23" t="s">
        <v>163</v>
      </c>
      <c r="J2493" s="23" t="s">
        <v>163</v>
      </c>
      <c r="K2493" s="24" t="s">
        <v>163</v>
      </c>
      <c r="L2493" s="20" t="s">
        <v>163</v>
      </c>
      <c r="M2493" s="12"/>
      <c r="N2493" s="12"/>
      <c r="O2493" s="12"/>
      <c r="P2493" s="12"/>
      <c r="Q2493" s="12"/>
      <c r="R2493" s="5"/>
      <c r="S2493" s="20"/>
      <c r="T2493" s="20"/>
      <c r="U2493" s="20"/>
      <c r="V2493" s="20"/>
      <c r="W2493" s="20"/>
      <c r="X2493" s="20"/>
      <c r="Y2493" s="20"/>
      <c r="Z2493" s="20"/>
      <c r="AA2493" s="20"/>
      <c r="AB2493" s="20"/>
      <c r="AC2493" s="20"/>
      <c r="AD2493" s="20"/>
      <c r="AE2493" s="12"/>
      <c r="AF2493" s="12"/>
    </row>
    <row r="2494" spans="1:32" ht="15" customHeight="1">
      <c r="A2494" s="14"/>
      <c r="B2494" s="3"/>
      <c r="C2494" s="20" t="s">
        <v>163</v>
      </c>
      <c r="D2494" s="21" t="s">
        <v>163</v>
      </c>
      <c r="E2494" s="21" t="s">
        <v>163</v>
      </c>
      <c r="F2494" s="22"/>
      <c r="G2494" s="21" t="s">
        <v>163</v>
      </c>
      <c r="H2494" s="20" t="s">
        <v>163</v>
      </c>
      <c r="I2494" s="23" t="s">
        <v>163</v>
      </c>
      <c r="J2494" s="23" t="s">
        <v>163</v>
      </c>
      <c r="K2494" s="24" t="s">
        <v>163</v>
      </c>
      <c r="L2494" s="20" t="s">
        <v>163</v>
      </c>
      <c r="M2494" s="12"/>
      <c r="N2494" s="12"/>
      <c r="O2494" s="12"/>
      <c r="P2494" s="12"/>
      <c r="Q2494" s="12"/>
      <c r="R2494" s="5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12"/>
      <c r="AF2494" s="12"/>
    </row>
    <row r="2495" spans="1:32" ht="15" customHeight="1">
      <c r="A2495" s="14"/>
      <c r="B2495" s="3"/>
      <c r="C2495" s="20" t="s">
        <v>163</v>
      </c>
      <c r="D2495" s="21" t="s">
        <v>163</v>
      </c>
      <c r="E2495" s="21" t="s">
        <v>163</v>
      </c>
      <c r="F2495" s="22"/>
      <c r="G2495" s="21" t="s">
        <v>163</v>
      </c>
      <c r="H2495" s="20" t="s">
        <v>163</v>
      </c>
      <c r="I2495" s="23" t="s">
        <v>163</v>
      </c>
      <c r="J2495" s="23" t="s">
        <v>163</v>
      </c>
      <c r="K2495" s="24" t="s">
        <v>163</v>
      </c>
      <c r="L2495" s="20" t="s">
        <v>163</v>
      </c>
      <c r="M2495" s="12"/>
      <c r="N2495" s="12"/>
      <c r="O2495" s="12"/>
      <c r="P2495" s="12"/>
      <c r="Q2495" s="12"/>
      <c r="R2495" s="5"/>
      <c r="S2495" s="20"/>
      <c r="T2495" s="20"/>
      <c r="U2495" s="20"/>
      <c r="V2495" s="20"/>
      <c r="W2495" s="20"/>
      <c r="X2495" s="20"/>
      <c r="Y2495" s="20"/>
      <c r="Z2495" s="20"/>
      <c r="AA2495" s="20"/>
      <c r="AB2495" s="20"/>
      <c r="AC2495" s="20"/>
      <c r="AD2495" s="20"/>
      <c r="AE2495" s="12"/>
      <c r="AF2495" s="12"/>
    </row>
    <row r="2496" spans="1:32" ht="15" customHeight="1">
      <c r="A2496" s="14"/>
      <c r="B2496" s="3"/>
      <c r="C2496" s="20" t="s">
        <v>163</v>
      </c>
      <c r="D2496" s="21" t="s">
        <v>163</v>
      </c>
      <c r="E2496" s="21" t="s">
        <v>163</v>
      </c>
      <c r="F2496" s="22"/>
      <c r="G2496" s="21" t="s">
        <v>163</v>
      </c>
      <c r="H2496" s="20" t="s">
        <v>163</v>
      </c>
      <c r="I2496" s="23" t="s">
        <v>163</v>
      </c>
      <c r="J2496" s="23" t="s">
        <v>163</v>
      </c>
      <c r="K2496" s="24" t="s">
        <v>163</v>
      </c>
      <c r="L2496" s="20" t="s">
        <v>163</v>
      </c>
      <c r="M2496" s="12"/>
      <c r="N2496" s="12"/>
      <c r="O2496" s="12"/>
      <c r="P2496" s="12"/>
      <c r="Q2496" s="12"/>
      <c r="R2496" s="5"/>
      <c r="S2496" s="20"/>
      <c r="T2496" s="20"/>
      <c r="U2496" s="20"/>
      <c r="V2496" s="20"/>
      <c r="W2496" s="20"/>
      <c r="X2496" s="20"/>
      <c r="Y2496" s="20"/>
      <c r="Z2496" s="20"/>
      <c r="AA2496" s="20"/>
      <c r="AB2496" s="20"/>
      <c r="AC2496" s="20"/>
      <c r="AD2496" s="20"/>
      <c r="AE2496" s="12"/>
      <c r="AF2496" s="12"/>
    </row>
    <row r="2497" spans="1:32" ht="15" customHeight="1">
      <c r="A2497" s="14"/>
      <c r="B2497" s="3"/>
      <c r="C2497" s="20" t="s">
        <v>163</v>
      </c>
      <c r="D2497" s="21" t="s">
        <v>163</v>
      </c>
      <c r="E2497" s="21" t="s">
        <v>163</v>
      </c>
      <c r="F2497" s="22"/>
      <c r="G2497" s="21" t="s">
        <v>163</v>
      </c>
      <c r="H2497" s="20" t="s">
        <v>163</v>
      </c>
      <c r="I2497" s="23" t="s">
        <v>163</v>
      </c>
      <c r="J2497" s="23" t="s">
        <v>163</v>
      </c>
      <c r="K2497" s="24" t="s">
        <v>163</v>
      </c>
      <c r="L2497" s="20" t="s">
        <v>163</v>
      </c>
      <c r="M2497" s="12"/>
      <c r="N2497" s="12"/>
      <c r="O2497" s="12"/>
      <c r="P2497" s="12"/>
      <c r="Q2497" s="12"/>
      <c r="R2497" s="5"/>
      <c r="S2497" s="20"/>
      <c r="T2497" s="20"/>
      <c r="U2497" s="20"/>
      <c r="V2497" s="20"/>
      <c r="W2497" s="20"/>
      <c r="X2497" s="20"/>
      <c r="Y2497" s="20"/>
      <c r="Z2497" s="20"/>
      <c r="AA2497" s="20"/>
      <c r="AB2497" s="20"/>
      <c r="AC2497" s="20"/>
      <c r="AD2497" s="20"/>
      <c r="AE2497" s="12"/>
      <c r="AF2497" s="12"/>
    </row>
    <row r="2498" spans="1:32" ht="15" customHeight="1">
      <c r="A2498" s="14"/>
      <c r="B2498" s="3"/>
      <c r="C2498" s="20" t="s">
        <v>163</v>
      </c>
      <c r="D2498" s="21" t="s">
        <v>163</v>
      </c>
      <c r="E2498" s="21" t="s">
        <v>163</v>
      </c>
      <c r="F2498" s="22"/>
      <c r="G2498" s="21" t="s">
        <v>163</v>
      </c>
      <c r="H2498" s="20" t="s">
        <v>163</v>
      </c>
      <c r="I2498" s="23" t="s">
        <v>163</v>
      </c>
      <c r="J2498" s="23" t="s">
        <v>163</v>
      </c>
      <c r="K2498" s="24" t="s">
        <v>163</v>
      </c>
      <c r="L2498" s="20" t="s">
        <v>163</v>
      </c>
      <c r="M2498" s="12"/>
      <c r="N2498" s="12"/>
      <c r="O2498" s="12"/>
      <c r="P2498" s="12"/>
      <c r="Q2498" s="12"/>
      <c r="R2498" s="5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12"/>
      <c r="AF2498" s="12"/>
    </row>
    <row r="2499" spans="1:32" ht="15" customHeight="1">
      <c r="A2499" s="14"/>
      <c r="B2499" s="3"/>
      <c r="C2499" s="20" t="s">
        <v>163</v>
      </c>
      <c r="D2499" s="21" t="s">
        <v>163</v>
      </c>
      <c r="E2499" s="21" t="s">
        <v>163</v>
      </c>
      <c r="F2499" s="22"/>
      <c r="G2499" s="21" t="s">
        <v>163</v>
      </c>
      <c r="H2499" s="20" t="s">
        <v>163</v>
      </c>
      <c r="I2499" s="23" t="s">
        <v>163</v>
      </c>
      <c r="J2499" s="23" t="s">
        <v>163</v>
      </c>
      <c r="K2499" s="24" t="s">
        <v>163</v>
      </c>
      <c r="L2499" s="20" t="s">
        <v>163</v>
      </c>
      <c r="M2499" s="12"/>
      <c r="N2499" s="12"/>
      <c r="O2499" s="12"/>
      <c r="P2499" s="12"/>
      <c r="Q2499" s="12"/>
      <c r="R2499" s="5"/>
      <c r="S2499" s="20"/>
      <c r="T2499" s="20"/>
      <c r="U2499" s="20"/>
      <c r="V2499" s="20"/>
      <c r="W2499" s="20"/>
      <c r="X2499" s="20"/>
      <c r="Y2499" s="20"/>
      <c r="Z2499" s="20"/>
      <c r="AA2499" s="20"/>
      <c r="AB2499" s="20"/>
      <c r="AC2499" s="20"/>
      <c r="AD2499" s="20"/>
      <c r="AE2499" s="12"/>
      <c r="AF2499" s="12"/>
    </row>
    <row r="2500" spans="1:32" ht="15" customHeight="1">
      <c r="A2500" s="14"/>
      <c r="B2500" s="3"/>
      <c r="C2500" s="20" t="s">
        <v>163</v>
      </c>
      <c r="D2500" s="21" t="s">
        <v>163</v>
      </c>
      <c r="E2500" s="21" t="s">
        <v>163</v>
      </c>
      <c r="F2500" s="22"/>
      <c r="G2500" s="21" t="s">
        <v>163</v>
      </c>
      <c r="H2500" s="20" t="s">
        <v>163</v>
      </c>
      <c r="I2500" s="23" t="s">
        <v>163</v>
      </c>
      <c r="J2500" s="23" t="s">
        <v>163</v>
      </c>
      <c r="K2500" s="24" t="s">
        <v>163</v>
      </c>
      <c r="L2500" s="20" t="s">
        <v>163</v>
      </c>
      <c r="M2500" s="12"/>
      <c r="N2500" s="12"/>
      <c r="O2500" s="12"/>
      <c r="P2500" s="12"/>
      <c r="Q2500" s="12"/>
      <c r="R2500" s="5"/>
      <c r="S2500" s="20"/>
      <c r="T2500" s="20"/>
      <c r="U2500" s="20"/>
      <c r="V2500" s="20"/>
      <c r="W2500" s="20"/>
      <c r="X2500" s="20"/>
      <c r="Y2500" s="20"/>
      <c r="Z2500" s="20"/>
      <c r="AA2500" s="20"/>
      <c r="AB2500" s="20"/>
      <c r="AC2500" s="20"/>
      <c r="AD2500" s="20"/>
      <c r="AE2500" s="12"/>
      <c r="AF2500" s="12"/>
    </row>
    <row r="2501" spans="1:32" ht="15" customHeight="1">
      <c r="A2501" s="14"/>
      <c r="B2501" s="3"/>
      <c r="C2501" s="20" t="s">
        <v>163</v>
      </c>
      <c r="D2501" s="21" t="s">
        <v>163</v>
      </c>
      <c r="E2501" s="21" t="s">
        <v>163</v>
      </c>
      <c r="F2501" s="22"/>
      <c r="G2501" s="21" t="s">
        <v>163</v>
      </c>
      <c r="H2501" s="20" t="s">
        <v>163</v>
      </c>
      <c r="I2501" s="23" t="s">
        <v>163</v>
      </c>
      <c r="J2501" s="23" t="s">
        <v>163</v>
      </c>
      <c r="K2501" s="24" t="s">
        <v>163</v>
      </c>
      <c r="L2501" s="20" t="s">
        <v>163</v>
      </c>
      <c r="M2501" s="12"/>
      <c r="N2501" s="12"/>
      <c r="O2501" s="12"/>
      <c r="P2501" s="12"/>
      <c r="Q2501" s="12"/>
      <c r="R2501" s="5"/>
      <c r="S2501" s="20"/>
      <c r="T2501" s="20"/>
      <c r="U2501" s="20"/>
      <c r="V2501" s="20"/>
      <c r="W2501" s="20"/>
      <c r="X2501" s="20"/>
      <c r="Y2501" s="20"/>
      <c r="Z2501" s="20"/>
      <c r="AA2501" s="20"/>
      <c r="AB2501" s="20"/>
      <c r="AC2501" s="20"/>
      <c r="AD2501" s="20"/>
      <c r="AE2501" s="12"/>
      <c r="AF2501" s="12"/>
    </row>
    <row r="2502" spans="1:32" ht="15" customHeight="1">
      <c r="A2502" s="14"/>
      <c r="B2502" s="3"/>
      <c r="C2502" s="20" t="s">
        <v>163</v>
      </c>
      <c r="D2502" s="21" t="s">
        <v>163</v>
      </c>
      <c r="E2502" s="21" t="s">
        <v>163</v>
      </c>
      <c r="F2502" s="22"/>
      <c r="G2502" s="21" t="s">
        <v>163</v>
      </c>
      <c r="H2502" s="20" t="s">
        <v>163</v>
      </c>
      <c r="I2502" s="23" t="s">
        <v>163</v>
      </c>
      <c r="J2502" s="23" t="s">
        <v>163</v>
      </c>
      <c r="K2502" s="24" t="s">
        <v>163</v>
      </c>
      <c r="L2502" s="20" t="s">
        <v>163</v>
      </c>
      <c r="M2502" s="12"/>
      <c r="N2502" s="12"/>
      <c r="O2502" s="12"/>
      <c r="P2502" s="12"/>
      <c r="Q2502" s="12"/>
      <c r="R2502" s="5"/>
      <c r="S2502" s="20"/>
      <c r="T2502" s="20"/>
      <c r="U2502" s="20"/>
      <c r="V2502" s="20"/>
      <c r="W2502" s="20"/>
      <c r="X2502" s="20"/>
      <c r="Y2502" s="20"/>
      <c r="Z2502" s="20"/>
      <c r="AA2502" s="20"/>
      <c r="AB2502" s="20"/>
      <c r="AC2502" s="20"/>
      <c r="AD2502" s="20"/>
      <c r="AE2502" s="12"/>
      <c r="AF2502" s="12"/>
    </row>
    <row r="2503" spans="1:32" ht="15" customHeight="1">
      <c r="A2503" s="14"/>
      <c r="B2503" s="3"/>
      <c r="C2503" s="20" t="s">
        <v>163</v>
      </c>
      <c r="D2503" s="21" t="s">
        <v>163</v>
      </c>
      <c r="E2503" s="21" t="s">
        <v>163</v>
      </c>
      <c r="F2503" s="22"/>
      <c r="G2503" s="21" t="s">
        <v>163</v>
      </c>
      <c r="H2503" s="20" t="s">
        <v>163</v>
      </c>
      <c r="I2503" s="23" t="s">
        <v>163</v>
      </c>
      <c r="J2503" s="23" t="s">
        <v>163</v>
      </c>
      <c r="K2503" s="24" t="s">
        <v>163</v>
      </c>
      <c r="L2503" s="20" t="s">
        <v>163</v>
      </c>
      <c r="M2503" s="12"/>
      <c r="N2503" s="12"/>
      <c r="O2503" s="12"/>
      <c r="P2503" s="12"/>
      <c r="Q2503" s="12"/>
      <c r="R2503" s="5"/>
      <c r="S2503" s="20"/>
      <c r="T2503" s="20"/>
      <c r="U2503" s="20"/>
      <c r="V2503" s="20"/>
      <c r="W2503" s="20"/>
      <c r="X2503" s="20"/>
      <c r="Y2503" s="20"/>
      <c r="Z2503" s="20"/>
      <c r="AA2503" s="20"/>
      <c r="AB2503" s="20"/>
      <c r="AC2503" s="20"/>
      <c r="AD2503" s="20"/>
      <c r="AE2503" s="12"/>
      <c r="AF2503" s="12"/>
    </row>
    <row r="2504" spans="1:32" ht="15" customHeight="1">
      <c r="A2504" s="14"/>
      <c r="B2504" s="3"/>
      <c r="C2504" s="20" t="s">
        <v>163</v>
      </c>
      <c r="D2504" s="21" t="s">
        <v>163</v>
      </c>
      <c r="E2504" s="21" t="s">
        <v>163</v>
      </c>
      <c r="F2504" s="22"/>
      <c r="G2504" s="21" t="s">
        <v>163</v>
      </c>
      <c r="H2504" s="20" t="s">
        <v>163</v>
      </c>
      <c r="I2504" s="23" t="s">
        <v>163</v>
      </c>
      <c r="J2504" s="23" t="s">
        <v>163</v>
      </c>
      <c r="K2504" s="24" t="s">
        <v>163</v>
      </c>
      <c r="L2504" s="20" t="s">
        <v>163</v>
      </c>
      <c r="M2504" s="12"/>
      <c r="N2504" s="12"/>
      <c r="O2504" s="12"/>
      <c r="P2504" s="12"/>
      <c r="Q2504" s="12"/>
      <c r="R2504" s="5"/>
      <c r="S2504" s="20"/>
      <c r="T2504" s="20"/>
      <c r="U2504" s="20"/>
      <c r="V2504" s="20"/>
      <c r="W2504" s="20"/>
      <c r="X2504" s="20"/>
      <c r="Y2504" s="20"/>
      <c r="Z2504" s="20"/>
      <c r="AA2504" s="20"/>
      <c r="AB2504" s="20"/>
      <c r="AC2504" s="20"/>
      <c r="AD2504" s="20"/>
      <c r="AE2504" s="12"/>
      <c r="AF2504" s="12"/>
    </row>
    <row r="2505" spans="1:32" ht="15" customHeight="1">
      <c r="A2505" s="14"/>
      <c r="B2505" s="3"/>
      <c r="C2505" s="20" t="s">
        <v>163</v>
      </c>
      <c r="D2505" s="21" t="s">
        <v>163</v>
      </c>
      <c r="E2505" s="21" t="s">
        <v>163</v>
      </c>
      <c r="F2505" s="22"/>
      <c r="G2505" s="21" t="s">
        <v>163</v>
      </c>
      <c r="H2505" s="20" t="s">
        <v>163</v>
      </c>
      <c r="I2505" s="23" t="s">
        <v>163</v>
      </c>
      <c r="J2505" s="23" t="s">
        <v>163</v>
      </c>
      <c r="K2505" s="24" t="s">
        <v>163</v>
      </c>
      <c r="L2505" s="20" t="s">
        <v>163</v>
      </c>
      <c r="M2505" s="12"/>
      <c r="N2505" s="12"/>
      <c r="O2505" s="12"/>
      <c r="P2505" s="12"/>
      <c r="Q2505" s="12"/>
      <c r="R2505" s="5"/>
      <c r="S2505" s="20"/>
      <c r="T2505" s="20"/>
      <c r="U2505" s="20"/>
      <c r="V2505" s="20"/>
      <c r="W2505" s="20"/>
      <c r="X2505" s="20"/>
      <c r="Y2505" s="20"/>
      <c r="Z2505" s="20"/>
      <c r="AA2505" s="20"/>
      <c r="AB2505" s="20"/>
      <c r="AC2505" s="20"/>
      <c r="AD2505" s="20"/>
      <c r="AE2505" s="12"/>
      <c r="AF2505" s="12"/>
    </row>
    <row r="2506" spans="1:32" ht="15" customHeight="1">
      <c r="A2506" s="14"/>
      <c r="B2506" s="3"/>
      <c r="C2506" s="20" t="s">
        <v>163</v>
      </c>
      <c r="D2506" s="21" t="s">
        <v>163</v>
      </c>
      <c r="E2506" s="21" t="s">
        <v>163</v>
      </c>
      <c r="F2506" s="22"/>
      <c r="G2506" s="21" t="s">
        <v>163</v>
      </c>
      <c r="H2506" s="20" t="s">
        <v>163</v>
      </c>
      <c r="I2506" s="23" t="s">
        <v>163</v>
      </c>
      <c r="J2506" s="23" t="s">
        <v>163</v>
      </c>
      <c r="K2506" s="24" t="s">
        <v>163</v>
      </c>
      <c r="L2506" s="20" t="s">
        <v>163</v>
      </c>
      <c r="M2506" s="12"/>
      <c r="N2506" s="12"/>
      <c r="O2506" s="12"/>
      <c r="P2506" s="12"/>
      <c r="Q2506" s="12"/>
      <c r="R2506" s="5"/>
      <c r="S2506" s="20"/>
      <c r="T2506" s="20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0"/>
      <c r="AE2506" s="12"/>
      <c r="AF2506" s="12"/>
    </row>
    <row r="2507" spans="1:32" ht="15" customHeight="1">
      <c r="A2507" s="14"/>
      <c r="B2507" s="3"/>
      <c r="C2507" s="20" t="s">
        <v>163</v>
      </c>
      <c r="D2507" s="21" t="s">
        <v>163</v>
      </c>
      <c r="E2507" s="21" t="s">
        <v>163</v>
      </c>
      <c r="F2507" s="22"/>
      <c r="G2507" s="21" t="s">
        <v>163</v>
      </c>
      <c r="H2507" s="20" t="s">
        <v>163</v>
      </c>
      <c r="I2507" s="23" t="s">
        <v>163</v>
      </c>
      <c r="J2507" s="23" t="s">
        <v>163</v>
      </c>
      <c r="K2507" s="24" t="s">
        <v>163</v>
      </c>
      <c r="L2507" s="20" t="s">
        <v>163</v>
      </c>
      <c r="M2507" s="12"/>
      <c r="N2507" s="12"/>
      <c r="O2507" s="12"/>
      <c r="P2507" s="12"/>
      <c r="Q2507" s="12"/>
      <c r="R2507" s="5"/>
      <c r="S2507" s="20"/>
      <c r="T2507" s="20"/>
      <c r="U2507" s="20"/>
      <c r="V2507" s="20"/>
      <c r="W2507" s="20"/>
      <c r="X2507" s="20"/>
      <c r="Y2507" s="20"/>
      <c r="Z2507" s="20"/>
      <c r="AA2507" s="20"/>
      <c r="AB2507" s="20"/>
      <c r="AC2507" s="20"/>
      <c r="AD2507" s="20"/>
      <c r="AE2507" s="12"/>
      <c r="AF2507" s="12"/>
    </row>
    <row r="2508" spans="1:32" ht="15" customHeight="1">
      <c r="A2508" s="14"/>
      <c r="B2508" s="3"/>
      <c r="C2508" s="20" t="s">
        <v>163</v>
      </c>
      <c r="D2508" s="21" t="s">
        <v>163</v>
      </c>
      <c r="E2508" s="21" t="s">
        <v>163</v>
      </c>
      <c r="F2508" s="22"/>
      <c r="G2508" s="21" t="s">
        <v>163</v>
      </c>
      <c r="H2508" s="20" t="s">
        <v>163</v>
      </c>
      <c r="I2508" s="23" t="s">
        <v>163</v>
      </c>
      <c r="J2508" s="23" t="s">
        <v>163</v>
      </c>
      <c r="K2508" s="24" t="s">
        <v>163</v>
      </c>
      <c r="L2508" s="20" t="s">
        <v>163</v>
      </c>
      <c r="M2508" s="12"/>
      <c r="N2508" s="12"/>
      <c r="O2508" s="12"/>
      <c r="P2508" s="12"/>
      <c r="Q2508" s="12"/>
      <c r="R2508" s="5"/>
      <c r="S2508" s="20"/>
      <c r="T2508" s="20"/>
      <c r="U2508" s="20"/>
      <c r="V2508" s="20"/>
      <c r="W2508" s="20"/>
      <c r="X2508" s="20"/>
      <c r="Y2508" s="20"/>
      <c r="Z2508" s="20"/>
      <c r="AA2508" s="20"/>
      <c r="AB2508" s="20"/>
      <c r="AC2508" s="20"/>
      <c r="AD2508" s="20"/>
      <c r="AE2508" s="12"/>
      <c r="AF2508" s="12"/>
    </row>
    <row r="2509" spans="1:32" ht="15" customHeight="1">
      <c r="A2509" s="14"/>
      <c r="B2509" s="3"/>
      <c r="C2509" s="20" t="s">
        <v>163</v>
      </c>
      <c r="D2509" s="21" t="s">
        <v>163</v>
      </c>
      <c r="E2509" s="21" t="s">
        <v>163</v>
      </c>
      <c r="F2509" s="22"/>
      <c r="G2509" s="21" t="s">
        <v>163</v>
      </c>
      <c r="H2509" s="20" t="s">
        <v>163</v>
      </c>
      <c r="I2509" s="23" t="s">
        <v>163</v>
      </c>
      <c r="J2509" s="23" t="s">
        <v>163</v>
      </c>
      <c r="K2509" s="24" t="s">
        <v>163</v>
      </c>
      <c r="L2509" s="20" t="s">
        <v>163</v>
      </c>
      <c r="M2509" s="12"/>
      <c r="N2509" s="12"/>
      <c r="O2509" s="12"/>
      <c r="P2509" s="12"/>
      <c r="Q2509" s="12"/>
      <c r="R2509" s="5"/>
      <c r="S2509" s="20"/>
      <c r="T2509" s="20"/>
      <c r="U2509" s="20"/>
      <c r="V2509" s="20"/>
      <c r="W2509" s="20"/>
      <c r="X2509" s="20"/>
      <c r="Y2509" s="20"/>
      <c r="Z2509" s="20"/>
      <c r="AA2509" s="20"/>
      <c r="AB2509" s="20"/>
      <c r="AC2509" s="20"/>
      <c r="AD2509" s="20"/>
      <c r="AE2509" s="12"/>
      <c r="AF2509" s="12"/>
    </row>
    <row r="2510" spans="1:32" ht="15" customHeight="1">
      <c r="A2510" s="14"/>
      <c r="B2510" s="3"/>
      <c r="C2510" s="20" t="s">
        <v>163</v>
      </c>
      <c r="D2510" s="21" t="s">
        <v>163</v>
      </c>
      <c r="E2510" s="21" t="s">
        <v>163</v>
      </c>
      <c r="F2510" s="22"/>
      <c r="G2510" s="21" t="s">
        <v>163</v>
      </c>
      <c r="H2510" s="20" t="s">
        <v>163</v>
      </c>
      <c r="I2510" s="23" t="s">
        <v>163</v>
      </c>
      <c r="J2510" s="23" t="s">
        <v>163</v>
      </c>
      <c r="K2510" s="24" t="s">
        <v>163</v>
      </c>
      <c r="L2510" s="20" t="s">
        <v>163</v>
      </c>
      <c r="M2510" s="12"/>
      <c r="N2510" s="12"/>
      <c r="O2510" s="12"/>
      <c r="P2510" s="12"/>
      <c r="Q2510" s="12"/>
      <c r="R2510" s="5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12"/>
      <c r="AF2510" s="12"/>
    </row>
    <row r="2511" spans="1:32" ht="15" customHeight="1">
      <c r="A2511" s="14"/>
      <c r="B2511" s="3"/>
      <c r="C2511" s="20" t="s">
        <v>163</v>
      </c>
      <c r="D2511" s="21" t="s">
        <v>163</v>
      </c>
      <c r="E2511" s="21" t="s">
        <v>163</v>
      </c>
      <c r="F2511" s="22"/>
      <c r="G2511" s="21" t="s">
        <v>163</v>
      </c>
      <c r="H2511" s="20" t="s">
        <v>163</v>
      </c>
      <c r="I2511" s="23" t="s">
        <v>163</v>
      </c>
      <c r="J2511" s="23" t="s">
        <v>163</v>
      </c>
      <c r="K2511" s="24" t="s">
        <v>163</v>
      </c>
      <c r="L2511" s="20" t="s">
        <v>163</v>
      </c>
      <c r="M2511" s="12"/>
      <c r="N2511" s="12"/>
      <c r="O2511" s="12"/>
      <c r="P2511" s="12"/>
      <c r="Q2511" s="12"/>
      <c r="R2511" s="5"/>
      <c r="S2511" s="20"/>
      <c r="T2511" s="20"/>
      <c r="U2511" s="20"/>
      <c r="V2511" s="20"/>
      <c r="W2511" s="20"/>
      <c r="X2511" s="20"/>
      <c r="Y2511" s="20"/>
      <c r="Z2511" s="20"/>
      <c r="AA2511" s="20"/>
      <c r="AB2511" s="20"/>
      <c r="AC2511" s="20"/>
      <c r="AD2511" s="20"/>
      <c r="AE2511" s="12"/>
      <c r="AF2511" s="12"/>
    </row>
    <row r="2512" spans="1:32" ht="15" customHeight="1">
      <c r="A2512" s="14"/>
      <c r="B2512" s="3"/>
      <c r="C2512" s="20" t="s">
        <v>163</v>
      </c>
      <c r="D2512" s="21" t="s">
        <v>163</v>
      </c>
      <c r="E2512" s="21" t="s">
        <v>163</v>
      </c>
      <c r="F2512" s="22"/>
      <c r="G2512" s="21" t="s">
        <v>163</v>
      </c>
      <c r="H2512" s="20" t="s">
        <v>163</v>
      </c>
      <c r="I2512" s="23" t="s">
        <v>163</v>
      </c>
      <c r="J2512" s="23" t="s">
        <v>163</v>
      </c>
      <c r="K2512" s="24" t="s">
        <v>163</v>
      </c>
      <c r="L2512" s="20" t="s">
        <v>163</v>
      </c>
      <c r="M2512" s="12"/>
      <c r="N2512" s="12"/>
      <c r="O2512" s="12"/>
      <c r="P2512" s="12"/>
      <c r="Q2512" s="12"/>
      <c r="R2512" s="5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12"/>
      <c r="AF2512" s="12"/>
    </row>
    <row r="2513" spans="1:32" ht="15" customHeight="1">
      <c r="A2513" s="14"/>
      <c r="B2513" s="3"/>
      <c r="C2513" s="20" t="s">
        <v>163</v>
      </c>
      <c r="D2513" s="21" t="s">
        <v>163</v>
      </c>
      <c r="E2513" s="21" t="s">
        <v>163</v>
      </c>
      <c r="F2513" s="22"/>
      <c r="G2513" s="21" t="s">
        <v>163</v>
      </c>
      <c r="H2513" s="20" t="s">
        <v>163</v>
      </c>
      <c r="I2513" s="23" t="s">
        <v>163</v>
      </c>
      <c r="J2513" s="23" t="s">
        <v>163</v>
      </c>
      <c r="K2513" s="24" t="s">
        <v>163</v>
      </c>
      <c r="L2513" s="20" t="s">
        <v>163</v>
      </c>
      <c r="M2513" s="12"/>
      <c r="N2513" s="12"/>
      <c r="O2513" s="12"/>
      <c r="P2513" s="12"/>
      <c r="Q2513" s="12"/>
      <c r="R2513" s="5"/>
      <c r="S2513" s="20"/>
      <c r="T2513" s="20"/>
      <c r="U2513" s="20"/>
      <c r="V2513" s="20"/>
      <c r="W2513" s="20"/>
      <c r="X2513" s="20"/>
      <c r="Y2513" s="20"/>
      <c r="Z2513" s="20"/>
      <c r="AA2513" s="20"/>
      <c r="AB2513" s="20"/>
      <c r="AC2513" s="20"/>
      <c r="AD2513" s="20"/>
      <c r="AE2513" s="12"/>
      <c r="AF2513" s="12"/>
    </row>
    <row r="2514" spans="1:32" ht="15" customHeight="1">
      <c r="A2514" s="14"/>
      <c r="B2514" s="3"/>
      <c r="C2514" s="20" t="s">
        <v>163</v>
      </c>
      <c r="D2514" s="21" t="s">
        <v>163</v>
      </c>
      <c r="E2514" s="21" t="s">
        <v>163</v>
      </c>
      <c r="F2514" s="22"/>
      <c r="G2514" s="21" t="s">
        <v>163</v>
      </c>
      <c r="H2514" s="20" t="s">
        <v>163</v>
      </c>
      <c r="I2514" s="23" t="s">
        <v>163</v>
      </c>
      <c r="J2514" s="23" t="s">
        <v>163</v>
      </c>
      <c r="K2514" s="24" t="s">
        <v>163</v>
      </c>
      <c r="L2514" s="20" t="s">
        <v>163</v>
      </c>
      <c r="M2514" s="12"/>
      <c r="N2514" s="12"/>
      <c r="O2514" s="12"/>
      <c r="P2514" s="12"/>
      <c r="Q2514" s="12"/>
      <c r="R2514" s="5"/>
      <c r="S2514" s="20"/>
      <c r="T2514" s="20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0"/>
      <c r="AE2514" s="12"/>
      <c r="AF2514" s="12"/>
    </row>
    <row r="2515" spans="1:32" ht="15" customHeight="1">
      <c r="A2515" s="14"/>
      <c r="B2515" s="3"/>
      <c r="C2515" s="20" t="s">
        <v>163</v>
      </c>
      <c r="D2515" s="21" t="s">
        <v>163</v>
      </c>
      <c r="E2515" s="21" t="s">
        <v>163</v>
      </c>
      <c r="F2515" s="22"/>
      <c r="G2515" s="21" t="s">
        <v>163</v>
      </c>
      <c r="H2515" s="20" t="s">
        <v>163</v>
      </c>
      <c r="I2515" s="23" t="s">
        <v>163</v>
      </c>
      <c r="J2515" s="23" t="s">
        <v>163</v>
      </c>
      <c r="K2515" s="24" t="s">
        <v>163</v>
      </c>
      <c r="L2515" s="20" t="s">
        <v>163</v>
      </c>
      <c r="M2515" s="12"/>
      <c r="N2515" s="12"/>
      <c r="O2515" s="12"/>
      <c r="P2515" s="12"/>
      <c r="Q2515" s="12"/>
      <c r="R2515" s="5"/>
      <c r="S2515" s="20"/>
      <c r="T2515" s="20"/>
      <c r="U2515" s="20"/>
      <c r="V2515" s="20"/>
      <c r="W2515" s="20"/>
      <c r="X2515" s="20"/>
      <c r="Y2515" s="20"/>
      <c r="Z2515" s="20"/>
      <c r="AA2515" s="20"/>
      <c r="AB2515" s="20"/>
      <c r="AC2515" s="20"/>
      <c r="AD2515" s="20"/>
      <c r="AE2515" s="12"/>
      <c r="AF2515" s="12"/>
    </row>
    <row r="2516" spans="1:32" ht="15" customHeight="1">
      <c r="A2516" s="14"/>
      <c r="B2516" s="3"/>
      <c r="C2516" s="20" t="s">
        <v>163</v>
      </c>
      <c r="D2516" s="21" t="s">
        <v>163</v>
      </c>
      <c r="E2516" s="21" t="s">
        <v>163</v>
      </c>
      <c r="F2516" s="22"/>
      <c r="G2516" s="21" t="s">
        <v>163</v>
      </c>
      <c r="H2516" s="20" t="s">
        <v>163</v>
      </c>
      <c r="I2516" s="23" t="s">
        <v>163</v>
      </c>
      <c r="J2516" s="23" t="s">
        <v>163</v>
      </c>
      <c r="K2516" s="24" t="s">
        <v>163</v>
      </c>
      <c r="L2516" s="20" t="s">
        <v>163</v>
      </c>
      <c r="M2516" s="12"/>
      <c r="N2516" s="12"/>
      <c r="O2516" s="12"/>
      <c r="P2516" s="12"/>
      <c r="Q2516" s="12"/>
      <c r="R2516" s="5"/>
      <c r="S2516" s="20"/>
      <c r="T2516" s="20"/>
      <c r="U2516" s="20"/>
      <c r="V2516" s="20"/>
      <c r="W2516" s="20"/>
      <c r="X2516" s="20"/>
      <c r="Y2516" s="20"/>
      <c r="Z2516" s="20"/>
      <c r="AA2516" s="20"/>
      <c r="AB2516" s="20"/>
      <c r="AC2516" s="20"/>
      <c r="AD2516" s="20"/>
      <c r="AE2516" s="12"/>
      <c r="AF2516" s="12"/>
    </row>
    <row r="2517" spans="1:32" ht="15" customHeight="1">
      <c r="A2517" s="14"/>
      <c r="B2517" s="3"/>
      <c r="C2517" s="20" t="s">
        <v>163</v>
      </c>
      <c r="D2517" s="21" t="s">
        <v>163</v>
      </c>
      <c r="E2517" s="21" t="s">
        <v>163</v>
      </c>
      <c r="F2517" s="22"/>
      <c r="G2517" s="21" t="s">
        <v>163</v>
      </c>
      <c r="H2517" s="20" t="s">
        <v>163</v>
      </c>
      <c r="I2517" s="23" t="s">
        <v>163</v>
      </c>
      <c r="J2517" s="23" t="s">
        <v>163</v>
      </c>
      <c r="K2517" s="24" t="s">
        <v>163</v>
      </c>
      <c r="L2517" s="20" t="s">
        <v>163</v>
      </c>
      <c r="M2517" s="12"/>
      <c r="N2517" s="12"/>
      <c r="O2517" s="12"/>
      <c r="P2517" s="12"/>
      <c r="Q2517" s="12"/>
      <c r="R2517" s="5"/>
      <c r="S2517" s="20"/>
      <c r="T2517" s="20"/>
      <c r="U2517" s="20"/>
      <c r="V2517" s="20"/>
      <c r="W2517" s="20"/>
      <c r="X2517" s="20"/>
      <c r="Y2517" s="20"/>
      <c r="Z2517" s="20"/>
      <c r="AA2517" s="20"/>
      <c r="AB2517" s="20"/>
      <c r="AC2517" s="20"/>
      <c r="AD2517" s="20"/>
      <c r="AE2517" s="12"/>
      <c r="AF2517" s="12"/>
    </row>
    <row r="2518" spans="1:32" ht="15" customHeight="1">
      <c r="A2518" s="14"/>
      <c r="B2518" s="3"/>
      <c r="C2518" s="20" t="s">
        <v>163</v>
      </c>
      <c r="D2518" s="21" t="s">
        <v>163</v>
      </c>
      <c r="E2518" s="21" t="s">
        <v>163</v>
      </c>
      <c r="F2518" s="22"/>
      <c r="G2518" s="21" t="s">
        <v>163</v>
      </c>
      <c r="H2518" s="20" t="s">
        <v>163</v>
      </c>
      <c r="I2518" s="23" t="s">
        <v>163</v>
      </c>
      <c r="J2518" s="23" t="s">
        <v>163</v>
      </c>
      <c r="K2518" s="24" t="s">
        <v>163</v>
      </c>
      <c r="L2518" s="20" t="s">
        <v>163</v>
      </c>
      <c r="M2518" s="12"/>
      <c r="N2518" s="12"/>
      <c r="O2518" s="12"/>
      <c r="P2518" s="12"/>
      <c r="Q2518" s="12"/>
      <c r="R2518" s="5"/>
      <c r="S2518" s="20"/>
      <c r="T2518" s="20"/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0"/>
      <c r="AE2518" s="12"/>
      <c r="AF2518" s="12"/>
    </row>
    <row r="2519" spans="1:32" ht="15" customHeight="1">
      <c r="A2519" s="14"/>
      <c r="B2519" s="3"/>
      <c r="C2519" s="20" t="s">
        <v>163</v>
      </c>
      <c r="D2519" s="21" t="s">
        <v>163</v>
      </c>
      <c r="E2519" s="21" t="s">
        <v>163</v>
      </c>
      <c r="F2519" s="22"/>
      <c r="G2519" s="21" t="s">
        <v>163</v>
      </c>
      <c r="H2519" s="20" t="s">
        <v>163</v>
      </c>
      <c r="I2519" s="23" t="s">
        <v>163</v>
      </c>
      <c r="J2519" s="23" t="s">
        <v>163</v>
      </c>
      <c r="K2519" s="24" t="s">
        <v>163</v>
      </c>
      <c r="L2519" s="20" t="s">
        <v>163</v>
      </c>
      <c r="M2519" s="12"/>
      <c r="N2519" s="12"/>
      <c r="O2519" s="12"/>
      <c r="P2519" s="12"/>
      <c r="Q2519" s="12"/>
      <c r="R2519" s="5"/>
      <c r="S2519" s="20"/>
      <c r="T2519" s="20"/>
      <c r="U2519" s="20"/>
      <c r="V2519" s="20"/>
      <c r="W2519" s="20"/>
      <c r="X2519" s="20"/>
      <c r="Y2519" s="20"/>
      <c r="Z2519" s="20"/>
      <c r="AA2519" s="20"/>
      <c r="AB2519" s="20"/>
      <c r="AC2519" s="20"/>
      <c r="AD2519" s="20"/>
      <c r="AE2519" s="12"/>
      <c r="AF2519" s="12"/>
    </row>
    <row r="2520" spans="1:32" ht="15" customHeight="1">
      <c r="A2520" s="14"/>
      <c r="B2520" s="3"/>
      <c r="C2520" s="20" t="s">
        <v>163</v>
      </c>
      <c r="D2520" s="21" t="s">
        <v>163</v>
      </c>
      <c r="E2520" s="21" t="s">
        <v>163</v>
      </c>
      <c r="F2520" s="22"/>
      <c r="G2520" s="21" t="s">
        <v>163</v>
      </c>
      <c r="H2520" s="20" t="s">
        <v>163</v>
      </c>
      <c r="I2520" s="23" t="s">
        <v>163</v>
      </c>
      <c r="J2520" s="23" t="s">
        <v>163</v>
      </c>
      <c r="K2520" s="24" t="s">
        <v>163</v>
      </c>
      <c r="L2520" s="20" t="s">
        <v>163</v>
      </c>
      <c r="M2520" s="12"/>
      <c r="N2520" s="12"/>
      <c r="O2520" s="12"/>
      <c r="P2520" s="12"/>
      <c r="Q2520" s="12"/>
      <c r="R2520" s="5"/>
      <c r="S2520" s="20"/>
      <c r="T2520" s="20"/>
      <c r="U2520" s="20"/>
      <c r="V2520" s="20"/>
      <c r="W2520" s="20"/>
      <c r="X2520" s="20"/>
      <c r="Y2520" s="20"/>
      <c r="Z2520" s="20"/>
      <c r="AA2520" s="20"/>
      <c r="AB2520" s="20"/>
      <c r="AC2520" s="20"/>
      <c r="AD2520" s="20"/>
      <c r="AE2520" s="12"/>
      <c r="AF2520" s="12"/>
    </row>
    <row r="2521" spans="1:32" ht="15" customHeight="1">
      <c r="A2521" s="14"/>
      <c r="B2521" s="3"/>
      <c r="C2521" s="20" t="s">
        <v>163</v>
      </c>
      <c r="D2521" s="21" t="s">
        <v>163</v>
      </c>
      <c r="E2521" s="21" t="s">
        <v>163</v>
      </c>
      <c r="F2521" s="22"/>
      <c r="G2521" s="21" t="s">
        <v>163</v>
      </c>
      <c r="H2521" s="20" t="s">
        <v>163</v>
      </c>
      <c r="I2521" s="23" t="s">
        <v>163</v>
      </c>
      <c r="J2521" s="23" t="s">
        <v>163</v>
      </c>
      <c r="K2521" s="24" t="s">
        <v>163</v>
      </c>
      <c r="L2521" s="20" t="s">
        <v>163</v>
      </c>
      <c r="M2521" s="12"/>
      <c r="N2521" s="12"/>
      <c r="O2521" s="12"/>
      <c r="P2521" s="12"/>
      <c r="Q2521" s="12"/>
      <c r="R2521" s="5"/>
      <c r="S2521" s="20"/>
      <c r="T2521" s="20"/>
      <c r="U2521" s="20"/>
      <c r="V2521" s="20"/>
      <c r="W2521" s="20"/>
      <c r="X2521" s="20"/>
      <c r="Y2521" s="20"/>
      <c r="Z2521" s="20"/>
      <c r="AA2521" s="20"/>
      <c r="AB2521" s="20"/>
      <c r="AC2521" s="20"/>
      <c r="AD2521" s="20"/>
      <c r="AE2521" s="12"/>
      <c r="AF2521" s="12"/>
    </row>
    <row r="2522" spans="1:32" ht="15" customHeight="1">
      <c r="A2522" s="14"/>
      <c r="B2522" s="3"/>
      <c r="C2522" s="20" t="s">
        <v>163</v>
      </c>
      <c r="D2522" s="21" t="s">
        <v>163</v>
      </c>
      <c r="E2522" s="21" t="s">
        <v>163</v>
      </c>
      <c r="F2522" s="22"/>
      <c r="G2522" s="21" t="s">
        <v>163</v>
      </c>
      <c r="H2522" s="20" t="s">
        <v>163</v>
      </c>
      <c r="I2522" s="23" t="s">
        <v>163</v>
      </c>
      <c r="J2522" s="23" t="s">
        <v>163</v>
      </c>
      <c r="K2522" s="24" t="s">
        <v>163</v>
      </c>
      <c r="L2522" s="20" t="s">
        <v>163</v>
      </c>
      <c r="M2522" s="12"/>
      <c r="N2522" s="12"/>
      <c r="O2522" s="12"/>
      <c r="P2522" s="12"/>
      <c r="Q2522" s="12"/>
      <c r="R2522" s="5"/>
      <c r="S2522" s="20"/>
      <c r="T2522" s="20"/>
      <c r="U2522" s="20"/>
      <c r="V2522" s="20"/>
      <c r="W2522" s="20"/>
      <c r="X2522" s="20"/>
      <c r="Y2522" s="20"/>
      <c r="Z2522" s="20"/>
      <c r="AA2522" s="20"/>
      <c r="AB2522" s="20"/>
      <c r="AC2522" s="20"/>
      <c r="AD2522" s="20"/>
      <c r="AE2522" s="12"/>
      <c r="AF2522" s="12"/>
    </row>
    <row r="2523" spans="1:32" ht="15" customHeight="1">
      <c r="A2523" s="14"/>
      <c r="B2523" s="3"/>
      <c r="C2523" s="20" t="s">
        <v>163</v>
      </c>
      <c r="D2523" s="21" t="s">
        <v>163</v>
      </c>
      <c r="E2523" s="21" t="s">
        <v>163</v>
      </c>
      <c r="F2523" s="22"/>
      <c r="G2523" s="21" t="s">
        <v>163</v>
      </c>
      <c r="H2523" s="20" t="s">
        <v>163</v>
      </c>
      <c r="I2523" s="23" t="s">
        <v>163</v>
      </c>
      <c r="J2523" s="23" t="s">
        <v>163</v>
      </c>
      <c r="K2523" s="24" t="s">
        <v>163</v>
      </c>
      <c r="L2523" s="20" t="s">
        <v>163</v>
      </c>
      <c r="M2523" s="12"/>
      <c r="N2523" s="12"/>
      <c r="O2523" s="12"/>
      <c r="P2523" s="12"/>
      <c r="Q2523" s="12"/>
      <c r="R2523" s="5"/>
      <c r="S2523" s="20"/>
      <c r="T2523" s="20"/>
      <c r="U2523" s="20"/>
      <c r="V2523" s="20"/>
      <c r="W2523" s="20"/>
      <c r="X2523" s="20"/>
      <c r="Y2523" s="20"/>
      <c r="Z2523" s="20"/>
      <c r="AA2523" s="20"/>
      <c r="AB2523" s="20"/>
      <c r="AC2523" s="20"/>
      <c r="AD2523" s="20"/>
      <c r="AE2523" s="12"/>
      <c r="AF2523" s="12"/>
    </row>
    <row r="2524" spans="1:32" ht="15" customHeight="1">
      <c r="A2524" s="14"/>
      <c r="B2524" s="3"/>
      <c r="C2524" s="20" t="s">
        <v>163</v>
      </c>
      <c r="D2524" s="21" t="s">
        <v>163</v>
      </c>
      <c r="E2524" s="21" t="s">
        <v>163</v>
      </c>
      <c r="F2524" s="22"/>
      <c r="G2524" s="21" t="s">
        <v>163</v>
      </c>
      <c r="H2524" s="20" t="s">
        <v>163</v>
      </c>
      <c r="I2524" s="23" t="s">
        <v>163</v>
      </c>
      <c r="J2524" s="23" t="s">
        <v>163</v>
      </c>
      <c r="K2524" s="24" t="s">
        <v>163</v>
      </c>
      <c r="L2524" s="20" t="s">
        <v>163</v>
      </c>
      <c r="M2524" s="12"/>
      <c r="N2524" s="12"/>
      <c r="O2524" s="12"/>
      <c r="P2524" s="12"/>
      <c r="Q2524" s="12"/>
      <c r="R2524" s="5"/>
      <c r="S2524" s="20"/>
      <c r="T2524" s="20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0"/>
      <c r="AE2524" s="12"/>
      <c r="AF2524" s="12"/>
    </row>
    <row r="2525" spans="1:32" ht="15" customHeight="1">
      <c r="A2525" s="14"/>
      <c r="B2525" s="3"/>
      <c r="C2525" s="20" t="s">
        <v>163</v>
      </c>
      <c r="D2525" s="21" t="s">
        <v>163</v>
      </c>
      <c r="E2525" s="21" t="s">
        <v>163</v>
      </c>
      <c r="F2525" s="22"/>
      <c r="G2525" s="21" t="s">
        <v>163</v>
      </c>
      <c r="H2525" s="20" t="s">
        <v>163</v>
      </c>
      <c r="I2525" s="23" t="s">
        <v>163</v>
      </c>
      <c r="J2525" s="23" t="s">
        <v>163</v>
      </c>
      <c r="K2525" s="24" t="s">
        <v>163</v>
      </c>
      <c r="L2525" s="20" t="s">
        <v>163</v>
      </c>
      <c r="M2525" s="12"/>
      <c r="N2525" s="12"/>
      <c r="O2525" s="12"/>
      <c r="P2525" s="12"/>
      <c r="Q2525" s="12"/>
      <c r="R2525" s="5"/>
      <c r="S2525" s="20"/>
      <c r="T2525" s="20"/>
      <c r="U2525" s="20"/>
      <c r="V2525" s="20"/>
      <c r="W2525" s="20"/>
      <c r="X2525" s="20"/>
      <c r="Y2525" s="20"/>
      <c r="Z2525" s="20"/>
      <c r="AA2525" s="20"/>
      <c r="AB2525" s="20"/>
      <c r="AC2525" s="20"/>
      <c r="AD2525" s="20"/>
      <c r="AE2525" s="12"/>
      <c r="AF2525" s="12"/>
    </row>
    <row r="2526" spans="1:32" ht="15" customHeight="1">
      <c r="A2526" s="14"/>
      <c r="B2526" s="3"/>
      <c r="C2526" s="20" t="s">
        <v>163</v>
      </c>
      <c r="D2526" s="21" t="s">
        <v>163</v>
      </c>
      <c r="E2526" s="21" t="s">
        <v>163</v>
      </c>
      <c r="F2526" s="22"/>
      <c r="G2526" s="21" t="s">
        <v>163</v>
      </c>
      <c r="H2526" s="20" t="s">
        <v>163</v>
      </c>
      <c r="I2526" s="23" t="s">
        <v>163</v>
      </c>
      <c r="J2526" s="23" t="s">
        <v>163</v>
      </c>
      <c r="K2526" s="24" t="s">
        <v>163</v>
      </c>
      <c r="L2526" s="20" t="s">
        <v>163</v>
      </c>
      <c r="M2526" s="12"/>
      <c r="N2526" s="12"/>
      <c r="O2526" s="12"/>
      <c r="P2526" s="12"/>
      <c r="Q2526" s="12"/>
      <c r="R2526" s="5"/>
      <c r="S2526" s="20"/>
      <c r="T2526" s="20"/>
      <c r="U2526" s="20"/>
      <c r="V2526" s="20"/>
      <c r="W2526" s="20"/>
      <c r="X2526" s="20"/>
      <c r="Y2526" s="20"/>
      <c r="Z2526" s="20"/>
      <c r="AA2526" s="20"/>
      <c r="AB2526" s="20"/>
      <c r="AC2526" s="20"/>
      <c r="AD2526" s="20"/>
      <c r="AE2526" s="12"/>
      <c r="AF2526" s="12"/>
    </row>
    <row r="2527" spans="1:32" ht="15" customHeight="1">
      <c r="A2527" s="14"/>
      <c r="B2527" s="3"/>
      <c r="C2527" s="20" t="s">
        <v>163</v>
      </c>
      <c r="D2527" s="21" t="s">
        <v>163</v>
      </c>
      <c r="E2527" s="21" t="s">
        <v>163</v>
      </c>
      <c r="F2527" s="22"/>
      <c r="G2527" s="21" t="s">
        <v>163</v>
      </c>
      <c r="H2527" s="20" t="s">
        <v>163</v>
      </c>
      <c r="I2527" s="23" t="s">
        <v>163</v>
      </c>
      <c r="J2527" s="23" t="s">
        <v>163</v>
      </c>
      <c r="K2527" s="24" t="s">
        <v>163</v>
      </c>
      <c r="L2527" s="20" t="s">
        <v>163</v>
      </c>
      <c r="M2527" s="12"/>
      <c r="N2527" s="12"/>
      <c r="O2527" s="12"/>
      <c r="P2527" s="12"/>
      <c r="Q2527" s="12"/>
      <c r="R2527" s="5"/>
      <c r="S2527" s="20"/>
      <c r="T2527" s="20"/>
      <c r="U2527" s="20"/>
      <c r="V2527" s="20"/>
      <c r="W2527" s="20"/>
      <c r="X2527" s="20"/>
      <c r="Y2527" s="20"/>
      <c r="Z2527" s="20"/>
      <c r="AA2527" s="20"/>
      <c r="AB2527" s="20"/>
      <c r="AC2527" s="20"/>
      <c r="AD2527" s="20"/>
      <c r="AE2527" s="12"/>
      <c r="AF2527" s="12"/>
    </row>
    <row r="2528" spans="1:32" ht="15" customHeight="1">
      <c r="A2528" s="14"/>
      <c r="B2528" s="3"/>
      <c r="C2528" s="20" t="s">
        <v>163</v>
      </c>
      <c r="D2528" s="21" t="s">
        <v>163</v>
      </c>
      <c r="E2528" s="21" t="s">
        <v>163</v>
      </c>
      <c r="F2528" s="22"/>
      <c r="G2528" s="21" t="s">
        <v>163</v>
      </c>
      <c r="H2528" s="20" t="s">
        <v>163</v>
      </c>
      <c r="I2528" s="23" t="s">
        <v>163</v>
      </c>
      <c r="J2528" s="23" t="s">
        <v>163</v>
      </c>
      <c r="K2528" s="24" t="s">
        <v>163</v>
      </c>
      <c r="L2528" s="20" t="s">
        <v>163</v>
      </c>
      <c r="M2528" s="12"/>
      <c r="N2528" s="12"/>
      <c r="O2528" s="12"/>
      <c r="P2528" s="12"/>
      <c r="Q2528" s="12"/>
      <c r="R2528" s="5"/>
      <c r="S2528" s="20"/>
      <c r="T2528" s="20"/>
      <c r="U2528" s="20"/>
      <c r="V2528" s="20"/>
      <c r="W2528" s="20"/>
      <c r="X2528" s="20"/>
      <c r="Y2528" s="20"/>
      <c r="Z2528" s="20"/>
      <c r="AA2528" s="20"/>
      <c r="AB2528" s="20"/>
      <c r="AC2528" s="20"/>
      <c r="AD2528" s="20"/>
      <c r="AE2528" s="12"/>
      <c r="AF2528" s="12"/>
    </row>
    <row r="2529" spans="1:32" ht="15" customHeight="1">
      <c r="A2529" s="14"/>
      <c r="B2529" s="3"/>
      <c r="C2529" s="20" t="s">
        <v>163</v>
      </c>
      <c r="D2529" s="21" t="s">
        <v>163</v>
      </c>
      <c r="E2529" s="21" t="s">
        <v>163</v>
      </c>
      <c r="F2529" s="22"/>
      <c r="G2529" s="21" t="s">
        <v>163</v>
      </c>
      <c r="H2529" s="20" t="s">
        <v>163</v>
      </c>
      <c r="I2529" s="23" t="s">
        <v>163</v>
      </c>
      <c r="J2529" s="23" t="s">
        <v>163</v>
      </c>
      <c r="K2529" s="24" t="s">
        <v>163</v>
      </c>
      <c r="L2529" s="20" t="s">
        <v>163</v>
      </c>
      <c r="M2529" s="12"/>
      <c r="N2529" s="12"/>
      <c r="O2529" s="12"/>
      <c r="P2529" s="12"/>
      <c r="Q2529" s="12"/>
      <c r="R2529" s="5"/>
      <c r="S2529" s="20"/>
      <c r="T2529" s="20"/>
      <c r="U2529" s="20"/>
      <c r="V2529" s="20"/>
      <c r="W2529" s="20"/>
      <c r="X2529" s="20"/>
      <c r="Y2529" s="20"/>
      <c r="Z2529" s="20"/>
      <c r="AA2529" s="20"/>
      <c r="AB2529" s="20"/>
      <c r="AC2529" s="20"/>
      <c r="AD2529" s="20"/>
      <c r="AE2529" s="12"/>
      <c r="AF2529" s="12"/>
    </row>
    <row r="2530" spans="1:32" ht="15" customHeight="1">
      <c r="A2530" s="14"/>
      <c r="B2530" s="3"/>
      <c r="C2530" s="20" t="s">
        <v>163</v>
      </c>
      <c r="D2530" s="21" t="s">
        <v>163</v>
      </c>
      <c r="E2530" s="21" t="s">
        <v>163</v>
      </c>
      <c r="F2530" s="22"/>
      <c r="G2530" s="21" t="s">
        <v>163</v>
      </c>
      <c r="H2530" s="20" t="s">
        <v>163</v>
      </c>
      <c r="I2530" s="23" t="s">
        <v>163</v>
      </c>
      <c r="J2530" s="23" t="s">
        <v>163</v>
      </c>
      <c r="K2530" s="24" t="s">
        <v>163</v>
      </c>
      <c r="L2530" s="20" t="s">
        <v>163</v>
      </c>
      <c r="M2530" s="12"/>
      <c r="N2530" s="12"/>
      <c r="O2530" s="12"/>
      <c r="P2530" s="12"/>
      <c r="Q2530" s="12"/>
      <c r="R2530" s="5"/>
      <c r="S2530" s="20"/>
      <c r="T2530" s="20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0"/>
      <c r="AE2530" s="12"/>
      <c r="AF2530" s="12"/>
    </row>
    <row r="2531" spans="1:32" ht="15" customHeight="1">
      <c r="A2531" s="14"/>
      <c r="B2531" s="3"/>
      <c r="C2531" s="20" t="s">
        <v>163</v>
      </c>
      <c r="D2531" s="21" t="s">
        <v>163</v>
      </c>
      <c r="E2531" s="21" t="s">
        <v>163</v>
      </c>
      <c r="F2531" s="22"/>
      <c r="G2531" s="21" t="s">
        <v>163</v>
      </c>
      <c r="H2531" s="20" t="s">
        <v>163</v>
      </c>
      <c r="I2531" s="23" t="s">
        <v>163</v>
      </c>
      <c r="J2531" s="23" t="s">
        <v>163</v>
      </c>
      <c r="K2531" s="24" t="s">
        <v>163</v>
      </c>
      <c r="L2531" s="20" t="s">
        <v>163</v>
      </c>
      <c r="M2531" s="12"/>
      <c r="N2531" s="12"/>
      <c r="O2531" s="12"/>
      <c r="P2531" s="12"/>
      <c r="Q2531" s="12"/>
      <c r="R2531" s="5"/>
      <c r="S2531" s="20"/>
      <c r="T2531" s="20"/>
      <c r="U2531" s="20"/>
      <c r="V2531" s="20"/>
      <c r="W2531" s="20"/>
      <c r="X2531" s="20"/>
      <c r="Y2531" s="20"/>
      <c r="Z2531" s="20"/>
      <c r="AA2531" s="20"/>
      <c r="AB2531" s="20"/>
      <c r="AC2531" s="20"/>
      <c r="AD2531" s="20"/>
      <c r="AE2531" s="12"/>
      <c r="AF2531" s="12"/>
    </row>
    <row r="2532" spans="1:32" ht="15" customHeight="1">
      <c r="A2532" s="14"/>
      <c r="B2532" s="3"/>
      <c r="C2532" s="20" t="s">
        <v>163</v>
      </c>
      <c r="D2532" s="21" t="s">
        <v>163</v>
      </c>
      <c r="E2532" s="21" t="s">
        <v>163</v>
      </c>
      <c r="F2532" s="22"/>
      <c r="G2532" s="21" t="s">
        <v>163</v>
      </c>
      <c r="H2532" s="20" t="s">
        <v>163</v>
      </c>
      <c r="I2532" s="23" t="s">
        <v>163</v>
      </c>
      <c r="J2532" s="23" t="s">
        <v>163</v>
      </c>
      <c r="K2532" s="24" t="s">
        <v>163</v>
      </c>
      <c r="L2532" s="20" t="s">
        <v>163</v>
      </c>
      <c r="M2532" s="12"/>
      <c r="N2532" s="12"/>
      <c r="O2532" s="12"/>
      <c r="P2532" s="12"/>
      <c r="Q2532" s="12"/>
      <c r="R2532" s="5"/>
      <c r="S2532" s="20"/>
      <c r="T2532" s="20"/>
      <c r="U2532" s="20"/>
      <c r="V2532" s="20"/>
      <c r="W2532" s="20"/>
      <c r="X2532" s="20"/>
      <c r="Y2532" s="20"/>
      <c r="Z2532" s="20"/>
      <c r="AA2532" s="20"/>
      <c r="AB2532" s="20"/>
      <c r="AC2532" s="20"/>
      <c r="AD2532" s="20"/>
      <c r="AE2532" s="12"/>
      <c r="AF2532" s="12"/>
    </row>
    <row r="2533" spans="1:32" ht="15" customHeight="1">
      <c r="A2533" s="14"/>
      <c r="B2533" s="3"/>
      <c r="C2533" s="20" t="s">
        <v>163</v>
      </c>
      <c r="D2533" s="21" t="s">
        <v>163</v>
      </c>
      <c r="E2533" s="21" t="s">
        <v>163</v>
      </c>
      <c r="F2533" s="22"/>
      <c r="G2533" s="21" t="s">
        <v>163</v>
      </c>
      <c r="H2533" s="20" t="s">
        <v>163</v>
      </c>
      <c r="I2533" s="23" t="s">
        <v>163</v>
      </c>
      <c r="J2533" s="23" t="s">
        <v>163</v>
      </c>
      <c r="K2533" s="24" t="s">
        <v>163</v>
      </c>
      <c r="L2533" s="20" t="s">
        <v>163</v>
      </c>
      <c r="M2533" s="12"/>
      <c r="N2533" s="12"/>
      <c r="O2533" s="12"/>
      <c r="P2533" s="12"/>
      <c r="Q2533" s="12"/>
      <c r="R2533" s="5"/>
      <c r="S2533" s="20"/>
      <c r="T2533" s="20"/>
      <c r="U2533" s="20"/>
      <c r="V2533" s="20"/>
      <c r="W2533" s="20"/>
      <c r="X2533" s="20"/>
      <c r="Y2533" s="20"/>
      <c r="Z2533" s="20"/>
      <c r="AA2533" s="20"/>
      <c r="AB2533" s="20"/>
      <c r="AC2533" s="20"/>
      <c r="AD2533" s="20"/>
      <c r="AE2533" s="12"/>
      <c r="AF2533" s="12"/>
    </row>
    <row r="2534" spans="1:32" ht="15" customHeight="1">
      <c r="A2534" s="14"/>
      <c r="B2534" s="3"/>
      <c r="C2534" s="20" t="s">
        <v>163</v>
      </c>
      <c r="D2534" s="21" t="s">
        <v>163</v>
      </c>
      <c r="E2534" s="21" t="s">
        <v>163</v>
      </c>
      <c r="F2534" s="22"/>
      <c r="G2534" s="21" t="s">
        <v>163</v>
      </c>
      <c r="H2534" s="20" t="s">
        <v>163</v>
      </c>
      <c r="I2534" s="23" t="s">
        <v>163</v>
      </c>
      <c r="J2534" s="23" t="s">
        <v>163</v>
      </c>
      <c r="K2534" s="24" t="s">
        <v>163</v>
      </c>
      <c r="L2534" s="20" t="s">
        <v>163</v>
      </c>
      <c r="M2534" s="12"/>
      <c r="N2534" s="12"/>
      <c r="O2534" s="12"/>
      <c r="P2534" s="12"/>
      <c r="Q2534" s="12"/>
      <c r="R2534" s="5"/>
      <c r="S2534" s="20"/>
      <c r="T2534" s="20"/>
      <c r="U2534" s="20"/>
      <c r="V2534" s="20"/>
      <c r="W2534" s="20"/>
      <c r="X2534" s="20"/>
      <c r="Y2534" s="20"/>
      <c r="Z2534" s="20"/>
      <c r="AA2534" s="20"/>
      <c r="AB2534" s="20"/>
      <c r="AC2534" s="20"/>
      <c r="AD2534" s="20"/>
      <c r="AE2534" s="12"/>
      <c r="AF2534" s="12"/>
    </row>
    <row r="2535" spans="1:32" ht="15" customHeight="1">
      <c r="A2535" s="14"/>
      <c r="B2535" s="3"/>
      <c r="C2535" s="20" t="s">
        <v>163</v>
      </c>
      <c r="D2535" s="21" t="s">
        <v>163</v>
      </c>
      <c r="E2535" s="21" t="s">
        <v>163</v>
      </c>
      <c r="F2535" s="22"/>
      <c r="G2535" s="21" t="s">
        <v>163</v>
      </c>
      <c r="H2535" s="20" t="s">
        <v>163</v>
      </c>
      <c r="I2535" s="23" t="s">
        <v>163</v>
      </c>
      <c r="J2535" s="23" t="s">
        <v>163</v>
      </c>
      <c r="K2535" s="24" t="s">
        <v>163</v>
      </c>
      <c r="L2535" s="20" t="s">
        <v>163</v>
      </c>
      <c r="M2535" s="12"/>
      <c r="N2535" s="12"/>
      <c r="O2535" s="12"/>
      <c r="P2535" s="12"/>
      <c r="Q2535" s="12"/>
      <c r="R2535" s="5"/>
      <c r="S2535" s="20"/>
      <c r="T2535" s="20"/>
      <c r="U2535" s="20"/>
      <c r="V2535" s="20"/>
      <c r="W2535" s="20"/>
      <c r="X2535" s="20"/>
      <c r="Y2535" s="20"/>
      <c r="Z2535" s="20"/>
      <c r="AA2535" s="20"/>
      <c r="AB2535" s="20"/>
      <c r="AC2535" s="20"/>
      <c r="AD2535" s="20"/>
      <c r="AE2535" s="12"/>
      <c r="AF2535" s="12"/>
    </row>
    <row r="2536" spans="1:32" ht="15" customHeight="1">
      <c r="A2536" s="14"/>
      <c r="B2536" s="3"/>
      <c r="C2536" s="20" t="s">
        <v>163</v>
      </c>
      <c r="D2536" s="21" t="s">
        <v>163</v>
      </c>
      <c r="E2536" s="21" t="s">
        <v>163</v>
      </c>
      <c r="F2536" s="22"/>
      <c r="G2536" s="21" t="s">
        <v>163</v>
      </c>
      <c r="H2536" s="20" t="s">
        <v>163</v>
      </c>
      <c r="I2536" s="23" t="s">
        <v>163</v>
      </c>
      <c r="J2536" s="23" t="s">
        <v>163</v>
      </c>
      <c r="K2536" s="24" t="s">
        <v>163</v>
      </c>
      <c r="L2536" s="20" t="s">
        <v>163</v>
      </c>
      <c r="M2536" s="12"/>
      <c r="N2536" s="12"/>
      <c r="O2536" s="12"/>
      <c r="P2536" s="12"/>
      <c r="Q2536" s="12"/>
      <c r="R2536" s="5"/>
      <c r="S2536" s="20"/>
      <c r="T2536" s="20"/>
      <c r="U2536" s="20"/>
      <c r="V2536" s="20"/>
      <c r="W2536" s="20"/>
      <c r="X2536" s="20"/>
      <c r="Y2536" s="20"/>
      <c r="Z2536" s="20"/>
      <c r="AA2536" s="20"/>
      <c r="AB2536" s="20"/>
      <c r="AC2536" s="20"/>
      <c r="AD2536" s="20"/>
      <c r="AE2536" s="12"/>
      <c r="AF2536" s="12"/>
    </row>
    <row r="2537" spans="1:32" ht="15" customHeight="1">
      <c r="A2537" s="14"/>
      <c r="B2537" s="3"/>
      <c r="C2537" s="20" t="s">
        <v>163</v>
      </c>
      <c r="D2537" s="21" t="s">
        <v>163</v>
      </c>
      <c r="E2537" s="21" t="s">
        <v>163</v>
      </c>
      <c r="F2537" s="22"/>
      <c r="G2537" s="21" t="s">
        <v>163</v>
      </c>
      <c r="H2537" s="20" t="s">
        <v>163</v>
      </c>
      <c r="I2537" s="23" t="s">
        <v>163</v>
      </c>
      <c r="J2537" s="23" t="s">
        <v>163</v>
      </c>
      <c r="K2537" s="24" t="s">
        <v>163</v>
      </c>
      <c r="L2537" s="20" t="s">
        <v>163</v>
      </c>
      <c r="M2537" s="12"/>
      <c r="N2537" s="12"/>
      <c r="O2537" s="12"/>
      <c r="P2537" s="12"/>
      <c r="Q2537" s="12"/>
      <c r="R2537" s="5"/>
      <c r="S2537" s="20"/>
      <c r="T2537" s="20"/>
      <c r="U2537" s="20"/>
      <c r="V2537" s="20"/>
      <c r="W2537" s="20"/>
      <c r="X2537" s="20"/>
      <c r="Y2537" s="20"/>
      <c r="Z2537" s="20"/>
      <c r="AA2537" s="20"/>
      <c r="AB2537" s="20"/>
      <c r="AC2537" s="20"/>
      <c r="AD2537" s="20"/>
      <c r="AE2537" s="12"/>
      <c r="AF2537" s="12"/>
    </row>
    <row r="2538" spans="1:32" ht="15" customHeight="1">
      <c r="A2538" s="14"/>
      <c r="B2538" s="3"/>
      <c r="C2538" s="20" t="s">
        <v>163</v>
      </c>
      <c r="D2538" s="21" t="s">
        <v>163</v>
      </c>
      <c r="E2538" s="21" t="s">
        <v>163</v>
      </c>
      <c r="F2538" s="22"/>
      <c r="G2538" s="21" t="s">
        <v>163</v>
      </c>
      <c r="H2538" s="20" t="s">
        <v>163</v>
      </c>
      <c r="I2538" s="23" t="s">
        <v>163</v>
      </c>
      <c r="J2538" s="23" t="s">
        <v>163</v>
      </c>
      <c r="K2538" s="24" t="s">
        <v>163</v>
      </c>
      <c r="L2538" s="20" t="s">
        <v>163</v>
      </c>
      <c r="M2538" s="12"/>
      <c r="N2538" s="12"/>
      <c r="O2538" s="12"/>
      <c r="P2538" s="12"/>
      <c r="Q2538" s="12"/>
      <c r="R2538" s="5"/>
      <c r="S2538" s="20"/>
      <c r="T2538" s="20"/>
      <c r="U2538" s="20"/>
      <c r="V2538" s="20"/>
      <c r="W2538" s="20"/>
      <c r="X2538" s="20"/>
      <c r="Y2538" s="20"/>
      <c r="Z2538" s="20"/>
      <c r="AA2538" s="20"/>
      <c r="AB2538" s="20"/>
      <c r="AC2538" s="20"/>
      <c r="AD2538" s="20"/>
      <c r="AE2538" s="12"/>
      <c r="AF2538" s="12"/>
    </row>
    <row r="2539" spans="1:32" ht="15" customHeight="1">
      <c r="A2539" s="14"/>
      <c r="B2539" s="3"/>
      <c r="C2539" s="20" t="s">
        <v>163</v>
      </c>
      <c r="D2539" s="21" t="s">
        <v>163</v>
      </c>
      <c r="E2539" s="21" t="s">
        <v>163</v>
      </c>
      <c r="F2539" s="22"/>
      <c r="G2539" s="21" t="s">
        <v>163</v>
      </c>
      <c r="H2539" s="20" t="s">
        <v>163</v>
      </c>
      <c r="I2539" s="23" t="s">
        <v>163</v>
      </c>
      <c r="J2539" s="23" t="s">
        <v>163</v>
      </c>
      <c r="K2539" s="24" t="s">
        <v>163</v>
      </c>
      <c r="L2539" s="20" t="s">
        <v>163</v>
      </c>
      <c r="M2539" s="12"/>
      <c r="N2539" s="12"/>
      <c r="O2539" s="12"/>
      <c r="P2539" s="12"/>
      <c r="Q2539" s="12"/>
      <c r="R2539" s="5"/>
      <c r="S2539" s="20"/>
      <c r="T2539" s="20"/>
      <c r="U2539" s="20"/>
      <c r="V2539" s="20"/>
      <c r="W2539" s="20"/>
      <c r="X2539" s="20"/>
      <c r="Y2539" s="20"/>
      <c r="Z2539" s="20"/>
      <c r="AA2539" s="20"/>
      <c r="AB2539" s="20"/>
      <c r="AC2539" s="20"/>
      <c r="AD2539" s="20"/>
      <c r="AE2539" s="12"/>
      <c r="AF2539" s="12"/>
    </row>
    <row r="2540" spans="1:32" ht="15" customHeight="1">
      <c r="A2540" s="14"/>
      <c r="B2540" s="3"/>
      <c r="C2540" s="20" t="s">
        <v>163</v>
      </c>
      <c r="D2540" s="21" t="s">
        <v>163</v>
      </c>
      <c r="E2540" s="21" t="s">
        <v>163</v>
      </c>
      <c r="F2540" s="22"/>
      <c r="G2540" s="21" t="s">
        <v>163</v>
      </c>
      <c r="H2540" s="20" t="s">
        <v>163</v>
      </c>
      <c r="I2540" s="23" t="s">
        <v>163</v>
      </c>
      <c r="J2540" s="23" t="s">
        <v>163</v>
      </c>
      <c r="K2540" s="24" t="s">
        <v>163</v>
      </c>
      <c r="L2540" s="20" t="s">
        <v>163</v>
      </c>
      <c r="M2540" s="12"/>
      <c r="N2540" s="12"/>
      <c r="O2540" s="12"/>
      <c r="P2540" s="12"/>
      <c r="Q2540" s="12"/>
      <c r="R2540" s="5"/>
      <c r="S2540" s="20"/>
      <c r="T2540" s="20"/>
      <c r="U2540" s="20"/>
      <c r="V2540" s="20"/>
      <c r="W2540" s="20"/>
      <c r="X2540" s="20"/>
      <c r="Y2540" s="20"/>
      <c r="Z2540" s="20"/>
      <c r="AA2540" s="20"/>
      <c r="AB2540" s="20"/>
      <c r="AC2540" s="20"/>
      <c r="AD2540" s="20"/>
      <c r="AE2540" s="12"/>
      <c r="AF2540" s="12"/>
    </row>
    <row r="2541" spans="1:32" ht="15" customHeight="1">
      <c r="A2541" s="14"/>
      <c r="B2541" s="3"/>
      <c r="C2541" s="20" t="s">
        <v>163</v>
      </c>
      <c r="D2541" s="21" t="s">
        <v>163</v>
      </c>
      <c r="E2541" s="21" t="s">
        <v>163</v>
      </c>
      <c r="F2541" s="22"/>
      <c r="G2541" s="21" t="s">
        <v>163</v>
      </c>
      <c r="H2541" s="20" t="s">
        <v>163</v>
      </c>
      <c r="I2541" s="23" t="s">
        <v>163</v>
      </c>
      <c r="J2541" s="23" t="s">
        <v>163</v>
      </c>
      <c r="K2541" s="24" t="s">
        <v>163</v>
      </c>
      <c r="L2541" s="20" t="s">
        <v>163</v>
      </c>
      <c r="M2541" s="12"/>
      <c r="N2541" s="12"/>
      <c r="O2541" s="12"/>
      <c r="P2541" s="12"/>
      <c r="Q2541" s="12"/>
      <c r="R2541" s="5"/>
      <c r="S2541" s="20"/>
      <c r="T2541" s="20"/>
      <c r="U2541" s="20"/>
      <c r="V2541" s="20"/>
      <c r="W2541" s="20"/>
      <c r="X2541" s="20"/>
      <c r="Y2541" s="20"/>
      <c r="Z2541" s="20"/>
      <c r="AA2541" s="20"/>
      <c r="AB2541" s="20"/>
      <c r="AC2541" s="20"/>
      <c r="AD2541" s="20"/>
      <c r="AE2541" s="12"/>
      <c r="AF2541" s="12"/>
    </row>
    <row r="2542" spans="1:32" ht="15" customHeight="1">
      <c r="A2542" s="14"/>
      <c r="B2542" s="3"/>
      <c r="C2542" s="20" t="s">
        <v>163</v>
      </c>
      <c r="D2542" s="21" t="s">
        <v>163</v>
      </c>
      <c r="E2542" s="21" t="s">
        <v>163</v>
      </c>
      <c r="F2542" s="22"/>
      <c r="G2542" s="21" t="s">
        <v>163</v>
      </c>
      <c r="H2542" s="20" t="s">
        <v>163</v>
      </c>
      <c r="I2542" s="23" t="s">
        <v>163</v>
      </c>
      <c r="J2542" s="23" t="s">
        <v>163</v>
      </c>
      <c r="K2542" s="24" t="s">
        <v>163</v>
      </c>
      <c r="L2542" s="20" t="s">
        <v>163</v>
      </c>
      <c r="M2542" s="12"/>
      <c r="N2542" s="12"/>
      <c r="O2542" s="12"/>
      <c r="P2542" s="12"/>
      <c r="Q2542" s="12"/>
      <c r="R2542" s="5"/>
      <c r="S2542" s="20"/>
      <c r="T2542" s="20"/>
      <c r="U2542" s="20"/>
      <c r="V2542" s="20"/>
      <c r="W2542" s="20"/>
      <c r="X2542" s="20"/>
      <c r="Y2542" s="20"/>
      <c r="Z2542" s="20"/>
      <c r="AA2542" s="20"/>
      <c r="AB2542" s="20"/>
      <c r="AC2542" s="20"/>
      <c r="AD2542" s="20"/>
      <c r="AE2542" s="12"/>
      <c r="AF2542" s="12"/>
    </row>
    <row r="2543" spans="1:32" ht="15" customHeight="1">
      <c r="A2543" s="14"/>
      <c r="B2543" s="3"/>
      <c r="C2543" s="20" t="s">
        <v>163</v>
      </c>
      <c r="D2543" s="21" t="s">
        <v>163</v>
      </c>
      <c r="E2543" s="21" t="s">
        <v>163</v>
      </c>
      <c r="F2543" s="22"/>
      <c r="G2543" s="21" t="s">
        <v>163</v>
      </c>
      <c r="H2543" s="20" t="s">
        <v>163</v>
      </c>
      <c r="I2543" s="23" t="s">
        <v>163</v>
      </c>
      <c r="J2543" s="23" t="s">
        <v>163</v>
      </c>
      <c r="K2543" s="24" t="s">
        <v>163</v>
      </c>
      <c r="L2543" s="20" t="s">
        <v>163</v>
      </c>
      <c r="M2543" s="12"/>
      <c r="N2543" s="12"/>
      <c r="O2543" s="12"/>
      <c r="P2543" s="12"/>
      <c r="Q2543" s="12"/>
      <c r="R2543" s="5"/>
      <c r="S2543" s="20"/>
      <c r="T2543" s="20"/>
      <c r="U2543" s="20"/>
      <c r="V2543" s="20"/>
      <c r="W2543" s="20"/>
      <c r="X2543" s="20"/>
      <c r="Y2543" s="20"/>
      <c r="Z2543" s="20"/>
      <c r="AA2543" s="20"/>
      <c r="AB2543" s="20"/>
      <c r="AC2543" s="20"/>
      <c r="AD2543" s="20"/>
      <c r="AE2543" s="12"/>
      <c r="AF2543" s="12"/>
    </row>
    <row r="2544" spans="1:32" ht="15" customHeight="1">
      <c r="A2544" s="14"/>
      <c r="B2544" s="3"/>
      <c r="C2544" s="20" t="s">
        <v>163</v>
      </c>
      <c r="D2544" s="21" t="s">
        <v>163</v>
      </c>
      <c r="E2544" s="21" t="s">
        <v>163</v>
      </c>
      <c r="F2544" s="22"/>
      <c r="G2544" s="21" t="s">
        <v>163</v>
      </c>
      <c r="H2544" s="20" t="s">
        <v>163</v>
      </c>
      <c r="I2544" s="23" t="s">
        <v>163</v>
      </c>
      <c r="J2544" s="23" t="s">
        <v>163</v>
      </c>
      <c r="K2544" s="24" t="s">
        <v>163</v>
      </c>
      <c r="L2544" s="20" t="s">
        <v>163</v>
      </c>
      <c r="M2544" s="12"/>
      <c r="N2544" s="12"/>
      <c r="O2544" s="12"/>
      <c r="P2544" s="12"/>
      <c r="Q2544" s="12"/>
      <c r="R2544" s="5"/>
      <c r="S2544" s="20"/>
      <c r="T2544" s="20"/>
      <c r="U2544" s="20"/>
      <c r="V2544" s="20"/>
      <c r="W2544" s="20"/>
      <c r="X2544" s="20"/>
      <c r="Y2544" s="20"/>
      <c r="Z2544" s="20"/>
      <c r="AA2544" s="20"/>
      <c r="AB2544" s="20"/>
      <c r="AC2544" s="20"/>
      <c r="AD2544" s="20"/>
      <c r="AE2544" s="12"/>
      <c r="AF2544" s="12"/>
    </row>
    <row r="2545" spans="1:32" ht="15" customHeight="1">
      <c r="A2545" s="14"/>
      <c r="B2545" s="3"/>
      <c r="C2545" s="20" t="s">
        <v>163</v>
      </c>
      <c r="D2545" s="21" t="s">
        <v>163</v>
      </c>
      <c r="E2545" s="21" t="s">
        <v>163</v>
      </c>
      <c r="F2545" s="22"/>
      <c r="G2545" s="21" t="s">
        <v>163</v>
      </c>
      <c r="H2545" s="20" t="s">
        <v>163</v>
      </c>
      <c r="I2545" s="23" t="s">
        <v>163</v>
      </c>
      <c r="J2545" s="23" t="s">
        <v>163</v>
      </c>
      <c r="K2545" s="24" t="s">
        <v>163</v>
      </c>
      <c r="L2545" s="20" t="s">
        <v>163</v>
      </c>
      <c r="M2545" s="12"/>
      <c r="N2545" s="12"/>
      <c r="O2545" s="12"/>
      <c r="P2545" s="12"/>
      <c r="Q2545" s="12"/>
      <c r="R2545" s="5"/>
      <c r="S2545" s="20"/>
      <c r="T2545" s="20"/>
      <c r="U2545" s="20"/>
      <c r="V2545" s="20"/>
      <c r="W2545" s="20"/>
      <c r="X2545" s="20"/>
      <c r="Y2545" s="20"/>
      <c r="Z2545" s="20"/>
      <c r="AA2545" s="20"/>
      <c r="AB2545" s="20"/>
      <c r="AC2545" s="20"/>
      <c r="AD2545" s="20"/>
      <c r="AE2545" s="12"/>
      <c r="AF2545" s="12"/>
    </row>
    <row r="2546" spans="1:32" ht="15" customHeight="1">
      <c r="A2546" s="14"/>
      <c r="B2546" s="3"/>
      <c r="C2546" s="20" t="s">
        <v>163</v>
      </c>
      <c r="D2546" s="21" t="s">
        <v>163</v>
      </c>
      <c r="E2546" s="21" t="s">
        <v>163</v>
      </c>
      <c r="F2546" s="22"/>
      <c r="G2546" s="21" t="s">
        <v>163</v>
      </c>
      <c r="H2546" s="20" t="s">
        <v>163</v>
      </c>
      <c r="I2546" s="23" t="s">
        <v>163</v>
      </c>
      <c r="J2546" s="23" t="s">
        <v>163</v>
      </c>
      <c r="K2546" s="24" t="s">
        <v>163</v>
      </c>
      <c r="L2546" s="20" t="s">
        <v>163</v>
      </c>
      <c r="M2546" s="12"/>
      <c r="N2546" s="12"/>
      <c r="O2546" s="12"/>
      <c r="P2546" s="12"/>
      <c r="Q2546" s="12"/>
      <c r="R2546" s="5"/>
      <c r="S2546" s="20"/>
      <c r="T2546" s="20"/>
      <c r="U2546" s="20"/>
      <c r="V2546" s="20"/>
      <c r="W2546" s="20"/>
      <c r="X2546" s="20"/>
      <c r="Y2546" s="20"/>
      <c r="Z2546" s="20"/>
      <c r="AA2546" s="20"/>
      <c r="AB2546" s="20"/>
      <c r="AC2546" s="20"/>
      <c r="AD2546" s="20"/>
      <c r="AE2546" s="12"/>
      <c r="AF2546" s="12"/>
    </row>
    <row r="2547" spans="1:32" ht="15" customHeight="1">
      <c r="A2547" s="14"/>
      <c r="B2547" s="3"/>
      <c r="C2547" s="20" t="s">
        <v>163</v>
      </c>
      <c r="D2547" s="21" t="s">
        <v>163</v>
      </c>
      <c r="E2547" s="21" t="s">
        <v>163</v>
      </c>
      <c r="F2547" s="22"/>
      <c r="G2547" s="21" t="s">
        <v>163</v>
      </c>
      <c r="H2547" s="20" t="s">
        <v>163</v>
      </c>
      <c r="I2547" s="23" t="s">
        <v>163</v>
      </c>
      <c r="J2547" s="23" t="s">
        <v>163</v>
      </c>
      <c r="K2547" s="24" t="s">
        <v>163</v>
      </c>
      <c r="L2547" s="20" t="s">
        <v>163</v>
      </c>
      <c r="M2547" s="12"/>
      <c r="N2547" s="12"/>
      <c r="O2547" s="12"/>
      <c r="P2547" s="12"/>
      <c r="Q2547" s="12"/>
      <c r="R2547" s="5"/>
      <c r="S2547" s="20"/>
      <c r="T2547" s="20"/>
      <c r="U2547" s="20"/>
      <c r="V2547" s="20"/>
      <c r="W2547" s="20"/>
      <c r="X2547" s="20"/>
      <c r="Y2547" s="20"/>
      <c r="Z2547" s="20"/>
      <c r="AA2547" s="20"/>
      <c r="AB2547" s="20"/>
      <c r="AC2547" s="20"/>
      <c r="AD2547" s="20"/>
      <c r="AE2547" s="12"/>
      <c r="AF2547" s="12"/>
    </row>
    <row r="2548" spans="1:32" ht="15" customHeight="1">
      <c r="A2548" s="14"/>
      <c r="B2548" s="3"/>
      <c r="C2548" s="20" t="s">
        <v>163</v>
      </c>
      <c r="D2548" s="21" t="s">
        <v>163</v>
      </c>
      <c r="E2548" s="21" t="s">
        <v>163</v>
      </c>
      <c r="F2548" s="22"/>
      <c r="G2548" s="21" t="s">
        <v>163</v>
      </c>
      <c r="H2548" s="20" t="s">
        <v>163</v>
      </c>
      <c r="I2548" s="23" t="s">
        <v>163</v>
      </c>
      <c r="J2548" s="23" t="s">
        <v>163</v>
      </c>
      <c r="K2548" s="24" t="s">
        <v>163</v>
      </c>
      <c r="L2548" s="20" t="s">
        <v>163</v>
      </c>
      <c r="M2548" s="12"/>
      <c r="N2548" s="12"/>
      <c r="O2548" s="12"/>
      <c r="P2548" s="12"/>
      <c r="Q2548" s="12"/>
      <c r="R2548" s="5"/>
      <c r="S2548" s="20"/>
      <c r="T2548" s="20"/>
      <c r="U2548" s="20"/>
      <c r="V2548" s="20"/>
      <c r="W2548" s="20"/>
      <c r="X2548" s="20"/>
      <c r="Y2548" s="20"/>
      <c r="Z2548" s="20"/>
      <c r="AA2548" s="20"/>
      <c r="AB2548" s="20"/>
      <c r="AC2548" s="20"/>
      <c r="AD2548" s="20"/>
      <c r="AE2548" s="12"/>
      <c r="AF2548" s="12"/>
    </row>
    <row r="2549" spans="1:32" ht="15" customHeight="1">
      <c r="A2549" s="14"/>
      <c r="B2549" s="3"/>
      <c r="C2549" s="20" t="s">
        <v>163</v>
      </c>
      <c r="D2549" s="21" t="s">
        <v>163</v>
      </c>
      <c r="E2549" s="21" t="s">
        <v>163</v>
      </c>
      <c r="F2549" s="22"/>
      <c r="G2549" s="21" t="s">
        <v>163</v>
      </c>
      <c r="H2549" s="20" t="s">
        <v>163</v>
      </c>
      <c r="I2549" s="23" t="s">
        <v>163</v>
      </c>
      <c r="J2549" s="23" t="s">
        <v>163</v>
      </c>
      <c r="K2549" s="24" t="s">
        <v>163</v>
      </c>
      <c r="L2549" s="20" t="s">
        <v>163</v>
      </c>
      <c r="M2549" s="12"/>
      <c r="N2549" s="12"/>
      <c r="O2549" s="12"/>
      <c r="P2549" s="12"/>
      <c r="Q2549" s="12"/>
      <c r="R2549" s="5"/>
      <c r="S2549" s="20"/>
      <c r="T2549" s="20"/>
      <c r="U2549" s="20"/>
      <c r="V2549" s="20"/>
      <c r="W2549" s="20"/>
      <c r="X2549" s="20"/>
      <c r="Y2549" s="20"/>
      <c r="Z2549" s="20"/>
      <c r="AA2549" s="20"/>
      <c r="AB2549" s="20"/>
      <c r="AC2549" s="20"/>
      <c r="AD2549" s="20"/>
      <c r="AE2549" s="12"/>
      <c r="AF2549" s="12"/>
    </row>
    <row r="2550" spans="1:32" ht="15" customHeight="1">
      <c r="A2550" s="14"/>
      <c r="B2550" s="3"/>
      <c r="C2550" s="20" t="s">
        <v>163</v>
      </c>
      <c r="D2550" s="21" t="s">
        <v>163</v>
      </c>
      <c r="E2550" s="21" t="s">
        <v>163</v>
      </c>
      <c r="F2550" s="22"/>
      <c r="G2550" s="21" t="s">
        <v>163</v>
      </c>
      <c r="H2550" s="20" t="s">
        <v>163</v>
      </c>
      <c r="I2550" s="23" t="s">
        <v>163</v>
      </c>
      <c r="J2550" s="23" t="s">
        <v>163</v>
      </c>
      <c r="K2550" s="24" t="s">
        <v>163</v>
      </c>
      <c r="L2550" s="20" t="s">
        <v>163</v>
      </c>
      <c r="M2550" s="12"/>
      <c r="N2550" s="12"/>
      <c r="O2550" s="12"/>
      <c r="P2550" s="12"/>
      <c r="Q2550" s="12"/>
      <c r="R2550" s="5"/>
      <c r="S2550" s="20"/>
      <c r="T2550" s="20"/>
      <c r="U2550" s="20"/>
      <c r="V2550" s="20"/>
      <c r="W2550" s="20"/>
      <c r="X2550" s="20"/>
      <c r="Y2550" s="20"/>
      <c r="Z2550" s="20"/>
      <c r="AA2550" s="20"/>
      <c r="AB2550" s="20"/>
      <c r="AC2550" s="20"/>
      <c r="AD2550" s="20"/>
      <c r="AE2550" s="12"/>
      <c r="AF2550" s="12"/>
    </row>
    <row r="2551" spans="1:32" ht="15" customHeight="1">
      <c r="A2551" s="14"/>
      <c r="B2551" s="3"/>
      <c r="C2551" s="20" t="s">
        <v>163</v>
      </c>
      <c r="D2551" s="21" t="s">
        <v>163</v>
      </c>
      <c r="E2551" s="21" t="s">
        <v>163</v>
      </c>
      <c r="F2551" s="22"/>
      <c r="G2551" s="21" t="s">
        <v>163</v>
      </c>
      <c r="H2551" s="20" t="s">
        <v>163</v>
      </c>
      <c r="I2551" s="23" t="s">
        <v>163</v>
      </c>
      <c r="J2551" s="23" t="s">
        <v>163</v>
      </c>
      <c r="K2551" s="24" t="s">
        <v>163</v>
      </c>
      <c r="L2551" s="20" t="s">
        <v>163</v>
      </c>
      <c r="M2551" s="12"/>
      <c r="N2551" s="12"/>
      <c r="O2551" s="12"/>
      <c r="P2551" s="12"/>
      <c r="Q2551" s="12"/>
      <c r="R2551" s="5"/>
      <c r="S2551" s="20"/>
      <c r="T2551" s="20"/>
      <c r="U2551" s="20"/>
      <c r="V2551" s="20"/>
      <c r="W2551" s="20"/>
      <c r="X2551" s="20"/>
      <c r="Y2551" s="20"/>
      <c r="Z2551" s="20"/>
      <c r="AA2551" s="20"/>
      <c r="AB2551" s="20"/>
      <c r="AC2551" s="20"/>
      <c r="AD2551" s="20"/>
      <c r="AE2551" s="12"/>
      <c r="AF2551" s="12"/>
    </row>
    <row r="2552" spans="1:32" ht="15" customHeight="1">
      <c r="A2552" s="14"/>
      <c r="B2552" s="3"/>
      <c r="C2552" s="20" t="s">
        <v>163</v>
      </c>
      <c r="D2552" s="21" t="s">
        <v>163</v>
      </c>
      <c r="E2552" s="21" t="s">
        <v>163</v>
      </c>
      <c r="F2552" s="22"/>
      <c r="G2552" s="21" t="s">
        <v>163</v>
      </c>
      <c r="H2552" s="20" t="s">
        <v>163</v>
      </c>
      <c r="I2552" s="23" t="s">
        <v>163</v>
      </c>
      <c r="J2552" s="23" t="s">
        <v>163</v>
      </c>
      <c r="K2552" s="24" t="s">
        <v>163</v>
      </c>
      <c r="L2552" s="20" t="s">
        <v>163</v>
      </c>
      <c r="M2552" s="12"/>
      <c r="N2552" s="12"/>
      <c r="O2552" s="12"/>
      <c r="P2552" s="12"/>
      <c r="Q2552" s="12"/>
      <c r="R2552" s="5"/>
      <c r="S2552" s="20"/>
      <c r="T2552" s="20"/>
      <c r="U2552" s="20"/>
      <c r="V2552" s="20"/>
      <c r="W2552" s="20"/>
      <c r="X2552" s="20"/>
      <c r="Y2552" s="20"/>
      <c r="Z2552" s="20"/>
      <c r="AA2552" s="20"/>
      <c r="AB2552" s="20"/>
      <c r="AC2552" s="20"/>
      <c r="AD2552" s="20"/>
      <c r="AE2552" s="12"/>
      <c r="AF2552" s="12"/>
    </row>
    <row r="2553" spans="1:32" ht="15" customHeight="1">
      <c r="A2553" s="14"/>
      <c r="B2553" s="3"/>
      <c r="C2553" s="20" t="s">
        <v>163</v>
      </c>
      <c r="D2553" s="21" t="s">
        <v>163</v>
      </c>
      <c r="E2553" s="21" t="s">
        <v>163</v>
      </c>
      <c r="F2553" s="22"/>
      <c r="G2553" s="21" t="s">
        <v>163</v>
      </c>
      <c r="H2553" s="20" t="s">
        <v>163</v>
      </c>
      <c r="I2553" s="23" t="s">
        <v>163</v>
      </c>
      <c r="J2553" s="23" t="s">
        <v>163</v>
      </c>
      <c r="K2553" s="24" t="s">
        <v>163</v>
      </c>
      <c r="L2553" s="20" t="s">
        <v>163</v>
      </c>
      <c r="M2553" s="12"/>
      <c r="N2553" s="12"/>
      <c r="O2553" s="12"/>
      <c r="P2553" s="12"/>
      <c r="Q2553" s="12"/>
      <c r="R2553" s="5"/>
      <c r="S2553" s="20"/>
      <c r="T2553" s="20"/>
      <c r="U2553" s="20"/>
      <c r="V2553" s="20"/>
      <c r="W2553" s="20"/>
      <c r="X2553" s="20"/>
      <c r="Y2553" s="20"/>
      <c r="Z2553" s="20"/>
      <c r="AA2553" s="20"/>
      <c r="AB2553" s="20"/>
      <c r="AC2553" s="20"/>
      <c r="AD2553" s="20"/>
      <c r="AE2553" s="12"/>
      <c r="AF2553" s="12"/>
    </row>
    <row r="2554" spans="1:32" ht="15" customHeight="1">
      <c r="A2554" s="14"/>
      <c r="B2554" s="3"/>
      <c r="C2554" s="20" t="s">
        <v>163</v>
      </c>
      <c r="D2554" s="21" t="s">
        <v>163</v>
      </c>
      <c r="E2554" s="21" t="s">
        <v>163</v>
      </c>
      <c r="F2554" s="22"/>
      <c r="G2554" s="21" t="s">
        <v>163</v>
      </c>
      <c r="H2554" s="20" t="s">
        <v>163</v>
      </c>
      <c r="I2554" s="23" t="s">
        <v>163</v>
      </c>
      <c r="J2554" s="23" t="s">
        <v>163</v>
      </c>
      <c r="K2554" s="24" t="s">
        <v>163</v>
      </c>
      <c r="L2554" s="20" t="s">
        <v>163</v>
      </c>
      <c r="M2554" s="12"/>
      <c r="N2554" s="12"/>
      <c r="O2554" s="12"/>
      <c r="P2554" s="12"/>
      <c r="Q2554" s="12"/>
      <c r="R2554" s="5"/>
      <c r="S2554" s="20"/>
      <c r="T2554" s="20"/>
      <c r="U2554" s="20"/>
      <c r="V2554" s="20"/>
      <c r="W2554" s="20"/>
      <c r="X2554" s="20"/>
      <c r="Y2554" s="20"/>
      <c r="Z2554" s="20"/>
      <c r="AA2554" s="20"/>
      <c r="AB2554" s="20"/>
      <c r="AC2554" s="20"/>
      <c r="AD2554" s="20"/>
      <c r="AE2554" s="12"/>
      <c r="AF2554" s="12"/>
    </row>
    <row r="2555" spans="1:32" ht="15" customHeight="1">
      <c r="A2555" s="14"/>
      <c r="B2555" s="3"/>
      <c r="C2555" s="20" t="s">
        <v>163</v>
      </c>
      <c r="D2555" s="21" t="s">
        <v>163</v>
      </c>
      <c r="E2555" s="21" t="s">
        <v>163</v>
      </c>
      <c r="F2555" s="22"/>
      <c r="G2555" s="21" t="s">
        <v>163</v>
      </c>
      <c r="H2555" s="20" t="s">
        <v>163</v>
      </c>
      <c r="I2555" s="23" t="s">
        <v>163</v>
      </c>
      <c r="J2555" s="23" t="s">
        <v>163</v>
      </c>
      <c r="K2555" s="24" t="s">
        <v>163</v>
      </c>
      <c r="L2555" s="20" t="s">
        <v>163</v>
      </c>
      <c r="M2555" s="12"/>
      <c r="N2555" s="12"/>
      <c r="O2555" s="12"/>
      <c r="P2555" s="12"/>
      <c r="Q2555" s="12"/>
      <c r="R2555" s="5"/>
      <c r="S2555" s="20"/>
      <c r="T2555" s="20"/>
      <c r="U2555" s="20"/>
      <c r="V2555" s="20"/>
      <c r="W2555" s="20"/>
      <c r="X2555" s="20"/>
      <c r="Y2555" s="20"/>
      <c r="Z2555" s="20"/>
      <c r="AA2555" s="20"/>
      <c r="AB2555" s="20"/>
      <c r="AC2555" s="20"/>
      <c r="AD2555" s="20"/>
      <c r="AE2555" s="12"/>
      <c r="AF2555" s="12"/>
    </row>
    <row r="2556" spans="1:32" ht="15" customHeight="1">
      <c r="A2556" s="14"/>
      <c r="B2556" s="3"/>
      <c r="C2556" s="20" t="s">
        <v>163</v>
      </c>
      <c r="D2556" s="21" t="s">
        <v>163</v>
      </c>
      <c r="E2556" s="21" t="s">
        <v>163</v>
      </c>
      <c r="F2556" s="22"/>
      <c r="G2556" s="21" t="s">
        <v>163</v>
      </c>
      <c r="H2556" s="20" t="s">
        <v>163</v>
      </c>
      <c r="I2556" s="23" t="s">
        <v>163</v>
      </c>
      <c r="J2556" s="23" t="s">
        <v>163</v>
      </c>
      <c r="K2556" s="24" t="s">
        <v>163</v>
      </c>
      <c r="L2556" s="20" t="s">
        <v>163</v>
      </c>
      <c r="M2556" s="12"/>
      <c r="N2556" s="12"/>
      <c r="O2556" s="12"/>
      <c r="P2556" s="12"/>
      <c r="Q2556" s="12"/>
      <c r="R2556" s="5"/>
      <c r="S2556" s="20"/>
      <c r="T2556" s="20"/>
      <c r="U2556" s="20"/>
      <c r="V2556" s="20"/>
      <c r="W2556" s="20"/>
      <c r="X2556" s="20"/>
      <c r="Y2556" s="20"/>
      <c r="Z2556" s="20"/>
      <c r="AA2556" s="20"/>
      <c r="AB2556" s="20"/>
      <c r="AC2556" s="20"/>
      <c r="AD2556" s="20"/>
      <c r="AE2556" s="12"/>
      <c r="AF2556" s="12"/>
    </row>
    <row r="2557" spans="1:32" ht="15" customHeight="1">
      <c r="A2557" s="14"/>
      <c r="B2557" s="3"/>
      <c r="C2557" s="20" t="s">
        <v>163</v>
      </c>
      <c r="D2557" s="21" t="s">
        <v>163</v>
      </c>
      <c r="E2557" s="21" t="s">
        <v>163</v>
      </c>
      <c r="F2557" s="22"/>
      <c r="G2557" s="21" t="s">
        <v>163</v>
      </c>
      <c r="H2557" s="20" t="s">
        <v>163</v>
      </c>
      <c r="I2557" s="23" t="s">
        <v>163</v>
      </c>
      <c r="J2557" s="23" t="s">
        <v>163</v>
      </c>
      <c r="K2557" s="24" t="s">
        <v>163</v>
      </c>
      <c r="L2557" s="20" t="s">
        <v>163</v>
      </c>
      <c r="M2557" s="12"/>
      <c r="N2557" s="12"/>
      <c r="O2557" s="12"/>
      <c r="P2557" s="12"/>
      <c r="Q2557" s="12"/>
      <c r="R2557" s="5"/>
      <c r="S2557" s="20"/>
      <c r="T2557" s="20"/>
      <c r="U2557" s="20"/>
      <c r="V2557" s="20"/>
      <c r="W2557" s="20"/>
      <c r="X2557" s="20"/>
      <c r="Y2557" s="20"/>
      <c r="Z2557" s="20"/>
      <c r="AA2557" s="20"/>
      <c r="AB2557" s="20"/>
      <c r="AC2557" s="20"/>
      <c r="AD2557" s="20"/>
      <c r="AE2557" s="12"/>
      <c r="AF2557" s="12"/>
    </row>
    <row r="2558" spans="1:32" ht="15" customHeight="1">
      <c r="A2558" s="14"/>
      <c r="B2558" s="3"/>
      <c r="C2558" s="20" t="s">
        <v>163</v>
      </c>
      <c r="D2558" s="21" t="s">
        <v>163</v>
      </c>
      <c r="E2558" s="21" t="s">
        <v>163</v>
      </c>
      <c r="F2558" s="22"/>
      <c r="G2558" s="21" t="s">
        <v>163</v>
      </c>
      <c r="H2558" s="20" t="s">
        <v>163</v>
      </c>
      <c r="I2558" s="23" t="s">
        <v>163</v>
      </c>
      <c r="J2558" s="23" t="s">
        <v>163</v>
      </c>
      <c r="K2558" s="24" t="s">
        <v>163</v>
      </c>
      <c r="L2558" s="20" t="s">
        <v>163</v>
      </c>
      <c r="M2558" s="12"/>
      <c r="N2558" s="12"/>
      <c r="O2558" s="12"/>
      <c r="P2558" s="12"/>
      <c r="Q2558" s="12"/>
      <c r="R2558" s="5"/>
      <c r="S2558" s="20"/>
      <c r="T2558" s="20"/>
      <c r="U2558" s="20"/>
      <c r="V2558" s="20"/>
      <c r="W2558" s="20"/>
      <c r="X2558" s="20"/>
      <c r="Y2558" s="20"/>
      <c r="Z2558" s="20"/>
      <c r="AA2558" s="20"/>
      <c r="AB2558" s="20"/>
      <c r="AC2558" s="20"/>
      <c r="AD2558" s="20"/>
      <c r="AE2558" s="12"/>
      <c r="AF2558" s="12"/>
    </row>
    <row r="2559" spans="1:32" ht="15" customHeight="1">
      <c r="A2559" s="14"/>
      <c r="B2559" s="3"/>
      <c r="C2559" s="20" t="s">
        <v>163</v>
      </c>
      <c r="D2559" s="21" t="s">
        <v>163</v>
      </c>
      <c r="E2559" s="21" t="s">
        <v>163</v>
      </c>
      <c r="F2559" s="22"/>
      <c r="G2559" s="21" t="s">
        <v>163</v>
      </c>
      <c r="H2559" s="20" t="s">
        <v>163</v>
      </c>
      <c r="I2559" s="23" t="s">
        <v>163</v>
      </c>
      <c r="J2559" s="23" t="s">
        <v>163</v>
      </c>
      <c r="K2559" s="24" t="s">
        <v>163</v>
      </c>
      <c r="L2559" s="20" t="s">
        <v>163</v>
      </c>
      <c r="M2559" s="12"/>
      <c r="N2559" s="12"/>
      <c r="O2559" s="12"/>
      <c r="P2559" s="12"/>
      <c r="Q2559" s="12"/>
      <c r="R2559" s="5"/>
      <c r="S2559" s="20"/>
      <c r="T2559" s="20"/>
      <c r="U2559" s="20"/>
      <c r="V2559" s="20"/>
      <c r="W2559" s="20"/>
      <c r="X2559" s="20"/>
      <c r="Y2559" s="20"/>
      <c r="Z2559" s="20"/>
      <c r="AA2559" s="20"/>
      <c r="AB2559" s="20"/>
      <c r="AC2559" s="20"/>
      <c r="AD2559" s="20"/>
      <c r="AE2559" s="12"/>
      <c r="AF2559" s="12"/>
    </row>
    <row r="2560" spans="1:32" ht="15" customHeight="1">
      <c r="A2560" s="14"/>
      <c r="B2560" s="3"/>
      <c r="C2560" s="20" t="s">
        <v>163</v>
      </c>
      <c r="D2560" s="21" t="s">
        <v>163</v>
      </c>
      <c r="E2560" s="21" t="s">
        <v>163</v>
      </c>
      <c r="F2560" s="22"/>
      <c r="G2560" s="21" t="s">
        <v>163</v>
      </c>
      <c r="H2560" s="20" t="s">
        <v>163</v>
      </c>
      <c r="I2560" s="23" t="s">
        <v>163</v>
      </c>
      <c r="J2560" s="23" t="s">
        <v>163</v>
      </c>
      <c r="K2560" s="24" t="s">
        <v>163</v>
      </c>
      <c r="L2560" s="20" t="s">
        <v>163</v>
      </c>
      <c r="M2560" s="12"/>
      <c r="N2560" s="12"/>
      <c r="O2560" s="12"/>
      <c r="P2560" s="12"/>
      <c r="Q2560" s="12"/>
      <c r="R2560" s="5"/>
      <c r="S2560" s="20"/>
      <c r="T2560" s="20"/>
      <c r="U2560" s="20"/>
      <c r="V2560" s="20"/>
      <c r="W2560" s="20"/>
      <c r="X2560" s="20"/>
      <c r="Y2560" s="20"/>
      <c r="Z2560" s="20"/>
      <c r="AA2560" s="20"/>
      <c r="AB2560" s="20"/>
      <c r="AC2560" s="20"/>
      <c r="AD2560" s="20"/>
      <c r="AE2560" s="12"/>
      <c r="AF2560" s="12"/>
    </row>
    <row r="2561" spans="1:32" ht="15" customHeight="1">
      <c r="A2561" s="14"/>
      <c r="B2561" s="3"/>
      <c r="C2561" s="20" t="s">
        <v>163</v>
      </c>
      <c r="D2561" s="21" t="s">
        <v>163</v>
      </c>
      <c r="E2561" s="21" t="s">
        <v>163</v>
      </c>
      <c r="F2561" s="22"/>
      <c r="G2561" s="21" t="s">
        <v>163</v>
      </c>
      <c r="H2561" s="20" t="s">
        <v>163</v>
      </c>
      <c r="I2561" s="23" t="s">
        <v>163</v>
      </c>
      <c r="J2561" s="23" t="s">
        <v>163</v>
      </c>
      <c r="K2561" s="24" t="s">
        <v>163</v>
      </c>
      <c r="L2561" s="20" t="s">
        <v>163</v>
      </c>
      <c r="M2561" s="12"/>
      <c r="N2561" s="12"/>
      <c r="O2561" s="12"/>
      <c r="P2561" s="12"/>
      <c r="Q2561" s="12"/>
      <c r="R2561" s="5"/>
      <c r="S2561" s="20"/>
      <c r="T2561" s="20"/>
      <c r="U2561" s="20"/>
      <c r="V2561" s="20"/>
      <c r="W2561" s="20"/>
      <c r="X2561" s="20"/>
      <c r="Y2561" s="20"/>
      <c r="Z2561" s="20"/>
      <c r="AA2561" s="20"/>
      <c r="AB2561" s="20"/>
      <c r="AC2561" s="20"/>
      <c r="AD2561" s="20"/>
      <c r="AE2561" s="12"/>
      <c r="AF2561" s="12"/>
    </row>
    <row r="2562" spans="1:32" ht="15" customHeight="1">
      <c r="A2562" s="14"/>
      <c r="B2562" s="3"/>
      <c r="C2562" s="20" t="s">
        <v>163</v>
      </c>
      <c r="D2562" s="21" t="s">
        <v>163</v>
      </c>
      <c r="E2562" s="21" t="s">
        <v>163</v>
      </c>
      <c r="F2562" s="22"/>
      <c r="G2562" s="21" t="s">
        <v>163</v>
      </c>
      <c r="H2562" s="20" t="s">
        <v>163</v>
      </c>
      <c r="I2562" s="23" t="s">
        <v>163</v>
      </c>
      <c r="J2562" s="23" t="s">
        <v>163</v>
      </c>
      <c r="K2562" s="24" t="s">
        <v>163</v>
      </c>
      <c r="L2562" s="20" t="s">
        <v>163</v>
      </c>
      <c r="M2562" s="12"/>
      <c r="N2562" s="12"/>
      <c r="O2562" s="12"/>
      <c r="P2562" s="12"/>
      <c r="Q2562" s="12"/>
      <c r="R2562" s="5"/>
      <c r="S2562" s="20"/>
      <c r="T2562" s="20"/>
      <c r="U2562" s="20"/>
      <c r="V2562" s="20"/>
      <c r="W2562" s="20"/>
      <c r="X2562" s="20"/>
      <c r="Y2562" s="20"/>
      <c r="Z2562" s="20"/>
      <c r="AA2562" s="20"/>
      <c r="AB2562" s="20"/>
      <c r="AC2562" s="20"/>
      <c r="AD2562" s="20"/>
      <c r="AE2562" s="12"/>
      <c r="AF2562" s="12"/>
    </row>
    <row r="2563" spans="1:32" ht="15" customHeight="1">
      <c r="A2563" s="14"/>
      <c r="B2563" s="3"/>
      <c r="C2563" s="20" t="s">
        <v>163</v>
      </c>
      <c r="D2563" s="21" t="s">
        <v>163</v>
      </c>
      <c r="E2563" s="21" t="s">
        <v>163</v>
      </c>
      <c r="F2563" s="22"/>
      <c r="G2563" s="21" t="s">
        <v>163</v>
      </c>
      <c r="H2563" s="20" t="s">
        <v>163</v>
      </c>
      <c r="I2563" s="23" t="s">
        <v>163</v>
      </c>
      <c r="J2563" s="23" t="s">
        <v>163</v>
      </c>
      <c r="K2563" s="24" t="s">
        <v>163</v>
      </c>
      <c r="L2563" s="20" t="s">
        <v>163</v>
      </c>
      <c r="M2563" s="12"/>
      <c r="N2563" s="12"/>
      <c r="O2563" s="12"/>
      <c r="P2563" s="12"/>
      <c r="Q2563" s="12"/>
      <c r="R2563" s="5"/>
      <c r="S2563" s="20"/>
      <c r="T2563" s="20"/>
      <c r="U2563" s="20"/>
      <c r="V2563" s="20"/>
      <c r="W2563" s="20"/>
      <c r="X2563" s="20"/>
      <c r="Y2563" s="20"/>
      <c r="Z2563" s="20"/>
      <c r="AA2563" s="20"/>
      <c r="AB2563" s="20"/>
      <c r="AC2563" s="20"/>
      <c r="AD2563" s="20"/>
      <c r="AE2563" s="12"/>
      <c r="AF2563" s="12"/>
    </row>
    <row r="2564" spans="1:32" ht="15" customHeight="1">
      <c r="A2564" s="14"/>
      <c r="B2564" s="3"/>
      <c r="C2564" s="20" t="s">
        <v>163</v>
      </c>
      <c r="D2564" s="21" t="s">
        <v>163</v>
      </c>
      <c r="E2564" s="21" t="s">
        <v>163</v>
      </c>
      <c r="F2564" s="22"/>
      <c r="G2564" s="21" t="s">
        <v>163</v>
      </c>
      <c r="H2564" s="20" t="s">
        <v>163</v>
      </c>
      <c r="I2564" s="23" t="s">
        <v>163</v>
      </c>
      <c r="J2564" s="23" t="s">
        <v>163</v>
      </c>
      <c r="K2564" s="24" t="s">
        <v>163</v>
      </c>
      <c r="L2564" s="20" t="s">
        <v>163</v>
      </c>
      <c r="M2564" s="12"/>
      <c r="N2564" s="12"/>
      <c r="O2564" s="12"/>
      <c r="P2564" s="12"/>
      <c r="Q2564" s="12"/>
      <c r="R2564" s="5"/>
      <c r="S2564" s="20"/>
      <c r="T2564" s="20"/>
      <c r="U2564" s="20"/>
      <c r="V2564" s="20"/>
      <c r="W2564" s="20"/>
      <c r="X2564" s="20"/>
      <c r="Y2564" s="20"/>
      <c r="Z2564" s="20"/>
      <c r="AA2564" s="20"/>
      <c r="AB2564" s="20"/>
      <c r="AC2564" s="20"/>
      <c r="AD2564" s="20"/>
      <c r="AE2564" s="12"/>
      <c r="AF2564" s="12"/>
    </row>
    <row r="2565" spans="1:32" ht="15" customHeight="1">
      <c r="A2565" s="14"/>
      <c r="B2565" s="3"/>
      <c r="C2565" s="20" t="s">
        <v>163</v>
      </c>
      <c r="D2565" s="21" t="s">
        <v>163</v>
      </c>
      <c r="E2565" s="21" t="s">
        <v>163</v>
      </c>
      <c r="F2565" s="22"/>
      <c r="G2565" s="21" t="s">
        <v>163</v>
      </c>
      <c r="H2565" s="20" t="s">
        <v>163</v>
      </c>
      <c r="I2565" s="23" t="s">
        <v>163</v>
      </c>
      <c r="J2565" s="23" t="s">
        <v>163</v>
      </c>
      <c r="K2565" s="24" t="s">
        <v>163</v>
      </c>
      <c r="L2565" s="20" t="s">
        <v>163</v>
      </c>
      <c r="M2565" s="12"/>
      <c r="N2565" s="12"/>
      <c r="O2565" s="12"/>
      <c r="P2565" s="12"/>
      <c r="Q2565" s="12"/>
      <c r="R2565" s="5"/>
      <c r="S2565" s="20"/>
      <c r="T2565" s="20"/>
      <c r="U2565" s="20"/>
      <c r="V2565" s="20"/>
      <c r="W2565" s="20"/>
      <c r="X2565" s="20"/>
      <c r="Y2565" s="20"/>
      <c r="Z2565" s="20"/>
      <c r="AA2565" s="20"/>
      <c r="AB2565" s="20"/>
      <c r="AC2565" s="20"/>
      <c r="AD2565" s="20"/>
      <c r="AE2565" s="12"/>
      <c r="AF2565" s="12"/>
    </row>
    <row r="2566" spans="1:32" ht="15" customHeight="1">
      <c r="A2566" s="14"/>
      <c r="B2566" s="3"/>
      <c r="C2566" s="20" t="s">
        <v>163</v>
      </c>
      <c r="D2566" s="21" t="s">
        <v>163</v>
      </c>
      <c r="E2566" s="21" t="s">
        <v>163</v>
      </c>
      <c r="F2566" s="22"/>
      <c r="G2566" s="21" t="s">
        <v>163</v>
      </c>
      <c r="H2566" s="20" t="s">
        <v>163</v>
      </c>
      <c r="I2566" s="23" t="s">
        <v>163</v>
      </c>
      <c r="J2566" s="23" t="s">
        <v>163</v>
      </c>
      <c r="K2566" s="24" t="s">
        <v>163</v>
      </c>
      <c r="L2566" s="20" t="s">
        <v>163</v>
      </c>
      <c r="M2566" s="12"/>
      <c r="N2566" s="12"/>
      <c r="O2566" s="12"/>
      <c r="P2566" s="12"/>
      <c r="Q2566" s="12"/>
      <c r="R2566" s="5"/>
      <c r="S2566" s="20"/>
      <c r="T2566" s="20"/>
      <c r="U2566" s="20"/>
      <c r="V2566" s="20"/>
      <c r="W2566" s="20"/>
      <c r="X2566" s="20"/>
      <c r="Y2566" s="20"/>
      <c r="Z2566" s="20"/>
      <c r="AA2566" s="20"/>
      <c r="AB2566" s="20"/>
      <c r="AC2566" s="20"/>
      <c r="AD2566" s="20"/>
      <c r="AE2566" s="12"/>
      <c r="AF2566" s="12"/>
    </row>
    <row r="2567" spans="1:32" ht="15" customHeight="1">
      <c r="A2567" s="14"/>
      <c r="B2567" s="3"/>
      <c r="C2567" s="20" t="s">
        <v>163</v>
      </c>
      <c r="D2567" s="21" t="s">
        <v>163</v>
      </c>
      <c r="E2567" s="21" t="s">
        <v>163</v>
      </c>
      <c r="F2567" s="22"/>
      <c r="G2567" s="21" t="s">
        <v>163</v>
      </c>
      <c r="H2567" s="20" t="s">
        <v>163</v>
      </c>
      <c r="I2567" s="23" t="s">
        <v>163</v>
      </c>
      <c r="J2567" s="23" t="s">
        <v>163</v>
      </c>
      <c r="K2567" s="24" t="s">
        <v>163</v>
      </c>
      <c r="L2567" s="20" t="s">
        <v>163</v>
      </c>
      <c r="M2567" s="12"/>
      <c r="N2567" s="12"/>
      <c r="O2567" s="12"/>
      <c r="P2567" s="12"/>
      <c r="Q2567" s="12"/>
      <c r="R2567" s="5"/>
      <c r="S2567" s="20"/>
      <c r="T2567" s="20"/>
      <c r="U2567" s="20"/>
      <c r="V2567" s="20"/>
      <c r="W2567" s="20"/>
      <c r="X2567" s="20"/>
      <c r="Y2567" s="20"/>
      <c r="Z2567" s="20"/>
      <c r="AA2567" s="20"/>
      <c r="AB2567" s="20"/>
      <c r="AC2567" s="20"/>
      <c r="AD2567" s="20"/>
      <c r="AE2567" s="12"/>
      <c r="AF2567" s="12"/>
    </row>
    <row r="2568" spans="1:32" ht="15" customHeight="1">
      <c r="A2568" s="14"/>
      <c r="B2568" s="3"/>
      <c r="C2568" s="20" t="s">
        <v>163</v>
      </c>
      <c r="D2568" s="21" t="s">
        <v>163</v>
      </c>
      <c r="E2568" s="21" t="s">
        <v>163</v>
      </c>
      <c r="F2568" s="22"/>
      <c r="G2568" s="21" t="s">
        <v>163</v>
      </c>
      <c r="H2568" s="20" t="s">
        <v>163</v>
      </c>
      <c r="I2568" s="23" t="s">
        <v>163</v>
      </c>
      <c r="J2568" s="23" t="s">
        <v>163</v>
      </c>
      <c r="K2568" s="24" t="s">
        <v>163</v>
      </c>
      <c r="L2568" s="20" t="s">
        <v>163</v>
      </c>
      <c r="M2568" s="12"/>
      <c r="N2568" s="12"/>
      <c r="O2568" s="12"/>
      <c r="P2568" s="12"/>
      <c r="Q2568" s="12"/>
      <c r="R2568" s="5"/>
      <c r="S2568" s="20"/>
      <c r="T2568" s="20"/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0"/>
      <c r="AE2568" s="12"/>
      <c r="AF2568" s="12"/>
    </row>
    <row r="2569" spans="1:32" ht="15" customHeight="1">
      <c r="A2569" s="14"/>
      <c r="B2569" s="3"/>
      <c r="C2569" s="20" t="s">
        <v>163</v>
      </c>
      <c r="D2569" s="21" t="s">
        <v>163</v>
      </c>
      <c r="E2569" s="21" t="s">
        <v>163</v>
      </c>
      <c r="F2569" s="22"/>
      <c r="G2569" s="21" t="s">
        <v>163</v>
      </c>
      <c r="H2569" s="20" t="s">
        <v>163</v>
      </c>
      <c r="I2569" s="23" t="s">
        <v>163</v>
      </c>
      <c r="J2569" s="23" t="s">
        <v>163</v>
      </c>
      <c r="K2569" s="24" t="s">
        <v>163</v>
      </c>
      <c r="L2569" s="20" t="s">
        <v>163</v>
      </c>
      <c r="M2569" s="12"/>
      <c r="N2569" s="12"/>
      <c r="O2569" s="12"/>
      <c r="P2569" s="12"/>
      <c r="Q2569" s="12"/>
      <c r="R2569" s="5"/>
      <c r="S2569" s="20"/>
      <c r="T2569" s="20"/>
      <c r="U2569" s="20"/>
      <c r="V2569" s="20"/>
      <c r="W2569" s="20"/>
      <c r="X2569" s="20"/>
      <c r="Y2569" s="20"/>
      <c r="Z2569" s="20"/>
      <c r="AA2569" s="20"/>
      <c r="AB2569" s="20"/>
      <c r="AC2569" s="20"/>
      <c r="AD2569" s="20"/>
      <c r="AE2569" s="12"/>
      <c r="AF2569" s="12"/>
    </row>
    <row r="2570" spans="1:32" ht="15" customHeight="1">
      <c r="A2570" s="14"/>
      <c r="B2570" s="3"/>
      <c r="C2570" s="20" t="s">
        <v>163</v>
      </c>
      <c r="D2570" s="21" t="s">
        <v>163</v>
      </c>
      <c r="E2570" s="21" t="s">
        <v>163</v>
      </c>
      <c r="F2570" s="22"/>
      <c r="G2570" s="21" t="s">
        <v>163</v>
      </c>
      <c r="H2570" s="20" t="s">
        <v>163</v>
      </c>
      <c r="I2570" s="23" t="s">
        <v>163</v>
      </c>
      <c r="J2570" s="23" t="s">
        <v>163</v>
      </c>
      <c r="K2570" s="24" t="s">
        <v>163</v>
      </c>
      <c r="L2570" s="20" t="s">
        <v>163</v>
      </c>
      <c r="M2570" s="12"/>
      <c r="N2570" s="12"/>
      <c r="O2570" s="12"/>
      <c r="P2570" s="12"/>
      <c r="Q2570" s="12"/>
      <c r="R2570" s="5"/>
      <c r="S2570" s="20"/>
      <c r="T2570" s="20"/>
      <c r="U2570" s="20"/>
      <c r="V2570" s="20"/>
      <c r="W2570" s="20"/>
      <c r="X2570" s="20"/>
      <c r="Y2570" s="20"/>
      <c r="Z2570" s="20"/>
      <c r="AA2570" s="20"/>
      <c r="AB2570" s="20"/>
      <c r="AC2570" s="20"/>
      <c r="AD2570" s="20"/>
      <c r="AE2570" s="12"/>
      <c r="AF2570" s="12"/>
    </row>
    <row r="2571" spans="1:32" ht="15" customHeight="1">
      <c r="A2571" s="14"/>
      <c r="B2571" s="3"/>
      <c r="C2571" s="20" t="s">
        <v>163</v>
      </c>
      <c r="D2571" s="21" t="s">
        <v>163</v>
      </c>
      <c r="E2571" s="21" t="s">
        <v>163</v>
      </c>
      <c r="F2571" s="22"/>
      <c r="G2571" s="21" t="s">
        <v>163</v>
      </c>
      <c r="H2571" s="20" t="s">
        <v>163</v>
      </c>
      <c r="I2571" s="23" t="s">
        <v>163</v>
      </c>
      <c r="J2571" s="23" t="s">
        <v>163</v>
      </c>
      <c r="K2571" s="24" t="s">
        <v>163</v>
      </c>
      <c r="L2571" s="20" t="s">
        <v>163</v>
      </c>
      <c r="M2571" s="12"/>
      <c r="N2571" s="12"/>
      <c r="O2571" s="12"/>
      <c r="P2571" s="12"/>
      <c r="Q2571" s="12"/>
      <c r="R2571" s="5"/>
      <c r="S2571" s="20"/>
      <c r="T2571" s="20"/>
      <c r="U2571" s="20"/>
      <c r="V2571" s="20"/>
      <c r="W2571" s="20"/>
      <c r="X2571" s="20"/>
      <c r="Y2571" s="20"/>
      <c r="Z2571" s="20"/>
      <c r="AA2571" s="20"/>
      <c r="AB2571" s="20"/>
      <c r="AC2571" s="20"/>
      <c r="AD2571" s="20"/>
      <c r="AE2571" s="12"/>
      <c r="AF2571" s="12"/>
    </row>
    <row r="2572" spans="1:32" ht="15" customHeight="1">
      <c r="A2572" s="14"/>
      <c r="B2572" s="3"/>
      <c r="C2572" s="20" t="s">
        <v>163</v>
      </c>
      <c r="D2572" s="21" t="s">
        <v>163</v>
      </c>
      <c r="E2572" s="21" t="s">
        <v>163</v>
      </c>
      <c r="F2572" s="22"/>
      <c r="G2572" s="21" t="s">
        <v>163</v>
      </c>
      <c r="H2572" s="20" t="s">
        <v>163</v>
      </c>
      <c r="I2572" s="23" t="s">
        <v>163</v>
      </c>
      <c r="J2572" s="23" t="s">
        <v>163</v>
      </c>
      <c r="K2572" s="24" t="s">
        <v>163</v>
      </c>
      <c r="L2572" s="20" t="s">
        <v>163</v>
      </c>
      <c r="M2572" s="12"/>
      <c r="N2572" s="12"/>
      <c r="O2572" s="12"/>
      <c r="P2572" s="12"/>
      <c r="Q2572" s="12"/>
      <c r="R2572" s="5"/>
      <c r="S2572" s="20"/>
      <c r="T2572" s="20"/>
      <c r="U2572" s="20"/>
      <c r="V2572" s="20"/>
      <c r="W2572" s="20"/>
      <c r="X2572" s="20"/>
      <c r="Y2572" s="20"/>
      <c r="Z2572" s="20"/>
      <c r="AA2572" s="20"/>
      <c r="AB2572" s="20"/>
      <c r="AC2572" s="20"/>
      <c r="AD2572" s="20"/>
      <c r="AE2572" s="12"/>
      <c r="AF2572" s="12"/>
    </row>
    <row r="2573" spans="1:32" ht="15" customHeight="1">
      <c r="A2573" s="14"/>
      <c r="B2573" s="3"/>
      <c r="C2573" s="20" t="s">
        <v>163</v>
      </c>
      <c r="D2573" s="21" t="s">
        <v>163</v>
      </c>
      <c r="E2573" s="21" t="s">
        <v>163</v>
      </c>
      <c r="F2573" s="22"/>
      <c r="G2573" s="21" t="s">
        <v>163</v>
      </c>
      <c r="H2573" s="20" t="s">
        <v>163</v>
      </c>
      <c r="I2573" s="23" t="s">
        <v>163</v>
      </c>
      <c r="J2573" s="23" t="s">
        <v>163</v>
      </c>
      <c r="K2573" s="24" t="s">
        <v>163</v>
      </c>
      <c r="L2573" s="20" t="s">
        <v>163</v>
      </c>
      <c r="M2573" s="12"/>
      <c r="N2573" s="12"/>
      <c r="O2573" s="12"/>
      <c r="P2573" s="12"/>
      <c r="Q2573" s="12"/>
      <c r="R2573" s="5"/>
      <c r="S2573" s="20"/>
      <c r="T2573" s="20"/>
      <c r="U2573" s="20"/>
      <c r="V2573" s="20"/>
      <c r="W2573" s="20"/>
      <c r="X2573" s="20"/>
      <c r="Y2573" s="20"/>
      <c r="Z2573" s="20"/>
      <c r="AA2573" s="20"/>
      <c r="AB2573" s="20"/>
      <c r="AC2573" s="20"/>
      <c r="AD2573" s="20"/>
      <c r="AE2573" s="12"/>
      <c r="AF2573" s="12"/>
    </row>
    <row r="2574" spans="1:32" ht="15" customHeight="1">
      <c r="A2574" s="14"/>
      <c r="B2574" s="3"/>
      <c r="C2574" s="20" t="s">
        <v>163</v>
      </c>
      <c r="D2574" s="21" t="s">
        <v>163</v>
      </c>
      <c r="E2574" s="21" t="s">
        <v>163</v>
      </c>
      <c r="F2574" s="22"/>
      <c r="G2574" s="21" t="s">
        <v>163</v>
      </c>
      <c r="H2574" s="20" t="s">
        <v>163</v>
      </c>
      <c r="I2574" s="23" t="s">
        <v>163</v>
      </c>
      <c r="J2574" s="23" t="s">
        <v>163</v>
      </c>
      <c r="K2574" s="24" t="s">
        <v>163</v>
      </c>
      <c r="L2574" s="20" t="s">
        <v>163</v>
      </c>
      <c r="M2574" s="12"/>
      <c r="N2574" s="12"/>
      <c r="O2574" s="12"/>
      <c r="P2574" s="12"/>
      <c r="Q2574" s="12"/>
      <c r="R2574" s="5"/>
      <c r="S2574" s="20"/>
      <c r="T2574" s="20"/>
      <c r="U2574" s="20"/>
      <c r="V2574" s="20"/>
      <c r="W2574" s="20"/>
      <c r="X2574" s="20"/>
      <c r="Y2574" s="20"/>
      <c r="Z2574" s="20"/>
      <c r="AA2574" s="20"/>
      <c r="AB2574" s="20"/>
      <c r="AC2574" s="20"/>
      <c r="AD2574" s="20"/>
      <c r="AE2574" s="12"/>
      <c r="AF2574" s="12"/>
    </row>
    <row r="2575" spans="1:32" ht="15" customHeight="1">
      <c r="A2575" s="14"/>
      <c r="B2575" s="3"/>
      <c r="C2575" s="20" t="s">
        <v>163</v>
      </c>
      <c r="D2575" s="21" t="s">
        <v>163</v>
      </c>
      <c r="E2575" s="21" t="s">
        <v>163</v>
      </c>
      <c r="F2575" s="22"/>
      <c r="G2575" s="21" t="s">
        <v>163</v>
      </c>
      <c r="H2575" s="20" t="s">
        <v>163</v>
      </c>
      <c r="I2575" s="23" t="s">
        <v>163</v>
      </c>
      <c r="J2575" s="23" t="s">
        <v>163</v>
      </c>
      <c r="K2575" s="24" t="s">
        <v>163</v>
      </c>
      <c r="L2575" s="20" t="s">
        <v>163</v>
      </c>
      <c r="M2575" s="12"/>
      <c r="N2575" s="12"/>
      <c r="O2575" s="12"/>
      <c r="P2575" s="12"/>
      <c r="Q2575" s="12"/>
      <c r="R2575" s="5"/>
      <c r="S2575" s="20"/>
      <c r="T2575" s="20"/>
      <c r="U2575" s="20"/>
      <c r="V2575" s="20"/>
      <c r="W2575" s="20"/>
      <c r="X2575" s="20"/>
      <c r="Y2575" s="20"/>
      <c r="Z2575" s="20"/>
      <c r="AA2575" s="20"/>
      <c r="AB2575" s="20"/>
      <c r="AC2575" s="20"/>
      <c r="AD2575" s="20"/>
      <c r="AE2575" s="12"/>
      <c r="AF2575" s="12"/>
    </row>
    <row r="2576" spans="1:32" ht="15" customHeight="1">
      <c r="A2576" s="14"/>
      <c r="B2576" s="3"/>
      <c r="C2576" s="20" t="s">
        <v>163</v>
      </c>
      <c r="D2576" s="21" t="s">
        <v>163</v>
      </c>
      <c r="E2576" s="21" t="s">
        <v>163</v>
      </c>
      <c r="F2576" s="22"/>
      <c r="G2576" s="21" t="s">
        <v>163</v>
      </c>
      <c r="H2576" s="20" t="s">
        <v>163</v>
      </c>
      <c r="I2576" s="23" t="s">
        <v>163</v>
      </c>
      <c r="J2576" s="23" t="s">
        <v>163</v>
      </c>
      <c r="K2576" s="24" t="s">
        <v>163</v>
      </c>
      <c r="L2576" s="20" t="s">
        <v>163</v>
      </c>
      <c r="M2576" s="12"/>
      <c r="N2576" s="12"/>
      <c r="O2576" s="12"/>
      <c r="P2576" s="12"/>
      <c r="Q2576" s="12"/>
      <c r="R2576" s="5"/>
      <c r="S2576" s="20"/>
      <c r="T2576" s="20"/>
      <c r="U2576" s="20"/>
      <c r="V2576" s="20"/>
      <c r="W2576" s="20"/>
      <c r="X2576" s="20"/>
      <c r="Y2576" s="20"/>
      <c r="Z2576" s="20"/>
      <c r="AA2576" s="20"/>
      <c r="AB2576" s="20"/>
      <c r="AC2576" s="20"/>
      <c r="AD2576" s="20"/>
      <c r="AE2576" s="12"/>
      <c r="AF2576" s="12"/>
    </row>
    <row r="2577" spans="1:32" ht="15" customHeight="1">
      <c r="A2577" s="14"/>
      <c r="B2577" s="3"/>
      <c r="C2577" s="20" t="s">
        <v>163</v>
      </c>
      <c r="D2577" s="21" t="s">
        <v>163</v>
      </c>
      <c r="E2577" s="21" t="s">
        <v>163</v>
      </c>
      <c r="F2577" s="22"/>
      <c r="G2577" s="21" t="s">
        <v>163</v>
      </c>
      <c r="H2577" s="20" t="s">
        <v>163</v>
      </c>
      <c r="I2577" s="23" t="s">
        <v>163</v>
      </c>
      <c r="J2577" s="23" t="s">
        <v>163</v>
      </c>
      <c r="K2577" s="24" t="s">
        <v>163</v>
      </c>
      <c r="L2577" s="20" t="s">
        <v>163</v>
      </c>
      <c r="M2577" s="12"/>
      <c r="N2577" s="12"/>
      <c r="O2577" s="12"/>
      <c r="P2577" s="12"/>
      <c r="Q2577" s="12"/>
      <c r="R2577" s="5"/>
      <c r="S2577" s="20"/>
      <c r="T2577" s="20"/>
      <c r="U2577" s="20"/>
      <c r="V2577" s="20"/>
      <c r="W2577" s="20"/>
      <c r="X2577" s="20"/>
      <c r="Y2577" s="20"/>
      <c r="Z2577" s="20"/>
      <c r="AA2577" s="20"/>
      <c r="AB2577" s="20"/>
      <c r="AC2577" s="20"/>
      <c r="AD2577" s="20"/>
      <c r="AE2577" s="12"/>
      <c r="AF2577" s="12"/>
    </row>
    <row r="2578" spans="1:32" ht="15" customHeight="1">
      <c r="A2578" s="14"/>
      <c r="B2578" s="3"/>
      <c r="C2578" s="20" t="s">
        <v>163</v>
      </c>
      <c r="D2578" s="21" t="s">
        <v>163</v>
      </c>
      <c r="E2578" s="21" t="s">
        <v>163</v>
      </c>
      <c r="F2578" s="22"/>
      <c r="G2578" s="21" t="s">
        <v>163</v>
      </c>
      <c r="H2578" s="20" t="s">
        <v>163</v>
      </c>
      <c r="I2578" s="23" t="s">
        <v>163</v>
      </c>
      <c r="J2578" s="23" t="s">
        <v>163</v>
      </c>
      <c r="K2578" s="24" t="s">
        <v>163</v>
      </c>
      <c r="L2578" s="20" t="s">
        <v>163</v>
      </c>
      <c r="M2578" s="12"/>
      <c r="N2578" s="12"/>
      <c r="O2578" s="12"/>
      <c r="P2578" s="12"/>
      <c r="Q2578" s="12"/>
      <c r="R2578" s="5"/>
      <c r="S2578" s="20"/>
      <c r="T2578" s="2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12"/>
      <c r="AF2578" s="12"/>
    </row>
    <row r="2579" spans="1:32" ht="15" customHeight="1">
      <c r="A2579" s="14"/>
      <c r="B2579" s="3"/>
      <c r="C2579" s="20" t="s">
        <v>163</v>
      </c>
      <c r="D2579" s="21" t="s">
        <v>163</v>
      </c>
      <c r="E2579" s="21" t="s">
        <v>163</v>
      </c>
      <c r="F2579" s="22"/>
      <c r="G2579" s="21" t="s">
        <v>163</v>
      </c>
      <c r="H2579" s="20" t="s">
        <v>163</v>
      </c>
      <c r="I2579" s="23" t="s">
        <v>163</v>
      </c>
      <c r="J2579" s="23" t="s">
        <v>163</v>
      </c>
      <c r="K2579" s="24" t="s">
        <v>163</v>
      </c>
      <c r="L2579" s="20" t="s">
        <v>163</v>
      </c>
      <c r="M2579" s="12"/>
      <c r="N2579" s="12"/>
      <c r="O2579" s="12"/>
      <c r="P2579" s="12"/>
      <c r="Q2579" s="12"/>
      <c r="R2579" s="5"/>
      <c r="S2579" s="20"/>
      <c r="T2579" s="20"/>
      <c r="U2579" s="20"/>
      <c r="V2579" s="20"/>
      <c r="W2579" s="20"/>
      <c r="X2579" s="20"/>
      <c r="Y2579" s="20"/>
      <c r="Z2579" s="20"/>
      <c r="AA2579" s="20"/>
      <c r="AB2579" s="20"/>
      <c r="AC2579" s="20"/>
      <c r="AD2579" s="20"/>
      <c r="AE2579" s="12"/>
      <c r="AF2579" s="12"/>
    </row>
    <row r="2580" spans="1:32" ht="15" customHeight="1">
      <c r="A2580" s="14"/>
      <c r="B2580" s="3"/>
      <c r="C2580" s="20" t="s">
        <v>163</v>
      </c>
      <c r="D2580" s="21" t="s">
        <v>163</v>
      </c>
      <c r="E2580" s="21" t="s">
        <v>163</v>
      </c>
      <c r="F2580" s="22"/>
      <c r="G2580" s="21" t="s">
        <v>163</v>
      </c>
      <c r="H2580" s="20" t="s">
        <v>163</v>
      </c>
      <c r="I2580" s="23" t="s">
        <v>163</v>
      </c>
      <c r="J2580" s="23" t="s">
        <v>163</v>
      </c>
      <c r="K2580" s="24" t="s">
        <v>163</v>
      </c>
      <c r="L2580" s="20" t="s">
        <v>163</v>
      </c>
      <c r="M2580" s="12"/>
      <c r="N2580" s="12"/>
      <c r="O2580" s="12"/>
      <c r="P2580" s="12"/>
      <c r="Q2580" s="12"/>
      <c r="R2580" s="5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12"/>
      <c r="AF2580" s="12"/>
    </row>
    <row r="2581" spans="1:32" ht="15" customHeight="1">
      <c r="A2581" s="14"/>
      <c r="B2581" s="3"/>
      <c r="C2581" s="20" t="s">
        <v>163</v>
      </c>
      <c r="D2581" s="21" t="s">
        <v>163</v>
      </c>
      <c r="E2581" s="21" t="s">
        <v>163</v>
      </c>
      <c r="F2581" s="22"/>
      <c r="G2581" s="21" t="s">
        <v>163</v>
      </c>
      <c r="H2581" s="20" t="s">
        <v>163</v>
      </c>
      <c r="I2581" s="23" t="s">
        <v>163</v>
      </c>
      <c r="J2581" s="23" t="s">
        <v>163</v>
      </c>
      <c r="K2581" s="24" t="s">
        <v>163</v>
      </c>
      <c r="L2581" s="20" t="s">
        <v>163</v>
      </c>
      <c r="M2581" s="12"/>
      <c r="N2581" s="12"/>
      <c r="O2581" s="12"/>
      <c r="P2581" s="12"/>
      <c r="Q2581" s="12"/>
      <c r="R2581" s="5"/>
      <c r="S2581" s="20"/>
      <c r="T2581" s="20"/>
      <c r="U2581" s="20"/>
      <c r="V2581" s="20"/>
      <c r="W2581" s="20"/>
      <c r="X2581" s="20"/>
      <c r="Y2581" s="20"/>
      <c r="Z2581" s="20"/>
      <c r="AA2581" s="20"/>
      <c r="AB2581" s="20"/>
      <c r="AC2581" s="20"/>
      <c r="AD2581" s="20"/>
      <c r="AE2581" s="12"/>
      <c r="AF2581" s="12"/>
    </row>
    <row r="2582" spans="1:32" ht="15" customHeight="1">
      <c r="A2582" s="14"/>
      <c r="B2582" s="3"/>
      <c r="C2582" s="20" t="s">
        <v>163</v>
      </c>
      <c r="D2582" s="21" t="s">
        <v>163</v>
      </c>
      <c r="E2582" s="21" t="s">
        <v>163</v>
      </c>
      <c r="F2582" s="22"/>
      <c r="G2582" s="21" t="s">
        <v>163</v>
      </c>
      <c r="H2582" s="20" t="s">
        <v>163</v>
      </c>
      <c r="I2582" s="23" t="s">
        <v>163</v>
      </c>
      <c r="J2582" s="23" t="s">
        <v>163</v>
      </c>
      <c r="K2582" s="24" t="s">
        <v>163</v>
      </c>
      <c r="L2582" s="20" t="s">
        <v>163</v>
      </c>
      <c r="M2582" s="12"/>
      <c r="N2582" s="12"/>
      <c r="O2582" s="12"/>
      <c r="P2582" s="12"/>
      <c r="Q2582" s="12"/>
      <c r="R2582" s="5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12"/>
      <c r="AF2582" s="12"/>
    </row>
    <row r="2583" spans="1:32" ht="15" customHeight="1">
      <c r="A2583" s="14"/>
      <c r="B2583" s="3"/>
      <c r="C2583" s="20" t="s">
        <v>163</v>
      </c>
      <c r="D2583" s="21" t="s">
        <v>163</v>
      </c>
      <c r="E2583" s="21" t="s">
        <v>163</v>
      </c>
      <c r="F2583" s="22"/>
      <c r="G2583" s="21" t="s">
        <v>163</v>
      </c>
      <c r="H2583" s="20" t="s">
        <v>163</v>
      </c>
      <c r="I2583" s="23" t="s">
        <v>163</v>
      </c>
      <c r="J2583" s="23" t="s">
        <v>163</v>
      </c>
      <c r="K2583" s="24" t="s">
        <v>163</v>
      </c>
      <c r="L2583" s="20" t="s">
        <v>163</v>
      </c>
      <c r="M2583" s="12"/>
      <c r="N2583" s="12"/>
      <c r="O2583" s="12"/>
      <c r="P2583" s="12"/>
      <c r="Q2583" s="12"/>
      <c r="R2583" s="5"/>
      <c r="S2583" s="20"/>
      <c r="T2583" s="20"/>
      <c r="U2583" s="20"/>
      <c r="V2583" s="20"/>
      <c r="W2583" s="20"/>
      <c r="X2583" s="20"/>
      <c r="Y2583" s="20"/>
      <c r="Z2583" s="20"/>
      <c r="AA2583" s="20"/>
      <c r="AB2583" s="20"/>
      <c r="AC2583" s="20"/>
      <c r="AD2583" s="20"/>
      <c r="AE2583" s="12"/>
      <c r="AF2583" s="12"/>
    </row>
    <row r="2584" spans="1:32" ht="15" customHeight="1">
      <c r="A2584" s="14"/>
      <c r="B2584" s="3"/>
      <c r="C2584" s="20" t="s">
        <v>163</v>
      </c>
      <c r="D2584" s="21" t="s">
        <v>163</v>
      </c>
      <c r="E2584" s="21" t="s">
        <v>163</v>
      </c>
      <c r="F2584" s="22"/>
      <c r="G2584" s="21" t="s">
        <v>163</v>
      </c>
      <c r="H2584" s="20" t="s">
        <v>163</v>
      </c>
      <c r="I2584" s="23" t="s">
        <v>163</v>
      </c>
      <c r="J2584" s="23" t="s">
        <v>163</v>
      </c>
      <c r="K2584" s="24" t="s">
        <v>163</v>
      </c>
      <c r="L2584" s="20" t="s">
        <v>163</v>
      </c>
      <c r="M2584" s="12"/>
      <c r="N2584" s="12"/>
      <c r="O2584" s="12"/>
      <c r="P2584" s="12"/>
      <c r="Q2584" s="12"/>
      <c r="R2584" s="5"/>
      <c r="S2584" s="20"/>
      <c r="T2584" s="20"/>
      <c r="U2584" s="20"/>
      <c r="V2584" s="20"/>
      <c r="W2584" s="20"/>
      <c r="X2584" s="20"/>
      <c r="Y2584" s="20"/>
      <c r="Z2584" s="20"/>
      <c r="AA2584" s="20"/>
      <c r="AB2584" s="20"/>
      <c r="AC2584" s="20"/>
      <c r="AD2584" s="20"/>
      <c r="AE2584" s="12"/>
      <c r="AF2584" s="12"/>
    </row>
    <row r="2585" spans="1:32" ht="15" customHeight="1">
      <c r="A2585" s="14"/>
      <c r="B2585" s="3"/>
      <c r="C2585" s="20" t="s">
        <v>163</v>
      </c>
      <c r="D2585" s="21" t="s">
        <v>163</v>
      </c>
      <c r="E2585" s="21" t="s">
        <v>163</v>
      </c>
      <c r="F2585" s="22"/>
      <c r="G2585" s="21" t="s">
        <v>163</v>
      </c>
      <c r="H2585" s="20" t="s">
        <v>163</v>
      </c>
      <c r="I2585" s="23" t="s">
        <v>163</v>
      </c>
      <c r="J2585" s="23" t="s">
        <v>163</v>
      </c>
      <c r="K2585" s="24" t="s">
        <v>163</v>
      </c>
      <c r="L2585" s="20" t="s">
        <v>163</v>
      </c>
      <c r="M2585" s="12"/>
      <c r="N2585" s="12"/>
      <c r="O2585" s="12"/>
      <c r="P2585" s="12"/>
      <c r="Q2585" s="12"/>
      <c r="R2585" s="5"/>
      <c r="S2585" s="20"/>
      <c r="T2585" s="20"/>
      <c r="U2585" s="20"/>
      <c r="V2585" s="20"/>
      <c r="W2585" s="20"/>
      <c r="X2585" s="20"/>
      <c r="Y2585" s="20"/>
      <c r="Z2585" s="20"/>
      <c r="AA2585" s="20"/>
      <c r="AB2585" s="20"/>
      <c r="AC2585" s="20"/>
      <c r="AD2585" s="20"/>
      <c r="AE2585" s="12"/>
      <c r="AF2585" s="12"/>
    </row>
    <row r="2586" spans="1:32" ht="15" customHeight="1">
      <c r="A2586" s="14"/>
      <c r="B2586" s="3"/>
      <c r="C2586" s="20" t="s">
        <v>163</v>
      </c>
      <c r="D2586" s="21" t="s">
        <v>163</v>
      </c>
      <c r="E2586" s="21" t="s">
        <v>163</v>
      </c>
      <c r="F2586" s="22"/>
      <c r="G2586" s="21" t="s">
        <v>163</v>
      </c>
      <c r="H2586" s="20" t="s">
        <v>163</v>
      </c>
      <c r="I2586" s="23" t="s">
        <v>163</v>
      </c>
      <c r="J2586" s="23" t="s">
        <v>163</v>
      </c>
      <c r="K2586" s="24" t="s">
        <v>163</v>
      </c>
      <c r="L2586" s="20" t="s">
        <v>163</v>
      </c>
      <c r="M2586" s="12"/>
      <c r="N2586" s="12"/>
      <c r="O2586" s="12"/>
      <c r="P2586" s="12"/>
      <c r="Q2586" s="12"/>
      <c r="R2586" s="5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12"/>
      <c r="AF2586" s="12"/>
    </row>
    <row r="2587" spans="1:32" ht="15" customHeight="1">
      <c r="A2587" s="14"/>
      <c r="B2587" s="3"/>
      <c r="C2587" s="20" t="s">
        <v>163</v>
      </c>
      <c r="D2587" s="21" t="s">
        <v>163</v>
      </c>
      <c r="E2587" s="21" t="s">
        <v>163</v>
      </c>
      <c r="F2587" s="22"/>
      <c r="G2587" s="21" t="s">
        <v>163</v>
      </c>
      <c r="H2587" s="20" t="s">
        <v>163</v>
      </c>
      <c r="I2587" s="23" t="s">
        <v>163</v>
      </c>
      <c r="J2587" s="23" t="s">
        <v>163</v>
      </c>
      <c r="K2587" s="24" t="s">
        <v>163</v>
      </c>
      <c r="L2587" s="20" t="s">
        <v>163</v>
      </c>
      <c r="M2587" s="12"/>
      <c r="N2587" s="12"/>
      <c r="O2587" s="12"/>
      <c r="P2587" s="12"/>
      <c r="Q2587" s="12"/>
      <c r="R2587" s="5"/>
      <c r="S2587" s="20"/>
      <c r="T2587" s="20"/>
      <c r="U2587" s="20"/>
      <c r="V2587" s="20"/>
      <c r="W2587" s="20"/>
      <c r="X2587" s="20"/>
      <c r="Y2587" s="20"/>
      <c r="Z2587" s="20"/>
      <c r="AA2587" s="20"/>
      <c r="AB2587" s="20"/>
      <c r="AC2587" s="20"/>
      <c r="AD2587" s="20"/>
      <c r="AE2587" s="12"/>
      <c r="AF2587" s="12"/>
    </row>
    <row r="2588" spans="1:32" ht="15" customHeight="1">
      <c r="A2588" s="14"/>
      <c r="B2588" s="3"/>
      <c r="C2588" s="20" t="s">
        <v>163</v>
      </c>
      <c r="D2588" s="21" t="s">
        <v>163</v>
      </c>
      <c r="E2588" s="21" t="s">
        <v>163</v>
      </c>
      <c r="F2588" s="22"/>
      <c r="G2588" s="21" t="s">
        <v>163</v>
      </c>
      <c r="H2588" s="20" t="s">
        <v>163</v>
      </c>
      <c r="I2588" s="23" t="s">
        <v>163</v>
      </c>
      <c r="J2588" s="23" t="s">
        <v>163</v>
      </c>
      <c r="K2588" s="24" t="s">
        <v>163</v>
      </c>
      <c r="L2588" s="20" t="s">
        <v>163</v>
      </c>
      <c r="M2588" s="12"/>
      <c r="N2588" s="12"/>
      <c r="O2588" s="12"/>
      <c r="P2588" s="12"/>
      <c r="Q2588" s="12"/>
      <c r="R2588" s="5"/>
      <c r="S2588" s="20"/>
      <c r="T2588" s="20"/>
      <c r="U2588" s="20"/>
      <c r="V2588" s="20"/>
      <c r="W2588" s="20"/>
      <c r="X2588" s="20"/>
      <c r="Y2588" s="20"/>
      <c r="Z2588" s="20"/>
      <c r="AA2588" s="20"/>
      <c r="AB2588" s="20"/>
      <c r="AC2588" s="20"/>
      <c r="AD2588" s="20"/>
      <c r="AE2588" s="12"/>
      <c r="AF2588" s="12"/>
    </row>
    <row r="2589" spans="1:32" ht="15" customHeight="1">
      <c r="A2589" s="14"/>
      <c r="B2589" s="3"/>
      <c r="C2589" s="20" t="s">
        <v>163</v>
      </c>
      <c r="D2589" s="21" t="s">
        <v>163</v>
      </c>
      <c r="E2589" s="21" t="s">
        <v>163</v>
      </c>
      <c r="F2589" s="22"/>
      <c r="G2589" s="21" t="s">
        <v>163</v>
      </c>
      <c r="H2589" s="20" t="s">
        <v>163</v>
      </c>
      <c r="I2589" s="23" t="s">
        <v>163</v>
      </c>
      <c r="J2589" s="23" t="s">
        <v>163</v>
      </c>
      <c r="K2589" s="24" t="s">
        <v>163</v>
      </c>
      <c r="L2589" s="20" t="s">
        <v>163</v>
      </c>
      <c r="M2589" s="12"/>
      <c r="N2589" s="12"/>
      <c r="O2589" s="12"/>
      <c r="P2589" s="12"/>
      <c r="Q2589" s="12"/>
      <c r="R2589" s="5"/>
      <c r="S2589" s="20"/>
      <c r="T2589" s="20"/>
      <c r="U2589" s="20"/>
      <c r="V2589" s="20"/>
      <c r="W2589" s="20"/>
      <c r="X2589" s="20"/>
      <c r="Y2589" s="20"/>
      <c r="Z2589" s="20"/>
      <c r="AA2589" s="20"/>
      <c r="AB2589" s="20"/>
      <c r="AC2589" s="20"/>
      <c r="AD2589" s="20"/>
      <c r="AE2589" s="12"/>
      <c r="AF2589" s="12"/>
    </row>
    <row r="2590" spans="1:32" ht="15" customHeight="1">
      <c r="A2590" s="14"/>
      <c r="B2590" s="3"/>
      <c r="C2590" s="20" t="s">
        <v>163</v>
      </c>
      <c r="D2590" s="21" t="s">
        <v>163</v>
      </c>
      <c r="E2590" s="21" t="s">
        <v>163</v>
      </c>
      <c r="F2590" s="22"/>
      <c r="G2590" s="21" t="s">
        <v>163</v>
      </c>
      <c r="H2590" s="20" t="s">
        <v>163</v>
      </c>
      <c r="I2590" s="23" t="s">
        <v>163</v>
      </c>
      <c r="J2590" s="23" t="s">
        <v>163</v>
      </c>
      <c r="K2590" s="24" t="s">
        <v>163</v>
      </c>
      <c r="L2590" s="20" t="s">
        <v>163</v>
      </c>
      <c r="M2590" s="12"/>
      <c r="N2590" s="12"/>
      <c r="O2590" s="12"/>
      <c r="P2590" s="12"/>
      <c r="Q2590" s="12"/>
      <c r="R2590" s="5"/>
      <c r="S2590" s="20"/>
      <c r="T2590" s="20"/>
      <c r="U2590" s="20"/>
      <c r="V2590" s="20"/>
      <c r="W2590" s="20"/>
      <c r="X2590" s="20"/>
      <c r="Y2590" s="20"/>
      <c r="Z2590" s="20"/>
      <c r="AA2590" s="20"/>
      <c r="AB2590" s="20"/>
      <c r="AC2590" s="20"/>
      <c r="AD2590" s="20"/>
      <c r="AE2590" s="12"/>
      <c r="AF2590" s="12"/>
    </row>
    <row r="2591" spans="1:32" ht="15" customHeight="1">
      <c r="A2591" s="14"/>
      <c r="B2591" s="3"/>
      <c r="C2591" s="20" t="s">
        <v>163</v>
      </c>
      <c r="D2591" s="21" t="s">
        <v>163</v>
      </c>
      <c r="E2591" s="21" t="s">
        <v>163</v>
      </c>
      <c r="F2591" s="22"/>
      <c r="G2591" s="21" t="s">
        <v>163</v>
      </c>
      <c r="H2591" s="20" t="s">
        <v>163</v>
      </c>
      <c r="I2591" s="23" t="s">
        <v>163</v>
      </c>
      <c r="J2591" s="23" t="s">
        <v>163</v>
      </c>
      <c r="K2591" s="24" t="s">
        <v>163</v>
      </c>
      <c r="L2591" s="20" t="s">
        <v>163</v>
      </c>
      <c r="M2591" s="12"/>
      <c r="N2591" s="12"/>
      <c r="O2591" s="12"/>
      <c r="P2591" s="12"/>
      <c r="Q2591" s="12"/>
      <c r="R2591" s="5"/>
      <c r="S2591" s="20"/>
      <c r="T2591" s="20"/>
      <c r="U2591" s="20"/>
      <c r="V2591" s="20"/>
      <c r="W2591" s="20"/>
      <c r="X2591" s="20"/>
      <c r="Y2591" s="20"/>
      <c r="Z2591" s="20"/>
      <c r="AA2591" s="20"/>
      <c r="AB2591" s="20"/>
      <c r="AC2591" s="20"/>
      <c r="AD2591" s="20"/>
      <c r="AE2591" s="12"/>
      <c r="AF2591" s="12"/>
    </row>
    <row r="2592" spans="1:32" ht="15" customHeight="1">
      <c r="A2592" s="14"/>
      <c r="B2592" s="3"/>
      <c r="C2592" s="20" t="s">
        <v>163</v>
      </c>
      <c r="D2592" s="21" t="s">
        <v>163</v>
      </c>
      <c r="E2592" s="21" t="s">
        <v>163</v>
      </c>
      <c r="F2592" s="22"/>
      <c r="G2592" s="21" t="s">
        <v>163</v>
      </c>
      <c r="H2592" s="20" t="s">
        <v>163</v>
      </c>
      <c r="I2592" s="23" t="s">
        <v>163</v>
      </c>
      <c r="J2592" s="23" t="s">
        <v>163</v>
      </c>
      <c r="K2592" s="24" t="s">
        <v>163</v>
      </c>
      <c r="L2592" s="20" t="s">
        <v>163</v>
      </c>
      <c r="M2592" s="12"/>
      <c r="N2592" s="12"/>
      <c r="O2592" s="12"/>
      <c r="P2592" s="12"/>
      <c r="Q2592" s="12"/>
      <c r="R2592" s="5"/>
      <c r="S2592" s="20"/>
      <c r="T2592" s="20"/>
      <c r="U2592" s="20"/>
      <c r="V2592" s="20"/>
      <c r="W2592" s="20"/>
      <c r="X2592" s="20"/>
      <c r="Y2592" s="20"/>
      <c r="Z2592" s="20"/>
      <c r="AA2592" s="20"/>
      <c r="AB2592" s="20"/>
      <c r="AC2592" s="20"/>
      <c r="AD2592" s="20"/>
      <c r="AE2592" s="12"/>
      <c r="AF2592" s="12"/>
    </row>
    <row r="2593" spans="1:32" ht="15" customHeight="1">
      <c r="A2593" s="14"/>
      <c r="B2593" s="3"/>
      <c r="C2593" s="20" t="s">
        <v>163</v>
      </c>
      <c r="D2593" s="21" t="s">
        <v>163</v>
      </c>
      <c r="E2593" s="21" t="s">
        <v>163</v>
      </c>
      <c r="F2593" s="22"/>
      <c r="G2593" s="21" t="s">
        <v>163</v>
      </c>
      <c r="H2593" s="20" t="s">
        <v>163</v>
      </c>
      <c r="I2593" s="23" t="s">
        <v>163</v>
      </c>
      <c r="J2593" s="23" t="s">
        <v>163</v>
      </c>
      <c r="K2593" s="24" t="s">
        <v>163</v>
      </c>
      <c r="L2593" s="20" t="s">
        <v>163</v>
      </c>
      <c r="M2593" s="12"/>
      <c r="N2593" s="12"/>
      <c r="O2593" s="12"/>
      <c r="P2593" s="12"/>
      <c r="Q2593" s="12"/>
      <c r="R2593" s="5"/>
      <c r="S2593" s="20"/>
      <c r="T2593" s="20"/>
      <c r="U2593" s="20"/>
      <c r="V2593" s="20"/>
      <c r="W2593" s="20"/>
      <c r="X2593" s="20"/>
      <c r="Y2593" s="20"/>
      <c r="Z2593" s="20"/>
      <c r="AA2593" s="20"/>
      <c r="AB2593" s="20"/>
      <c r="AC2593" s="20"/>
      <c r="AD2593" s="20"/>
      <c r="AE2593" s="12"/>
      <c r="AF2593" s="12"/>
    </row>
    <row r="2594" spans="1:32" ht="15" customHeight="1">
      <c r="A2594" s="14"/>
      <c r="B2594" s="3"/>
      <c r="C2594" s="20" t="s">
        <v>163</v>
      </c>
      <c r="D2594" s="21" t="s">
        <v>163</v>
      </c>
      <c r="E2594" s="21" t="s">
        <v>163</v>
      </c>
      <c r="F2594" s="22"/>
      <c r="G2594" s="21" t="s">
        <v>163</v>
      </c>
      <c r="H2594" s="20" t="s">
        <v>163</v>
      </c>
      <c r="I2594" s="23" t="s">
        <v>163</v>
      </c>
      <c r="J2594" s="23" t="s">
        <v>163</v>
      </c>
      <c r="K2594" s="24" t="s">
        <v>163</v>
      </c>
      <c r="L2594" s="20" t="s">
        <v>163</v>
      </c>
      <c r="R2594" s="5"/>
      <c r="S2594" s="20"/>
      <c r="T2594" s="20"/>
      <c r="U2594" s="20"/>
      <c r="V2594" s="20"/>
      <c r="W2594" s="20"/>
      <c r="X2594" s="20"/>
      <c r="Y2594" s="20"/>
      <c r="Z2594" s="20"/>
      <c r="AA2594" s="20"/>
      <c r="AB2594" s="20"/>
      <c r="AC2594" s="20"/>
      <c r="AD2594" s="20"/>
      <c r="AE2594" s="12"/>
      <c r="AF2594" s="12"/>
    </row>
    <row r="2595" spans="1:32" ht="15" customHeight="1">
      <c r="A2595" s="14"/>
      <c r="B2595" s="3"/>
      <c r="C2595" s="20" t="s">
        <v>163</v>
      </c>
      <c r="D2595" s="21" t="s">
        <v>163</v>
      </c>
      <c r="E2595" s="21" t="s">
        <v>163</v>
      </c>
      <c r="F2595" s="22"/>
      <c r="G2595" s="21" t="s">
        <v>163</v>
      </c>
      <c r="H2595" s="20" t="s">
        <v>163</v>
      </c>
      <c r="I2595" s="23" t="s">
        <v>163</v>
      </c>
      <c r="J2595" s="23" t="s">
        <v>163</v>
      </c>
      <c r="K2595" s="24" t="s">
        <v>163</v>
      </c>
      <c r="L2595" s="20" t="s">
        <v>163</v>
      </c>
      <c r="R2595" s="5"/>
      <c r="S2595" s="20"/>
      <c r="T2595" s="20"/>
      <c r="U2595" s="20"/>
      <c r="V2595" s="20"/>
      <c r="W2595" s="20"/>
      <c r="X2595" s="20"/>
      <c r="Y2595" s="20"/>
      <c r="Z2595" s="20"/>
      <c r="AA2595" s="20"/>
      <c r="AB2595" s="20"/>
      <c r="AC2595" s="20"/>
      <c r="AD2595" s="20"/>
      <c r="AE2595" s="12"/>
      <c r="AF2595" s="12"/>
    </row>
    <row r="2596" spans="1:32" ht="15" customHeight="1">
      <c r="A2596" s="14"/>
      <c r="B2596" s="3"/>
      <c r="C2596" s="20" t="s">
        <v>163</v>
      </c>
      <c r="D2596" s="21" t="s">
        <v>163</v>
      </c>
      <c r="E2596" s="21" t="s">
        <v>163</v>
      </c>
      <c r="F2596" s="22"/>
      <c r="G2596" s="21" t="s">
        <v>163</v>
      </c>
      <c r="H2596" s="20" t="s">
        <v>163</v>
      </c>
      <c r="I2596" s="23" t="s">
        <v>163</v>
      </c>
      <c r="J2596" s="23" t="s">
        <v>163</v>
      </c>
      <c r="K2596" s="24" t="s">
        <v>163</v>
      </c>
      <c r="L2596" s="20" t="s">
        <v>163</v>
      </c>
      <c r="R2596" s="5"/>
      <c r="S2596" s="20"/>
      <c r="T2596" s="20"/>
      <c r="U2596" s="20"/>
      <c r="V2596" s="20"/>
      <c r="W2596" s="20"/>
      <c r="X2596" s="20"/>
      <c r="Y2596" s="20"/>
      <c r="Z2596" s="20"/>
      <c r="AA2596" s="20"/>
      <c r="AB2596" s="20"/>
      <c r="AC2596" s="20"/>
      <c r="AD2596" s="20"/>
      <c r="AE2596" s="12"/>
      <c r="AF2596" s="12"/>
    </row>
    <row r="2597" spans="1:32" ht="15" customHeight="1">
      <c r="A2597" s="14"/>
      <c r="B2597" s="3"/>
      <c r="C2597" s="20" t="s">
        <v>163</v>
      </c>
      <c r="D2597" s="21" t="s">
        <v>163</v>
      </c>
      <c r="E2597" s="21" t="s">
        <v>163</v>
      </c>
      <c r="F2597" s="22"/>
      <c r="G2597" s="21" t="s">
        <v>163</v>
      </c>
      <c r="H2597" s="20" t="s">
        <v>163</v>
      </c>
      <c r="I2597" s="23" t="s">
        <v>163</v>
      </c>
      <c r="J2597" s="23" t="s">
        <v>163</v>
      </c>
      <c r="K2597" s="24" t="s">
        <v>163</v>
      </c>
      <c r="L2597" s="20" t="s">
        <v>163</v>
      </c>
      <c r="R2597" s="5"/>
      <c r="S2597" s="20"/>
      <c r="T2597" s="20"/>
      <c r="U2597" s="20"/>
      <c r="V2597" s="20"/>
      <c r="W2597" s="20"/>
      <c r="X2597" s="20"/>
      <c r="Y2597" s="20"/>
      <c r="Z2597" s="20"/>
      <c r="AA2597" s="20"/>
      <c r="AB2597" s="20"/>
      <c r="AC2597" s="20"/>
      <c r="AD2597" s="20"/>
      <c r="AE2597" s="12"/>
      <c r="AF2597" s="12"/>
    </row>
    <row r="2598" spans="1:32" ht="15" customHeight="1">
      <c r="A2598" s="14"/>
      <c r="B2598" s="3"/>
      <c r="C2598" s="20" t="s">
        <v>163</v>
      </c>
      <c r="D2598" s="21" t="s">
        <v>163</v>
      </c>
      <c r="E2598" s="21" t="s">
        <v>163</v>
      </c>
      <c r="F2598" s="22"/>
      <c r="G2598" s="21" t="s">
        <v>163</v>
      </c>
      <c r="H2598" s="20" t="s">
        <v>163</v>
      </c>
      <c r="I2598" s="23" t="s">
        <v>163</v>
      </c>
      <c r="J2598" s="23" t="s">
        <v>163</v>
      </c>
      <c r="K2598" s="24" t="s">
        <v>163</v>
      </c>
      <c r="L2598" s="20" t="s">
        <v>163</v>
      </c>
      <c r="R2598" s="5"/>
      <c r="S2598" s="20"/>
      <c r="T2598" s="20"/>
      <c r="U2598" s="20"/>
      <c r="V2598" s="20"/>
      <c r="W2598" s="20"/>
      <c r="X2598" s="20"/>
      <c r="Y2598" s="20"/>
      <c r="Z2598" s="20"/>
      <c r="AA2598" s="20"/>
      <c r="AB2598" s="20"/>
      <c r="AC2598" s="20"/>
      <c r="AD2598" s="20"/>
      <c r="AE2598" s="12"/>
      <c r="AF2598" s="12"/>
    </row>
    <row r="2599" spans="1:32" ht="15" customHeight="1">
      <c r="A2599" s="14"/>
      <c r="B2599" s="3"/>
      <c r="C2599" s="20" t="s">
        <v>163</v>
      </c>
      <c r="D2599" s="21" t="s">
        <v>163</v>
      </c>
      <c r="E2599" s="21" t="s">
        <v>163</v>
      </c>
      <c r="F2599" s="22"/>
      <c r="G2599" s="21" t="s">
        <v>163</v>
      </c>
      <c r="H2599" s="20" t="s">
        <v>163</v>
      </c>
      <c r="I2599" s="23" t="s">
        <v>163</v>
      </c>
      <c r="J2599" s="23" t="s">
        <v>163</v>
      </c>
      <c r="K2599" s="24" t="s">
        <v>163</v>
      </c>
      <c r="L2599" s="20" t="s">
        <v>163</v>
      </c>
      <c r="R2599" s="5"/>
      <c r="S2599" s="20"/>
      <c r="T2599" s="20"/>
      <c r="U2599" s="20"/>
      <c r="V2599" s="20"/>
      <c r="W2599" s="20"/>
      <c r="X2599" s="20"/>
      <c r="Y2599" s="20"/>
      <c r="Z2599" s="20"/>
      <c r="AA2599" s="20"/>
      <c r="AB2599" s="20"/>
      <c r="AC2599" s="20"/>
      <c r="AD2599" s="20"/>
      <c r="AE2599" s="12"/>
      <c r="AF2599" s="12"/>
    </row>
    <row r="2600" spans="1:32" ht="15" customHeight="1">
      <c r="A2600" s="14"/>
      <c r="B2600" s="3"/>
      <c r="C2600" s="20" t="s">
        <v>163</v>
      </c>
      <c r="D2600" s="21" t="s">
        <v>163</v>
      </c>
      <c r="E2600" s="21" t="s">
        <v>163</v>
      </c>
      <c r="F2600" s="22"/>
      <c r="G2600" s="21" t="s">
        <v>163</v>
      </c>
      <c r="H2600" s="20" t="s">
        <v>163</v>
      </c>
      <c r="I2600" s="23" t="s">
        <v>163</v>
      </c>
      <c r="J2600" s="23" t="s">
        <v>163</v>
      </c>
      <c r="K2600" s="24" t="s">
        <v>163</v>
      </c>
      <c r="L2600" s="20" t="s">
        <v>163</v>
      </c>
      <c r="R2600" s="5"/>
      <c r="S2600" s="20"/>
      <c r="T2600" s="20"/>
      <c r="U2600" s="20"/>
      <c r="V2600" s="20"/>
      <c r="W2600" s="20"/>
      <c r="X2600" s="20"/>
      <c r="Y2600" s="20"/>
      <c r="Z2600" s="20"/>
      <c r="AA2600" s="20"/>
      <c r="AB2600" s="20"/>
      <c r="AC2600" s="20"/>
      <c r="AD2600" s="20"/>
      <c r="AE2600" s="12"/>
      <c r="AF2600" s="12"/>
    </row>
    <row r="2601" spans="1:32" ht="15" customHeight="1">
      <c r="A2601" s="14"/>
      <c r="B2601" s="3"/>
      <c r="C2601" s="20" t="s">
        <v>163</v>
      </c>
      <c r="D2601" s="21" t="s">
        <v>163</v>
      </c>
      <c r="E2601" s="21" t="s">
        <v>163</v>
      </c>
      <c r="F2601" s="22"/>
      <c r="G2601" s="21" t="s">
        <v>163</v>
      </c>
      <c r="H2601" s="20" t="s">
        <v>163</v>
      </c>
      <c r="I2601" s="23" t="s">
        <v>163</v>
      </c>
      <c r="J2601" s="23" t="s">
        <v>163</v>
      </c>
      <c r="K2601" s="24" t="s">
        <v>163</v>
      </c>
      <c r="L2601" s="20" t="s">
        <v>163</v>
      </c>
      <c r="R2601" s="5"/>
      <c r="S2601" s="20"/>
      <c r="T2601" s="20"/>
      <c r="U2601" s="20"/>
      <c r="V2601" s="20"/>
      <c r="W2601" s="20"/>
      <c r="X2601" s="20"/>
      <c r="Y2601" s="20"/>
      <c r="Z2601" s="20"/>
      <c r="AA2601" s="20"/>
      <c r="AB2601" s="20"/>
      <c r="AC2601" s="20"/>
      <c r="AD2601" s="20"/>
      <c r="AE2601" s="12"/>
      <c r="AF2601" s="12"/>
    </row>
    <row r="2602" spans="1:32" ht="15" customHeight="1">
      <c r="A2602" s="14"/>
      <c r="B2602" s="3"/>
      <c r="C2602" s="20" t="s">
        <v>163</v>
      </c>
      <c r="D2602" s="21" t="s">
        <v>163</v>
      </c>
      <c r="E2602" s="21" t="s">
        <v>163</v>
      </c>
      <c r="F2602" s="22"/>
      <c r="G2602" s="21" t="s">
        <v>163</v>
      </c>
      <c r="H2602" s="20" t="s">
        <v>163</v>
      </c>
      <c r="I2602" s="23" t="s">
        <v>163</v>
      </c>
      <c r="J2602" s="23" t="s">
        <v>163</v>
      </c>
      <c r="K2602" s="24" t="s">
        <v>163</v>
      </c>
      <c r="L2602" s="20" t="s">
        <v>163</v>
      </c>
      <c r="R2602" s="5"/>
      <c r="S2602" s="20"/>
      <c r="T2602" s="20"/>
      <c r="U2602" s="20"/>
      <c r="V2602" s="20"/>
      <c r="W2602" s="20"/>
      <c r="X2602" s="20"/>
      <c r="Y2602" s="20"/>
      <c r="Z2602" s="20"/>
      <c r="AA2602" s="20"/>
      <c r="AB2602" s="20"/>
      <c r="AC2602" s="20"/>
      <c r="AD2602" s="20"/>
      <c r="AE2602" s="12"/>
      <c r="AF2602" s="12"/>
    </row>
    <row r="2603" spans="1:32" ht="15" customHeight="1">
      <c r="A2603" s="14"/>
      <c r="B2603" s="3"/>
      <c r="C2603" s="20" t="s">
        <v>163</v>
      </c>
      <c r="D2603" s="21" t="s">
        <v>163</v>
      </c>
      <c r="E2603" s="21" t="s">
        <v>163</v>
      </c>
      <c r="F2603" s="22"/>
      <c r="G2603" s="21" t="s">
        <v>163</v>
      </c>
      <c r="H2603" s="20" t="s">
        <v>163</v>
      </c>
      <c r="I2603" s="23" t="s">
        <v>163</v>
      </c>
      <c r="J2603" s="23" t="s">
        <v>163</v>
      </c>
      <c r="K2603" s="24" t="s">
        <v>163</v>
      </c>
      <c r="L2603" s="20" t="s">
        <v>163</v>
      </c>
      <c r="R2603" s="5"/>
      <c r="S2603" s="20"/>
      <c r="T2603" s="20"/>
      <c r="U2603" s="20"/>
      <c r="V2603" s="20"/>
      <c r="W2603" s="20"/>
      <c r="X2603" s="20"/>
      <c r="Y2603" s="20"/>
      <c r="Z2603" s="20"/>
      <c r="AA2603" s="20"/>
      <c r="AB2603" s="20"/>
      <c r="AC2603" s="20"/>
      <c r="AD2603" s="20"/>
      <c r="AE2603" s="12"/>
      <c r="AF2603" s="12"/>
    </row>
    <row r="2604" spans="1:32" ht="15" customHeight="1">
      <c r="A2604" s="14"/>
      <c r="B2604" s="3"/>
      <c r="C2604" s="20" t="s">
        <v>163</v>
      </c>
      <c r="D2604" s="21" t="s">
        <v>163</v>
      </c>
      <c r="E2604" s="21" t="s">
        <v>163</v>
      </c>
      <c r="F2604" s="22"/>
      <c r="G2604" s="21" t="s">
        <v>163</v>
      </c>
      <c r="H2604" s="20" t="s">
        <v>163</v>
      </c>
      <c r="I2604" s="23" t="s">
        <v>163</v>
      </c>
      <c r="J2604" s="23" t="s">
        <v>163</v>
      </c>
      <c r="K2604" s="24" t="s">
        <v>163</v>
      </c>
      <c r="L2604" s="20" t="s">
        <v>163</v>
      </c>
      <c r="R2604" s="5"/>
      <c r="S2604" s="20"/>
      <c r="T2604" s="20"/>
      <c r="U2604" s="20"/>
      <c r="V2604" s="20"/>
      <c r="W2604" s="20"/>
      <c r="X2604" s="20"/>
      <c r="Y2604" s="20"/>
      <c r="Z2604" s="20"/>
      <c r="AA2604" s="20"/>
      <c r="AB2604" s="20"/>
      <c r="AC2604" s="20"/>
      <c r="AD2604" s="20"/>
      <c r="AE2604" s="12"/>
      <c r="AF2604" s="12"/>
    </row>
    <row r="2605" spans="1:32" ht="15" customHeight="1">
      <c r="A2605" s="14"/>
      <c r="B2605" s="3"/>
      <c r="C2605" s="20" t="s">
        <v>163</v>
      </c>
      <c r="D2605" s="21" t="s">
        <v>163</v>
      </c>
      <c r="E2605" s="21" t="s">
        <v>163</v>
      </c>
      <c r="F2605" s="22"/>
      <c r="G2605" s="21" t="s">
        <v>163</v>
      </c>
      <c r="H2605" s="20" t="s">
        <v>163</v>
      </c>
      <c r="I2605" s="23" t="s">
        <v>163</v>
      </c>
      <c r="J2605" s="23" t="s">
        <v>163</v>
      </c>
      <c r="K2605" s="24" t="s">
        <v>163</v>
      </c>
      <c r="L2605" s="20" t="s">
        <v>163</v>
      </c>
      <c r="R2605" s="5"/>
      <c r="S2605" s="20"/>
      <c r="T2605" s="20"/>
      <c r="U2605" s="20"/>
      <c r="V2605" s="20"/>
      <c r="W2605" s="20"/>
      <c r="X2605" s="20"/>
      <c r="Y2605" s="20"/>
      <c r="Z2605" s="20"/>
      <c r="AA2605" s="20"/>
      <c r="AB2605" s="20"/>
      <c r="AC2605" s="20"/>
      <c r="AD2605" s="20"/>
      <c r="AE2605" s="12"/>
      <c r="AF2605" s="12"/>
    </row>
    <row r="2606" spans="1:32" ht="15" customHeight="1">
      <c r="A2606" s="14"/>
      <c r="B2606" s="3"/>
      <c r="C2606" s="20" t="s">
        <v>163</v>
      </c>
      <c r="D2606" s="21" t="s">
        <v>163</v>
      </c>
      <c r="E2606" s="21" t="s">
        <v>163</v>
      </c>
      <c r="F2606" s="22"/>
      <c r="G2606" s="21" t="s">
        <v>163</v>
      </c>
      <c r="H2606" s="20" t="s">
        <v>163</v>
      </c>
      <c r="I2606" s="23" t="s">
        <v>163</v>
      </c>
      <c r="J2606" s="23" t="s">
        <v>163</v>
      </c>
      <c r="K2606" s="24" t="s">
        <v>163</v>
      </c>
      <c r="L2606" s="20" t="s">
        <v>163</v>
      </c>
      <c r="R2606" s="5"/>
      <c r="S2606" s="20"/>
      <c r="T2606" s="20"/>
      <c r="U2606" s="20"/>
      <c r="V2606" s="20"/>
      <c r="W2606" s="20"/>
      <c r="X2606" s="20"/>
      <c r="Y2606" s="20"/>
      <c r="Z2606" s="20"/>
      <c r="AA2606" s="20"/>
      <c r="AB2606" s="20"/>
      <c r="AC2606" s="20"/>
      <c r="AD2606" s="20"/>
      <c r="AE2606" s="12"/>
      <c r="AF2606" s="12"/>
    </row>
    <row r="2607" spans="1:32" ht="15" customHeight="1">
      <c r="A2607" s="14"/>
      <c r="B2607" s="3"/>
      <c r="C2607" s="20" t="s">
        <v>163</v>
      </c>
      <c r="D2607" s="21" t="s">
        <v>163</v>
      </c>
      <c r="E2607" s="21" t="s">
        <v>163</v>
      </c>
      <c r="F2607" s="22"/>
      <c r="G2607" s="21" t="s">
        <v>163</v>
      </c>
      <c r="H2607" s="20" t="s">
        <v>163</v>
      </c>
      <c r="I2607" s="23" t="s">
        <v>163</v>
      </c>
      <c r="J2607" s="23" t="s">
        <v>163</v>
      </c>
      <c r="K2607" s="24" t="s">
        <v>163</v>
      </c>
      <c r="L2607" s="20" t="s">
        <v>163</v>
      </c>
      <c r="R2607" s="5"/>
      <c r="S2607" s="20"/>
      <c r="T2607" s="20"/>
      <c r="U2607" s="20"/>
      <c r="V2607" s="20"/>
      <c r="W2607" s="20"/>
      <c r="X2607" s="20"/>
      <c r="Y2607" s="20"/>
      <c r="Z2607" s="20"/>
      <c r="AA2607" s="20"/>
      <c r="AB2607" s="20"/>
      <c r="AC2607" s="20"/>
      <c r="AD2607" s="20"/>
      <c r="AE2607" s="12"/>
      <c r="AF2607" s="12"/>
    </row>
    <row r="2608" spans="1:32" ht="15" customHeight="1">
      <c r="A2608" s="14"/>
      <c r="B2608" s="3"/>
      <c r="C2608" s="20" t="s">
        <v>163</v>
      </c>
      <c r="D2608" s="21" t="s">
        <v>163</v>
      </c>
      <c r="E2608" s="21" t="s">
        <v>163</v>
      </c>
      <c r="F2608" s="22"/>
      <c r="G2608" s="21" t="s">
        <v>163</v>
      </c>
      <c r="H2608" s="20" t="s">
        <v>163</v>
      </c>
      <c r="I2608" s="23" t="s">
        <v>163</v>
      </c>
      <c r="J2608" s="23" t="s">
        <v>163</v>
      </c>
      <c r="K2608" s="24" t="s">
        <v>163</v>
      </c>
      <c r="L2608" s="20" t="s">
        <v>163</v>
      </c>
      <c r="R2608" s="5"/>
      <c r="S2608" s="20"/>
      <c r="T2608" s="20"/>
      <c r="U2608" s="20"/>
      <c r="V2608" s="20"/>
      <c r="W2608" s="20"/>
      <c r="X2608" s="20"/>
      <c r="Y2608" s="20"/>
      <c r="Z2608" s="20"/>
      <c r="AA2608" s="20"/>
      <c r="AB2608" s="20"/>
      <c r="AC2608" s="20"/>
      <c r="AD2608" s="20"/>
      <c r="AE2608" s="12"/>
      <c r="AF2608" s="12"/>
    </row>
    <row r="2609" spans="1:32" ht="15" customHeight="1">
      <c r="A2609" s="14"/>
      <c r="B2609" s="3"/>
      <c r="C2609" s="20" t="s">
        <v>163</v>
      </c>
      <c r="D2609" s="21" t="s">
        <v>163</v>
      </c>
      <c r="E2609" s="21" t="s">
        <v>163</v>
      </c>
      <c r="F2609" s="22"/>
      <c r="G2609" s="21" t="s">
        <v>163</v>
      </c>
      <c r="H2609" s="20" t="s">
        <v>163</v>
      </c>
      <c r="I2609" s="23" t="s">
        <v>163</v>
      </c>
      <c r="J2609" s="23" t="s">
        <v>163</v>
      </c>
      <c r="K2609" s="24" t="s">
        <v>163</v>
      </c>
      <c r="L2609" s="20" t="s">
        <v>163</v>
      </c>
      <c r="R2609" s="5"/>
      <c r="S2609" s="20"/>
      <c r="T2609" s="20"/>
      <c r="U2609" s="20"/>
      <c r="V2609" s="20"/>
      <c r="W2609" s="20"/>
      <c r="X2609" s="20"/>
      <c r="Y2609" s="20"/>
      <c r="Z2609" s="20"/>
      <c r="AA2609" s="20"/>
      <c r="AB2609" s="20"/>
      <c r="AC2609" s="20"/>
      <c r="AD2609" s="20"/>
      <c r="AE2609" s="12"/>
      <c r="AF2609" s="12"/>
    </row>
    <row r="2610" spans="1:32" ht="15" customHeight="1">
      <c r="A2610" s="14"/>
      <c r="B2610" s="3"/>
      <c r="C2610" s="20" t="s">
        <v>163</v>
      </c>
      <c r="D2610" s="21" t="s">
        <v>163</v>
      </c>
      <c r="E2610" s="21" t="s">
        <v>163</v>
      </c>
      <c r="F2610" s="22"/>
      <c r="G2610" s="21" t="s">
        <v>163</v>
      </c>
      <c r="H2610" s="20" t="s">
        <v>163</v>
      </c>
      <c r="I2610" s="23" t="s">
        <v>163</v>
      </c>
      <c r="J2610" s="23" t="s">
        <v>163</v>
      </c>
      <c r="K2610" s="24" t="s">
        <v>163</v>
      </c>
      <c r="L2610" s="20" t="s">
        <v>163</v>
      </c>
      <c r="R2610" s="5"/>
      <c r="S2610" s="20"/>
      <c r="T2610" s="20"/>
      <c r="U2610" s="20"/>
      <c r="V2610" s="20"/>
      <c r="W2610" s="20"/>
      <c r="X2610" s="20"/>
      <c r="Y2610" s="20"/>
      <c r="Z2610" s="20"/>
      <c r="AA2610" s="20"/>
      <c r="AB2610" s="20"/>
      <c r="AC2610" s="20"/>
      <c r="AD2610" s="20"/>
      <c r="AE2610" s="12"/>
      <c r="AF2610" s="12"/>
    </row>
    <row r="2611" spans="1:32" ht="15" customHeight="1">
      <c r="A2611" s="14"/>
      <c r="B2611" s="3"/>
      <c r="C2611" s="20" t="s">
        <v>163</v>
      </c>
      <c r="D2611" s="21" t="s">
        <v>163</v>
      </c>
      <c r="E2611" s="21" t="s">
        <v>163</v>
      </c>
      <c r="F2611" s="22"/>
      <c r="G2611" s="21" t="s">
        <v>163</v>
      </c>
      <c r="H2611" s="20" t="s">
        <v>163</v>
      </c>
      <c r="I2611" s="23" t="s">
        <v>163</v>
      </c>
      <c r="J2611" s="23" t="s">
        <v>163</v>
      </c>
      <c r="K2611" s="24" t="s">
        <v>163</v>
      </c>
      <c r="L2611" s="20" t="s">
        <v>163</v>
      </c>
      <c r="R2611" s="5"/>
      <c r="S2611" s="20"/>
      <c r="T2611" s="20"/>
      <c r="U2611" s="20"/>
      <c r="V2611" s="20"/>
      <c r="W2611" s="20"/>
      <c r="X2611" s="20"/>
      <c r="Y2611" s="20"/>
      <c r="Z2611" s="20"/>
      <c r="AA2611" s="20"/>
      <c r="AB2611" s="20"/>
      <c r="AC2611" s="20"/>
      <c r="AD2611" s="20"/>
      <c r="AE2611" s="12"/>
      <c r="AF2611" s="12"/>
    </row>
    <row r="2612" spans="1:32" ht="15" customHeight="1">
      <c r="A2612" s="14"/>
      <c r="B2612" s="3"/>
      <c r="C2612" s="20" t="s">
        <v>163</v>
      </c>
      <c r="D2612" s="21" t="s">
        <v>163</v>
      </c>
      <c r="E2612" s="21" t="s">
        <v>163</v>
      </c>
      <c r="F2612" s="22"/>
      <c r="G2612" s="21" t="s">
        <v>163</v>
      </c>
      <c r="H2612" s="20" t="s">
        <v>163</v>
      </c>
      <c r="I2612" s="23" t="s">
        <v>163</v>
      </c>
      <c r="J2612" s="23" t="s">
        <v>163</v>
      </c>
      <c r="K2612" s="24" t="s">
        <v>163</v>
      </c>
      <c r="L2612" s="20" t="s">
        <v>163</v>
      </c>
      <c r="R2612" s="5"/>
      <c r="S2612" s="20"/>
      <c r="T2612" s="20"/>
      <c r="U2612" s="20"/>
      <c r="V2612" s="20"/>
      <c r="W2612" s="20"/>
      <c r="X2612" s="20"/>
      <c r="Y2612" s="20"/>
      <c r="Z2612" s="20"/>
      <c r="AA2612" s="20"/>
      <c r="AB2612" s="20"/>
      <c r="AC2612" s="20"/>
      <c r="AD2612" s="20"/>
      <c r="AE2612" s="12"/>
      <c r="AF2612" s="12"/>
    </row>
    <row r="2613" spans="1:32" ht="15" customHeight="1">
      <c r="A2613" s="14"/>
      <c r="B2613" s="3"/>
      <c r="C2613" s="20" t="s">
        <v>163</v>
      </c>
      <c r="D2613" s="21" t="s">
        <v>163</v>
      </c>
      <c r="E2613" s="21" t="s">
        <v>163</v>
      </c>
      <c r="F2613" s="22"/>
      <c r="G2613" s="21" t="s">
        <v>163</v>
      </c>
      <c r="H2613" s="20" t="s">
        <v>163</v>
      </c>
      <c r="I2613" s="23" t="s">
        <v>163</v>
      </c>
      <c r="J2613" s="23" t="s">
        <v>163</v>
      </c>
      <c r="K2613" s="24" t="s">
        <v>163</v>
      </c>
      <c r="L2613" s="20" t="s">
        <v>163</v>
      </c>
      <c r="R2613" s="5"/>
      <c r="S2613" s="20"/>
      <c r="T2613" s="20"/>
      <c r="U2613" s="20"/>
      <c r="V2613" s="20"/>
      <c r="W2613" s="20"/>
      <c r="X2613" s="20"/>
      <c r="Y2613" s="20"/>
      <c r="Z2613" s="20"/>
      <c r="AA2613" s="20"/>
      <c r="AB2613" s="20"/>
      <c r="AC2613" s="20"/>
      <c r="AD2613" s="20"/>
      <c r="AE2613" s="12"/>
      <c r="AF2613" s="12"/>
    </row>
    <row r="2614" spans="1:32" ht="15" customHeight="1">
      <c r="A2614" s="14"/>
      <c r="B2614" s="3"/>
      <c r="C2614" s="20" t="s">
        <v>163</v>
      </c>
      <c r="D2614" s="21" t="s">
        <v>163</v>
      </c>
      <c r="E2614" s="21" t="s">
        <v>163</v>
      </c>
      <c r="F2614" s="22"/>
      <c r="G2614" s="21" t="s">
        <v>163</v>
      </c>
      <c r="H2614" s="20" t="s">
        <v>163</v>
      </c>
      <c r="I2614" s="23" t="s">
        <v>163</v>
      </c>
      <c r="J2614" s="23" t="s">
        <v>163</v>
      </c>
      <c r="K2614" s="24" t="s">
        <v>163</v>
      </c>
      <c r="L2614" s="20" t="s">
        <v>163</v>
      </c>
      <c r="R2614" s="5"/>
      <c r="S2614" s="20"/>
      <c r="T2614" s="20"/>
      <c r="U2614" s="20"/>
      <c r="V2614" s="20"/>
      <c r="W2614" s="20"/>
      <c r="X2614" s="20"/>
      <c r="Y2614" s="20"/>
      <c r="Z2614" s="20"/>
      <c r="AA2614" s="20"/>
      <c r="AB2614" s="20"/>
      <c r="AC2614" s="20"/>
      <c r="AD2614" s="20"/>
      <c r="AE2614" s="12"/>
      <c r="AF2614" s="12"/>
    </row>
    <row r="2615" spans="1:32" ht="15" customHeight="1">
      <c r="A2615" s="14"/>
      <c r="B2615" s="3"/>
      <c r="C2615" s="20" t="s">
        <v>163</v>
      </c>
      <c r="D2615" s="21" t="s">
        <v>163</v>
      </c>
      <c r="E2615" s="21" t="s">
        <v>163</v>
      </c>
      <c r="F2615" s="22"/>
      <c r="G2615" s="21" t="s">
        <v>163</v>
      </c>
      <c r="H2615" s="20" t="s">
        <v>163</v>
      </c>
      <c r="I2615" s="23" t="s">
        <v>163</v>
      </c>
      <c r="J2615" s="23" t="s">
        <v>163</v>
      </c>
      <c r="K2615" s="24" t="s">
        <v>163</v>
      </c>
      <c r="L2615" s="20" t="s">
        <v>163</v>
      </c>
      <c r="R2615" s="5"/>
      <c r="S2615" s="20"/>
      <c r="T2615" s="20"/>
      <c r="U2615" s="20"/>
      <c r="V2615" s="20"/>
      <c r="W2615" s="20"/>
      <c r="X2615" s="20"/>
      <c r="Y2615" s="20"/>
      <c r="Z2615" s="20"/>
      <c r="AA2615" s="20"/>
      <c r="AB2615" s="20"/>
      <c r="AC2615" s="20"/>
      <c r="AD2615" s="20"/>
      <c r="AE2615" s="12"/>
      <c r="AF2615" s="12"/>
    </row>
    <row r="2616" spans="1:32" ht="15" customHeight="1">
      <c r="A2616" s="14"/>
      <c r="B2616" s="3"/>
      <c r="C2616" s="20" t="s">
        <v>163</v>
      </c>
      <c r="D2616" s="21" t="s">
        <v>163</v>
      </c>
      <c r="E2616" s="21" t="s">
        <v>163</v>
      </c>
      <c r="F2616" s="22"/>
      <c r="G2616" s="21" t="s">
        <v>163</v>
      </c>
      <c r="H2616" s="20" t="s">
        <v>163</v>
      </c>
      <c r="I2616" s="23" t="s">
        <v>163</v>
      </c>
      <c r="J2616" s="23" t="s">
        <v>163</v>
      </c>
      <c r="K2616" s="24" t="s">
        <v>163</v>
      </c>
      <c r="L2616" s="20" t="s">
        <v>163</v>
      </c>
      <c r="R2616" s="5"/>
      <c r="S2616" s="20"/>
      <c r="T2616" s="20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12"/>
      <c r="AF2616" s="12"/>
    </row>
    <row r="2617" spans="1:32" ht="15" customHeight="1">
      <c r="A2617" s="14"/>
      <c r="B2617" s="3"/>
      <c r="C2617" s="20" t="s">
        <v>163</v>
      </c>
      <c r="D2617" s="21" t="s">
        <v>163</v>
      </c>
      <c r="E2617" s="21" t="s">
        <v>163</v>
      </c>
      <c r="F2617" s="22"/>
      <c r="G2617" s="21" t="s">
        <v>163</v>
      </c>
      <c r="H2617" s="20" t="s">
        <v>163</v>
      </c>
      <c r="I2617" s="23" t="s">
        <v>163</v>
      </c>
      <c r="J2617" s="23" t="s">
        <v>163</v>
      </c>
      <c r="K2617" s="24" t="s">
        <v>163</v>
      </c>
      <c r="L2617" s="20" t="s">
        <v>163</v>
      </c>
      <c r="R2617" s="5"/>
      <c r="S2617" s="20"/>
      <c r="T2617" s="20"/>
      <c r="U2617" s="20"/>
      <c r="V2617" s="20"/>
      <c r="W2617" s="20"/>
      <c r="X2617" s="20"/>
      <c r="Y2617" s="20"/>
      <c r="Z2617" s="20"/>
      <c r="AA2617" s="20"/>
      <c r="AB2617" s="20"/>
      <c r="AC2617" s="20"/>
      <c r="AD2617" s="20"/>
      <c r="AE2617" s="12"/>
      <c r="AF2617" s="12"/>
    </row>
    <row r="2618" spans="1:32" ht="15" customHeight="1">
      <c r="A2618" s="14"/>
      <c r="B2618" s="3"/>
      <c r="C2618" s="20" t="s">
        <v>163</v>
      </c>
      <c r="D2618" s="21" t="s">
        <v>163</v>
      </c>
      <c r="E2618" s="21" t="s">
        <v>163</v>
      </c>
      <c r="F2618" s="22"/>
      <c r="G2618" s="21" t="s">
        <v>163</v>
      </c>
      <c r="H2618" s="20" t="s">
        <v>163</v>
      </c>
      <c r="I2618" s="23" t="s">
        <v>163</v>
      </c>
      <c r="J2618" s="23" t="s">
        <v>163</v>
      </c>
      <c r="K2618" s="24" t="s">
        <v>163</v>
      </c>
      <c r="L2618" s="20" t="s">
        <v>163</v>
      </c>
      <c r="R2618" s="5"/>
      <c r="S2618" s="20"/>
      <c r="T2618" s="20"/>
      <c r="U2618" s="20"/>
      <c r="V2618" s="20"/>
      <c r="W2618" s="20"/>
      <c r="X2618" s="20"/>
      <c r="Y2618" s="20"/>
      <c r="Z2618" s="20"/>
      <c r="AA2618" s="20"/>
      <c r="AB2618" s="20"/>
      <c r="AC2618" s="20"/>
      <c r="AD2618" s="20"/>
      <c r="AE2618" s="12"/>
      <c r="AF2618" s="12"/>
    </row>
    <row r="2619" spans="1:32" ht="15" customHeight="1">
      <c r="A2619" s="14"/>
      <c r="B2619" s="3"/>
      <c r="C2619" s="20" t="s">
        <v>163</v>
      </c>
      <c r="D2619" s="21" t="s">
        <v>163</v>
      </c>
      <c r="E2619" s="21" t="s">
        <v>163</v>
      </c>
      <c r="F2619" s="22"/>
      <c r="G2619" s="21" t="s">
        <v>163</v>
      </c>
      <c r="H2619" s="20" t="s">
        <v>163</v>
      </c>
      <c r="I2619" s="23" t="s">
        <v>163</v>
      </c>
      <c r="J2619" s="23" t="s">
        <v>163</v>
      </c>
      <c r="K2619" s="24" t="s">
        <v>163</v>
      </c>
      <c r="L2619" s="20" t="s">
        <v>163</v>
      </c>
      <c r="R2619" s="5"/>
      <c r="S2619" s="20"/>
      <c r="T2619" s="20"/>
      <c r="U2619" s="20"/>
      <c r="V2619" s="20"/>
      <c r="W2619" s="20"/>
      <c r="X2619" s="20"/>
      <c r="Y2619" s="20"/>
      <c r="Z2619" s="20"/>
      <c r="AA2619" s="20"/>
      <c r="AB2619" s="20"/>
      <c r="AC2619" s="20"/>
      <c r="AD2619" s="20"/>
      <c r="AE2619" s="12"/>
      <c r="AF2619" s="12"/>
    </row>
    <row r="2620" spans="1:32" ht="15" customHeight="1">
      <c r="A2620" s="14"/>
      <c r="B2620" s="3"/>
      <c r="C2620" s="20" t="s">
        <v>163</v>
      </c>
      <c r="D2620" s="21" t="s">
        <v>163</v>
      </c>
      <c r="E2620" s="21" t="s">
        <v>163</v>
      </c>
      <c r="F2620" s="22"/>
      <c r="G2620" s="21" t="s">
        <v>163</v>
      </c>
      <c r="H2620" s="20" t="s">
        <v>163</v>
      </c>
      <c r="I2620" s="23" t="s">
        <v>163</v>
      </c>
      <c r="J2620" s="23" t="s">
        <v>163</v>
      </c>
      <c r="K2620" s="24" t="s">
        <v>163</v>
      </c>
      <c r="L2620" s="20" t="s">
        <v>163</v>
      </c>
      <c r="R2620" s="5"/>
      <c r="S2620" s="20"/>
      <c r="T2620" s="20"/>
      <c r="U2620" s="20"/>
      <c r="V2620" s="20"/>
      <c r="W2620" s="20"/>
      <c r="X2620" s="20"/>
      <c r="Y2620" s="20"/>
      <c r="Z2620" s="20"/>
      <c r="AA2620" s="20"/>
      <c r="AB2620" s="20"/>
      <c r="AC2620" s="20"/>
      <c r="AD2620" s="20"/>
      <c r="AE2620" s="12"/>
      <c r="AF2620" s="12"/>
    </row>
    <row r="2621" spans="1:32" ht="15" customHeight="1">
      <c r="A2621" s="14"/>
      <c r="B2621" s="3"/>
      <c r="C2621" s="20" t="s">
        <v>163</v>
      </c>
      <c r="D2621" s="21" t="s">
        <v>163</v>
      </c>
      <c r="E2621" s="21" t="s">
        <v>163</v>
      </c>
      <c r="F2621" s="22"/>
      <c r="G2621" s="21" t="s">
        <v>163</v>
      </c>
      <c r="H2621" s="20" t="s">
        <v>163</v>
      </c>
      <c r="I2621" s="23" t="s">
        <v>163</v>
      </c>
      <c r="J2621" s="23" t="s">
        <v>163</v>
      </c>
      <c r="K2621" s="24" t="s">
        <v>163</v>
      </c>
      <c r="L2621" s="20" t="s">
        <v>163</v>
      </c>
      <c r="R2621" s="5"/>
      <c r="S2621" s="20"/>
      <c r="T2621" s="20"/>
      <c r="U2621" s="20"/>
      <c r="V2621" s="20"/>
      <c r="W2621" s="20"/>
      <c r="X2621" s="20"/>
      <c r="Y2621" s="20"/>
      <c r="Z2621" s="20"/>
      <c r="AA2621" s="20"/>
      <c r="AB2621" s="20"/>
      <c r="AC2621" s="20"/>
      <c r="AD2621" s="20"/>
      <c r="AE2621" s="12"/>
      <c r="AF2621" s="12"/>
    </row>
    <row r="2622" spans="1:32" ht="15" customHeight="1">
      <c r="A2622" s="14"/>
      <c r="B2622" s="3"/>
      <c r="C2622" s="20" t="s">
        <v>163</v>
      </c>
      <c r="D2622" s="21" t="s">
        <v>163</v>
      </c>
      <c r="E2622" s="21" t="s">
        <v>163</v>
      </c>
      <c r="F2622" s="22"/>
      <c r="G2622" s="21" t="s">
        <v>163</v>
      </c>
      <c r="H2622" s="20" t="s">
        <v>163</v>
      </c>
      <c r="I2622" s="23" t="s">
        <v>163</v>
      </c>
      <c r="J2622" s="23" t="s">
        <v>163</v>
      </c>
      <c r="K2622" s="24" t="s">
        <v>163</v>
      </c>
      <c r="L2622" s="20" t="s">
        <v>163</v>
      </c>
      <c r="R2622" s="5"/>
      <c r="S2622" s="20"/>
      <c r="T2622" s="20"/>
      <c r="U2622" s="20"/>
      <c r="V2622" s="20"/>
      <c r="W2622" s="20"/>
      <c r="X2622" s="20"/>
      <c r="Y2622" s="20"/>
      <c r="Z2622" s="20"/>
      <c r="AA2622" s="20"/>
      <c r="AB2622" s="20"/>
      <c r="AC2622" s="20"/>
      <c r="AD2622" s="20"/>
      <c r="AE2622" s="12"/>
      <c r="AF2622" s="12"/>
    </row>
    <row r="2623" spans="1:32" ht="15" customHeight="1">
      <c r="A2623" s="14"/>
      <c r="B2623" s="3"/>
      <c r="C2623" s="20" t="s">
        <v>163</v>
      </c>
      <c r="D2623" s="21" t="s">
        <v>163</v>
      </c>
      <c r="E2623" s="21" t="s">
        <v>163</v>
      </c>
      <c r="F2623" s="22"/>
      <c r="G2623" s="21" t="s">
        <v>163</v>
      </c>
      <c r="H2623" s="20" t="s">
        <v>163</v>
      </c>
      <c r="I2623" s="23" t="s">
        <v>163</v>
      </c>
      <c r="J2623" s="23" t="s">
        <v>163</v>
      </c>
      <c r="K2623" s="24" t="s">
        <v>163</v>
      </c>
      <c r="L2623" s="20" t="s">
        <v>163</v>
      </c>
      <c r="R2623" s="5"/>
      <c r="S2623" s="20"/>
      <c r="T2623" s="20"/>
      <c r="U2623" s="20"/>
      <c r="V2623" s="20"/>
      <c r="W2623" s="20"/>
      <c r="X2623" s="20"/>
      <c r="Y2623" s="20"/>
      <c r="Z2623" s="20"/>
      <c r="AA2623" s="20"/>
      <c r="AB2623" s="20"/>
      <c r="AC2623" s="20"/>
      <c r="AD2623" s="20"/>
      <c r="AE2623" s="12"/>
      <c r="AF2623" s="12"/>
    </row>
    <row r="2624" spans="1:32" ht="15" customHeight="1">
      <c r="A2624" s="14"/>
      <c r="B2624" s="3"/>
      <c r="C2624" s="20" t="s">
        <v>163</v>
      </c>
      <c r="D2624" s="21" t="s">
        <v>163</v>
      </c>
      <c r="E2624" s="21" t="s">
        <v>163</v>
      </c>
      <c r="F2624" s="22"/>
      <c r="G2624" s="21" t="s">
        <v>163</v>
      </c>
      <c r="H2624" s="20" t="s">
        <v>163</v>
      </c>
      <c r="I2624" s="23" t="s">
        <v>163</v>
      </c>
      <c r="J2624" s="23" t="s">
        <v>163</v>
      </c>
      <c r="K2624" s="24" t="s">
        <v>163</v>
      </c>
      <c r="L2624" s="20" t="s">
        <v>163</v>
      </c>
      <c r="R2624" s="5"/>
      <c r="S2624" s="20"/>
      <c r="T2624" s="20"/>
      <c r="U2624" s="20"/>
      <c r="V2624" s="20"/>
      <c r="W2624" s="20"/>
      <c r="X2624" s="20"/>
      <c r="Y2624" s="20"/>
      <c r="Z2624" s="20"/>
      <c r="AA2624" s="20"/>
      <c r="AB2624" s="20"/>
      <c r="AC2624" s="20"/>
      <c r="AD2624" s="20"/>
      <c r="AE2624" s="12"/>
      <c r="AF2624" s="12"/>
    </row>
    <row r="2625" spans="1:32" ht="15" customHeight="1">
      <c r="A2625" s="14"/>
      <c r="B2625" s="3"/>
      <c r="C2625" s="20" t="s">
        <v>163</v>
      </c>
      <c r="D2625" s="21" t="s">
        <v>163</v>
      </c>
      <c r="E2625" s="21" t="s">
        <v>163</v>
      </c>
      <c r="F2625" s="22"/>
      <c r="G2625" s="21" t="s">
        <v>163</v>
      </c>
      <c r="H2625" s="20" t="s">
        <v>163</v>
      </c>
      <c r="I2625" s="23" t="s">
        <v>163</v>
      </c>
      <c r="J2625" s="23" t="s">
        <v>163</v>
      </c>
      <c r="K2625" s="24" t="s">
        <v>163</v>
      </c>
      <c r="L2625" s="20" t="s">
        <v>163</v>
      </c>
      <c r="R2625" s="5"/>
      <c r="S2625" s="20"/>
      <c r="T2625" s="20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12"/>
      <c r="AF2625" s="12"/>
    </row>
    <row r="2626" spans="1:32" ht="15" customHeight="1">
      <c r="A2626" s="14"/>
      <c r="B2626" s="3"/>
      <c r="C2626" s="20" t="s">
        <v>163</v>
      </c>
      <c r="D2626" s="21" t="s">
        <v>163</v>
      </c>
      <c r="E2626" s="21" t="s">
        <v>163</v>
      </c>
      <c r="F2626" s="22"/>
      <c r="G2626" s="21" t="s">
        <v>163</v>
      </c>
      <c r="H2626" s="20" t="s">
        <v>163</v>
      </c>
      <c r="I2626" s="23" t="s">
        <v>163</v>
      </c>
      <c r="J2626" s="23" t="s">
        <v>163</v>
      </c>
      <c r="K2626" s="24" t="s">
        <v>163</v>
      </c>
      <c r="L2626" s="20" t="s">
        <v>163</v>
      </c>
      <c r="R2626" s="5"/>
      <c r="S2626" s="20"/>
      <c r="T2626" s="20"/>
      <c r="U2626" s="20"/>
      <c r="V2626" s="20"/>
      <c r="W2626" s="20"/>
      <c r="X2626" s="20"/>
      <c r="Y2626" s="20"/>
      <c r="Z2626" s="20"/>
      <c r="AA2626" s="20"/>
      <c r="AB2626" s="20"/>
      <c r="AC2626" s="20"/>
      <c r="AD2626" s="20"/>
      <c r="AE2626" s="12"/>
      <c r="AF2626" s="12"/>
    </row>
    <row r="2627" spans="1:32" ht="15" customHeight="1">
      <c r="A2627" s="14"/>
      <c r="B2627" s="3"/>
      <c r="C2627" s="20" t="s">
        <v>163</v>
      </c>
      <c r="D2627" s="21" t="s">
        <v>163</v>
      </c>
      <c r="E2627" s="21" t="s">
        <v>163</v>
      </c>
      <c r="F2627" s="22"/>
      <c r="G2627" s="21" t="s">
        <v>163</v>
      </c>
      <c r="H2627" s="20" t="s">
        <v>163</v>
      </c>
      <c r="I2627" s="23" t="s">
        <v>163</v>
      </c>
      <c r="J2627" s="23" t="s">
        <v>163</v>
      </c>
      <c r="K2627" s="24" t="s">
        <v>163</v>
      </c>
      <c r="L2627" s="20" t="s">
        <v>163</v>
      </c>
      <c r="R2627" s="5"/>
      <c r="S2627" s="20"/>
      <c r="T2627" s="20"/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0"/>
      <c r="AE2627" s="12"/>
      <c r="AF2627" s="12"/>
    </row>
    <row r="2628" spans="1:32" ht="15" customHeight="1">
      <c r="A2628" s="14"/>
      <c r="B2628" s="3"/>
      <c r="C2628" s="20" t="s">
        <v>163</v>
      </c>
      <c r="D2628" s="21" t="s">
        <v>163</v>
      </c>
      <c r="E2628" s="21" t="s">
        <v>163</v>
      </c>
      <c r="F2628" s="22"/>
      <c r="G2628" s="21" t="s">
        <v>163</v>
      </c>
      <c r="H2628" s="20" t="s">
        <v>163</v>
      </c>
      <c r="I2628" s="23" t="s">
        <v>163</v>
      </c>
      <c r="J2628" s="23" t="s">
        <v>163</v>
      </c>
      <c r="K2628" s="24" t="s">
        <v>163</v>
      </c>
      <c r="L2628" s="20" t="s">
        <v>163</v>
      </c>
      <c r="R2628" s="5"/>
      <c r="S2628" s="20"/>
      <c r="T2628" s="20"/>
      <c r="U2628" s="20"/>
      <c r="V2628" s="20"/>
      <c r="W2628" s="20"/>
      <c r="X2628" s="20"/>
      <c r="Y2628" s="20"/>
      <c r="Z2628" s="20"/>
      <c r="AA2628" s="20"/>
      <c r="AB2628" s="20"/>
      <c r="AC2628" s="20"/>
      <c r="AD2628" s="20"/>
      <c r="AE2628" s="12"/>
      <c r="AF2628" s="12"/>
    </row>
    <row r="2629" spans="1:32" ht="15" customHeight="1">
      <c r="A2629" s="14"/>
      <c r="B2629" s="3"/>
      <c r="C2629" s="20" t="s">
        <v>163</v>
      </c>
      <c r="D2629" s="21" t="s">
        <v>163</v>
      </c>
      <c r="E2629" s="21" t="s">
        <v>163</v>
      </c>
      <c r="F2629" s="22"/>
      <c r="G2629" s="21" t="s">
        <v>163</v>
      </c>
      <c r="H2629" s="20" t="s">
        <v>163</v>
      </c>
      <c r="I2629" s="23" t="s">
        <v>163</v>
      </c>
      <c r="J2629" s="23" t="s">
        <v>163</v>
      </c>
      <c r="K2629" s="24" t="s">
        <v>163</v>
      </c>
      <c r="L2629" s="20" t="s">
        <v>163</v>
      </c>
      <c r="R2629" s="5"/>
      <c r="S2629" s="20"/>
      <c r="T2629" s="20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0"/>
      <c r="AE2629" s="12"/>
      <c r="AF2629" s="12"/>
    </row>
    <row r="2630" spans="1:32" ht="15" customHeight="1">
      <c r="A2630" s="14"/>
      <c r="B2630" s="3"/>
      <c r="C2630" s="20" t="s">
        <v>163</v>
      </c>
      <c r="D2630" s="21" t="s">
        <v>163</v>
      </c>
      <c r="E2630" s="21" t="s">
        <v>163</v>
      </c>
      <c r="F2630" s="22"/>
      <c r="G2630" s="21" t="s">
        <v>163</v>
      </c>
      <c r="H2630" s="20" t="s">
        <v>163</v>
      </c>
      <c r="I2630" s="23" t="s">
        <v>163</v>
      </c>
      <c r="J2630" s="23" t="s">
        <v>163</v>
      </c>
      <c r="K2630" s="24" t="s">
        <v>163</v>
      </c>
      <c r="L2630" s="20" t="s">
        <v>163</v>
      </c>
      <c r="R2630" s="5"/>
      <c r="S2630" s="20"/>
      <c r="T2630" s="2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12"/>
      <c r="AF2630" s="12"/>
    </row>
    <row r="2631" spans="1:32" ht="15" customHeight="1">
      <c r="A2631" s="14"/>
      <c r="B2631" s="3"/>
      <c r="C2631" s="20" t="s">
        <v>163</v>
      </c>
      <c r="D2631" s="21" t="s">
        <v>163</v>
      </c>
      <c r="E2631" s="21" t="s">
        <v>163</v>
      </c>
      <c r="F2631" s="22"/>
      <c r="G2631" s="21" t="s">
        <v>163</v>
      </c>
      <c r="H2631" s="20" t="s">
        <v>163</v>
      </c>
      <c r="I2631" s="23" t="s">
        <v>163</v>
      </c>
      <c r="J2631" s="23" t="s">
        <v>163</v>
      </c>
      <c r="K2631" s="24" t="s">
        <v>163</v>
      </c>
      <c r="L2631" s="20" t="s">
        <v>163</v>
      </c>
      <c r="R2631" s="5"/>
      <c r="S2631" s="20"/>
      <c r="T2631" s="20"/>
      <c r="U2631" s="20"/>
      <c r="V2631" s="20"/>
      <c r="W2631" s="20"/>
      <c r="X2631" s="20"/>
      <c r="Y2631" s="20"/>
      <c r="Z2631" s="20"/>
      <c r="AA2631" s="20"/>
      <c r="AB2631" s="20"/>
      <c r="AC2631" s="20"/>
      <c r="AD2631" s="20"/>
      <c r="AE2631" s="12"/>
      <c r="AF2631" s="12"/>
    </row>
    <row r="2632" spans="1:32" ht="15" customHeight="1">
      <c r="A2632" s="14"/>
      <c r="B2632" s="3"/>
      <c r="C2632" s="20" t="s">
        <v>163</v>
      </c>
      <c r="D2632" s="21" t="s">
        <v>163</v>
      </c>
      <c r="E2632" s="21" t="s">
        <v>163</v>
      </c>
      <c r="F2632" s="22"/>
      <c r="G2632" s="21" t="s">
        <v>163</v>
      </c>
      <c r="H2632" s="20" t="s">
        <v>163</v>
      </c>
      <c r="I2632" s="23" t="s">
        <v>163</v>
      </c>
      <c r="J2632" s="23" t="s">
        <v>163</v>
      </c>
      <c r="K2632" s="24" t="s">
        <v>163</v>
      </c>
      <c r="L2632" s="20" t="s">
        <v>163</v>
      </c>
      <c r="R2632" s="5"/>
      <c r="S2632" s="20"/>
      <c r="T2632" s="20"/>
      <c r="U2632" s="20"/>
      <c r="V2632" s="20"/>
      <c r="W2632" s="20"/>
      <c r="X2632" s="20"/>
      <c r="Y2632" s="20"/>
      <c r="Z2632" s="20"/>
      <c r="AA2632" s="20"/>
      <c r="AB2632" s="20"/>
      <c r="AC2632" s="20"/>
      <c r="AD2632" s="20"/>
      <c r="AE2632" s="12"/>
      <c r="AF2632" s="12"/>
    </row>
    <row r="2633" spans="1:32" ht="15" customHeight="1">
      <c r="A2633" s="14"/>
      <c r="B2633" s="3"/>
      <c r="C2633" s="20" t="s">
        <v>163</v>
      </c>
      <c r="D2633" s="21" t="s">
        <v>163</v>
      </c>
      <c r="E2633" s="21" t="s">
        <v>163</v>
      </c>
      <c r="F2633" s="22"/>
      <c r="G2633" s="21" t="s">
        <v>163</v>
      </c>
      <c r="H2633" s="20" t="s">
        <v>163</v>
      </c>
      <c r="I2633" s="23" t="s">
        <v>163</v>
      </c>
      <c r="J2633" s="23" t="s">
        <v>163</v>
      </c>
      <c r="K2633" s="24" t="s">
        <v>163</v>
      </c>
      <c r="L2633" s="20" t="s">
        <v>163</v>
      </c>
      <c r="R2633" s="5"/>
      <c r="S2633" s="20"/>
      <c r="T2633" s="20"/>
      <c r="U2633" s="20"/>
      <c r="V2633" s="20"/>
      <c r="W2633" s="20"/>
      <c r="X2633" s="20"/>
      <c r="Y2633" s="20"/>
      <c r="Z2633" s="20"/>
      <c r="AA2633" s="20"/>
      <c r="AB2633" s="20"/>
      <c r="AC2633" s="20"/>
      <c r="AD2633" s="20"/>
      <c r="AE2633" s="12"/>
      <c r="AF2633" s="12"/>
    </row>
    <row r="2634" spans="1:32" ht="15" customHeight="1">
      <c r="A2634" s="14"/>
      <c r="B2634" s="3"/>
      <c r="C2634" s="20" t="s">
        <v>163</v>
      </c>
      <c r="D2634" s="21" t="s">
        <v>163</v>
      </c>
      <c r="E2634" s="21" t="s">
        <v>163</v>
      </c>
      <c r="F2634" s="22"/>
      <c r="G2634" s="21" t="s">
        <v>163</v>
      </c>
      <c r="H2634" s="20" t="s">
        <v>163</v>
      </c>
      <c r="I2634" s="23" t="s">
        <v>163</v>
      </c>
      <c r="J2634" s="23" t="s">
        <v>163</v>
      </c>
      <c r="K2634" s="24" t="s">
        <v>163</v>
      </c>
      <c r="L2634" s="20" t="s">
        <v>163</v>
      </c>
      <c r="R2634" s="5"/>
      <c r="S2634" s="20"/>
      <c r="T2634" s="20"/>
      <c r="U2634" s="20"/>
      <c r="V2634" s="20"/>
      <c r="W2634" s="20"/>
      <c r="X2634" s="20"/>
      <c r="Y2634" s="20"/>
      <c r="Z2634" s="20"/>
      <c r="AA2634" s="20"/>
      <c r="AB2634" s="20"/>
      <c r="AC2634" s="20"/>
      <c r="AD2634" s="20"/>
      <c r="AE2634" s="12"/>
      <c r="AF2634" s="12"/>
    </row>
    <row r="2635" spans="1:32" ht="15" customHeight="1">
      <c r="A2635" s="14"/>
      <c r="B2635" s="3"/>
      <c r="C2635" s="20" t="s">
        <v>163</v>
      </c>
      <c r="D2635" s="21" t="s">
        <v>163</v>
      </c>
      <c r="E2635" s="21" t="s">
        <v>163</v>
      </c>
      <c r="F2635" s="22"/>
      <c r="G2635" s="21" t="s">
        <v>163</v>
      </c>
      <c r="H2635" s="20" t="s">
        <v>163</v>
      </c>
      <c r="I2635" s="23" t="s">
        <v>163</v>
      </c>
      <c r="J2635" s="23" t="s">
        <v>163</v>
      </c>
      <c r="K2635" s="24" t="s">
        <v>163</v>
      </c>
      <c r="L2635" s="20" t="s">
        <v>163</v>
      </c>
      <c r="R2635" s="5"/>
      <c r="S2635" s="20"/>
      <c r="T2635" s="20"/>
      <c r="U2635" s="20"/>
      <c r="V2635" s="20"/>
      <c r="W2635" s="20"/>
      <c r="X2635" s="20"/>
      <c r="Y2635" s="20"/>
      <c r="Z2635" s="20"/>
      <c r="AA2635" s="20"/>
      <c r="AB2635" s="20"/>
      <c r="AC2635" s="20"/>
      <c r="AD2635" s="20"/>
      <c r="AE2635" s="12"/>
      <c r="AF2635" s="12"/>
    </row>
    <row r="2636" spans="1:32" ht="15" customHeight="1">
      <c r="A2636" s="14"/>
      <c r="B2636" s="3"/>
      <c r="C2636" s="20" t="s">
        <v>163</v>
      </c>
      <c r="D2636" s="21" t="s">
        <v>163</v>
      </c>
      <c r="E2636" s="21" t="s">
        <v>163</v>
      </c>
      <c r="F2636" s="22"/>
      <c r="G2636" s="21" t="s">
        <v>163</v>
      </c>
      <c r="H2636" s="20" t="s">
        <v>163</v>
      </c>
      <c r="I2636" s="23" t="s">
        <v>163</v>
      </c>
      <c r="J2636" s="23" t="s">
        <v>163</v>
      </c>
      <c r="K2636" s="24" t="s">
        <v>163</v>
      </c>
      <c r="L2636" s="20" t="s">
        <v>163</v>
      </c>
      <c r="R2636" s="5"/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12"/>
      <c r="AF2636" s="12"/>
    </row>
    <row r="2637" spans="1:32" ht="15" customHeight="1">
      <c r="A2637" s="14"/>
      <c r="B2637" s="3"/>
      <c r="C2637" s="20" t="s">
        <v>163</v>
      </c>
      <c r="D2637" s="21" t="s">
        <v>163</v>
      </c>
      <c r="E2637" s="21" t="s">
        <v>163</v>
      </c>
      <c r="F2637" s="22"/>
      <c r="G2637" s="21" t="s">
        <v>163</v>
      </c>
      <c r="H2637" s="20" t="s">
        <v>163</v>
      </c>
      <c r="I2637" s="23" t="s">
        <v>163</v>
      </c>
      <c r="J2637" s="23" t="s">
        <v>163</v>
      </c>
      <c r="K2637" s="24" t="s">
        <v>163</v>
      </c>
      <c r="L2637" s="20" t="s">
        <v>163</v>
      </c>
      <c r="R2637" s="5"/>
      <c r="S2637" s="20"/>
      <c r="T2637" s="20"/>
      <c r="U2637" s="20"/>
      <c r="V2637" s="20"/>
      <c r="W2637" s="20"/>
      <c r="X2637" s="20"/>
      <c r="Y2637" s="20"/>
      <c r="Z2637" s="20"/>
      <c r="AA2637" s="20"/>
      <c r="AB2637" s="20"/>
      <c r="AC2637" s="20"/>
      <c r="AD2637" s="20"/>
      <c r="AE2637" s="12"/>
      <c r="AF2637" s="12"/>
    </row>
    <row r="2638" spans="1:32" ht="15" customHeight="1">
      <c r="A2638" s="14"/>
      <c r="B2638" s="3"/>
      <c r="C2638" s="20" t="s">
        <v>163</v>
      </c>
      <c r="D2638" s="21" t="s">
        <v>163</v>
      </c>
      <c r="E2638" s="21" t="s">
        <v>163</v>
      </c>
      <c r="F2638" s="22"/>
      <c r="G2638" s="21" t="s">
        <v>163</v>
      </c>
      <c r="H2638" s="20" t="s">
        <v>163</v>
      </c>
      <c r="I2638" s="23" t="s">
        <v>163</v>
      </c>
      <c r="J2638" s="23" t="s">
        <v>163</v>
      </c>
      <c r="K2638" s="24" t="s">
        <v>163</v>
      </c>
      <c r="L2638" s="20" t="s">
        <v>163</v>
      </c>
      <c r="R2638" s="5"/>
      <c r="S2638" s="20"/>
      <c r="T2638" s="20"/>
      <c r="U2638" s="20"/>
      <c r="V2638" s="20"/>
      <c r="W2638" s="20"/>
      <c r="X2638" s="20"/>
      <c r="Y2638" s="20"/>
      <c r="Z2638" s="20"/>
      <c r="AA2638" s="20"/>
      <c r="AB2638" s="20"/>
      <c r="AC2638" s="20"/>
      <c r="AD2638" s="20"/>
      <c r="AE2638" s="12"/>
      <c r="AF2638" s="12"/>
    </row>
    <row r="2639" spans="1:32" ht="15" customHeight="1">
      <c r="A2639" s="14"/>
      <c r="B2639" s="3"/>
      <c r="C2639" s="20" t="s">
        <v>163</v>
      </c>
      <c r="D2639" s="21" t="s">
        <v>163</v>
      </c>
      <c r="E2639" s="21" t="s">
        <v>163</v>
      </c>
      <c r="F2639" s="22"/>
      <c r="G2639" s="21" t="s">
        <v>163</v>
      </c>
      <c r="H2639" s="20" t="s">
        <v>163</v>
      </c>
      <c r="I2639" s="23" t="s">
        <v>163</v>
      </c>
      <c r="J2639" s="23" t="s">
        <v>163</v>
      </c>
      <c r="K2639" s="24" t="s">
        <v>163</v>
      </c>
      <c r="L2639" s="20" t="s">
        <v>163</v>
      </c>
      <c r="R2639" s="5"/>
      <c r="S2639" s="20"/>
      <c r="T2639" s="20"/>
      <c r="U2639" s="20"/>
      <c r="V2639" s="20"/>
      <c r="W2639" s="20"/>
      <c r="X2639" s="20"/>
      <c r="Y2639" s="20"/>
      <c r="Z2639" s="20"/>
      <c r="AA2639" s="20"/>
      <c r="AB2639" s="20"/>
      <c r="AC2639" s="20"/>
      <c r="AD2639" s="20"/>
      <c r="AE2639" s="12"/>
      <c r="AF2639" s="12"/>
    </row>
    <row r="2640" spans="1:32" ht="15" customHeight="1">
      <c r="A2640" s="14"/>
      <c r="B2640" s="3"/>
      <c r="C2640" s="20" t="s">
        <v>163</v>
      </c>
      <c r="D2640" s="21" t="s">
        <v>163</v>
      </c>
      <c r="E2640" s="21" t="s">
        <v>163</v>
      </c>
      <c r="F2640" s="22"/>
      <c r="G2640" s="21" t="s">
        <v>163</v>
      </c>
      <c r="H2640" s="20" t="s">
        <v>163</v>
      </c>
      <c r="I2640" s="23" t="s">
        <v>163</v>
      </c>
      <c r="J2640" s="23" t="s">
        <v>163</v>
      </c>
      <c r="K2640" s="24" t="s">
        <v>163</v>
      </c>
      <c r="L2640" s="20" t="s">
        <v>163</v>
      </c>
      <c r="R2640" s="5"/>
      <c r="S2640" s="20"/>
      <c r="T2640" s="20"/>
      <c r="U2640" s="20"/>
      <c r="V2640" s="20"/>
      <c r="W2640" s="20"/>
      <c r="X2640" s="20"/>
      <c r="Y2640" s="20"/>
      <c r="Z2640" s="20"/>
      <c r="AA2640" s="20"/>
      <c r="AB2640" s="20"/>
      <c r="AC2640" s="20"/>
      <c r="AD2640" s="20"/>
      <c r="AE2640" s="12"/>
      <c r="AF2640" s="12"/>
    </row>
    <row r="2641" spans="1:32" ht="15" customHeight="1">
      <c r="A2641" s="14"/>
      <c r="B2641" s="3"/>
      <c r="C2641" s="20" t="s">
        <v>163</v>
      </c>
      <c r="D2641" s="21" t="s">
        <v>163</v>
      </c>
      <c r="E2641" s="21" t="s">
        <v>163</v>
      </c>
      <c r="F2641" s="22"/>
      <c r="G2641" s="21" t="s">
        <v>163</v>
      </c>
      <c r="H2641" s="20" t="s">
        <v>163</v>
      </c>
      <c r="I2641" s="23" t="s">
        <v>163</v>
      </c>
      <c r="J2641" s="23" t="s">
        <v>163</v>
      </c>
      <c r="K2641" s="24" t="s">
        <v>163</v>
      </c>
      <c r="L2641" s="20" t="s">
        <v>163</v>
      </c>
      <c r="R2641" s="5"/>
      <c r="S2641" s="20"/>
      <c r="T2641" s="20"/>
      <c r="U2641" s="20"/>
      <c r="V2641" s="20"/>
      <c r="W2641" s="20"/>
      <c r="X2641" s="20"/>
      <c r="Y2641" s="20"/>
      <c r="Z2641" s="20"/>
      <c r="AA2641" s="20"/>
      <c r="AB2641" s="20"/>
      <c r="AC2641" s="20"/>
      <c r="AD2641" s="20"/>
      <c r="AE2641" s="12"/>
      <c r="AF2641" s="12"/>
    </row>
    <row r="2642" spans="1:32" ht="15" customHeight="1">
      <c r="A2642" s="14"/>
      <c r="B2642" s="3"/>
      <c r="C2642" s="20" t="s">
        <v>163</v>
      </c>
      <c r="D2642" s="21" t="s">
        <v>163</v>
      </c>
      <c r="E2642" s="21" t="s">
        <v>163</v>
      </c>
      <c r="F2642" s="22"/>
      <c r="G2642" s="21" t="s">
        <v>163</v>
      </c>
      <c r="H2642" s="20" t="s">
        <v>163</v>
      </c>
      <c r="I2642" s="23" t="s">
        <v>163</v>
      </c>
      <c r="J2642" s="23" t="s">
        <v>163</v>
      </c>
      <c r="K2642" s="24" t="s">
        <v>163</v>
      </c>
      <c r="L2642" s="20" t="s">
        <v>163</v>
      </c>
      <c r="R2642" s="5"/>
      <c r="S2642" s="20"/>
      <c r="T2642" s="20"/>
      <c r="U2642" s="20"/>
      <c r="V2642" s="20"/>
      <c r="W2642" s="20"/>
      <c r="X2642" s="20"/>
      <c r="Y2642" s="20"/>
      <c r="Z2642" s="20"/>
      <c r="AA2642" s="20"/>
      <c r="AB2642" s="20"/>
      <c r="AC2642" s="20"/>
      <c r="AD2642" s="20"/>
      <c r="AE2642" s="12"/>
      <c r="AF2642" s="12"/>
    </row>
    <row r="2643" spans="1:32" ht="15" customHeight="1">
      <c r="A2643" s="14"/>
      <c r="B2643" s="3"/>
      <c r="C2643" s="20" t="s">
        <v>163</v>
      </c>
      <c r="D2643" s="21" t="s">
        <v>163</v>
      </c>
      <c r="E2643" s="21" t="s">
        <v>163</v>
      </c>
      <c r="F2643" s="22"/>
      <c r="G2643" s="21" t="s">
        <v>163</v>
      </c>
      <c r="H2643" s="20" t="s">
        <v>163</v>
      </c>
      <c r="I2643" s="23" t="s">
        <v>163</v>
      </c>
      <c r="J2643" s="23" t="s">
        <v>163</v>
      </c>
      <c r="K2643" s="24" t="s">
        <v>163</v>
      </c>
      <c r="L2643" s="20" t="s">
        <v>163</v>
      </c>
      <c r="R2643" s="5"/>
      <c r="S2643" s="20"/>
      <c r="T2643" s="20"/>
      <c r="U2643" s="20"/>
      <c r="V2643" s="20"/>
      <c r="W2643" s="20"/>
      <c r="X2643" s="20"/>
      <c r="Y2643" s="20"/>
      <c r="Z2643" s="20"/>
      <c r="AA2643" s="20"/>
      <c r="AB2643" s="20"/>
      <c r="AC2643" s="20"/>
      <c r="AD2643" s="20"/>
      <c r="AE2643" s="12"/>
      <c r="AF2643" s="12"/>
    </row>
    <row r="2644" spans="1:32" ht="15" customHeight="1">
      <c r="A2644" s="14"/>
      <c r="B2644" s="3"/>
      <c r="C2644" s="20" t="s">
        <v>163</v>
      </c>
      <c r="D2644" s="21" t="s">
        <v>163</v>
      </c>
      <c r="E2644" s="21" t="s">
        <v>163</v>
      </c>
      <c r="F2644" s="22"/>
      <c r="G2644" s="21" t="s">
        <v>163</v>
      </c>
      <c r="H2644" s="20" t="s">
        <v>163</v>
      </c>
      <c r="I2644" s="23" t="s">
        <v>163</v>
      </c>
      <c r="J2644" s="23" t="s">
        <v>163</v>
      </c>
      <c r="K2644" s="24" t="s">
        <v>163</v>
      </c>
      <c r="L2644" s="20" t="s">
        <v>163</v>
      </c>
      <c r="R2644" s="5"/>
      <c r="S2644" s="20"/>
      <c r="T2644" s="20"/>
      <c r="U2644" s="20"/>
      <c r="V2644" s="20"/>
      <c r="W2644" s="20"/>
      <c r="X2644" s="20"/>
      <c r="Y2644" s="20"/>
      <c r="Z2644" s="20"/>
      <c r="AA2644" s="20"/>
      <c r="AB2644" s="20"/>
      <c r="AC2644" s="20"/>
      <c r="AD2644" s="20"/>
      <c r="AE2644" s="12"/>
      <c r="AF2644" s="12"/>
    </row>
    <row r="2645" spans="1:32" ht="15" customHeight="1">
      <c r="A2645" s="14"/>
      <c r="B2645" s="3"/>
      <c r="C2645" s="20" t="s">
        <v>163</v>
      </c>
      <c r="D2645" s="21" t="s">
        <v>163</v>
      </c>
      <c r="E2645" s="21" t="s">
        <v>163</v>
      </c>
      <c r="F2645" s="22"/>
      <c r="G2645" s="21" t="s">
        <v>163</v>
      </c>
      <c r="H2645" s="20" t="s">
        <v>163</v>
      </c>
      <c r="I2645" s="23" t="s">
        <v>163</v>
      </c>
      <c r="J2645" s="23" t="s">
        <v>163</v>
      </c>
      <c r="K2645" s="24" t="s">
        <v>163</v>
      </c>
      <c r="L2645" s="20" t="s">
        <v>163</v>
      </c>
      <c r="R2645" s="5"/>
      <c r="S2645" s="20"/>
      <c r="T2645" s="20"/>
      <c r="U2645" s="20"/>
      <c r="V2645" s="20"/>
      <c r="W2645" s="20"/>
      <c r="X2645" s="20"/>
      <c r="Y2645" s="20"/>
      <c r="Z2645" s="20"/>
      <c r="AA2645" s="20"/>
      <c r="AB2645" s="20"/>
      <c r="AC2645" s="20"/>
      <c r="AD2645" s="20"/>
      <c r="AE2645" s="12"/>
      <c r="AF2645" s="12"/>
    </row>
    <row r="2646" spans="1:32" ht="15" customHeight="1">
      <c r="A2646" s="14"/>
      <c r="B2646" s="3"/>
      <c r="C2646" s="20" t="s">
        <v>163</v>
      </c>
      <c r="D2646" s="21" t="s">
        <v>163</v>
      </c>
      <c r="E2646" s="21" t="s">
        <v>163</v>
      </c>
      <c r="F2646" s="22"/>
      <c r="G2646" s="21" t="s">
        <v>163</v>
      </c>
      <c r="H2646" s="20" t="s">
        <v>163</v>
      </c>
      <c r="I2646" s="23" t="s">
        <v>163</v>
      </c>
      <c r="J2646" s="23" t="s">
        <v>163</v>
      </c>
      <c r="K2646" s="24" t="s">
        <v>163</v>
      </c>
      <c r="L2646" s="20" t="s">
        <v>163</v>
      </c>
      <c r="R2646" s="5"/>
      <c r="S2646" s="20"/>
      <c r="T2646" s="20"/>
      <c r="U2646" s="20"/>
      <c r="V2646" s="20"/>
      <c r="W2646" s="20"/>
      <c r="X2646" s="20"/>
      <c r="Y2646" s="20"/>
      <c r="Z2646" s="20"/>
      <c r="AA2646" s="20"/>
      <c r="AB2646" s="20"/>
      <c r="AC2646" s="20"/>
      <c r="AD2646" s="20"/>
      <c r="AE2646" s="12"/>
      <c r="AF2646" s="12"/>
    </row>
    <row r="2647" spans="1:32" ht="15" customHeight="1">
      <c r="A2647" s="14"/>
      <c r="B2647" s="3"/>
      <c r="C2647" s="20" t="s">
        <v>163</v>
      </c>
      <c r="D2647" s="21" t="s">
        <v>163</v>
      </c>
      <c r="E2647" s="21" t="s">
        <v>163</v>
      </c>
      <c r="F2647" s="22"/>
      <c r="G2647" s="21" t="s">
        <v>163</v>
      </c>
      <c r="H2647" s="20" t="s">
        <v>163</v>
      </c>
      <c r="I2647" s="23" t="s">
        <v>163</v>
      </c>
      <c r="J2647" s="23" t="s">
        <v>163</v>
      </c>
      <c r="K2647" s="24" t="s">
        <v>163</v>
      </c>
      <c r="L2647" s="20" t="s">
        <v>163</v>
      </c>
      <c r="R2647" s="5"/>
      <c r="S2647" s="20"/>
      <c r="T2647" s="20"/>
      <c r="U2647" s="20"/>
      <c r="V2647" s="20"/>
      <c r="W2647" s="20"/>
      <c r="X2647" s="20"/>
      <c r="Y2647" s="20"/>
      <c r="Z2647" s="20"/>
      <c r="AA2647" s="20"/>
      <c r="AB2647" s="20"/>
      <c r="AC2647" s="20"/>
      <c r="AD2647" s="20"/>
      <c r="AE2647" s="12"/>
      <c r="AF2647" s="12"/>
    </row>
    <row r="2648" spans="1:32" ht="15" customHeight="1">
      <c r="A2648" s="14"/>
      <c r="B2648" s="3"/>
      <c r="C2648" s="20" t="s">
        <v>163</v>
      </c>
      <c r="D2648" s="21" t="s">
        <v>163</v>
      </c>
      <c r="E2648" s="21" t="s">
        <v>163</v>
      </c>
      <c r="F2648" s="22"/>
      <c r="G2648" s="21" t="s">
        <v>163</v>
      </c>
      <c r="H2648" s="20" t="s">
        <v>163</v>
      </c>
      <c r="I2648" s="23" t="s">
        <v>163</v>
      </c>
      <c r="J2648" s="23" t="s">
        <v>163</v>
      </c>
      <c r="K2648" s="24" t="s">
        <v>163</v>
      </c>
      <c r="L2648" s="20" t="s">
        <v>163</v>
      </c>
      <c r="R2648" s="5"/>
      <c r="S2648" s="20"/>
      <c r="T2648" s="20"/>
      <c r="U2648" s="20"/>
      <c r="V2648" s="20"/>
      <c r="W2648" s="20"/>
      <c r="X2648" s="20"/>
      <c r="Y2648" s="20"/>
      <c r="Z2648" s="20"/>
      <c r="AA2648" s="20"/>
      <c r="AB2648" s="20"/>
      <c r="AC2648" s="20"/>
      <c r="AD2648" s="20"/>
      <c r="AE2648" s="12"/>
      <c r="AF2648" s="12"/>
    </row>
    <row r="2649" spans="1:32" ht="15" customHeight="1">
      <c r="A2649" s="14"/>
      <c r="B2649" s="3"/>
      <c r="C2649" s="20" t="s">
        <v>163</v>
      </c>
      <c r="D2649" s="21" t="s">
        <v>163</v>
      </c>
      <c r="E2649" s="21" t="s">
        <v>163</v>
      </c>
      <c r="F2649" s="22"/>
      <c r="G2649" s="21" t="s">
        <v>163</v>
      </c>
      <c r="H2649" s="20" t="s">
        <v>163</v>
      </c>
      <c r="I2649" s="23" t="s">
        <v>163</v>
      </c>
      <c r="J2649" s="23" t="s">
        <v>163</v>
      </c>
      <c r="K2649" s="24" t="s">
        <v>163</v>
      </c>
      <c r="L2649" s="20" t="s">
        <v>163</v>
      </c>
      <c r="R2649" s="5"/>
      <c r="S2649" s="20"/>
      <c r="T2649" s="20"/>
      <c r="U2649" s="20"/>
      <c r="V2649" s="20"/>
      <c r="W2649" s="20"/>
      <c r="X2649" s="20"/>
      <c r="Y2649" s="20"/>
      <c r="Z2649" s="20"/>
      <c r="AA2649" s="20"/>
      <c r="AB2649" s="20"/>
      <c r="AC2649" s="20"/>
      <c r="AD2649" s="20"/>
      <c r="AE2649" s="12"/>
      <c r="AF2649" s="12"/>
    </row>
    <row r="2650" spans="1:32" ht="15" customHeight="1">
      <c r="A2650" s="14"/>
      <c r="B2650" s="3"/>
      <c r="C2650" s="20" t="s">
        <v>163</v>
      </c>
      <c r="D2650" s="21" t="s">
        <v>163</v>
      </c>
      <c r="E2650" s="21" t="s">
        <v>163</v>
      </c>
      <c r="F2650" s="22"/>
      <c r="G2650" s="21" t="s">
        <v>163</v>
      </c>
      <c r="H2650" s="20" t="s">
        <v>163</v>
      </c>
      <c r="I2650" s="23" t="s">
        <v>163</v>
      </c>
      <c r="J2650" s="23" t="s">
        <v>163</v>
      </c>
      <c r="K2650" s="24" t="s">
        <v>163</v>
      </c>
      <c r="L2650" s="20" t="s">
        <v>163</v>
      </c>
      <c r="R2650" s="5"/>
      <c r="S2650" s="20"/>
      <c r="T2650" s="20"/>
      <c r="U2650" s="20"/>
      <c r="V2650" s="20"/>
      <c r="W2650" s="20"/>
      <c r="X2650" s="20"/>
      <c r="Y2650" s="20"/>
      <c r="Z2650" s="20"/>
      <c r="AA2650" s="20"/>
      <c r="AB2650" s="20"/>
      <c r="AC2650" s="20"/>
      <c r="AD2650" s="20"/>
      <c r="AE2650" s="12"/>
      <c r="AF2650" s="12"/>
    </row>
    <row r="2651" spans="1:32" ht="15" customHeight="1">
      <c r="A2651" s="14"/>
      <c r="B2651" s="3"/>
      <c r="C2651" s="20" t="s">
        <v>163</v>
      </c>
      <c r="D2651" s="21" t="s">
        <v>163</v>
      </c>
      <c r="E2651" s="21" t="s">
        <v>163</v>
      </c>
      <c r="F2651" s="22"/>
      <c r="G2651" s="21" t="s">
        <v>163</v>
      </c>
      <c r="H2651" s="20" t="s">
        <v>163</v>
      </c>
      <c r="I2651" s="23" t="s">
        <v>163</v>
      </c>
      <c r="J2651" s="23" t="s">
        <v>163</v>
      </c>
      <c r="K2651" s="24" t="s">
        <v>163</v>
      </c>
      <c r="L2651" s="20" t="s">
        <v>163</v>
      </c>
      <c r="R2651" s="5"/>
      <c r="S2651" s="20"/>
      <c r="T2651" s="20"/>
      <c r="U2651" s="20"/>
      <c r="V2651" s="20"/>
      <c r="W2651" s="20"/>
      <c r="X2651" s="20"/>
      <c r="Y2651" s="20"/>
      <c r="Z2651" s="20"/>
      <c r="AA2651" s="20"/>
      <c r="AB2651" s="20"/>
      <c r="AC2651" s="20"/>
      <c r="AD2651" s="20"/>
      <c r="AE2651" s="12"/>
      <c r="AF2651" s="12"/>
    </row>
    <row r="2652" spans="1:32" ht="15" customHeight="1">
      <c r="A2652" s="14"/>
      <c r="B2652" s="3"/>
      <c r="C2652" s="20" t="s">
        <v>163</v>
      </c>
      <c r="D2652" s="21" t="s">
        <v>163</v>
      </c>
      <c r="E2652" s="21" t="s">
        <v>163</v>
      </c>
      <c r="F2652" s="22"/>
      <c r="G2652" s="21" t="s">
        <v>163</v>
      </c>
      <c r="H2652" s="20" t="s">
        <v>163</v>
      </c>
      <c r="I2652" s="23" t="s">
        <v>163</v>
      </c>
      <c r="J2652" s="23" t="s">
        <v>163</v>
      </c>
      <c r="K2652" s="24" t="s">
        <v>163</v>
      </c>
      <c r="L2652" s="20" t="s">
        <v>163</v>
      </c>
      <c r="R2652" s="5"/>
      <c r="S2652" s="20"/>
      <c r="T2652" s="20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12"/>
      <c r="AF2652" s="12"/>
    </row>
    <row r="2653" spans="1:32" ht="15" customHeight="1">
      <c r="A2653" s="14"/>
      <c r="B2653" s="3"/>
      <c r="C2653" s="20" t="s">
        <v>163</v>
      </c>
      <c r="D2653" s="21" t="s">
        <v>163</v>
      </c>
      <c r="E2653" s="21" t="s">
        <v>163</v>
      </c>
      <c r="F2653" s="22"/>
      <c r="G2653" s="21" t="s">
        <v>163</v>
      </c>
      <c r="H2653" s="20" t="s">
        <v>163</v>
      </c>
      <c r="I2653" s="23" t="s">
        <v>163</v>
      </c>
      <c r="J2653" s="23" t="s">
        <v>163</v>
      </c>
      <c r="K2653" s="24" t="s">
        <v>163</v>
      </c>
      <c r="L2653" s="20" t="s">
        <v>163</v>
      </c>
      <c r="R2653" s="5"/>
      <c r="S2653" s="20"/>
      <c r="T2653" s="20"/>
      <c r="U2653" s="20"/>
      <c r="V2653" s="20"/>
      <c r="W2653" s="20"/>
      <c r="X2653" s="20"/>
      <c r="Y2653" s="20"/>
      <c r="Z2653" s="20"/>
      <c r="AA2653" s="20"/>
      <c r="AB2653" s="20"/>
      <c r="AC2653" s="20"/>
      <c r="AD2653" s="20"/>
      <c r="AE2653" s="12"/>
      <c r="AF2653" s="12"/>
    </row>
    <row r="2654" spans="1:32" ht="15" customHeight="1">
      <c r="A2654" s="14"/>
      <c r="B2654" s="3"/>
      <c r="C2654" s="20" t="s">
        <v>163</v>
      </c>
      <c r="D2654" s="21" t="s">
        <v>163</v>
      </c>
      <c r="E2654" s="21" t="s">
        <v>163</v>
      </c>
      <c r="F2654" s="22"/>
      <c r="G2654" s="21" t="s">
        <v>163</v>
      </c>
      <c r="H2654" s="20" t="s">
        <v>163</v>
      </c>
      <c r="I2654" s="23" t="s">
        <v>163</v>
      </c>
      <c r="J2654" s="23" t="s">
        <v>163</v>
      </c>
      <c r="K2654" s="24" t="s">
        <v>163</v>
      </c>
      <c r="L2654" s="20" t="s">
        <v>163</v>
      </c>
      <c r="R2654" s="5"/>
      <c r="S2654" s="20"/>
      <c r="T2654" s="20"/>
      <c r="U2654" s="20"/>
      <c r="V2654" s="20"/>
      <c r="W2654" s="20"/>
      <c r="X2654" s="20"/>
      <c r="Y2654" s="20"/>
      <c r="Z2654" s="20"/>
      <c r="AA2654" s="20"/>
      <c r="AB2654" s="20"/>
      <c r="AC2654" s="20"/>
      <c r="AD2654" s="20"/>
      <c r="AE2654" s="12"/>
      <c r="AF2654" s="12"/>
    </row>
    <row r="2655" spans="1:32" ht="15" customHeight="1">
      <c r="A2655" s="14"/>
      <c r="B2655" s="3"/>
      <c r="C2655" s="20" t="s">
        <v>163</v>
      </c>
      <c r="D2655" s="21" t="s">
        <v>163</v>
      </c>
      <c r="E2655" s="21" t="s">
        <v>163</v>
      </c>
      <c r="F2655" s="22"/>
      <c r="G2655" s="21" t="s">
        <v>163</v>
      </c>
      <c r="H2655" s="20" t="s">
        <v>163</v>
      </c>
      <c r="I2655" s="23" t="s">
        <v>163</v>
      </c>
      <c r="J2655" s="23" t="s">
        <v>163</v>
      </c>
      <c r="K2655" s="24" t="s">
        <v>163</v>
      </c>
      <c r="L2655" s="20" t="s">
        <v>163</v>
      </c>
      <c r="R2655" s="5"/>
      <c r="S2655" s="20"/>
      <c r="T2655" s="20"/>
      <c r="U2655" s="20"/>
      <c r="V2655" s="20"/>
      <c r="W2655" s="20"/>
      <c r="X2655" s="20"/>
      <c r="Y2655" s="20"/>
      <c r="Z2655" s="20"/>
      <c r="AA2655" s="20"/>
      <c r="AB2655" s="20"/>
      <c r="AC2655" s="20"/>
      <c r="AD2655" s="20"/>
      <c r="AE2655" s="12"/>
      <c r="AF2655" s="12"/>
    </row>
    <row r="2656" spans="1:32" ht="15" customHeight="1">
      <c r="A2656" s="14"/>
      <c r="B2656" s="3"/>
      <c r="C2656" s="20" t="s">
        <v>163</v>
      </c>
      <c r="D2656" s="21" t="s">
        <v>163</v>
      </c>
      <c r="E2656" s="21" t="s">
        <v>163</v>
      </c>
      <c r="F2656" s="22"/>
      <c r="G2656" s="21" t="s">
        <v>163</v>
      </c>
      <c r="H2656" s="20" t="s">
        <v>163</v>
      </c>
      <c r="I2656" s="23" t="s">
        <v>163</v>
      </c>
      <c r="J2656" s="23" t="s">
        <v>163</v>
      </c>
      <c r="K2656" s="24" t="s">
        <v>163</v>
      </c>
      <c r="L2656" s="20" t="s">
        <v>163</v>
      </c>
      <c r="R2656" s="5"/>
      <c r="S2656" s="20"/>
      <c r="T2656" s="20"/>
      <c r="U2656" s="20"/>
      <c r="V2656" s="20"/>
      <c r="W2656" s="20"/>
      <c r="X2656" s="20"/>
      <c r="Y2656" s="20"/>
      <c r="Z2656" s="20"/>
      <c r="AA2656" s="20"/>
      <c r="AB2656" s="20"/>
      <c r="AC2656" s="20"/>
      <c r="AD2656" s="20"/>
      <c r="AE2656" s="12"/>
      <c r="AF2656" s="12"/>
    </row>
    <row r="2657" spans="1:32" ht="15" customHeight="1">
      <c r="A2657" s="14"/>
      <c r="B2657" s="3"/>
      <c r="C2657" s="20" t="s">
        <v>163</v>
      </c>
      <c r="D2657" s="21" t="s">
        <v>163</v>
      </c>
      <c r="E2657" s="21" t="s">
        <v>163</v>
      </c>
      <c r="F2657" s="22"/>
      <c r="G2657" s="21" t="s">
        <v>163</v>
      </c>
      <c r="H2657" s="20" t="s">
        <v>163</v>
      </c>
      <c r="I2657" s="23" t="s">
        <v>163</v>
      </c>
      <c r="J2657" s="23" t="s">
        <v>163</v>
      </c>
      <c r="K2657" s="24" t="s">
        <v>163</v>
      </c>
      <c r="L2657" s="20" t="s">
        <v>163</v>
      </c>
      <c r="R2657" s="5"/>
      <c r="S2657" s="20"/>
      <c r="T2657" s="20"/>
      <c r="U2657" s="20"/>
      <c r="V2657" s="20"/>
      <c r="W2657" s="20"/>
      <c r="X2657" s="20"/>
      <c r="Y2657" s="20"/>
      <c r="Z2657" s="20"/>
      <c r="AA2657" s="20"/>
      <c r="AB2657" s="20"/>
      <c r="AC2657" s="20"/>
      <c r="AD2657" s="20"/>
      <c r="AE2657" s="12"/>
      <c r="AF2657" s="12"/>
    </row>
    <row r="2658" spans="1:32" ht="15" customHeight="1">
      <c r="A2658" s="14"/>
      <c r="B2658" s="3"/>
      <c r="C2658" s="20" t="s">
        <v>163</v>
      </c>
      <c r="D2658" s="21" t="s">
        <v>163</v>
      </c>
      <c r="E2658" s="21" t="s">
        <v>163</v>
      </c>
      <c r="F2658" s="22"/>
      <c r="G2658" s="21" t="s">
        <v>163</v>
      </c>
      <c r="H2658" s="20" t="s">
        <v>163</v>
      </c>
      <c r="I2658" s="23" t="s">
        <v>163</v>
      </c>
      <c r="J2658" s="23" t="s">
        <v>163</v>
      </c>
      <c r="K2658" s="24" t="s">
        <v>163</v>
      </c>
      <c r="L2658" s="20" t="s">
        <v>163</v>
      </c>
      <c r="R2658" s="5"/>
      <c r="S2658" s="20"/>
      <c r="T2658" s="20"/>
      <c r="U2658" s="20"/>
      <c r="V2658" s="20"/>
      <c r="W2658" s="20"/>
      <c r="X2658" s="20"/>
      <c r="Y2658" s="20"/>
      <c r="Z2658" s="20"/>
      <c r="AA2658" s="20"/>
      <c r="AB2658" s="20"/>
      <c r="AC2658" s="20"/>
      <c r="AD2658" s="20"/>
      <c r="AE2658" s="12"/>
      <c r="AF2658" s="12"/>
    </row>
    <row r="2659" spans="1:32" ht="15" customHeight="1">
      <c r="A2659" s="14"/>
      <c r="B2659" s="3"/>
      <c r="C2659" s="20" t="s">
        <v>163</v>
      </c>
      <c r="D2659" s="21" t="s">
        <v>163</v>
      </c>
      <c r="E2659" s="21" t="s">
        <v>163</v>
      </c>
      <c r="F2659" s="22"/>
      <c r="G2659" s="21" t="s">
        <v>163</v>
      </c>
      <c r="H2659" s="20" t="s">
        <v>163</v>
      </c>
      <c r="I2659" s="23" t="s">
        <v>163</v>
      </c>
      <c r="J2659" s="23" t="s">
        <v>163</v>
      </c>
      <c r="K2659" s="24" t="s">
        <v>163</v>
      </c>
      <c r="L2659" s="20" t="s">
        <v>163</v>
      </c>
      <c r="R2659" s="5"/>
      <c r="S2659" s="20"/>
      <c r="T2659" s="20"/>
      <c r="U2659" s="20"/>
      <c r="V2659" s="20"/>
      <c r="W2659" s="20"/>
      <c r="X2659" s="20"/>
      <c r="Y2659" s="20"/>
      <c r="Z2659" s="20"/>
      <c r="AA2659" s="20"/>
      <c r="AB2659" s="20"/>
      <c r="AC2659" s="20"/>
      <c r="AD2659" s="20"/>
      <c r="AE2659" s="12"/>
      <c r="AF2659" s="12"/>
    </row>
    <row r="2660" spans="1:32" ht="15" customHeight="1">
      <c r="A2660" s="14"/>
      <c r="B2660" s="3"/>
      <c r="C2660" s="20" t="s">
        <v>163</v>
      </c>
      <c r="D2660" s="21" t="s">
        <v>163</v>
      </c>
      <c r="E2660" s="21" t="s">
        <v>163</v>
      </c>
      <c r="F2660" s="22"/>
      <c r="G2660" s="21" t="s">
        <v>163</v>
      </c>
      <c r="H2660" s="20" t="s">
        <v>163</v>
      </c>
      <c r="I2660" s="23" t="s">
        <v>163</v>
      </c>
      <c r="J2660" s="23" t="s">
        <v>163</v>
      </c>
      <c r="K2660" s="24" t="s">
        <v>163</v>
      </c>
      <c r="L2660" s="20" t="s">
        <v>163</v>
      </c>
      <c r="R2660" s="5"/>
      <c r="S2660" s="20"/>
      <c r="T2660" s="20"/>
      <c r="U2660" s="20"/>
      <c r="V2660" s="20"/>
      <c r="W2660" s="20"/>
      <c r="X2660" s="20"/>
      <c r="Y2660" s="20"/>
      <c r="Z2660" s="20"/>
      <c r="AA2660" s="20"/>
      <c r="AB2660" s="20"/>
      <c r="AC2660" s="20"/>
      <c r="AD2660" s="20"/>
      <c r="AE2660" s="12"/>
      <c r="AF2660" s="12"/>
    </row>
    <row r="2661" spans="1:32" ht="15" customHeight="1">
      <c r="A2661" s="14"/>
      <c r="B2661" s="3"/>
      <c r="C2661" s="20" t="s">
        <v>163</v>
      </c>
      <c r="D2661" s="21" t="s">
        <v>163</v>
      </c>
      <c r="E2661" s="21" t="s">
        <v>163</v>
      </c>
      <c r="F2661" s="22"/>
      <c r="G2661" s="21" t="s">
        <v>163</v>
      </c>
      <c r="H2661" s="20" t="s">
        <v>163</v>
      </c>
      <c r="I2661" s="23" t="s">
        <v>163</v>
      </c>
      <c r="J2661" s="23" t="s">
        <v>163</v>
      </c>
      <c r="K2661" s="24" t="s">
        <v>163</v>
      </c>
      <c r="L2661" s="20" t="s">
        <v>163</v>
      </c>
      <c r="R2661" s="5"/>
      <c r="S2661" s="20"/>
      <c r="T2661" s="20"/>
      <c r="U2661" s="20"/>
      <c r="V2661" s="20"/>
      <c r="W2661" s="20"/>
      <c r="X2661" s="20"/>
      <c r="Y2661" s="20"/>
      <c r="Z2661" s="20"/>
      <c r="AA2661" s="20"/>
      <c r="AB2661" s="20"/>
      <c r="AC2661" s="20"/>
      <c r="AD2661" s="20"/>
      <c r="AE2661" s="12"/>
      <c r="AF2661" s="12"/>
    </row>
    <row r="2662" spans="1:32" ht="15" customHeight="1">
      <c r="A2662" s="14"/>
      <c r="B2662" s="3"/>
      <c r="C2662" s="20" t="s">
        <v>163</v>
      </c>
      <c r="D2662" s="21" t="s">
        <v>163</v>
      </c>
      <c r="E2662" s="21" t="s">
        <v>163</v>
      </c>
      <c r="F2662" s="22"/>
      <c r="G2662" s="21" t="s">
        <v>163</v>
      </c>
      <c r="H2662" s="20" t="s">
        <v>163</v>
      </c>
      <c r="I2662" s="23" t="s">
        <v>163</v>
      </c>
      <c r="J2662" s="23" t="s">
        <v>163</v>
      </c>
      <c r="K2662" s="24" t="s">
        <v>163</v>
      </c>
      <c r="L2662" s="20" t="s">
        <v>163</v>
      </c>
      <c r="R2662" s="5"/>
      <c r="S2662" s="20"/>
      <c r="T2662" s="20"/>
      <c r="U2662" s="20"/>
      <c r="V2662" s="20"/>
      <c r="W2662" s="20"/>
      <c r="X2662" s="20"/>
      <c r="Y2662" s="20"/>
      <c r="Z2662" s="20"/>
      <c r="AA2662" s="20"/>
      <c r="AB2662" s="20"/>
      <c r="AC2662" s="20"/>
      <c r="AD2662" s="20"/>
      <c r="AE2662" s="12"/>
      <c r="AF2662" s="12"/>
    </row>
    <row r="2663" spans="1:32" ht="15" customHeight="1">
      <c r="A2663" s="14"/>
      <c r="B2663" s="3"/>
      <c r="C2663" s="20" t="s">
        <v>163</v>
      </c>
      <c r="D2663" s="21" t="s">
        <v>163</v>
      </c>
      <c r="E2663" s="21" t="s">
        <v>163</v>
      </c>
      <c r="F2663" s="22"/>
      <c r="G2663" s="21" t="s">
        <v>163</v>
      </c>
      <c r="H2663" s="20" t="s">
        <v>163</v>
      </c>
      <c r="I2663" s="23" t="s">
        <v>163</v>
      </c>
      <c r="J2663" s="23" t="s">
        <v>163</v>
      </c>
      <c r="K2663" s="24" t="s">
        <v>163</v>
      </c>
      <c r="L2663" s="20" t="s">
        <v>163</v>
      </c>
      <c r="R2663" s="5"/>
      <c r="S2663" s="20"/>
      <c r="T2663" s="20"/>
      <c r="U2663" s="20"/>
      <c r="V2663" s="20"/>
      <c r="W2663" s="20"/>
      <c r="X2663" s="20"/>
      <c r="Y2663" s="20"/>
      <c r="Z2663" s="20"/>
      <c r="AA2663" s="20"/>
      <c r="AB2663" s="20"/>
      <c r="AC2663" s="20"/>
      <c r="AD2663" s="20"/>
      <c r="AE2663" s="12"/>
      <c r="AF2663" s="12"/>
    </row>
    <row r="2664" spans="1:32" ht="15" customHeight="1">
      <c r="A2664" s="14"/>
      <c r="B2664" s="3"/>
      <c r="C2664" s="20" t="s">
        <v>163</v>
      </c>
      <c r="D2664" s="21" t="s">
        <v>163</v>
      </c>
      <c r="E2664" s="21" t="s">
        <v>163</v>
      </c>
      <c r="F2664" s="22"/>
      <c r="G2664" s="21" t="s">
        <v>163</v>
      </c>
      <c r="H2664" s="20" t="s">
        <v>163</v>
      </c>
      <c r="I2664" s="23" t="s">
        <v>163</v>
      </c>
      <c r="J2664" s="23" t="s">
        <v>163</v>
      </c>
      <c r="K2664" s="24" t="s">
        <v>163</v>
      </c>
      <c r="L2664" s="20" t="s">
        <v>163</v>
      </c>
      <c r="R2664" s="5"/>
      <c r="S2664" s="20"/>
      <c r="T2664" s="20"/>
      <c r="U2664" s="20"/>
      <c r="V2664" s="20"/>
      <c r="W2664" s="20"/>
      <c r="X2664" s="20"/>
      <c r="Y2664" s="20"/>
      <c r="Z2664" s="20"/>
      <c r="AA2664" s="20"/>
      <c r="AB2664" s="20"/>
      <c r="AC2664" s="20"/>
      <c r="AD2664" s="20"/>
      <c r="AE2664" s="12"/>
      <c r="AF2664" s="12"/>
    </row>
    <row r="2665" spans="1:32" ht="15" customHeight="1">
      <c r="A2665" s="14"/>
      <c r="B2665" s="3"/>
      <c r="C2665" s="20" t="s">
        <v>163</v>
      </c>
      <c r="D2665" s="21" t="s">
        <v>163</v>
      </c>
      <c r="E2665" s="21" t="s">
        <v>163</v>
      </c>
      <c r="F2665" s="22"/>
      <c r="G2665" s="21" t="s">
        <v>163</v>
      </c>
      <c r="H2665" s="20" t="s">
        <v>163</v>
      </c>
      <c r="I2665" s="23" t="s">
        <v>163</v>
      </c>
      <c r="J2665" s="23" t="s">
        <v>163</v>
      </c>
      <c r="K2665" s="24" t="s">
        <v>163</v>
      </c>
      <c r="L2665" s="20" t="s">
        <v>163</v>
      </c>
      <c r="R2665" s="5"/>
      <c r="S2665" s="20"/>
      <c r="T2665" s="20"/>
      <c r="U2665" s="20"/>
      <c r="V2665" s="20"/>
      <c r="W2665" s="20"/>
      <c r="X2665" s="20"/>
      <c r="Y2665" s="20"/>
      <c r="Z2665" s="20"/>
      <c r="AA2665" s="20"/>
      <c r="AB2665" s="20"/>
      <c r="AC2665" s="20"/>
      <c r="AD2665" s="20"/>
      <c r="AE2665" s="12"/>
      <c r="AF2665" s="12"/>
    </row>
    <row r="2666" spans="1:32" ht="15" customHeight="1">
      <c r="A2666" s="14"/>
      <c r="B2666" s="3"/>
      <c r="C2666" s="20" t="s">
        <v>163</v>
      </c>
      <c r="D2666" s="21" t="s">
        <v>163</v>
      </c>
      <c r="E2666" s="21" t="s">
        <v>163</v>
      </c>
      <c r="F2666" s="22"/>
      <c r="G2666" s="21" t="s">
        <v>163</v>
      </c>
      <c r="H2666" s="20" t="s">
        <v>163</v>
      </c>
      <c r="I2666" s="23" t="s">
        <v>163</v>
      </c>
      <c r="J2666" s="23" t="s">
        <v>163</v>
      </c>
      <c r="K2666" s="24" t="s">
        <v>163</v>
      </c>
      <c r="L2666" s="20" t="s">
        <v>163</v>
      </c>
      <c r="R2666" s="5"/>
      <c r="S2666" s="20"/>
      <c r="T2666" s="20"/>
      <c r="U2666" s="20"/>
      <c r="V2666" s="20"/>
      <c r="W2666" s="20"/>
      <c r="X2666" s="20"/>
      <c r="Y2666" s="20"/>
      <c r="Z2666" s="20"/>
      <c r="AA2666" s="20"/>
      <c r="AB2666" s="20"/>
      <c r="AC2666" s="20"/>
      <c r="AD2666" s="20"/>
      <c r="AE2666" s="12"/>
      <c r="AF2666" s="12"/>
    </row>
    <row r="2667" spans="1:32" ht="15" customHeight="1">
      <c r="A2667" s="14"/>
      <c r="B2667" s="3"/>
      <c r="C2667" s="20" t="s">
        <v>163</v>
      </c>
      <c r="D2667" s="21" t="s">
        <v>163</v>
      </c>
      <c r="E2667" s="21" t="s">
        <v>163</v>
      </c>
      <c r="F2667" s="22"/>
      <c r="G2667" s="21" t="s">
        <v>163</v>
      </c>
      <c r="H2667" s="20" t="s">
        <v>163</v>
      </c>
      <c r="I2667" s="23" t="s">
        <v>163</v>
      </c>
      <c r="J2667" s="23" t="s">
        <v>163</v>
      </c>
      <c r="K2667" s="24" t="s">
        <v>163</v>
      </c>
      <c r="L2667" s="20" t="s">
        <v>163</v>
      </c>
      <c r="R2667" s="5"/>
      <c r="S2667" s="20"/>
      <c r="T2667" s="20"/>
      <c r="U2667" s="20"/>
      <c r="V2667" s="20"/>
      <c r="W2667" s="20"/>
      <c r="X2667" s="20"/>
      <c r="Y2667" s="20"/>
      <c r="Z2667" s="20"/>
      <c r="AA2667" s="20"/>
      <c r="AB2667" s="20"/>
      <c r="AC2667" s="20"/>
      <c r="AD2667" s="20"/>
      <c r="AE2667" s="12"/>
      <c r="AF2667" s="12"/>
    </row>
    <row r="2668" spans="1:32" ht="15" customHeight="1">
      <c r="A2668" s="14"/>
      <c r="B2668" s="3"/>
      <c r="C2668" s="20" t="s">
        <v>163</v>
      </c>
      <c r="D2668" s="21" t="s">
        <v>163</v>
      </c>
      <c r="E2668" s="21" t="s">
        <v>163</v>
      </c>
      <c r="F2668" s="22"/>
      <c r="G2668" s="21" t="s">
        <v>163</v>
      </c>
      <c r="H2668" s="20" t="s">
        <v>163</v>
      </c>
      <c r="I2668" s="23" t="s">
        <v>163</v>
      </c>
      <c r="J2668" s="23" t="s">
        <v>163</v>
      </c>
      <c r="K2668" s="24" t="s">
        <v>163</v>
      </c>
      <c r="L2668" s="20" t="s">
        <v>163</v>
      </c>
      <c r="R2668" s="5"/>
      <c r="S2668" s="20"/>
      <c r="T2668" s="20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12"/>
      <c r="AF2668" s="12"/>
    </row>
    <row r="2669" spans="1:32" ht="15" customHeight="1">
      <c r="A2669" s="14"/>
      <c r="B2669" s="3"/>
      <c r="C2669" s="20" t="s">
        <v>163</v>
      </c>
      <c r="D2669" s="21" t="s">
        <v>163</v>
      </c>
      <c r="E2669" s="21" t="s">
        <v>163</v>
      </c>
      <c r="F2669" s="22"/>
      <c r="G2669" s="21" t="s">
        <v>163</v>
      </c>
      <c r="H2669" s="20" t="s">
        <v>163</v>
      </c>
      <c r="I2669" s="23" t="s">
        <v>163</v>
      </c>
      <c r="J2669" s="23" t="s">
        <v>163</v>
      </c>
      <c r="K2669" s="24" t="s">
        <v>163</v>
      </c>
      <c r="L2669" s="20" t="s">
        <v>163</v>
      </c>
      <c r="R2669" s="5"/>
      <c r="S2669" s="20"/>
      <c r="T2669" s="20"/>
      <c r="U2669" s="20"/>
      <c r="V2669" s="20"/>
      <c r="W2669" s="20"/>
      <c r="X2669" s="20"/>
      <c r="Y2669" s="20"/>
      <c r="Z2669" s="20"/>
      <c r="AA2669" s="20"/>
      <c r="AB2669" s="20"/>
      <c r="AC2669" s="20"/>
      <c r="AD2669" s="20"/>
      <c r="AE2669" s="12"/>
      <c r="AF2669" s="12"/>
    </row>
    <row r="2670" spans="1:32" ht="15" customHeight="1">
      <c r="A2670" s="14"/>
      <c r="B2670" s="3"/>
      <c r="C2670" s="20" t="s">
        <v>163</v>
      </c>
      <c r="D2670" s="21" t="s">
        <v>163</v>
      </c>
      <c r="E2670" s="21" t="s">
        <v>163</v>
      </c>
      <c r="F2670" s="22"/>
      <c r="G2670" s="21" t="s">
        <v>163</v>
      </c>
      <c r="H2670" s="20" t="s">
        <v>163</v>
      </c>
      <c r="I2670" s="23" t="s">
        <v>163</v>
      </c>
      <c r="J2670" s="23" t="s">
        <v>163</v>
      </c>
      <c r="K2670" s="24" t="s">
        <v>163</v>
      </c>
      <c r="L2670" s="20" t="s">
        <v>163</v>
      </c>
      <c r="R2670" s="5"/>
      <c r="S2670" s="20"/>
      <c r="T2670" s="20"/>
      <c r="U2670" s="20"/>
      <c r="V2670" s="20"/>
      <c r="W2670" s="20"/>
      <c r="X2670" s="20"/>
      <c r="Y2670" s="20"/>
      <c r="Z2670" s="20"/>
      <c r="AA2670" s="20"/>
      <c r="AB2670" s="20"/>
      <c r="AC2670" s="20"/>
      <c r="AD2670" s="20"/>
      <c r="AE2670" s="12"/>
      <c r="AF2670" s="12"/>
    </row>
    <row r="2671" spans="1:32" ht="15" customHeight="1">
      <c r="A2671" s="14"/>
      <c r="B2671" s="3"/>
      <c r="C2671" s="20" t="s">
        <v>163</v>
      </c>
      <c r="D2671" s="21" t="s">
        <v>163</v>
      </c>
      <c r="E2671" s="21" t="s">
        <v>163</v>
      </c>
      <c r="F2671" s="22"/>
      <c r="G2671" s="21" t="s">
        <v>163</v>
      </c>
      <c r="H2671" s="20" t="s">
        <v>163</v>
      </c>
      <c r="I2671" s="23" t="s">
        <v>163</v>
      </c>
      <c r="J2671" s="23" t="s">
        <v>163</v>
      </c>
      <c r="K2671" s="24" t="s">
        <v>163</v>
      </c>
      <c r="L2671" s="20" t="s">
        <v>163</v>
      </c>
      <c r="R2671" s="5"/>
      <c r="S2671" s="20"/>
      <c r="T2671" s="20"/>
      <c r="U2671" s="20"/>
      <c r="V2671" s="20"/>
      <c r="W2671" s="20"/>
      <c r="X2671" s="20"/>
      <c r="Y2671" s="20"/>
      <c r="Z2671" s="20"/>
      <c r="AA2671" s="20"/>
      <c r="AB2671" s="20"/>
      <c r="AC2671" s="20"/>
      <c r="AD2671" s="20"/>
      <c r="AE2671" s="12"/>
      <c r="AF2671" s="12"/>
    </row>
    <row r="2672" spans="1:32" ht="15" customHeight="1">
      <c r="A2672" s="14"/>
      <c r="B2672" s="3"/>
      <c r="C2672" s="20" t="s">
        <v>163</v>
      </c>
      <c r="D2672" s="21" t="s">
        <v>163</v>
      </c>
      <c r="E2672" s="21" t="s">
        <v>163</v>
      </c>
      <c r="F2672" s="22"/>
      <c r="G2672" s="21" t="s">
        <v>163</v>
      </c>
      <c r="H2672" s="20" t="s">
        <v>163</v>
      </c>
      <c r="I2672" s="23" t="s">
        <v>163</v>
      </c>
      <c r="J2672" s="23" t="s">
        <v>163</v>
      </c>
      <c r="K2672" s="24" t="s">
        <v>163</v>
      </c>
      <c r="L2672" s="20" t="s">
        <v>163</v>
      </c>
      <c r="R2672" s="5"/>
      <c r="S2672" s="20"/>
      <c r="T2672" s="20"/>
      <c r="U2672" s="20"/>
      <c r="V2672" s="20"/>
      <c r="W2672" s="20"/>
      <c r="X2672" s="20"/>
      <c r="Y2672" s="20"/>
      <c r="Z2672" s="20"/>
      <c r="AA2672" s="20"/>
      <c r="AB2672" s="20"/>
      <c r="AC2672" s="20"/>
      <c r="AD2672" s="20"/>
      <c r="AE2672" s="12"/>
      <c r="AF2672" s="12"/>
    </row>
    <row r="2673" spans="1:32" ht="15" customHeight="1">
      <c r="A2673" s="14"/>
      <c r="B2673" s="3"/>
      <c r="C2673" s="20" t="s">
        <v>163</v>
      </c>
      <c r="D2673" s="21" t="s">
        <v>163</v>
      </c>
      <c r="E2673" s="21" t="s">
        <v>163</v>
      </c>
      <c r="F2673" s="22"/>
      <c r="G2673" s="21" t="s">
        <v>163</v>
      </c>
      <c r="H2673" s="20" t="s">
        <v>163</v>
      </c>
      <c r="I2673" s="23" t="s">
        <v>163</v>
      </c>
      <c r="J2673" s="23" t="s">
        <v>163</v>
      </c>
      <c r="K2673" s="24" t="s">
        <v>163</v>
      </c>
      <c r="L2673" s="20" t="s">
        <v>163</v>
      </c>
      <c r="R2673" s="5"/>
      <c r="S2673" s="20"/>
      <c r="T2673" s="20"/>
      <c r="U2673" s="20"/>
      <c r="V2673" s="20"/>
      <c r="W2673" s="20"/>
      <c r="X2673" s="20"/>
      <c r="Y2673" s="20"/>
      <c r="Z2673" s="20"/>
      <c r="AA2673" s="20"/>
      <c r="AB2673" s="20"/>
      <c r="AC2673" s="20"/>
      <c r="AD2673" s="20"/>
      <c r="AE2673" s="12"/>
      <c r="AF2673" s="12"/>
    </row>
    <row r="2674" spans="1:32" ht="15" customHeight="1">
      <c r="A2674" s="14"/>
      <c r="B2674" s="3"/>
      <c r="C2674" s="20" t="s">
        <v>163</v>
      </c>
      <c r="D2674" s="21" t="s">
        <v>163</v>
      </c>
      <c r="E2674" s="21" t="s">
        <v>163</v>
      </c>
      <c r="F2674" s="22"/>
      <c r="G2674" s="21" t="s">
        <v>163</v>
      </c>
      <c r="H2674" s="20" t="s">
        <v>163</v>
      </c>
      <c r="I2674" s="23" t="s">
        <v>163</v>
      </c>
      <c r="J2674" s="23" t="s">
        <v>163</v>
      </c>
      <c r="K2674" s="24" t="s">
        <v>163</v>
      </c>
      <c r="L2674" s="20" t="s">
        <v>163</v>
      </c>
      <c r="R2674" s="5"/>
      <c r="S2674" s="20"/>
      <c r="T2674" s="20"/>
      <c r="U2674" s="20"/>
      <c r="V2674" s="20"/>
      <c r="W2674" s="20"/>
      <c r="X2674" s="20"/>
      <c r="Y2674" s="20"/>
      <c r="Z2674" s="20"/>
      <c r="AA2674" s="20"/>
      <c r="AB2674" s="20"/>
      <c r="AC2674" s="20"/>
      <c r="AD2674" s="20"/>
      <c r="AE2674" s="12"/>
      <c r="AF2674" s="12"/>
    </row>
    <row r="2675" spans="1:32" ht="15" customHeight="1">
      <c r="A2675" s="14"/>
      <c r="B2675" s="3"/>
      <c r="C2675" s="20" t="s">
        <v>163</v>
      </c>
      <c r="D2675" s="21" t="s">
        <v>163</v>
      </c>
      <c r="E2675" s="21" t="s">
        <v>163</v>
      </c>
      <c r="F2675" s="22"/>
      <c r="G2675" s="21" t="s">
        <v>163</v>
      </c>
      <c r="H2675" s="20" t="s">
        <v>163</v>
      </c>
      <c r="I2675" s="23" t="s">
        <v>163</v>
      </c>
      <c r="J2675" s="23" t="s">
        <v>163</v>
      </c>
      <c r="K2675" s="24" t="s">
        <v>163</v>
      </c>
      <c r="L2675" s="20" t="s">
        <v>163</v>
      </c>
      <c r="R2675" s="5"/>
      <c r="S2675" s="20"/>
      <c r="T2675" s="20"/>
      <c r="U2675" s="20"/>
      <c r="V2675" s="20"/>
      <c r="W2675" s="20"/>
      <c r="X2675" s="20"/>
      <c r="Y2675" s="20"/>
      <c r="Z2675" s="20"/>
      <c r="AA2675" s="20"/>
      <c r="AB2675" s="20"/>
      <c r="AC2675" s="20"/>
      <c r="AD2675" s="20"/>
      <c r="AE2675" s="12"/>
      <c r="AF2675" s="12"/>
    </row>
    <row r="2676" spans="1:32" ht="15" customHeight="1">
      <c r="A2676" s="14"/>
      <c r="B2676" s="3"/>
      <c r="C2676" s="20" t="s">
        <v>163</v>
      </c>
      <c r="D2676" s="21" t="s">
        <v>163</v>
      </c>
      <c r="E2676" s="21" t="s">
        <v>163</v>
      </c>
      <c r="F2676" s="22"/>
      <c r="G2676" s="21" t="s">
        <v>163</v>
      </c>
      <c r="H2676" s="20" t="s">
        <v>163</v>
      </c>
      <c r="I2676" s="23" t="s">
        <v>163</v>
      </c>
      <c r="J2676" s="23" t="s">
        <v>163</v>
      </c>
      <c r="K2676" s="24" t="s">
        <v>163</v>
      </c>
      <c r="L2676" s="20" t="s">
        <v>163</v>
      </c>
      <c r="R2676" s="5"/>
      <c r="S2676" s="20"/>
      <c r="T2676" s="20"/>
      <c r="U2676" s="20"/>
      <c r="V2676" s="20"/>
      <c r="W2676" s="20"/>
      <c r="X2676" s="20"/>
      <c r="Y2676" s="20"/>
      <c r="Z2676" s="20"/>
      <c r="AA2676" s="20"/>
      <c r="AB2676" s="20"/>
      <c r="AC2676" s="20"/>
      <c r="AD2676" s="20"/>
      <c r="AE2676" s="12"/>
      <c r="AF2676" s="12"/>
    </row>
    <row r="2677" spans="1:32" ht="15" customHeight="1">
      <c r="A2677" s="14"/>
      <c r="B2677" s="3"/>
      <c r="C2677" s="20" t="s">
        <v>163</v>
      </c>
      <c r="D2677" s="21" t="s">
        <v>163</v>
      </c>
      <c r="E2677" s="21" t="s">
        <v>163</v>
      </c>
      <c r="F2677" s="22"/>
      <c r="G2677" s="21" t="s">
        <v>163</v>
      </c>
      <c r="H2677" s="20" t="s">
        <v>163</v>
      </c>
      <c r="I2677" s="23" t="s">
        <v>163</v>
      </c>
      <c r="J2677" s="23" t="s">
        <v>163</v>
      </c>
      <c r="K2677" s="24" t="s">
        <v>163</v>
      </c>
      <c r="L2677" s="20" t="s">
        <v>163</v>
      </c>
      <c r="R2677" s="5"/>
      <c r="S2677" s="20"/>
      <c r="T2677" s="20"/>
      <c r="U2677" s="20"/>
      <c r="V2677" s="20"/>
      <c r="W2677" s="20"/>
      <c r="X2677" s="20"/>
      <c r="Y2677" s="20"/>
      <c r="Z2677" s="20"/>
      <c r="AA2677" s="20"/>
      <c r="AB2677" s="20"/>
      <c r="AC2677" s="20"/>
      <c r="AD2677" s="20"/>
      <c r="AE2677" s="12"/>
      <c r="AF2677" s="12"/>
    </row>
    <row r="2678" spans="1:32" ht="15" customHeight="1">
      <c r="A2678" s="14"/>
      <c r="B2678" s="3"/>
      <c r="C2678" s="20" t="s">
        <v>163</v>
      </c>
      <c r="D2678" s="21" t="s">
        <v>163</v>
      </c>
      <c r="E2678" s="21" t="s">
        <v>163</v>
      </c>
      <c r="F2678" s="22"/>
      <c r="G2678" s="21" t="s">
        <v>163</v>
      </c>
      <c r="H2678" s="20" t="s">
        <v>163</v>
      </c>
      <c r="I2678" s="23" t="s">
        <v>163</v>
      </c>
      <c r="J2678" s="23" t="s">
        <v>163</v>
      </c>
      <c r="K2678" s="24" t="s">
        <v>163</v>
      </c>
      <c r="L2678" s="20" t="s">
        <v>163</v>
      </c>
      <c r="R2678" s="5"/>
      <c r="S2678" s="20"/>
      <c r="T2678" s="20"/>
      <c r="U2678" s="20"/>
      <c r="V2678" s="20"/>
      <c r="W2678" s="20"/>
      <c r="X2678" s="20"/>
      <c r="Y2678" s="20"/>
      <c r="Z2678" s="20"/>
      <c r="AA2678" s="20"/>
      <c r="AB2678" s="20"/>
      <c r="AC2678" s="20"/>
      <c r="AD2678" s="20"/>
      <c r="AE2678" s="12"/>
      <c r="AF2678" s="12"/>
    </row>
    <row r="2679" spans="1:32" ht="15" customHeight="1">
      <c r="A2679" s="14"/>
      <c r="B2679" s="3"/>
      <c r="C2679" s="20" t="s">
        <v>163</v>
      </c>
      <c r="D2679" s="21" t="s">
        <v>163</v>
      </c>
      <c r="E2679" s="21" t="s">
        <v>163</v>
      </c>
      <c r="F2679" s="22"/>
      <c r="G2679" s="21" t="s">
        <v>163</v>
      </c>
      <c r="H2679" s="20" t="s">
        <v>163</v>
      </c>
      <c r="I2679" s="23" t="s">
        <v>163</v>
      </c>
      <c r="J2679" s="23" t="s">
        <v>163</v>
      </c>
      <c r="K2679" s="24" t="s">
        <v>163</v>
      </c>
      <c r="L2679" s="20" t="s">
        <v>163</v>
      </c>
      <c r="R2679" s="5"/>
      <c r="S2679" s="20"/>
      <c r="T2679" s="20"/>
      <c r="U2679" s="20"/>
      <c r="V2679" s="20"/>
      <c r="W2679" s="20"/>
      <c r="X2679" s="20"/>
      <c r="Y2679" s="20"/>
      <c r="Z2679" s="20"/>
      <c r="AA2679" s="20"/>
      <c r="AB2679" s="20"/>
      <c r="AC2679" s="20"/>
      <c r="AD2679" s="20"/>
      <c r="AE2679" s="12"/>
      <c r="AF2679" s="12"/>
    </row>
    <row r="2680" spans="1:32" ht="15" customHeight="1">
      <c r="A2680" s="14"/>
      <c r="B2680" s="3"/>
      <c r="C2680" s="20" t="s">
        <v>163</v>
      </c>
      <c r="D2680" s="21" t="s">
        <v>163</v>
      </c>
      <c r="E2680" s="21" t="s">
        <v>163</v>
      </c>
      <c r="F2680" s="22"/>
      <c r="G2680" s="21" t="s">
        <v>163</v>
      </c>
      <c r="H2680" s="20" t="s">
        <v>163</v>
      </c>
      <c r="I2680" s="23" t="s">
        <v>163</v>
      </c>
      <c r="J2680" s="23" t="s">
        <v>163</v>
      </c>
      <c r="K2680" s="24" t="s">
        <v>163</v>
      </c>
      <c r="L2680" s="20" t="s">
        <v>163</v>
      </c>
      <c r="R2680" s="5"/>
      <c r="S2680" s="20"/>
      <c r="T2680" s="20"/>
      <c r="U2680" s="20"/>
      <c r="V2680" s="20"/>
      <c r="W2680" s="20"/>
      <c r="X2680" s="20"/>
      <c r="Y2680" s="20"/>
      <c r="Z2680" s="20"/>
      <c r="AA2680" s="20"/>
      <c r="AB2680" s="20"/>
      <c r="AC2680" s="20"/>
      <c r="AD2680" s="20"/>
      <c r="AE2680" s="12"/>
      <c r="AF2680" s="12"/>
    </row>
    <row r="2681" spans="1:32" ht="15" customHeight="1">
      <c r="A2681" s="14"/>
      <c r="B2681" s="3"/>
      <c r="C2681" s="20" t="s">
        <v>163</v>
      </c>
      <c r="D2681" s="21" t="s">
        <v>163</v>
      </c>
      <c r="E2681" s="21" t="s">
        <v>163</v>
      </c>
      <c r="F2681" s="22"/>
      <c r="G2681" s="21" t="s">
        <v>163</v>
      </c>
      <c r="H2681" s="20" t="s">
        <v>163</v>
      </c>
      <c r="I2681" s="23" t="s">
        <v>163</v>
      </c>
      <c r="J2681" s="23" t="s">
        <v>163</v>
      </c>
      <c r="K2681" s="24" t="s">
        <v>163</v>
      </c>
      <c r="L2681" s="20" t="s">
        <v>163</v>
      </c>
      <c r="R2681" s="5"/>
      <c r="S2681" s="20"/>
      <c r="T2681" s="20"/>
      <c r="U2681" s="20"/>
      <c r="V2681" s="20"/>
      <c r="W2681" s="20"/>
      <c r="X2681" s="20"/>
      <c r="Y2681" s="20"/>
      <c r="Z2681" s="20"/>
      <c r="AA2681" s="20"/>
      <c r="AB2681" s="20"/>
      <c r="AC2681" s="20"/>
      <c r="AD2681" s="20"/>
      <c r="AE2681" s="12"/>
      <c r="AF2681" s="12"/>
    </row>
    <row r="2682" spans="1:32" ht="15" customHeight="1">
      <c r="A2682" s="14"/>
      <c r="B2682" s="3"/>
      <c r="C2682" s="20" t="s">
        <v>163</v>
      </c>
      <c r="D2682" s="21" t="s">
        <v>163</v>
      </c>
      <c r="E2682" s="21" t="s">
        <v>163</v>
      </c>
      <c r="F2682" s="22"/>
      <c r="G2682" s="21" t="s">
        <v>163</v>
      </c>
      <c r="H2682" s="20" t="s">
        <v>163</v>
      </c>
      <c r="I2682" s="23" t="s">
        <v>163</v>
      </c>
      <c r="J2682" s="23" t="s">
        <v>163</v>
      </c>
      <c r="K2682" s="24" t="s">
        <v>163</v>
      </c>
      <c r="L2682" s="20" t="s">
        <v>163</v>
      </c>
      <c r="R2682" s="5"/>
      <c r="S2682" s="20"/>
      <c r="T2682" s="20"/>
      <c r="U2682" s="20"/>
      <c r="V2682" s="20"/>
      <c r="W2682" s="20"/>
      <c r="X2682" s="20"/>
      <c r="Y2682" s="20"/>
      <c r="Z2682" s="20"/>
      <c r="AA2682" s="20"/>
      <c r="AB2682" s="20"/>
      <c r="AC2682" s="20"/>
      <c r="AD2682" s="20"/>
      <c r="AE2682" s="12"/>
      <c r="AF2682" s="12"/>
    </row>
    <row r="2683" spans="1:32" ht="15" customHeight="1">
      <c r="A2683" s="14"/>
      <c r="B2683" s="3"/>
      <c r="C2683" s="20" t="s">
        <v>163</v>
      </c>
      <c r="D2683" s="21" t="s">
        <v>163</v>
      </c>
      <c r="E2683" s="21" t="s">
        <v>163</v>
      </c>
      <c r="F2683" s="22"/>
      <c r="G2683" s="21" t="s">
        <v>163</v>
      </c>
      <c r="H2683" s="20" t="s">
        <v>163</v>
      </c>
      <c r="I2683" s="23" t="s">
        <v>163</v>
      </c>
      <c r="J2683" s="23" t="s">
        <v>163</v>
      </c>
      <c r="K2683" s="24" t="s">
        <v>163</v>
      </c>
      <c r="L2683" s="20" t="s">
        <v>163</v>
      </c>
      <c r="R2683" s="5"/>
      <c r="S2683" s="20"/>
      <c r="T2683" s="20"/>
      <c r="U2683" s="20"/>
      <c r="V2683" s="20"/>
      <c r="W2683" s="20"/>
      <c r="X2683" s="20"/>
      <c r="Y2683" s="20"/>
      <c r="Z2683" s="20"/>
      <c r="AA2683" s="20"/>
      <c r="AB2683" s="20"/>
      <c r="AC2683" s="20"/>
      <c r="AD2683" s="20"/>
      <c r="AE2683" s="12"/>
      <c r="AF2683" s="12"/>
    </row>
    <row r="2684" spans="1:32" ht="15" customHeight="1">
      <c r="A2684" s="14"/>
      <c r="B2684" s="3"/>
      <c r="C2684" s="20" t="s">
        <v>163</v>
      </c>
      <c r="D2684" s="21" t="s">
        <v>163</v>
      </c>
      <c r="E2684" s="21" t="s">
        <v>163</v>
      </c>
      <c r="F2684" s="22"/>
      <c r="G2684" s="21" t="s">
        <v>163</v>
      </c>
      <c r="H2684" s="20" t="s">
        <v>163</v>
      </c>
      <c r="I2684" s="23" t="s">
        <v>163</v>
      </c>
      <c r="J2684" s="23" t="s">
        <v>163</v>
      </c>
      <c r="K2684" s="24" t="s">
        <v>163</v>
      </c>
      <c r="L2684" s="20" t="s">
        <v>163</v>
      </c>
      <c r="R2684" s="5"/>
      <c r="S2684" s="20"/>
      <c r="T2684" s="20"/>
      <c r="U2684" s="20"/>
      <c r="V2684" s="20"/>
      <c r="W2684" s="20"/>
      <c r="X2684" s="20"/>
      <c r="Y2684" s="20"/>
      <c r="Z2684" s="20"/>
      <c r="AA2684" s="20"/>
      <c r="AB2684" s="20"/>
      <c r="AC2684" s="20"/>
      <c r="AD2684" s="20"/>
      <c r="AE2684" s="12"/>
      <c r="AF2684" s="12"/>
    </row>
    <row r="2685" spans="1:32" ht="15" customHeight="1">
      <c r="A2685" s="14"/>
      <c r="B2685" s="3"/>
      <c r="C2685" s="20" t="s">
        <v>163</v>
      </c>
      <c r="D2685" s="21" t="s">
        <v>163</v>
      </c>
      <c r="E2685" s="21" t="s">
        <v>163</v>
      </c>
      <c r="F2685" s="22"/>
      <c r="G2685" s="21" t="s">
        <v>163</v>
      </c>
      <c r="H2685" s="20" t="s">
        <v>163</v>
      </c>
      <c r="I2685" s="23" t="s">
        <v>163</v>
      </c>
      <c r="J2685" s="23" t="s">
        <v>163</v>
      </c>
      <c r="K2685" s="24" t="s">
        <v>163</v>
      </c>
      <c r="L2685" s="20" t="s">
        <v>163</v>
      </c>
      <c r="R2685" s="5"/>
      <c r="S2685" s="20"/>
      <c r="T2685" s="20"/>
      <c r="U2685" s="20"/>
      <c r="V2685" s="20"/>
      <c r="W2685" s="20"/>
      <c r="X2685" s="20"/>
      <c r="Y2685" s="20"/>
      <c r="Z2685" s="20"/>
      <c r="AA2685" s="20"/>
      <c r="AB2685" s="20"/>
      <c r="AC2685" s="20"/>
      <c r="AD2685" s="20"/>
      <c r="AE2685" s="12"/>
      <c r="AF2685" s="12"/>
    </row>
    <row r="2686" spans="1:32" ht="15" customHeight="1">
      <c r="A2686" s="14"/>
      <c r="B2686" s="3"/>
      <c r="C2686" s="20" t="s">
        <v>163</v>
      </c>
      <c r="D2686" s="21" t="s">
        <v>163</v>
      </c>
      <c r="E2686" s="21" t="s">
        <v>163</v>
      </c>
      <c r="F2686" s="22"/>
      <c r="G2686" s="21" t="s">
        <v>163</v>
      </c>
      <c r="H2686" s="20" t="s">
        <v>163</v>
      </c>
      <c r="I2686" s="23" t="s">
        <v>163</v>
      </c>
      <c r="J2686" s="23" t="s">
        <v>163</v>
      </c>
      <c r="K2686" s="24" t="s">
        <v>163</v>
      </c>
      <c r="L2686" s="20" t="s">
        <v>163</v>
      </c>
      <c r="R2686" s="5"/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12"/>
      <c r="AF2686" s="12"/>
    </row>
    <row r="2687" spans="1:32" ht="15" customHeight="1">
      <c r="A2687" s="14"/>
      <c r="B2687" s="3"/>
      <c r="C2687" s="20" t="s">
        <v>163</v>
      </c>
      <c r="D2687" s="21" t="s">
        <v>163</v>
      </c>
      <c r="E2687" s="21" t="s">
        <v>163</v>
      </c>
      <c r="F2687" s="22"/>
      <c r="G2687" s="21" t="s">
        <v>163</v>
      </c>
      <c r="H2687" s="20" t="s">
        <v>163</v>
      </c>
      <c r="I2687" s="23" t="s">
        <v>163</v>
      </c>
      <c r="J2687" s="23" t="s">
        <v>163</v>
      </c>
      <c r="K2687" s="24" t="s">
        <v>163</v>
      </c>
      <c r="L2687" s="20" t="s">
        <v>163</v>
      </c>
      <c r="R2687" s="5"/>
      <c r="S2687" s="20"/>
      <c r="T2687" s="20"/>
      <c r="U2687" s="20"/>
      <c r="V2687" s="20"/>
      <c r="W2687" s="20"/>
      <c r="X2687" s="20"/>
      <c r="Y2687" s="20"/>
      <c r="Z2687" s="20"/>
      <c r="AA2687" s="20"/>
      <c r="AB2687" s="20"/>
      <c r="AC2687" s="20"/>
      <c r="AD2687" s="20"/>
      <c r="AE2687" s="12"/>
      <c r="AF2687" s="12"/>
    </row>
    <row r="2688" spans="1:32" ht="15" customHeight="1">
      <c r="A2688" s="14"/>
      <c r="B2688" s="3"/>
      <c r="C2688" s="20" t="s">
        <v>163</v>
      </c>
      <c r="D2688" s="21" t="s">
        <v>163</v>
      </c>
      <c r="E2688" s="21" t="s">
        <v>163</v>
      </c>
      <c r="F2688" s="22"/>
      <c r="G2688" s="21" t="s">
        <v>163</v>
      </c>
      <c r="H2688" s="20" t="s">
        <v>163</v>
      </c>
      <c r="I2688" s="23" t="s">
        <v>163</v>
      </c>
      <c r="J2688" s="23" t="s">
        <v>163</v>
      </c>
      <c r="K2688" s="24" t="s">
        <v>163</v>
      </c>
      <c r="L2688" s="20" t="s">
        <v>163</v>
      </c>
      <c r="R2688" s="5"/>
      <c r="S2688" s="20"/>
      <c r="T2688" s="20"/>
      <c r="U2688" s="20"/>
      <c r="V2688" s="20"/>
      <c r="W2688" s="20"/>
      <c r="X2688" s="20"/>
      <c r="Y2688" s="20"/>
      <c r="Z2688" s="20"/>
      <c r="AA2688" s="20"/>
      <c r="AB2688" s="20"/>
      <c r="AC2688" s="20"/>
      <c r="AD2688" s="20"/>
      <c r="AE2688" s="12"/>
      <c r="AF2688" s="12"/>
    </row>
    <row r="2689" spans="1:32" ht="15" customHeight="1">
      <c r="A2689" s="14"/>
      <c r="B2689" s="3"/>
      <c r="C2689" s="20" t="s">
        <v>163</v>
      </c>
      <c r="D2689" s="21" t="s">
        <v>163</v>
      </c>
      <c r="E2689" s="21" t="s">
        <v>163</v>
      </c>
      <c r="F2689" s="22"/>
      <c r="G2689" s="21" t="s">
        <v>163</v>
      </c>
      <c r="H2689" s="20" t="s">
        <v>163</v>
      </c>
      <c r="I2689" s="23" t="s">
        <v>163</v>
      </c>
      <c r="J2689" s="23" t="s">
        <v>163</v>
      </c>
      <c r="K2689" s="24" t="s">
        <v>163</v>
      </c>
      <c r="L2689" s="20" t="s">
        <v>163</v>
      </c>
      <c r="R2689" s="5"/>
      <c r="S2689" s="20"/>
      <c r="T2689" s="20"/>
      <c r="U2689" s="20"/>
      <c r="V2689" s="20"/>
      <c r="W2689" s="20"/>
      <c r="X2689" s="20"/>
      <c r="Y2689" s="20"/>
      <c r="Z2689" s="20"/>
      <c r="AA2689" s="20"/>
      <c r="AB2689" s="20"/>
      <c r="AC2689" s="20"/>
      <c r="AD2689" s="20"/>
      <c r="AE2689" s="12"/>
      <c r="AF2689" s="12"/>
    </row>
    <row r="2690" spans="1:32" ht="15" customHeight="1">
      <c r="A2690" s="14"/>
      <c r="B2690" s="3"/>
      <c r="C2690" s="20" t="s">
        <v>163</v>
      </c>
      <c r="D2690" s="21" t="s">
        <v>163</v>
      </c>
      <c r="E2690" s="21" t="s">
        <v>163</v>
      </c>
      <c r="F2690" s="22"/>
      <c r="G2690" s="21" t="s">
        <v>163</v>
      </c>
      <c r="H2690" s="20" t="s">
        <v>163</v>
      </c>
      <c r="I2690" s="23" t="s">
        <v>163</v>
      </c>
      <c r="J2690" s="23" t="s">
        <v>163</v>
      </c>
      <c r="K2690" s="24" t="s">
        <v>163</v>
      </c>
      <c r="L2690" s="20" t="s">
        <v>163</v>
      </c>
      <c r="R2690" s="5"/>
      <c r="S2690" s="20"/>
      <c r="T2690" s="20"/>
      <c r="U2690" s="20"/>
      <c r="V2690" s="20"/>
      <c r="W2690" s="20"/>
      <c r="X2690" s="20"/>
      <c r="Y2690" s="20"/>
      <c r="Z2690" s="20"/>
      <c r="AA2690" s="20"/>
      <c r="AB2690" s="20"/>
      <c r="AC2690" s="20"/>
      <c r="AD2690" s="20"/>
      <c r="AE2690" s="12"/>
      <c r="AF2690" s="12"/>
    </row>
    <row r="2691" spans="1:32" ht="15" customHeight="1">
      <c r="A2691" s="14"/>
      <c r="B2691" s="3"/>
      <c r="C2691" s="20" t="s">
        <v>163</v>
      </c>
      <c r="D2691" s="21" t="s">
        <v>163</v>
      </c>
      <c r="E2691" s="21" t="s">
        <v>163</v>
      </c>
      <c r="F2691" s="22"/>
      <c r="G2691" s="21" t="s">
        <v>163</v>
      </c>
      <c r="H2691" s="20" t="s">
        <v>163</v>
      </c>
      <c r="I2691" s="23" t="s">
        <v>163</v>
      </c>
      <c r="J2691" s="23" t="s">
        <v>163</v>
      </c>
      <c r="K2691" s="24" t="s">
        <v>163</v>
      </c>
      <c r="L2691" s="20" t="s">
        <v>163</v>
      </c>
      <c r="R2691" s="5"/>
      <c r="S2691" s="20"/>
      <c r="T2691" s="20"/>
      <c r="U2691" s="20"/>
      <c r="V2691" s="20"/>
      <c r="W2691" s="20"/>
      <c r="X2691" s="20"/>
      <c r="Y2691" s="20"/>
      <c r="Z2691" s="20"/>
      <c r="AA2691" s="20"/>
      <c r="AB2691" s="20"/>
      <c r="AC2691" s="20"/>
      <c r="AD2691" s="20"/>
      <c r="AE2691" s="12"/>
      <c r="AF2691" s="12"/>
    </row>
    <row r="2692" spans="1:32" ht="15" customHeight="1">
      <c r="A2692" s="14"/>
      <c r="B2692" s="3"/>
      <c r="C2692" s="20" t="s">
        <v>163</v>
      </c>
      <c r="D2692" s="21" t="s">
        <v>163</v>
      </c>
      <c r="E2692" s="21" t="s">
        <v>163</v>
      </c>
      <c r="F2692" s="22"/>
      <c r="G2692" s="21" t="s">
        <v>163</v>
      </c>
      <c r="H2692" s="20" t="s">
        <v>163</v>
      </c>
      <c r="I2692" s="23" t="s">
        <v>163</v>
      </c>
      <c r="J2692" s="23" t="s">
        <v>163</v>
      </c>
      <c r="K2692" s="24" t="s">
        <v>163</v>
      </c>
      <c r="L2692" s="20" t="s">
        <v>163</v>
      </c>
      <c r="R2692" s="5"/>
      <c r="S2692" s="20"/>
      <c r="T2692" s="20"/>
      <c r="U2692" s="20"/>
      <c r="V2692" s="20"/>
      <c r="W2692" s="20"/>
      <c r="X2692" s="20"/>
      <c r="Y2692" s="20"/>
      <c r="Z2692" s="20"/>
      <c r="AA2692" s="20"/>
      <c r="AB2692" s="20"/>
      <c r="AC2692" s="20"/>
      <c r="AD2692" s="20"/>
      <c r="AE2692" s="12"/>
      <c r="AF2692" s="12"/>
    </row>
    <row r="2693" spans="1:32" ht="15" customHeight="1">
      <c r="A2693" s="14"/>
      <c r="B2693" s="3"/>
      <c r="C2693" s="20" t="s">
        <v>163</v>
      </c>
      <c r="D2693" s="21" t="s">
        <v>163</v>
      </c>
      <c r="E2693" s="21" t="s">
        <v>163</v>
      </c>
      <c r="F2693" s="22"/>
      <c r="G2693" s="21" t="s">
        <v>163</v>
      </c>
      <c r="H2693" s="20" t="s">
        <v>163</v>
      </c>
      <c r="I2693" s="23" t="s">
        <v>163</v>
      </c>
      <c r="J2693" s="23" t="s">
        <v>163</v>
      </c>
      <c r="K2693" s="24" t="s">
        <v>163</v>
      </c>
      <c r="L2693" s="20" t="s">
        <v>163</v>
      </c>
      <c r="R2693" s="5"/>
      <c r="S2693" s="20"/>
      <c r="T2693" s="20"/>
      <c r="U2693" s="20"/>
      <c r="V2693" s="20"/>
      <c r="W2693" s="20"/>
      <c r="X2693" s="20"/>
      <c r="Y2693" s="20"/>
      <c r="Z2693" s="20"/>
      <c r="AA2693" s="20"/>
      <c r="AB2693" s="20"/>
      <c r="AC2693" s="20"/>
      <c r="AD2693" s="20"/>
      <c r="AE2693" s="12"/>
      <c r="AF2693" s="12"/>
    </row>
    <row r="2694" spans="1:32" ht="15" customHeight="1">
      <c r="A2694" s="14"/>
      <c r="B2694" s="3"/>
      <c r="C2694" s="20" t="s">
        <v>163</v>
      </c>
      <c r="D2694" s="21" t="s">
        <v>163</v>
      </c>
      <c r="E2694" s="21" t="s">
        <v>163</v>
      </c>
      <c r="F2694" s="22"/>
      <c r="G2694" s="21" t="s">
        <v>163</v>
      </c>
      <c r="H2694" s="20" t="s">
        <v>163</v>
      </c>
      <c r="I2694" s="23" t="s">
        <v>163</v>
      </c>
      <c r="J2694" s="23" t="s">
        <v>163</v>
      </c>
      <c r="K2694" s="24" t="s">
        <v>163</v>
      </c>
      <c r="L2694" s="20" t="s">
        <v>163</v>
      </c>
      <c r="R2694" s="5"/>
      <c r="S2694" s="20"/>
      <c r="T2694" s="20"/>
      <c r="U2694" s="20"/>
      <c r="V2694" s="20"/>
      <c r="W2694" s="20"/>
      <c r="X2694" s="20"/>
      <c r="Y2694" s="20"/>
      <c r="Z2694" s="20"/>
      <c r="AA2694" s="20"/>
      <c r="AB2694" s="20"/>
      <c r="AC2694" s="20"/>
      <c r="AD2694" s="20"/>
      <c r="AE2694" s="12"/>
      <c r="AF2694" s="12"/>
    </row>
    <row r="2695" spans="1:32" ht="15" customHeight="1">
      <c r="A2695" s="14"/>
      <c r="B2695" s="3"/>
      <c r="C2695" s="20" t="s">
        <v>163</v>
      </c>
      <c r="D2695" s="21" t="s">
        <v>163</v>
      </c>
      <c r="E2695" s="21" t="s">
        <v>163</v>
      </c>
      <c r="F2695" s="22"/>
      <c r="G2695" s="21" t="s">
        <v>163</v>
      </c>
      <c r="H2695" s="20" t="s">
        <v>163</v>
      </c>
      <c r="I2695" s="23" t="s">
        <v>163</v>
      </c>
      <c r="J2695" s="23" t="s">
        <v>163</v>
      </c>
      <c r="K2695" s="24" t="s">
        <v>163</v>
      </c>
      <c r="L2695" s="20" t="s">
        <v>163</v>
      </c>
      <c r="R2695" s="5"/>
      <c r="S2695" s="20"/>
      <c r="T2695" s="20"/>
      <c r="U2695" s="20"/>
      <c r="V2695" s="20"/>
      <c r="W2695" s="20"/>
      <c r="X2695" s="20"/>
      <c r="Y2695" s="20"/>
      <c r="Z2695" s="20"/>
      <c r="AA2695" s="20"/>
      <c r="AB2695" s="20"/>
      <c r="AC2695" s="20"/>
      <c r="AD2695" s="20"/>
      <c r="AE2695" s="12"/>
      <c r="AF2695" s="12"/>
    </row>
    <row r="2696" spans="1:32" ht="15" customHeight="1">
      <c r="A2696" s="14"/>
      <c r="B2696" s="3"/>
      <c r="C2696" s="20" t="s">
        <v>163</v>
      </c>
      <c r="D2696" s="21" t="s">
        <v>163</v>
      </c>
      <c r="E2696" s="21" t="s">
        <v>163</v>
      </c>
      <c r="F2696" s="22"/>
      <c r="G2696" s="21" t="s">
        <v>163</v>
      </c>
      <c r="H2696" s="20" t="s">
        <v>163</v>
      </c>
      <c r="I2696" s="23" t="s">
        <v>163</v>
      </c>
      <c r="J2696" s="23" t="s">
        <v>163</v>
      </c>
      <c r="K2696" s="24" t="s">
        <v>163</v>
      </c>
      <c r="L2696" s="20" t="s">
        <v>163</v>
      </c>
      <c r="R2696" s="5"/>
      <c r="S2696" s="20"/>
      <c r="T2696" s="20"/>
      <c r="U2696" s="20"/>
      <c r="V2696" s="20"/>
      <c r="W2696" s="20"/>
      <c r="X2696" s="20"/>
      <c r="Y2696" s="20"/>
      <c r="Z2696" s="20"/>
      <c r="AA2696" s="20"/>
      <c r="AB2696" s="20"/>
      <c r="AC2696" s="20"/>
      <c r="AD2696" s="20"/>
      <c r="AE2696" s="12"/>
      <c r="AF2696" s="12"/>
    </row>
    <row r="2697" spans="1:32" ht="15" customHeight="1">
      <c r="A2697" s="14"/>
      <c r="B2697" s="3"/>
      <c r="C2697" s="20" t="s">
        <v>163</v>
      </c>
      <c r="D2697" s="21" t="s">
        <v>163</v>
      </c>
      <c r="E2697" s="21" t="s">
        <v>163</v>
      </c>
      <c r="F2697" s="22"/>
      <c r="G2697" s="21" t="s">
        <v>163</v>
      </c>
      <c r="H2697" s="20" t="s">
        <v>163</v>
      </c>
      <c r="I2697" s="23" t="s">
        <v>163</v>
      </c>
      <c r="J2697" s="23" t="s">
        <v>163</v>
      </c>
      <c r="K2697" s="24" t="s">
        <v>163</v>
      </c>
      <c r="L2697" s="20" t="s">
        <v>163</v>
      </c>
      <c r="R2697" s="5"/>
      <c r="S2697" s="20"/>
      <c r="T2697" s="20"/>
      <c r="U2697" s="20"/>
      <c r="V2697" s="20"/>
      <c r="W2697" s="20"/>
      <c r="X2697" s="20"/>
      <c r="Y2697" s="20"/>
      <c r="Z2697" s="20"/>
      <c r="AA2697" s="20"/>
      <c r="AB2697" s="20"/>
      <c r="AC2697" s="20"/>
      <c r="AD2697" s="20"/>
      <c r="AE2697" s="12"/>
      <c r="AF2697" s="12"/>
    </row>
    <row r="2698" spans="1:32" ht="15" customHeight="1">
      <c r="A2698" s="14"/>
      <c r="B2698" s="3"/>
      <c r="C2698" s="20" t="s">
        <v>163</v>
      </c>
      <c r="D2698" s="21" t="s">
        <v>163</v>
      </c>
      <c r="E2698" s="21" t="s">
        <v>163</v>
      </c>
      <c r="F2698" s="22"/>
      <c r="G2698" s="21" t="s">
        <v>163</v>
      </c>
      <c r="H2698" s="20" t="s">
        <v>163</v>
      </c>
      <c r="I2698" s="23" t="s">
        <v>163</v>
      </c>
      <c r="J2698" s="23" t="s">
        <v>163</v>
      </c>
      <c r="K2698" s="24" t="s">
        <v>163</v>
      </c>
      <c r="L2698" s="20" t="s">
        <v>163</v>
      </c>
      <c r="R2698" s="5"/>
      <c r="S2698" s="20"/>
      <c r="T2698" s="20"/>
      <c r="U2698" s="20"/>
      <c r="V2698" s="20"/>
      <c r="W2698" s="20"/>
      <c r="X2698" s="20"/>
      <c r="Y2698" s="20"/>
      <c r="Z2698" s="20"/>
      <c r="AA2698" s="20"/>
      <c r="AB2698" s="20"/>
      <c r="AC2698" s="20"/>
      <c r="AD2698" s="20"/>
      <c r="AE2698" s="12"/>
      <c r="AF2698" s="12"/>
    </row>
    <row r="2699" spans="1:32" ht="15" customHeight="1">
      <c r="A2699" s="14"/>
      <c r="B2699" s="3"/>
      <c r="C2699" s="20" t="s">
        <v>163</v>
      </c>
      <c r="D2699" s="21" t="s">
        <v>163</v>
      </c>
      <c r="E2699" s="21" t="s">
        <v>163</v>
      </c>
      <c r="F2699" s="22"/>
      <c r="G2699" s="21" t="s">
        <v>163</v>
      </c>
      <c r="H2699" s="20" t="s">
        <v>163</v>
      </c>
      <c r="I2699" s="23" t="s">
        <v>163</v>
      </c>
      <c r="J2699" s="23" t="s">
        <v>163</v>
      </c>
      <c r="K2699" s="24" t="s">
        <v>163</v>
      </c>
      <c r="L2699" s="20" t="s">
        <v>163</v>
      </c>
      <c r="R2699" s="5"/>
      <c r="S2699" s="20"/>
      <c r="T2699" s="20"/>
      <c r="U2699" s="20"/>
      <c r="V2699" s="20"/>
      <c r="W2699" s="20"/>
      <c r="X2699" s="20"/>
      <c r="Y2699" s="20"/>
      <c r="Z2699" s="20"/>
      <c r="AA2699" s="20"/>
      <c r="AB2699" s="20"/>
      <c r="AC2699" s="20"/>
      <c r="AD2699" s="20"/>
      <c r="AE2699" s="12"/>
      <c r="AF2699" s="12"/>
    </row>
    <row r="2700" spans="1:32" ht="15" customHeight="1">
      <c r="A2700" s="14"/>
      <c r="B2700" s="3"/>
      <c r="C2700" s="20" t="s">
        <v>163</v>
      </c>
      <c r="D2700" s="21" t="s">
        <v>163</v>
      </c>
      <c r="E2700" s="21" t="s">
        <v>163</v>
      </c>
      <c r="F2700" s="22"/>
      <c r="G2700" s="21" t="s">
        <v>163</v>
      </c>
      <c r="H2700" s="20" t="s">
        <v>163</v>
      </c>
      <c r="I2700" s="23" t="s">
        <v>163</v>
      </c>
      <c r="J2700" s="23" t="s">
        <v>163</v>
      </c>
      <c r="K2700" s="24" t="s">
        <v>163</v>
      </c>
      <c r="L2700" s="20" t="s">
        <v>163</v>
      </c>
      <c r="R2700" s="5"/>
      <c r="S2700" s="20"/>
      <c r="T2700" s="20"/>
      <c r="U2700" s="20"/>
      <c r="V2700" s="20"/>
      <c r="W2700" s="20"/>
      <c r="X2700" s="20"/>
      <c r="Y2700" s="20"/>
      <c r="Z2700" s="20"/>
      <c r="AA2700" s="20"/>
      <c r="AB2700" s="20"/>
      <c r="AC2700" s="20"/>
      <c r="AD2700" s="20"/>
      <c r="AE2700" s="12"/>
      <c r="AF2700" s="12"/>
    </row>
    <row r="2701" spans="1:32" ht="15" customHeight="1">
      <c r="A2701" s="14"/>
      <c r="B2701" s="3"/>
      <c r="C2701" s="20" t="s">
        <v>163</v>
      </c>
      <c r="D2701" s="21" t="s">
        <v>163</v>
      </c>
      <c r="E2701" s="21" t="s">
        <v>163</v>
      </c>
      <c r="F2701" s="22"/>
      <c r="G2701" s="21" t="s">
        <v>163</v>
      </c>
      <c r="H2701" s="20" t="s">
        <v>163</v>
      </c>
      <c r="I2701" s="23" t="s">
        <v>163</v>
      </c>
      <c r="J2701" s="23" t="s">
        <v>163</v>
      </c>
      <c r="K2701" s="24" t="s">
        <v>163</v>
      </c>
      <c r="L2701" s="20" t="s">
        <v>163</v>
      </c>
      <c r="R2701" s="5"/>
      <c r="S2701" s="20"/>
      <c r="T2701" s="20"/>
      <c r="U2701" s="20"/>
      <c r="V2701" s="20"/>
      <c r="W2701" s="20"/>
      <c r="X2701" s="20"/>
      <c r="Y2701" s="20"/>
      <c r="Z2701" s="20"/>
      <c r="AA2701" s="20"/>
      <c r="AB2701" s="20"/>
      <c r="AC2701" s="20"/>
      <c r="AD2701" s="20"/>
      <c r="AE2701" s="12"/>
      <c r="AF2701" s="12"/>
    </row>
    <row r="2702" spans="1:32" ht="15" customHeight="1">
      <c r="A2702" s="14"/>
      <c r="B2702" s="3"/>
      <c r="C2702" s="20" t="s">
        <v>163</v>
      </c>
      <c r="D2702" s="21" t="s">
        <v>163</v>
      </c>
      <c r="E2702" s="21" t="s">
        <v>163</v>
      </c>
      <c r="F2702" s="22"/>
      <c r="G2702" s="21" t="s">
        <v>163</v>
      </c>
      <c r="H2702" s="20" t="s">
        <v>163</v>
      </c>
      <c r="I2702" s="23" t="s">
        <v>163</v>
      </c>
      <c r="J2702" s="23" t="s">
        <v>163</v>
      </c>
      <c r="K2702" s="24" t="s">
        <v>163</v>
      </c>
      <c r="L2702" s="20" t="s">
        <v>163</v>
      </c>
      <c r="R2702" s="5"/>
      <c r="S2702" s="20"/>
      <c r="T2702" s="20"/>
      <c r="U2702" s="20"/>
      <c r="V2702" s="20"/>
      <c r="W2702" s="20"/>
      <c r="X2702" s="20"/>
      <c r="Y2702" s="20"/>
      <c r="Z2702" s="20"/>
      <c r="AA2702" s="20"/>
      <c r="AB2702" s="20"/>
      <c r="AC2702" s="20"/>
      <c r="AD2702" s="20"/>
      <c r="AE2702" s="12"/>
      <c r="AF2702" s="12"/>
    </row>
    <row r="2703" spans="1:32" ht="15" customHeight="1">
      <c r="A2703" s="14"/>
      <c r="B2703" s="3"/>
      <c r="C2703" s="20" t="s">
        <v>163</v>
      </c>
      <c r="D2703" s="21" t="s">
        <v>163</v>
      </c>
      <c r="E2703" s="21" t="s">
        <v>163</v>
      </c>
      <c r="F2703" s="22"/>
      <c r="G2703" s="21" t="s">
        <v>163</v>
      </c>
      <c r="H2703" s="20" t="s">
        <v>163</v>
      </c>
      <c r="I2703" s="23" t="s">
        <v>163</v>
      </c>
      <c r="J2703" s="23" t="s">
        <v>163</v>
      </c>
      <c r="K2703" s="24" t="s">
        <v>163</v>
      </c>
      <c r="L2703" s="20" t="s">
        <v>163</v>
      </c>
      <c r="R2703" s="5"/>
      <c r="S2703" s="20"/>
      <c r="T2703" s="20"/>
      <c r="U2703" s="20"/>
      <c r="V2703" s="20"/>
      <c r="W2703" s="20"/>
      <c r="X2703" s="20"/>
      <c r="Y2703" s="20"/>
      <c r="Z2703" s="20"/>
      <c r="AA2703" s="20"/>
      <c r="AB2703" s="20"/>
      <c r="AC2703" s="20"/>
      <c r="AD2703" s="20"/>
      <c r="AE2703" s="12"/>
      <c r="AF2703" s="12"/>
    </row>
    <row r="2704" spans="1:32" ht="15" customHeight="1">
      <c r="A2704" s="14"/>
      <c r="B2704" s="3"/>
      <c r="C2704" s="20" t="s">
        <v>163</v>
      </c>
      <c r="D2704" s="21" t="s">
        <v>163</v>
      </c>
      <c r="E2704" s="21" t="s">
        <v>163</v>
      </c>
      <c r="F2704" s="22"/>
      <c r="G2704" s="21" t="s">
        <v>163</v>
      </c>
      <c r="H2704" s="20" t="s">
        <v>163</v>
      </c>
      <c r="I2704" s="23" t="s">
        <v>163</v>
      </c>
      <c r="J2704" s="23" t="s">
        <v>163</v>
      </c>
      <c r="K2704" s="24" t="s">
        <v>163</v>
      </c>
      <c r="L2704" s="20" t="s">
        <v>163</v>
      </c>
      <c r="R2704" s="5"/>
      <c r="S2704" s="20"/>
      <c r="T2704" s="20"/>
      <c r="U2704" s="20"/>
      <c r="V2704" s="20"/>
      <c r="W2704" s="20"/>
      <c r="X2704" s="20"/>
      <c r="Y2704" s="20"/>
      <c r="Z2704" s="20"/>
      <c r="AA2704" s="20"/>
      <c r="AB2704" s="20"/>
      <c r="AC2704" s="20"/>
      <c r="AD2704" s="20"/>
      <c r="AE2704" s="12"/>
      <c r="AF2704" s="12"/>
    </row>
    <row r="2705" spans="1:32" ht="15" customHeight="1">
      <c r="A2705" s="14"/>
      <c r="B2705" s="3"/>
      <c r="C2705" s="20" t="s">
        <v>163</v>
      </c>
      <c r="D2705" s="21" t="s">
        <v>163</v>
      </c>
      <c r="E2705" s="21" t="s">
        <v>163</v>
      </c>
      <c r="F2705" s="22"/>
      <c r="G2705" s="21" t="s">
        <v>163</v>
      </c>
      <c r="H2705" s="20" t="s">
        <v>163</v>
      </c>
      <c r="I2705" s="23" t="s">
        <v>163</v>
      </c>
      <c r="J2705" s="23" t="s">
        <v>163</v>
      </c>
      <c r="K2705" s="24" t="s">
        <v>163</v>
      </c>
      <c r="L2705" s="20" t="s">
        <v>163</v>
      </c>
      <c r="R2705" s="5"/>
      <c r="S2705" s="20"/>
      <c r="T2705" s="20"/>
      <c r="U2705" s="20"/>
      <c r="V2705" s="20"/>
      <c r="W2705" s="20"/>
      <c r="X2705" s="20"/>
      <c r="Y2705" s="20"/>
      <c r="Z2705" s="20"/>
      <c r="AA2705" s="20"/>
      <c r="AB2705" s="20"/>
      <c r="AC2705" s="20"/>
      <c r="AD2705" s="20"/>
      <c r="AE2705" s="12"/>
      <c r="AF2705" s="12"/>
    </row>
    <row r="2706" spans="1:32" ht="15" customHeight="1">
      <c r="A2706" s="14"/>
      <c r="B2706" s="3"/>
      <c r="C2706" s="20" t="s">
        <v>163</v>
      </c>
      <c r="D2706" s="21" t="s">
        <v>163</v>
      </c>
      <c r="E2706" s="21" t="s">
        <v>163</v>
      </c>
      <c r="F2706" s="22"/>
      <c r="G2706" s="21" t="s">
        <v>163</v>
      </c>
      <c r="H2706" s="20" t="s">
        <v>163</v>
      </c>
      <c r="I2706" s="23" t="s">
        <v>163</v>
      </c>
      <c r="J2706" s="23" t="s">
        <v>163</v>
      </c>
      <c r="K2706" s="24" t="s">
        <v>163</v>
      </c>
      <c r="L2706" s="20" t="s">
        <v>163</v>
      </c>
      <c r="R2706" s="5"/>
      <c r="S2706" s="20"/>
      <c r="T2706" s="20"/>
      <c r="U2706" s="20"/>
      <c r="V2706" s="20"/>
      <c r="W2706" s="20"/>
      <c r="X2706" s="20"/>
      <c r="Y2706" s="20"/>
      <c r="Z2706" s="20"/>
      <c r="AA2706" s="20"/>
      <c r="AB2706" s="20"/>
      <c r="AC2706" s="20"/>
      <c r="AD2706" s="20"/>
      <c r="AE2706" s="12"/>
      <c r="AF2706" s="12"/>
    </row>
    <row r="2707" spans="1:32" ht="15" customHeight="1">
      <c r="A2707" s="14"/>
      <c r="B2707" s="3"/>
      <c r="C2707" s="20" t="s">
        <v>163</v>
      </c>
      <c r="D2707" s="21" t="s">
        <v>163</v>
      </c>
      <c r="E2707" s="21" t="s">
        <v>163</v>
      </c>
      <c r="F2707" s="22"/>
      <c r="G2707" s="21" t="s">
        <v>163</v>
      </c>
      <c r="H2707" s="20" t="s">
        <v>163</v>
      </c>
      <c r="I2707" s="23" t="s">
        <v>163</v>
      </c>
      <c r="J2707" s="23" t="s">
        <v>163</v>
      </c>
      <c r="K2707" s="24" t="s">
        <v>163</v>
      </c>
      <c r="L2707" s="20" t="s">
        <v>163</v>
      </c>
      <c r="R2707" s="5"/>
      <c r="S2707" s="20"/>
      <c r="T2707" s="20"/>
      <c r="U2707" s="20"/>
      <c r="V2707" s="20"/>
      <c r="W2707" s="20"/>
      <c r="X2707" s="20"/>
      <c r="Y2707" s="20"/>
      <c r="Z2707" s="20"/>
      <c r="AA2707" s="20"/>
      <c r="AB2707" s="20"/>
      <c r="AC2707" s="20"/>
      <c r="AD2707" s="20"/>
      <c r="AE2707" s="12"/>
      <c r="AF2707" s="12"/>
    </row>
    <row r="2708" spans="1:32" ht="15" customHeight="1">
      <c r="A2708" s="14"/>
      <c r="B2708" s="3"/>
      <c r="C2708" s="20" t="s">
        <v>163</v>
      </c>
      <c r="D2708" s="21" t="s">
        <v>163</v>
      </c>
      <c r="E2708" s="21" t="s">
        <v>163</v>
      </c>
      <c r="F2708" s="22"/>
      <c r="G2708" s="21" t="s">
        <v>163</v>
      </c>
      <c r="H2708" s="20" t="s">
        <v>163</v>
      </c>
      <c r="I2708" s="23" t="s">
        <v>163</v>
      </c>
      <c r="J2708" s="23" t="s">
        <v>163</v>
      </c>
      <c r="K2708" s="24" t="s">
        <v>163</v>
      </c>
      <c r="L2708" s="20" t="s">
        <v>163</v>
      </c>
      <c r="R2708" s="5"/>
      <c r="S2708" s="20"/>
      <c r="T2708" s="20"/>
      <c r="U2708" s="20"/>
      <c r="V2708" s="20"/>
      <c r="W2708" s="20"/>
      <c r="X2708" s="20"/>
      <c r="Y2708" s="20"/>
      <c r="Z2708" s="20"/>
      <c r="AA2708" s="20"/>
      <c r="AB2708" s="20"/>
      <c r="AC2708" s="20"/>
      <c r="AD2708" s="20"/>
      <c r="AE2708" s="12"/>
      <c r="AF2708" s="12"/>
    </row>
    <row r="2709" spans="1:32" ht="15" customHeight="1">
      <c r="A2709" s="14"/>
      <c r="B2709" s="3"/>
      <c r="C2709" s="20" t="s">
        <v>163</v>
      </c>
      <c r="D2709" s="21" t="s">
        <v>163</v>
      </c>
      <c r="E2709" s="21" t="s">
        <v>163</v>
      </c>
      <c r="F2709" s="22"/>
      <c r="G2709" s="21" t="s">
        <v>163</v>
      </c>
      <c r="H2709" s="20" t="s">
        <v>163</v>
      </c>
      <c r="I2709" s="23" t="s">
        <v>163</v>
      </c>
      <c r="J2709" s="23" t="s">
        <v>163</v>
      </c>
      <c r="K2709" s="24" t="s">
        <v>163</v>
      </c>
      <c r="L2709" s="20" t="s">
        <v>163</v>
      </c>
      <c r="R2709" s="5"/>
      <c r="S2709" s="20"/>
      <c r="T2709" s="20"/>
      <c r="U2709" s="20"/>
      <c r="V2709" s="20"/>
      <c r="W2709" s="20"/>
      <c r="X2709" s="20"/>
      <c r="Y2709" s="20"/>
      <c r="Z2709" s="20"/>
      <c r="AA2709" s="20"/>
      <c r="AB2709" s="20"/>
      <c r="AC2709" s="20"/>
      <c r="AD2709" s="20"/>
      <c r="AE2709" s="12"/>
      <c r="AF2709" s="12"/>
    </row>
    <row r="2710" spans="1:32" ht="15" customHeight="1">
      <c r="A2710" s="14"/>
      <c r="B2710" s="3"/>
      <c r="C2710" s="20" t="s">
        <v>163</v>
      </c>
      <c r="D2710" s="21" t="s">
        <v>163</v>
      </c>
      <c r="E2710" s="21" t="s">
        <v>163</v>
      </c>
      <c r="F2710" s="22"/>
      <c r="G2710" s="21" t="s">
        <v>163</v>
      </c>
      <c r="H2710" s="20" t="s">
        <v>163</v>
      </c>
      <c r="I2710" s="23" t="s">
        <v>163</v>
      </c>
      <c r="J2710" s="23" t="s">
        <v>163</v>
      </c>
      <c r="K2710" s="24" t="s">
        <v>163</v>
      </c>
      <c r="L2710" s="20" t="s">
        <v>163</v>
      </c>
      <c r="R2710" s="5"/>
      <c r="S2710" s="20"/>
      <c r="T2710" s="2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12"/>
      <c r="AF2710" s="12"/>
    </row>
    <row r="2711" spans="1:32" ht="15" customHeight="1">
      <c r="A2711" s="14"/>
      <c r="B2711" s="3"/>
      <c r="C2711" s="20" t="s">
        <v>163</v>
      </c>
      <c r="D2711" s="21" t="s">
        <v>163</v>
      </c>
      <c r="E2711" s="21" t="s">
        <v>163</v>
      </c>
      <c r="F2711" s="22"/>
      <c r="G2711" s="21" t="s">
        <v>163</v>
      </c>
      <c r="H2711" s="20" t="s">
        <v>163</v>
      </c>
      <c r="I2711" s="23" t="s">
        <v>163</v>
      </c>
      <c r="J2711" s="23" t="s">
        <v>163</v>
      </c>
      <c r="K2711" s="24" t="s">
        <v>163</v>
      </c>
      <c r="L2711" s="20" t="s">
        <v>163</v>
      </c>
      <c r="R2711" s="5"/>
      <c r="S2711" s="20"/>
      <c r="T2711" s="20"/>
      <c r="U2711" s="20"/>
      <c r="V2711" s="20"/>
      <c r="W2711" s="20"/>
      <c r="X2711" s="20"/>
      <c r="Y2711" s="20"/>
      <c r="Z2711" s="20"/>
      <c r="AA2711" s="20"/>
      <c r="AB2711" s="20"/>
      <c r="AC2711" s="20"/>
      <c r="AD2711" s="20"/>
      <c r="AE2711" s="12"/>
      <c r="AF2711" s="12"/>
    </row>
    <row r="2712" spans="1:32" ht="15" customHeight="1">
      <c r="A2712" s="14"/>
      <c r="B2712" s="3"/>
      <c r="C2712" s="20" t="s">
        <v>163</v>
      </c>
      <c r="D2712" s="21" t="s">
        <v>163</v>
      </c>
      <c r="E2712" s="21" t="s">
        <v>163</v>
      </c>
      <c r="F2712" s="22"/>
      <c r="G2712" s="21" t="s">
        <v>163</v>
      </c>
      <c r="H2712" s="20" t="s">
        <v>163</v>
      </c>
      <c r="I2712" s="23" t="s">
        <v>163</v>
      </c>
      <c r="J2712" s="23" t="s">
        <v>163</v>
      </c>
      <c r="K2712" s="24" t="s">
        <v>163</v>
      </c>
      <c r="L2712" s="20" t="s">
        <v>163</v>
      </c>
      <c r="R2712" s="5"/>
      <c r="S2712" s="20"/>
      <c r="T2712" s="20"/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0"/>
      <c r="AE2712" s="12"/>
      <c r="AF2712" s="12"/>
    </row>
    <row r="2713" spans="1:32" ht="15" customHeight="1">
      <c r="A2713" s="14"/>
      <c r="B2713" s="3"/>
      <c r="C2713" s="20" t="s">
        <v>163</v>
      </c>
      <c r="D2713" s="21" t="s">
        <v>163</v>
      </c>
      <c r="E2713" s="21" t="s">
        <v>163</v>
      </c>
      <c r="F2713" s="22"/>
      <c r="G2713" s="21" t="s">
        <v>163</v>
      </c>
      <c r="H2713" s="20" t="s">
        <v>163</v>
      </c>
      <c r="I2713" s="23" t="s">
        <v>163</v>
      </c>
      <c r="J2713" s="23" t="s">
        <v>163</v>
      </c>
      <c r="K2713" s="24" t="s">
        <v>163</v>
      </c>
      <c r="L2713" s="20" t="s">
        <v>163</v>
      </c>
      <c r="R2713" s="5"/>
      <c r="S2713" s="20"/>
      <c r="T2713" s="20"/>
      <c r="U2713" s="20"/>
      <c r="V2713" s="20"/>
      <c r="W2713" s="20"/>
      <c r="X2713" s="20"/>
      <c r="Y2713" s="20"/>
      <c r="Z2713" s="20"/>
      <c r="AA2713" s="20"/>
      <c r="AB2713" s="20"/>
      <c r="AC2713" s="20"/>
      <c r="AD2713" s="20"/>
      <c r="AE2713" s="12"/>
      <c r="AF2713" s="12"/>
    </row>
    <row r="2714" spans="1:32" ht="15" customHeight="1">
      <c r="A2714" s="14"/>
      <c r="B2714" s="3"/>
      <c r="C2714" s="20" t="s">
        <v>163</v>
      </c>
      <c r="D2714" s="21" t="s">
        <v>163</v>
      </c>
      <c r="E2714" s="21" t="s">
        <v>163</v>
      </c>
      <c r="F2714" s="22"/>
      <c r="G2714" s="21" t="s">
        <v>163</v>
      </c>
      <c r="H2714" s="20" t="s">
        <v>163</v>
      </c>
      <c r="I2714" s="23" t="s">
        <v>163</v>
      </c>
      <c r="J2714" s="23" t="s">
        <v>163</v>
      </c>
      <c r="K2714" s="24" t="s">
        <v>163</v>
      </c>
      <c r="L2714" s="20" t="s">
        <v>163</v>
      </c>
      <c r="R2714" s="5"/>
      <c r="S2714" s="20"/>
      <c r="T2714" s="20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0"/>
      <c r="AE2714" s="12"/>
      <c r="AF2714" s="12"/>
    </row>
    <row r="2715" spans="1:32" ht="15" customHeight="1">
      <c r="A2715" s="14"/>
      <c r="B2715" s="3"/>
      <c r="C2715" s="20" t="s">
        <v>163</v>
      </c>
      <c r="D2715" s="21" t="s">
        <v>163</v>
      </c>
      <c r="E2715" s="21" t="s">
        <v>163</v>
      </c>
      <c r="F2715" s="22"/>
      <c r="G2715" s="21" t="s">
        <v>163</v>
      </c>
      <c r="H2715" s="20" t="s">
        <v>163</v>
      </c>
      <c r="I2715" s="23" t="s">
        <v>163</v>
      </c>
      <c r="J2715" s="23" t="s">
        <v>163</v>
      </c>
      <c r="K2715" s="24" t="s">
        <v>163</v>
      </c>
      <c r="L2715" s="20" t="s">
        <v>163</v>
      </c>
      <c r="R2715" s="5"/>
      <c r="S2715" s="20"/>
      <c r="T2715" s="20"/>
      <c r="U2715" s="20"/>
      <c r="V2715" s="20"/>
      <c r="W2715" s="20"/>
      <c r="X2715" s="20"/>
      <c r="Y2715" s="20"/>
      <c r="Z2715" s="20"/>
      <c r="AA2715" s="20"/>
      <c r="AB2715" s="20"/>
      <c r="AC2715" s="20"/>
      <c r="AD2715" s="20"/>
      <c r="AE2715" s="12"/>
      <c r="AF2715" s="12"/>
    </row>
    <row r="2716" spans="1:32" ht="15" customHeight="1">
      <c r="A2716" s="14"/>
      <c r="B2716" s="3"/>
      <c r="C2716" s="20" t="s">
        <v>163</v>
      </c>
      <c r="D2716" s="21" t="s">
        <v>163</v>
      </c>
      <c r="E2716" s="21" t="s">
        <v>163</v>
      </c>
      <c r="F2716" s="22"/>
      <c r="G2716" s="21" t="s">
        <v>163</v>
      </c>
      <c r="H2716" s="20" t="s">
        <v>163</v>
      </c>
      <c r="I2716" s="23" t="s">
        <v>163</v>
      </c>
      <c r="J2716" s="23" t="s">
        <v>163</v>
      </c>
      <c r="K2716" s="24" t="s">
        <v>163</v>
      </c>
      <c r="L2716" s="20" t="s">
        <v>163</v>
      </c>
      <c r="R2716" s="5"/>
      <c r="S2716" s="20"/>
      <c r="T2716" s="20"/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0"/>
      <c r="AE2716" s="12"/>
      <c r="AF2716" s="12"/>
    </row>
    <row r="2717" spans="1:32" ht="15" customHeight="1">
      <c r="A2717" s="14"/>
      <c r="B2717" s="3"/>
      <c r="C2717" s="20" t="s">
        <v>163</v>
      </c>
      <c r="D2717" s="21" t="s">
        <v>163</v>
      </c>
      <c r="E2717" s="21" t="s">
        <v>163</v>
      </c>
      <c r="F2717" s="22"/>
      <c r="G2717" s="21" t="s">
        <v>163</v>
      </c>
      <c r="H2717" s="20" t="s">
        <v>163</v>
      </c>
      <c r="I2717" s="23" t="s">
        <v>163</v>
      </c>
      <c r="J2717" s="23" t="s">
        <v>163</v>
      </c>
      <c r="K2717" s="24" t="s">
        <v>163</v>
      </c>
      <c r="L2717" s="20" t="s">
        <v>163</v>
      </c>
      <c r="R2717" s="5"/>
      <c r="S2717" s="20"/>
      <c r="T2717" s="20"/>
      <c r="U2717" s="20"/>
      <c r="V2717" s="20"/>
      <c r="W2717" s="20"/>
      <c r="X2717" s="20"/>
      <c r="Y2717" s="20"/>
      <c r="Z2717" s="20"/>
      <c r="AA2717" s="20"/>
      <c r="AB2717" s="20"/>
      <c r="AC2717" s="20"/>
      <c r="AD2717" s="20"/>
      <c r="AE2717" s="12"/>
      <c r="AF2717" s="12"/>
    </row>
    <row r="2718" spans="1:32" ht="15" customHeight="1">
      <c r="A2718" s="14"/>
      <c r="B2718" s="3"/>
      <c r="C2718" s="20" t="s">
        <v>163</v>
      </c>
      <c r="D2718" s="21" t="s">
        <v>163</v>
      </c>
      <c r="E2718" s="21" t="s">
        <v>163</v>
      </c>
      <c r="F2718" s="22"/>
      <c r="G2718" s="21" t="s">
        <v>163</v>
      </c>
      <c r="H2718" s="20" t="s">
        <v>163</v>
      </c>
      <c r="I2718" s="23" t="s">
        <v>163</v>
      </c>
      <c r="J2718" s="23" t="s">
        <v>163</v>
      </c>
      <c r="K2718" s="24" t="s">
        <v>163</v>
      </c>
      <c r="L2718" s="20" t="s">
        <v>163</v>
      </c>
      <c r="R2718" s="5"/>
      <c r="S2718" s="20"/>
      <c r="T2718" s="20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0"/>
      <c r="AE2718" s="12"/>
      <c r="AF2718" s="12"/>
    </row>
    <row r="2719" spans="1:32" ht="15" customHeight="1">
      <c r="A2719" s="14"/>
      <c r="B2719" s="3"/>
      <c r="C2719" s="20" t="s">
        <v>163</v>
      </c>
      <c r="D2719" s="21" t="s">
        <v>163</v>
      </c>
      <c r="E2719" s="21" t="s">
        <v>163</v>
      </c>
      <c r="F2719" s="22"/>
      <c r="G2719" s="21" t="s">
        <v>163</v>
      </c>
      <c r="H2719" s="20" t="s">
        <v>163</v>
      </c>
      <c r="I2719" s="23" t="s">
        <v>163</v>
      </c>
      <c r="J2719" s="23" t="s">
        <v>163</v>
      </c>
      <c r="K2719" s="24" t="s">
        <v>163</v>
      </c>
      <c r="L2719" s="20" t="s">
        <v>163</v>
      </c>
      <c r="R2719" s="5"/>
      <c r="S2719" s="20"/>
      <c r="T2719" s="20"/>
      <c r="U2719" s="20"/>
      <c r="V2719" s="20"/>
      <c r="W2719" s="20"/>
      <c r="X2719" s="20"/>
      <c r="Y2719" s="20"/>
      <c r="Z2719" s="20"/>
      <c r="AA2719" s="20"/>
      <c r="AB2719" s="20"/>
      <c r="AC2719" s="20"/>
      <c r="AD2719" s="20"/>
      <c r="AE2719" s="12"/>
      <c r="AF2719" s="12"/>
    </row>
    <row r="2720" spans="1:32" ht="15" customHeight="1">
      <c r="A2720" s="14"/>
      <c r="B2720" s="3"/>
      <c r="C2720" s="20" t="s">
        <v>163</v>
      </c>
      <c r="D2720" s="21" t="s">
        <v>163</v>
      </c>
      <c r="E2720" s="21" t="s">
        <v>163</v>
      </c>
      <c r="F2720" s="22"/>
      <c r="G2720" s="21" t="s">
        <v>163</v>
      </c>
      <c r="H2720" s="20" t="s">
        <v>163</v>
      </c>
      <c r="I2720" s="23" t="s">
        <v>163</v>
      </c>
      <c r="J2720" s="23" t="s">
        <v>163</v>
      </c>
      <c r="K2720" s="24" t="s">
        <v>163</v>
      </c>
      <c r="L2720" s="20" t="s">
        <v>163</v>
      </c>
      <c r="R2720" s="5"/>
      <c r="S2720" s="20"/>
      <c r="T2720" s="20"/>
      <c r="U2720" s="20"/>
      <c r="V2720" s="20"/>
      <c r="W2720" s="20"/>
      <c r="X2720" s="20"/>
      <c r="Y2720" s="20"/>
      <c r="Z2720" s="20"/>
      <c r="AA2720" s="20"/>
      <c r="AB2720" s="20"/>
      <c r="AC2720" s="20"/>
      <c r="AD2720" s="20"/>
      <c r="AE2720" s="12"/>
      <c r="AF2720" s="12"/>
    </row>
    <row r="2721" spans="1:32" ht="15" customHeight="1">
      <c r="A2721" s="14"/>
      <c r="B2721" s="3"/>
      <c r="C2721" s="20" t="s">
        <v>163</v>
      </c>
      <c r="D2721" s="21" t="s">
        <v>163</v>
      </c>
      <c r="E2721" s="21" t="s">
        <v>163</v>
      </c>
      <c r="F2721" s="22"/>
      <c r="G2721" s="21" t="s">
        <v>163</v>
      </c>
      <c r="H2721" s="20" t="s">
        <v>163</v>
      </c>
      <c r="I2721" s="23" t="s">
        <v>163</v>
      </c>
      <c r="J2721" s="23" t="s">
        <v>163</v>
      </c>
      <c r="K2721" s="24" t="s">
        <v>163</v>
      </c>
      <c r="L2721" s="20" t="s">
        <v>163</v>
      </c>
      <c r="R2721" s="5"/>
      <c r="S2721" s="20"/>
      <c r="T2721" s="20"/>
      <c r="U2721" s="20"/>
      <c r="V2721" s="20"/>
      <c r="W2721" s="20"/>
      <c r="X2721" s="20"/>
      <c r="Y2721" s="20"/>
      <c r="Z2721" s="20"/>
      <c r="AA2721" s="20"/>
      <c r="AB2721" s="20"/>
      <c r="AC2721" s="20"/>
      <c r="AD2721" s="20"/>
      <c r="AE2721" s="12"/>
      <c r="AF2721" s="12"/>
    </row>
    <row r="2722" spans="1:32" ht="15" customHeight="1">
      <c r="A2722" s="14"/>
      <c r="B2722" s="3"/>
      <c r="C2722" s="20" t="s">
        <v>163</v>
      </c>
      <c r="D2722" s="21" t="s">
        <v>163</v>
      </c>
      <c r="E2722" s="21" t="s">
        <v>163</v>
      </c>
      <c r="F2722" s="22"/>
      <c r="G2722" s="21" t="s">
        <v>163</v>
      </c>
      <c r="H2722" s="20" t="s">
        <v>163</v>
      </c>
      <c r="I2722" s="23" t="s">
        <v>163</v>
      </c>
      <c r="J2722" s="23" t="s">
        <v>163</v>
      </c>
      <c r="K2722" s="24" t="s">
        <v>163</v>
      </c>
      <c r="L2722" s="20" t="s">
        <v>163</v>
      </c>
      <c r="R2722" s="5"/>
      <c r="S2722" s="20"/>
      <c r="T2722" s="20"/>
      <c r="U2722" s="20"/>
      <c r="V2722" s="20"/>
      <c r="W2722" s="20"/>
      <c r="X2722" s="20"/>
      <c r="Y2722" s="20"/>
      <c r="Z2722" s="20"/>
      <c r="AA2722" s="20"/>
      <c r="AB2722" s="20"/>
      <c r="AC2722" s="20"/>
      <c r="AD2722" s="20"/>
      <c r="AE2722" s="12"/>
      <c r="AF2722" s="12"/>
    </row>
    <row r="2723" spans="1:32" ht="15" customHeight="1">
      <c r="A2723" s="14"/>
      <c r="B2723" s="3"/>
      <c r="C2723" s="20" t="s">
        <v>163</v>
      </c>
      <c r="D2723" s="21" t="s">
        <v>163</v>
      </c>
      <c r="E2723" s="21" t="s">
        <v>163</v>
      </c>
      <c r="F2723" s="22"/>
      <c r="G2723" s="21" t="s">
        <v>163</v>
      </c>
      <c r="H2723" s="20" t="s">
        <v>163</v>
      </c>
      <c r="I2723" s="23" t="s">
        <v>163</v>
      </c>
      <c r="J2723" s="23" t="s">
        <v>163</v>
      </c>
      <c r="K2723" s="24" t="s">
        <v>163</v>
      </c>
      <c r="L2723" s="20" t="s">
        <v>163</v>
      </c>
      <c r="R2723" s="5"/>
      <c r="S2723" s="20"/>
      <c r="T2723" s="20"/>
      <c r="U2723" s="20"/>
      <c r="V2723" s="20"/>
      <c r="W2723" s="20"/>
      <c r="X2723" s="20"/>
      <c r="Y2723" s="20"/>
      <c r="Z2723" s="20"/>
      <c r="AA2723" s="20"/>
      <c r="AB2723" s="20"/>
      <c r="AC2723" s="20"/>
      <c r="AD2723" s="20"/>
      <c r="AE2723" s="12"/>
      <c r="AF2723" s="12"/>
    </row>
    <row r="2724" spans="1:32" ht="15" customHeight="1">
      <c r="A2724" s="14"/>
      <c r="B2724" s="3"/>
      <c r="C2724" s="20" t="s">
        <v>163</v>
      </c>
      <c r="D2724" s="21" t="s">
        <v>163</v>
      </c>
      <c r="E2724" s="21" t="s">
        <v>163</v>
      </c>
      <c r="F2724" s="22"/>
      <c r="G2724" s="21" t="s">
        <v>163</v>
      </c>
      <c r="H2724" s="20" t="s">
        <v>163</v>
      </c>
      <c r="I2724" s="23" t="s">
        <v>163</v>
      </c>
      <c r="J2724" s="23" t="s">
        <v>163</v>
      </c>
      <c r="K2724" s="24" t="s">
        <v>163</v>
      </c>
      <c r="L2724" s="20" t="s">
        <v>163</v>
      </c>
      <c r="R2724" s="5"/>
      <c r="S2724" s="20"/>
      <c r="T2724" s="20"/>
      <c r="U2724" s="20"/>
      <c r="V2724" s="20"/>
      <c r="W2724" s="20"/>
      <c r="X2724" s="20"/>
      <c r="Y2724" s="20"/>
      <c r="Z2724" s="20"/>
      <c r="AA2724" s="20"/>
      <c r="AB2724" s="20"/>
      <c r="AC2724" s="20"/>
      <c r="AD2724" s="20"/>
      <c r="AE2724" s="12"/>
      <c r="AF2724" s="12"/>
    </row>
    <row r="2725" spans="1:32" ht="15" customHeight="1">
      <c r="A2725" s="14"/>
      <c r="B2725" s="3"/>
      <c r="C2725" s="20" t="s">
        <v>163</v>
      </c>
      <c r="D2725" s="21" t="s">
        <v>163</v>
      </c>
      <c r="E2725" s="21" t="s">
        <v>163</v>
      </c>
      <c r="F2725" s="22"/>
      <c r="G2725" s="21" t="s">
        <v>163</v>
      </c>
      <c r="H2725" s="20" t="s">
        <v>163</v>
      </c>
      <c r="I2725" s="23" t="s">
        <v>163</v>
      </c>
      <c r="J2725" s="23" t="s">
        <v>163</v>
      </c>
      <c r="K2725" s="24" t="s">
        <v>163</v>
      </c>
      <c r="L2725" s="20" t="s">
        <v>163</v>
      </c>
      <c r="R2725" s="5"/>
      <c r="S2725" s="20"/>
      <c r="T2725" s="20"/>
      <c r="U2725" s="20"/>
      <c r="V2725" s="20"/>
      <c r="W2725" s="20"/>
      <c r="X2725" s="20"/>
      <c r="Y2725" s="20"/>
      <c r="Z2725" s="20"/>
      <c r="AA2725" s="20"/>
      <c r="AB2725" s="20"/>
      <c r="AC2725" s="20"/>
      <c r="AD2725" s="20"/>
      <c r="AE2725" s="12"/>
      <c r="AF2725" s="12"/>
    </row>
    <row r="2726" spans="1:32" ht="15" customHeight="1">
      <c r="A2726" s="14"/>
      <c r="B2726" s="3"/>
      <c r="C2726" s="20" t="s">
        <v>163</v>
      </c>
      <c r="D2726" s="21" t="s">
        <v>163</v>
      </c>
      <c r="E2726" s="21" t="s">
        <v>163</v>
      </c>
      <c r="F2726" s="22"/>
      <c r="G2726" s="21" t="s">
        <v>163</v>
      </c>
      <c r="H2726" s="20" t="s">
        <v>163</v>
      </c>
      <c r="I2726" s="23" t="s">
        <v>163</v>
      </c>
      <c r="J2726" s="23" t="s">
        <v>163</v>
      </c>
      <c r="K2726" s="24" t="s">
        <v>163</v>
      </c>
      <c r="L2726" s="20" t="s">
        <v>163</v>
      </c>
      <c r="R2726" s="5"/>
      <c r="S2726" s="20"/>
      <c r="T2726" s="20"/>
      <c r="U2726" s="20"/>
      <c r="V2726" s="20"/>
      <c r="W2726" s="20"/>
      <c r="X2726" s="20"/>
      <c r="Y2726" s="20"/>
      <c r="Z2726" s="20"/>
      <c r="AA2726" s="20"/>
      <c r="AB2726" s="20"/>
      <c r="AC2726" s="20"/>
      <c r="AD2726" s="20"/>
      <c r="AE2726" s="12"/>
      <c r="AF2726" s="12"/>
    </row>
    <row r="2727" spans="1:32" ht="15" customHeight="1">
      <c r="A2727" s="14"/>
      <c r="B2727" s="3"/>
      <c r="C2727" s="20" t="s">
        <v>163</v>
      </c>
      <c r="D2727" s="21" t="s">
        <v>163</v>
      </c>
      <c r="E2727" s="21" t="s">
        <v>163</v>
      </c>
      <c r="F2727" s="22"/>
      <c r="G2727" s="21" t="s">
        <v>163</v>
      </c>
      <c r="H2727" s="20" t="s">
        <v>163</v>
      </c>
      <c r="I2727" s="23" t="s">
        <v>163</v>
      </c>
      <c r="J2727" s="23" t="s">
        <v>163</v>
      </c>
      <c r="K2727" s="24" t="s">
        <v>163</v>
      </c>
      <c r="L2727" s="20" t="s">
        <v>163</v>
      </c>
      <c r="R2727" s="5"/>
      <c r="S2727" s="20"/>
      <c r="T2727" s="20"/>
      <c r="U2727" s="20"/>
      <c r="V2727" s="20"/>
      <c r="W2727" s="20"/>
      <c r="X2727" s="20"/>
      <c r="Y2727" s="20"/>
      <c r="Z2727" s="20"/>
      <c r="AA2727" s="20"/>
      <c r="AB2727" s="20"/>
      <c r="AC2727" s="20"/>
      <c r="AD2727" s="20"/>
      <c r="AE2727" s="12"/>
      <c r="AF2727" s="12"/>
    </row>
    <row r="2728" spans="1:32" ht="15" customHeight="1">
      <c r="A2728" s="14"/>
      <c r="B2728" s="3"/>
      <c r="C2728" s="20" t="s">
        <v>163</v>
      </c>
      <c r="D2728" s="21" t="s">
        <v>163</v>
      </c>
      <c r="E2728" s="21" t="s">
        <v>163</v>
      </c>
      <c r="F2728" s="22"/>
      <c r="G2728" s="21" t="s">
        <v>163</v>
      </c>
      <c r="H2728" s="20" t="s">
        <v>163</v>
      </c>
      <c r="I2728" s="23" t="s">
        <v>163</v>
      </c>
      <c r="J2728" s="23" t="s">
        <v>163</v>
      </c>
      <c r="K2728" s="24" t="s">
        <v>163</v>
      </c>
      <c r="L2728" s="20" t="s">
        <v>163</v>
      </c>
      <c r="R2728" s="5"/>
      <c r="S2728" s="20"/>
      <c r="T2728" s="20"/>
      <c r="U2728" s="20"/>
      <c r="V2728" s="20"/>
      <c r="W2728" s="20"/>
      <c r="X2728" s="20"/>
      <c r="Y2728" s="20"/>
      <c r="Z2728" s="20"/>
      <c r="AA2728" s="20"/>
      <c r="AB2728" s="20"/>
      <c r="AC2728" s="20"/>
      <c r="AD2728" s="20"/>
      <c r="AE2728" s="12"/>
      <c r="AF2728" s="12"/>
    </row>
    <row r="2729" spans="1:32" ht="15" customHeight="1">
      <c r="A2729" s="14"/>
      <c r="B2729" s="3"/>
      <c r="C2729" s="20" t="s">
        <v>163</v>
      </c>
      <c r="D2729" s="21" t="s">
        <v>163</v>
      </c>
      <c r="E2729" s="21" t="s">
        <v>163</v>
      </c>
      <c r="F2729" s="22"/>
      <c r="G2729" s="21" t="s">
        <v>163</v>
      </c>
      <c r="H2729" s="20" t="s">
        <v>163</v>
      </c>
      <c r="I2729" s="23" t="s">
        <v>163</v>
      </c>
      <c r="J2729" s="23" t="s">
        <v>163</v>
      </c>
      <c r="K2729" s="24" t="s">
        <v>163</v>
      </c>
      <c r="L2729" s="20" t="s">
        <v>163</v>
      </c>
      <c r="R2729" s="5"/>
      <c r="S2729" s="20"/>
      <c r="T2729" s="20"/>
      <c r="U2729" s="20"/>
      <c r="V2729" s="20"/>
      <c r="W2729" s="20"/>
      <c r="X2729" s="20"/>
      <c r="Y2729" s="20"/>
      <c r="Z2729" s="20"/>
      <c r="AA2729" s="20"/>
      <c r="AB2729" s="20"/>
      <c r="AC2729" s="20"/>
      <c r="AD2729" s="20"/>
      <c r="AE2729" s="12"/>
      <c r="AF2729" s="12"/>
    </row>
    <row r="2730" spans="1:32" ht="15" customHeight="1">
      <c r="A2730" s="14"/>
      <c r="B2730" s="3"/>
      <c r="C2730" s="20" t="s">
        <v>163</v>
      </c>
      <c r="D2730" s="21" t="s">
        <v>163</v>
      </c>
      <c r="E2730" s="21" t="s">
        <v>163</v>
      </c>
      <c r="F2730" s="22"/>
      <c r="G2730" s="21" t="s">
        <v>163</v>
      </c>
      <c r="H2730" s="20" t="s">
        <v>163</v>
      </c>
      <c r="I2730" s="23" t="s">
        <v>163</v>
      </c>
      <c r="J2730" s="23" t="s">
        <v>163</v>
      </c>
      <c r="K2730" s="24" t="s">
        <v>163</v>
      </c>
      <c r="L2730" s="20" t="s">
        <v>163</v>
      </c>
      <c r="R2730" s="5"/>
      <c r="S2730" s="20"/>
      <c r="T2730" s="20"/>
      <c r="U2730" s="20"/>
      <c r="V2730" s="20"/>
      <c r="W2730" s="20"/>
      <c r="X2730" s="20"/>
      <c r="Y2730" s="20"/>
      <c r="Z2730" s="20"/>
      <c r="AA2730" s="20"/>
      <c r="AB2730" s="20"/>
      <c r="AC2730" s="20"/>
      <c r="AD2730" s="20"/>
      <c r="AE2730" s="12"/>
      <c r="AF2730" s="12"/>
    </row>
    <row r="2731" spans="1:32" ht="15" customHeight="1">
      <c r="A2731" s="14"/>
      <c r="B2731" s="3"/>
      <c r="C2731" s="20" t="s">
        <v>163</v>
      </c>
      <c r="D2731" s="21" t="s">
        <v>163</v>
      </c>
      <c r="E2731" s="21" t="s">
        <v>163</v>
      </c>
      <c r="F2731" s="22"/>
      <c r="G2731" s="21" t="s">
        <v>163</v>
      </c>
      <c r="H2731" s="20" t="s">
        <v>163</v>
      </c>
      <c r="I2731" s="23" t="s">
        <v>163</v>
      </c>
      <c r="J2731" s="23" t="s">
        <v>163</v>
      </c>
      <c r="K2731" s="24" t="s">
        <v>163</v>
      </c>
      <c r="L2731" s="20" t="s">
        <v>163</v>
      </c>
      <c r="R2731" s="5"/>
      <c r="S2731" s="20"/>
      <c r="T2731" s="20"/>
      <c r="U2731" s="20"/>
      <c r="V2731" s="20"/>
      <c r="W2731" s="20"/>
      <c r="X2731" s="20"/>
      <c r="Y2731" s="20"/>
      <c r="Z2731" s="20"/>
      <c r="AA2731" s="20"/>
      <c r="AB2731" s="20"/>
      <c r="AC2731" s="20"/>
      <c r="AD2731" s="20"/>
      <c r="AE2731" s="12"/>
      <c r="AF2731" s="12"/>
    </row>
    <row r="2732" spans="1:32" ht="15" customHeight="1">
      <c r="A2732" s="14"/>
      <c r="B2732" s="3"/>
      <c r="C2732" s="20" t="s">
        <v>163</v>
      </c>
      <c r="D2732" s="21" t="s">
        <v>163</v>
      </c>
      <c r="E2732" s="21" t="s">
        <v>163</v>
      </c>
      <c r="F2732" s="22"/>
      <c r="G2732" s="21" t="s">
        <v>163</v>
      </c>
      <c r="H2732" s="20" t="s">
        <v>163</v>
      </c>
      <c r="I2732" s="23" t="s">
        <v>163</v>
      </c>
      <c r="J2732" s="23" t="s">
        <v>163</v>
      </c>
      <c r="K2732" s="24" t="s">
        <v>163</v>
      </c>
      <c r="L2732" s="20" t="s">
        <v>163</v>
      </c>
      <c r="R2732" s="5"/>
      <c r="S2732" s="20"/>
      <c r="T2732" s="20"/>
      <c r="U2732" s="20"/>
      <c r="V2732" s="20"/>
      <c r="W2732" s="20"/>
      <c r="X2732" s="20"/>
      <c r="Y2732" s="20"/>
      <c r="Z2732" s="20"/>
      <c r="AA2732" s="20"/>
      <c r="AB2732" s="20"/>
      <c r="AC2732" s="20"/>
      <c r="AD2732" s="20"/>
      <c r="AE2732" s="12"/>
      <c r="AF2732" s="12"/>
    </row>
    <row r="2733" spans="1:32" ht="15" customHeight="1">
      <c r="A2733" s="14"/>
      <c r="B2733" s="3"/>
      <c r="C2733" s="20" t="s">
        <v>163</v>
      </c>
      <c r="D2733" s="21" t="s">
        <v>163</v>
      </c>
      <c r="E2733" s="21" t="s">
        <v>163</v>
      </c>
      <c r="F2733" s="22"/>
      <c r="G2733" s="21" t="s">
        <v>163</v>
      </c>
      <c r="H2733" s="20" t="s">
        <v>163</v>
      </c>
      <c r="I2733" s="23" t="s">
        <v>163</v>
      </c>
      <c r="J2733" s="23" t="s">
        <v>163</v>
      </c>
      <c r="K2733" s="24" t="s">
        <v>163</v>
      </c>
      <c r="L2733" s="20" t="s">
        <v>163</v>
      </c>
      <c r="R2733" s="5"/>
      <c r="S2733" s="20"/>
      <c r="T2733" s="20"/>
      <c r="U2733" s="20"/>
      <c r="V2733" s="20"/>
      <c r="W2733" s="20"/>
      <c r="X2733" s="20"/>
      <c r="Y2733" s="20"/>
      <c r="Z2733" s="20"/>
      <c r="AA2733" s="20"/>
      <c r="AB2733" s="20"/>
      <c r="AC2733" s="20"/>
      <c r="AD2733" s="20"/>
      <c r="AE2733" s="12"/>
      <c r="AF2733" s="12"/>
    </row>
    <row r="2734" spans="1:32" ht="15" customHeight="1">
      <c r="A2734" s="14"/>
      <c r="B2734" s="3"/>
      <c r="C2734" s="20" t="s">
        <v>163</v>
      </c>
      <c r="D2734" s="21" t="s">
        <v>163</v>
      </c>
      <c r="E2734" s="21" t="s">
        <v>163</v>
      </c>
      <c r="F2734" s="22"/>
      <c r="G2734" s="21" t="s">
        <v>163</v>
      </c>
      <c r="H2734" s="20" t="s">
        <v>163</v>
      </c>
      <c r="I2734" s="23" t="s">
        <v>163</v>
      </c>
      <c r="J2734" s="23" t="s">
        <v>163</v>
      </c>
      <c r="K2734" s="24" t="s">
        <v>163</v>
      </c>
      <c r="L2734" s="20" t="s">
        <v>163</v>
      </c>
      <c r="R2734" s="5"/>
      <c r="S2734" s="20"/>
      <c r="T2734" s="20"/>
      <c r="U2734" s="20"/>
      <c r="V2734" s="20"/>
      <c r="W2734" s="20"/>
      <c r="X2734" s="20"/>
      <c r="Y2734" s="20"/>
      <c r="Z2734" s="20"/>
      <c r="AA2734" s="20"/>
      <c r="AB2734" s="20"/>
      <c r="AC2734" s="20"/>
      <c r="AD2734" s="20"/>
      <c r="AE2734" s="12"/>
      <c r="AF2734" s="12"/>
    </row>
    <row r="2735" spans="1:32" ht="15" customHeight="1">
      <c r="A2735" s="14"/>
      <c r="B2735" s="3"/>
      <c r="C2735" s="20" t="s">
        <v>163</v>
      </c>
      <c r="D2735" s="21" t="s">
        <v>163</v>
      </c>
      <c r="E2735" s="21" t="s">
        <v>163</v>
      </c>
      <c r="F2735" s="22"/>
      <c r="G2735" s="21" t="s">
        <v>163</v>
      </c>
      <c r="H2735" s="20" t="s">
        <v>163</v>
      </c>
      <c r="I2735" s="23" t="s">
        <v>163</v>
      </c>
      <c r="J2735" s="23" t="s">
        <v>163</v>
      </c>
      <c r="K2735" s="24" t="s">
        <v>163</v>
      </c>
      <c r="L2735" s="20" t="s">
        <v>163</v>
      </c>
      <c r="R2735" s="5"/>
      <c r="S2735" s="20"/>
      <c r="T2735" s="20"/>
      <c r="U2735" s="20"/>
      <c r="V2735" s="20"/>
      <c r="W2735" s="20"/>
      <c r="X2735" s="20"/>
      <c r="Y2735" s="20"/>
      <c r="Z2735" s="20"/>
      <c r="AA2735" s="20"/>
      <c r="AB2735" s="20"/>
      <c r="AC2735" s="20"/>
      <c r="AD2735" s="20"/>
      <c r="AE2735" s="12"/>
      <c r="AF2735" s="12"/>
    </row>
    <row r="2736" spans="1:32" ht="15" customHeight="1">
      <c r="A2736" s="14"/>
      <c r="B2736" s="3"/>
      <c r="C2736" s="20" t="s">
        <v>163</v>
      </c>
      <c r="D2736" s="21" t="s">
        <v>163</v>
      </c>
      <c r="E2736" s="21" t="s">
        <v>163</v>
      </c>
      <c r="F2736" s="22"/>
      <c r="G2736" s="21" t="s">
        <v>163</v>
      </c>
      <c r="H2736" s="20" t="s">
        <v>163</v>
      </c>
      <c r="I2736" s="23" t="s">
        <v>163</v>
      </c>
      <c r="J2736" s="23" t="s">
        <v>163</v>
      </c>
      <c r="K2736" s="24" t="s">
        <v>163</v>
      </c>
      <c r="L2736" s="20" t="s">
        <v>163</v>
      </c>
      <c r="R2736" s="5"/>
      <c r="S2736" s="20"/>
      <c r="T2736" s="20"/>
      <c r="U2736" s="20"/>
      <c r="V2736" s="20"/>
      <c r="W2736" s="20"/>
      <c r="X2736" s="20"/>
      <c r="Y2736" s="20"/>
      <c r="Z2736" s="20"/>
      <c r="AA2736" s="20"/>
      <c r="AB2736" s="20"/>
      <c r="AC2736" s="20"/>
      <c r="AD2736" s="20"/>
      <c r="AE2736" s="12"/>
      <c r="AF2736" s="12"/>
    </row>
    <row r="2737" spans="1:32" ht="15" customHeight="1">
      <c r="A2737" s="14"/>
      <c r="B2737" s="3"/>
      <c r="C2737" s="20" t="s">
        <v>163</v>
      </c>
      <c r="D2737" s="21" t="s">
        <v>163</v>
      </c>
      <c r="E2737" s="21" t="s">
        <v>163</v>
      </c>
      <c r="F2737" s="22"/>
      <c r="G2737" s="21" t="s">
        <v>163</v>
      </c>
      <c r="H2737" s="20" t="s">
        <v>163</v>
      </c>
      <c r="I2737" s="23" t="s">
        <v>163</v>
      </c>
      <c r="J2737" s="23" t="s">
        <v>163</v>
      </c>
      <c r="K2737" s="24" t="s">
        <v>163</v>
      </c>
      <c r="L2737" s="20" t="s">
        <v>163</v>
      </c>
      <c r="R2737" s="5"/>
      <c r="S2737" s="20"/>
      <c r="T2737" s="20"/>
      <c r="U2737" s="20"/>
      <c r="V2737" s="20"/>
      <c r="W2737" s="20"/>
      <c r="X2737" s="20"/>
      <c r="Y2737" s="20"/>
      <c r="Z2737" s="20"/>
      <c r="AA2737" s="20"/>
      <c r="AB2737" s="20"/>
      <c r="AC2737" s="20"/>
      <c r="AD2737" s="20"/>
      <c r="AE2737" s="12"/>
      <c r="AF2737" s="12"/>
    </row>
    <row r="2738" spans="1:32" ht="15" customHeight="1">
      <c r="A2738" s="14"/>
      <c r="B2738" s="3"/>
      <c r="C2738" s="20" t="s">
        <v>163</v>
      </c>
      <c r="D2738" s="21" t="s">
        <v>163</v>
      </c>
      <c r="E2738" s="21" t="s">
        <v>163</v>
      </c>
      <c r="F2738" s="22"/>
      <c r="G2738" s="21" t="s">
        <v>163</v>
      </c>
      <c r="H2738" s="20" t="s">
        <v>163</v>
      </c>
      <c r="I2738" s="23" t="s">
        <v>163</v>
      </c>
      <c r="J2738" s="23" t="s">
        <v>163</v>
      </c>
      <c r="K2738" s="24" t="s">
        <v>163</v>
      </c>
      <c r="L2738" s="20" t="s">
        <v>163</v>
      </c>
      <c r="R2738" s="5"/>
      <c r="S2738" s="20"/>
      <c r="T2738" s="20"/>
      <c r="U2738" s="20"/>
      <c r="V2738" s="20"/>
      <c r="W2738" s="20"/>
      <c r="X2738" s="20"/>
      <c r="Y2738" s="20"/>
      <c r="Z2738" s="20"/>
      <c r="AA2738" s="20"/>
      <c r="AB2738" s="20"/>
      <c r="AC2738" s="20"/>
      <c r="AD2738" s="20"/>
      <c r="AE2738" s="12"/>
      <c r="AF2738" s="12"/>
    </row>
    <row r="2739" spans="1:32" ht="15" customHeight="1">
      <c r="A2739" s="14"/>
      <c r="B2739" s="3"/>
      <c r="C2739" s="20" t="s">
        <v>163</v>
      </c>
      <c r="D2739" s="21" t="s">
        <v>163</v>
      </c>
      <c r="E2739" s="21" t="s">
        <v>163</v>
      </c>
      <c r="F2739" s="22"/>
      <c r="G2739" s="21" t="s">
        <v>163</v>
      </c>
      <c r="H2739" s="20" t="s">
        <v>163</v>
      </c>
      <c r="I2739" s="23" t="s">
        <v>163</v>
      </c>
      <c r="J2739" s="23" t="s">
        <v>163</v>
      </c>
      <c r="K2739" s="24" t="s">
        <v>163</v>
      </c>
      <c r="L2739" s="20" t="s">
        <v>163</v>
      </c>
      <c r="R2739" s="5"/>
      <c r="S2739" s="20"/>
      <c r="T2739" s="20"/>
      <c r="U2739" s="20"/>
      <c r="V2739" s="20"/>
      <c r="W2739" s="20"/>
      <c r="X2739" s="20"/>
      <c r="Y2739" s="20"/>
      <c r="Z2739" s="20"/>
      <c r="AA2739" s="20"/>
      <c r="AB2739" s="20"/>
      <c r="AC2739" s="20"/>
      <c r="AD2739" s="20"/>
      <c r="AE2739" s="12"/>
      <c r="AF2739" s="12"/>
    </row>
    <row r="2740" spans="1:32" ht="15" customHeight="1">
      <c r="A2740" s="14"/>
      <c r="B2740" s="3"/>
      <c r="C2740" s="20" t="s">
        <v>163</v>
      </c>
      <c r="D2740" s="21" t="s">
        <v>163</v>
      </c>
      <c r="E2740" s="21" t="s">
        <v>163</v>
      </c>
      <c r="F2740" s="22"/>
      <c r="G2740" s="21" t="s">
        <v>163</v>
      </c>
      <c r="H2740" s="20" t="s">
        <v>163</v>
      </c>
      <c r="I2740" s="23" t="s">
        <v>163</v>
      </c>
      <c r="J2740" s="23" t="s">
        <v>163</v>
      </c>
      <c r="K2740" s="24" t="s">
        <v>163</v>
      </c>
      <c r="L2740" s="20" t="s">
        <v>163</v>
      </c>
      <c r="R2740" s="5"/>
      <c r="S2740" s="20"/>
      <c r="T2740" s="20"/>
      <c r="U2740" s="20"/>
      <c r="V2740" s="20"/>
      <c r="W2740" s="20"/>
      <c r="X2740" s="20"/>
      <c r="Y2740" s="20"/>
      <c r="Z2740" s="20"/>
      <c r="AA2740" s="20"/>
      <c r="AB2740" s="20"/>
      <c r="AC2740" s="20"/>
      <c r="AD2740" s="20"/>
      <c r="AE2740" s="12"/>
      <c r="AF2740" s="12"/>
    </row>
    <row r="2741" spans="1:32" ht="15" customHeight="1">
      <c r="A2741" s="14"/>
      <c r="B2741" s="3"/>
      <c r="C2741" s="20" t="s">
        <v>163</v>
      </c>
      <c r="D2741" s="21" t="s">
        <v>163</v>
      </c>
      <c r="E2741" s="21" t="s">
        <v>163</v>
      </c>
      <c r="F2741" s="22"/>
      <c r="G2741" s="21" t="s">
        <v>163</v>
      </c>
      <c r="H2741" s="20" t="s">
        <v>163</v>
      </c>
      <c r="I2741" s="23" t="s">
        <v>163</v>
      </c>
      <c r="J2741" s="23" t="s">
        <v>163</v>
      </c>
      <c r="K2741" s="24" t="s">
        <v>163</v>
      </c>
      <c r="L2741" s="20" t="s">
        <v>163</v>
      </c>
      <c r="R2741" s="5"/>
      <c r="S2741" s="20"/>
      <c r="T2741" s="20"/>
      <c r="U2741" s="20"/>
      <c r="V2741" s="20"/>
      <c r="W2741" s="20"/>
      <c r="X2741" s="20"/>
      <c r="Y2741" s="20"/>
      <c r="Z2741" s="20"/>
      <c r="AA2741" s="20"/>
      <c r="AB2741" s="20"/>
      <c r="AC2741" s="20"/>
      <c r="AD2741" s="20"/>
      <c r="AE2741" s="12"/>
      <c r="AF2741" s="12"/>
    </row>
    <row r="2742" spans="1:32" ht="15" customHeight="1">
      <c r="A2742" s="14"/>
      <c r="B2742" s="3"/>
      <c r="C2742" s="20" t="s">
        <v>163</v>
      </c>
      <c r="D2742" s="21" t="s">
        <v>163</v>
      </c>
      <c r="E2742" s="21" t="s">
        <v>163</v>
      </c>
      <c r="F2742" s="22"/>
      <c r="G2742" s="21" t="s">
        <v>163</v>
      </c>
      <c r="H2742" s="20" t="s">
        <v>163</v>
      </c>
      <c r="I2742" s="23" t="s">
        <v>163</v>
      </c>
      <c r="J2742" s="23" t="s">
        <v>163</v>
      </c>
      <c r="K2742" s="24" t="s">
        <v>163</v>
      </c>
      <c r="L2742" s="20" t="s">
        <v>163</v>
      </c>
      <c r="R2742" s="5"/>
      <c r="S2742" s="20"/>
      <c r="T2742" s="20"/>
      <c r="U2742" s="20"/>
      <c r="V2742" s="20"/>
      <c r="W2742" s="20"/>
      <c r="X2742" s="20"/>
      <c r="Y2742" s="20"/>
      <c r="Z2742" s="20"/>
      <c r="AA2742" s="20"/>
      <c r="AB2742" s="20"/>
      <c r="AC2742" s="20"/>
      <c r="AD2742" s="20"/>
      <c r="AE2742" s="12"/>
      <c r="AF2742" s="12"/>
    </row>
    <row r="2743" spans="1:32" ht="15" customHeight="1">
      <c r="A2743" s="14"/>
      <c r="B2743" s="3"/>
      <c r="C2743" s="20" t="s">
        <v>163</v>
      </c>
      <c r="D2743" s="21" t="s">
        <v>163</v>
      </c>
      <c r="E2743" s="21" t="s">
        <v>163</v>
      </c>
      <c r="F2743" s="22"/>
      <c r="G2743" s="21" t="s">
        <v>163</v>
      </c>
      <c r="H2743" s="20" t="s">
        <v>163</v>
      </c>
      <c r="I2743" s="23" t="s">
        <v>163</v>
      </c>
      <c r="J2743" s="23" t="s">
        <v>163</v>
      </c>
      <c r="K2743" s="24" t="s">
        <v>163</v>
      </c>
      <c r="L2743" s="20" t="s">
        <v>163</v>
      </c>
      <c r="R2743" s="5"/>
      <c r="S2743" s="20"/>
      <c r="T2743" s="20"/>
      <c r="U2743" s="20"/>
      <c r="V2743" s="20"/>
      <c r="W2743" s="20"/>
      <c r="X2743" s="20"/>
      <c r="Y2743" s="20"/>
      <c r="Z2743" s="20"/>
      <c r="AA2743" s="20"/>
      <c r="AB2743" s="20"/>
      <c r="AC2743" s="20"/>
      <c r="AD2743" s="20"/>
      <c r="AE2743" s="12"/>
      <c r="AF2743" s="12"/>
    </row>
    <row r="2744" spans="1:32" ht="15" customHeight="1">
      <c r="A2744" s="14"/>
      <c r="B2744" s="3"/>
      <c r="C2744" s="20" t="s">
        <v>163</v>
      </c>
      <c r="D2744" s="21" t="s">
        <v>163</v>
      </c>
      <c r="E2744" s="21" t="s">
        <v>163</v>
      </c>
      <c r="F2744" s="22"/>
      <c r="G2744" s="21" t="s">
        <v>163</v>
      </c>
      <c r="H2744" s="20" t="s">
        <v>163</v>
      </c>
      <c r="I2744" s="23" t="s">
        <v>163</v>
      </c>
      <c r="J2744" s="23" t="s">
        <v>163</v>
      </c>
      <c r="K2744" s="24" t="s">
        <v>163</v>
      </c>
      <c r="L2744" s="20" t="s">
        <v>163</v>
      </c>
      <c r="R2744" s="5"/>
      <c r="S2744" s="20"/>
      <c r="T2744" s="20"/>
      <c r="U2744" s="20"/>
      <c r="V2744" s="20"/>
      <c r="W2744" s="20"/>
      <c r="X2744" s="20"/>
      <c r="Y2744" s="20"/>
      <c r="Z2744" s="20"/>
      <c r="AA2744" s="20"/>
      <c r="AB2744" s="20"/>
      <c r="AC2744" s="20"/>
      <c r="AD2744" s="20"/>
      <c r="AE2744" s="12"/>
      <c r="AF2744" s="12"/>
    </row>
    <row r="2745" spans="1:32" ht="15" customHeight="1">
      <c r="A2745" s="14"/>
      <c r="B2745" s="3"/>
      <c r="C2745" s="20" t="s">
        <v>163</v>
      </c>
      <c r="D2745" s="21" t="s">
        <v>163</v>
      </c>
      <c r="E2745" s="21" t="s">
        <v>163</v>
      </c>
      <c r="F2745" s="22"/>
      <c r="G2745" s="21" t="s">
        <v>163</v>
      </c>
      <c r="H2745" s="20" t="s">
        <v>163</v>
      </c>
      <c r="I2745" s="23" t="s">
        <v>163</v>
      </c>
      <c r="J2745" s="23" t="s">
        <v>163</v>
      </c>
      <c r="K2745" s="24" t="s">
        <v>163</v>
      </c>
      <c r="L2745" s="20" t="s">
        <v>163</v>
      </c>
      <c r="R2745" s="5"/>
      <c r="S2745" s="20"/>
      <c r="T2745" s="20"/>
      <c r="U2745" s="20"/>
      <c r="V2745" s="20"/>
      <c r="W2745" s="20"/>
      <c r="X2745" s="20"/>
      <c r="Y2745" s="20"/>
      <c r="Z2745" s="20"/>
      <c r="AA2745" s="20"/>
      <c r="AB2745" s="20"/>
      <c r="AC2745" s="20"/>
      <c r="AD2745" s="20"/>
      <c r="AE2745" s="12"/>
      <c r="AF2745" s="12"/>
    </row>
    <row r="2746" spans="1:32" ht="15" customHeight="1">
      <c r="A2746" s="14"/>
      <c r="B2746" s="3"/>
      <c r="C2746" s="20" t="s">
        <v>163</v>
      </c>
      <c r="D2746" s="21" t="s">
        <v>163</v>
      </c>
      <c r="E2746" s="21" t="s">
        <v>163</v>
      </c>
      <c r="F2746" s="22"/>
      <c r="G2746" s="21" t="s">
        <v>163</v>
      </c>
      <c r="H2746" s="20" t="s">
        <v>163</v>
      </c>
      <c r="I2746" s="23" t="s">
        <v>163</v>
      </c>
      <c r="J2746" s="23" t="s">
        <v>163</v>
      </c>
      <c r="K2746" s="24" t="s">
        <v>163</v>
      </c>
      <c r="L2746" s="20" t="s">
        <v>163</v>
      </c>
      <c r="R2746" s="5"/>
      <c r="S2746" s="20"/>
      <c r="T2746" s="20"/>
      <c r="U2746" s="20"/>
      <c r="V2746" s="20"/>
      <c r="W2746" s="20"/>
      <c r="X2746" s="20"/>
      <c r="Y2746" s="20"/>
      <c r="Z2746" s="20"/>
      <c r="AA2746" s="20"/>
      <c r="AB2746" s="20"/>
      <c r="AC2746" s="20"/>
      <c r="AD2746" s="20"/>
      <c r="AE2746" s="12"/>
      <c r="AF2746" s="12"/>
    </row>
    <row r="2747" spans="1:32" ht="15" customHeight="1">
      <c r="A2747" s="14"/>
      <c r="B2747" s="3"/>
      <c r="C2747" s="20" t="s">
        <v>163</v>
      </c>
      <c r="D2747" s="21" t="s">
        <v>163</v>
      </c>
      <c r="E2747" s="21" t="s">
        <v>163</v>
      </c>
      <c r="F2747" s="22"/>
      <c r="G2747" s="21" t="s">
        <v>163</v>
      </c>
      <c r="H2747" s="20" t="s">
        <v>163</v>
      </c>
      <c r="I2747" s="23" t="s">
        <v>163</v>
      </c>
      <c r="J2747" s="23" t="s">
        <v>163</v>
      </c>
      <c r="K2747" s="24" t="s">
        <v>163</v>
      </c>
      <c r="L2747" s="20" t="s">
        <v>163</v>
      </c>
      <c r="R2747" s="5"/>
      <c r="S2747" s="20"/>
      <c r="T2747" s="20"/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0"/>
      <c r="AE2747" s="12"/>
      <c r="AF2747" s="12"/>
    </row>
    <row r="2748" spans="1:32" ht="15" customHeight="1">
      <c r="A2748" s="14"/>
      <c r="B2748" s="3"/>
      <c r="C2748" s="20" t="s">
        <v>163</v>
      </c>
      <c r="D2748" s="21" t="s">
        <v>163</v>
      </c>
      <c r="E2748" s="21" t="s">
        <v>163</v>
      </c>
      <c r="F2748" s="22"/>
      <c r="G2748" s="21" t="s">
        <v>163</v>
      </c>
      <c r="H2748" s="20" t="s">
        <v>163</v>
      </c>
      <c r="I2748" s="23" t="s">
        <v>163</v>
      </c>
      <c r="J2748" s="23" t="s">
        <v>163</v>
      </c>
      <c r="K2748" s="24" t="s">
        <v>163</v>
      </c>
      <c r="L2748" s="20" t="s">
        <v>163</v>
      </c>
      <c r="R2748" s="5"/>
      <c r="S2748" s="20"/>
      <c r="T2748" s="20"/>
      <c r="U2748" s="20"/>
      <c r="V2748" s="20"/>
      <c r="W2748" s="20"/>
      <c r="X2748" s="20"/>
      <c r="Y2748" s="20"/>
      <c r="Z2748" s="20"/>
      <c r="AA2748" s="20"/>
      <c r="AB2748" s="20"/>
      <c r="AC2748" s="20"/>
      <c r="AD2748" s="20"/>
      <c r="AE2748" s="12"/>
      <c r="AF2748" s="12"/>
    </row>
    <row r="2749" spans="1:32" ht="15" customHeight="1">
      <c r="A2749" s="14"/>
      <c r="B2749" s="3"/>
      <c r="C2749" s="20" t="s">
        <v>163</v>
      </c>
      <c r="D2749" s="21" t="s">
        <v>163</v>
      </c>
      <c r="E2749" s="21" t="s">
        <v>163</v>
      </c>
      <c r="F2749" s="22"/>
      <c r="G2749" s="21" t="s">
        <v>163</v>
      </c>
      <c r="H2749" s="20" t="s">
        <v>163</v>
      </c>
      <c r="I2749" s="23" t="s">
        <v>163</v>
      </c>
      <c r="J2749" s="23" t="s">
        <v>163</v>
      </c>
      <c r="K2749" s="24" t="s">
        <v>163</v>
      </c>
      <c r="L2749" s="20" t="s">
        <v>163</v>
      </c>
      <c r="R2749" s="5"/>
      <c r="S2749" s="20"/>
      <c r="T2749" s="20"/>
      <c r="U2749" s="20"/>
      <c r="V2749" s="20"/>
      <c r="W2749" s="20"/>
      <c r="X2749" s="20"/>
      <c r="Y2749" s="20"/>
      <c r="Z2749" s="20"/>
      <c r="AA2749" s="20"/>
      <c r="AB2749" s="20"/>
      <c r="AC2749" s="20"/>
      <c r="AD2749" s="20"/>
      <c r="AE2749" s="12"/>
      <c r="AF2749" s="12"/>
    </row>
    <row r="2750" spans="1:32" ht="15" customHeight="1">
      <c r="A2750" s="14"/>
      <c r="B2750" s="3"/>
      <c r="C2750" s="20" t="s">
        <v>163</v>
      </c>
      <c r="D2750" s="21" t="s">
        <v>163</v>
      </c>
      <c r="E2750" s="21" t="s">
        <v>163</v>
      </c>
      <c r="F2750" s="22"/>
      <c r="G2750" s="21" t="s">
        <v>163</v>
      </c>
      <c r="H2750" s="20" t="s">
        <v>163</v>
      </c>
      <c r="I2750" s="23" t="s">
        <v>163</v>
      </c>
      <c r="J2750" s="23" t="s">
        <v>163</v>
      </c>
      <c r="K2750" s="24" t="s">
        <v>163</v>
      </c>
      <c r="L2750" s="20" t="s">
        <v>163</v>
      </c>
      <c r="R2750" s="5"/>
      <c r="S2750" s="20"/>
      <c r="T2750" s="20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0"/>
      <c r="AE2750" s="12"/>
      <c r="AF2750" s="12"/>
    </row>
    <row r="2751" spans="1:32" ht="15" customHeight="1">
      <c r="A2751" s="14"/>
      <c r="B2751" s="3"/>
      <c r="C2751" s="20" t="s">
        <v>163</v>
      </c>
      <c r="D2751" s="21" t="s">
        <v>163</v>
      </c>
      <c r="E2751" s="21" t="s">
        <v>163</v>
      </c>
      <c r="F2751" s="22"/>
      <c r="G2751" s="21" t="s">
        <v>163</v>
      </c>
      <c r="H2751" s="20" t="s">
        <v>163</v>
      </c>
      <c r="I2751" s="23" t="s">
        <v>163</v>
      </c>
      <c r="J2751" s="23" t="s">
        <v>163</v>
      </c>
      <c r="K2751" s="24" t="s">
        <v>163</v>
      </c>
      <c r="L2751" s="20" t="s">
        <v>163</v>
      </c>
      <c r="R2751" s="5"/>
      <c r="S2751" s="20"/>
      <c r="T2751" s="20"/>
      <c r="U2751" s="20"/>
      <c r="V2751" s="20"/>
      <c r="W2751" s="20"/>
      <c r="X2751" s="20"/>
      <c r="Y2751" s="20"/>
      <c r="Z2751" s="20"/>
      <c r="AA2751" s="20"/>
      <c r="AB2751" s="20"/>
      <c r="AC2751" s="20"/>
      <c r="AD2751" s="20"/>
      <c r="AE2751" s="12"/>
      <c r="AF2751" s="12"/>
    </row>
    <row r="2752" spans="1:32" ht="15" customHeight="1">
      <c r="A2752" s="14"/>
      <c r="B2752" s="3"/>
      <c r="C2752" s="20" t="s">
        <v>163</v>
      </c>
      <c r="D2752" s="21" t="s">
        <v>163</v>
      </c>
      <c r="E2752" s="21" t="s">
        <v>163</v>
      </c>
      <c r="F2752" s="22"/>
      <c r="G2752" s="21" t="s">
        <v>163</v>
      </c>
      <c r="H2752" s="20" t="s">
        <v>163</v>
      </c>
      <c r="I2752" s="23" t="s">
        <v>163</v>
      </c>
      <c r="J2752" s="23" t="s">
        <v>163</v>
      </c>
      <c r="K2752" s="24" t="s">
        <v>163</v>
      </c>
      <c r="L2752" s="20" t="s">
        <v>163</v>
      </c>
      <c r="R2752" s="5"/>
      <c r="S2752" s="20"/>
      <c r="T2752" s="20"/>
      <c r="U2752" s="20"/>
      <c r="V2752" s="20"/>
      <c r="W2752" s="20"/>
      <c r="X2752" s="20"/>
      <c r="Y2752" s="20"/>
      <c r="Z2752" s="20"/>
      <c r="AA2752" s="20"/>
      <c r="AB2752" s="20"/>
      <c r="AC2752" s="20"/>
      <c r="AD2752" s="20"/>
      <c r="AE2752" s="12"/>
      <c r="AF2752" s="12"/>
    </row>
    <row r="2753" spans="1:32" ht="15" customHeight="1">
      <c r="A2753" s="14"/>
      <c r="B2753" s="3"/>
      <c r="C2753" s="20" t="s">
        <v>163</v>
      </c>
      <c r="D2753" s="21" t="s">
        <v>163</v>
      </c>
      <c r="E2753" s="21" t="s">
        <v>163</v>
      </c>
      <c r="F2753" s="22"/>
      <c r="G2753" s="21" t="s">
        <v>163</v>
      </c>
      <c r="H2753" s="20" t="s">
        <v>163</v>
      </c>
      <c r="I2753" s="23" t="s">
        <v>163</v>
      </c>
      <c r="J2753" s="23" t="s">
        <v>163</v>
      </c>
      <c r="K2753" s="24" t="s">
        <v>163</v>
      </c>
      <c r="L2753" s="20" t="s">
        <v>163</v>
      </c>
      <c r="R2753" s="5"/>
      <c r="S2753" s="20"/>
      <c r="T2753" s="20"/>
      <c r="U2753" s="20"/>
      <c r="V2753" s="20"/>
      <c r="W2753" s="20"/>
      <c r="X2753" s="20"/>
      <c r="Y2753" s="20"/>
      <c r="Z2753" s="20"/>
      <c r="AA2753" s="20"/>
      <c r="AB2753" s="20"/>
      <c r="AC2753" s="20"/>
      <c r="AD2753" s="20"/>
      <c r="AE2753" s="12"/>
      <c r="AF2753" s="12"/>
    </row>
    <row r="2754" spans="1:32" ht="15" customHeight="1">
      <c r="A2754" s="14"/>
      <c r="B2754" s="3"/>
      <c r="C2754" s="20" t="s">
        <v>163</v>
      </c>
      <c r="D2754" s="21" t="s">
        <v>163</v>
      </c>
      <c r="E2754" s="21" t="s">
        <v>163</v>
      </c>
      <c r="F2754" s="22"/>
      <c r="G2754" s="21" t="s">
        <v>163</v>
      </c>
      <c r="H2754" s="20" t="s">
        <v>163</v>
      </c>
      <c r="I2754" s="23" t="s">
        <v>163</v>
      </c>
      <c r="J2754" s="23" t="s">
        <v>163</v>
      </c>
      <c r="K2754" s="24" t="s">
        <v>163</v>
      </c>
      <c r="L2754" s="20" t="s">
        <v>163</v>
      </c>
      <c r="R2754" s="5"/>
      <c r="S2754" s="20"/>
      <c r="T2754" s="20"/>
      <c r="U2754" s="20"/>
      <c r="V2754" s="20"/>
      <c r="W2754" s="20"/>
      <c r="X2754" s="20"/>
      <c r="Y2754" s="20"/>
      <c r="Z2754" s="20"/>
      <c r="AA2754" s="20"/>
      <c r="AB2754" s="20"/>
      <c r="AC2754" s="20"/>
      <c r="AD2754" s="20"/>
      <c r="AE2754" s="12"/>
      <c r="AF2754" s="12"/>
    </row>
    <row r="2755" spans="1:32" ht="15" customHeight="1">
      <c r="A2755" s="14"/>
      <c r="B2755" s="3"/>
      <c r="C2755" s="20" t="s">
        <v>163</v>
      </c>
      <c r="D2755" s="21" t="s">
        <v>163</v>
      </c>
      <c r="E2755" s="21" t="s">
        <v>163</v>
      </c>
      <c r="F2755" s="22"/>
      <c r="G2755" s="21" t="s">
        <v>163</v>
      </c>
      <c r="H2755" s="20" t="s">
        <v>163</v>
      </c>
      <c r="I2755" s="23" t="s">
        <v>163</v>
      </c>
      <c r="J2755" s="23" t="s">
        <v>163</v>
      </c>
      <c r="K2755" s="24" t="s">
        <v>163</v>
      </c>
      <c r="L2755" s="20" t="s">
        <v>163</v>
      </c>
      <c r="R2755" s="5"/>
      <c r="S2755" s="20"/>
      <c r="T2755" s="20"/>
      <c r="U2755" s="20"/>
      <c r="V2755" s="20"/>
      <c r="W2755" s="20"/>
      <c r="X2755" s="20"/>
      <c r="Y2755" s="20"/>
      <c r="Z2755" s="20"/>
      <c r="AA2755" s="20"/>
      <c r="AB2755" s="20"/>
      <c r="AC2755" s="20"/>
      <c r="AD2755" s="20"/>
      <c r="AE2755" s="12"/>
      <c r="AF2755" s="12"/>
    </row>
    <row r="2756" spans="1:32" ht="15" customHeight="1">
      <c r="A2756" s="14"/>
      <c r="B2756" s="3"/>
      <c r="C2756" s="20" t="s">
        <v>163</v>
      </c>
      <c r="D2756" s="21" t="s">
        <v>163</v>
      </c>
      <c r="E2756" s="21" t="s">
        <v>163</v>
      </c>
      <c r="F2756" s="22"/>
      <c r="G2756" s="21" t="s">
        <v>163</v>
      </c>
      <c r="H2756" s="20" t="s">
        <v>163</v>
      </c>
      <c r="I2756" s="23" t="s">
        <v>163</v>
      </c>
      <c r="J2756" s="23" t="s">
        <v>163</v>
      </c>
      <c r="K2756" s="24" t="s">
        <v>163</v>
      </c>
      <c r="L2756" s="20" t="s">
        <v>163</v>
      </c>
      <c r="R2756" s="5"/>
      <c r="S2756" s="20"/>
      <c r="T2756" s="20"/>
      <c r="U2756" s="20"/>
      <c r="V2756" s="20"/>
      <c r="W2756" s="20"/>
      <c r="X2756" s="20"/>
      <c r="Y2756" s="20"/>
      <c r="Z2756" s="20"/>
      <c r="AA2756" s="20"/>
      <c r="AB2756" s="20"/>
      <c r="AC2756" s="20"/>
      <c r="AD2756" s="20"/>
      <c r="AE2756" s="12"/>
      <c r="AF2756" s="12"/>
    </row>
    <row r="2757" spans="1:32" ht="15" customHeight="1">
      <c r="A2757" s="14"/>
      <c r="B2757" s="3"/>
      <c r="C2757" s="20" t="s">
        <v>163</v>
      </c>
      <c r="D2757" s="21" t="s">
        <v>163</v>
      </c>
      <c r="E2757" s="21" t="s">
        <v>163</v>
      </c>
      <c r="F2757" s="22"/>
      <c r="G2757" s="21" t="s">
        <v>163</v>
      </c>
      <c r="H2757" s="20" t="s">
        <v>163</v>
      </c>
      <c r="I2757" s="23" t="s">
        <v>163</v>
      </c>
      <c r="J2757" s="23" t="s">
        <v>163</v>
      </c>
      <c r="K2757" s="24" t="s">
        <v>163</v>
      </c>
      <c r="L2757" s="20" t="s">
        <v>163</v>
      </c>
      <c r="R2757" s="5"/>
      <c r="S2757" s="20"/>
      <c r="T2757" s="20"/>
      <c r="U2757" s="20"/>
      <c r="V2757" s="20"/>
      <c r="W2757" s="20"/>
      <c r="X2757" s="20"/>
      <c r="Y2757" s="20"/>
      <c r="Z2757" s="20"/>
      <c r="AA2757" s="20"/>
      <c r="AB2757" s="20"/>
      <c r="AC2757" s="20"/>
      <c r="AD2757" s="20"/>
      <c r="AE2757" s="12"/>
      <c r="AF2757" s="12"/>
    </row>
    <row r="2758" spans="1:32" ht="15" customHeight="1">
      <c r="A2758" s="14"/>
      <c r="B2758" s="3"/>
      <c r="C2758" s="20" t="s">
        <v>163</v>
      </c>
      <c r="D2758" s="21" t="s">
        <v>163</v>
      </c>
      <c r="E2758" s="21" t="s">
        <v>163</v>
      </c>
      <c r="F2758" s="22"/>
      <c r="G2758" s="21" t="s">
        <v>163</v>
      </c>
      <c r="H2758" s="20" t="s">
        <v>163</v>
      </c>
      <c r="I2758" s="23" t="s">
        <v>163</v>
      </c>
      <c r="J2758" s="23" t="s">
        <v>163</v>
      </c>
      <c r="K2758" s="24" t="s">
        <v>163</v>
      </c>
      <c r="L2758" s="20" t="s">
        <v>163</v>
      </c>
      <c r="R2758" s="5"/>
      <c r="S2758" s="20"/>
      <c r="T2758" s="20"/>
      <c r="U2758" s="20"/>
      <c r="V2758" s="20"/>
      <c r="W2758" s="20"/>
      <c r="X2758" s="20"/>
      <c r="Y2758" s="20"/>
      <c r="Z2758" s="20"/>
      <c r="AA2758" s="20"/>
      <c r="AB2758" s="20"/>
      <c r="AC2758" s="20"/>
      <c r="AD2758" s="20"/>
      <c r="AE2758" s="12"/>
      <c r="AF2758" s="12"/>
    </row>
    <row r="2759" spans="1:32" ht="15" customHeight="1">
      <c r="A2759" s="14"/>
      <c r="B2759" s="3"/>
      <c r="C2759" s="20" t="s">
        <v>163</v>
      </c>
      <c r="D2759" s="21" t="s">
        <v>163</v>
      </c>
      <c r="E2759" s="21" t="s">
        <v>163</v>
      </c>
      <c r="F2759" s="22"/>
      <c r="G2759" s="21" t="s">
        <v>163</v>
      </c>
      <c r="H2759" s="20" t="s">
        <v>163</v>
      </c>
      <c r="I2759" s="23" t="s">
        <v>163</v>
      </c>
      <c r="J2759" s="23" t="s">
        <v>163</v>
      </c>
      <c r="K2759" s="24" t="s">
        <v>163</v>
      </c>
      <c r="L2759" s="20" t="s">
        <v>163</v>
      </c>
      <c r="R2759" s="5"/>
      <c r="S2759" s="20"/>
      <c r="T2759" s="20"/>
      <c r="U2759" s="20"/>
      <c r="V2759" s="20"/>
      <c r="W2759" s="20"/>
      <c r="X2759" s="20"/>
      <c r="Y2759" s="20"/>
      <c r="Z2759" s="20"/>
      <c r="AA2759" s="20"/>
      <c r="AB2759" s="20"/>
      <c r="AC2759" s="20"/>
      <c r="AD2759" s="20"/>
      <c r="AE2759" s="12"/>
      <c r="AF2759" s="12"/>
    </row>
    <row r="2760" spans="1:32" ht="15" customHeight="1">
      <c r="A2760" s="14"/>
      <c r="B2760" s="3"/>
      <c r="C2760" s="20" t="s">
        <v>163</v>
      </c>
      <c r="D2760" s="21" t="s">
        <v>163</v>
      </c>
      <c r="E2760" s="21" t="s">
        <v>163</v>
      </c>
      <c r="F2760" s="22"/>
      <c r="G2760" s="21" t="s">
        <v>163</v>
      </c>
      <c r="H2760" s="20" t="s">
        <v>163</v>
      </c>
      <c r="I2760" s="23" t="s">
        <v>163</v>
      </c>
      <c r="J2760" s="23" t="s">
        <v>163</v>
      </c>
      <c r="K2760" s="24" t="s">
        <v>163</v>
      </c>
      <c r="L2760" s="20" t="s">
        <v>163</v>
      </c>
      <c r="R2760" s="5"/>
      <c r="S2760" s="20"/>
      <c r="T2760" s="20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12"/>
      <c r="AF2760" s="12"/>
    </row>
    <row r="2761" spans="1:32" ht="15" customHeight="1">
      <c r="A2761" s="14"/>
      <c r="B2761" s="3"/>
      <c r="C2761" s="20" t="s">
        <v>163</v>
      </c>
      <c r="D2761" s="21" t="s">
        <v>163</v>
      </c>
      <c r="E2761" s="21" t="s">
        <v>163</v>
      </c>
      <c r="F2761" s="22"/>
      <c r="G2761" s="21" t="s">
        <v>163</v>
      </c>
      <c r="H2761" s="20" t="s">
        <v>163</v>
      </c>
      <c r="I2761" s="23" t="s">
        <v>163</v>
      </c>
      <c r="J2761" s="23" t="s">
        <v>163</v>
      </c>
      <c r="K2761" s="24" t="s">
        <v>163</v>
      </c>
      <c r="L2761" s="20" t="s">
        <v>163</v>
      </c>
      <c r="R2761" s="5"/>
      <c r="S2761" s="20"/>
      <c r="T2761" s="20"/>
      <c r="U2761" s="20"/>
      <c r="V2761" s="20"/>
      <c r="W2761" s="20"/>
      <c r="X2761" s="20"/>
      <c r="Y2761" s="20"/>
      <c r="Z2761" s="20"/>
      <c r="AA2761" s="20"/>
      <c r="AB2761" s="20"/>
      <c r="AC2761" s="20"/>
      <c r="AD2761" s="20"/>
      <c r="AE2761" s="12"/>
      <c r="AF2761" s="12"/>
    </row>
    <row r="2762" spans="1:32" ht="15" customHeight="1">
      <c r="A2762" s="14"/>
      <c r="B2762" s="3"/>
      <c r="C2762" s="20" t="s">
        <v>163</v>
      </c>
      <c r="D2762" s="21" t="s">
        <v>163</v>
      </c>
      <c r="E2762" s="21" t="s">
        <v>163</v>
      </c>
      <c r="F2762" s="22"/>
      <c r="G2762" s="21" t="s">
        <v>163</v>
      </c>
      <c r="H2762" s="20" t="s">
        <v>163</v>
      </c>
      <c r="I2762" s="23" t="s">
        <v>163</v>
      </c>
      <c r="J2762" s="23" t="s">
        <v>163</v>
      </c>
      <c r="K2762" s="24" t="s">
        <v>163</v>
      </c>
      <c r="L2762" s="20" t="s">
        <v>163</v>
      </c>
      <c r="R2762" s="5"/>
      <c r="S2762" s="20"/>
      <c r="T2762" s="20"/>
      <c r="U2762" s="20"/>
      <c r="V2762" s="20"/>
      <c r="W2762" s="20"/>
      <c r="X2762" s="20"/>
      <c r="Y2762" s="20"/>
      <c r="Z2762" s="20"/>
      <c r="AA2762" s="20"/>
      <c r="AB2762" s="20"/>
      <c r="AC2762" s="20"/>
      <c r="AD2762" s="20"/>
      <c r="AE2762" s="12"/>
      <c r="AF2762" s="12"/>
    </row>
    <row r="2763" spans="1:32" ht="15" customHeight="1">
      <c r="A2763" s="14"/>
      <c r="B2763" s="3"/>
      <c r="C2763" s="20" t="s">
        <v>163</v>
      </c>
      <c r="D2763" s="21" t="s">
        <v>163</v>
      </c>
      <c r="E2763" s="21" t="s">
        <v>163</v>
      </c>
      <c r="F2763" s="22"/>
      <c r="G2763" s="21" t="s">
        <v>163</v>
      </c>
      <c r="H2763" s="20" t="s">
        <v>163</v>
      </c>
      <c r="I2763" s="23" t="s">
        <v>163</v>
      </c>
      <c r="J2763" s="23" t="s">
        <v>163</v>
      </c>
      <c r="K2763" s="24" t="s">
        <v>163</v>
      </c>
      <c r="L2763" s="20" t="s">
        <v>163</v>
      </c>
      <c r="R2763" s="5"/>
      <c r="S2763" s="20"/>
      <c r="T2763" s="20"/>
      <c r="U2763" s="20"/>
      <c r="V2763" s="20"/>
      <c r="W2763" s="20"/>
      <c r="X2763" s="20"/>
      <c r="Y2763" s="20"/>
      <c r="Z2763" s="20"/>
      <c r="AA2763" s="20"/>
      <c r="AB2763" s="20"/>
      <c r="AC2763" s="20"/>
      <c r="AD2763" s="20"/>
      <c r="AE2763" s="12"/>
      <c r="AF2763" s="12"/>
    </row>
    <row r="2764" spans="1:32" ht="15" customHeight="1">
      <c r="A2764" s="14"/>
      <c r="B2764" s="3"/>
      <c r="C2764" s="20" t="s">
        <v>163</v>
      </c>
      <c r="D2764" s="21" t="s">
        <v>163</v>
      </c>
      <c r="E2764" s="21" t="s">
        <v>163</v>
      </c>
      <c r="F2764" s="22"/>
      <c r="G2764" s="21" t="s">
        <v>163</v>
      </c>
      <c r="H2764" s="20" t="s">
        <v>163</v>
      </c>
      <c r="I2764" s="23" t="s">
        <v>163</v>
      </c>
      <c r="J2764" s="23" t="s">
        <v>163</v>
      </c>
      <c r="K2764" s="24" t="s">
        <v>163</v>
      </c>
      <c r="L2764" s="20" t="s">
        <v>163</v>
      </c>
      <c r="R2764" s="5"/>
      <c r="S2764" s="20"/>
      <c r="T2764" s="20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/>
      <c r="AE2764" s="12"/>
      <c r="AF2764" s="12"/>
    </row>
    <row r="2765" spans="1:32" ht="15" customHeight="1">
      <c r="A2765" s="14"/>
      <c r="B2765" s="3"/>
      <c r="C2765" s="20" t="s">
        <v>163</v>
      </c>
      <c r="D2765" s="21" t="s">
        <v>163</v>
      </c>
      <c r="E2765" s="21" t="s">
        <v>163</v>
      </c>
      <c r="F2765" s="22"/>
      <c r="G2765" s="21" t="s">
        <v>163</v>
      </c>
      <c r="H2765" s="20" t="s">
        <v>163</v>
      </c>
      <c r="I2765" s="23" t="s">
        <v>163</v>
      </c>
      <c r="J2765" s="23" t="s">
        <v>163</v>
      </c>
      <c r="K2765" s="24" t="s">
        <v>163</v>
      </c>
      <c r="L2765" s="20" t="s">
        <v>163</v>
      </c>
      <c r="R2765" s="5"/>
      <c r="S2765" s="20"/>
      <c r="T2765" s="20"/>
      <c r="U2765" s="20"/>
      <c r="V2765" s="20"/>
      <c r="W2765" s="20"/>
      <c r="X2765" s="20"/>
      <c r="Y2765" s="20"/>
      <c r="Z2765" s="20"/>
      <c r="AA2765" s="20"/>
      <c r="AB2765" s="20"/>
      <c r="AC2765" s="20"/>
      <c r="AD2765" s="20"/>
      <c r="AE2765" s="12"/>
      <c r="AF2765" s="12"/>
    </row>
    <row r="2766" spans="1:32" ht="15" customHeight="1">
      <c r="A2766" s="14"/>
      <c r="B2766" s="3"/>
      <c r="C2766" s="20" t="s">
        <v>163</v>
      </c>
      <c r="D2766" s="21" t="s">
        <v>163</v>
      </c>
      <c r="E2766" s="21" t="s">
        <v>163</v>
      </c>
      <c r="F2766" s="22"/>
      <c r="G2766" s="21" t="s">
        <v>163</v>
      </c>
      <c r="H2766" s="20" t="s">
        <v>163</v>
      </c>
      <c r="I2766" s="23" t="s">
        <v>163</v>
      </c>
      <c r="J2766" s="23" t="s">
        <v>163</v>
      </c>
      <c r="K2766" s="24" t="s">
        <v>163</v>
      </c>
      <c r="L2766" s="20" t="s">
        <v>163</v>
      </c>
      <c r="R2766" s="5"/>
      <c r="S2766" s="20"/>
      <c r="T2766" s="20"/>
      <c r="U2766" s="20"/>
      <c r="V2766" s="20"/>
      <c r="W2766" s="20"/>
      <c r="X2766" s="20"/>
      <c r="Y2766" s="20"/>
      <c r="Z2766" s="20"/>
      <c r="AA2766" s="20"/>
      <c r="AB2766" s="20"/>
      <c r="AC2766" s="20"/>
      <c r="AD2766" s="20"/>
      <c r="AE2766" s="12"/>
      <c r="AF2766" s="12"/>
    </row>
    <row r="2767" spans="1:32" ht="15" customHeight="1">
      <c r="A2767" s="14"/>
      <c r="B2767" s="3"/>
      <c r="C2767" s="20" t="s">
        <v>163</v>
      </c>
      <c r="D2767" s="21" t="s">
        <v>163</v>
      </c>
      <c r="E2767" s="21" t="s">
        <v>163</v>
      </c>
      <c r="F2767" s="22"/>
      <c r="G2767" s="21" t="s">
        <v>163</v>
      </c>
      <c r="H2767" s="20" t="s">
        <v>163</v>
      </c>
      <c r="I2767" s="23" t="s">
        <v>163</v>
      </c>
      <c r="J2767" s="23" t="s">
        <v>163</v>
      </c>
      <c r="K2767" s="24" t="s">
        <v>163</v>
      </c>
      <c r="L2767" s="20" t="s">
        <v>163</v>
      </c>
      <c r="R2767" s="5"/>
      <c r="S2767" s="20"/>
      <c r="T2767" s="20"/>
      <c r="U2767" s="20"/>
      <c r="V2767" s="20"/>
      <c r="W2767" s="20"/>
      <c r="X2767" s="20"/>
      <c r="Y2767" s="20"/>
      <c r="Z2767" s="20"/>
      <c r="AA2767" s="20"/>
      <c r="AB2767" s="20"/>
      <c r="AC2767" s="20"/>
      <c r="AD2767" s="20"/>
      <c r="AE2767" s="12"/>
      <c r="AF2767" s="12"/>
    </row>
    <row r="2768" spans="1:32" ht="15" customHeight="1">
      <c r="A2768" s="14"/>
      <c r="B2768" s="3"/>
      <c r="C2768" s="20" t="s">
        <v>163</v>
      </c>
      <c r="D2768" s="21" t="s">
        <v>163</v>
      </c>
      <c r="E2768" s="21" t="s">
        <v>163</v>
      </c>
      <c r="F2768" s="22"/>
      <c r="G2768" s="21" t="s">
        <v>163</v>
      </c>
      <c r="H2768" s="20" t="s">
        <v>163</v>
      </c>
      <c r="I2768" s="23" t="s">
        <v>163</v>
      </c>
      <c r="J2768" s="23" t="s">
        <v>163</v>
      </c>
      <c r="K2768" s="24" t="s">
        <v>163</v>
      </c>
      <c r="L2768" s="20" t="s">
        <v>163</v>
      </c>
      <c r="R2768" s="5"/>
      <c r="S2768" s="20"/>
      <c r="T2768" s="20"/>
      <c r="U2768" s="20"/>
      <c r="V2768" s="20"/>
      <c r="W2768" s="20"/>
      <c r="X2768" s="20"/>
      <c r="Y2768" s="20"/>
      <c r="Z2768" s="20"/>
      <c r="AA2768" s="20"/>
      <c r="AB2768" s="20"/>
      <c r="AC2768" s="20"/>
      <c r="AD2768" s="20"/>
      <c r="AE2768" s="12"/>
      <c r="AF2768" s="12"/>
    </row>
    <row r="2769" spans="1:32" ht="15" customHeight="1">
      <c r="A2769" s="14"/>
      <c r="B2769" s="3"/>
      <c r="C2769" s="20" t="s">
        <v>163</v>
      </c>
      <c r="D2769" s="21" t="s">
        <v>163</v>
      </c>
      <c r="E2769" s="21" t="s">
        <v>163</v>
      </c>
      <c r="F2769" s="22"/>
      <c r="G2769" s="21" t="s">
        <v>163</v>
      </c>
      <c r="H2769" s="20" t="s">
        <v>163</v>
      </c>
      <c r="I2769" s="23" t="s">
        <v>163</v>
      </c>
      <c r="J2769" s="23" t="s">
        <v>163</v>
      </c>
      <c r="K2769" s="24" t="s">
        <v>163</v>
      </c>
      <c r="L2769" s="20" t="s">
        <v>163</v>
      </c>
      <c r="R2769" s="5"/>
      <c r="S2769" s="20"/>
      <c r="T2769" s="20"/>
      <c r="U2769" s="20"/>
      <c r="V2769" s="20"/>
      <c r="W2769" s="20"/>
      <c r="X2769" s="20"/>
      <c r="Y2769" s="20"/>
      <c r="Z2769" s="20"/>
      <c r="AA2769" s="20"/>
      <c r="AB2769" s="20"/>
      <c r="AC2769" s="20"/>
      <c r="AD2769" s="20"/>
      <c r="AE2769" s="12"/>
      <c r="AF2769" s="12"/>
    </row>
    <row r="2770" spans="1:32" ht="15" customHeight="1">
      <c r="A2770" s="14"/>
      <c r="B2770" s="3"/>
      <c r="C2770" s="20" t="s">
        <v>163</v>
      </c>
      <c r="D2770" s="21" t="s">
        <v>163</v>
      </c>
      <c r="E2770" s="21" t="s">
        <v>163</v>
      </c>
      <c r="F2770" s="22"/>
      <c r="G2770" s="21" t="s">
        <v>163</v>
      </c>
      <c r="H2770" s="20" t="s">
        <v>163</v>
      </c>
      <c r="I2770" s="23" t="s">
        <v>163</v>
      </c>
      <c r="J2770" s="23" t="s">
        <v>163</v>
      </c>
      <c r="K2770" s="24" t="s">
        <v>163</v>
      </c>
      <c r="L2770" s="20" t="s">
        <v>163</v>
      </c>
      <c r="R2770" s="5"/>
      <c r="S2770" s="20"/>
      <c r="T2770" s="20"/>
      <c r="U2770" s="20"/>
      <c r="V2770" s="20"/>
      <c r="W2770" s="20"/>
      <c r="X2770" s="20"/>
      <c r="Y2770" s="20"/>
      <c r="Z2770" s="20"/>
      <c r="AA2770" s="20"/>
      <c r="AB2770" s="20"/>
      <c r="AC2770" s="20"/>
      <c r="AD2770" s="20"/>
      <c r="AE2770" s="12"/>
      <c r="AF2770" s="12"/>
    </row>
    <row r="2771" spans="1:32" ht="15" customHeight="1">
      <c r="A2771" s="14"/>
      <c r="B2771" s="3"/>
      <c r="C2771" s="20" t="s">
        <v>163</v>
      </c>
      <c r="D2771" s="21" t="s">
        <v>163</v>
      </c>
      <c r="E2771" s="21" t="s">
        <v>163</v>
      </c>
      <c r="F2771" s="22"/>
      <c r="G2771" s="21" t="s">
        <v>163</v>
      </c>
      <c r="H2771" s="20" t="s">
        <v>163</v>
      </c>
      <c r="I2771" s="23" t="s">
        <v>163</v>
      </c>
      <c r="J2771" s="23" t="s">
        <v>163</v>
      </c>
      <c r="K2771" s="24" t="s">
        <v>163</v>
      </c>
      <c r="L2771" s="20" t="s">
        <v>163</v>
      </c>
      <c r="R2771" s="5"/>
      <c r="S2771" s="20"/>
      <c r="T2771" s="20"/>
      <c r="U2771" s="20"/>
      <c r="V2771" s="20"/>
      <c r="W2771" s="20"/>
      <c r="X2771" s="20"/>
      <c r="Y2771" s="20"/>
      <c r="Z2771" s="20"/>
      <c r="AA2771" s="20"/>
      <c r="AB2771" s="20"/>
      <c r="AC2771" s="20"/>
      <c r="AD2771" s="20"/>
      <c r="AE2771" s="12"/>
      <c r="AF2771" s="12"/>
    </row>
    <row r="2772" spans="1:32" ht="15" customHeight="1">
      <c r="A2772" s="14"/>
      <c r="B2772" s="3"/>
      <c r="C2772" s="20" t="s">
        <v>163</v>
      </c>
      <c r="D2772" s="21" t="s">
        <v>163</v>
      </c>
      <c r="E2772" s="21" t="s">
        <v>163</v>
      </c>
      <c r="F2772" s="22"/>
      <c r="G2772" s="21" t="s">
        <v>163</v>
      </c>
      <c r="H2772" s="20" t="s">
        <v>163</v>
      </c>
      <c r="I2772" s="23" t="s">
        <v>163</v>
      </c>
      <c r="J2772" s="23" t="s">
        <v>163</v>
      </c>
      <c r="K2772" s="24" t="s">
        <v>163</v>
      </c>
      <c r="L2772" s="20" t="s">
        <v>163</v>
      </c>
      <c r="R2772" s="5"/>
      <c r="S2772" s="20"/>
      <c r="T2772" s="20"/>
      <c r="U2772" s="20"/>
      <c r="V2772" s="20"/>
      <c r="W2772" s="20"/>
      <c r="X2772" s="20"/>
      <c r="Y2772" s="20"/>
      <c r="Z2772" s="20"/>
      <c r="AA2772" s="20"/>
      <c r="AB2772" s="20"/>
      <c r="AC2772" s="20"/>
      <c r="AD2772" s="20"/>
      <c r="AE2772" s="12"/>
      <c r="AF2772" s="12"/>
    </row>
    <row r="2773" spans="1:32" ht="15" customHeight="1">
      <c r="A2773" s="14"/>
      <c r="B2773" s="3"/>
      <c r="C2773" s="20" t="s">
        <v>163</v>
      </c>
      <c r="D2773" s="21" t="s">
        <v>163</v>
      </c>
      <c r="E2773" s="21" t="s">
        <v>163</v>
      </c>
      <c r="F2773" s="22"/>
      <c r="G2773" s="21" t="s">
        <v>163</v>
      </c>
      <c r="H2773" s="20" t="s">
        <v>163</v>
      </c>
      <c r="I2773" s="23" t="s">
        <v>163</v>
      </c>
      <c r="J2773" s="23" t="s">
        <v>163</v>
      </c>
      <c r="K2773" s="24" t="s">
        <v>163</v>
      </c>
      <c r="L2773" s="20" t="s">
        <v>163</v>
      </c>
      <c r="R2773" s="5"/>
      <c r="S2773" s="20"/>
      <c r="T2773" s="20"/>
      <c r="U2773" s="20"/>
      <c r="V2773" s="20"/>
      <c r="W2773" s="20"/>
      <c r="X2773" s="20"/>
      <c r="Y2773" s="20"/>
      <c r="Z2773" s="20"/>
      <c r="AA2773" s="20"/>
      <c r="AB2773" s="20"/>
      <c r="AC2773" s="20"/>
      <c r="AD2773" s="20"/>
      <c r="AE2773" s="12"/>
      <c r="AF2773" s="12"/>
    </row>
    <row r="2774" spans="1:32" ht="15" customHeight="1">
      <c r="A2774" s="14"/>
      <c r="B2774" s="3"/>
      <c r="C2774" s="20" t="s">
        <v>163</v>
      </c>
      <c r="D2774" s="21" t="s">
        <v>163</v>
      </c>
      <c r="E2774" s="21" t="s">
        <v>163</v>
      </c>
      <c r="F2774" s="22"/>
      <c r="G2774" s="21" t="s">
        <v>163</v>
      </c>
      <c r="H2774" s="20" t="s">
        <v>163</v>
      </c>
      <c r="I2774" s="23" t="s">
        <v>163</v>
      </c>
      <c r="J2774" s="23" t="s">
        <v>163</v>
      </c>
      <c r="K2774" s="24" t="s">
        <v>163</v>
      </c>
      <c r="L2774" s="20" t="s">
        <v>163</v>
      </c>
      <c r="R2774" s="5"/>
      <c r="S2774" s="20"/>
      <c r="T2774" s="20"/>
      <c r="U2774" s="20"/>
      <c r="V2774" s="20"/>
      <c r="W2774" s="20"/>
      <c r="X2774" s="20"/>
      <c r="Y2774" s="20"/>
      <c r="Z2774" s="20"/>
      <c r="AA2774" s="20"/>
      <c r="AB2774" s="20"/>
      <c r="AC2774" s="20"/>
      <c r="AD2774" s="20"/>
      <c r="AE2774" s="12"/>
      <c r="AF2774" s="12"/>
    </row>
    <row r="2775" spans="1:32" ht="15" customHeight="1">
      <c r="A2775" s="14"/>
      <c r="B2775" s="3"/>
      <c r="C2775" s="20" t="s">
        <v>163</v>
      </c>
      <c r="D2775" s="21" t="s">
        <v>163</v>
      </c>
      <c r="E2775" s="21" t="s">
        <v>163</v>
      </c>
      <c r="F2775" s="22"/>
      <c r="G2775" s="21" t="s">
        <v>163</v>
      </c>
      <c r="H2775" s="20" t="s">
        <v>163</v>
      </c>
      <c r="I2775" s="23" t="s">
        <v>163</v>
      </c>
      <c r="J2775" s="23" t="s">
        <v>163</v>
      </c>
      <c r="K2775" s="24" t="s">
        <v>163</v>
      </c>
      <c r="L2775" s="20" t="s">
        <v>163</v>
      </c>
      <c r="R2775" s="5"/>
      <c r="S2775" s="20"/>
      <c r="T2775" s="20"/>
      <c r="U2775" s="20"/>
      <c r="V2775" s="20"/>
      <c r="W2775" s="20"/>
      <c r="X2775" s="20"/>
      <c r="Y2775" s="20"/>
      <c r="Z2775" s="20"/>
      <c r="AA2775" s="20"/>
      <c r="AB2775" s="20"/>
      <c r="AC2775" s="20"/>
      <c r="AD2775" s="20"/>
      <c r="AE2775" s="12"/>
      <c r="AF2775" s="12"/>
    </row>
    <row r="2776" spans="1:32" ht="15" customHeight="1">
      <c r="A2776" s="14"/>
      <c r="B2776" s="3"/>
      <c r="C2776" s="20" t="s">
        <v>163</v>
      </c>
      <c r="D2776" s="21" t="s">
        <v>163</v>
      </c>
      <c r="E2776" s="21" t="s">
        <v>163</v>
      </c>
      <c r="F2776" s="22"/>
      <c r="G2776" s="21" t="s">
        <v>163</v>
      </c>
      <c r="H2776" s="20" t="s">
        <v>163</v>
      </c>
      <c r="I2776" s="23" t="s">
        <v>163</v>
      </c>
      <c r="J2776" s="23" t="s">
        <v>163</v>
      </c>
      <c r="K2776" s="24" t="s">
        <v>163</v>
      </c>
      <c r="L2776" s="20" t="s">
        <v>163</v>
      </c>
      <c r="R2776" s="5"/>
      <c r="S2776" s="20"/>
      <c r="T2776" s="20"/>
      <c r="U2776" s="20"/>
      <c r="V2776" s="20"/>
      <c r="W2776" s="20"/>
      <c r="X2776" s="20"/>
      <c r="Y2776" s="20"/>
      <c r="Z2776" s="20"/>
      <c r="AA2776" s="20"/>
      <c r="AB2776" s="20"/>
      <c r="AC2776" s="20"/>
      <c r="AD2776" s="20"/>
      <c r="AE2776" s="12"/>
      <c r="AF2776" s="12"/>
    </row>
    <row r="2777" spans="1:32" ht="15" customHeight="1">
      <c r="A2777" s="14"/>
      <c r="B2777" s="3"/>
      <c r="C2777" s="20" t="s">
        <v>163</v>
      </c>
      <c r="D2777" s="21" t="s">
        <v>163</v>
      </c>
      <c r="E2777" s="21" t="s">
        <v>163</v>
      </c>
      <c r="F2777" s="22"/>
      <c r="G2777" s="21" t="s">
        <v>163</v>
      </c>
      <c r="H2777" s="20" t="s">
        <v>163</v>
      </c>
      <c r="I2777" s="23" t="s">
        <v>163</v>
      </c>
      <c r="J2777" s="23" t="s">
        <v>163</v>
      </c>
      <c r="K2777" s="24" t="s">
        <v>163</v>
      </c>
      <c r="L2777" s="20" t="s">
        <v>163</v>
      </c>
      <c r="R2777" s="5"/>
      <c r="S2777" s="20"/>
      <c r="T2777" s="20"/>
      <c r="U2777" s="20"/>
      <c r="V2777" s="20"/>
      <c r="W2777" s="20"/>
      <c r="X2777" s="20"/>
      <c r="Y2777" s="20"/>
      <c r="Z2777" s="20"/>
      <c r="AA2777" s="20"/>
      <c r="AB2777" s="20"/>
      <c r="AC2777" s="20"/>
      <c r="AD2777" s="20"/>
      <c r="AE2777" s="12"/>
      <c r="AF2777" s="12"/>
    </row>
    <row r="2778" spans="1:32" ht="15" customHeight="1">
      <c r="A2778" s="14"/>
      <c r="B2778" s="3"/>
      <c r="C2778" s="20" t="s">
        <v>163</v>
      </c>
      <c r="D2778" s="21" t="s">
        <v>163</v>
      </c>
      <c r="E2778" s="21" t="s">
        <v>163</v>
      </c>
      <c r="F2778" s="22"/>
      <c r="G2778" s="21" t="s">
        <v>163</v>
      </c>
      <c r="H2778" s="20" t="s">
        <v>163</v>
      </c>
      <c r="I2778" s="23" t="s">
        <v>163</v>
      </c>
      <c r="J2778" s="23" t="s">
        <v>163</v>
      </c>
      <c r="K2778" s="24" t="s">
        <v>163</v>
      </c>
      <c r="L2778" s="20" t="s">
        <v>163</v>
      </c>
      <c r="R2778" s="5"/>
      <c r="S2778" s="20"/>
      <c r="T2778" s="20"/>
      <c r="U2778" s="20"/>
      <c r="V2778" s="20"/>
      <c r="W2778" s="20"/>
      <c r="X2778" s="20"/>
      <c r="Y2778" s="20"/>
      <c r="Z2778" s="20"/>
      <c r="AA2778" s="20"/>
      <c r="AB2778" s="20"/>
      <c r="AC2778" s="20"/>
      <c r="AD2778" s="20"/>
      <c r="AE2778" s="12"/>
      <c r="AF2778" s="12"/>
    </row>
    <row r="2779" spans="1:32" ht="15" customHeight="1">
      <c r="A2779" s="14"/>
      <c r="B2779" s="3"/>
      <c r="C2779" s="20" t="s">
        <v>163</v>
      </c>
      <c r="D2779" s="21" t="s">
        <v>163</v>
      </c>
      <c r="E2779" s="21" t="s">
        <v>163</v>
      </c>
      <c r="F2779" s="22"/>
      <c r="G2779" s="21" t="s">
        <v>163</v>
      </c>
      <c r="H2779" s="20" t="s">
        <v>163</v>
      </c>
      <c r="I2779" s="23" t="s">
        <v>163</v>
      </c>
      <c r="J2779" s="23" t="s">
        <v>163</v>
      </c>
      <c r="K2779" s="24" t="s">
        <v>163</v>
      </c>
      <c r="L2779" s="20" t="s">
        <v>163</v>
      </c>
      <c r="R2779" s="5"/>
      <c r="S2779" s="20"/>
      <c r="T2779" s="20"/>
      <c r="U2779" s="20"/>
      <c r="V2779" s="20"/>
      <c r="W2779" s="20"/>
      <c r="X2779" s="20"/>
      <c r="Y2779" s="20"/>
      <c r="Z2779" s="20"/>
      <c r="AA2779" s="20"/>
      <c r="AB2779" s="20"/>
      <c r="AC2779" s="20"/>
      <c r="AD2779" s="20"/>
      <c r="AE2779" s="12"/>
      <c r="AF2779" s="12"/>
    </row>
    <row r="2780" spans="1:32" ht="15" customHeight="1">
      <c r="A2780" s="14"/>
      <c r="B2780" s="3"/>
      <c r="C2780" s="20" t="s">
        <v>163</v>
      </c>
      <c r="D2780" s="21" t="s">
        <v>163</v>
      </c>
      <c r="E2780" s="21" t="s">
        <v>163</v>
      </c>
      <c r="F2780" s="22"/>
      <c r="G2780" s="21" t="s">
        <v>163</v>
      </c>
      <c r="H2780" s="20" t="s">
        <v>163</v>
      </c>
      <c r="I2780" s="23" t="s">
        <v>163</v>
      </c>
      <c r="J2780" s="23" t="s">
        <v>163</v>
      </c>
      <c r="K2780" s="24" t="s">
        <v>163</v>
      </c>
      <c r="L2780" s="20" t="s">
        <v>163</v>
      </c>
      <c r="R2780" s="5"/>
      <c r="S2780" s="20"/>
      <c r="T2780" s="20"/>
      <c r="U2780" s="20"/>
      <c r="V2780" s="20"/>
      <c r="W2780" s="20"/>
      <c r="X2780" s="20"/>
      <c r="Y2780" s="20"/>
      <c r="Z2780" s="20"/>
      <c r="AA2780" s="20"/>
      <c r="AB2780" s="20"/>
      <c r="AC2780" s="20"/>
      <c r="AD2780" s="20"/>
      <c r="AE2780" s="12"/>
      <c r="AF2780" s="12"/>
    </row>
    <row r="2781" spans="1:32" ht="15" customHeight="1">
      <c r="A2781" s="14"/>
      <c r="B2781" s="3"/>
      <c r="C2781" s="20" t="s">
        <v>163</v>
      </c>
      <c r="D2781" s="21" t="s">
        <v>163</v>
      </c>
      <c r="E2781" s="21" t="s">
        <v>163</v>
      </c>
      <c r="F2781" s="22"/>
      <c r="G2781" s="21" t="s">
        <v>163</v>
      </c>
      <c r="H2781" s="20" t="s">
        <v>163</v>
      </c>
      <c r="I2781" s="23" t="s">
        <v>163</v>
      </c>
      <c r="J2781" s="23" t="s">
        <v>163</v>
      </c>
      <c r="K2781" s="24" t="s">
        <v>163</v>
      </c>
      <c r="L2781" s="20" t="s">
        <v>163</v>
      </c>
      <c r="R2781" s="5"/>
      <c r="S2781" s="20"/>
      <c r="T2781" s="20"/>
      <c r="U2781" s="20"/>
      <c r="V2781" s="20"/>
      <c r="W2781" s="20"/>
      <c r="X2781" s="20"/>
      <c r="Y2781" s="20"/>
      <c r="Z2781" s="20"/>
      <c r="AA2781" s="20"/>
      <c r="AB2781" s="20"/>
      <c r="AC2781" s="20"/>
      <c r="AD2781" s="20"/>
      <c r="AE2781" s="12"/>
      <c r="AF2781" s="12"/>
    </row>
    <row r="2782" spans="1:32" ht="15" customHeight="1">
      <c r="A2782" s="14"/>
      <c r="B2782" s="3"/>
      <c r="C2782" s="20" t="s">
        <v>163</v>
      </c>
      <c r="D2782" s="21" t="s">
        <v>163</v>
      </c>
      <c r="E2782" s="21" t="s">
        <v>163</v>
      </c>
      <c r="F2782" s="22"/>
      <c r="G2782" s="21" t="s">
        <v>163</v>
      </c>
      <c r="H2782" s="20" t="s">
        <v>163</v>
      </c>
      <c r="I2782" s="23" t="s">
        <v>163</v>
      </c>
      <c r="J2782" s="23" t="s">
        <v>163</v>
      </c>
      <c r="K2782" s="24" t="s">
        <v>163</v>
      </c>
      <c r="L2782" s="20" t="s">
        <v>163</v>
      </c>
      <c r="R2782" s="5"/>
      <c r="S2782" s="20"/>
      <c r="T2782" s="20"/>
      <c r="U2782" s="20"/>
      <c r="V2782" s="20"/>
      <c r="W2782" s="20"/>
      <c r="X2782" s="20"/>
      <c r="Y2782" s="20"/>
      <c r="Z2782" s="20"/>
      <c r="AA2782" s="20"/>
      <c r="AB2782" s="20"/>
      <c r="AC2782" s="20"/>
      <c r="AD2782" s="20"/>
      <c r="AE2782" s="12"/>
      <c r="AF2782" s="12"/>
    </row>
    <row r="2783" spans="1:32" ht="15" customHeight="1">
      <c r="A2783" s="14"/>
      <c r="B2783" s="3"/>
      <c r="C2783" s="20" t="s">
        <v>163</v>
      </c>
      <c r="D2783" s="21" t="s">
        <v>163</v>
      </c>
      <c r="E2783" s="21" t="s">
        <v>163</v>
      </c>
      <c r="F2783" s="22"/>
      <c r="G2783" s="21" t="s">
        <v>163</v>
      </c>
      <c r="H2783" s="20" t="s">
        <v>163</v>
      </c>
      <c r="I2783" s="23" t="s">
        <v>163</v>
      </c>
      <c r="J2783" s="23" t="s">
        <v>163</v>
      </c>
      <c r="K2783" s="24" t="s">
        <v>163</v>
      </c>
      <c r="L2783" s="20" t="s">
        <v>163</v>
      </c>
      <c r="R2783" s="5"/>
      <c r="S2783" s="20"/>
      <c r="T2783" s="20"/>
      <c r="U2783" s="20"/>
      <c r="V2783" s="20"/>
      <c r="W2783" s="20"/>
      <c r="X2783" s="20"/>
      <c r="Y2783" s="20"/>
      <c r="Z2783" s="20"/>
      <c r="AA2783" s="20"/>
      <c r="AB2783" s="20"/>
      <c r="AC2783" s="20"/>
      <c r="AD2783" s="20"/>
      <c r="AE2783" s="12"/>
      <c r="AF2783" s="12"/>
    </row>
    <row r="2784" spans="1:32" ht="15" customHeight="1">
      <c r="A2784" s="14"/>
      <c r="B2784" s="3"/>
      <c r="C2784" s="20" t="s">
        <v>163</v>
      </c>
      <c r="D2784" s="21" t="s">
        <v>163</v>
      </c>
      <c r="E2784" s="21" t="s">
        <v>163</v>
      </c>
      <c r="F2784" s="22"/>
      <c r="G2784" s="21" t="s">
        <v>163</v>
      </c>
      <c r="H2784" s="20" t="s">
        <v>163</v>
      </c>
      <c r="I2784" s="23" t="s">
        <v>163</v>
      </c>
      <c r="J2784" s="23" t="s">
        <v>163</v>
      </c>
      <c r="K2784" s="24" t="s">
        <v>163</v>
      </c>
      <c r="L2784" s="20" t="s">
        <v>163</v>
      </c>
      <c r="R2784" s="5"/>
      <c r="S2784" s="20"/>
      <c r="T2784" s="20"/>
      <c r="U2784" s="20"/>
      <c r="V2784" s="20"/>
      <c r="W2784" s="20"/>
      <c r="X2784" s="20"/>
      <c r="Y2784" s="20"/>
      <c r="Z2784" s="20"/>
      <c r="AA2784" s="20"/>
      <c r="AB2784" s="20"/>
      <c r="AC2784" s="20"/>
      <c r="AD2784" s="20"/>
      <c r="AE2784" s="12"/>
      <c r="AF2784" s="12"/>
    </row>
    <row r="2785" spans="1:32" ht="15" customHeight="1">
      <c r="A2785" s="14"/>
      <c r="B2785" s="3"/>
      <c r="C2785" s="20" t="s">
        <v>163</v>
      </c>
      <c r="D2785" s="21" t="s">
        <v>163</v>
      </c>
      <c r="E2785" s="21" t="s">
        <v>163</v>
      </c>
      <c r="F2785" s="22"/>
      <c r="G2785" s="21" t="s">
        <v>163</v>
      </c>
      <c r="H2785" s="20" t="s">
        <v>163</v>
      </c>
      <c r="I2785" s="23" t="s">
        <v>163</v>
      </c>
      <c r="J2785" s="23" t="s">
        <v>163</v>
      </c>
      <c r="K2785" s="24" t="s">
        <v>163</v>
      </c>
      <c r="L2785" s="20" t="s">
        <v>163</v>
      </c>
      <c r="R2785" s="5"/>
      <c r="S2785" s="20"/>
      <c r="T2785" s="20"/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0"/>
      <c r="AE2785" s="12"/>
      <c r="AF2785" s="12"/>
    </row>
    <row r="2786" spans="1:32" ht="15" customHeight="1">
      <c r="A2786" s="14"/>
      <c r="B2786" s="3"/>
      <c r="C2786" s="20" t="s">
        <v>163</v>
      </c>
      <c r="D2786" s="21" t="s">
        <v>163</v>
      </c>
      <c r="E2786" s="21" t="s">
        <v>163</v>
      </c>
      <c r="F2786" s="22"/>
      <c r="G2786" s="21" t="s">
        <v>163</v>
      </c>
      <c r="H2786" s="20" t="s">
        <v>163</v>
      </c>
      <c r="I2786" s="23" t="s">
        <v>163</v>
      </c>
      <c r="J2786" s="23" t="s">
        <v>163</v>
      </c>
      <c r="K2786" s="24" t="s">
        <v>163</v>
      </c>
      <c r="L2786" s="20" t="s">
        <v>163</v>
      </c>
      <c r="R2786" s="5"/>
      <c r="S2786" s="20"/>
      <c r="T2786" s="20"/>
      <c r="U2786" s="20"/>
      <c r="V2786" s="20"/>
      <c r="W2786" s="20"/>
      <c r="X2786" s="20"/>
      <c r="Y2786" s="20"/>
      <c r="Z2786" s="20"/>
      <c r="AA2786" s="20"/>
      <c r="AB2786" s="20"/>
      <c r="AC2786" s="20"/>
      <c r="AD2786" s="20"/>
      <c r="AE2786" s="12"/>
      <c r="AF2786" s="12"/>
    </row>
    <row r="2787" spans="1:32" ht="15" customHeight="1">
      <c r="A2787" s="14"/>
      <c r="B2787" s="3"/>
      <c r="C2787" s="20" t="s">
        <v>163</v>
      </c>
      <c r="D2787" s="21" t="s">
        <v>163</v>
      </c>
      <c r="E2787" s="21" t="s">
        <v>163</v>
      </c>
      <c r="F2787" s="22"/>
      <c r="G2787" s="21" t="s">
        <v>163</v>
      </c>
      <c r="H2787" s="20" t="s">
        <v>163</v>
      </c>
      <c r="I2787" s="23" t="s">
        <v>163</v>
      </c>
      <c r="J2787" s="23" t="s">
        <v>163</v>
      </c>
      <c r="K2787" s="24" t="s">
        <v>163</v>
      </c>
      <c r="L2787" s="20" t="s">
        <v>163</v>
      </c>
      <c r="R2787" s="5"/>
      <c r="S2787" s="20"/>
      <c r="T2787" s="20"/>
      <c r="U2787" s="20"/>
      <c r="V2787" s="20"/>
      <c r="W2787" s="20"/>
      <c r="X2787" s="20"/>
      <c r="Y2787" s="20"/>
      <c r="Z2787" s="20"/>
      <c r="AA2787" s="20"/>
      <c r="AB2787" s="20"/>
      <c r="AC2787" s="20"/>
      <c r="AD2787" s="20"/>
      <c r="AE2787" s="12"/>
      <c r="AF2787" s="12"/>
    </row>
    <row r="2788" spans="1:32" ht="15" customHeight="1">
      <c r="A2788" s="14"/>
      <c r="B2788" s="3"/>
      <c r="C2788" s="20" t="s">
        <v>163</v>
      </c>
      <c r="D2788" s="21" t="s">
        <v>163</v>
      </c>
      <c r="E2788" s="21" t="s">
        <v>163</v>
      </c>
      <c r="F2788" s="22"/>
      <c r="G2788" s="21" t="s">
        <v>163</v>
      </c>
      <c r="H2788" s="20" t="s">
        <v>163</v>
      </c>
      <c r="I2788" s="23" t="s">
        <v>163</v>
      </c>
      <c r="J2788" s="23" t="s">
        <v>163</v>
      </c>
      <c r="K2788" s="24" t="s">
        <v>163</v>
      </c>
      <c r="L2788" s="20" t="s">
        <v>163</v>
      </c>
      <c r="R2788" s="5"/>
      <c r="S2788" s="20"/>
      <c r="T2788" s="20"/>
      <c r="U2788" s="20"/>
      <c r="V2788" s="20"/>
      <c r="W2788" s="20"/>
      <c r="X2788" s="20"/>
      <c r="Y2788" s="20"/>
      <c r="Z2788" s="20"/>
      <c r="AA2788" s="20"/>
      <c r="AB2788" s="20"/>
      <c r="AC2788" s="20"/>
      <c r="AD2788" s="20"/>
      <c r="AE2788" s="12"/>
      <c r="AF2788" s="12"/>
    </row>
    <row r="2789" spans="1:32" ht="15" customHeight="1">
      <c r="A2789" s="14"/>
      <c r="B2789" s="3"/>
      <c r="C2789" s="20" t="s">
        <v>163</v>
      </c>
      <c r="D2789" s="21" t="s">
        <v>163</v>
      </c>
      <c r="E2789" s="21" t="s">
        <v>163</v>
      </c>
      <c r="F2789" s="22"/>
      <c r="G2789" s="21" t="s">
        <v>163</v>
      </c>
      <c r="H2789" s="20" t="s">
        <v>163</v>
      </c>
      <c r="I2789" s="23" t="s">
        <v>163</v>
      </c>
      <c r="J2789" s="23" t="s">
        <v>163</v>
      </c>
      <c r="K2789" s="24" t="s">
        <v>163</v>
      </c>
      <c r="L2789" s="20" t="s">
        <v>163</v>
      </c>
      <c r="R2789" s="5"/>
      <c r="S2789" s="20"/>
      <c r="T2789" s="20"/>
      <c r="U2789" s="20"/>
      <c r="V2789" s="20"/>
      <c r="W2789" s="20"/>
      <c r="X2789" s="20"/>
      <c r="Y2789" s="20"/>
      <c r="Z2789" s="20"/>
      <c r="AA2789" s="20"/>
      <c r="AB2789" s="20"/>
      <c r="AC2789" s="20"/>
      <c r="AD2789" s="20"/>
      <c r="AE2789" s="12"/>
      <c r="AF2789" s="12"/>
    </row>
    <row r="2790" spans="1:32" ht="15" customHeight="1">
      <c r="A2790" s="14"/>
      <c r="B2790" s="3"/>
      <c r="C2790" s="20" t="s">
        <v>163</v>
      </c>
      <c r="D2790" s="21" t="s">
        <v>163</v>
      </c>
      <c r="E2790" s="21" t="s">
        <v>163</v>
      </c>
      <c r="F2790" s="22"/>
      <c r="G2790" s="21" t="s">
        <v>163</v>
      </c>
      <c r="H2790" s="20" t="s">
        <v>163</v>
      </c>
      <c r="I2790" s="23" t="s">
        <v>163</v>
      </c>
      <c r="J2790" s="23" t="s">
        <v>163</v>
      </c>
      <c r="K2790" s="24" t="s">
        <v>163</v>
      </c>
      <c r="L2790" s="20" t="s">
        <v>163</v>
      </c>
      <c r="R2790" s="5"/>
      <c r="S2790" s="20"/>
      <c r="T2790" s="20"/>
      <c r="U2790" s="20"/>
      <c r="V2790" s="20"/>
      <c r="W2790" s="20"/>
      <c r="X2790" s="20"/>
      <c r="Y2790" s="20"/>
      <c r="Z2790" s="20"/>
      <c r="AA2790" s="20"/>
      <c r="AB2790" s="20"/>
      <c r="AC2790" s="20"/>
      <c r="AD2790" s="20"/>
      <c r="AE2790" s="12"/>
      <c r="AF2790" s="12"/>
    </row>
    <row r="2791" spans="1:32" ht="15" customHeight="1">
      <c r="A2791" s="14"/>
      <c r="B2791" s="3"/>
      <c r="C2791" s="20" t="s">
        <v>163</v>
      </c>
      <c r="D2791" s="21" t="s">
        <v>163</v>
      </c>
      <c r="E2791" s="21" t="s">
        <v>163</v>
      </c>
      <c r="F2791" s="22"/>
      <c r="G2791" s="21" t="s">
        <v>163</v>
      </c>
      <c r="H2791" s="20" t="s">
        <v>163</v>
      </c>
      <c r="I2791" s="23" t="s">
        <v>163</v>
      </c>
      <c r="J2791" s="23" t="s">
        <v>163</v>
      </c>
      <c r="K2791" s="24" t="s">
        <v>163</v>
      </c>
      <c r="L2791" s="20" t="s">
        <v>163</v>
      </c>
      <c r="R2791" s="5"/>
      <c r="S2791" s="20"/>
      <c r="T2791" s="20"/>
      <c r="U2791" s="20"/>
      <c r="V2791" s="20"/>
      <c r="W2791" s="20"/>
      <c r="X2791" s="20"/>
      <c r="Y2791" s="20"/>
      <c r="Z2791" s="20"/>
      <c r="AA2791" s="20"/>
      <c r="AB2791" s="20"/>
      <c r="AC2791" s="20"/>
      <c r="AD2791" s="20"/>
      <c r="AE2791" s="12"/>
      <c r="AF2791" s="12"/>
    </row>
    <row r="2792" spans="1:32" ht="15" customHeight="1">
      <c r="A2792" s="14"/>
      <c r="B2792" s="3"/>
      <c r="C2792" s="20" t="s">
        <v>163</v>
      </c>
      <c r="D2792" s="21" t="s">
        <v>163</v>
      </c>
      <c r="E2792" s="21" t="s">
        <v>163</v>
      </c>
      <c r="F2792" s="22"/>
      <c r="G2792" s="21" t="s">
        <v>163</v>
      </c>
      <c r="H2792" s="20" t="s">
        <v>163</v>
      </c>
      <c r="I2792" s="23" t="s">
        <v>163</v>
      </c>
      <c r="J2792" s="23" t="s">
        <v>163</v>
      </c>
      <c r="K2792" s="24" t="s">
        <v>163</v>
      </c>
      <c r="L2792" s="20" t="s">
        <v>163</v>
      </c>
      <c r="R2792" s="5"/>
      <c r="S2792" s="20"/>
      <c r="T2792" s="20"/>
      <c r="U2792" s="20"/>
      <c r="V2792" s="20"/>
      <c r="W2792" s="20"/>
      <c r="X2792" s="20"/>
      <c r="Y2792" s="20"/>
      <c r="Z2792" s="20"/>
      <c r="AA2792" s="20"/>
      <c r="AB2792" s="20"/>
      <c r="AC2792" s="20"/>
      <c r="AD2792" s="20"/>
      <c r="AE2792" s="12"/>
      <c r="AF2792" s="12"/>
    </row>
    <row r="2793" spans="1:32" ht="15" customHeight="1">
      <c r="A2793" s="14"/>
      <c r="B2793" s="3"/>
      <c r="C2793" s="20" t="s">
        <v>163</v>
      </c>
      <c r="D2793" s="21" t="s">
        <v>163</v>
      </c>
      <c r="E2793" s="21" t="s">
        <v>163</v>
      </c>
      <c r="F2793" s="22"/>
      <c r="G2793" s="21" t="s">
        <v>163</v>
      </c>
      <c r="H2793" s="20" t="s">
        <v>163</v>
      </c>
      <c r="I2793" s="23" t="s">
        <v>163</v>
      </c>
      <c r="J2793" s="23" t="s">
        <v>163</v>
      </c>
      <c r="K2793" s="24" t="s">
        <v>163</v>
      </c>
      <c r="L2793" s="20" t="s">
        <v>163</v>
      </c>
      <c r="R2793" s="5"/>
      <c r="S2793" s="20"/>
      <c r="T2793" s="20"/>
      <c r="U2793" s="20"/>
      <c r="V2793" s="20"/>
      <c r="W2793" s="20"/>
      <c r="X2793" s="20"/>
      <c r="Y2793" s="20"/>
      <c r="Z2793" s="20"/>
      <c r="AA2793" s="20"/>
      <c r="AB2793" s="20"/>
      <c r="AC2793" s="20"/>
      <c r="AD2793" s="20"/>
      <c r="AE2793" s="12"/>
      <c r="AF2793" s="12"/>
    </row>
    <row r="2794" spans="1:32" ht="15" customHeight="1">
      <c r="A2794" s="14"/>
      <c r="B2794" s="3"/>
      <c r="C2794" s="20" t="s">
        <v>163</v>
      </c>
      <c r="D2794" s="21" t="s">
        <v>163</v>
      </c>
      <c r="E2794" s="21" t="s">
        <v>163</v>
      </c>
      <c r="F2794" s="22"/>
      <c r="G2794" s="21" t="s">
        <v>163</v>
      </c>
      <c r="H2794" s="20" t="s">
        <v>163</v>
      </c>
      <c r="I2794" s="23" t="s">
        <v>163</v>
      </c>
      <c r="J2794" s="23" t="s">
        <v>163</v>
      </c>
      <c r="K2794" s="24" t="s">
        <v>163</v>
      </c>
      <c r="L2794" s="20" t="s">
        <v>163</v>
      </c>
      <c r="R2794" s="5"/>
      <c r="S2794" s="20"/>
      <c r="T2794" s="20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0"/>
      <c r="AE2794" s="12"/>
      <c r="AF2794" s="12"/>
    </row>
    <row r="2795" spans="1:32" ht="15" customHeight="1">
      <c r="A2795" s="14"/>
      <c r="B2795" s="3"/>
      <c r="C2795" s="20" t="s">
        <v>163</v>
      </c>
      <c r="D2795" s="21" t="s">
        <v>163</v>
      </c>
      <c r="E2795" s="21" t="s">
        <v>163</v>
      </c>
      <c r="F2795" s="22"/>
      <c r="G2795" s="21" t="s">
        <v>163</v>
      </c>
      <c r="H2795" s="20" t="s">
        <v>163</v>
      </c>
      <c r="I2795" s="23" t="s">
        <v>163</v>
      </c>
      <c r="J2795" s="23" t="s">
        <v>163</v>
      </c>
      <c r="K2795" s="24" t="s">
        <v>163</v>
      </c>
      <c r="L2795" s="20" t="s">
        <v>163</v>
      </c>
      <c r="R2795" s="5"/>
      <c r="S2795" s="20"/>
      <c r="T2795" s="20"/>
      <c r="U2795" s="20"/>
      <c r="V2795" s="20"/>
      <c r="W2795" s="20"/>
      <c r="X2795" s="20"/>
      <c r="Y2795" s="20"/>
      <c r="Z2795" s="20"/>
      <c r="AA2795" s="20"/>
      <c r="AB2795" s="20"/>
      <c r="AC2795" s="20"/>
      <c r="AD2795" s="20"/>
      <c r="AE2795" s="12"/>
      <c r="AF2795" s="12"/>
    </row>
    <row r="2796" spans="1:32" ht="15" customHeight="1">
      <c r="A2796" s="14"/>
      <c r="B2796" s="3"/>
      <c r="C2796" s="20" t="s">
        <v>163</v>
      </c>
      <c r="D2796" s="21" t="s">
        <v>163</v>
      </c>
      <c r="E2796" s="21" t="s">
        <v>163</v>
      </c>
      <c r="F2796" s="22"/>
      <c r="G2796" s="21" t="s">
        <v>163</v>
      </c>
      <c r="H2796" s="20" t="s">
        <v>163</v>
      </c>
      <c r="I2796" s="23" t="s">
        <v>163</v>
      </c>
      <c r="J2796" s="23" t="s">
        <v>163</v>
      </c>
      <c r="K2796" s="24" t="s">
        <v>163</v>
      </c>
      <c r="L2796" s="20" t="s">
        <v>163</v>
      </c>
      <c r="R2796" s="5"/>
      <c r="S2796" s="20"/>
      <c r="T2796" s="20"/>
      <c r="U2796" s="20"/>
      <c r="V2796" s="20"/>
      <c r="W2796" s="20"/>
      <c r="X2796" s="20"/>
      <c r="Y2796" s="20"/>
      <c r="Z2796" s="20"/>
      <c r="AA2796" s="20"/>
      <c r="AB2796" s="20"/>
      <c r="AC2796" s="20"/>
      <c r="AD2796" s="20"/>
      <c r="AE2796" s="12"/>
      <c r="AF2796" s="12"/>
    </row>
    <row r="2797" spans="1:32" ht="15" customHeight="1">
      <c r="A2797" s="14"/>
      <c r="B2797" s="3"/>
      <c r="C2797" s="20" t="s">
        <v>163</v>
      </c>
      <c r="D2797" s="21" t="s">
        <v>163</v>
      </c>
      <c r="E2797" s="21" t="s">
        <v>163</v>
      </c>
      <c r="F2797" s="22"/>
      <c r="G2797" s="21" t="s">
        <v>163</v>
      </c>
      <c r="H2797" s="20" t="s">
        <v>163</v>
      </c>
      <c r="I2797" s="23" t="s">
        <v>163</v>
      </c>
      <c r="J2797" s="23" t="s">
        <v>163</v>
      </c>
      <c r="K2797" s="24" t="s">
        <v>163</v>
      </c>
      <c r="L2797" s="20" t="s">
        <v>163</v>
      </c>
      <c r="R2797" s="5"/>
      <c r="S2797" s="20"/>
      <c r="T2797" s="20"/>
      <c r="U2797" s="20"/>
      <c r="V2797" s="20"/>
      <c r="W2797" s="20"/>
      <c r="X2797" s="20"/>
      <c r="Y2797" s="20"/>
      <c r="Z2797" s="20"/>
      <c r="AA2797" s="20"/>
      <c r="AB2797" s="20"/>
      <c r="AC2797" s="20"/>
      <c r="AD2797" s="20"/>
      <c r="AE2797" s="12"/>
      <c r="AF2797" s="12"/>
    </row>
    <row r="2798" spans="1:32" ht="15" customHeight="1">
      <c r="A2798" s="14"/>
      <c r="B2798" s="3"/>
      <c r="C2798" s="20" t="s">
        <v>163</v>
      </c>
      <c r="D2798" s="21" t="s">
        <v>163</v>
      </c>
      <c r="E2798" s="21" t="s">
        <v>163</v>
      </c>
      <c r="F2798" s="22"/>
      <c r="G2798" s="21" t="s">
        <v>163</v>
      </c>
      <c r="H2798" s="20" t="s">
        <v>163</v>
      </c>
      <c r="I2798" s="23" t="s">
        <v>163</v>
      </c>
      <c r="J2798" s="23" t="s">
        <v>163</v>
      </c>
      <c r="K2798" s="24" t="s">
        <v>163</v>
      </c>
      <c r="L2798" s="20" t="s">
        <v>163</v>
      </c>
      <c r="R2798" s="5"/>
      <c r="S2798" s="20"/>
      <c r="T2798" s="20"/>
      <c r="U2798" s="20"/>
      <c r="V2798" s="20"/>
      <c r="W2798" s="20"/>
      <c r="X2798" s="20"/>
      <c r="Y2798" s="20"/>
      <c r="Z2798" s="20"/>
      <c r="AA2798" s="20"/>
      <c r="AB2798" s="20"/>
      <c r="AC2798" s="20"/>
      <c r="AD2798" s="20"/>
      <c r="AE2798" s="12"/>
      <c r="AF2798" s="12"/>
    </row>
    <row r="2799" spans="1:32" ht="15" customHeight="1">
      <c r="A2799" s="14"/>
      <c r="B2799" s="3"/>
      <c r="C2799" s="20" t="s">
        <v>163</v>
      </c>
      <c r="D2799" s="21" t="s">
        <v>163</v>
      </c>
      <c r="E2799" s="21" t="s">
        <v>163</v>
      </c>
      <c r="F2799" s="22"/>
      <c r="G2799" s="21" t="s">
        <v>163</v>
      </c>
      <c r="H2799" s="20" t="s">
        <v>163</v>
      </c>
      <c r="I2799" s="23" t="s">
        <v>163</v>
      </c>
      <c r="J2799" s="23" t="s">
        <v>163</v>
      </c>
      <c r="K2799" s="24" t="s">
        <v>163</v>
      </c>
      <c r="L2799" s="20" t="s">
        <v>163</v>
      </c>
      <c r="R2799" s="5"/>
      <c r="S2799" s="20"/>
      <c r="T2799" s="20"/>
      <c r="U2799" s="20"/>
      <c r="V2799" s="20"/>
      <c r="W2799" s="20"/>
      <c r="X2799" s="20"/>
      <c r="Y2799" s="20"/>
      <c r="Z2799" s="20"/>
      <c r="AA2799" s="20"/>
      <c r="AB2799" s="20"/>
      <c r="AC2799" s="20"/>
      <c r="AD2799" s="20"/>
      <c r="AE2799" s="12"/>
      <c r="AF2799" s="12"/>
    </row>
    <row r="2800" spans="1:32" ht="15" customHeight="1">
      <c r="A2800" s="14"/>
      <c r="B2800" s="3"/>
      <c r="C2800" s="20" t="s">
        <v>163</v>
      </c>
      <c r="D2800" s="21" t="s">
        <v>163</v>
      </c>
      <c r="E2800" s="21" t="s">
        <v>163</v>
      </c>
      <c r="F2800" s="22"/>
      <c r="G2800" s="21" t="s">
        <v>163</v>
      </c>
      <c r="H2800" s="20" t="s">
        <v>163</v>
      </c>
      <c r="I2800" s="23" t="s">
        <v>163</v>
      </c>
      <c r="J2800" s="23" t="s">
        <v>163</v>
      </c>
      <c r="K2800" s="24" t="s">
        <v>163</v>
      </c>
      <c r="L2800" s="20" t="s">
        <v>163</v>
      </c>
      <c r="R2800" s="5"/>
      <c r="S2800" s="20"/>
      <c r="T2800" s="20"/>
      <c r="U2800" s="20"/>
      <c r="V2800" s="20"/>
      <c r="W2800" s="20"/>
      <c r="X2800" s="20"/>
      <c r="Y2800" s="20"/>
      <c r="Z2800" s="20"/>
      <c r="AA2800" s="20"/>
      <c r="AB2800" s="20"/>
      <c r="AC2800" s="20"/>
      <c r="AD2800" s="20"/>
      <c r="AE2800" s="12"/>
      <c r="AF2800" s="12"/>
    </row>
    <row r="2801" spans="1:32" ht="15" customHeight="1">
      <c r="A2801" s="14"/>
      <c r="B2801" s="3"/>
      <c r="C2801" s="20" t="s">
        <v>163</v>
      </c>
      <c r="D2801" s="21" t="s">
        <v>163</v>
      </c>
      <c r="E2801" s="21" t="s">
        <v>163</v>
      </c>
      <c r="F2801" s="22"/>
      <c r="G2801" s="21" t="s">
        <v>163</v>
      </c>
      <c r="H2801" s="20" t="s">
        <v>163</v>
      </c>
      <c r="I2801" s="23" t="s">
        <v>163</v>
      </c>
      <c r="J2801" s="23" t="s">
        <v>163</v>
      </c>
      <c r="K2801" s="24" t="s">
        <v>163</v>
      </c>
      <c r="L2801" s="20" t="s">
        <v>163</v>
      </c>
      <c r="R2801" s="5"/>
      <c r="S2801" s="20"/>
      <c r="T2801" s="20"/>
      <c r="U2801" s="20"/>
      <c r="V2801" s="20"/>
      <c r="W2801" s="20"/>
      <c r="X2801" s="20"/>
      <c r="Y2801" s="20"/>
      <c r="Z2801" s="20"/>
      <c r="AA2801" s="20"/>
      <c r="AB2801" s="20"/>
      <c r="AC2801" s="20"/>
      <c r="AD2801" s="20"/>
      <c r="AE2801" s="12"/>
      <c r="AF2801" s="12"/>
    </row>
    <row r="2802" spans="1:32" ht="15" customHeight="1">
      <c r="A2802" s="14"/>
      <c r="B2802" s="3"/>
      <c r="C2802" s="20" t="s">
        <v>163</v>
      </c>
      <c r="D2802" s="21" t="s">
        <v>163</v>
      </c>
      <c r="E2802" s="21" t="s">
        <v>163</v>
      </c>
      <c r="F2802" s="22"/>
      <c r="G2802" s="21" t="s">
        <v>163</v>
      </c>
      <c r="H2802" s="20" t="s">
        <v>163</v>
      </c>
      <c r="I2802" s="23" t="s">
        <v>163</v>
      </c>
      <c r="J2802" s="23" t="s">
        <v>163</v>
      </c>
      <c r="K2802" s="24" t="s">
        <v>163</v>
      </c>
      <c r="L2802" s="20" t="s">
        <v>163</v>
      </c>
      <c r="R2802" s="5"/>
      <c r="S2802" s="20"/>
      <c r="T2802" s="20"/>
      <c r="U2802" s="20"/>
      <c r="V2802" s="20"/>
      <c r="W2802" s="20"/>
      <c r="X2802" s="20"/>
      <c r="Y2802" s="20"/>
      <c r="Z2802" s="20"/>
      <c r="AA2802" s="20"/>
      <c r="AB2802" s="20"/>
      <c r="AC2802" s="20"/>
      <c r="AD2802" s="20"/>
      <c r="AE2802" s="12"/>
      <c r="AF2802" s="12"/>
    </row>
    <row r="2803" spans="1:32" ht="15" customHeight="1">
      <c r="A2803" s="14"/>
      <c r="B2803" s="3"/>
      <c r="C2803" s="20" t="s">
        <v>163</v>
      </c>
      <c r="D2803" s="21" t="s">
        <v>163</v>
      </c>
      <c r="E2803" s="21" t="s">
        <v>163</v>
      </c>
      <c r="F2803" s="22"/>
      <c r="G2803" s="21" t="s">
        <v>163</v>
      </c>
      <c r="H2803" s="20" t="s">
        <v>163</v>
      </c>
      <c r="I2803" s="23" t="s">
        <v>163</v>
      </c>
      <c r="J2803" s="23" t="s">
        <v>163</v>
      </c>
      <c r="K2803" s="24" t="s">
        <v>163</v>
      </c>
      <c r="L2803" s="20" t="s">
        <v>163</v>
      </c>
      <c r="R2803" s="5"/>
      <c r="S2803" s="20"/>
      <c r="T2803" s="20"/>
      <c r="U2803" s="20"/>
      <c r="V2803" s="20"/>
      <c r="W2803" s="20"/>
      <c r="X2803" s="20"/>
      <c r="Y2803" s="20"/>
      <c r="Z2803" s="20"/>
      <c r="AA2803" s="20"/>
      <c r="AB2803" s="20"/>
      <c r="AC2803" s="20"/>
      <c r="AD2803" s="20"/>
      <c r="AE2803" s="12"/>
      <c r="AF2803" s="12"/>
    </row>
    <row r="2804" spans="1:32" ht="15" customHeight="1">
      <c r="A2804" s="14"/>
      <c r="B2804" s="3"/>
      <c r="C2804" s="20" t="s">
        <v>163</v>
      </c>
      <c r="D2804" s="21" t="s">
        <v>163</v>
      </c>
      <c r="E2804" s="21" t="s">
        <v>163</v>
      </c>
      <c r="F2804" s="22"/>
      <c r="G2804" s="21" t="s">
        <v>163</v>
      </c>
      <c r="H2804" s="20" t="s">
        <v>163</v>
      </c>
      <c r="I2804" s="23" t="s">
        <v>163</v>
      </c>
      <c r="J2804" s="23" t="s">
        <v>163</v>
      </c>
      <c r="K2804" s="24" t="s">
        <v>163</v>
      </c>
      <c r="L2804" s="20" t="s">
        <v>163</v>
      </c>
      <c r="R2804" s="5"/>
      <c r="S2804" s="20"/>
      <c r="T2804" s="20"/>
      <c r="U2804" s="20"/>
      <c r="V2804" s="20"/>
      <c r="W2804" s="20"/>
      <c r="X2804" s="20"/>
      <c r="Y2804" s="20"/>
      <c r="Z2804" s="20"/>
      <c r="AA2804" s="20"/>
      <c r="AB2804" s="20"/>
      <c r="AC2804" s="20"/>
      <c r="AD2804" s="20"/>
      <c r="AE2804" s="12"/>
      <c r="AF2804" s="12"/>
    </row>
    <row r="2805" spans="1:32" ht="15" customHeight="1">
      <c r="A2805" s="14"/>
      <c r="B2805" s="3"/>
      <c r="C2805" s="20" t="s">
        <v>163</v>
      </c>
      <c r="D2805" s="21" t="s">
        <v>163</v>
      </c>
      <c r="E2805" s="21" t="s">
        <v>163</v>
      </c>
      <c r="F2805" s="22"/>
      <c r="G2805" s="21" t="s">
        <v>163</v>
      </c>
      <c r="H2805" s="20" t="s">
        <v>163</v>
      </c>
      <c r="I2805" s="23" t="s">
        <v>163</v>
      </c>
      <c r="J2805" s="23" t="s">
        <v>163</v>
      </c>
      <c r="K2805" s="24" t="s">
        <v>163</v>
      </c>
      <c r="L2805" s="20" t="s">
        <v>163</v>
      </c>
      <c r="R2805" s="5"/>
      <c r="S2805" s="20"/>
      <c r="T2805" s="20"/>
      <c r="U2805" s="20"/>
      <c r="V2805" s="20"/>
      <c r="W2805" s="20"/>
      <c r="X2805" s="20"/>
      <c r="Y2805" s="20"/>
      <c r="Z2805" s="20"/>
      <c r="AA2805" s="20"/>
      <c r="AB2805" s="20"/>
      <c r="AC2805" s="20"/>
      <c r="AD2805" s="20"/>
      <c r="AE2805" s="12"/>
      <c r="AF2805" s="12"/>
    </row>
    <row r="2806" spans="1:32" ht="15" customHeight="1">
      <c r="A2806" s="14"/>
      <c r="B2806" s="3"/>
      <c r="C2806" s="20" t="s">
        <v>163</v>
      </c>
      <c r="D2806" s="21" t="s">
        <v>163</v>
      </c>
      <c r="E2806" s="21" t="s">
        <v>163</v>
      </c>
      <c r="F2806" s="22"/>
      <c r="G2806" s="21" t="s">
        <v>163</v>
      </c>
      <c r="H2806" s="20" t="s">
        <v>163</v>
      </c>
      <c r="I2806" s="23" t="s">
        <v>163</v>
      </c>
      <c r="J2806" s="23" t="s">
        <v>163</v>
      </c>
      <c r="K2806" s="24" t="s">
        <v>163</v>
      </c>
      <c r="L2806" s="20" t="s">
        <v>163</v>
      </c>
      <c r="R2806" s="5"/>
      <c r="S2806" s="20"/>
      <c r="T2806" s="20"/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0"/>
      <c r="AE2806" s="12"/>
      <c r="AF2806" s="12"/>
    </row>
    <row r="2807" spans="1:32" ht="15" customHeight="1">
      <c r="A2807" s="14"/>
      <c r="B2807" s="3"/>
      <c r="C2807" s="20" t="s">
        <v>163</v>
      </c>
      <c r="D2807" s="21" t="s">
        <v>163</v>
      </c>
      <c r="E2807" s="21" t="s">
        <v>163</v>
      </c>
      <c r="F2807" s="22"/>
      <c r="G2807" s="21" t="s">
        <v>163</v>
      </c>
      <c r="H2807" s="20" t="s">
        <v>163</v>
      </c>
      <c r="I2807" s="23" t="s">
        <v>163</v>
      </c>
      <c r="J2807" s="23" t="s">
        <v>163</v>
      </c>
      <c r="K2807" s="24" t="s">
        <v>163</v>
      </c>
      <c r="L2807" s="20" t="s">
        <v>163</v>
      </c>
      <c r="R2807" s="5"/>
      <c r="S2807" s="20"/>
      <c r="T2807" s="20"/>
      <c r="U2807" s="20"/>
      <c r="V2807" s="20"/>
      <c r="W2807" s="20"/>
      <c r="X2807" s="20"/>
      <c r="Y2807" s="20"/>
      <c r="Z2807" s="20"/>
      <c r="AA2807" s="20"/>
      <c r="AB2807" s="20"/>
      <c r="AC2807" s="20"/>
      <c r="AD2807" s="20"/>
      <c r="AE2807" s="12"/>
      <c r="AF2807" s="12"/>
    </row>
    <row r="2808" spans="1:32" ht="15" customHeight="1">
      <c r="A2808" s="14"/>
      <c r="B2808" s="3"/>
      <c r="C2808" s="20" t="s">
        <v>163</v>
      </c>
      <c r="D2808" s="21" t="s">
        <v>163</v>
      </c>
      <c r="E2808" s="21" t="s">
        <v>163</v>
      </c>
      <c r="F2808" s="22"/>
      <c r="G2808" s="21" t="s">
        <v>163</v>
      </c>
      <c r="H2808" s="20" t="s">
        <v>163</v>
      </c>
      <c r="I2808" s="23" t="s">
        <v>163</v>
      </c>
      <c r="J2808" s="23" t="s">
        <v>163</v>
      </c>
      <c r="K2808" s="24" t="s">
        <v>163</v>
      </c>
      <c r="L2808" s="20" t="s">
        <v>163</v>
      </c>
      <c r="R2808" s="5"/>
      <c r="S2808" s="20"/>
      <c r="T2808" s="20"/>
      <c r="U2808" s="20"/>
      <c r="V2808" s="20"/>
      <c r="W2808" s="20"/>
      <c r="X2808" s="20"/>
      <c r="Y2808" s="20"/>
      <c r="Z2808" s="20"/>
      <c r="AA2808" s="20"/>
      <c r="AB2808" s="20"/>
      <c r="AC2808" s="20"/>
      <c r="AD2808" s="20"/>
      <c r="AE2808" s="12"/>
      <c r="AF2808" s="12"/>
    </row>
    <row r="2809" spans="1:32" ht="15" customHeight="1">
      <c r="A2809" s="14"/>
      <c r="B2809" s="3"/>
      <c r="C2809" s="20" t="s">
        <v>163</v>
      </c>
      <c r="D2809" s="21" t="s">
        <v>163</v>
      </c>
      <c r="E2809" s="21" t="s">
        <v>163</v>
      </c>
      <c r="F2809" s="22"/>
      <c r="G2809" s="21" t="s">
        <v>163</v>
      </c>
      <c r="H2809" s="20" t="s">
        <v>163</v>
      </c>
      <c r="I2809" s="23" t="s">
        <v>163</v>
      </c>
      <c r="J2809" s="23" t="s">
        <v>163</v>
      </c>
      <c r="K2809" s="24" t="s">
        <v>163</v>
      </c>
      <c r="L2809" s="20" t="s">
        <v>163</v>
      </c>
      <c r="R2809" s="5"/>
      <c r="S2809" s="20"/>
      <c r="T2809" s="20"/>
      <c r="U2809" s="20"/>
      <c r="V2809" s="20"/>
      <c r="W2809" s="20"/>
      <c r="X2809" s="20"/>
      <c r="Y2809" s="20"/>
      <c r="Z2809" s="20"/>
      <c r="AA2809" s="20"/>
      <c r="AB2809" s="20"/>
      <c r="AC2809" s="20"/>
      <c r="AD2809" s="20"/>
      <c r="AE2809" s="12"/>
      <c r="AF2809" s="12"/>
    </row>
    <row r="2810" spans="1:32" ht="15" customHeight="1">
      <c r="A2810" s="14"/>
      <c r="B2810" s="3"/>
      <c r="C2810" s="20" t="s">
        <v>163</v>
      </c>
      <c r="D2810" s="21" t="s">
        <v>163</v>
      </c>
      <c r="E2810" s="21" t="s">
        <v>163</v>
      </c>
      <c r="F2810" s="22"/>
      <c r="G2810" s="21" t="s">
        <v>163</v>
      </c>
      <c r="H2810" s="20" t="s">
        <v>163</v>
      </c>
      <c r="I2810" s="23" t="s">
        <v>163</v>
      </c>
      <c r="J2810" s="23" t="s">
        <v>163</v>
      </c>
      <c r="K2810" s="24" t="s">
        <v>163</v>
      </c>
      <c r="L2810" s="20" t="s">
        <v>163</v>
      </c>
      <c r="R2810" s="5"/>
      <c r="S2810" s="20"/>
      <c r="T2810" s="20"/>
      <c r="U2810" s="20"/>
      <c r="V2810" s="20"/>
      <c r="W2810" s="20"/>
      <c r="X2810" s="20"/>
      <c r="Y2810" s="20"/>
      <c r="Z2810" s="20"/>
      <c r="AA2810" s="20"/>
      <c r="AB2810" s="20"/>
      <c r="AC2810" s="20"/>
      <c r="AD2810" s="20"/>
      <c r="AE2810" s="12"/>
      <c r="AF2810" s="12"/>
    </row>
    <row r="2811" spans="1:32" ht="15" customHeight="1">
      <c r="A2811" s="14"/>
      <c r="B2811" s="3"/>
      <c r="C2811" s="20" t="s">
        <v>163</v>
      </c>
      <c r="D2811" s="21" t="s">
        <v>163</v>
      </c>
      <c r="E2811" s="21" t="s">
        <v>163</v>
      </c>
      <c r="F2811" s="22"/>
      <c r="G2811" s="21" t="s">
        <v>163</v>
      </c>
      <c r="H2811" s="20" t="s">
        <v>163</v>
      </c>
      <c r="I2811" s="23" t="s">
        <v>163</v>
      </c>
      <c r="J2811" s="23" t="s">
        <v>163</v>
      </c>
      <c r="K2811" s="24" t="s">
        <v>163</v>
      </c>
      <c r="L2811" s="20" t="s">
        <v>163</v>
      </c>
      <c r="R2811" s="5"/>
      <c r="S2811" s="20"/>
      <c r="T2811" s="20"/>
      <c r="U2811" s="20"/>
      <c r="V2811" s="20"/>
      <c r="W2811" s="20"/>
      <c r="X2811" s="20"/>
      <c r="Y2811" s="20"/>
      <c r="Z2811" s="20"/>
      <c r="AA2811" s="20"/>
      <c r="AB2811" s="20"/>
      <c r="AC2811" s="20"/>
      <c r="AD2811" s="20"/>
      <c r="AE2811" s="12"/>
      <c r="AF2811" s="12"/>
    </row>
    <row r="2812" spans="1:32" ht="15" customHeight="1">
      <c r="A2812" s="14"/>
      <c r="B2812" s="3"/>
      <c r="C2812" s="20" t="s">
        <v>163</v>
      </c>
      <c r="D2812" s="21" t="s">
        <v>163</v>
      </c>
      <c r="E2812" s="21" t="s">
        <v>163</v>
      </c>
      <c r="F2812" s="22"/>
      <c r="G2812" s="21" t="s">
        <v>163</v>
      </c>
      <c r="H2812" s="20" t="s">
        <v>163</v>
      </c>
      <c r="I2812" s="23" t="s">
        <v>163</v>
      </c>
      <c r="J2812" s="23" t="s">
        <v>163</v>
      </c>
      <c r="K2812" s="24" t="s">
        <v>163</v>
      </c>
      <c r="L2812" s="20" t="s">
        <v>163</v>
      </c>
      <c r="R2812" s="5"/>
      <c r="S2812" s="20"/>
      <c r="T2812" s="20"/>
      <c r="U2812" s="20"/>
      <c r="V2812" s="20"/>
      <c r="W2812" s="20"/>
      <c r="X2812" s="20"/>
      <c r="Y2812" s="20"/>
      <c r="Z2812" s="20"/>
      <c r="AA2812" s="20"/>
      <c r="AB2812" s="20"/>
      <c r="AC2812" s="20"/>
      <c r="AD2812" s="20"/>
      <c r="AE2812" s="12"/>
      <c r="AF2812" s="12"/>
    </row>
    <row r="2813" spans="1:32" ht="15" customHeight="1">
      <c r="A2813" s="14"/>
      <c r="B2813" s="3"/>
      <c r="C2813" s="20" t="s">
        <v>163</v>
      </c>
      <c r="D2813" s="21" t="s">
        <v>163</v>
      </c>
      <c r="E2813" s="21" t="s">
        <v>163</v>
      </c>
      <c r="F2813" s="22"/>
      <c r="G2813" s="21" t="s">
        <v>163</v>
      </c>
      <c r="H2813" s="20" t="s">
        <v>163</v>
      </c>
      <c r="I2813" s="23" t="s">
        <v>163</v>
      </c>
      <c r="J2813" s="23" t="s">
        <v>163</v>
      </c>
      <c r="K2813" s="24" t="s">
        <v>163</v>
      </c>
      <c r="L2813" s="20" t="s">
        <v>163</v>
      </c>
      <c r="R2813" s="5"/>
      <c r="S2813" s="20"/>
      <c r="T2813" s="20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0"/>
      <c r="AE2813" s="12"/>
      <c r="AF2813" s="12"/>
    </row>
    <row r="2814" spans="1:32" ht="15" customHeight="1">
      <c r="A2814" s="14"/>
      <c r="B2814" s="3"/>
      <c r="C2814" s="20" t="s">
        <v>163</v>
      </c>
      <c r="D2814" s="21" t="s">
        <v>163</v>
      </c>
      <c r="E2814" s="21" t="s">
        <v>163</v>
      </c>
      <c r="F2814" s="22"/>
      <c r="G2814" s="21" t="s">
        <v>163</v>
      </c>
      <c r="H2814" s="20" t="s">
        <v>163</v>
      </c>
      <c r="I2814" s="23" t="s">
        <v>163</v>
      </c>
      <c r="J2814" s="23" t="s">
        <v>163</v>
      </c>
      <c r="K2814" s="24" t="s">
        <v>163</v>
      </c>
      <c r="L2814" s="20" t="s">
        <v>163</v>
      </c>
      <c r="R2814" s="5"/>
      <c r="S2814" s="20"/>
      <c r="T2814" s="20"/>
      <c r="U2814" s="20"/>
      <c r="V2814" s="20"/>
      <c r="W2814" s="20"/>
      <c r="X2814" s="20"/>
      <c r="Y2814" s="20"/>
      <c r="Z2814" s="20"/>
      <c r="AA2814" s="20"/>
      <c r="AB2814" s="20"/>
      <c r="AC2814" s="20"/>
      <c r="AD2814" s="20"/>
      <c r="AE2814" s="12"/>
      <c r="AF2814" s="12"/>
    </row>
    <row r="2815" spans="1:32" ht="15" customHeight="1">
      <c r="A2815" s="14"/>
      <c r="B2815" s="3"/>
      <c r="C2815" s="20" t="s">
        <v>163</v>
      </c>
      <c r="D2815" s="21" t="s">
        <v>163</v>
      </c>
      <c r="E2815" s="21" t="s">
        <v>163</v>
      </c>
      <c r="F2815" s="22"/>
      <c r="G2815" s="21" t="s">
        <v>163</v>
      </c>
      <c r="H2815" s="20" t="s">
        <v>163</v>
      </c>
      <c r="I2815" s="23" t="s">
        <v>163</v>
      </c>
      <c r="J2815" s="23" t="s">
        <v>163</v>
      </c>
      <c r="K2815" s="24" t="s">
        <v>163</v>
      </c>
      <c r="L2815" s="20" t="s">
        <v>163</v>
      </c>
      <c r="R2815" s="5"/>
      <c r="S2815" s="20"/>
      <c r="T2815" s="20"/>
      <c r="U2815" s="20"/>
      <c r="V2815" s="20"/>
      <c r="W2815" s="20"/>
      <c r="X2815" s="20"/>
      <c r="Y2815" s="20"/>
      <c r="Z2815" s="20"/>
      <c r="AA2815" s="20"/>
      <c r="AB2815" s="20"/>
      <c r="AC2815" s="20"/>
      <c r="AD2815" s="20"/>
      <c r="AE2815" s="12"/>
      <c r="AF2815" s="12"/>
    </row>
    <row r="2816" spans="1:32" ht="15" customHeight="1">
      <c r="A2816" s="14"/>
      <c r="B2816" s="3"/>
      <c r="C2816" s="20" t="s">
        <v>163</v>
      </c>
      <c r="D2816" s="21" t="s">
        <v>163</v>
      </c>
      <c r="E2816" s="21" t="s">
        <v>163</v>
      </c>
      <c r="F2816" s="22"/>
      <c r="G2816" s="21" t="s">
        <v>163</v>
      </c>
      <c r="H2816" s="20" t="s">
        <v>163</v>
      </c>
      <c r="I2816" s="23" t="s">
        <v>163</v>
      </c>
      <c r="J2816" s="23" t="s">
        <v>163</v>
      </c>
      <c r="K2816" s="24" t="s">
        <v>163</v>
      </c>
      <c r="L2816" s="20" t="s">
        <v>163</v>
      </c>
      <c r="R2816" s="5"/>
      <c r="S2816" s="20"/>
      <c r="T2816" s="20"/>
      <c r="U2816" s="20"/>
      <c r="V2816" s="20"/>
      <c r="W2816" s="20"/>
      <c r="X2816" s="20"/>
      <c r="Y2816" s="20"/>
      <c r="Z2816" s="20"/>
      <c r="AA2816" s="20"/>
      <c r="AB2816" s="20"/>
      <c r="AC2816" s="20"/>
      <c r="AD2816" s="20"/>
      <c r="AE2816" s="12"/>
      <c r="AF2816" s="12"/>
    </row>
    <row r="2817" spans="1:32" ht="15" customHeight="1">
      <c r="A2817" s="14"/>
      <c r="B2817" s="3"/>
      <c r="C2817" s="20" t="s">
        <v>163</v>
      </c>
      <c r="D2817" s="21" t="s">
        <v>163</v>
      </c>
      <c r="E2817" s="21" t="s">
        <v>163</v>
      </c>
      <c r="F2817" s="22"/>
      <c r="G2817" s="21" t="s">
        <v>163</v>
      </c>
      <c r="H2817" s="20" t="s">
        <v>163</v>
      </c>
      <c r="I2817" s="23" t="s">
        <v>163</v>
      </c>
      <c r="J2817" s="23" t="s">
        <v>163</v>
      </c>
      <c r="K2817" s="24" t="s">
        <v>163</v>
      </c>
      <c r="L2817" s="20" t="s">
        <v>163</v>
      </c>
      <c r="R2817" s="5"/>
      <c r="S2817" s="20"/>
      <c r="T2817" s="20"/>
      <c r="U2817" s="20"/>
      <c r="V2817" s="20"/>
      <c r="W2817" s="20"/>
      <c r="X2817" s="20"/>
      <c r="Y2817" s="20"/>
      <c r="Z2817" s="20"/>
      <c r="AA2817" s="20"/>
      <c r="AB2817" s="20"/>
      <c r="AC2817" s="20"/>
      <c r="AD2817" s="20"/>
      <c r="AE2817" s="12"/>
      <c r="AF2817" s="12"/>
    </row>
    <row r="2818" spans="1:32" ht="15" customHeight="1">
      <c r="A2818" s="14"/>
      <c r="B2818" s="3"/>
      <c r="C2818" s="20" t="s">
        <v>163</v>
      </c>
      <c r="D2818" s="21" t="s">
        <v>163</v>
      </c>
      <c r="E2818" s="21" t="s">
        <v>163</v>
      </c>
      <c r="F2818" s="22"/>
      <c r="G2818" s="21" t="s">
        <v>163</v>
      </c>
      <c r="H2818" s="20" t="s">
        <v>163</v>
      </c>
      <c r="I2818" s="23" t="s">
        <v>163</v>
      </c>
      <c r="J2818" s="23" t="s">
        <v>163</v>
      </c>
      <c r="K2818" s="24" t="s">
        <v>163</v>
      </c>
      <c r="L2818" s="20" t="s">
        <v>163</v>
      </c>
      <c r="R2818" s="5"/>
      <c r="S2818" s="20"/>
      <c r="T2818" s="20"/>
      <c r="U2818" s="20"/>
      <c r="V2818" s="20"/>
      <c r="W2818" s="20"/>
      <c r="X2818" s="20"/>
      <c r="Y2818" s="20"/>
      <c r="Z2818" s="20"/>
      <c r="AA2818" s="20"/>
      <c r="AB2818" s="20"/>
      <c r="AC2818" s="20"/>
      <c r="AD2818" s="20"/>
      <c r="AE2818" s="12"/>
      <c r="AF2818" s="12"/>
    </row>
    <row r="2819" spans="1:32" ht="15" customHeight="1">
      <c r="A2819" s="14"/>
      <c r="B2819" s="3"/>
      <c r="C2819" s="20" t="s">
        <v>163</v>
      </c>
      <c r="D2819" s="21" t="s">
        <v>163</v>
      </c>
      <c r="E2819" s="21" t="s">
        <v>163</v>
      </c>
      <c r="F2819" s="22"/>
      <c r="G2819" s="21" t="s">
        <v>163</v>
      </c>
      <c r="H2819" s="20" t="s">
        <v>163</v>
      </c>
      <c r="I2819" s="23" t="s">
        <v>163</v>
      </c>
      <c r="J2819" s="23" t="s">
        <v>163</v>
      </c>
      <c r="K2819" s="24" t="s">
        <v>163</v>
      </c>
      <c r="L2819" s="20" t="s">
        <v>163</v>
      </c>
      <c r="R2819" s="5"/>
      <c r="S2819" s="20"/>
      <c r="T2819" s="20"/>
      <c r="U2819" s="20"/>
      <c r="V2819" s="20"/>
      <c r="W2819" s="20"/>
      <c r="X2819" s="20"/>
      <c r="Y2819" s="20"/>
      <c r="Z2819" s="20"/>
      <c r="AA2819" s="20"/>
      <c r="AB2819" s="20"/>
      <c r="AC2819" s="20"/>
      <c r="AD2819" s="20"/>
      <c r="AE2819" s="12"/>
      <c r="AF2819" s="12"/>
    </row>
    <row r="2820" spans="1:32" ht="15" customHeight="1">
      <c r="A2820" s="14"/>
      <c r="B2820" s="3"/>
      <c r="C2820" s="20" t="s">
        <v>163</v>
      </c>
      <c r="D2820" s="21" t="s">
        <v>163</v>
      </c>
      <c r="E2820" s="21" t="s">
        <v>163</v>
      </c>
      <c r="F2820" s="22"/>
      <c r="G2820" s="21" t="s">
        <v>163</v>
      </c>
      <c r="H2820" s="20" t="s">
        <v>163</v>
      </c>
      <c r="I2820" s="23" t="s">
        <v>163</v>
      </c>
      <c r="J2820" s="23" t="s">
        <v>163</v>
      </c>
      <c r="K2820" s="24" t="s">
        <v>163</v>
      </c>
      <c r="L2820" s="20" t="s">
        <v>163</v>
      </c>
      <c r="R2820" s="5"/>
      <c r="S2820" s="20"/>
      <c r="T2820" s="20"/>
      <c r="U2820" s="20"/>
      <c r="V2820" s="20"/>
      <c r="W2820" s="20"/>
      <c r="X2820" s="20"/>
      <c r="Y2820" s="20"/>
      <c r="Z2820" s="20"/>
      <c r="AA2820" s="20"/>
      <c r="AB2820" s="20"/>
      <c r="AC2820" s="20"/>
      <c r="AD2820" s="20"/>
      <c r="AE2820" s="12"/>
      <c r="AF2820" s="12"/>
    </row>
    <row r="2821" spans="1:32" ht="15" customHeight="1">
      <c r="A2821" s="14"/>
      <c r="B2821" s="3"/>
      <c r="C2821" s="20" t="s">
        <v>163</v>
      </c>
      <c r="D2821" s="21" t="s">
        <v>163</v>
      </c>
      <c r="E2821" s="21" t="s">
        <v>163</v>
      </c>
      <c r="F2821" s="22"/>
      <c r="G2821" s="21" t="s">
        <v>163</v>
      </c>
      <c r="H2821" s="20" t="s">
        <v>163</v>
      </c>
      <c r="I2821" s="23" t="s">
        <v>163</v>
      </c>
      <c r="J2821" s="23" t="s">
        <v>163</v>
      </c>
      <c r="K2821" s="24" t="s">
        <v>163</v>
      </c>
      <c r="L2821" s="20" t="s">
        <v>163</v>
      </c>
      <c r="R2821" s="5"/>
      <c r="S2821" s="20"/>
      <c r="T2821" s="20"/>
      <c r="U2821" s="20"/>
      <c r="V2821" s="20"/>
      <c r="W2821" s="20"/>
      <c r="X2821" s="20"/>
      <c r="Y2821" s="20"/>
      <c r="Z2821" s="20"/>
      <c r="AA2821" s="20"/>
      <c r="AB2821" s="20"/>
      <c r="AC2821" s="20"/>
      <c r="AD2821" s="20"/>
      <c r="AE2821" s="12"/>
      <c r="AF2821" s="12"/>
    </row>
    <row r="2822" spans="1:32" ht="15" customHeight="1">
      <c r="A2822" s="14"/>
      <c r="B2822" s="3"/>
      <c r="C2822" s="20" t="s">
        <v>163</v>
      </c>
      <c r="D2822" s="21" t="s">
        <v>163</v>
      </c>
      <c r="E2822" s="21" t="s">
        <v>163</v>
      </c>
      <c r="F2822" s="22"/>
      <c r="G2822" s="21" t="s">
        <v>163</v>
      </c>
      <c r="H2822" s="20" t="s">
        <v>163</v>
      </c>
      <c r="I2822" s="23" t="s">
        <v>163</v>
      </c>
      <c r="J2822" s="23" t="s">
        <v>163</v>
      </c>
      <c r="K2822" s="24" t="s">
        <v>163</v>
      </c>
      <c r="L2822" s="20" t="s">
        <v>163</v>
      </c>
      <c r="R2822" s="5"/>
      <c r="S2822" s="20"/>
      <c r="T2822" s="20"/>
      <c r="U2822" s="20"/>
      <c r="V2822" s="20"/>
      <c r="W2822" s="20"/>
      <c r="X2822" s="20"/>
      <c r="Y2822" s="20"/>
      <c r="Z2822" s="20"/>
      <c r="AA2822" s="20"/>
      <c r="AB2822" s="20"/>
      <c r="AC2822" s="20"/>
      <c r="AD2822" s="20"/>
      <c r="AE2822" s="12"/>
      <c r="AF2822" s="12"/>
    </row>
    <row r="2823" spans="1:32" ht="15" customHeight="1">
      <c r="A2823" s="14"/>
      <c r="B2823" s="3"/>
      <c r="C2823" s="20" t="s">
        <v>163</v>
      </c>
      <c r="D2823" s="21" t="s">
        <v>163</v>
      </c>
      <c r="E2823" s="21" t="s">
        <v>163</v>
      </c>
      <c r="F2823" s="22"/>
      <c r="G2823" s="21" t="s">
        <v>163</v>
      </c>
      <c r="H2823" s="20" t="s">
        <v>163</v>
      </c>
      <c r="I2823" s="23" t="s">
        <v>163</v>
      </c>
      <c r="J2823" s="23" t="s">
        <v>163</v>
      </c>
      <c r="K2823" s="24" t="s">
        <v>163</v>
      </c>
      <c r="L2823" s="20" t="s">
        <v>163</v>
      </c>
      <c r="R2823" s="5"/>
      <c r="S2823" s="20"/>
      <c r="T2823" s="20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0"/>
      <c r="AE2823" s="12"/>
      <c r="AF2823" s="12"/>
    </row>
    <row r="2824" spans="1:32" ht="15" customHeight="1">
      <c r="A2824" s="14"/>
      <c r="B2824" s="3"/>
      <c r="C2824" s="20" t="s">
        <v>163</v>
      </c>
      <c r="D2824" s="21" t="s">
        <v>163</v>
      </c>
      <c r="E2824" s="21" t="s">
        <v>163</v>
      </c>
      <c r="F2824" s="22"/>
      <c r="G2824" s="21" t="s">
        <v>163</v>
      </c>
      <c r="H2824" s="20" t="s">
        <v>163</v>
      </c>
      <c r="I2824" s="23" t="s">
        <v>163</v>
      </c>
      <c r="J2824" s="23" t="s">
        <v>163</v>
      </c>
      <c r="K2824" s="24" t="s">
        <v>163</v>
      </c>
      <c r="L2824" s="20" t="s">
        <v>163</v>
      </c>
      <c r="R2824" s="5"/>
      <c r="S2824" s="20"/>
      <c r="T2824" s="20"/>
      <c r="U2824" s="20"/>
      <c r="V2824" s="20"/>
      <c r="W2824" s="20"/>
      <c r="X2824" s="20"/>
      <c r="Y2824" s="20"/>
      <c r="Z2824" s="20"/>
      <c r="AA2824" s="20"/>
      <c r="AB2824" s="20"/>
      <c r="AC2824" s="20"/>
      <c r="AD2824" s="20"/>
      <c r="AE2824" s="12"/>
      <c r="AF2824" s="12"/>
    </row>
    <row r="2825" spans="1:32" ht="15" customHeight="1">
      <c r="A2825" s="14"/>
      <c r="B2825" s="3"/>
      <c r="C2825" s="20" t="s">
        <v>163</v>
      </c>
      <c r="D2825" s="21" t="s">
        <v>163</v>
      </c>
      <c r="E2825" s="21" t="s">
        <v>163</v>
      </c>
      <c r="F2825" s="22"/>
      <c r="G2825" s="21" t="s">
        <v>163</v>
      </c>
      <c r="H2825" s="20" t="s">
        <v>163</v>
      </c>
      <c r="I2825" s="23" t="s">
        <v>163</v>
      </c>
      <c r="J2825" s="23" t="s">
        <v>163</v>
      </c>
      <c r="K2825" s="24" t="s">
        <v>163</v>
      </c>
      <c r="L2825" s="20" t="s">
        <v>163</v>
      </c>
      <c r="R2825" s="5"/>
      <c r="S2825" s="20"/>
      <c r="T2825" s="20"/>
      <c r="U2825" s="20"/>
      <c r="V2825" s="20"/>
      <c r="W2825" s="20"/>
      <c r="X2825" s="20"/>
      <c r="Y2825" s="20"/>
      <c r="Z2825" s="20"/>
      <c r="AA2825" s="20"/>
      <c r="AB2825" s="20"/>
      <c r="AC2825" s="20"/>
      <c r="AD2825" s="20"/>
      <c r="AE2825" s="12"/>
      <c r="AF2825" s="12"/>
    </row>
    <row r="2826" spans="1:32" ht="15" customHeight="1">
      <c r="A2826" s="14"/>
      <c r="B2826" s="3"/>
      <c r="C2826" s="20" t="s">
        <v>163</v>
      </c>
      <c r="D2826" s="21" t="s">
        <v>163</v>
      </c>
      <c r="E2826" s="21" t="s">
        <v>163</v>
      </c>
      <c r="F2826" s="22"/>
      <c r="G2826" s="21" t="s">
        <v>163</v>
      </c>
      <c r="H2826" s="20" t="s">
        <v>163</v>
      </c>
      <c r="I2826" s="23" t="s">
        <v>163</v>
      </c>
      <c r="J2826" s="23" t="s">
        <v>163</v>
      </c>
      <c r="K2826" s="24" t="s">
        <v>163</v>
      </c>
      <c r="L2826" s="20" t="s">
        <v>163</v>
      </c>
      <c r="R2826" s="5"/>
      <c r="S2826" s="20"/>
      <c r="T2826" s="20"/>
      <c r="U2826" s="20"/>
      <c r="V2826" s="20"/>
      <c r="W2826" s="20"/>
      <c r="X2826" s="20"/>
      <c r="Y2826" s="20"/>
      <c r="Z2826" s="20"/>
      <c r="AA2826" s="20"/>
      <c r="AB2826" s="20"/>
      <c r="AC2826" s="20"/>
      <c r="AD2826" s="20"/>
      <c r="AE2826" s="12"/>
      <c r="AF2826" s="12"/>
    </row>
    <row r="2827" spans="1:32" ht="15" customHeight="1">
      <c r="A2827" s="14"/>
      <c r="B2827" s="3"/>
      <c r="C2827" s="20" t="s">
        <v>163</v>
      </c>
      <c r="D2827" s="21" t="s">
        <v>163</v>
      </c>
      <c r="E2827" s="21" t="s">
        <v>163</v>
      </c>
      <c r="F2827" s="22"/>
      <c r="G2827" s="21" t="s">
        <v>163</v>
      </c>
      <c r="H2827" s="20" t="s">
        <v>163</v>
      </c>
      <c r="I2827" s="23" t="s">
        <v>163</v>
      </c>
      <c r="J2827" s="23" t="s">
        <v>163</v>
      </c>
      <c r="K2827" s="24" t="s">
        <v>163</v>
      </c>
      <c r="L2827" s="20" t="s">
        <v>163</v>
      </c>
      <c r="R2827" s="5"/>
      <c r="S2827" s="20"/>
      <c r="T2827" s="20"/>
      <c r="U2827" s="20"/>
      <c r="V2827" s="20"/>
      <c r="W2827" s="20"/>
      <c r="X2827" s="20"/>
      <c r="Y2827" s="20"/>
      <c r="Z2827" s="20"/>
      <c r="AA2827" s="20"/>
      <c r="AB2827" s="20"/>
      <c r="AC2827" s="20"/>
      <c r="AD2827" s="20"/>
      <c r="AE2827" s="12"/>
      <c r="AF2827" s="12"/>
    </row>
    <row r="2828" spans="1:32" ht="15" customHeight="1">
      <c r="A2828" s="14"/>
      <c r="B2828" s="3"/>
      <c r="C2828" s="20" t="s">
        <v>163</v>
      </c>
      <c r="D2828" s="21" t="s">
        <v>163</v>
      </c>
      <c r="E2828" s="21" t="s">
        <v>163</v>
      </c>
      <c r="F2828" s="22"/>
      <c r="G2828" s="21" t="s">
        <v>163</v>
      </c>
      <c r="H2828" s="20" t="s">
        <v>163</v>
      </c>
      <c r="I2828" s="23" t="s">
        <v>163</v>
      </c>
      <c r="J2828" s="23" t="s">
        <v>163</v>
      </c>
      <c r="K2828" s="24" t="s">
        <v>163</v>
      </c>
      <c r="L2828" s="20" t="s">
        <v>163</v>
      </c>
      <c r="R2828" s="5"/>
      <c r="S2828" s="20"/>
      <c r="T2828" s="20"/>
      <c r="U2828" s="20"/>
      <c r="V2828" s="20"/>
      <c r="W2828" s="20"/>
      <c r="X2828" s="20"/>
      <c r="Y2828" s="20"/>
      <c r="Z2828" s="20"/>
      <c r="AA2828" s="20"/>
      <c r="AB2828" s="20"/>
      <c r="AC2828" s="20"/>
      <c r="AD2828" s="20"/>
      <c r="AE2828" s="12"/>
      <c r="AF2828" s="12"/>
    </row>
    <row r="2829" spans="1:32" ht="15" customHeight="1">
      <c r="A2829" s="14"/>
      <c r="B2829" s="3"/>
      <c r="C2829" s="20" t="s">
        <v>163</v>
      </c>
      <c r="D2829" s="21" t="s">
        <v>163</v>
      </c>
      <c r="E2829" s="21" t="s">
        <v>163</v>
      </c>
      <c r="F2829" s="22"/>
      <c r="G2829" s="21" t="s">
        <v>163</v>
      </c>
      <c r="H2829" s="20" t="s">
        <v>163</v>
      </c>
      <c r="I2829" s="23" t="s">
        <v>163</v>
      </c>
      <c r="J2829" s="23" t="s">
        <v>163</v>
      </c>
      <c r="K2829" s="24" t="s">
        <v>163</v>
      </c>
      <c r="L2829" s="20" t="s">
        <v>163</v>
      </c>
      <c r="R2829" s="5"/>
      <c r="S2829" s="20"/>
      <c r="T2829" s="20"/>
      <c r="U2829" s="20"/>
      <c r="V2829" s="20"/>
      <c r="W2829" s="20"/>
      <c r="X2829" s="20"/>
      <c r="Y2829" s="20"/>
      <c r="Z2829" s="20"/>
      <c r="AA2829" s="20"/>
      <c r="AB2829" s="20"/>
      <c r="AC2829" s="20"/>
      <c r="AD2829" s="20"/>
      <c r="AE2829" s="12"/>
      <c r="AF2829" s="12"/>
    </row>
    <row r="2830" spans="1:32" ht="15" customHeight="1">
      <c r="A2830" s="14"/>
      <c r="B2830" s="3"/>
      <c r="C2830" s="20" t="s">
        <v>163</v>
      </c>
      <c r="D2830" s="21" t="s">
        <v>163</v>
      </c>
      <c r="E2830" s="21" t="s">
        <v>163</v>
      </c>
      <c r="F2830" s="22"/>
      <c r="G2830" s="21" t="s">
        <v>163</v>
      </c>
      <c r="H2830" s="20" t="s">
        <v>163</v>
      </c>
      <c r="I2830" s="23" t="s">
        <v>163</v>
      </c>
      <c r="J2830" s="23" t="s">
        <v>163</v>
      </c>
      <c r="K2830" s="24" t="s">
        <v>163</v>
      </c>
      <c r="L2830" s="20" t="s">
        <v>163</v>
      </c>
      <c r="R2830" s="5"/>
      <c r="S2830" s="20"/>
      <c r="T2830" s="20"/>
      <c r="U2830" s="20"/>
      <c r="V2830" s="20"/>
      <c r="W2830" s="20"/>
      <c r="X2830" s="20"/>
      <c r="Y2830" s="20"/>
      <c r="Z2830" s="20"/>
      <c r="AA2830" s="20"/>
      <c r="AB2830" s="20"/>
      <c r="AC2830" s="20"/>
      <c r="AD2830" s="20"/>
      <c r="AE2830" s="12"/>
      <c r="AF2830" s="12"/>
    </row>
    <row r="2831" spans="1:32" ht="15" customHeight="1">
      <c r="A2831" s="14"/>
      <c r="B2831" s="3"/>
      <c r="C2831" s="20" t="s">
        <v>163</v>
      </c>
      <c r="D2831" s="21" t="s">
        <v>163</v>
      </c>
      <c r="E2831" s="21" t="s">
        <v>163</v>
      </c>
      <c r="F2831" s="22"/>
      <c r="G2831" s="21" t="s">
        <v>163</v>
      </c>
      <c r="H2831" s="20" t="s">
        <v>163</v>
      </c>
      <c r="I2831" s="23" t="s">
        <v>163</v>
      </c>
      <c r="J2831" s="23" t="s">
        <v>163</v>
      </c>
      <c r="K2831" s="24" t="s">
        <v>163</v>
      </c>
      <c r="L2831" s="20" t="s">
        <v>163</v>
      </c>
      <c r="R2831" s="5"/>
      <c r="S2831" s="20"/>
      <c r="T2831" s="20"/>
      <c r="U2831" s="20"/>
      <c r="V2831" s="20"/>
      <c r="W2831" s="20"/>
      <c r="X2831" s="20"/>
      <c r="Y2831" s="20"/>
      <c r="Z2831" s="20"/>
      <c r="AA2831" s="20"/>
      <c r="AB2831" s="20"/>
      <c r="AC2831" s="20"/>
      <c r="AD2831" s="20"/>
      <c r="AE2831" s="12"/>
      <c r="AF2831" s="12"/>
    </row>
    <row r="2832" spans="1:32" ht="15" customHeight="1">
      <c r="A2832" s="14"/>
      <c r="B2832" s="3"/>
      <c r="C2832" s="20" t="s">
        <v>163</v>
      </c>
      <c r="D2832" s="21" t="s">
        <v>163</v>
      </c>
      <c r="E2832" s="21" t="s">
        <v>163</v>
      </c>
      <c r="F2832" s="22"/>
      <c r="G2832" s="21" t="s">
        <v>163</v>
      </c>
      <c r="H2832" s="20" t="s">
        <v>163</v>
      </c>
      <c r="I2832" s="23" t="s">
        <v>163</v>
      </c>
      <c r="J2832" s="23" t="s">
        <v>163</v>
      </c>
      <c r="K2832" s="24" t="s">
        <v>163</v>
      </c>
      <c r="L2832" s="20" t="s">
        <v>163</v>
      </c>
      <c r="R2832" s="5"/>
      <c r="S2832" s="20"/>
      <c r="T2832" s="20"/>
      <c r="U2832" s="20"/>
      <c r="V2832" s="20"/>
      <c r="W2832" s="20"/>
      <c r="X2832" s="20"/>
      <c r="Y2832" s="20"/>
      <c r="Z2832" s="20"/>
      <c r="AA2832" s="20"/>
      <c r="AB2832" s="20"/>
      <c r="AC2832" s="20"/>
      <c r="AD2832" s="20"/>
      <c r="AE2832" s="12"/>
      <c r="AF2832" s="12"/>
    </row>
    <row r="2833" spans="1:32" ht="15" customHeight="1">
      <c r="A2833" s="14"/>
      <c r="B2833" s="3"/>
      <c r="C2833" s="20" t="s">
        <v>163</v>
      </c>
      <c r="D2833" s="21" t="s">
        <v>163</v>
      </c>
      <c r="E2833" s="21" t="s">
        <v>163</v>
      </c>
      <c r="F2833" s="22"/>
      <c r="G2833" s="21" t="s">
        <v>163</v>
      </c>
      <c r="H2833" s="20" t="s">
        <v>163</v>
      </c>
      <c r="I2833" s="23" t="s">
        <v>163</v>
      </c>
      <c r="J2833" s="23" t="s">
        <v>163</v>
      </c>
      <c r="K2833" s="24" t="s">
        <v>163</v>
      </c>
      <c r="L2833" s="20" t="s">
        <v>163</v>
      </c>
      <c r="R2833" s="5"/>
      <c r="S2833" s="20"/>
      <c r="T2833" s="20"/>
      <c r="U2833" s="20"/>
      <c r="V2833" s="20"/>
      <c r="W2833" s="20"/>
      <c r="X2833" s="20"/>
      <c r="Y2833" s="20"/>
      <c r="Z2833" s="20"/>
      <c r="AA2833" s="20"/>
      <c r="AB2833" s="20"/>
      <c r="AC2833" s="20"/>
      <c r="AD2833" s="20"/>
      <c r="AE2833" s="12"/>
      <c r="AF2833" s="12"/>
    </row>
    <row r="2834" spans="1:32" ht="15" customHeight="1">
      <c r="A2834" s="14"/>
      <c r="B2834" s="3"/>
      <c r="C2834" s="20" t="s">
        <v>163</v>
      </c>
      <c r="D2834" s="21" t="s">
        <v>163</v>
      </c>
      <c r="E2834" s="21" t="s">
        <v>163</v>
      </c>
      <c r="F2834" s="22"/>
      <c r="G2834" s="21" t="s">
        <v>163</v>
      </c>
      <c r="H2834" s="20" t="s">
        <v>163</v>
      </c>
      <c r="I2834" s="23" t="s">
        <v>163</v>
      </c>
      <c r="J2834" s="23" t="s">
        <v>163</v>
      </c>
      <c r="K2834" s="24" t="s">
        <v>163</v>
      </c>
      <c r="L2834" s="20" t="s">
        <v>163</v>
      </c>
      <c r="R2834" s="5"/>
      <c r="S2834" s="20"/>
      <c r="T2834" s="20"/>
      <c r="U2834" s="20"/>
      <c r="V2834" s="20"/>
      <c r="W2834" s="20"/>
      <c r="X2834" s="20"/>
      <c r="Y2834" s="20"/>
      <c r="Z2834" s="20"/>
      <c r="AA2834" s="20"/>
      <c r="AB2834" s="20"/>
      <c r="AC2834" s="20"/>
      <c r="AD2834" s="20"/>
      <c r="AE2834" s="12"/>
      <c r="AF2834" s="12"/>
    </row>
    <row r="2835" spans="1:32" ht="15" customHeight="1">
      <c r="A2835" s="14"/>
      <c r="B2835" s="3"/>
      <c r="C2835" s="20" t="s">
        <v>163</v>
      </c>
      <c r="D2835" s="21" t="s">
        <v>163</v>
      </c>
      <c r="E2835" s="21" t="s">
        <v>163</v>
      </c>
      <c r="F2835" s="22"/>
      <c r="G2835" s="21" t="s">
        <v>163</v>
      </c>
      <c r="H2835" s="20" t="s">
        <v>163</v>
      </c>
      <c r="I2835" s="23" t="s">
        <v>163</v>
      </c>
      <c r="J2835" s="23" t="s">
        <v>163</v>
      </c>
      <c r="K2835" s="24" t="s">
        <v>163</v>
      </c>
      <c r="L2835" s="20" t="s">
        <v>163</v>
      </c>
      <c r="R2835" s="5"/>
      <c r="S2835" s="20"/>
      <c r="T2835" s="20"/>
      <c r="U2835" s="20"/>
      <c r="V2835" s="20"/>
      <c r="W2835" s="20"/>
      <c r="X2835" s="20"/>
      <c r="Y2835" s="20"/>
      <c r="Z2835" s="20"/>
      <c r="AA2835" s="20"/>
      <c r="AB2835" s="20"/>
      <c r="AC2835" s="20"/>
      <c r="AD2835" s="20"/>
      <c r="AE2835" s="12"/>
      <c r="AF2835" s="12"/>
    </row>
    <row r="2836" spans="1:32" ht="15" customHeight="1">
      <c r="A2836" s="14"/>
      <c r="B2836" s="3"/>
      <c r="C2836" s="20" t="s">
        <v>163</v>
      </c>
      <c r="D2836" s="21" t="s">
        <v>163</v>
      </c>
      <c r="E2836" s="21" t="s">
        <v>163</v>
      </c>
      <c r="F2836" s="22"/>
      <c r="G2836" s="21" t="s">
        <v>163</v>
      </c>
      <c r="H2836" s="20" t="s">
        <v>163</v>
      </c>
      <c r="I2836" s="23" t="s">
        <v>163</v>
      </c>
      <c r="J2836" s="23" t="s">
        <v>163</v>
      </c>
      <c r="K2836" s="24" t="s">
        <v>163</v>
      </c>
      <c r="L2836" s="20" t="s">
        <v>163</v>
      </c>
      <c r="R2836" s="5"/>
      <c r="S2836" s="20"/>
      <c r="T2836" s="20"/>
      <c r="U2836" s="20"/>
      <c r="V2836" s="20"/>
      <c r="W2836" s="20"/>
      <c r="X2836" s="20"/>
      <c r="Y2836" s="20"/>
      <c r="Z2836" s="20"/>
      <c r="AA2836" s="20"/>
      <c r="AB2836" s="20"/>
      <c r="AC2836" s="20"/>
      <c r="AD2836" s="20"/>
      <c r="AE2836" s="12"/>
      <c r="AF2836" s="12"/>
    </row>
    <row r="2837" spans="1:32" ht="15" customHeight="1">
      <c r="A2837" s="14"/>
      <c r="B2837" s="3"/>
      <c r="C2837" s="20" t="s">
        <v>163</v>
      </c>
      <c r="D2837" s="21" t="s">
        <v>163</v>
      </c>
      <c r="E2837" s="21" t="s">
        <v>163</v>
      </c>
      <c r="F2837" s="22"/>
      <c r="G2837" s="21" t="s">
        <v>163</v>
      </c>
      <c r="H2837" s="20" t="s">
        <v>163</v>
      </c>
      <c r="I2837" s="23" t="s">
        <v>163</v>
      </c>
      <c r="J2837" s="23" t="s">
        <v>163</v>
      </c>
      <c r="K2837" s="24" t="s">
        <v>163</v>
      </c>
      <c r="L2837" s="20" t="s">
        <v>163</v>
      </c>
      <c r="R2837" s="5"/>
      <c r="S2837" s="20"/>
      <c r="T2837" s="20"/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0"/>
      <c r="AE2837" s="12"/>
      <c r="AF2837" s="12"/>
    </row>
    <row r="2838" spans="1:32" ht="15" customHeight="1">
      <c r="A2838" s="14"/>
      <c r="B2838" s="3"/>
      <c r="C2838" s="20" t="s">
        <v>163</v>
      </c>
      <c r="D2838" s="21" t="s">
        <v>163</v>
      </c>
      <c r="E2838" s="21" t="s">
        <v>163</v>
      </c>
      <c r="F2838" s="22"/>
      <c r="G2838" s="21" t="s">
        <v>163</v>
      </c>
      <c r="H2838" s="20" t="s">
        <v>163</v>
      </c>
      <c r="I2838" s="23" t="s">
        <v>163</v>
      </c>
      <c r="J2838" s="23" t="s">
        <v>163</v>
      </c>
      <c r="K2838" s="24" t="s">
        <v>163</v>
      </c>
      <c r="L2838" s="20" t="s">
        <v>163</v>
      </c>
      <c r="R2838" s="5"/>
      <c r="S2838" s="20"/>
      <c r="T2838" s="20"/>
      <c r="U2838" s="20"/>
      <c r="V2838" s="20"/>
      <c r="W2838" s="20"/>
      <c r="X2838" s="20"/>
      <c r="Y2838" s="20"/>
      <c r="Z2838" s="20"/>
      <c r="AA2838" s="20"/>
      <c r="AB2838" s="20"/>
      <c r="AC2838" s="20"/>
      <c r="AD2838" s="20"/>
      <c r="AE2838" s="12"/>
      <c r="AF2838" s="12"/>
    </row>
    <row r="2839" spans="1:32" ht="15" customHeight="1">
      <c r="A2839" s="14"/>
      <c r="B2839" s="3"/>
      <c r="C2839" s="20" t="s">
        <v>163</v>
      </c>
      <c r="D2839" s="21" t="s">
        <v>163</v>
      </c>
      <c r="E2839" s="21" t="s">
        <v>163</v>
      </c>
      <c r="F2839" s="22"/>
      <c r="G2839" s="21" t="s">
        <v>163</v>
      </c>
      <c r="H2839" s="20" t="s">
        <v>163</v>
      </c>
      <c r="I2839" s="23" t="s">
        <v>163</v>
      </c>
      <c r="J2839" s="23" t="s">
        <v>163</v>
      </c>
      <c r="K2839" s="24" t="s">
        <v>163</v>
      </c>
      <c r="L2839" s="20" t="s">
        <v>163</v>
      </c>
      <c r="R2839" s="5"/>
      <c r="S2839" s="20"/>
      <c r="T2839" s="20"/>
      <c r="U2839" s="20"/>
      <c r="V2839" s="20"/>
      <c r="W2839" s="20"/>
      <c r="X2839" s="20"/>
      <c r="Y2839" s="20"/>
      <c r="Z2839" s="20"/>
      <c r="AA2839" s="20"/>
      <c r="AB2839" s="20"/>
      <c r="AC2839" s="20"/>
      <c r="AD2839" s="20"/>
      <c r="AE2839" s="12"/>
      <c r="AF2839" s="12"/>
    </row>
    <row r="2840" spans="1:32" ht="15" customHeight="1">
      <c r="A2840" s="14"/>
      <c r="B2840" s="3"/>
      <c r="C2840" s="20" t="s">
        <v>163</v>
      </c>
      <c r="D2840" s="21" t="s">
        <v>163</v>
      </c>
      <c r="E2840" s="21" t="s">
        <v>163</v>
      </c>
      <c r="F2840" s="22"/>
      <c r="G2840" s="21" t="s">
        <v>163</v>
      </c>
      <c r="H2840" s="20" t="s">
        <v>163</v>
      </c>
      <c r="I2840" s="23" t="s">
        <v>163</v>
      </c>
      <c r="J2840" s="23" t="s">
        <v>163</v>
      </c>
      <c r="K2840" s="24" t="s">
        <v>163</v>
      </c>
      <c r="L2840" s="20" t="s">
        <v>163</v>
      </c>
      <c r="R2840" s="5"/>
      <c r="S2840" s="20"/>
      <c r="T2840" s="20"/>
      <c r="U2840" s="20"/>
      <c r="V2840" s="20"/>
      <c r="W2840" s="20"/>
      <c r="X2840" s="20"/>
      <c r="Y2840" s="20"/>
      <c r="Z2840" s="20"/>
      <c r="AA2840" s="20"/>
      <c r="AB2840" s="20"/>
      <c r="AC2840" s="20"/>
      <c r="AD2840" s="20"/>
      <c r="AE2840" s="12"/>
      <c r="AF2840" s="12"/>
    </row>
    <row r="2841" spans="1:32" ht="15" customHeight="1">
      <c r="A2841" s="14"/>
      <c r="B2841" s="3"/>
      <c r="C2841" s="20" t="s">
        <v>163</v>
      </c>
      <c r="D2841" s="21" t="s">
        <v>163</v>
      </c>
      <c r="E2841" s="21" t="s">
        <v>163</v>
      </c>
      <c r="F2841" s="22"/>
      <c r="G2841" s="21" t="s">
        <v>163</v>
      </c>
      <c r="H2841" s="20" t="s">
        <v>163</v>
      </c>
      <c r="I2841" s="23" t="s">
        <v>163</v>
      </c>
      <c r="J2841" s="23" t="s">
        <v>163</v>
      </c>
      <c r="K2841" s="24" t="s">
        <v>163</v>
      </c>
      <c r="L2841" s="20" t="s">
        <v>163</v>
      </c>
      <c r="R2841" s="5"/>
      <c r="S2841" s="20"/>
      <c r="T2841" s="20"/>
      <c r="U2841" s="20"/>
      <c r="V2841" s="20"/>
      <c r="W2841" s="20"/>
      <c r="X2841" s="20"/>
      <c r="Y2841" s="20"/>
      <c r="Z2841" s="20"/>
      <c r="AA2841" s="20"/>
      <c r="AB2841" s="20"/>
      <c r="AC2841" s="20"/>
      <c r="AD2841" s="20"/>
      <c r="AE2841" s="12"/>
      <c r="AF2841" s="12"/>
    </row>
    <row r="2842" spans="1:32" ht="15" customHeight="1">
      <c r="A2842" s="14"/>
      <c r="B2842" s="3"/>
      <c r="C2842" s="20" t="s">
        <v>163</v>
      </c>
      <c r="D2842" s="21" t="s">
        <v>163</v>
      </c>
      <c r="E2842" s="21" t="s">
        <v>163</v>
      </c>
      <c r="F2842" s="22"/>
      <c r="G2842" s="21" t="s">
        <v>163</v>
      </c>
      <c r="H2842" s="20" t="s">
        <v>163</v>
      </c>
      <c r="I2842" s="23" t="s">
        <v>163</v>
      </c>
      <c r="J2842" s="23" t="s">
        <v>163</v>
      </c>
      <c r="K2842" s="24" t="s">
        <v>163</v>
      </c>
      <c r="L2842" s="20" t="s">
        <v>163</v>
      </c>
      <c r="R2842" s="5"/>
      <c r="S2842" s="20"/>
      <c r="T2842" s="20"/>
      <c r="U2842" s="20"/>
      <c r="V2842" s="20"/>
      <c r="W2842" s="20"/>
      <c r="X2842" s="20"/>
      <c r="Y2842" s="20"/>
      <c r="Z2842" s="20"/>
      <c r="AA2842" s="20"/>
      <c r="AB2842" s="20"/>
      <c r="AC2842" s="20"/>
      <c r="AD2842" s="20"/>
      <c r="AE2842" s="12"/>
      <c r="AF2842" s="12"/>
    </row>
    <row r="2843" spans="1:32" ht="15" customHeight="1">
      <c r="A2843" s="14"/>
      <c r="B2843" s="3"/>
      <c r="C2843" s="20" t="s">
        <v>163</v>
      </c>
      <c r="D2843" s="21" t="s">
        <v>163</v>
      </c>
      <c r="E2843" s="21" t="s">
        <v>163</v>
      </c>
      <c r="F2843" s="22"/>
      <c r="G2843" s="21" t="s">
        <v>163</v>
      </c>
      <c r="H2843" s="20" t="s">
        <v>163</v>
      </c>
      <c r="I2843" s="23" t="s">
        <v>163</v>
      </c>
      <c r="J2843" s="23" t="s">
        <v>163</v>
      </c>
      <c r="K2843" s="24" t="s">
        <v>163</v>
      </c>
      <c r="L2843" s="20" t="s">
        <v>163</v>
      </c>
      <c r="R2843" s="5"/>
      <c r="S2843" s="20"/>
      <c r="T2843" s="20"/>
      <c r="U2843" s="20"/>
      <c r="V2843" s="20"/>
      <c r="W2843" s="20"/>
      <c r="X2843" s="20"/>
      <c r="Y2843" s="20"/>
      <c r="Z2843" s="20"/>
      <c r="AA2843" s="20"/>
      <c r="AB2843" s="20"/>
      <c r="AC2843" s="20"/>
      <c r="AD2843" s="20"/>
      <c r="AE2843" s="12"/>
      <c r="AF2843" s="12"/>
    </row>
    <row r="2844" spans="1:32" ht="15" customHeight="1">
      <c r="A2844" s="14"/>
      <c r="B2844" s="3"/>
      <c r="C2844" s="20" t="s">
        <v>163</v>
      </c>
      <c r="D2844" s="21" t="s">
        <v>163</v>
      </c>
      <c r="E2844" s="21" t="s">
        <v>163</v>
      </c>
      <c r="F2844" s="22"/>
      <c r="G2844" s="21" t="s">
        <v>163</v>
      </c>
      <c r="H2844" s="20" t="s">
        <v>163</v>
      </c>
      <c r="I2844" s="23" t="s">
        <v>163</v>
      </c>
      <c r="J2844" s="23" t="s">
        <v>163</v>
      </c>
      <c r="K2844" s="24" t="s">
        <v>163</v>
      </c>
      <c r="L2844" s="20" t="s">
        <v>163</v>
      </c>
      <c r="R2844" s="5"/>
      <c r="S2844" s="20"/>
      <c r="T2844" s="20"/>
      <c r="U2844" s="20"/>
      <c r="V2844" s="20"/>
      <c r="W2844" s="20"/>
      <c r="X2844" s="20"/>
      <c r="Y2844" s="20"/>
      <c r="Z2844" s="20"/>
      <c r="AA2844" s="20"/>
      <c r="AB2844" s="20"/>
      <c r="AC2844" s="20"/>
      <c r="AD2844" s="20"/>
      <c r="AE2844" s="12"/>
      <c r="AF2844" s="12"/>
    </row>
    <row r="2845" spans="1:32" ht="15" customHeight="1">
      <c r="A2845" s="14"/>
      <c r="B2845" s="3"/>
      <c r="C2845" s="20" t="s">
        <v>163</v>
      </c>
      <c r="D2845" s="21" t="s">
        <v>163</v>
      </c>
      <c r="E2845" s="21" t="s">
        <v>163</v>
      </c>
      <c r="F2845" s="22"/>
      <c r="G2845" s="21" t="s">
        <v>163</v>
      </c>
      <c r="H2845" s="20" t="s">
        <v>163</v>
      </c>
      <c r="I2845" s="23" t="s">
        <v>163</v>
      </c>
      <c r="J2845" s="23" t="s">
        <v>163</v>
      </c>
      <c r="K2845" s="24" t="s">
        <v>163</v>
      </c>
      <c r="L2845" s="20" t="s">
        <v>163</v>
      </c>
      <c r="R2845" s="5"/>
      <c r="S2845" s="20"/>
      <c r="T2845" s="20"/>
      <c r="U2845" s="20"/>
      <c r="V2845" s="20"/>
      <c r="W2845" s="20"/>
      <c r="X2845" s="20"/>
      <c r="Y2845" s="20"/>
      <c r="Z2845" s="20"/>
      <c r="AA2845" s="20"/>
      <c r="AB2845" s="20"/>
      <c r="AC2845" s="20"/>
      <c r="AD2845" s="20"/>
      <c r="AE2845" s="12"/>
      <c r="AF2845" s="12"/>
    </row>
    <row r="2846" spans="1:32" ht="15" customHeight="1">
      <c r="A2846" s="14"/>
      <c r="B2846" s="3"/>
      <c r="C2846" s="20" t="s">
        <v>163</v>
      </c>
      <c r="D2846" s="21" t="s">
        <v>163</v>
      </c>
      <c r="E2846" s="21" t="s">
        <v>163</v>
      </c>
      <c r="F2846" s="22"/>
      <c r="G2846" s="21" t="s">
        <v>163</v>
      </c>
      <c r="H2846" s="20" t="s">
        <v>163</v>
      </c>
      <c r="I2846" s="23" t="s">
        <v>163</v>
      </c>
      <c r="J2846" s="23" t="s">
        <v>163</v>
      </c>
      <c r="K2846" s="24" t="s">
        <v>163</v>
      </c>
      <c r="L2846" s="20" t="s">
        <v>163</v>
      </c>
      <c r="R2846" s="5"/>
      <c r="S2846" s="20"/>
      <c r="T2846" s="20"/>
      <c r="U2846" s="20"/>
      <c r="V2846" s="20"/>
      <c r="W2846" s="20"/>
      <c r="X2846" s="20"/>
      <c r="Y2846" s="20"/>
      <c r="Z2846" s="20"/>
      <c r="AA2846" s="20"/>
      <c r="AB2846" s="20"/>
      <c r="AC2846" s="20"/>
      <c r="AD2846" s="20"/>
      <c r="AE2846" s="12"/>
      <c r="AF2846" s="12"/>
    </row>
    <row r="2847" spans="1:32" ht="15" customHeight="1">
      <c r="A2847" s="14"/>
      <c r="B2847" s="3"/>
      <c r="C2847" s="20" t="s">
        <v>163</v>
      </c>
      <c r="D2847" s="21" t="s">
        <v>163</v>
      </c>
      <c r="E2847" s="21" t="s">
        <v>163</v>
      </c>
      <c r="F2847" s="22"/>
      <c r="G2847" s="21" t="s">
        <v>163</v>
      </c>
      <c r="H2847" s="20" t="s">
        <v>163</v>
      </c>
      <c r="I2847" s="23" t="s">
        <v>163</v>
      </c>
      <c r="J2847" s="23" t="s">
        <v>163</v>
      </c>
      <c r="K2847" s="24" t="s">
        <v>163</v>
      </c>
      <c r="L2847" s="20" t="s">
        <v>163</v>
      </c>
      <c r="R2847" s="5"/>
      <c r="S2847" s="20"/>
      <c r="T2847" s="20"/>
      <c r="U2847" s="20"/>
      <c r="V2847" s="20"/>
      <c r="W2847" s="20"/>
      <c r="X2847" s="20"/>
      <c r="Y2847" s="20"/>
      <c r="Z2847" s="20"/>
      <c r="AA2847" s="20"/>
      <c r="AB2847" s="20"/>
      <c r="AC2847" s="20"/>
      <c r="AD2847" s="20"/>
      <c r="AE2847" s="12"/>
      <c r="AF2847" s="12"/>
    </row>
    <row r="2848" spans="1:32" ht="15" customHeight="1">
      <c r="A2848" s="14"/>
      <c r="B2848" s="3"/>
      <c r="C2848" s="20" t="s">
        <v>163</v>
      </c>
      <c r="D2848" s="21" t="s">
        <v>163</v>
      </c>
      <c r="E2848" s="21" t="s">
        <v>163</v>
      </c>
      <c r="F2848" s="22"/>
      <c r="G2848" s="21" t="s">
        <v>163</v>
      </c>
      <c r="H2848" s="20" t="s">
        <v>163</v>
      </c>
      <c r="I2848" s="23" t="s">
        <v>163</v>
      </c>
      <c r="J2848" s="23" t="s">
        <v>163</v>
      </c>
      <c r="K2848" s="24" t="s">
        <v>163</v>
      </c>
      <c r="L2848" s="20" t="s">
        <v>163</v>
      </c>
      <c r="R2848" s="5"/>
      <c r="S2848" s="20"/>
      <c r="T2848" s="20"/>
      <c r="U2848" s="20"/>
      <c r="V2848" s="20"/>
      <c r="W2848" s="20"/>
      <c r="X2848" s="20"/>
      <c r="Y2848" s="20"/>
      <c r="Z2848" s="20"/>
      <c r="AA2848" s="20"/>
      <c r="AB2848" s="20"/>
      <c r="AC2848" s="20"/>
      <c r="AD2848" s="20"/>
      <c r="AE2848" s="12"/>
      <c r="AF2848" s="12"/>
    </row>
    <row r="2849" spans="1:32" ht="15" customHeight="1">
      <c r="A2849" s="14"/>
      <c r="B2849" s="3"/>
      <c r="C2849" s="20" t="s">
        <v>163</v>
      </c>
      <c r="D2849" s="21" t="s">
        <v>163</v>
      </c>
      <c r="E2849" s="21" t="s">
        <v>163</v>
      </c>
      <c r="F2849" s="22"/>
      <c r="G2849" s="21" t="s">
        <v>163</v>
      </c>
      <c r="H2849" s="20" t="s">
        <v>163</v>
      </c>
      <c r="I2849" s="23" t="s">
        <v>163</v>
      </c>
      <c r="J2849" s="23" t="s">
        <v>163</v>
      </c>
      <c r="K2849" s="24" t="s">
        <v>163</v>
      </c>
      <c r="L2849" s="20" t="s">
        <v>163</v>
      </c>
      <c r="R2849" s="5"/>
      <c r="S2849" s="20"/>
      <c r="T2849" s="20"/>
      <c r="U2849" s="20"/>
      <c r="V2849" s="20"/>
      <c r="W2849" s="20"/>
      <c r="X2849" s="20"/>
      <c r="Y2849" s="20"/>
      <c r="Z2849" s="20"/>
      <c r="AA2849" s="20"/>
      <c r="AB2849" s="20"/>
      <c r="AC2849" s="20"/>
      <c r="AD2849" s="20"/>
      <c r="AE2849" s="12"/>
      <c r="AF2849" s="12"/>
    </row>
    <row r="2850" spans="1:32" ht="15" customHeight="1">
      <c r="A2850" s="14"/>
      <c r="B2850" s="3"/>
      <c r="C2850" s="20" t="s">
        <v>163</v>
      </c>
      <c r="D2850" s="21" t="s">
        <v>163</v>
      </c>
      <c r="E2850" s="21" t="s">
        <v>163</v>
      </c>
      <c r="F2850" s="22"/>
      <c r="G2850" s="21" t="s">
        <v>163</v>
      </c>
      <c r="H2850" s="20" t="s">
        <v>163</v>
      </c>
      <c r="I2850" s="23" t="s">
        <v>163</v>
      </c>
      <c r="J2850" s="23" t="s">
        <v>163</v>
      </c>
      <c r="K2850" s="24" t="s">
        <v>163</v>
      </c>
      <c r="L2850" s="20" t="s">
        <v>163</v>
      </c>
      <c r="R2850" s="5"/>
      <c r="S2850" s="20"/>
      <c r="T2850" s="20"/>
      <c r="U2850" s="20"/>
      <c r="V2850" s="20"/>
      <c r="W2850" s="20"/>
      <c r="X2850" s="20"/>
      <c r="Y2850" s="20"/>
      <c r="Z2850" s="20"/>
      <c r="AA2850" s="20"/>
      <c r="AB2850" s="20"/>
      <c r="AC2850" s="20"/>
      <c r="AD2850" s="20"/>
      <c r="AE2850" s="12"/>
      <c r="AF2850" s="12"/>
    </row>
    <row r="2851" spans="1:32" ht="15" customHeight="1">
      <c r="A2851" s="14"/>
      <c r="B2851" s="3"/>
      <c r="C2851" s="20" t="s">
        <v>163</v>
      </c>
      <c r="D2851" s="21" t="s">
        <v>163</v>
      </c>
      <c r="E2851" s="21" t="s">
        <v>163</v>
      </c>
      <c r="F2851" s="22"/>
      <c r="G2851" s="21" t="s">
        <v>163</v>
      </c>
      <c r="H2851" s="20" t="s">
        <v>163</v>
      </c>
      <c r="I2851" s="23" t="s">
        <v>163</v>
      </c>
      <c r="J2851" s="23" t="s">
        <v>163</v>
      </c>
      <c r="K2851" s="24" t="s">
        <v>163</v>
      </c>
      <c r="L2851" s="20" t="s">
        <v>163</v>
      </c>
      <c r="R2851" s="5"/>
      <c r="S2851" s="20"/>
      <c r="T2851" s="20"/>
      <c r="U2851" s="20"/>
      <c r="V2851" s="20"/>
      <c r="W2851" s="20"/>
      <c r="X2851" s="20"/>
      <c r="Y2851" s="20"/>
      <c r="Z2851" s="20"/>
      <c r="AA2851" s="20"/>
      <c r="AB2851" s="20"/>
      <c r="AC2851" s="20"/>
      <c r="AD2851" s="20"/>
      <c r="AE2851" s="12"/>
      <c r="AF2851" s="12"/>
    </row>
    <row r="2852" spans="1:32" ht="15" customHeight="1">
      <c r="A2852" s="14"/>
      <c r="B2852" s="3"/>
      <c r="C2852" s="20" t="s">
        <v>163</v>
      </c>
      <c r="D2852" s="21" t="s">
        <v>163</v>
      </c>
      <c r="E2852" s="21" t="s">
        <v>163</v>
      </c>
      <c r="F2852" s="22"/>
      <c r="G2852" s="21" t="s">
        <v>163</v>
      </c>
      <c r="H2852" s="20" t="s">
        <v>163</v>
      </c>
      <c r="I2852" s="23" t="s">
        <v>163</v>
      </c>
      <c r="J2852" s="23" t="s">
        <v>163</v>
      </c>
      <c r="K2852" s="24" t="s">
        <v>163</v>
      </c>
      <c r="L2852" s="20" t="s">
        <v>163</v>
      </c>
      <c r="R2852" s="5"/>
      <c r="S2852" s="20"/>
      <c r="T2852" s="20"/>
      <c r="U2852" s="20"/>
      <c r="V2852" s="20"/>
      <c r="W2852" s="20"/>
      <c r="X2852" s="20"/>
      <c r="Y2852" s="20"/>
      <c r="Z2852" s="20"/>
      <c r="AA2852" s="20"/>
      <c r="AB2852" s="20"/>
      <c r="AC2852" s="20"/>
      <c r="AD2852" s="20"/>
      <c r="AE2852" s="12"/>
      <c r="AF2852" s="12"/>
    </row>
    <row r="2853" spans="1:32" ht="15" customHeight="1">
      <c r="A2853" s="14"/>
      <c r="B2853" s="3"/>
      <c r="C2853" s="20" t="s">
        <v>163</v>
      </c>
      <c r="D2853" s="21" t="s">
        <v>163</v>
      </c>
      <c r="E2853" s="21" t="s">
        <v>163</v>
      </c>
      <c r="F2853" s="22"/>
      <c r="G2853" s="21" t="s">
        <v>163</v>
      </c>
      <c r="H2853" s="20" t="s">
        <v>163</v>
      </c>
      <c r="I2853" s="23" t="s">
        <v>163</v>
      </c>
      <c r="J2853" s="23" t="s">
        <v>163</v>
      </c>
      <c r="K2853" s="24" t="s">
        <v>163</v>
      </c>
      <c r="L2853" s="20" t="s">
        <v>163</v>
      </c>
      <c r="R2853" s="5"/>
      <c r="S2853" s="20"/>
      <c r="T2853" s="20"/>
      <c r="U2853" s="20"/>
      <c r="V2853" s="20"/>
      <c r="W2853" s="20"/>
      <c r="X2853" s="20"/>
      <c r="Y2853" s="20"/>
      <c r="Z2853" s="20"/>
      <c r="AA2853" s="20"/>
      <c r="AB2853" s="20"/>
      <c r="AC2853" s="20"/>
      <c r="AD2853" s="20"/>
      <c r="AE2853" s="12"/>
      <c r="AF2853" s="12"/>
    </row>
    <row r="2854" spans="1:32" ht="15" customHeight="1">
      <c r="A2854" s="14"/>
      <c r="B2854" s="3"/>
      <c r="C2854" s="20" t="s">
        <v>163</v>
      </c>
      <c r="D2854" s="21" t="s">
        <v>163</v>
      </c>
      <c r="E2854" s="21" t="s">
        <v>163</v>
      </c>
      <c r="F2854" s="22"/>
      <c r="G2854" s="21" t="s">
        <v>163</v>
      </c>
      <c r="H2854" s="20" t="s">
        <v>163</v>
      </c>
      <c r="I2854" s="23" t="s">
        <v>163</v>
      </c>
      <c r="J2854" s="23" t="s">
        <v>163</v>
      </c>
      <c r="K2854" s="24" t="s">
        <v>163</v>
      </c>
      <c r="L2854" s="20" t="s">
        <v>163</v>
      </c>
      <c r="R2854" s="5"/>
      <c r="S2854" s="20"/>
      <c r="T2854" s="20"/>
      <c r="U2854" s="20"/>
      <c r="V2854" s="20"/>
      <c r="W2854" s="20"/>
      <c r="X2854" s="20"/>
      <c r="Y2854" s="20"/>
      <c r="Z2854" s="20"/>
      <c r="AA2854" s="20"/>
      <c r="AB2854" s="20"/>
      <c r="AC2854" s="20"/>
      <c r="AD2854" s="20"/>
      <c r="AE2854" s="12"/>
      <c r="AF2854" s="12"/>
    </row>
    <row r="2855" spans="1:32" ht="15" customHeight="1">
      <c r="A2855" s="14"/>
      <c r="B2855" s="3"/>
      <c r="C2855" s="20" t="s">
        <v>163</v>
      </c>
      <c r="D2855" s="21" t="s">
        <v>163</v>
      </c>
      <c r="E2855" s="21" t="s">
        <v>163</v>
      </c>
      <c r="F2855" s="22"/>
      <c r="G2855" s="21" t="s">
        <v>163</v>
      </c>
      <c r="H2855" s="20" t="s">
        <v>163</v>
      </c>
      <c r="I2855" s="23" t="s">
        <v>163</v>
      </c>
      <c r="J2855" s="23" t="s">
        <v>163</v>
      </c>
      <c r="K2855" s="24" t="s">
        <v>163</v>
      </c>
      <c r="L2855" s="20" t="s">
        <v>163</v>
      </c>
      <c r="R2855" s="5"/>
      <c r="S2855" s="20"/>
      <c r="T2855" s="20"/>
      <c r="U2855" s="20"/>
      <c r="V2855" s="20"/>
      <c r="W2855" s="20"/>
      <c r="X2855" s="20"/>
      <c r="Y2855" s="20"/>
      <c r="Z2855" s="20"/>
      <c r="AA2855" s="20"/>
      <c r="AB2855" s="20"/>
      <c r="AC2855" s="20"/>
      <c r="AD2855" s="20"/>
      <c r="AE2855" s="12"/>
      <c r="AF2855" s="12"/>
    </row>
    <row r="2856" spans="1:32" ht="15" customHeight="1">
      <c r="A2856" s="14"/>
      <c r="B2856" s="3"/>
      <c r="C2856" s="20" t="s">
        <v>163</v>
      </c>
      <c r="D2856" s="21" t="s">
        <v>163</v>
      </c>
      <c r="E2856" s="21" t="s">
        <v>163</v>
      </c>
      <c r="F2856" s="22"/>
      <c r="G2856" s="21" t="s">
        <v>163</v>
      </c>
      <c r="H2856" s="20" t="s">
        <v>163</v>
      </c>
      <c r="I2856" s="23" t="s">
        <v>163</v>
      </c>
      <c r="J2856" s="23" t="s">
        <v>163</v>
      </c>
      <c r="K2856" s="24" t="s">
        <v>163</v>
      </c>
      <c r="L2856" s="20" t="s">
        <v>163</v>
      </c>
      <c r="R2856" s="5"/>
      <c r="S2856" s="20"/>
      <c r="T2856" s="20"/>
      <c r="U2856" s="20"/>
      <c r="V2856" s="20"/>
      <c r="W2856" s="20"/>
      <c r="X2856" s="20"/>
      <c r="Y2856" s="20"/>
      <c r="Z2856" s="20"/>
      <c r="AA2856" s="20"/>
      <c r="AB2856" s="20"/>
      <c r="AC2856" s="20"/>
      <c r="AD2856" s="20"/>
      <c r="AE2856" s="12"/>
      <c r="AF2856" s="12"/>
    </row>
    <row r="2857" spans="1:32" ht="15" customHeight="1">
      <c r="A2857" s="14"/>
      <c r="B2857" s="3"/>
      <c r="C2857" s="20" t="s">
        <v>163</v>
      </c>
      <c r="D2857" s="21" t="s">
        <v>163</v>
      </c>
      <c r="E2857" s="21" t="s">
        <v>163</v>
      </c>
      <c r="F2857" s="22"/>
      <c r="G2857" s="21" t="s">
        <v>163</v>
      </c>
      <c r="H2857" s="20" t="s">
        <v>163</v>
      </c>
      <c r="I2857" s="23" t="s">
        <v>163</v>
      </c>
      <c r="J2857" s="23" t="s">
        <v>163</v>
      </c>
      <c r="K2857" s="24" t="s">
        <v>163</v>
      </c>
      <c r="L2857" s="20" t="s">
        <v>163</v>
      </c>
      <c r="R2857" s="5"/>
      <c r="S2857" s="20"/>
      <c r="T2857" s="20"/>
      <c r="U2857" s="20"/>
      <c r="V2857" s="20"/>
      <c r="W2857" s="20"/>
      <c r="X2857" s="20"/>
      <c r="Y2857" s="20"/>
      <c r="Z2857" s="20"/>
      <c r="AA2857" s="20"/>
      <c r="AB2857" s="20"/>
      <c r="AC2857" s="20"/>
      <c r="AD2857" s="20"/>
      <c r="AE2857" s="12"/>
      <c r="AF2857" s="12"/>
    </row>
    <row r="2858" spans="1:32" ht="15" customHeight="1">
      <c r="A2858" s="14"/>
      <c r="B2858" s="3"/>
      <c r="C2858" s="20" t="s">
        <v>163</v>
      </c>
      <c r="D2858" s="21" t="s">
        <v>163</v>
      </c>
      <c r="E2858" s="21" t="s">
        <v>163</v>
      </c>
      <c r="F2858" s="22"/>
      <c r="G2858" s="21" t="s">
        <v>163</v>
      </c>
      <c r="H2858" s="20" t="s">
        <v>163</v>
      </c>
      <c r="I2858" s="23" t="s">
        <v>163</v>
      </c>
      <c r="J2858" s="23" t="s">
        <v>163</v>
      </c>
      <c r="K2858" s="24" t="s">
        <v>163</v>
      </c>
      <c r="L2858" s="20" t="s">
        <v>163</v>
      </c>
      <c r="R2858" s="5"/>
      <c r="S2858" s="20"/>
      <c r="T2858" s="20"/>
      <c r="U2858" s="20"/>
      <c r="V2858" s="20"/>
      <c r="W2858" s="20"/>
      <c r="X2858" s="20"/>
      <c r="Y2858" s="20"/>
      <c r="Z2858" s="20"/>
      <c r="AA2858" s="20"/>
      <c r="AB2858" s="20"/>
      <c r="AC2858" s="20"/>
      <c r="AD2858" s="20"/>
      <c r="AE2858" s="12"/>
      <c r="AF2858" s="12"/>
    </row>
    <row r="2859" spans="1:32" ht="15" customHeight="1">
      <c r="A2859" s="14"/>
      <c r="B2859" s="3"/>
      <c r="C2859" s="20" t="s">
        <v>163</v>
      </c>
      <c r="D2859" s="21" t="s">
        <v>163</v>
      </c>
      <c r="E2859" s="21" t="s">
        <v>163</v>
      </c>
      <c r="F2859" s="22"/>
      <c r="G2859" s="21" t="s">
        <v>163</v>
      </c>
      <c r="H2859" s="20" t="s">
        <v>163</v>
      </c>
      <c r="I2859" s="23" t="s">
        <v>163</v>
      </c>
      <c r="J2859" s="23" t="s">
        <v>163</v>
      </c>
      <c r="K2859" s="24" t="s">
        <v>163</v>
      </c>
      <c r="L2859" s="20" t="s">
        <v>163</v>
      </c>
      <c r="R2859" s="5"/>
      <c r="S2859" s="20"/>
      <c r="T2859" s="20"/>
      <c r="U2859" s="20"/>
      <c r="V2859" s="20"/>
      <c r="W2859" s="20"/>
      <c r="X2859" s="20"/>
      <c r="Y2859" s="20"/>
      <c r="Z2859" s="20"/>
      <c r="AA2859" s="20"/>
      <c r="AB2859" s="20"/>
      <c r="AC2859" s="20"/>
      <c r="AD2859" s="20"/>
      <c r="AE2859" s="12"/>
      <c r="AF2859" s="12"/>
    </row>
    <row r="2860" spans="1:32" ht="15" customHeight="1">
      <c r="A2860" s="14"/>
      <c r="B2860" s="3"/>
      <c r="C2860" s="20" t="s">
        <v>163</v>
      </c>
      <c r="D2860" s="21" t="s">
        <v>163</v>
      </c>
      <c r="E2860" s="21" t="s">
        <v>163</v>
      </c>
      <c r="F2860" s="22"/>
      <c r="G2860" s="21" t="s">
        <v>163</v>
      </c>
      <c r="H2860" s="20" t="s">
        <v>163</v>
      </c>
      <c r="I2860" s="23" t="s">
        <v>163</v>
      </c>
      <c r="J2860" s="23" t="s">
        <v>163</v>
      </c>
      <c r="K2860" s="24" t="s">
        <v>163</v>
      </c>
      <c r="L2860" s="20" t="s">
        <v>163</v>
      </c>
      <c r="R2860" s="5"/>
      <c r="S2860" s="20"/>
      <c r="T2860" s="20"/>
      <c r="U2860" s="20"/>
      <c r="V2860" s="20"/>
      <c r="W2860" s="20"/>
      <c r="X2860" s="20"/>
      <c r="Y2860" s="20"/>
      <c r="Z2860" s="20"/>
      <c r="AA2860" s="20"/>
      <c r="AB2860" s="20"/>
      <c r="AC2860" s="20"/>
      <c r="AD2860" s="20"/>
      <c r="AE2860" s="12"/>
      <c r="AF2860" s="12"/>
    </row>
    <row r="2861" spans="1:32" ht="15" customHeight="1">
      <c r="A2861" s="14"/>
      <c r="B2861" s="3"/>
      <c r="C2861" s="20" t="s">
        <v>163</v>
      </c>
      <c r="D2861" s="21" t="s">
        <v>163</v>
      </c>
      <c r="E2861" s="21" t="s">
        <v>163</v>
      </c>
      <c r="F2861" s="22"/>
      <c r="G2861" s="21" t="s">
        <v>163</v>
      </c>
      <c r="H2861" s="20" t="s">
        <v>163</v>
      </c>
      <c r="I2861" s="23" t="s">
        <v>163</v>
      </c>
      <c r="J2861" s="23" t="s">
        <v>163</v>
      </c>
      <c r="K2861" s="24" t="s">
        <v>163</v>
      </c>
      <c r="L2861" s="20" t="s">
        <v>163</v>
      </c>
      <c r="R2861" s="5"/>
      <c r="S2861" s="20"/>
      <c r="T2861" s="20"/>
      <c r="U2861" s="20"/>
      <c r="V2861" s="20"/>
      <c r="W2861" s="20"/>
      <c r="X2861" s="20"/>
      <c r="Y2861" s="20"/>
      <c r="Z2861" s="20"/>
      <c r="AA2861" s="20"/>
      <c r="AB2861" s="20"/>
      <c r="AC2861" s="20"/>
      <c r="AD2861" s="20"/>
      <c r="AE2861" s="12"/>
      <c r="AF2861" s="12"/>
    </row>
    <row r="2862" spans="1:32" ht="15" customHeight="1">
      <c r="A2862" s="14"/>
      <c r="B2862" s="3"/>
      <c r="C2862" s="20" t="s">
        <v>163</v>
      </c>
      <c r="D2862" s="21" t="s">
        <v>163</v>
      </c>
      <c r="E2862" s="21" t="s">
        <v>163</v>
      </c>
      <c r="F2862" s="22"/>
      <c r="G2862" s="21" t="s">
        <v>163</v>
      </c>
      <c r="H2862" s="20" t="s">
        <v>163</v>
      </c>
      <c r="I2862" s="23" t="s">
        <v>163</v>
      </c>
      <c r="J2862" s="23" t="s">
        <v>163</v>
      </c>
      <c r="K2862" s="24" t="s">
        <v>163</v>
      </c>
      <c r="L2862" s="20" t="s">
        <v>163</v>
      </c>
      <c r="R2862" s="5"/>
      <c r="S2862" s="20"/>
      <c r="T2862" s="20"/>
      <c r="U2862" s="20"/>
      <c r="V2862" s="20"/>
      <c r="W2862" s="20"/>
      <c r="X2862" s="20"/>
      <c r="Y2862" s="20"/>
      <c r="Z2862" s="20"/>
      <c r="AA2862" s="20"/>
      <c r="AB2862" s="20"/>
      <c r="AC2862" s="20"/>
      <c r="AD2862" s="20"/>
      <c r="AE2862" s="12"/>
      <c r="AF2862" s="12"/>
    </row>
    <row r="2863" spans="1:32" ht="15" customHeight="1">
      <c r="A2863" s="14"/>
      <c r="B2863" s="3"/>
      <c r="C2863" s="20" t="s">
        <v>163</v>
      </c>
      <c r="D2863" s="21" t="s">
        <v>163</v>
      </c>
      <c r="E2863" s="21" t="s">
        <v>163</v>
      </c>
      <c r="F2863" s="22"/>
      <c r="G2863" s="21" t="s">
        <v>163</v>
      </c>
      <c r="H2863" s="20" t="s">
        <v>163</v>
      </c>
      <c r="I2863" s="23" t="s">
        <v>163</v>
      </c>
      <c r="J2863" s="23" t="s">
        <v>163</v>
      </c>
      <c r="K2863" s="24" t="s">
        <v>163</v>
      </c>
      <c r="L2863" s="20" t="s">
        <v>163</v>
      </c>
      <c r="R2863" s="5"/>
      <c r="S2863" s="20"/>
      <c r="T2863" s="20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12"/>
      <c r="AF2863" s="12"/>
    </row>
    <row r="2864" spans="1:32" ht="15" customHeight="1">
      <c r="A2864" s="14"/>
      <c r="B2864" s="3"/>
      <c r="C2864" s="20" t="s">
        <v>163</v>
      </c>
      <c r="D2864" s="21" t="s">
        <v>163</v>
      </c>
      <c r="E2864" s="21" t="s">
        <v>163</v>
      </c>
      <c r="F2864" s="22"/>
      <c r="G2864" s="21" t="s">
        <v>163</v>
      </c>
      <c r="H2864" s="20" t="s">
        <v>163</v>
      </c>
      <c r="I2864" s="23" t="s">
        <v>163</v>
      </c>
      <c r="J2864" s="23" t="s">
        <v>163</v>
      </c>
      <c r="K2864" s="24" t="s">
        <v>163</v>
      </c>
      <c r="L2864" s="20" t="s">
        <v>163</v>
      </c>
      <c r="R2864" s="5"/>
      <c r="S2864" s="20"/>
      <c r="T2864" s="20"/>
      <c r="U2864" s="20"/>
      <c r="V2864" s="20"/>
      <c r="W2864" s="20"/>
      <c r="X2864" s="20"/>
      <c r="Y2864" s="20"/>
      <c r="Z2864" s="20"/>
      <c r="AA2864" s="20"/>
      <c r="AB2864" s="20"/>
      <c r="AC2864" s="20"/>
      <c r="AD2864" s="20"/>
      <c r="AE2864" s="12"/>
      <c r="AF2864" s="12"/>
    </row>
    <row r="2865" spans="1:32" ht="15" customHeight="1">
      <c r="A2865" s="14"/>
      <c r="B2865" s="3"/>
      <c r="C2865" s="20" t="s">
        <v>163</v>
      </c>
      <c r="D2865" s="21" t="s">
        <v>163</v>
      </c>
      <c r="E2865" s="21" t="s">
        <v>163</v>
      </c>
      <c r="F2865" s="22"/>
      <c r="G2865" s="21" t="s">
        <v>163</v>
      </c>
      <c r="H2865" s="20" t="s">
        <v>163</v>
      </c>
      <c r="I2865" s="23" t="s">
        <v>163</v>
      </c>
      <c r="J2865" s="23" t="s">
        <v>163</v>
      </c>
      <c r="K2865" s="24" t="s">
        <v>163</v>
      </c>
      <c r="L2865" s="20" t="s">
        <v>163</v>
      </c>
      <c r="R2865" s="5"/>
      <c r="S2865" s="20"/>
      <c r="T2865" s="20"/>
      <c r="U2865" s="20"/>
      <c r="V2865" s="20"/>
      <c r="W2865" s="20"/>
      <c r="X2865" s="20"/>
      <c r="Y2865" s="20"/>
      <c r="Z2865" s="20"/>
      <c r="AA2865" s="20"/>
      <c r="AB2865" s="20"/>
      <c r="AC2865" s="20"/>
      <c r="AD2865" s="20"/>
      <c r="AE2865" s="12"/>
      <c r="AF2865" s="12"/>
    </row>
    <row r="2866" spans="1:32" ht="15" customHeight="1">
      <c r="A2866" s="14"/>
      <c r="B2866" s="3"/>
      <c r="C2866" s="20" t="s">
        <v>163</v>
      </c>
      <c r="D2866" s="21" t="s">
        <v>163</v>
      </c>
      <c r="E2866" s="21" t="s">
        <v>163</v>
      </c>
      <c r="F2866" s="22"/>
      <c r="G2866" s="21" t="s">
        <v>163</v>
      </c>
      <c r="H2866" s="20" t="s">
        <v>163</v>
      </c>
      <c r="I2866" s="23" t="s">
        <v>163</v>
      </c>
      <c r="J2866" s="23" t="s">
        <v>163</v>
      </c>
      <c r="K2866" s="24" t="s">
        <v>163</v>
      </c>
      <c r="L2866" s="20" t="s">
        <v>163</v>
      </c>
      <c r="R2866" s="5"/>
      <c r="S2866" s="20"/>
      <c r="T2866" s="20"/>
      <c r="U2866" s="20"/>
      <c r="V2866" s="20"/>
      <c r="W2866" s="20"/>
      <c r="X2866" s="20"/>
      <c r="Y2866" s="20"/>
      <c r="Z2866" s="20"/>
      <c r="AA2866" s="20"/>
      <c r="AB2866" s="20"/>
      <c r="AC2866" s="20"/>
      <c r="AD2866" s="20"/>
      <c r="AE2866" s="12"/>
      <c r="AF2866" s="12"/>
    </row>
    <row r="2867" spans="1:32" ht="15" customHeight="1">
      <c r="A2867" s="14"/>
      <c r="B2867" s="3"/>
      <c r="C2867" s="20" t="s">
        <v>163</v>
      </c>
      <c r="D2867" s="21" t="s">
        <v>163</v>
      </c>
      <c r="E2867" s="21" t="s">
        <v>163</v>
      </c>
      <c r="F2867" s="22"/>
      <c r="G2867" s="21" t="s">
        <v>163</v>
      </c>
      <c r="H2867" s="20" t="s">
        <v>163</v>
      </c>
      <c r="I2867" s="23" t="s">
        <v>163</v>
      </c>
      <c r="J2867" s="23" t="s">
        <v>163</v>
      </c>
      <c r="K2867" s="24" t="s">
        <v>163</v>
      </c>
      <c r="L2867" s="20" t="s">
        <v>163</v>
      </c>
      <c r="R2867" s="5"/>
      <c r="S2867" s="20"/>
      <c r="T2867" s="20"/>
      <c r="U2867" s="20"/>
      <c r="V2867" s="20"/>
      <c r="W2867" s="20"/>
      <c r="X2867" s="20"/>
      <c r="Y2867" s="20"/>
      <c r="Z2867" s="20"/>
      <c r="AA2867" s="20"/>
      <c r="AB2867" s="20"/>
      <c r="AC2867" s="20"/>
      <c r="AD2867" s="20"/>
      <c r="AE2867" s="12"/>
      <c r="AF2867" s="12"/>
    </row>
    <row r="2868" spans="1:32" ht="15" customHeight="1">
      <c r="A2868" s="14"/>
      <c r="B2868" s="3"/>
      <c r="C2868" s="20" t="s">
        <v>163</v>
      </c>
      <c r="D2868" s="21" t="s">
        <v>163</v>
      </c>
      <c r="E2868" s="21" t="s">
        <v>163</v>
      </c>
      <c r="F2868" s="22"/>
      <c r="G2868" s="21" t="s">
        <v>163</v>
      </c>
      <c r="H2868" s="20" t="s">
        <v>163</v>
      </c>
      <c r="I2868" s="23" t="s">
        <v>163</v>
      </c>
      <c r="J2868" s="23" t="s">
        <v>163</v>
      </c>
      <c r="K2868" s="24" t="s">
        <v>163</v>
      </c>
      <c r="L2868" s="20" t="s">
        <v>163</v>
      </c>
      <c r="R2868" s="5"/>
      <c r="S2868" s="20"/>
      <c r="T2868" s="20"/>
      <c r="U2868" s="20"/>
      <c r="V2868" s="20"/>
      <c r="W2868" s="20"/>
      <c r="X2868" s="20"/>
      <c r="Y2868" s="20"/>
      <c r="Z2868" s="20"/>
      <c r="AA2868" s="20"/>
      <c r="AB2868" s="20"/>
      <c r="AC2868" s="20"/>
      <c r="AD2868" s="20"/>
      <c r="AE2868" s="12"/>
      <c r="AF2868" s="12"/>
    </row>
    <row r="2869" spans="1:32" ht="15" customHeight="1">
      <c r="A2869" s="14"/>
      <c r="B2869" s="3"/>
      <c r="C2869" s="20" t="s">
        <v>163</v>
      </c>
      <c r="D2869" s="21" t="s">
        <v>163</v>
      </c>
      <c r="E2869" s="21" t="s">
        <v>163</v>
      </c>
      <c r="F2869" s="22"/>
      <c r="G2869" s="21" t="s">
        <v>163</v>
      </c>
      <c r="H2869" s="20" t="s">
        <v>163</v>
      </c>
      <c r="I2869" s="23" t="s">
        <v>163</v>
      </c>
      <c r="J2869" s="23" t="s">
        <v>163</v>
      </c>
      <c r="K2869" s="24" t="s">
        <v>163</v>
      </c>
      <c r="L2869" s="20" t="s">
        <v>163</v>
      </c>
      <c r="R2869" s="5"/>
      <c r="S2869" s="20"/>
      <c r="T2869" s="20"/>
      <c r="U2869" s="20"/>
      <c r="V2869" s="20"/>
      <c r="W2869" s="20"/>
      <c r="X2869" s="20"/>
      <c r="Y2869" s="20"/>
      <c r="Z2869" s="20"/>
      <c r="AA2869" s="20"/>
      <c r="AB2869" s="20"/>
      <c r="AC2869" s="20"/>
      <c r="AD2869" s="20"/>
      <c r="AE2869" s="12"/>
      <c r="AF2869" s="12"/>
    </row>
    <row r="2870" spans="1:32" ht="15" customHeight="1">
      <c r="A2870" s="14"/>
      <c r="B2870" s="3"/>
      <c r="C2870" s="20" t="s">
        <v>163</v>
      </c>
      <c r="D2870" s="21" t="s">
        <v>163</v>
      </c>
      <c r="E2870" s="21" t="s">
        <v>163</v>
      </c>
      <c r="F2870" s="22"/>
      <c r="G2870" s="21" t="s">
        <v>163</v>
      </c>
      <c r="H2870" s="20" t="s">
        <v>163</v>
      </c>
      <c r="I2870" s="23" t="s">
        <v>163</v>
      </c>
      <c r="J2870" s="23" t="s">
        <v>163</v>
      </c>
      <c r="K2870" s="24" t="s">
        <v>163</v>
      </c>
      <c r="L2870" s="20" t="s">
        <v>163</v>
      </c>
      <c r="R2870" s="5"/>
      <c r="S2870" s="20"/>
      <c r="T2870" s="20"/>
      <c r="U2870" s="20"/>
      <c r="V2870" s="20"/>
      <c r="W2870" s="20"/>
      <c r="X2870" s="20"/>
      <c r="Y2870" s="20"/>
      <c r="Z2870" s="20"/>
      <c r="AA2870" s="20"/>
      <c r="AB2870" s="20"/>
      <c r="AC2870" s="20"/>
      <c r="AD2870" s="20"/>
      <c r="AE2870" s="12"/>
      <c r="AF2870" s="12"/>
    </row>
    <row r="2871" spans="1:32" ht="15" customHeight="1">
      <c r="A2871" s="14"/>
      <c r="B2871" s="3"/>
      <c r="C2871" s="20" t="s">
        <v>163</v>
      </c>
      <c r="D2871" s="21" t="s">
        <v>163</v>
      </c>
      <c r="E2871" s="21" t="s">
        <v>163</v>
      </c>
      <c r="F2871" s="22"/>
      <c r="G2871" s="21" t="s">
        <v>163</v>
      </c>
      <c r="H2871" s="20" t="s">
        <v>163</v>
      </c>
      <c r="I2871" s="23" t="s">
        <v>163</v>
      </c>
      <c r="J2871" s="23" t="s">
        <v>163</v>
      </c>
      <c r="K2871" s="24" t="s">
        <v>163</v>
      </c>
      <c r="L2871" s="20" t="s">
        <v>163</v>
      </c>
      <c r="R2871" s="5"/>
      <c r="S2871" s="20"/>
      <c r="T2871" s="20"/>
      <c r="U2871" s="20"/>
      <c r="V2871" s="20"/>
      <c r="W2871" s="20"/>
      <c r="X2871" s="20"/>
      <c r="Y2871" s="20"/>
      <c r="Z2871" s="20"/>
      <c r="AA2871" s="20"/>
      <c r="AB2871" s="20"/>
      <c r="AC2871" s="20"/>
      <c r="AD2871" s="20"/>
      <c r="AE2871" s="12"/>
      <c r="AF2871" s="12"/>
    </row>
    <row r="2872" spans="1:32" ht="15" customHeight="1">
      <c r="A2872" s="14"/>
      <c r="B2872" s="3"/>
      <c r="C2872" s="20" t="s">
        <v>163</v>
      </c>
      <c r="D2872" s="21" t="s">
        <v>163</v>
      </c>
      <c r="E2872" s="21" t="s">
        <v>163</v>
      </c>
      <c r="F2872" s="22"/>
      <c r="G2872" s="21" t="s">
        <v>163</v>
      </c>
      <c r="H2872" s="20" t="s">
        <v>163</v>
      </c>
      <c r="I2872" s="23" t="s">
        <v>163</v>
      </c>
      <c r="J2872" s="23" t="s">
        <v>163</v>
      </c>
      <c r="K2872" s="24" t="s">
        <v>163</v>
      </c>
      <c r="L2872" s="20" t="s">
        <v>163</v>
      </c>
      <c r="R2872" s="5"/>
      <c r="S2872" s="20"/>
      <c r="T2872" s="20"/>
      <c r="U2872" s="20"/>
      <c r="V2872" s="20"/>
      <c r="W2872" s="20"/>
      <c r="X2872" s="20"/>
      <c r="Y2872" s="20"/>
      <c r="Z2872" s="20"/>
      <c r="AA2872" s="20"/>
      <c r="AB2872" s="20"/>
      <c r="AC2872" s="20"/>
      <c r="AD2872" s="20"/>
      <c r="AE2872" s="12"/>
      <c r="AF2872" s="12"/>
    </row>
    <row r="2873" spans="1:32" ht="15" customHeight="1">
      <c r="A2873" s="14"/>
      <c r="B2873" s="3"/>
      <c r="C2873" s="20" t="s">
        <v>163</v>
      </c>
      <c r="D2873" s="21" t="s">
        <v>163</v>
      </c>
      <c r="E2873" s="21" t="s">
        <v>163</v>
      </c>
      <c r="F2873" s="22"/>
      <c r="G2873" s="21" t="s">
        <v>163</v>
      </c>
      <c r="H2873" s="20" t="s">
        <v>163</v>
      </c>
      <c r="I2873" s="23" t="s">
        <v>163</v>
      </c>
      <c r="J2873" s="23" t="s">
        <v>163</v>
      </c>
      <c r="K2873" s="24" t="s">
        <v>163</v>
      </c>
      <c r="L2873" s="20" t="s">
        <v>163</v>
      </c>
      <c r="R2873" s="5"/>
      <c r="S2873" s="20"/>
      <c r="T2873" s="20"/>
      <c r="U2873" s="20"/>
      <c r="V2873" s="20"/>
      <c r="W2873" s="20"/>
      <c r="X2873" s="20"/>
      <c r="Y2873" s="20"/>
      <c r="Z2873" s="20"/>
      <c r="AA2873" s="20"/>
      <c r="AB2873" s="20"/>
      <c r="AC2873" s="20"/>
      <c r="AD2873" s="20"/>
      <c r="AE2873" s="12"/>
      <c r="AF2873" s="12"/>
    </row>
    <row r="2874" spans="1:32" ht="15" customHeight="1">
      <c r="A2874" s="14"/>
      <c r="B2874" s="3"/>
      <c r="C2874" s="20" t="s">
        <v>163</v>
      </c>
      <c r="D2874" s="21" t="s">
        <v>163</v>
      </c>
      <c r="E2874" s="21" t="s">
        <v>163</v>
      </c>
      <c r="F2874" s="22"/>
      <c r="G2874" s="21" t="s">
        <v>163</v>
      </c>
      <c r="H2874" s="20" t="s">
        <v>163</v>
      </c>
      <c r="I2874" s="23" t="s">
        <v>163</v>
      </c>
      <c r="J2874" s="23" t="s">
        <v>163</v>
      </c>
      <c r="K2874" s="24" t="s">
        <v>163</v>
      </c>
      <c r="L2874" s="20" t="s">
        <v>163</v>
      </c>
      <c r="R2874" s="5"/>
      <c r="S2874" s="20"/>
      <c r="T2874" s="20"/>
      <c r="U2874" s="20"/>
      <c r="V2874" s="20"/>
      <c r="W2874" s="20"/>
      <c r="X2874" s="20"/>
      <c r="Y2874" s="20"/>
      <c r="Z2874" s="20"/>
      <c r="AA2874" s="20"/>
      <c r="AB2874" s="20"/>
      <c r="AC2874" s="20"/>
      <c r="AD2874" s="20"/>
      <c r="AE2874" s="12"/>
      <c r="AF2874" s="12"/>
    </row>
    <row r="2875" spans="1:32" ht="15" customHeight="1">
      <c r="A2875" s="14"/>
      <c r="B2875" s="3"/>
      <c r="C2875" s="20" t="s">
        <v>163</v>
      </c>
      <c r="D2875" s="21" t="s">
        <v>163</v>
      </c>
      <c r="E2875" s="21" t="s">
        <v>163</v>
      </c>
      <c r="F2875" s="22"/>
      <c r="G2875" s="21" t="s">
        <v>163</v>
      </c>
      <c r="H2875" s="20" t="s">
        <v>163</v>
      </c>
      <c r="I2875" s="23" t="s">
        <v>163</v>
      </c>
      <c r="J2875" s="23" t="s">
        <v>163</v>
      </c>
      <c r="K2875" s="24" t="s">
        <v>163</v>
      </c>
      <c r="L2875" s="20" t="s">
        <v>163</v>
      </c>
      <c r="R2875" s="5"/>
      <c r="S2875" s="20"/>
      <c r="T2875" s="20"/>
      <c r="U2875" s="20"/>
      <c r="V2875" s="20"/>
      <c r="W2875" s="20"/>
      <c r="X2875" s="20"/>
      <c r="Y2875" s="20"/>
      <c r="Z2875" s="20"/>
      <c r="AA2875" s="20"/>
      <c r="AB2875" s="20"/>
      <c r="AC2875" s="20"/>
      <c r="AD2875" s="20"/>
      <c r="AE2875" s="12"/>
      <c r="AF2875" s="12"/>
    </row>
    <row r="2876" spans="1:32" ht="15" customHeight="1">
      <c r="A2876" s="14"/>
      <c r="B2876" s="3"/>
      <c r="C2876" s="20" t="s">
        <v>163</v>
      </c>
      <c r="D2876" s="21" t="s">
        <v>163</v>
      </c>
      <c r="E2876" s="21" t="s">
        <v>163</v>
      </c>
      <c r="F2876" s="22"/>
      <c r="G2876" s="21" t="s">
        <v>163</v>
      </c>
      <c r="H2876" s="20" t="s">
        <v>163</v>
      </c>
      <c r="I2876" s="23" t="s">
        <v>163</v>
      </c>
      <c r="J2876" s="23" t="s">
        <v>163</v>
      </c>
      <c r="K2876" s="24" t="s">
        <v>163</v>
      </c>
      <c r="L2876" s="20" t="s">
        <v>163</v>
      </c>
      <c r="R2876" s="5"/>
      <c r="S2876" s="20"/>
      <c r="T2876" s="20"/>
      <c r="U2876" s="20"/>
      <c r="V2876" s="20"/>
      <c r="W2876" s="20"/>
      <c r="X2876" s="20"/>
      <c r="Y2876" s="20"/>
      <c r="Z2876" s="20"/>
      <c r="AA2876" s="20"/>
      <c r="AB2876" s="20"/>
      <c r="AC2876" s="20"/>
      <c r="AD2876" s="20"/>
      <c r="AE2876" s="12"/>
      <c r="AF2876" s="12"/>
    </row>
    <row r="2877" spans="1:32" ht="15" customHeight="1">
      <c r="A2877" s="14"/>
      <c r="B2877" s="3"/>
      <c r="C2877" s="20" t="s">
        <v>163</v>
      </c>
      <c r="D2877" s="21" t="s">
        <v>163</v>
      </c>
      <c r="E2877" s="21" t="s">
        <v>163</v>
      </c>
      <c r="F2877" s="22"/>
      <c r="G2877" s="21" t="s">
        <v>163</v>
      </c>
      <c r="H2877" s="20" t="s">
        <v>163</v>
      </c>
      <c r="I2877" s="23" t="s">
        <v>163</v>
      </c>
      <c r="J2877" s="23" t="s">
        <v>163</v>
      </c>
      <c r="K2877" s="24" t="s">
        <v>163</v>
      </c>
      <c r="L2877" s="20" t="s">
        <v>163</v>
      </c>
      <c r="R2877" s="5"/>
      <c r="S2877" s="20"/>
      <c r="T2877" s="20"/>
      <c r="U2877" s="20"/>
      <c r="V2877" s="20"/>
      <c r="W2877" s="20"/>
      <c r="X2877" s="20"/>
      <c r="Y2877" s="20"/>
      <c r="Z2877" s="20"/>
      <c r="AA2877" s="20"/>
      <c r="AB2877" s="20"/>
      <c r="AC2877" s="20"/>
      <c r="AD2877" s="20"/>
      <c r="AE2877" s="12"/>
      <c r="AF2877" s="12"/>
    </row>
    <row r="2878" spans="1:32" ht="15" customHeight="1">
      <c r="A2878" s="14"/>
      <c r="B2878" s="3"/>
      <c r="C2878" s="20" t="s">
        <v>163</v>
      </c>
      <c r="D2878" s="21" t="s">
        <v>163</v>
      </c>
      <c r="E2878" s="21" t="s">
        <v>163</v>
      </c>
      <c r="F2878" s="22"/>
      <c r="G2878" s="21" t="s">
        <v>163</v>
      </c>
      <c r="H2878" s="20" t="s">
        <v>163</v>
      </c>
      <c r="I2878" s="23" t="s">
        <v>163</v>
      </c>
      <c r="J2878" s="23" t="s">
        <v>163</v>
      </c>
      <c r="K2878" s="24" t="s">
        <v>163</v>
      </c>
      <c r="L2878" s="20" t="s">
        <v>163</v>
      </c>
      <c r="R2878" s="5"/>
      <c r="S2878" s="20"/>
      <c r="T2878" s="20"/>
      <c r="U2878" s="20"/>
      <c r="V2878" s="20"/>
      <c r="W2878" s="20"/>
      <c r="X2878" s="20"/>
      <c r="Y2878" s="20"/>
      <c r="Z2878" s="20"/>
      <c r="AA2878" s="20"/>
      <c r="AB2878" s="20"/>
      <c r="AC2878" s="20"/>
      <c r="AD2878" s="20"/>
      <c r="AE2878" s="12"/>
      <c r="AF2878" s="12"/>
    </row>
    <row r="2879" spans="1:32" ht="15" customHeight="1">
      <c r="A2879" s="14"/>
      <c r="B2879" s="3"/>
      <c r="C2879" s="20" t="s">
        <v>163</v>
      </c>
      <c r="D2879" s="21" t="s">
        <v>163</v>
      </c>
      <c r="E2879" s="21" t="s">
        <v>163</v>
      </c>
      <c r="F2879" s="22"/>
      <c r="G2879" s="21" t="s">
        <v>163</v>
      </c>
      <c r="H2879" s="20" t="s">
        <v>163</v>
      </c>
      <c r="I2879" s="23" t="s">
        <v>163</v>
      </c>
      <c r="J2879" s="23" t="s">
        <v>163</v>
      </c>
      <c r="K2879" s="24" t="s">
        <v>163</v>
      </c>
      <c r="L2879" s="20" t="s">
        <v>163</v>
      </c>
      <c r="R2879" s="5"/>
      <c r="S2879" s="20"/>
      <c r="T2879" s="20"/>
      <c r="U2879" s="20"/>
      <c r="V2879" s="20"/>
      <c r="W2879" s="20"/>
      <c r="X2879" s="20"/>
      <c r="Y2879" s="20"/>
      <c r="Z2879" s="20"/>
      <c r="AA2879" s="20"/>
      <c r="AB2879" s="20"/>
      <c r="AC2879" s="20"/>
      <c r="AD2879" s="20"/>
      <c r="AE2879" s="12"/>
      <c r="AF2879" s="12"/>
    </row>
    <row r="2880" spans="1:32" ht="15" customHeight="1">
      <c r="A2880" s="14"/>
      <c r="B2880" s="3"/>
      <c r="C2880" s="20" t="s">
        <v>163</v>
      </c>
      <c r="D2880" s="21" t="s">
        <v>163</v>
      </c>
      <c r="E2880" s="21" t="s">
        <v>163</v>
      </c>
      <c r="F2880" s="22"/>
      <c r="G2880" s="21" t="s">
        <v>163</v>
      </c>
      <c r="H2880" s="20" t="s">
        <v>163</v>
      </c>
      <c r="I2880" s="23" t="s">
        <v>163</v>
      </c>
      <c r="J2880" s="23" t="s">
        <v>163</v>
      </c>
      <c r="K2880" s="24" t="s">
        <v>163</v>
      </c>
      <c r="L2880" s="20" t="s">
        <v>163</v>
      </c>
      <c r="R2880" s="5"/>
      <c r="S2880" s="20"/>
      <c r="T2880" s="20"/>
      <c r="U2880" s="20"/>
      <c r="V2880" s="20"/>
      <c r="W2880" s="20"/>
      <c r="X2880" s="20"/>
      <c r="Y2880" s="20"/>
      <c r="Z2880" s="20"/>
      <c r="AA2880" s="20"/>
      <c r="AB2880" s="20"/>
      <c r="AC2880" s="20"/>
      <c r="AD2880" s="20"/>
      <c r="AE2880" s="12"/>
      <c r="AF2880" s="12"/>
    </row>
    <row r="2881" spans="1:32" ht="15" customHeight="1">
      <c r="A2881" s="14"/>
      <c r="B2881" s="3"/>
      <c r="C2881" s="20" t="s">
        <v>163</v>
      </c>
      <c r="D2881" s="21" t="s">
        <v>163</v>
      </c>
      <c r="E2881" s="21" t="s">
        <v>163</v>
      </c>
      <c r="F2881" s="22"/>
      <c r="G2881" s="21" t="s">
        <v>163</v>
      </c>
      <c r="H2881" s="20" t="s">
        <v>163</v>
      </c>
      <c r="I2881" s="23" t="s">
        <v>163</v>
      </c>
      <c r="J2881" s="23" t="s">
        <v>163</v>
      </c>
      <c r="K2881" s="24" t="s">
        <v>163</v>
      </c>
      <c r="L2881" s="20" t="s">
        <v>163</v>
      </c>
      <c r="R2881" s="5"/>
      <c r="S2881" s="20"/>
      <c r="T2881" s="20"/>
      <c r="U2881" s="20"/>
      <c r="V2881" s="20"/>
      <c r="W2881" s="20"/>
      <c r="X2881" s="20"/>
      <c r="Y2881" s="20"/>
      <c r="Z2881" s="20"/>
      <c r="AA2881" s="20"/>
      <c r="AB2881" s="20"/>
      <c r="AC2881" s="20"/>
      <c r="AD2881" s="20"/>
      <c r="AE2881" s="12"/>
      <c r="AF2881" s="12"/>
    </row>
    <row r="2882" spans="1:32" ht="15" customHeight="1">
      <c r="A2882" s="14"/>
      <c r="B2882" s="3"/>
      <c r="C2882" s="20" t="s">
        <v>163</v>
      </c>
      <c r="D2882" s="21" t="s">
        <v>163</v>
      </c>
      <c r="E2882" s="21" t="s">
        <v>163</v>
      </c>
      <c r="F2882" s="22"/>
      <c r="G2882" s="21" t="s">
        <v>163</v>
      </c>
      <c r="H2882" s="20" t="s">
        <v>163</v>
      </c>
      <c r="I2882" s="23" t="s">
        <v>163</v>
      </c>
      <c r="J2882" s="23" t="s">
        <v>163</v>
      </c>
      <c r="K2882" s="24" t="s">
        <v>163</v>
      </c>
      <c r="L2882" s="20" t="s">
        <v>163</v>
      </c>
      <c r="R2882" s="5"/>
      <c r="S2882" s="20"/>
      <c r="T2882" s="20"/>
      <c r="U2882" s="20"/>
      <c r="V2882" s="20"/>
      <c r="W2882" s="20"/>
      <c r="X2882" s="20"/>
      <c r="Y2882" s="20"/>
      <c r="Z2882" s="20"/>
      <c r="AA2882" s="20"/>
      <c r="AB2882" s="20"/>
      <c r="AC2882" s="20"/>
      <c r="AD2882" s="20"/>
      <c r="AE2882" s="12"/>
      <c r="AF2882" s="12"/>
    </row>
    <row r="2883" spans="1:32" ht="15" customHeight="1">
      <c r="A2883" s="14"/>
      <c r="B2883" s="3"/>
      <c r="C2883" s="20" t="s">
        <v>163</v>
      </c>
      <c r="D2883" s="21" t="s">
        <v>163</v>
      </c>
      <c r="E2883" s="21" t="s">
        <v>163</v>
      </c>
      <c r="F2883" s="22"/>
      <c r="G2883" s="21" t="s">
        <v>163</v>
      </c>
      <c r="H2883" s="20" t="s">
        <v>163</v>
      </c>
      <c r="I2883" s="23" t="s">
        <v>163</v>
      </c>
      <c r="J2883" s="23" t="s">
        <v>163</v>
      </c>
      <c r="K2883" s="24" t="s">
        <v>163</v>
      </c>
      <c r="L2883" s="20" t="s">
        <v>163</v>
      </c>
      <c r="R2883" s="5"/>
      <c r="S2883" s="20"/>
      <c r="T2883" s="20"/>
      <c r="U2883" s="20"/>
      <c r="V2883" s="20"/>
      <c r="W2883" s="20"/>
      <c r="X2883" s="20"/>
      <c r="Y2883" s="20"/>
      <c r="Z2883" s="20"/>
      <c r="AA2883" s="20"/>
      <c r="AB2883" s="20"/>
      <c r="AC2883" s="20"/>
      <c r="AD2883" s="20"/>
      <c r="AE2883" s="12"/>
      <c r="AF2883" s="12"/>
    </row>
    <row r="2884" spans="1:32" ht="15" customHeight="1">
      <c r="A2884" s="14"/>
      <c r="B2884" s="3"/>
      <c r="C2884" s="20" t="s">
        <v>163</v>
      </c>
      <c r="D2884" s="21" t="s">
        <v>163</v>
      </c>
      <c r="E2884" s="21" t="s">
        <v>163</v>
      </c>
      <c r="F2884" s="22"/>
      <c r="G2884" s="21" t="s">
        <v>163</v>
      </c>
      <c r="H2884" s="20" t="s">
        <v>163</v>
      </c>
      <c r="I2884" s="23" t="s">
        <v>163</v>
      </c>
      <c r="J2884" s="23" t="s">
        <v>163</v>
      </c>
      <c r="K2884" s="24" t="s">
        <v>163</v>
      </c>
      <c r="L2884" s="20" t="s">
        <v>163</v>
      </c>
      <c r="R2884" s="5"/>
      <c r="S2884" s="20"/>
      <c r="T2884" s="20"/>
      <c r="U2884" s="20"/>
      <c r="V2884" s="20"/>
      <c r="W2884" s="20"/>
      <c r="X2884" s="20"/>
      <c r="Y2884" s="20"/>
      <c r="Z2884" s="20"/>
      <c r="AA2884" s="20"/>
      <c r="AB2884" s="20"/>
      <c r="AC2884" s="20"/>
      <c r="AD2884" s="20"/>
      <c r="AE2884" s="12"/>
      <c r="AF2884" s="12"/>
    </row>
    <row r="2885" spans="1:32" ht="15" customHeight="1">
      <c r="A2885" s="14"/>
      <c r="B2885" s="3"/>
      <c r="C2885" s="20" t="s">
        <v>163</v>
      </c>
      <c r="D2885" s="21" t="s">
        <v>163</v>
      </c>
      <c r="E2885" s="21" t="s">
        <v>163</v>
      </c>
      <c r="F2885" s="22"/>
      <c r="G2885" s="21" t="s">
        <v>163</v>
      </c>
      <c r="H2885" s="20" t="s">
        <v>163</v>
      </c>
      <c r="I2885" s="23" t="s">
        <v>163</v>
      </c>
      <c r="J2885" s="23" t="s">
        <v>163</v>
      </c>
      <c r="K2885" s="24" t="s">
        <v>163</v>
      </c>
      <c r="L2885" s="20" t="s">
        <v>163</v>
      </c>
      <c r="R2885" s="5"/>
      <c r="S2885" s="20"/>
      <c r="T2885" s="20"/>
      <c r="U2885" s="20"/>
      <c r="V2885" s="20"/>
      <c r="W2885" s="20"/>
      <c r="X2885" s="20"/>
      <c r="Y2885" s="20"/>
      <c r="Z2885" s="20"/>
      <c r="AA2885" s="20"/>
      <c r="AB2885" s="20"/>
      <c r="AC2885" s="20"/>
      <c r="AD2885" s="20"/>
      <c r="AE2885" s="12"/>
      <c r="AF2885" s="12"/>
    </row>
    <row r="2886" spans="1:32" ht="15" customHeight="1">
      <c r="A2886" s="14"/>
      <c r="B2886" s="3"/>
      <c r="C2886" s="20" t="s">
        <v>163</v>
      </c>
      <c r="D2886" s="21" t="s">
        <v>163</v>
      </c>
      <c r="E2886" s="21" t="s">
        <v>163</v>
      </c>
      <c r="F2886" s="22"/>
      <c r="G2886" s="21" t="s">
        <v>163</v>
      </c>
      <c r="H2886" s="20" t="s">
        <v>163</v>
      </c>
      <c r="I2886" s="23" t="s">
        <v>163</v>
      </c>
      <c r="J2886" s="23" t="s">
        <v>163</v>
      </c>
      <c r="K2886" s="24" t="s">
        <v>163</v>
      </c>
      <c r="L2886" s="20" t="s">
        <v>163</v>
      </c>
      <c r="R2886" s="5"/>
      <c r="S2886" s="20"/>
      <c r="T2886" s="20"/>
      <c r="U2886" s="20"/>
      <c r="V2886" s="20"/>
      <c r="W2886" s="20"/>
      <c r="X2886" s="20"/>
      <c r="Y2886" s="20"/>
      <c r="Z2886" s="20"/>
      <c r="AA2886" s="20"/>
      <c r="AB2886" s="20"/>
      <c r="AC2886" s="20"/>
      <c r="AD2886" s="20"/>
      <c r="AE2886" s="12"/>
      <c r="AF2886" s="12"/>
    </row>
    <row r="2887" spans="1:32" ht="15" customHeight="1">
      <c r="A2887" s="14"/>
      <c r="B2887" s="3"/>
      <c r="C2887" s="20" t="s">
        <v>163</v>
      </c>
      <c r="D2887" s="21" t="s">
        <v>163</v>
      </c>
      <c r="E2887" s="21" t="s">
        <v>163</v>
      </c>
      <c r="F2887" s="22"/>
      <c r="G2887" s="21" t="s">
        <v>163</v>
      </c>
      <c r="H2887" s="20" t="s">
        <v>163</v>
      </c>
      <c r="I2887" s="23" t="s">
        <v>163</v>
      </c>
      <c r="J2887" s="23" t="s">
        <v>163</v>
      </c>
      <c r="K2887" s="24" t="s">
        <v>163</v>
      </c>
      <c r="L2887" s="20" t="s">
        <v>163</v>
      </c>
      <c r="R2887" s="5"/>
      <c r="S2887" s="20"/>
      <c r="T2887" s="20"/>
      <c r="U2887" s="20"/>
      <c r="V2887" s="20"/>
      <c r="W2887" s="20"/>
      <c r="X2887" s="20"/>
      <c r="Y2887" s="20"/>
      <c r="Z2887" s="20"/>
      <c r="AA2887" s="20"/>
      <c r="AB2887" s="20"/>
      <c r="AC2887" s="20"/>
      <c r="AD2887" s="20"/>
      <c r="AE2887" s="12"/>
      <c r="AF2887" s="12"/>
    </row>
    <row r="2888" spans="1:32" ht="15" customHeight="1">
      <c r="A2888" s="14"/>
      <c r="B2888" s="3"/>
      <c r="C2888" s="20" t="s">
        <v>163</v>
      </c>
      <c r="D2888" s="21" t="s">
        <v>163</v>
      </c>
      <c r="E2888" s="21" t="s">
        <v>163</v>
      </c>
      <c r="F2888" s="22"/>
      <c r="G2888" s="21" t="s">
        <v>163</v>
      </c>
      <c r="H2888" s="20" t="s">
        <v>163</v>
      </c>
      <c r="I2888" s="23" t="s">
        <v>163</v>
      </c>
      <c r="J2888" s="23" t="s">
        <v>163</v>
      </c>
      <c r="K2888" s="24" t="s">
        <v>163</v>
      </c>
      <c r="L2888" s="20" t="s">
        <v>163</v>
      </c>
      <c r="R2888" s="5"/>
      <c r="S2888" s="20"/>
      <c r="T2888" s="20"/>
      <c r="U2888" s="20"/>
      <c r="V2888" s="20"/>
      <c r="W2888" s="20"/>
      <c r="X2888" s="20"/>
      <c r="Y2888" s="20"/>
      <c r="Z2888" s="20"/>
      <c r="AA2888" s="20"/>
      <c r="AB2888" s="20"/>
      <c r="AC2888" s="20"/>
      <c r="AD2888" s="20"/>
      <c r="AE2888" s="12"/>
      <c r="AF2888" s="12"/>
    </row>
    <row r="2889" spans="1:32" ht="15" customHeight="1">
      <c r="A2889" s="14"/>
      <c r="B2889" s="3"/>
      <c r="C2889" s="20" t="s">
        <v>163</v>
      </c>
      <c r="D2889" s="21" t="s">
        <v>163</v>
      </c>
      <c r="E2889" s="21" t="s">
        <v>163</v>
      </c>
      <c r="F2889" s="22"/>
      <c r="G2889" s="21" t="s">
        <v>163</v>
      </c>
      <c r="H2889" s="20" t="s">
        <v>163</v>
      </c>
      <c r="I2889" s="23" t="s">
        <v>163</v>
      </c>
      <c r="J2889" s="23" t="s">
        <v>163</v>
      </c>
      <c r="K2889" s="24" t="s">
        <v>163</v>
      </c>
      <c r="L2889" s="20" t="s">
        <v>163</v>
      </c>
      <c r="R2889" s="5"/>
      <c r="S2889" s="20"/>
      <c r="T2889" s="20"/>
      <c r="U2889" s="20"/>
      <c r="V2889" s="20"/>
      <c r="W2889" s="20"/>
      <c r="X2889" s="20"/>
      <c r="Y2889" s="20"/>
      <c r="Z2889" s="20"/>
      <c r="AA2889" s="20"/>
      <c r="AB2889" s="20"/>
      <c r="AC2889" s="20"/>
      <c r="AD2889" s="20"/>
      <c r="AE2889" s="12"/>
      <c r="AF2889" s="12"/>
    </row>
    <row r="2890" spans="1:32" ht="15" customHeight="1">
      <c r="A2890" s="14"/>
      <c r="B2890" s="3"/>
      <c r="C2890" s="20" t="s">
        <v>163</v>
      </c>
      <c r="D2890" s="21" t="s">
        <v>163</v>
      </c>
      <c r="E2890" s="21" t="s">
        <v>163</v>
      </c>
      <c r="F2890" s="22"/>
      <c r="G2890" s="21" t="s">
        <v>163</v>
      </c>
      <c r="H2890" s="20" t="s">
        <v>163</v>
      </c>
      <c r="I2890" s="23" t="s">
        <v>163</v>
      </c>
      <c r="J2890" s="23" t="s">
        <v>163</v>
      </c>
      <c r="K2890" s="24" t="s">
        <v>163</v>
      </c>
      <c r="L2890" s="20" t="s">
        <v>163</v>
      </c>
      <c r="R2890" s="5"/>
      <c r="S2890" s="20"/>
      <c r="T2890" s="20"/>
      <c r="U2890" s="20"/>
      <c r="V2890" s="20"/>
      <c r="W2890" s="20"/>
      <c r="X2890" s="20"/>
      <c r="Y2890" s="20"/>
      <c r="Z2890" s="20"/>
      <c r="AA2890" s="20"/>
      <c r="AB2890" s="20"/>
      <c r="AC2890" s="20"/>
      <c r="AD2890" s="20"/>
      <c r="AE2890" s="12"/>
      <c r="AF2890" s="12"/>
    </row>
    <row r="2891" spans="1:32" ht="15" customHeight="1">
      <c r="A2891" s="14"/>
      <c r="B2891" s="3"/>
      <c r="C2891" s="20" t="s">
        <v>163</v>
      </c>
      <c r="D2891" s="21" t="s">
        <v>163</v>
      </c>
      <c r="E2891" s="21" t="s">
        <v>163</v>
      </c>
      <c r="F2891" s="22"/>
      <c r="G2891" s="21" t="s">
        <v>163</v>
      </c>
      <c r="H2891" s="20" t="s">
        <v>163</v>
      </c>
      <c r="I2891" s="23" t="s">
        <v>163</v>
      </c>
      <c r="J2891" s="23" t="s">
        <v>163</v>
      </c>
      <c r="K2891" s="24" t="s">
        <v>163</v>
      </c>
      <c r="L2891" s="20" t="s">
        <v>163</v>
      </c>
      <c r="R2891" s="5"/>
      <c r="S2891" s="20"/>
      <c r="T2891" s="20"/>
      <c r="U2891" s="20"/>
      <c r="V2891" s="20"/>
      <c r="W2891" s="20"/>
      <c r="X2891" s="20"/>
      <c r="Y2891" s="20"/>
      <c r="Z2891" s="20"/>
      <c r="AA2891" s="20"/>
      <c r="AB2891" s="20"/>
      <c r="AC2891" s="20"/>
      <c r="AD2891" s="20"/>
      <c r="AE2891" s="12"/>
      <c r="AF2891" s="12"/>
    </row>
    <row r="2892" spans="1:32" ht="15" customHeight="1">
      <c r="A2892" s="14"/>
      <c r="B2892" s="3"/>
      <c r="C2892" s="20" t="s">
        <v>163</v>
      </c>
      <c r="D2892" s="21" t="s">
        <v>163</v>
      </c>
      <c r="E2892" s="21" t="s">
        <v>163</v>
      </c>
      <c r="F2892" s="22"/>
      <c r="G2892" s="21" t="s">
        <v>163</v>
      </c>
      <c r="H2892" s="20" t="s">
        <v>163</v>
      </c>
      <c r="I2892" s="23" t="s">
        <v>163</v>
      </c>
      <c r="J2892" s="23" t="s">
        <v>163</v>
      </c>
      <c r="K2892" s="24" t="s">
        <v>163</v>
      </c>
      <c r="L2892" s="20" t="s">
        <v>163</v>
      </c>
      <c r="R2892" s="5"/>
      <c r="S2892" s="20"/>
      <c r="T2892" s="20"/>
      <c r="U2892" s="20"/>
      <c r="V2892" s="20"/>
      <c r="W2892" s="20"/>
      <c r="X2892" s="20"/>
      <c r="Y2892" s="20"/>
      <c r="Z2892" s="20"/>
      <c r="AA2892" s="20"/>
      <c r="AB2892" s="20"/>
      <c r="AC2892" s="20"/>
      <c r="AD2892" s="20"/>
      <c r="AE2892" s="12"/>
      <c r="AF2892" s="12"/>
    </row>
  </sheetData>
  <sheetProtection algorithmName="SHA-512" hashValue="BdBjYyDFlanAXW4D+Q4FSGvl8pwDTUQkYN55RGt2838bWiFZqmm++Hinl9q79s+ZxwC2BgqCToL8z49TxNtOsw==" saltValue="DamE1fivTea/I2MX1BSZ8g==" spinCount="100000" sheet="1" objects="1" scenarios="1"/>
  <autoFilter ref="A1:AF2892" xr:uid="{00000000-0009-0000-0000-000001000000}"/>
  <printOptions gridLines="1"/>
  <pageMargins left="0.39370078740157483" right="0.27559055118110237" top="0.82677165354330717" bottom="0.47244094488188981" header="0" footer="0"/>
  <pageSetup paperSize="9" scale="95" orientation="landscape"/>
  <headerFooter>
    <oddHeader>&amp;CColegiado de Ciências Econômicas &amp;A&amp;REm &amp;D  &amp;T</oddHeader>
    <oddFooter>&amp;C&amp;P/&amp;R&amp;F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4.42578125" defaultRowHeight="15" customHeight="1" outlineLevelCol="1"/>
  <cols>
    <col min="1" max="1" width="10" hidden="1" customWidth="1" outlineLevel="1"/>
    <col min="2" max="2" width="5.5703125" customWidth="1" collapsed="1"/>
    <col min="3" max="3" width="5.5703125" customWidth="1"/>
    <col min="4" max="4" width="37" customWidth="1"/>
    <col min="5" max="5" width="8.7109375" customWidth="1"/>
    <col min="6" max="6" width="4.42578125" customWidth="1"/>
    <col min="7" max="14" width="5.7109375" customWidth="1"/>
    <col min="15" max="15" width="26.140625" customWidth="1"/>
    <col min="16" max="16" width="12.7109375" hidden="1" customWidth="1" outlineLevel="1"/>
    <col min="17" max="17" width="14.42578125" collapsed="1"/>
  </cols>
  <sheetData>
    <row r="1" spans="1:26" ht="15" customHeight="1">
      <c r="A1" s="133" t="s">
        <v>6</v>
      </c>
      <c r="B1" s="134" t="s">
        <v>783</v>
      </c>
      <c r="C1" s="134" t="s">
        <v>784</v>
      </c>
      <c r="D1" s="134" t="s">
        <v>785</v>
      </c>
      <c r="E1" s="134" t="s">
        <v>13</v>
      </c>
      <c r="F1" s="134" t="s">
        <v>8</v>
      </c>
      <c r="G1" s="181" t="s">
        <v>786</v>
      </c>
      <c r="H1" s="158"/>
      <c r="I1" s="158"/>
      <c r="J1" s="159"/>
      <c r="K1" s="182" t="s">
        <v>787</v>
      </c>
      <c r="L1" s="158"/>
      <c r="M1" s="158"/>
      <c r="N1" s="159"/>
      <c r="O1" s="134" t="s">
        <v>788</v>
      </c>
      <c r="P1" s="135" t="s">
        <v>789</v>
      </c>
      <c r="Q1" s="136"/>
      <c r="R1" s="136"/>
      <c r="S1" s="136"/>
      <c r="T1" s="136"/>
      <c r="U1" s="136"/>
      <c r="V1" s="136"/>
      <c r="W1" s="136"/>
      <c r="X1" s="136"/>
      <c r="Y1" s="136"/>
      <c r="Z1" s="136"/>
    </row>
    <row r="2" spans="1:26" ht="31.5">
      <c r="A2" s="133"/>
      <c r="B2" s="134"/>
      <c r="C2" s="134"/>
      <c r="D2" s="134"/>
      <c r="E2" s="134"/>
      <c r="F2" s="134"/>
      <c r="G2" s="134" t="s">
        <v>33</v>
      </c>
      <c r="H2" s="134" t="s">
        <v>45</v>
      </c>
      <c r="I2" s="134" t="s">
        <v>539</v>
      </c>
      <c r="J2" s="137" t="s">
        <v>790</v>
      </c>
      <c r="K2" s="134" t="s">
        <v>33</v>
      </c>
      <c r="L2" s="134" t="s">
        <v>45</v>
      </c>
      <c r="M2" s="134" t="s">
        <v>539</v>
      </c>
      <c r="N2" s="137" t="s">
        <v>790</v>
      </c>
      <c r="O2" s="134"/>
      <c r="P2" s="135"/>
      <c r="Q2" s="136"/>
      <c r="R2" s="136"/>
      <c r="S2" s="136"/>
      <c r="T2" s="136"/>
      <c r="U2" s="136"/>
      <c r="V2" s="136"/>
      <c r="W2" s="136"/>
      <c r="X2" s="136"/>
      <c r="Y2" s="136"/>
      <c r="Z2" s="136"/>
    </row>
    <row r="3" spans="1:26" ht="15.75">
      <c r="A3" s="138" t="s">
        <v>791</v>
      </c>
      <c r="B3" s="139">
        <v>1</v>
      </c>
      <c r="C3" s="139">
        <v>1</v>
      </c>
      <c r="D3" s="140" t="s">
        <v>541</v>
      </c>
      <c r="E3" s="141" t="s">
        <v>166</v>
      </c>
      <c r="F3" s="139" t="s">
        <v>158</v>
      </c>
      <c r="G3" s="142">
        <v>60</v>
      </c>
      <c r="H3" s="142">
        <v>0</v>
      </c>
      <c r="I3" s="142">
        <v>0</v>
      </c>
      <c r="J3" s="142">
        <f t="shared" ref="J3:J52" si="0">SUM(G3:H3)</f>
        <v>60</v>
      </c>
      <c r="K3" s="142">
        <f t="shared" ref="K3:K52" si="1">G3/15</f>
        <v>4</v>
      </c>
      <c r="L3" s="142">
        <f t="shared" ref="L3:L52" si="2">H3/30</f>
        <v>0</v>
      </c>
      <c r="M3" s="142">
        <f t="shared" ref="M3:M52" si="3">I3/45</f>
        <v>0</v>
      </c>
      <c r="N3" s="142">
        <f t="shared" ref="N3:N52" si="4">SUM(K3:M3)</f>
        <v>4</v>
      </c>
      <c r="O3" s="140" t="s">
        <v>792</v>
      </c>
      <c r="P3" s="143" t="s">
        <v>793</v>
      </c>
      <c r="Q3" s="136">
        <f t="shared" ref="Q3:Q52" si="5">B3-C3</f>
        <v>0</v>
      </c>
      <c r="R3" s="136"/>
      <c r="S3" s="136"/>
      <c r="T3" s="136"/>
      <c r="U3" s="136"/>
      <c r="V3" s="136"/>
      <c r="W3" s="136"/>
      <c r="X3" s="136"/>
      <c r="Y3" s="136"/>
      <c r="Z3" s="136"/>
    </row>
    <row r="4" spans="1:26" ht="15.75">
      <c r="A4" s="138" t="s">
        <v>794</v>
      </c>
      <c r="B4" s="144">
        <v>1</v>
      </c>
      <c r="C4" s="144">
        <v>1</v>
      </c>
      <c r="D4" s="145" t="s">
        <v>544</v>
      </c>
      <c r="E4" s="146" t="s">
        <v>171</v>
      </c>
      <c r="F4" s="144" t="s">
        <v>158</v>
      </c>
      <c r="G4" s="147">
        <v>60</v>
      </c>
      <c r="H4" s="147">
        <v>0</v>
      </c>
      <c r="I4" s="147">
        <v>0</v>
      </c>
      <c r="J4" s="147">
        <f t="shared" si="0"/>
        <v>60</v>
      </c>
      <c r="K4" s="147">
        <f t="shared" si="1"/>
        <v>4</v>
      </c>
      <c r="L4" s="147">
        <f t="shared" si="2"/>
        <v>0</v>
      </c>
      <c r="M4" s="147">
        <f t="shared" si="3"/>
        <v>0</v>
      </c>
      <c r="N4" s="147">
        <f t="shared" si="4"/>
        <v>4</v>
      </c>
      <c r="O4" s="145" t="s">
        <v>792</v>
      </c>
      <c r="P4" s="143" t="s">
        <v>795</v>
      </c>
      <c r="Q4" s="136">
        <f t="shared" si="5"/>
        <v>0</v>
      </c>
      <c r="R4" s="136"/>
      <c r="S4" s="136"/>
      <c r="T4" s="136"/>
      <c r="U4" s="136"/>
      <c r="V4" s="136"/>
      <c r="W4" s="136"/>
      <c r="X4" s="136"/>
      <c r="Y4" s="136"/>
      <c r="Z4" s="136"/>
    </row>
    <row r="5" spans="1:26" ht="15.75">
      <c r="A5" s="138" t="s">
        <v>796</v>
      </c>
      <c r="B5" s="139">
        <v>1</v>
      </c>
      <c r="C5" s="139">
        <v>1</v>
      </c>
      <c r="D5" s="140" t="s">
        <v>543</v>
      </c>
      <c r="E5" s="141" t="s">
        <v>159</v>
      </c>
      <c r="F5" s="139" t="s">
        <v>158</v>
      </c>
      <c r="G5" s="142">
        <v>60</v>
      </c>
      <c r="H5" s="142">
        <v>0</v>
      </c>
      <c r="I5" s="142">
        <v>0</v>
      </c>
      <c r="J5" s="142">
        <f t="shared" si="0"/>
        <v>60</v>
      </c>
      <c r="K5" s="142">
        <f t="shared" si="1"/>
        <v>4</v>
      </c>
      <c r="L5" s="142">
        <f t="shared" si="2"/>
        <v>0</v>
      </c>
      <c r="M5" s="142">
        <f t="shared" si="3"/>
        <v>0</v>
      </c>
      <c r="N5" s="142">
        <f t="shared" si="4"/>
        <v>4</v>
      </c>
      <c r="O5" s="140" t="s">
        <v>792</v>
      </c>
      <c r="P5" s="143" t="s">
        <v>795</v>
      </c>
      <c r="Q5" s="136">
        <f t="shared" si="5"/>
        <v>0</v>
      </c>
      <c r="R5" s="136"/>
      <c r="S5" s="136"/>
      <c r="T5" s="136"/>
      <c r="U5" s="136"/>
      <c r="V5" s="136"/>
      <c r="W5" s="136"/>
      <c r="X5" s="136"/>
      <c r="Y5" s="136"/>
      <c r="Z5" s="136"/>
    </row>
    <row r="6" spans="1:26" ht="15.75">
      <c r="A6" s="138"/>
      <c r="B6" s="144">
        <v>1</v>
      </c>
      <c r="C6" s="144">
        <v>1</v>
      </c>
      <c r="D6" s="145" t="s">
        <v>542</v>
      </c>
      <c r="E6" s="146" t="s">
        <v>166</v>
      </c>
      <c r="F6" s="144" t="s">
        <v>158</v>
      </c>
      <c r="G6" s="147">
        <v>60</v>
      </c>
      <c r="H6" s="147">
        <v>0</v>
      </c>
      <c r="I6" s="147">
        <v>0</v>
      </c>
      <c r="J6" s="147">
        <f t="shared" si="0"/>
        <v>60</v>
      </c>
      <c r="K6" s="147">
        <f t="shared" si="1"/>
        <v>4</v>
      </c>
      <c r="L6" s="147">
        <f t="shared" si="2"/>
        <v>0</v>
      </c>
      <c r="M6" s="147">
        <f t="shared" si="3"/>
        <v>0</v>
      </c>
      <c r="N6" s="147">
        <f t="shared" si="4"/>
        <v>4</v>
      </c>
      <c r="O6" s="145" t="s">
        <v>792</v>
      </c>
      <c r="P6" s="143" t="s">
        <v>795</v>
      </c>
      <c r="Q6" s="136">
        <f t="shared" si="5"/>
        <v>0</v>
      </c>
      <c r="R6" s="136"/>
      <c r="S6" s="136"/>
      <c r="T6" s="136"/>
      <c r="U6" s="136"/>
      <c r="V6" s="136"/>
      <c r="W6" s="136"/>
      <c r="X6" s="136"/>
      <c r="Y6" s="136"/>
      <c r="Z6" s="136"/>
    </row>
    <row r="7" spans="1:26" ht="15.75">
      <c r="A7" s="138" t="s">
        <v>797</v>
      </c>
      <c r="B7" s="139">
        <v>1</v>
      </c>
      <c r="C7" s="139">
        <v>1</v>
      </c>
      <c r="D7" s="140" t="s">
        <v>545</v>
      </c>
      <c r="E7" s="141" t="s">
        <v>171</v>
      </c>
      <c r="F7" s="139" t="s">
        <v>158</v>
      </c>
      <c r="G7" s="142">
        <v>60</v>
      </c>
      <c r="H7" s="142">
        <v>0</v>
      </c>
      <c r="I7" s="142">
        <v>0</v>
      </c>
      <c r="J7" s="142">
        <f t="shared" si="0"/>
        <v>60</v>
      </c>
      <c r="K7" s="142">
        <f t="shared" si="1"/>
        <v>4</v>
      </c>
      <c r="L7" s="142">
        <f t="shared" si="2"/>
        <v>0</v>
      </c>
      <c r="M7" s="142">
        <f t="shared" si="3"/>
        <v>0</v>
      </c>
      <c r="N7" s="142">
        <f t="shared" si="4"/>
        <v>4</v>
      </c>
      <c r="O7" s="140" t="s">
        <v>792</v>
      </c>
      <c r="P7" s="143" t="s">
        <v>798</v>
      </c>
      <c r="Q7" s="136">
        <f t="shared" si="5"/>
        <v>0</v>
      </c>
      <c r="R7" s="136"/>
      <c r="S7" s="136"/>
      <c r="T7" s="136"/>
      <c r="U7" s="136"/>
      <c r="V7" s="136"/>
      <c r="W7" s="136"/>
      <c r="X7" s="136"/>
      <c r="Y7" s="136"/>
      <c r="Z7" s="136"/>
    </row>
    <row r="8" spans="1:26" ht="15.75">
      <c r="A8" s="138"/>
      <c r="B8" s="144">
        <v>2</v>
      </c>
      <c r="C8" s="144">
        <v>2</v>
      </c>
      <c r="D8" s="145" t="s">
        <v>548</v>
      </c>
      <c r="E8" s="146" t="s">
        <v>166</v>
      </c>
      <c r="F8" s="144" t="s">
        <v>158</v>
      </c>
      <c r="G8" s="147">
        <v>60</v>
      </c>
      <c r="H8" s="147">
        <v>0</v>
      </c>
      <c r="I8" s="147">
        <v>0</v>
      </c>
      <c r="J8" s="147">
        <f t="shared" si="0"/>
        <v>60</v>
      </c>
      <c r="K8" s="147">
        <f t="shared" si="1"/>
        <v>4</v>
      </c>
      <c r="L8" s="147">
        <f t="shared" si="2"/>
        <v>0</v>
      </c>
      <c r="M8" s="147">
        <f t="shared" si="3"/>
        <v>0</v>
      </c>
      <c r="N8" s="147">
        <f t="shared" si="4"/>
        <v>4</v>
      </c>
      <c r="O8" s="145" t="s">
        <v>542</v>
      </c>
      <c r="P8" s="143" t="s">
        <v>799</v>
      </c>
      <c r="Q8" s="136">
        <f t="shared" si="5"/>
        <v>0</v>
      </c>
      <c r="R8" s="136"/>
      <c r="S8" s="136"/>
      <c r="T8" s="136"/>
      <c r="U8" s="136"/>
      <c r="V8" s="136"/>
      <c r="W8" s="136"/>
      <c r="X8" s="136"/>
      <c r="Y8" s="136"/>
      <c r="Z8" s="136"/>
    </row>
    <row r="9" spans="1:26" ht="15.75">
      <c r="A9" s="138" t="s">
        <v>800</v>
      </c>
      <c r="B9" s="139">
        <v>2</v>
      </c>
      <c r="C9" s="139">
        <v>2</v>
      </c>
      <c r="D9" s="140" t="s">
        <v>546</v>
      </c>
      <c r="E9" s="141" t="s">
        <v>166</v>
      </c>
      <c r="F9" s="139" t="s">
        <v>158</v>
      </c>
      <c r="G9" s="142">
        <v>60</v>
      </c>
      <c r="H9" s="142">
        <v>0</v>
      </c>
      <c r="I9" s="142">
        <v>0</v>
      </c>
      <c r="J9" s="142">
        <f t="shared" si="0"/>
        <v>60</v>
      </c>
      <c r="K9" s="142">
        <f t="shared" si="1"/>
        <v>4</v>
      </c>
      <c r="L9" s="142">
        <f t="shared" si="2"/>
        <v>0</v>
      </c>
      <c r="M9" s="142">
        <f t="shared" si="3"/>
        <v>0</v>
      </c>
      <c r="N9" s="142">
        <f t="shared" si="4"/>
        <v>4</v>
      </c>
      <c r="O9" s="140" t="s">
        <v>792</v>
      </c>
      <c r="P9" s="143" t="s">
        <v>793</v>
      </c>
      <c r="Q9" s="136">
        <f t="shared" si="5"/>
        <v>0</v>
      </c>
      <c r="R9" s="136"/>
      <c r="S9" s="136"/>
      <c r="T9" s="136"/>
      <c r="U9" s="136"/>
      <c r="V9" s="136"/>
      <c r="W9" s="136"/>
      <c r="X9" s="136"/>
      <c r="Y9" s="136"/>
      <c r="Z9" s="136"/>
    </row>
    <row r="10" spans="1:26" ht="15.75">
      <c r="A10" s="138" t="s">
        <v>801</v>
      </c>
      <c r="B10" s="144">
        <v>2</v>
      </c>
      <c r="C10" s="144">
        <v>2</v>
      </c>
      <c r="D10" s="145" t="s">
        <v>547</v>
      </c>
      <c r="E10" s="146" t="s">
        <v>166</v>
      </c>
      <c r="F10" s="144" t="s">
        <v>158</v>
      </c>
      <c r="G10" s="147">
        <v>60</v>
      </c>
      <c r="H10" s="147">
        <v>0</v>
      </c>
      <c r="I10" s="147">
        <v>0</v>
      </c>
      <c r="J10" s="147">
        <f t="shared" si="0"/>
        <v>60</v>
      </c>
      <c r="K10" s="147">
        <f t="shared" si="1"/>
        <v>4</v>
      </c>
      <c r="L10" s="147">
        <f t="shared" si="2"/>
        <v>0</v>
      </c>
      <c r="M10" s="147">
        <f t="shared" si="3"/>
        <v>0</v>
      </c>
      <c r="N10" s="147">
        <f t="shared" si="4"/>
        <v>4</v>
      </c>
      <c r="O10" s="145" t="s">
        <v>792</v>
      </c>
      <c r="P10" s="143" t="s">
        <v>793</v>
      </c>
      <c r="Q10" s="136">
        <f t="shared" si="5"/>
        <v>0</v>
      </c>
      <c r="R10" s="136"/>
      <c r="S10" s="136"/>
      <c r="T10" s="136"/>
      <c r="U10" s="136"/>
      <c r="V10" s="136"/>
      <c r="W10" s="136"/>
      <c r="X10" s="136"/>
      <c r="Y10" s="136"/>
      <c r="Z10" s="136"/>
    </row>
    <row r="11" spans="1:26" ht="15.75">
      <c r="A11" s="138" t="s">
        <v>802</v>
      </c>
      <c r="B11" s="139">
        <v>2</v>
      </c>
      <c r="C11" s="139">
        <v>2</v>
      </c>
      <c r="D11" s="140" t="s">
        <v>550</v>
      </c>
      <c r="E11" s="141" t="s">
        <v>171</v>
      </c>
      <c r="F11" s="139" t="s">
        <v>158</v>
      </c>
      <c r="G11" s="142">
        <v>60</v>
      </c>
      <c r="H11" s="142">
        <v>0</v>
      </c>
      <c r="I11" s="142">
        <v>0</v>
      </c>
      <c r="J11" s="142">
        <f t="shared" si="0"/>
        <v>60</v>
      </c>
      <c r="K11" s="142">
        <f t="shared" si="1"/>
        <v>4</v>
      </c>
      <c r="L11" s="142">
        <f t="shared" si="2"/>
        <v>0</v>
      </c>
      <c r="M11" s="142">
        <f t="shared" si="3"/>
        <v>0</v>
      </c>
      <c r="N11" s="142">
        <f t="shared" si="4"/>
        <v>4</v>
      </c>
      <c r="O11" s="140" t="s">
        <v>792</v>
      </c>
      <c r="P11" s="143" t="s">
        <v>795</v>
      </c>
      <c r="Q11" s="136">
        <f t="shared" si="5"/>
        <v>0</v>
      </c>
      <c r="R11" s="136"/>
      <c r="S11" s="136"/>
      <c r="T11" s="136"/>
      <c r="U11" s="136"/>
      <c r="V11" s="136"/>
      <c r="W11" s="136"/>
      <c r="X11" s="136"/>
      <c r="Y11" s="136"/>
      <c r="Z11" s="136"/>
    </row>
    <row r="12" spans="1:26" ht="15.75">
      <c r="A12" s="138" t="s">
        <v>803</v>
      </c>
      <c r="B12" s="144">
        <v>2</v>
      </c>
      <c r="C12" s="144">
        <v>2</v>
      </c>
      <c r="D12" s="145" t="s">
        <v>549</v>
      </c>
      <c r="E12" s="146" t="s">
        <v>159</v>
      </c>
      <c r="F12" s="144" t="s">
        <v>158</v>
      </c>
      <c r="G12" s="147">
        <v>60</v>
      </c>
      <c r="H12" s="147">
        <v>0</v>
      </c>
      <c r="I12" s="147">
        <v>0</v>
      </c>
      <c r="J12" s="147">
        <f t="shared" si="0"/>
        <v>60</v>
      </c>
      <c r="K12" s="147">
        <f t="shared" si="1"/>
        <v>4</v>
      </c>
      <c r="L12" s="147">
        <f t="shared" si="2"/>
        <v>0</v>
      </c>
      <c r="M12" s="147">
        <f t="shared" si="3"/>
        <v>0</v>
      </c>
      <c r="N12" s="147">
        <f t="shared" si="4"/>
        <v>4</v>
      </c>
      <c r="O12" s="145" t="s">
        <v>792</v>
      </c>
      <c r="P12" s="143" t="s">
        <v>799</v>
      </c>
      <c r="Q12" s="136">
        <f t="shared" si="5"/>
        <v>0</v>
      </c>
      <c r="R12" s="136"/>
      <c r="S12" s="136"/>
      <c r="T12" s="136"/>
      <c r="U12" s="136"/>
      <c r="V12" s="136"/>
      <c r="W12" s="136"/>
      <c r="X12" s="136"/>
      <c r="Y12" s="136"/>
      <c r="Z12" s="136"/>
    </row>
    <row r="13" spans="1:26" ht="31.5">
      <c r="A13" s="138" t="s">
        <v>804</v>
      </c>
      <c r="B13" s="139">
        <v>3</v>
      </c>
      <c r="C13" s="139">
        <v>3</v>
      </c>
      <c r="D13" s="140" t="s">
        <v>552</v>
      </c>
      <c r="E13" s="141" t="s">
        <v>166</v>
      </c>
      <c r="F13" s="139" t="s">
        <v>158</v>
      </c>
      <c r="G13" s="142">
        <v>60</v>
      </c>
      <c r="H13" s="142">
        <v>0</v>
      </c>
      <c r="I13" s="142">
        <v>0</v>
      </c>
      <c r="J13" s="142">
        <f t="shared" si="0"/>
        <v>60</v>
      </c>
      <c r="K13" s="142">
        <f t="shared" si="1"/>
        <v>4</v>
      </c>
      <c r="L13" s="142">
        <f t="shared" si="2"/>
        <v>0</v>
      </c>
      <c r="M13" s="142">
        <f t="shared" si="3"/>
        <v>0</v>
      </c>
      <c r="N13" s="142">
        <f t="shared" si="4"/>
        <v>4</v>
      </c>
      <c r="O13" s="140" t="s">
        <v>546</v>
      </c>
      <c r="P13" s="143" t="s">
        <v>793</v>
      </c>
      <c r="Q13" s="136">
        <f t="shared" si="5"/>
        <v>0</v>
      </c>
      <c r="R13" s="136"/>
      <c r="S13" s="136"/>
      <c r="T13" s="136"/>
      <c r="U13" s="136"/>
      <c r="V13" s="136"/>
      <c r="W13" s="136"/>
      <c r="X13" s="136"/>
      <c r="Y13" s="136"/>
      <c r="Z13" s="136"/>
    </row>
    <row r="14" spans="1:26" ht="15.75">
      <c r="A14" s="138" t="s">
        <v>805</v>
      </c>
      <c r="B14" s="144">
        <v>3</v>
      </c>
      <c r="C14" s="144">
        <v>3</v>
      </c>
      <c r="D14" s="145" t="s">
        <v>555</v>
      </c>
      <c r="E14" s="146" t="s">
        <v>159</v>
      </c>
      <c r="F14" s="144" t="s">
        <v>158</v>
      </c>
      <c r="G14" s="147">
        <v>60</v>
      </c>
      <c r="H14" s="147">
        <v>0</v>
      </c>
      <c r="I14" s="147">
        <v>0</v>
      </c>
      <c r="J14" s="147">
        <f t="shared" si="0"/>
        <v>60</v>
      </c>
      <c r="K14" s="147">
        <f t="shared" si="1"/>
        <v>4</v>
      </c>
      <c r="L14" s="147">
        <f t="shared" si="2"/>
        <v>0</v>
      </c>
      <c r="M14" s="147">
        <f t="shared" si="3"/>
        <v>0</v>
      </c>
      <c r="N14" s="147">
        <f t="shared" si="4"/>
        <v>4</v>
      </c>
      <c r="O14" s="145" t="s">
        <v>792</v>
      </c>
      <c r="P14" s="143" t="s">
        <v>795</v>
      </c>
      <c r="Q14" s="136">
        <f t="shared" si="5"/>
        <v>0</v>
      </c>
      <c r="R14" s="136"/>
      <c r="S14" s="136"/>
      <c r="T14" s="136"/>
      <c r="U14" s="136"/>
      <c r="V14" s="136"/>
      <c r="W14" s="136"/>
      <c r="X14" s="136"/>
      <c r="Y14" s="136"/>
      <c r="Z14" s="136"/>
    </row>
    <row r="15" spans="1:26" ht="31.5">
      <c r="A15" s="138" t="s">
        <v>806</v>
      </c>
      <c r="B15" s="139">
        <v>3</v>
      </c>
      <c r="C15" s="139">
        <v>3</v>
      </c>
      <c r="D15" s="140" t="s">
        <v>551</v>
      </c>
      <c r="E15" s="141" t="s">
        <v>166</v>
      </c>
      <c r="F15" s="139" t="s">
        <v>158</v>
      </c>
      <c r="G15" s="142">
        <v>60</v>
      </c>
      <c r="H15" s="142">
        <v>0</v>
      </c>
      <c r="I15" s="142">
        <v>0</v>
      </c>
      <c r="J15" s="142">
        <f t="shared" si="0"/>
        <v>60</v>
      </c>
      <c r="K15" s="142">
        <f t="shared" si="1"/>
        <v>4</v>
      </c>
      <c r="L15" s="142">
        <f t="shared" si="2"/>
        <v>0</v>
      </c>
      <c r="M15" s="142">
        <f t="shared" si="3"/>
        <v>0</v>
      </c>
      <c r="N15" s="142">
        <f t="shared" si="4"/>
        <v>4</v>
      </c>
      <c r="O15" s="140" t="s">
        <v>547</v>
      </c>
      <c r="P15" s="143" t="s">
        <v>793</v>
      </c>
      <c r="Q15" s="136">
        <f t="shared" si="5"/>
        <v>0</v>
      </c>
      <c r="R15" s="136"/>
      <c r="S15" s="136"/>
      <c r="T15" s="136"/>
      <c r="U15" s="136"/>
      <c r="V15" s="136"/>
      <c r="W15" s="136"/>
      <c r="X15" s="136"/>
      <c r="Y15" s="136"/>
      <c r="Z15" s="136"/>
    </row>
    <row r="16" spans="1:26" ht="15.75">
      <c r="A16" s="138" t="s">
        <v>807</v>
      </c>
      <c r="B16" s="144">
        <v>3</v>
      </c>
      <c r="C16" s="144">
        <v>3</v>
      </c>
      <c r="D16" s="145" t="s">
        <v>554</v>
      </c>
      <c r="E16" s="146" t="s">
        <v>159</v>
      </c>
      <c r="F16" s="144" t="s">
        <v>158</v>
      </c>
      <c r="G16" s="147">
        <v>60</v>
      </c>
      <c r="H16" s="147">
        <v>0</v>
      </c>
      <c r="I16" s="147">
        <v>0</v>
      </c>
      <c r="J16" s="147">
        <f t="shared" si="0"/>
        <v>60</v>
      </c>
      <c r="K16" s="147">
        <f t="shared" si="1"/>
        <v>4</v>
      </c>
      <c r="L16" s="147">
        <f t="shared" si="2"/>
        <v>0</v>
      </c>
      <c r="M16" s="147">
        <f t="shared" si="3"/>
        <v>0</v>
      </c>
      <c r="N16" s="147">
        <f t="shared" si="4"/>
        <v>4</v>
      </c>
      <c r="O16" s="145" t="s">
        <v>549</v>
      </c>
      <c r="P16" s="143" t="s">
        <v>799</v>
      </c>
      <c r="Q16" s="136">
        <f t="shared" si="5"/>
        <v>0</v>
      </c>
      <c r="R16" s="136"/>
      <c r="S16" s="136"/>
      <c r="T16" s="136"/>
      <c r="U16" s="136"/>
      <c r="V16" s="136"/>
      <c r="W16" s="136"/>
      <c r="X16" s="136"/>
      <c r="Y16" s="136"/>
      <c r="Z16" s="136"/>
    </row>
    <row r="17" spans="1:26" ht="31.5">
      <c r="A17" s="138" t="s">
        <v>808</v>
      </c>
      <c r="B17" s="139">
        <v>3</v>
      </c>
      <c r="C17" s="139">
        <v>3</v>
      </c>
      <c r="D17" s="140" t="s">
        <v>553</v>
      </c>
      <c r="E17" s="141" t="s">
        <v>166</v>
      </c>
      <c r="F17" s="139" t="s">
        <v>158</v>
      </c>
      <c r="G17" s="142">
        <v>60</v>
      </c>
      <c r="H17" s="142">
        <v>0</v>
      </c>
      <c r="I17" s="142">
        <v>0</v>
      </c>
      <c r="J17" s="142">
        <f t="shared" si="0"/>
        <v>60</v>
      </c>
      <c r="K17" s="142">
        <f t="shared" si="1"/>
        <v>4</v>
      </c>
      <c r="L17" s="142">
        <f t="shared" si="2"/>
        <v>0</v>
      </c>
      <c r="M17" s="142">
        <f t="shared" si="3"/>
        <v>0</v>
      </c>
      <c r="N17" s="142">
        <f t="shared" si="4"/>
        <v>4</v>
      </c>
      <c r="O17" s="140" t="s">
        <v>809</v>
      </c>
      <c r="P17" s="143" t="s">
        <v>799</v>
      </c>
      <c r="Q17" s="136">
        <f t="shared" si="5"/>
        <v>0</v>
      </c>
      <c r="R17" s="136"/>
      <c r="S17" s="136"/>
      <c r="T17" s="136"/>
      <c r="U17" s="136"/>
      <c r="V17" s="136"/>
      <c r="W17" s="136"/>
      <c r="X17" s="136"/>
      <c r="Y17" s="136"/>
      <c r="Z17" s="136"/>
    </row>
    <row r="18" spans="1:26" ht="31.5">
      <c r="A18" s="138" t="s">
        <v>810</v>
      </c>
      <c r="B18" s="144">
        <v>4</v>
      </c>
      <c r="C18" s="144">
        <v>4</v>
      </c>
      <c r="D18" s="145" t="s">
        <v>761</v>
      </c>
      <c r="E18" s="146" t="s">
        <v>166</v>
      </c>
      <c r="F18" s="144" t="s">
        <v>158</v>
      </c>
      <c r="G18" s="147">
        <v>60</v>
      </c>
      <c r="H18" s="147">
        <v>0</v>
      </c>
      <c r="I18" s="147">
        <v>0</v>
      </c>
      <c r="J18" s="147">
        <f t="shared" si="0"/>
        <v>60</v>
      </c>
      <c r="K18" s="147">
        <f t="shared" si="1"/>
        <v>4</v>
      </c>
      <c r="L18" s="147">
        <f t="shared" si="2"/>
        <v>0</v>
      </c>
      <c r="M18" s="147">
        <f t="shared" si="3"/>
        <v>0</v>
      </c>
      <c r="N18" s="147">
        <f t="shared" si="4"/>
        <v>4</v>
      </c>
      <c r="O18" s="145" t="s">
        <v>552</v>
      </c>
      <c r="P18" s="143" t="s">
        <v>793</v>
      </c>
      <c r="Q18" s="136">
        <f t="shared" si="5"/>
        <v>0</v>
      </c>
      <c r="R18" s="136"/>
      <c r="S18" s="136"/>
      <c r="T18" s="136"/>
      <c r="U18" s="136"/>
      <c r="V18" s="136"/>
      <c r="W18" s="136"/>
      <c r="X18" s="136"/>
      <c r="Y18" s="136"/>
      <c r="Z18" s="136"/>
    </row>
    <row r="19" spans="1:26" ht="15.75">
      <c r="A19" s="138" t="s">
        <v>811</v>
      </c>
      <c r="B19" s="139">
        <v>4</v>
      </c>
      <c r="C19" s="139">
        <v>4</v>
      </c>
      <c r="D19" s="140" t="s">
        <v>557</v>
      </c>
      <c r="E19" s="141" t="s">
        <v>166</v>
      </c>
      <c r="F19" s="139" t="s">
        <v>158</v>
      </c>
      <c r="G19" s="142">
        <v>60</v>
      </c>
      <c r="H19" s="142">
        <v>0</v>
      </c>
      <c r="I19" s="142">
        <v>0</v>
      </c>
      <c r="J19" s="142">
        <f t="shared" si="0"/>
        <v>60</v>
      </c>
      <c r="K19" s="142">
        <f t="shared" si="1"/>
        <v>4</v>
      </c>
      <c r="L19" s="142">
        <f t="shared" si="2"/>
        <v>0</v>
      </c>
      <c r="M19" s="142">
        <f t="shared" si="3"/>
        <v>0</v>
      </c>
      <c r="N19" s="142">
        <f t="shared" si="4"/>
        <v>4</v>
      </c>
      <c r="O19" s="140" t="s">
        <v>792</v>
      </c>
      <c r="P19" s="143" t="s">
        <v>799</v>
      </c>
      <c r="Q19" s="136">
        <f t="shared" si="5"/>
        <v>0</v>
      </c>
      <c r="R19" s="136"/>
      <c r="S19" s="136"/>
      <c r="T19" s="136"/>
      <c r="U19" s="136"/>
      <c r="V19" s="136"/>
      <c r="W19" s="136"/>
      <c r="X19" s="136"/>
      <c r="Y19" s="136"/>
      <c r="Z19" s="136"/>
    </row>
    <row r="20" spans="1:26" ht="15.75">
      <c r="A20" s="138" t="s">
        <v>812</v>
      </c>
      <c r="B20" s="144">
        <v>4</v>
      </c>
      <c r="C20" s="144">
        <v>4</v>
      </c>
      <c r="D20" s="145" t="s">
        <v>560</v>
      </c>
      <c r="E20" s="146" t="s">
        <v>159</v>
      </c>
      <c r="F20" s="144" t="s">
        <v>158</v>
      </c>
      <c r="G20" s="147">
        <v>60</v>
      </c>
      <c r="H20" s="147">
        <v>0</v>
      </c>
      <c r="I20" s="147">
        <v>0</v>
      </c>
      <c r="J20" s="147">
        <f t="shared" si="0"/>
        <v>60</v>
      </c>
      <c r="K20" s="147">
        <f t="shared" si="1"/>
        <v>4</v>
      </c>
      <c r="L20" s="147">
        <f t="shared" si="2"/>
        <v>0</v>
      </c>
      <c r="M20" s="147">
        <f t="shared" si="3"/>
        <v>0</v>
      </c>
      <c r="N20" s="147">
        <f t="shared" si="4"/>
        <v>4</v>
      </c>
      <c r="O20" s="145" t="s">
        <v>555</v>
      </c>
      <c r="P20" s="143" t="s">
        <v>799</v>
      </c>
      <c r="Q20" s="136">
        <f t="shared" si="5"/>
        <v>0</v>
      </c>
      <c r="R20" s="136"/>
      <c r="S20" s="136"/>
      <c r="T20" s="136"/>
      <c r="U20" s="136"/>
      <c r="V20" s="136"/>
      <c r="W20" s="136"/>
      <c r="X20" s="136"/>
      <c r="Y20" s="136"/>
      <c r="Z20" s="136"/>
    </row>
    <row r="21" spans="1:26" ht="15.75">
      <c r="A21" s="138" t="s">
        <v>813</v>
      </c>
      <c r="B21" s="139">
        <v>4</v>
      </c>
      <c r="C21" s="139">
        <v>4</v>
      </c>
      <c r="D21" s="140" t="s">
        <v>558</v>
      </c>
      <c r="E21" s="141" t="s">
        <v>166</v>
      </c>
      <c r="F21" s="139" t="s">
        <v>158</v>
      </c>
      <c r="G21" s="142">
        <v>60</v>
      </c>
      <c r="H21" s="142">
        <v>0</v>
      </c>
      <c r="I21" s="142">
        <v>0</v>
      </c>
      <c r="J21" s="142">
        <f t="shared" si="0"/>
        <v>60</v>
      </c>
      <c r="K21" s="142">
        <f t="shared" si="1"/>
        <v>4</v>
      </c>
      <c r="L21" s="142">
        <f t="shared" si="2"/>
        <v>0</v>
      </c>
      <c r="M21" s="142">
        <f t="shared" si="3"/>
        <v>0</v>
      </c>
      <c r="N21" s="142">
        <f t="shared" si="4"/>
        <v>4</v>
      </c>
      <c r="O21" s="140" t="s">
        <v>548</v>
      </c>
      <c r="P21" s="143" t="s">
        <v>799</v>
      </c>
      <c r="Q21" s="136">
        <f t="shared" si="5"/>
        <v>0</v>
      </c>
      <c r="R21" s="136"/>
      <c r="S21" s="136"/>
      <c r="T21" s="136"/>
      <c r="U21" s="136"/>
      <c r="V21" s="136"/>
      <c r="W21" s="136"/>
      <c r="X21" s="136"/>
      <c r="Y21" s="136"/>
      <c r="Z21" s="136"/>
    </row>
    <row r="22" spans="1:26" ht="15.75">
      <c r="A22" s="138" t="s">
        <v>814</v>
      </c>
      <c r="B22" s="144">
        <v>4</v>
      </c>
      <c r="C22" s="144">
        <v>4</v>
      </c>
      <c r="D22" s="145" t="s">
        <v>559</v>
      </c>
      <c r="E22" s="146" t="s">
        <v>166</v>
      </c>
      <c r="F22" s="144" t="s">
        <v>158</v>
      </c>
      <c r="G22" s="147">
        <v>60</v>
      </c>
      <c r="H22" s="147">
        <v>0</v>
      </c>
      <c r="I22" s="147">
        <v>0</v>
      </c>
      <c r="J22" s="147">
        <f t="shared" si="0"/>
        <v>60</v>
      </c>
      <c r="K22" s="147">
        <f t="shared" si="1"/>
        <v>4</v>
      </c>
      <c r="L22" s="147">
        <f t="shared" si="2"/>
        <v>0</v>
      </c>
      <c r="M22" s="147">
        <f t="shared" si="3"/>
        <v>0</v>
      </c>
      <c r="N22" s="147">
        <f t="shared" si="4"/>
        <v>4</v>
      </c>
      <c r="O22" s="145" t="s">
        <v>553</v>
      </c>
      <c r="P22" s="143" t="s">
        <v>799</v>
      </c>
      <c r="Q22" s="136">
        <f t="shared" si="5"/>
        <v>0</v>
      </c>
      <c r="R22" s="136"/>
      <c r="S22" s="136"/>
      <c r="T22" s="136"/>
      <c r="U22" s="136"/>
      <c r="V22" s="136"/>
      <c r="W22" s="136"/>
      <c r="X22" s="136"/>
      <c r="Y22" s="136"/>
      <c r="Z22" s="136"/>
    </row>
    <row r="23" spans="1:26" ht="15.75">
      <c r="A23" s="138" t="s">
        <v>815</v>
      </c>
      <c r="B23" s="139">
        <v>5</v>
      </c>
      <c r="C23" s="139">
        <v>5</v>
      </c>
      <c r="D23" s="140" t="s">
        <v>561</v>
      </c>
      <c r="E23" s="141" t="s">
        <v>166</v>
      </c>
      <c r="F23" s="139" t="s">
        <v>158</v>
      </c>
      <c r="G23" s="142">
        <v>60</v>
      </c>
      <c r="H23" s="142">
        <v>0</v>
      </c>
      <c r="I23" s="142">
        <v>0</v>
      </c>
      <c r="J23" s="142">
        <f t="shared" si="0"/>
        <v>60</v>
      </c>
      <c r="K23" s="142">
        <f t="shared" si="1"/>
        <v>4</v>
      </c>
      <c r="L23" s="142">
        <f t="shared" si="2"/>
        <v>0</v>
      </c>
      <c r="M23" s="142">
        <f t="shared" si="3"/>
        <v>0</v>
      </c>
      <c r="N23" s="142">
        <f t="shared" si="4"/>
        <v>4</v>
      </c>
      <c r="O23" s="140" t="s">
        <v>816</v>
      </c>
      <c r="P23" s="143" t="s">
        <v>799</v>
      </c>
      <c r="Q23" s="136">
        <f t="shared" si="5"/>
        <v>0</v>
      </c>
      <c r="R23" s="136"/>
      <c r="S23" s="136"/>
      <c r="T23" s="136"/>
      <c r="U23" s="136"/>
      <c r="V23" s="136"/>
      <c r="W23" s="136"/>
      <c r="X23" s="136"/>
      <c r="Y23" s="136"/>
      <c r="Z23" s="136"/>
    </row>
    <row r="24" spans="1:26" ht="31.5">
      <c r="A24" s="138"/>
      <c r="B24" s="144">
        <v>5</v>
      </c>
      <c r="C24" s="144">
        <v>5</v>
      </c>
      <c r="D24" s="145" t="s">
        <v>562</v>
      </c>
      <c r="E24" s="146" t="s">
        <v>166</v>
      </c>
      <c r="F24" s="144" t="s">
        <v>158</v>
      </c>
      <c r="G24" s="147">
        <v>60</v>
      </c>
      <c r="H24" s="147">
        <v>0</v>
      </c>
      <c r="I24" s="147">
        <v>0</v>
      </c>
      <c r="J24" s="147">
        <f t="shared" si="0"/>
        <v>60</v>
      </c>
      <c r="K24" s="147">
        <f t="shared" si="1"/>
        <v>4</v>
      </c>
      <c r="L24" s="147">
        <f t="shared" si="2"/>
        <v>0</v>
      </c>
      <c r="M24" s="147">
        <f t="shared" si="3"/>
        <v>0</v>
      </c>
      <c r="N24" s="147">
        <f t="shared" si="4"/>
        <v>4</v>
      </c>
      <c r="O24" s="145" t="s">
        <v>817</v>
      </c>
      <c r="P24" s="143" t="s">
        <v>799</v>
      </c>
      <c r="Q24" s="136">
        <f t="shared" si="5"/>
        <v>0</v>
      </c>
      <c r="R24" s="136"/>
      <c r="S24" s="136"/>
      <c r="T24" s="136"/>
      <c r="U24" s="136"/>
      <c r="V24" s="136"/>
      <c r="W24" s="136"/>
      <c r="X24" s="136"/>
      <c r="Y24" s="136"/>
      <c r="Z24" s="136"/>
    </row>
    <row r="25" spans="1:26" ht="31.5">
      <c r="A25" s="138"/>
      <c r="B25" s="139">
        <v>5</v>
      </c>
      <c r="C25" s="139">
        <v>5</v>
      </c>
      <c r="D25" s="140" t="s">
        <v>563</v>
      </c>
      <c r="E25" s="141" t="s">
        <v>166</v>
      </c>
      <c r="F25" s="139" t="s">
        <v>158</v>
      </c>
      <c r="G25" s="142">
        <v>60</v>
      </c>
      <c r="H25" s="142">
        <v>0</v>
      </c>
      <c r="I25" s="142">
        <v>0</v>
      </c>
      <c r="J25" s="142">
        <f t="shared" si="0"/>
        <v>60</v>
      </c>
      <c r="K25" s="142">
        <f t="shared" si="1"/>
        <v>4</v>
      </c>
      <c r="L25" s="142">
        <f t="shared" si="2"/>
        <v>0</v>
      </c>
      <c r="M25" s="142">
        <f t="shared" si="3"/>
        <v>0</v>
      </c>
      <c r="N25" s="142">
        <f t="shared" si="4"/>
        <v>4</v>
      </c>
      <c r="O25" s="140" t="s">
        <v>818</v>
      </c>
      <c r="P25" s="143" t="s">
        <v>799</v>
      </c>
      <c r="Q25" s="136">
        <f t="shared" si="5"/>
        <v>0</v>
      </c>
      <c r="R25" s="136"/>
      <c r="S25" s="136"/>
      <c r="T25" s="136"/>
      <c r="U25" s="136"/>
      <c r="V25" s="136"/>
      <c r="W25" s="136"/>
      <c r="X25" s="136"/>
      <c r="Y25" s="136"/>
      <c r="Z25" s="136"/>
    </row>
    <row r="26" spans="1:26" ht="15.75">
      <c r="A26" s="138" t="s">
        <v>819</v>
      </c>
      <c r="B26" s="144">
        <v>5</v>
      </c>
      <c r="C26" s="144">
        <v>5</v>
      </c>
      <c r="D26" s="145" t="s">
        <v>564</v>
      </c>
      <c r="E26" s="146" t="s">
        <v>166</v>
      </c>
      <c r="F26" s="144" t="s">
        <v>158</v>
      </c>
      <c r="G26" s="147">
        <v>60</v>
      </c>
      <c r="H26" s="147">
        <v>0</v>
      </c>
      <c r="I26" s="147">
        <v>0</v>
      </c>
      <c r="J26" s="147">
        <f t="shared" si="0"/>
        <v>60</v>
      </c>
      <c r="K26" s="147">
        <f t="shared" si="1"/>
        <v>4</v>
      </c>
      <c r="L26" s="147">
        <f t="shared" si="2"/>
        <v>0</v>
      </c>
      <c r="M26" s="147">
        <f t="shared" si="3"/>
        <v>0</v>
      </c>
      <c r="N26" s="147">
        <f t="shared" si="4"/>
        <v>4</v>
      </c>
      <c r="O26" s="145" t="s">
        <v>559</v>
      </c>
      <c r="P26" s="143" t="s">
        <v>799</v>
      </c>
      <c r="Q26" s="136">
        <f t="shared" si="5"/>
        <v>0</v>
      </c>
      <c r="R26" s="136"/>
      <c r="S26" s="136"/>
      <c r="T26" s="136"/>
      <c r="U26" s="136"/>
      <c r="V26" s="136"/>
      <c r="W26" s="136"/>
      <c r="X26" s="136"/>
      <c r="Y26" s="136"/>
      <c r="Z26" s="136"/>
    </row>
    <row r="27" spans="1:26" ht="15.75">
      <c r="A27" s="138" t="s">
        <v>820</v>
      </c>
      <c r="B27" s="139">
        <v>5</v>
      </c>
      <c r="C27" s="139">
        <v>5</v>
      </c>
      <c r="D27" s="140" t="s">
        <v>565</v>
      </c>
      <c r="E27" s="141" t="s">
        <v>166</v>
      </c>
      <c r="F27" s="139" t="s">
        <v>158</v>
      </c>
      <c r="G27" s="142">
        <v>60</v>
      </c>
      <c r="H27" s="142">
        <v>0</v>
      </c>
      <c r="I27" s="142">
        <v>0</v>
      </c>
      <c r="J27" s="142">
        <f t="shared" si="0"/>
        <v>60</v>
      </c>
      <c r="K27" s="142">
        <f t="shared" si="1"/>
        <v>4</v>
      </c>
      <c r="L27" s="142">
        <f t="shared" si="2"/>
        <v>0</v>
      </c>
      <c r="M27" s="142">
        <f t="shared" si="3"/>
        <v>0</v>
      </c>
      <c r="N27" s="142">
        <f t="shared" si="4"/>
        <v>4</v>
      </c>
      <c r="O27" s="140" t="s">
        <v>558</v>
      </c>
      <c r="P27" s="143" t="s">
        <v>799</v>
      </c>
      <c r="Q27" s="136">
        <f t="shared" si="5"/>
        <v>0</v>
      </c>
      <c r="R27" s="136"/>
      <c r="S27" s="136"/>
      <c r="T27" s="136"/>
      <c r="U27" s="136"/>
      <c r="V27" s="136"/>
      <c r="W27" s="136"/>
      <c r="X27" s="136"/>
      <c r="Y27" s="136"/>
      <c r="Z27" s="136"/>
    </row>
    <row r="28" spans="1:26" ht="15.75">
      <c r="A28" s="138" t="s">
        <v>821</v>
      </c>
      <c r="B28" s="144">
        <v>6</v>
      </c>
      <c r="C28" s="144">
        <v>6</v>
      </c>
      <c r="D28" s="145" t="s">
        <v>567</v>
      </c>
      <c r="E28" s="146" t="s">
        <v>166</v>
      </c>
      <c r="F28" s="144" t="s">
        <v>158</v>
      </c>
      <c r="G28" s="147">
        <v>60</v>
      </c>
      <c r="H28" s="147">
        <v>0</v>
      </c>
      <c r="I28" s="147">
        <v>0</v>
      </c>
      <c r="J28" s="147">
        <f t="shared" si="0"/>
        <v>60</v>
      </c>
      <c r="K28" s="147">
        <f t="shared" si="1"/>
        <v>4</v>
      </c>
      <c r="L28" s="147">
        <f t="shared" si="2"/>
        <v>0</v>
      </c>
      <c r="M28" s="147">
        <f t="shared" si="3"/>
        <v>0</v>
      </c>
      <c r="N28" s="147">
        <f t="shared" si="4"/>
        <v>4</v>
      </c>
      <c r="O28" s="145" t="s">
        <v>559</v>
      </c>
      <c r="P28" s="143" t="s">
        <v>799</v>
      </c>
      <c r="Q28" s="136">
        <f t="shared" si="5"/>
        <v>0</v>
      </c>
      <c r="R28" s="136"/>
      <c r="S28" s="136"/>
      <c r="T28" s="136"/>
      <c r="U28" s="136"/>
      <c r="V28" s="136"/>
      <c r="W28" s="136"/>
      <c r="X28" s="136"/>
      <c r="Y28" s="136"/>
      <c r="Z28" s="136"/>
    </row>
    <row r="29" spans="1:26" ht="15.75">
      <c r="A29" s="138" t="s">
        <v>822</v>
      </c>
      <c r="B29" s="139">
        <v>6</v>
      </c>
      <c r="C29" s="139">
        <v>6</v>
      </c>
      <c r="D29" s="140" t="s">
        <v>568</v>
      </c>
      <c r="E29" s="141" t="s">
        <v>166</v>
      </c>
      <c r="F29" s="139" t="s">
        <v>158</v>
      </c>
      <c r="G29" s="142">
        <v>60</v>
      </c>
      <c r="H29" s="142">
        <v>0</v>
      </c>
      <c r="I29" s="142">
        <v>0</v>
      </c>
      <c r="J29" s="142">
        <f t="shared" si="0"/>
        <v>60</v>
      </c>
      <c r="K29" s="142">
        <f t="shared" si="1"/>
        <v>4</v>
      </c>
      <c r="L29" s="142">
        <f t="shared" si="2"/>
        <v>0</v>
      </c>
      <c r="M29" s="142">
        <f t="shared" si="3"/>
        <v>0</v>
      </c>
      <c r="N29" s="142">
        <f t="shared" si="4"/>
        <v>4</v>
      </c>
      <c r="O29" s="140" t="s">
        <v>565</v>
      </c>
      <c r="P29" s="143" t="s">
        <v>799</v>
      </c>
      <c r="Q29" s="136">
        <f t="shared" si="5"/>
        <v>0</v>
      </c>
      <c r="R29" s="136"/>
      <c r="S29" s="136"/>
      <c r="T29" s="136"/>
      <c r="U29" s="136"/>
      <c r="V29" s="136"/>
      <c r="W29" s="136"/>
      <c r="X29" s="136"/>
      <c r="Y29" s="136"/>
      <c r="Z29" s="136"/>
    </row>
    <row r="30" spans="1:26" ht="31.5">
      <c r="A30" s="138" t="s">
        <v>823</v>
      </c>
      <c r="B30" s="144">
        <v>6</v>
      </c>
      <c r="C30" s="144">
        <v>6</v>
      </c>
      <c r="D30" s="145" t="s">
        <v>569</v>
      </c>
      <c r="E30" s="146" t="s">
        <v>166</v>
      </c>
      <c r="F30" s="144" t="s">
        <v>158</v>
      </c>
      <c r="G30" s="147">
        <v>60</v>
      </c>
      <c r="H30" s="147">
        <v>0</v>
      </c>
      <c r="I30" s="147">
        <v>0</v>
      </c>
      <c r="J30" s="147">
        <f t="shared" si="0"/>
        <v>60</v>
      </c>
      <c r="K30" s="147">
        <f t="shared" si="1"/>
        <v>4</v>
      </c>
      <c r="L30" s="147">
        <f t="shared" si="2"/>
        <v>0</v>
      </c>
      <c r="M30" s="147">
        <f t="shared" si="3"/>
        <v>0</v>
      </c>
      <c r="N30" s="147">
        <f t="shared" si="4"/>
        <v>4</v>
      </c>
      <c r="O30" s="145" t="s">
        <v>824</v>
      </c>
      <c r="P30" s="143" t="s">
        <v>799</v>
      </c>
      <c r="Q30" s="136">
        <f t="shared" si="5"/>
        <v>0</v>
      </c>
      <c r="R30" s="136"/>
      <c r="S30" s="136"/>
      <c r="T30" s="136"/>
      <c r="U30" s="136"/>
      <c r="V30" s="136"/>
      <c r="W30" s="136"/>
      <c r="X30" s="136"/>
      <c r="Y30" s="136"/>
      <c r="Z30" s="136"/>
    </row>
    <row r="31" spans="1:26" ht="31.5">
      <c r="A31" s="138"/>
      <c r="B31" s="139">
        <v>6</v>
      </c>
      <c r="C31" s="139">
        <v>6</v>
      </c>
      <c r="D31" s="140" t="s">
        <v>763</v>
      </c>
      <c r="E31" s="141" t="s">
        <v>166</v>
      </c>
      <c r="F31" s="139" t="s">
        <v>158</v>
      </c>
      <c r="G31" s="142">
        <v>60</v>
      </c>
      <c r="H31" s="142">
        <v>0</v>
      </c>
      <c r="I31" s="142">
        <v>0</v>
      </c>
      <c r="J31" s="142">
        <f t="shared" si="0"/>
        <v>60</v>
      </c>
      <c r="K31" s="142">
        <f t="shared" si="1"/>
        <v>4</v>
      </c>
      <c r="L31" s="142">
        <f t="shared" si="2"/>
        <v>0</v>
      </c>
      <c r="M31" s="142">
        <f t="shared" si="3"/>
        <v>0</v>
      </c>
      <c r="N31" s="142">
        <f t="shared" si="4"/>
        <v>4</v>
      </c>
      <c r="O31" s="140" t="s">
        <v>825</v>
      </c>
      <c r="P31" s="143" t="s">
        <v>798</v>
      </c>
      <c r="Q31" s="136">
        <f t="shared" si="5"/>
        <v>0</v>
      </c>
      <c r="R31" s="136"/>
      <c r="S31" s="136"/>
      <c r="T31" s="136"/>
      <c r="U31" s="136"/>
      <c r="V31" s="136"/>
      <c r="W31" s="136"/>
      <c r="X31" s="136"/>
      <c r="Y31" s="136"/>
      <c r="Z31" s="136"/>
    </row>
    <row r="32" spans="1:26" ht="15.75">
      <c r="A32" s="138" t="s">
        <v>826</v>
      </c>
      <c r="B32" s="144">
        <v>6</v>
      </c>
      <c r="C32" s="144">
        <v>6</v>
      </c>
      <c r="D32" s="145" t="s">
        <v>570</v>
      </c>
      <c r="E32" s="146" t="s">
        <v>166</v>
      </c>
      <c r="F32" s="144" t="s">
        <v>158</v>
      </c>
      <c r="G32" s="147">
        <v>60</v>
      </c>
      <c r="H32" s="147">
        <v>0</v>
      </c>
      <c r="I32" s="147">
        <v>0</v>
      </c>
      <c r="J32" s="147">
        <f t="shared" si="0"/>
        <v>60</v>
      </c>
      <c r="K32" s="147">
        <f t="shared" si="1"/>
        <v>4</v>
      </c>
      <c r="L32" s="147">
        <f t="shared" si="2"/>
        <v>0</v>
      </c>
      <c r="M32" s="147">
        <f t="shared" si="3"/>
        <v>0</v>
      </c>
      <c r="N32" s="147">
        <f t="shared" si="4"/>
        <v>4</v>
      </c>
      <c r="O32" s="145" t="s">
        <v>565</v>
      </c>
      <c r="P32" s="143" t="s">
        <v>799</v>
      </c>
      <c r="Q32" s="136">
        <f t="shared" si="5"/>
        <v>0</v>
      </c>
      <c r="R32" s="136"/>
      <c r="S32" s="136"/>
      <c r="T32" s="136"/>
      <c r="U32" s="136"/>
      <c r="V32" s="136"/>
      <c r="W32" s="136"/>
      <c r="X32" s="136"/>
      <c r="Y32" s="136"/>
      <c r="Z32" s="136"/>
    </row>
    <row r="33" spans="1:26" ht="15.75">
      <c r="A33" s="138" t="s">
        <v>827</v>
      </c>
      <c r="B33" s="139">
        <v>7</v>
      </c>
      <c r="C33" s="139">
        <v>7</v>
      </c>
      <c r="D33" s="140" t="s">
        <v>571</v>
      </c>
      <c r="E33" s="141" t="s">
        <v>238</v>
      </c>
      <c r="F33" s="139" t="s">
        <v>158</v>
      </c>
      <c r="G33" s="142">
        <v>60</v>
      </c>
      <c r="H33" s="142">
        <v>0</v>
      </c>
      <c r="I33" s="142">
        <v>0</v>
      </c>
      <c r="J33" s="142">
        <f t="shared" si="0"/>
        <v>60</v>
      </c>
      <c r="K33" s="142">
        <f t="shared" si="1"/>
        <v>4</v>
      </c>
      <c r="L33" s="142">
        <f t="shared" si="2"/>
        <v>0</v>
      </c>
      <c r="M33" s="142">
        <f t="shared" si="3"/>
        <v>0</v>
      </c>
      <c r="N33" s="142">
        <f t="shared" si="4"/>
        <v>4</v>
      </c>
      <c r="O33" s="140" t="s">
        <v>792</v>
      </c>
      <c r="P33" s="143" t="s">
        <v>795</v>
      </c>
      <c r="Q33" s="136">
        <f t="shared" si="5"/>
        <v>0</v>
      </c>
      <c r="R33" s="136"/>
      <c r="S33" s="136"/>
      <c r="T33" s="136"/>
      <c r="U33" s="136"/>
      <c r="V33" s="136"/>
      <c r="W33" s="136"/>
      <c r="X33" s="136"/>
      <c r="Y33" s="136"/>
      <c r="Z33" s="136"/>
    </row>
    <row r="34" spans="1:26" ht="31.5">
      <c r="A34" s="138" t="s">
        <v>828</v>
      </c>
      <c r="B34" s="144">
        <v>7</v>
      </c>
      <c r="C34" s="144">
        <v>7</v>
      </c>
      <c r="D34" s="145" t="s">
        <v>573</v>
      </c>
      <c r="E34" s="146" t="s">
        <v>166</v>
      </c>
      <c r="F34" s="144" t="s">
        <v>158</v>
      </c>
      <c r="G34" s="147">
        <v>60</v>
      </c>
      <c r="H34" s="147">
        <v>0</v>
      </c>
      <c r="I34" s="147">
        <v>0</v>
      </c>
      <c r="J34" s="147">
        <f t="shared" si="0"/>
        <v>60</v>
      </c>
      <c r="K34" s="147">
        <f t="shared" si="1"/>
        <v>4</v>
      </c>
      <c r="L34" s="147">
        <f t="shared" si="2"/>
        <v>0</v>
      </c>
      <c r="M34" s="147">
        <f t="shared" si="3"/>
        <v>0</v>
      </c>
      <c r="N34" s="147">
        <f t="shared" si="4"/>
        <v>4</v>
      </c>
      <c r="O34" s="145" t="s">
        <v>824</v>
      </c>
      <c r="P34" s="143" t="s">
        <v>799</v>
      </c>
      <c r="Q34" s="136">
        <f t="shared" si="5"/>
        <v>0</v>
      </c>
      <c r="R34" s="136"/>
      <c r="S34" s="136"/>
      <c r="T34" s="136"/>
      <c r="U34" s="136"/>
      <c r="V34" s="136"/>
      <c r="W34" s="136"/>
      <c r="X34" s="136"/>
      <c r="Y34" s="136"/>
      <c r="Z34" s="136"/>
    </row>
    <row r="35" spans="1:26" ht="15.75">
      <c r="A35" s="138" t="s">
        <v>829</v>
      </c>
      <c r="B35" s="139">
        <v>7</v>
      </c>
      <c r="C35" s="139">
        <v>7</v>
      </c>
      <c r="D35" s="140" t="s">
        <v>574</v>
      </c>
      <c r="E35" s="141" t="s">
        <v>166</v>
      </c>
      <c r="F35" s="139" t="s">
        <v>158</v>
      </c>
      <c r="G35" s="142">
        <v>60</v>
      </c>
      <c r="H35" s="142">
        <v>0</v>
      </c>
      <c r="I35" s="142">
        <v>0</v>
      </c>
      <c r="J35" s="142">
        <f t="shared" si="0"/>
        <v>60</v>
      </c>
      <c r="K35" s="142">
        <f t="shared" si="1"/>
        <v>4</v>
      </c>
      <c r="L35" s="142">
        <f t="shared" si="2"/>
        <v>0</v>
      </c>
      <c r="M35" s="142">
        <f t="shared" si="3"/>
        <v>0</v>
      </c>
      <c r="N35" s="142">
        <f t="shared" si="4"/>
        <v>4</v>
      </c>
      <c r="O35" s="140" t="s">
        <v>568</v>
      </c>
      <c r="P35" s="143" t="s">
        <v>799</v>
      </c>
      <c r="Q35" s="136">
        <f t="shared" si="5"/>
        <v>0</v>
      </c>
      <c r="R35" s="136"/>
      <c r="S35" s="136"/>
      <c r="T35" s="136"/>
      <c r="U35" s="136"/>
      <c r="V35" s="136"/>
      <c r="W35" s="136"/>
      <c r="X35" s="136"/>
      <c r="Y35" s="136"/>
      <c r="Z35" s="136"/>
    </row>
    <row r="36" spans="1:26" ht="31.5">
      <c r="A36" s="138"/>
      <c r="B36" s="144">
        <v>7</v>
      </c>
      <c r="C36" s="144">
        <v>5</v>
      </c>
      <c r="D36" s="145" t="s">
        <v>778</v>
      </c>
      <c r="E36" s="146" t="s">
        <v>166</v>
      </c>
      <c r="F36" s="144" t="s">
        <v>158</v>
      </c>
      <c r="G36" s="147">
        <v>0</v>
      </c>
      <c r="H36" s="147">
        <v>90</v>
      </c>
      <c r="I36" s="147">
        <v>0</v>
      </c>
      <c r="J36" s="147">
        <f t="shared" si="0"/>
        <v>90</v>
      </c>
      <c r="K36" s="147">
        <f t="shared" si="1"/>
        <v>0</v>
      </c>
      <c r="L36" s="147">
        <f t="shared" si="2"/>
        <v>3</v>
      </c>
      <c r="M36" s="147">
        <f t="shared" si="3"/>
        <v>0</v>
      </c>
      <c r="N36" s="147">
        <f t="shared" si="4"/>
        <v>3</v>
      </c>
      <c r="O36" s="145" t="s">
        <v>830</v>
      </c>
      <c r="P36" s="143" t="s">
        <v>831</v>
      </c>
      <c r="Q36" s="136">
        <f t="shared" si="5"/>
        <v>2</v>
      </c>
      <c r="R36" s="136"/>
      <c r="S36" s="136"/>
      <c r="T36" s="136"/>
      <c r="U36" s="136"/>
      <c r="V36" s="136"/>
      <c r="W36" s="136"/>
      <c r="X36" s="136"/>
      <c r="Y36" s="136"/>
      <c r="Z36" s="136"/>
    </row>
    <row r="37" spans="1:26" ht="31.5">
      <c r="A37" s="138" t="s">
        <v>832</v>
      </c>
      <c r="B37" s="139">
        <v>7</v>
      </c>
      <c r="C37" s="139">
        <v>7</v>
      </c>
      <c r="D37" s="140" t="s">
        <v>764</v>
      </c>
      <c r="E37" s="141" t="s">
        <v>166</v>
      </c>
      <c r="F37" s="139" t="s">
        <v>158</v>
      </c>
      <c r="G37" s="142">
        <v>30</v>
      </c>
      <c r="H37" s="142">
        <v>30</v>
      </c>
      <c r="I37" s="142">
        <v>0</v>
      </c>
      <c r="J37" s="142">
        <f t="shared" si="0"/>
        <v>60</v>
      </c>
      <c r="K37" s="142">
        <f t="shared" si="1"/>
        <v>2</v>
      </c>
      <c r="L37" s="142">
        <f t="shared" si="2"/>
        <v>1</v>
      </c>
      <c r="M37" s="142">
        <f t="shared" si="3"/>
        <v>0</v>
      </c>
      <c r="N37" s="142">
        <f t="shared" si="4"/>
        <v>3</v>
      </c>
      <c r="O37" s="140" t="s">
        <v>763</v>
      </c>
      <c r="P37" s="143" t="s">
        <v>798</v>
      </c>
      <c r="Q37" s="136">
        <f t="shared" si="5"/>
        <v>0</v>
      </c>
      <c r="R37" s="136"/>
      <c r="S37" s="136"/>
      <c r="T37" s="136"/>
      <c r="U37" s="136"/>
      <c r="V37" s="136"/>
      <c r="W37" s="136"/>
      <c r="X37" s="136"/>
      <c r="Y37" s="136"/>
      <c r="Z37" s="136"/>
    </row>
    <row r="38" spans="1:26" ht="31.5">
      <c r="A38" s="138" t="s">
        <v>833</v>
      </c>
      <c r="B38" s="144">
        <v>8</v>
      </c>
      <c r="C38" s="144">
        <v>8</v>
      </c>
      <c r="D38" s="145" t="s">
        <v>578</v>
      </c>
      <c r="E38" s="146" t="s">
        <v>166</v>
      </c>
      <c r="F38" s="144" t="s">
        <v>158</v>
      </c>
      <c r="G38" s="147">
        <v>30</v>
      </c>
      <c r="H38" s="147">
        <v>30</v>
      </c>
      <c r="I38" s="147">
        <v>0</v>
      </c>
      <c r="J38" s="147">
        <f t="shared" si="0"/>
        <v>60</v>
      </c>
      <c r="K38" s="147">
        <f t="shared" si="1"/>
        <v>2</v>
      </c>
      <c r="L38" s="147">
        <f t="shared" si="2"/>
        <v>1</v>
      </c>
      <c r="M38" s="147">
        <f t="shared" si="3"/>
        <v>0</v>
      </c>
      <c r="N38" s="147">
        <f t="shared" si="4"/>
        <v>3</v>
      </c>
      <c r="O38" s="145" t="s">
        <v>834</v>
      </c>
      <c r="P38" s="143" t="s">
        <v>831</v>
      </c>
      <c r="Q38" s="136">
        <f t="shared" si="5"/>
        <v>0</v>
      </c>
      <c r="R38" s="136"/>
      <c r="S38" s="136"/>
      <c r="T38" s="136"/>
      <c r="U38" s="136"/>
      <c r="V38" s="136"/>
      <c r="W38" s="136"/>
      <c r="X38" s="136"/>
      <c r="Y38" s="136"/>
      <c r="Z38" s="136"/>
    </row>
    <row r="39" spans="1:26" ht="15.75">
      <c r="A39" s="138" t="s">
        <v>835</v>
      </c>
      <c r="B39" s="139">
        <v>8</v>
      </c>
      <c r="C39" s="139">
        <v>4</v>
      </c>
      <c r="D39" s="140" t="s">
        <v>836</v>
      </c>
      <c r="E39" s="141" t="s">
        <v>245</v>
      </c>
      <c r="F39" s="139" t="s">
        <v>158</v>
      </c>
      <c r="G39" s="142">
        <v>60</v>
      </c>
      <c r="H39" s="142">
        <v>0</v>
      </c>
      <c r="I39" s="142">
        <v>0</v>
      </c>
      <c r="J39" s="142">
        <f t="shared" si="0"/>
        <v>60</v>
      </c>
      <c r="K39" s="142">
        <f t="shared" si="1"/>
        <v>4</v>
      </c>
      <c r="L39" s="142">
        <f t="shared" si="2"/>
        <v>0</v>
      </c>
      <c r="M39" s="142">
        <f t="shared" si="3"/>
        <v>0</v>
      </c>
      <c r="N39" s="142">
        <f t="shared" si="4"/>
        <v>4</v>
      </c>
      <c r="O39" s="140" t="s">
        <v>792</v>
      </c>
      <c r="P39" s="143" t="s">
        <v>795</v>
      </c>
      <c r="Q39" s="136">
        <f t="shared" si="5"/>
        <v>4</v>
      </c>
      <c r="R39" s="136"/>
      <c r="S39" s="136"/>
      <c r="T39" s="136"/>
      <c r="U39" s="136"/>
      <c r="V39" s="136"/>
      <c r="W39" s="136"/>
      <c r="X39" s="136"/>
      <c r="Y39" s="136"/>
      <c r="Z39" s="136"/>
    </row>
    <row r="40" spans="1:26" ht="31.5">
      <c r="A40" s="138" t="s">
        <v>837</v>
      </c>
      <c r="B40" s="144">
        <v>8</v>
      </c>
      <c r="C40" s="144">
        <v>8</v>
      </c>
      <c r="D40" s="145" t="s">
        <v>577</v>
      </c>
      <c r="E40" s="146" t="s">
        <v>166</v>
      </c>
      <c r="F40" s="144" t="s">
        <v>158</v>
      </c>
      <c r="G40" s="147">
        <v>0</v>
      </c>
      <c r="H40" s="147">
        <v>90</v>
      </c>
      <c r="I40" s="147">
        <v>0</v>
      </c>
      <c r="J40" s="147">
        <f t="shared" si="0"/>
        <v>90</v>
      </c>
      <c r="K40" s="147">
        <f t="shared" si="1"/>
        <v>0</v>
      </c>
      <c r="L40" s="147">
        <f t="shared" si="2"/>
        <v>3</v>
      </c>
      <c r="M40" s="147">
        <f t="shared" si="3"/>
        <v>0</v>
      </c>
      <c r="N40" s="147">
        <f t="shared" si="4"/>
        <v>3</v>
      </c>
      <c r="O40" s="145" t="s">
        <v>764</v>
      </c>
      <c r="P40" s="143" t="s">
        <v>798</v>
      </c>
      <c r="Q40" s="136">
        <f t="shared" si="5"/>
        <v>0</v>
      </c>
      <c r="R40" s="136"/>
      <c r="S40" s="136"/>
      <c r="T40" s="136"/>
      <c r="U40" s="136"/>
      <c r="V40" s="136"/>
      <c r="W40" s="136"/>
      <c r="X40" s="136"/>
      <c r="Y40" s="136"/>
      <c r="Z40" s="136"/>
    </row>
    <row r="41" spans="1:26" ht="31.5">
      <c r="A41" s="138"/>
      <c r="B41" s="139">
        <v>8</v>
      </c>
      <c r="C41" s="139">
        <v>6</v>
      </c>
      <c r="D41" s="140" t="s">
        <v>779</v>
      </c>
      <c r="E41" s="141" t="s">
        <v>166</v>
      </c>
      <c r="F41" s="139" t="s">
        <v>158</v>
      </c>
      <c r="G41" s="142">
        <v>0</v>
      </c>
      <c r="H41" s="142">
        <v>90</v>
      </c>
      <c r="I41" s="142">
        <v>0</v>
      </c>
      <c r="J41" s="142">
        <f t="shared" si="0"/>
        <v>90</v>
      </c>
      <c r="K41" s="142">
        <f t="shared" si="1"/>
        <v>0</v>
      </c>
      <c r="L41" s="142">
        <f t="shared" si="2"/>
        <v>3</v>
      </c>
      <c r="M41" s="142">
        <f t="shared" si="3"/>
        <v>0</v>
      </c>
      <c r="N41" s="142">
        <f t="shared" si="4"/>
        <v>3</v>
      </c>
      <c r="O41" s="140" t="s">
        <v>830</v>
      </c>
      <c r="P41" s="143" t="s">
        <v>831</v>
      </c>
      <c r="Q41" s="136">
        <f t="shared" si="5"/>
        <v>2</v>
      </c>
      <c r="R41" s="136"/>
      <c r="S41" s="136"/>
      <c r="T41" s="136"/>
      <c r="U41" s="136"/>
      <c r="V41" s="136"/>
      <c r="W41" s="136"/>
      <c r="X41" s="136"/>
      <c r="Y41" s="136"/>
      <c r="Z41" s="136"/>
    </row>
    <row r="42" spans="1:26" ht="15.75">
      <c r="A42" s="138" t="s">
        <v>838</v>
      </c>
      <c r="B42" s="144">
        <v>8</v>
      </c>
      <c r="C42" s="144">
        <v>2</v>
      </c>
      <c r="D42" s="145" t="s">
        <v>576</v>
      </c>
      <c r="E42" s="146" t="s">
        <v>238</v>
      </c>
      <c r="F42" s="144" t="s">
        <v>158</v>
      </c>
      <c r="G42" s="147">
        <v>60</v>
      </c>
      <c r="H42" s="147">
        <v>0</v>
      </c>
      <c r="I42" s="147">
        <v>0</v>
      </c>
      <c r="J42" s="147">
        <f t="shared" si="0"/>
        <v>60</v>
      </c>
      <c r="K42" s="147">
        <f t="shared" si="1"/>
        <v>4</v>
      </c>
      <c r="L42" s="147">
        <f t="shared" si="2"/>
        <v>0</v>
      </c>
      <c r="M42" s="147">
        <f t="shared" si="3"/>
        <v>0</v>
      </c>
      <c r="N42" s="147">
        <f t="shared" si="4"/>
        <v>4</v>
      </c>
      <c r="O42" s="145" t="s">
        <v>792</v>
      </c>
      <c r="P42" s="143" t="s">
        <v>795</v>
      </c>
      <c r="Q42" s="136">
        <f t="shared" si="5"/>
        <v>6</v>
      </c>
      <c r="R42" s="136"/>
      <c r="S42" s="136"/>
      <c r="T42" s="136"/>
      <c r="U42" s="136"/>
      <c r="V42" s="136"/>
      <c r="W42" s="136"/>
      <c r="X42" s="136"/>
      <c r="Y42" s="136"/>
      <c r="Z42" s="136"/>
    </row>
    <row r="43" spans="1:26" ht="31.5">
      <c r="A43" s="138" t="s">
        <v>839</v>
      </c>
      <c r="B43" s="139">
        <v>9</v>
      </c>
      <c r="C43" s="139">
        <v>9</v>
      </c>
      <c r="D43" s="140" t="s">
        <v>601</v>
      </c>
      <c r="E43" s="141" t="s">
        <v>166</v>
      </c>
      <c r="F43" s="139" t="s">
        <v>158</v>
      </c>
      <c r="G43" s="142">
        <v>30</v>
      </c>
      <c r="H43" s="142">
        <v>0</v>
      </c>
      <c r="I43" s="142">
        <v>0</v>
      </c>
      <c r="J43" s="142">
        <f t="shared" si="0"/>
        <v>30</v>
      </c>
      <c r="K43" s="142">
        <f t="shared" si="1"/>
        <v>2</v>
      </c>
      <c r="L43" s="142">
        <f t="shared" si="2"/>
        <v>0</v>
      </c>
      <c r="M43" s="142">
        <f t="shared" si="3"/>
        <v>0</v>
      </c>
      <c r="N43" s="142">
        <f t="shared" si="4"/>
        <v>2</v>
      </c>
      <c r="O43" s="140" t="s">
        <v>840</v>
      </c>
      <c r="P43" s="143" t="s">
        <v>795</v>
      </c>
      <c r="Q43" s="136">
        <f t="shared" si="5"/>
        <v>0</v>
      </c>
      <c r="R43" s="136"/>
      <c r="S43" s="136"/>
      <c r="T43" s="136"/>
      <c r="U43" s="136"/>
      <c r="V43" s="136"/>
      <c r="W43" s="136"/>
      <c r="X43" s="136"/>
      <c r="Y43" s="136"/>
      <c r="Z43" s="136"/>
    </row>
    <row r="44" spans="1:26" ht="31.5">
      <c r="A44" s="138"/>
      <c r="B44" s="144">
        <v>9</v>
      </c>
      <c r="C44" s="144">
        <v>7</v>
      </c>
      <c r="D44" s="145" t="s">
        <v>841</v>
      </c>
      <c r="E44" s="146" t="s">
        <v>166</v>
      </c>
      <c r="F44" s="144" t="s">
        <v>224</v>
      </c>
      <c r="G44" s="147">
        <v>60</v>
      </c>
      <c r="H44" s="147">
        <v>0</v>
      </c>
      <c r="I44" s="147">
        <v>0</v>
      </c>
      <c r="J44" s="147">
        <f t="shared" si="0"/>
        <v>60</v>
      </c>
      <c r="K44" s="147">
        <f t="shared" si="1"/>
        <v>4</v>
      </c>
      <c r="L44" s="147">
        <f t="shared" si="2"/>
        <v>0</v>
      </c>
      <c r="M44" s="147">
        <f t="shared" si="3"/>
        <v>0</v>
      </c>
      <c r="N44" s="147">
        <f t="shared" si="4"/>
        <v>4</v>
      </c>
      <c r="O44" s="145" t="s">
        <v>842</v>
      </c>
      <c r="P44" s="143"/>
      <c r="Q44" s="136">
        <f t="shared" si="5"/>
        <v>2</v>
      </c>
      <c r="R44" s="136"/>
      <c r="S44" s="136"/>
      <c r="T44" s="136"/>
      <c r="U44" s="136"/>
      <c r="V44" s="136"/>
      <c r="W44" s="136"/>
      <c r="X44" s="136"/>
      <c r="Y44" s="136"/>
      <c r="Z44" s="136"/>
    </row>
    <row r="45" spans="1:26" ht="31.5">
      <c r="A45" s="138"/>
      <c r="B45" s="139">
        <v>9</v>
      </c>
      <c r="C45" s="139">
        <v>8</v>
      </c>
      <c r="D45" s="140" t="s">
        <v>843</v>
      </c>
      <c r="E45" s="141" t="s">
        <v>166</v>
      </c>
      <c r="F45" s="139" t="s">
        <v>224</v>
      </c>
      <c r="G45" s="142">
        <v>60</v>
      </c>
      <c r="H45" s="142">
        <v>0</v>
      </c>
      <c r="I45" s="142">
        <v>0</v>
      </c>
      <c r="J45" s="142">
        <f t="shared" si="0"/>
        <v>60</v>
      </c>
      <c r="K45" s="142">
        <f t="shared" si="1"/>
        <v>4</v>
      </c>
      <c r="L45" s="142">
        <f t="shared" si="2"/>
        <v>0</v>
      </c>
      <c r="M45" s="142">
        <f t="shared" si="3"/>
        <v>0</v>
      </c>
      <c r="N45" s="142">
        <f t="shared" si="4"/>
        <v>4</v>
      </c>
      <c r="O45" s="140" t="s">
        <v>842</v>
      </c>
      <c r="P45" s="143"/>
      <c r="Q45" s="136">
        <f t="shared" si="5"/>
        <v>1</v>
      </c>
      <c r="R45" s="136"/>
      <c r="S45" s="136"/>
      <c r="T45" s="136"/>
      <c r="U45" s="136"/>
      <c r="V45" s="136"/>
      <c r="W45" s="136"/>
      <c r="X45" s="136"/>
      <c r="Y45" s="136"/>
      <c r="Z45" s="136"/>
    </row>
    <row r="46" spans="1:26" ht="31.5">
      <c r="A46" s="138" t="s">
        <v>844</v>
      </c>
      <c r="B46" s="144">
        <v>9</v>
      </c>
      <c r="C46" s="144">
        <v>9</v>
      </c>
      <c r="D46" s="145" t="s">
        <v>765</v>
      </c>
      <c r="E46" s="146" t="s">
        <v>166</v>
      </c>
      <c r="F46" s="144" t="s">
        <v>158</v>
      </c>
      <c r="G46" s="147">
        <v>0</v>
      </c>
      <c r="H46" s="147">
        <v>90</v>
      </c>
      <c r="I46" s="147">
        <v>0</v>
      </c>
      <c r="J46" s="147">
        <f t="shared" si="0"/>
        <v>90</v>
      </c>
      <c r="K46" s="147">
        <f t="shared" si="1"/>
        <v>0</v>
      </c>
      <c r="L46" s="147">
        <f t="shared" si="2"/>
        <v>3</v>
      </c>
      <c r="M46" s="147">
        <f t="shared" si="3"/>
        <v>0</v>
      </c>
      <c r="N46" s="147">
        <f t="shared" si="4"/>
        <v>3</v>
      </c>
      <c r="O46" s="145" t="s">
        <v>577</v>
      </c>
      <c r="P46" s="143" t="s">
        <v>798</v>
      </c>
      <c r="Q46" s="136">
        <f t="shared" si="5"/>
        <v>0</v>
      </c>
      <c r="R46" s="136"/>
      <c r="S46" s="136"/>
      <c r="T46" s="136"/>
      <c r="U46" s="136"/>
      <c r="V46" s="136"/>
      <c r="W46" s="136"/>
      <c r="X46" s="136"/>
      <c r="Y46" s="136"/>
      <c r="Z46" s="136"/>
    </row>
    <row r="47" spans="1:26" ht="31.5">
      <c r="A47" s="138"/>
      <c r="B47" s="139">
        <v>9</v>
      </c>
      <c r="C47" s="139">
        <v>7</v>
      </c>
      <c r="D47" s="140" t="s">
        <v>780</v>
      </c>
      <c r="E47" s="141" t="s">
        <v>166</v>
      </c>
      <c r="F47" s="139" t="s">
        <v>158</v>
      </c>
      <c r="G47" s="142">
        <v>0</v>
      </c>
      <c r="H47" s="142">
        <v>90</v>
      </c>
      <c r="I47" s="142">
        <v>0</v>
      </c>
      <c r="J47" s="142">
        <f t="shared" si="0"/>
        <v>90</v>
      </c>
      <c r="K47" s="142">
        <f t="shared" si="1"/>
        <v>0</v>
      </c>
      <c r="L47" s="142">
        <f t="shared" si="2"/>
        <v>3</v>
      </c>
      <c r="M47" s="142">
        <f t="shared" si="3"/>
        <v>0</v>
      </c>
      <c r="N47" s="142">
        <f t="shared" si="4"/>
        <v>3</v>
      </c>
      <c r="O47" s="140" t="s">
        <v>830</v>
      </c>
      <c r="P47" s="143" t="s">
        <v>831</v>
      </c>
      <c r="Q47" s="136">
        <f t="shared" si="5"/>
        <v>2</v>
      </c>
      <c r="R47" s="136"/>
      <c r="S47" s="136"/>
      <c r="T47" s="136"/>
      <c r="U47" s="136"/>
      <c r="V47" s="136"/>
      <c r="W47" s="136"/>
      <c r="X47" s="136"/>
      <c r="Y47" s="136"/>
      <c r="Z47" s="136"/>
    </row>
    <row r="48" spans="1:26" ht="31.5">
      <c r="A48" s="138"/>
      <c r="B48" s="144">
        <v>10</v>
      </c>
      <c r="C48" s="144">
        <v>8</v>
      </c>
      <c r="D48" s="145" t="s">
        <v>845</v>
      </c>
      <c r="E48" s="146" t="s">
        <v>166</v>
      </c>
      <c r="F48" s="144" t="s">
        <v>224</v>
      </c>
      <c r="G48" s="147">
        <v>60</v>
      </c>
      <c r="H48" s="147">
        <v>0</v>
      </c>
      <c r="I48" s="147">
        <v>0</v>
      </c>
      <c r="J48" s="147">
        <f t="shared" si="0"/>
        <v>60</v>
      </c>
      <c r="K48" s="147">
        <f t="shared" si="1"/>
        <v>4</v>
      </c>
      <c r="L48" s="147">
        <f t="shared" si="2"/>
        <v>0</v>
      </c>
      <c r="M48" s="147">
        <f t="shared" si="3"/>
        <v>0</v>
      </c>
      <c r="N48" s="147">
        <f t="shared" si="4"/>
        <v>4</v>
      </c>
      <c r="O48" s="145" t="s">
        <v>842</v>
      </c>
      <c r="P48" s="143"/>
      <c r="Q48" s="136">
        <f t="shared" si="5"/>
        <v>2</v>
      </c>
      <c r="R48" s="136"/>
      <c r="S48" s="136"/>
      <c r="T48" s="136"/>
      <c r="U48" s="136"/>
      <c r="V48" s="136"/>
      <c r="W48" s="136"/>
      <c r="X48" s="136"/>
      <c r="Y48" s="136"/>
      <c r="Z48" s="136"/>
    </row>
    <row r="49" spans="1:26" ht="31.5">
      <c r="A49" s="138"/>
      <c r="B49" s="139">
        <v>10</v>
      </c>
      <c r="C49" s="139">
        <v>8</v>
      </c>
      <c r="D49" s="140" t="s">
        <v>846</v>
      </c>
      <c r="E49" s="141" t="s">
        <v>166</v>
      </c>
      <c r="F49" s="139" t="s">
        <v>224</v>
      </c>
      <c r="G49" s="142">
        <v>60</v>
      </c>
      <c r="H49" s="142">
        <v>0</v>
      </c>
      <c r="I49" s="142">
        <v>0</v>
      </c>
      <c r="J49" s="142">
        <f t="shared" si="0"/>
        <v>60</v>
      </c>
      <c r="K49" s="142">
        <f t="shared" si="1"/>
        <v>4</v>
      </c>
      <c r="L49" s="142">
        <f t="shared" si="2"/>
        <v>0</v>
      </c>
      <c r="M49" s="142">
        <f t="shared" si="3"/>
        <v>0</v>
      </c>
      <c r="N49" s="142">
        <f t="shared" si="4"/>
        <v>4</v>
      </c>
      <c r="O49" s="140" t="s">
        <v>842</v>
      </c>
      <c r="P49" s="143"/>
      <c r="Q49" s="136">
        <f t="shared" si="5"/>
        <v>2</v>
      </c>
      <c r="R49" s="136"/>
      <c r="S49" s="136"/>
      <c r="T49" s="136"/>
      <c r="U49" s="136"/>
      <c r="V49" s="136"/>
      <c r="W49" s="136"/>
      <c r="X49" s="136"/>
      <c r="Y49" s="136"/>
      <c r="Z49" s="136"/>
    </row>
    <row r="50" spans="1:26" ht="31.5">
      <c r="A50" s="138"/>
      <c r="B50" s="144">
        <v>10</v>
      </c>
      <c r="C50" s="144">
        <v>9</v>
      </c>
      <c r="D50" s="145" t="s">
        <v>847</v>
      </c>
      <c r="E50" s="146" t="s">
        <v>166</v>
      </c>
      <c r="F50" s="144" t="s">
        <v>224</v>
      </c>
      <c r="G50" s="147">
        <v>60</v>
      </c>
      <c r="H50" s="147">
        <v>0</v>
      </c>
      <c r="I50" s="147">
        <v>0</v>
      </c>
      <c r="J50" s="147">
        <f t="shared" si="0"/>
        <v>60</v>
      </c>
      <c r="K50" s="147">
        <f t="shared" si="1"/>
        <v>4</v>
      </c>
      <c r="L50" s="147">
        <f t="shared" si="2"/>
        <v>0</v>
      </c>
      <c r="M50" s="147">
        <f t="shared" si="3"/>
        <v>0</v>
      </c>
      <c r="N50" s="147">
        <f t="shared" si="4"/>
        <v>4</v>
      </c>
      <c r="O50" s="145" t="s">
        <v>842</v>
      </c>
      <c r="P50" s="143"/>
      <c r="Q50" s="136">
        <f t="shared" si="5"/>
        <v>1</v>
      </c>
      <c r="R50" s="136"/>
      <c r="S50" s="136"/>
      <c r="T50" s="136"/>
      <c r="U50" s="136"/>
      <c r="V50" s="136"/>
      <c r="W50" s="136"/>
      <c r="X50" s="136"/>
      <c r="Y50" s="136"/>
      <c r="Z50" s="136"/>
    </row>
    <row r="51" spans="1:26" ht="31.5">
      <c r="A51" s="138"/>
      <c r="B51" s="139">
        <v>10</v>
      </c>
      <c r="C51" s="139">
        <v>9</v>
      </c>
      <c r="D51" s="140" t="s">
        <v>848</v>
      </c>
      <c r="E51" s="141" t="s">
        <v>166</v>
      </c>
      <c r="F51" s="139" t="s">
        <v>224</v>
      </c>
      <c r="G51" s="142">
        <v>60</v>
      </c>
      <c r="H51" s="142">
        <v>0</v>
      </c>
      <c r="I51" s="142">
        <v>0</v>
      </c>
      <c r="J51" s="142">
        <f t="shared" si="0"/>
        <v>60</v>
      </c>
      <c r="K51" s="142">
        <f t="shared" si="1"/>
        <v>4</v>
      </c>
      <c r="L51" s="142">
        <f t="shared" si="2"/>
        <v>0</v>
      </c>
      <c r="M51" s="142">
        <f t="shared" si="3"/>
        <v>0</v>
      </c>
      <c r="N51" s="142">
        <f t="shared" si="4"/>
        <v>4</v>
      </c>
      <c r="O51" s="140" t="s">
        <v>842</v>
      </c>
      <c r="P51" s="143"/>
      <c r="Q51" s="136">
        <f t="shared" si="5"/>
        <v>1</v>
      </c>
      <c r="R51" s="136"/>
      <c r="S51" s="136"/>
      <c r="T51" s="136"/>
      <c r="U51" s="136"/>
      <c r="V51" s="136"/>
      <c r="W51" s="136"/>
      <c r="X51" s="136"/>
      <c r="Y51" s="136"/>
      <c r="Z51" s="136"/>
    </row>
    <row r="52" spans="1:26" ht="31.5">
      <c r="A52" s="138"/>
      <c r="B52" s="148">
        <v>10</v>
      </c>
      <c r="C52" s="148">
        <v>8</v>
      </c>
      <c r="D52" s="149" t="s">
        <v>781</v>
      </c>
      <c r="E52" s="150" t="s">
        <v>166</v>
      </c>
      <c r="F52" s="148" t="s">
        <v>158</v>
      </c>
      <c r="G52" s="151">
        <v>0</v>
      </c>
      <c r="H52" s="151">
        <v>90</v>
      </c>
      <c r="I52" s="151">
        <v>0</v>
      </c>
      <c r="J52" s="151">
        <f t="shared" si="0"/>
        <v>90</v>
      </c>
      <c r="K52" s="151">
        <f t="shared" si="1"/>
        <v>0</v>
      </c>
      <c r="L52" s="151">
        <f t="shared" si="2"/>
        <v>3</v>
      </c>
      <c r="M52" s="151">
        <f t="shared" si="3"/>
        <v>0</v>
      </c>
      <c r="N52" s="151">
        <f t="shared" si="4"/>
        <v>3</v>
      </c>
      <c r="O52" s="149" t="s">
        <v>830</v>
      </c>
      <c r="P52" s="143" t="s">
        <v>831</v>
      </c>
      <c r="Q52" s="136">
        <f t="shared" si="5"/>
        <v>2</v>
      </c>
      <c r="R52" s="136"/>
      <c r="S52" s="136"/>
      <c r="T52" s="136"/>
      <c r="U52" s="136"/>
      <c r="V52" s="136"/>
      <c r="W52" s="136"/>
      <c r="X52" s="136"/>
      <c r="Y52" s="136"/>
      <c r="Z52" s="136"/>
    </row>
    <row r="53" spans="1:26" ht="15.75">
      <c r="A53" s="152"/>
      <c r="B53" s="153"/>
      <c r="C53" s="153"/>
      <c r="D53" s="154"/>
      <c r="E53" s="155"/>
      <c r="F53" s="155"/>
      <c r="G53" s="153"/>
      <c r="H53" s="153"/>
      <c r="I53" s="153"/>
      <c r="J53" s="153"/>
      <c r="K53" s="153"/>
      <c r="L53" s="153"/>
      <c r="M53" s="153"/>
      <c r="N53" s="153"/>
      <c r="O53" s="154"/>
      <c r="P53" s="143"/>
      <c r="Q53" s="136"/>
      <c r="R53" s="136"/>
      <c r="S53" s="136"/>
      <c r="T53" s="136"/>
      <c r="U53" s="136"/>
      <c r="V53" s="136"/>
      <c r="W53" s="136"/>
      <c r="X53" s="136"/>
      <c r="Y53" s="136"/>
      <c r="Z53" s="136"/>
    </row>
    <row r="54" spans="1:26" ht="15.75">
      <c r="A54" s="152"/>
      <c r="B54" s="153"/>
      <c r="C54" s="153"/>
      <c r="D54" s="154"/>
      <c r="E54" s="155"/>
      <c r="F54" s="155"/>
      <c r="G54" s="153"/>
      <c r="H54" s="153"/>
      <c r="I54" s="153"/>
      <c r="J54" s="153"/>
      <c r="K54" s="153"/>
      <c r="L54" s="153"/>
      <c r="M54" s="153"/>
      <c r="N54" s="153"/>
      <c r="O54" s="154"/>
      <c r="P54" s="143"/>
      <c r="Q54" s="136"/>
      <c r="R54" s="136"/>
      <c r="S54" s="136"/>
      <c r="T54" s="136"/>
      <c r="U54" s="136"/>
      <c r="V54" s="136"/>
      <c r="W54" s="136"/>
      <c r="X54" s="136"/>
      <c r="Y54" s="136"/>
      <c r="Z54" s="136"/>
    </row>
    <row r="55" spans="1:26" ht="15.75">
      <c r="A55" s="152"/>
      <c r="B55" s="153"/>
      <c r="C55" s="153"/>
      <c r="D55" s="154"/>
      <c r="E55" s="155"/>
      <c r="F55" s="155"/>
      <c r="G55" s="153"/>
      <c r="H55" s="153"/>
      <c r="I55" s="153"/>
      <c r="J55" s="153"/>
      <c r="K55" s="153"/>
      <c r="L55" s="153"/>
      <c r="M55" s="153"/>
      <c r="N55" s="153"/>
      <c r="O55" s="154"/>
      <c r="P55" s="143"/>
      <c r="Q55" s="136"/>
      <c r="R55" s="136"/>
      <c r="S55" s="136"/>
      <c r="T55" s="136"/>
      <c r="U55" s="136"/>
      <c r="V55" s="136"/>
      <c r="W55" s="136"/>
      <c r="X55" s="136"/>
      <c r="Y55" s="136"/>
      <c r="Z55" s="136"/>
    </row>
    <row r="56" spans="1:26" ht="15.75">
      <c r="A56" s="152"/>
      <c r="B56" s="153"/>
      <c r="C56" s="153"/>
      <c r="D56" s="154"/>
      <c r="E56" s="155"/>
      <c r="F56" s="155"/>
      <c r="G56" s="153"/>
      <c r="H56" s="153"/>
      <c r="I56" s="153"/>
      <c r="J56" s="153"/>
      <c r="K56" s="153"/>
      <c r="L56" s="153"/>
      <c r="M56" s="153"/>
      <c r="N56" s="153"/>
      <c r="O56" s="154"/>
      <c r="P56" s="143"/>
      <c r="Q56" s="136"/>
      <c r="R56" s="136"/>
      <c r="S56" s="136"/>
      <c r="T56" s="136"/>
      <c r="U56" s="136"/>
      <c r="V56" s="136"/>
      <c r="W56" s="136"/>
      <c r="X56" s="136"/>
      <c r="Y56" s="136"/>
      <c r="Z56" s="136"/>
    </row>
    <row r="57" spans="1:26" ht="15.75">
      <c r="A57" s="152"/>
      <c r="B57" s="153"/>
      <c r="C57" s="153"/>
      <c r="D57" s="154"/>
      <c r="E57" s="155"/>
      <c r="F57" s="155"/>
      <c r="G57" s="153"/>
      <c r="H57" s="153"/>
      <c r="I57" s="153"/>
      <c r="J57" s="153"/>
      <c r="K57" s="153"/>
      <c r="L57" s="153"/>
      <c r="M57" s="153"/>
      <c r="N57" s="153"/>
      <c r="O57" s="154"/>
      <c r="P57" s="143"/>
      <c r="Q57" s="136"/>
      <c r="R57" s="136"/>
      <c r="S57" s="136"/>
      <c r="T57" s="136"/>
      <c r="U57" s="136"/>
      <c r="V57" s="136"/>
      <c r="W57" s="136"/>
      <c r="X57" s="136"/>
      <c r="Y57" s="136"/>
      <c r="Z57" s="136"/>
    </row>
    <row r="58" spans="1:26" ht="15.75">
      <c r="A58" s="152"/>
      <c r="B58" s="153"/>
      <c r="C58" s="153"/>
      <c r="D58" s="154"/>
      <c r="E58" s="155"/>
      <c r="F58" s="155"/>
      <c r="G58" s="153"/>
      <c r="H58" s="153"/>
      <c r="I58" s="153"/>
      <c r="J58" s="153"/>
      <c r="K58" s="153"/>
      <c r="L58" s="153"/>
      <c r="M58" s="153"/>
      <c r="N58" s="153"/>
      <c r="O58" s="154"/>
      <c r="P58" s="143"/>
      <c r="Q58" s="136"/>
      <c r="R58" s="136"/>
      <c r="S58" s="136"/>
      <c r="T58" s="136"/>
      <c r="U58" s="136"/>
      <c r="V58" s="136"/>
      <c r="W58" s="136"/>
      <c r="X58" s="136"/>
      <c r="Y58" s="136"/>
      <c r="Z58" s="136"/>
    </row>
    <row r="59" spans="1:26" ht="15.75">
      <c r="A59" s="152"/>
      <c r="B59" s="153"/>
      <c r="C59" s="153"/>
      <c r="D59" s="154"/>
      <c r="E59" s="155"/>
      <c r="F59" s="155"/>
      <c r="G59" s="153"/>
      <c r="H59" s="153"/>
      <c r="I59" s="153"/>
      <c r="J59" s="153"/>
      <c r="K59" s="153"/>
      <c r="L59" s="153"/>
      <c r="M59" s="153"/>
      <c r="N59" s="153"/>
      <c r="O59" s="154"/>
      <c r="P59" s="143"/>
      <c r="Q59" s="136"/>
      <c r="R59" s="136"/>
      <c r="S59" s="136"/>
      <c r="T59" s="136"/>
      <c r="U59" s="136"/>
      <c r="V59" s="136"/>
      <c r="W59" s="136"/>
      <c r="X59" s="136"/>
      <c r="Y59" s="136"/>
      <c r="Z59" s="136"/>
    </row>
    <row r="60" spans="1:26" ht="15.75">
      <c r="A60" s="152"/>
      <c r="B60" s="153"/>
      <c r="C60" s="153"/>
      <c r="D60" s="154"/>
      <c r="E60" s="155"/>
      <c r="F60" s="155"/>
      <c r="G60" s="153"/>
      <c r="H60" s="153"/>
      <c r="I60" s="153"/>
      <c r="J60" s="153"/>
      <c r="K60" s="153"/>
      <c r="L60" s="153"/>
      <c r="M60" s="153"/>
      <c r="N60" s="153"/>
      <c r="O60" s="154"/>
      <c r="P60" s="143"/>
      <c r="Q60" s="136"/>
      <c r="R60" s="136"/>
      <c r="S60" s="136"/>
      <c r="T60" s="136"/>
      <c r="U60" s="136"/>
      <c r="V60" s="136"/>
      <c r="W60" s="136"/>
      <c r="X60" s="136"/>
      <c r="Y60" s="136"/>
      <c r="Z60" s="136"/>
    </row>
    <row r="61" spans="1:26" ht="15.75">
      <c r="A61" s="152"/>
      <c r="B61" s="153"/>
      <c r="C61" s="153"/>
      <c r="D61" s="154"/>
      <c r="E61" s="155"/>
      <c r="F61" s="155"/>
      <c r="G61" s="153"/>
      <c r="H61" s="153"/>
      <c r="I61" s="153"/>
      <c r="J61" s="153"/>
      <c r="K61" s="153"/>
      <c r="L61" s="153"/>
      <c r="M61" s="153"/>
      <c r="N61" s="153"/>
      <c r="O61" s="154"/>
      <c r="P61" s="143"/>
      <c r="Q61" s="136"/>
      <c r="R61" s="136"/>
      <c r="S61" s="136"/>
      <c r="T61" s="136"/>
      <c r="U61" s="136"/>
      <c r="V61" s="136"/>
      <c r="W61" s="136"/>
      <c r="X61" s="136"/>
      <c r="Y61" s="136"/>
      <c r="Z61" s="136"/>
    </row>
    <row r="62" spans="1:26" ht="15.75">
      <c r="A62" s="152"/>
      <c r="B62" s="153"/>
      <c r="C62" s="153"/>
      <c r="D62" s="154"/>
      <c r="E62" s="155"/>
      <c r="F62" s="155"/>
      <c r="G62" s="153"/>
      <c r="H62" s="153"/>
      <c r="I62" s="153"/>
      <c r="J62" s="153"/>
      <c r="K62" s="153"/>
      <c r="L62" s="153"/>
      <c r="M62" s="153"/>
      <c r="N62" s="153"/>
      <c r="O62" s="154"/>
      <c r="P62" s="143"/>
      <c r="Q62" s="136"/>
      <c r="R62" s="136"/>
      <c r="S62" s="136"/>
      <c r="T62" s="136"/>
      <c r="U62" s="136"/>
      <c r="V62" s="136"/>
      <c r="W62" s="136"/>
      <c r="X62" s="136"/>
      <c r="Y62" s="136"/>
      <c r="Z62" s="136"/>
    </row>
    <row r="63" spans="1:26" ht="15.75">
      <c r="A63" s="152"/>
      <c r="B63" s="153"/>
      <c r="C63" s="153"/>
      <c r="D63" s="154"/>
      <c r="E63" s="155"/>
      <c r="F63" s="155"/>
      <c r="G63" s="153"/>
      <c r="H63" s="153"/>
      <c r="I63" s="153"/>
      <c r="J63" s="153"/>
      <c r="K63" s="153"/>
      <c r="L63" s="153"/>
      <c r="M63" s="153"/>
      <c r="N63" s="153"/>
      <c r="O63" s="154"/>
      <c r="P63" s="143"/>
      <c r="Q63" s="136"/>
      <c r="R63" s="136"/>
      <c r="S63" s="136"/>
      <c r="T63" s="136"/>
      <c r="U63" s="136"/>
      <c r="V63" s="136"/>
      <c r="W63" s="136"/>
      <c r="X63" s="136"/>
      <c r="Y63" s="136"/>
      <c r="Z63" s="136"/>
    </row>
    <row r="64" spans="1:26" ht="15.75">
      <c r="A64" s="152"/>
      <c r="B64" s="153"/>
      <c r="C64" s="153"/>
      <c r="D64" s="154"/>
      <c r="E64" s="155"/>
      <c r="F64" s="155"/>
      <c r="G64" s="153"/>
      <c r="H64" s="153"/>
      <c r="I64" s="153"/>
      <c r="J64" s="153"/>
      <c r="K64" s="153"/>
      <c r="L64" s="153"/>
      <c r="M64" s="153"/>
      <c r="N64" s="153"/>
      <c r="O64" s="154"/>
      <c r="P64" s="143"/>
      <c r="Q64" s="136"/>
      <c r="R64" s="136"/>
      <c r="S64" s="136"/>
      <c r="T64" s="136"/>
      <c r="U64" s="136"/>
      <c r="V64" s="136"/>
      <c r="W64" s="136"/>
      <c r="X64" s="136"/>
      <c r="Y64" s="136"/>
      <c r="Z64" s="136"/>
    </row>
    <row r="65" spans="1:26" ht="15.75">
      <c r="A65" s="152"/>
      <c r="B65" s="153"/>
      <c r="C65" s="153"/>
      <c r="D65" s="154"/>
      <c r="E65" s="155"/>
      <c r="F65" s="155"/>
      <c r="G65" s="153"/>
      <c r="H65" s="153"/>
      <c r="I65" s="153"/>
      <c r="J65" s="153"/>
      <c r="K65" s="153"/>
      <c r="L65" s="153"/>
      <c r="M65" s="153"/>
      <c r="N65" s="153"/>
      <c r="O65" s="154"/>
      <c r="P65" s="143"/>
      <c r="Q65" s="136"/>
      <c r="R65" s="143"/>
      <c r="S65" s="143"/>
      <c r="T65" s="143"/>
      <c r="U65" s="143"/>
      <c r="V65" s="143"/>
      <c r="W65" s="143"/>
      <c r="X65" s="143"/>
      <c r="Y65" s="143"/>
      <c r="Z65" s="143"/>
    </row>
    <row r="66" spans="1:26" ht="15.75">
      <c r="A66" s="152"/>
      <c r="B66" s="153"/>
      <c r="C66" s="153"/>
      <c r="D66" s="154"/>
      <c r="E66" s="155"/>
      <c r="F66" s="155"/>
      <c r="G66" s="153"/>
      <c r="H66" s="153"/>
      <c r="I66" s="153"/>
      <c r="J66" s="153"/>
      <c r="K66" s="153"/>
      <c r="L66" s="153"/>
      <c r="M66" s="153"/>
      <c r="N66" s="153"/>
      <c r="O66" s="154"/>
      <c r="P66" s="143"/>
      <c r="Q66" s="136"/>
      <c r="R66" s="143"/>
      <c r="S66" s="143"/>
      <c r="T66" s="143"/>
      <c r="U66" s="143"/>
      <c r="V66" s="143"/>
      <c r="W66" s="143"/>
      <c r="X66" s="143"/>
      <c r="Y66" s="143"/>
      <c r="Z66" s="143"/>
    </row>
    <row r="67" spans="1:26" ht="15.75">
      <c r="A67" s="152"/>
      <c r="B67" s="153"/>
      <c r="C67" s="153"/>
      <c r="D67" s="154"/>
      <c r="E67" s="155"/>
      <c r="F67" s="155"/>
      <c r="G67" s="153"/>
      <c r="H67" s="153"/>
      <c r="I67" s="153"/>
      <c r="J67" s="153"/>
      <c r="K67" s="153"/>
      <c r="L67" s="153"/>
      <c r="M67" s="153"/>
      <c r="N67" s="153"/>
      <c r="O67" s="154"/>
      <c r="P67" s="143"/>
      <c r="Q67" s="136"/>
      <c r="R67" s="143"/>
      <c r="S67" s="143"/>
      <c r="T67" s="143"/>
      <c r="U67" s="143"/>
      <c r="V67" s="143"/>
      <c r="W67" s="143"/>
      <c r="X67" s="143"/>
      <c r="Y67" s="143"/>
      <c r="Z67" s="143"/>
    </row>
    <row r="68" spans="1:26" ht="15.75">
      <c r="A68" s="152"/>
      <c r="B68" s="153"/>
      <c r="C68" s="153"/>
      <c r="D68" s="154"/>
      <c r="E68" s="155"/>
      <c r="F68" s="155"/>
      <c r="G68" s="153"/>
      <c r="H68" s="153"/>
      <c r="I68" s="153"/>
      <c r="J68" s="153"/>
      <c r="K68" s="153"/>
      <c r="L68" s="153"/>
      <c r="M68" s="153"/>
      <c r="N68" s="153"/>
      <c r="O68" s="154"/>
      <c r="P68" s="143"/>
      <c r="Q68" s="136"/>
      <c r="R68" s="143"/>
      <c r="S68" s="143"/>
      <c r="T68" s="143"/>
      <c r="U68" s="143"/>
      <c r="V68" s="143"/>
      <c r="W68" s="143"/>
      <c r="X68" s="143"/>
      <c r="Y68" s="143"/>
      <c r="Z68" s="143"/>
    </row>
    <row r="69" spans="1:26" ht="15.75">
      <c r="A69" s="152"/>
      <c r="B69" s="153"/>
      <c r="C69" s="153"/>
      <c r="D69" s="154"/>
      <c r="E69" s="155"/>
      <c r="F69" s="155"/>
      <c r="G69" s="153"/>
      <c r="H69" s="153"/>
      <c r="I69" s="153"/>
      <c r="J69" s="153"/>
      <c r="K69" s="153"/>
      <c r="L69" s="153"/>
      <c r="M69" s="153"/>
      <c r="N69" s="153"/>
      <c r="O69" s="154"/>
      <c r="P69" s="143"/>
      <c r="Q69" s="136"/>
      <c r="R69" s="143"/>
      <c r="S69" s="143"/>
      <c r="T69" s="143"/>
      <c r="U69" s="143"/>
      <c r="V69" s="143"/>
      <c r="W69" s="143"/>
      <c r="X69" s="143"/>
      <c r="Y69" s="143"/>
      <c r="Z69" s="143"/>
    </row>
    <row r="70" spans="1:26" ht="15.75">
      <c r="A70" s="152"/>
      <c r="B70" s="153"/>
      <c r="C70" s="153"/>
      <c r="D70" s="154"/>
      <c r="E70" s="155"/>
      <c r="F70" s="155"/>
      <c r="G70" s="153"/>
      <c r="H70" s="153"/>
      <c r="I70" s="153"/>
      <c r="J70" s="153"/>
      <c r="K70" s="153"/>
      <c r="L70" s="153"/>
      <c r="M70" s="153"/>
      <c r="N70" s="153"/>
      <c r="O70" s="154"/>
      <c r="P70" s="143"/>
      <c r="Q70" s="136"/>
      <c r="R70" s="143"/>
      <c r="S70" s="143"/>
      <c r="T70" s="143"/>
      <c r="U70" s="143"/>
      <c r="V70" s="143"/>
      <c r="W70" s="143"/>
      <c r="X70" s="143"/>
      <c r="Y70" s="143"/>
      <c r="Z70" s="143"/>
    </row>
    <row r="71" spans="1:26" ht="15.75">
      <c r="A71" s="152"/>
      <c r="B71" s="153"/>
      <c r="C71" s="153"/>
      <c r="D71" s="154"/>
      <c r="E71" s="155"/>
      <c r="F71" s="155"/>
      <c r="G71" s="153"/>
      <c r="H71" s="153"/>
      <c r="I71" s="153"/>
      <c r="J71" s="153"/>
      <c r="K71" s="153"/>
      <c r="L71" s="153"/>
      <c r="M71" s="153"/>
      <c r="N71" s="153"/>
      <c r="O71" s="154"/>
      <c r="P71" s="143"/>
      <c r="Q71" s="136"/>
      <c r="R71" s="143"/>
      <c r="S71" s="143"/>
      <c r="T71" s="143"/>
      <c r="U71" s="143"/>
      <c r="V71" s="143"/>
      <c r="W71" s="143"/>
      <c r="X71" s="143"/>
      <c r="Y71" s="143"/>
      <c r="Z71" s="143"/>
    </row>
    <row r="72" spans="1:26" ht="15.75">
      <c r="A72" s="152"/>
      <c r="B72" s="153"/>
      <c r="C72" s="153"/>
      <c r="D72" s="154"/>
      <c r="E72" s="155"/>
      <c r="F72" s="155"/>
      <c r="G72" s="153"/>
      <c r="H72" s="153"/>
      <c r="I72" s="153"/>
      <c r="J72" s="153"/>
      <c r="K72" s="153"/>
      <c r="L72" s="153"/>
      <c r="M72" s="153"/>
      <c r="N72" s="153"/>
      <c r="O72" s="154"/>
      <c r="P72" s="143"/>
      <c r="Q72" s="136"/>
      <c r="R72" s="143"/>
      <c r="S72" s="143"/>
      <c r="T72" s="143"/>
      <c r="U72" s="143"/>
      <c r="V72" s="143"/>
      <c r="W72" s="143"/>
      <c r="X72" s="143"/>
      <c r="Y72" s="143"/>
      <c r="Z72" s="143"/>
    </row>
    <row r="73" spans="1:26" ht="15.75">
      <c r="A73" s="152"/>
      <c r="B73" s="153"/>
      <c r="C73" s="153"/>
      <c r="D73" s="154"/>
      <c r="E73" s="155"/>
      <c r="F73" s="155"/>
      <c r="G73" s="153"/>
      <c r="H73" s="153"/>
      <c r="I73" s="153"/>
      <c r="J73" s="153"/>
      <c r="K73" s="153"/>
      <c r="L73" s="153"/>
      <c r="M73" s="153"/>
      <c r="N73" s="153"/>
      <c r="O73" s="154"/>
      <c r="P73" s="143"/>
      <c r="Q73" s="136"/>
      <c r="R73" s="143"/>
      <c r="S73" s="143"/>
      <c r="T73" s="143"/>
      <c r="U73" s="143"/>
      <c r="V73" s="143"/>
      <c r="W73" s="143"/>
      <c r="X73" s="143"/>
      <c r="Y73" s="143"/>
      <c r="Z73" s="143"/>
    </row>
    <row r="74" spans="1:26" ht="15.75">
      <c r="A74" s="152"/>
      <c r="B74" s="153"/>
      <c r="C74" s="153"/>
      <c r="D74" s="154"/>
      <c r="E74" s="155"/>
      <c r="F74" s="155"/>
      <c r="G74" s="153"/>
      <c r="H74" s="153"/>
      <c r="I74" s="153"/>
      <c r="J74" s="153"/>
      <c r="K74" s="153"/>
      <c r="L74" s="153"/>
      <c r="M74" s="153"/>
      <c r="N74" s="153"/>
      <c r="O74" s="154"/>
      <c r="P74" s="143"/>
      <c r="Q74" s="136"/>
      <c r="R74" s="143"/>
      <c r="S74" s="143"/>
      <c r="T74" s="143"/>
      <c r="U74" s="143"/>
      <c r="V74" s="143"/>
      <c r="W74" s="143"/>
      <c r="X74" s="143"/>
      <c r="Y74" s="143"/>
      <c r="Z74" s="143"/>
    </row>
    <row r="75" spans="1:26" ht="15.75">
      <c r="A75" s="152"/>
      <c r="B75" s="153"/>
      <c r="C75" s="153"/>
      <c r="D75" s="154"/>
      <c r="E75" s="155"/>
      <c r="F75" s="155"/>
      <c r="G75" s="153"/>
      <c r="H75" s="153"/>
      <c r="I75" s="153"/>
      <c r="J75" s="153"/>
      <c r="K75" s="153"/>
      <c r="L75" s="153"/>
      <c r="M75" s="153"/>
      <c r="N75" s="153"/>
      <c r="O75" s="154"/>
      <c r="P75" s="143"/>
      <c r="Q75" s="136"/>
      <c r="R75" s="143"/>
      <c r="S75" s="143"/>
      <c r="T75" s="143"/>
      <c r="U75" s="143"/>
      <c r="V75" s="143"/>
      <c r="W75" s="143"/>
      <c r="X75" s="143"/>
      <c r="Y75" s="143"/>
      <c r="Z75" s="143"/>
    </row>
    <row r="76" spans="1:26" ht="15.75">
      <c r="A76" s="152"/>
      <c r="B76" s="153"/>
      <c r="C76" s="153"/>
      <c r="D76" s="154"/>
      <c r="E76" s="155"/>
      <c r="F76" s="155"/>
      <c r="G76" s="153"/>
      <c r="H76" s="153"/>
      <c r="I76" s="153"/>
      <c r="J76" s="153"/>
      <c r="K76" s="153"/>
      <c r="L76" s="153"/>
      <c r="M76" s="153"/>
      <c r="N76" s="153"/>
      <c r="O76" s="154"/>
      <c r="P76" s="143"/>
      <c r="Q76" s="136"/>
      <c r="R76" s="143"/>
      <c r="S76" s="143"/>
      <c r="T76" s="143"/>
      <c r="U76" s="143"/>
      <c r="V76" s="143"/>
      <c r="W76" s="143"/>
      <c r="X76" s="143"/>
      <c r="Y76" s="143"/>
      <c r="Z76" s="143"/>
    </row>
    <row r="77" spans="1:26" ht="15.75">
      <c r="A77" s="152"/>
      <c r="B77" s="153"/>
      <c r="C77" s="153"/>
      <c r="D77" s="154"/>
      <c r="E77" s="155"/>
      <c r="F77" s="155"/>
      <c r="G77" s="153"/>
      <c r="H77" s="153"/>
      <c r="I77" s="153"/>
      <c r="J77" s="153"/>
      <c r="K77" s="153"/>
      <c r="L77" s="153"/>
      <c r="M77" s="153"/>
      <c r="N77" s="153"/>
      <c r="O77" s="154"/>
      <c r="P77" s="143"/>
      <c r="Q77" s="136"/>
      <c r="R77" s="143"/>
      <c r="S77" s="143"/>
      <c r="T77" s="143"/>
      <c r="U77" s="143"/>
      <c r="V77" s="143"/>
      <c r="W77" s="143"/>
      <c r="X77" s="143"/>
      <c r="Y77" s="143"/>
      <c r="Z77" s="143"/>
    </row>
    <row r="78" spans="1:26" ht="15.75">
      <c r="A78" s="152"/>
      <c r="B78" s="153"/>
      <c r="C78" s="153"/>
      <c r="D78" s="154"/>
      <c r="E78" s="155"/>
      <c r="F78" s="155"/>
      <c r="G78" s="153"/>
      <c r="H78" s="153"/>
      <c r="I78" s="153"/>
      <c r="J78" s="153"/>
      <c r="K78" s="153"/>
      <c r="L78" s="153"/>
      <c r="M78" s="153"/>
      <c r="N78" s="153"/>
      <c r="O78" s="154"/>
      <c r="P78" s="143"/>
      <c r="Q78" s="136"/>
      <c r="R78" s="143"/>
      <c r="S78" s="143"/>
      <c r="T78" s="143"/>
      <c r="U78" s="143"/>
      <c r="V78" s="143"/>
      <c r="W78" s="143"/>
      <c r="X78" s="143"/>
      <c r="Y78" s="143"/>
      <c r="Z78" s="143"/>
    </row>
    <row r="79" spans="1:26" ht="15.75">
      <c r="A79" s="152"/>
      <c r="B79" s="153"/>
      <c r="C79" s="153"/>
      <c r="D79" s="154"/>
      <c r="E79" s="155"/>
      <c r="F79" s="155"/>
      <c r="G79" s="153"/>
      <c r="H79" s="153"/>
      <c r="I79" s="153"/>
      <c r="J79" s="153"/>
      <c r="K79" s="153"/>
      <c r="L79" s="153"/>
      <c r="M79" s="153"/>
      <c r="N79" s="153"/>
      <c r="O79" s="154"/>
      <c r="P79" s="143"/>
      <c r="Q79" s="136"/>
      <c r="R79" s="143"/>
      <c r="S79" s="143"/>
      <c r="T79" s="143"/>
      <c r="U79" s="143"/>
      <c r="V79" s="143"/>
      <c r="W79" s="143"/>
      <c r="X79" s="143"/>
      <c r="Y79" s="143"/>
      <c r="Z79" s="143"/>
    </row>
    <row r="80" spans="1:26" ht="15.75">
      <c r="A80" s="152"/>
      <c r="B80" s="153"/>
      <c r="C80" s="153"/>
      <c r="D80" s="154"/>
      <c r="E80" s="155"/>
      <c r="F80" s="155"/>
      <c r="G80" s="153"/>
      <c r="H80" s="153"/>
      <c r="I80" s="153"/>
      <c r="J80" s="153"/>
      <c r="K80" s="153"/>
      <c r="L80" s="153"/>
      <c r="M80" s="153"/>
      <c r="N80" s="153"/>
      <c r="O80" s="154"/>
      <c r="P80" s="143"/>
      <c r="Q80" s="136"/>
      <c r="R80" s="143"/>
      <c r="S80" s="143"/>
      <c r="T80" s="143"/>
      <c r="U80" s="143"/>
      <c r="V80" s="143"/>
      <c r="W80" s="143"/>
      <c r="X80" s="143"/>
      <c r="Y80" s="143"/>
      <c r="Z80" s="143"/>
    </row>
    <row r="81" spans="1:26" ht="15.75">
      <c r="A81" s="152"/>
      <c r="B81" s="153"/>
      <c r="C81" s="153"/>
      <c r="D81" s="154"/>
      <c r="E81" s="155"/>
      <c r="F81" s="155"/>
      <c r="G81" s="153"/>
      <c r="H81" s="153"/>
      <c r="I81" s="153"/>
      <c r="J81" s="153"/>
      <c r="K81" s="153"/>
      <c r="L81" s="153"/>
      <c r="M81" s="153"/>
      <c r="N81" s="153"/>
      <c r="O81" s="154"/>
      <c r="P81" s="143"/>
      <c r="Q81" s="136"/>
      <c r="R81" s="143"/>
      <c r="S81" s="143"/>
      <c r="T81" s="143"/>
      <c r="U81" s="143"/>
      <c r="V81" s="143"/>
      <c r="W81" s="143"/>
      <c r="X81" s="143"/>
      <c r="Y81" s="143"/>
      <c r="Z81" s="143"/>
    </row>
    <row r="82" spans="1:26" ht="15.75">
      <c r="A82" s="152"/>
      <c r="B82" s="153"/>
      <c r="C82" s="153"/>
      <c r="D82" s="154"/>
      <c r="E82" s="155"/>
      <c r="F82" s="155"/>
      <c r="G82" s="153"/>
      <c r="H82" s="153"/>
      <c r="I82" s="153"/>
      <c r="J82" s="153"/>
      <c r="K82" s="153"/>
      <c r="L82" s="153"/>
      <c r="M82" s="153"/>
      <c r="N82" s="153"/>
      <c r="O82" s="154"/>
      <c r="P82" s="143"/>
      <c r="Q82" s="136"/>
      <c r="R82" s="143"/>
      <c r="S82" s="143"/>
      <c r="T82" s="143"/>
      <c r="U82" s="143"/>
      <c r="V82" s="143"/>
      <c r="W82" s="143"/>
      <c r="X82" s="143"/>
      <c r="Y82" s="143"/>
      <c r="Z82" s="143"/>
    </row>
    <row r="83" spans="1:26" ht="15.75">
      <c r="A83" s="152"/>
      <c r="B83" s="153"/>
      <c r="C83" s="153"/>
      <c r="D83" s="154"/>
      <c r="E83" s="155"/>
      <c r="F83" s="155"/>
      <c r="G83" s="153"/>
      <c r="H83" s="153"/>
      <c r="I83" s="153"/>
      <c r="J83" s="153"/>
      <c r="K83" s="153"/>
      <c r="L83" s="153"/>
      <c r="M83" s="153"/>
      <c r="N83" s="153"/>
      <c r="O83" s="154"/>
      <c r="P83" s="143"/>
      <c r="Q83" s="136"/>
      <c r="R83" s="143"/>
      <c r="S83" s="143"/>
      <c r="T83" s="143"/>
      <c r="U83" s="143"/>
      <c r="V83" s="143"/>
      <c r="W83" s="143"/>
      <c r="X83" s="143"/>
      <c r="Y83" s="143"/>
      <c r="Z83" s="143"/>
    </row>
    <row r="84" spans="1:26" ht="15.75">
      <c r="A84" s="152"/>
      <c r="B84" s="153"/>
      <c r="C84" s="153"/>
      <c r="D84" s="154"/>
      <c r="E84" s="155"/>
      <c r="F84" s="155"/>
      <c r="G84" s="153"/>
      <c r="H84" s="153"/>
      <c r="I84" s="153"/>
      <c r="J84" s="153"/>
      <c r="K84" s="153"/>
      <c r="L84" s="153"/>
      <c r="M84" s="153"/>
      <c r="N84" s="153"/>
      <c r="O84" s="154"/>
      <c r="P84" s="143"/>
      <c r="Q84" s="136"/>
      <c r="R84" s="143"/>
      <c r="S84" s="143"/>
      <c r="T84" s="143"/>
      <c r="U84" s="143"/>
      <c r="V84" s="143"/>
      <c r="W84" s="143"/>
      <c r="X84" s="143"/>
      <c r="Y84" s="143"/>
      <c r="Z84" s="143"/>
    </row>
    <row r="85" spans="1:26" ht="15.75">
      <c r="A85" s="152"/>
      <c r="B85" s="153"/>
      <c r="C85" s="153"/>
      <c r="D85" s="154"/>
      <c r="E85" s="155"/>
      <c r="F85" s="155"/>
      <c r="G85" s="153"/>
      <c r="H85" s="153"/>
      <c r="I85" s="153"/>
      <c r="J85" s="153"/>
      <c r="K85" s="153"/>
      <c r="L85" s="153"/>
      <c r="M85" s="153"/>
      <c r="N85" s="153"/>
      <c r="O85" s="154"/>
      <c r="P85" s="143"/>
      <c r="Q85" s="136"/>
      <c r="R85" s="143"/>
      <c r="S85" s="143"/>
      <c r="T85" s="143"/>
      <c r="U85" s="143"/>
      <c r="V85" s="143"/>
      <c r="W85" s="143"/>
      <c r="X85" s="143"/>
      <c r="Y85" s="143"/>
      <c r="Z85" s="143"/>
    </row>
    <row r="86" spans="1:26" ht="15.75">
      <c r="A86" s="152"/>
      <c r="B86" s="153"/>
      <c r="C86" s="153"/>
      <c r="D86" s="154"/>
      <c r="E86" s="155"/>
      <c r="F86" s="155"/>
      <c r="G86" s="153"/>
      <c r="H86" s="153"/>
      <c r="I86" s="153"/>
      <c r="J86" s="153"/>
      <c r="K86" s="153"/>
      <c r="L86" s="153"/>
      <c r="M86" s="153"/>
      <c r="N86" s="153"/>
      <c r="O86" s="154"/>
      <c r="P86" s="143"/>
      <c r="Q86" s="136"/>
      <c r="R86" s="143"/>
      <c r="S86" s="143"/>
      <c r="T86" s="143"/>
      <c r="U86" s="143"/>
      <c r="V86" s="143"/>
      <c r="W86" s="143"/>
      <c r="X86" s="143"/>
      <c r="Y86" s="143"/>
      <c r="Z86" s="143"/>
    </row>
    <row r="87" spans="1:26" ht="15.75">
      <c r="A87" s="152"/>
      <c r="B87" s="153"/>
      <c r="C87" s="153"/>
      <c r="D87" s="154"/>
      <c r="E87" s="155"/>
      <c r="F87" s="155"/>
      <c r="G87" s="153"/>
      <c r="H87" s="153"/>
      <c r="I87" s="153"/>
      <c r="J87" s="153"/>
      <c r="K87" s="153"/>
      <c r="L87" s="153"/>
      <c r="M87" s="153"/>
      <c r="N87" s="153"/>
      <c r="O87" s="154"/>
      <c r="P87" s="143"/>
      <c r="Q87" s="136"/>
      <c r="R87" s="143"/>
      <c r="S87" s="143"/>
      <c r="T87" s="143"/>
      <c r="U87" s="143"/>
      <c r="V87" s="143"/>
      <c r="W87" s="143"/>
      <c r="X87" s="143"/>
      <c r="Y87" s="143"/>
      <c r="Z87" s="143"/>
    </row>
    <row r="88" spans="1:26" ht="15.75">
      <c r="A88" s="152"/>
      <c r="B88" s="153"/>
      <c r="C88" s="153"/>
      <c r="D88" s="154"/>
      <c r="E88" s="155"/>
      <c r="F88" s="155"/>
      <c r="G88" s="153"/>
      <c r="H88" s="153"/>
      <c r="I88" s="153"/>
      <c r="J88" s="153"/>
      <c r="K88" s="153"/>
      <c r="L88" s="153"/>
      <c r="M88" s="153"/>
      <c r="N88" s="153"/>
      <c r="O88" s="154"/>
      <c r="P88" s="143"/>
      <c r="Q88" s="136"/>
      <c r="R88" s="143"/>
      <c r="S88" s="143"/>
      <c r="T88" s="143"/>
      <c r="U88" s="143"/>
      <c r="V88" s="143"/>
      <c r="W88" s="143"/>
      <c r="X88" s="143"/>
      <c r="Y88" s="143"/>
      <c r="Z88" s="143"/>
    </row>
    <row r="89" spans="1:26" ht="15.75">
      <c r="A89" s="152"/>
      <c r="B89" s="153"/>
      <c r="C89" s="153"/>
      <c r="D89" s="154"/>
      <c r="E89" s="155"/>
      <c r="F89" s="155"/>
      <c r="G89" s="153"/>
      <c r="H89" s="153"/>
      <c r="I89" s="153"/>
      <c r="J89" s="153"/>
      <c r="K89" s="153"/>
      <c r="L89" s="153"/>
      <c r="M89" s="153"/>
      <c r="N89" s="153"/>
      <c r="O89" s="154"/>
      <c r="P89" s="143"/>
      <c r="Q89" s="136"/>
      <c r="R89" s="143"/>
      <c r="S89" s="143"/>
      <c r="T89" s="143"/>
      <c r="U89" s="143"/>
      <c r="V89" s="143"/>
      <c r="W89" s="143"/>
      <c r="X89" s="143"/>
      <c r="Y89" s="143"/>
      <c r="Z89" s="143"/>
    </row>
    <row r="90" spans="1:26" ht="15.75">
      <c r="A90" s="152"/>
      <c r="B90" s="153"/>
      <c r="C90" s="153"/>
      <c r="D90" s="154"/>
      <c r="E90" s="155"/>
      <c r="F90" s="155"/>
      <c r="G90" s="153"/>
      <c r="H90" s="153"/>
      <c r="I90" s="153"/>
      <c r="J90" s="153"/>
      <c r="K90" s="153"/>
      <c r="L90" s="153"/>
      <c r="M90" s="153"/>
      <c r="N90" s="153"/>
      <c r="O90" s="154"/>
      <c r="P90" s="143"/>
      <c r="Q90" s="136"/>
      <c r="R90" s="143"/>
      <c r="S90" s="143"/>
      <c r="T90" s="143"/>
      <c r="U90" s="143"/>
      <c r="V90" s="143"/>
      <c r="W90" s="143"/>
      <c r="X90" s="143"/>
      <c r="Y90" s="143"/>
      <c r="Z90" s="143"/>
    </row>
    <row r="91" spans="1:26" ht="15.75">
      <c r="A91" s="152"/>
      <c r="B91" s="153"/>
      <c r="C91" s="153"/>
      <c r="D91" s="154"/>
      <c r="E91" s="155"/>
      <c r="F91" s="155"/>
      <c r="G91" s="153"/>
      <c r="H91" s="153"/>
      <c r="I91" s="153"/>
      <c r="J91" s="153"/>
      <c r="K91" s="153"/>
      <c r="L91" s="153"/>
      <c r="M91" s="153"/>
      <c r="N91" s="153"/>
      <c r="O91" s="154"/>
      <c r="P91" s="143"/>
      <c r="Q91" s="136"/>
      <c r="R91" s="143"/>
      <c r="S91" s="143"/>
      <c r="T91" s="143"/>
      <c r="U91" s="143"/>
      <c r="V91" s="143"/>
      <c r="W91" s="143"/>
      <c r="X91" s="143"/>
      <c r="Y91" s="143"/>
      <c r="Z91" s="143"/>
    </row>
    <row r="92" spans="1:26" ht="15.75">
      <c r="A92" s="152"/>
      <c r="B92" s="153"/>
      <c r="C92" s="153"/>
      <c r="D92" s="154"/>
      <c r="E92" s="155"/>
      <c r="F92" s="155"/>
      <c r="G92" s="153"/>
      <c r="H92" s="153"/>
      <c r="I92" s="153"/>
      <c r="J92" s="153"/>
      <c r="K92" s="153"/>
      <c r="L92" s="153"/>
      <c r="M92" s="153"/>
      <c r="N92" s="153"/>
      <c r="O92" s="154"/>
      <c r="P92" s="143"/>
      <c r="Q92" s="136"/>
      <c r="R92" s="143"/>
      <c r="S92" s="143"/>
      <c r="T92" s="143"/>
      <c r="U92" s="143"/>
      <c r="V92" s="143"/>
      <c r="W92" s="143"/>
      <c r="X92" s="143"/>
      <c r="Y92" s="143"/>
      <c r="Z92" s="143"/>
    </row>
    <row r="93" spans="1:26" ht="15.75">
      <c r="A93" s="152"/>
      <c r="B93" s="153"/>
      <c r="C93" s="153"/>
      <c r="D93" s="154"/>
      <c r="E93" s="155"/>
      <c r="F93" s="155"/>
      <c r="G93" s="153"/>
      <c r="H93" s="153"/>
      <c r="I93" s="153"/>
      <c r="J93" s="153"/>
      <c r="K93" s="153"/>
      <c r="L93" s="153"/>
      <c r="M93" s="153"/>
      <c r="N93" s="153"/>
      <c r="O93" s="154"/>
      <c r="P93" s="143"/>
      <c r="Q93" s="136"/>
      <c r="R93" s="143"/>
      <c r="S93" s="143"/>
      <c r="T93" s="143"/>
      <c r="U93" s="143"/>
      <c r="V93" s="143"/>
      <c r="W93" s="143"/>
      <c r="X93" s="143"/>
      <c r="Y93" s="143"/>
      <c r="Z93" s="143"/>
    </row>
    <row r="94" spans="1:26" ht="15.75">
      <c r="A94" s="152"/>
      <c r="B94" s="153"/>
      <c r="C94" s="153"/>
      <c r="D94" s="154"/>
      <c r="E94" s="155"/>
      <c r="F94" s="155"/>
      <c r="G94" s="153"/>
      <c r="H94" s="153"/>
      <c r="I94" s="153"/>
      <c r="J94" s="153"/>
      <c r="K94" s="153"/>
      <c r="L94" s="153"/>
      <c r="M94" s="153"/>
      <c r="N94" s="153"/>
      <c r="O94" s="154"/>
      <c r="P94" s="143"/>
      <c r="Q94" s="136"/>
      <c r="R94" s="143"/>
      <c r="S94" s="143"/>
      <c r="T94" s="143"/>
      <c r="U94" s="143"/>
      <c r="V94" s="143"/>
      <c r="W94" s="143"/>
      <c r="X94" s="143"/>
      <c r="Y94" s="143"/>
      <c r="Z94" s="143"/>
    </row>
    <row r="95" spans="1:26" ht="15.75">
      <c r="A95" s="152"/>
      <c r="B95" s="153"/>
      <c r="C95" s="153"/>
      <c r="D95" s="154"/>
      <c r="E95" s="155"/>
      <c r="F95" s="155"/>
      <c r="G95" s="153"/>
      <c r="H95" s="153"/>
      <c r="I95" s="153"/>
      <c r="J95" s="153"/>
      <c r="K95" s="153"/>
      <c r="L95" s="153"/>
      <c r="M95" s="153"/>
      <c r="N95" s="153"/>
      <c r="O95" s="154"/>
      <c r="P95" s="143"/>
      <c r="Q95" s="136"/>
      <c r="R95" s="143"/>
      <c r="S95" s="143"/>
      <c r="T95" s="143"/>
      <c r="U95" s="143"/>
      <c r="V95" s="143"/>
      <c r="W95" s="143"/>
      <c r="X95" s="143"/>
      <c r="Y95" s="143"/>
      <c r="Z95" s="143"/>
    </row>
    <row r="96" spans="1:26" ht="15.75">
      <c r="A96" s="152"/>
      <c r="B96" s="153"/>
      <c r="C96" s="153"/>
      <c r="D96" s="154"/>
      <c r="E96" s="155"/>
      <c r="F96" s="155"/>
      <c r="G96" s="153"/>
      <c r="H96" s="153"/>
      <c r="I96" s="153"/>
      <c r="J96" s="153"/>
      <c r="K96" s="153"/>
      <c r="L96" s="153"/>
      <c r="M96" s="153"/>
      <c r="N96" s="153"/>
      <c r="O96" s="154"/>
      <c r="P96" s="143"/>
      <c r="Q96" s="136"/>
      <c r="R96" s="143"/>
      <c r="S96" s="143"/>
      <c r="T96" s="143"/>
      <c r="U96" s="143"/>
      <c r="V96" s="143"/>
      <c r="W96" s="143"/>
      <c r="X96" s="143"/>
      <c r="Y96" s="143"/>
      <c r="Z96" s="143"/>
    </row>
    <row r="97" spans="1:26" ht="15.75">
      <c r="A97" s="152"/>
      <c r="B97" s="153"/>
      <c r="C97" s="153"/>
      <c r="D97" s="154"/>
      <c r="E97" s="155"/>
      <c r="F97" s="155"/>
      <c r="G97" s="153"/>
      <c r="H97" s="153"/>
      <c r="I97" s="153"/>
      <c r="J97" s="153"/>
      <c r="K97" s="153"/>
      <c r="L97" s="153"/>
      <c r="M97" s="153"/>
      <c r="N97" s="153"/>
      <c r="O97" s="154"/>
      <c r="P97" s="143"/>
      <c r="Q97" s="136"/>
      <c r="R97" s="143"/>
      <c r="S97" s="143"/>
      <c r="T97" s="143"/>
      <c r="U97" s="143"/>
      <c r="V97" s="143"/>
      <c r="W97" s="143"/>
      <c r="X97" s="143"/>
      <c r="Y97" s="143"/>
      <c r="Z97" s="143"/>
    </row>
    <row r="98" spans="1:26" ht="15.75">
      <c r="A98" s="152"/>
      <c r="B98" s="153"/>
      <c r="C98" s="153"/>
      <c r="D98" s="154"/>
      <c r="E98" s="155"/>
      <c r="F98" s="155"/>
      <c r="G98" s="153"/>
      <c r="H98" s="153"/>
      <c r="I98" s="153"/>
      <c r="J98" s="153"/>
      <c r="K98" s="153"/>
      <c r="L98" s="153"/>
      <c r="M98" s="153"/>
      <c r="N98" s="153"/>
      <c r="O98" s="154"/>
      <c r="P98" s="143"/>
      <c r="Q98" s="136"/>
      <c r="R98" s="143"/>
      <c r="S98" s="143"/>
      <c r="T98" s="143"/>
      <c r="U98" s="143"/>
      <c r="V98" s="143"/>
      <c r="W98" s="143"/>
      <c r="X98" s="143"/>
      <c r="Y98" s="143"/>
      <c r="Z98" s="143"/>
    </row>
    <row r="99" spans="1:26" ht="15.75">
      <c r="A99" s="152"/>
      <c r="B99" s="153"/>
      <c r="C99" s="153"/>
      <c r="D99" s="154"/>
      <c r="E99" s="155"/>
      <c r="F99" s="155"/>
      <c r="G99" s="153"/>
      <c r="H99" s="153"/>
      <c r="I99" s="153"/>
      <c r="J99" s="153"/>
      <c r="K99" s="153"/>
      <c r="L99" s="153"/>
      <c r="M99" s="153"/>
      <c r="N99" s="153"/>
      <c r="O99" s="154"/>
      <c r="P99" s="143"/>
      <c r="Q99" s="136"/>
      <c r="R99" s="143"/>
      <c r="S99" s="143"/>
      <c r="T99" s="143"/>
      <c r="U99" s="143"/>
      <c r="V99" s="143"/>
      <c r="W99" s="143"/>
      <c r="X99" s="143"/>
      <c r="Y99" s="143"/>
      <c r="Z99" s="143"/>
    </row>
    <row r="100" spans="1:26" ht="15.75">
      <c r="A100" s="152"/>
      <c r="B100" s="153"/>
      <c r="C100" s="153"/>
      <c r="D100" s="154"/>
      <c r="E100" s="155"/>
      <c r="F100" s="155"/>
      <c r="G100" s="153"/>
      <c r="H100" s="153"/>
      <c r="I100" s="153"/>
      <c r="J100" s="153"/>
      <c r="K100" s="153"/>
      <c r="L100" s="153"/>
      <c r="M100" s="153"/>
      <c r="N100" s="153"/>
      <c r="O100" s="154"/>
      <c r="P100" s="143"/>
      <c r="Q100" s="136"/>
      <c r="R100" s="143"/>
      <c r="S100" s="143"/>
      <c r="T100" s="143"/>
      <c r="U100" s="143"/>
      <c r="V100" s="143"/>
      <c r="W100" s="143"/>
      <c r="X100" s="143"/>
      <c r="Y100" s="143"/>
      <c r="Z100" s="143"/>
    </row>
    <row r="101" spans="1:26" ht="15.75">
      <c r="A101" s="152"/>
      <c r="B101" s="153"/>
      <c r="C101" s="153"/>
      <c r="D101" s="154"/>
      <c r="E101" s="155"/>
      <c r="F101" s="155"/>
      <c r="G101" s="153"/>
      <c r="H101" s="153"/>
      <c r="I101" s="153"/>
      <c r="J101" s="153"/>
      <c r="K101" s="153"/>
      <c r="L101" s="153"/>
      <c r="M101" s="153"/>
      <c r="N101" s="153"/>
      <c r="O101" s="154"/>
      <c r="P101" s="143"/>
      <c r="Q101" s="136"/>
      <c r="R101" s="143"/>
      <c r="S101" s="143"/>
      <c r="T101" s="143"/>
      <c r="U101" s="143"/>
      <c r="V101" s="143"/>
      <c r="W101" s="143"/>
      <c r="X101" s="143"/>
      <c r="Y101" s="143"/>
      <c r="Z101" s="143"/>
    </row>
    <row r="102" spans="1:26" ht="15.75">
      <c r="A102" s="152"/>
      <c r="B102" s="153"/>
      <c r="C102" s="153"/>
      <c r="D102" s="154"/>
      <c r="E102" s="155"/>
      <c r="F102" s="155"/>
      <c r="G102" s="153"/>
      <c r="H102" s="153"/>
      <c r="I102" s="153"/>
      <c r="J102" s="153"/>
      <c r="K102" s="153"/>
      <c r="L102" s="153"/>
      <c r="M102" s="153"/>
      <c r="N102" s="153"/>
      <c r="O102" s="154"/>
      <c r="P102" s="143"/>
      <c r="Q102" s="136"/>
      <c r="R102" s="143"/>
      <c r="S102" s="143"/>
      <c r="T102" s="143"/>
      <c r="U102" s="143"/>
      <c r="V102" s="143"/>
      <c r="W102" s="143"/>
      <c r="X102" s="143"/>
      <c r="Y102" s="143"/>
      <c r="Z102" s="143"/>
    </row>
    <row r="103" spans="1:26" ht="15.75">
      <c r="A103" s="152"/>
      <c r="B103" s="153"/>
      <c r="C103" s="153"/>
      <c r="D103" s="154"/>
      <c r="E103" s="155"/>
      <c r="F103" s="155"/>
      <c r="G103" s="153"/>
      <c r="H103" s="153"/>
      <c r="I103" s="153"/>
      <c r="J103" s="153"/>
      <c r="K103" s="153"/>
      <c r="L103" s="153"/>
      <c r="M103" s="153"/>
      <c r="N103" s="153"/>
      <c r="O103" s="154"/>
      <c r="P103" s="143"/>
      <c r="Q103" s="136"/>
      <c r="R103" s="143"/>
      <c r="S103" s="143"/>
      <c r="T103" s="143"/>
      <c r="U103" s="143"/>
      <c r="V103" s="143"/>
      <c r="W103" s="143"/>
      <c r="X103" s="143"/>
      <c r="Y103" s="143"/>
      <c r="Z103" s="143"/>
    </row>
    <row r="104" spans="1:26" ht="15.75">
      <c r="A104" s="152"/>
      <c r="B104" s="153"/>
      <c r="C104" s="153"/>
      <c r="D104" s="154"/>
      <c r="E104" s="155"/>
      <c r="F104" s="155"/>
      <c r="G104" s="153"/>
      <c r="H104" s="153"/>
      <c r="I104" s="153"/>
      <c r="J104" s="153"/>
      <c r="K104" s="153"/>
      <c r="L104" s="153"/>
      <c r="M104" s="153"/>
      <c r="N104" s="153"/>
      <c r="O104" s="154"/>
      <c r="P104" s="143"/>
      <c r="Q104" s="136"/>
      <c r="R104" s="143"/>
      <c r="S104" s="143"/>
      <c r="T104" s="143"/>
      <c r="U104" s="143"/>
      <c r="V104" s="143"/>
      <c r="W104" s="143"/>
      <c r="X104" s="143"/>
      <c r="Y104" s="143"/>
      <c r="Z104" s="143"/>
    </row>
    <row r="105" spans="1:26" ht="15.75">
      <c r="A105" s="152"/>
      <c r="B105" s="153"/>
      <c r="C105" s="153"/>
      <c r="D105" s="154"/>
      <c r="E105" s="155"/>
      <c r="F105" s="155"/>
      <c r="G105" s="153"/>
      <c r="H105" s="153"/>
      <c r="I105" s="153"/>
      <c r="J105" s="153"/>
      <c r="K105" s="153"/>
      <c r="L105" s="153"/>
      <c r="M105" s="153"/>
      <c r="N105" s="153"/>
      <c r="O105" s="154"/>
      <c r="P105" s="143"/>
      <c r="Q105" s="136"/>
      <c r="R105" s="143"/>
      <c r="S105" s="143"/>
      <c r="T105" s="143"/>
      <c r="U105" s="143"/>
      <c r="V105" s="143"/>
      <c r="W105" s="143"/>
      <c r="X105" s="143"/>
      <c r="Y105" s="143"/>
      <c r="Z105" s="143"/>
    </row>
    <row r="106" spans="1:26" ht="15.75">
      <c r="A106" s="152"/>
      <c r="B106" s="153"/>
      <c r="C106" s="153"/>
      <c r="D106" s="154"/>
      <c r="E106" s="155"/>
      <c r="F106" s="155"/>
      <c r="G106" s="153"/>
      <c r="H106" s="153"/>
      <c r="I106" s="153"/>
      <c r="J106" s="153"/>
      <c r="K106" s="153"/>
      <c r="L106" s="153"/>
      <c r="M106" s="153"/>
      <c r="N106" s="153"/>
      <c r="O106" s="154"/>
      <c r="P106" s="143"/>
      <c r="Q106" s="136"/>
      <c r="R106" s="143"/>
      <c r="S106" s="143"/>
      <c r="T106" s="143"/>
      <c r="U106" s="143"/>
      <c r="V106" s="143"/>
      <c r="W106" s="143"/>
      <c r="X106" s="143"/>
      <c r="Y106" s="143"/>
      <c r="Z106" s="143"/>
    </row>
    <row r="107" spans="1:26" ht="15.75">
      <c r="A107" s="152"/>
      <c r="B107" s="153"/>
      <c r="C107" s="153"/>
      <c r="D107" s="154"/>
      <c r="E107" s="155"/>
      <c r="F107" s="155"/>
      <c r="G107" s="153"/>
      <c r="H107" s="153"/>
      <c r="I107" s="153"/>
      <c r="J107" s="153"/>
      <c r="K107" s="153"/>
      <c r="L107" s="153"/>
      <c r="M107" s="153"/>
      <c r="N107" s="153"/>
      <c r="O107" s="154"/>
      <c r="P107" s="143"/>
      <c r="Q107" s="136"/>
      <c r="R107" s="143"/>
      <c r="S107" s="143"/>
      <c r="T107" s="143"/>
      <c r="U107" s="143"/>
      <c r="V107" s="143"/>
      <c r="W107" s="143"/>
      <c r="X107" s="143"/>
      <c r="Y107" s="143"/>
      <c r="Z107" s="143"/>
    </row>
    <row r="108" spans="1:26" ht="15.75">
      <c r="A108" s="152"/>
      <c r="B108" s="153"/>
      <c r="C108" s="153"/>
      <c r="D108" s="154"/>
      <c r="E108" s="155"/>
      <c r="F108" s="155"/>
      <c r="G108" s="153"/>
      <c r="H108" s="153"/>
      <c r="I108" s="153"/>
      <c r="J108" s="153"/>
      <c r="K108" s="153"/>
      <c r="L108" s="153"/>
      <c r="M108" s="153"/>
      <c r="N108" s="153"/>
      <c r="O108" s="154"/>
      <c r="P108" s="143"/>
      <c r="Q108" s="136"/>
      <c r="R108" s="143"/>
      <c r="S108" s="143"/>
      <c r="T108" s="143"/>
      <c r="U108" s="143"/>
      <c r="V108" s="143"/>
      <c r="W108" s="143"/>
      <c r="X108" s="143"/>
      <c r="Y108" s="143"/>
      <c r="Z108" s="143"/>
    </row>
    <row r="109" spans="1:26" ht="15.75">
      <c r="A109" s="152"/>
      <c r="B109" s="153"/>
      <c r="C109" s="153"/>
      <c r="D109" s="154"/>
      <c r="E109" s="155"/>
      <c r="F109" s="155"/>
      <c r="G109" s="153"/>
      <c r="H109" s="153"/>
      <c r="I109" s="153"/>
      <c r="J109" s="153"/>
      <c r="K109" s="153"/>
      <c r="L109" s="153"/>
      <c r="M109" s="153"/>
      <c r="N109" s="153"/>
      <c r="O109" s="154"/>
      <c r="P109" s="143"/>
      <c r="Q109" s="136"/>
      <c r="R109" s="143"/>
      <c r="S109" s="143"/>
      <c r="T109" s="143"/>
      <c r="U109" s="143"/>
      <c r="V109" s="143"/>
      <c r="W109" s="143"/>
      <c r="X109" s="143"/>
      <c r="Y109" s="143"/>
      <c r="Z109" s="143"/>
    </row>
    <row r="110" spans="1:26" ht="15.75">
      <c r="A110" s="152"/>
      <c r="B110" s="153"/>
      <c r="C110" s="153"/>
      <c r="D110" s="154"/>
      <c r="E110" s="155"/>
      <c r="F110" s="155"/>
      <c r="G110" s="153"/>
      <c r="H110" s="153"/>
      <c r="I110" s="153"/>
      <c r="J110" s="153"/>
      <c r="K110" s="153"/>
      <c r="L110" s="153"/>
      <c r="M110" s="153"/>
      <c r="N110" s="153"/>
      <c r="O110" s="154"/>
      <c r="P110" s="143"/>
      <c r="Q110" s="136"/>
      <c r="R110" s="143"/>
      <c r="S110" s="143"/>
      <c r="T110" s="143"/>
      <c r="U110" s="143"/>
      <c r="V110" s="143"/>
      <c r="W110" s="143"/>
      <c r="X110" s="143"/>
      <c r="Y110" s="143"/>
      <c r="Z110" s="143"/>
    </row>
    <row r="111" spans="1:26" ht="15.75">
      <c r="A111" s="152"/>
      <c r="B111" s="153"/>
      <c r="C111" s="153"/>
      <c r="D111" s="154"/>
      <c r="E111" s="155"/>
      <c r="F111" s="155"/>
      <c r="G111" s="153"/>
      <c r="H111" s="153"/>
      <c r="I111" s="153"/>
      <c r="J111" s="153"/>
      <c r="K111" s="153"/>
      <c r="L111" s="153"/>
      <c r="M111" s="153"/>
      <c r="N111" s="153"/>
      <c r="O111" s="154"/>
      <c r="P111" s="143"/>
      <c r="Q111" s="136"/>
      <c r="R111" s="143"/>
      <c r="S111" s="143"/>
      <c r="T111" s="143"/>
      <c r="U111" s="143"/>
      <c r="V111" s="143"/>
      <c r="W111" s="143"/>
      <c r="X111" s="143"/>
      <c r="Y111" s="143"/>
      <c r="Z111" s="143"/>
    </row>
    <row r="112" spans="1:26" ht="15.75">
      <c r="A112" s="152"/>
      <c r="B112" s="153"/>
      <c r="C112" s="153"/>
      <c r="D112" s="154"/>
      <c r="E112" s="155"/>
      <c r="F112" s="155"/>
      <c r="G112" s="153"/>
      <c r="H112" s="153"/>
      <c r="I112" s="153"/>
      <c r="J112" s="153"/>
      <c r="K112" s="153"/>
      <c r="L112" s="153"/>
      <c r="M112" s="153"/>
      <c r="N112" s="153"/>
      <c r="O112" s="154"/>
      <c r="P112" s="143"/>
      <c r="Q112" s="136"/>
      <c r="R112" s="143"/>
      <c r="S112" s="143"/>
      <c r="T112" s="143"/>
      <c r="U112" s="143"/>
      <c r="V112" s="143"/>
      <c r="W112" s="143"/>
      <c r="X112" s="143"/>
      <c r="Y112" s="143"/>
      <c r="Z112" s="143"/>
    </row>
    <row r="113" spans="1:26" ht="15.75">
      <c r="A113" s="152"/>
      <c r="B113" s="153"/>
      <c r="C113" s="153"/>
      <c r="D113" s="154"/>
      <c r="E113" s="155"/>
      <c r="F113" s="155"/>
      <c r="G113" s="153"/>
      <c r="H113" s="153"/>
      <c r="I113" s="153"/>
      <c r="J113" s="153"/>
      <c r="K113" s="153"/>
      <c r="L113" s="153"/>
      <c r="M113" s="153"/>
      <c r="N113" s="153"/>
      <c r="O113" s="154"/>
      <c r="P113" s="143"/>
      <c r="Q113" s="136"/>
      <c r="R113" s="143"/>
      <c r="S113" s="143"/>
      <c r="T113" s="143"/>
      <c r="U113" s="143"/>
      <c r="V113" s="143"/>
      <c r="W113" s="143"/>
      <c r="X113" s="143"/>
      <c r="Y113" s="143"/>
      <c r="Z113" s="143"/>
    </row>
    <row r="114" spans="1:26" ht="15.75">
      <c r="A114" s="152"/>
      <c r="B114" s="153"/>
      <c r="C114" s="153"/>
      <c r="D114" s="154"/>
      <c r="E114" s="155"/>
      <c r="F114" s="155"/>
      <c r="G114" s="153"/>
      <c r="H114" s="153"/>
      <c r="I114" s="153"/>
      <c r="J114" s="153"/>
      <c r="K114" s="153"/>
      <c r="L114" s="153"/>
      <c r="M114" s="153"/>
      <c r="N114" s="153"/>
      <c r="O114" s="154"/>
      <c r="P114" s="143"/>
      <c r="Q114" s="136"/>
      <c r="R114" s="143"/>
      <c r="S114" s="143"/>
      <c r="T114" s="143"/>
      <c r="U114" s="143"/>
      <c r="V114" s="143"/>
      <c r="W114" s="143"/>
      <c r="X114" s="143"/>
      <c r="Y114" s="143"/>
      <c r="Z114" s="143"/>
    </row>
    <row r="115" spans="1:26" ht="15.75">
      <c r="A115" s="152"/>
      <c r="B115" s="153"/>
      <c r="C115" s="153"/>
      <c r="D115" s="154"/>
      <c r="E115" s="155"/>
      <c r="F115" s="155"/>
      <c r="G115" s="153"/>
      <c r="H115" s="153"/>
      <c r="I115" s="153"/>
      <c r="J115" s="153"/>
      <c r="K115" s="153"/>
      <c r="L115" s="153"/>
      <c r="M115" s="153"/>
      <c r="N115" s="153"/>
      <c r="O115" s="154"/>
      <c r="P115" s="143"/>
      <c r="Q115" s="136"/>
      <c r="R115" s="143"/>
      <c r="S115" s="143"/>
      <c r="T115" s="143"/>
      <c r="U115" s="143"/>
      <c r="V115" s="143"/>
      <c r="W115" s="143"/>
      <c r="X115" s="143"/>
      <c r="Y115" s="143"/>
      <c r="Z115" s="143"/>
    </row>
    <row r="116" spans="1:26" ht="15.75">
      <c r="A116" s="152"/>
      <c r="B116" s="153"/>
      <c r="C116" s="153"/>
      <c r="D116" s="154"/>
      <c r="E116" s="155"/>
      <c r="F116" s="155"/>
      <c r="G116" s="153"/>
      <c r="H116" s="153"/>
      <c r="I116" s="153"/>
      <c r="J116" s="153"/>
      <c r="K116" s="153"/>
      <c r="L116" s="153"/>
      <c r="M116" s="153"/>
      <c r="N116" s="153"/>
      <c r="O116" s="154"/>
      <c r="P116" s="143"/>
      <c r="Q116" s="136"/>
      <c r="R116" s="143"/>
      <c r="S116" s="143"/>
      <c r="T116" s="143"/>
      <c r="U116" s="143"/>
      <c r="V116" s="143"/>
      <c r="W116" s="143"/>
      <c r="X116" s="143"/>
      <c r="Y116" s="143"/>
      <c r="Z116" s="143"/>
    </row>
    <row r="117" spans="1:26" ht="15.75">
      <c r="A117" s="152"/>
      <c r="B117" s="153"/>
      <c r="C117" s="153"/>
      <c r="D117" s="154"/>
      <c r="E117" s="155"/>
      <c r="F117" s="155"/>
      <c r="G117" s="153"/>
      <c r="H117" s="153"/>
      <c r="I117" s="153"/>
      <c r="J117" s="153"/>
      <c r="K117" s="153"/>
      <c r="L117" s="153"/>
      <c r="M117" s="153"/>
      <c r="N117" s="153"/>
      <c r="O117" s="154"/>
      <c r="P117" s="143"/>
      <c r="Q117" s="136"/>
      <c r="R117" s="143"/>
      <c r="S117" s="143"/>
      <c r="T117" s="143"/>
      <c r="U117" s="143"/>
      <c r="V117" s="143"/>
      <c r="W117" s="143"/>
      <c r="X117" s="143"/>
      <c r="Y117" s="143"/>
      <c r="Z117" s="143"/>
    </row>
    <row r="118" spans="1:26" ht="15.75">
      <c r="A118" s="152"/>
      <c r="B118" s="153"/>
      <c r="C118" s="153"/>
      <c r="D118" s="154"/>
      <c r="E118" s="155"/>
      <c r="F118" s="155"/>
      <c r="G118" s="153"/>
      <c r="H118" s="153"/>
      <c r="I118" s="153"/>
      <c r="J118" s="153"/>
      <c r="K118" s="153"/>
      <c r="L118" s="153"/>
      <c r="M118" s="153"/>
      <c r="N118" s="153"/>
      <c r="O118" s="154"/>
      <c r="P118" s="143"/>
      <c r="Q118" s="136"/>
      <c r="R118" s="143"/>
      <c r="S118" s="143"/>
      <c r="T118" s="143"/>
      <c r="U118" s="143"/>
      <c r="V118" s="143"/>
      <c r="W118" s="143"/>
      <c r="X118" s="143"/>
      <c r="Y118" s="143"/>
      <c r="Z118" s="143"/>
    </row>
    <row r="119" spans="1:26" ht="15.75">
      <c r="A119" s="152"/>
      <c r="B119" s="153"/>
      <c r="C119" s="153"/>
      <c r="D119" s="154"/>
      <c r="E119" s="155"/>
      <c r="F119" s="155"/>
      <c r="G119" s="153"/>
      <c r="H119" s="153"/>
      <c r="I119" s="153"/>
      <c r="J119" s="153"/>
      <c r="K119" s="153"/>
      <c r="L119" s="153"/>
      <c r="M119" s="153"/>
      <c r="N119" s="153"/>
      <c r="O119" s="154"/>
      <c r="P119" s="143"/>
      <c r="Q119" s="136"/>
      <c r="R119" s="143"/>
      <c r="S119" s="143"/>
      <c r="T119" s="143"/>
      <c r="U119" s="143"/>
      <c r="V119" s="143"/>
      <c r="W119" s="143"/>
      <c r="X119" s="143"/>
      <c r="Y119" s="143"/>
      <c r="Z119" s="143"/>
    </row>
    <row r="120" spans="1:26" ht="15.75">
      <c r="A120" s="152"/>
      <c r="B120" s="153"/>
      <c r="C120" s="153"/>
      <c r="D120" s="154"/>
      <c r="E120" s="155"/>
      <c r="F120" s="155"/>
      <c r="G120" s="153"/>
      <c r="H120" s="153"/>
      <c r="I120" s="153"/>
      <c r="J120" s="153"/>
      <c r="K120" s="153"/>
      <c r="L120" s="153"/>
      <c r="M120" s="153"/>
      <c r="N120" s="153"/>
      <c r="O120" s="154"/>
      <c r="P120" s="143"/>
      <c r="Q120" s="136"/>
      <c r="R120" s="143"/>
      <c r="S120" s="143"/>
      <c r="T120" s="143"/>
      <c r="U120" s="143"/>
      <c r="V120" s="143"/>
      <c r="W120" s="143"/>
      <c r="X120" s="143"/>
      <c r="Y120" s="143"/>
      <c r="Z120" s="143"/>
    </row>
    <row r="121" spans="1:26" ht="15.75">
      <c r="A121" s="152"/>
      <c r="B121" s="153"/>
      <c r="C121" s="153"/>
      <c r="D121" s="154"/>
      <c r="E121" s="155"/>
      <c r="F121" s="155"/>
      <c r="G121" s="153"/>
      <c r="H121" s="153"/>
      <c r="I121" s="153"/>
      <c r="J121" s="153"/>
      <c r="K121" s="153"/>
      <c r="L121" s="153"/>
      <c r="M121" s="153"/>
      <c r="N121" s="153"/>
      <c r="O121" s="154"/>
      <c r="P121" s="143"/>
      <c r="Q121" s="136"/>
      <c r="R121" s="143"/>
      <c r="S121" s="143"/>
      <c r="T121" s="143"/>
      <c r="U121" s="143"/>
      <c r="V121" s="143"/>
      <c r="W121" s="143"/>
      <c r="X121" s="143"/>
      <c r="Y121" s="143"/>
      <c r="Z121" s="143"/>
    </row>
    <row r="122" spans="1:26" ht="15.75">
      <c r="A122" s="152"/>
      <c r="B122" s="153"/>
      <c r="C122" s="153"/>
      <c r="D122" s="154"/>
      <c r="E122" s="155"/>
      <c r="F122" s="155"/>
      <c r="G122" s="153"/>
      <c r="H122" s="153"/>
      <c r="I122" s="153"/>
      <c r="J122" s="153"/>
      <c r="K122" s="153"/>
      <c r="L122" s="153"/>
      <c r="M122" s="153"/>
      <c r="N122" s="153"/>
      <c r="O122" s="154"/>
      <c r="P122" s="143"/>
      <c r="Q122" s="136"/>
      <c r="R122" s="143"/>
      <c r="S122" s="143"/>
      <c r="T122" s="143"/>
      <c r="U122" s="143"/>
      <c r="V122" s="143"/>
      <c r="W122" s="143"/>
      <c r="X122" s="143"/>
      <c r="Y122" s="143"/>
      <c r="Z122" s="143"/>
    </row>
    <row r="123" spans="1:26" ht="15.75">
      <c r="A123" s="152"/>
      <c r="B123" s="153"/>
      <c r="C123" s="153"/>
      <c r="D123" s="154"/>
      <c r="E123" s="155"/>
      <c r="F123" s="155"/>
      <c r="G123" s="153"/>
      <c r="H123" s="153"/>
      <c r="I123" s="153"/>
      <c r="J123" s="153"/>
      <c r="K123" s="153"/>
      <c r="L123" s="153"/>
      <c r="M123" s="153"/>
      <c r="N123" s="153"/>
      <c r="O123" s="154"/>
      <c r="P123" s="143"/>
      <c r="Q123" s="136"/>
      <c r="R123" s="143"/>
      <c r="S123" s="143"/>
      <c r="T123" s="143"/>
      <c r="U123" s="143"/>
      <c r="V123" s="143"/>
      <c r="W123" s="143"/>
      <c r="X123" s="143"/>
      <c r="Y123" s="143"/>
      <c r="Z123" s="143"/>
    </row>
    <row r="124" spans="1:26" ht="15.75">
      <c r="A124" s="152"/>
      <c r="B124" s="153"/>
      <c r="C124" s="153"/>
      <c r="D124" s="154"/>
      <c r="E124" s="155"/>
      <c r="F124" s="155"/>
      <c r="G124" s="153"/>
      <c r="H124" s="153"/>
      <c r="I124" s="153"/>
      <c r="J124" s="153"/>
      <c r="K124" s="153"/>
      <c r="L124" s="153"/>
      <c r="M124" s="153"/>
      <c r="N124" s="153"/>
      <c r="O124" s="154"/>
      <c r="P124" s="143"/>
      <c r="Q124" s="136"/>
      <c r="R124" s="143"/>
      <c r="S124" s="143"/>
      <c r="T124" s="143"/>
      <c r="U124" s="143"/>
      <c r="V124" s="143"/>
      <c r="W124" s="143"/>
      <c r="X124" s="143"/>
      <c r="Y124" s="143"/>
      <c r="Z124" s="143"/>
    </row>
    <row r="125" spans="1:26" ht="15.75">
      <c r="A125" s="152"/>
      <c r="B125" s="153"/>
      <c r="C125" s="153"/>
      <c r="D125" s="154"/>
      <c r="E125" s="155"/>
      <c r="F125" s="155"/>
      <c r="G125" s="153"/>
      <c r="H125" s="153"/>
      <c r="I125" s="153"/>
      <c r="J125" s="153"/>
      <c r="K125" s="153"/>
      <c r="L125" s="153"/>
      <c r="M125" s="153"/>
      <c r="N125" s="153"/>
      <c r="O125" s="154"/>
      <c r="P125" s="143"/>
      <c r="Q125" s="136"/>
      <c r="R125" s="143"/>
      <c r="S125" s="143"/>
      <c r="T125" s="143"/>
      <c r="U125" s="143"/>
      <c r="V125" s="143"/>
      <c r="W125" s="143"/>
      <c r="X125" s="143"/>
      <c r="Y125" s="143"/>
      <c r="Z125" s="143"/>
    </row>
    <row r="126" spans="1:26" ht="15.75">
      <c r="A126" s="152"/>
      <c r="B126" s="153"/>
      <c r="C126" s="153"/>
      <c r="D126" s="154"/>
      <c r="E126" s="155"/>
      <c r="F126" s="155"/>
      <c r="G126" s="153"/>
      <c r="H126" s="153"/>
      <c r="I126" s="153"/>
      <c r="J126" s="153"/>
      <c r="K126" s="153"/>
      <c r="L126" s="153"/>
      <c r="M126" s="153"/>
      <c r="N126" s="153"/>
      <c r="O126" s="154"/>
      <c r="P126" s="143"/>
      <c r="Q126" s="136"/>
      <c r="R126" s="143"/>
      <c r="S126" s="143"/>
      <c r="T126" s="143"/>
      <c r="U126" s="143"/>
      <c r="V126" s="143"/>
      <c r="W126" s="143"/>
      <c r="X126" s="143"/>
      <c r="Y126" s="143"/>
      <c r="Z126" s="143"/>
    </row>
    <row r="127" spans="1:26" ht="15.75">
      <c r="A127" s="152"/>
      <c r="B127" s="153"/>
      <c r="C127" s="153"/>
      <c r="D127" s="154"/>
      <c r="E127" s="155"/>
      <c r="F127" s="155"/>
      <c r="G127" s="153"/>
      <c r="H127" s="153"/>
      <c r="I127" s="153"/>
      <c r="J127" s="153"/>
      <c r="K127" s="153"/>
      <c r="L127" s="153"/>
      <c r="M127" s="153"/>
      <c r="N127" s="153"/>
      <c r="O127" s="154"/>
      <c r="P127" s="143"/>
      <c r="Q127" s="136"/>
      <c r="R127" s="143"/>
      <c r="S127" s="143"/>
      <c r="T127" s="143"/>
      <c r="U127" s="143"/>
      <c r="V127" s="143"/>
      <c r="W127" s="143"/>
      <c r="X127" s="143"/>
      <c r="Y127" s="143"/>
      <c r="Z127" s="143"/>
    </row>
    <row r="128" spans="1:26" ht="15.75">
      <c r="A128" s="152"/>
      <c r="B128" s="153"/>
      <c r="C128" s="153"/>
      <c r="D128" s="154"/>
      <c r="E128" s="155"/>
      <c r="F128" s="155"/>
      <c r="G128" s="153"/>
      <c r="H128" s="153"/>
      <c r="I128" s="153"/>
      <c r="J128" s="153"/>
      <c r="K128" s="153"/>
      <c r="L128" s="153"/>
      <c r="M128" s="153"/>
      <c r="N128" s="153"/>
      <c r="O128" s="154"/>
      <c r="P128" s="143"/>
      <c r="Q128" s="136"/>
      <c r="R128" s="143"/>
      <c r="S128" s="143"/>
      <c r="T128" s="143"/>
      <c r="U128" s="143"/>
      <c r="V128" s="143"/>
      <c r="W128" s="143"/>
      <c r="X128" s="143"/>
      <c r="Y128" s="143"/>
      <c r="Z128" s="143"/>
    </row>
    <row r="129" spans="1:26" ht="15.75">
      <c r="A129" s="152"/>
      <c r="B129" s="153"/>
      <c r="C129" s="153"/>
      <c r="D129" s="154"/>
      <c r="E129" s="155"/>
      <c r="F129" s="155"/>
      <c r="G129" s="153"/>
      <c r="H129" s="153"/>
      <c r="I129" s="153"/>
      <c r="J129" s="153"/>
      <c r="K129" s="153"/>
      <c r="L129" s="153"/>
      <c r="M129" s="153"/>
      <c r="N129" s="153"/>
      <c r="O129" s="154"/>
      <c r="P129" s="143"/>
      <c r="Q129" s="136"/>
      <c r="R129" s="143"/>
      <c r="S129" s="143"/>
      <c r="T129" s="143"/>
      <c r="U129" s="143"/>
      <c r="V129" s="143"/>
      <c r="W129" s="143"/>
      <c r="X129" s="143"/>
      <c r="Y129" s="143"/>
      <c r="Z129" s="143"/>
    </row>
    <row r="130" spans="1:26" ht="15.75">
      <c r="A130" s="152"/>
      <c r="B130" s="153"/>
      <c r="C130" s="153"/>
      <c r="D130" s="154"/>
      <c r="E130" s="155"/>
      <c r="F130" s="155"/>
      <c r="G130" s="153"/>
      <c r="H130" s="153"/>
      <c r="I130" s="153"/>
      <c r="J130" s="153"/>
      <c r="K130" s="153"/>
      <c r="L130" s="153"/>
      <c r="M130" s="153"/>
      <c r="N130" s="153"/>
      <c r="O130" s="154"/>
      <c r="P130" s="143"/>
      <c r="Q130" s="136"/>
      <c r="R130" s="143"/>
      <c r="S130" s="143"/>
      <c r="T130" s="143"/>
      <c r="U130" s="143"/>
      <c r="V130" s="143"/>
      <c r="W130" s="143"/>
      <c r="X130" s="143"/>
      <c r="Y130" s="143"/>
      <c r="Z130" s="143"/>
    </row>
    <row r="131" spans="1:26" ht="15.75">
      <c r="A131" s="152"/>
      <c r="B131" s="153"/>
      <c r="C131" s="153"/>
      <c r="D131" s="154"/>
      <c r="E131" s="155"/>
      <c r="F131" s="155"/>
      <c r="G131" s="153"/>
      <c r="H131" s="153"/>
      <c r="I131" s="153"/>
      <c r="J131" s="153"/>
      <c r="K131" s="153"/>
      <c r="L131" s="153"/>
      <c r="M131" s="153"/>
      <c r="N131" s="153"/>
      <c r="O131" s="154"/>
      <c r="P131" s="143"/>
      <c r="Q131" s="136"/>
      <c r="R131" s="143"/>
      <c r="S131" s="143"/>
      <c r="T131" s="143"/>
      <c r="U131" s="143"/>
      <c r="V131" s="143"/>
      <c r="W131" s="143"/>
      <c r="X131" s="143"/>
      <c r="Y131" s="143"/>
      <c r="Z131" s="143"/>
    </row>
    <row r="132" spans="1:26" ht="15.75">
      <c r="A132" s="152"/>
      <c r="B132" s="153"/>
      <c r="C132" s="153"/>
      <c r="D132" s="154"/>
      <c r="E132" s="155"/>
      <c r="F132" s="155"/>
      <c r="G132" s="153"/>
      <c r="H132" s="153"/>
      <c r="I132" s="153"/>
      <c r="J132" s="153"/>
      <c r="K132" s="153"/>
      <c r="L132" s="153"/>
      <c r="M132" s="153"/>
      <c r="N132" s="153"/>
      <c r="O132" s="154"/>
      <c r="P132" s="143"/>
      <c r="Q132" s="136"/>
      <c r="R132" s="143"/>
      <c r="S132" s="143"/>
      <c r="T132" s="143"/>
      <c r="U132" s="143"/>
      <c r="V132" s="143"/>
      <c r="W132" s="143"/>
      <c r="X132" s="143"/>
      <c r="Y132" s="143"/>
      <c r="Z132" s="143"/>
    </row>
    <row r="133" spans="1:26" ht="15.75">
      <c r="A133" s="152"/>
      <c r="B133" s="153"/>
      <c r="C133" s="153"/>
      <c r="D133" s="154"/>
      <c r="E133" s="155"/>
      <c r="F133" s="155"/>
      <c r="G133" s="153"/>
      <c r="H133" s="153"/>
      <c r="I133" s="153"/>
      <c r="J133" s="153"/>
      <c r="K133" s="153"/>
      <c r="L133" s="153"/>
      <c r="M133" s="153"/>
      <c r="N133" s="153"/>
      <c r="O133" s="154"/>
      <c r="P133" s="143"/>
      <c r="Q133" s="136"/>
      <c r="R133" s="143"/>
      <c r="S133" s="143"/>
      <c r="T133" s="143"/>
      <c r="U133" s="143"/>
      <c r="V133" s="143"/>
      <c r="W133" s="143"/>
      <c r="X133" s="143"/>
      <c r="Y133" s="143"/>
      <c r="Z133" s="143"/>
    </row>
    <row r="134" spans="1:26" ht="15.75">
      <c r="A134" s="152"/>
      <c r="B134" s="153"/>
      <c r="C134" s="153"/>
      <c r="D134" s="154"/>
      <c r="E134" s="155"/>
      <c r="F134" s="155"/>
      <c r="G134" s="153"/>
      <c r="H134" s="153"/>
      <c r="I134" s="153"/>
      <c r="J134" s="153"/>
      <c r="K134" s="153"/>
      <c r="L134" s="153"/>
      <c r="M134" s="153"/>
      <c r="N134" s="153"/>
      <c r="O134" s="154"/>
      <c r="P134" s="143"/>
      <c r="Q134" s="136"/>
      <c r="R134" s="143"/>
      <c r="S134" s="143"/>
      <c r="T134" s="143"/>
      <c r="U134" s="143"/>
      <c r="V134" s="143"/>
      <c r="W134" s="143"/>
      <c r="X134" s="143"/>
      <c r="Y134" s="143"/>
      <c r="Z134" s="143"/>
    </row>
    <row r="135" spans="1:26" ht="15.75">
      <c r="A135" s="152"/>
      <c r="B135" s="153"/>
      <c r="C135" s="153"/>
      <c r="D135" s="154"/>
      <c r="E135" s="155"/>
      <c r="F135" s="155"/>
      <c r="G135" s="153"/>
      <c r="H135" s="153"/>
      <c r="I135" s="153"/>
      <c r="J135" s="153"/>
      <c r="K135" s="153"/>
      <c r="L135" s="153"/>
      <c r="M135" s="153"/>
      <c r="N135" s="153"/>
      <c r="O135" s="154"/>
      <c r="P135" s="143"/>
      <c r="Q135" s="136"/>
      <c r="R135" s="143"/>
      <c r="S135" s="143"/>
      <c r="T135" s="143"/>
      <c r="U135" s="143"/>
      <c r="V135" s="143"/>
      <c r="W135" s="143"/>
      <c r="X135" s="143"/>
      <c r="Y135" s="143"/>
      <c r="Z135" s="143"/>
    </row>
    <row r="136" spans="1:26" ht="15.75">
      <c r="A136" s="152"/>
      <c r="B136" s="153"/>
      <c r="C136" s="153"/>
      <c r="D136" s="154"/>
      <c r="E136" s="155"/>
      <c r="F136" s="155"/>
      <c r="G136" s="153"/>
      <c r="H136" s="153"/>
      <c r="I136" s="153"/>
      <c r="J136" s="153"/>
      <c r="K136" s="153"/>
      <c r="L136" s="153"/>
      <c r="M136" s="153"/>
      <c r="N136" s="153"/>
      <c r="O136" s="154"/>
      <c r="P136" s="143"/>
      <c r="Q136" s="136"/>
      <c r="R136" s="143"/>
      <c r="S136" s="143"/>
      <c r="T136" s="143"/>
      <c r="U136" s="143"/>
      <c r="V136" s="143"/>
      <c r="W136" s="143"/>
      <c r="X136" s="143"/>
      <c r="Y136" s="143"/>
      <c r="Z136" s="143"/>
    </row>
    <row r="137" spans="1:26" ht="15.75">
      <c r="A137" s="152"/>
      <c r="B137" s="153"/>
      <c r="C137" s="153"/>
      <c r="D137" s="154"/>
      <c r="E137" s="155"/>
      <c r="F137" s="155"/>
      <c r="G137" s="153"/>
      <c r="H137" s="153"/>
      <c r="I137" s="153"/>
      <c r="J137" s="153"/>
      <c r="K137" s="153"/>
      <c r="L137" s="153"/>
      <c r="M137" s="153"/>
      <c r="N137" s="153"/>
      <c r="O137" s="154"/>
      <c r="P137" s="143"/>
      <c r="Q137" s="136"/>
      <c r="R137" s="143"/>
      <c r="S137" s="143"/>
      <c r="T137" s="143"/>
      <c r="U137" s="143"/>
      <c r="V137" s="143"/>
      <c r="W137" s="143"/>
      <c r="X137" s="143"/>
      <c r="Y137" s="143"/>
      <c r="Z137" s="143"/>
    </row>
    <row r="138" spans="1:26" ht="15.75">
      <c r="A138" s="152"/>
      <c r="B138" s="153"/>
      <c r="C138" s="153"/>
      <c r="D138" s="154"/>
      <c r="E138" s="155"/>
      <c r="F138" s="155"/>
      <c r="G138" s="153"/>
      <c r="H138" s="153"/>
      <c r="I138" s="153"/>
      <c r="J138" s="153"/>
      <c r="K138" s="153"/>
      <c r="L138" s="153"/>
      <c r="M138" s="153"/>
      <c r="N138" s="153"/>
      <c r="O138" s="154"/>
      <c r="P138" s="143"/>
      <c r="Q138" s="136"/>
      <c r="R138" s="143"/>
      <c r="S138" s="143"/>
      <c r="T138" s="143"/>
      <c r="U138" s="143"/>
      <c r="V138" s="143"/>
      <c r="W138" s="143"/>
      <c r="X138" s="143"/>
      <c r="Y138" s="143"/>
      <c r="Z138" s="143"/>
    </row>
    <row r="139" spans="1:26" ht="15.75">
      <c r="A139" s="152"/>
      <c r="B139" s="153"/>
      <c r="C139" s="153"/>
      <c r="D139" s="154"/>
      <c r="E139" s="155"/>
      <c r="F139" s="155"/>
      <c r="G139" s="153"/>
      <c r="H139" s="153"/>
      <c r="I139" s="153"/>
      <c r="J139" s="153"/>
      <c r="K139" s="153"/>
      <c r="L139" s="153"/>
      <c r="M139" s="153"/>
      <c r="N139" s="153"/>
      <c r="O139" s="154"/>
      <c r="P139" s="143"/>
      <c r="Q139" s="136"/>
      <c r="R139" s="143"/>
      <c r="S139" s="143"/>
      <c r="T139" s="143"/>
      <c r="U139" s="143"/>
      <c r="V139" s="143"/>
      <c r="W139" s="143"/>
      <c r="X139" s="143"/>
      <c r="Y139" s="143"/>
      <c r="Z139" s="143"/>
    </row>
    <row r="140" spans="1:26" ht="15.75">
      <c r="A140" s="152"/>
      <c r="B140" s="153"/>
      <c r="C140" s="153"/>
      <c r="D140" s="154"/>
      <c r="E140" s="155"/>
      <c r="F140" s="155"/>
      <c r="G140" s="153"/>
      <c r="H140" s="153"/>
      <c r="I140" s="153"/>
      <c r="J140" s="153"/>
      <c r="K140" s="153"/>
      <c r="L140" s="153"/>
      <c r="M140" s="153"/>
      <c r="N140" s="153"/>
      <c r="O140" s="154"/>
      <c r="P140" s="143"/>
      <c r="Q140" s="136"/>
      <c r="R140" s="143"/>
      <c r="S140" s="143"/>
      <c r="T140" s="143"/>
      <c r="U140" s="143"/>
      <c r="V140" s="143"/>
      <c r="W140" s="143"/>
      <c r="X140" s="143"/>
      <c r="Y140" s="143"/>
      <c r="Z140" s="143"/>
    </row>
    <row r="141" spans="1:26" ht="15.75">
      <c r="A141" s="152"/>
      <c r="B141" s="153"/>
      <c r="C141" s="153"/>
      <c r="D141" s="154"/>
      <c r="E141" s="155"/>
      <c r="F141" s="155"/>
      <c r="G141" s="153"/>
      <c r="H141" s="153"/>
      <c r="I141" s="153"/>
      <c r="J141" s="153"/>
      <c r="K141" s="153"/>
      <c r="L141" s="153"/>
      <c r="M141" s="153"/>
      <c r="N141" s="153"/>
      <c r="O141" s="154"/>
      <c r="P141" s="143"/>
      <c r="Q141" s="136"/>
      <c r="R141" s="143"/>
      <c r="S141" s="143"/>
      <c r="T141" s="143"/>
      <c r="U141" s="143"/>
      <c r="V141" s="143"/>
      <c r="W141" s="143"/>
      <c r="X141" s="143"/>
      <c r="Y141" s="143"/>
      <c r="Z141" s="143"/>
    </row>
    <row r="142" spans="1:26" ht="15.75">
      <c r="A142" s="152"/>
      <c r="B142" s="153"/>
      <c r="C142" s="153"/>
      <c r="D142" s="154"/>
      <c r="E142" s="155"/>
      <c r="F142" s="155"/>
      <c r="G142" s="153"/>
      <c r="H142" s="153"/>
      <c r="I142" s="153"/>
      <c r="J142" s="153"/>
      <c r="K142" s="153"/>
      <c r="L142" s="153"/>
      <c r="M142" s="153"/>
      <c r="N142" s="153"/>
      <c r="O142" s="154"/>
      <c r="P142" s="143"/>
      <c r="Q142" s="136"/>
      <c r="R142" s="143"/>
      <c r="S142" s="143"/>
      <c r="T142" s="143"/>
      <c r="U142" s="143"/>
      <c r="V142" s="143"/>
      <c r="W142" s="143"/>
      <c r="X142" s="143"/>
      <c r="Y142" s="143"/>
      <c r="Z142" s="143"/>
    </row>
    <row r="143" spans="1:26" ht="15.75">
      <c r="A143" s="152"/>
      <c r="B143" s="153"/>
      <c r="C143" s="153"/>
      <c r="D143" s="154"/>
      <c r="E143" s="155"/>
      <c r="F143" s="155"/>
      <c r="G143" s="153"/>
      <c r="H143" s="153"/>
      <c r="I143" s="153"/>
      <c r="J143" s="153"/>
      <c r="K143" s="153"/>
      <c r="L143" s="153"/>
      <c r="M143" s="153"/>
      <c r="N143" s="153"/>
      <c r="O143" s="154"/>
      <c r="P143" s="143"/>
      <c r="Q143" s="136"/>
      <c r="R143" s="143"/>
      <c r="S143" s="143"/>
      <c r="T143" s="143"/>
      <c r="U143" s="143"/>
      <c r="V143" s="143"/>
      <c r="W143" s="143"/>
      <c r="X143" s="143"/>
      <c r="Y143" s="143"/>
      <c r="Z143" s="143"/>
    </row>
    <row r="144" spans="1:26" ht="15.75">
      <c r="A144" s="152"/>
      <c r="B144" s="153"/>
      <c r="C144" s="153"/>
      <c r="D144" s="154"/>
      <c r="E144" s="155"/>
      <c r="F144" s="155"/>
      <c r="G144" s="153"/>
      <c r="H144" s="153"/>
      <c r="I144" s="153"/>
      <c r="J144" s="153"/>
      <c r="K144" s="153"/>
      <c r="L144" s="153"/>
      <c r="M144" s="153"/>
      <c r="N144" s="153"/>
      <c r="O144" s="154"/>
      <c r="P144" s="143"/>
      <c r="Q144" s="136"/>
      <c r="R144" s="143"/>
      <c r="S144" s="143"/>
      <c r="T144" s="143"/>
      <c r="U144" s="143"/>
      <c r="V144" s="143"/>
      <c r="W144" s="143"/>
      <c r="X144" s="143"/>
      <c r="Y144" s="143"/>
      <c r="Z144" s="143"/>
    </row>
    <row r="145" spans="1:26" ht="15.75">
      <c r="A145" s="152"/>
      <c r="B145" s="153"/>
      <c r="C145" s="153"/>
      <c r="D145" s="154"/>
      <c r="E145" s="155"/>
      <c r="F145" s="155"/>
      <c r="G145" s="153"/>
      <c r="H145" s="153"/>
      <c r="I145" s="153"/>
      <c r="J145" s="153"/>
      <c r="K145" s="153"/>
      <c r="L145" s="153"/>
      <c r="M145" s="153"/>
      <c r="N145" s="153"/>
      <c r="O145" s="154"/>
      <c r="P145" s="143"/>
      <c r="Q145" s="136"/>
      <c r="R145" s="143"/>
      <c r="S145" s="143"/>
      <c r="T145" s="143"/>
      <c r="U145" s="143"/>
      <c r="V145" s="143"/>
      <c r="W145" s="143"/>
      <c r="X145" s="143"/>
      <c r="Y145" s="143"/>
      <c r="Z145" s="143"/>
    </row>
    <row r="146" spans="1:26" ht="15.75">
      <c r="A146" s="152"/>
      <c r="B146" s="153"/>
      <c r="C146" s="153"/>
      <c r="D146" s="154"/>
      <c r="E146" s="155"/>
      <c r="F146" s="155"/>
      <c r="G146" s="153"/>
      <c r="H146" s="153"/>
      <c r="I146" s="153"/>
      <c r="J146" s="153"/>
      <c r="K146" s="153"/>
      <c r="L146" s="153"/>
      <c r="M146" s="153"/>
      <c r="N146" s="153"/>
      <c r="O146" s="154"/>
      <c r="P146" s="143"/>
      <c r="Q146" s="136"/>
      <c r="R146" s="143"/>
      <c r="S146" s="143"/>
      <c r="T146" s="143"/>
      <c r="U146" s="143"/>
      <c r="V146" s="143"/>
      <c r="W146" s="143"/>
      <c r="X146" s="143"/>
      <c r="Y146" s="143"/>
      <c r="Z146" s="143"/>
    </row>
    <row r="147" spans="1:26" ht="15.75">
      <c r="A147" s="152"/>
      <c r="B147" s="153"/>
      <c r="C147" s="153"/>
      <c r="D147" s="154"/>
      <c r="E147" s="155"/>
      <c r="F147" s="155"/>
      <c r="G147" s="153"/>
      <c r="H147" s="153"/>
      <c r="I147" s="153"/>
      <c r="J147" s="153"/>
      <c r="K147" s="153"/>
      <c r="L147" s="153"/>
      <c r="M147" s="153"/>
      <c r="N147" s="153"/>
      <c r="O147" s="154"/>
      <c r="P147" s="143"/>
      <c r="Q147" s="136"/>
      <c r="R147" s="143"/>
      <c r="S147" s="143"/>
      <c r="T147" s="143"/>
      <c r="U147" s="143"/>
      <c r="V147" s="143"/>
      <c r="W147" s="143"/>
      <c r="X147" s="143"/>
      <c r="Y147" s="143"/>
      <c r="Z147" s="143"/>
    </row>
    <row r="148" spans="1:26" ht="15.75">
      <c r="A148" s="152"/>
      <c r="B148" s="153"/>
      <c r="C148" s="153"/>
      <c r="D148" s="154"/>
      <c r="E148" s="155"/>
      <c r="F148" s="155"/>
      <c r="G148" s="153"/>
      <c r="H148" s="153"/>
      <c r="I148" s="153"/>
      <c r="J148" s="153"/>
      <c r="K148" s="153"/>
      <c r="L148" s="153"/>
      <c r="M148" s="153"/>
      <c r="N148" s="153"/>
      <c r="O148" s="154"/>
      <c r="P148" s="143"/>
      <c r="Q148" s="136"/>
      <c r="R148" s="143"/>
      <c r="S148" s="143"/>
      <c r="T148" s="143"/>
      <c r="U148" s="143"/>
      <c r="V148" s="143"/>
      <c r="W148" s="143"/>
      <c r="X148" s="143"/>
      <c r="Y148" s="143"/>
      <c r="Z148" s="143"/>
    </row>
    <row r="149" spans="1:26" ht="15.75">
      <c r="A149" s="152"/>
      <c r="B149" s="153"/>
      <c r="C149" s="153"/>
      <c r="D149" s="154"/>
      <c r="E149" s="155"/>
      <c r="F149" s="155"/>
      <c r="G149" s="153"/>
      <c r="H149" s="153"/>
      <c r="I149" s="153"/>
      <c r="J149" s="153"/>
      <c r="K149" s="153"/>
      <c r="L149" s="153"/>
      <c r="M149" s="153"/>
      <c r="N149" s="153"/>
      <c r="O149" s="154"/>
      <c r="P149" s="143"/>
      <c r="Q149" s="136"/>
      <c r="R149" s="143"/>
      <c r="S149" s="143"/>
      <c r="T149" s="143"/>
      <c r="U149" s="143"/>
      <c r="V149" s="143"/>
      <c r="W149" s="143"/>
      <c r="X149" s="143"/>
      <c r="Y149" s="143"/>
      <c r="Z149" s="143"/>
    </row>
    <row r="150" spans="1:26" ht="15.75">
      <c r="A150" s="152"/>
      <c r="B150" s="153"/>
      <c r="C150" s="153"/>
      <c r="D150" s="154"/>
      <c r="E150" s="155"/>
      <c r="F150" s="155"/>
      <c r="G150" s="153"/>
      <c r="H150" s="153"/>
      <c r="I150" s="153"/>
      <c r="J150" s="153"/>
      <c r="K150" s="153"/>
      <c r="L150" s="153"/>
      <c r="M150" s="153"/>
      <c r="N150" s="153"/>
      <c r="O150" s="154"/>
      <c r="P150" s="143"/>
      <c r="Q150" s="136"/>
      <c r="R150" s="143"/>
      <c r="S150" s="143"/>
      <c r="T150" s="143"/>
      <c r="U150" s="143"/>
      <c r="V150" s="143"/>
      <c r="W150" s="143"/>
      <c r="X150" s="143"/>
      <c r="Y150" s="143"/>
      <c r="Z150" s="143"/>
    </row>
    <row r="151" spans="1:26" ht="15.75">
      <c r="A151" s="152"/>
      <c r="B151" s="153"/>
      <c r="C151" s="153"/>
      <c r="D151" s="154"/>
      <c r="E151" s="155"/>
      <c r="F151" s="155"/>
      <c r="G151" s="153"/>
      <c r="H151" s="153"/>
      <c r="I151" s="153"/>
      <c r="J151" s="153"/>
      <c r="K151" s="153"/>
      <c r="L151" s="153"/>
      <c r="M151" s="153"/>
      <c r="N151" s="153"/>
      <c r="O151" s="154"/>
      <c r="P151" s="143"/>
      <c r="Q151" s="136"/>
      <c r="R151" s="143"/>
      <c r="S151" s="143"/>
      <c r="T151" s="143"/>
      <c r="U151" s="143"/>
      <c r="V151" s="143"/>
      <c r="W151" s="143"/>
      <c r="X151" s="143"/>
      <c r="Y151" s="143"/>
      <c r="Z151" s="143"/>
    </row>
    <row r="152" spans="1:26" ht="15.75">
      <c r="A152" s="152"/>
      <c r="B152" s="153"/>
      <c r="C152" s="153"/>
      <c r="D152" s="154"/>
      <c r="E152" s="155"/>
      <c r="F152" s="155"/>
      <c r="G152" s="153"/>
      <c r="H152" s="153"/>
      <c r="I152" s="153"/>
      <c r="J152" s="153"/>
      <c r="K152" s="153"/>
      <c r="L152" s="153"/>
      <c r="M152" s="153"/>
      <c r="N152" s="153"/>
      <c r="O152" s="154"/>
      <c r="P152" s="143"/>
      <c r="Q152" s="136"/>
      <c r="R152" s="143"/>
      <c r="S152" s="143"/>
      <c r="T152" s="143"/>
      <c r="U152" s="143"/>
      <c r="V152" s="143"/>
      <c r="W152" s="143"/>
      <c r="X152" s="143"/>
      <c r="Y152" s="143"/>
      <c r="Z152" s="143"/>
    </row>
    <row r="153" spans="1:26" ht="15.75">
      <c r="A153" s="152"/>
      <c r="B153" s="153"/>
      <c r="C153" s="153"/>
      <c r="D153" s="154"/>
      <c r="E153" s="155"/>
      <c r="F153" s="155"/>
      <c r="G153" s="153"/>
      <c r="H153" s="153"/>
      <c r="I153" s="153"/>
      <c r="J153" s="153"/>
      <c r="K153" s="153"/>
      <c r="L153" s="153"/>
      <c r="M153" s="153"/>
      <c r="N153" s="153"/>
      <c r="O153" s="154"/>
      <c r="P153" s="143"/>
      <c r="Q153" s="136"/>
      <c r="R153" s="143"/>
      <c r="S153" s="143"/>
      <c r="T153" s="143"/>
      <c r="U153" s="143"/>
      <c r="V153" s="143"/>
      <c r="W153" s="143"/>
      <c r="X153" s="143"/>
      <c r="Y153" s="143"/>
      <c r="Z153" s="143"/>
    </row>
    <row r="154" spans="1:26" ht="15.75">
      <c r="A154" s="152"/>
      <c r="B154" s="153"/>
      <c r="C154" s="153"/>
      <c r="D154" s="154"/>
      <c r="E154" s="155"/>
      <c r="F154" s="155"/>
      <c r="G154" s="153"/>
      <c r="H154" s="153"/>
      <c r="I154" s="153"/>
      <c r="J154" s="153"/>
      <c r="K154" s="153"/>
      <c r="L154" s="153"/>
      <c r="M154" s="153"/>
      <c r="N154" s="153"/>
      <c r="O154" s="154"/>
      <c r="P154" s="143"/>
      <c r="Q154" s="136"/>
      <c r="R154" s="143"/>
      <c r="S154" s="143"/>
      <c r="T154" s="143"/>
      <c r="U154" s="143"/>
      <c r="V154" s="143"/>
      <c r="W154" s="143"/>
      <c r="X154" s="143"/>
      <c r="Y154" s="143"/>
      <c r="Z154" s="143"/>
    </row>
    <row r="155" spans="1:26" ht="15.75">
      <c r="A155" s="152"/>
      <c r="B155" s="153"/>
      <c r="C155" s="153"/>
      <c r="D155" s="154"/>
      <c r="E155" s="155"/>
      <c r="F155" s="155"/>
      <c r="G155" s="153"/>
      <c r="H155" s="153"/>
      <c r="I155" s="153"/>
      <c r="J155" s="153"/>
      <c r="K155" s="153"/>
      <c r="L155" s="153"/>
      <c r="M155" s="153"/>
      <c r="N155" s="153"/>
      <c r="O155" s="154"/>
      <c r="P155" s="143"/>
      <c r="Q155" s="136"/>
      <c r="R155" s="143"/>
      <c r="S155" s="143"/>
      <c r="T155" s="143"/>
      <c r="U155" s="143"/>
      <c r="V155" s="143"/>
      <c r="W155" s="143"/>
      <c r="X155" s="143"/>
      <c r="Y155" s="143"/>
      <c r="Z155" s="143"/>
    </row>
    <row r="156" spans="1:26" ht="15.75">
      <c r="A156" s="152"/>
      <c r="B156" s="153"/>
      <c r="C156" s="153"/>
      <c r="D156" s="154"/>
      <c r="E156" s="155"/>
      <c r="F156" s="155"/>
      <c r="G156" s="153"/>
      <c r="H156" s="153"/>
      <c r="I156" s="153"/>
      <c r="J156" s="153"/>
      <c r="K156" s="153"/>
      <c r="L156" s="153"/>
      <c r="M156" s="153"/>
      <c r="N156" s="153"/>
      <c r="O156" s="154"/>
      <c r="P156" s="143"/>
      <c r="Q156" s="136"/>
      <c r="R156" s="143"/>
      <c r="S156" s="143"/>
      <c r="T156" s="143"/>
      <c r="U156" s="143"/>
      <c r="V156" s="143"/>
      <c r="W156" s="143"/>
      <c r="X156" s="143"/>
      <c r="Y156" s="143"/>
      <c r="Z156" s="143"/>
    </row>
    <row r="157" spans="1:26" ht="15.75">
      <c r="A157" s="152"/>
      <c r="B157" s="153"/>
      <c r="C157" s="153"/>
      <c r="D157" s="154"/>
      <c r="E157" s="155"/>
      <c r="F157" s="155"/>
      <c r="G157" s="153"/>
      <c r="H157" s="153"/>
      <c r="I157" s="153"/>
      <c r="J157" s="153"/>
      <c r="K157" s="153"/>
      <c r="L157" s="153"/>
      <c r="M157" s="153"/>
      <c r="N157" s="153"/>
      <c r="O157" s="154"/>
      <c r="P157" s="143"/>
      <c r="Q157" s="136"/>
      <c r="R157" s="143"/>
      <c r="S157" s="143"/>
      <c r="T157" s="143"/>
      <c r="U157" s="143"/>
      <c r="V157" s="143"/>
      <c r="W157" s="143"/>
      <c r="X157" s="143"/>
      <c r="Y157" s="143"/>
      <c r="Z157" s="143"/>
    </row>
    <row r="158" spans="1:26" ht="15.75">
      <c r="A158" s="152"/>
      <c r="B158" s="153"/>
      <c r="C158" s="153"/>
      <c r="D158" s="154"/>
      <c r="E158" s="155"/>
      <c r="F158" s="155"/>
      <c r="G158" s="153"/>
      <c r="H158" s="153"/>
      <c r="I158" s="153"/>
      <c r="J158" s="153"/>
      <c r="K158" s="153"/>
      <c r="L158" s="153"/>
      <c r="M158" s="153"/>
      <c r="N158" s="153"/>
      <c r="O158" s="154"/>
      <c r="P158" s="143"/>
      <c r="Q158" s="136"/>
      <c r="R158" s="143"/>
      <c r="S158" s="143"/>
      <c r="T158" s="143"/>
      <c r="U158" s="143"/>
      <c r="V158" s="143"/>
      <c r="W158" s="143"/>
      <c r="X158" s="143"/>
      <c r="Y158" s="143"/>
      <c r="Z158" s="143"/>
    </row>
    <row r="159" spans="1:26" ht="15.75">
      <c r="A159" s="152"/>
      <c r="B159" s="153"/>
      <c r="C159" s="153"/>
      <c r="D159" s="154"/>
      <c r="E159" s="155"/>
      <c r="F159" s="155"/>
      <c r="G159" s="153"/>
      <c r="H159" s="153"/>
      <c r="I159" s="153"/>
      <c r="J159" s="153"/>
      <c r="K159" s="153"/>
      <c r="L159" s="153"/>
      <c r="M159" s="153"/>
      <c r="N159" s="153"/>
      <c r="O159" s="154"/>
      <c r="P159" s="143"/>
      <c r="Q159" s="136"/>
      <c r="R159" s="143"/>
      <c r="S159" s="143"/>
      <c r="T159" s="143"/>
      <c r="U159" s="143"/>
      <c r="V159" s="143"/>
      <c r="W159" s="143"/>
      <c r="X159" s="143"/>
      <c r="Y159" s="143"/>
      <c r="Z159" s="143"/>
    </row>
    <row r="160" spans="1:26" ht="15.75">
      <c r="A160" s="152"/>
      <c r="B160" s="153"/>
      <c r="C160" s="153"/>
      <c r="D160" s="154"/>
      <c r="E160" s="155"/>
      <c r="F160" s="155"/>
      <c r="G160" s="153"/>
      <c r="H160" s="153"/>
      <c r="I160" s="153"/>
      <c r="J160" s="153"/>
      <c r="K160" s="153"/>
      <c r="L160" s="153"/>
      <c r="M160" s="153"/>
      <c r="N160" s="153"/>
      <c r="O160" s="154"/>
      <c r="P160" s="143"/>
      <c r="Q160" s="136"/>
      <c r="R160" s="143"/>
      <c r="S160" s="143"/>
      <c r="T160" s="143"/>
      <c r="U160" s="143"/>
      <c r="V160" s="143"/>
      <c r="W160" s="143"/>
      <c r="X160" s="143"/>
      <c r="Y160" s="143"/>
      <c r="Z160" s="143"/>
    </row>
    <row r="161" spans="1:26" ht="15.75">
      <c r="A161" s="152"/>
      <c r="B161" s="153"/>
      <c r="C161" s="153"/>
      <c r="D161" s="154"/>
      <c r="E161" s="155"/>
      <c r="F161" s="155"/>
      <c r="G161" s="153"/>
      <c r="H161" s="153"/>
      <c r="I161" s="153"/>
      <c r="J161" s="153"/>
      <c r="K161" s="153"/>
      <c r="L161" s="153"/>
      <c r="M161" s="153"/>
      <c r="N161" s="153"/>
      <c r="O161" s="154"/>
      <c r="P161" s="143"/>
      <c r="Q161" s="136"/>
      <c r="R161" s="143"/>
      <c r="S161" s="143"/>
      <c r="T161" s="143"/>
      <c r="U161" s="143"/>
      <c r="V161" s="143"/>
      <c r="W161" s="143"/>
      <c r="X161" s="143"/>
      <c r="Y161" s="143"/>
      <c r="Z161" s="143"/>
    </row>
    <row r="162" spans="1:26" ht="15.75">
      <c r="A162" s="152"/>
      <c r="B162" s="153"/>
      <c r="C162" s="153"/>
      <c r="D162" s="154"/>
      <c r="E162" s="155"/>
      <c r="F162" s="155"/>
      <c r="G162" s="153"/>
      <c r="H162" s="153"/>
      <c r="I162" s="153"/>
      <c r="J162" s="153"/>
      <c r="K162" s="153"/>
      <c r="L162" s="153"/>
      <c r="M162" s="153"/>
      <c r="N162" s="153"/>
      <c r="O162" s="154"/>
      <c r="P162" s="143"/>
      <c r="Q162" s="136"/>
      <c r="R162" s="143"/>
      <c r="S162" s="143"/>
      <c r="T162" s="143"/>
      <c r="U162" s="143"/>
      <c r="V162" s="143"/>
      <c r="W162" s="143"/>
      <c r="X162" s="143"/>
      <c r="Y162" s="143"/>
      <c r="Z162" s="143"/>
    </row>
    <row r="163" spans="1:26" ht="15.75">
      <c r="A163" s="152"/>
      <c r="B163" s="153"/>
      <c r="C163" s="153"/>
      <c r="D163" s="154"/>
      <c r="E163" s="155"/>
      <c r="F163" s="155"/>
      <c r="G163" s="153"/>
      <c r="H163" s="153"/>
      <c r="I163" s="153"/>
      <c r="J163" s="153"/>
      <c r="K163" s="153"/>
      <c r="L163" s="153"/>
      <c r="M163" s="153"/>
      <c r="N163" s="153"/>
      <c r="O163" s="154"/>
      <c r="P163" s="143"/>
      <c r="Q163" s="136"/>
      <c r="R163" s="143"/>
      <c r="S163" s="143"/>
      <c r="T163" s="143"/>
      <c r="U163" s="143"/>
      <c r="V163" s="143"/>
      <c r="W163" s="143"/>
      <c r="X163" s="143"/>
      <c r="Y163" s="143"/>
      <c r="Z163" s="143"/>
    </row>
    <row r="164" spans="1:26" ht="15.75">
      <c r="A164" s="152"/>
      <c r="B164" s="153"/>
      <c r="C164" s="153"/>
      <c r="D164" s="154"/>
      <c r="E164" s="155"/>
      <c r="F164" s="155"/>
      <c r="G164" s="153"/>
      <c r="H164" s="153"/>
      <c r="I164" s="153"/>
      <c r="J164" s="153"/>
      <c r="K164" s="153"/>
      <c r="L164" s="153"/>
      <c r="M164" s="153"/>
      <c r="N164" s="153"/>
      <c r="O164" s="154"/>
      <c r="P164" s="143"/>
      <c r="Q164" s="136"/>
      <c r="R164" s="143"/>
      <c r="S164" s="143"/>
      <c r="T164" s="143"/>
      <c r="U164" s="143"/>
      <c r="V164" s="143"/>
      <c r="W164" s="143"/>
      <c r="X164" s="143"/>
      <c r="Y164" s="143"/>
      <c r="Z164" s="143"/>
    </row>
    <row r="165" spans="1:26" ht="15.75">
      <c r="A165" s="152"/>
      <c r="B165" s="153"/>
      <c r="C165" s="153"/>
      <c r="D165" s="154"/>
      <c r="E165" s="155"/>
      <c r="F165" s="155"/>
      <c r="G165" s="153"/>
      <c r="H165" s="153"/>
      <c r="I165" s="153"/>
      <c r="J165" s="153"/>
      <c r="K165" s="153"/>
      <c r="L165" s="153"/>
      <c r="M165" s="153"/>
      <c r="N165" s="153"/>
      <c r="O165" s="154"/>
      <c r="P165" s="143"/>
      <c r="Q165" s="136"/>
      <c r="R165" s="143"/>
      <c r="S165" s="143"/>
      <c r="T165" s="143"/>
      <c r="U165" s="143"/>
      <c r="V165" s="143"/>
      <c r="W165" s="143"/>
      <c r="X165" s="143"/>
      <c r="Y165" s="143"/>
      <c r="Z165" s="143"/>
    </row>
    <row r="166" spans="1:26" ht="15.75">
      <c r="A166" s="152"/>
      <c r="B166" s="153"/>
      <c r="C166" s="153"/>
      <c r="D166" s="154"/>
      <c r="E166" s="155"/>
      <c r="F166" s="155"/>
      <c r="G166" s="153"/>
      <c r="H166" s="153"/>
      <c r="I166" s="153"/>
      <c r="J166" s="153"/>
      <c r="K166" s="153"/>
      <c r="L166" s="153"/>
      <c r="M166" s="153"/>
      <c r="N166" s="153"/>
      <c r="O166" s="154"/>
      <c r="P166" s="143"/>
      <c r="Q166" s="136"/>
      <c r="R166" s="143"/>
      <c r="S166" s="143"/>
      <c r="T166" s="143"/>
      <c r="U166" s="143"/>
      <c r="V166" s="143"/>
      <c r="W166" s="143"/>
      <c r="X166" s="143"/>
      <c r="Y166" s="143"/>
      <c r="Z166" s="143"/>
    </row>
    <row r="167" spans="1:26" ht="15.75">
      <c r="A167" s="152"/>
      <c r="B167" s="153"/>
      <c r="C167" s="153"/>
      <c r="D167" s="154"/>
      <c r="E167" s="155"/>
      <c r="F167" s="155"/>
      <c r="G167" s="153"/>
      <c r="H167" s="153"/>
      <c r="I167" s="153"/>
      <c r="J167" s="153"/>
      <c r="K167" s="153"/>
      <c r="L167" s="153"/>
      <c r="M167" s="153"/>
      <c r="N167" s="153"/>
      <c r="O167" s="154"/>
      <c r="P167" s="143"/>
      <c r="Q167" s="136"/>
      <c r="R167" s="143"/>
      <c r="S167" s="143"/>
      <c r="T167" s="143"/>
      <c r="U167" s="143"/>
      <c r="V167" s="143"/>
      <c r="W167" s="143"/>
      <c r="X167" s="143"/>
      <c r="Y167" s="143"/>
      <c r="Z167" s="143"/>
    </row>
    <row r="168" spans="1:26" ht="15.75">
      <c r="A168" s="152"/>
      <c r="B168" s="153"/>
      <c r="C168" s="153"/>
      <c r="D168" s="154"/>
      <c r="E168" s="155"/>
      <c r="F168" s="155"/>
      <c r="G168" s="153"/>
      <c r="H168" s="153"/>
      <c r="I168" s="153"/>
      <c r="J168" s="153"/>
      <c r="K168" s="153"/>
      <c r="L168" s="153"/>
      <c r="M168" s="153"/>
      <c r="N168" s="153"/>
      <c r="O168" s="154"/>
      <c r="P168" s="143"/>
      <c r="Q168" s="136"/>
      <c r="R168" s="143"/>
      <c r="S168" s="143"/>
      <c r="T168" s="143"/>
      <c r="U168" s="143"/>
      <c r="V168" s="143"/>
      <c r="W168" s="143"/>
      <c r="X168" s="143"/>
      <c r="Y168" s="143"/>
      <c r="Z168" s="143"/>
    </row>
    <row r="169" spans="1:26" ht="15.75">
      <c r="A169" s="152"/>
      <c r="B169" s="153"/>
      <c r="C169" s="153"/>
      <c r="D169" s="154"/>
      <c r="E169" s="155"/>
      <c r="F169" s="155"/>
      <c r="G169" s="153"/>
      <c r="H169" s="153"/>
      <c r="I169" s="153"/>
      <c r="J169" s="153"/>
      <c r="K169" s="153"/>
      <c r="L169" s="153"/>
      <c r="M169" s="153"/>
      <c r="N169" s="153"/>
      <c r="O169" s="154"/>
      <c r="P169" s="143"/>
      <c r="Q169" s="136"/>
      <c r="R169" s="143"/>
      <c r="S169" s="143"/>
      <c r="T169" s="143"/>
      <c r="U169" s="143"/>
      <c r="V169" s="143"/>
      <c r="W169" s="143"/>
      <c r="X169" s="143"/>
      <c r="Y169" s="143"/>
      <c r="Z169" s="143"/>
    </row>
    <row r="170" spans="1:26" ht="15.75">
      <c r="A170" s="152"/>
      <c r="B170" s="153"/>
      <c r="C170" s="153"/>
      <c r="D170" s="154"/>
      <c r="E170" s="155"/>
      <c r="F170" s="155"/>
      <c r="G170" s="153"/>
      <c r="H170" s="153"/>
      <c r="I170" s="153"/>
      <c r="J170" s="153"/>
      <c r="K170" s="153"/>
      <c r="L170" s="153"/>
      <c r="M170" s="153"/>
      <c r="N170" s="153"/>
      <c r="O170" s="154"/>
      <c r="P170" s="143"/>
      <c r="Q170" s="136"/>
      <c r="R170" s="143"/>
      <c r="S170" s="143"/>
      <c r="T170" s="143"/>
      <c r="U170" s="143"/>
      <c r="V170" s="143"/>
      <c r="W170" s="143"/>
      <c r="X170" s="143"/>
      <c r="Y170" s="143"/>
      <c r="Z170" s="143"/>
    </row>
    <row r="171" spans="1:26" ht="15.75">
      <c r="A171" s="152"/>
      <c r="B171" s="153"/>
      <c r="C171" s="153"/>
      <c r="D171" s="154"/>
      <c r="E171" s="155"/>
      <c r="F171" s="155"/>
      <c r="G171" s="153"/>
      <c r="H171" s="153"/>
      <c r="I171" s="153"/>
      <c r="J171" s="153"/>
      <c r="K171" s="153"/>
      <c r="L171" s="153"/>
      <c r="M171" s="153"/>
      <c r="N171" s="153"/>
      <c r="O171" s="154"/>
      <c r="P171" s="143"/>
      <c r="Q171" s="136"/>
      <c r="R171" s="143"/>
      <c r="S171" s="143"/>
      <c r="T171" s="143"/>
      <c r="U171" s="143"/>
      <c r="V171" s="143"/>
      <c r="W171" s="143"/>
      <c r="X171" s="143"/>
      <c r="Y171" s="143"/>
      <c r="Z171" s="143"/>
    </row>
    <row r="172" spans="1:26" ht="15.75">
      <c r="A172" s="152"/>
      <c r="B172" s="153"/>
      <c r="C172" s="153"/>
      <c r="D172" s="154"/>
      <c r="E172" s="155"/>
      <c r="F172" s="155"/>
      <c r="G172" s="153"/>
      <c r="H172" s="153"/>
      <c r="I172" s="153"/>
      <c r="J172" s="153"/>
      <c r="K172" s="153"/>
      <c r="L172" s="153"/>
      <c r="M172" s="153"/>
      <c r="N172" s="153"/>
      <c r="O172" s="154"/>
      <c r="P172" s="143"/>
      <c r="Q172" s="136"/>
      <c r="R172" s="143"/>
      <c r="S172" s="143"/>
      <c r="T172" s="143"/>
      <c r="U172" s="143"/>
      <c r="V172" s="143"/>
      <c r="W172" s="143"/>
      <c r="X172" s="143"/>
      <c r="Y172" s="143"/>
      <c r="Z172" s="143"/>
    </row>
    <row r="173" spans="1:26" ht="15.75">
      <c r="A173" s="152"/>
      <c r="B173" s="153"/>
      <c r="C173" s="153"/>
      <c r="D173" s="154"/>
      <c r="E173" s="155"/>
      <c r="F173" s="155"/>
      <c r="G173" s="153"/>
      <c r="H173" s="153"/>
      <c r="I173" s="153"/>
      <c r="J173" s="153"/>
      <c r="K173" s="153"/>
      <c r="L173" s="153"/>
      <c r="M173" s="153"/>
      <c r="N173" s="153"/>
      <c r="O173" s="154"/>
      <c r="P173" s="143"/>
      <c r="Q173" s="136"/>
      <c r="R173" s="143"/>
      <c r="S173" s="143"/>
      <c r="T173" s="143"/>
      <c r="U173" s="143"/>
      <c r="V173" s="143"/>
      <c r="W173" s="143"/>
      <c r="X173" s="143"/>
      <c r="Y173" s="143"/>
      <c r="Z173" s="143"/>
    </row>
    <row r="174" spans="1:26" ht="15.75">
      <c r="A174" s="152"/>
      <c r="B174" s="153"/>
      <c r="C174" s="153"/>
      <c r="D174" s="154"/>
      <c r="E174" s="155"/>
      <c r="F174" s="155"/>
      <c r="G174" s="153"/>
      <c r="H174" s="153"/>
      <c r="I174" s="153"/>
      <c r="J174" s="153"/>
      <c r="K174" s="153"/>
      <c r="L174" s="153"/>
      <c r="M174" s="153"/>
      <c r="N174" s="153"/>
      <c r="O174" s="154"/>
      <c r="P174" s="143"/>
      <c r="Q174" s="136"/>
      <c r="R174" s="143"/>
      <c r="S174" s="143"/>
      <c r="T174" s="143"/>
      <c r="U174" s="143"/>
      <c r="V174" s="143"/>
      <c r="W174" s="143"/>
      <c r="X174" s="143"/>
      <c r="Y174" s="143"/>
      <c r="Z174" s="143"/>
    </row>
    <row r="175" spans="1:26" ht="15.75">
      <c r="A175" s="152"/>
      <c r="B175" s="153"/>
      <c r="C175" s="153"/>
      <c r="D175" s="154"/>
      <c r="E175" s="155"/>
      <c r="F175" s="155"/>
      <c r="G175" s="153"/>
      <c r="H175" s="153"/>
      <c r="I175" s="153"/>
      <c r="J175" s="153"/>
      <c r="K175" s="153"/>
      <c r="L175" s="153"/>
      <c r="M175" s="153"/>
      <c r="N175" s="153"/>
      <c r="O175" s="154"/>
      <c r="P175" s="143"/>
      <c r="Q175" s="136"/>
      <c r="R175" s="143"/>
      <c r="S175" s="143"/>
      <c r="T175" s="143"/>
      <c r="U175" s="143"/>
      <c r="V175" s="143"/>
      <c r="W175" s="143"/>
      <c r="X175" s="143"/>
      <c r="Y175" s="143"/>
      <c r="Z175" s="143"/>
    </row>
    <row r="176" spans="1:26" ht="15.75">
      <c r="A176" s="152"/>
      <c r="B176" s="153"/>
      <c r="C176" s="153"/>
      <c r="D176" s="154"/>
      <c r="E176" s="155"/>
      <c r="F176" s="155"/>
      <c r="G176" s="153"/>
      <c r="H176" s="153"/>
      <c r="I176" s="153"/>
      <c r="J176" s="153"/>
      <c r="K176" s="153"/>
      <c r="L176" s="153"/>
      <c r="M176" s="153"/>
      <c r="N176" s="153"/>
      <c r="O176" s="154"/>
      <c r="P176" s="143"/>
      <c r="Q176" s="136"/>
      <c r="R176" s="143"/>
      <c r="S176" s="143"/>
      <c r="T176" s="143"/>
      <c r="U176" s="143"/>
      <c r="V176" s="143"/>
      <c r="W176" s="143"/>
      <c r="X176" s="143"/>
      <c r="Y176" s="143"/>
      <c r="Z176" s="143"/>
    </row>
    <row r="177" spans="1:26" ht="15.75">
      <c r="A177" s="152"/>
      <c r="B177" s="153"/>
      <c r="C177" s="153"/>
      <c r="D177" s="154"/>
      <c r="E177" s="155"/>
      <c r="F177" s="155"/>
      <c r="G177" s="153"/>
      <c r="H177" s="153"/>
      <c r="I177" s="153"/>
      <c r="J177" s="153"/>
      <c r="K177" s="153"/>
      <c r="L177" s="153"/>
      <c r="M177" s="153"/>
      <c r="N177" s="153"/>
      <c r="O177" s="154"/>
      <c r="P177" s="143"/>
      <c r="Q177" s="136"/>
      <c r="R177" s="143"/>
      <c r="S177" s="143"/>
      <c r="T177" s="143"/>
      <c r="U177" s="143"/>
      <c r="V177" s="143"/>
      <c r="W177" s="143"/>
      <c r="X177" s="143"/>
      <c r="Y177" s="143"/>
      <c r="Z177" s="143"/>
    </row>
    <row r="178" spans="1:26" ht="15.75">
      <c r="A178" s="152"/>
      <c r="B178" s="153"/>
      <c r="C178" s="153"/>
      <c r="D178" s="154"/>
      <c r="E178" s="155"/>
      <c r="F178" s="155"/>
      <c r="G178" s="153"/>
      <c r="H178" s="153"/>
      <c r="I178" s="153"/>
      <c r="J178" s="153"/>
      <c r="K178" s="153"/>
      <c r="L178" s="153"/>
      <c r="M178" s="153"/>
      <c r="N178" s="153"/>
      <c r="O178" s="154"/>
      <c r="P178" s="143"/>
      <c r="Q178" s="136"/>
      <c r="R178" s="143"/>
      <c r="S178" s="143"/>
      <c r="T178" s="143"/>
      <c r="U178" s="143"/>
      <c r="V178" s="143"/>
      <c r="W178" s="143"/>
      <c r="X178" s="143"/>
      <c r="Y178" s="143"/>
      <c r="Z178" s="143"/>
    </row>
    <row r="179" spans="1:26" ht="15.75">
      <c r="A179" s="152"/>
      <c r="B179" s="153"/>
      <c r="C179" s="153"/>
      <c r="D179" s="154"/>
      <c r="E179" s="155"/>
      <c r="F179" s="155"/>
      <c r="G179" s="153"/>
      <c r="H179" s="153"/>
      <c r="I179" s="153"/>
      <c r="J179" s="153"/>
      <c r="K179" s="153"/>
      <c r="L179" s="153"/>
      <c r="M179" s="153"/>
      <c r="N179" s="153"/>
      <c r="O179" s="154"/>
      <c r="P179" s="143"/>
      <c r="Q179" s="136"/>
      <c r="R179" s="143"/>
      <c r="S179" s="143"/>
      <c r="T179" s="143"/>
      <c r="U179" s="143"/>
      <c r="V179" s="143"/>
      <c r="W179" s="143"/>
      <c r="X179" s="143"/>
      <c r="Y179" s="143"/>
      <c r="Z179" s="143"/>
    </row>
    <row r="180" spans="1:26" ht="15.75">
      <c r="A180" s="152"/>
      <c r="B180" s="153"/>
      <c r="C180" s="153"/>
      <c r="D180" s="154"/>
      <c r="E180" s="155"/>
      <c r="F180" s="155"/>
      <c r="G180" s="153"/>
      <c r="H180" s="153"/>
      <c r="I180" s="153"/>
      <c r="J180" s="153"/>
      <c r="K180" s="153"/>
      <c r="L180" s="153"/>
      <c r="M180" s="153"/>
      <c r="N180" s="153"/>
      <c r="O180" s="154"/>
      <c r="P180" s="143"/>
      <c r="Q180" s="136"/>
      <c r="R180" s="143"/>
      <c r="S180" s="143"/>
      <c r="T180" s="143"/>
      <c r="U180" s="143"/>
      <c r="V180" s="143"/>
      <c r="W180" s="143"/>
      <c r="X180" s="143"/>
      <c r="Y180" s="143"/>
      <c r="Z180" s="143"/>
    </row>
    <row r="181" spans="1:26" ht="15.75">
      <c r="A181" s="152"/>
      <c r="B181" s="153"/>
      <c r="C181" s="153"/>
      <c r="D181" s="154"/>
      <c r="E181" s="155"/>
      <c r="F181" s="155"/>
      <c r="G181" s="153"/>
      <c r="H181" s="153"/>
      <c r="I181" s="153"/>
      <c r="J181" s="153"/>
      <c r="K181" s="153"/>
      <c r="L181" s="153"/>
      <c r="M181" s="153"/>
      <c r="N181" s="153"/>
      <c r="O181" s="154"/>
      <c r="P181" s="143"/>
      <c r="Q181" s="136"/>
      <c r="R181" s="143"/>
      <c r="S181" s="143"/>
      <c r="T181" s="143"/>
      <c r="U181" s="143"/>
      <c r="V181" s="143"/>
      <c r="W181" s="143"/>
      <c r="X181" s="143"/>
      <c r="Y181" s="143"/>
      <c r="Z181" s="143"/>
    </row>
    <row r="182" spans="1:26" ht="15.75">
      <c r="A182" s="152"/>
      <c r="B182" s="153"/>
      <c r="C182" s="153"/>
      <c r="D182" s="154"/>
      <c r="E182" s="155"/>
      <c r="F182" s="155"/>
      <c r="G182" s="153"/>
      <c r="H182" s="153"/>
      <c r="I182" s="153"/>
      <c r="J182" s="153"/>
      <c r="K182" s="153"/>
      <c r="L182" s="153"/>
      <c r="M182" s="153"/>
      <c r="N182" s="153"/>
      <c r="O182" s="154"/>
      <c r="P182" s="143"/>
      <c r="Q182" s="136"/>
      <c r="R182" s="143"/>
      <c r="S182" s="143"/>
      <c r="T182" s="143"/>
      <c r="U182" s="143"/>
      <c r="V182" s="143"/>
      <c r="W182" s="143"/>
      <c r="X182" s="143"/>
      <c r="Y182" s="143"/>
      <c r="Z182" s="143"/>
    </row>
    <row r="183" spans="1:26" ht="15.75">
      <c r="A183" s="152"/>
      <c r="B183" s="153"/>
      <c r="C183" s="153"/>
      <c r="D183" s="154"/>
      <c r="E183" s="155"/>
      <c r="F183" s="155"/>
      <c r="G183" s="153"/>
      <c r="H183" s="153"/>
      <c r="I183" s="153"/>
      <c r="J183" s="153"/>
      <c r="K183" s="153"/>
      <c r="L183" s="153"/>
      <c r="M183" s="153"/>
      <c r="N183" s="153"/>
      <c r="O183" s="154"/>
      <c r="P183" s="143"/>
      <c r="Q183" s="136"/>
      <c r="R183" s="143"/>
      <c r="S183" s="143"/>
      <c r="T183" s="143"/>
      <c r="U183" s="143"/>
      <c r="V183" s="143"/>
      <c r="W183" s="143"/>
      <c r="X183" s="143"/>
      <c r="Y183" s="143"/>
      <c r="Z183" s="143"/>
    </row>
    <row r="184" spans="1:26" ht="15.75">
      <c r="A184" s="152"/>
      <c r="B184" s="153"/>
      <c r="C184" s="153"/>
      <c r="D184" s="154"/>
      <c r="E184" s="155"/>
      <c r="F184" s="155"/>
      <c r="G184" s="153"/>
      <c r="H184" s="153"/>
      <c r="I184" s="153"/>
      <c r="J184" s="153"/>
      <c r="K184" s="153"/>
      <c r="L184" s="153"/>
      <c r="M184" s="153"/>
      <c r="N184" s="153"/>
      <c r="O184" s="154"/>
      <c r="P184" s="143"/>
      <c r="Q184" s="136"/>
      <c r="R184" s="143"/>
      <c r="S184" s="143"/>
      <c r="T184" s="143"/>
      <c r="U184" s="143"/>
      <c r="V184" s="143"/>
      <c r="W184" s="143"/>
      <c r="X184" s="143"/>
      <c r="Y184" s="143"/>
      <c r="Z184" s="143"/>
    </row>
    <row r="185" spans="1:26" ht="15.75">
      <c r="A185" s="152"/>
      <c r="B185" s="153"/>
      <c r="C185" s="153"/>
      <c r="D185" s="154"/>
      <c r="E185" s="155"/>
      <c r="F185" s="155"/>
      <c r="G185" s="153"/>
      <c r="H185" s="153"/>
      <c r="I185" s="153"/>
      <c r="J185" s="153"/>
      <c r="K185" s="153"/>
      <c r="L185" s="153"/>
      <c r="M185" s="153"/>
      <c r="N185" s="153"/>
      <c r="O185" s="154"/>
      <c r="P185" s="143"/>
      <c r="Q185" s="136"/>
      <c r="R185" s="143"/>
      <c r="S185" s="143"/>
      <c r="T185" s="143"/>
      <c r="U185" s="143"/>
      <c r="V185" s="143"/>
      <c r="W185" s="143"/>
      <c r="X185" s="143"/>
      <c r="Y185" s="143"/>
      <c r="Z185" s="143"/>
    </row>
    <row r="186" spans="1:26" ht="15.75">
      <c r="A186" s="152"/>
      <c r="B186" s="153"/>
      <c r="C186" s="153"/>
      <c r="D186" s="154"/>
      <c r="E186" s="155"/>
      <c r="F186" s="155"/>
      <c r="G186" s="153"/>
      <c r="H186" s="153"/>
      <c r="I186" s="153"/>
      <c r="J186" s="153"/>
      <c r="K186" s="153"/>
      <c r="L186" s="153"/>
      <c r="M186" s="153"/>
      <c r="N186" s="153"/>
      <c r="O186" s="154"/>
      <c r="P186" s="143"/>
      <c r="Q186" s="136"/>
      <c r="R186" s="143"/>
      <c r="S186" s="143"/>
      <c r="T186" s="143"/>
      <c r="U186" s="143"/>
      <c r="V186" s="143"/>
      <c r="W186" s="143"/>
      <c r="X186" s="143"/>
      <c r="Y186" s="143"/>
      <c r="Z186" s="143"/>
    </row>
    <row r="187" spans="1:26" ht="15.75">
      <c r="A187" s="152"/>
      <c r="B187" s="153"/>
      <c r="C187" s="153"/>
      <c r="D187" s="154"/>
      <c r="E187" s="155"/>
      <c r="F187" s="155"/>
      <c r="G187" s="153"/>
      <c r="H187" s="153"/>
      <c r="I187" s="153"/>
      <c r="J187" s="153"/>
      <c r="K187" s="153"/>
      <c r="L187" s="153"/>
      <c r="M187" s="153"/>
      <c r="N187" s="153"/>
      <c r="O187" s="154"/>
      <c r="P187" s="143"/>
      <c r="Q187" s="136"/>
      <c r="R187" s="143"/>
      <c r="S187" s="143"/>
      <c r="T187" s="143"/>
      <c r="U187" s="143"/>
      <c r="V187" s="143"/>
      <c r="W187" s="143"/>
      <c r="X187" s="143"/>
      <c r="Y187" s="143"/>
      <c r="Z187" s="143"/>
    </row>
    <row r="188" spans="1:26" ht="15.75">
      <c r="A188" s="152"/>
      <c r="B188" s="153"/>
      <c r="C188" s="153"/>
      <c r="D188" s="154"/>
      <c r="E188" s="155"/>
      <c r="F188" s="155"/>
      <c r="G188" s="153"/>
      <c r="H188" s="153"/>
      <c r="I188" s="153"/>
      <c r="J188" s="153"/>
      <c r="K188" s="153"/>
      <c r="L188" s="153"/>
      <c r="M188" s="153"/>
      <c r="N188" s="153"/>
      <c r="O188" s="154"/>
      <c r="P188" s="143"/>
      <c r="Q188" s="136"/>
      <c r="R188" s="143"/>
      <c r="S188" s="143"/>
      <c r="T188" s="143"/>
      <c r="U188" s="143"/>
      <c r="V188" s="143"/>
      <c r="W188" s="143"/>
      <c r="X188" s="143"/>
      <c r="Y188" s="143"/>
      <c r="Z188" s="143"/>
    </row>
    <row r="189" spans="1:26" ht="15.75">
      <c r="A189" s="152"/>
      <c r="B189" s="153"/>
      <c r="C189" s="153"/>
      <c r="D189" s="154"/>
      <c r="E189" s="155"/>
      <c r="F189" s="155"/>
      <c r="G189" s="153"/>
      <c r="H189" s="153"/>
      <c r="I189" s="153"/>
      <c r="J189" s="153"/>
      <c r="K189" s="153"/>
      <c r="L189" s="153"/>
      <c r="M189" s="153"/>
      <c r="N189" s="153"/>
      <c r="O189" s="154"/>
      <c r="P189" s="143"/>
      <c r="Q189" s="136"/>
      <c r="R189" s="143"/>
      <c r="S189" s="143"/>
      <c r="T189" s="143"/>
      <c r="U189" s="143"/>
      <c r="V189" s="143"/>
      <c r="W189" s="143"/>
      <c r="X189" s="143"/>
      <c r="Y189" s="143"/>
      <c r="Z189" s="143"/>
    </row>
    <row r="190" spans="1:26" ht="15.75">
      <c r="A190" s="152"/>
      <c r="B190" s="153"/>
      <c r="C190" s="153"/>
      <c r="D190" s="154"/>
      <c r="E190" s="155"/>
      <c r="F190" s="155"/>
      <c r="G190" s="153"/>
      <c r="H190" s="153"/>
      <c r="I190" s="153"/>
      <c r="J190" s="153"/>
      <c r="K190" s="153"/>
      <c r="L190" s="153"/>
      <c r="M190" s="153"/>
      <c r="N190" s="153"/>
      <c r="O190" s="154"/>
      <c r="P190" s="143"/>
      <c r="Q190" s="136"/>
      <c r="R190" s="143"/>
      <c r="S190" s="143"/>
      <c r="T190" s="143"/>
      <c r="U190" s="143"/>
      <c r="V190" s="143"/>
      <c r="W190" s="143"/>
      <c r="X190" s="143"/>
      <c r="Y190" s="143"/>
      <c r="Z190" s="143"/>
    </row>
    <row r="191" spans="1:26" ht="15.75">
      <c r="A191" s="152"/>
      <c r="B191" s="153"/>
      <c r="C191" s="153"/>
      <c r="D191" s="154"/>
      <c r="E191" s="155"/>
      <c r="F191" s="155"/>
      <c r="G191" s="153"/>
      <c r="H191" s="153"/>
      <c r="I191" s="153"/>
      <c r="J191" s="153"/>
      <c r="K191" s="153"/>
      <c r="L191" s="153"/>
      <c r="M191" s="153"/>
      <c r="N191" s="153"/>
      <c r="O191" s="154"/>
      <c r="P191" s="143"/>
      <c r="Q191" s="136"/>
      <c r="R191" s="143"/>
      <c r="S191" s="143"/>
      <c r="T191" s="143"/>
      <c r="U191" s="143"/>
      <c r="V191" s="143"/>
      <c r="W191" s="143"/>
      <c r="X191" s="143"/>
      <c r="Y191" s="143"/>
      <c r="Z191" s="143"/>
    </row>
    <row r="192" spans="1:26" ht="15.75">
      <c r="A192" s="152"/>
      <c r="B192" s="153"/>
      <c r="C192" s="153"/>
      <c r="D192" s="154"/>
      <c r="E192" s="155"/>
      <c r="F192" s="155"/>
      <c r="G192" s="153"/>
      <c r="H192" s="153"/>
      <c r="I192" s="153"/>
      <c r="J192" s="153"/>
      <c r="K192" s="153"/>
      <c r="L192" s="153"/>
      <c r="M192" s="153"/>
      <c r="N192" s="153"/>
      <c r="O192" s="154"/>
      <c r="P192" s="143"/>
      <c r="Q192" s="136"/>
      <c r="R192" s="143"/>
      <c r="S192" s="143"/>
      <c r="T192" s="143"/>
      <c r="U192" s="143"/>
      <c r="V192" s="143"/>
      <c r="W192" s="143"/>
      <c r="X192" s="143"/>
      <c r="Y192" s="143"/>
      <c r="Z192" s="143"/>
    </row>
    <row r="193" spans="1:26" ht="15.75">
      <c r="A193" s="152"/>
      <c r="B193" s="153"/>
      <c r="C193" s="153"/>
      <c r="D193" s="154"/>
      <c r="E193" s="155"/>
      <c r="F193" s="155"/>
      <c r="G193" s="153"/>
      <c r="H193" s="153"/>
      <c r="I193" s="153"/>
      <c r="J193" s="153"/>
      <c r="K193" s="153"/>
      <c r="L193" s="153"/>
      <c r="M193" s="153"/>
      <c r="N193" s="153"/>
      <c r="O193" s="154"/>
      <c r="P193" s="143"/>
      <c r="Q193" s="136"/>
      <c r="R193" s="143"/>
      <c r="S193" s="143"/>
      <c r="T193" s="143"/>
      <c r="U193" s="143"/>
      <c r="V193" s="143"/>
      <c r="W193" s="143"/>
      <c r="X193" s="143"/>
      <c r="Y193" s="143"/>
      <c r="Z193" s="143"/>
    </row>
    <row r="194" spans="1:26" ht="15.75">
      <c r="A194" s="152"/>
      <c r="B194" s="153"/>
      <c r="C194" s="153"/>
      <c r="D194" s="154"/>
      <c r="E194" s="155"/>
      <c r="F194" s="155"/>
      <c r="G194" s="153"/>
      <c r="H194" s="153"/>
      <c r="I194" s="153"/>
      <c r="J194" s="153"/>
      <c r="K194" s="153"/>
      <c r="L194" s="153"/>
      <c r="M194" s="153"/>
      <c r="N194" s="153"/>
      <c r="O194" s="154"/>
      <c r="P194" s="143"/>
      <c r="Q194" s="136"/>
      <c r="R194" s="143"/>
      <c r="S194" s="143"/>
      <c r="T194" s="143"/>
      <c r="U194" s="143"/>
      <c r="V194" s="143"/>
      <c r="W194" s="143"/>
      <c r="X194" s="143"/>
      <c r="Y194" s="143"/>
      <c r="Z194" s="143"/>
    </row>
    <row r="195" spans="1:26" ht="15.75">
      <c r="A195" s="152"/>
      <c r="B195" s="153"/>
      <c r="C195" s="153"/>
      <c r="D195" s="154"/>
      <c r="E195" s="155"/>
      <c r="F195" s="155"/>
      <c r="G195" s="153"/>
      <c r="H195" s="153"/>
      <c r="I195" s="153"/>
      <c r="J195" s="153"/>
      <c r="K195" s="153"/>
      <c r="L195" s="153"/>
      <c r="M195" s="153"/>
      <c r="N195" s="153"/>
      <c r="O195" s="154"/>
      <c r="P195" s="143"/>
      <c r="Q195" s="136"/>
      <c r="R195" s="143"/>
      <c r="S195" s="143"/>
      <c r="T195" s="143"/>
      <c r="U195" s="143"/>
      <c r="V195" s="143"/>
      <c r="W195" s="143"/>
      <c r="X195" s="143"/>
      <c r="Y195" s="143"/>
      <c r="Z195" s="143"/>
    </row>
    <row r="196" spans="1:26" ht="15.75">
      <c r="A196" s="152"/>
      <c r="B196" s="153"/>
      <c r="C196" s="153"/>
      <c r="D196" s="154"/>
      <c r="E196" s="155"/>
      <c r="F196" s="155"/>
      <c r="G196" s="153"/>
      <c r="H196" s="153"/>
      <c r="I196" s="153"/>
      <c r="J196" s="153"/>
      <c r="K196" s="153"/>
      <c r="L196" s="153"/>
      <c r="M196" s="153"/>
      <c r="N196" s="153"/>
      <c r="O196" s="154"/>
      <c r="P196" s="143"/>
      <c r="Q196" s="136"/>
      <c r="R196" s="143"/>
      <c r="S196" s="143"/>
      <c r="T196" s="143"/>
      <c r="U196" s="143"/>
      <c r="V196" s="143"/>
      <c r="W196" s="143"/>
      <c r="X196" s="143"/>
      <c r="Y196" s="143"/>
      <c r="Z196" s="143"/>
    </row>
    <row r="197" spans="1:26" ht="15.75">
      <c r="A197" s="152"/>
      <c r="B197" s="153"/>
      <c r="C197" s="153"/>
      <c r="D197" s="154"/>
      <c r="E197" s="155"/>
      <c r="F197" s="155"/>
      <c r="G197" s="153"/>
      <c r="H197" s="153"/>
      <c r="I197" s="153"/>
      <c r="J197" s="153"/>
      <c r="K197" s="153"/>
      <c r="L197" s="153"/>
      <c r="M197" s="153"/>
      <c r="N197" s="153"/>
      <c r="O197" s="154"/>
      <c r="P197" s="143"/>
      <c r="Q197" s="136"/>
      <c r="R197" s="143"/>
      <c r="S197" s="143"/>
      <c r="T197" s="143"/>
      <c r="U197" s="143"/>
      <c r="V197" s="143"/>
      <c r="W197" s="143"/>
      <c r="X197" s="143"/>
      <c r="Y197" s="143"/>
      <c r="Z197" s="143"/>
    </row>
    <row r="198" spans="1:26" ht="15.75">
      <c r="A198" s="152"/>
      <c r="B198" s="153"/>
      <c r="C198" s="153"/>
      <c r="D198" s="154"/>
      <c r="E198" s="155"/>
      <c r="F198" s="155"/>
      <c r="G198" s="153"/>
      <c r="H198" s="153"/>
      <c r="I198" s="153"/>
      <c r="J198" s="153"/>
      <c r="K198" s="153"/>
      <c r="L198" s="153"/>
      <c r="M198" s="153"/>
      <c r="N198" s="153"/>
      <c r="O198" s="154"/>
      <c r="P198" s="143"/>
      <c r="Q198" s="136"/>
      <c r="R198" s="143"/>
      <c r="S198" s="143"/>
      <c r="T198" s="143"/>
      <c r="U198" s="143"/>
      <c r="V198" s="143"/>
      <c r="W198" s="143"/>
      <c r="X198" s="143"/>
      <c r="Y198" s="143"/>
      <c r="Z198" s="143"/>
    </row>
    <row r="199" spans="1:26" ht="15.75">
      <c r="A199" s="152"/>
      <c r="B199" s="153"/>
      <c r="C199" s="153"/>
      <c r="D199" s="154"/>
      <c r="E199" s="155"/>
      <c r="F199" s="155"/>
      <c r="G199" s="153"/>
      <c r="H199" s="153"/>
      <c r="I199" s="153"/>
      <c r="J199" s="153"/>
      <c r="K199" s="153"/>
      <c r="L199" s="153"/>
      <c r="M199" s="153"/>
      <c r="N199" s="153"/>
      <c r="O199" s="154"/>
      <c r="P199" s="143"/>
      <c r="Q199" s="136"/>
      <c r="R199" s="143"/>
      <c r="S199" s="143"/>
      <c r="T199" s="143"/>
      <c r="U199" s="143"/>
      <c r="V199" s="143"/>
      <c r="W199" s="143"/>
      <c r="X199" s="143"/>
      <c r="Y199" s="143"/>
      <c r="Z199" s="143"/>
    </row>
    <row r="200" spans="1:26" ht="15.75">
      <c r="A200" s="152"/>
      <c r="B200" s="153"/>
      <c r="C200" s="153"/>
      <c r="D200" s="154"/>
      <c r="E200" s="155"/>
      <c r="F200" s="155"/>
      <c r="G200" s="153"/>
      <c r="H200" s="153"/>
      <c r="I200" s="153"/>
      <c r="J200" s="153"/>
      <c r="K200" s="153"/>
      <c r="L200" s="153"/>
      <c r="M200" s="153"/>
      <c r="N200" s="153"/>
      <c r="O200" s="154"/>
      <c r="P200" s="143"/>
      <c r="Q200" s="136"/>
      <c r="R200" s="143"/>
      <c r="S200" s="143"/>
      <c r="T200" s="143"/>
      <c r="U200" s="143"/>
      <c r="V200" s="143"/>
      <c r="W200" s="143"/>
      <c r="X200" s="143"/>
      <c r="Y200" s="143"/>
      <c r="Z200" s="143"/>
    </row>
    <row r="201" spans="1:26" ht="15.75">
      <c r="A201" s="152"/>
      <c r="B201" s="153"/>
      <c r="C201" s="153"/>
      <c r="D201" s="154"/>
      <c r="E201" s="155"/>
      <c r="F201" s="155"/>
      <c r="G201" s="153"/>
      <c r="H201" s="153"/>
      <c r="I201" s="153"/>
      <c r="J201" s="153"/>
      <c r="K201" s="153"/>
      <c r="L201" s="153"/>
      <c r="M201" s="153"/>
      <c r="N201" s="153"/>
      <c r="O201" s="154"/>
      <c r="P201" s="143"/>
      <c r="Q201" s="136"/>
      <c r="R201" s="143"/>
      <c r="S201" s="143"/>
      <c r="T201" s="143"/>
      <c r="U201" s="143"/>
      <c r="V201" s="143"/>
      <c r="W201" s="143"/>
      <c r="X201" s="143"/>
      <c r="Y201" s="143"/>
      <c r="Z201" s="143"/>
    </row>
    <row r="202" spans="1:26" ht="15.75">
      <c r="A202" s="152"/>
      <c r="B202" s="153"/>
      <c r="C202" s="153"/>
      <c r="D202" s="154"/>
      <c r="E202" s="155"/>
      <c r="F202" s="155"/>
      <c r="G202" s="153"/>
      <c r="H202" s="153"/>
      <c r="I202" s="153"/>
      <c r="J202" s="153"/>
      <c r="K202" s="153"/>
      <c r="L202" s="153"/>
      <c r="M202" s="153"/>
      <c r="N202" s="153"/>
      <c r="O202" s="154"/>
      <c r="P202" s="143"/>
      <c r="Q202" s="136"/>
      <c r="R202" s="143"/>
      <c r="S202" s="143"/>
      <c r="T202" s="143"/>
      <c r="U202" s="143"/>
      <c r="V202" s="143"/>
      <c r="W202" s="143"/>
      <c r="X202" s="143"/>
      <c r="Y202" s="143"/>
      <c r="Z202" s="143"/>
    </row>
    <row r="203" spans="1:26" ht="15.75">
      <c r="A203" s="152"/>
      <c r="B203" s="153"/>
      <c r="C203" s="153"/>
      <c r="D203" s="154"/>
      <c r="E203" s="155"/>
      <c r="F203" s="155"/>
      <c r="G203" s="153"/>
      <c r="H203" s="153"/>
      <c r="I203" s="153"/>
      <c r="J203" s="153"/>
      <c r="K203" s="153"/>
      <c r="L203" s="153"/>
      <c r="M203" s="153"/>
      <c r="N203" s="153"/>
      <c r="O203" s="154"/>
      <c r="P203" s="143"/>
      <c r="Q203" s="136"/>
      <c r="R203" s="143"/>
      <c r="S203" s="143"/>
      <c r="T203" s="143"/>
      <c r="U203" s="143"/>
      <c r="V203" s="143"/>
      <c r="W203" s="143"/>
      <c r="X203" s="143"/>
      <c r="Y203" s="143"/>
      <c r="Z203" s="143"/>
    </row>
    <row r="204" spans="1:26" ht="15.75">
      <c r="A204" s="152"/>
      <c r="B204" s="153"/>
      <c r="C204" s="153"/>
      <c r="D204" s="154"/>
      <c r="E204" s="155"/>
      <c r="F204" s="155"/>
      <c r="G204" s="153"/>
      <c r="H204" s="153"/>
      <c r="I204" s="153"/>
      <c r="J204" s="153"/>
      <c r="K204" s="153"/>
      <c r="L204" s="153"/>
      <c r="M204" s="153"/>
      <c r="N204" s="153"/>
      <c r="O204" s="154"/>
      <c r="P204" s="143"/>
      <c r="Q204" s="136"/>
      <c r="R204" s="143"/>
      <c r="S204" s="143"/>
      <c r="T204" s="143"/>
      <c r="U204" s="143"/>
      <c r="V204" s="143"/>
      <c r="W204" s="143"/>
      <c r="X204" s="143"/>
      <c r="Y204" s="143"/>
      <c r="Z204" s="143"/>
    </row>
    <row r="205" spans="1:26" ht="15.75">
      <c r="A205" s="152"/>
      <c r="B205" s="153"/>
      <c r="C205" s="153"/>
      <c r="D205" s="154"/>
      <c r="E205" s="155"/>
      <c r="F205" s="155"/>
      <c r="G205" s="153"/>
      <c r="H205" s="153"/>
      <c r="I205" s="153"/>
      <c r="J205" s="153"/>
      <c r="K205" s="153"/>
      <c r="L205" s="153"/>
      <c r="M205" s="153"/>
      <c r="N205" s="153"/>
      <c r="O205" s="154"/>
      <c r="P205" s="143"/>
      <c r="Q205" s="136"/>
      <c r="R205" s="143"/>
      <c r="S205" s="143"/>
      <c r="T205" s="143"/>
      <c r="U205" s="143"/>
      <c r="V205" s="143"/>
      <c r="W205" s="143"/>
      <c r="X205" s="143"/>
      <c r="Y205" s="143"/>
      <c r="Z205" s="143"/>
    </row>
    <row r="206" spans="1:26" ht="15.75">
      <c r="A206" s="152"/>
      <c r="B206" s="153"/>
      <c r="C206" s="153"/>
      <c r="D206" s="154"/>
      <c r="E206" s="155"/>
      <c r="F206" s="155"/>
      <c r="G206" s="153"/>
      <c r="H206" s="153"/>
      <c r="I206" s="153"/>
      <c r="J206" s="153"/>
      <c r="K206" s="153"/>
      <c r="L206" s="153"/>
      <c r="M206" s="153"/>
      <c r="N206" s="153"/>
      <c r="O206" s="154"/>
      <c r="P206" s="143"/>
      <c r="Q206" s="136"/>
      <c r="R206" s="143"/>
      <c r="S206" s="143"/>
      <c r="T206" s="143"/>
      <c r="U206" s="143"/>
      <c r="V206" s="143"/>
      <c r="W206" s="143"/>
      <c r="X206" s="143"/>
      <c r="Y206" s="143"/>
      <c r="Z206" s="143"/>
    </row>
    <row r="207" spans="1:26" ht="15.75">
      <c r="A207" s="152"/>
      <c r="B207" s="153"/>
      <c r="C207" s="153"/>
      <c r="D207" s="154"/>
      <c r="E207" s="155"/>
      <c r="F207" s="155"/>
      <c r="G207" s="153"/>
      <c r="H207" s="153"/>
      <c r="I207" s="153"/>
      <c r="J207" s="153"/>
      <c r="K207" s="153"/>
      <c r="L207" s="153"/>
      <c r="M207" s="153"/>
      <c r="N207" s="153"/>
      <c r="O207" s="154"/>
      <c r="P207" s="143"/>
      <c r="Q207" s="136"/>
      <c r="R207" s="143"/>
      <c r="S207" s="143"/>
      <c r="T207" s="143"/>
      <c r="U207" s="143"/>
      <c r="V207" s="143"/>
      <c r="W207" s="143"/>
      <c r="X207" s="143"/>
      <c r="Y207" s="143"/>
      <c r="Z207" s="143"/>
    </row>
    <row r="208" spans="1:26" ht="15.75">
      <c r="A208" s="152"/>
      <c r="B208" s="153"/>
      <c r="C208" s="153"/>
      <c r="D208" s="154"/>
      <c r="E208" s="155"/>
      <c r="F208" s="155"/>
      <c r="G208" s="153"/>
      <c r="H208" s="153"/>
      <c r="I208" s="153"/>
      <c r="J208" s="153"/>
      <c r="K208" s="153"/>
      <c r="L208" s="153"/>
      <c r="M208" s="153"/>
      <c r="N208" s="153"/>
      <c r="O208" s="154"/>
      <c r="P208" s="143"/>
      <c r="Q208" s="136"/>
      <c r="R208" s="143"/>
      <c r="S208" s="143"/>
      <c r="T208" s="143"/>
      <c r="U208" s="143"/>
      <c r="V208" s="143"/>
      <c r="W208" s="143"/>
      <c r="X208" s="143"/>
      <c r="Y208" s="143"/>
      <c r="Z208" s="143"/>
    </row>
    <row r="209" spans="1:26" ht="15.75">
      <c r="A209" s="152"/>
      <c r="B209" s="153"/>
      <c r="C209" s="153"/>
      <c r="D209" s="154"/>
      <c r="E209" s="155"/>
      <c r="F209" s="155"/>
      <c r="G209" s="153"/>
      <c r="H209" s="153"/>
      <c r="I209" s="153"/>
      <c r="J209" s="153"/>
      <c r="K209" s="153"/>
      <c r="L209" s="153"/>
      <c r="M209" s="153"/>
      <c r="N209" s="153"/>
      <c r="O209" s="154"/>
      <c r="P209" s="143"/>
      <c r="Q209" s="136"/>
      <c r="R209" s="143"/>
      <c r="S209" s="143"/>
      <c r="T209" s="143"/>
      <c r="U209" s="143"/>
      <c r="V209" s="143"/>
      <c r="W209" s="143"/>
      <c r="X209" s="143"/>
      <c r="Y209" s="143"/>
      <c r="Z209" s="143"/>
    </row>
    <row r="210" spans="1:26" ht="15.75">
      <c r="A210" s="152"/>
      <c r="B210" s="153"/>
      <c r="C210" s="153"/>
      <c r="D210" s="154"/>
      <c r="E210" s="155"/>
      <c r="F210" s="155"/>
      <c r="G210" s="153"/>
      <c r="H210" s="153"/>
      <c r="I210" s="153"/>
      <c r="J210" s="153"/>
      <c r="K210" s="153"/>
      <c r="L210" s="153"/>
      <c r="M210" s="153"/>
      <c r="N210" s="153"/>
      <c r="O210" s="154"/>
      <c r="P210" s="143"/>
      <c r="Q210" s="136"/>
      <c r="R210" s="143"/>
      <c r="S210" s="143"/>
      <c r="T210" s="143"/>
      <c r="U210" s="143"/>
      <c r="V210" s="143"/>
      <c r="W210" s="143"/>
      <c r="X210" s="143"/>
      <c r="Y210" s="143"/>
      <c r="Z210" s="143"/>
    </row>
    <row r="211" spans="1:26" ht="15.75">
      <c r="A211" s="152"/>
      <c r="B211" s="153"/>
      <c r="C211" s="153"/>
      <c r="D211" s="154"/>
      <c r="E211" s="155"/>
      <c r="F211" s="155"/>
      <c r="G211" s="153"/>
      <c r="H211" s="153"/>
      <c r="I211" s="153"/>
      <c r="J211" s="153"/>
      <c r="K211" s="153"/>
      <c r="L211" s="153"/>
      <c r="M211" s="153"/>
      <c r="N211" s="153"/>
      <c r="O211" s="154"/>
      <c r="P211" s="143"/>
      <c r="Q211" s="136"/>
      <c r="R211" s="143"/>
      <c r="S211" s="143"/>
      <c r="T211" s="143"/>
      <c r="U211" s="143"/>
      <c r="V211" s="143"/>
      <c r="W211" s="143"/>
      <c r="X211" s="143"/>
      <c r="Y211" s="143"/>
      <c r="Z211" s="143"/>
    </row>
    <row r="212" spans="1:26" ht="15.75">
      <c r="A212" s="152"/>
      <c r="B212" s="153"/>
      <c r="C212" s="153"/>
      <c r="D212" s="154"/>
      <c r="E212" s="155"/>
      <c r="F212" s="155"/>
      <c r="G212" s="153"/>
      <c r="H212" s="153"/>
      <c r="I212" s="153"/>
      <c r="J212" s="153"/>
      <c r="K212" s="153"/>
      <c r="L212" s="153"/>
      <c r="M212" s="153"/>
      <c r="N212" s="153"/>
      <c r="O212" s="154"/>
      <c r="P212" s="143"/>
      <c r="Q212" s="136"/>
      <c r="R212" s="143"/>
      <c r="S212" s="143"/>
      <c r="T212" s="143"/>
      <c r="U212" s="143"/>
      <c r="V212" s="143"/>
      <c r="W212" s="143"/>
      <c r="X212" s="143"/>
      <c r="Y212" s="143"/>
      <c r="Z212" s="143"/>
    </row>
    <row r="213" spans="1:26" ht="15.75">
      <c r="A213" s="152"/>
      <c r="B213" s="153"/>
      <c r="C213" s="153"/>
      <c r="D213" s="154"/>
      <c r="E213" s="155"/>
      <c r="F213" s="155"/>
      <c r="G213" s="153"/>
      <c r="H213" s="153"/>
      <c r="I213" s="153"/>
      <c r="J213" s="153"/>
      <c r="K213" s="153"/>
      <c r="L213" s="153"/>
      <c r="M213" s="153"/>
      <c r="N213" s="153"/>
      <c r="O213" s="154"/>
      <c r="P213" s="143"/>
      <c r="Q213" s="136"/>
      <c r="R213" s="143"/>
      <c r="S213" s="143"/>
      <c r="T213" s="143"/>
      <c r="U213" s="143"/>
      <c r="V213" s="143"/>
      <c r="W213" s="143"/>
      <c r="X213" s="143"/>
      <c r="Y213" s="143"/>
      <c r="Z213" s="143"/>
    </row>
    <row r="214" spans="1:26" ht="15.75">
      <c r="A214" s="152"/>
      <c r="B214" s="153"/>
      <c r="C214" s="153"/>
      <c r="D214" s="154"/>
      <c r="E214" s="155"/>
      <c r="F214" s="155"/>
      <c r="G214" s="153"/>
      <c r="H214" s="153"/>
      <c r="I214" s="153"/>
      <c r="J214" s="153"/>
      <c r="K214" s="153"/>
      <c r="L214" s="153"/>
      <c r="M214" s="153"/>
      <c r="N214" s="153"/>
      <c r="O214" s="154"/>
      <c r="P214" s="143"/>
      <c r="Q214" s="136"/>
      <c r="R214" s="143"/>
      <c r="S214" s="143"/>
      <c r="T214" s="143"/>
      <c r="U214" s="143"/>
      <c r="V214" s="143"/>
      <c r="W214" s="143"/>
      <c r="X214" s="143"/>
      <c r="Y214" s="143"/>
      <c r="Z214" s="143"/>
    </row>
    <row r="215" spans="1:26" ht="15.75">
      <c r="A215" s="152"/>
      <c r="B215" s="153"/>
      <c r="C215" s="153"/>
      <c r="D215" s="154"/>
      <c r="E215" s="155"/>
      <c r="F215" s="155"/>
      <c r="G215" s="153"/>
      <c r="H215" s="153"/>
      <c r="I215" s="153"/>
      <c r="J215" s="153"/>
      <c r="K215" s="153"/>
      <c r="L215" s="153"/>
      <c r="M215" s="153"/>
      <c r="N215" s="153"/>
      <c r="O215" s="154"/>
      <c r="P215" s="143"/>
      <c r="Q215" s="136"/>
      <c r="R215" s="143"/>
      <c r="S215" s="143"/>
      <c r="T215" s="143"/>
      <c r="U215" s="143"/>
      <c r="V215" s="143"/>
      <c r="W215" s="143"/>
      <c r="X215" s="143"/>
      <c r="Y215" s="143"/>
      <c r="Z215" s="143"/>
    </row>
    <row r="216" spans="1:26" ht="15.75">
      <c r="A216" s="152"/>
      <c r="B216" s="153"/>
      <c r="C216" s="153"/>
      <c r="D216" s="154"/>
      <c r="E216" s="155"/>
      <c r="F216" s="155"/>
      <c r="G216" s="153"/>
      <c r="H216" s="153"/>
      <c r="I216" s="153"/>
      <c r="J216" s="153"/>
      <c r="K216" s="153"/>
      <c r="L216" s="153"/>
      <c r="M216" s="153"/>
      <c r="N216" s="153"/>
      <c r="O216" s="154"/>
      <c r="P216" s="143"/>
      <c r="Q216" s="136"/>
      <c r="R216" s="143"/>
      <c r="S216" s="143"/>
      <c r="T216" s="143"/>
      <c r="U216" s="143"/>
      <c r="V216" s="143"/>
      <c r="W216" s="143"/>
      <c r="X216" s="143"/>
      <c r="Y216" s="143"/>
      <c r="Z216" s="143"/>
    </row>
    <row r="217" spans="1:26" ht="15.75">
      <c r="A217" s="152"/>
      <c r="B217" s="153"/>
      <c r="C217" s="153"/>
      <c r="D217" s="154"/>
      <c r="E217" s="155"/>
      <c r="F217" s="155"/>
      <c r="G217" s="153"/>
      <c r="H217" s="153"/>
      <c r="I217" s="153"/>
      <c r="J217" s="153"/>
      <c r="K217" s="153"/>
      <c r="L217" s="153"/>
      <c r="M217" s="153"/>
      <c r="N217" s="153"/>
      <c r="O217" s="154"/>
      <c r="P217" s="143"/>
      <c r="Q217" s="136"/>
      <c r="R217" s="143"/>
      <c r="S217" s="143"/>
      <c r="T217" s="143"/>
      <c r="U217" s="143"/>
      <c r="V217" s="143"/>
      <c r="W217" s="143"/>
      <c r="X217" s="143"/>
      <c r="Y217" s="143"/>
      <c r="Z217" s="143"/>
    </row>
    <row r="218" spans="1:26" ht="15.75">
      <c r="A218" s="152"/>
      <c r="B218" s="153"/>
      <c r="C218" s="153"/>
      <c r="D218" s="154"/>
      <c r="E218" s="155"/>
      <c r="F218" s="155"/>
      <c r="G218" s="153"/>
      <c r="H218" s="153"/>
      <c r="I218" s="153"/>
      <c r="J218" s="153"/>
      <c r="K218" s="153"/>
      <c r="L218" s="153"/>
      <c r="M218" s="153"/>
      <c r="N218" s="153"/>
      <c r="O218" s="154"/>
      <c r="P218" s="143"/>
      <c r="Q218" s="136"/>
      <c r="R218" s="143"/>
      <c r="S218" s="143"/>
      <c r="T218" s="143"/>
      <c r="U218" s="143"/>
      <c r="V218" s="143"/>
      <c r="W218" s="143"/>
      <c r="X218" s="143"/>
      <c r="Y218" s="143"/>
      <c r="Z218" s="143"/>
    </row>
    <row r="219" spans="1:26" ht="15.75">
      <c r="A219" s="152"/>
      <c r="B219" s="153"/>
      <c r="C219" s="153"/>
      <c r="D219" s="154"/>
      <c r="E219" s="155"/>
      <c r="F219" s="155"/>
      <c r="G219" s="153"/>
      <c r="H219" s="153"/>
      <c r="I219" s="153"/>
      <c r="J219" s="153"/>
      <c r="K219" s="153"/>
      <c r="L219" s="153"/>
      <c r="M219" s="153"/>
      <c r="N219" s="153"/>
      <c r="O219" s="154"/>
      <c r="P219" s="143"/>
      <c r="Q219" s="136"/>
      <c r="R219" s="143"/>
      <c r="S219" s="143"/>
      <c r="T219" s="143"/>
      <c r="U219" s="143"/>
      <c r="V219" s="143"/>
      <c r="W219" s="143"/>
      <c r="X219" s="143"/>
      <c r="Y219" s="143"/>
      <c r="Z219" s="143"/>
    </row>
    <row r="220" spans="1:26" ht="15.75">
      <c r="A220" s="152"/>
      <c r="B220" s="153"/>
      <c r="C220" s="153"/>
      <c r="D220" s="154"/>
      <c r="E220" s="155"/>
      <c r="F220" s="155"/>
      <c r="G220" s="153"/>
      <c r="H220" s="153"/>
      <c r="I220" s="153"/>
      <c r="J220" s="153"/>
      <c r="K220" s="153"/>
      <c r="L220" s="153"/>
      <c r="M220" s="153"/>
      <c r="N220" s="153"/>
      <c r="O220" s="154"/>
      <c r="P220" s="143"/>
      <c r="Q220" s="136"/>
      <c r="R220" s="143"/>
      <c r="S220" s="143"/>
      <c r="T220" s="143"/>
      <c r="U220" s="143"/>
      <c r="V220" s="143"/>
      <c r="W220" s="143"/>
      <c r="X220" s="143"/>
      <c r="Y220" s="143"/>
      <c r="Z220" s="143"/>
    </row>
    <row r="221" spans="1:26" ht="15.75">
      <c r="A221" s="152"/>
      <c r="B221" s="153"/>
      <c r="C221" s="153"/>
      <c r="D221" s="154"/>
      <c r="E221" s="155"/>
      <c r="F221" s="155"/>
      <c r="G221" s="153"/>
      <c r="H221" s="153"/>
      <c r="I221" s="153"/>
      <c r="J221" s="153"/>
      <c r="K221" s="153"/>
      <c r="L221" s="153"/>
      <c r="M221" s="153"/>
      <c r="N221" s="153"/>
      <c r="O221" s="154"/>
      <c r="P221" s="143"/>
      <c r="Q221" s="136"/>
      <c r="R221" s="143"/>
      <c r="S221" s="143"/>
      <c r="T221" s="143"/>
      <c r="U221" s="143"/>
      <c r="V221" s="143"/>
      <c r="W221" s="143"/>
      <c r="X221" s="143"/>
      <c r="Y221" s="143"/>
      <c r="Z221" s="143"/>
    </row>
    <row r="222" spans="1:26" ht="15.75">
      <c r="A222" s="152"/>
      <c r="B222" s="153"/>
      <c r="C222" s="153"/>
      <c r="D222" s="154"/>
      <c r="E222" s="155"/>
      <c r="F222" s="155"/>
      <c r="G222" s="153"/>
      <c r="H222" s="153"/>
      <c r="I222" s="153"/>
      <c r="J222" s="153"/>
      <c r="K222" s="153"/>
      <c r="L222" s="153"/>
      <c r="M222" s="153"/>
      <c r="N222" s="153"/>
      <c r="O222" s="154"/>
      <c r="P222" s="143"/>
      <c r="Q222" s="136"/>
      <c r="R222" s="143"/>
      <c r="S222" s="143"/>
      <c r="T222" s="143"/>
      <c r="U222" s="143"/>
      <c r="V222" s="143"/>
      <c r="W222" s="143"/>
      <c r="X222" s="143"/>
      <c r="Y222" s="143"/>
      <c r="Z222" s="143"/>
    </row>
    <row r="223" spans="1:26" ht="15.75">
      <c r="A223" s="152"/>
      <c r="B223" s="153"/>
      <c r="C223" s="153"/>
      <c r="D223" s="154"/>
      <c r="E223" s="155"/>
      <c r="F223" s="155"/>
      <c r="G223" s="153"/>
      <c r="H223" s="153"/>
      <c r="I223" s="153"/>
      <c r="J223" s="153"/>
      <c r="K223" s="153"/>
      <c r="L223" s="153"/>
      <c r="M223" s="153"/>
      <c r="N223" s="153"/>
      <c r="O223" s="154"/>
      <c r="P223" s="143"/>
      <c r="Q223" s="136"/>
      <c r="R223" s="143"/>
      <c r="S223" s="143"/>
      <c r="T223" s="143"/>
      <c r="U223" s="143"/>
      <c r="V223" s="143"/>
      <c r="W223" s="143"/>
      <c r="X223" s="143"/>
      <c r="Y223" s="143"/>
      <c r="Z223" s="143"/>
    </row>
    <row r="224" spans="1:26" ht="15.75">
      <c r="A224" s="152"/>
      <c r="B224" s="153"/>
      <c r="C224" s="153"/>
      <c r="D224" s="154"/>
      <c r="E224" s="155"/>
      <c r="F224" s="155"/>
      <c r="G224" s="153"/>
      <c r="H224" s="153"/>
      <c r="I224" s="153"/>
      <c r="J224" s="153"/>
      <c r="K224" s="153"/>
      <c r="L224" s="153"/>
      <c r="M224" s="153"/>
      <c r="N224" s="153"/>
      <c r="O224" s="154"/>
      <c r="P224" s="143"/>
      <c r="Q224" s="136"/>
      <c r="R224" s="143"/>
      <c r="S224" s="143"/>
      <c r="T224" s="143"/>
      <c r="U224" s="143"/>
      <c r="V224" s="143"/>
      <c r="W224" s="143"/>
      <c r="X224" s="143"/>
      <c r="Y224" s="143"/>
      <c r="Z224" s="143"/>
    </row>
    <row r="225" spans="1:26" ht="15.75">
      <c r="A225" s="152"/>
      <c r="B225" s="153"/>
      <c r="C225" s="153"/>
      <c r="D225" s="154"/>
      <c r="E225" s="155"/>
      <c r="F225" s="155"/>
      <c r="G225" s="153"/>
      <c r="H225" s="153"/>
      <c r="I225" s="153"/>
      <c r="J225" s="153"/>
      <c r="K225" s="153"/>
      <c r="L225" s="153"/>
      <c r="M225" s="153"/>
      <c r="N225" s="153"/>
      <c r="O225" s="154"/>
      <c r="P225" s="143"/>
      <c r="Q225" s="136"/>
      <c r="R225" s="143"/>
      <c r="S225" s="143"/>
      <c r="T225" s="143"/>
      <c r="U225" s="143"/>
      <c r="V225" s="143"/>
      <c r="W225" s="143"/>
      <c r="X225" s="143"/>
      <c r="Y225" s="143"/>
      <c r="Z225" s="143"/>
    </row>
    <row r="226" spans="1:26" ht="15.75">
      <c r="A226" s="152"/>
      <c r="B226" s="153"/>
      <c r="C226" s="153"/>
      <c r="D226" s="154"/>
      <c r="E226" s="155"/>
      <c r="F226" s="155"/>
      <c r="G226" s="153"/>
      <c r="H226" s="153"/>
      <c r="I226" s="153"/>
      <c r="J226" s="153"/>
      <c r="K226" s="153"/>
      <c r="L226" s="153"/>
      <c r="M226" s="153"/>
      <c r="N226" s="153"/>
      <c r="O226" s="154"/>
      <c r="P226" s="143"/>
      <c r="Q226" s="136"/>
      <c r="R226" s="143"/>
      <c r="S226" s="143"/>
      <c r="T226" s="143"/>
      <c r="U226" s="143"/>
      <c r="V226" s="143"/>
      <c r="W226" s="143"/>
      <c r="X226" s="143"/>
      <c r="Y226" s="143"/>
      <c r="Z226" s="143"/>
    </row>
    <row r="227" spans="1:26" ht="15.75">
      <c r="A227" s="152"/>
      <c r="B227" s="153"/>
      <c r="C227" s="153"/>
      <c r="D227" s="154"/>
      <c r="E227" s="155"/>
      <c r="F227" s="155"/>
      <c r="G227" s="153"/>
      <c r="H227" s="153"/>
      <c r="I227" s="153"/>
      <c r="J227" s="153"/>
      <c r="K227" s="153"/>
      <c r="L227" s="153"/>
      <c r="M227" s="153"/>
      <c r="N227" s="153"/>
      <c r="O227" s="154"/>
      <c r="P227" s="143"/>
      <c r="Q227" s="136"/>
      <c r="R227" s="143"/>
      <c r="S227" s="143"/>
      <c r="T227" s="143"/>
      <c r="U227" s="143"/>
      <c r="V227" s="143"/>
      <c r="W227" s="143"/>
      <c r="X227" s="143"/>
      <c r="Y227" s="143"/>
      <c r="Z227" s="143"/>
    </row>
    <row r="228" spans="1:26" ht="15.75">
      <c r="A228" s="152"/>
      <c r="B228" s="153"/>
      <c r="C228" s="153"/>
      <c r="D228" s="154"/>
      <c r="E228" s="155"/>
      <c r="F228" s="155"/>
      <c r="G228" s="153"/>
      <c r="H228" s="153"/>
      <c r="I228" s="153"/>
      <c r="J228" s="153"/>
      <c r="K228" s="153"/>
      <c r="L228" s="153"/>
      <c r="M228" s="153"/>
      <c r="N228" s="153"/>
      <c r="O228" s="154"/>
      <c r="P228" s="143"/>
      <c r="Q228" s="136"/>
      <c r="R228" s="143"/>
      <c r="S228" s="143"/>
      <c r="T228" s="143"/>
      <c r="U228" s="143"/>
      <c r="V228" s="143"/>
      <c r="W228" s="143"/>
      <c r="X228" s="143"/>
      <c r="Y228" s="143"/>
      <c r="Z228" s="143"/>
    </row>
    <row r="229" spans="1:26" ht="15.75">
      <c r="A229" s="152"/>
      <c r="B229" s="153"/>
      <c r="C229" s="153"/>
      <c r="D229" s="154"/>
      <c r="E229" s="155"/>
      <c r="F229" s="155"/>
      <c r="G229" s="153"/>
      <c r="H229" s="153"/>
      <c r="I229" s="153"/>
      <c r="J229" s="153"/>
      <c r="K229" s="153"/>
      <c r="L229" s="153"/>
      <c r="M229" s="153"/>
      <c r="N229" s="153"/>
      <c r="O229" s="154"/>
      <c r="P229" s="143"/>
      <c r="Q229" s="136"/>
      <c r="R229" s="143"/>
      <c r="S229" s="143"/>
      <c r="T229" s="143"/>
      <c r="U229" s="143"/>
      <c r="V229" s="143"/>
      <c r="W229" s="143"/>
      <c r="X229" s="143"/>
      <c r="Y229" s="143"/>
      <c r="Z229" s="143"/>
    </row>
    <row r="230" spans="1:26" ht="15.75">
      <c r="A230" s="152"/>
      <c r="B230" s="153"/>
      <c r="C230" s="153"/>
      <c r="D230" s="154"/>
      <c r="E230" s="155"/>
      <c r="F230" s="155"/>
      <c r="G230" s="153"/>
      <c r="H230" s="153"/>
      <c r="I230" s="153"/>
      <c r="J230" s="153"/>
      <c r="K230" s="153"/>
      <c r="L230" s="153"/>
      <c r="M230" s="153"/>
      <c r="N230" s="153"/>
      <c r="O230" s="154"/>
      <c r="P230" s="143"/>
      <c r="Q230" s="136"/>
      <c r="R230" s="143"/>
      <c r="S230" s="143"/>
      <c r="T230" s="143"/>
      <c r="U230" s="143"/>
      <c r="V230" s="143"/>
      <c r="W230" s="143"/>
      <c r="X230" s="143"/>
      <c r="Y230" s="143"/>
      <c r="Z230" s="143"/>
    </row>
    <row r="231" spans="1:26" ht="15.75">
      <c r="A231" s="152"/>
      <c r="B231" s="153"/>
      <c r="C231" s="153"/>
      <c r="D231" s="154"/>
      <c r="E231" s="155"/>
      <c r="F231" s="155"/>
      <c r="G231" s="153"/>
      <c r="H231" s="153"/>
      <c r="I231" s="153"/>
      <c r="J231" s="153"/>
      <c r="K231" s="153"/>
      <c r="L231" s="153"/>
      <c r="M231" s="153"/>
      <c r="N231" s="153"/>
      <c r="O231" s="154"/>
      <c r="P231" s="143"/>
      <c r="Q231" s="136"/>
      <c r="R231" s="143"/>
      <c r="S231" s="143"/>
      <c r="T231" s="143"/>
      <c r="U231" s="143"/>
      <c r="V231" s="143"/>
      <c r="W231" s="143"/>
      <c r="X231" s="143"/>
      <c r="Y231" s="143"/>
      <c r="Z231" s="143"/>
    </row>
    <row r="232" spans="1:26" ht="15.75">
      <c r="A232" s="152"/>
      <c r="B232" s="153"/>
      <c r="C232" s="153"/>
      <c r="D232" s="154"/>
      <c r="E232" s="155"/>
      <c r="F232" s="155"/>
      <c r="G232" s="153"/>
      <c r="H232" s="153"/>
      <c r="I232" s="153"/>
      <c r="J232" s="153"/>
      <c r="K232" s="153"/>
      <c r="L232" s="153"/>
      <c r="M232" s="153"/>
      <c r="N232" s="153"/>
      <c r="O232" s="154"/>
      <c r="P232" s="143"/>
      <c r="Q232" s="136"/>
      <c r="R232" s="143"/>
      <c r="S232" s="143"/>
      <c r="T232" s="143"/>
      <c r="U232" s="143"/>
      <c r="V232" s="143"/>
      <c r="W232" s="143"/>
      <c r="X232" s="143"/>
      <c r="Y232" s="143"/>
      <c r="Z232" s="143"/>
    </row>
    <row r="233" spans="1:26" ht="15.75">
      <c r="A233" s="152"/>
      <c r="B233" s="153"/>
      <c r="C233" s="153"/>
      <c r="D233" s="154"/>
      <c r="E233" s="155"/>
      <c r="F233" s="155"/>
      <c r="G233" s="153"/>
      <c r="H233" s="153"/>
      <c r="I233" s="153"/>
      <c r="J233" s="153"/>
      <c r="K233" s="153"/>
      <c r="L233" s="153"/>
      <c r="M233" s="153"/>
      <c r="N233" s="153"/>
      <c r="O233" s="154"/>
      <c r="P233" s="143"/>
      <c r="Q233" s="136"/>
      <c r="R233" s="143"/>
      <c r="S233" s="143"/>
      <c r="T233" s="143"/>
      <c r="U233" s="143"/>
      <c r="V233" s="143"/>
      <c r="W233" s="143"/>
      <c r="X233" s="143"/>
      <c r="Y233" s="143"/>
      <c r="Z233" s="143"/>
    </row>
    <row r="234" spans="1:26" ht="15.75">
      <c r="A234" s="152"/>
      <c r="B234" s="153"/>
      <c r="C234" s="153"/>
      <c r="D234" s="154"/>
      <c r="E234" s="155"/>
      <c r="F234" s="155"/>
      <c r="G234" s="153"/>
      <c r="H234" s="153"/>
      <c r="I234" s="153"/>
      <c r="J234" s="153"/>
      <c r="K234" s="153"/>
      <c r="L234" s="153"/>
      <c r="M234" s="153"/>
      <c r="N234" s="153"/>
      <c r="O234" s="154"/>
      <c r="P234" s="143"/>
      <c r="Q234" s="136"/>
      <c r="R234" s="143"/>
      <c r="S234" s="143"/>
      <c r="T234" s="143"/>
      <c r="U234" s="143"/>
      <c r="V234" s="143"/>
      <c r="W234" s="143"/>
      <c r="X234" s="143"/>
      <c r="Y234" s="143"/>
      <c r="Z234" s="143"/>
    </row>
    <row r="235" spans="1:26" ht="15.75">
      <c r="A235" s="152"/>
      <c r="B235" s="153"/>
      <c r="C235" s="153"/>
      <c r="D235" s="154"/>
      <c r="E235" s="155"/>
      <c r="F235" s="155"/>
      <c r="G235" s="153"/>
      <c r="H235" s="153"/>
      <c r="I235" s="153"/>
      <c r="J235" s="153"/>
      <c r="K235" s="153"/>
      <c r="L235" s="153"/>
      <c r="M235" s="153"/>
      <c r="N235" s="153"/>
      <c r="O235" s="154"/>
      <c r="P235" s="143"/>
      <c r="Q235" s="136"/>
      <c r="R235" s="143"/>
      <c r="S235" s="143"/>
      <c r="T235" s="143"/>
      <c r="U235" s="143"/>
      <c r="V235" s="143"/>
      <c r="W235" s="143"/>
      <c r="X235" s="143"/>
      <c r="Y235" s="143"/>
      <c r="Z235" s="143"/>
    </row>
    <row r="236" spans="1:26" ht="15.75">
      <c r="A236" s="152"/>
      <c r="B236" s="153"/>
      <c r="C236" s="153"/>
      <c r="D236" s="154"/>
      <c r="E236" s="155"/>
      <c r="F236" s="155"/>
      <c r="G236" s="153"/>
      <c r="H236" s="153"/>
      <c r="I236" s="153"/>
      <c r="J236" s="153"/>
      <c r="K236" s="153"/>
      <c r="L236" s="153"/>
      <c r="M236" s="153"/>
      <c r="N236" s="153"/>
      <c r="O236" s="154"/>
      <c r="P236" s="143"/>
      <c r="Q236" s="136"/>
      <c r="R236" s="143"/>
      <c r="S236" s="143"/>
      <c r="T236" s="143"/>
      <c r="U236" s="143"/>
      <c r="V236" s="143"/>
      <c r="W236" s="143"/>
      <c r="X236" s="143"/>
      <c r="Y236" s="143"/>
      <c r="Z236" s="143"/>
    </row>
    <row r="237" spans="1:26" ht="15.75">
      <c r="A237" s="152"/>
      <c r="B237" s="153"/>
      <c r="C237" s="153"/>
      <c r="D237" s="154"/>
      <c r="E237" s="155"/>
      <c r="F237" s="155"/>
      <c r="G237" s="153"/>
      <c r="H237" s="153"/>
      <c r="I237" s="153"/>
      <c r="J237" s="153"/>
      <c r="K237" s="153"/>
      <c r="L237" s="153"/>
      <c r="M237" s="153"/>
      <c r="N237" s="153"/>
      <c r="O237" s="154"/>
      <c r="P237" s="143"/>
      <c r="Q237" s="136"/>
      <c r="R237" s="143"/>
      <c r="S237" s="143"/>
      <c r="T237" s="143"/>
      <c r="U237" s="143"/>
      <c r="V237" s="143"/>
      <c r="W237" s="143"/>
      <c r="X237" s="143"/>
      <c r="Y237" s="143"/>
      <c r="Z237" s="143"/>
    </row>
    <row r="238" spans="1:26" ht="15.75">
      <c r="A238" s="152"/>
      <c r="B238" s="153"/>
      <c r="C238" s="153"/>
      <c r="D238" s="154"/>
      <c r="E238" s="155"/>
      <c r="F238" s="155"/>
      <c r="G238" s="153"/>
      <c r="H238" s="153"/>
      <c r="I238" s="153"/>
      <c r="J238" s="153"/>
      <c r="K238" s="153"/>
      <c r="L238" s="153"/>
      <c r="M238" s="153"/>
      <c r="N238" s="153"/>
      <c r="O238" s="154"/>
      <c r="P238" s="143"/>
      <c r="Q238" s="136"/>
      <c r="R238" s="143"/>
      <c r="S238" s="143"/>
      <c r="T238" s="143"/>
      <c r="U238" s="143"/>
      <c r="V238" s="143"/>
      <c r="W238" s="143"/>
      <c r="X238" s="143"/>
      <c r="Y238" s="143"/>
      <c r="Z238" s="143"/>
    </row>
    <row r="239" spans="1:26" ht="15.75">
      <c r="A239" s="152"/>
      <c r="B239" s="153"/>
      <c r="C239" s="153"/>
      <c r="D239" s="154"/>
      <c r="E239" s="155"/>
      <c r="F239" s="155"/>
      <c r="G239" s="153"/>
      <c r="H239" s="153"/>
      <c r="I239" s="153"/>
      <c r="J239" s="153"/>
      <c r="K239" s="153"/>
      <c r="L239" s="153"/>
      <c r="M239" s="153"/>
      <c r="N239" s="153"/>
      <c r="O239" s="154"/>
      <c r="P239" s="143"/>
      <c r="Q239" s="136"/>
      <c r="R239" s="143"/>
      <c r="S239" s="143"/>
      <c r="T239" s="143"/>
      <c r="U239" s="143"/>
      <c r="V239" s="143"/>
      <c r="W239" s="143"/>
      <c r="X239" s="143"/>
      <c r="Y239" s="143"/>
      <c r="Z239" s="143"/>
    </row>
    <row r="240" spans="1:26" ht="15.75">
      <c r="A240" s="152"/>
      <c r="B240" s="153"/>
      <c r="C240" s="153"/>
      <c r="D240" s="154"/>
      <c r="E240" s="155"/>
      <c r="F240" s="155"/>
      <c r="G240" s="153"/>
      <c r="H240" s="153"/>
      <c r="I240" s="153"/>
      <c r="J240" s="153"/>
      <c r="K240" s="153"/>
      <c r="L240" s="153"/>
      <c r="M240" s="153"/>
      <c r="N240" s="153"/>
      <c r="O240" s="154"/>
      <c r="P240" s="143"/>
      <c r="Q240" s="136"/>
      <c r="R240" s="143"/>
      <c r="S240" s="143"/>
      <c r="T240" s="143"/>
      <c r="U240" s="143"/>
      <c r="V240" s="143"/>
      <c r="W240" s="143"/>
      <c r="X240" s="143"/>
      <c r="Y240" s="143"/>
      <c r="Z240" s="143"/>
    </row>
    <row r="241" spans="1:26" ht="15.75">
      <c r="A241" s="152"/>
      <c r="B241" s="153"/>
      <c r="C241" s="153"/>
      <c r="D241" s="154"/>
      <c r="E241" s="155"/>
      <c r="F241" s="155"/>
      <c r="G241" s="153"/>
      <c r="H241" s="153"/>
      <c r="I241" s="153"/>
      <c r="J241" s="153"/>
      <c r="K241" s="153"/>
      <c r="L241" s="153"/>
      <c r="M241" s="153"/>
      <c r="N241" s="153"/>
      <c r="O241" s="154"/>
      <c r="P241" s="143"/>
      <c r="Q241" s="136"/>
      <c r="R241" s="143"/>
      <c r="S241" s="143"/>
      <c r="T241" s="143"/>
      <c r="U241" s="143"/>
      <c r="V241" s="143"/>
      <c r="W241" s="143"/>
      <c r="X241" s="143"/>
      <c r="Y241" s="143"/>
      <c r="Z241" s="143"/>
    </row>
    <row r="242" spans="1:26" ht="15.75">
      <c r="A242" s="152"/>
      <c r="B242" s="153"/>
      <c r="C242" s="153"/>
      <c r="D242" s="154"/>
      <c r="E242" s="155"/>
      <c r="F242" s="155"/>
      <c r="G242" s="153"/>
      <c r="H242" s="153"/>
      <c r="I242" s="153"/>
      <c r="J242" s="153"/>
      <c r="K242" s="153"/>
      <c r="L242" s="153"/>
      <c r="M242" s="153"/>
      <c r="N242" s="153"/>
      <c r="O242" s="154"/>
      <c r="P242" s="143"/>
      <c r="Q242" s="136"/>
      <c r="R242" s="143"/>
      <c r="S242" s="143"/>
      <c r="T242" s="143"/>
      <c r="U242" s="143"/>
      <c r="V242" s="143"/>
      <c r="W242" s="143"/>
      <c r="X242" s="143"/>
      <c r="Y242" s="143"/>
      <c r="Z242" s="143"/>
    </row>
    <row r="243" spans="1:26" ht="15.75">
      <c r="A243" s="152"/>
      <c r="B243" s="153"/>
      <c r="C243" s="153"/>
      <c r="D243" s="154"/>
      <c r="E243" s="155"/>
      <c r="F243" s="155"/>
      <c r="G243" s="153"/>
      <c r="H243" s="153"/>
      <c r="I243" s="153"/>
      <c r="J243" s="153"/>
      <c r="K243" s="153"/>
      <c r="L243" s="153"/>
      <c r="M243" s="153"/>
      <c r="N243" s="153"/>
      <c r="O243" s="154"/>
      <c r="P243" s="143"/>
      <c r="Q243" s="136"/>
      <c r="R243" s="143"/>
      <c r="S243" s="143"/>
      <c r="T243" s="143"/>
      <c r="U243" s="143"/>
      <c r="V243" s="143"/>
      <c r="W243" s="143"/>
      <c r="X243" s="143"/>
      <c r="Y243" s="143"/>
      <c r="Z243" s="143"/>
    </row>
    <row r="244" spans="1:26" ht="15.75">
      <c r="A244" s="152"/>
      <c r="B244" s="153"/>
      <c r="C244" s="153"/>
      <c r="D244" s="154"/>
      <c r="E244" s="155"/>
      <c r="F244" s="155"/>
      <c r="G244" s="153"/>
      <c r="H244" s="153"/>
      <c r="I244" s="153"/>
      <c r="J244" s="153"/>
      <c r="K244" s="153"/>
      <c r="L244" s="153"/>
      <c r="M244" s="153"/>
      <c r="N244" s="153"/>
      <c r="O244" s="154"/>
      <c r="P244" s="143"/>
      <c r="Q244" s="136"/>
      <c r="R244" s="143"/>
      <c r="S244" s="143"/>
      <c r="T244" s="143"/>
      <c r="U244" s="143"/>
      <c r="V244" s="143"/>
      <c r="W244" s="143"/>
      <c r="X244" s="143"/>
      <c r="Y244" s="143"/>
      <c r="Z244" s="143"/>
    </row>
    <row r="245" spans="1:26" ht="15.75">
      <c r="A245" s="152"/>
      <c r="B245" s="153"/>
      <c r="C245" s="153"/>
      <c r="D245" s="154"/>
      <c r="E245" s="155"/>
      <c r="F245" s="155"/>
      <c r="G245" s="153"/>
      <c r="H245" s="153"/>
      <c r="I245" s="153"/>
      <c r="J245" s="153"/>
      <c r="K245" s="153"/>
      <c r="L245" s="153"/>
      <c r="M245" s="153"/>
      <c r="N245" s="153"/>
      <c r="O245" s="154"/>
      <c r="P245" s="143"/>
      <c r="Q245" s="136"/>
      <c r="R245" s="143"/>
      <c r="S245" s="143"/>
      <c r="T245" s="143"/>
      <c r="U245" s="143"/>
      <c r="V245" s="143"/>
      <c r="W245" s="143"/>
      <c r="X245" s="143"/>
      <c r="Y245" s="143"/>
      <c r="Z245" s="143"/>
    </row>
    <row r="246" spans="1:26" ht="15.75">
      <c r="A246" s="152"/>
      <c r="B246" s="153"/>
      <c r="C246" s="153"/>
      <c r="D246" s="154"/>
      <c r="E246" s="155"/>
      <c r="F246" s="155"/>
      <c r="G246" s="153"/>
      <c r="H246" s="153"/>
      <c r="I246" s="153"/>
      <c r="J246" s="153"/>
      <c r="K246" s="153"/>
      <c r="L246" s="153"/>
      <c r="M246" s="153"/>
      <c r="N246" s="153"/>
      <c r="O246" s="154"/>
      <c r="P246" s="143"/>
      <c r="Q246" s="136"/>
      <c r="R246" s="143"/>
      <c r="S246" s="143"/>
      <c r="T246" s="143"/>
      <c r="U246" s="143"/>
      <c r="V246" s="143"/>
      <c r="W246" s="143"/>
      <c r="X246" s="143"/>
      <c r="Y246" s="143"/>
      <c r="Z246" s="143"/>
    </row>
    <row r="247" spans="1:26" ht="15.75">
      <c r="A247" s="152"/>
      <c r="B247" s="153"/>
      <c r="C247" s="153"/>
      <c r="D247" s="154"/>
      <c r="E247" s="155"/>
      <c r="F247" s="155"/>
      <c r="G247" s="153"/>
      <c r="H247" s="153"/>
      <c r="I247" s="153"/>
      <c r="J247" s="153"/>
      <c r="K247" s="153"/>
      <c r="L247" s="153"/>
      <c r="M247" s="153"/>
      <c r="N247" s="153"/>
      <c r="O247" s="154"/>
      <c r="P247" s="143"/>
      <c r="Q247" s="136"/>
      <c r="R247" s="143"/>
      <c r="S247" s="143"/>
      <c r="T247" s="143"/>
      <c r="U247" s="143"/>
      <c r="V247" s="143"/>
      <c r="W247" s="143"/>
      <c r="X247" s="143"/>
      <c r="Y247" s="143"/>
      <c r="Z247" s="143"/>
    </row>
    <row r="248" spans="1:26" ht="15.75">
      <c r="A248" s="152"/>
      <c r="B248" s="153"/>
      <c r="C248" s="153"/>
      <c r="D248" s="154"/>
      <c r="E248" s="155"/>
      <c r="F248" s="155"/>
      <c r="G248" s="153"/>
      <c r="H248" s="153"/>
      <c r="I248" s="153"/>
      <c r="J248" s="153"/>
      <c r="K248" s="153"/>
      <c r="L248" s="153"/>
      <c r="M248" s="153"/>
      <c r="N248" s="153"/>
      <c r="O248" s="154"/>
      <c r="P248" s="143"/>
      <c r="Q248" s="136"/>
      <c r="R248" s="143"/>
      <c r="S248" s="143"/>
      <c r="T248" s="143"/>
      <c r="U248" s="143"/>
      <c r="V248" s="143"/>
      <c r="W248" s="143"/>
      <c r="X248" s="143"/>
      <c r="Y248" s="143"/>
      <c r="Z248" s="143"/>
    </row>
    <row r="249" spans="1:26" ht="15.75">
      <c r="A249" s="152"/>
      <c r="B249" s="153"/>
      <c r="C249" s="153"/>
      <c r="D249" s="154"/>
      <c r="E249" s="155"/>
      <c r="F249" s="155"/>
      <c r="G249" s="153"/>
      <c r="H249" s="153"/>
      <c r="I249" s="153"/>
      <c r="J249" s="153"/>
      <c r="K249" s="153"/>
      <c r="L249" s="153"/>
      <c r="M249" s="153"/>
      <c r="N249" s="153"/>
      <c r="O249" s="154"/>
      <c r="P249" s="143"/>
      <c r="Q249" s="136"/>
      <c r="R249" s="143"/>
      <c r="S249" s="143"/>
      <c r="T249" s="143"/>
      <c r="U249" s="143"/>
      <c r="V249" s="143"/>
      <c r="W249" s="143"/>
      <c r="X249" s="143"/>
      <c r="Y249" s="143"/>
      <c r="Z249" s="143"/>
    </row>
    <row r="250" spans="1:26" ht="15.75">
      <c r="A250" s="152"/>
      <c r="B250" s="153"/>
      <c r="C250" s="153"/>
      <c r="D250" s="154"/>
      <c r="E250" s="155"/>
      <c r="F250" s="155"/>
      <c r="G250" s="153"/>
      <c r="H250" s="153"/>
      <c r="I250" s="153"/>
      <c r="J250" s="153"/>
      <c r="K250" s="153"/>
      <c r="L250" s="153"/>
      <c r="M250" s="153"/>
      <c r="N250" s="153"/>
      <c r="O250" s="154"/>
      <c r="P250" s="143"/>
      <c r="Q250" s="136"/>
      <c r="R250" s="143"/>
      <c r="S250" s="143"/>
      <c r="T250" s="143"/>
      <c r="U250" s="143"/>
      <c r="V250" s="143"/>
      <c r="W250" s="143"/>
      <c r="X250" s="143"/>
      <c r="Y250" s="143"/>
      <c r="Z250" s="143"/>
    </row>
    <row r="251" spans="1:26" ht="15.75">
      <c r="A251" s="152"/>
      <c r="B251" s="153"/>
      <c r="C251" s="153"/>
      <c r="D251" s="154"/>
      <c r="E251" s="155"/>
      <c r="F251" s="155"/>
      <c r="G251" s="153"/>
      <c r="H251" s="153"/>
      <c r="I251" s="153"/>
      <c r="J251" s="153"/>
      <c r="K251" s="153"/>
      <c r="L251" s="153"/>
      <c r="M251" s="153"/>
      <c r="N251" s="153"/>
      <c r="O251" s="154"/>
      <c r="P251" s="143"/>
      <c r="Q251" s="136"/>
      <c r="R251" s="143"/>
      <c r="S251" s="143"/>
      <c r="T251" s="143"/>
      <c r="U251" s="143"/>
      <c r="V251" s="143"/>
      <c r="W251" s="143"/>
      <c r="X251" s="143"/>
      <c r="Y251" s="143"/>
      <c r="Z251" s="143"/>
    </row>
    <row r="252" spans="1:26" ht="15.75">
      <c r="A252" s="152"/>
      <c r="B252" s="153"/>
      <c r="C252" s="153"/>
      <c r="D252" s="154"/>
      <c r="E252" s="155"/>
      <c r="F252" s="155"/>
      <c r="G252" s="153"/>
      <c r="H252" s="153"/>
      <c r="I252" s="153"/>
      <c r="J252" s="153"/>
      <c r="K252" s="153"/>
      <c r="L252" s="153"/>
      <c r="M252" s="153"/>
      <c r="N252" s="153"/>
      <c r="O252" s="154"/>
      <c r="P252" s="143"/>
      <c r="Q252" s="136"/>
      <c r="R252" s="143"/>
      <c r="S252" s="143"/>
      <c r="T252" s="143"/>
      <c r="U252" s="143"/>
      <c r="V252" s="143"/>
      <c r="W252" s="143"/>
      <c r="X252" s="143"/>
      <c r="Y252" s="143"/>
      <c r="Z252" s="143"/>
    </row>
    <row r="253" spans="1:26" ht="15.75">
      <c r="A253" s="143"/>
      <c r="B253" s="143"/>
      <c r="C253" s="143"/>
      <c r="D253" s="143"/>
      <c r="E253" s="143"/>
      <c r="F253" s="143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</row>
    <row r="254" spans="1:26" ht="15.75">
      <c r="A254" s="143"/>
      <c r="B254" s="143"/>
      <c r="C254" s="143"/>
      <c r="D254" s="143"/>
      <c r="E254" s="143"/>
      <c r="F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</row>
    <row r="255" spans="1:26" ht="15.75">
      <c r="A255" s="143"/>
      <c r="B255" s="143"/>
      <c r="C255" s="143"/>
      <c r="D255" s="143"/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</row>
    <row r="256" spans="1:26" ht="15.75">
      <c r="A256" s="143"/>
      <c r="B256" s="143"/>
      <c r="C256" s="143"/>
      <c r="D256" s="143"/>
      <c r="E256" s="143"/>
      <c r="F256" s="143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</row>
    <row r="257" spans="1:26" ht="15.75">
      <c r="A257" s="143"/>
      <c r="B257" s="143"/>
      <c r="C257" s="143"/>
      <c r="D257" s="143"/>
      <c r="E257" s="143"/>
      <c r="F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</row>
    <row r="258" spans="1:26" ht="15.75">
      <c r="A258" s="143"/>
      <c r="B258" s="143"/>
      <c r="C258" s="143"/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</row>
    <row r="259" spans="1:26" ht="15.75">
      <c r="A259" s="143"/>
      <c r="B259" s="143"/>
      <c r="C259" s="143"/>
      <c r="D259" s="143"/>
      <c r="E259" s="143"/>
      <c r="F259" s="143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</row>
    <row r="260" spans="1:26" ht="15.75">
      <c r="A260" s="143"/>
      <c r="B260" s="143"/>
      <c r="C260" s="143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</row>
    <row r="261" spans="1:26" ht="15.75">
      <c r="A261" s="143"/>
      <c r="B261" s="143"/>
      <c r="C261" s="143"/>
      <c r="D261" s="143"/>
      <c r="E261" s="143"/>
      <c r="F261" s="143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</row>
    <row r="262" spans="1:26" ht="15.75">
      <c r="A262" s="143"/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</row>
    <row r="263" spans="1:26" ht="15.75">
      <c r="A263" s="143"/>
      <c r="B263" s="143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</row>
    <row r="264" spans="1:26" ht="15.75">
      <c r="A264" s="143"/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</row>
    <row r="265" spans="1:26" ht="15.75">
      <c r="A265" s="143"/>
      <c r="B265" s="143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</row>
    <row r="266" spans="1:26" ht="15.75">
      <c r="A266" s="143"/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</row>
    <row r="267" spans="1:26" ht="15.75">
      <c r="A267" s="143"/>
      <c r="B267" s="143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</row>
    <row r="268" spans="1:26" ht="15.75">
      <c r="A268" s="143"/>
      <c r="B268" s="143"/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</row>
    <row r="269" spans="1:26" ht="15.75">
      <c r="A269" s="143"/>
      <c r="B269" s="143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</row>
    <row r="270" spans="1:26" ht="15.75">
      <c r="A270" s="143"/>
      <c r="B270" s="143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</row>
    <row r="271" spans="1:26" ht="15.75">
      <c r="A271" s="143"/>
      <c r="B271" s="143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</row>
    <row r="272" spans="1:26" ht="15.75">
      <c r="A272" s="143"/>
      <c r="B272" s="143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</row>
    <row r="273" spans="1:26" ht="15.75">
      <c r="A273" s="143"/>
      <c r="B273" s="143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</row>
    <row r="274" spans="1:26" ht="15.75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</row>
    <row r="275" spans="1:26" ht="15.75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</row>
    <row r="276" spans="1:26" ht="15.75">
      <c r="A276" s="143"/>
      <c r="B276" s="143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</row>
    <row r="277" spans="1:26" ht="15.75">
      <c r="A277" s="143"/>
      <c r="B277" s="143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</row>
    <row r="278" spans="1:26" ht="15.75">
      <c r="A278" s="143"/>
      <c r="B278" s="143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</row>
    <row r="279" spans="1:26" ht="15.75">
      <c r="A279" s="143"/>
      <c r="B279" s="143"/>
      <c r="C279" s="143"/>
      <c r="D279" s="143"/>
      <c r="E279" s="143"/>
      <c r="F279" s="143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</row>
    <row r="280" spans="1:26" ht="15.75">
      <c r="A280" s="143"/>
      <c r="B280" s="143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</row>
    <row r="281" spans="1:26" ht="15.75">
      <c r="A281" s="143"/>
      <c r="B281" s="143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</row>
    <row r="282" spans="1:26" ht="15.75">
      <c r="A282" s="143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</row>
    <row r="283" spans="1:26" ht="15.75">
      <c r="A283" s="143"/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</row>
    <row r="284" spans="1:26" ht="15.75">
      <c r="A284" s="143"/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</row>
    <row r="285" spans="1:26" ht="15.75">
      <c r="A285" s="143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</row>
    <row r="286" spans="1:26" ht="15.75">
      <c r="A286" s="143"/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</row>
    <row r="287" spans="1:26" ht="15.75">
      <c r="A287" s="143"/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</row>
    <row r="288" spans="1:26" ht="15.75">
      <c r="A288" s="143"/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</row>
    <row r="289" spans="1:26" ht="15.75">
      <c r="A289" s="143"/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</row>
    <row r="290" spans="1:26" ht="15.75">
      <c r="A290" s="143"/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</row>
    <row r="291" spans="1:26" ht="15.75">
      <c r="A291" s="143"/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</row>
    <row r="292" spans="1:26" ht="15.75">
      <c r="A292" s="143"/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</row>
    <row r="293" spans="1:26" ht="15.75">
      <c r="A293" s="143"/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</row>
    <row r="294" spans="1:26" ht="15.75">
      <c r="A294" s="143"/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</row>
    <row r="295" spans="1:26" ht="15.75">
      <c r="A295" s="143"/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</row>
    <row r="296" spans="1:26" ht="15.75">
      <c r="A296" s="143"/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</row>
    <row r="297" spans="1:26" ht="15.75">
      <c r="A297" s="143"/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</row>
    <row r="298" spans="1:26" ht="15.75">
      <c r="A298" s="143"/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</row>
    <row r="299" spans="1:26" ht="15.75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</row>
    <row r="300" spans="1:26" ht="15.75">
      <c r="A300" s="143"/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</row>
    <row r="301" spans="1:26" ht="15.75">
      <c r="A301" s="143"/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</row>
    <row r="302" spans="1:26" ht="15.75">
      <c r="A302" s="143"/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</row>
    <row r="303" spans="1:26" ht="15.75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</row>
    <row r="304" spans="1:26" ht="15.75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</row>
    <row r="305" spans="1:26" ht="15.75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</row>
    <row r="306" spans="1:26" ht="15.75">
      <c r="A306" s="143"/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</row>
    <row r="307" spans="1:26" ht="15.75">
      <c r="A307" s="143"/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</row>
    <row r="308" spans="1:26" ht="15.75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</row>
    <row r="309" spans="1:26" ht="15.75">
      <c r="A309" s="143"/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</row>
    <row r="310" spans="1:26" ht="15.75">
      <c r="A310" s="143"/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</row>
    <row r="311" spans="1:26" ht="15.75">
      <c r="A311" s="143"/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</row>
    <row r="312" spans="1:26" ht="15.75">
      <c r="A312" s="143"/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</row>
    <row r="313" spans="1:26" ht="15.75">
      <c r="A313" s="143"/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</row>
    <row r="314" spans="1:26" ht="15.75">
      <c r="A314" s="143"/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</row>
    <row r="315" spans="1:26" ht="15.75">
      <c r="A315" s="143"/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</row>
    <row r="316" spans="1:26" ht="15.75">
      <c r="A316" s="143"/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</row>
    <row r="317" spans="1:26" ht="15.75">
      <c r="A317" s="143"/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</row>
    <row r="318" spans="1:26" ht="15.75">
      <c r="A318" s="143"/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</row>
    <row r="319" spans="1:26" ht="15.75">
      <c r="A319" s="143"/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</row>
    <row r="320" spans="1:26" ht="15.75">
      <c r="A320" s="143"/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</row>
    <row r="321" spans="1:26" ht="15.75">
      <c r="A321" s="143"/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</row>
    <row r="322" spans="1:26" ht="15.75">
      <c r="A322" s="143"/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</row>
    <row r="323" spans="1:26" ht="15.75">
      <c r="A323" s="143"/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</row>
    <row r="324" spans="1:26" ht="15.75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</row>
    <row r="325" spans="1:26" ht="15.75">
      <c r="A325" s="143"/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</row>
    <row r="326" spans="1:26" ht="15.75">
      <c r="A326" s="143"/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</row>
    <row r="327" spans="1:26" ht="15.75">
      <c r="A327" s="143"/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</row>
    <row r="328" spans="1:26" ht="15.75">
      <c r="A328" s="143"/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</row>
    <row r="329" spans="1:26" ht="15.75">
      <c r="A329" s="143"/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</row>
    <row r="330" spans="1:26" ht="15.75">
      <c r="A330" s="143"/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</row>
    <row r="331" spans="1:26" ht="15.75">
      <c r="A331" s="143"/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</row>
    <row r="332" spans="1:26" ht="15.75">
      <c r="A332" s="143"/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</row>
    <row r="333" spans="1:26" ht="15.75">
      <c r="A333" s="143"/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</row>
    <row r="334" spans="1:26" ht="15.75">
      <c r="A334" s="143"/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</row>
    <row r="335" spans="1:26" ht="15.75">
      <c r="A335" s="143"/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</row>
    <row r="336" spans="1:26" ht="15.75">
      <c r="A336" s="143"/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</row>
    <row r="337" spans="1:26" ht="15.75">
      <c r="A337" s="143"/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</row>
    <row r="338" spans="1:26" ht="15.75">
      <c r="A338" s="143"/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</row>
    <row r="339" spans="1:26" ht="15.75">
      <c r="A339" s="143"/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</row>
    <row r="340" spans="1:26" ht="15.75">
      <c r="A340" s="143"/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</row>
    <row r="341" spans="1:26" ht="15.75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</row>
    <row r="342" spans="1:26" ht="15.75">
      <c r="A342" s="143"/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</row>
    <row r="343" spans="1:26" ht="15.75">
      <c r="A343" s="143"/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</row>
    <row r="344" spans="1:26" ht="15.75">
      <c r="A344" s="143"/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</row>
    <row r="345" spans="1:26" ht="15.75">
      <c r="A345" s="143"/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</row>
    <row r="346" spans="1:26" ht="15.75">
      <c r="A346" s="143"/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</row>
    <row r="347" spans="1:26" ht="15.75">
      <c r="A347" s="143"/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</row>
    <row r="348" spans="1:26" ht="15.75">
      <c r="A348" s="143"/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</row>
    <row r="349" spans="1:26" ht="15.75">
      <c r="A349" s="143"/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</row>
    <row r="350" spans="1:26" ht="15.75">
      <c r="A350" s="143"/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</row>
    <row r="351" spans="1:26" ht="15.75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</row>
    <row r="352" spans="1:26" ht="15.75">
      <c r="A352" s="143"/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</row>
    <row r="353" spans="1:26" ht="15.75">
      <c r="A353" s="143"/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</row>
    <row r="354" spans="1:26" ht="15.75">
      <c r="A354" s="143"/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</row>
    <row r="355" spans="1:26" ht="15.75">
      <c r="A355" s="143"/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</row>
    <row r="356" spans="1:26" ht="15.75">
      <c r="A356" s="143"/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</row>
    <row r="357" spans="1:26" ht="15.75">
      <c r="A357" s="143"/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</row>
    <row r="358" spans="1:26" ht="15.75">
      <c r="A358" s="143"/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</row>
    <row r="359" spans="1:26" ht="15.75">
      <c r="A359" s="143"/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</row>
    <row r="360" spans="1:26" ht="15.75">
      <c r="A360" s="143"/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</row>
    <row r="361" spans="1:26" ht="15.75">
      <c r="A361" s="143"/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</row>
    <row r="362" spans="1:26" ht="15.75">
      <c r="A362" s="143"/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</row>
    <row r="363" spans="1:26" ht="15.75">
      <c r="A363" s="143"/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</row>
    <row r="364" spans="1:26" ht="15.75">
      <c r="A364" s="143"/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</row>
    <row r="365" spans="1:26" ht="15.75">
      <c r="A365" s="143"/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</row>
    <row r="366" spans="1:26" ht="15.75">
      <c r="A366" s="143"/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</row>
    <row r="367" spans="1:26" ht="15.75">
      <c r="A367" s="143"/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</row>
    <row r="368" spans="1:26" ht="15.75">
      <c r="A368" s="143"/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</row>
    <row r="369" spans="1:26" ht="15.75">
      <c r="A369" s="143"/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</row>
    <row r="370" spans="1:26" ht="15.75">
      <c r="A370" s="143"/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</row>
    <row r="371" spans="1:26" ht="15.75">
      <c r="A371" s="143"/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</row>
    <row r="372" spans="1:26" ht="15.75">
      <c r="A372" s="143"/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</row>
    <row r="373" spans="1:26" ht="15.75">
      <c r="A373" s="143"/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</row>
    <row r="374" spans="1:26" ht="15.75">
      <c r="A374" s="143"/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</row>
    <row r="375" spans="1:26" ht="15.75">
      <c r="A375" s="143"/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</row>
    <row r="376" spans="1:26" ht="15.75">
      <c r="A376" s="143"/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</row>
    <row r="377" spans="1:26" ht="15.75">
      <c r="A377" s="143"/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</row>
    <row r="378" spans="1:26" ht="15.75">
      <c r="A378" s="143"/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</row>
    <row r="379" spans="1:26" ht="15.75">
      <c r="A379" s="143"/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</row>
    <row r="380" spans="1:26" ht="15.75">
      <c r="A380" s="143"/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</row>
    <row r="381" spans="1:26" ht="15.75">
      <c r="A381" s="143"/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</row>
    <row r="382" spans="1:26" ht="15.75">
      <c r="A382" s="143"/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</row>
    <row r="383" spans="1:26" ht="15.75">
      <c r="A383" s="143"/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</row>
    <row r="384" spans="1:26" ht="15.75">
      <c r="A384" s="143"/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</row>
    <row r="385" spans="1:26" ht="15.75">
      <c r="A385" s="143"/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</row>
    <row r="386" spans="1:26" ht="15.75">
      <c r="A386" s="143"/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</row>
    <row r="387" spans="1:26" ht="15.75">
      <c r="A387" s="143"/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</row>
    <row r="388" spans="1:26" ht="15.75">
      <c r="A388" s="143"/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</row>
    <row r="389" spans="1:26" ht="15.75">
      <c r="A389" s="143"/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</row>
    <row r="390" spans="1:26" ht="15.75">
      <c r="A390" s="143"/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</row>
    <row r="391" spans="1:26" ht="15.75">
      <c r="A391" s="143"/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</row>
    <row r="392" spans="1:26" ht="15.75">
      <c r="A392" s="143"/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</row>
    <row r="393" spans="1:26" ht="15.75">
      <c r="A393" s="143"/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</row>
    <row r="394" spans="1:26" ht="15.75">
      <c r="A394" s="143"/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</row>
    <row r="395" spans="1:26" ht="15.75">
      <c r="A395" s="143"/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</row>
    <row r="396" spans="1:26" ht="15.75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</row>
    <row r="397" spans="1:26" ht="15.75">
      <c r="A397" s="143"/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</row>
    <row r="398" spans="1:26" ht="15.75">
      <c r="A398" s="143"/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</row>
    <row r="399" spans="1:26" ht="15.75">
      <c r="A399" s="143"/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</row>
    <row r="400" spans="1:26" ht="15.75">
      <c r="A400" s="143"/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</row>
    <row r="401" spans="1:26" ht="15.75">
      <c r="A401" s="143"/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</row>
    <row r="402" spans="1:26" ht="15.75">
      <c r="A402" s="143"/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</row>
    <row r="403" spans="1:26" ht="15.75">
      <c r="A403" s="143"/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</row>
    <row r="404" spans="1:26" ht="15.75">
      <c r="A404" s="143"/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</row>
    <row r="405" spans="1:26" ht="15.75">
      <c r="A405" s="143"/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</row>
    <row r="406" spans="1:26" ht="15.75">
      <c r="A406" s="143"/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</row>
    <row r="407" spans="1:26" ht="15.75">
      <c r="A407" s="143"/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</row>
    <row r="408" spans="1:26" ht="15.75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</row>
    <row r="409" spans="1:26" ht="15.75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</row>
    <row r="410" spans="1:26" ht="15.75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</row>
    <row r="411" spans="1:26" ht="15.75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</row>
    <row r="412" spans="1:26" ht="15.75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</row>
    <row r="413" spans="1:26" ht="15.75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</row>
    <row r="414" spans="1:26" ht="15.75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</row>
    <row r="415" spans="1:26" ht="15.75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</row>
    <row r="416" spans="1:26" ht="15.75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</row>
    <row r="417" spans="1:26" ht="15.75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</row>
    <row r="418" spans="1:26" ht="15.75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</row>
    <row r="419" spans="1:26" ht="15.75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</row>
    <row r="420" spans="1:26" ht="15.75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</row>
    <row r="421" spans="1:26" ht="15.75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</row>
    <row r="422" spans="1:26" ht="15.75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</row>
    <row r="423" spans="1:26" ht="15.75">
      <c r="A423" s="143"/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</row>
    <row r="424" spans="1:26" ht="15.75">
      <c r="A424" s="143"/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</row>
    <row r="425" spans="1:26" ht="15.75">
      <c r="A425" s="143"/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</row>
    <row r="426" spans="1:26" ht="15.75">
      <c r="A426" s="143"/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</row>
    <row r="427" spans="1:26" ht="15.75">
      <c r="A427" s="143"/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</row>
    <row r="428" spans="1:26" ht="15.75">
      <c r="A428" s="143"/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</row>
    <row r="429" spans="1:26" ht="15.75">
      <c r="A429" s="143"/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</row>
    <row r="430" spans="1:26" ht="15.75">
      <c r="A430" s="143"/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</row>
    <row r="431" spans="1:26" ht="15.75">
      <c r="A431" s="143"/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</row>
    <row r="432" spans="1:26" ht="15.75">
      <c r="A432" s="143"/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</row>
    <row r="433" spans="1:26" ht="15.75">
      <c r="A433" s="143"/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</row>
    <row r="434" spans="1:26" ht="15.75">
      <c r="A434" s="143"/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</row>
    <row r="435" spans="1:26" ht="15.75">
      <c r="A435" s="143"/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</row>
    <row r="436" spans="1:26" ht="15.75">
      <c r="A436" s="143"/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</row>
    <row r="437" spans="1:26" ht="15.75">
      <c r="A437" s="143"/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</row>
    <row r="438" spans="1:26" ht="15.75">
      <c r="A438" s="143"/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</row>
    <row r="439" spans="1:26" ht="15.75">
      <c r="A439" s="143"/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</row>
    <row r="440" spans="1:26" ht="15.75">
      <c r="A440" s="143"/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</row>
    <row r="441" spans="1:26" ht="15.75">
      <c r="A441" s="143"/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</row>
    <row r="442" spans="1:26" ht="15.75">
      <c r="A442" s="143"/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</row>
    <row r="443" spans="1:26" ht="15.75">
      <c r="A443" s="143"/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</row>
    <row r="444" spans="1:26" ht="15.75">
      <c r="A444" s="143"/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</row>
    <row r="445" spans="1:26" ht="15.75">
      <c r="A445" s="143"/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</row>
    <row r="446" spans="1:26" ht="15.75">
      <c r="A446" s="143"/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</row>
    <row r="447" spans="1:26" ht="15.75">
      <c r="A447" s="143"/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</row>
    <row r="448" spans="1:26" ht="15.75">
      <c r="A448" s="143"/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</row>
    <row r="449" spans="1:26" ht="15.75">
      <c r="A449" s="143"/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</row>
    <row r="450" spans="1:26" ht="15.75">
      <c r="A450" s="143"/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</row>
    <row r="451" spans="1:26" ht="15.75">
      <c r="A451" s="143"/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</row>
    <row r="452" spans="1:26" ht="15.75">
      <c r="A452" s="143"/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</row>
    <row r="453" spans="1:26" ht="15.75">
      <c r="A453" s="143"/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</row>
    <row r="454" spans="1:26" ht="15.75">
      <c r="A454" s="143"/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</row>
    <row r="455" spans="1:26" ht="15.75">
      <c r="A455" s="143"/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</row>
    <row r="456" spans="1:26" ht="15.75">
      <c r="A456" s="143"/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</row>
    <row r="457" spans="1:26" ht="15.75">
      <c r="A457" s="143"/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</row>
    <row r="458" spans="1:26" ht="15.75">
      <c r="A458" s="143"/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</row>
    <row r="459" spans="1:26" ht="15.75">
      <c r="A459" s="143"/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</row>
    <row r="460" spans="1:26" ht="15.75">
      <c r="A460" s="143"/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</row>
    <row r="461" spans="1:26" ht="15.75">
      <c r="A461" s="143"/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</row>
    <row r="462" spans="1:26" ht="15.75">
      <c r="A462" s="143"/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</row>
    <row r="463" spans="1:26" ht="15.75">
      <c r="A463" s="143"/>
      <c r="B463" s="143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</row>
    <row r="464" spans="1:26" ht="15.75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</row>
    <row r="465" spans="1:26" ht="15.75">
      <c r="A465" s="143"/>
      <c r="B465" s="143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</row>
    <row r="466" spans="1:26" ht="15.75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</row>
    <row r="467" spans="1:26" ht="15.75">
      <c r="A467" s="143"/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</row>
    <row r="468" spans="1:26" ht="15.75">
      <c r="A468" s="143"/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</row>
    <row r="469" spans="1:26" ht="15.75">
      <c r="A469" s="143"/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</row>
    <row r="470" spans="1:26" ht="15.75">
      <c r="A470" s="143"/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</row>
    <row r="471" spans="1:26" ht="15.75">
      <c r="A471" s="143"/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</row>
    <row r="472" spans="1:26" ht="15.75">
      <c r="A472" s="143"/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</row>
    <row r="473" spans="1:26" ht="15.75">
      <c r="A473" s="143"/>
      <c r="B473" s="143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</row>
    <row r="474" spans="1:26" ht="15.75">
      <c r="A474" s="143"/>
      <c r="B474" s="143"/>
      <c r="C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</row>
    <row r="475" spans="1:26" ht="15.75">
      <c r="A475" s="143"/>
      <c r="B475" s="143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</row>
    <row r="476" spans="1:26" ht="15.75">
      <c r="A476" s="143"/>
      <c r="B476" s="143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</row>
    <row r="477" spans="1:26" ht="15.75">
      <c r="A477" s="143"/>
      <c r="B477" s="143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</row>
    <row r="478" spans="1:26" ht="15.75">
      <c r="A478" s="143"/>
      <c r="B478" s="143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</row>
    <row r="479" spans="1:26" ht="15.75">
      <c r="A479" s="143"/>
      <c r="B479" s="143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</row>
    <row r="480" spans="1:26" ht="15.75">
      <c r="A480" s="143"/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</row>
    <row r="481" spans="1:26" ht="15.75">
      <c r="A481" s="143"/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</row>
    <row r="482" spans="1:26" ht="15.75">
      <c r="A482" s="143"/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</row>
    <row r="483" spans="1:26" ht="15.75">
      <c r="A483" s="143"/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</row>
    <row r="484" spans="1:26" ht="15.75">
      <c r="A484" s="143"/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</row>
    <row r="485" spans="1:26" ht="15.75">
      <c r="A485" s="143"/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</row>
    <row r="486" spans="1:26" ht="15.75">
      <c r="A486" s="143"/>
      <c r="B486" s="143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</row>
    <row r="487" spans="1:26" ht="15.75">
      <c r="A487" s="143"/>
      <c r="B487" s="143"/>
      <c r="C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</row>
    <row r="488" spans="1:26" ht="15.75">
      <c r="A488" s="143"/>
      <c r="B488" s="143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</row>
    <row r="489" spans="1:26" ht="15.75">
      <c r="A489" s="143"/>
      <c r="B489" s="143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</row>
    <row r="490" spans="1:26" ht="15.75">
      <c r="A490" s="143"/>
      <c r="B490" s="143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</row>
    <row r="491" spans="1:26" ht="15.75">
      <c r="A491" s="143"/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</row>
    <row r="492" spans="1:26" ht="15.75">
      <c r="A492" s="143"/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</row>
    <row r="493" spans="1:26" ht="15.75">
      <c r="A493" s="143"/>
      <c r="B493" s="143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</row>
    <row r="494" spans="1:26" ht="15.75">
      <c r="A494" s="143"/>
      <c r="B494" s="143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</row>
    <row r="495" spans="1:26" ht="15.75">
      <c r="A495" s="143"/>
      <c r="B495" s="143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</row>
    <row r="496" spans="1:26" ht="15.75">
      <c r="A496" s="143"/>
      <c r="B496" s="143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</row>
    <row r="497" spans="1:26" ht="15.75">
      <c r="A497" s="143"/>
      <c r="B497" s="143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</row>
    <row r="498" spans="1:26" ht="15.75">
      <c r="A498" s="143"/>
      <c r="B498" s="143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</row>
    <row r="499" spans="1:26" ht="15.75">
      <c r="A499" s="143"/>
      <c r="B499" s="143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</row>
    <row r="500" spans="1:26" ht="15.75">
      <c r="A500" s="143"/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  <c r="Z500" s="143"/>
    </row>
    <row r="501" spans="1:26" ht="15.75">
      <c r="A501" s="143"/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</row>
    <row r="502" spans="1:26" ht="15.75">
      <c r="A502" s="143"/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</row>
    <row r="503" spans="1:26" ht="15.75">
      <c r="A503" s="143"/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</row>
    <row r="504" spans="1:26" ht="15.75">
      <c r="A504" s="143"/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</row>
    <row r="505" spans="1:26" ht="15.75">
      <c r="A505" s="143"/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</row>
    <row r="506" spans="1:26" ht="15.75">
      <c r="A506" s="143"/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</row>
    <row r="507" spans="1:26" ht="15.75">
      <c r="A507" s="143"/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</row>
    <row r="508" spans="1:26" ht="15.75">
      <c r="A508" s="143"/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</row>
    <row r="509" spans="1:26" ht="15.75">
      <c r="A509" s="143"/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</row>
    <row r="510" spans="1:26" ht="15.75">
      <c r="A510" s="143"/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</row>
    <row r="511" spans="1:26" ht="15.75">
      <c r="A511" s="143"/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</row>
    <row r="512" spans="1:26" ht="15.75">
      <c r="A512" s="143"/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</row>
    <row r="513" spans="1:26" ht="15.75">
      <c r="A513" s="143"/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</row>
    <row r="514" spans="1:26" ht="15.75">
      <c r="A514" s="143"/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</row>
    <row r="515" spans="1:26" ht="15.75">
      <c r="A515" s="143"/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</row>
    <row r="516" spans="1:26" ht="15.75">
      <c r="A516" s="143"/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</row>
    <row r="517" spans="1:26" ht="15.75">
      <c r="A517" s="143"/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</row>
    <row r="518" spans="1:26" ht="15.75">
      <c r="A518" s="143"/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</row>
    <row r="519" spans="1:26" ht="15.75">
      <c r="A519" s="143"/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</row>
    <row r="520" spans="1:26" ht="15.75">
      <c r="A520" s="143"/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</row>
    <row r="521" spans="1:26" ht="15.75">
      <c r="A521" s="143"/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</row>
    <row r="522" spans="1:26" ht="15.75">
      <c r="A522" s="143"/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</row>
    <row r="523" spans="1:26" ht="15.75">
      <c r="A523" s="143"/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</row>
    <row r="524" spans="1:26" ht="15.75">
      <c r="A524" s="143"/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</row>
    <row r="525" spans="1:26" ht="15.75">
      <c r="A525" s="143"/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</row>
    <row r="526" spans="1:26" ht="15.75">
      <c r="A526" s="143"/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</row>
    <row r="527" spans="1:26" ht="15.75">
      <c r="A527" s="143"/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</row>
    <row r="528" spans="1:26" ht="15.75">
      <c r="A528" s="143"/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</row>
    <row r="529" spans="1:26" ht="15.75">
      <c r="A529" s="143"/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</row>
    <row r="530" spans="1:26" ht="15.75">
      <c r="A530" s="143"/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</row>
    <row r="531" spans="1:26" ht="15.75">
      <c r="A531" s="143"/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</row>
    <row r="532" spans="1:26" ht="15.75">
      <c r="A532" s="143"/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</row>
    <row r="533" spans="1:26" ht="15.75">
      <c r="A533" s="143"/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</row>
    <row r="534" spans="1:26" ht="15.75">
      <c r="A534" s="143"/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</row>
    <row r="535" spans="1:26" ht="15.75">
      <c r="A535" s="143"/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</row>
    <row r="536" spans="1:26" ht="15.75">
      <c r="A536" s="143"/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</row>
    <row r="537" spans="1:26" ht="15.75">
      <c r="A537" s="143"/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</row>
    <row r="538" spans="1:26" ht="15.75">
      <c r="A538" s="143"/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</row>
    <row r="539" spans="1:26" ht="15.75">
      <c r="A539" s="143"/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</row>
    <row r="540" spans="1:26" ht="15.75">
      <c r="A540" s="143"/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</row>
    <row r="541" spans="1:26" ht="15.75">
      <c r="A541" s="143"/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</row>
    <row r="542" spans="1:26" ht="15.75">
      <c r="A542" s="143"/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</row>
    <row r="543" spans="1:26" ht="15.75">
      <c r="A543" s="143"/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</row>
    <row r="544" spans="1:26" ht="15.75">
      <c r="A544" s="143"/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</row>
    <row r="545" spans="1:26" ht="15.75">
      <c r="A545" s="143"/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</row>
    <row r="546" spans="1:26" ht="15.75">
      <c r="A546" s="143"/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</row>
    <row r="547" spans="1:26" ht="15.75">
      <c r="A547" s="143"/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</row>
    <row r="548" spans="1:26" ht="15.75">
      <c r="A548" s="143"/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</row>
    <row r="549" spans="1:26" ht="15.75">
      <c r="A549" s="143"/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</row>
    <row r="550" spans="1:26" ht="15.75">
      <c r="A550" s="143"/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</row>
    <row r="551" spans="1:26" ht="15.75">
      <c r="A551" s="143"/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</row>
    <row r="552" spans="1:26" ht="15.75">
      <c r="A552" s="143"/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</row>
    <row r="553" spans="1:26" ht="15.75">
      <c r="A553" s="143"/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</row>
    <row r="554" spans="1:26" ht="15.75">
      <c r="A554" s="143"/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</row>
    <row r="555" spans="1:26" ht="15.75">
      <c r="A555" s="143"/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</row>
    <row r="556" spans="1:26" ht="15.75">
      <c r="A556" s="143"/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</row>
    <row r="557" spans="1:26" ht="15.75">
      <c r="A557" s="143"/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</row>
    <row r="558" spans="1:26" ht="15.75">
      <c r="A558" s="143"/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</row>
    <row r="559" spans="1:26" ht="15.75">
      <c r="A559" s="143"/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</row>
    <row r="560" spans="1:26" ht="15.75">
      <c r="A560" s="143"/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</row>
    <row r="561" spans="1:26" ht="15.75">
      <c r="A561" s="143"/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</row>
    <row r="562" spans="1:26" ht="15.75">
      <c r="A562" s="143"/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</row>
    <row r="563" spans="1:26" ht="15.75">
      <c r="A563" s="143"/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</row>
    <row r="564" spans="1:26" ht="15.75">
      <c r="A564" s="143"/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</row>
    <row r="565" spans="1:26" ht="15.75">
      <c r="A565" s="143"/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</row>
    <row r="566" spans="1:26" ht="15.75">
      <c r="A566" s="143"/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</row>
    <row r="567" spans="1:26" ht="15.75">
      <c r="A567" s="143"/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</row>
    <row r="568" spans="1:26" ht="15.75">
      <c r="A568" s="143"/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</row>
    <row r="569" spans="1:26" ht="15.75">
      <c r="A569" s="143"/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</row>
    <row r="570" spans="1:26" ht="15.75">
      <c r="A570" s="143"/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</row>
    <row r="571" spans="1:26" ht="15.75">
      <c r="A571" s="143"/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</row>
    <row r="572" spans="1:26" ht="15.75">
      <c r="A572" s="143"/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</row>
    <row r="573" spans="1:26" ht="15.75">
      <c r="A573" s="143"/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</row>
    <row r="574" spans="1:26" ht="15.75">
      <c r="A574" s="143"/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</row>
    <row r="575" spans="1:26" ht="15.75">
      <c r="A575" s="143"/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</row>
    <row r="576" spans="1:26" ht="15.75">
      <c r="A576" s="143"/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</row>
    <row r="577" spans="1:26" ht="15.75">
      <c r="A577" s="143"/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</row>
    <row r="578" spans="1:26" ht="15.75">
      <c r="A578" s="143"/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</row>
    <row r="579" spans="1:26" ht="15.75">
      <c r="A579" s="143"/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</row>
    <row r="580" spans="1:26" ht="15.75">
      <c r="A580" s="143"/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</row>
    <row r="581" spans="1:26" ht="15.75">
      <c r="A581" s="143"/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</row>
    <row r="582" spans="1:26" ht="15.75">
      <c r="A582" s="143"/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</row>
    <row r="583" spans="1:26" ht="15.75">
      <c r="A583" s="143"/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</row>
    <row r="584" spans="1:26" ht="15.75">
      <c r="A584" s="143"/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</row>
    <row r="585" spans="1:26" ht="15.75">
      <c r="A585" s="143"/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</row>
    <row r="586" spans="1:26" ht="15.75">
      <c r="A586" s="143"/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</row>
    <row r="587" spans="1:26" ht="15.75">
      <c r="A587" s="143"/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</row>
    <row r="588" spans="1:26" ht="15.75">
      <c r="A588" s="143"/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</row>
    <row r="589" spans="1:26" ht="15.75">
      <c r="A589" s="143"/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</row>
    <row r="590" spans="1:26" ht="15.75">
      <c r="A590" s="143"/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</row>
    <row r="591" spans="1:26" ht="15.75">
      <c r="A591" s="143"/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</row>
    <row r="592" spans="1:26" ht="15.75">
      <c r="A592" s="143"/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</row>
    <row r="593" spans="1:26" ht="15.75">
      <c r="A593" s="143"/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</row>
    <row r="594" spans="1:26" ht="15.75">
      <c r="A594" s="143"/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</row>
    <row r="595" spans="1:26" ht="15.75">
      <c r="A595" s="143"/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</row>
    <row r="596" spans="1:26" ht="15.75">
      <c r="A596" s="143"/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</row>
    <row r="597" spans="1:26" ht="15.75">
      <c r="A597" s="143"/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</row>
    <row r="598" spans="1:26" ht="15.75">
      <c r="A598" s="143"/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</row>
    <row r="599" spans="1:26" ht="15.75">
      <c r="A599" s="143"/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</row>
    <row r="600" spans="1:26" ht="15.75">
      <c r="A600" s="143"/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</row>
    <row r="601" spans="1:26" ht="15.75">
      <c r="A601" s="143"/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</row>
    <row r="602" spans="1:26" ht="15.75">
      <c r="A602" s="143"/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</row>
    <row r="603" spans="1:26" ht="15.75">
      <c r="A603" s="143"/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</row>
    <row r="604" spans="1:26" ht="15.75">
      <c r="A604" s="143"/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</row>
    <row r="605" spans="1:26" ht="15.75">
      <c r="A605" s="143"/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</row>
    <row r="606" spans="1:26" ht="15.75">
      <c r="A606" s="143"/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</row>
    <row r="607" spans="1:26" ht="15.75">
      <c r="A607" s="143"/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</row>
    <row r="608" spans="1:26" ht="15.75">
      <c r="A608" s="143"/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</row>
    <row r="609" spans="1:26" ht="15.75">
      <c r="A609" s="143"/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</row>
    <row r="610" spans="1:26" ht="15.75">
      <c r="A610" s="143"/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</row>
    <row r="611" spans="1:26" ht="15.75">
      <c r="A611" s="143"/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</row>
    <row r="612" spans="1:26" ht="15.75">
      <c r="A612" s="143"/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</row>
    <row r="613" spans="1:26" ht="15.75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</row>
    <row r="614" spans="1:26" ht="15.75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</row>
    <row r="615" spans="1:26" ht="15.75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</row>
    <row r="616" spans="1:26" ht="15.75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</row>
    <row r="617" spans="1:26" ht="15.75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</row>
    <row r="618" spans="1:26" ht="15.75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</row>
    <row r="619" spans="1:26" ht="15.75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</row>
    <row r="620" spans="1:26" ht="15.75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</row>
    <row r="621" spans="1:26" ht="15.75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</row>
    <row r="622" spans="1:26" ht="15.75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</row>
    <row r="623" spans="1:26" ht="15.75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</row>
    <row r="624" spans="1:26" ht="15.75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</row>
    <row r="625" spans="1:26" ht="15.75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</row>
    <row r="626" spans="1:26" ht="15.75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</row>
    <row r="627" spans="1:26" ht="15.75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</row>
    <row r="628" spans="1:26" ht="15.75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</row>
    <row r="629" spans="1:26" ht="15.75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</row>
    <row r="630" spans="1:26" ht="15.75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</row>
    <row r="631" spans="1:26" ht="15.75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</row>
    <row r="632" spans="1:26" ht="15.75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</row>
    <row r="633" spans="1:26" ht="15.75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</row>
    <row r="634" spans="1:26" ht="15.75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</row>
    <row r="635" spans="1:26" ht="15.75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</row>
    <row r="636" spans="1:26" ht="15.75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</row>
    <row r="637" spans="1:26" ht="15.75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</row>
    <row r="638" spans="1:26" ht="15.75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</row>
    <row r="639" spans="1:26" ht="15.75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</row>
    <row r="640" spans="1:26" ht="15.75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</row>
    <row r="641" spans="1:26" ht="15.75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</row>
    <row r="642" spans="1:26" ht="15.75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</row>
    <row r="643" spans="1:26" ht="15.75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</row>
    <row r="644" spans="1:26" ht="15.75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</row>
    <row r="645" spans="1:26" ht="15.75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</row>
    <row r="646" spans="1:26" ht="15.75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</row>
    <row r="647" spans="1:26" ht="15.75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</row>
    <row r="648" spans="1:26" ht="15.75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</row>
    <row r="649" spans="1:26" ht="15.75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</row>
    <row r="650" spans="1:26" ht="15.75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</row>
    <row r="651" spans="1:26" ht="15.75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</row>
    <row r="652" spans="1:26" ht="15.75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</row>
    <row r="653" spans="1:26" ht="15.75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</row>
    <row r="654" spans="1:26" ht="15.75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</row>
    <row r="655" spans="1:26" ht="15.75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</row>
    <row r="656" spans="1:26" ht="15.75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</row>
    <row r="657" spans="1:26" ht="15.75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</row>
    <row r="658" spans="1:26" ht="15.75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</row>
    <row r="659" spans="1:26" ht="15.75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</row>
    <row r="660" spans="1:26" ht="15.75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</row>
    <row r="661" spans="1:26" ht="15.75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</row>
    <row r="662" spans="1:26" ht="15.75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</row>
    <row r="663" spans="1:26" ht="15.75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</row>
    <row r="664" spans="1:26" ht="15.75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</row>
    <row r="665" spans="1:26" ht="15.75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</row>
    <row r="666" spans="1:26" ht="15.75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</row>
    <row r="667" spans="1:26" ht="15.75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</row>
    <row r="668" spans="1:26" ht="15.75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</row>
    <row r="669" spans="1:26" ht="15.75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</row>
    <row r="670" spans="1:26" ht="15.75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</row>
    <row r="671" spans="1:26" ht="15.75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</row>
    <row r="672" spans="1:26" ht="15.75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</row>
    <row r="673" spans="1:26" ht="15.75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</row>
    <row r="674" spans="1:26" ht="15.75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</row>
    <row r="675" spans="1:26" ht="15.75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</row>
    <row r="676" spans="1:26" ht="15.75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</row>
    <row r="677" spans="1:26" ht="15.75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</row>
    <row r="678" spans="1:26" ht="15.75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</row>
    <row r="679" spans="1:26" ht="15.75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</row>
    <row r="680" spans="1:26" ht="15.75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</row>
    <row r="681" spans="1:26" ht="15.75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</row>
    <row r="682" spans="1:26" ht="15.75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</row>
    <row r="683" spans="1:26" ht="15.75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</row>
    <row r="684" spans="1:26" ht="15.75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</row>
    <row r="685" spans="1:26" ht="15.75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</row>
    <row r="686" spans="1:26" ht="15.75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</row>
    <row r="687" spans="1:26" ht="15.75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</row>
    <row r="688" spans="1:26" ht="15.75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</row>
    <row r="689" spans="1:26" ht="15.75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</row>
    <row r="690" spans="1:26" ht="15.75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</row>
    <row r="691" spans="1:26" ht="15.75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</row>
    <row r="692" spans="1:26" ht="15.75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</row>
    <row r="693" spans="1:26" ht="15.75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</row>
    <row r="694" spans="1:26" ht="15.75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</row>
    <row r="695" spans="1:26" ht="15.75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</row>
    <row r="696" spans="1:26" ht="15.75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</row>
    <row r="697" spans="1:26" ht="15.75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</row>
    <row r="698" spans="1:26" ht="15.75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</row>
    <row r="699" spans="1:26" ht="15.75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</row>
    <row r="700" spans="1:26" ht="15.75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</row>
    <row r="701" spans="1:26" ht="15.75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</row>
    <row r="702" spans="1:26" ht="15.75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</row>
    <row r="703" spans="1:26" ht="15.75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</row>
    <row r="704" spans="1:26" ht="15.75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</row>
    <row r="705" spans="1:26" ht="15.75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</row>
    <row r="706" spans="1:26" ht="15.75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</row>
    <row r="707" spans="1:26" ht="15.75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</row>
    <row r="708" spans="1:26" ht="15.75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</row>
    <row r="709" spans="1:26" ht="15.75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</row>
    <row r="710" spans="1:26" ht="15.75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</row>
    <row r="711" spans="1:26" ht="15.75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</row>
    <row r="712" spans="1:26" ht="15.75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</row>
    <row r="713" spans="1:26" ht="15.75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</row>
    <row r="714" spans="1:26" ht="15.75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</row>
    <row r="715" spans="1:26" ht="15.75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</row>
    <row r="716" spans="1:26" ht="15.75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</row>
    <row r="717" spans="1:26" ht="15.75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</row>
    <row r="718" spans="1:26" ht="15.75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</row>
    <row r="719" spans="1:26" ht="15.75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</row>
    <row r="720" spans="1:26" ht="15.75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</row>
    <row r="721" spans="1:26" ht="15.75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</row>
    <row r="722" spans="1:26" ht="15.75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</row>
    <row r="723" spans="1:26" ht="15.75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</row>
    <row r="724" spans="1:26" ht="15.75">
      <c r="A724" s="143"/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</row>
    <row r="725" spans="1:26" ht="15.75">
      <c r="A725" s="143"/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</row>
    <row r="726" spans="1:26" ht="15.75">
      <c r="A726" s="143"/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</row>
    <row r="727" spans="1:26" ht="15.75">
      <c r="A727" s="143"/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</row>
    <row r="728" spans="1:26" ht="15.75">
      <c r="A728" s="143"/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</row>
    <row r="729" spans="1:26" ht="15.75">
      <c r="A729" s="143"/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</row>
    <row r="730" spans="1:26" ht="15.75">
      <c r="A730" s="143"/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</row>
    <row r="731" spans="1:26" ht="15.75">
      <c r="A731" s="143"/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</row>
    <row r="732" spans="1:26" ht="15.75">
      <c r="A732" s="143"/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</row>
    <row r="733" spans="1:26" ht="15.75">
      <c r="A733" s="143"/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</row>
    <row r="734" spans="1:26" ht="15.75">
      <c r="A734" s="143"/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</row>
    <row r="735" spans="1:26" ht="15.75">
      <c r="A735" s="143"/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</row>
    <row r="736" spans="1:26" ht="15.75">
      <c r="A736" s="143"/>
      <c r="B736" s="143"/>
      <c r="C736" s="143"/>
      <c r="D736" s="143"/>
      <c r="E736" s="143"/>
      <c r="F736" s="143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  <c r="Z736" s="143"/>
    </row>
    <row r="737" spans="1:26" ht="15.75">
      <c r="A737" s="143"/>
      <c r="B737" s="143"/>
      <c r="C737" s="143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  <c r="Z737" s="143"/>
    </row>
    <row r="738" spans="1:26" ht="15.75">
      <c r="A738" s="143"/>
      <c r="B738" s="143"/>
      <c r="C738" s="143"/>
      <c r="D738" s="143"/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</row>
    <row r="739" spans="1:26" ht="15.75">
      <c r="A739" s="143"/>
      <c r="B739" s="143"/>
      <c r="C739" s="143"/>
      <c r="D739" s="143"/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  <c r="Z739" s="143"/>
    </row>
    <row r="740" spans="1:26" ht="15.75">
      <c r="A740" s="143"/>
      <c r="B740" s="143"/>
      <c r="C740" s="143"/>
      <c r="D740" s="143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  <c r="Z740" s="143"/>
    </row>
    <row r="741" spans="1:26" ht="15.75">
      <c r="A741" s="143"/>
      <c r="B741" s="143"/>
      <c r="C741" s="143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  <c r="Z741" s="143"/>
    </row>
    <row r="742" spans="1:26" ht="15.75">
      <c r="A742" s="143"/>
      <c r="B742" s="143"/>
      <c r="C742" s="143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  <c r="Z742" s="143"/>
    </row>
    <row r="743" spans="1:26" ht="15.75">
      <c r="A743" s="143"/>
      <c r="B743" s="143"/>
      <c r="C743" s="143"/>
      <c r="D743" s="143"/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  <c r="Z743" s="143"/>
    </row>
    <row r="744" spans="1:26" ht="15.75">
      <c r="A744" s="143"/>
      <c r="B744" s="143"/>
      <c r="C744" s="143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  <c r="Z744" s="143"/>
    </row>
    <row r="745" spans="1:26" ht="15.75">
      <c r="A745" s="143"/>
      <c r="B745" s="143"/>
      <c r="C745" s="143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  <c r="Z745" s="143"/>
    </row>
    <row r="746" spans="1:26" ht="15.75">
      <c r="A746" s="143"/>
      <c r="B746" s="143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  <c r="Z746" s="143"/>
    </row>
    <row r="747" spans="1:26" ht="15.75">
      <c r="A747" s="143"/>
      <c r="B747" s="143"/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</row>
    <row r="748" spans="1:26" ht="15.75">
      <c r="A748" s="143"/>
      <c r="B748" s="143"/>
      <c r="C748" s="143"/>
      <c r="D748" s="143"/>
      <c r="E748" s="143"/>
      <c r="F748" s="143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  <c r="Z748" s="143"/>
    </row>
    <row r="749" spans="1:26" ht="15.75">
      <c r="A749" s="143"/>
      <c r="B749" s="143"/>
      <c r="C749" s="143"/>
      <c r="D749" s="143"/>
      <c r="E749" s="143"/>
      <c r="F749" s="143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  <c r="Z749" s="143"/>
    </row>
    <row r="750" spans="1:26" ht="15.75">
      <c r="A750" s="143"/>
      <c r="B750" s="143"/>
      <c r="C750" s="143"/>
      <c r="D750" s="143"/>
      <c r="E750" s="143"/>
      <c r="F750" s="143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  <c r="Z750" s="143"/>
    </row>
    <row r="751" spans="1:26" ht="15.75">
      <c r="A751" s="143"/>
      <c r="B751" s="143"/>
      <c r="C751" s="143"/>
      <c r="D751" s="143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  <c r="Z751" s="143"/>
    </row>
    <row r="752" spans="1:26" ht="15.75">
      <c r="A752" s="143"/>
      <c r="B752" s="143"/>
      <c r="C752" s="143"/>
      <c r="D752" s="143"/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  <c r="Z752" s="143"/>
    </row>
    <row r="753" spans="1:26" ht="15.75">
      <c r="A753" s="143"/>
      <c r="B753" s="143"/>
      <c r="C753" s="143"/>
      <c r="D753" s="143"/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  <c r="Z753" s="143"/>
    </row>
    <row r="754" spans="1:26" ht="15.75">
      <c r="A754" s="143"/>
      <c r="B754" s="143"/>
      <c r="C754" s="143"/>
      <c r="D754" s="143"/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  <c r="Z754" s="143"/>
    </row>
    <row r="755" spans="1:26" ht="15.75">
      <c r="A755" s="143"/>
      <c r="B755" s="143"/>
      <c r="C755" s="143"/>
      <c r="D755" s="143"/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  <c r="Z755" s="143"/>
    </row>
    <row r="756" spans="1:26" ht="15.75">
      <c r="A756" s="143"/>
      <c r="B756" s="143"/>
      <c r="C756" s="143"/>
      <c r="D756" s="143"/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  <c r="Z756" s="143"/>
    </row>
    <row r="757" spans="1:26" ht="15.75">
      <c r="A757" s="143"/>
      <c r="B757" s="143"/>
      <c r="C757" s="143"/>
      <c r="D757" s="143"/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  <c r="Z757" s="143"/>
    </row>
    <row r="758" spans="1:26" ht="15.75">
      <c r="A758" s="143"/>
      <c r="B758" s="143"/>
      <c r="C758" s="143"/>
      <c r="D758" s="143"/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  <c r="Z758" s="143"/>
    </row>
    <row r="759" spans="1:26" ht="15.75">
      <c r="A759" s="143"/>
      <c r="B759" s="143"/>
      <c r="C759" s="143"/>
      <c r="D759" s="143"/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  <c r="Z759" s="143"/>
    </row>
    <row r="760" spans="1:26" ht="15.75">
      <c r="A760" s="143"/>
      <c r="B760" s="143"/>
      <c r="C760" s="143"/>
      <c r="D760" s="143"/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</row>
    <row r="761" spans="1:26" ht="15.75">
      <c r="A761" s="143"/>
      <c r="B761" s="143"/>
      <c r="C761" s="143"/>
      <c r="D761" s="143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  <c r="Z761" s="143"/>
    </row>
    <row r="762" spans="1:26" ht="15.75">
      <c r="A762" s="143"/>
      <c r="B762" s="143"/>
      <c r="C762" s="143"/>
      <c r="D762" s="143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  <c r="Z762" s="143"/>
    </row>
    <row r="763" spans="1:26" ht="15.75">
      <c r="A763" s="143"/>
      <c r="B763" s="143"/>
      <c r="C763" s="143"/>
      <c r="D763" s="143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  <c r="Z763" s="143"/>
    </row>
    <row r="764" spans="1:26" ht="15.75">
      <c r="A764" s="143"/>
      <c r="B764" s="143"/>
      <c r="C764" s="143"/>
      <c r="D764" s="143"/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  <c r="Z764" s="143"/>
    </row>
    <row r="765" spans="1:26" ht="15.75">
      <c r="A765" s="143"/>
      <c r="B765" s="143"/>
      <c r="C765" s="143"/>
      <c r="D765" s="143"/>
      <c r="E765" s="143"/>
      <c r="F765" s="143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  <c r="Z765" s="143"/>
    </row>
    <row r="766" spans="1:26" ht="15.75">
      <c r="A766" s="143"/>
      <c r="B766" s="143"/>
      <c r="C766" s="143"/>
      <c r="D766" s="143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  <c r="Z766" s="143"/>
    </row>
    <row r="767" spans="1:26" ht="15.75">
      <c r="A767" s="143"/>
      <c r="B767" s="143"/>
      <c r="C767" s="143"/>
      <c r="D767" s="143"/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  <c r="Z767" s="143"/>
    </row>
    <row r="768" spans="1:26" ht="15.75">
      <c r="A768" s="143"/>
      <c r="B768" s="143"/>
      <c r="C768" s="143"/>
      <c r="D768" s="143"/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  <c r="Z768" s="143"/>
    </row>
    <row r="769" spans="1:26" ht="15.75">
      <c r="A769" s="143"/>
      <c r="B769" s="143"/>
      <c r="C769" s="143"/>
      <c r="D769" s="143"/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  <c r="Z769" s="143"/>
    </row>
    <row r="770" spans="1:26" ht="15.75">
      <c r="A770" s="143"/>
      <c r="B770" s="143"/>
      <c r="C770" s="143"/>
      <c r="D770" s="143"/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  <c r="Z770" s="143"/>
    </row>
    <row r="771" spans="1:26" ht="15.75">
      <c r="A771" s="143"/>
      <c r="B771" s="143"/>
      <c r="C771" s="143"/>
      <c r="D771" s="143"/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  <c r="Z771" s="143"/>
    </row>
    <row r="772" spans="1:26" ht="15.75">
      <c r="A772" s="143"/>
      <c r="B772" s="143"/>
      <c r="C772" s="143"/>
      <c r="D772" s="143"/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  <c r="Z772" s="143"/>
    </row>
    <row r="773" spans="1:26" ht="15.75">
      <c r="A773" s="143"/>
      <c r="B773" s="143"/>
      <c r="C773" s="143"/>
      <c r="D773" s="143"/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  <c r="Z773" s="143"/>
    </row>
    <row r="774" spans="1:26" ht="15.75">
      <c r="A774" s="143"/>
      <c r="B774" s="143"/>
      <c r="C774" s="143"/>
      <c r="D774" s="143"/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  <c r="Z774" s="143"/>
    </row>
    <row r="775" spans="1:26" ht="15.75">
      <c r="A775" s="143"/>
      <c r="B775" s="143"/>
      <c r="C775" s="143"/>
      <c r="D775" s="143"/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  <c r="Z775" s="143"/>
    </row>
    <row r="776" spans="1:26" ht="15.75">
      <c r="A776" s="143"/>
      <c r="B776" s="143"/>
      <c r="C776" s="143"/>
      <c r="D776" s="143"/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  <c r="Z776" s="143"/>
    </row>
    <row r="777" spans="1:26" ht="15.75">
      <c r="A777" s="143"/>
      <c r="B777" s="143"/>
      <c r="C777" s="143"/>
      <c r="D777" s="143"/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  <c r="Z777" s="143"/>
    </row>
    <row r="778" spans="1:26" ht="15.75">
      <c r="A778" s="143"/>
      <c r="B778" s="143"/>
      <c r="C778" s="143"/>
      <c r="D778" s="143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  <c r="Z778" s="143"/>
    </row>
    <row r="779" spans="1:26" ht="15.75">
      <c r="A779" s="143"/>
      <c r="B779" s="143"/>
      <c r="C779" s="143"/>
      <c r="D779" s="143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  <c r="Z779" s="143"/>
    </row>
    <row r="780" spans="1:26" ht="15.75">
      <c r="A780" s="143"/>
      <c r="B780" s="143"/>
      <c r="C780" s="143"/>
      <c r="D780" s="143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  <c r="Z780" s="143"/>
    </row>
    <row r="781" spans="1:26" ht="15.75">
      <c r="A781" s="143"/>
      <c r="B781" s="143"/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  <c r="Z781" s="143"/>
    </row>
    <row r="782" spans="1:26" ht="15.75">
      <c r="A782" s="143"/>
      <c r="B782" s="143"/>
      <c r="C782" s="143"/>
      <c r="D782" s="143"/>
      <c r="E782" s="143"/>
      <c r="F782" s="143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  <c r="Z782" s="143"/>
    </row>
    <row r="783" spans="1:26" ht="15.75">
      <c r="A783" s="143"/>
      <c r="B783" s="143"/>
      <c r="C783" s="143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  <c r="Z783" s="143"/>
    </row>
    <row r="784" spans="1:26" ht="15.75">
      <c r="A784" s="143"/>
      <c r="B784" s="143"/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  <c r="Z784" s="143"/>
    </row>
    <row r="785" spans="1:26" ht="15.75">
      <c r="A785" s="143"/>
      <c r="B785" s="143"/>
      <c r="C785" s="143"/>
      <c r="D785" s="143"/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  <c r="Z785" s="143"/>
    </row>
    <row r="786" spans="1:26" ht="15.75">
      <c r="A786" s="143"/>
      <c r="B786" s="143"/>
      <c r="C786" s="143"/>
      <c r="D786" s="143"/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  <c r="Z786" s="143"/>
    </row>
    <row r="787" spans="1:26" ht="15.75">
      <c r="A787" s="143"/>
      <c r="B787" s="143"/>
      <c r="C787" s="143"/>
      <c r="D787" s="143"/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  <c r="Z787" s="143"/>
    </row>
    <row r="788" spans="1:26" ht="15.75">
      <c r="A788" s="143"/>
      <c r="B788" s="143"/>
      <c r="C788" s="143"/>
      <c r="D788" s="143"/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  <c r="Z788" s="143"/>
    </row>
    <row r="789" spans="1:26" ht="15.75">
      <c r="A789" s="143"/>
      <c r="B789" s="143"/>
      <c r="C789" s="143"/>
      <c r="D789" s="143"/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  <c r="Z789" s="143"/>
    </row>
    <row r="790" spans="1:26" ht="15.75">
      <c r="A790" s="143"/>
      <c r="B790" s="143"/>
      <c r="C790" s="143"/>
      <c r="D790" s="143"/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  <c r="Z790" s="143"/>
    </row>
    <row r="791" spans="1:26" ht="15.75">
      <c r="A791" s="143"/>
      <c r="B791" s="143"/>
      <c r="C791" s="143"/>
      <c r="D791" s="143"/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  <c r="Z791" s="143"/>
    </row>
    <row r="792" spans="1:26" ht="15.75">
      <c r="A792" s="143"/>
      <c r="B792" s="143"/>
      <c r="C792" s="143"/>
      <c r="D792" s="143"/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  <c r="Z792" s="143"/>
    </row>
    <row r="793" spans="1:26" ht="15.75">
      <c r="A793" s="143"/>
      <c r="B793" s="143"/>
      <c r="C793" s="143"/>
      <c r="D793" s="143"/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  <c r="Z793" s="143"/>
    </row>
    <row r="794" spans="1:26" ht="15.75">
      <c r="A794" s="143"/>
      <c r="B794" s="143"/>
      <c r="C794" s="143"/>
      <c r="D794" s="143"/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  <c r="Z794" s="143"/>
    </row>
    <row r="795" spans="1:26" ht="15.75">
      <c r="A795" s="143"/>
      <c r="B795" s="143"/>
      <c r="C795" s="143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  <c r="Z795" s="143"/>
    </row>
    <row r="796" spans="1:26" ht="15.75">
      <c r="A796" s="143"/>
      <c r="B796" s="143"/>
      <c r="C796" s="143"/>
      <c r="D796" s="143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  <c r="Z796" s="143"/>
    </row>
    <row r="797" spans="1:26" ht="15.75">
      <c r="A797" s="143"/>
      <c r="B797" s="143"/>
      <c r="C797" s="143"/>
      <c r="D797" s="143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  <c r="Z797" s="143"/>
    </row>
    <row r="798" spans="1:26" ht="15.75">
      <c r="A798" s="143"/>
      <c r="B798" s="143"/>
      <c r="C798" s="143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  <c r="Z798" s="143"/>
    </row>
    <row r="799" spans="1:26" ht="15.75">
      <c r="A799" s="143"/>
      <c r="B799" s="143"/>
      <c r="C799" s="143"/>
      <c r="D799" s="143"/>
      <c r="E799" s="143"/>
      <c r="F799" s="143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  <c r="Z799" s="143"/>
    </row>
    <row r="800" spans="1:26" ht="15.75">
      <c r="A800" s="143"/>
      <c r="B800" s="143"/>
      <c r="C800" s="143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  <c r="Z800" s="143"/>
    </row>
    <row r="801" spans="1:26" ht="15.75">
      <c r="A801" s="143"/>
      <c r="B801" s="143"/>
      <c r="C801" s="143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  <c r="Z801" s="143"/>
    </row>
    <row r="802" spans="1:26" ht="15.75">
      <c r="A802" s="143"/>
      <c r="B802" s="143"/>
      <c r="C802" s="143"/>
      <c r="D802" s="143"/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  <c r="Z802" s="143"/>
    </row>
    <row r="803" spans="1:26" ht="15.75">
      <c r="A803" s="143"/>
      <c r="B803" s="143"/>
      <c r="C803" s="143"/>
      <c r="D803" s="143"/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  <c r="Z803" s="143"/>
    </row>
    <row r="804" spans="1:26" ht="15.75">
      <c r="A804" s="143"/>
      <c r="B804" s="143"/>
      <c r="C804" s="143"/>
      <c r="D804" s="143"/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  <c r="Z804" s="143"/>
    </row>
    <row r="805" spans="1:26" ht="15.75">
      <c r="A805" s="143"/>
      <c r="B805" s="143"/>
      <c r="C805" s="143"/>
      <c r="D805" s="143"/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  <c r="Z805" s="143"/>
    </row>
    <row r="806" spans="1:26" ht="15.75">
      <c r="A806" s="143"/>
      <c r="B806" s="143"/>
      <c r="C806" s="143"/>
      <c r="D806" s="143"/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  <c r="Z806" s="143"/>
    </row>
    <row r="807" spans="1:26" ht="15.75">
      <c r="A807" s="143"/>
      <c r="B807" s="143"/>
      <c r="C807" s="143"/>
      <c r="D807" s="143"/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  <c r="Z807" s="143"/>
    </row>
    <row r="808" spans="1:26" ht="15.75">
      <c r="A808" s="143"/>
      <c r="B808" s="143"/>
      <c r="C808" s="143"/>
      <c r="D808" s="143"/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  <c r="Z808" s="143"/>
    </row>
    <row r="809" spans="1:26" ht="15.75">
      <c r="A809" s="143"/>
      <c r="B809" s="143"/>
      <c r="C809" s="143"/>
      <c r="D809" s="143"/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  <c r="Z809" s="143"/>
    </row>
    <row r="810" spans="1:26" ht="15.75">
      <c r="A810" s="143"/>
      <c r="B810" s="143"/>
      <c r="C810" s="143"/>
      <c r="D810" s="143"/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  <c r="Z810" s="143"/>
    </row>
    <row r="811" spans="1:26" ht="15.75">
      <c r="A811" s="143"/>
      <c r="B811" s="143"/>
      <c r="C811" s="143"/>
      <c r="D811" s="143"/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  <c r="Z811" s="143"/>
    </row>
    <row r="812" spans="1:26" ht="15.75">
      <c r="A812" s="143"/>
      <c r="B812" s="143"/>
      <c r="C812" s="143"/>
      <c r="D812" s="143"/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  <c r="Z812" s="143"/>
    </row>
    <row r="813" spans="1:26" ht="15.75">
      <c r="A813" s="143"/>
      <c r="B813" s="143"/>
      <c r="C813" s="143"/>
      <c r="D813" s="143"/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  <c r="Z813" s="143"/>
    </row>
    <row r="814" spans="1:26" ht="15.75">
      <c r="A814" s="143"/>
      <c r="B814" s="143"/>
      <c r="C814" s="143"/>
      <c r="D814" s="143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  <c r="Z814" s="143"/>
    </row>
    <row r="815" spans="1:26" ht="15.75">
      <c r="A815" s="143"/>
      <c r="B815" s="143"/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  <c r="Z815" s="143"/>
    </row>
    <row r="816" spans="1:26" ht="15.75">
      <c r="A816" s="143"/>
      <c r="B816" s="143"/>
      <c r="C816" s="143"/>
      <c r="D816" s="143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  <c r="Z816" s="143"/>
    </row>
    <row r="817" spans="1:26" ht="15.75">
      <c r="A817" s="143"/>
      <c r="B817" s="143"/>
      <c r="C817" s="143"/>
      <c r="D817" s="143"/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  <c r="Z817" s="143"/>
    </row>
    <row r="818" spans="1:26" ht="15.75">
      <c r="A818" s="143"/>
      <c r="B818" s="143"/>
      <c r="C818" s="143"/>
      <c r="D818" s="143"/>
      <c r="E818" s="143"/>
      <c r="F818" s="143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  <c r="Z818" s="143"/>
    </row>
    <row r="819" spans="1:26" ht="15.75">
      <c r="A819" s="143"/>
      <c r="B819" s="143"/>
      <c r="C819" s="143"/>
      <c r="D819" s="143"/>
      <c r="E819" s="143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  <c r="Z819" s="143"/>
    </row>
    <row r="820" spans="1:26" ht="15.75">
      <c r="A820" s="143"/>
      <c r="B820" s="143"/>
      <c r="C820" s="143"/>
      <c r="D820" s="143"/>
      <c r="E820" s="143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  <c r="Z820" s="143"/>
    </row>
    <row r="821" spans="1:26" ht="15.75">
      <c r="A821" s="143"/>
      <c r="B821" s="143"/>
      <c r="C821" s="143"/>
      <c r="D821" s="143"/>
      <c r="E821" s="143"/>
      <c r="F821" s="143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  <c r="Z821" s="143"/>
    </row>
    <row r="822" spans="1:26" ht="15.75">
      <c r="A822" s="143"/>
      <c r="B822" s="143"/>
      <c r="C822" s="143"/>
      <c r="D822" s="143"/>
      <c r="E822" s="143"/>
      <c r="F822" s="143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  <c r="Z822" s="143"/>
    </row>
    <row r="823" spans="1:26" ht="15.75">
      <c r="A823" s="143"/>
      <c r="B823" s="143"/>
      <c r="C823" s="143"/>
      <c r="D823" s="143"/>
      <c r="E823" s="143"/>
      <c r="F823" s="143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  <c r="Z823" s="143"/>
    </row>
    <row r="824" spans="1:26" ht="15.75">
      <c r="A824" s="143"/>
      <c r="B824" s="143"/>
      <c r="C824" s="143"/>
      <c r="D824" s="143"/>
      <c r="E824" s="143"/>
      <c r="F824" s="143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  <c r="Z824" s="143"/>
    </row>
    <row r="825" spans="1:26" ht="15.75">
      <c r="A825" s="143"/>
      <c r="B825" s="143"/>
      <c r="C825" s="143"/>
      <c r="D825" s="143"/>
      <c r="E825" s="143"/>
      <c r="F825" s="143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  <c r="Z825" s="143"/>
    </row>
    <row r="826" spans="1:26" ht="15.75">
      <c r="A826" s="143"/>
      <c r="B826" s="143"/>
      <c r="C826" s="143"/>
      <c r="D826" s="143"/>
      <c r="E826" s="143"/>
      <c r="F826" s="143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  <c r="Z826" s="143"/>
    </row>
    <row r="827" spans="1:26" ht="15.75">
      <c r="A827" s="143"/>
      <c r="B827" s="143"/>
      <c r="C827" s="143"/>
      <c r="D827" s="143"/>
      <c r="E827" s="143"/>
      <c r="F827" s="143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  <c r="Z827" s="143"/>
    </row>
    <row r="828" spans="1:26" ht="15.75">
      <c r="A828" s="143"/>
      <c r="B828" s="143"/>
      <c r="C828" s="143"/>
      <c r="D828" s="143"/>
      <c r="E828" s="143"/>
      <c r="F828" s="143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  <c r="Z828" s="143"/>
    </row>
    <row r="829" spans="1:26" ht="15.75">
      <c r="A829" s="143"/>
      <c r="B829" s="143"/>
      <c r="C829" s="143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  <c r="Z829" s="143"/>
    </row>
    <row r="830" spans="1:26" ht="15.75">
      <c r="A830" s="143"/>
      <c r="B830" s="143"/>
      <c r="C830" s="143"/>
      <c r="D830" s="143"/>
      <c r="E830" s="143"/>
      <c r="F830" s="143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  <c r="Z830" s="143"/>
    </row>
    <row r="831" spans="1:26" ht="15.75">
      <c r="A831" s="143"/>
      <c r="B831" s="143"/>
      <c r="C831" s="143"/>
      <c r="D831" s="143"/>
      <c r="E831" s="143"/>
      <c r="F831" s="143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  <c r="Z831" s="143"/>
    </row>
    <row r="832" spans="1:26" ht="15.75">
      <c r="A832" s="143"/>
      <c r="B832" s="143"/>
      <c r="C832" s="143"/>
      <c r="D832" s="143"/>
      <c r="E832" s="143"/>
      <c r="F832" s="143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  <c r="Z832" s="143"/>
    </row>
    <row r="833" spans="1:26" ht="15.75">
      <c r="A833" s="143"/>
      <c r="B833" s="143"/>
      <c r="C833" s="143"/>
      <c r="D833" s="143"/>
      <c r="E833" s="143"/>
      <c r="F833" s="143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  <c r="Z833" s="143"/>
    </row>
    <row r="834" spans="1:26" ht="15.75">
      <c r="A834" s="143"/>
      <c r="B834" s="143"/>
      <c r="C834" s="143"/>
      <c r="D834" s="143"/>
      <c r="E834" s="143"/>
      <c r="F834" s="143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  <c r="Z834" s="143"/>
    </row>
    <row r="835" spans="1:26" ht="15.75">
      <c r="A835" s="143"/>
      <c r="B835" s="143"/>
      <c r="C835" s="143"/>
      <c r="D835" s="143"/>
      <c r="E835" s="143"/>
      <c r="F835" s="143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  <c r="Z835" s="143"/>
    </row>
    <row r="836" spans="1:26" ht="15.75">
      <c r="A836" s="143"/>
      <c r="B836" s="143"/>
      <c r="C836" s="143"/>
      <c r="D836" s="143"/>
      <c r="E836" s="143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  <c r="Z836" s="143"/>
    </row>
    <row r="837" spans="1:26" ht="15.75">
      <c r="A837" s="143"/>
      <c r="B837" s="143"/>
      <c r="C837" s="143"/>
      <c r="D837" s="143"/>
      <c r="E837" s="143"/>
      <c r="F837" s="143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  <c r="Z837" s="143"/>
    </row>
    <row r="838" spans="1:26" ht="15.75">
      <c r="A838" s="143"/>
      <c r="B838" s="143"/>
      <c r="C838" s="143"/>
      <c r="D838" s="143"/>
      <c r="E838" s="143"/>
      <c r="F838" s="143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  <c r="Z838" s="143"/>
    </row>
    <row r="839" spans="1:26" ht="15.75">
      <c r="A839" s="143"/>
      <c r="B839" s="143"/>
      <c r="C839" s="143"/>
      <c r="D839" s="143"/>
      <c r="E839" s="143"/>
      <c r="F839" s="143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  <c r="Z839" s="143"/>
    </row>
    <row r="840" spans="1:26" ht="15.75">
      <c r="A840" s="143"/>
      <c r="B840" s="143"/>
      <c r="C840" s="143"/>
      <c r="D840" s="143"/>
      <c r="E840" s="143"/>
      <c r="F840" s="143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  <c r="Z840" s="143"/>
    </row>
    <row r="841" spans="1:26" ht="15.75">
      <c r="A841" s="143"/>
      <c r="B841" s="143"/>
      <c r="C841" s="143"/>
      <c r="D841" s="143"/>
      <c r="E841" s="143"/>
      <c r="F841" s="143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</row>
    <row r="842" spans="1:26" ht="15.75">
      <c r="A842" s="143"/>
      <c r="B842" s="143"/>
      <c r="C842" s="143"/>
      <c r="D842" s="143"/>
      <c r="E842" s="143"/>
      <c r="F842" s="143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  <c r="Z842" s="143"/>
    </row>
    <row r="843" spans="1:26" ht="15.75">
      <c r="A843" s="143"/>
      <c r="B843" s="143"/>
      <c r="C843" s="143"/>
      <c r="D843" s="143"/>
      <c r="E843" s="143"/>
      <c r="F843" s="143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  <c r="Z843" s="143"/>
    </row>
    <row r="844" spans="1:26" ht="15.75">
      <c r="A844" s="143"/>
      <c r="B844" s="143"/>
      <c r="C844" s="143"/>
      <c r="D844" s="143"/>
      <c r="E844" s="143"/>
      <c r="F844" s="143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  <c r="Z844" s="143"/>
    </row>
    <row r="845" spans="1:26" ht="15.75">
      <c r="A845" s="143"/>
      <c r="B845" s="143"/>
      <c r="C845" s="143"/>
      <c r="D845" s="143"/>
      <c r="E845" s="143"/>
      <c r="F845" s="143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  <c r="Z845" s="143"/>
    </row>
    <row r="846" spans="1:26" ht="15.75">
      <c r="A846" s="143"/>
      <c r="B846" s="143"/>
      <c r="C846" s="143"/>
      <c r="D846" s="143"/>
      <c r="E846" s="143"/>
      <c r="F846" s="143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  <c r="Z846" s="143"/>
    </row>
    <row r="847" spans="1:26" ht="15.75">
      <c r="A847" s="143"/>
      <c r="B847" s="143"/>
      <c r="C847" s="143"/>
      <c r="D847" s="143"/>
      <c r="E847" s="143"/>
      <c r="F847" s="143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  <c r="Z847" s="143"/>
    </row>
    <row r="848" spans="1:26" ht="15.75">
      <c r="A848" s="143"/>
      <c r="B848" s="143"/>
      <c r="C848" s="143"/>
      <c r="D848" s="143"/>
      <c r="E848" s="143"/>
      <c r="F848" s="143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  <c r="Z848" s="143"/>
    </row>
    <row r="849" spans="1:26" ht="15.75">
      <c r="A849" s="143"/>
      <c r="B849" s="143"/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  <c r="Z849" s="143"/>
    </row>
    <row r="850" spans="1:26" ht="15.75">
      <c r="A850" s="143"/>
      <c r="B850" s="143"/>
      <c r="C850" s="143"/>
      <c r="D850" s="143"/>
      <c r="E850" s="143"/>
      <c r="F850" s="143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  <c r="Z850" s="143"/>
    </row>
    <row r="851" spans="1:26" ht="15.75">
      <c r="A851" s="143"/>
      <c r="B851" s="143"/>
      <c r="C851" s="143"/>
      <c r="D851" s="143"/>
      <c r="E851" s="143"/>
      <c r="F851" s="143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  <c r="Z851" s="143"/>
    </row>
    <row r="852" spans="1:26" ht="15.75">
      <c r="A852" s="143"/>
      <c r="B852" s="143"/>
      <c r="C852" s="143"/>
      <c r="D852" s="143"/>
      <c r="E852" s="143"/>
      <c r="F852" s="143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  <c r="Z852" s="143"/>
    </row>
    <row r="853" spans="1:26" ht="15.75">
      <c r="A853" s="143"/>
      <c r="B853" s="143"/>
      <c r="C853" s="143"/>
      <c r="D853" s="143"/>
      <c r="E853" s="143"/>
      <c r="F853" s="143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  <c r="Z853" s="143"/>
    </row>
    <row r="854" spans="1:26" ht="15.75">
      <c r="A854" s="143"/>
      <c r="B854" s="143"/>
      <c r="C854" s="143"/>
      <c r="D854" s="143"/>
      <c r="E854" s="143"/>
      <c r="F854" s="143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  <c r="Z854" s="143"/>
    </row>
    <row r="855" spans="1:26" ht="15.75">
      <c r="A855" s="143"/>
      <c r="B855" s="143"/>
      <c r="C855" s="143"/>
      <c r="D855" s="143"/>
      <c r="E855" s="143"/>
      <c r="F855" s="143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</row>
    <row r="856" spans="1:26" ht="15.75">
      <c r="A856" s="143"/>
      <c r="B856" s="143"/>
      <c r="C856" s="143"/>
      <c r="D856" s="143"/>
      <c r="E856" s="143"/>
      <c r="F856" s="143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  <c r="Z856" s="143"/>
    </row>
    <row r="857" spans="1:26" ht="15.75">
      <c r="A857" s="143"/>
      <c r="B857" s="143"/>
      <c r="C857" s="143"/>
      <c r="D857" s="143"/>
      <c r="E857" s="143"/>
      <c r="F857" s="143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  <c r="Z857" s="143"/>
    </row>
    <row r="858" spans="1:26" ht="15.75">
      <c r="A858" s="143"/>
      <c r="B858" s="143"/>
      <c r="C858" s="143"/>
      <c r="D858" s="143"/>
      <c r="E858" s="143"/>
      <c r="F858" s="143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  <c r="Z858" s="143"/>
    </row>
    <row r="859" spans="1:26" ht="15.75">
      <c r="A859" s="143"/>
      <c r="B859" s="143"/>
      <c r="C859" s="143"/>
      <c r="D859" s="143"/>
      <c r="E859" s="143"/>
      <c r="F859" s="143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  <c r="Z859" s="143"/>
    </row>
    <row r="860" spans="1:26" ht="15.75">
      <c r="A860" s="143"/>
      <c r="B860" s="143"/>
      <c r="C860" s="143"/>
      <c r="D860" s="143"/>
      <c r="E860" s="143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  <c r="Z860" s="143"/>
    </row>
    <row r="861" spans="1:26" ht="15.75">
      <c r="A861" s="143"/>
      <c r="B861" s="143"/>
      <c r="C861" s="143"/>
      <c r="D861" s="143"/>
      <c r="E861" s="143"/>
      <c r="F861" s="143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  <c r="Z861" s="143"/>
    </row>
    <row r="862" spans="1:26" ht="15.75">
      <c r="A862" s="143"/>
      <c r="B862" s="143"/>
      <c r="C862" s="143"/>
      <c r="D862" s="143"/>
      <c r="E862" s="143"/>
      <c r="F862" s="143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  <c r="Z862" s="143"/>
    </row>
    <row r="863" spans="1:26" ht="15.75">
      <c r="A863" s="143"/>
      <c r="B863" s="143"/>
      <c r="C863" s="143"/>
      <c r="D863" s="143"/>
      <c r="E863" s="143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  <c r="Z863" s="143"/>
    </row>
    <row r="864" spans="1:26" ht="15.75">
      <c r="A864" s="143"/>
      <c r="B864" s="143"/>
      <c r="C864" s="143"/>
      <c r="D864" s="143"/>
      <c r="E864" s="143"/>
      <c r="F864" s="143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  <c r="Z864" s="143"/>
    </row>
    <row r="865" spans="1:26" ht="15.75">
      <c r="A865" s="143"/>
      <c r="B865" s="143"/>
      <c r="C865" s="143"/>
      <c r="D865" s="143"/>
      <c r="E865" s="143"/>
      <c r="F865" s="143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  <c r="Z865" s="143"/>
    </row>
    <row r="866" spans="1:26" ht="15.75">
      <c r="A866" s="143"/>
      <c r="B866" s="143"/>
      <c r="C866" s="143"/>
      <c r="D866" s="143"/>
      <c r="E866" s="143"/>
      <c r="F866" s="143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  <c r="Z866" s="143"/>
    </row>
    <row r="867" spans="1:26" ht="15.75">
      <c r="A867" s="143"/>
      <c r="B867" s="143"/>
      <c r="C867" s="143"/>
      <c r="D867" s="143"/>
      <c r="E867" s="143"/>
      <c r="F867" s="143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  <c r="Z867" s="143"/>
    </row>
    <row r="868" spans="1:26" ht="15.75">
      <c r="A868" s="143"/>
      <c r="B868" s="143"/>
      <c r="C868" s="143"/>
      <c r="D868" s="143"/>
      <c r="E868" s="143"/>
      <c r="F868" s="143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  <c r="Z868" s="143"/>
    </row>
    <row r="869" spans="1:26" ht="15.75">
      <c r="A869" s="143"/>
      <c r="B869" s="143"/>
      <c r="C869" s="143"/>
      <c r="D869" s="143"/>
      <c r="E869" s="143"/>
      <c r="F869" s="143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  <c r="Z869" s="143"/>
    </row>
    <row r="870" spans="1:26" ht="15.75">
      <c r="A870" s="156"/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43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</row>
    <row r="871" spans="1:26" ht="15.75">
      <c r="A871" s="156"/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43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</row>
    <row r="872" spans="1:26" ht="15.75">
      <c r="A872" s="156"/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43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</row>
    <row r="873" spans="1:26" ht="15.75">
      <c r="A873" s="156"/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43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</row>
    <row r="874" spans="1:26" ht="15.75">
      <c r="A874" s="156"/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43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</row>
    <row r="875" spans="1:26" ht="15.75">
      <c r="A875" s="156"/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43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</row>
    <row r="876" spans="1:26" ht="15.75">
      <c r="A876" s="156"/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43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</row>
    <row r="877" spans="1:26" ht="15.75">
      <c r="A877" s="156"/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43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</row>
    <row r="878" spans="1:26" ht="15.75">
      <c r="A878" s="156"/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43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</row>
    <row r="879" spans="1:26" ht="15.75">
      <c r="A879" s="156"/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43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</row>
    <row r="880" spans="1:26" ht="15.75">
      <c r="A880" s="156"/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43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</row>
    <row r="881" spans="1:26" ht="15.75">
      <c r="A881" s="156"/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43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</row>
    <row r="882" spans="1:26" ht="15.75">
      <c r="A882" s="156"/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43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</row>
    <row r="883" spans="1:26" ht="15.75">
      <c r="A883" s="156"/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43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</row>
    <row r="884" spans="1:26" ht="15.75">
      <c r="A884" s="156"/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43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</row>
    <row r="885" spans="1:26" ht="15.75">
      <c r="A885" s="156"/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43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</row>
    <row r="886" spans="1:26" ht="15.75">
      <c r="A886" s="156"/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43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</row>
    <row r="887" spans="1:26" ht="15.75">
      <c r="A887" s="156"/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43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</row>
    <row r="888" spans="1:26" ht="15.75">
      <c r="A888" s="156"/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43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</row>
    <row r="889" spans="1:26" ht="15.75">
      <c r="A889" s="156"/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43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</row>
    <row r="890" spans="1:26" ht="15.75">
      <c r="A890" s="156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43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</row>
    <row r="891" spans="1:26" ht="15.75">
      <c r="A891" s="156"/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43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</row>
    <row r="892" spans="1:26" ht="15.75">
      <c r="A892" s="156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43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</row>
    <row r="893" spans="1:26" ht="15.75">
      <c r="A893" s="156"/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43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</row>
    <row r="894" spans="1:26" ht="15.75">
      <c r="A894" s="156"/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43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</row>
    <row r="895" spans="1:26" ht="15.75">
      <c r="A895" s="156"/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43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</row>
    <row r="896" spans="1:26" ht="15.75">
      <c r="A896" s="156"/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43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</row>
    <row r="897" spans="1:26" ht="15.75">
      <c r="A897" s="156"/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43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</row>
    <row r="898" spans="1:26" ht="15.75">
      <c r="A898" s="156"/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43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</row>
    <row r="899" spans="1:26" ht="15.75">
      <c r="A899" s="156"/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43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</row>
    <row r="900" spans="1:26" ht="15.75">
      <c r="A900" s="156"/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43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</row>
    <row r="901" spans="1:26" ht="15.75">
      <c r="A901" s="156"/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43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</row>
    <row r="902" spans="1:26" ht="15.75">
      <c r="A902" s="156"/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43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</row>
    <row r="903" spans="1:26" ht="15.75">
      <c r="A903" s="156"/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43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</row>
    <row r="904" spans="1:26" ht="15.75">
      <c r="A904" s="156"/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43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</row>
    <row r="905" spans="1:26" ht="15.75">
      <c r="A905" s="156"/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43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</row>
    <row r="906" spans="1:26" ht="15.75">
      <c r="A906" s="156"/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43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</row>
    <row r="907" spans="1:26" ht="15.75">
      <c r="A907" s="156"/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43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</row>
    <row r="908" spans="1:26" ht="15.75">
      <c r="A908" s="156"/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43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</row>
    <row r="909" spans="1:26" ht="15.75">
      <c r="A909" s="156"/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43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</row>
    <row r="910" spans="1:26" ht="15.75">
      <c r="A910" s="156"/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43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</row>
    <row r="911" spans="1:26" ht="15.75">
      <c r="A911" s="156"/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43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</row>
    <row r="912" spans="1:26" ht="15.75">
      <c r="A912" s="156"/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43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</row>
    <row r="913" spans="1:26" ht="15.75">
      <c r="A913" s="156"/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43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</row>
    <row r="914" spans="1:26" ht="15.75">
      <c r="A914" s="156"/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43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</row>
    <row r="915" spans="1:26" ht="15.75">
      <c r="A915" s="156"/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43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</row>
    <row r="916" spans="1:26" ht="15.75">
      <c r="A916" s="156"/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43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</row>
    <row r="917" spans="1:26" ht="15.75">
      <c r="A917" s="156"/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43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</row>
    <row r="918" spans="1:26" ht="15.75">
      <c r="A918" s="156"/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43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</row>
    <row r="919" spans="1:26" ht="15.75">
      <c r="A919" s="156"/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43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</row>
    <row r="920" spans="1:26" ht="15.75">
      <c r="A920" s="156"/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43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</row>
    <row r="921" spans="1:26" ht="15.75">
      <c r="A921" s="156"/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43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</row>
    <row r="922" spans="1:26" ht="15.75">
      <c r="A922" s="156"/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43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</row>
    <row r="923" spans="1:26" ht="15.75">
      <c r="A923" s="156"/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43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</row>
    <row r="924" spans="1:26" ht="15.75">
      <c r="A924" s="156"/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43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</row>
    <row r="925" spans="1:26" ht="15.75">
      <c r="A925" s="156"/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43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</row>
    <row r="926" spans="1:26" ht="15.75">
      <c r="A926" s="156"/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43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</row>
    <row r="927" spans="1:26" ht="15.75">
      <c r="A927" s="156"/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43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</row>
    <row r="928" spans="1:26" ht="15.75">
      <c r="A928" s="156"/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43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</row>
    <row r="929" spans="1:26" ht="15.75">
      <c r="A929" s="156"/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43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</row>
    <row r="930" spans="1:26" ht="15.75">
      <c r="A930" s="156"/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43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</row>
    <row r="931" spans="1:26" ht="15.75">
      <c r="A931" s="156"/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43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</row>
    <row r="932" spans="1:26" ht="15.75">
      <c r="A932" s="156"/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43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</row>
    <row r="933" spans="1:26" ht="15.75">
      <c r="A933" s="156"/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43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</row>
    <row r="934" spans="1:26" ht="15.75">
      <c r="A934" s="156"/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43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</row>
    <row r="935" spans="1:26" ht="15.75">
      <c r="A935" s="156"/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43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</row>
    <row r="936" spans="1:26" ht="15.75">
      <c r="A936" s="156"/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43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</row>
    <row r="937" spans="1:26" ht="15.75">
      <c r="A937" s="156"/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43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</row>
    <row r="938" spans="1:26" ht="15.75">
      <c r="A938" s="156"/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43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</row>
    <row r="939" spans="1:26" ht="15.75">
      <c r="A939" s="156"/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43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</row>
    <row r="940" spans="1:26" ht="15.75">
      <c r="A940" s="156"/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43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</row>
    <row r="941" spans="1:26" ht="15.75">
      <c r="A941" s="156"/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43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</row>
    <row r="942" spans="1:26" ht="15.75">
      <c r="A942" s="156"/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43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</row>
    <row r="943" spans="1:26" ht="15.75">
      <c r="A943" s="156"/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43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</row>
    <row r="944" spans="1:26" ht="15.75">
      <c r="A944" s="156"/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43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</row>
    <row r="945" spans="1:26" ht="15.75">
      <c r="A945" s="156"/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43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</row>
    <row r="946" spans="1:26" ht="15.75">
      <c r="A946" s="156"/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43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</row>
    <row r="947" spans="1:26" ht="15.75">
      <c r="A947" s="156"/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43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</row>
    <row r="948" spans="1:26" ht="15.75">
      <c r="A948" s="156"/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43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</row>
    <row r="949" spans="1:26" ht="15.75">
      <c r="A949" s="156"/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43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</row>
    <row r="950" spans="1:26" ht="15.75">
      <c r="A950" s="156"/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43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</row>
    <row r="951" spans="1:26" ht="15.75">
      <c r="A951" s="156"/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43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</row>
    <row r="952" spans="1:26" ht="15.75">
      <c r="A952" s="156"/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43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</row>
    <row r="953" spans="1:26" ht="15.75">
      <c r="A953" s="156"/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43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</row>
    <row r="954" spans="1:26" ht="15.75">
      <c r="A954" s="156"/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43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</row>
    <row r="955" spans="1:26" ht="15.75">
      <c r="A955" s="156"/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43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</row>
    <row r="956" spans="1:26" ht="15.75">
      <c r="A956" s="156"/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43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</row>
    <row r="957" spans="1:26" ht="15.75">
      <c r="A957" s="156"/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43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</row>
    <row r="958" spans="1:26" ht="15.75">
      <c r="A958" s="156"/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43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</row>
    <row r="959" spans="1:26" ht="15.75">
      <c r="A959" s="156"/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43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</row>
    <row r="960" spans="1:26" ht="15.75">
      <c r="A960" s="156"/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43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</row>
    <row r="961" spans="1:26" ht="15.75">
      <c r="A961" s="156"/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43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</row>
    <row r="962" spans="1:26" ht="15.75">
      <c r="A962" s="156"/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43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</row>
    <row r="963" spans="1:26" ht="15.75">
      <c r="A963" s="156"/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43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</row>
    <row r="964" spans="1:26" ht="15.75">
      <c r="A964" s="156"/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43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</row>
    <row r="965" spans="1:26" ht="15.75">
      <c r="A965" s="156"/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43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</row>
    <row r="966" spans="1:26" ht="15.75">
      <c r="A966" s="156"/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43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</row>
    <row r="967" spans="1:26" ht="15.75">
      <c r="A967" s="156"/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43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</row>
    <row r="968" spans="1:26" ht="15.75">
      <c r="A968" s="156"/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43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</row>
    <row r="969" spans="1:26" ht="15.75">
      <c r="A969" s="156"/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43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</row>
    <row r="970" spans="1:26" ht="15.75">
      <c r="A970" s="156"/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43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</row>
    <row r="971" spans="1:26" ht="15.75">
      <c r="A971" s="156"/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43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</row>
    <row r="972" spans="1:26" ht="15.75">
      <c r="A972" s="156"/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43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</row>
    <row r="973" spans="1:26" ht="15.75">
      <c r="A973" s="156"/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43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</row>
    <row r="974" spans="1:26" ht="15.75">
      <c r="A974" s="156"/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43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</row>
    <row r="975" spans="1:26" ht="15.75">
      <c r="A975" s="156"/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43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</row>
    <row r="976" spans="1:26" ht="15.75">
      <c r="A976" s="156"/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43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</row>
    <row r="977" spans="1:26" ht="15.75">
      <c r="A977" s="156"/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43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</row>
    <row r="978" spans="1:26" ht="15.75">
      <c r="A978" s="156"/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43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</row>
    <row r="979" spans="1:26" ht="15.75">
      <c r="A979" s="156"/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43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</row>
    <row r="980" spans="1:26" ht="15.75">
      <c r="A980" s="156"/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43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</row>
    <row r="981" spans="1:26" ht="15.75">
      <c r="A981" s="156"/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43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</row>
    <row r="982" spans="1:26" ht="15.75">
      <c r="A982" s="156"/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43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</row>
    <row r="983" spans="1:26" ht="15.75">
      <c r="A983" s="156"/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43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</row>
    <row r="984" spans="1:26" ht="15.75">
      <c r="A984" s="156"/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43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</row>
    <row r="985" spans="1:26" ht="15.75">
      <c r="A985" s="156"/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43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</row>
    <row r="986" spans="1:26" ht="15.75">
      <c r="A986" s="156"/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43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</row>
    <row r="987" spans="1:26" ht="15.75">
      <c r="A987" s="156"/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43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</row>
    <row r="988" spans="1:26" ht="15.75">
      <c r="A988" s="156"/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43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</row>
    <row r="989" spans="1:26" ht="15.75">
      <c r="A989" s="156"/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43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</row>
    <row r="990" spans="1:26" ht="15.75">
      <c r="A990" s="156"/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43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</row>
    <row r="991" spans="1:26" ht="15.75">
      <c r="A991" s="156"/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43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</row>
    <row r="992" spans="1:26" ht="15.75">
      <c r="A992" s="156"/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43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</row>
    <row r="993" spans="1:26" ht="15.75">
      <c r="A993" s="156"/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43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</row>
    <row r="994" spans="1:26" ht="15.75">
      <c r="A994" s="156"/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43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</row>
    <row r="995" spans="1:26" ht="15.75">
      <c r="A995" s="156"/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43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</row>
    <row r="996" spans="1:26" ht="15.75">
      <c r="A996" s="156"/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43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</row>
    <row r="997" spans="1:26" ht="15.75">
      <c r="A997" s="156"/>
      <c r="B997" s="136"/>
      <c r="C997" s="136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43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</row>
    <row r="998" spans="1:26" ht="15.75">
      <c r="A998" s="156"/>
      <c r="B998" s="136"/>
      <c r="C998" s="136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43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</row>
    <row r="999" spans="1:26" ht="15.75">
      <c r="A999" s="156"/>
      <c r="B999" s="136"/>
      <c r="C999" s="136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43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</row>
    <row r="1000" spans="1:26" ht="15.75">
      <c r="A1000" s="156"/>
      <c r="B1000" s="136"/>
      <c r="C1000" s="136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43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</row>
  </sheetData>
  <sheetProtection algorithmName="SHA-512" hashValue="oEjby5Qj0MScD0HAR1WJjBdE8+ttip6F8vpN9DxpssdYzJ4Pi5DxisMvETkmBYQPTBmc5zMObQtfkTAzQUvysw==" saltValue="BrYEUefnfr1BB651r0Xo4Q==" spinCount="100000" sheet="1" objects="1" scenarios="1"/>
  <autoFilter ref="A2:Q2" xr:uid="{00000000-0009-0000-0000-000013000000}"/>
  <mergeCells count="2">
    <mergeCell ref="G1:J1"/>
    <mergeCell ref="K1:N1"/>
  </mergeCells>
  <printOptions horizontalCentered="1"/>
  <pageMargins left="0.31496062992125984" right="0.31496062992125984" top="0.98425196850393704" bottom="0.98425196850393704" header="0" footer="0"/>
  <pageSetup paperSize="9" orientation="landscape"/>
  <headerFooter>
    <oddHeader>&amp;CUNIVERSIDADE ESTADUAL DE SANTA CRUZ BACHARELADO EM CIÊNCIAS ECONÔMICAS GRADE CURRICULAR – PPC 2022 - Turnos Noturno e Matutino</oddHeader>
    <oddFooter>&amp;C&amp;P/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Z1002"/>
  <sheetViews>
    <sheetView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F2" sqref="F2"/>
    </sheetView>
  </sheetViews>
  <sheetFormatPr defaultColWidth="14.42578125" defaultRowHeight="15" customHeight="1" outlineLevelCol="1"/>
  <cols>
    <col min="1" max="1" width="20.7109375" hidden="1" customWidth="1" outlineLevel="1"/>
    <col min="2" max="2" width="18.7109375" hidden="1" customWidth="1" outlineLevel="1"/>
    <col min="3" max="3" width="10.140625" hidden="1" customWidth="1" outlineLevel="1"/>
    <col min="4" max="4" width="9.42578125" customWidth="1" collapsed="1"/>
    <col min="5" max="5" width="42.42578125" customWidth="1"/>
    <col min="6" max="6" width="9.140625" customWidth="1" outlineLevel="1"/>
    <col min="7" max="7" width="9.140625" customWidth="1"/>
    <col min="8" max="10" width="9.140625" hidden="1" customWidth="1" outlineLevel="1"/>
    <col min="11" max="11" width="9.140625" customWidth="1" collapsed="1"/>
    <col min="12" max="12" width="12.85546875" customWidth="1" outlineLevel="1"/>
    <col min="13" max="13" width="9.140625" customWidth="1"/>
    <col min="14" max="14" width="10.7109375" customWidth="1"/>
    <col min="15" max="15" width="15" customWidth="1" outlineLevel="1"/>
    <col min="16" max="16" width="28.85546875" customWidth="1"/>
    <col min="17" max="17" width="9.140625" customWidth="1"/>
    <col min="18" max="18" width="16.5703125" customWidth="1"/>
    <col min="19" max="26" width="9.140625" customWidth="1"/>
  </cols>
  <sheetData>
    <row r="1" spans="1:26">
      <c r="A1" s="1" t="s">
        <v>326</v>
      </c>
      <c r="B1" s="63" t="s">
        <v>1</v>
      </c>
      <c r="C1" s="64" t="s">
        <v>5</v>
      </c>
      <c r="D1" s="1" t="s">
        <v>327</v>
      </c>
      <c r="E1" s="1" t="s">
        <v>7</v>
      </c>
      <c r="F1" s="64" t="s">
        <v>8</v>
      </c>
      <c r="G1" s="64" t="s">
        <v>14</v>
      </c>
      <c r="H1" s="64" t="s">
        <v>9</v>
      </c>
      <c r="I1" s="64" t="s">
        <v>10</v>
      </c>
      <c r="J1" s="64" t="s">
        <v>328</v>
      </c>
      <c r="K1" s="65" t="s">
        <v>12</v>
      </c>
      <c r="L1" s="64" t="s">
        <v>329</v>
      </c>
      <c r="M1" s="65" t="s">
        <v>15</v>
      </c>
      <c r="N1" s="64" t="s">
        <v>13</v>
      </c>
      <c r="O1" s="66" t="s">
        <v>21</v>
      </c>
      <c r="P1" s="64" t="s">
        <v>330</v>
      </c>
      <c r="Q1" s="65" t="s">
        <v>20</v>
      </c>
      <c r="R1" s="1" t="s">
        <v>331</v>
      </c>
      <c r="S1" s="1" t="s">
        <v>332</v>
      </c>
      <c r="T1" s="1" t="s">
        <v>333</v>
      </c>
      <c r="U1" s="1" t="s">
        <v>329</v>
      </c>
      <c r="V1" s="1"/>
      <c r="W1" s="1"/>
      <c r="X1" s="1"/>
      <c r="Y1" s="1"/>
      <c r="Z1" s="1"/>
    </row>
    <row r="2" spans="1:26" ht="14.25" customHeight="1">
      <c r="A2" s="12" t="str">
        <f t="shared" ref="A2:A256" si="0">CONCATENATE(M2,R2)</f>
        <v>FN7º Semestre - T01</v>
      </c>
      <c r="B2" s="67" t="str">
        <f t="shared" ref="B2:B256" si="1">CONCATENATE(C2,D2,K2)</f>
        <v>Curr2023NCAC096T01</v>
      </c>
      <c r="C2" s="12" t="s">
        <v>22</v>
      </c>
      <c r="D2" s="12" t="s">
        <v>71</v>
      </c>
      <c r="E2" s="12" t="str">
        <f>VLOOKUP(CONCATENATE($C2,$D2),Curriculos!$A$2:$J$303,4,FALSE)</f>
        <v>CONTABILIDADE I</v>
      </c>
      <c r="F2" s="5" t="str">
        <f>VLOOKUP(CONCATENATE($C2,$D2),Curriculos!$A$2:$J$303,5,FALSE)</f>
        <v>OB</v>
      </c>
      <c r="G2" s="5">
        <f>VLOOKUP(CONCATENATE($C2,$D2),Curriculos!$A$2:$J$303,6,FALSE)</f>
        <v>7</v>
      </c>
      <c r="H2" s="5" t="str">
        <f>VLOOKUP(CONCATENATE($C2,$D2),Curriculos!$A$2:$J$303,7,FALSE)</f>
        <v>T</v>
      </c>
      <c r="I2" s="5">
        <f>VLOOKUP(CONCATENATE($C2,$D2),Curriculos!$A$2:$J$303,8,FALSE)</f>
        <v>60</v>
      </c>
      <c r="J2" s="5">
        <f>VLOOKUP(CONCATENATE($C2,$D2),Curriculos!$A$2:$J$303,9,FALSE)</f>
        <v>4</v>
      </c>
      <c r="K2" s="68" t="s">
        <v>24</v>
      </c>
      <c r="L2" s="68" t="s">
        <v>334</v>
      </c>
      <c r="M2" s="68" t="s">
        <v>239</v>
      </c>
      <c r="N2" s="5" t="str">
        <f>VLOOKUP(CONCATENATE($C2,$D2),Curriculos!$A$2:$J$303,10,FALSE)</f>
        <v>DCAC</v>
      </c>
      <c r="O2" s="69" t="s">
        <v>335</v>
      </c>
      <c r="P2" s="12" t="str">
        <f>VLOOKUP(O2,Lista_Professores!$A$2:$B$203,2,FALSE)</f>
        <v>A definir</v>
      </c>
      <c r="Q2" s="70">
        <v>1103</v>
      </c>
      <c r="R2" s="12" t="str">
        <f t="shared" ref="R2:R256" si="2">CONCATENATE(G2,"º"," ","Semestre"," ","-"," ",K2)</f>
        <v>7º Semestre - T01</v>
      </c>
      <c r="S2" s="12">
        <f t="shared" ref="S2:S3" si="3">I2/15</f>
        <v>4</v>
      </c>
      <c r="T2" s="12" t="s">
        <v>336</v>
      </c>
      <c r="U2" s="12"/>
      <c r="V2" s="12"/>
      <c r="W2" s="12"/>
      <c r="X2" s="12"/>
      <c r="Y2" s="12"/>
      <c r="Z2" s="12"/>
    </row>
    <row r="3" spans="1:26" ht="14.25" customHeight="1">
      <c r="A3" s="12" t="str">
        <f t="shared" si="0"/>
        <v>EM7º Semestre - T02</v>
      </c>
      <c r="B3" s="67" t="str">
        <f t="shared" si="1"/>
        <v>Curr2018CAC096T02</v>
      </c>
      <c r="C3" s="12" t="s">
        <v>31</v>
      </c>
      <c r="D3" s="12" t="s">
        <v>71</v>
      </c>
      <c r="E3" s="12" t="str">
        <f>VLOOKUP(CONCATENATE($C3,$D3),Curriculos!$A$2:$J$303,4,FALSE)</f>
        <v>CONTABILIDADE I</v>
      </c>
      <c r="F3" s="5" t="str">
        <f>VLOOKUP(CONCATENATE($C3,$D3),Curriculos!$A$2:$J$303,5,FALSE)</f>
        <v>OB</v>
      </c>
      <c r="G3" s="5">
        <f>VLOOKUP(CONCATENATE($C3,$D3),Curriculos!$A$2:$J$303,6,FALSE)</f>
        <v>7</v>
      </c>
      <c r="H3" s="5" t="str">
        <f>VLOOKUP(CONCATENATE($C3,$D3),Curriculos!$A$2:$J$303,7,FALSE)</f>
        <v>T</v>
      </c>
      <c r="I3" s="5">
        <f>VLOOKUP(CONCATENATE($C3,$D3),Curriculos!$A$2:$J$303,8,FALSE)</f>
        <v>60</v>
      </c>
      <c r="J3" s="5">
        <f>VLOOKUP(CONCATENATE($C3,$D3),Curriculos!$A$2:$J$303,9,FALSE)</f>
        <v>4</v>
      </c>
      <c r="K3" s="68" t="s">
        <v>29</v>
      </c>
      <c r="L3" s="68"/>
      <c r="M3" s="68" t="s">
        <v>172</v>
      </c>
      <c r="N3" s="5" t="str">
        <f>VLOOKUP(CONCATENATE($C3,$D3),Curriculos!$A$2:$J$303,10,FALSE)</f>
        <v>DCAC</v>
      </c>
      <c r="O3" s="69" t="s">
        <v>335</v>
      </c>
      <c r="P3" s="12" t="str">
        <f>VLOOKUP(O3,Lista_Professores!$A$2:$B$203,2,FALSE)</f>
        <v>A definir</v>
      </c>
      <c r="Q3" s="70">
        <v>1103</v>
      </c>
      <c r="R3" s="12" t="str">
        <f t="shared" si="2"/>
        <v>7º Semestre - T02</v>
      </c>
      <c r="S3" s="12">
        <f t="shared" si="3"/>
        <v>4</v>
      </c>
      <c r="T3" s="12" t="s">
        <v>336</v>
      </c>
      <c r="U3" s="12"/>
      <c r="V3" s="12"/>
      <c r="W3" s="12"/>
      <c r="X3" s="12"/>
      <c r="Y3" s="12"/>
      <c r="Z3" s="12"/>
    </row>
    <row r="4" spans="1:26" ht="14.25" hidden="1" customHeight="1">
      <c r="A4" s="12" t="str">
        <f t="shared" si="0"/>
        <v xml:space="preserve">7º Semestre - </v>
      </c>
      <c r="B4" s="67" t="str">
        <f t="shared" si="1"/>
        <v>Curr2023MCAC096</v>
      </c>
      <c r="C4" s="12" t="s">
        <v>25</v>
      </c>
      <c r="D4" s="12" t="s">
        <v>71</v>
      </c>
      <c r="E4" s="12" t="str">
        <f>VLOOKUP(CONCATENATE($C4,$D4),Curriculos!$A$2:$J$303,4,FALSE)</f>
        <v>CONTABILIDADE I</v>
      </c>
      <c r="F4" s="5" t="str">
        <f>VLOOKUP(CONCATENATE($C4,$D4),Curriculos!$A$2:$J$303,5,FALSE)</f>
        <v>OB</v>
      </c>
      <c r="G4" s="5">
        <f>VLOOKUP(CONCATENATE($C4,$D4),Curriculos!$A$2:$J$303,6,FALSE)</f>
        <v>7</v>
      </c>
      <c r="H4" s="5" t="str">
        <f>VLOOKUP(CONCATENATE($C4,$D4),Curriculos!$A$2:$J$303,7,FALSE)</f>
        <v>T</v>
      </c>
      <c r="I4" s="5">
        <f>VLOOKUP(CONCATENATE($C4,$D4),Curriculos!$A$2:$J$303,8,FALSE)</f>
        <v>60</v>
      </c>
      <c r="J4" s="5">
        <f>VLOOKUP(CONCATENATE($C4,$D4),Curriculos!$A$2:$J$303,9,FALSE)</f>
        <v>4</v>
      </c>
      <c r="K4" s="68"/>
      <c r="L4" s="68"/>
      <c r="M4" s="68"/>
      <c r="N4" s="5" t="str">
        <f>VLOOKUP(CONCATENATE($C4,$D4),Curriculos!$A$2:$J$303,10,FALSE)</f>
        <v>DCAC</v>
      </c>
      <c r="O4" s="69"/>
      <c r="P4" s="12" t="e">
        <f>VLOOKUP(O4,Lista_Professores!$A$2:$B$203,2,FALSE)</f>
        <v>#N/A</v>
      </c>
      <c r="Q4" s="70"/>
      <c r="R4" s="12" t="str">
        <f t="shared" si="2"/>
        <v xml:space="preserve">7º Semestre - </v>
      </c>
      <c r="S4" s="12"/>
      <c r="T4" s="12"/>
      <c r="U4" s="12"/>
      <c r="V4" s="12"/>
      <c r="W4" s="12"/>
      <c r="X4" s="12"/>
      <c r="Y4" s="12"/>
      <c r="Z4" s="12"/>
    </row>
    <row r="5" spans="1:26" ht="14.25" hidden="1" customHeight="1">
      <c r="A5" s="12" t="str">
        <f t="shared" si="0"/>
        <v xml:space="preserve">2º Semestre - </v>
      </c>
      <c r="B5" s="67" t="str">
        <f t="shared" si="1"/>
        <v>Curr2023MCAC140</v>
      </c>
      <c r="C5" s="12" t="s">
        <v>25</v>
      </c>
      <c r="D5" s="12" t="s">
        <v>82</v>
      </c>
      <c r="E5" s="12" t="str">
        <f>VLOOKUP(CONCATENATE($C5,$D5),Curriculos!$A$2:$J$303,4,FALSE)</f>
        <v>TEORIA GERAL DA ADMINISTRAÇÃO I</v>
      </c>
      <c r="F5" s="5" t="str">
        <f>VLOOKUP(CONCATENATE($C5,$D5),Curriculos!$A$2:$J$303,5,FALSE)</f>
        <v>OB</v>
      </c>
      <c r="G5" s="5">
        <f>VLOOKUP(CONCATENATE($C5,$D5),Curriculos!$A$2:$J$303,6,FALSE)</f>
        <v>2</v>
      </c>
      <c r="H5" s="5" t="str">
        <f>VLOOKUP(CONCATENATE($C5,$D5),Curriculos!$A$2:$J$303,7,FALSE)</f>
        <v>T</v>
      </c>
      <c r="I5" s="5">
        <f>VLOOKUP(CONCATENATE($C5,$D5),Curriculos!$A$2:$J$303,8,FALSE)</f>
        <v>60</v>
      </c>
      <c r="J5" s="5">
        <f>VLOOKUP(CONCATENATE($C5,$D5),Curriculos!$A$2:$J$303,9,FALSE)</f>
        <v>4</v>
      </c>
      <c r="K5" s="68"/>
      <c r="L5" s="68"/>
      <c r="M5" s="68"/>
      <c r="N5" s="5" t="str">
        <f>VLOOKUP(CONCATENATE($C5,$D5),Curriculos!$A$2:$J$303,10,FALSE)</f>
        <v>DCAC</v>
      </c>
      <c r="O5" s="69"/>
      <c r="P5" s="12" t="e">
        <f>VLOOKUP(O5,Lista_Professores!$A$2:$B$203,2,FALSE)</f>
        <v>#N/A</v>
      </c>
      <c r="Q5" s="70"/>
      <c r="R5" s="12" t="str">
        <f t="shared" si="2"/>
        <v xml:space="preserve">2º Semestre - </v>
      </c>
      <c r="S5" s="12"/>
      <c r="T5" s="12"/>
      <c r="U5" s="12"/>
      <c r="V5" s="12"/>
      <c r="W5" s="12"/>
      <c r="X5" s="12"/>
      <c r="Y5" s="12"/>
      <c r="Z5" s="12"/>
    </row>
    <row r="6" spans="1:26" ht="14.25" customHeight="1">
      <c r="A6" s="12" t="str">
        <f t="shared" si="0"/>
        <v>EN8º Semestre - T01</v>
      </c>
      <c r="B6" s="67" t="str">
        <f t="shared" si="1"/>
        <v>Curr2018CAC140T01</v>
      </c>
      <c r="C6" s="12" t="s">
        <v>31</v>
      </c>
      <c r="D6" s="12" t="s">
        <v>82</v>
      </c>
      <c r="E6" s="12" t="str">
        <f>VLOOKUP(CONCATENATE($C6,$D6),Curriculos!$A$2:$J$303,4,FALSE)</f>
        <v>TEORIA GERAL DA ADMINISTRAÇÃO I</v>
      </c>
      <c r="F6" s="5" t="str">
        <f>VLOOKUP(CONCATENATE($C6,$D6),Curriculos!$A$2:$J$303,5,FALSE)</f>
        <v>OB</v>
      </c>
      <c r="G6" s="5">
        <f>VLOOKUP(CONCATENATE($C6,$D6),Curriculos!$A$2:$J$303,6,FALSE)</f>
        <v>8</v>
      </c>
      <c r="H6" s="5" t="str">
        <f>VLOOKUP(CONCATENATE($C6,$D6),Curriculos!$A$2:$J$303,7,FALSE)</f>
        <v>T</v>
      </c>
      <c r="I6" s="5">
        <f>VLOOKUP(CONCATENATE($C6,$D6),Curriculos!$A$2:$J$303,8,FALSE)</f>
        <v>60</v>
      </c>
      <c r="J6" s="5">
        <f>VLOOKUP(CONCATENATE($C6,$D6),Curriculos!$A$2:$J$303,9,FALSE)</f>
        <v>4</v>
      </c>
      <c r="K6" s="68" t="s">
        <v>24</v>
      </c>
      <c r="L6" s="68"/>
      <c r="M6" s="68" t="s">
        <v>178</v>
      </c>
      <c r="N6" s="5" t="str">
        <f>VLOOKUP(CONCATENATE($C6,$D6),Curriculos!$A$2:$J$303,10,FALSE)</f>
        <v>DCAC</v>
      </c>
      <c r="O6" s="69" t="s">
        <v>335</v>
      </c>
      <c r="P6" s="12" t="str">
        <f>VLOOKUP(O6,Lista_Professores!$A$2:$B$203,2,FALSE)</f>
        <v>A definir</v>
      </c>
      <c r="Q6" s="70">
        <v>1105</v>
      </c>
      <c r="R6" s="12" t="str">
        <f t="shared" si="2"/>
        <v>8º Semestre - T01</v>
      </c>
      <c r="S6" s="12">
        <f>I6/15</f>
        <v>4</v>
      </c>
      <c r="T6" s="12" t="s">
        <v>336</v>
      </c>
      <c r="U6" s="12"/>
      <c r="V6" s="12"/>
      <c r="W6" s="12"/>
      <c r="X6" s="12"/>
      <c r="Y6" s="12"/>
      <c r="Z6" s="12"/>
    </row>
    <row r="7" spans="1:26" ht="14.25" hidden="1" customHeight="1">
      <c r="A7" s="12" t="str">
        <f t="shared" si="0"/>
        <v xml:space="preserve">8º Semestre - </v>
      </c>
      <c r="B7" s="67" t="str">
        <f t="shared" si="1"/>
        <v>Curr2023NCAC140</v>
      </c>
      <c r="C7" s="12" t="s">
        <v>22</v>
      </c>
      <c r="D7" s="12" t="s">
        <v>82</v>
      </c>
      <c r="E7" s="12" t="str">
        <f>VLOOKUP(CONCATENATE($C7,$D7),Curriculos!$A$2:$J$303,4,FALSE)</f>
        <v>TEORIA GERAL DA ADMINISTRAÇÃO I</v>
      </c>
      <c r="F7" s="5" t="str">
        <f>VLOOKUP(CONCATENATE($C7,$D7),Curriculos!$A$2:$J$303,5,FALSE)</f>
        <v>OB</v>
      </c>
      <c r="G7" s="5">
        <f>VLOOKUP(CONCATENATE($C7,$D7),Curriculos!$A$2:$J$303,6,FALSE)</f>
        <v>8</v>
      </c>
      <c r="H7" s="5" t="str">
        <f>VLOOKUP(CONCATENATE($C7,$D7),Curriculos!$A$2:$J$303,7,FALSE)</f>
        <v>T</v>
      </c>
      <c r="I7" s="5">
        <f>VLOOKUP(CONCATENATE($C7,$D7),Curriculos!$A$2:$J$303,8,FALSE)</f>
        <v>60</v>
      </c>
      <c r="J7" s="5">
        <f>VLOOKUP(CONCATENATE($C7,$D7),Curriculos!$A$2:$J$303,9,FALSE)</f>
        <v>4</v>
      </c>
      <c r="K7" s="68"/>
      <c r="L7" s="68"/>
      <c r="M7" s="68"/>
      <c r="N7" s="5" t="str">
        <f>VLOOKUP(CONCATENATE($C7,$D7),Curriculos!$A$2:$J$303,10,FALSE)</f>
        <v>DCAC</v>
      </c>
      <c r="O7" s="69"/>
      <c r="P7" s="12" t="e">
        <f>VLOOKUP(O7,Lista_Professores!$A$2:$B$203,2,FALSE)</f>
        <v>#N/A</v>
      </c>
      <c r="Q7" s="70"/>
      <c r="R7" s="12" t="str">
        <f t="shared" si="2"/>
        <v xml:space="preserve">8º Semestre - </v>
      </c>
      <c r="S7" s="12"/>
      <c r="T7" s="12"/>
      <c r="U7" s="12"/>
      <c r="V7" s="12"/>
      <c r="W7" s="12"/>
      <c r="X7" s="12"/>
      <c r="Y7" s="12"/>
      <c r="Z7" s="12"/>
    </row>
    <row r="8" spans="1:26" ht="14.25" hidden="1" customHeight="1">
      <c r="A8" s="12" t="str">
        <f t="shared" si="0"/>
        <v xml:space="preserve">7º Semestre - </v>
      </c>
      <c r="B8" s="67" t="str">
        <f t="shared" si="1"/>
        <v>Curr2023MCAC146</v>
      </c>
      <c r="C8" s="12" t="s">
        <v>25</v>
      </c>
      <c r="D8" s="12" t="s">
        <v>94</v>
      </c>
      <c r="E8" s="12" t="str">
        <f>VLOOKUP(CONCATENATE($C8,$D8),Curriculos!$A$2:$J$303,4,FALSE)</f>
        <v>CONTABILIDADE DE CUSTOS</v>
      </c>
      <c r="F8" s="5" t="str">
        <f>VLOOKUP(CONCATENATE($C8,$D8),Curriculos!$A$2:$J$303,5,FALSE)</f>
        <v>OP</v>
      </c>
      <c r="G8" s="5">
        <f>VLOOKUP(CONCATENATE($C8,$D8),Curriculos!$A$2:$J$303,6,FALSE)</f>
        <v>7</v>
      </c>
      <c r="H8" s="5" t="str">
        <f>VLOOKUP(CONCATENATE($C8,$D8),Curriculos!$A$2:$J$303,7,FALSE)</f>
        <v>T</v>
      </c>
      <c r="I8" s="5">
        <f>VLOOKUP(CONCATENATE($C8,$D8),Curriculos!$A$2:$J$303,8,FALSE)</f>
        <v>60</v>
      </c>
      <c r="J8" s="5">
        <f>VLOOKUP(CONCATENATE($C8,$D8),Curriculos!$A$2:$J$303,9,FALSE)</f>
        <v>4</v>
      </c>
      <c r="K8" s="68"/>
      <c r="L8" s="68"/>
      <c r="M8" s="68"/>
      <c r="N8" s="5" t="str">
        <f>VLOOKUP(CONCATENATE($C8,$D8),Curriculos!$A$2:$J$303,10,FALSE)</f>
        <v>DCAC</v>
      </c>
      <c r="O8" s="69"/>
      <c r="P8" s="12" t="e">
        <f>VLOOKUP(O8,Lista_Professores!$A$2:$B$203,2,FALSE)</f>
        <v>#N/A</v>
      </c>
      <c r="Q8" s="70"/>
      <c r="R8" s="12" t="str">
        <f t="shared" si="2"/>
        <v xml:space="preserve">7º Semestre - </v>
      </c>
      <c r="S8" s="12"/>
      <c r="T8" s="12"/>
      <c r="U8" s="12"/>
      <c r="V8" s="12"/>
      <c r="W8" s="12"/>
      <c r="X8" s="12"/>
      <c r="Y8" s="12"/>
      <c r="Z8" s="12"/>
    </row>
    <row r="9" spans="1:26" ht="14.25" hidden="1" customHeight="1">
      <c r="A9" s="12" t="str">
        <f t="shared" si="0"/>
        <v xml:space="preserve">9º Semestre - </v>
      </c>
      <c r="B9" s="67" t="str">
        <f t="shared" si="1"/>
        <v>Curr2018CAC146</v>
      </c>
      <c r="C9" s="5" t="s">
        <v>31</v>
      </c>
      <c r="D9" s="12" t="s">
        <v>94</v>
      </c>
      <c r="E9" s="12" t="str">
        <f>VLOOKUP(CONCATENATE($C9,$D9),Curriculos!$A$2:$J$303,4,FALSE)</f>
        <v>CONTABILIDADE DE CUSTOS</v>
      </c>
      <c r="F9" s="5" t="str">
        <f>VLOOKUP(CONCATENATE($C9,$D9),Curriculos!$A$2:$J$303,5,FALSE)</f>
        <v>OP</v>
      </c>
      <c r="G9" s="5">
        <f>VLOOKUP(CONCATENATE($C9,$D9),Curriculos!$A$2:$J$303,6,FALSE)</f>
        <v>9</v>
      </c>
      <c r="H9" s="5" t="str">
        <f>VLOOKUP(CONCATENATE($C9,$D9),Curriculos!$A$2:$J$303,7,FALSE)</f>
        <v>TP</v>
      </c>
      <c r="I9" s="5">
        <f>VLOOKUP(CONCATENATE($C9,$D9),Curriculos!$A$2:$J$303,8,FALSE)</f>
        <v>60</v>
      </c>
      <c r="J9" s="5">
        <f>VLOOKUP(CONCATENATE($C9,$D9),Curriculos!$A$2:$J$303,9,FALSE)</f>
        <v>4</v>
      </c>
      <c r="K9" s="68"/>
      <c r="L9" s="68"/>
      <c r="M9" s="68"/>
      <c r="N9" s="5" t="str">
        <f>VLOOKUP(CONCATENATE($C9,$D9),Curriculos!$A$2:$J$303,10,FALSE)</f>
        <v>DCAC</v>
      </c>
      <c r="O9" s="69"/>
      <c r="P9" s="12" t="e">
        <f>VLOOKUP(O9,Lista_Professores!$A$2:$B$203,2,FALSE)</f>
        <v>#N/A</v>
      </c>
      <c r="Q9" s="70"/>
      <c r="R9" s="12" t="str">
        <f t="shared" si="2"/>
        <v xml:space="preserve">9º Semestre - </v>
      </c>
      <c r="S9" s="12"/>
      <c r="T9" s="12"/>
      <c r="U9" s="12"/>
      <c r="V9" s="12"/>
      <c r="W9" s="12"/>
      <c r="X9" s="12"/>
      <c r="Y9" s="12"/>
      <c r="Z9" s="12"/>
    </row>
    <row r="10" spans="1:26" ht="14.25" hidden="1" customHeight="1">
      <c r="A10" s="12" t="str">
        <f t="shared" si="0"/>
        <v xml:space="preserve">9º Semestre - </v>
      </c>
      <c r="B10" s="67" t="str">
        <f t="shared" si="1"/>
        <v>Curr2023NCAC146</v>
      </c>
      <c r="C10" s="5" t="s">
        <v>22</v>
      </c>
      <c r="D10" s="12" t="s">
        <v>94</v>
      </c>
      <c r="E10" s="12" t="str">
        <f>VLOOKUP(CONCATENATE($C10,$D10),Curriculos!$A$2:$J$303,4,FALSE)</f>
        <v>CONTABILIDADE DE CUSTOS</v>
      </c>
      <c r="F10" s="5" t="str">
        <f>VLOOKUP(CONCATENATE($C10,$D10),Curriculos!$A$2:$J$303,5,FALSE)</f>
        <v>OP</v>
      </c>
      <c r="G10" s="5">
        <f>VLOOKUP(CONCATENATE($C10,$D10),Curriculos!$A$2:$J$303,6,FALSE)</f>
        <v>9</v>
      </c>
      <c r="H10" s="5" t="str">
        <f>VLOOKUP(CONCATENATE($C10,$D10),Curriculos!$A$2:$J$303,7,FALSE)</f>
        <v>T</v>
      </c>
      <c r="I10" s="5">
        <f>VLOOKUP(CONCATENATE($C10,$D10),Curriculos!$A$2:$J$303,8,FALSE)</f>
        <v>60</v>
      </c>
      <c r="J10" s="5">
        <f>VLOOKUP(CONCATENATE($C10,$D10),Curriculos!$A$2:$J$303,9,FALSE)</f>
        <v>4</v>
      </c>
      <c r="K10" s="68"/>
      <c r="L10" s="68"/>
      <c r="M10" s="68"/>
      <c r="N10" s="5" t="str">
        <f>VLOOKUP(CONCATENATE($C10,$D10),Curriculos!$A$2:$J$303,10,FALSE)</f>
        <v>DCAC</v>
      </c>
      <c r="O10" s="69"/>
      <c r="P10" s="12" t="e">
        <f>VLOOKUP(O10,Lista_Professores!$A$2:$B$203,2,FALSE)</f>
        <v>#N/A</v>
      </c>
      <c r="Q10" s="70"/>
      <c r="R10" s="12" t="str">
        <f t="shared" si="2"/>
        <v xml:space="preserve">9º Semestre - </v>
      </c>
      <c r="S10" s="12"/>
      <c r="T10" s="12"/>
      <c r="U10" s="12"/>
      <c r="V10" s="12"/>
      <c r="W10" s="12"/>
      <c r="X10" s="12"/>
      <c r="Y10" s="12"/>
      <c r="Z10" s="12"/>
    </row>
    <row r="11" spans="1:26" ht="14.25" hidden="1" customHeight="1">
      <c r="A11" s="12" t="str">
        <f t="shared" si="0"/>
        <v xml:space="preserve">8º Semestre - </v>
      </c>
      <c r="B11" s="67" t="str">
        <f t="shared" si="1"/>
        <v>Curr2018CAC204</v>
      </c>
      <c r="C11" s="5" t="s">
        <v>31</v>
      </c>
      <c r="D11" s="12" t="s">
        <v>143</v>
      </c>
      <c r="E11" s="12" t="str">
        <f>VLOOKUP(CONCATENATE($C11,$D11),Curriculos!$A$2:$J$303,4,FALSE)</f>
        <v>PLANEJAMENTO ESTRATÉGICO</v>
      </c>
      <c r="F11" s="5" t="str">
        <f>VLOOKUP(CONCATENATE($C11,$D11),Curriculos!$A$2:$J$303,5,FALSE)</f>
        <v>OP</v>
      </c>
      <c r="G11" s="5">
        <f>VLOOKUP(CONCATENATE($C11,$D11),Curriculos!$A$2:$J$303,6,FALSE)</f>
        <v>8</v>
      </c>
      <c r="H11" s="5" t="str">
        <f>VLOOKUP(CONCATENATE($C11,$D11),Curriculos!$A$2:$J$303,7,FALSE)</f>
        <v>T</v>
      </c>
      <c r="I11" s="5">
        <f>VLOOKUP(CONCATENATE($C11,$D11),Curriculos!$A$2:$J$303,8,FALSE)</f>
        <v>60</v>
      </c>
      <c r="J11" s="5">
        <f>VLOOKUP(CONCATENATE($C11,$D11),Curriculos!$A$2:$J$303,9,FALSE)</f>
        <v>4</v>
      </c>
      <c r="K11" s="68"/>
      <c r="L11" s="68"/>
      <c r="M11" s="68"/>
      <c r="N11" s="5" t="str">
        <f>VLOOKUP(CONCATENATE($C11,$D11),Curriculos!$A$2:$J$303,10,FALSE)</f>
        <v>DCAC</v>
      </c>
      <c r="O11" s="69"/>
      <c r="P11" s="12" t="e">
        <f>VLOOKUP(O11,Lista_Professores!$A$2:$B$203,2,FALSE)</f>
        <v>#N/A</v>
      </c>
      <c r="Q11" s="70"/>
      <c r="R11" s="12" t="str">
        <f t="shared" si="2"/>
        <v xml:space="preserve">8º Semestre - </v>
      </c>
      <c r="S11" s="12"/>
      <c r="T11" s="12"/>
      <c r="U11" s="12"/>
      <c r="V11" s="12"/>
      <c r="W11" s="12"/>
      <c r="X11" s="12"/>
      <c r="Y11" s="12"/>
      <c r="Z11" s="12"/>
    </row>
    <row r="12" spans="1:26" ht="14.25" hidden="1" customHeight="1">
      <c r="A12" s="12" t="str">
        <f t="shared" si="0"/>
        <v xml:space="preserve">8º Semestre - </v>
      </c>
      <c r="B12" s="67" t="str">
        <f t="shared" si="1"/>
        <v>Curr2023MCAC204</v>
      </c>
      <c r="C12" s="12" t="s">
        <v>25</v>
      </c>
      <c r="D12" s="12" t="s">
        <v>143</v>
      </c>
      <c r="E12" s="12" t="str">
        <f>VLOOKUP(CONCATENATE($C12,$D12),Curriculos!$A$2:$J$303,4,FALSE)</f>
        <v>PLANEJAMENTO ESTRATÉGICO</v>
      </c>
      <c r="F12" s="5" t="str">
        <f>VLOOKUP(CONCATENATE($C12,$D12),Curriculos!$A$2:$J$303,5,FALSE)</f>
        <v>OP</v>
      </c>
      <c r="G12" s="5">
        <f>VLOOKUP(CONCATENATE($C12,$D12),Curriculos!$A$2:$J$303,6,FALSE)</f>
        <v>8</v>
      </c>
      <c r="H12" s="5" t="str">
        <f>VLOOKUP(CONCATENATE($C12,$D12),Curriculos!$A$2:$J$303,7,FALSE)</f>
        <v>T</v>
      </c>
      <c r="I12" s="5">
        <f>VLOOKUP(CONCATENATE($C12,$D12),Curriculos!$A$2:$J$303,8,FALSE)</f>
        <v>60</v>
      </c>
      <c r="J12" s="5">
        <f>VLOOKUP(CONCATENATE($C12,$D12),Curriculos!$A$2:$J$303,9,FALSE)</f>
        <v>4</v>
      </c>
      <c r="K12" s="68"/>
      <c r="L12" s="68"/>
      <c r="M12" s="68"/>
      <c r="N12" s="5" t="str">
        <f>VLOOKUP(CONCATENATE($C12,$D12),Curriculos!$A$2:$J$303,10,FALSE)</f>
        <v>DCAC</v>
      </c>
      <c r="O12" s="69"/>
      <c r="P12" s="12" t="e">
        <f>VLOOKUP(O12,Lista_Professores!$A$2:$B$203,2,FALSE)</f>
        <v>#N/A</v>
      </c>
      <c r="Q12" s="70"/>
      <c r="R12" s="12" t="str">
        <f t="shared" si="2"/>
        <v xml:space="preserve">8º Semestre - </v>
      </c>
      <c r="S12" s="12"/>
      <c r="T12" s="12"/>
      <c r="U12" s="12"/>
      <c r="V12" s="12"/>
      <c r="W12" s="12"/>
      <c r="X12" s="12"/>
      <c r="Y12" s="12"/>
      <c r="Z12" s="12"/>
    </row>
    <row r="13" spans="1:26" ht="14.25" hidden="1" customHeight="1">
      <c r="A13" s="12" t="str">
        <f t="shared" si="0"/>
        <v xml:space="preserve">10º Semestre - </v>
      </c>
      <c r="B13" s="67" t="str">
        <f t="shared" si="1"/>
        <v>Curr2023NCAC204</v>
      </c>
      <c r="C13" s="12" t="s">
        <v>22</v>
      </c>
      <c r="D13" s="12" t="s">
        <v>143</v>
      </c>
      <c r="E13" s="12" t="str">
        <f>VLOOKUP(CONCATENATE($C13,$D13),Curriculos!$A$2:$J$303,4,FALSE)</f>
        <v>PLANEJAMENTO ESTRATÉGICO</v>
      </c>
      <c r="F13" s="5" t="str">
        <f>VLOOKUP(CONCATENATE($C13,$D13),Curriculos!$A$2:$J$303,5,FALSE)</f>
        <v>OP</v>
      </c>
      <c r="G13" s="5">
        <f>VLOOKUP(CONCATENATE($C13,$D13),Curriculos!$A$2:$J$303,6,FALSE)</f>
        <v>10</v>
      </c>
      <c r="H13" s="5" t="str">
        <f>VLOOKUP(CONCATENATE($C13,$D13),Curriculos!$A$2:$J$303,7,FALSE)</f>
        <v>T</v>
      </c>
      <c r="I13" s="5">
        <f>VLOOKUP(CONCATENATE($C13,$D13),Curriculos!$A$2:$J$303,8,FALSE)</f>
        <v>60</v>
      </c>
      <c r="J13" s="5">
        <f>VLOOKUP(CONCATENATE($C13,$D13),Curriculos!$A$2:$J$303,9,FALSE)</f>
        <v>4</v>
      </c>
      <c r="K13" s="68"/>
      <c r="L13" s="68"/>
      <c r="M13" s="68"/>
      <c r="N13" s="5" t="str">
        <f>VLOOKUP(CONCATENATE($C13,$D13),Curriculos!$A$2:$J$303,10,FALSE)</f>
        <v>DCAC</v>
      </c>
      <c r="O13" s="69"/>
      <c r="P13" s="12" t="e">
        <f>VLOOKUP(O13,Lista_Professores!$A$2:$B$203,2,FALSE)</f>
        <v>#N/A</v>
      </c>
      <c r="Q13" s="70"/>
      <c r="R13" s="12" t="str">
        <f t="shared" si="2"/>
        <v xml:space="preserve">10º Semestre - </v>
      </c>
      <c r="S13" s="12"/>
      <c r="T13" s="12"/>
      <c r="U13" s="12"/>
      <c r="V13" s="12"/>
      <c r="W13" s="12"/>
      <c r="X13" s="12"/>
      <c r="Y13" s="12"/>
      <c r="Z13" s="12"/>
    </row>
    <row r="14" spans="1:26" ht="14.25" customHeight="1">
      <c r="A14" s="12" t="str">
        <f t="shared" si="0"/>
        <v>DM5º Semestre - T02</v>
      </c>
      <c r="B14" s="67" t="str">
        <f t="shared" si="1"/>
        <v>Curr2023MCEC006T02</v>
      </c>
      <c r="C14" s="12" t="s">
        <v>25</v>
      </c>
      <c r="D14" s="12" t="s">
        <v>70</v>
      </c>
      <c r="E14" s="12" t="str">
        <f>VLOOKUP(CONCATENATE($C14,$D14),Curriculos!$A$2:$J$303,4,FALSE)</f>
        <v>ANÁLISE ECONÔMICO FINANCEIRA</v>
      </c>
      <c r="F14" s="5" t="str">
        <f>VLOOKUP(CONCATENATE($C14,$D14),Curriculos!$A$2:$J$303,5,FALSE)</f>
        <v>OB</v>
      </c>
      <c r="G14" s="5">
        <f>VLOOKUP(CONCATENATE($C14,$D14),Curriculos!$A$2:$J$303,6,FALSE)</f>
        <v>5</v>
      </c>
      <c r="H14" s="5" t="str">
        <f>VLOOKUP(CONCATENATE($C14,$D14),Curriculos!$A$2:$J$303,7,FALSE)</f>
        <v>T</v>
      </c>
      <c r="I14" s="5">
        <f>VLOOKUP(CONCATENATE($C14,$D14),Curriculos!$A$2:$J$303,8,FALSE)</f>
        <v>60</v>
      </c>
      <c r="J14" s="5">
        <f>VLOOKUP(CONCATENATE($C14,$D14),Curriculos!$A$2:$J$303,9,FALSE)</f>
        <v>4</v>
      </c>
      <c r="K14" s="68" t="s">
        <v>29</v>
      </c>
      <c r="L14" s="68"/>
      <c r="M14" s="68" t="s">
        <v>182</v>
      </c>
      <c r="N14" s="5" t="str">
        <f>VLOOKUP(CONCATENATE($C14,$D14),Curriculos!$A$2:$J$303,10,FALSE)</f>
        <v>DCEC</v>
      </c>
      <c r="O14" s="69" t="s">
        <v>337</v>
      </c>
      <c r="P14" s="12" t="str">
        <f>VLOOKUP(O14,Lista_Professores!$A$2:$B$203,2,FALSE)</f>
        <v>Marcelo Santos Silva</v>
      </c>
      <c r="Q14" s="70">
        <v>1104</v>
      </c>
      <c r="R14" s="12" t="str">
        <f t="shared" si="2"/>
        <v>5º Semestre - T02</v>
      </c>
      <c r="S14" s="12">
        <f>I14/15</f>
        <v>4</v>
      </c>
      <c r="T14" s="12" t="s">
        <v>336</v>
      </c>
      <c r="V14" s="12"/>
      <c r="W14" s="12"/>
      <c r="X14" s="12"/>
      <c r="Y14" s="12"/>
      <c r="Z14" s="12"/>
    </row>
    <row r="15" spans="1:26" ht="14.25" hidden="1" customHeight="1">
      <c r="A15" s="12" t="str">
        <f t="shared" si="0"/>
        <v xml:space="preserve">5º Semestre - </v>
      </c>
      <c r="B15" s="67" t="str">
        <f t="shared" si="1"/>
        <v>Curr2018CEC006</v>
      </c>
      <c r="C15" s="12" t="s">
        <v>31</v>
      </c>
      <c r="D15" s="12" t="s">
        <v>70</v>
      </c>
      <c r="E15" s="12" t="str">
        <f>VLOOKUP(CONCATENATE($C15,$D15),Curriculos!$A$2:$J$303,4,FALSE)</f>
        <v>ANÁLISE ECONÔMICO FINANCEIRA</v>
      </c>
      <c r="F15" s="5" t="str">
        <f>VLOOKUP(CONCATENATE($C15,$D15),Curriculos!$A$2:$J$303,5,FALSE)</f>
        <v>OB</v>
      </c>
      <c r="G15" s="5">
        <f>VLOOKUP(CONCATENATE($C15,$D15),Curriculos!$A$2:$J$303,6,FALSE)</f>
        <v>5</v>
      </c>
      <c r="H15" s="5" t="str">
        <f>VLOOKUP(CONCATENATE($C15,$D15),Curriculos!$A$2:$J$303,7,FALSE)</f>
        <v>TP</v>
      </c>
      <c r="I15" s="5">
        <f>VLOOKUP(CONCATENATE($C15,$D15),Curriculos!$A$2:$J$303,8,FALSE)</f>
        <v>60</v>
      </c>
      <c r="J15" s="5">
        <f>VLOOKUP(CONCATENATE($C15,$D15),Curriculos!$A$2:$J$303,9,FALSE)</f>
        <v>4</v>
      </c>
      <c r="K15" s="68"/>
      <c r="L15" s="68"/>
      <c r="M15" s="68"/>
      <c r="N15" s="5" t="str">
        <f>VLOOKUP(CONCATENATE($C15,$D15),Curriculos!$A$2:$J$303,10,FALSE)</f>
        <v>DCEC</v>
      </c>
      <c r="O15" s="69"/>
      <c r="P15" s="12" t="e">
        <f>VLOOKUP(O15,Lista_Professores!$A$2:$B$203,2,FALSE)</f>
        <v>#N/A</v>
      </c>
      <c r="Q15" s="70"/>
      <c r="R15" s="12" t="str">
        <f t="shared" si="2"/>
        <v xml:space="preserve">5º Semestre - </v>
      </c>
      <c r="S15" s="12"/>
      <c r="T15" s="12"/>
      <c r="U15" s="12"/>
      <c r="V15" s="12"/>
      <c r="W15" s="12"/>
      <c r="X15" s="12"/>
      <c r="Y15" s="12"/>
      <c r="Z15" s="12"/>
    </row>
    <row r="16" spans="1:26" ht="14.25" customHeight="1">
      <c r="A16" s="12" t="str">
        <f t="shared" si="0"/>
        <v>DN5º Semestre - T01</v>
      </c>
      <c r="B16" s="67" t="str">
        <f t="shared" si="1"/>
        <v>Curr2023NCEC006T01</v>
      </c>
      <c r="C16" s="12" t="s">
        <v>22</v>
      </c>
      <c r="D16" s="12" t="s">
        <v>70</v>
      </c>
      <c r="E16" s="12" t="str">
        <f>VLOOKUP(CONCATENATE($C16,$D16),Curriculos!$A$2:$J$303,4,FALSE)</f>
        <v>ANÁLISE ECONÔMICO FINANCEIRA</v>
      </c>
      <c r="F16" s="5" t="str">
        <f>VLOOKUP(CONCATENATE($C16,$D16),Curriculos!$A$2:$J$303,5,FALSE)</f>
        <v>OB</v>
      </c>
      <c r="G16" s="5">
        <f>VLOOKUP(CONCATENATE($C16,$D16),Curriculos!$A$2:$J$303,6,FALSE)</f>
        <v>5</v>
      </c>
      <c r="H16" s="5" t="str">
        <f>VLOOKUP(CONCATENATE($C16,$D16),Curriculos!$A$2:$J$303,7,FALSE)</f>
        <v>T</v>
      </c>
      <c r="I16" s="5">
        <f>VLOOKUP(CONCATENATE($C16,$D16),Curriculos!$A$2:$J$303,8,FALSE)</f>
        <v>60</v>
      </c>
      <c r="J16" s="5">
        <f>VLOOKUP(CONCATENATE($C16,$D16),Curriculos!$A$2:$J$303,9,FALSE)</f>
        <v>4</v>
      </c>
      <c r="K16" s="68" t="s">
        <v>24</v>
      </c>
      <c r="L16" s="69" t="s">
        <v>338</v>
      </c>
      <c r="M16" s="68" t="s">
        <v>195</v>
      </c>
      <c r="N16" s="5" t="str">
        <f>VLOOKUP(CONCATENATE($C16,$D16),Curriculos!$A$2:$J$303,10,FALSE)</f>
        <v>DCEC</v>
      </c>
      <c r="O16" s="69" t="s">
        <v>337</v>
      </c>
      <c r="P16" s="12" t="str">
        <f>VLOOKUP(O16,Lista_Professores!$A$2:$B$203,2,FALSE)</f>
        <v>Marcelo Santos Silva</v>
      </c>
      <c r="Q16" s="70">
        <v>1106</v>
      </c>
      <c r="R16" s="12" t="str">
        <f t="shared" si="2"/>
        <v>5º Semestre - T01</v>
      </c>
      <c r="S16" s="12">
        <f>I16/15</f>
        <v>4</v>
      </c>
      <c r="T16" s="12" t="s">
        <v>336</v>
      </c>
      <c r="U16" s="12"/>
      <c r="V16" s="12"/>
      <c r="W16" s="12"/>
      <c r="X16" s="12"/>
      <c r="Y16" s="12"/>
      <c r="Z16" s="12"/>
    </row>
    <row r="17" spans="1:26" ht="14.25" hidden="1" customHeight="1">
      <c r="A17" s="12" t="str">
        <f t="shared" si="0"/>
        <v xml:space="preserve">8º Semestre - </v>
      </c>
      <c r="B17" s="67" t="str">
        <f t="shared" si="1"/>
        <v>Curr2018CEC014</v>
      </c>
      <c r="C17" s="5" t="s">
        <v>31</v>
      </c>
      <c r="D17" s="12" t="s">
        <v>144</v>
      </c>
      <c r="E17" s="12" t="str">
        <f>VLOOKUP(CONCATENATE($C17,$D17),Curriculos!$A$2:$J$303,4,FALSE)</f>
        <v>POLÍTICA E PLANEJAMENTO ECONÔMICO</v>
      </c>
      <c r="F17" s="5" t="str">
        <f>VLOOKUP(CONCATENATE($C17,$D17),Curriculos!$A$2:$J$303,5,FALSE)</f>
        <v>OP</v>
      </c>
      <c r="G17" s="5">
        <f>VLOOKUP(CONCATENATE($C17,$D17),Curriculos!$A$2:$J$303,6,FALSE)</f>
        <v>8</v>
      </c>
      <c r="H17" s="5" t="str">
        <f>VLOOKUP(CONCATENATE($C17,$D17),Curriculos!$A$2:$J$303,7,FALSE)</f>
        <v>T</v>
      </c>
      <c r="I17" s="5">
        <f>VLOOKUP(CONCATENATE($C17,$D17),Curriculos!$A$2:$J$303,8,FALSE)</f>
        <v>60</v>
      </c>
      <c r="J17" s="5">
        <f>VLOOKUP(CONCATENATE($C17,$D17),Curriculos!$A$2:$J$303,9,FALSE)</f>
        <v>4</v>
      </c>
      <c r="K17" s="68"/>
      <c r="L17" s="68"/>
      <c r="M17" s="68"/>
      <c r="N17" s="5" t="str">
        <f>VLOOKUP(CONCATENATE($C17,$D17),Curriculos!$A$2:$J$303,10,FALSE)</f>
        <v>DCEC</v>
      </c>
      <c r="O17" s="69"/>
      <c r="P17" s="12" t="e">
        <f>VLOOKUP(O17,Lista_Professores!$A$2:$B$203,2,FALSE)</f>
        <v>#N/A</v>
      </c>
      <c r="Q17" s="70"/>
      <c r="R17" s="12" t="str">
        <f t="shared" si="2"/>
        <v xml:space="preserve">8º Semestre - </v>
      </c>
      <c r="S17" s="12"/>
      <c r="T17" s="12"/>
      <c r="U17" s="12"/>
      <c r="V17" s="12"/>
      <c r="W17" s="12"/>
      <c r="X17" s="12"/>
      <c r="Y17" s="12"/>
      <c r="Z17" s="12"/>
    </row>
    <row r="18" spans="1:26" ht="14.25" hidden="1" customHeight="1">
      <c r="A18" s="12" t="str">
        <f t="shared" si="0"/>
        <v xml:space="preserve">8º Semestre - </v>
      </c>
      <c r="B18" s="67" t="str">
        <f t="shared" si="1"/>
        <v>Curr2023MCEC014</v>
      </c>
      <c r="C18" s="12" t="s">
        <v>25</v>
      </c>
      <c r="D18" s="12" t="s">
        <v>144</v>
      </c>
      <c r="E18" s="12" t="str">
        <f>VLOOKUP(CONCATENATE($C18,$D18),Curriculos!$A$2:$J$303,4,FALSE)</f>
        <v>POLÍTICA E PLANEJAMENTO ECONÔMICO</v>
      </c>
      <c r="F18" s="5" t="str">
        <f>VLOOKUP(CONCATENATE($C18,$D18),Curriculos!$A$2:$J$303,5,FALSE)</f>
        <v>OP</v>
      </c>
      <c r="G18" s="5">
        <f>VLOOKUP(CONCATENATE($C18,$D18),Curriculos!$A$2:$J$303,6,FALSE)</f>
        <v>8</v>
      </c>
      <c r="H18" s="5" t="str">
        <f>VLOOKUP(CONCATENATE($C18,$D18),Curriculos!$A$2:$J$303,7,FALSE)</f>
        <v>T</v>
      </c>
      <c r="I18" s="5">
        <f>VLOOKUP(CONCATENATE($C18,$D18),Curriculos!$A$2:$J$303,8,FALSE)</f>
        <v>60</v>
      </c>
      <c r="J18" s="5">
        <f>VLOOKUP(CONCATENATE($C18,$D18),Curriculos!$A$2:$J$303,9,FALSE)</f>
        <v>4</v>
      </c>
      <c r="K18" s="68"/>
      <c r="L18" s="68"/>
      <c r="M18" s="68"/>
      <c r="N18" s="5" t="str">
        <f>VLOOKUP(CONCATENATE($C18,$D18),Curriculos!$A$2:$J$303,10,FALSE)</f>
        <v>DCEC</v>
      </c>
      <c r="O18" s="69"/>
      <c r="P18" s="12" t="e">
        <f>VLOOKUP(O18,Lista_Professores!$A$2:$B$203,2,FALSE)</f>
        <v>#N/A</v>
      </c>
      <c r="Q18" s="70"/>
      <c r="R18" s="12" t="str">
        <f t="shared" si="2"/>
        <v xml:space="preserve">8º Semestre - </v>
      </c>
      <c r="S18" s="12"/>
      <c r="T18" s="12"/>
      <c r="U18" s="12"/>
      <c r="V18" s="12"/>
      <c r="W18" s="12"/>
      <c r="X18" s="12"/>
      <c r="Y18" s="12"/>
      <c r="Z18" s="12"/>
    </row>
    <row r="19" spans="1:26" ht="14.25" hidden="1" customHeight="1">
      <c r="A19" s="12" t="str">
        <f t="shared" si="0"/>
        <v xml:space="preserve">10º Semestre - </v>
      </c>
      <c r="B19" s="67" t="str">
        <f t="shared" si="1"/>
        <v>Curr2023NCEC014</v>
      </c>
      <c r="C19" s="12" t="s">
        <v>22</v>
      </c>
      <c r="D19" s="12" t="s">
        <v>144</v>
      </c>
      <c r="E19" s="12" t="str">
        <f>VLOOKUP(CONCATENATE($C19,$D19),Curriculos!$A$2:$J$303,4,FALSE)</f>
        <v>POLÍTICA E PLANEJAMENTO ECONÔMICO</v>
      </c>
      <c r="F19" s="5" t="str">
        <f>VLOOKUP(CONCATENATE($C19,$D19),Curriculos!$A$2:$J$303,5,FALSE)</f>
        <v>OP</v>
      </c>
      <c r="G19" s="5">
        <f>VLOOKUP(CONCATENATE($C19,$D19),Curriculos!$A$2:$J$303,6,FALSE)</f>
        <v>10</v>
      </c>
      <c r="H19" s="5" t="str">
        <f>VLOOKUP(CONCATENATE($C19,$D19),Curriculos!$A$2:$J$303,7,FALSE)</f>
        <v>T</v>
      </c>
      <c r="I19" s="5">
        <f>VLOOKUP(CONCATENATE($C19,$D19),Curriculos!$A$2:$J$303,8,FALSE)</f>
        <v>60</v>
      </c>
      <c r="J19" s="5">
        <f>VLOOKUP(CONCATENATE($C19,$D19),Curriculos!$A$2:$J$303,9,FALSE)</f>
        <v>4</v>
      </c>
      <c r="K19" s="68"/>
      <c r="L19" s="68"/>
      <c r="M19" s="68"/>
      <c r="N19" s="5" t="str">
        <f>VLOOKUP(CONCATENATE($C19,$D19),Curriculos!$A$2:$J$303,10,FALSE)</f>
        <v>DCEC</v>
      </c>
      <c r="O19" s="69"/>
      <c r="P19" s="12" t="e">
        <f>VLOOKUP(O19,Lista_Professores!$A$2:$B$203,2,FALSE)</f>
        <v>#N/A</v>
      </c>
      <c r="Q19" s="70"/>
      <c r="R19" s="12" t="str">
        <f t="shared" si="2"/>
        <v xml:space="preserve">10º Semestre - </v>
      </c>
      <c r="S19" s="12"/>
      <c r="T19" s="12"/>
      <c r="U19" s="12"/>
      <c r="V19" s="12"/>
      <c r="W19" s="12"/>
      <c r="X19" s="12"/>
      <c r="Y19" s="12"/>
      <c r="Z19" s="12"/>
    </row>
    <row r="20" spans="1:26" ht="14.25" hidden="1" customHeight="1">
      <c r="A20" s="12" t="str">
        <f t="shared" si="0"/>
        <v xml:space="preserve">7º Semestre - </v>
      </c>
      <c r="B20" s="67" t="str">
        <f t="shared" si="1"/>
        <v>Curr2023MCEC015</v>
      </c>
      <c r="C20" s="12" t="s">
        <v>25</v>
      </c>
      <c r="D20" s="12" t="s">
        <v>101</v>
      </c>
      <c r="E20" s="12" t="str">
        <f>VLOOKUP(CONCATENATE($C20,$D20),Curriculos!$A$2:$J$303,4,FALSE)</f>
        <v>ECONOMIA AGRÍCOLA E AGRONEGÓCIO</v>
      </c>
      <c r="F20" s="5" t="str">
        <f>VLOOKUP(CONCATENATE($C20,$D20),Curriculos!$A$2:$J$303,5,FALSE)</f>
        <v>OP</v>
      </c>
      <c r="G20" s="5">
        <f>VLOOKUP(CONCATENATE($C20,$D20),Curriculos!$A$2:$J$303,6,FALSE)</f>
        <v>7</v>
      </c>
      <c r="H20" s="5" t="str">
        <f>VLOOKUP(CONCATENATE($C20,$D20),Curriculos!$A$2:$J$303,7,FALSE)</f>
        <v>T</v>
      </c>
      <c r="I20" s="5">
        <f>VLOOKUP(CONCATENATE($C20,$D20),Curriculos!$A$2:$J$303,8,FALSE)</f>
        <v>60</v>
      </c>
      <c r="J20" s="5">
        <f>VLOOKUP(CONCATENATE($C20,$D20),Curriculos!$A$2:$J$303,9,FALSE)</f>
        <v>4</v>
      </c>
      <c r="K20" s="68"/>
      <c r="L20" s="68"/>
      <c r="M20" s="68"/>
      <c r="N20" s="5" t="str">
        <f>VLOOKUP(CONCATENATE($C20,$D20),Curriculos!$A$2:$J$303,10,FALSE)</f>
        <v>DCEC</v>
      </c>
      <c r="O20" s="69"/>
      <c r="P20" s="12" t="e">
        <f>VLOOKUP(O20,Lista_Professores!$A$2:$B$203,2,FALSE)</f>
        <v>#N/A</v>
      </c>
      <c r="Q20" s="70"/>
      <c r="R20" s="12" t="str">
        <f t="shared" si="2"/>
        <v xml:space="preserve">7º Semestre - </v>
      </c>
      <c r="S20" s="12"/>
      <c r="T20" s="12"/>
      <c r="U20" s="12"/>
      <c r="V20" s="12"/>
      <c r="W20" s="12"/>
      <c r="X20" s="12"/>
      <c r="Y20" s="12"/>
      <c r="Z20" s="12"/>
    </row>
    <row r="21" spans="1:26" ht="14.25" hidden="1" customHeight="1">
      <c r="A21" s="12" t="str">
        <f t="shared" si="0"/>
        <v xml:space="preserve">8º Semestre - </v>
      </c>
      <c r="B21" s="67" t="str">
        <f t="shared" si="1"/>
        <v>Curr2018CEC015</v>
      </c>
      <c r="C21" s="5" t="s">
        <v>31</v>
      </c>
      <c r="D21" s="12" t="s">
        <v>101</v>
      </c>
      <c r="E21" s="12" t="str">
        <f>VLOOKUP(CONCATENATE($C21,$D21),Curriculos!$A$2:$J$303,4,FALSE)</f>
        <v>ECONOMIA AGRÍCOLA E AGRONEGÓCIO</v>
      </c>
      <c r="F21" s="5" t="str">
        <f>VLOOKUP(CONCATENATE($C21,$D21),Curriculos!$A$2:$J$303,5,FALSE)</f>
        <v>OP</v>
      </c>
      <c r="G21" s="5">
        <f>VLOOKUP(CONCATENATE($C21,$D21),Curriculos!$A$2:$J$303,6,FALSE)</f>
        <v>8</v>
      </c>
      <c r="H21" s="5" t="str">
        <f>VLOOKUP(CONCATENATE($C21,$D21),Curriculos!$A$2:$J$303,7,FALSE)</f>
        <v>T</v>
      </c>
      <c r="I21" s="5">
        <f>VLOOKUP(CONCATENATE($C21,$D21),Curriculos!$A$2:$J$303,8,FALSE)</f>
        <v>60</v>
      </c>
      <c r="J21" s="5">
        <f>VLOOKUP(CONCATENATE($C21,$D21),Curriculos!$A$2:$J$303,9,FALSE)</f>
        <v>4</v>
      </c>
      <c r="K21" s="68"/>
      <c r="L21" s="68"/>
      <c r="M21" s="68"/>
      <c r="N21" s="5" t="str">
        <f>VLOOKUP(CONCATENATE($C21,$D21),Curriculos!$A$2:$J$303,10,FALSE)</f>
        <v>DCEC</v>
      </c>
      <c r="O21" s="69"/>
      <c r="P21" s="12" t="e">
        <f>VLOOKUP(O21,Lista_Professores!$A$2:$B$203,2,FALSE)</f>
        <v>#N/A</v>
      </c>
      <c r="Q21" s="70"/>
      <c r="R21" s="12" t="str">
        <f t="shared" si="2"/>
        <v xml:space="preserve">8º Semestre - </v>
      </c>
      <c r="S21" s="12"/>
      <c r="T21" s="12"/>
      <c r="U21" s="12"/>
      <c r="V21" s="12"/>
      <c r="W21" s="12"/>
      <c r="X21" s="12"/>
      <c r="Y21" s="12"/>
      <c r="Z21" s="12"/>
    </row>
    <row r="22" spans="1:26" ht="14.25" hidden="1" customHeight="1">
      <c r="A22" s="12" t="str">
        <f t="shared" si="0"/>
        <v xml:space="preserve">9º Semestre - </v>
      </c>
      <c r="B22" s="67" t="str">
        <f t="shared" si="1"/>
        <v>Curr2023NCEC015</v>
      </c>
      <c r="C22" s="5" t="s">
        <v>22</v>
      </c>
      <c r="D22" s="12" t="s">
        <v>101</v>
      </c>
      <c r="E22" s="12" t="str">
        <f>VLOOKUP(CONCATENATE($C22,$D22),Curriculos!$A$2:$J$303,4,FALSE)</f>
        <v>ECONOMIA AGRÍCOLA E AGRONEGÓCIO</v>
      </c>
      <c r="F22" s="5" t="str">
        <f>VLOOKUP(CONCATENATE($C22,$D22),Curriculos!$A$2:$J$303,5,FALSE)</f>
        <v>OP</v>
      </c>
      <c r="G22" s="5">
        <f>VLOOKUP(CONCATENATE($C22,$D22),Curriculos!$A$2:$J$303,6,FALSE)</f>
        <v>9</v>
      </c>
      <c r="H22" s="5" t="str">
        <f>VLOOKUP(CONCATENATE($C22,$D22),Curriculos!$A$2:$J$303,7,FALSE)</f>
        <v>T</v>
      </c>
      <c r="I22" s="5">
        <f>VLOOKUP(CONCATENATE($C22,$D22),Curriculos!$A$2:$J$303,8,FALSE)</f>
        <v>60</v>
      </c>
      <c r="J22" s="5">
        <f>VLOOKUP(CONCATENATE($C22,$D22),Curriculos!$A$2:$J$303,9,FALSE)</f>
        <v>4</v>
      </c>
      <c r="K22" s="68"/>
      <c r="L22" s="68"/>
      <c r="M22" s="68"/>
      <c r="N22" s="5" t="str">
        <f>VLOOKUP(CONCATENATE($C22,$D22),Curriculos!$A$2:$J$303,10,FALSE)</f>
        <v>DCEC</v>
      </c>
      <c r="O22" s="69"/>
      <c r="P22" s="12" t="e">
        <f>VLOOKUP(O22,Lista_Professores!$A$2:$B$203,2,FALSE)</f>
        <v>#N/A</v>
      </c>
      <c r="Q22" s="70"/>
      <c r="R22" s="12" t="str">
        <f t="shared" si="2"/>
        <v xml:space="preserve">9º Semestre - </v>
      </c>
      <c r="S22" s="12"/>
      <c r="T22" s="12"/>
      <c r="U22" s="12"/>
      <c r="V22" s="12"/>
      <c r="W22" s="12"/>
      <c r="X22" s="12"/>
      <c r="Y22" s="12"/>
      <c r="Z22" s="12"/>
    </row>
    <row r="23" spans="1:26" ht="14.25" hidden="1" customHeight="1">
      <c r="A23" s="12" t="str">
        <f t="shared" si="0"/>
        <v xml:space="preserve">7º Semestre - </v>
      </c>
      <c r="B23" s="67" t="str">
        <f t="shared" si="1"/>
        <v>Curr2023MCEC016</v>
      </c>
      <c r="C23" s="12" t="s">
        <v>25</v>
      </c>
      <c r="D23" s="12" t="s">
        <v>102</v>
      </c>
      <c r="E23" s="12" t="str">
        <f>VLOOKUP(CONCATENATE($C23,$D23),Curriculos!$A$2:$J$303,4,FALSE)</f>
        <v>ECONOMIA DA REGIÃO CACAUEIRA</v>
      </c>
      <c r="F23" s="5" t="str">
        <f>VLOOKUP(CONCATENATE($C23,$D23),Curriculos!$A$2:$J$303,5,FALSE)</f>
        <v>OP</v>
      </c>
      <c r="G23" s="5">
        <f>VLOOKUP(CONCATENATE($C23,$D23),Curriculos!$A$2:$J$303,6,FALSE)</f>
        <v>7</v>
      </c>
      <c r="H23" s="5" t="str">
        <f>VLOOKUP(CONCATENATE($C23,$D23),Curriculos!$A$2:$J$303,7,FALSE)</f>
        <v>T</v>
      </c>
      <c r="I23" s="5">
        <f>VLOOKUP(CONCATENATE($C23,$D23),Curriculos!$A$2:$J$303,8,FALSE)</f>
        <v>60</v>
      </c>
      <c r="J23" s="5">
        <f>VLOOKUP(CONCATENATE($C23,$D23),Curriculos!$A$2:$J$303,9,FALSE)</f>
        <v>4</v>
      </c>
      <c r="K23" s="68"/>
      <c r="L23" s="68"/>
      <c r="M23" s="68"/>
      <c r="N23" s="5" t="str">
        <f>VLOOKUP(CONCATENATE($C23,$D23),Curriculos!$A$2:$J$303,10,FALSE)</f>
        <v>DCEC</v>
      </c>
      <c r="O23" s="69"/>
      <c r="P23" s="12" t="e">
        <f>VLOOKUP(O23,Lista_Professores!$A$2:$B$203,2,FALSE)</f>
        <v>#N/A</v>
      </c>
      <c r="Q23" s="70"/>
      <c r="R23" s="12" t="str">
        <f t="shared" si="2"/>
        <v xml:space="preserve">7º Semestre - </v>
      </c>
      <c r="S23" s="12"/>
      <c r="T23" s="12"/>
      <c r="U23" s="12"/>
      <c r="V23" s="12"/>
      <c r="W23" s="12"/>
      <c r="X23" s="12"/>
      <c r="Y23" s="12"/>
      <c r="Z23" s="12"/>
    </row>
    <row r="24" spans="1:26" ht="14.25" hidden="1" customHeight="1">
      <c r="A24" s="12" t="str">
        <f t="shared" si="0"/>
        <v xml:space="preserve">8º Semestre - </v>
      </c>
      <c r="B24" s="67" t="str">
        <f t="shared" si="1"/>
        <v>Curr2018CEC016</v>
      </c>
      <c r="C24" s="5" t="s">
        <v>31</v>
      </c>
      <c r="D24" s="12" t="s">
        <v>102</v>
      </c>
      <c r="E24" s="12" t="str">
        <f>VLOOKUP(CONCATENATE($C24,$D24),Curriculos!$A$2:$J$303,4,FALSE)</f>
        <v>ECONOMIA DA REGIÃO CACAUEIRA</v>
      </c>
      <c r="F24" s="5" t="str">
        <f>VLOOKUP(CONCATENATE($C24,$D24),Curriculos!$A$2:$J$303,5,FALSE)</f>
        <v>OP</v>
      </c>
      <c r="G24" s="5">
        <f>VLOOKUP(CONCATENATE($C24,$D24),Curriculos!$A$2:$J$303,6,FALSE)</f>
        <v>8</v>
      </c>
      <c r="H24" s="5" t="str">
        <f>VLOOKUP(CONCATENATE($C24,$D24),Curriculos!$A$2:$J$303,7,FALSE)</f>
        <v>T</v>
      </c>
      <c r="I24" s="5">
        <f>VLOOKUP(CONCATENATE($C24,$D24),Curriculos!$A$2:$J$303,8,FALSE)</f>
        <v>60</v>
      </c>
      <c r="J24" s="5">
        <f>VLOOKUP(CONCATENATE($C24,$D24),Curriculos!$A$2:$J$303,9,FALSE)</f>
        <v>4</v>
      </c>
      <c r="K24" s="68"/>
      <c r="L24" s="68"/>
      <c r="M24" s="68"/>
      <c r="N24" s="5" t="str">
        <f>VLOOKUP(CONCATENATE($C24,$D24),Curriculos!$A$2:$J$303,10,FALSE)</f>
        <v>DCEC</v>
      </c>
      <c r="O24" s="69"/>
      <c r="P24" s="12" t="e">
        <f>VLOOKUP(O24,Lista_Professores!$A$2:$B$203,2,FALSE)</f>
        <v>#N/A</v>
      </c>
      <c r="Q24" s="70"/>
      <c r="R24" s="12" t="str">
        <f t="shared" si="2"/>
        <v xml:space="preserve">8º Semestre - </v>
      </c>
      <c r="S24" s="12"/>
      <c r="T24" s="12"/>
      <c r="U24" s="12"/>
      <c r="V24" s="12"/>
      <c r="W24" s="12"/>
      <c r="X24" s="12"/>
      <c r="Y24" s="12"/>
      <c r="Z24" s="12"/>
    </row>
    <row r="25" spans="1:26" ht="14.25" hidden="1" customHeight="1">
      <c r="A25" s="12" t="str">
        <f t="shared" si="0"/>
        <v xml:space="preserve">9º Semestre - </v>
      </c>
      <c r="B25" s="67" t="str">
        <f t="shared" si="1"/>
        <v>Curr2023NCEC016</v>
      </c>
      <c r="C25" s="5" t="s">
        <v>22</v>
      </c>
      <c r="D25" s="12" t="s">
        <v>102</v>
      </c>
      <c r="E25" s="12" t="str">
        <f>VLOOKUP(CONCATENATE($C25,$D25),Curriculos!$A$2:$J$303,4,FALSE)</f>
        <v>ECONOMIA DA REGIÃO CACAUEIRA</v>
      </c>
      <c r="F25" s="5" t="str">
        <f>VLOOKUP(CONCATENATE($C25,$D25),Curriculos!$A$2:$J$303,5,FALSE)</f>
        <v>OP</v>
      </c>
      <c r="G25" s="5">
        <f>VLOOKUP(CONCATENATE($C25,$D25),Curriculos!$A$2:$J$303,6,FALSE)</f>
        <v>9</v>
      </c>
      <c r="H25" s="5" t="str">
        <f>VLOOKUP(CONCATENATE($C25,$D25),Curriculos!$A$2:$J$303,7,FALSE)</f>
        <v>T</v>
      </c>
      <c r="I25" s="5">
        <f>VLOOKUP(CONCATENATE($C25,$D25),Curriculos!$A$2:$J$303,8,FALSE)</f>
        <v>60</v>
      </c>
      <c r="J25" s="5">
        <f>VLOOKUP(CONCATENATE($C25,$D25),Curriculos!$A$2:$J$303,9,FALSE)</f>
        <v>4</v>
      </c>
      <c r="K25" s="68"/>
      <c r="L25" s="68"/>
      <c r="M25" s="68"/>
      <c r="N25" s="5" t="str">
        <f>VLOOKUP(CONCATENATE($C25,$D25),Curriculos!$A$2:$J$303,10,FALSE)</f>
        <v>DCEC</v>
      </c>
      <c r="O25" s="69"/>
      <c r="P25" s="12" t="e">
        <f>VLOOKUP(O25,Lista_Professores!$A$2:$B$203,2,FALSE)</f>
        <v>#N/A</v>
      </c>
      <c r="Q25" s="70"/>
      <c r="R25" s="12" t="str">
        <f t="shared" si="2"/>
        <v xml:space="preserve">9º Semestre - </v>
      </c>
      <c r="S25" s="12"/>
      <c r="T25" s="12"/>
      <c r="U25" s="12"/>
      <c r="V25" s="12"/>
      <c r="W25" s="12"/>
      <c r="X25" s="12"/>
      <c r="Y25" s="12"/>
      <c r="Z25" s="12"/>
    </row>
    <row r="26" spans="1:26" ht="14.25" hidden="1" customHeight="1">
      <c r="A26" s="12" t="str">
        <f t="shared" si="0"/>
        <v xml:space="preserve">8º Semestre - </v>
      </c>
      <c r="B26" s="67" t="str">
        <f t="shared" si="1"/>
        <v>Curr2018CEC017</v>
      </c>
      <c r="C26" s="5" t="s">
        <v>31</v>
      </c>
      <c r="D26" s="12" t="s">
        <v>109</v>
      </c>
      <c r="E26" s="12" t="str">
        <f>VLOOKUP(CONCATENATE($C26,$D26),Curriculos!$A$2:$J$303,4,FALSE)</f>
        <v>ECONOMIA DO TURISMO</v>
      </c>
      <c r="F26" s="5" t="str">
        <f>VLOOKUP(CONCATENATE($C26,$D26),Curriculos!$A$2:$J$303,5,FALSE)</f>
        <v>OP</v>
      </c>
      <c r="G26" s="5">
        <f>VLOOKUP(CONCATENATE($C26,$D26),Curriculos!$A$2:$J$303,6,FALSE)</f>
        <v>8</v>
      </c>
      <c r="H26" s="5" t="str">
        <f>VLOOKUP(CONCATENATE($C26,$D26),Curriculos!$A$2:$J$303,7,FALSE)</f>
        <v>T</v>
      </c>
      <c r="I26" s="5">
        <f>VLOOKUP(CONCATENATE($C26,$D26),Curriculos!$A$2:$J$303,8,FALSE)</f>
        <v>60</v>
      </c>
      <c r="J26" s="5">
        <f>VLOOKUP(CONCATENATE($C26,$D26),Curriculos!$A$2:$J$303,9,FALSE)</f>
        <v>4</v>
      </c>
      <c r="K26" s="68"/>
      <c r="L26" s="68"/>
      <c r="M26" s="68"/>
      <c r="N26" s="5" t="str">
        <f>VLOOKUP(CONCATENATE($C26,$D26),Curriculos!$A$2:$J$303,10,FALSE)</f>
        <v>DCEC</v>
      </c>
      <c r="O26" s="69"/>
      <c r="P26" s="12" t="e">
        <f>VLOOKUP(O26,Lista_Professores!$A$2:$B$203,2,FALSE)</f>
        <v>#N/A</v>
      </c>
      <c r="Q26" s="70"/>
      <c r="R26" s="12" t="str">
        <f t="shared" si="2"/>
        <v xml:space="preserve">8º Semestre - </v>
      </c>
      <c r="S26" s="12">
        <f>I26/15</f>
        <v>4</v>
      </c>
      <c r="T26" s="12"/>
      <c r="U26" s="12"/>
      <c r="V26" s="12"/>
      <c r="W26" s="12"/>
      <c r="X26" s="12"/>
      <c r="Y26" s="12"/>
      <c r="Z26" s="12"/>
    </row>
    <row r="27" spans="1:26" ht="14.25" hidden="1" customHeight="1">
      <c r="A27" s="12" t="str">
        <f t="shared" si="0"/>
        <v xml:space="preserve">8º Semestre - </v>
      </c>
      <c r="B27" s="67" t="str">
        <f t="shared" si="1"/>
        <v>Curr2023MCEC017</v>
      </c>
      <c r="C27" s="12" t="s">
        <v>25</v>
      </c>
      <c r="D27" s="12" t="s">
        <v>109</v>
      </c>
      <c r="E27" s="12" t="str">
        <f>VLOOKUP(CONCATENATE($C27,$D27),Curriculos!$A$2:$J$303,4,FALSE)</f>
        <v>ECONOMIA DO TURISMO</v>
      </c>
      <c r="F27" s="5" t="str">
        <f>VLOOKUP(CONCATENATE($C27,$D27),Curriculos!$A$2:$J$303,5,FALSE)</f>
        <v>OP</v>
      </c>
      <c r="G27" s="5">
        <f>VLOOKUP(CONCATENATE($C27,$D27),Curriculos!$A$2:$J$303,6,FALSE)</f>
        <v>8</v>
      </c>
      <c r="H27" s="5" t="str">
        <f>VLOOKUP(CONCATENATE($C27,$D27),Curriculos!$A$2:$J$303,7,FALSE)</f>
        <v>T</v>
      </c>
      <c r="I27" s="5">
        <f>VLOOKUP(CONCATENATE($C27,$D27),Curriculos!$A$2:$J$303,8,FALSE)</f>
        <v>60</v>
      </c>
      <c r="J27" s="5">
        <f>VLOOKUP(CONCATENATE($C27,$D27),Curriculos!$A$2:$J$303,9,FALSE)</f>
        <v>4</v>
      </c>
      <c r="K27" s="68"/>
      <c r="L27" s="68"/>
      <c r="M27" s="68"/>
      <c r="N27" s="5" t="str">
        <f>VLOOKUP(CONCATENATE($C27,$D27),Curriculos!$A$2:$J$303,10,FALSE)</f>
        <v>DCEC</v>
      </c>
      <c r="O27" s="69"/>
      <c r="P27" s="12" t="e">
        <f>VLOOKUP(O27,Lista_Professores!$A$2:$B$203,2,FALSE)</f>
        <v>#N/A</v>
      </c>
      <c r="Q27" s="70"/>
      <c r="R27" s="12" t="str">
        <f t="shared" si="2"/>
        <v xml:space="preserve">8º Semestre - </v>
      </c>
      <c r="S27" s="12"/>
      <c r="T27" s="12"/>
      <c r="U27" s="12"/>
      <c r="V27" s="12"/>
      <c r="W27" s="12"/>
      <c r="X27" s="12"/>
      <c r="Y27" s="12"/>
      <c r="Z27" s="12"/>
    </row>
    <row r="28" spans="1:26" ht="14.25" hidden="1" customHeight="1">
      <c r="A28" s="12" t="str">
        <f t="shared" si="0"/>
        <v xml:space="preserve">10º Semestre - </v>
      </c>
      <c r="B28" s="67" t="str">
        <f t="shared" si="1"/>
        <v>Curr2023NCEC017</v>
      </c>
      <c r="C28" s="12" t="s">
        <v>22</v>
      </c>
      <c r="D28" s="12" t="s">
        <v>109</v>
      </c>
      <c r="E28" s="12" t="str">
        <f>VLOOKUP(CONCATENATE($C28,$D28),Curriculos!$A$2:$J$303,4,FALSE)</f>
        <v>ECONOMIA DO TURISMO</v>
      </c>
      <c r="F28" s="5" t="str">
        <f>VLOOKUP(CONCATENATE($C28,$D28),Curriculos!$A$2:$J$303,5,FALSE)</f>
        <v>OP</v>
      </c>
      <c r="G28" s="5">
        <f>VLOOKUP(CONCATENATE($C28,$D28),Curriculos!$A$2:$J$303,6,FALSE)</f>
        <v>10</v>
      </c>
      <c r="H28" s="5" t="str">
        <f>VLOOKUP(CONCATENATE($C28,$D28),Curriculos!$A$2:$J$303,7,FALSE)</f>
        <v>T</v>
      </c>
      <c r="I28" s="5">
        <f>VLOOKUP(CONCATENATE($C28,$D28),Curriculos!$A$2:$J$303,8,FALSE)</f>
        <v>60</v>
      </c>
      <c r="J28" s="5">
        <f>VLOOKUP(CONCATENATE($C28,$D28),Curriculos!$A$2:$J$303,9,FALSE)</f>
        <v>4</v>
      </c>
      <c r="K28" s="68"/>
      <c r="L28" s="68"/>
      <c r="M28" s="68"/>
      <c r="N28" s="5" t="str">
        <f>VLOOKUP(CONCATENATE($C28,$D28),Curriculos!$A$2:$J$303,10,FALSE)</f>
        <v>DCEC</v>
      </c>
      <c r="O28" s="69"/>
      <c r="P28" s="12" t="e">
        <f>VLOOKUP(O28,Lista_Professores!$A$2:$B$203,2,FALSE)</f>
        <v>#N/A</v>
      </c>
      <c r="Q28" s="70"/>
      <c r="R28" s="12" t="str">
        <f t="shared" si="2"/>
        <v xml:space="preserve">10º Semestre - </v>
      </c>
      <c r="S28" s="12"/>
      <c r="T28" s="12"/>
      <c r="U28" s="12"/>
      <c r="V28" s="12"/>
      <c r="W28" s="12"/>
      <c r="X28" s="12"/>
      <c r="Y28" s="12"/>
      <c r="Z28" s="12"/>
    </row>
    <row r="29" spans="1:26" ht="14.25" hidden="1" customHeight="1">
      <c r="A29" s="12" t="str">
        <f t="shared" si="0"/>
        <v xml:space="preserve">8º Semestre - </v>
      </c>
      <c r="B29" s="67" t="str">
        <f t="shared" si="1"/>
        <v>Curr2018CEC019</v>
      </c>
      <c r="C29" s="5" t="s">
        <v>31</v>
      </c>
      <c r="D29" s="12" t="s">
        <v>80</v>
      </c>
      <c r="E29" s="12" t="str">
        <f>VLOOKUP(CONCATENATE($C29,$D29),Curriculos!$A$2:$J$303,4,FALSE)</f>
        <v>MERCADO DE CAPITAIS</v>
      </c>
      <c r="F29" s="5" t="str">
        <f>VLOOKUP(CONCATENATE($C29,$D29),Curriculos!$A$2:$J$303,5,FALSE)</f>
        <v>OP</v>
      </c>
      <c r="G29" s="5">
        <f>VLOOKUP(CONCATENATE($C29,$D29),Curriculos!$A$2:$J$303,6,FALSE)</f>
        <v>8</v>
      </c>
      <c r="H29" s="5" t="str">
        <f>VLOOKUP(CONCATENATE($C29,$D29),Curriculos!$A$2:$J$303,7,FALSE)</f>
        <v>T</v>
      </c>
      <c r="I29" s="5">
        <f>VLOOKUP(CONCATENATE($C29,$D29),Curriculos!$A$2:$J$303,8,FALSE)</f>
        <v>60</v>
      </c>
      <c r="J29" s="5">
        <f>VLOOKUP(CONCATENATE($C29,$D29),Curriculos!$A$2:$J$303,9,FALSE)</f>
        <v>4</v>
      </c>
      <c r="K29" s="68"/>
      <c r="L29" s="68"/>
      <c r="M29" s="68"/>
      <c r="N29" s="5" t="str">
        <f>VLOOKUP(CONCATENATE($C29,$D29),Curriculos!$A$2:$J$303,10,FALSE)</f>
        <v>DCEC</v>
      </c>
      <c r="O29" s="69"/>
      <c r="P29" s="12" t="e">
        <f>VLOOKUP(O29,Lista_Professores!$A$2:$B$203,2,FALSE)</f>
        <v>#N/A</v>
      </c>
      <c r="Q29" s="70"/>
      <c r="R29" s="12" t="str">
        <f t="shared" si="2"/>
        <v xml:space="preserve">8º Semestre - </v>
      </c>
      <c r="S29" s="12">
        <f>I29/15</f>
        <v>4</v>
      </c>
      <c r="T29" s="12"/>
      <c r="U29" s="12"/>
      <c r="V29" s="12"/>
      <c r="W29" s="12"/>
      <c r="X29" s="12"/>
      <c r="Y29" s="12"/>
      <c r="Z29" s="12"/>
    </row>
    <row r="30" spans="1:26" ht="14.25" hidden="1" customHeight="1">
      <c r="A30" s="12" t="str">
        <f t="shared" si="0"/>
        <v xml:space="preserve">8º Semestre - </v>
      </c>
      <c r="B30" s="67" t="str">
        <f t="shared" si="1"/>
        <v>Curr2023MCEC019</v>
      </c>
      <c r="C30" s="12" t="s">
        <v>25</v>
      </c>
      <c r="D30" s="12" t="s">
        <v>80</v>
      </c>
      <c r="E30" s="12" t="str">
        <f>VLOOKUP(CONCATENATE($C30,$D30),Curriculos!$A$2:$J$303,4,FALSE)</f>
        <v>MERCADO DE CAPITAIS</v>
      </c>
      <c r="F30" s="5" t="str">
        <f>VLOOKUP(CONCATENATE($C30,$D30),Curriculos!$A$2:$J$303,5,FALSE)</f>
        <v>OP</v>
      </c>
      <c r="G30" s="5">
        <f>VLOOKUP(CONCATENATE($C30,$D30),Curriculos!$A$2:$J$303,6,FALSE)</f>
        <v>8</v>
      </c>
      <c r="H30" s="5" t="str">
        <f>VLOOKUP(CONCATENATE($C30,$D30),Curriculos!$A$2:$J$303,7,FALSE)</f>
        <v>T</v>
      </c>
      <c r="I30" s="5">
        <f>VLOOKUP(CONCATENATE($C30,$D30),Curriculos!$A$2:$J$303,8,FALSE)</f>
        <v>60</v>
      </c>
      <c r="J30" s="5">
        <f>VLOOKUP(CONCATENATE($C30,$D30),Curriculos!$A$2:$J$303,9,FALSE)</f>
        <v>4</v>
      </c>
      <c r="K30" s="68"/>
      <c r="L30" s="68"/>
      <c r="M30" s="68"/>
      <c r="N30" s="5" t="str">
        <f>VLOOKUP(CONCATENATE($C30,$D30),Curriculos!$A$2:$J$303,10,FALSE)</f>
        <v>DCEC</v>
      </c>
      <c r="O30" s="69"/>
      <c r="P30" s="12" t="e">
        <f>VLOOKUP(O30,Lista_Professores!$A$2:$B$203,2,FALSE)</f>
        <v>#N/A</v>
      </c>
      <c r="Q30" s="70"/>
      <c r="R30" s="12" t="str">
        <f t="shared" si="2"/>
        <v xml:space="preserve">8º Semestre - </v>
      </c>
      <c r="S30" s="12"/>
      <c r="T30" s="12"/>
      <c r="U30" s="12"/>
      <c r="V30" s="12"/>
      <c r="W30" s="12"/>
      <c r="X30" s="12"/>
      <c r="Y30" s="12"/>
      <c r="Z30" s="12"/>
    </row>
    <row r="31" spans="1:26" ht="14.25" hidden="1" customHeight="1">
      <c r="A31" s="12" t="str">
        <f t="shared" si="0"/>
        <v xml:space="preserve">10º Semestre - </v>
      </c>
      <c r="B31" s="67" t="str">
        <f t="shared" si="1"/>
        <v>Curr2023NCEC019</v>
      </c>
      <c r="C31" s="12" t="s">
        <v>22</v>
      </c>
      <c r="D31" s="12" t="s">
        <v>80</v>
      </c>
      <c r="E31" s="12" t="str">
        <f>VLOOKUP(CONCATENATE($C31,$D31),Curriculos!$A$2:$J$303,4,FALSE)</f>
        <v>MERCADO DE CAPITAIS</v>
      </c>
      <c r="F31" s="5" t="str">
        <f>VLOOKUP(CONCATENATE($C31,$D31),Curriculos!$A$2:$J$303,5,FALSE)</f>
        <v>OP</v>
      </c>
      <c r="G31" s="5">
        <f>VLOOKUP(CONCATENATE($C31,$D31),Curriculos!$A$2:$J$303,6,FALSE)</f>
        <v>10</v>
      </c>
      <c r="H31" s="5" t="str">
        <f>VLOOKUP(CONCATENATE($C31,$D31),Curriculos!$A$2:$J$303,7,FALSE)</f>
        <v>T</v>
      </c>
      <c r="I31" s="5">
        <f>VLOOKUP(CONCATENATE($C31,$D31),Curriculos!$A$2:$J$303,8,FALSE)</f>
        <v>60</v>
      </c>
      <c r="J31" s="5">
        <f>VLOOKUP(CONCATENATE($C31,$D31),Curriculos!$A$2:$J$303,9,FALSE)</f>
        <v>4</v>
      </c>
      <c r="K31" s="68"/>
      <c r="L31" s="68"/>
      <c r="M31" s="68"/>
      <c r="N31" s="5" t="str">
        <f>VLOOKUP(CONCATENATE($C31,$D31),Curriculos!$A$2:$J$303,10,FALSE)</f>
        <v>DCEC</v>
      </c>
      <c r="O31" s="69"/>
      <c r="P31" s="12" t="e">
        <f>VLOOKUP(O31,Lista_Professores!$A$2:$B$203,2,FALSE)</f>
        <v>#N/A</v>
      </c>
      <c r="Q31" s="70"/>
      <c r="R31" s="12" t="str">
        <f t="shared" si="2"/>
        <v xml:space="preserve">10º Semestre - </v>
      </c>
      <c r="S31" s="12"/>
      <c r="T31" s="12"/>
      <c r="U31" s="12"/>
      <c r="V31" s="12"/>
      <c r="W31" s="12"/>
      <c r="X31" s="12"/>
      <c r="Y31" s="12"/>
      <c r="Z31" s="12"/>
    </row>
    <row r="32" spans="1:26" ht="14.25" customHeight="1">
      <c r="A32" s="12" t="str">
        <f t="shared" si="0"/>
        <v>CM1º Semestre - T02</v>
      </c>
      <c r="B32" s="67" t="str">
        <f t="shared" si="1"/>
        <v>Curr2023MCEC029T02</v>
      </c>
      <c r="C32" s="12" t="s">
        <v>25</v>
      </c>
      <c r="D32" s="12" t="s">
        <v>81</v>
      </c>
      <c r="E32" s="12" t="str">
        <f>VLOOKUP(CONCATENATE($C32,$D32),Curriculos!$A$2:$J$303,4,FALSE)</f>
        <v>EVOLUÇÃO DO CAPITALISMO</v>
      </c>
      <c r="F32" s="5" t="str">
        <f>VLOOKUP(CONCATENATE($C32,$D32),Curriculos!$A$2:$J$303,5,FALSE)</f>
        <v>OB</v>
      </c>
      <c r="G32" s="5">
        <f>VLOOKUP(CONCATENATE($C32,$D32),Curriculos!$A$2:$J$303,6,FALSE)</f>
        <v>1</v>
      </c>
      <c r="H32" s="5" t="str">
        <f>VLOOKUP(CONCATENATE($C32,$D32),Curriculos!$A$2:$J$303,7,FALSE)</f>
        <v>T</v>
      </c>
      <c r="I32" s="5">
        <f>VLOOKUP(CONCATENATE($C32,$D32),Curriculos!$A$2:$J$303,8,FALSE)</f>
        <v>60</v>
      </c>
      <c r="J32" s="5">
        <f>VLOOKUP(CONCATENATE($C32,$D32),Curriculos!$A$2:$J$303,9,FALSE)</f>
        <v>4</v>
      </c>
      <c r="K32" s="68" t="s">
        <v>29</v>
      </c>
      <c r="L32" s="68"/>
      <c r="M32" s="22" t="s">
        <v>175</v>
      </c>
      <c r="N32" s="5" t="str">
        <f>VLOOKUP(CONCATENATE($C32,$D32),Curriculos!$A$2:$J$303,10,FALSE)</f>
        <v>DCEC</v>
      </c>
      <c r="O32" s="69" t="s">
        <v>339</v>
      </c>
      <c r="P32" s="12" t="str">
        <f>VLOOKUP(O32,Lista_Professores!$A$2:$B$203,2,FALSE)</f>
        <v>Natânia Silva Ferreira</v>
      </c>
      <c r="Q32" s="70">
        <v>1102</v>
      </c>
      <c r="R32" s="12" t="str">
        <f t="shared" si="2"/>
        <v>1º Semestre - T02</v>
      </c>
      <c r="S32" s="12">
        <f>I32/15</f>
        <v>4</v>
      </c>
      <c r="T32" s="12" t="s">
        <v>336</v>
      </c>
      <c r="U32" s="12"/>
      <c r="V32" s="12"/>
      <c r="W32" s="12"/>
      <c r="X32" s="12"/>
      <c r="Y32" s="12"/>
      <c r="Z32" s="12"/>
    </row>
    <row r="33" spans="1:26" ht="14.25" hidden="1" customHeight="1">
      <c r="A33" s="12" t="str">
        <f t="shared" si="0"/>
        <v xml:space="preserve">1º Semestre - </v>
      </c>
      <c r="B33" s="67" t="str">
        <f t="shared" si="1"/>
        <v>Curr2018CEC029</v>
      </c>
      <c r="C33" s="12" t="s">
        <v>31</v>
      </c>
      <c r="D33" s="12" t="s">
        <v>81</v>
      </c>
      <c r="E33" s="12" t="str">
        <f>VLOOKUP(CONCATENATE($C33,$D33),Curriculos!$A$2:$J$303,4,FALSE)</f>
        <v>EVOLUÇÃO DO CAPITALISMO</v>
      </c>
      <c r="F33" s="5" t="str">
        <f>VLOOKUP(CONCATENATE($C33,$D33),Curriculos!$A$2:$J$303,5,FALSE)</f>
        <v>OB</v>
      </c>
      <c r="G33" s="5">
        <f>VLOOKUP(CONCATENATE($C33,$D33),Curriculos!$A$2:$J$303,6,FALSE)</f>
        <v>1</v>
      </c>
      <c r="H33" s="5" t="str">
        <f>VLOOKUP(CONCATENATE($C33,$D33),Curriculos!$A$2:$J$303,7,FALSE)</f>
        <v>T</v>
      </c>
      <c r="I33" s="5">
        <f>VLOOKUP(CONCATENATE($C33,$D33),Curriculos!$A$2:$J$303,8,FALSE)</f>
        <v>60</v>
      </c>
      <c r="J33" s="5">
        <f>VLOOKUP(CONCATENATE($C33,$D33),Curriculos!$A$2:$J$303,9,FALSE)</f>
        <v>4</v>
      </c>
      <c r="K33" s="68"/>
      <c r="L33" s="68"/>
      <c r="M33" s="68"/>
      <c r="N33" s="5" t="str">
        <f>VLOOKUP(CONCATENATE($C33,$D33),Curriculos!$A$2:$J$303,10,FALSE)</f>
        <v>DCEC</v>
      </c>
      <c r="O33" s="69"/>
      <c r="P33" s="12" t="e">
        <f>VLOOKUP(O33,Lista_Professores!$A$2:$B$203,2,FALSE)</f>
        <v>#N/A</v>
      </c>
      <c r="Q33" s="70"/>
      <c r="R33" s="12" t="str">
        <f t="shared" si="2"/>
        <v xml:space="preserve">1º Semestre - </v>
      </c>
      <c r="S33" s="12"/>
      <c r="T33" s="12"/>
      <c r="U33" s="12"/>
      <c r="V33" s="12"/>
      <c r="W33" s="12"/>
      <c r="X33" s="12"/>
      <c r="Y33" s="12"/>
      <c r="Z33" s="12"/>
    </row>
    <row r="34" spans="1:26" ht="14.25" hidden="1" customHeight="1">
      <c r="A34" s="12" t="str">
        <f t="shared" si="0"/>
        <v xml:space="preserve">1º Semestre - </v>
      </c>
      <c r="B34" s="67" t="str">
        <f t="shared" si="1"/>
        <v>Curr2023NCEC029</v>
      </c>
      <c r="C34" s="12" t="s">
        <v>22</v>
      </c>
      <c r="D34" s="12" t="s">
        <v>81</v>
      </c>
      <c r="E34" s="12" t="str">
        <f>VLOOKUP(CONCATENATE($C34,$D34),Curriculos!$A$2:$J$303,4,FALSE)</f>
        <v>EVOLUÇÃO DO CAPITALISMO</v>
      </c>
      <c r="F34" s="5" t="str">
        <f>VLOOKUP(CONCATENATE($C34,$D34),Curriculos!$A$2:$J$303,5,FALSE)</f>
        <v>OB</v>
      </c>
      <c r="G34" s="5">
        <f>VLOOKUP(CONCATENATE($C34,$D34),Curriculos!$A$2:$J$303,6,FALSE)</f>
        <v>1</v>
      </c>
      <c r="H34" s="5" t="str">
        <f>VLOOKUP(CONCATENATE($C34,$D34),Curriculos!$A$2:$J$303,7,FALSE)</f>
        <v>T</v>
      </c>
      <c r="I34" s="5">
        <f>VLOOKUP(CONCATENATE($C34,$D34),Curriculos!$A$2:$J$303,8,FALSE)</f>
        <v>60</v>
      </c>
      <c r="J34" s="5">
        <f>VLOOKUP(CONCATENATE($C34,$D34),Curriculos!$A$2:$J$303,9,FALSE)</f>
        <v>4</v>
      </c>
      <c r="K34" s="68"/>
      <c r="L34" s="68"/>
      <c r="M34" s="68"/>
      <c r="N34" s="5" t="str">
        <f>VLOOKUP(CONCATENATE($C34,$D34),Curriculos!$A$2:$J$303,10,FALSE)</f>
        <v>DCEC</v>
      </c>
      <c r="O34" s="69"/>
      <c r="P34" s="12" t="e">
        <f>VLOOKUP(O34,Lista_Professores!$A$2:$B$203,2,FALSE)</f>
        <v>#N/A</v>
      </c>
      <c r="Q34" s="70"/>
      <c r="R34" s="12" t="str">
        <f t="shared" si="2"/>
        <v xml:space="preserve">1º Semestre - </v>
      </c>
      <c r="S34" s="12"/>
      <c r="T34" s="12"/>
      <c r="U34" s="12"/>
      <c r="V34" s="12"/>
      <c r="W34" s="12"/>
      <c r="X34" s="12"/>
      <c r="Y34" s="12"/>
      <c r="Z34" s="12"/>
    </row>
    <row r="35" spans="1:26" ht="14.25" hidden="1" customHeight="1">
      <c r="A35" s="12" t="str">
        <f t="shared" si="0"/>
        <v xml:space="preserve">1º Semestre - </v>
      </c>
      <c r="B35" s="67" t="str">
        <f t="shared" si="1"/>
        <v>Curr2023NCEC029</v>
      </c>
      <c r="C35" s="12" t="s">
        <v>22</v>
      </c>
      <c r="D35" s="12" t="s">
        <v>81</v>
      </c>
      <c r="E35" s="12" t="str">
        <f>VLOOKUP(CONCATENATE($C35,$D35),Curriculos!$A$2:$J$303,4,FALSE)</f>
        <v>EVOLUÇÃO DO CAPITALISMO</v>
      </c>
      <c r="F35" s="5" t="str">
        <f>VLOOKUP(CONCATENATE($C35,$D35),Curriculos!$A$2:$J$303,5,FALSE)</f>
        <v>OB</v>
      </c>
      <c r="G35" s="5">
        <f>VLOOKUP(CONCATENATE($C35,$D35),Curriculos!$A$2:$J$303,6,FALSE)</f>
        <v>1</v>
      </c>
      <c r="H35" s="5" t="str">
        <f>VLOOKUP(CONCATENATE($C35,$D35),Curriculos!$A$2:$J$303,7,FALSE)</f>
        <v>T</v>
      </c>
      <c r="I35" s="5">
        <f>VLOOKUP(CONCATENATE($C35,$D35),Curriculos!$A$2:$J$303,8,FALSE)</f>
        <v>60</v>
      </c>
      <c r="J35" s="5">
        <f>VLOOKUP(CONCATENATE($C35,$D35),Curriculos!$A$2:$J$303,9,FALSE)</f>
        <v>4</v>
      </c>
      <c r="K35" s="68"/>
      <c r="L35" s="68"/>
      <c r="M35" s="68"/>
      <c r="N35" s="5" t="str">
        <f>VLOOKUP(CONCATENATE($C35,$D35),Curriculos!$A$2:$J$303,10,FALSE)</f>
        <v>DCEC</v>
      </c>
      <c r="O35" s="69"/>
      <c r="P35" s="12" t="e">
        <f>VLOOKUP(O35,Lista_Professores!$A$2:$B$203,2,FALSE)</f>
        <v>#N/A</v>
      </c>
      <c r="Q35" s="70"/>
      <c r="R35" s="12" t="str">
        <f t="shared" si="2"/>
        <v xml:space="preserve">1º Semestre - </v>
      </c>
      <c r="S35" s="12"/>
      <c r="T35" s="12"/>
      <c r="U35" s="12"/>
      <c r="V35" s="12"/>
      <c r="W35" s="12"/>
      <c r="X35" s="12"/>
      <c r="Y35" s="12"/>
      <c r="Z35" s="12"/>
    </row>
    <row r="36" spans="1:26" ht="14.25" customHeight="1">
      <c r="A36" s="12" t="str">
        <f t="shared" si="0"/>
        <v>CM1º Semestre - T04</v>
      </c>
      <c r="B36" s="67" t="str">
        <f t="shared" si="1"/>
        <v>Curr2023MCEC029T04</v>
      </c>
      <c r="C36" s="12" t="s">
        <v>25</v>
      </c>
      <c r="D36" s="12" t="s">
        <v>81</v>
      </c>
      <c r="E36" s="12" t="str">
        <f>VLOOKUP(CONCATENATE($C36,$D36),Curriculos!$A$2:$J$303,4,FALSE)</f>
        <v>EVOLUÇÃO DO CAPITALISMO</v>
      </c>
      <c r="F36" s="5" t="str">
        <f>VLOOKUP(CONCATENATE($C36,$D36),Curriculos!$A$2:$J$303,5,FALSE)</f>
        <v>OB</v>
      </c>
      <c r="G36" s="5">
        <f>VLOOKUP(CONCATENATE($C36,$D36),Curriculos!$A$2:$J$303,6,FALSE)</f>
        <v>1</v>
      </c>
      <c r="H36" s="5" t="str">
        <f>VLOOKUP(CONCATENATE($C36,$D36),Curriculos!$A$2:$J$303,7,FALSE)</f>
        <v>T</v>
      </c>
      <c r="I36" s="5">
        <f>VLOOKUP(CONCATENATE($C36,$D36),Curriculos!$A$2:$J$303,8,FALSE)</f>
        <v>60</v>
      </c>
      <c r="J36" s="5">
        <f>VLOOKUP(CONCATENATE($C36,$D36),Curriculos!$A$2:$J$303,9,FALSE)</f>
        <v>4</v>
      </c>
      <c r="K36" s="68" t="s">
        <v>27</v>
      </c>
      <c r="L36" s="68"/>
      <c r="M36" s="22" t="s">
        <v>175</v>
      </c>
      <c r="N36" s="5" t="str">
        <f>VLOOKUP(CONCATENATE($C36,$D36),Curriculos!$A$2:$J$303,10,FALSE)</f>
        <v>DCEC</v>
      </c>
      <c r="O36" s="69" t="s">
        <v>340</v>
      </c>
      <c r="P36" s="12" t="str">
        <f>VLOOKUP(O36,Lista_Professores!$A$2:$B$203,2,FALSE)</f>
        <v>Pedro Lopes Marinho</v>
      </c>
      <c r="Q36" s="70">
        <v>1106</v>
      </c>
      <c r="R36" s="12" t="str">
        <f t="shared" si="2"/>
        <v>1º Semestre - T04</v>
      </c>
      <c r="S36" s="12">
        <f>I36/15</f>
        <v>4</v>
      </c>
      <c r="T36" s="12" t="s">
        <v>336</v>
      </c>
      <c r="U36" s="12"/>
      <c r="V36" s="12"/>
      <c r="W36" s="12"/>
      <c r="X36" s="12"/>
      <c r="Y36" s="12"/>
      <c r="Z36" s="12"/>
    </row>
    <row r="37" spans="1:26" ht="14.25" hidden="1" customHeight="1">
      <c r="A37" s="12" t="str">
        <f t="shared" si="0"/>
        <v xml:space="preserve">1º Semestre - </v>
      </c>
      <c r="B37" s="67" t="str">
        <f t="shared" si="1"/>
        <v>Curr2018CEC030</v>
      </c>
      <c r="C37" s="12" t="s">
        <v>31</v>
      </c>
      <c r="D37" s="12" t="s">
        <v>127</v>
      </c>
      <c r="E37" s="12" t="str">
        <f>VLOOKUP(CONCATENATE($C37,$D37),Curriculos!$A$2:$J$303,4,FALSE)</f>
        <v>INTRODUÇÃO À ECONOMIA</v>
      </c>
      <c r="F37" s="5" t="str">
        <f>VLOOKUP(CONCATENATE($C37,$D37),Curriculos!$A$2:$J$303,5,FALSE)</f>
        <v>OB</v>
      </c>
      <c r="G37" s="5">
        <f>VLOOKUP(CONCATENATE($C37,$D37),Curriculos!$A$2:$J$303,6,FALSE)</f>
        <v>1</v>
      </c>
      <c r="H37" s="5" t="str">
        <f>VLOOKUP(CONCATENATE($C37,$D37),Curriculos!$A$2:$J$303,7,FALSE)</f>
        <v>T</v>
      </c>
      <c r="I37" s="5">
        <f>VLOOKUP(CONCATENATE($C37,$D37),Curriculos!$A$2:$J$303,8,FALSE)</f>
        <v>90</v>
      </c>
      <c r="J37" s="5">
        <f>VLOOKUP(CONCATENATE($C37,$D37),Curriculos!$A$2:$J$303,9,FALSE)</f>
        <v>6</v>
      </c>
      <c r="K37" s="68"/>
      <c r="L37" s="68"/>
      <c r="M37" s="68"/>
      <c r="N37" s="5" t="str">
        <f>VLOOKUP(CONCATENATE($C37,$D37),Curriculos!$A$2:$J$303,10,FALSE)</f>
        <v>DCEC</v>
      </c>
      <c r="O37" s="69"/>
      <c r="P37" s="12" t="e">
        <f>VLOOKUP(O37,Lista_Professores!$A$2:$B$203,2,FALSE)</f>
        <v>#N/A</v>
      </c>
      <c r="Q37" s="70"/>
      <c r="R37" s="12" t="str">
        <f t="shared" si="2"/>
        <v xml:space="preserve">1º Semestre - </v>
      </c>
      <c r="S37" s="12"/>
      <c r="T37" s="12"/>
      <c r="U37" s="12"/>
      <c r="V37" s="12"/>
      <c r="W37" s="12"/>
      <c r="X37" s="12"/>
      <c r="Y37" s="12"/>
      <c r="Z37" s="12"/>
    </row>
    <row r="38" spans="1:26" ht="14.25" hidden="1" customHeight="1">
      <c r="A38" s="12" t="str">
        <f t="shared" si="0"/>
        <v xml:space="preserve">2º Semestre - </v>
      </c>
      <c r="B38" s="67" t="str">
        <f t="shared" si="1"/>
        <v>Curr2018CEC031</v>
      </c>
      <c r="C38" s="12" t="s">
        <v>31</v>
      </c>
      <c r="D38" s="12" t="s">
        <v>74</v>
      </c>
      <c r="E38" s="12" t="str">
        <f>VLOOKUP(CONCATENATE($C38,$D38),Curriculos!$A$2:$J$303,4,FALSE)</f>
        <v>FORMAÇÃO ECONÔMICA DO BRASIL</v>
      </c>
      <c r="F38" s="5" t="str">
        <f>VLOOKUP(CONCATENATE($C38,$D38),Curriculos!$A$2:$J$303,5,FALSE)</f>
        <v>OB</v>
      </c>
      <c r="G38" s="5">
        <f>VLOOKUP(CONCATENATE($C38,$D38),Curriculos!$A$2:$J$303,6,FALSE)</f>
        <v>2</v>
      </c>
      <c r="H38" s="5" t="str">
        <f>VLOOKUP(CONCATENATE($C38,$D38),Curriculos!$A$2:$J$303,7,FALSE)</f>
        <v>TP</v>
      </c>
      <c r="I38" s="5">
        <f>VLOOKUP(CONCATENATE($C38,$D38),Curriculos!$A$2:$J$303,8,FALSE)</f>
        <v>60</v>
      </c>
      <c r="J38" s="5">
        <f>VLOOKUP(CONCATENATE($C38,$D38),Curriculos!$A$2:$J$303,9,FALSE)</f>
        <v>4</v>
      </c>
      <c r="K38" s="68"/>
      <c r="L38" s="68"/>
      <c r="M38" s="68"/>
      <c r="N38" s="5" t="str">
        <f>VLOOKUP(CONCATENATE($C38,$D38),Curriculos!$A$2:$J$303,10,FALSE)</f>
        <v>DCEC</v>
      </c>
      <c r="O38" s="69"/>
      <c r="P38" s="12" t="e">
        <f>VLOOKUP(O38,Lista_Professores!$A$2:$B$203,2,FALSE)</f>
        <v>#N/A</v>
      </c>
      <c r="Q38" s="70"/>
      <c r="R38" s="12" t="str">
        <f t="shared" si="2"/>
        <v xml:space="preserve">2º Semestre - </v>
      </c>
      <c r="S38" s="12"/>
      <c r="T38" s="12"/>
      <c r="U38" s="12"/>
      <c r="V38" s="12"/>
      <c r="W38" s="12"/>
      <c r="X38" s="12"/>
      <c r="Y38" s="12"/>
      <c r="Z38" s="12"/>
    </row>
    <row r="39" spans="1:26" ht="14.25" hidden="1" customHeight="1">
      <c r="A39" s="12" t="str">
        <f t="shared" si="0"/>
        <v xml:space="preserve">2º Semestre - </v>
      </c>
      <c r="B39" s="67" t="str">
        <f t="shared" si="1"/>
        <v>Curr2023MCEC031</v>
      </c>
      <c r="C39" s="12" t="s">
        <v>25</v>
      </c>
      <c r="D39" s="12" t="s">
        <v>74</v>
      </c>
      <c r="E39" s="12" t="str">
        <f>VLOOKUP(CONCATENATE($C39,$D39),Curriculos!$A$2:$J$303,4,FALSE)</f>
        <v>FORMAÇÃO ECONÔMICA DO BRASIL</v>
      </c>
      <c r="F39" s="5" t="str">
        <f>VLOOKUP(CONCATENATE($C39,$D39),Curriculos!$A$2:$J$303,5,FALSE)</f>
        <v>OB</v>
      </c>
      <c r="G39" s="5">
        <f>VLOOKUP(CONCATENATE($C39,$D39),Curriculos!$A$2:$J$303,6,FALSE)</f>
        <v>2</v>
      </c>
      <c r="H39" s="5" t="str">
        <f>VLOOKUP(CONCATENATE($C39,$D39),Curriculos!$A$2:$J$303,7,FALSE)</f>
        <v>T</v>
      </c>
      <c r="I39" s="5">
        <f>VLOOKUP(CONCATENATE($C39,$D39),Curriculos!$A$2:$J$303,8,FALSE)</f>
        <v>60</v>
      </c>
      <c r="J39" s="5">
        <f>VLOOKUP(CONCATENATE($C39,$D39),Curriculos!$A$2:$J$303,9,FALSE)</f>
        <v>4</v>
      </c>
      <c r="K39" s="68"/>
      <c r="L39" s="68"/>
      <c r="M39" s="68"/>
      <c r="N39" s="5" t="str">
        <f>VLOOKUP(CONCATENATE($C39,$D39),Curriculos!$A$2:$J$303,10,FALSE)</f>
        <v>DCEC</v>
      </c>
      <c r="O39" s="69"/>
      <c r="P39" s="12" t="e">
        <f>VLOOKUP(O39,Lista_Professores!$A$2:$B$203,2,FALSE)</f>
        <v>#N/A</v>
      </c>
      <c r="Q39" s="70"/>
      <c r="R39" s="12" t="str">
        <f t="shared" si="2"/>
        <v xml:space="preserve">2º Semestre - </v>
      </c>
      <c r="S39" s="12"/>
      <c r="T39" s="12"/>
      <c r="U39" s="12"/>
      <c r="V39" s="12"/>
      <c r="W39" s="12"/>
      <c r="X39" s="12"/>
      <c r="Y39" s="12"/>
      <c r="Z39" s="12"/>
    </row>
    <row r="40" spans="1:26" ht="14.25" customHeight="1">
      <c r="A40" s="12" t="str">
        <f t="shared" si="0"/>
        <v>AN2º Semestre - T01</v>
      </c>
      <c r="B40" s="67" t="str">
        <f t="shared" si="1"/>
        <v>Curr2023NCEC031T01</v>
      </c>
      <c r="C40" s="12" t="s">
        <v>22</v>
      </c>
      <c r="D40" s="12" t="s">
        <v>74</v>
      </c>
      <c r="E40" s="12" t="str">
        <f>VLOOKUP(CONCATENATE($C40,$D40),Curriculos!$A$2:$J$303,4,FALSE)</f>
        <v>FORMAÇÃO ECONÔMICA DO BRASIL</v>
      </c>
      <c r="F40" s="5" t="str">
        <f>VLOOKUP(CONCATENATE($C40,$D40),Curriculos!$A$2:$J$303,5,FALSE)</f>
        <v>OB</v>
      </c>
      <c r="G40" s="5">
        <f>VLOOKUP(CONCATENATE($C40,$D40),Curriculos!$A$2:$J$303,6,FALSE)</f>
        <v>2</v>
      </c>
      <c r="H40" s="5" t="str">
        <f>VLOOKUP(CONCATENATE($C40,$D40),Curriculos!$A$2:$J$303,7,FALSE)</f>
        <v>T</v>
      </c>
      <c r="I40" s="5">
        <f>VLOOKUP(CONCATENATE($C40,$D40),Curriculos!$A$2:$J$303,8,FALSE)</f>
        <v>60</v>
      </c>
      <c r="J40" s="5">
        <f>VLOOKUP(CONCATENATE($C40,$D40),Curriculos!$A$2:$J$303,9,FALSE)</f>
        <v>4</v>
      </c>
      <c r="K40" s="68" t="s">
        <v>24</v>
      </c>
      <c r="L40" s="68"/>
      <c r="M40" s="22" t="s">
        <v>191</v>
      </c>
      <c r="N40" s="5" t="str">
        <f>VLOOKUP(CONCATENATE($C40,$D40),Curriculos!$A$2:$J$303,10,FALSE)</f>
        <v>DCEC</v>
      </c>
      <c r="O40" s="69" t="s">
        <v>341</v>
      </c>
      <c r="P40" s="12" t="str">
        <f>VLOOKUP(O40,Lista_Professores!$A$2:$B$203,2,FALSE)</f>
        <v>Maria Bernadete P. Bezerra</v>
      </c>
      <c r="Q40" s="70">
        <v>1102</v>
      </c>
      <c r="R40" s="12" t="str">
        <f t="shared" si="2"/>
        <v>2º Semestre - T01</v>
      </c>
      <c r="S40" s="12">
        <f>I40/15</f>
        <v>4</v>
      </c>
      <c r="T40" s="12" t="s">
        <v>336</v>
      </c>
      <c r="U40" s="12"/>
      <c r="V40" s="12"/>
      <c r="W40" s="12"/>
      <c r="X40" s="12"/>
      <c r="Y40" s="12"/>
      <c r="Z40" s="12"/>
    </row>
    <row r="41" spans="1:26" ht="14.25" hidden="1" customHeight="1">
      <c r="A41" s="12" t="str">
        <f t="shared" si="0"/>
        <v xml:space="preserve">2º Semestre - </v>
      </c>
      <c r="B41" s="67" t="str">
        <f t="shared" si="1"/>
        <v>Curr2018CEC032</v>
      </c>
      <c r="C41" s="12" t="s">
        <v>31</v>
      </c>
      <c r="D41" s="12" t="s">
        <v>83</v>
      </c>
      <c r="E41" s="12" t="str">
        <f>VLOOKUP(CONCATENATE($C41,$D41),Curriculos!$A$2:$J$303,4,FALSE)</f>
        <v>HISTÓRIA DO PENSAMENTO ECONÔMICO I</v>
      </c>
      <c r="F41" s="5" t="str">
        <f>VLOOKUP(CONCATENATE($C41,$D41),Curriculos!$A$2:$J$303,5,FALSE)</f>
        <v>OB</v>
      </c>
      <c r="G41" s="5">
        <f>VLOOKUP(CONCATENATE($C41,$D41),Curriculos!$A$2:$J$303,6,FALSE)</f>
        <v>2</v>
      </c>
      <c r="H41" s="5" t="str">
        <f>VLOOKUP(CONCATENATE($C41,$D41),Curriculos!$A$2:$J$303,7,FALSE)</f>
        <v>TP</v>
      </c>
      <c r="I41" s="5">
        <f>VLOOKUP(CONCATENATE($C41,$D41),Curriculos!$A$2:$J$303,8,FALSE)</f>
        <v>60</v>
      </c>
      <c r="J41" s="5">
        <f>VLOOKUP(CONCATENATE($C41,$D41),Curriculos!$A$2:$J$303,9,FALSE)</f>
        <v>4</v>
      </c>
      <c r="K41" s="68"/>
      <c r="L41" s="68"/>
      <c r="M41" s="68"/>
      <c r="N41" s="5" t="str">
        <f>VLOOKUP(CONCATENATE($C41,$D41),Curriculos!$A$2:$J$303,10,FALSE)</f>
        <v>DCEC</v>
      </c>
      <c r="O41" s="69"/>
      <c r="P41" s="12" t="e">
        <f>VLOOKUP(O41,Lista_Professores!$A$2:$B$203,2,FALSE)</f>
        <v>#N/A</v>
      </c>
      <c r="Q41" s="70"/>
      <c r="R41" s="12" t="str">
        <f t="shared" si="2"/>
        <v xml:space="preserve">2º Semestre - </v>
      </c>
      <c r="S41" s="12"/>
      <c r="T41" s="12"/>
      <c r="U41" s="12"/>
      <c r="V41" s="12"/>
      <c r="W41" s="12"/>
      <c r="X41" s="12"/>
      <c r="Y41" s="12"/>
      <c r="Z41" s="12"/>
    </row>
    <row r="42" spans="1:26" ht="14.25" hidden="1" customHeight="1">
      <c r="A42" s="12" t="str">
        <f t="shared" si="0"/>
        <v xml:space="preserve">2º Semestre - </v>
      </c>
      <c r="B42" s="67" t="str">
        <f t="shared" si="1"/>
        <v>Curr2023MCEC032</v>
      </c>
      <c r="C42" s="12" t="s">
        <v>25</v>
      </c>
      <c r="D42" s="12" t="s">
        <v>83</v>
      </c>
      <c r="E42" s="12" t="str">
        <f>VLOOKUP(CONCATENATE($C42,$D42),Curriculos!$A$2:$J$303,4,FALSE)</f>
        <v>HISTÓRIA DO PENSAMENTO ECONÔMICO I</v>
      </c>
      <c r="F42" s="5" t="str">
        <f>VLOOKUP(CONCATENATE($C42,$D42),Curriculos!$A$2:$J$303,5,FALSE)</f>
        <v>OB</v>
      </c>
      <c r="G42" s="5">
        <f>VLOOKUP(CONCATENATE($C42,$D42),Curriculos!$A$2:$J$303,6,FALSE)</f>
        <v>2</v>
      </c>
      <c r="H42" s="5" t="str">
        <f>VLOOKUP(CONCATENATE($C42,$D42),Curriculos!$A$2:$J$303,7,FALSE)</f>
        <v>T</v>
      </c>
      <c r="I42" s="5">
        <f>VLOOKUP(CONCATENATE($C42,$D42),Curriculos!$A$2:$J$303,8,FALSE)</f>
        <v>60</v>
      </c>
      <c r="J42" s="5">
        <f>VLOOKUP(CONCATENATE($C42,$D42),Curriculos!$A$2:$J$303,9,FALSE)</f>
        <v>4</v>
      </c>
      <c r="K42" s="68"/>
      <c r="L42" s="68"/>
      <c r="M42" s="68"/>
      <c r="N42" s="5" t="str">
        <f>VLOOKUP(CONCATENATE($C42,$D42),Curriculos!$A$2:$J$303,10,FALSE)</f>
        <v>DCEC</v>
      </c>
      <c r="O42" s="69"/>
      <c r="P42" s="12" t="e">
        <f>VLOOKUP(O42,Lista_Professores!$A$2:$B$203,2,FALSE)</f>
        <v>#N/A</v>
      </c>
      <c r="Q42" s="70"/>
      <c r="R42" s="12" t="str">
        <f t="shared" si="2"/>
        <v xml:space="preserve">2º Semestre - </v>
      </c>
      <c r="S42" s="12"/>
      <c r="T42" s="12"/>
      <c r="U42" s="12"/>
      <c r="V42" s="12"/>
      <c r="W42" s="12"/>
      <c r="X42" s="12"/>
      <c r="Y42" s="12"/>
      <c r="Z42" s="12"/>
    </row>
    <row r="43" spans="1:26" ht="14.25" customHeight="1">
      <c r="A43" s="12" t="str">
        <f t="shared" si="0"/>
        <v>CN2º Semestre - T01</v>
      </c>
      <c r="B43" s="67" t="str">
        <f t="shared" si="1"/>
        <v>Curr2023NCEC032T01</v>
      </c>
      <c r="C43" s="12" t="s">
        <v>22</v>
      </c>
      <c r="D43" s="12" t="s">
        <v>83</v>
      </c>
      <c r="E43" s="12" t="str">
        <f>VLOOKUP(CONCATENATE($C43,$D43),Curriculos!$A$2:$J$303,4,FALSE)</f>
        <v>HISTÓRIA DO PENSAMENTO ECONÔMICO I</v>
      </c>
      <c r="F43" s="5" t="str">
        <f>VLOOKUP(CONCATENATE($C43,$D43),Curriculos!$A$2:$J$303,5,FALSE)</f>
        <v>OB</v>
      </c>
      <c r="G43" s="5">
        <f>VLOOKUP(CONCATENATE($C43,$D43),Curriculos!$A$2:$J$303,6,FALSE)</f>
        <v>2</v>
      </c>
      <c r="H43" s="5" t="str">
        <f>VLOOKUP(CONCATENATE($C43,$D43),Curriculos!$A$2:$J$303,7,FALSE)</f>
        <v>T</v>
      </c>
      <c r="I43" s="5">
        <f>VLOOKUP(CONCATENATE($C43,$D43),Curriculos!$A$2:$J$303,8,FALSE)</f>
        <v>60</v>
      </c>
      <c r="J43" s="5">
        <f>VLOOKUP(CONCATENATE($C43,$D43),Curriculos!$A$2:$J$303,9,FALSE)</f>
        <v>4</v>
      </c>
      <c r="K43" s="68" t="s">
        <v>24</v>
      </c>
      <c r="L43" s="68"/>
      <c r="M43" s="68" t="s">
        <v>160</v>
      </c>
      <c r="N43" s="5" t="str">
        <f>VLOOKUP(CONCATENATE($C43,$D43),Curriculos!$A$2:$J$303,10,FALSE)</f>
        <v>DCEC</v>
      </c>
      <c r="O43" s="69" t="s">
        <v>339</v>
      </c>
      <c r="P43" s="12" t="str">
        <f>VLOOKUP(O43,Lista_Professores!$A$2:$B$203,2,FALSE)</f>
        <v>Natânia Silva Ferreira</v>
      </c>
      <c r="Q43" s="70">
        <v>1102</v>
      </c>
      <c r="R43" s="12" t="str">
        <f t="shared" si="2"/>
        <v>2º Semestre - T01</v>
      </c>
      <c r="S43" s="12">
        <f>I43/15</f>
        <v>4</v>
      </c>
      <c r="T43" s="12" t="s">
        <v>336</v>
      </c>
      <c r="U43" s="12"/>
      <c r="V43" s="12"/>
      <c r="W43" s="12"/>
      <c r="X43" s="12"/>
      <c r="Y43" s="12"/>
      <c r="Z43" s="12"/>
    </row>
    <row r="44" spans="1:26" ht="14.25" hidden="1" customHeight="1">
      <c r="A44" s="12" t="str">
        <f t="shared" si="0"/>
        <v xml:space="preserve">3º Semestre - </v>
      </c>
      <c r="B44" s="67" t="str">
        <f t="shared" si="1"/>
        <v>Curr2018CEC033</v>
      </c>
      <c r="C44" s="12" t="s">
        <v>31</v>
      </c>
      <c r="D44" s="12" t="s">
        <v>124</v>
      </c>
      <c r="E44" s="12" t="str">
        <f>VLOOKUP(CONCATENATE($C44,$D44),Curriculos!$A$2:$J$303,4,FALSE)</f>
        <v>HISTÓRIA DO PENSAMENTO ECONÔMICO II</v>
      </c>
      <c r="F44" s="5" t="str">
        <f>VLOOKUP(CONCATENATE($C44,$D44),Curriculos!$A$2:$J$303,5,FALSE)</f>
        <v>OB</v>
      </c>
      <c r="G44" s="5">
        <f>VLOOKUP(CONCATENATE($C44,$D44),Curriculos!$A$2:$J$303,6,FALSE)</f>
        <v>3</v>
      </c>
      <c r="H44" s="5" t="str">
        <f>VLOOKUP(CONCATENATE($C44,$D44),Curriculos!$A$2:$J$303,7,FALSE)</f>
        <v>T</v>
      </c>
      <c r="I44" s="5">
        <f>VLOOKUP(CONCATENATE($C44,$D44),Curriculos!$A$2:$J$303,8,FALSE)</f>
        <v>60</v>
      </c>
      <c r="J44" s="5">
        <f>VLOOKUP(CONCATENATE($C44,$D44),Curriculos!$A$2:$J$303,9,FALSE)</f>
        <v>4</v>
      </c>
      <c r="K44" s="68"/>
      <c r="L44" s="68"/>
      <c r="M44" s="68"/>
      <c r="N44" s="5" t="str">
        <f>VLOOKUP(CONCATENATE($C44,$D44),Curriculos!$A$2:$J$303,10,FALSE)</f>
        <v>DCEC</v>
      </c>
      <c r="O44" s="69"/>
      <c r="P44" s="12" t="e">
        <f>VLOOKUP(O44,Lista_Professores!$A$2:$B$203,2,FALSE)</f>
        <v>#N/A</v>
      </c>
      <c r="Q44" s="70"/>
      <c r="R44" s="12" t="str">
        <f t="shared" si="2"/>
        <v xml:space="preserve">3º Semestre - </v>
      </c>
      <c r="S44" s="12"/>
      <c r="T44" s="12"/>
      <c r="U44" s="12"/>
      <c r="V44" s="12"/>
      <c r="W44" s="12"/>
      <c r="X44" s="12"/>
      <c r="Y44" s="12"/>
      <c r="Z44" s="12"/>
    </row>
    <row r="45" spans="1:26" ht="14.25" hidden="1" customHeight="1">
      <c r="A45" s="12" t="str">
        <f t="shared" si="0"/>
        <v xml:space="preserve">3º Semestre - </v>
      </c>
      <c r="B45" s="67" t="str">
        <f t="shared" si="1"/>
        <v>Curr2023NCEC033</v>
      </c>
      <c r="C45" s="12" t="s">
        <v>22</v>
      </c>
      <c r="D45" s="12" t="s">
        <v>124</v>
      </c>
      <c r="E45" s="12" t="str">
        <f>VLOOKUP(CONCATENATE($C45,$D45),Curriculos!$A$2:$J$303,4,FALSE)</f>
        <v>HISTÓRIA DO PENSAMENTO ECONÔMICO II</v>
      </c>
      <c r="F45" s="5" t="str">
        <f>VLOOKUP(CONCATENATE($C45,$D45),Curriculos!$A$2:$J$303,5,FALSE)</f>
        <v>OB</v>
      </c>
      <c r="G45" s="5">
        <f>VLOOKUP(CONCATENATE($C45,$D45),Curriculos!$A$2:$J$303,6,FALSE)</f>
        <v>3</v>
      </c>
      <c r="H45" s="5" t="str">
        <f>VLOOKUP(CONCATENATE($C45,$D45),Curriculos!$A$2:$J$303,7,FALSE)</f>
        <v>T</v>
      </c>
      <c r="I45" s="5">
        <f>VLOOKUP(CONCATENATE($C45,$D45),Curriculos!$A$2:$J$303,8,FALSE)</f>
        <v>60</v>
      </c>
      <c r="J45" s="5">
        <f>VLOOKUP(CONCATENATE($C45,$D45),Curriculos!$A$2:$J$303,9,FALSE)</f>
        <v>4</v>
      </c>
      <c r="K45" s="68"/>
      <c r="L45" s="68"/>
      <c r="M45" s="68"/>
      <c r="N45" s="5" t="str">
        <f>VLOOKUP(CONCATENATE($C45,$D45),Curriculos!$A$2:$J$303,10,FALSE)</f>
        <v>DCEC</v>
      </c>
      <c r="O45" s="69"/>
      <c r="P45" s="12" t="e">
        <f>VLOOKUP(O45,Lista_Professores!$A$2:$B$203,2,FALSE)</f>
        <v>#N/A</v>
      </c>
      <c r="Q45" s="70"/>
      <c r="R45" s="12" t="str">
        <f t="shared" si="2"/>
        <v xml:space="preserve">3º Semestre - </v>
      </c>
      <c r="S45" s="12"/>
      <c r="T45" s="12"/>
      <c r="U45" s="12"/>
      <c r="V45" s="12"/>
      <c r="W45" s="12"/>
      <c r="X45" s="12"/>
      <c r="Y45" s="12"/>
      <c r="Z45" s="12"/>
    </row>
    <row r="46" spans="1:26" ht="14.25" customHeight="1">
      <c r="A46" s="12" t="str">
        <f t="shared" si="0"/>
        <v>FM3º Semestre - T02</v>
      </c>
      <c r="B46" s="67" t="str">
        <f t="shared" si="1"/>
        <v>Curr2023MCEC033T02</v>
      </c>
      <c r="C46" s="12" t="s">
        <v>25</v>
      </c>
      <c r="D46" s="12" t="s">
        <v>124</v>
      </c>
      <c r="E46" s="12" t="str">
        <f>VLOOKUP(CONCATENATE($C46,$D46),Curriculos!$A$2:$J$303,4,FALSE)</f>
        <v>HISTÓRIA DO PENSAMENTO ECONÔMICO II</v>
      </c>
      <c r="F46" s="5" t="str">
        <f>VLOOKUP(CONCATENATE($C46,$D46),Curriculos!$A$2:$J$303,5,FALSE)</f>
        <v>OB</v>
      </c>
      <c r="G46" s="5">
        <f>VLOOKUP(CONCATENATE($C46,$D46),Curriculos!$A$2:$J$303,6,FALSE)</f>
        <v>3</v>
      </c>
      <c r="H46" s="5" t="str">
        <f>VLOOKUP(CONCATENATE($C46,$D46),Curriculos!$A$2:$J$303,7,FALSE)</f>
        <v>T</v>
      </c>
      <c r="I46" s="5">
        <f>VLOOKUP(CONCATENATE($C46,$D46),Curriculos!$A$2:$J$303,8,FALSE)</f>
        <v>60</v>
      </c>
      <c r="J46" s="5">
        <f>VLOOKUP(CONCATENATE($C46,$D46),Curriculos!$A$2:$J$303,9,FALSE)</f>
        <v>4</v>
      </c>
      <c r="K46" s="68" t="s">
        <v>29</v>
      </c>
      <c r="L46" s="68"/>
      <c r="M46" s="68" t="s">
        <v>202</v>
      </c>
      <c r="N46" s="5" t="str">
        <f>VLOOKUP(CONCATENATE($C46,$D46),Curriculos!$A$2:$J$303,10,FALSE)</f>
        <v>DCEC</v>
      </c>
      <c r="O46" s="71" t="s">
        <v>342</v>
      </c>
      <c r="P46" s="12" t="str">
        <f>VLOOKUP(O46,Lista_Professores!$A$2:$B$203,2,FALSE)</f>
        <v>Zilney Matos de Almeida</v>
      </c>
      <c r="Q46" s="70">
        <v>1103</v>
      </c>
      <c r="R46" s="12" t="str">
        <f t="shared" si="2"/>
        <v>3º Semestre - T02</v>
      </c>
      <c r="S46" s="12">
        <f t="shared" ref="S46:S47" si="4">I46/15</f>
        <v>4</v>
      </c>
      <c r="T46" s="12" t="s">
        <v>336</v>
      </c>
      <c r="U46" s="12"/>
      <c r="V46" s="12"/>
      <c r="W46" s="12"/>
      <c r="X46" s="12"/>
      <c r="Y46" s="12"/>
      <c r="Z46" s="12"/>
    </row>
    <row r="47" spans="1:26" ht="14.25" hidden="1" customHeight="1">
      <c r="A47" s="12" t="str">
        <f t="shared" si="0"/>
        <v xml:space="preserve">3º Semestre - </v>
      </c>
      <c r="B47" s="67" t="str">
        <f t="shared" si="1"/>
        <v>Curr2023NCEC034</v>
      </c>
      <c r="C47" s="12" t="s">
        <v>22</v>
      </c>
      <c r="D47" s="12" t="s">
        <v>41</v>
      </c>
      <c r="E47" s="12" t="str">
        <f>VLOOKUP(CONCATENATE($C47,$D47),Curriculos!$A$2:$J$303,4,FALSE)</f>
        <v>ECONOMIA BRASILEIRA E CONTEMPORÂNEA I</v>
      </c>
      <c r="F47" s="5" t="str">
        <f>VLOOKUP(CONCATENATE($C47,$D47),Curriculos!$A$2:$J$303,5,FALSE)</f>
        <v>OB</v>
      </c>
      <c r="G47" s="5">
        <f>VLOOKUP(CONCATENATE($C47,$D47),Curriculos!$A$2:$J$303,6,FALSE)</f>
        <v>3</v>
      </c>
      <c r="H47" s="5" t="str">
        <f>VLOOKUP(CONCATENATE($C47,$D47),Curriculos!$A$2:$J$303,7,FALSE)</f>
        <v>T</v>
      </c>
      <c r="I47" s="5">
        <f>VLOOKUP(CONCATENATE($C47,$D47),Curriculos!$A$2:$J$303,8,FALSE)</f>
        <v>60</v>
      </c>
      <c r="J47" s="5">
        <f>VLOOKUP(CONCATENATE($C47,$D47),Curriculos!$A$2:$J$303,9,FALSE)</f>
        <v>4</v>
      </c>
      <c r="K47" s="68"/>
      <c r="L47" s="72" t="s">
        <v>343</v>
      </c>
      <c r="M47" s="68"/>
      <c r="N47" s="5" t="str">
        <f>VLOOKUP(CONCATENATE($C47,$D47),Curriculos!$A$2:$J$303,10,FALSE)</f>
        <v>DCEC</v>
      </c>
      <c r="O47" s="69"/>
      <c r="P47" s="12" t="e">
        <f>VLOOKUP(O47,Lista_Professores!$A$2:$B$203,2,FALSE)</f>
        <v>#N/A</v>
      </c>
      <c r="Q47" s="70">
        <v>1113</v>
      </c>
      <c r="R47" s="12" t="str">
        <f t="shared" si="2"/>
        <v xml:space="preserve">3º Semestre - </v>
      </c>
      <c r="S47" s="12">
        <f t="shared" si="4"/>
        <v>4</v>
      </c>
      <c r="T47" s="12"/>
      <c r="U47" s="12"/>
      <c r="V47" s="12"/>
      <c r="W47" s="12"/>
      <c r="X47" s="12"/>
      <c r="Y47" s="12"/>
      <c r="Z47" s="12"/>
    </row>
    <row r="48" spans="1:26" ht="14.25" hidden="1" customHeight="1">
      <c r="A48" s="12" t="str">
        <f t="shared" si="0"/>
        <v xml:space="preserve">3º Semestre - </v>
      </c>
      <c r="B48" s="67" t="str">
        <f t="shared" si="1"/>
        <v>Curr2018CEC034</v>
      </c>
      <c r="C48" s="12" t="s">
        <v>31</v>
      </c>
      <c r="D48" s="12" t="s">
        <v>41</v>
      </c>
      <c r="E48" s="12" t="str">
        <f>VLOOKUP(CONCATENATE($C48,$D48),Curriculos!$A$2:$J$303,4,FALSE)</f>
        <v>ECONOMIA BRASILEIRA E CONTEMPORÂNEA I</v>
      </c>
      <c r="F48" s="5" t="str">
        <f>VLOOKUP(CONCATENATE($C48,$D48),Curriculos!$A$2:$J$303,5,FALSE)</f>
        <v>OB</v>
      </c>
      <c r="G48" s="5">
        <f>VLOOKUP(CONCATENATE($C48,$D48),Curriculos!$A$2:$J$303,6,FALSE)</f>
        <v>3</v>
      </c>
      <c r="H48" s="5" t="str">
        <f>VLOOKUP(CONCATENATE($C48,$D48),Curriculos!$A$2:$J$303,7,FALSE)</f>
        <v>T</v>
      </c>
      <c r="I48" s="5">
        <f>VLOOKUP(CONCATENATE($C48,$D48),Curriculos!$A$2:$J$303,8,FALSE)</f>
        <v>60</v>
      </c>
      <c r="J48" s="5">
        <f>VLOOKUP(CONCATENATE($C48,$D48),Curriculos!$A$2:$J$303,9,FALSE)</f>
        <v>4</v>
      </c>
      <c r="K48" s="68"/>
      <c r="L48" s="68"/>
      <c r="M48" s="68"/>
      <c r="N48" s="5" t="str">
        <f>VLOOKUP(CONCATENATE($C48,$D48),Curriculos!$A$2:$J$303,10,FALSE)</f>
        <v>DCEC</v>
      </c>
      <c r="O48" s="69"/>
      <c r="P48" s="12" t="e">
        <f>VLOOKUP(O48,Lista_Professores!$A$2:$B$203,2,FALSE)</f>
        <v>#N/A</v>
      </c>
      <c r="Q48" s="70"/>
      <c r="R48" s="12" t="str">
        <f t="shared" si="2"/>
        <v xml:space="preserve">3º Semestre - </v>
      </c>
      <c r="S48" s="12"/>
      <c r="T48" s="12"/>
      <c r="U48" s="12"/>
      <c r="V48" s="12"/>
      <c r="W48" s="12"/>
      <c r="X48" s="12"/>
      <c r="Y48" s="12"/>
      <c r="Z48" s="12"/>
    </row>
    <row r="49" spans="1:26" ht="14.25" customHeight="1">
      <c r="A49" s="12" t="str">
        <f t="shared" si="0"/>
        <v>AM3º Semestre - T02</v>
      </c>
      <c r="B49" s="67" t="str">
        <f t="shared" si="1"/>
        <v>Curr2023MCEC034T02</v>
      </c>
      <c r="C49" s="12" t="s">
        <v>25</v>
      </c>
      <c r="D49" s="12" t="s">
        <v>41</v>
      </c>
      <c r="E49" s="12" t="str">
        <f>VLOOKUP(CONCATENATE($C49,$D49),Curriculos!$A$2:$J$303,4,FALSE)</f>
        <v>ECONOMIA BRASILEIRA E CONTEMPORÂNEA I</v>
      </c>
      <c r="F49" s="5" t="str">
        <f>VLOOKUP(CONCATENATE($C49,$D49),Curriculos!$A$2:$J$303,5,FALSE)</f>
        <v>OB</v>
      </c>
      <c r="G49" s="5">
        <f>VLOOKUP(CONCATENATE($C49,$D49),Curriculos!$A$2:$J$303,6,FALSE)</f>
        <v>3</v>
      </c>
      <c r="H49" s="5" t="str">
        <f>VLOOKUP(CONCATENATE($C49,$D49),Curriculos!$A$2:$J$303,7,FALSE)</f>
        <v>T</v>
      </c>
      <c r="I49" s="5">
        <f>VLOOKUP(CONCATENATE($C49,$D49),Curriculos!$A$2:$J$303,8,FALSE)</f>
        <v>60</v>
      </c>
      <c r="J49" s="5">
        <f>VLOOKUP(CONCATENATE($C49,$D49),Curriculos!$A$2:$J$303,9,FALSE)</f>
        <v>4</v>
      </c>
      <c r="K49" s="68" t="s">
        <v>29</v>
      </c>
      <c r="L49" s="68"/>
      <c r="M49" s="68" t="s">
        <v>167</v>
      </c>
      <c r="N49" s="5" t="str">
        <f>VLOOKUP(CONCATENATE($C49,$D49),Curriculos!$A$2:$J$303,10,FALSE)</f>
        <v>DCEC</v>
      </c>
      <c r="O49" s="71" t="s">
        <v>342</v>
      </c>
      <c r="P49" s="12" t="str">
        <f>VLOOKUP(O49,Lista_Professores!$A$2:$B$203,2,FALSE)</f>
        <v>Zilney Matos de Almeida</v>
      </c>
      <c r="Q49" s="70">
        <v>1103</v>
      </c>
      <c r="R49" s="12" t="str">
        <f t="shared" si="2"/>
        <v>3º Semestre - T02</v>
      </c>
      <c r="S49" s="12">
        <f>I49/15</f>
        <v>4</v>
      </c>
      <c r="T49" s="12" t="s">
        <v>336</v>
      </c>
      <c r="U49" s="12"/>
      <c r="V49" s="12"/>
      <c r="W49" s="12"/>
      <c r="X49" s="12"/>
      <c r="Y49" s="12"/>
      <c r="Z49" s="12"/>
    </row>
    <row r="50" spans="1:26" ht="14.25" hidden="1" customHeight="1">
      <c r="A50" s="12" t="str">
        <f t="shared" si="0"/>
        <v xml:space="preserve">2º Semestre - </v>
      </c>
      <c r="B50" s="67" t="str">
        <f t="shared" si="1"/>
        <v>Curr2018CEC035</v>
      </c>
      <c r="C50" s="12" t="s">
        <v>31</v>
      </c>
      <c r="D50" s="12" t="s">
        <v>95</v>
      </c>
      <c r="E50" s="12" t="str">
        <f>VLOOKUP(CONCATENATE($C50,$D50),Curriculos!$A$2:$J$303,4,FALSE)</f>
        <v>CONTABILIDADE SOCIAL</v>
      </c>
      <c r="F50" s="5" t="str">
        <f>VLOOKUP(CONCATENATE($C50,$D50),Curriculos!$A$2:$J$303,5,FALSE)</f>
        <v>OB</v>
      </c>
      <c r="G50" s="5">
        <f>VLOOKUP(CONCATENATE($C50,$D50),Curriculos!$A$2:$J$303,6,FALSE)</f>
        <v>2</v>
      </c>
      <c r="H50" s="5" t="str">
        <f>VLOOKUP(CONCATENATE($C50,$D50),Curriculos!$A$2:$J$303,7,FALSE)</f>
        <v>T</v>
      </c>
      <c r="I50" s="5">
        <f>VLOOKUP(CONCATENATE($C50,$D50),Curriculos!$A$2:$J$303,8,FALSE)</f>
        <v>90</v>
      </c>
      <c r="J50" s="5">
        <f>VLOOKUP(CONCATENATE($C50,$D50),Curriculos!$A$2:$J$303,9,FALSE)</f>
        <v>4</v>
      </c>
      <c r="K50" s="68"/>
      <c r="L50" s="68"/>
      <c r="M50" s="68"/>
      <c r="N50" s="5" t="str">
        <f>VLOOKUP(CONCATENATE($C50,$D50),Curriculos!$A$2:$J$303,10,FALSE)</f>
        <v>DCEC</v>
      </c>
      <c r="O50" s="69"/>
      <c r="P50" s="12" t="e">
        <f>VLOOKUP(O50,Lista_Professores!$A$2:$B$203,2,FALSE)</f>
        <v>#N/A</v>
      </c>
      <c r="Q50" s="70"/>
      <c r="R50" s="12" t="str">
        <f t="shared" si="2"/>
        <v xml:space="preserve">2º Semestre - </v>
      </c>
      <c r="S50" s="12"/>
      <c r="T50" s="12"/>
      <c r="U50" s="12"/>
      <c r="V50" s="12"/>
      <c r="W50" s="12"/>
      <c r="X50" s="12"/>
      <c r="Y50" s="12"/>
      <c r="Z50" s="12"/>
    </row>
    <row r="51" spans="1:26" ht="14.25" customHeight="1">
      <c r="A51" s="12" t="str">
        <f t="shared" si="0"/>
        <v>BM3º Semestre - T02</v>
      </c>
      <c r="B51" s="67" t="str">
        <f t="shared" si="1"/>
        <v>Curr2023MCEC036T02</v>
      </c>
      <c r="C51" s="12" t="s">
        <v>25</v>
      </c>
      <c r="D51" s="12" t="s">
        <v>53</v>
      </c>
      <c r="E51" s="12" t="str">
        <f>VLOOKUP(CONCATENATE($C51,$D51),Curriculos!$A$2:$J$303,4,FALSE)</f>
        <v>TEORIA MICROECONÔMICA I</v>
      </c>
      <c r="F51" s="5" t="str">
        <f>VLOOKUP(CONCATENATE($C51,$D51),Curriculos!$A$2:$J$303,5,FALSE)</f>
        <v>OB</v>
      </c>
      <c r="G51" s="5">
        <f>VLOOKUP(CONCATENATE($C51,$D51),Curriculos!$A$2:$J$303,6,FALSE)</f>
        <v>3</v>
      </c>
      <c r="H51" s="5" t="str">
        <f>VLOOKUP(CONCATENATE($C51,$D51),Curriculos!$A$2:$J$303,7,FALSE)</f>
        <v>T</v>
      </c>
      <c r="I51" s="5">
        <f>VLOOKUP(CONCATENATE($C51,$D51),Curriculos!$A$2:$J$303,8,FALSE)</f>
        <v>60</v>
      </c>
      <c r="J51" s="5">
        <f>VLOOKUP(CONCATENATE($C51,$D51),Curriculos!$A$2:$J$303,9,FALSE)</f>
        <v>4</v>
      </c>
      <c r="K51" s="68" t="s">
        <v>29</v>
      </c>
      <c r="L51" s="68"/>
      <c r="M51" s="68" t="s">
        <v>203</v>
      </c>
      <c r="N51" s="5" t="str">
        <f>VLOOKUP(CONCATENATE($C51,$D51),Curriculos!$A$2:$J$303,10,FALSE)</f>
        <v>DCEC</v>
      </c>
      <c r="O51" s="69" t="s">
        <v>344</v>
      </c>
      <c r="P51" s="12" t="str">
        <f>VLOOKUP(O51,Lista_Professores!$A$2:$B$203,2,FALSE)</f>
        <v>Mônica de M. Pires</v>
      </c>
      <c r="Q51" s="70">
        <v>1103</v>
      </c>
      <c r="R51" s="12" t="str">
        <f t="shared" si="2"/>
        <v>3º Semestre - T02</v>
      </c>
      <c r="S51" s="12">
        <f>I51/15</f>
        <v>4</v>
      </c>
      <c r="T51" s="12" t="s">
        <v>336</v>
      </c>
      <c r="U51" s="12" t="s">
        <v>345</v>
      </c>
      <c r="V51" s="12"/>
      <c r="W51" s="12"/>
      <c r="X51" s="12"/>
      <c r="Y51" s="12"/>
      <c r="Z51" s="12"/>
    </row>
    <row r="52" spans="1:26" ht="14.25" hidden="1" customHeight="1">
      <c r="A52" s="12" t="str">
        <f t="shared" si="0"/>
        <v xml:space="preserve">3º Semestre - </v>
      </c>
      <c r="B52" s="67" t="str">
        <f t="shared" si="1"/>
        <v>Curr2018CEC036</v>
      </c>
      <c r="C52" s="12" t="s">
        <v>31</v>
      </c>
      <c r="D52" s="12" t="s">
        <v>53</v>
      </c>
      <c r="E52" s="12" t="str">
        <f>VLOOKUP(CONCATENATE($C52,$D52),Curriculos!$A$2:$J$303,4,FALSE)</f>
        <v>TEORIA MICROECONÔMICA I</v>
      </c>
      <c r="F52" s="5" t="str">
        <f>VLOOKUP(CONCATENATE($C52,$D52),Curriculos!$A$2:$J$303,5,FALSE)</f>
        <v>OB</v>
      </c>
      <c r="G52" s="5">
        <f>VLOOKUP(CONCATENATE($C52,$D52),Curriculos!$A$2:$J$303,6,FALSE)</f>
        <v>3</v>
      </c>
      <c r="H52" s="5" t="str">
        <f>VLOOKUP(CONCATENATE($C52,$D52),Curriculos!$A$2:$J$303,7,FALSE)</f>
        <v>T</v>
      </c>
      <c r="I52" s="5">
        <f>VLOOKUP(CONCATENATE($C52,$D52),Curriculos!$A$2:$J$303,8,FALSE)</f>
        <v>60</v>
      </c>
      <c r="J52" s="5">
        <f>VLOOKUP(CONCATENATE($C52,$D52),Curriculos!$A$2:$J$303,9,FALSE)</f>
        <v>4</v>
      </c>
      <c r="K52" s="68"/>
      <c r="L52" s="68"/>
      <c r="M52" s="68"/>
      <c r="N52" s="5" t="str">
        <f>VLOOKUP(CONCATENATE($C52,$D52),Curriculos!$A$2:$J$303,10,FALSE)</f>
        <v>DCEC</v>
      </c>
      <c r="O52" s="69"/>
      <c r="P52" s="12" t="e">
        <f>VLOOKUP(O52,Lista_Professores!$A$2:$B$203,2,FALSE)</f>
        <v>#N/A</v>
      </c>
      <c r="Q52" s="70"/>
      <c r="R52" s="12" t="str">
        <f t="shared" si="2"/>
        <v xml:space="preserve">3º Semestre - </v>
      </c>
      <c r="S52" s="12"/>
      <c r="T52" s="12"/>
      <c r="U52" s="12"/>
      <c r="V52" s="12"/>
      <c r="W52" s="12"/>
      <c r="X52" s="12"/>
      <c r="Y52" s="12"/>
      <c r="Z52" s="12"/>
    </row>
    <row r="53" spans="1:26" ht="14.25" hidden="1" customHeight="1">
      <c r="A53" s="12" t="str">
        <f t="shared" si="0"/>
        <v xml:space="preserve">3º Semestre - </v>
      </c>
      <c r="B53" s="67" t="str">
        <f t="shared" si="1"/>
        <v>Curr2023MCEC036</v>
      </c>
      <c r="C53" s="12" t="s">
        <v>25</v>
      </c>
      <c r="D53" s="12" t="s">
        <v>53</v>
      </c>
      <c r="E53" s="12" t="str">
        <f>VLOOKUP(CONCATENATE($C53,$D53),Curriculos!$A$2:$J$303,4,FALSE)</f>
        <v>TEORIA MICROECONÔMICA I</v>
      </c>
      <c r="F53" s="5" t="str">
        <f>VLOOKUP(CONCATENATE($C53,$D53),Curriculos!$A$2:$J$303,5,FALSE)</f>
        <v>OB</v>
      </c>
      <c r="G53" s="5">
        <f>VLOOKUP(CONCATENATE($C53,$D53),Curriculos!$A$2:$J$303,6,FALSE)</f>
        <v>3</v>
      </c>
      <c r="H53" s="5" t="str">
        <f>VLOOKUP(CONCATENATE($C53,$D53),Curriculos!$A$2:$J$303,7,FALSE)</f>
        <v>T</v>
      </c>
      <c r="I53" s="5">
        <f>VLOOKUP(CONCATENATE($C53,$D53),Curriculos!$A$2:$J$303,8,FALSE)</f>
        <v>60</v>
      </c>
      <c r="J53" s="5">
        <f>VLOOKUP(CONCATENATE($C53,$D53),Curriculos!$A$2:$J$303,9,FALSE)</f>
        <v>4</v>
      </c>
      <c r="K53" s="68"/>
      <c r="L53" s="68"/>
      <c r="M53" s="68"/>
      <c r="N53" s="5" t="str">
        <f>VLOOKUP(CONCATENATE($C53,$D53),Curriculos!$A$2:$J$303,10,FALSE)</f>
        <v>DCEC</v>
      </c>
      <c r="O53" s="69"/>
      <c r="P53" s="12" t="e">
        <f>VLOOKUP(O53,Lista_Professores!$A$2:$B$203,2,FALSE)</f>
        <v>#N/A</v>
      </c>
      <c r="Q53" s="70"/>
      <c r="R53" s="12" t="str">
        <f t="shared" si="2"/>
        <v xml:space="preserve">3º Semestre - </v>
      </c>
      <c r="S53" s="12"/>
      <c r="T53" s="12"/>
      <c r="U53" s="12"/>
      <c r="V53" s="12"/>
      <c r="W53" s="12"/>
      <c r="X53" s="12"/>
      <c r="Y53" s="12"/>
      <c r="Z53" s="12"/>
    </row>
    <row r="54" spans="1:26" ht="14.25" hidden="1" customHeight="1">
      <c r="A54" s="12" t="str">
        <f t="shared" si="0"/>
        <v xml:space="preserve">3º Semestre - </v>
      </c>
      <c r="B54" s="67" t="str">
        <f t="shared" si="1"/>
        <v>Curr2023NCEC036</v>
      </c>
      <c r="C54" s="12" t="s">
        <v>22</v>
      </c>
      <c r="D54" s="12" t="s">
        <v>53</v>
      </c>
      <c r="E54" s="12" t="str">
        <f>VLOOKUP(CONCATENATE($C54,$D54),Curriculos!$A$2:$J$303,4,FALSE)</f>
        <v>TEORIA MICROECONÔMICA I</v>
      </c>
      <c r="F54" s="5" t="str">
        <f>VLOOKUP(CONCATENATE($C54,$D54),Curriculos!$A$2:$J$303,5,FALSE)</f>
        <v>OB</v>
      </c>
      <c r="G54" s="5">
        <f>VLOOKUP(CONCATENATE($C54,$D54),Curriculos!$A$2:$J$303,6,FALSE)</f>
        <v>3</v>
      </c>
      <c r="H54" s="5" t="str">
        <f>VLOOKUP(CONCATENATE($C54,$D54),Curriculos!$A$2:$J$303,7,FALSE)</f>
        <v>T</v>
      </c>
      <c r="I54" s="5">
        <f>VLOOKUP(CONCATENATE($C54,$D54),Curriculos!$A$2:$J$303,8,FALSE)</f>
        <v>60</v>
      </c>
      <c r="J54" s="5">
        <f>VLOOKUP(CONCATENATE($C54,$D54),Curriculos!$A$2:$J$303,9,FALSE)</f>
        <v>4</v>
      </c>
      <c r="K54" s="68"/>
      <c r="L54" s="68"/>
      <c r="M54" s="68"/>
      <c r="N54" s="5" t="str">
        <f>VLOOKUP(CONCATENATE($C54,$D54),Curriculos!$A$2:$J$303,10,FALSE)</f>
        <v>DCEC</v>
      </c>
      <c r="O54" s="69"/>
      <c r="P54" s="12" t="e">
        <f>VLOOKUP(O54,Lista_Professores!$A$2:$B$203,2,FALSE)</f>
        <v>#N/A</v>
      </c>
      <c r="Q54" s="70"/>
      <c r="R54" s="12" t="str">
        <f t="shared" si="2"/>
        <v xml:space="preserve">3º Semestre - </v>
      </c>
      <c r="S54" s="12"/>
      <c r="T54" s="12"/>
      <c r="U54" s="12"/>
      <c r="V54" s="12"/>
      <c r="W54" s="12"/>
      <c r="X54" s="12"/>
      <c r="Y54" s="12"/>
      <c r="Z54" s="12"/>
    </row>
    <row r="55" spans="1:26" ht="14.25" customHeight="1">
      <c r="A55" s="12" t="str">
        <f t="shared" si="0"/>
        <v>EN3º Semestre - T01</v>
      </c>
      <c r="B55" s="67" t="str">
        <f t="shared" si="1"/>
        <v>Curr2023NCEC036T01</v>
      </c>
      <c r="C55" s="12" t="s">
        <v>22</v>
      </c>
      <c r="D55" s="12" t="s">
        <v>53</v>
      </c>
      <c r="E55" s="12" t="str">
        <f>VLOOKUP(CONCATENATE($C55,$D55),Curriculos!$A$2:$J$303,4,FALSE)</f>
        <v>TEORIA MICROECONÔMICA I</v>
      </c>
      <c r="F55" s="5" t="str">
        <f>VLOOKUP(CONCATENATE($C55,$D55),Curriculos!$A$2:$J$303,5,FALSE)</f>
        <v>OB</v>
      </c>
      <c r="G55" s="5">
        <f>VLOOKUP(CONCATENATE($C55,$D55),Curriculos!$A$2:$J$303,6,FALSE)</f>
        <v>3</v>
      </c>
      <c r="H55" s="5" t="str">
        <f>VLOOKUP(CONCATENATE($C55,$D55),Curriculos!$A$2:$J$303,7,FALSE)</f>
        <v>T</v>
      </c>
      <c r="I55" s="5">
        <f>VLOOKUP(CONCATENATE($C55,$D55),Curriculos!$A$2:$J$303,8,FALSE)</f>
        <v>60</v>
      </c>
      <c r="J55" s="5">
        <f>VLOOKUP(CONCATENATE($C55,$D55),Curriculos!$A$2:$J$303,9,FALSE)</f>
        <v>4</v>
      </c>
      <c r="K55" s="68" t="s">
        <v>24</v>
      </c>
      <c r="L55" s="68" t="s">
        <v>346</v>
      </c>
      <c r="M55" s="68" t="s">
        <v>178</v>
      </c>
      <c r="N55" s="5" t="str">
        <f>VLOOKUP(CONCATENATE($C55,$D55),Curriculos!$A$2:$J$303,10,FALSE)</f>
        <v>DCEC</v>
      </c>
      <c r="O55" s="69" t="s">
        <v>347</v>
      </c>
      <c r="P55" s="12" t="str">
        <f>VLOOKUP(O55,Lista_Professores!$A$2:$B$203,2,FALSE)</f>
        <v>Carla Regina</v>
      </c>
      <c r="Q55" s="14">
        <v>1106</v>
      </c>
      <c r="R55" s="12" t="str">
        <f t="shared" si="2"/>
        <v>3º Semestre - T01</v>
      </c>
      <c r="S55" s="12">
        <f t="shared" ref="S55:S56" si="5">I55/15</f>
        <v>4</v>
      </c>
      <c r="T55" s="12" t="s">
        <v>336</v>
      </c>
      <c r="U55" s="12" t="s">
        <v>345</v>
      </c>
      <c r="V55" s="12"/>
      <c r="W55" s="12"/>
      <c r="X55" s="12"/>
      <c r="Y55" s="12"/>
      <c r="Z55" s="12"/>
    </row>
    <row r="56" spans="1:26" ht="14.25" customHeight="1">
      <c r="A56" s="12" t="str">
        <f t="shared" si="0"/>
        <v>BN4º Semestre - T01</v>
      </c>
      <c r="B56" s="67" t="str">
        <f t="shared" si="1"/>
        <v>Curr2023NCEC037T01</v>
      </c>
      <c r="C56" s="12" t="s">
        <v>22</v>
      </c>
      <c r="D56" s="12" t="s">
        <v>75</v>
      </c>
      <c r="E56" s="12" t="str">
        <f>VLOOKUP(CONCATENATE($C56,$D56),Curriculos!$A$2:$J$303,4,FALSE)</f>
        <v>ECONOMIA BRASILEIRA E CONTEMPORÂNEA II</v>
      </c>
      <c r="F56" s="5" t="str">
        <f>VLOOKUP(CONCATENATE($C56,$D56),Curriculos!$A$2:$J$303,5,FALSE)</f>
        <v>OB</v>
      </c>
      <c r="G56" s="5">
        <f>VLOOKUP(CONCATENATE($C56,$D56),Curriculos!$A$2:$J$303,6,FALSE)</f>
        <v>4</v>
      </c>
      <c r="H56" s="5" t="str">
        <f>VLOOKUP(CONCATENATE($C56,$D56),Curriculos!$A$2:$J$303,7,FALSE)</f>
        <v>T</v>
      </c>
      <c r="I56" s="5">
        <f>VLOOKUP(CONCATENATE($C56,$D56),Curriculos!$A$2:$J$303,8,FALSE)</f>
        <v>60</v>
      </c>
      <c r="J56" s="5">
        <f>VLOOKUP(CONCATENATE($C56,$D56),Curriculos!$A$2:$J$303,9,FALSE)</f>
        <v>4</v>
      </c>
      <c r="K56" s="68" t="s">
        <v>24</v>
      </c>
      <c r="L56" s="68"/>
      <c r="M56" s="22" t="s">
        <v>188</v>
      </c>
      <c r="N56" s="5" t="str">
        <f>VLOOKUP(CONCATENATE($C56,$D56),Curriculos!$A$2:$J$303,10,FALSE)</f>
        <v>DCEC</v>
      </c>
      <c r="O56" s="69" t="s">
        <v>341</v>
      </c>
      <c r="P56" s="12" t="str">
        <f>VLOOKUP(O56,Lista_Professores!$A$2:$B$203,2,FALSE)</f>
        <v>Maria Bernadete P. Bezerra</v>
      </c>
      <c r="Q56" s="70">
        <v>1103</v>
      </c>
      <c r="R56" s="12" t="str">
        <f t="shared" si="2"/>
        <v>4º Semestre - T01</v>
      </c>
      <c r="S56" s="12">
        <f t="shared" si="5"/>
        <v>4</v>
      </c>
      <c r="T56" s="12" t="s">
        <v>336</v>
      </c>
      <c r="U56" s="12"/>
      <c r="V56" s="12"/>
      <c r="W56" s="12"/>
      <c r="X56" s="12"/>
      <c r="Y56" s="12"/>
      <c r="Z56" s="12"/>
    </row>
    <row r="57" spans="1:26" ht="14.25" hidden="1" customHeight="1">
      <c r="A57" s="12" t="str">
        <f t="shared" si="0"/>
        <v xml:space="preserve">4º Semestre - </v>
      </c>
      <c r="B57" s="67" t="str">
        <f t="shared" si="1"/>
        <v>Curr2018CEC037</v>
      </c>
      <c r="C57" s="12" t="s">
        <v>31</v>
      </c>
      <c r="D57" s="12" t="s">
        <v>75</v>
      </c>
      <c r="E57" s="12" t="str">
        <f>VLOOKUP(CONCATENATE($C57,$D57),Curriculos!$A$2:$J$303,4,FALSE)</f>
        <v>ECONOMIA BRASILEIRA E CONTEMPORÂNEA II</v>
      </c>
      <c r="F57" s="5" t="str">
        <f>VLOOKUP(CONCATENATE($C57,$D57),Curriculos!$A$2:$J$303,5,FALSE)</f>
        <v>OB</v>
      </c>
      <c r="G57" s="5">
        <f>VLOOKUP(CONCATENATE($C57,$D57),Curriculos!$A$2:$J$303,6,FALSE)</f>
        <v>4</v>
      </c>
      <c r="H57" s="5" t="str">
        <f>VLOOKUP(CONCATENATE($C57,$D57),Curriculos!$A$2:$J$303,7,FALSE)</f>
        <v>T</v>
      </c>
      <c r="I57" s="5">
        <f>VLOOKUP(CONCATENATE($C57,$D57),Curriculos!$A$2:$J$303,8,FALSE)</f>
        <v>60</v>
      </c>
      <c r="J57" s="5">
        <f>VLOOKUP(CONCATENATE($C57,$D57),Curriculos!$A$2:$J$303,9,FALSE)</f>
        <v>4</v>
      </c>
      <c r="K57" s="68"/>
      <c r="L57" s="68"/>
      <c r="M57" s="68"/>
      <c r="N57" s="5" t="str">
        <f>VLOOKUP(CONCATENATE($C57,$D57),Curriculos!$A$2:$J$303,10,FALSE)</f>
        <v>DCEC</v>
      </c>
      <c r="O57" s="69"/>
      <c r="P57" s="12" t="e">
        <f>VLOOKUP(O57,Lista_Professores!$A$2:$B$203,2,FALSE)</f>
        <v>#N/A</v>
      </c>
      <c r="Q57" s="70"/>
      <c r="R57" s="12" t="str">
        <f t="shared" si="2"/>
        <v xml:space="preserve">4º Semestre - </v>
      </c>
      <c r="S57" s="12"/>
      <c r="T57" s="12"/>
      <c r="U57" s="12"/>
      <c r="V57" s="12"/>
      <c r="W57" s="12"/>
      <c r="X57" s="12"/>
      <c r="Y57" s="12"/>
      <c r="Z57" s="12"/>
    </row>
    <row r="58" spans="1:26" ht="14.25" hidden="1" customHeight="1">
      <c r="A58" s="12" t="str">
        <f t="shared" si="0"/>
        <v xml:space="preserve">4º Semestre - </v>
      </c>
      <c r="B58" s="67" t="str">
        <f t="shared" si="1"/>
        <v>Curr2023MCEC037</v>
      </c>
      <c r="C58" s="12" t="s">
        <v>25</v>
      </c>
      <c r="D58" s="12" t="s">
        <v>75</v>
      </c>
      <c r="E58" s="12" t="str">
        <f>VLOOKUP(CONCATENATE($C58,$D58),Curriculos!$A$2:$J$303,4,FALSE)</f>
        <v>ECONOMIA BRASILEIRA E CONTEMPORÂNEA II</v>
      </c>
      <c r="F58" s="5" t="str">
        <f>VLOOKUP(CONCATENATE($C58,$D58),Curriculos!$A$2:$J$303,5,FALSE)</f>
        <v>OB</v>
      </c>
      <c r="G58" s="5">
        <f>VLOOKUP(CONCATENATE($C58,$D58),Curriculos!$A$2:$J$303,6,FALSE)</f>
        <v>4</v>
      </c>
      <c r="H58" s="5" t="str">
        <f>VLOOKUP(CONCATENATE($C58,$D58),Curriculos!$A$2:$J$303,7,FALSE)</f>
        <v>T</v>
      </c>
      <c r="I58" s="5">
        <f>VLOOKUP(CONCATENATE($C58,$D58),Curriculos!$A$2:$J$303,8,FALSE)</f>
        <v>60</v>
      </c>
      <c r="J58" s="5">
        <f>VLOOKUP(CONCATENATE($C58,$D58),Curriculos!$A$2:$J$303,9,FALSE)</f>
        <v>4</v>
      </c>
      <c r="K58" s="68"/>
      <c r="L58" s="68"/>
      <c r="M58" s="68"/>
      <c r="N58" s="5" t="str">
        <f>VLOOKUP(CONCATENATE($C58,$D58),Curriculos!$A$2:$J$303,10,FALSE)</f>
        <v>DCEC</v>
      </c>
      <c r="O58" s="69"/>
      <c r="P58" s="12" t="e">
        <f>VLOOKUP(O58,Lista_Professores!$A$2:$B$203,2,FALSE)</f>
        <v>#N/A</v>
      </c>
      <c r="Q58" s="70"/>
      <c r="R58" s="12" t="str">
        <f t="shared" si="2"/>
        <v xml:space="preserve">4º Semestre - </v>
      </c>
      <c r="S58" s="12"/>
      <c r="T58" s="12"/>
      <c r="U58" s="12"/>
      <c r="V58" s="12"/>
      <c r="W58" s="12"/>
      <c r="X58" s="12"/>
      <c r="Y58" s="12"/>
      <c r="Z58" s="12"/>
    </row>
    <row r="59" spans="1:26" ht="14.25" customHeight="1">
      <c r="A59" s="12" t="str">
        <f t="shared" si="0"/>
        <v>CN4º Semestre - T01</v>
      </c>
      <c r="B59" s="67" t="str">
        <f t="shared" si="1"/>
        <v>Curr2023NCEC038T01</v>
      </c>
      <c r="C59" s="12" t="s">
        <v>22</v>
      </c>
      <c r="D59" s="12" t="s">
        <v>88</v>
      </c>
      <c r="E59" s="12" t="str">
        <f>VLOOKUP(CONCATENATE($C59,$D59),Curriculos!$A$2:$J$303,4,FALSE)</f>
        <v>ECONOMIA POLÍTICA</v>
      </c>
      <c r="F59" s="5" t="str">
        <f>VLOOKUP(CONCATENATE($C59,$D59),Curriculos!$A$2:$J$303,5,FALSE)</f>
        <v>OB</v>
      </c>
      <c r="G59" s="5">
        <f>VLOOKUP(CONCATENATE($C59,$D59),Curriculos!$A$2:$J$303,6,FALSE)</f>
        <v>4</v>
      </c>
      <c r="H59" s="5" t="str">
        <f>VLOOKUP(CONCATENATE($C59,$D59),Curriculos!$A$2:$J$303,7,FALSE)</f>
        <v>T</v>
      </c>
      <c r="I59" s="5">
        <f>VLOOKUP(CONCATENATE($C59,$D59),Curriculos!$A$2:$J$303,8,FALSE)</f>
        <v>60</v>
      </c>
      <c r="J59" s="5">
        <f>VLOOKUP(CONCATENATE($C59,$D59),Curriculos!$A$2:$J$303,9,FALSE)</f>
        <v>4</v>
      </c>
      <c r="K59" s="68" t="s">
        <v>24</v>
      </c>
      <c r="L59" s="68"/>
      <c r="M59" s="68" t="s">
        <v>160</v>
      </c>
      <c r="N59" s="5" t="str">
        <f>VLOOKUP(CONCATENATE($C59,$D59),Curriculos!$A$2:$J$303,10,FALSE)</f>
        <v>DCEC</v>
      </c>
      <c r="O59" s="71" t="s">
        <v>348</v>
      </c>
      <c r="P59" s="12" t="str">
        <f>VLOOKUP(O59,Lista_Professores!$A$2:$B$203,2,FALSE)</f>
        <v>Sérgio Ricardo Ribeiro</v>
      </c>
      <c r="Q59" s="70">
        <v>1103</v>
      </c>
      <c r="R59" s="12" t="str">
        <f t="shared" si="2"/>
        <v>4º Semestre - T01</v>
      </c>
      <c r="S59" s="12">
        <f>I59/15</f>
        <v>4</v>
      </c>
      <c r="T59" s="12" t="s">
        <v>336</v>
      </c>
      <c r="U59" s="12" t="s">
        <v>349</v>
      </c>
      <c r="V59" s="12"/>
      <c r="W59" s="12"/>
      <c r="X59" s="12"/>
      <c r="Y59" s="12"/>
      <c r="Z59" s="12"/>
    </row>
    <row r="60" spans="1:26" ht="14.25" hidden="1" customHeight="1">
      <c r="A60" s="12" t="str">
        <f t="shared" si="0"/>
        <v xml:space="preserve">4º Semestre - </v>
      </c>
      <c r="B60" s="67" t="str">
        <f t="shared" si="1"/>
        <v>Curr2018CEC038</v>
      </c>
      <c r="C60" s="12" t="s">
        <v>31</v>
      </c>
      <c r="D60" s="12" t="s">
        <v>88</v>
      </c>
      <c r="E60" s="12" t="str">
        <f>VLOOKUP(CONCATENATE($C60,$D60),Curriculos!$A$2:$J$303,4,FALSE)</f>
        <v>ECONOMIA POLÍTICA</v>
      </c>
      <c r="F60" s="5" t="str">
        <f>VLOOKUP(CONCATENATE($C60,$D60),Curriculos!$A$2:$J$303,5,FALSE)</f>
        <v>OB</v>
      </c>
      <c r="G60" s="5">
        <f>VLOOKUP(CONCATENATE($C60,$D60),Curriculos!$A$2:$J$303,6,FALSE)</f>
        <v>4</v>
      </c>
      <c r="H60" s="5" t="str">
        <f>VLOOKUP(CONCATENATE($C60,$D60),Curriculos!$A$2:$J$303,7,FALSE)</f>
        <v>T</v>
      </c>
      <c r="I60" s="5">
        <f>VLOOKUP(CONCATENATE($C60,$D60),Curriculos!$A$2:$J$303,8,FALSE)</f>
        <v>60</v>
      </c>
      <c r="J60" s="5">
        <f>VLOOKUP(CONCATENATE($C60,$D60),Curriculos!$A$2:$J$303,9,FALSE)</f>
        <v>4</v>
      </c>
      <c r="K60" s="68"/>
      <c r="L60" s="68"/>
      <c r="M60" s="68"/>
      <c r="N60" s="5" t="str">
        <f>VLOOKUP(CONCATENATE($C60,$D60),Curriculos!$A$2:$J$303,10,FALSE)</f>
        <v>DCEC</v>
      </c>
      <c r="O60" s="69"/>
      <c r="P60" s="12" t="e">
        <f>VLOOKUP(O60,Lista_Professores!$A$2:$B$203,2,FALSE)</f>
        <v>#N/A</v>
      </c>
      <c r="Q60" s="70"/>
      <c r="R60" s="12" t="str">
        <f t="shared" si="2"/>
        <v xml:space="preserve">4º Semestre - </v>
      </c>
      <c r="S60" s="12"/>
      <c r="T60" s="12"/>
      <c r="U60" s="12"/>
      <c r="V60" s="12"/>
      <c r="W60" s="12"/>
      <c r="X60" s="12"/>
      <c r="Y60" s="12"/>
      <c r="Z60" s="12"/>
    </row>
    <row r="61" spans="1:26" ht="14.25" hidden="1" customHeight="1">
      <c r="A61" s="12" t="str">
        <f t="shared" si="0"/>
        <v xml:space="preserve">4º Semestre - </v>
      </c>
      <c r="B61" s="67" t="str">
        <f t="shared" si="1"/>
        <v>Curr2023MCEC038</v>
      </c>
      <c r="C61" s="12" t="s">
        <v>25</v>
      </c>
      <c r="D61" s="12" t="s">
        <v>88</v>
      </c>
      <c r="E61" s="12" t="str">
        <f>VLOOKUP(CONCATENATE($C61,$D61),Curriculos!$A$2:$J$303,4,FALSE)</f>
        <v>ECONOMIA POLÍTICA</v>
      </c>
      <c r="F61" s="5" t="str">
        <f>VLOOKUP(CONCATENATE($C61,$D61),Curriculos!$A$2:$J$303,5,FALSE)</f>
        <v>OB</v>
      </c>
      <c r="G61" s="5">
        <f>VLOOKUP(CONCATENATE($C61,$D61),Curriculos!$A$2:$J$303,6,FALSE)</f>
        <v>4</v>
      </c>
      <c r="H61" s="5" t="str">
        <f>VLOOKUP(CONCATENATE($C61,$D61),Curriculos!$A$2:$J$303,7,FALSE)</f>
        <v>T</v>
      </c>
      <c r="I61" s="5">
        <f>VLOOKUP(CONCATENATE($C61,$D61),Curriculos!$A$2:$J$303,8,FALSE)</f>
        <v>60</v>
      </c>
      <c r="J61" s="5">
        <f>VLOOKUP(CONCATENATE($C61,$D61),Curriculos!$A$2:$J$303,9,FALSE)</f>
        <v>4</v>
      </c>
      <c r="K61" s="68"/>
      <c r="L61" s="68"/>
      <c r="M61" s="68"/>
      <c r="N61" s="5" t="str">
        <f>VLOOKUP(CONCATENATE($C61,$D61),Curriculos!$A$2:$J$303,10,FALSE)</f>
        <v>DCEC</v>
      </c>
      <c r="O61" s="69"/>
      <c r="P61" s="12" t="e">
        <f>VLOOKUP(O61,Lista_Professores!$A$2:$B$203,2,FALSE)</f>
        <v>#N/A</v>
      </c>
      <c r="Q61" s="70"/>
      <c r="R61" s="12" t="str">
        <f t="shared" si="2"/>
        <v xml:space="preserve">4º Semestre - </v>
      </c>
      <c r="S61" s="12"/>
      <c r="T61" s="12"/>
      <c r="U61" s="12"/>
      <c r="V61" s="12"/>
      <c r="W61" s="12"/>
      <c r="X61" s="12"/>
      <c r="Y61" s="12"/>
      <c r="Z61" s="12"/>
    </row>
    <row r="62" spans="1:26" ht="14.25" hidden="1" customHeight="1">
      <c r="A62" s="12" t="str">
        <f t="shared" si="0"/>
        <v xml:space="preserve">4º Semestre - </v>
      </c>
      <c r="B62" s="67" t="str">
        <f t="shared" si="1"/>
        <v>Curr2018CEC039</v>
      </c>
      <c r="C62" s="12" t="s">
        <v>31</v>
      </c>
      <c r="D62" s="12" t="s">
        <v>58</v>
      </c>
      <c r="E62" s="12" t="str">
        <f>VLOOKUP(CONCATENATE($C62,$D62),Curriculos!$A$2:$J$303,4,FALSE)</f>
        <v>TEORIA MACROECONÔMICA I</v>
      </c>
      <c r="F62" s="5" t="str">
        <f>VLOOKUP(CONCATENATE($C62,$D62),Curriculos!$A$2:$J$303,5,FALSE)</f>
        <v>OB</v>
      </c>
      <c r="G62" s="5">
        <f>VLOOKUP(CONCATENATE($C62,$D62),Curriculos!$A$2:$J$303,6,FALSE)</f>
        <v>4</v>
      </c>
      <c r="H62" s="5" t="str">
        <f>VLOOKUP(CONCATENATE($C62,$D62),Curriculos!$A$2:$J$303,7,FALSE)</f>
        <v>T</v>
      </c>
      <c r="I62" s="5">
        <f>VLOOKUP(CONCATENATE($C62,$D62),Curriculos!$A$2:$J$303,8,FALSE)</f>
        <v>60</v>
      </c>
      <c r="J62" s="5">
        <f>VLOOKUP(CONCATENATE($C62,$D62),Curriculos!$A$2:$J$303,9,FALSE)</f>
        <v>4</v>
      </c>
      <c r="K62" s="68"/>
      <c r="L62" s="68"/>
      <c r="M62" s="68"/>
      <c r="N62" s="5" t="str">
        <f>VLOOKUP(CONCATENATE($C62,$D62),Curriculos!$A$2:$J$303,10,FALSE)</f>
        <v>DCEC</v>
      </c>
      <c r="O62" s="69"/>
      <c r="P62" s="12" t="e">
        <f>VLOOKUP(O62,Lista_Professores!$A$2:$B$203,2,FALSE)</f>
        <v>#N/A</v>
      </c>
      <c r="Q62" s="70"/>
      <c r="R62" s="12" t="str">
        <f t="shared" si="2"/>
        <v xml:space="preserve">4º Semestre - </v>
      </c>
      <c r="S62" s="12"/>
      <c r="T62" s="12"/>
      <c r="U62" s="12"/>
      <c r="V62" s="12"/>
      <c r="W62" s="12"/>
      <c r="X62" s="12"/>
      <c r="Y62" s="12"/>
      <c r="Z62" s="12"/>
    </row>
    <row r="63" spans="1:26" ht="14.25" hidden="1" customHeight="1">
      <c r="A63" s="12" t="str">
        <f t="shared" si="0"/>
        <v xml:space="preserve">4º Semestre - </v>
      </c>
      <c r="B63" s="67" t="str">
        <f t="shared" si="1"/>
        <v>Curr2023MCEC039</v>
      </c>
      <c r="C63" s="12" t="s">
        <v>25</v>
      </c>
      <c r="D63" s="12" t="s">
        <v>58</v>
      </c>
      <c r="E63" s="12" t="str">
        <f>VLOOKUP(CONCATENATE($C63,$D63),Curriculos!$A$2:$J$303,4,FALSE)</f>
        <v>TEORIA MACROECONÔMICA I</v>
      </c>
      <c r="F63" s="5" t="str">
        <f>VLOOKUP(CONCATENATE($C63,$D63),Curriculos!$A$2:$J$303,5,FALSE)</f>
        <v>OB</v>
      </c>
      <c r="G63" s="5">
        <f>VLOOKUP(CONCATENATE($C63,$D63),Curriculos!$A$2:$J$303,6,FALSE)</f>
        <v>4</v>
      </c>
      <c r="H63" s="5" t="str">
        <f>VLOOKUP(CONCATENATE($C63,$D63),Curriculos!$A$2:$J$303,7,FALSE)</f>
        <v>T</v>
      </c>
      <c r="I63" s="5">
        <f>VLOOKUP(CONCATENATE($C63,$D63),Curriculos!$A$2:$J$303,8,FALSE)</f>
        <v>60</v>
      </c>
      <c r="J63" s="5">
        <f>VLOOKUP(CONCATENATE($C63,$D63),Curriculos!$A$2:$J$303,9,FALSE)</f>
        <v>4</v>
      </c>
      <c r="K63" s="68"/>
      <c r="L63" s="68"/>
      <c r="M63" s="68"/>
      <c r="N63" s="5" t="str">
        <f>VLOOKUP(CONCATENATE($C63,$D63),Curriculos!$A$2:$J$303,10,FALSE)</f>
        <v>DCEC</v>
      </c>
      <c r="O63" s="69"/>
      <c r="P63" s="12" t="e">
        <f>VLOOKUP(O63,Lista_Professores!$A$2:$B$203,2,FALSE)</f>
        <v>#N/A</v>
      </c>
      <c r="Q63" s="70"/>
      <c r="R63" s="12" t="str">
        <f t="shared" si="2"/>
        <v xml:space="preserve">4º Semestre - </v>
      </c>
      <c r="S63" s="12"/>
      <c r="T63" s="12"/>
      <c r="U63" s="12"/>
      <c r="V63" s="12"/>
      <c r="W63" s="12"/>
      <c r="X63" s="12"/>
      <c r="Y63" s="12"/>
      <c r="Z63" s="12"/>
    </row>
    <row r="64" spans="1:26" ht="14.25" customHeight="1">
      <c r="A64" s="12" t="str">
        <f t="shared" si="0"/>
        <v>DN4º Semestre - T01</v>
      </c>
      <c r="B64" s="67" t="str">
        <f t="shared" si="1"/>
        <v>Curr2023NCEC039T01</v>
      </c>
      <c r="C64" s="12" t="s">
        <v>22</v>
      </c>
      <c r="D64" s="12" t="s">
        <v>58</v>
      </c>
      <c r="E64" s="12" t="str">
        <f>VLOOKUP(CONCATENATE($C64,$D64),Curriculos!$A$2:$J$303,4,FALSE)</f>
        <v>TEORIA MACROECONÔMICA I</v>
      </c>
      <c r="F64" s="5" t="str">
        <f>VLOOKUP(CONCATENATE($C64,$D64),Curriculos!$A$2:$J$303,5,FALSE)</f>
        <v>OB</v>
      </c>
      <c r="G64" s="5">
        <f>VLOOKUP(CONCATENATE($C64,$D64),Curriculos!$A$2:$J$303,6,FALSE)</f>
        <v>4</v>
      </c>
      <c r="H64" s="5" t="str">
        <f>VLOOKUP(CONCATENATE($C64,$D64),Curriculos!$A$2:$J$303,7,FALSE)</f>
        <v>T</v>
      </c>
      <c r="I64" s="5">
        <f>VLOOKUP(CONCATENATE($C64,$D64),Curriculos!$A$2:$J$303,8,FALSE)</f>
        <v>60</v>
      </c>
      <c r="J64" s="5">
        <f>VLOOKUP(CONCATENATE($C64,$D64),Curriculos!$A$2:$J$303,9,FALSE)</f>
        <v>4</v>
      </c>
      <c r="K64" s="68" t="s">
        <v>24</v>
      </c>
      <c r="L64" s="68"/>
      <c r="M64" s="68" t="s">
        <v>195</v>
      </c>
      <c r="N64" s="5" t="str">
        <f>VLOOKUP(CONCATENATE($C64,$D64),Curriculos!$A$2:$J$303,10,FALSE)</f>
        <v>DCEC</v>
      </c>
      <c r="O64" s="69" t="s">
        <v>350</v>
      </c>
      <c r="P64" s="12" t="str">
        <f>VLOOKUP(O64,Lista_Professores!$A$2:$B$203,2,FALSE)</f>
        <v>Elenildes Santana de Pereira</v>
      </c>
      <c r="Q64" s="70">
        <v>1103</v>
      </c>
      <c r="R64" s="12" t="str">
        <f t="shared" si="2"/>
        <v>4º Semestre - T01</v>
      </c>
      <c r="S64" s="12">
        <f>I64/15</f>
        <v>4</v>
      </c>
      <c r="T64" s="12" t="s">
        <v>336</v>
      </c>
      <c r="U64" s="12"/>
      <c r="V64" s="12"/>
      <c r="W64" s="12"/>
      <c r="X64" s="12"/>
      <c r="Y64" s="12"/>
      <c r="Z64" s="12"/>
    </row>
    <row r="65" spans="1:26" ht="14.25" hidden="1" customHeight="1">
      <c r="A65" s="12" t="str">
        <f t="shared" si="0"/>
        <v xml:space="preserve">4º Semestre - </v>
      </c>
      <c r="B65" s="67" t="str">
        <f t="shared" si="1"/>
        <v>Curr2018CEC040</v>
      </c>
      <c r="C65" s="12" t="s">
        <v>31</v>
      </c>
      <c r="D65" s="12" t="s">
        <v>43</v>
      </c>
      <c r="E65" s="12" t="str">
        <f>VLOOKUP(CONCATENATE($C65,$D65),Curriculos!$A$2:$J$303,4,FALSE)</f>
        <v>TEORIA MICROECONÔMICA II</v>
      </c>
      <c r="F65" s="5" t="str">
        <f>VLOOKUP(CONCATENATE($C65,$D65),Curriculos!$A$2:$J$303,5,FALSE)</f>
        <v>OB</v>
      </c>
      <c r="G65" s="5">
        <f>VLOOKUP(CONCATENATE($C65,$D65),Curriculos!$A$2:$J$303,6,FALSE)</f>
        <v>4</v>
      </c>
      <c r="H65" s="5" t="str">
        <f>VLOOKUP(CONCATENATE($C65,$D65),Curriculos!$A$2:$J$303,7,FALSE)</f>
        <v>T</v>
      </c>
      <c r="I65" s="5">
        <f>VLOOKUP(CONCATENATE($C65,$D65),Curriculos!$A$2:$J$303,8,FALSE)</f>
        <v>60</v>
      </c>
      <c r="J65" s="5">
        <f>VLOOKUP(CONCATENATE($C65,$D65),Curriculos!$A$2:$J$303,9,FALSE)</f>
        <v>4</v>
      </c>
      <c r="K65" s="68"/>
      <c r="L65" s="68"/>
      <c r="M65" s="68"/>
      <c r="N65" s="5" t="str">
        <f>VLOOKUP(CONCATENATE($C65,$D65),Curriculos!$A$2:$J$303,10,FALSE)</f>
        <v>DCEC</v>
      </c>
      <c r="O65" s="69"/>
      <c r="P65" s="12" t="e">
        <f>VLOOKUP(O65,Lista_Professores!$A$2:$B$203,2,FALSE)</f>
        <v>#N/A</v>
      </c>
      <c r="Q65" s="70"/>
      <c r="R65" s="12" t="str">
        <f t="shared" si="2"/>
        <v xml:space="preserve">4º Semestre - </v>
      </c>
      <c r="S65" s="12"/>
      <c r="T65" s="12"/>
      <c r="U65" s="12"/>
      <c r="V65" s="12"/>
      <c r="W65" s="12"/>
      <c r="X65" s="12"/>
      <c r="Y65" s="12"/>
      <c r="Z65" s="12"/>
    </row>
    <row r="66" spans="1:26" ht="14.25" hidden="1" customHeight="1">
      <c r="A66" s="12" t="str">
        <f t="shared" si="0"/>
        <v xml:space="preserve">4º Semestre - </v>
      </c>
      <c r="B66" s="67" t="str">
        <f t="shared" si="1"/>
        <v>Curr2023MCEC040</v>
      </c>
      <c r="C66" s="12" t="s">
        <v>25</v>
      </c>
      <c r="D66" s="12" t="s">
        <v>43</v>
      </c>
      <c r="E66" s="12" t="str">
        <f>VLOOKUP(CONCATENATE($C66,$D66),Curriculos!$A$2:$J$303,4,FALSE)</f>
        <v>TEORIA MICROECONÔMICA II</v>
      </c>
      <c r="F66" s="5" t="str">
        <f>VLOOKUP(CONCATENATE($C66,$D66),Curriculos!$A$2:$J$303,5,FALSE)</f>
        <v>OB</v>
      </c>
      <c r="G66" s="5">
        <f>VLOOKUP(CONCATENATE($C66,$D66),Curriculos!$A$2:$J$303,6,FALSE)</f>
        <v>4</v>
      </c>
      <c r="H66" s="5" t="str">
        <f>VLOOKUP(CONCATENATE($C66,$D66),Curriculos!$A$2:$J$303,7,FALSE)</f>
        <v>T</v>
      </c>
      <c r="I66" s="5">
        <f>VLOOKUP(CONCATENATE($C66,$D66),Curriculos!$A$2:$J$303,8,FALSE)</f>
        <v>60</v>
      </c>
      <c r="J66" s="5">
        <f>VLOOKUP(CONCATENATE($C66,$D66),Curriculos!$A$2:$J$303,9,FALSE)</f>
        <v>4</v>
      </c>
      <c r="K66" s="68"/>
      <c r="L66" s="68"/>
      <c r="M66" s="68"/>
      <c r="N66" s="5" t="str">
        <f>VLOOKUP(CONCATENATE($C66,$D66),Curriculos!$A$2:$J$303,10,FALSE)</f>
        <v>DCEC</v>
      </c>
      <c r="O66" s="69"/>
      <c r="P66" s="12" t="e">
        <f>VLOOKUP(O66,Lista_Professores!$A$2:$B$203,2,FALSE)</f>
        <v>#N/A</v>
      </c>
      <c r="Q66" s="70"/>
      <c r="R66" s="12" t="str">
        <f t="shared" si="2"/>
        <v xml:space="preserve">4º Semestre - </v>
      </c>
      <c r="S66" s="12"/>
      <c r="T66" s="12"/>
      <c r="U66" s="12"/>
      <c r="V66" s="12"/>
      <c r="W66" s="12"/>
      <c r="X66" s="12"/>
      <c r="Y66" s="12"/>
      <c r="Z66" s="12"/>
    </row>
    <row r="67" spans="1:26" ht="14.25" customHeight="1">
      <c r="A67" s="12" t="str">
        <f t="shared" si="0"/>
        <v>AN4º Semestre - T01</v>
      </c>
      <c r="B67" s="67" t="str">
        <f t="shared" si="1"/>
        <v>Curr2023NCEC040T01</v>
      </c>
      <c r="C67" s="12" t="s">
        <v>22</v>
      </c>
      <c r="D67" s="12" t="s">
        <v>43</v>
      </c>
      <c r="E67" s="12" t="str">
        <f>VLOOKUP(CONCATENATE($C67,$D67),Curriculos!$A$2:$J$303,4,FALSE)</f>
        <v>TEORIA MICROECONÔMICA II</v>
      </c>
      <c r="F67" s="5" t="str">
        <f>VLOOKUP(CONCATENATE($C67,$D67),Curriculos!$A$2:$J$303,5,FALSE)</f>
        <v>OB</v>
      </c>
      <c r="G67" s="5">
        <f>VLOOKUP(CONCATENATE($C67,$D67),Curriculos!$A$2:$J$303,6,FALSE)</f>
        <v>4</v>
      </c>
      <c r="H67" s="5" t="str">
        <f>VLOOKUP(CONCATENATE($C67,$D67),Curriculos!$A$2:$J$303,7,FALSE)</f>
        <v>T</v>
      </c>
      <c r="I67" s="5">
        <f>VLOOKUP(CONCATENATE($C67,$D67),Curriculos!$A$2:$J$303,8,FALSE)</f>
        <v>60</v>
      </c>
      <c r="J67" s="5">
        <f>VLOOKUP(CONCATENATE($C67,$D67),Curriculos!$A$2:$J$303,9,FALSE)</f>
        <v>4</v>
      </c>
      <c r="K67" s="68" t="s">
        <v>24</v>
      </c>
      <c r="L67" s="68"/>
      <c r="M67" s="22" t="s">
        <v>191</v>
      </c>
      <c r="N67" s="5" t="str">
        <f>VLOOKUP(CONCATENATE($C67,$D67),Curriculos!$A$2:$J$303,10,FALSE)</f>
        <v>DCEC</v>
      </c>
      <c r="O67" s="69" t="s">
        <v>351</v>
      </c>
      <c r="P67" s="12" t="str">
        <f>VLOOKUP(O67,Lista_Professores!$A$2:$B$203,2,FALSE)</f>
        <v>Andréa da Silva Gomes</v>
      </c>
      <c r="Q67" s="70">
        <v>1103</v>
      </c>
      <c r="R67" s="12" t="str">
        <f t="shared" si="2"/>
        <v>4º Semestre - T01</v>
      </c>
      <c r="S67" s="12">
        <f>I67/15</f>
        <v>4</v>
      </c>
      <c r="T67" s="12" t="s">
        <v>336</v>
      </c>
      <c r="U67" s="12"/>
      <c r="V67" s="12"/>
      <c r="W67" s="12"/>
      <c r="X67" s="12"/>
      <c r="Y67" s="12"/>
      <c r="Z67" s="12"/>
    </row>
    <row r="68" spans="1:26" ht="14.25" hidden="1" customHeight="1">
      <c r="A68" s="12" t="str">
        <f t="shared" si="0"/>
        <v xml:space="preserve">5º Semestre - </v>
      </c>
      <c r="B68" s="67" t="str">
        <f t="shared" si="1"/>
        <v>Curr2018CEC041</v>
      </c>
      <c r="C68" s="12" t="s">
        <v>31</v>
      </c>
      <c r="D68" s="12" t="s">
        <v>99</v>
      </c>
      <c r="E68" s="12" t="str">
        <f>VLOOKUP(CONCATENATE($C68,$D68),Curriculos!$A$2:$J$303,4,FALSE)</f>
        <v>ECONOMETRIA I</v>
      </c>
      <c r="F68" s="5" t="str">
        <f>VLOOKUP(CONCATENATE($C68,$D68),Curriculos!$A$2:$J$303,5,FALSE)</f>
        <v>OB</v>
      </c>
      <c r="G68" s="5">
        <f>VLOOKUP(CONCATENATE($C68,$D68),Curriculos!$A$2:$J$303,6,FALSE)</f>
        <v>5</v>
      </c>
      <c r="H68" s="5" t="str">
        <f>VLOOKUP(CONCATENATE($C68,$D68),Curriculos!$A$2:$J$303,7,FALSE)</f>
        <v>T</v>
      </c>
      <c r="I68" s="5">
        <f>VLOOKUP(CONCATENATE($C68,$D68),Curriculos!$A$2:$J$303,8,FALSE)</f>
        <v>90</v>
      </c>
      <c r="J68" s="5">
        <f>VLOOKUP(CONCATENATE($C68,$D68),Curriculos!$A$2:$J$303,9,FALSE)</f>
        <v>5</v>
      </c>
      <c r="K68" s="68"/>
      <c r="L68" s="68"/>
      <c r="M68" s="68"/>
      <c r="N68" s="5" t="str">
        <f>VLOOKUP(CONCATENATE($C68,$D68),Curriculos!$A$2:$J$303,10,FALSE)</f>
        <v>DCEC</v>
      </c>
      <c r="O68" s="69"/>
      <c r="P68" s="12" t="e">
        <f>VLOOKUP(O68,Lista_Professores!$A$2:$B$203,2,FALSE)</f>
        <v>#N/A</v>
      </c>
      <c r="Q68" s="70"/>
      <c r="R68" s="12" t="str">
        <f t="shared" si="2"/>
        <v xml:space="preserve">5º Semestre - </v>
      </c>
      <c r="S68" s="12"/>
      <c r="T68" s="12"/>
      <c r="U68" s="12"/>
      <c r="V68" s="12"/>
      <c r="W68" s="12"/>
      <c r="X68" s="12"/>
      <c r="Y68" s="12"/>
      <c r="Z68" s="12"/>
    </row>
    <row r="69" spans="1:26" ht="14.25" hidden="1" customHeight="1">
      <c r="A69" s="12" t="str">
        <f t="shared" si="0"/>
        <v xml:space="preserve">5º Semestre - </v>
      </c>
      <c r="B69" s="67" t="str">
        <f t="shared" si="1"/>
        <v>Curr2018CEC042</v>
      </c>
      <c r="C69" s="12" t="s">
        <v>31</v>
      </c>
      <c r="D69" s="12" t="s">
        <v>107</v>
      </c>
      <c r="E69" s="12" t="str">
        <f>VLOOKUP(CONCATENATE($C69,$D69),Curriculos!$A$2:$J$303,4,FALSE)</f>
        <v>ECONOMIA DO SETOR PÚBLICO</v>
      </c>
      <c r="F69" s="5" t="str">
        <f>VLOOKUP(CONCATENATE($C69,$D69),Curriculos!$A$2:$J$303,5,FALSE)</f>
        <v>OB</v>
      </c>
      <c r="G69" s="5">
        <f>VLOOKUP(CONCATENATE($C69,$D69),Curriculos!$A$2:$J$303,6,FALSE)</f>
        <v>5</v>
      </c>
      <c r="H69" s="5" t="str">
        <f>VLOOKUP(CONCATENATE($C69,$D69),Curriculos!$A$2:$J$303,7,FALSE)</f>
        <v>T</v>
      </c>
      <c r="I69" s="5">
        <f>VLOOKUP(CONCATENATE($C69,$D69),Curriculos!$A$2:$J$303,8,FALSE)</f>
        <v>90</v>
      </c>
      <c r="J69" s="5">
        <f>VLOOKUP(CONCATENATE($C69,$D69),Curriculos!$A$2:$J$303,9,FALSE)</f>
        <v>5</v>
      </c>
      <c r="K69" s="68"/>
      <c r="L69" s="68"/>
      <c r="M69" s="68"/>
      <c r="N69" s="5" t="str">
        <f>VLOOKUP(CONCATENATE($C69,$D69),Curriculos!$A$2:$J$303,10,FALSE)</f>
        <v>DCEC</v>
      </c>
      <c r="O69" s="69"/>
      <c r="P69" s="12" t="e">
        <f>VLOOKUP(O69,Lista_Professores!$A$2:$B$203,2,FALSE)</f>
        <v>#N/A</v>
      </c>
      <c r="Q69" s="70"/>
      <c r="R69" s="12" t="str">
        <f t="shared" si="2"/>
        <v xml:space="preserve">5º Semestre - </v>
      </c>
      <c r="S69" s="12"/>
      <c r="T69" s="12"/>
      <c r="U69" s="12"/>
      <c r="V69" s="12"/>
      <c r="W69" s="12"/>
      <c r="X69" s="12"/>
      <c r="Y69" s="12"/>
      <c r="Z69" s="12"/>
    </row>
    <row r="70" spans="1:26" ht="14.25" hidden="1" customHeight="1">
      <c r="A70" s="12" t="str">
        <f t="shared" si="0"/>
        <v xml:space="preserve">5º Semestre - </v>
      </c>
      <c r="B70" s="67" t="str">
        <f t="shared" si="1"/>
        <v>Curr2018CEC043</v>
      </c>
      <c r="C70" s="12" t="s">
        <v>31</v>
      </c>
      <c r="D70" s="12" t="s">
        <v>59</v>
      </c>
      <c r="E70" s="12" t="str">
        <f>VLOOKUP(CONCATENATE($C70,$D70),Curriculos!$A$2:$J$303,4,FALSE)</f>
        <v>ECONOMIA INDUSTRIAL</v>
      </c>
      <c r="F70" s="5" t="str">
        <f>VLOOKUP(CONCATENATE($C70,$D70),Curriculos!$A$2:$J$303,5,FALSE)</f>
        <v>OB</v>
      </c>
      <c r="G70" s="5">
        <f>VLOOKUP(CONCATENATE($C70,$D70),Curriculos!$A$2:$J$303,6,FALSE)</f>
        <v>5</v>
      </c>
      <c r="H70" s="5" t="str">
        <f>VLOOKUP(CONCATENATE($C70,$D70),Curriculos!$A$2:$J$303,7,FALSE)</f>
        <v>T</v>
      </c>
      <c r="I70" s="5">
        <f>VLOOKUP(CONCATENATE($C70,$D70),Curriculos!$A$2:$J$303,8,FALSE)</f>
        <v>60</v>
      </c>
      <c r="J70" s="5">
        <f>VLOOKUP(CONCATENATE($C70,$D70),Curriculos!$A$2:$J$303,9,FALSE)</f>
        <v>4</v>
      </c>
      <c r="K70" s="68"/>
      <c r="L70" s="68"/>
      <c r="M70" s="68"/>
      <c r="N70" s="5" t="str">
        <f>VLOOKUP(CONCATENATE($C70,$D70),Curriculos!$A$2:$J$303,10,FALSE)</f>
        <v>DCEC</v>
      </c>
      <c r="O70" s="69"/>
      <c r="P70" s="12" t="e">
        <f>VLOOKUP(O70,Lista_Professores!$A$2:$B$203,2,FALSE)</f>
        <v>#N/A</v>
      </c>
      <c r="Q70" s="70"/>
      <c r="R70" s="12" t="str">
        <f t="shared" si="2"/>
        <v xml:space="preserve">5º Semestre - </v>
      </c>
      <c r="S70" s="12"/>
      <c r="T70" s="12"/>
      <c r="U70" s="12"/>
      <c r="V70" s="12"/>
      <c r="W70" s="12"/>
      <c r="X70" s="12"/>
      <c r="Y70" s="12"/>
      <c r="Z70" s="12"/>
    </row>
    <row r="71" spans="1:26" ht="14.25" hidden="1" customHeight="1">
      <c r="A71" s="12" t="str">
        <f t="shared" si="0"/>
        <v xml:space="preserve">5º Semestre - </v>
      </c>
      <c r="B71" s="67" t="str">
        <f t="shared" si="1"/>
        <v>Curr2023NCEC043</v>
      </c>
      <c r="C71" s="12" t="s">
        <v>22</v>
      </c>
      <c r="D71" s="12" t="s">
        <v>59</v>
      </c>
      <c r="E71" s="12" t="str">
        <f>VLOOKUP(CONCATENATE($C71,$D71),Curriculos!$A$2:$J$303,4,FALSE)</f>
        <v>ECONOMIA INDUSTRIAL</v>
      </c>
      <c r="F71" s="5" t="str">
        <f>VLOOKUP(CONCATENATE($C71,$D71),Curriculos!$A$2:$J$303,5,FALSE)</f>
        <v>OB</v>
      </c>
      <c r="G71" s="5">
        <f>VLOOKUP(CONCATENATE($C71,$D71),Curriculos!$A$2:$J$303,6,FALSE)</f>
        <v>5</v>
      </c>
      <c r="H71" s="5" t="str">
        <f>VLOOKUP(CONCATENATE($C71,$D71),Curriculos!$A$2:$J$303,7,FALSE)</f>
        <v>T</v>
      </c>
      <c r="I71" s="5">
        <f>VLOOKUP(CONCATENATE($C71,$D71),Curriculos!$A$2:$J$303,8,FALSE)</f>
        <v>60</v>
      </c>
      <c r="J71" s="5">
        <f>VLOOKUP(CONCATENATE($C71,$D71),Curriculos!$A$2:$J$303,9,FALSE)</f>
        <v>4</v>
      </c>
      <c r="K71" s="68"/>
      <c r="L71" s="68"/>
      <c r="M71" s="68"/>
      <c r="N71" s="5" t="str">
        <f>VLOOKUP(CONCATENATE($C71,$D71),Curriculos!$A$2:$J$303,10,FALSE)</f>
        <v>DCEC</v>
      </c>
      <c r="O71" s="69"/>
      <c r="P71" s="12" t="e">
        <f>VLOOKUP(O71,Lista_Professores!$A$2:$B$203,2,FALSE)</f>
        <v>#N/A</v>
      </c>
      <c r="Q71" s="70"/>
      <c r="R71" s="12" t="str">
        <f t="shared" si="2"/>
        <v xml:space="preserve">5º Semestre - </v>
      </c>
      <c r="S71" s="12"/>
      <c r="T71" s="12"/>
      <c r="U71" s="12"/>
      <c r="V71" s="12"/>
      <c r="W71" s="12"/>
      <c r="X71" s="12"/>
      <c r="Y71" s="12"/>
      <c r="Z71" s="12"/>
    </row>
    <row r="72" spans="1:26" ht="14.25" customHeight="1">
      <c r="A72" s="12" t="str">
        <f t="shared" si="0"/>
        <v>BM5º Semestre - T02</v>
      </c>
      <c r="B72" s="67" t="str">
        <f t="shared" si="1"/>
        <v>Curr2023MCEC043T02</v>
      </c>
      <c r="C72" s="12" t="s">
        <v>25</v>
      </c>
      <c r="D72" s="12" t="s">
        <v>59</v>
      </c>
      <c r="E72" s="12" t="str">
        <f>VLOOKUP(CONCATENATE($C72,$D72),Curriculos!$A$2:$J$303,4,FALSE)</f>
        <v>ECONOMIA INDUSTRIAL</v>
      </c>
      <c r="F72" s="5" t="str">
        <f>VLOOKUP(CONCATENATE($C72,$D72),Curriculos!$A$2:$J$303,5,FALSE)</f>
        <v>OB</v>
      </c>
      <c r="G72" s="5">
        <f>VLOOKUP(CONCATENATE($C72,$D72),Curriculos!$A$2:$J$303,6,FALSE)</f>
        <v>5</v>
      </c>
      <c r="H72" s="5" t="str">
        <f>VLOOKUP(CONCATENATE($C72,$D72),Curriculos!$A$2:$J$303,7,FALSE)</f>
        <v>T</v>
      </c>
      <c r="I72" s="5">
        <f>VLOOKUP(CONCATENATE($C72,$D72),Curriculos!$A$2:$J$303,8,FALSE)</f>
        <v>60</v>
      </c>
      <c r="J72" s="5">
        <f>VLOOKUP(CONCATENATE($C72,$D72),Curriculos!$A$2:$J$303,9,FALSE)</f>
        <v>4</v>
      </c>
      <c r="K72" s="68" t="s">
        <v>29</v>
      </c>
      <c r="L72" s="69" t="s">
        <v>352</v>
      </c>
      <c r="M72" s="68" t="s">
        <v>203</v>
      </c>
      <c r="N72" s="5" t="str">
        <f>VLOOKUP(CONCATENATE($C72,$D72),Curriculos!$A$2:$J$303,10,FALSE)</f>
        <v>DCEC</v>
      </c>
      <c r="O72" s="69" t="s">
        <v>353</v>
      </c>
      <c r="P72" s="12" t="str">
        <f>VLOOKUP(O72,Lista_Professores!$A$2:$B$203,2,FALSE)</f>
        <v>Elson Cedro Mira</v>
      </c>
      <c r="Q72" s="70">
        <v>1104</v>
      </c>
      <c r="R72" s="12" t="str">
        <f t="shared" si="2"/>
        <v>5º Semestre - T02</v>
      </c>
      <c r="S72" s="12">
        <f t="shared" ref="S72:S74" si="6">I72/15</f>
        <v>4</v>
      </c>
      <c r="T72" s="12" t="s">
        <v>336</v>
      </c>
      <c r="U72" s="12"/>
      <c r="V72" s="12"/>
      <c r="W72" s="12"/>
      <c r="X72" s="12"/>
      <c r="Y72" s="12"/>
      <c r="Z72" s="12"/>
    </row>
    <row r="73" spans="1:26" ht="14.25" hidden="1" customHeight="1">
      <c r="A73" s="12" t="str">
        <f t="shared" si="0"/>
        <v>AN6º Semestre - T01</v>
      </c>
      <c r="B73" s="67" t="str">
        <f t="shared" si="1"/>
        <v>Curr2018CEC044T01</v>
      </c>
      <c r="C73" s="12" t="s">
        <v>31</v>
      </c>
      <c r="D73" s="12" t="s">
        <v>68</v>
      </c>
      <c r="E73" s="12" t="str">
        <f>VLOOKUP(CONCATENATE($C73,$D73),Curriculos!$A$2:$J$303,4,FALSE)</f>
        <v>TÉCNICAS DE PESQUISA EM ECONOMIA I</v>
      </c>
      <c r="F73" s="5" t="str">
        <f>VLOOKUP(CONCATENATE($C73,$D73),Curriculos!$A$2:$J$303,5,FALSE)</f>
        <v>OB</v>
      </c>
      <c r="G73" s="5">
        <f>VLOOKUP(CONCATENATE($C73,$D73),Curriculos!$A$2:$J$303,6,FALSE)</f>
        <v>6</v>
      </c>
      <c r="H73" s="5" t="str">
        <f>VLOOKUP(CONCATENATE($C73,$D73),Curriculos!$A$2:$J$303,7,FALSE)</f>
        <v>T</v>
      </c>
      <c r="I73" s="5">
        <f>VLOOKUP(CONCATENATE($C73,$D73),Curriculos!$A$2:$J$303,8,FALSE)</f>
        <v>90</v>
      </c>
      <c r="J73" s="5">
        <f>VLOOKUP(CONCATENATE($C73,$D73),Curriculos!$A$2:$J$303,9,FALSE)</f>
        <v>5</v>
      </c>
      <c r="K73" s="68" t="s">
        <v>24</v>
      </c>
      <c r="L73" s="68" t="s">
        <v>354</v>
      </c>
      <c r="M73" s="68" t="s">
        <v>191</v>
      </c>
      <c r="N73" s="5" t="str">
        <f>VLOOKUP(CONCATENATE($C73,$D73),Curriculos!$A$2:$J$303,10,FALSE)</f>
        <v>DCEC</v>
      </c>
      <c r="O73" s="69"/>
      <c r="P73" s="12" t="e">
        <f>VLOOKUP(O73,Lista_Professores!$A$2:$B$203,2,FALSE)</f>
        <v>#N/A</v>
      </c>
      <c r="Q73" s="70"/>
      <c r="R73" s="12" t="str">
        <f t="shared" si="2"/>
        <v>6º Semestre - T01</v>
      </c>
      <c r="S73" s="12">
        <f t="shared" si="6"/>
        <v>6</v>
      </c>
      <c r="T73" s="12" t="s">
        <v>336</v>
      </c>
      <c r="U73" s="12" t="s">
        <v>355</v>
      </c>
      <c r="V73" s="12"/>
      <c r="W73" s="12"/>
      <c r="X73" s="12"/>
      <c r="Y73" s="12"/>
      <c r="Z73" s="12"/>
    </row>
    <row r="74" spans="1:26" ht="14.25" customHeight="1">
      <c r="A74" s="12" t="str">
        <f t="shared" si="0"/>
        <v>AM5º Semestre - T02</v>
      </c>
      <c r="B74" s="67" t="str">
        <f t="shared" si="1"/>
        <v>Curr2023MCEC045T02</v>
      </c>
      <c r="C74" s="12" t="s">
        <v>25</v>
      </c>
      <c r="D74" s="12" t="s">
        <v>49</v>
      </c>
      <c r="E74" s="12" t="str">
        <f>VLOOKUP(CONCATENATE($C74,$D74),Curriculos!$A$2:$J$303,4,FALSE)</f>
        <v>TEORIA MACROECONÔMICA II</v>
      </c>
      <c r="F74" s="5" t="str">
        <f>VLOOKUP(CONCATENATE($C74,$D74),Curriculos!$A$2:$J$303,5,FALSE)</f>
        <v>OB</v>
      </c>
      <c r="G74" s="5">
        <f>VLOOKUP(CONCATENATE($C74,$D74),Curriculos!$A$2:$J$303,6,FALSE)</f>
        <v>5</v>
      </c>
      <c r="H74" s="5" t="str">
        <f>VLOOKUP(CONCATENATE($C74,$D74),Curriculos!$A$2:$J$303,7,FALSE)</f>
        <v>T</v>
      </c>
      <c r="I74" s="5">
        <f>VLOOKUP(CONCATENATE($C74,$D74),Curriculos!$A$2:$J$303,8,FALSE)</f>
        <v>60</v>
      </c>
      <c r="J74" s="5">
        <f>VLOOKUP(CONCATENATE($C74,$D74),Curriculos!$A$2:$J$303,9,FALSE)</f>
        <v>4</v>
      </c>
      <c r="K74" s="68" t="s">
        <v>29</v>
      </c>
      <c r="L74" s="68"/>
      <c r="M74" s="68" t="s">
        <v>167</v>
      </c>
      <c r="N74" s="5" t="str">
        <f>VLOOKUP(CONCATENATE($C74,$D74),Curriculos!$A$2:$J$303,10,FALSE)</f>
        <v>DCEC</v>
      </c>
      <c r="O74" s="69" t="s">
        <v>353</v>
      </c>
      <c r="P74" s="12" t="str">
        <f>VLOOKUP(O74,Lista_Professores!$A$2:$B$203,2,FALSE)</f>
        <v>Elson Cedro Mira</v>
      </c>
      <c r="Q74" s="70">
        <v>1104</v>
      </c>
      <c r="R74" s="12" t="str">
        <f t="shared" si="2"/>
        <v>5º Semestre - T02</v>
      </c>
      <c r="S74" s="12">
        <f t="shared" si="6"/>
        <v>4</v>
      </c>
      <c r="T74" s="12" t="s">
        <v>336</v>
      </c>
      <c r="U74" s="12"/>
      <c r="V74" s="12"/>
      <c r="W74" s="12"/>
      <c r="X74" s="12"/>
      <c r="Y74" s="12"/>
      <c r="Z74" s="12"/>
    </row>
    <row r="75" spans="1:26" ht="14.25" hidden="1" customHeight="1">
      <c r="A75" s="12" t="str">
        <f t="shared" si="0"/>
        <v xml:space="preserve">5º Semestre - </v>
      </c>
      <c r="B75" s="67" t="str">
        <f t="shared" si="1"/>
        <v>Curr2018CEC045</v>
      </c>
      <c r="C75" s="12" t="s">
        <v>31</v>
      </c>
      <c r="D75" s="12" t="s">
        <v>49</v>
      </c>
      <c r="E75" s="12" t="str">
        <f>VLOOKUP(CONCATENATE($C75,$D75),Curriculos!$A$2:$J$303,4,FALSE)</f>
        <v>TEORIA MACROECONÔMICA II</v>
      </c>
      <c r="F75" s="5" t="str">
        <f>VLOOKUP(CONCATENATE($C75,$D75),Curriculos!$A$2:$J$303,5,FALSE)</f>
        <v>OB</v>
      </c>
      <c r="G75" s="5">
        <f>VLOOKUP(CONCATENATE($C75,$D75),Curriculos!$A$2:$J$303,6,FALSE)</f>
        <v>5</v>
      </c>
      <c r="H75" s="5" t="str">
        <f>VLOOKUP(CONCATENATE($C75,$D75),Curriculos!$A$2:$J$303,7,FALSE)</f>
        <v>T</v>
      </c>
      <c r="I75" s="5">
        <f>VLOOKUP(CONCATENATE($C75,$D75),Curriculos!$A$2:$J$303,8,FALSE)</f>
        <v>60</v>
      </c>
      <c r="J75" s="5">
        <f>VLOOKUP(CONCATENATE($C75,$D75),Curriculos!$A$2:$J$303,9,FALSE)</f>
        <v>4</v>
      </c>
      <c r="K75" s="68"/>
      <c r="L75" s="68"/>
      <c r="M75" s="68"/>
      <c r="N75" s="5" t="str">
        <f>VLOOKUP(CONCATENATE($C75,$D75),Curriculos!$A$2:$J$303,10,FALSE)</f>
        <v>DCEC</v>
      </c>
      <c r="O75" s="69"/>
      <c r="P75" s="12" t="e">
        <f>VLOOKUP(O75,Lista_Professores!$A$2:$B$203,2,FALSE)</f>
        <v>#N/A</v>
      </c>
      <c r="Q75" s="70"/>
      <c r="R75" s="12" t="str">
        <f t="shared" si="2"/>
        <v xml:space="preserve">5º Semestre - </v>
      </c>
      <c r="S75" s="12"/>
      <c r="T75" s="12"/>
      <c r="U75" s="12"/>
      <c r="V75" s="12"/>
      <c r="W75" s="12"/>
      <c r="X75" s="12"/>
      <c r="Y75" s="12"/>
      <c r="Z75" s="12"/>
    </row>
    <row r="76" spans="1:26" ht="14.25" customHeight="1">
      <c r="A76" s="12" t="str">
        <f t="shared" si="0"/>
        <v>AN5º Semestre - T01</v>
      </c>
      <c r="B76" s="67" t="str">
        <f t="shared" si="1"/>
        <v>Curr2023NCEC045T01</v>
      </c>
      <c r="C76" s="12" t="s">
        <v>22</v>
      </c>
      <c r="D76" s="12" t="s">
        <v>49</v>
      </c>
      <c r="E76" s="12" t="str">
        <f>VLOOKUP(CONCATENATE($C76,$D76),Curriculos!$A$2:$J$303,4,FALSE)</f>
        <v>TEORIA MACROECONÔMICA II</v>
      </c>
      <c r="F76" s="5" t="str">
        <f>VLOOKUP(CONCATENATE($C76,$D76),Curriculos!$A$2:$J$303,5,FALSE)</f>
        <v>OB</v>
      </c>
      <c r="G76" s="5">
        <f>VLOOKUP(CONCATENATE($C76,$D76),Curriculos!$A$2:$J$303,6,FALSE)</f>
        <v>5</v>
      </c>
      <c r="H76" s="5" t="str">
        <f>VLOOKUP(CONCATENATE($C76,$D76),Curriculos!$A$2:$J$303,7,FALSE)</f>
        <v>T</v>
      </c>
      <c r="I76" s="5">
        <f>VLOOKUP(CONCATENATE($C76,$D76),Curriculos!$A$2:$J$303,8,FALSE)</f>
        <v>60</v>
      </c>
      <c r="J76" s="5">
        <f>VLOOKUP(CONCATENATE($C76,$D76),Curriculos!$A$2:$J$303,9,FALSE)</f>
        <v>4</v>
      </c>
      <c r="K76" s="68" t="s">
        <v>24</v>
      </c>
      <c r="L76" s="69" t="s">
        <v>338</v>
      </c>
      <c r="M76" s="68" t="s">
        <v>191</v>
      </c>
      <c r="N76" s="5" t="str">
        <f>VLOOKUP(CONCATENATE($C76,$D76),Curriculos!$A$2:$J$303,10,FALSE)</f>
        <v>DCEC</v>
      </c>
      <c r="O76" s="69" t="s">
        <v>356</v>
      </c>
      <c r="P76" s="12" t="str">
        <f>VLOOKUP(O76,Lista_Professores!$A$2:$B$203,2,FALSE)</f>
        <v>Andreia Andrade dos Santos</v>
      </c>
      <c r="Q76" s="70">
        <v>1106</v>
      </c>
      <c r="R76" s="12" t="str">
        <f t="shared" si="2"/>
        <v>5º Semestre - T01</v>
      </c>
      <c r="S76" s="12">
        <f t="shared" ref="S76:S80" si="7">I76/15</f>
        <v>4</v>
      </c>
      <c r="T76" s="12" t="s">
        <v>336</v>
      </c>
      <c r="U76" s="12"/>
      <c r="V76" s="12"/>
      <c r="W76" s="12"/>
      <c r="X76" s="12"/>
      <c r="Y76" s="12"/>
      <c r="Z76" s="12"/>
    </row>
    <row r="77" spans="1:26" ht="14.25" hidden="1" customHeight="1">
      <c r="A77" s="12" t="str">
        <f t="shared" si="0"/>
        <v>EN6º Semestre - T01</v>
      </c>
      <c r="B77" s="67" t="str">
        <f t="shared" si="1"/>
        <v>Curr2018CEC046T01</v>
      </c>
      <c r="C77" s="12" t="s">
        <v>31</v>
      </c>
      <c r="D77" s="12" t="s">
        <v>63</v>
      </c>
      <c r="E77" s="12" t="str">
        <f>VLOOKUP(CONCATENATE($C77,$D77),Curriculos!$A$2:$J$303,4,FALSE)</f>
        <v>ECONOMIA INTERNACIONAL I</v>
      </c>
      <c r="F77" s="5" t="str">
        <f>VLOOKUP(CONCATENATE($C77,$D77),Curriculos!$A$2:$J$303,5,FALSE)</f>
        <v>OB</v>
      </c>
      <c r="G77" s="5">
        <f>VLOOKUP(CONCATENATE($C77,$D77),Curriculos!$A$2:$J$303,6,FALSE)</f>
        <v>6</v>
      </c>
      <c r="H77" s="5" t="str">
        <f>VLOOKUP(CONCATENATE($C77,$D77),Curriculos!$A$2:$J$303,7,FALSE)</f>
        <v>T</v>
      </c>
      <c r="I77" s="5">
        <f>VLOOKUP(CONCATENATE($C77,$D77),Curriculos!$A$2:$J$303,8,FALSE)</f>
        <v>90</v>
      </c>
      <c r="J77" s="5">
        <f>VLOOKUP(CONCATENATE($C77,$D77),Curriculos!$A$2:$J$303,9,FALSE)</f>
        <v>5</v>
      </c>
      <c r="K77" s="68" t="s">
        <v>24</v>
      </c>
      <c r="L77" s="68" t="s">
        <v>354</v>
      </c>
      <c r="M77" s="68" t="s">
        <v>178</v>
      </c>
      <c r="N77" s="5" t="str">
        <f>VLOOKUP(CONCATENATE($C77,$D77),Curriculos!$A$2:$J$303,10,FALSE)</f>
        <v>DCEC</v>
      </c>
      <c r="O77" s="69"/>
      <c r="P77" s="12" t="e">
        <f>VLOOKUP(O77,Lista_Professores!$A$2:$B$203,2,FALSE)</f>
        <v>#N/A</v>
      </c>
      <c r="Q77" s="70"/>
      <c r="R77" s="12" t="str">
        <f t="shared" si="2"/>
        <v>6º Semestre - T01</v>
      </c>
      <c r="S77" s="12">
        <f t="shared" si="7"/>
        <v>6</v>
      </c>
      <c r="T77" s="12" t="s">
        <v>336</v>
      </c>
      <c r="U77" s="12" t="s">
        <v>355</v>
      </c>
      <c r="V77" s="12"/>
      <c r="W77" s="12"/>
      <c r="X77" s="12"/>
      <c r="Y77" s="12"/>
      <c r="Z77" s="12"/>
    </row>
    <row r="78" spans="1:26" ht="14.25" hidden="1" customHeight="1">
      <c r="A78" s="12" t="str">
        <f t="shared" si="0"/>
        <v>BN6º Semestre - T01</v>
      </c>
      <c r="B78" s="67" t="str">
        <f t="shared" si="1"/>
        <v>Curr2018CEC047T01</v>
      </c>
      <c r="C78" s="12" t="s">
        <v>31</v>
      </c>
      <c r="D78" s="12" t="s">
        <v>65</v>
      </c>
      <c r="E78" s="12" t="str">
        <f>VLOOKUP(CONCATENATE($C78,$D78),Curriculos!$A$2:$J$303,4,FALSE)</f>
        <v>ECONOMIA MONETÁRIA</v>
      </c>
      <c r="F78" s="5" t="str">
        <f>VLOOKUP(CONCATENATE($C78,$D78),Curriculos!$A$2:$J$303,5,FALSE)</f>
        <v>OB</v>
      </c>
      <c r="G78" s="5">
        <f>VLOOKUP(CONCATENATE($C78,$D78),Curriculos!$A$2:$J$303,6,FALSE)</f>
        <v>6</v>
      </c>
      <c r="H78" s="5" t="str">
        <f>VLOOKUP(CONCATENATE($C78,$D78),Curriculos!$A$2:$J$303,7,FALSE)</f>
        <v>TP</v>
      </c>
      <c r="I78" s="5">
        <f>VLOOKUP(CONCATENATE($C78,$D78),Curriculos!$A$2:$J$303,8,FALSE)</f>
        <v>90</v>
      </c>
      <c r="J78" s="5">
        <f>VLOOKUP(CONCATENATE($C78,$D78),Curriculos!$A$2:$J$303,9,FALSE)</f>
        <v>5</v>
      </c>
      <c r="K78" s="68" t="s">
        <v>24</v>
      </c>
      <c r="L78" s="68" t="s">
        <v>354</v>
      </c>
      <c r="M78" s="68" t="s">
        <v>188</v>
      </c>
      <c r="N78" s="5" t="str">
        <f>VLOOKUP(CONCATENATE($C78,$D78),Curriculos!$A$2:$J$303,10,FALSE)</f>
        <v>DCEC</v>
      </c>
      <c r="O78" s="69"/>
      <c r="P78" s="12" t="e">
        <f>VLOOKUP(O78,Lista_Professores!$A$2:$B$203,2,FALSE)</f>
        <v>#N/A</v>
      </c>
      <c r="Q78" s="70"/>
      <c r="R78" s="12" t="str">
        <f t="shared" si="2"/>
        <v>6º Semestre - T01</v>
      </c>
      <c r="S78" s="12">
        <f t="shared" si="7"/>
        <v>6</v>
      </c>
      <c r="T78" s="12" t="s">
        <v>336</v>
      </c>
      <c r="U78" s="12" t="s">
        <v>355</v>
      </c>
      <c r="V78" s="12"/>
      <c r="W78" s="12"/>
      <c r="X78" s="12"/>
      <c r="Y78" s="12"/>
      <c r="Z78" s="12"/>
    </row>
    <row r="79" spans="1:26" ht="14.25" hidden="1" customHeight="1">
      <c r="A79" s="12" t="str">
        <f t="shared" si="0"/>
        <v>CN6º Semestre - T01</v>
      </c>
      <c r="B79" s="67" t="str">
        <f t="shared" si="1"/>
        <v>Curr2018CEC048T01</v>
      </c>
      <c r="C79" s="12" t="s">
        <v>31</v>
      </c>
      <c r="D79" s="12" t="s">
        <v>66</v>
      </c>
      <c r="E79" s="12" t="str">
        <f>VLOOKUP(CONCATENATE($C79,$D79),Curriculos!$A$2:$J$303,4,FALSE)</f>
        <v>ECONOMIA REGIONAL E URBANA</v>
      </c>
      <c r="F79" s="5" t="str">
        <f>VLOOKUP(CONCATENATE($C79,$D79),Curriculos!$A$2:$J$303,5,FALSE)</f>
        <v>OB</v>
      </c>
      <c r="G79" s="5">
        <f>VLOOKUP(CONCATENATE($C79,$D79),Curriculos!$A$2:$J$303,6,FALSE)</f>
        <v>6</v>
      </c>
      <c r="H79" s="5" t="str">
        <f>VLOOKUP(CONCATENATE($C79,$D79),Curriculos!$A$2:$J$303,7,FALSE)</f>
        <v>TP</v>
      </c>
      <c r="I79" s="5">
        <f>VLOOKUP(CONCATENATE($C79,$D79),Curriculos!$A$2:$J$303,8,FALSE)</f>
        <v>90</v>
      </c>
      <c r="J79" s="5">
        <f>VLOOKUP(CONCATENATE($C79,$D79),Curriculos!$A$2:$J$303,9,FALSE)</f>
        <v>5</v>
      </c>
      <c r="K79" s="68" t="s">
        <v>24</v>
      </c>
      <c r="L79" s="68" t="s">
        <v>354</v>
      </c>
      <c r="M79" s="68" t="s">
        <v>160</v>
      </c>
      <c r="N79" s="5" t="str">
        <f>VLOOKUP(CONCATENATE($C79,$D79),Curriculos!$A$2:$J$303,10,FALSE)</f>
        <v>DCEC</v>
      </c>
      <c r="O79" s="69"/>
      <c r="P79" s="12" t="e">
        <f>VLOOKUP(O79,Lista_Professores!$A$2:$B$203,2,FALSE)</f>
        <v>#N/A</v>
      </c>
      <c r="Q79" s="70"/>
      <c r="R79" s="12" t="str">
        <f t="shared" si="2"/>
        <v>6º Semestre - T01</v>
      </c>
      <c r="S79" s="12">
        <f t="shared" si="7"/>
        <v>6</v>
      </c>
      <c r="T79" s="12" t="s">
        <v>336</v>
      </c>
      <c r="U79" s="12" t="s">
        <v>355</v>
      </c>
      <c r="V79" s="12"/>
      <c r="W79" s="12"/>
      <c r="X79" s="12"/>
      <c r="Y79" s="12"/>
      <c r="Z79" s="12"/>
    </row>
    <row r="80" spans="1:26" ht="14.25" customHeight="1">
      <c r="A80" s="12" t="str">
        <f t="shared" si="0"/>
        <v>DM7º Semestre - T02</v>
      </c>
      <c r="B80" s="67" t="str">
        <f t="shared" si="1"/>
        <v>Curr2018CEC049T02</v>
      </c>
      <c r="C80" s="12" t="s">
        <v>31</v>
      </c>
      <c r="D80" s="12" t="s">
        <v>62</v>
      </c>
      <c r="E80" s="12" t="str">
        <f>VLOOKUP(CONCATENATE($C80,$D80),Curriculos!$A$2:$J$303,4,FALSE)</f>
        <v>TÉCNICAS DE PESQUISA EM ECONOMIA II</v>
      </c>
      <c r="F80" s="5" t="str">
        <f>VLOOKUP(CONCATENATE($C80,$D80),Curriculos!$A$2:$J$303,5,FALSE)</f>
        <v>OB</v>
      </c>
      <c r="G80" s="5">
        <f>VLOOKUP(CONCATENATE($C80,$D80),Curriculos!$A$2:$J$303,6,FALSE)</f>
        <v>7</v>
      </c>
      <c r="H80" s="5" t="str">
        <f>VLOOKUP(CONCATENATE($C80,$D80),Curriculos!$A$2:$J$303,7,FALSE)</f>
        <v>TP</v>
      </c>
      <c r="I80" s="5">
        <f>VLOOKUP(CONCATENATE($C80,$D80),Curriculos!$A$2:$J$303,8,FALSE)</f>
        <v>90</v>
      </c>
      <c r="J80" s="5">
        <f>VLOOKUP(CONCATENATE($C80,$D80),Curriculos!$A$2:$J$303,9,FALSE)</f>
        <v>4</v>
      </c>
      <c r="K80" s="68" t="s">
        <v>29</v>
      </c>
      <c r="L80" s="68"/>
      <c r="M80" s="68" t="s">
        <v>182</v>
      </c>
      <c r="N80" s="5" t="str">
        <f>VLOOKUP(CONCATENATE($C80,$D80),Curriculos!$A$2:$J$303,10,FALSE)</f>
        <v>DCEC</v>
      </c>
      <c r="O80" s="69" t="s">
        <v>357</v>
      </c>
      <c r="P80" s="12" t="str">
        <f>VLOOKUP(O80,Lista_Professores!$A$2:$B$203,2,FALSE)</f>
        <v>Helga Dulce Passos</v>
      </c>
      <c r="Q80" s="70">
        <v>1106</v>
      </c>
      <c r="R80" s="12" t="str">
        <f t="shared" si="2"/>
        <v>7º Semestre - T02</v>
      </c>
      <c r="S80" s="12">
        <f t="shared" si="7"/>
        <v>6</v>
      </c>
      <c r="T80" s="12" t="s">
        <v>336</v>
      </c>
      <c r="U80" s="12"/>
      <c r="V80" s="12"/>
      <c r="W80" s="12"/>
      <c r="X80" s="12"/>
      <c r="Y80" s="12"/>
      <c r="Z80" s="12"/>
    </row>
    <row r="81" spans="1:26" ht="14.25" hidden="1" customHeight="1">
      <c r="A81" s="12" t="str">
        <f t="shared" si="0"/>
        <v xml:space="preserve">7º Semestre - </v>
      </c>
      <c r="B81" s="67" t="str">
        <f t="shared" si="1"/>
        <v>Curr2018CEC049</v>
      </c>
      <c r="C81" s="12" t="s">
        <v>31</v>
      </c>
      <c r="D81" s="12" t="s">
        <v>62</v>
      </c>
      <c r="E81" s="12" t="str">
        <f>VLOOKUP(CONCATENATE($C81,$D81),Curriculos!$A$2:$J$303,4,FALSE)</f>
        <v>TÉCNICAS DE PESQUISA EM ECONOMIA II</v>
      </c>
      <c r="F81" s="5" t="str">
        <f>VLOOKUP(CONCATENATE($C81,$D81),Curriculos!$A$2:$J$303,5,FALSE)</f>
        <v>OB</v>
      </c>
      <c r="G81" s="5">
        <f>VLOOKUP(CONCATENATE($C81,$D81),Curriculos!$A$2:$J$303,6,FALSE)</f>
        <v>7</v>
      </c>
      <c r="H81" s="5" t="str">
        <f>VLOOKUP(CONCATENATE($C81,$D81),Curriculos!$A$2:$J$303,7,FALSE)</f>
        <v>TP</v>
      </c>
      <c r="I81" s="5">
        <f>VLOOKUP(CONCATENATE($C81,$D81),Curriculos!$A$2:$J$303,8,FALSE)</f>
        <v>90</v>
      </c>
      <c r="J81" s="5">
        <f>VLOOKUP(CONCATENATE($C81,$D81),Curriculos!$A$2:$J$303,9,FALSE)</f>
        <v>4</v>
      </c>
      <c r="K81" s="68"/>
      <c r="L81" s="68"/>
      <c r="M81" s="68"/>
      <c r="N81" s="5" t="str">
        <f>VLOOKUP(CONCATENATE($C81,$D81),Curriculos!$A$2:$J$303,10,FALSE)</f>
        <v>DCEC</v>
      </c>
      <c r="O81" s="69"/>
      <c r="P81" s="12" t="e">
        <f>VLOOKUP(O81,Lista_Professores!$A$2:$B$203,2,FALSE)</f>
        <v>#N/A</v>
      </c>
      <c r="Q81" s="70"/>
      <c r="R81" s="12" t="str">
        <f t="shared" si="2"/>
        <v xml:space="preserve">7º Semestre - </v>
      </c>
      <c r="S81" s="12"/>
      <c r="T81" s="12"/>
      <c r="U81" s="12"/>
      <c r="V81" s="12"/>
      <c r="W81" s="12"/>
      <c r="X81" s="12"/>
      <c r="Y81" s="12"/>
      <c r="Z81" s="12"/>
    </row>
    <row r="82" spans="1:26" ht="14.25" hidden="1" customHeight="1">
      <c r="A82" s="12" t="str">
        <f t="shared" si="0"/>
        <v xml:space="preserve">7º Semestre - </v>
      </c>
      <c r="B82" s="67" t="str">
        <f t="shared" si="1"/>
        <v>Curr2018CEC049</v>
      </c>
      <c r="C82" s="12" t="s">
        <v>31</v>
      </c>
      <c r="D82" s="12" t="s">
        <v>62</v>
      </c>
      <c r="E82" s="12" t="str">
        <f>VLOOKUP(CONCATENATE($C82,$D82),Curriculos!$A$2:$J$303,4,FALSE)</f>
        <v>TÉCNICAS DE PESQUISA EM ECONOMIA II</v>
      </c>
      <c r="F82" s="5" t="str">
        <f>VLOOKUP(CONCATENATE($C82,$D82),Curriculos!$A$2:$J$303,5,FALSE)</f>
        <v>OB</v>
      </c>
      <c r="G82" s="5">
        <f>VLOOKUP(CONCATENATE($C82,$D82),Curriculos!$A$2:$J$303,6,FALSE)</f>
        <v>7</v>
      </c>
      <c r="H82" s="5" t="str">
        <f>VLOOKUP(CONCATENATE($C82,$D82),Curriculos!$A$2:$J$303,7,FALSE)</f>
        <v>TP</v>
      </c>
      <c r="I82" s="5">
        <f>VLOOKUP(CONCATENATE($C82,$D82),Curriculos!$A$2:$J$303,8,FALSE)</f>
        <v>90</v>
      </c>
      <c r="J82" s="5">
        <f>VLOOKUP(CONCATENATE($C82,$D82),Curriculos!$A$2:$J$303,9,FALSE)</f>
        <v>4</v>
      </c>
      <c r="K82" s="68"/>
      <c r="L82" s="68"/>
      <c r="M82" s="68"/>
      <c r="N82" s="5" t="str">
        <f>VLOOKUP(CONCATENATE($C82,$D82),Curriculos!$A$2:$J$303,10,FALSE)</f>
        <v>DCEC</v>
      </c>
      <c r="O82" s="69"/>
      <c r="P82" s="12" t="e">
        <f>VLOOKUP(O82,Lista_Professores!$A$2:$B$203,2,FALSE)</f>
        <v>#N/A</v>
      </c>
      <c r="Q82" s="70"/>
      <c r="R82" s="12" t="str">
        <f t="shared" si="2"/>
        <v xml:space="preserve">7º Semestre - </v>
      </c>
      <c r="S82" s="12">
        <f>I82/15</f>
        <v>6</v>
      </c>
      <c r="T82" s="12"/>
      <c r="U82" s="12"/>
      <c r="V82" s="12"/>
      <c r="W82" s="12"/>
      <c r="X82" s="12"/>
      <c r="Y82" s="12"/>
      <c r="Z82" s="12"/>
    </row>
    <row r="83" spans="1:26" ht="14.25" hidden="1" customHeight="1">
      <c r="A83" s="12" t="str">
        <f t="shared" si="0"/>
        <v xml:space="preserve">6º Semestre - </v>
      </c>
      <c r="B83" s="67" t="str">
        <f t="shared" si="1"/>
        <v>Curr2018CEC050</v>
      </c>
      <c r="C83" s="12" t="s">
        <v>31</v>
      </c>
      <c r="D83" s="12" t="s">
        <v>77</v>
      </c>
      <c r="E83" s="12" t="str">
        <f>VLOOKUP(CONCATENATE($C83,$D83),Curriculos!$A$2:$J$303,4,FALSE)</f>
        <v>TEORIA MACROECONÔMICA III</v>
      </c>
      <c r="F83" s="5" t="str">
        <f>VLOOKUP(CONCATENATE($C83,$D83),Curriculos!$A$2:$J$303,5,FALSE)</f>
        <v>OB</v>
      </c>
      <c r="G83" s="5">
        <f>VLOOKUP(CONCATENATE($C83,$D83),Curriculos!$A$2:$J$303,6,FALSE)</f>
        <v>6</v>
      </c>
      <c r="H83" s="5" t="str">
        <f>VLOOKUP(CONCATENATE($C83,$D83),Curriculos!$A$2:$J$303,7,FALSE)</f>
        <v>TP</v>
      </c>
      <c r="I83" s="5">
        <f>VLOOKUP(CONCATENATE($C83,$D83),Curriculos!$A$2:$J$303,8,FALSE)</f>
        <v>60</v>
      </c>
      <c r="J83" s="5">
        <f>VLOOKUP(CONCATENATE($C83,$D83),Curriculos!$A$2:$J$303,9,FALSE)</f>
        <v>4</v>
      </c>
      <c r="K83" s="68"/>
      <c r="L83" s="68"/>
      <c r="M83" s="68"/>
      <c r="N83" s="5" t="str">
        <f>VLOOKUP(CONCATENATE($C83,$D83),Curriculos!$A$2:$J$303,10,FALSE)</f>
        <v>DCEC</v>
      </c>
      <c r="O83" s="69"/>
      <c r="P83" s="12" t="e">
        <f>VLOOKUP(O83,Lista_Professores!$A$2:$B$203,2,FALSE)</f>
        <v>#N/A</v>
      </c>
      <c r="Q83" s="70"/>
      <c r="R83" s="12" t="str">
        <f t="shared" si="2"/>
        <v xml:space="preserve">6º Semestre - </v>
      </c>
      <c r="S83" s="12"/>
      <c r="T83" s="12"/>
      <c r="U83" s="12"/>
      <c r="V83" s="12"/>
      <c r="W83" s="12"/>
      <c r="X83" s="12"/>
      <c r="Y83" s="12"/>
      <c r="Z83" s="12"/>
    </row>
    <row r="84" spans="1:26" ht="14.25" customHeight="1">
      <c r="A84" s="12" t="str">
        <f t="shared" si="0"/>
        <v>AM6º Semestre - T02</v>
      </c>
      <c r="B84" s="67" t="str">
        <f t="shared" si="1"/>
        <v>Curr2023MCEC050T02</v>
      </c>
      <c r="C84" s="12" t="s">
        <v>25</v>
      </c>
      <c r="D84" s="12" t="s">
        <v>77</v>
      </c>
      <c r="E84" s="12" t="str">
        <f>VLOOKUP(CONCATENATE($C84,$D84),Curriculos!$A$2:$J$303,4,FALSE)</f>
        <v>TEORIA MACROECONÔMICA III</v>
      </c>
      <c r="F84" s="5" t="str">
        <f>VLOOKUP(CONCATENATE($C84,$D84),Curriculos!$A$2:$J$303,5,FALSE)</f>
        <v>OB</v>
      </c>
      <c r="G84" s="5">
        <f>VLOOKUP(CONCATENATE($C84,$D84),Curriculos!$A$2:$J$303,6,FALSE)</f>
        <v>6</v>
      </c>
      <c r="H84" s="5" t="str">
        <f>VLOOKUP(CONCATENATE($C84,$D84),Curriculos!$A$2:$J$303,7,FALSE)</f>
        <v>T</v>
      </c>
      <c r="I84" s="5">
        <f>VLOOKUP(CONCATENATE($C84,$D84),Curriculos!$A$2:$J$303,8,FALSE)</f>
        <v>60</v>
      </c>
      <c r="J84" s="5">
        <f>VLOOKUP(CONCATENATE($C84,$D84),Curriculos!$A$2:$J$303,9,FALSE)</f>
        <v>4</v>
      </c>
      <c r="K84" s="68" t="s">
        <v>29</v>
      </c>
      <c r="L84" s="69" t="s">
        <v>338</v>
      </c>
      <c r="M84" s="68" t="s">
        <v>167</v>
      </c>
      <c r="N84" s="5" t="str">
        <f>VLOOKUP(CONCATENATE($C84,$D84),Curriculos!$A$2:$J$303,10,FALSE)</f>
        <v>DCEC</v>
      </c>
      <c r="O84" s="69" t="s">
        <v>358</v>
      </c>
      <c r="P84" s="12" t="str">
        <f>VLOOKUP(O84,Lista_Professores!$A$2:$B$203,2,FALSE)</f>
        <v>Marianne Costa Oliveira</v>
      </c>
      <c r="Q84" s="70">
        <v>1108</v>
      </c>
      <c r="R84" s="12" t="str">
        <f t="shared" si="2"/>
        <v>6º Semestre - T02</v>
      </c>
      <c r="S84" s="12">
        <f t="shared" ref="S84:S90" si="8">I84/15</f>
        <v>4</v>
      </c>
      <c r="T84" s="12" t="s">
        <v>336</v>
      </c>
      <c r="U84" s="12"/>
      <c r="V84" s="12"/>
      <c r="W84" s="12"/>
      <c r="X84" s="12"/>
      <c r="Y84" s="12"/>
      <c r="Z84" s="12"/>
    </row>
    <row r="85" spans="1:26" ht="14.25" customHeight="1">
      <c r="A85" s="12" t="str">
        <f t="shared" si="0"/>
        <v>DN6º Semestre - T01</v>
      </c>
      <c r="B85" s="67" t="str">
        <f t="shared" si="1"/>
        <v>Curr2023NCEC050T01</v>
      </c>
      <c r="C85" s="12" t="s">
        <v>22</v>
      </c>
      <c r="D85" s="12" t="s">
        <v>77</v>
      </c>
      <c r="E85" s="12" t="str">
        <f>VLOOKUP(CONCATENATE($C85,$D85),Curriculos!$A$2:$J$303,4,FALSE)</f>
        <v>TEORIA MACROECONÔMICA III</v>
      </c>
      <c r="F85" s="5" t="str">
        <f>VLOOKUP(CONCATENATE($C85,$D85),Curriculos!$A$2:$J$303,5,FALSE)</f>
        <v>OB</v>
      </c>
      <c r="G85" s="5">
        <f>VLOOKUP(CONCATENATE($C85,$D85),Curriculos!$A$2:$J$303,6,FALSE)</f>
        <v>6</v>
      </c>
      <c r="H85" s="5" t="str">
        <f>VLOOKUP(CONCATENATE($C85,$D85),Curriculos!$A$2:$J$303,7,FALSE)</f>
        <v>T</v>
      </c>
      <c r="I85" s="5">
        <f>VLOOKUP(CONCATENATE($C85,$D85),Curriculos!$A$2:$J$303,8,FALSE)</f>
        <v>60</v>
      </c>
      <c r="J85" s="5">
        <f>VLOOKUP(CONCATENATE($C85,$D85),Curriculos!$A$2:$J$303,9,FALSE)</f>
        <v>4</v>
      </c>
      <c r="K85" s="68" t="s">
        <v>24</v>
      </c>
      <c r="L85" s="68"/>
      <c r="M85" s="68" t="s">
        <v>195</v>
      </c>
      <c r="N85" s="5" t="str">
        <f>VLOOKUP(CONCATENATE($C85,$D85),Curriculos!$A$2:$J$303,10,FALSE)</f>
        <v>DCEC</v>
      </c>
      <c r="O85" s="69" t="s">
        <v>358</v>
      </c>
      <c r="P85" s="12" t="str">
        <f>VLOOKUP(O85,Lista_Professores!$A$2:$B$203,2,FALSE)</f>
        <v>Marianne Costa Oliveira</v>
      </c>
      <c r="Q85" s="70">
        <v>1104</v>
      </c>
      <c r="R85" s="12" t="str">
        <f t="shared" si="2"/>
        <v>6º Semestre - T01</v>
      </c>
      <c r="S85" s="12">
        <f t="shared" si="8"/>
        <v>4</v>
      </c>
      <c r="T85" s="12" t="s">
        <v>336</v>
      </c>
      <c r="U85" s="12"/>
      <c r="V85" s="12"/>
      <c r="W85" s="12"/>
      <c r="X85" s="12"/>
      <c r="Y85" s="12"/>
      <c r="Z85" s="12"/>
    </row>
    <row r="86" spans="1:26" ht="14.25" customHeight="1">
      <c r="A86" s="12" t="str">
        <f t="shared" si="0"/>
        <v>AM7º Semestre - T02</v>
      </c>
      <c r="B86" s="67" t="str">
        <f t="shared" si="1"/>
        <v>Curr2018CEC051T02</v>
      </c>
      <c r="C86" s="12" t="s">
        <v>31</v>
      </c>
      <c r="D86" s="12" t="s">
        <v>32</v>
      </c>
      <c r="E86" s="12" t="str">
        <f>VLOOKUP(CONCATENATE($C86,$D86),Curriculos!$A$2:$J$303,4,FALSE)</f>
        <v>DESENVOLVIMENTO SOCIOECONÔMICO</v>
      </c>
      <c r="F86" s="5" t="str">
        <f>VLOOKUP(CONCATENATE($C86,$D86),Curriculos!$A$2:$J$303,5,FALSE)</f>
        <v>OB</v>
      </c>
      <c r="G86" s="5">
        <f>VLOOKUP(CONCATENATE($C86,$D86),Curriculos!$A$2:$J$303,6,FALSE)</f>
        <v>7</v>
      </c>
      <c r="H86" s="5" t="str">
        <f>VLOOKUP(CONCATENATE($C86,$D86),Curriculos!$A$2:$J$303,7,FALSE)</f>
        <v>T</v>
      </c>
      <c r="I86" s="5">
        <f>VLOOKUP(CONCATENATE($C86,$D86),Curriculos!$A$2:$J$303,8,FALSE)</f>
        <v>90</v>
      </c>
      <c r="J86" s="5">
        <f>VLOOKUP(CONCATENATE($C86,$D86),Curriculos!$A$2:$J$303,9,FALSE)</f>
        <v>5</v>
      </c>
      <c r="K86" s="68" t="s">
        <v>29</v>
      </c>
      <c r="L86" s="68"/>
      <c r="M86" s="68" t="s">
        <v>167</v>
      </c>
      <c r="N86" s="5" t="str">
        <f>VLOOKUP(CONCATENATE($C86,$D86),Curriculos!$A$2:$J$303,10,FALSE)</f>
        <v>DCEC</v>
      </c>
      <c r="O86" s="69" t="s">
        <v>359</v>
      </c>
      <c r="P86" s="12" t="str">
        <f>VLOOKUP(O86,Lista_Professores!$A$2:$B$203,2,FALSE)</f>
        <v>Aline Conceição Souza</v>
      </c>
      <c r="Q86" s="14">
        <v>1106</v>
      </c>
      <c r="R86" s="12" t="str">
        <f t="shared" si="2"/>
        <v>7º Semestre - T02</v>
      </c>
      <c r="S86" s="12">
        <f t="shared" si="8"/>
        <v>6</v>
      </c>
      <c r="T86" s="12" t="s">
        <v>336</v>
      </c>
      <c r="U86" s="12"/>
      <c r="V86" s="12"/>
      <c r="W86" s="12"/>
      <c r="X86" s="12"/>
      <c r="Y86" s="12"/>
      <c r="Z86" s="12"/>
    </row>
    <row r="87" spans="1:26" ht="14.25" hidden="1" customHeight="1">
      <c r="A87" s="12" t="str">
        <f t="shared" si="0"/>
        <v>DM7º Semestre - T02</v>
      </c>
      <c r="B87" s="67" t="str">
        <f t="shared" si="1"/>
        <v>Curr2018CEC052T02</v>
      </c>
      <c r="C87" s="12" t="s">
        <v>31</v>
      </c>
      <c r="D87" s="12" t="s">
        <v>73</v>
      </c>
      <c r="E87" s="12" t="str">
        <f>VLOOKUP(CONCATENATE($C87,$D87),Curriculos!$A$2:$J$303,4,FALSE)</f>
        <v>ECONOMIA INTERNACIONAL II</v>
      </c>
      <c r="F87" s="5" t="str">
        <f>VLOOKUP(CONCATENATE($C87,$D87),Curriculos!$A$2:$J$303,5,FALSE)</f>
        <v>OB</v>
      </c>
      <c r="G87" s="5">
        <f>VLOOKUP(CONCATENATE($C87,$D87),Curriculos!$A$2:$J$303,6,FALSE)</f>
        <v>7</v>
      </c>
      <c r="H87" s="5" t="str">
        <f>VLOOKUP(CONCATENATE($C87,$D87),Curriculos!$A$2:$J$303,7,FALSE)</f>
        <v>TP</v>
      </c>
      <c r="I87" s="5">
        <f>VLOOKUP(CONCATENATE($C87,$D87),Curriculos!$A$2:$J$303,8,FALSE)</f>
        <v>90</v>
      </c>
      <c r="J87" s="5">
        <f>VLOOKUP(CONCATENATE($C87,$D87),Curriculos!$A$2:$J$303,9,FALSE)</f>
        <v>5</v>
      </c>
      <c r="K87" s="68" t="s">
        <v>29</v>
      </c>
      <c r="L87" s="68" t="s">
        <v>354</v>
      </c>
      <c r="M87" s="68" t="s">
        <v>182</v>
      </c>
      <c r="N87" s="5" t="str">
        <f>VLOOKUP(CONCATENATE($C87,$D87),Curriculos!$A$2:$J$303,10,FALSE)</f>
        <v>DCEC</v>
      </c>
      <c r="O87" s="69"/>
      <c r="P87" s="12" t="e">
        <f>VLOOKUP(O87,Lista_Professores!$A$2:$B$203,2,FALSE)</f>
        <v>#N/A</v>
      </c>
      <c r="Q87" s="70"/>
      <c r="R87" s="12" t="str">
        <f t="shared" si="2"/>
        <v>7º Semestre - T02</v>
      </c>
      <c r="S87" s="12">
        <f t="shared" si="8"/>
        <v>6</v>
      </c>
      <c r="T87" s="12" t="s">
        <v>336</v>
      </c>
      <c r="U87" s="12" t="s">
        <v>355</v>
      </c>
      <c r="V87" s="12"/>
      <c r="W87" s="12"/>
      <c r="X87" s="12"/>
      <c r="Y87" s="12"/>
      <c r="Z87" s="12"/>
    </row>
    <row r="88" spans="1:26" ht="14.25" customHeight="1">
      <c r="A88" s="12" t="str">
        <f t="shared" si="0"/>
        <v>AN8º Semestre - T01</v>
      </c>
      <c r="B88" s="67" t="str">
        <f t="shared" si="1"/>
        <v>Curr2018CEC053T01</v>
      </c>
      <c r="C88" s="12" t="s">
        <v>31</v>
      </c>
      <c r="D88" s="12" t="s">
        <v>50</v>
      </c>
      <c r="E88" s="12" t="str">
        <f>VLOOKUP(CONCATENATE($C88,$D88),Curriculos!$A$2:$J$303,4,FALSE)</f>
        <v>PESQUISA APLICADA À ECONOMIA I</v>
      </c>
      <c r="F88" s="5" t="str">
        <f>VLOOKUP(CONCATENATE($C88,$D88),Curriculos!$A$2:$J$303,5,FALSE)</f>
        <v>OB</v>
      </c>
      <c r="G88" s="5">
        <f>VLOOKUP(CONCATENATE($C88,$D88),Curriculos!$A$2:$J$303,6,FALSE)</f>
        <v>8</v>
      </c>
      <c r="H88" s="5" t="str">
        <f>VLOOKUP(CONCATENATE($C88,$D88),Curriculos!$A$2:$J$303,7,FALSE)</f>
        <v>T</v>
      </c>
      <c r="I88" s="5">
        <f>VLOOKUP(CONCATENATE($C88,$D88),Curriculos!$A$2:$J$303,8,FALSE)</f>
        <v>120</v>
      </c>
      <c r="J88" s="5">
        <f>VLOOKUP(CONCATENATE($C88,$D88),Curriculos!$A$2:$J$303,9,FALSE)</f>
        <v>5</v>
      </c>
      <c r="K88" s="68" t="s">
        <v>24</v>
      </c>
      <c r="L88" s="68"/>
      <c r="M88" s="68" t="s">
        <v>191</v>
      </c>
      <c r="N88" s="5" t="str">
        <f>VLOOKUP(CONCATENATE($C88,$D88),Curriculos!$A$2:$J$303,10,FALSE)</f>
        <v>DCEC</v>
      </c>
      <c r="O88" s="69" t="s">
        <v>360</v>
      </c>
      <c r="P88" s="12" t="str">
        <f>VLOOKUP(O88,Lista_Professores!$A$2:$B$203,2,FALSE)</f>
        <v>Angye Cássia Noia</v>
      </c>
      <c r="Q88" s="70">
        <v>1105</v>
      </c>
      <c r="R88" s="12" t="str">
        <f t="shared" si="2"/>
        <v>8º Semestre - T01</v>
      </c>
      <c r="S88" s="12">
        <f t="shared" si="8"/>
        <v>8</v>
      </c>
      <c r="T88" s="12" t="s">
        <v>336</v>
      </c>
      <c r="U88" s="12" t="s">
        <v>361</v>
      </c>
      <c r="V88" s="12"/>
      <c r="W88" s="12"/>
      <c r="X88" s="12"/>
      <c r="Y88" s="12"/>
      <c r="Z88" s="12"/>
    </row>
    <row r="89" spans="1:26" ht="14.25" customHeight="1">
      <c r="A89" s="12" t="str">
        <f t="shared" si="0"/>
        <v>AN8º Semestre - T03</v>
      </c>
      <c r="B89" s="67" t="str">
        <f t="shared" si="1"/>
        <v>Curr2018CEC053T03</v>
      </c>
      <c r="C89" s="12" t="s">
        <v>31</v>
      </c>
      <c r="D89" s="12" t="s">
        <v>50</v>
      </c>
      <c r="E89" s="12" t="str">
        <f>VLOOKUP(CONCATENATE($C89,$D89),Curriculos!$A$2:$J$303,4,FALSE)</f>
        <v>PESQUISA APLICADA À ECONOMIA I</v>
      </c>
      <c r="F89" s="5" t="str">
        <f>VLOOKUP(CONCATENATE($C89,$D89),Curriculos!$A$2:$J$303,5,FALSE)</f>
        <v>OB</v>
      </c>
      <c r="G89" s="5">
        <f>VLOOKUP(CONCATENATE($C89,$D89),Curriculos!$A$2:$J$303,6,FALSE)</f>
        <v>8</v>
      </c>
      <c r="H89" s="5" t="str">
        <f>VLOOKUP(CONCATENATE($C89,$D89),Curriculos!$A$2:$J$303,7,FALSE)</f>
        <v>T</v>
      </c>
      <c r="I89" s="5">
        <f>VLOOKUP(CONCATENATE($C89,$D89),Curriculos!$A$2:$J$303,8,FALSE)</f>
        <v>120</v>
      </c>
      <c r="J89" s="5">
        <f>VLOOKUP(CONCATENATE($C89,$D89),Curriculos!$A$2:$J$303,9,FALSE)</f>
        <v>5</v>
      </c>
      <c r="K89" s="68" t="s">
        <v>40</v>
      </c>
      <c r="L89" s="68"/>
      <c r="M89" s="68" t="s">
        <v>191</v>
      </c>
      <c r="N89" s="5" t="str">
        <f>VLOOKUP(CONCATENATE($C89,$D89),Curriculos!$A$2:$J$303,10,FALSE)</f>
        <v>DCEC</v>
      </c>
      <c r="O89" s="69" t="s">
        <v>357</v>
      </c>
      <c r="P89" s="12" t="str">
        <f>VLOOKUP(O89,Lista_Professores!$A$2:$B$203,2,FALSE)</f>
        <v>Helga Dulce Passos</v>
      </c>
      <c r="Q89" s="70">
        <v>1112</v>
      </c>
      <c r="R89" s="12" t="str">
        <f t="shared" si="2"/>
        <v>8º Semestre - T03</v>
      </c>
      <c r="S89" s="12">
        <f t="shared" si="8"/>
        <v>8</v>
      </c>
      <c r="T89" s="12" t="s">
        <v>336</v>
      </c>
      <c r="U89" s="12" t="s">
        <v>362</v>
      </c>
      <c r="V89" s="12"/>
      <c r="W89" s="12"/>
      <c r="X89" s="12"/>
      <c r="Y89" s="12"/>
      <c r="Z89" s="12"/>
    </row>
    <row r="90" spans="1:26" ht="14.25" customHeight="1">
      <c r="A90" s="12" t="str">
        <f t="shared" si="0"/>
        <v>FM9º Semestre - T02</v>
      </c>
      <c r="B90" s="67" t="str">
        <f t="shared" si="1"/>
        <v>Curr2018CEC054T02</v>
      </c>
      <c r="C90" s="5" t="s">
        <v>31</v>
      </c>
      <c r="D90" s="12" t="s">
        <v>89</v>
      </c>
      <c r="E90" s="12" t="str">
        <f>VLOOKUP(CONCATENATE($C90,$D90),Curriculos!$A$2:$J$303,4,FALSE)</f>
        <v>CONDUTA PROFISSIONAL DO ECONOMISTA</v>
      </c>
      <c r="F90" s="5" t="str">
        <f>VLOOKUP(CONCATENATE($C90,$D90),Curriculos!$A$2:$J$303,5,FALSE)</f>
        <v>OB</v>
      </c>
      <c r="G90" s="5">
        <f>VLOOKUP(CONCATENATE($C90,$D90),Curriculos!$A$2:$J$303,6,FALSE)</f>
        <v>9</v>
      </c>
      <c r="H90" s="5" t="str">
        <f>VLOOKUP(CONCATENATE($C90,$D90),Curriculos!$A$2:$J$303,7,FALSE)</f>
        <v>T</v>
      </c>
      <c r="I90" s="5">
        <f>VLOOKUP(CONCATENATE($C90,$D90),Curriculos!$A$2:$J$303,8,FALSE)</f>
        <v>30</v>
      </c>
      <c r="J90" s="5">
        <f>VLOOKUP(CONCATENATE($C90,$D90),Curriculos!$A$2:$J$303,9,FALSE)</f>
        <v>2</v>
      </c>
      <c r="K90" s="68" t="s">
        <v>29</v>
      </c>
      <c r="L90" s="68"/>
      <c r="M90" s="68" t="s">
        <v>202</v>
      </c>
      <c r="N90" s="5" t="str">
        <f>VLOOKUP(CONCATENATE($C90,$D90),Curriculos!$A$2:$J$303,10,FALSE)</f>
        <v>DCEC</v>
      </c>
      <c r="O90" s="69" t="s">
        <v>363</v>
      </c>
      <c r="P90" s="12" t="str">
        <f>VLOOKUP(O90,Lista_Professores!$A$2:$B$203,2,FALSE)</f>
        <v>Sócrates Guzman</v>
      </c>
      <c r="Q90" s="70">
        <v>1107</v>
      </c>
      <c r="R90" s="12" t="str">
        <f t="shared" si="2"/>
        <v>9º Semestre - T02</v>
      </c>
      <c r="S90" s="12">
        <f t="shared" si="8"/>
        <v>2</v>
      </c>
      <c r="T90" s="12" t="s">
        <v>336</v>
      </c>
      <c r="U90" s="12"/>
      <c r="V90" s="12"/>
      <c r="W90" s="12"/>
      <c r="X90" s="12"/>
      <c r="Y90" s="12"/>
      <c r="Z90" s="12"/>
    </row>
    <row r="91" spans="1:26" ht="14.25" hidden="1" customHeight="1">
      <c r="A91" s="12" t="str">
        <f t="shared" si="0"/>
        <v xml:space="preserve">9º Semestre - </v>
      </c>
      <c r="B91" s="67" t="str">
        <f t="shared" si="1"/>
        <v>Curr2023MCEC054</v>
      </c>
      <c r="C91" s="5" t="s">
        <v>25</v>
      </c>
      <c r="D91" s="12" t="s">
        <v>89</v>
      </c>
      <c r="E91" s="12" t="str">
        <f>VLOOKUP(CONCATENATE($C91,$D91),Curriculos!$A$2:$J$303,4,FALSE)</f>
        <v>CONDUTA PROFISSIONAL DO ECONOMISTA</v>
      </c>
      <c r="F91" s="5" t="str">
        <f>VLOOKUP(CONCATENATE($C91,$D91),Curriculos!$A$2:$J$303,5,FALSE)</f>
        <v>OB</v>
      </c>
      <c r="G91" s="5">
        <f>VLOOKUP(CONCATENATE($C91,$D91),Curriculos!$A$2:$J$303,6,FALSE)</f>
        <v>9</v>
      </c>
      <c r="H91" s="5" t="str">
        <f>VLOOKUP(CONCATENATE($C91,$D91),Curriculos!$A$2:$J$303,7,FALSE)</f>
        <v>T</v>
      </c>
      <c r="I91" s="5">
        <f>VLOOKUP(CONCATENATE($C91,$D91),Curriculos!$A$2:$J$303,8,FALSE)</f>
        <v>30</v>
      </c>
      <c r="J91" s="5">
        <f>VLOOKUP(CONCATENATE($C91,$D91),Curriculos!$A$2:$J$303,9,FALSE)</f>
        <v>2</v>
      </c>
      <c r="K91" s="68"/>
      <c r="L91" s="68"/>
      <c r="M91" s="68"/>
      <c r="N91" s="5" t="str">
        <f>VLOOKUP(CONCATENATE($C91,$D91),Curriculos!$A$2:$J$303,10,FALSE)</f>
        <v>DCEC</v>
      </c>
      <c r="O91" s="69"/>
      <c r="P91" s="12" t="e">
        <f>VLOOKUP(O91,Lista_Professores!$A$2:$B$203,2,FALSE)</f>
        <v>#N/A</v>
      </c>
      <c r="Q91" s="70"/>
      <c r="R91" s="12" t="str">
        <f t="shared" si="2"/>
        <v xml:space="preserve">9º Semestre - </v>
      </c>
      <c r="S91" s="12"/>
      <c r="T91" s="12"/>
      <c r="U91" s="12"/>
      <c r="V91" s="12"/>
      <c r="W91" s="12"/>
      <c r="X91" s="12"/>
      <c r="Y91" s="12"/>
      <c r="Z91" s="12"/>
    </row>
    <row r="92" spans="1:26" ht="14.25" hidden="1" customHeight="1">
      <c r="A92" s="12" t="str">
        <f t="shared" si="0"/>
        <v xml:space="preserve">9º Semestre - </v>
      </c>
      <c r="B92" s="67" t="str">
        <f t="shared" si="1"/>
        <v>Curr2023NCEC054</v>
      </c>
      <c r="C92" s="5" t="s">
        <v>22</v>
      </c>
      <c r="D92" s="12" t="s">
        <v>89</v>
      </c>
      <c r="E92" s="12" t="str">
        <f>VLOOKUP(CONCATENATE($C92,$D92),Curriculos!$A$2:$J$303,4,FALSE)</f>
        <v>CONDUTA PROFISSIONAL DO ECONOMISTA</v>
      </c>
      <c r="F92" s="5" t="str">
        <f>VLOOKUP(CONCATENATE($C92,$D92),Curriculos!$A$2:$J$303,5,FALSE)</f>
        <v>OB</v>
      </c>
      <c r="G92" s="5">
        <f>VLOOKUP(CONCATENATE($C92,$D92),Curriculos!$A$2:$J$303,6,FALSE)</f>
        <v>9</v>
      </c>
      <c r="H92" s="5" t="str">
        <f>VLOOKUP(CONCATENATE($C92,$D92),Curriculos!$A$2:$J$303,7,FALSE)</f>
        <v>T</v>
      </c>
      <c r="I92" s="5">
        <f>VLOOKUP(CONCATENATE($C92,$D92),Curriculos!$A$2:$J$303,8,FALSE)</f>
        <v>30</v>
      </c>
      <c r="J92" s="5">
        <f>VLOOKUP(CONCATENATE($C92,$D92),Curriculos!$A$2:$J$303,9,FALSE)</f>
        <v>2</v>
      </c>
      <c r="K92" s="68"/>
      <c r="L92" s="68"/>
      <c r="M92" s="68"/>
      <c r="N92" s="5" t="str">
        <f>VLOOKUP(CONCATENATE($C92,$D92),Curriculos!$A$2:$J$303,10,FALSE)</f>
        <v>DCEC</v>
      </c>
      <c r="O92" s="69"/>
      <c r="P92" s="12" t="e">
        <f>VLOOKUP(O92,Lista_Professores!$A$2:$B$203,2,FALSE)</f>
        <v>#N/A</v>
      </c>
      <c r="Q92" s="70"/>
      <c r="R92" s="12" t="str">
        <f t="shared" si="2"/>
        <v xml:space="preserve">9º Semestre - </v>
      </c>
      <c r="S92" s="12"/>
      <c r="T92" s="12"/>
      <c r="U92" s="12"/>
      <c r="V92" s="12"/>
      <c r="W92" s="12"/>
      <c r="X92" s="12"/>
      <c r="Y92" s="12"/>
      <c r="Z92" s="12"/>
    </row>
    <row r="93" spans="1:26" ht="14.25" customHeight="1">
      <c r="A93" s="12" t="str">
        <f t="shared" si="0"/>
        <v>BN8º Semestre - T01</v>
      </c>
      <c r="B93" s="67" t="str">
        <f t="shared" si="1"/>
        <v>Curr2018CEC055T01</v>
      </c>
      <c r="C93" s="12" t="s">
        <v>31</v>
      </c>
      <c r="D93" s="12" t="s">
        <v>64</v>
      </c>
      <c r="E93" s="12" t="str">
        <f>VLOOKUP(CONCATENATE($C93,$D93),Curriculos!$A$2:$J$303,4,FALSE)</f>
        <v>ELABORAÇÃO E ANÁLISE DE PROJETOS</v>
      </c>
      <c r="F93" s="5" t="str">
        <f>VLOOKUP(CONCATENATE($C93,$D93),Curriculos!$A$2:$J$303,5,FALSE)</f>
        <v>OB</v>
      </c>
      <c r="G93" s="5">
        <f>VLOOKUP(CONCATENATE($C93,$D93),Curriculos!$A$2:$J$303,6,FALSE)</f>
        <v>8</v>
      </c>
      <c r="H93" s="5" t="str">
        <f>VLOOKUP(CONCATENATE($C93,$D93),Curriculos!$A$2:$J$303,7,FALSE)</f>
        <v>T</v>
      </c>
      <c r="I93" s="5">
        <f>VLOOKUP(CONCATENATE($C93,$D93),Curriculos!$A$2:$J$303,8,FALSE)</f>
        <v>120</v>
      </c>
      <c r="J93" s="5">
        <f>VLOOKUP(CONCATENATE($C93,$D93),Curriculos!$A$2:$J$303,9,FALSE)</f>
        <v>5</v>
      </c>
      <c r="K93" s="68" t="s">
        <v>24</v>
      </c>
      <c r="L93" s="68"/>
      <c r="M93" s="68" t="s">
        <v>188</v>
      </c>
      <c r="N93" s="5" t="str">
        <f>VLOOKUP(CONCATENATE($C93,$D93),Curriculos!$A$2:$J$303,10,FALSE)</f>
        <v>DCEC</v>
      </c>
      <c r="O93" s="69" t="s">
        <v>339</v>
      </c>
      <c r="P93" s="12" t="str">
        <f>VLOOKUP(O93,Lista_Professores!$A$2:$B$203,2,FALSE)</f>
        <v>Natânia Silva Ferreira</v>
      </c>
      <c r="Q93" s="70">
        <v>1106</v>
      </c>
      <c r="R93" s="12" t="str">
        <f t="shared" si="2"/>
        <v>8º Semestre - T01</v>
      </c>
      <c r="S93" s="12">
        <f t="shared" ref="S93:S94" si="9">I93/15</f>
        <v>8</v>
      </c>
      <c r="T93" s="12" t="s">
        <v>336</v>
      </c>
      <c r="U93" s="12"/>
      <c r="V93" s="12"/>
      <c r="W93" s="12"/>
      <c r="X93" s="12"/>
      <c r="Y93" s="12"/>
      <c r="Z93" s="12"/>
    </row>
    <row r="94" spans="1:26" ht="14.25" customHeight="1">
      <c r="A94" s="12" t="str">
        <f t="shared" si="0"/>
        <v>CN9º Semestre - T01</v>
      </c>
      <c r="B94" s="67" t="str">
        <f t="shared" si="1"/>
        <v>Curr2018CEC056T01</v>
      </c>
      <c r="C94" s="5" t="s">
        <v>31</v>
      </c>
      <c r="D94" s="12" t="s">
        <v>51</v>
      </c>
      <c r="E94" s="12" t="str">
        <f>VLOOKUP(CONCATENATE($C94,$D94),Curriculos!$A$2:$J$303,4,FALSE)</f>
        <v>PESQUISA APLICADA À ECONOMIA II</v>
      </c>
      <c r="F94" s="5" t="str">
        <f>VLOOKUP(CONCATENATE($C94,$D94),Curriculos!$A$2:$J$303,5,FALSE)</f>
        <v>OB</v>
      </c>
      <c r="G94" s="5">
        <f>VLOOKUP(CONCATENATE($C94,$D94),Curriculos!$A$2:$J$303,6,FALSE)</f>
        <v>9</v>
      </c>
      <c r="H94" s="5" t="str">
        <f>VLOOKUP(CONCATENATE($C94,$D94),Curriculos!$A$2:$J$303,7,FALSE)</f>
        <v>T</v>
      </c>
      <c r="I94" s="5">
        <f>VLOOKUP(CONCATENATE($C94,$D94),Curriculos!$A$2:$J$303,8,FALSE)</f>
        <v>120</v>
      </c>
      <c r="J94" s="5">
        <f>VLOOKUP(CONCATENATE($C94,$D94),Curriculos!$A$2:$J$303,9,FALSE)</f>
        <v>5</v>
      </c>
      <c r="K94" s="68" t="s">
        <v>24</v>
      </c>
      <c r="L94" s="68"/>
      <c r="M94" s="68" t="s">
        <v>160</v>
      </c>
      <c r="N94" s="5" t="str">
        <f>VLOOKUP(CONCATENATE($C94,$D94),Curriculos!$A$2:$J$303,10,FALSE)</f>
        <v>DCEC</v>
      </c>
      <c r="O94" s="69" t="s">
        <v>360</v>
      </c>
      <c r="P94" s="12" t="str">
        <f>VLOOKUP(O94,Lista_Professores!$A$2:$B$203,2,FALSE)</f>
        <v>Angye Cássia Noia</v>
      </c>
      <c r="Q94" s="14">
        <v>1108</v>
      </c>
      <c r="R94" s="12" t="str">
        <f t="shared" si="2"/>
        <v>9º Semestre - T01</v>
      </c>
      <c r="S94" s="12">
        <f t="shared" si="9"/>
        <v>8</v>
      </c>
      <c r="T94" s="12" t="s">
        <v>336</v>
      </c>
      <c r="U94" s="12"/>
      <c r="V94" s="12"/>
      <c r="W94" s="12"/>
      <c r="X94" s="12"/>
      <c r="Y94" s="12"/>
      <c r="Z94" s="12"/>
    </row>
    <row r="95" spans="1:26" ht="14.25" hidden="1" customHeight="1">
      <c r="A95" s="12" t="str">
        <f t="shared" si="0"/>
        <v xml:space="preserve">9º Semestre - </v>
      </c>
      <c r="B95" s="67" t="str">
        <f t="shared" si="1"/>
        <v>Curr2018CEC056</v>
      </c>
      <c r="C95" s="5" t="s">
        <v>31</v>
      </c>
      <c r="D95" s="12" t="s">
        <v>51</v>
      </c>
      <c r="E95" s="12" t="str">
        <f>VLOOKUP(CONCATENATE($C95,$D95),Curriculos!$A$2:$J$303,4,FALSE)</f>
        <v>PESQUISA APLICADA À ECONOMIA II</v>
      </c>
      <c r="F95" s="5" t="str">
        <f>VLOOKUP(CONCATENATE($C95,$D95),Curriculos!$A$2:$J$303,5,FALSE)</f>
        <v>OB</v>
      </c>
      <c r="G95" s="5">
        <f>VLOOKUP(CONCATENATE($C95,$D95),Curriculos!$A$2:$J$303,6,FALSE)</f>
        <v>9</v>
      </c>
      <c r="H95" s="5" t="str">
        <f>VLOOKUP(CONCATENATE($C95,$D95),Curriculos!$A$2:$J$303,7,FALSE)</f>
        <v>T</v>
      </c>
      <c r="I95" s="5">
        <f>VLOOKUP(CONCATENATE($C95,$D95),Curriculos!$A$2:$J$303,8,FALSE)</f>
        <v>120</v>
      </c>
      <c r="J95" s="5">
        <f>VLOOKUP(CONCATENATE($C95,$D95),Curriculos!$A$2:$J$303,9,FALSE)</f>
        <v>5</v>
      </c>
      <c r="K95" s="68"/>
      <c r="L95" s="68"/>
      <c r="M95" s="68"/>
      <c r="N95" s="5" t="str">
        <f>VLOOKUP(CONCATENATE($C95,$D95),Curriculos!$A$2:$J$303,10,FALSE)</f>
        <v>DCEC</v>
      </c>
      <c r="O95" s="69"/>
      <c r="P95" s="12" t="e">
        <f>VLOOKUP(O95,Lista_Professores!$A$2:$B$203,2,FALSE)</f>
        <v>#N/A</v>
      </c>
      <c r="Q95" s="70"/>
      <c r="R95" s="12" t="str">
        <f t="shared" si="2"/>
        <v xml:space="preserve">9º Semestre - </v>
      </c>
      <c r="S95" s="12"/>
      <c r="T95" s="12"/>
      <c r="U95" s="12"/>
      <c r="V95" s="12"/>
      <c r="W95" s="12"/>
      <c r="X95" s="12"/>
      <c r="Y95" s="12"/>
      <c r="Z95" s="12"/>
    </row>
    <row r="96" spans="1:26" ht="14.25" hidden="1" customHeight="1">
      <c r="A96" s="12" t="str">
        <f t="shared" si="0"/>
        <v xml:space="preserve">7º Semestre - </v>
      </c>
      <c r="B96" s="67" t="str">
        <f t="shared" si="1"/>
        <v>Curr2023MCEC057</v>
      </c>
      <c r="C96" s="12" t="s">
        <v>25</v>
      </c>
      <c r="D96" s="12" t="s">
        <v>76</v>
      </c>
      <c r="E96" s="12" t="str">
        <f>VLOOKUP(CONCATENATE($C96,$D96),Curriculos!$A$2:$J$303,4,FALSE)</f>
        <v>ECONOMIA BAIANA</v>
      </c>
      <c r="F96" s="5" t="str">
        <f>VLOOKUP(CONCATENATE($C96,$D96),Curriculos!$A$2:$J$303,5,FALSE)</f>
        <v>OP</v>
      </c>
      <c r="G96" s="5">
        <f>VLOOKUP(CONCATENATE($C96,$D96),Curriculos!$A$2:$J$303,6,FALSE)</f>
        <v>7</v>
      </c>
      <c r="H96" s="5" t="str">
        <f>VLOOKUP(CONCATENATE($C96,$D96),Curriculos!$A$2:$J$303,7,FALSE)</f>
        <v>T</v>
      </c>
      <c r="I96" s="5">
        <f>VLOOKUP(CONCATENATE($C96,$D96),Curriculos!$A$2:$J$303,8,FALSE)</f>
        <v>60</v>
      </c>
      <c r="J96" s="5">
        <f>VLOOKUP(CONCATENATE($C96,$D96),Curriculos!$A$2:$J$303,9,FALSE)</f>
        <v>4</v>
      </c>
      <c r="K96" s="68"/>
      <c r="L96" s="68"/>
      <c r="M96" s="68"/>
      <c r="N96" s="5" t="str">
        <f>VLOOKUP(CONCATENATE($C96,$D96),Curriculos!$A$2:$J$303,10,FALSE)</f>
        <v>DCEC</v>
      </c>
      <c r="O96" s="69"/>
      <c r="P96" s="12" t="e">
        <f>VLOOKUP(O96,Lista_Professores!$A$2:$B$203,2,FALSE)</f>
        <v>#N/A</v>
      </c>
      <c r="Q96" s="70"/>
      <c r="R96" s="12" t="str">
        <f t="shared" si="2"/>
        <v xml:space="preserve">7º Semestre - </v>
      </c>
      <c r="S96" s="12"/>
      <c r="T96" s="12"/>
      <c r="U96" s="12"/>
      <c r="V96" s="12"/>
      <c r="W96" s="12"/>
      <c r="X96" s="12"/>
      <c r="Y96" s="12"/>
      <c r="Z96" s="12"/>
    </row>
    <row r="97" spans="1:26" ht="14.25" hidden="1" customHeight="1">
      <c r="A97" s="12" t="str">
        <f t="shared" si="0"/>
        <v xml:space="preserve">9º Semestre - </v>
      </c>
      <c r="B97" s="67" t="str">
        <f t="shared" si="1"/>
        <v>Curr2023NCEC057</v>
      </c>
      <c r="C97" s="5" t="s">
        <v>22</v>
      </c>
      <c r="D97" s="12" t="s">
        <v>76</v>
      </c>
      <c r="E97" s="12" t="str">
        <f>VLOOKUP(CONCATENATE($C97,$D97),Curriculos!$A$2:$J$303,4,FALSE)</f>
        <v>ECONOMIA BAIANA</v>
      </c>
      <c r="F97" s="5" t="str">
        <f>VLOOKUP(CONCATENATE($C97,$D97),Curriculos!$A$2:$J$303,5,FALSE)</f>
        <v>OP</v>
      </c>
      <c r="G97" s="5">
        <f>VLOOKUP(CONCATENATE($C97,$D97),Curriculos!$A$2:$J$303,6,FALSE)</f>
        <v>9</v>
      </c>
      <c r="H97" s="5" t="str">
        <f>VLOOKUP(CONCATENATE($C97,$D97),Curriculos!$A$2:$J$303,7,FALSE)</f>
        <v>T</v>
      </c>
      <c r="I97" s="5">
        <f>VLOOKUP(CONCATENATE($C97,$D97),Curriculos!$A$2:$J$303,8,FALSE)</f>
        <v>60</v>
      </c>
      <c r="J97" s="5">
        <f>VLOOKUP(CONCATENATE($C97,$D97),Curriculos!$A$2:$J$303,9,FALSE)</f>
        <v>4</v>
      </c>
      <c r="K97" s="68"/>
      <c r="L97" s="68"/>
      <c r="M97" s="68"/>
      <c r="N97" s="5" t="str">
        <f>VLOOKUP(CONCATENATE($C97,$D97),Curriculos!$A$2:$J$303,10,FALSE)</f>
        <v>DCEC</v>
      </c>
      <c r="O97" s="69"/>
      <c r="P97" s="12" t="e">
        <f>VLOOKUP(O97,Lista_Professores!$A$2:$B$203,2,FALSE)</f>
        <v>#N/A</v>
      </c>
      <c r="Q97" s="70"/>
      <c r="R97" s="12" t="str">
        <f t="shared" si="2"/>
        <v xml:space="preserve">9º Semestre - </v>
      </c>
      <c r="S97" s="12"/>
      <c r="T97" s="12"/>
      <c r="U97" s="12"/>
      <c r="V97" s="12"/>
      <c r="W97" s="12"/>
      <c r="X97" s="12"/>
      <c r="Y97" s="12"/>
      <c r="Z97" s="12"/>
    </row>
    <row r="98" spans="1:26" ht="14.25" customHeight="1">
      <c r="A98" s="12" t="str">
        <f t="shared" si="0"/>
        <v>BM9º Semestre - T02</v>
      </c>
      <c r="B98" s="67" t="str">
        <f t="shared" si="1"/>
        <v>Curr2018CEC057T02</v>
      </c>
      <c r="C98" s="5" t="s">
        <v>31</v>
      </c>
      <c r="D98" s="12" t="s">
        <v>76</v>
      </c>
      <c r="E98" s="12" t="str">
        <f>VLOOKUP(CONCATENATE($C98,$D98),Curriculos!$A$2:$J$303,4,FALSE)</f>
        <v>ECONOMIA BAIANA</v>
      </c>
      <c r="F98" s="5" t="str">
        <f>VLOOKUP(CONCATENATE($C98,$D98),Curriculos!$A$2:$J$303,5,FALSE)</f>
        <v>OP</v>
      </c>
      <c r="G98" s="73">
        <v>9</v>
      </c>
      <c r="H98" s="5" t="str">
        <f>VLOOKUP(CONCATENATE($C98,$D98),Curriculos!$A$2:$J$303,7,FALSE)</f>
        <v>T</v>
      </c>
      <c r="I98" s="5">
        <f>VLOOKUP(CONCATENATE($C98,$D98),Curriculos!$A$2:$J$303,8,FALSE)</f>
        <v>60</v>
      </c>
      <c r="J98" s="5">
        <f>VLOOKUP(CONCATENATE($C98,$D98),Curriculos!$A$2:$J$303,9,FALSE)</f>
        <v>4</v>
      </c>
      <c r="K98" s="68" t="s">
        <v>29</v>
      </c>
      <c r="L98" s="68"/>
      <c r="M98" s="68" t="s">
        <v>203</v>
      </c>
      <c r="N98" s="5" t="str">
        <f>VLOOKUP(CONCATENATE($C98,$D98),Curriculos!$A$2:$J$303,10,FALSE)</f>
        <v>DCEC</v>
      </c>
      <c r="O98" s="69" t="s">
        <v>341</v>
      </c>
      <c r="P98" s="12" t="str">
        <f>VLOOKUP(O98,Lista_Professores!$A$2:$B$203,2,FALSE)</f>
        <v>Maria Bernadete P. Bezerra</v>
      </c>
      <c r="Q98" s="70">
        <v>1106</v>
      </c>
      <c r="R98" s="12" t="str">
        <f t="shared" si="2"/>
        <v>9º Semestre - T02</v>
      </c>
      <c r="S98" s="12">
        <f>I98/15</f>
        <v>4</v>
      </c>
      <c r="T98" s="12" t="s">
        <v>336</v>
      </c>
      <c r="U98" s="12"/>
      <c r="V98" s="12"/>
      <c r="W98" s="12"/>
      <c r="X98" s="12"/>
      <c r="Y98" s="12"/>
      <c r="Z98" s="12"/>
    </row>
    <row r="99" spans="1:26" ht="14.25" hidden="1" customHeight="1">
      <c r="A99" s="12" t="str">
        <f t="shared" si="0"/>
        <v xml:space="preserve">7º Semestre - </v>
      </c>
      <c r="B99" s="67" t="str">
        <f t="shared" si="1"/>
        <v>Curr2023MCEC058</v>
      </c>
      <c r="C99" s="12" t="s">
        <v>25</v>
      </c>
      <c r="D99" s="12" t="s">
        <v>104</v>
      </c>
      <c r="E99" s="12" t="str">
        <f>VLOOKUP(CONCATENATE($C99,$D99),Curriculos!$A$2:$J$303,4,FALSE)</f>
        <v>ECONOMIA DA TECNOLOGIA</v>
      </c>
      <c r="F99" s="5" t="str">
        <f>VLOOKUP(CONCATENATE($C99,$D99),Curriculos!$A$2:$J$303,5,FALSE)</f>
        <v>OP</v>
      </c>
      <c r="G99" s="5">
        <f>VLOOKUP(CONCATENATE($C99,$D99),Curriculos!$A$2:$J$303,6,FALSE)</f>
        <v>7</v>
      </c>
      <c r="H99" s="5" t="str">
        <f>VLOOKUP(CONCATENATE($C99,$D99),Curriculos!$A$2:$J$303,7,FALSE)</f>
        <v>T</v>
      </c>
      <c r="I99" s="5">
        <f>VLOOKUP(CONCATENATE($C99,$D99),Curriculos!$A$2:$J$303,8,FALSE)</f>
        <v>60</v>
      </c>
      <c r="J99" s="5">
        <f>VLOOKUP(CONCATENATE($C99,$D99),Curriculos!$A$2:$J$303,9,FALSE)</f>
        <v>4</v>
      </c>
      <c r="K99" s="68"/>
      <c r="L99" s="68"/>
      <c r="M99" s="68"/>
      <c r="N99" s="5" t="str">
        <f>VLOOKUP(CONCATENATE($C99,$D99),Curriculos!$A$2:$J$303,10,FALSE)</f>
        <v>DCEC</v>
      </c>
      <c r="O99" s="69"/>
      <c r="P99" s="12" t="e">
        <f>VLOOKUP(O99,Lista_Professores!$A$2:$B$203,2,FALSE)</f>
        <v>#N/A</v>
      </c>
      <c r="Q99" s="70"/>
      <c r="R99" s="12" t="str">
        <f t="shared" si="2"/>
        <v xml:space="preserve">7º Semestre - </v>
      </c>
      <c r="S99" s="12"/>
      <c r="T99" s="12"/>
      <c r="U99" s="12"/>
      <c r="V99" s="12"/>
      <c r="W99" s="12"/>
      <c r="X99" s="12"/>
      <c r="Y99" s="12"/>
      <c r="Z99" s="12"/>
    </row>
    <row r="100" spans="1:26" ht="14.25" hidden="1" customHeight="1">
      <c r="A100" s="12" t="str">
        <f t="shared" si="0"/>
        <v xml:space="preserve">8º Semestre - </v>
      </c>
      <c r="B100" s="67" t="str">
        <f t="shared" si="1"/>
        <v>Curr2018CEC058</v>
      </c>
      <c r="C100" s="5" t="s">
        <v>31</v>
      </c>
      <c r="D100" s="12" t="s">
        <v>104</v>
      </c>
      <c r="E100" s="12" t="str">
        <f>VLOOKUP(CONCATENATE($C100,$D100),Curriculos!$A$2:$J$303,4,FALSE)</f>
        <v>ECONOMIA DA TECNOLOGIA</v>
      </c>
      <c r="F100" s="5" t="str">
        <f>VLOOKUP(CONCATENATE($C100,$D100),Curriculos!$A$2:$J$303,5,FALSE)</f>
        <v>OP</v>
      </c>
      <c r="G100" s="5">
        <f>VLOOKUP(CONCATENATE($C100,$D100),Curriculos!$A$2:$J$303,6,FALSE)</f>
        <v>8</v>
      </c>
      <c r="H100" s="5" t="str">
        <f>VLOOKUP(CONCATENATE($C100,$D100),Curriculos!$A$2:$J$303,7,FALSE)</f>
        <v>T</v>
      </c>
      <c r="I100" s="5">
        <f>VLOOKUP(CONCATENATE($C100,$D100),Curriculos!$A$2:$J$303,8,FALSE)</f>
        <v>60</v>
      </c>
      <c r="J100" s="5">
        <f>VLOOKUP(CONCATENATE($C100,$D100),Curriculos!$A$2:$J$303,9,FALSE)</f>
        <v>4</v>
      </c>
      <c r="K100" s="68"/>
      <c r="L100" s="68"/>
      <c r="M100" s="68"/>
      <c r="N100" s="5" t="str">
        <f>VLOOKUP(CONCATENATE($C100,$D100),Curriculos!$A$2:$J$303,10,FALSE)</f>
        <v>DCEC</v>
      </c>
      <c r="O100" s="69"/>
      <c r="P100" s="12" t="e">
        <f>VLOOKUP(O100,Lista_Professores!$A$2:$B$203,2,FALSE)</f>
        <v>#N/A</v>
      </c>
      <c r="Q100" s="70"/>
      <c r="R100" s="12" t="str">
        <f t="shared" si="2"/>
        <v xml:space="preserve">8º Semestre - </v>
      </c>
      <c r="S100" s="12"/>
      <c r="T100" s="12"/>
      <c r="U100" s="12"/>
      <c r="V100" s="12"/>
      <c r="W100" s="12"/>
      <c r="X100" s="12"/>
      <c r="Y100" s="12"/>
      <c r="Z100" s="12"/>
    </row>
    <row r="101" spans="1:26" ht="14.25" hidden="1" customHeight="1">
      <c r="A101" s="12" t="str">
        <f t="shared" si="0"/>
        <v xml:space="preserve">10º Semestre - </v>
      </c>
      <c r="B101" s="67" t="str">
        <f t="shared" si="1"/>
        <v>Curr2023NCEC058</v>
      </c>
      <c r="C101" s="12" t="s">
        <v>22</v>
      </c>
      <c r="D101" s="12" t="s">
        <v>104</v>
      </c>
      <c r="E101" s="12" t="str">
        <f>VLOOKUP(CONCATENATE($C101,$D101),Curriculos!$A$2:$J$303,4,FALSE)</f>
        <v>ECONOMIA DA TECNOLOGIA</v>
      </c>
      <c r="F101" s="5" t="str">
        <f>VLOOKUP(CONCATENATE($C101,$D101),Curriculos!$A$2:$J$303,5,FALSE)</f>
        <v>OP</v>
      </c>
      <c r="G101" s="5">
        <f>VLOOKUP(CONCATENATE($C101,$D101),Curriculos!$A$2:$J$303,6,FALSE)</f>
        <v>10</v>
      </c>
      <c r="H101" s="5" t="str">
        <f>VLOOKUP(CONCATENATE($C101,$D101),Curriculos!$A$2:$J$303,7,FALSE)</f>
        <v>T</v>
      </c>
      <c r="I101" s="5">
        <f>VLOOKUP(CONCATENATE($C101,$D101),Curriculos!$A$2:$J$303,8,FALSE)</f>
        <v>60</v>
      </c>
      <c r="J101" s="5">
        <f>VLOOKUP(CONCATENATE($C101,$D101),Curriculos!$A$2:$J$303,9,FALSE)</f>
        <v>4</v>
      </c>
      <c r="K101" s="68"/>
      <c r="L101" s="68"/>
      <c r="M101" s="68"/>
      <c r="N101" s="5" t="str">
        <f>VLOOKUP(CONCATENATE($C101,$D101),Curriculos!$A$2:$J$303,10,FALSE)</f>
        <v>DCEC</v>
      </c>
      <c r="O101" s="69"/>
      <c r="P101" s="12" t="e">
        <f>VLOOKUP(O101,Lista_Professores!$A$2:$B$203,2,FALSE)</f>
        <v>#N/A</v>
      </c>
      <c r="Q101" s="70"/>
      <c r="R101" s="12" t="str">
        <f t="shared" si="2"/>
        <v xml:space="preserve">10º Semestre - </v>
      </c>
      <c r="S101" s="12"/>
      <c r="T101" s="12"/>
      <c r="U101" s="12"/>
      <c r="V101" s="12"/>
      <c r="W101" s="12"/>
      <c r="X101" s="12"/>
      <c r="Y101" s="12"/>
      <c r="Z101" s="12"/>
    </row>
    <row r="102" spans="1:26" ht="14.25" hidden="1" customHeight="1">
      <c r="A102" s="12" t="str">
        <f t="shared" si="0"/>
        <v xml:space="preserve">7º Semestre - </v>
      </c>
      <c r="B102" s="67" t="str">
        <f t="shared" si="1"/>
        <v>Curr2023MCEC059</v>
      </c>
      <c r="C102" s="12" t="s">
        <v>25</v>
      </c>
      <c r="D102" s="12" t="s">
        <v>103</v>
      </c>
      <c r="E102" s="12" t="str">
        <f>VLOOKUP(CONCATENATE($C102,$D102),Curriculos!$A$2:$J$303,4,FALSE)</f>
        <v>ECONOMIA DA REGULAÇÃO</v>
      </c>
      <c r="F102" s="5" t="str">
        <f>VLOOKUP(CONCATENATE($C102,$D102),Curriculos!$A$2:$J$303,5,FALSE)</f>
        <v>OP</v>
      </c>
      <c r="G102" s="5">
        <f>VLOOKUP(CONCATENATE($C102,$D102),Curriculos!$A$2:$J$303,6,FALSE)</f>
        <v>7</v>
      </c>
      <c r="H102" s="5" t="str">
        <f>VLOOKUP(CONCATENATE($C102,$D102),Curriculos!$A$2:$J$303,7,FALSE)</f>
        <v>T</v>
      </c>
      <c r="I102" s="5">
        <f>VLOOKUP(CONCATENATE($C102,$D102),Curriculos!$A$2:$J$303,8,FALSE)</f>
        <v>60</v>
      </c>
      <c r="J102" s="5">
        <f>VLOOKUP(CONCATENATE($C102,$D102),Curriculos!$A$2:$J$303,9,FALSE)</f>
        <v>4</v>
      </c>
      <c r="K102" s="68"/>
      <c r="L102" s="68"/>
      <c r="M102" s="68"/>
      <c r="N102" s="5" t="str">
        <f>VLOOKUP(CONCATENATE($C102,$D102),Curriculos!$A$2:$J$303,10,FALSE)</f>
        <v>DCEC</v>
      </c>
      <c r="O102" s="69"/>
      <c r="P102" s="12" t="e">
        <f>VLOOKUP(O102,Lista_Professores!$A$2:$B$203,2,FALSE)</f>
        <v>#N/A</v>
      </c>
      <c r="Q102" s="70"/>
      <c r="R102" s="12" t="str">
        <f t="shared" si="2"/>
        <v xml:space="preserve">7º Semestre - </v>
      </c>
      <c r="S102" s="12"/>
      <c r="T102" s="12"/>
      <c r="U102" s="12"/>
      <c r="V102" s="12"/>
      <c r="W102" s="12"/>
      <c r="X102" s="12"/>
      <c r="Y102" s="12"/>
      <c r="Z102" s="12"/>
    </row>
    <row r="103" spans="1:26" ht="14.25" hidden="1" customHeight="1">
      <c r="A103" s="12" t="str">
        <f t="shared" si="0"/>
        <v xml:space="preserve">8º Semestre - </v>
      </c>
      <c r="B103" s="67" t="str">
        <f t="shared" si="1"/>
        <v>Curr2018CEC059</v>
      </c>
      <c r="C103" s="5" t="s">
        <v>31</v>
      </c>
      <c r="D103" s="12" t="s">
        <v>103</v>
      </c>
      <c r="E103" s="12" t="str">
        <f>VLOOKUP(CONCATENATE($C103,$D103),Curriculos!$A$2:$J$303,4,FALSE)</f>
        <v>ECONOMIA DA REGULAÇÃO</v>
      </c>
      <c r="F103" s="5" t="str">
        <f>VLOOKUP(CONCATENATE($C103,$D103),Curriculos!$A$2:$J$303,5,FALSE)</f>
        <v>OP</v>
      </c>
      <c r="G103" s="5">
        <f>VLOOKUP(CONCATENATE($C103,$D103),Curriculos!$A$2:$J$303,6,FALSE)</f>
        <v>8</v>
      </c>
      <c r="H103" s="5" t="str">
        <f>VLOOKUP(CONCATENATE($C103,$D103),Curriculos!$A$2:$J$303,7,FALSE)</f>
        <v>T</v>
      </c>
      <c r="I103" s="5">
        <f>VLOOKUP(CONCATENATE($C103,$D103),Curriculos!$A$2:$J$303,8,FALSE)</f>
        <v>60</v>
      </c>
      <c r="J103" s="5">
        <f>VLOOKUP(CONCATENATE($C103,$D103),Curriculos!$A$2:$J$303,9,FALSE)</f>
        <v>4</v>
      </c>
      <c r="K103" s="68"/>
      <c r="L103" s="68"/>
      <c r="M103" s="68"/>
      <c r="N103" s="5" t="str">
        <f>VLOOKUP(CONCATENATE($C103,$D103),Curriculos!$A$2:$J$303,10,FALSE)</f>
        <v>DCEC</v>
      </c>
      <c r="O103" s="69"/>
      <c r="P103" s="12" t="e">
        <f>VLOOKUP(O103,Lista_Professores!$A$2:$B$203,2,FALSE)</f>
        <v>#N/A</v>
      </c>
      <c r="Q103" s="70"/>
      <c r="R103" s="12" t="str">
        <f t="shared" si="2"/>
        <v xml:space="preserve">8º Semestre - </v>
      </c>
      <c r="S103" s="12"/>
      <c r="T103" s="12"/>
      <c r="U103" s="12"/>
      <c r="V103" s="12"/>
      <c r="W103" s="12"/>
      <c r="X103" s="12"/>
      <c r="Y103" s="12"/>
      <c r="Z103" s="12"/>
    </row>
    <row r="104" spans="1:26" ht="14.25" hidden="1" customHeight="1">
      <c r="A104" s="12" t="str">
        <f t="shared" si="0"/>
        <v xml:space="preserve">10º Semestre - </v>
      </c>
      <c r="B104" s="67" t="str">
        <f t="shared" si="1"/>
        <v>Curr2023NCEC059</v>
      </c>
      <c r="C104" s="12" t="s">
        <v>22</v>
      </c>
      <c r="D104" s="12" t="s">
        <v>103</v>
      </c>
      <c r="E104" s="12" t="str">
        <f>VLOOKUP(CONCATENATE($C104,$D104),Curriculos!$A$2:$J$303,4,FALSE)</f>
        <v>ECONOMIA DA REGULAÇÃO</v>
      </c>
      <c r="F104" s="5" t="str">
        <f>VLOOKUP(CONCATENATE($C104,$D104),Curriculos!$A$2:$J$303,5,FALSE)</f>
        <v>OP</v>
      </c>
      <c r="G104" s="5">
        <f>VLOOKUP(CONCATENATE($C104,$D104),Curriculos!$A$2:$J$303,6,FALSE)</f>
        <v>10</v>
      </c>
      <c r="H104" s="5" t="str">
        <f>VLOOKUP(CONCATENATE($C104,$D104),Curriculos!$A$2:$J$303,7,FALSE)</f>
        <v>T</v>
      </c>
      <c r="I104" s="5">
        <f>VLOOKUP(CONCATENATE($C104,$D104),Curriculos!$A$2:$J$303,8,FALSE)</f>
        <v>60</v>
      </c>
      <c r="J104" s="5">
        <f>VLOOKUP(CONCATENATE($C104,$D104),Curriculos!$A$2:$J$303,9,FALSE)</f>
        <v>4</v>
      </c>
      <c r="K104" s="68"/>
      <c r="L104" s="68"/>
      <c r="M104" s="68"/>
      <c r="N104" s="5" t="str">
        <f>VLOOKUP(CONCATENATE($C104,$D104),Curriculos!$A$2:$J$303,10,FALSE)</f>
        <v>DCEC</v>
      </c>
      <c r="O104" s="69"/>
      <c r="P104" s="12" t="e">
        <f>VLOOKUP(O104,Lista_Professores!$A$2:$B$203,2,FALSE)</f>
        <v>#N/A</v>
      </c>
      <c r="Q104" s="70"/>
      <c r="R104" s="12" t="str">
        <f t="shared" si="2"/>
        <v xml:space="preserve">10º Semestre - </v>
      </c>
      <c r="S104" s="12"/>
      <c r="T104" s="12"/>
      <c r="U104" s="12"/>
      <c r="V104" s="12"/>
      <c r="W104" s="12"/>
      <c r="X104" s="12"/>
      <c r="Y104" s="12"/>
      <c r="Z104" s="12"/>
    </row>
    <row r="105" spans="1:26" ht="14.25" hidden="1" customHeight="1">
      <c r="A105" s="12" t="str">
        <f t="shared" si="0"/>
        <v xml:space="preserve">8º Semestre - </v>
      </c>
      <c r="B105" s="67" t="str">
        <f t="shared" si="1"/>
        <v>Curr2018CEC060</v>
      </c>
      <c r="C105" s="5" t="s">
        <v>31</v>
      </c>
      <c r="D105" s="12" t="s">
        <v>105</v>
      </c>
      <c r="E105" s="12" t="str">
        <f>VLOOKUP(CONCATENATE($C105,$D105),Curriculos!$A$2:$J$303,4,FALSE)</f>
        <v>ECONOMIA DE SERVIÇOS</v>
      </c>
      <c r="F105" s="5" t="str">
        <f>VLOOKUP(CONCATENATE($C105,$D105),Curriculos!$A$2:$J$303,5,FALSE)</f>
        <v>OP</v>
      </c>
      <c r="G105" s="5">
        <f>VLOOKUP(CONCATENATE($C105,$D105),Curriculos!$A$2:$J$303,6,FALSE)</f>
        <v>8</v>
      </c>
      <c r="H105" s="5" t="str">
        <f>VLOOKUP(CONCATENATE($C105,$D105),Curriculos!$A$2:$J$303,7,FALSE)</f>
        <v>T</v>
      </c>
      <c r="I105" s="5">
        <f>VLOOKUP(CONCATENATE($C105,$D105),Curriculos!$A$2:$J$303,8,FALSE)</f>
        <v>60</v>
      </c>
      <c r="J105" s="5">
        <f>VLOOKUP(CONCATENATE($C105,$D105),Curriculos!$A$2:$J$303,9,FALSE)</f>
        <v>4</v>
      </c>
      <c r="K105" s="68"/>
      <c r="L105" s="68"/>
      <c r="M105" s="68"/>
      <c r="N105" s="5" t="str">
        <f>VLOOKUP(CONCATENATE($C105,$D105),Curriculos!$A$2:$J$303,10,FALSE)</f>
        <v>DCEC</v>
      </c>
      <c r="O105" s="69"/>
      <c r="P105" s="12" t="e">
        <f>VLOOKUP(O105,Lista_Professores!$A$2:$B$203,2,FALSE)</f>
        <v>#N/A</v>
      </c>
      <c r="Q105" s="70"/>
      <c r="R105" s="12" t="str">
        <f t="shared" si="2"/>
        <v xml:space="preserve">8º Semestre - </v>
      </c>
      <c r="S105" s="12"/>
      <c r="T105" s="12"/>
      <c r="U105" s="12"/>
      <c r="V105" s="12"/>
      <c r="W105" s="12"/>
      <c r="X105" s="12"/>
      <c r="Y105" s="12"/>
      <c r="Z105" s="12"/>
    </row>
    <row r="106" spans="1:26" ht="14.25" hidden="1" customHeight="1">
      <c r="A106" s="12" t="str">
        <f t="shared" si="0"/>
        <v xml:space="preserve">8º Semestre - </v>
      </c>
      <c r="B106" s="67" t="str">
        <f t="shared" si="1"/>
        <v>Curr2023MCEC060</v>
      </c>
      <c r="C106" s="12" t="s">
        <v>25</v>
      </c>
      <c r="D106" s="12" t="s">
        <v>105</v>
      </c>
      <c r="E106" s="12" t="str">
        <f>VLOOKUP(CONCATENATE($C106,$D106),Curriculos!$A$2:$J$303,4,FALSE)</f>
        <v>ECONOMIA DE SERVIÇOS</v>
      </c>
      <c r="F106" s="5" t="str">
        <f>VLOOKUP(CONCATENATE($C106,$D106),Curriculos!$A$2:$J$303,5,FALSE)</f>
        <v>OP</v>
      </c>
      <c r="G106" s="5">
        <f>VLOOKUP(CONCATENATE($C106,$D106),Curriculos!$A$2:$J$303,6,FALSE)</f>
        <v>8</v>
      </c>
      <c r="H106" s="5" t="str">
        <f>VLOOKUP(CONCATENATE($C106,$D106),Curriculos!$A$2:$J$303,7,FALSE)</f>
        <v>T</v>
      </c>
      <c r="I106" s="5">
        <f>VLOOKUP(CONCATENATE($C106,$D106),Curriculos!$A$2:$J$303,8,FALSE)</f>
        <v>60</v>
      </c>
      <c r="J106" s="5">
        <f>VLOOKUP(CONCATENATE($C106,$D106),Curriculos!$A$2:$J$303,9,FALSE)</f>
        <v>4</v>
      </c>
      <c r="K106" s="68"/>
      <c r="L106" s="68"/>
      <c r="M106" s="68"/>
      <c r="N106" s="5" t="str">
        <f>VLOOKUP(CONCATENATE($C106,$D106),Curriculos!$A$2:$J$303,10,FALSE)</f>
        <v>DCEC</v>
      </c>
      <c r="O106" s="69"/>
      <c r="P106" s="12" t="e">
        <f>VLOOKUP(O106,Lista_Professores!$A$2:$B$203,2,FALSE)</f>
        <v>#N/A</v>
      </c>
      <c r="Q106" s="70"/>
      <c r="R106" s="12" t="str">
        <f t="shared" si="2"/>
        <v xml:space="preserve">8º Semestre - </v>
      </c>
      <c r="S106" s="12"/>
      <c r="T106" s="12"/>
      <c r="U106" s="12"/>
      <c r="V106" s="12"/>
      <c r="W106" s="12"/>
      <c r="X106" s="12"/>
      <c r="Y106" s="12"/>
      <c r="Z106" s="12"/>
    </row>
    <row r="107" spans="1:26" ht="14.25" hidden="1" customHeight="1">
      <c r="A107" s="12" t="str">
        <f t="shared" si="0"/>
        <v xml:space="preserve">9º Semestre - </v>
      </c>
      <c r="B107" s="67" t="str">
        <f t="shared" si="1"/>
        <v>Curr2023NCEC060</v>
      </c>
      <c r="C107" s="5" t="s">
        <v>22</v>
      </c>
      <c r="D107" s="12" t="s">
        <v>105</v>
      </c>
      <c r="E107" s="12" t="str">
        <f>VLOOKUP(CONCATENATE($C107,$D107),Curriculos!$A$2:$J$303,4,FALSE)</f>
        <v>ECONOMIA DE SERVIÇOS</v>
      </c>
      <c r="F107" s="5" t="str">
        <f>VLOOKUP(CONCATENATE($C107,$D107),Curriculos!$A$2:$J$303,5,FALSE)</f>
        <v>OP</v>
      </c>
      <c r="G107" s="5">
        <f>VLOOKUP(CONCATENATE($C107,$D107),Curriculos!$A$2:$J$303,6,FALSE)</f>
        <v>9</v>
      </c>
      <c r="H107" s="5" t="str">
        <f>VLOOKUP(CONCATENATE($C107,$D107),Curriculos!$A$2:$J$303,7,FALSE)</f>
        <v>T</v>
      </c>
      <c r="I107" s="5">
        <f>VLOOKUP(CONCATENATE($C107,$D107),Curriculos!$A$2:$J$303,8,FALSE)</f>
        <v>60</v>
      </c>
      <c r="J107" s="5">
        <f>VLOOKUP(CONCATENATE($C107,$D107),Curriculos!$A$2:$J$303,9,FALSE)</f>
        <v>4</v>
      </c>
      <c r="K107" s="68"/>
      <c r="L107" s="68"/>
      <c r="M107" s="68"/>
      <c r="N107" s="5" t="str">
        <f>VLOOKUP(CONCATENATE($C107,$D107),Curriculos!$A$2:$J$303,10,FALSE)</f>
        <v>DCEC</v>
      </c>
      <c r="O107" s="69"/>
      <c r="P107" s="12" t="e">
        <f>VLOOKUP(O107,Lista_Professores!$A$2:$B$203,2,FALSE)</f>
        <v>#N/A</v>
      </c>
      <c r="Q107" s="70"/>
      <c r="R107" s="12" t="str">
        <f t="shared" si="2"/>
        <v xml:space="preserve">9º Semestre - </v>
      </c>
      <c r="S107" s="12"/>
      <c r="T107" s="12"/>
      <c r="U107" s="12"/>
      <c r="V107" s="12"/>
      <c r="W107" s="12"/>
      <c r="X107" s="12"/>
      <c r="Y107" s="12"/>
      <c r="Z107" s="12"/>
    </row>
    <row r="108" spans="1:26" ht="14.25" hidden="1" customHeight="1">
      <c r="A108" s="12" t="str">
        <f t="shared" si="0"/>
        <v xml:space="preserve">9º Semestre - </v>
      </c>
      <c r="B108" s="67" t="str">
        <f t="shared" si="1"/>
        <v>Curr2018CEC061</v>
      </c>
      <c r="C108" s="5" t="s">
        <v>31</v>
      </c>
      <c r="D108" s="12" t="s">
        <v>108</v>
      </c>
      <c r="E108" s="12" t="str">
        <f>VLOOKUP(CONCATENATE($C108,$D108),Curriculos!$A$2:$J$303,4,FALSE)</f>
        <v>ECONOMIA DO TRABALHO</v>
      </c>
      <c r="F108" s="5" t="str">
        <f>VLOOKUP(CONCATENATE($C108,$D108),Curriculos!$A$2:$J$303,5,FALSE)</f>
        <v>OP</v>
      </c>
      <c r="G108" s="5">
        <f>VLOOKUP(CONCATENATE($C108,$D108),Curriculos!$A$2:$J$303,6,FALSE)</f>
        <v>9</v>
      </c>
      <c r="H108" s="5" t="str">
        <f>VLOOKUP(CONCATENATE($C108,$D108),Curriculos!$A$2:$J$303,7,FALSE)</f>
        <v>TP</v>
      </c>
      <c r="I108" s="5">
        <f>VLOOKUP(CONCATENATE($C108,$D108),Curriculos!$A$2:$J$303,8,FALSE)</f>
        <v>60</v>
      </c>
      <c r="J108" s="5">
        <f>VLOOKUP(CONCATENATE($C108,$D108),Curriculos!$A$2:$J$303,9,FALSE)</f>
        <v>4</v>
      </c>
      <c r="K108" s="68"/>
      <c r="L108" s="68"/>
      <c r="M108" s="68"/>
      <c r="N108" s="5" t="str">
        <f>VLOOKUP(CONCATENATE($C108,$D108),Curriculos!$A$2:$J$303,10,FALSE)</f>
        <v>DCEC</v>
      </c>
      <c r="O108" s="69"/>
      <c r="P108" s="12" t="e">
        <f>VLOOKUP(O108,Lista_Professores!$A$2:$B$203,2,FALSE)</f>
        <v>#N/A</v>
      </c>
      <c r="Q108" s="70"/>
      <c r="R108" s="12" t="str">
        <f t="shared" si="2"/>
        <v xml:space="preserve">9º Semestre - </v>
      </c>
      <c r="S108" s="12"/>
      <c r="T108" s="12"/>
      <c r="U108" s="12"/>
      <c r="V108" s="12"/>
      <c r="W108" s="12"/>
      <c r="X108" s="12"/>
      <c r="Y108" s="12"/>
      <c r="Z108" s="12"/>
    </row>
    <row r="109" spans="1:26" ht="14.25" hidden="1" customHeight="1">
      <c r="A109" s="12" t="str">
        <f t="shared" si="0"/>
        <v xml:space="preserve">9º Semestre - </v>
      </c>
      <c r="B109" s="67" t="str">
        <f t="shared" si="1"/>
        <v>Curr2023MCEC061</v>
      </c>
      <c r="C109" s="5" t="s">
        <v>25</v>
      </c>
      <c r="D109" s="12" t="s">
        <v>108</v>
      </c>
      <c r="E109" s="12" t="str">
        <f>VLOOKUP(CONCATENATE($C109,$D109),Curriculos!$A$2:$J$303,4,FALSE)</f>
        <v>ECONOMIA DO TRABALHO</v>
      </c>
      <c r="F109" s="5" t="str">
        <f>VLOOKUP(CONCATENATE($C109,$D109),Curriculos!$A$2:$J$303,5,FALSE)</f>
        <v>OP</v>
      </c>
      <c r="G109" s="5">
        <f>VLOOKUP(CONCATENATE($C109,$D109),Curriculos!$A$2:$J$303,6,FALSE)</f>
        <v>9</v>
      </c>
      <c r="H109" s="5" t="str">
        <f>VLOOKUP(CONCATENATE($C109,$D109),Curriculos!$A$2:$J$303,7,FALSE)</f>
        <v>T</v>
      </c>
      <c r="I109" s="5">
        <f>VLOOKUP(CONCATENATE($C109,$D109),Curriculos!$A$2:$J$303,8,FALSE)</f>
        <v>60</v>
      </c>
      <c r="J109" s="5">
        <f>VLOOKUP(CONCATENATE($C109,$D109),Curriculos!$A$2:$J$303,9,FALSE)</f>
        <v>4</v>
      </c>
      <c r="K109" s="68"/>
      <c r="L109" s="68"/>
      <c r="M109" s="68"/>
      <c r="N109" s="5" t="str">
        <f>VLOOKUP(CONCATENATE($C109,$D109),Curriculos!$A$2:$J$303,10,FALSE)</f>
        <v>DCEC</v>
      </c>
      <c r="O109" s="69"/>
      <c r="P109" s="12" t="e">
        <f>VLOOKUP(O109,Lista_Professores!$A$2:$B$203,2,FALSE)</f>
        <v>#N/A</v>
      </c>
      <c r="Q109" s="70"/>
      <c r="R109" s="12" t="str">
        <f t="shared" si="2"/>
        <v xml:space="preserve">9º Semestre - </v>
      </c>
      <c r="S109" s="12"/>
      <c r="T109" s="12"/>
      <c r="U109" s="12"/>
      <c r="V109" s="12"/>
      <c r="W109" s="12"/>
      <c r="X109" s="12"/>
      <c r="Y109" s="12"/>
      <c r="Z109" s="12"/>
    </row>
    <row r="110" spans="1:26" ht="14.25" hidden="1" customHeight="1">
      <c r="A110" s="12" t="str">
        <f t="shared" si="0"/>
        <v xml:space="preserve">10º Semestre - </v>
      </c>
      <c r="B110" s="67" t="str">
        <f t="shared" si="1"/>
        <v>Curr2023NCEC061</v>
      </c>
      <c r="C110" s="12" t="s">
        <v>22</v>
      </c>
      <c r="D110" s="12" t="s">
        <v>108</v>
      </c>
      <c r="E110" s="12" t="str">
        <f>VLOOKUP(CONCATENATE($C110,$D110),Curriculos!$A$2:$J$303,4,FALSE)</f>
        <v>ECONOMIA DO TRABALHO</v>
      </c>
      <c r="F110" s="5" t="str">
        <f>VLOOKUP(CONCATENATE($C110,$D110),Curriculos!$A$2:$J$303,5,FALSE)</f>
        <v>OP</v>
      </c>
      <c r="G110" s="5">
        <f>VLOOKUP(CONCATENATE($C110,$D110),Curriculos!$A$2:$J$303,6,FALSE)</f>
        <v>10</v>
      </c>
      <c r="H110" s="5" t="str">
        <f>VLOOKUP(CONCATENATE($C110,$D110),Curriculos!$A$2:$J$303,7,FALSE)</f>
        <v>T</v>
      </c>
      <c r="I110" s="5">
        <f>VLOOKUP(CONCATENATE($C110,$D110),Curriculos!$A$2:$J$303,8,FALSE)</f>
        <v>60</v>
      </c>
      <c r="J110" s="5">
        <f>VLOOKUP(CONCATENATE($C110,$D110),Curriculos!$A$2:$J$303,9,FALSE)</f>
        <v>4</v>
      </c>
      <c r="K110" s="68"/>
      <c r="L110" s="68"/>
      <c r="M110" s="68"/>
      <c r="N110" s="5" t="str">
        <f>VLOOKUP(CONCATENATE($C110,$D110),Curriculos!$A$2:$J$303,10,FALSE)</f>
        <v>DCEC</v>
      </c>
      <c r="O110" s="69"/>
      <c r="P110" s="12" t="e">
        <f>VLOOKUP(O110,Lista_Professores!$A$2:$B$203,2,FALSE)</f>
        <v>#N/A</v>
      </c>
      <c r="Q110" s="70"/>
      <c r="R110" s="12" t="str">
        <f t="shared" si="2"/>
        <v xml:space="preserve">10º Semestre - </v>
      </c>
      <c r="S110" s="12"/>
      <c r="T110" s="12"/>
      <c r="U110" s="12"/>
      <c r="V110" s="12"/>
      <c r="W110" s="12"/>
      <c r="X110" s="12"/>
      <c r="Y110" s="12"/>
      <c r="Z110" s="12"/>
    </row>
    <row r="111" spans="1:26" ht="14.25" hidden="1" customHeight="1">
      <c r="A111" s="12" t="str">
        <f t="shared" si="0"/>
        <v xml:space="preserve">8º Semestre - </v>
      </c>
      <c r="B111" s="67" t="str">
        <f t="shared" si="1"/>
        <v>Curr2018CEC062</v>
      </c>
      <c r="C111" s="5" t="s">
        <v>31</v>
      </c>
      <c r="D111" s="12" t="s">
        <v>110</v>
      </c>
      <c r="E111" s="12" t="str">
        <f>VLOOKUP(CONCATENATE($C111,$D111),Curriculos!$A$2:$J$303,4,FALSE)</f>
        <v>ECONOMIA E COOPERATIVISMO</v>
      </c>
      <c r="F111" s="5" t="str">
        <f>VLOOKUP(CONCATENATE($C111,$D111),Curriculos!$A$2:$J$303,5,FALSE)</f>
        <v>OP</v>
      </c>
      <c r="G111" s="5">
        <f>VLOOKUP(CONCATENATE($C111,$D111),Curriculos!$A$2:$J$303,6,FALSE)</f>
        <v>8</v>
      </c>
      <c r="H111" s="5" t="str">
        <f>VLOOKUP(CONCATENATE($C111,$D111),Curriculos!$A$2:$J$303,7,FALSE)</f>
        <v>T</v>
      </c>
      <c r="I111" s="5">
        <f>VLOOKUP(CONCATENATE($C111,$D111),Curriculos!$A$2:$J$303,8,FALSE)</f>
        <v>60</v>
      </c>
      <c r="J111" s="5">
        <f>VLOOKUP(CONCATENATE($C111,$D111),Curriculos!$A$2:$J$303,9,FALSE)</f>
        <v>4</v>
      </c>
      <c r="K111" s="68"/>
      <c r="L111" s="68"/>
      <c r="M111" s="68"/>
      <c r="N111" s="5" t="str">
        <f>VLOOKUP(CONCATENATE($C111,$D111),Curriculos!$A$2:$J$303,10,FALSE)</f>
        <v>DCEC</v>
      </c>
      <c r="O111" s="69"/>
      <c r="P111" s="12" t="e">
        <f>VLOOKUP(O111,Lista_Professores!$A$2:$B$203,2,FALSE)</f>
        <v>#N/A</v>
      </c>
      <c r="Q111" s="70"/>
      <c r="R111" s="12" t="str">
        <f t="shared" si="2"/>
        <v xml:space="preserve">8º Semestre - </v>
      </c>
      <c r="S111" s="12"/>
      <c r="T111" s="12"/>
      <c r="U111" s="12"/>
      <c r="V111" s="12"/>
      <c r="W111" s="12"/>
      <c r="X111" s="12"/>
      <c r="Y111" s="12"/>
      <c r="Z111" s="12"/>
    </row>
    <row r="112" spans="1:26" ht="14.25" hidden="1" customHeight="1">
      <c r="A112" s="12" t="str">
        <f t="shared" si="0"/>
        <v xml:space="preserve">8º Semestre - </v>
      </c>
      <c r="B112" s="67" t="str">
        <f t="shared" si="1"/>
        <v>Curr2023MCEC062</v>
      </c>
      <c r="C112" s="12" t="s">
        <v>25</v>
      </c>
      <c r="D112" s="12" t="s">
        <v>110</v>
      </c>
      <c r="E112" s="12" t="str">
        <f>VLOOKUP(CONCATENATE($C112,$D112),Curriculos!$A$2:$J$303,4,FALSE)</f>
        <v>ECONOMIA E COOPERATIVISMO</v>
      </c>
      <c r="F112" s="5" t="str">
        <f>VLOOKUP(CONCATENATE($C112,$D112),Curriculos!$A$2:$J$303,5,FALSE)</f>
        <v>OP</v>
      </c>
      <c r="G112" s="5">
        <f>VLOOKUP(CONCATENATE($C112,$D112),Curriculos!$A$2:$J$303,6,FALSE)</f>
        <v>8</v>
      </c>
      <c r="H112" s="5" t="str">
        <f>VLOOKUP(CONCATENATE($C112,$D112),Curriculos!$A$2:$J$303,7,FALSE)</f>
        <v>T</v>
      </c>
      <c r="I112" s="5">
        <f>VLOOKUP(CONCATENATE($C112,$D112),Curriculos!$A$2:$J$303,8,FALSE)</f>
        <v>60</v>
      </c>
      <c r="J112" s="5">
        <f>VLOOKUP(CONCATENATE($C112,$D112),Curriculos!$A$2:$J$303,9,FALSE)</f>
        <v>4</v>
      </c>
      <c r="K112" s="68"/>
      <c r="L112" s="68"/>
      <c r="M112" s="68"/>
      <c r="N112" s="5" t="str">
        <f>VLOOKUP(CONCATENATE($C112,$D112),Curriculos!$A$2:$J$303,10,FALSE)</f>
        <v>DCEC</v>
      </c>
      <c r="O112" s="69"/>
      <c r="P112" s="12" t="e">
        <f>VLOOKUP(O112,Lista_Professores!$A$2:$B$203,2,FALSE)</f>
        <v>#N/A</v>
      </c>
      <c r="Q112" s="70"/>
      <c r="R112" s="12" t="str">
        <f t="shared" si="2"/>
        <v xml:space="preserve">8º Semestre - </v>
      </c>
      <c r="S112" s="12"/>
      <c r="T112" s="12"/>
      <c r="U112" s="12"/>
      <c r="V112" s="12"/>
      <c r="W112" s="12"/>
      <c r="X112" s="12"/>
      <c r="Y112" s="12"/>
      <c r="Z112" s="12"/>
    </row>
    <row r="113" spans="1:26" ht="14.25" hidden="1" customHeight="1">
      <c r="A113" s="12" t="str">
        <f t="shared" si="0"/>
        <v xml:space="preserve">10º Semestre - </v>
      </c>
      <c r="B113" s="67" t="str">
        <f t="shared" si="1"/>
        <v>Curr2023NCEC062</v>
      </c>
      <c r="C113" s="12" t="s">
        <v>22</v>
      </c>
      <c r="D113" s="12" t="s">
        <v>110</v>
      </c>
      <c r="E113" s="12" t="str">
        <f>VLOOKUP(CONCATENATE($C113,$D113),Curriculos!$A$2:$J$303,4,FALSE)</f>
        <v>ECONOMIA E COOPERATIVISMO</v>
      </c>
      <c r="F113" s="5" t="str">
        <f>VLOOKUP(CONCATENATE($C113,$D113),Curriculos!$A$2:$J$303,5,FALSE)</f>
        <v>OP</v>
      </c>
      <c r="G113" s="5">
        <f>VLOOKUP(CONCATENATE($C113,$D113),Curriculos!$A$2:$J$303,6,FALSE)</f>
        <v>10</v>
      </c>
      <c r="H113" s="5" t="str">
        <f>VLOOKUP(CONCATENATE($C113,$D113),Curriculos!$A$2:$J$303,7,FALSE)</f>
        <v>T</v>
      </c>
      <c r="I113" s="5">
        <f>VLOOKUP(CONCATENATE($C113,$D113),Curriculos!$A$2:$J$303,8,FALSE)</f>
        <v>60</v>
      </c>
      <c r="J113" s="5">
        <f>VLOOKUP(CONCATENATE($C113,$D113),Curriculos!$A$2:$J$303,9,FALSE)</f>
        <v>4</v>
      </c>
      <c r="K113" s="68"/>
      <c r="L113" s="68"/>
      <c r="M113" s="68"/>
      <c r="N113" s="5" t="str">
        <f>VLOOKUP(CONCATENATE($C113,$D113),Curriculos!$A$2:$J$303,10,FALSE)</f>
        <v>DCEC</v>
      </c>
      <c r="O113" s="69"/>
      <c r="P113" s="12" t="e">
        <f>VLOOKUP(O113,Lista_Professores!$A$2:$B$203,2,FALSE)</f>
        <v>#N/A</v>
      </c>
      <c r="Q113" s="70"/>
      <c r="R113" s="12" t="str">
        <f t="shared" si="2"/>
        <v xml:space="preserve">10º Semestre - </v>
      </c>
      <c r="S113" s="12"/>
      <c r="T113" s="12"/>
      <c r="U113" s="12"/>
      <c r="V113" s="12"/>
      <c r="W113" s="12"/>
      <c r="X113" s="12"/>
      <c r="Y113" s="12"/>
      <c r="Z113" s="12"/>
    </row>
    <row r="114" spans="1:26" ht="14.25" hidden="1" customHeight="1">
      <c r="A114" s="12" t="str">
        <f t="shared" si="0"/>
        <v xml:space="preserve">8º Semestre - </v>
      </c>
      <c r="B114" s="67" t="str">
        <f t="shared" si="1"/>
        <v>Curr2018CEC063</v>
      </c>
      <c r="C114" s="5" t="s">
        <v>31</v>
      </c>
      <c r="D114" s="12" t="s">
        <v>106</v>
      </c>
      <c r="E114" s="12" t="str">
        <f>VLOOKUP(CONCATENATE($C114,$D114),Curriculos!$A$2:$J$303,4,FALSE)</f>
        <v>ECONOMIA DO MEIO AMBIENTE</v>
      </c>
      <c r="F114" s="5" t="str">
        <f>VLOOKUP(CONCATENATE($C114,$D114),Curriculos!$A$2:$J$303,5,FALSE)</f>
        <v>OP</v>
      </c>
      <c r="G114" s="5">
        <f>VLOOKUP(CONCATENATE($C114,$D114),Curriculos!$A$2:$J$303,6,FALSE)</f>
        <v>8</v>
      </c>
      <c r="H114" s="5" t="str">
        <f>VLOOKUP(CONCATENATE($C114,$D114),Curriculos!$A$2:$J$303,7,FALSE)</f>
        <v>T</v>
      </c>
      <c r="I114" s="5">
        <f>VLOOKUP(CONCATENATE($C114,$D114),Curriculos!$A$2:$J$303,8,FALSE)</f>
        <v>60</v>
      </c>
      <c r="J114" s="5">
        <f>VLOOKUP(CONCATENATE($C114,$D114),Curriculos!$A$2:$J$303,9,FALSE)</f>
        <v>4</v>
      </c>
      <c r="K114" s="68"/>
      <c r="L114" s="68"/>
      <c r="M114" s="68"/>
      <c r="N114" s="5" t="str">
        <f>VLOOKUP(CONCATENATE($C114,$D114),Curriculos!$A$2:$J$303,10,FALSE)</f>
        <v>DCEC</v>
      </c>
      <c r="O114" s="69"/>
      <c r="P114" s="12" t="e">
        <f>VLOOKUP(O114,Lista_Professores!$A$2:$B$203,2,FALSE)</f>
        <v>#N/A</v>
      </c>
      <c r="Q114" s="70"/>
      <c r="R114" s="12" t="str">
        <f t="shared" si="2"/>
        <v xml:space="preserve">8º Semestre - </v>
      </c>
      <c r="S114" s="12"/>
      <c r="T114" s="12"/>
      <c r="U114" s="12"/>
      <c r="V114" s="12"/>
      <c r="W114" s="12"/>
      <c r="X114" s="12"/>
      <c r="Y114" s="12"/>
      <c r="Z114" s="12"/>
    </row>
    <row r="115" spans="1:26" ht="14.25" hidden="1" customHeight="1">
      <c r="A115" s="12" t="str">
        <f t="shared" si="0"/>
        <v xml:space="preserve">8º Semestre - </v>
      </c>
      <c r="B115" s="67" t="str">
        <f t="shared" si="1"/>
        <v>Curr2023MCEC063</v>
      </c>
      <c r="C115" s="12" t="s">
        <v>25</v>
      </c>
      <c r="D115" s="12" t="s">
        <v>106</v>
      </c>
      <c r="E115" s="12" t="str">
        <f>VLOOKUP(CONCATENATE($C115,$D115),Curriculos!$A$2:$J$303,4,FALSE)</f>
        <v>ECONOMIA DO MEIO AMBIENTE</v>
      </c>
      <c r="F115" s="5" t="str">
        <f>VLOOKUP(CONCATENATE($C115,$D115),Curriculos!$A$2:$J$303,5,FALSE)</f>
        <v>OP</v>
      </c>
      <c r="G115" s="5">
        <f>VLOOKUP(CONCATENATE($C115,$D115),Curriculos!$A$2:$J$303,6,FALSE)</f>
        <v>8</v>
      </c>
      <c r="H115" s="5" t="str">
        <f>VLOOKUP(CONCATENATE($C115,$D115),Curriculos!$A$2:$J$303,7,FALSE)</f>
        <v>T</v>
      </c>
      <c r="I115" s="5">
        <f>VLOOKUP(CONCATENATE($C115,$D115),Curriculos!$A$2:$J$303,8,FALSE)</f>
        <v>60</v>
      </c>
      <c r="J115" s="5">
        <f>VLOOKUP(CONCATENATE($C115,$D115),Curriculos!$A$2:$J$303,9,FALSE)</f>
        <v>4</v>
      </c>
      <c r="K115" s="68"/>
      <c r="L115" s="68"/>
      <c r="M115" s="68"/>
      <c r="N115" s="5" t="str">
        <f>VLOOKUP(CONCATENATE($C115,$D115),Curriculos!$A$2:$J$303,10,FALSE)</f>
        <v>DCEC</v>
      </c>
      <c r="O115" s="69"/>
      <c r="P115" s="12" t="e">
        <f>VLOOKUP(O115,Lista_Professores!$A$2:$B$203,2,FALSE)</f>
        <v>#N/A</v>
      </c>
      <c r="Q115" s="70"/>
      <c r="R115" s="12" t="str">
        <f t="shared" si="2"/>
        <v xml:space="preserve">8º Semestre - </v>
      </c>
      <c r="S115" s="12"/>
      <c r="T115" s="12"/>
      <c r="U115" s="12"/>
      <c r="V115" s="12"/>
      <c r="W115" s="12"/>
      <c r="X115" s="12"/>
      <c r="Y115" s="12"/>
      <c r="Z115" s="12"/>
    </row>
    <row r="116" spans="1:26" ht="14.25" hidden="1" customHeight="1">
      <c r="A116" s="12" t="str">
        <f t="shared" si="0"/>
        <v xml:space="preserve">10º Semestre - </v>
      </c>
      <c r="B116" s="67" t="str">
        <f t="shared" si="1"/>
        <v>Curr2023NCEC063</v>
      </c>
      <c r="C116" s="12" t="s">
        <v>22</v>
      </c>
      <c r="D116" s="12" t="s">
        <v>106</v>
      </c>
      <c r="E116" s="12" t="str">
        <f>VLOOKUP(CONCATENATE($C116,$D116),Curriculos!$A$2:$J$303,4,FALSE)</f>
        <v>ECONOMIA DO MEIO AMBIENTE</v>
      </c>
      <c r="F116" s="5" t="str">
        <f>VLOOKUP(CONCATENATE($C116,$D116),Curriculos!$A$2:$J$303,5,FALSE)</f>
        <v>OP</v>
      </c>
      <c r="G116" s="5">
        <f>VLOOKUP(CONCATENATE($C116,$D116),Curriculos!$A$2:$J$303,6,FALSE)</f>
        <v>10</v>
      </c>
      <c r="H116" s="5" t="str">
        <f>VLOOKUP(CONCATENATE($C116,$D116),Curriculos!$A$2:$J$303,7,FALSE)</f>
        <v>T</v>
      </c>
      <c r="I116" s="5">
        <f>VLOOKUP(CONCATENATE($C116,$D116),Curriculos!$A$2:$J$303,8,FALSE)</f>
        <v>60</v>
      </c>
      <c r="J116" s="5">
        <f>VLOOKUP(CONCATENATE($C116,$D116),Curriculos!$A$2:$J$303,9,FALSE)</f>
        <v>4</v>
      </c>
      <c r="K116" s="68"/>
      <c r="L116" s="68"/>
      <c r="M116" s="68"/>
      <c r="N116" s="5" t="str">
        <f>VLOOKUP(CONCATENATE($C116,$D116),Curriculos!$A$2:$J$303,10,FALSE)</f>
        <v>DCEC</v>
      </c>
      <c r="O116" s="69"/>
      <c r="P116" s="12" t="e">
        <f>VLOOKUP(O116,Lista_Professores!$A$2:$B$203,2,FALSE)</f>
        <v>#N/A</v>
      </c>
      <c r="Q116" s="70"/>
      <c r="R116" s="12" t="str">
        <f t="shared" si="2"/>
        <v xml:space="preserve">10º Semestre - </v>
      </c>
      <c r="S116" s="12"/>
      <c r="T116" s="12"/>
      <c r="U116" s="12"/>
      <c r="V116" s="12"/>
      <c r="W116" s="12"/>
      <c r="X116" s="12"/>
      <c r="Y116" s="12"/>
      <c r="Z116" s="12"/>
    </row>
    <row r="117" spans="1:26" ht="14.25" hidden="1" customHeight="1">
      <c r="A117" s="12" t="str">
        <f t="shared" si="0"/>
        <v xml:space="preserve">8º Semestre - </v>
      </c>
      <c r="B117" s="67" t="str">
        <f t="shared" si="1"/>
        <v>Curr2018CEC064</v>
      </c>
      <c r="C117" s="5" t="s">
        <v>31</v>
      </c>
      <c r="D117" s="12" t="s">
        <v>111</v>
      </c>
      <c r="E117" s="12" t="str">
        <f>VLOOKUP(CONCATENATE($C117,$D117),Curriculos!$A$2:$J$303,4,FALSE)</f>
        <v>ECONOMIA EMPRESARIAL</v>
      </c>
      <c r="F117" s="5" t="str">
        <f>VLOOKUP(CONCATENATE($C117,$D117),Curriculos!$A$2:$J$303,5,FALSE)</f>
        <v>OP</v>
      </c>
      <c r="G117" s="5">
        <f>VLOOKUP(CONCATENATE($C117,$D117),Curriculos!$A$2:$J$303,6,FALSE)</f>
        <v>8</v>
      </c>
      <c r="H117" s="5" t="str">
        <f>VLOOKUP(CONCATENATE($C117,$D117),Curriculos!$A$2:$J$303,7,FALSE)</f>
        <v>TP</v>
      </c>
      <c r="I117" s="5">
        <f>VLOOKUP(CONCATENATE($C117,$D117),Curriculos!$A$2:$J$303,8,FALSE)</f>
        <v>60</v>
      </c>
      <c r="J117" s="5">
        <f>VLOOKUP(CONCATENATE($C117,$D117),Curriculos!$A$2:$J$303,9,FALSE)</f>
        <v>4</v>
      </c>
      <c r="K117" s="68"/>
      <c r="L117" s="68"/>
      <c r="M117" s="68"/>
      <c r="N117" s="5" t="str">
        <f>VLOOKUP(CONCATENATE($C117,$D117),Curriculos!$A$2:$J$303,10,FALSE)</f>
        <v>DCEC</v>
      </c>
      <c r="O117" s="69"/>
      <c r="P117" s="12" t="e">
        <f>VLOOKUP(O117,Lista_Professores!$A$2:$B$203,2,FALSE)</f>
        <v>#N/A</v>
      </c>
      <c r="Q117" s="70"/>
      <c r="R117" s="12" t="str">
        <f t="shared" si="2"/>
        <v xml:space="preserve">8º Semestre - </v>
      </c>
      <c r="S117" s="12"/>
      <c r="T117" s="12"/>
      <c r="U117" s="12"/>
      <c r="V117" s="12"/>
      <c r="W117" s="12"/>
      <c r="X117" s="12"/>
      <c r="Y117" s="12"/>
      <c r="Z117" s="12"/>
    </row>
    <row r="118" spans="1:26" ht="14.25" hidden="1" customHeight="1">
      <c r="A118" s="12" t="str">
        <f t="shared" si="0"/>
        <v xml:space="preserve">8º Semestre - </v>
      </c>
      <c r="B118" s="67" t="str">
        <f t="shared" si="1"/>
        <v>Curr2023MCEC064</v>
      </c>
      <c r="C118" s="12" t="s">
        <v>25</v>
      </c>
      <c r="D118" s="12" t="s">
        <v>111</v>
      </c>
      <c r="E118" s="12" t="str">
        <f>VLOOKUP(CONCATENATE($C118,$D118),Curriculos!$A$2:$J$303,4,FALSE)</f>
        <v>ECONOMIA EMPRESARIAL</v>
      </c>
      <c r="F118" s="5" t="str">
        <f>VLOOKUP(CONCATENATE($C118,$D118),Curriculos!$A$2:$J$303,5,FALSE)</f>
        <v>OP</v>
      </c>
      <c r="G118" s="5">
        <f>VLOOKUP(CONCATENATE($C118,$D118),Curriculos!$A$2:$J$303,6,FALSE)</f>
        <v>8</v>
      </c>
      <c r="H118" s="5" t="str">
        <f>VLOOKUP(CONCATENATE($C118,$D118),Curriculos!$A$2:$J$303,7,FALSE)</f>
        <v>T</v>
      </c>
      <c r="I118" s="5">
        <f>VLOOKUP(CONCATENATE($C118,$D118),Curriculos!$A$2:$J$303,8,FALSE)</f>
        <v>60</v>
      </c>
      <c r="J118" s="5">
        <f>VLOOKUP(CONCATENATE($C118,$D118),Curriculos!$A$2:$J$303,9,FALSE)</f>
        <v>4</v>
      </c>
      <c r="K118" s="68"/>
      <c r="L118" s="68"/>
      <c r="M118" s="68"/>
      <c r="N118" s="5" t="str">
        <f>VLOOKUP(CONCATENATE($C118,$D118),Curriculos!$A$2:$J$303,10,FALSE)</f>
        <v>DCEC</v>
      </c>
      <c r="O118" s="69"/>
      <c r="P118" s="12" t="e">
        <f>VLOOKUP(O118,Lista_Professores!$A$2:$B$203,2,FALSE)</f>
        <v>#N/A</v>
      </c>
      <c r="Q118" s="70"/>
      <c r="R118" s="12" t="str">
        <f t="shared" si="2"/>
        <v xml:space="preserve">8º Semestre - </v>
      </c>
      <c r="S118" s="12"/>
      <c r="T118" s="12"/>
      <c r="U118" s="12"/>
      <c r="V118" s="12"/>
      <c r="W118" s="12"/>
      <c r="X118" s="12"/>
      <c r="Y118" s="12"/>
      <c r="Z118" s="12"/>
    </row>
    <row r="119" spans="1:26" ht="14.25" hidden="1" customHeight="1">
      <c r="A119" s="12" t="str">
        <f t="shared" si="0"/>
        <v xml:space="preserve">10º Semestre - </v>
      </c>
      <c r="B119" s="67" t="str">
        <f t="shared" si="1"/>
        <v>Curr2023NCEC064</v>
      </c>
      <c r="C119" s="12" t="s">
        <v>22</v>
      </c>
      <c r="D119" s="12" t="s">
        <v>111</v>
      </c>
      <c r="E119" s="12" t="str">
        <f>VLOOKUP(CONCATENATE($C119,$D119),Curriculos!$A$2:$J$303,4,FALSE)</f>
        <v>ECONOMIA EMPRESARIAL</v>
      </c>
      <c r="F119" s="5" t="str">
        <f>VLOOKUP(CONCATENATE($C119,$D119),Curriculos!$A$2:$J$303,5,FALSE)</f>
        <v>OP</v>
      </c>
      <c r="G119" s="5">
        <f>VLOOKUP(CONCATENATE($C119,$D119),Curriculos!$A$2:$J$303,6,FALSE)</f>
        <v>10</v>
      </c>
      <c r="H119" s="5" t="str">
        <f>VLOOKUP(CONCATENATE($C119,$D119),Curriculos!$A$2:$J$303,7,FALSE)</f>
        <v>T</v>
      </c>
      <c r="I119" s="5">
        <f>VLOOKUP(CONCATENATE($C119,$D119),Curriculos!$A$2:$J$303,8,FALSE)</f>
        <v>60</v>
      </c>
      <c r="J119" s="5">
        <f>VLOOKUP(CONCATENATE($C119,$D119),Curriculos!$A$2:$J$303,9,FALSE)</f>
        <v>4</v>
      </c>
      <c r="K119" s="68"/>
      <c r="L119" s="68"/>
      <c r="M119" s="68"/>
      <c r="N119" s="5" t="str">
        <f>VLOOKUP(CONCATENATE($C119,$D119),Curriculos!$A$2:$J$303,10,FALSE)</f>
        <v>DCEC</v>
      </c>
      <c r="O119" s="69"/>
      <c r="P119" s="12" t="e">
        <f>VLOOKUP(O119,Lista_Professores!$A$2:$B$203,2,FALSE)</f>
        <v>#N/A</v>
      </c>
      <c r="Q119" s="70"/>
      <c r="R119" s="12" t="str">
        <f t="shared" si="2"/>
        <v xml:space="preserve">10º Semestre - </v>
      </c>
      <c r="S119" s="12"/>
      <c r="T119" s="12"/>
      <c r="U119" s="12"/>
      <c r="V119" s="12"/>
      <c r="W119" s="12"/>
      <c r="X119" s="12"/>
      <c r="Y119" s="12"/>
      <c r="Z119" s="12"/>
    </row>
    <row r="120" spans="1:26" ht="14.25" hidden="1" customHeight="1">
      <c r="A120" s="12" t="str">
        <f t="shared" si="0"/>
        <v xml:space="preserve">8º Semestre - </v>
      </c>
      <c r="B120" s="67" t="str">
        <f t="shared" si="1"/>
        <v>Curr2018CEC065</v>
      </c>
      <c r="C120" s="5" t="s">
        <v>31</v>
      </c>
      <c r="D120" s="12" t="s">
        <v>60</v>
      </c>
      <c r="E120" s="12" t="str">
        <f>VLOOKUP(CONCATENATE($C120,$D120),Curriculos!$A$2:$J$303,4,FALSE)</f>
        <v>ECONOMIA INSTITUCIONAL</v>
      </c>
      <c r="F120" s="5" t="str">
        <f>VLOOKUP(CONCATENATE($C120,$D120),Curriculos!$A$2:$J$303,5,FALSE)</f>
        <v>OP</v>
      </c>
      <c r="G120" s="5">
        <f>VLOOKUP(CONCATENATE($C120,$D120),Curriculos!$A$2:$J$303,6,FALSE)</f>
        <v>8</v>
      </c>
      <c r="H120" s="5" t="str">
        <f>VLOOKUP(CONCATENATE($C120,$D120),Curriculos!$A$2:$J$303,7,FALSE)</f>
        <v>TP</v>
      </c>
      <c r="I120" s="5">
        <f>VLOOKUP(CONCATENATE($C120,$D120),Curriculos!$A$2:$J$303,8,FALSE)</f>
        <v>60</v>
      </c>
      <c r="J120" s="5">
        <f>VLOOKUP(CONCATENATE($C120,$D120),Curriculos!$A$2:$J$303,9,FALSE)</f>
        <v>4</v>
      </c>
      <c r="K120" s="68"/>
      <c r="L120" s="68"/>
      <c r="M120" s="68"/>
      <c r="N120" s="5" t="str">
        <f>VLOOKUP(CONCATENATE($C120,$D120),Curriculos!$A$2:$J$303,10,FALSE)</f>
        <v>DCEC</v>
      </c>
      <c r="O120" s="69"/>
      <c r="P120" s="12" t="e">
        <f>VLOOKUP(O120,Lista_Professores!$A$2:$B$203,2,FALSE)</f>
        <v>#N/A</v>
      </c>
      <c r="Q120" s="70"/>
      <c r="R120" s="12" t="str">
        <f t="shared" si="2"/>
        <v xml:space="preserve">8º Semestre - </v>
      </c>
      <c r="S120" s="12"/>
      <c r="T120" s="12"/>
      <c r="U120" s="12"/>
      <c r="V120" s="12"/>
      <c r="W120" s="12"/>
      <c r="X120" s="12"/>
      <c r="Y120" s="12"/>
      <c r="Z120" s="12"/>
    </row>
    <row r="121" spans="1:26" ht="14.25" customHeight="1">
      <c r="A121" s="12" t="str">
        <f t="shared" si="0"/>
        <v>CM9º Semestre - T02</v>
      </c>
      <c r="B121" s="67" t="str">
        <f t="shared" si="1"/>
        <v>Curr2023MCEC065T02</v>
      </c>
      <c r="C121" s="12" t="s">
        <v>25</v>
      </c>
      <c r="D121" s="12" t="s">
        <v>60</v>
      </c>
      <c r="E121" s="12" t="str">
        <f>VLOOKUP(CONCATENATE($C121,$D121),Curriculos!$A$2:$J$303,4,FALSE)</f>
        <v>ECONOMIA INSTITUCIONAL</v>
      </c>
      <c r="F121" s="5" t="str">
        <f>VLOOKUP(CONCATENATE($C121,$D121),Curriculos!$A$2:$J$303,5,FALSE)</f>
        <v>OP</v>
      </c>
      <c r="G121" s="73">
        <v>9</v>
      </c>
      <c r="H121" s="5" t="str">
        <f>VLOOKUP(CONCATENATE($C121,$D121),Curriculos!$A$2:$J$303,7,FALSE)</f>
        <v>T</v>
      </c>
      <c r="I121" s="5">
        <f>VLOOKUP(CONCATENATE($C121,$D121),Curriculos!$A$2:$J$303,8,FALSE)</f>
        <v>60</v>
      </c>
      <c r="J121" s="5">
        <f>VLOOKUP(CONCATENATE($C121,$D121),Curriculos!$A$2:$J$303,9,FALSE)</f>
        <v>4</v>
      </c>
      <c r="K121" s="68" t="s">
        <v>29</v>
      </c>
      <c r="L121" s="68"/>
      <c r="M121" s="68" t="s">
        <v>175</v>
      </c>
      <c r="N121" s="5" t="str">
        <f>VLOOKUP(CONCATENATE($C121,$D121),Curriculos!$A$2:$J$303,10,FALSE)</f>
        <v>DCEC</v>
      </c>
      <c r="O121" s="69" t="s">
        <v>353</v>
      </c>
      <c r="P121" s="12" t="str">
        <f>VLOOKUP(O121,Lista_Professores!$A$2:$B$203,2,FALSE)</f>
        <v>Elson Cedro Mira</v>
      </c>
      <c r="Q121" s="14">
        <v>1113</v>
      </c>
      <c r="R121" s="12" t="str">
        <f t="shared" si="2"/>
        <v>9º Semestre - T02</v>
      </c>
      <c r="S121" s="12">
        <f>I121/15</f>
        <v>4</v>
      </c>
      <c r="T121" s="12" t="s">
        <v>336</v>
      </c>
      <c r="U121" s="12" t="s">
        <v>364</v>
      </c>
      <c r="V121" s="12"/>
      <c r="W121" s="12"/>
      <c r="X121" s="12"/>
      <c r="Y121" s="12"/>
      <c r="Z121" s="12"/>
    </row>
    <row r="122" spans="1:26" ht="14.25" hidden="1" customHeight="1">
      <c r="A122" s="12" t="str">
        <f t="shared" si="0"/>
        <v xml:space="preserve">10º Semestre - </v>
      </c>
      <c r="B122" s="67" t="str">
        <f t="shared" si="1"/>
        <v>Curr2023NCEC065</v>
      </c>
      <c r="C122" s="12" t="s">
        <v>22</v>
      </c>
      <c r="D122" s="12" t="s">
        <v>60</v>
      </c>
      <c r="E122" s="12" t="str">
        <f>VLOOKUP(CONCATENATE($C122,$D122),Curriculos!$A$2:$J$303,4,FALSE)</f>
        <v>ECONOMIA INSTITUCIONAL</v>
      </c>
      <c r="F122" s="5" t="str">
        <f>VLOOKUP(CONCATENATE($C122,$D122),Curriculos!$A$2:$J$303,5,FALSE)</f>
        <v>OP</v>
      </c>
      <c r="G122" s="5">
        <f>VLOOKUP(CONCATENATE($C122,$D122),Curriculos!$A$2:$J$303,6,FALSE)</f>
        <v>10</v>
      </c>
      <c r="H122" s="5" t="str">
        <f>VLOOKUP(CONCATENATE($C122,$D122),Curriculos!$A$2:$J$303,7,FALSE)</f>
        <v>T</v>
      </c>
      <c r="I122" s="5">
        <f>VLOOKUP(CONCATENATE($C122,$D122),Curriculos!$A$2:$J$303,8,FALSE)</f>
        <v>60</v>
      </c>
      <c r="J122" s="5">
        <f>VLOOKUP(CONCATENATE($C122,$D122),Curriculos!$A$2:$J$303,9,FALSE)</f>
        <v>4</v>
      </c>
      <c r="K122" s="68"/>
      <c r="L122" s="68"/>
      <c r="M122" s="68"/>
      <c r="N122" s="5" t="str">
        <f>VLOOKUP(CONCATENATE($C122,$D122),Curriculos!$A$2:$J$303,10,FALSE)</f>
        <v>DCEC</v>
      </c>
      <c r="O122" s="69"/>
      <c r="P122" s="12" t="e">
        <f>VLOOKUP(O122,Lista_Professores!$A$2:$B$203,2,FALSE)</f>
        <v>#N/A</v>
      </c>
      <c r="Q122" s="70"/>
      <c r="R122" s="12" t="str">
        <f t="shared" si="2"/>
        <v xml:space="preserve">10º Semestre - </v>
      </c>
      <c r="S122" s="12"/>
      <c r="T122" s="12"/>
      <c r="U122" s="12"/>
      <c r="V122" s="12"/>
      <c r="W122" s="12"/>
      <c r="X122" s="12"/>
      <c r="Y122" s="12"/>
      <c r="Z122" s="12"/>
    </row>
    <row r="123" spans="1:26" ht="14.25" hidden="1" customHeight="1">
      <c r="A123" s="12" t="str">
        <f t="shared" si="0"/>
        <v xml:space="preserve">8º Semestre - </v>
      </c>
      <c r="B123" s="67" t="str">
        <f t="shared" si="1"/>
        <v>Curr2018CEC066</v>
      </c>
      <c r="C123" s="5" t="s">
        <v>31</v>
      </c>
      <c r="D123" s="12" t="s">
        <v>122</v>
      </c>
      <c r="E123" s="12" t="str">
        <f>VLOOKUP(CONCATENATE($C123,$D123),Curriculos!$A$2:$J$303,4,FALSE)</f>
        <v>FINANÇAS PÚBLICAS</v>
      </c>
      <c r="F123" s="5" t="str">
        <f>VLOOKUP(CONCATENATE($C123,$D123),Curriculos!$A$2:$J$303,5,FALSE)</f>
        <v>OP</v>
      </c>
      <c r="G123" s="5">
        <f>VLOOKUP(CONCATENATE($C123,$D123),Curriculos!$A$2:$J$303,6,FALSE)</f>
        <v>8</v>
      </c>
      <c r="H123" s="5" t="str">
        <f>VLOOKUP(CONCATENATE($C123,$D123),Curriculos!$A$2:$J$303,7,FALSE)</f>
        <v>TP</v>
      </c>
      <c r="I123" s="5">
        <f>VLOOKUP(CONCATENATE($C123,$D123),Curriculos!$A$2:$J$303,8,FALSE)</f>
        <v>60</v>
      </c>
      <c r="J123" s="5">
        <f>VLOOKUP(CONCATENATE($C123,$D123),Curriculos!$A$2:$J$303,9,FALSE)</f>
        <v>4</v>
      </c>
      <c r="K123" s="68"/>
      <c r="L123" s="68"/>
      <c r="M123" s="68"/>
      <c r="N123" s="5" t="str">
        <f>VLOOKUP(CONCATENATE($C123,$D123),Curriculos!$A$2:$J$303,10,FALSE)</f>
        <v>DCEC</v>
      </c>
      <c r="O123" s="69"/>
      <c r="P123" s="12" t="e">
        <f>VLOOKUP(O123,Lista_Professores!$A$2:$B$203,2,FALSE)</f>
        <v>#N/A</v>
      </c>
      <c r="Q123" s="70"/>
      <c r="R123" s="12" t="str">
        <f t="shared" si="2"/>
        <v xml:space="preserve">8º Semestre - </v>
      </c>
      <c r="S123" s="12"/>
      <c r="T123" s="12"/>
      <c r="U123" s="12"/>
      <c r="V123" s="12"/>
      <c r="W123" s="12"/>
      <c r="X123" s="12"/>
      <c r="Y123" s="12"/>
      <c r="Z123" s="12"/>
    </row>
    <row r="124" spans="1:26" ht="14.25" hidden="1" customHeight="1">
      <c r="A124" s="12" t="str">
        <f t="shared" si="0"/>
        <v xml:space="preserve">9º Semestre - </v>
      </c>
      <c r="B124" s="67" t="str">
        <f t="shared" si="1"/>
        <v>Curr2023MCEC066</v>
      </c>
      <c r="C124" s="5" t="s">
        <v>25</v>
      </c>
      <c r="D124" s="12" t="s">
        <v>122</v>
      </c>
      <c r="E124" s="12" t="str">
        <f>VLOOKUP(CONCATENATE($C124,$D124),Curriculos!$A$2:$J$303,4,FALSE)</f>
        <v>FINANÇAS PÚBLICAS</v>
      </c>
      <c r="F124" s="5" t="str">
        <f>VLOOKUP(CONCATENATE($C124,$D124),Curriculos!$A$2:$J$303,5,FALSE)</f>
        <v>OP</v>
      </c>
      <c r="G124" s="5">
        <f>VLOOKUP(CONCATENATE($C124,$D124),Curriculos!$A$2:$J$303,6,FALSE)</f>
        <v>9</v>
      </c>
      <c r="H124" s="5" t="str">
        <f>VLOOKUP(CONCATENATE($C124,$D124),Curriculos!$A$2:$J$303,7,FALSE)</f>
        <v>T</v>
      </c>
      <c r="I124" s="5">
        <f>VLOOKUP(CONCATENATE($C124,$D124),Curriculos!$A$2:$J$303,8,FALSE)</f>
        <v>60</v>
      </c>
      <c r="J124" s="5">
        <f>VLOOKUP(CONCATENATE($C124,$D124),Curriculos!$A$2:$J$303,9,FALSE)</f>
        <v>4</v>
      </c>
      <c r="K124" s="68"/>
      <c r="L124" s="68"/>
      <c r="M124" s="68"/>
      <c r="N124" s="5" t="str">
        <f>VLOOKUP(CONCATENATE($C124,$D124),Curriculos!$A$2:$J$303,10,FALSE)</f>
        <v>DCEC</v>
      </c>
      <c r="O124" s="69"/>
      <c r="P124" s="12" t="e">
        <f>VLOOKUP(O124,Lista_Professores!$A$2:$B$203,2,FALSE)</f>
        <v>#N/A</v>
      </c>
      <c r="Q124" s="70"/>
      <c r="R124" s="12" t="str">
        <f t="shared" si="2"/>
        <v xml:space="preserve">9º Semestre - </v>
      </c>
      <c r="S124" s="12"/>
      <c r="T124" s="12"/>
      <c r="U124" s="12"/>
      <c r="V124" s="12"/>
      <c r="W124" s="12"/>
      <c r="X124" s="12"/>
      <c r="Y124" s="12"/>
      <c r="Z124" s="12"/>
    </row>
    <row r="125" spans="1:26" ht="14.25" hidden="1" customHeight="1">
      <c r="A125" s="12" t="str">
        <f t="shared" si="0"/>
        <v xml:space="preserve">10º Semestre - </v>
      </c>
      <c r="B125" s="67" t="str">
        <f t="shared" si="1"/>
        <v>Curr2023NCEC066</v>
      </c>
      <c r="C125" s="12" t="s">
        <v>22</v>
      </c>
      <c r="D125" s="12" t="s">
        <v>122</v>
      </c>
      <c r="E125" s="12" t="str">
        <f>VLOOKUP(CONCATENATE($C125,$D125),Curriculos!$A$2:$J$303,4,FALSE)</f>
        <v>FINANÇAS PÚBLICAS</v>
      </c>
      <c r="F125" s="5" t="str">
        <f>VLOOKUP(CONCATENATE($C125,$D125),Curriculos!$A$2:$J$303,5,FALSE)</f>
        <v>OP</v>
      </c>
      <c r="G125" s="5">
        <f>VLOOKUP(CONCATENATE($C125,$D125),Curriculos!$A$2:$J$303,6,FALSE)</f>
        <v>10</v>
      </c>
      <c r="H125" s="5" t="str">
        <f>VLOOKUP(CONCATENATE($C125,$D125),Curriculos!$A$2:$J$303,7,FALSE)</f>
        <v>P</v>
      </c>
      <c r="I125" s="5">
        <f>VLOOKUP(CONCATENATE($C125,$D125),Curriculos!$A$2:$J$303,8,FALSE)</f>
        <v>60</v>
      </c>
      <c r="J125" s="5">
        <f>VLOOKUP(CONCATENATE($C125,$D125),Curriculos!$A$2:$J$303,9,FALSE)</f>
        <v>4</v>
      </c>
      <c r="K125" s="68"/>
      <c r="L125" s="68"/>
      <c r="M125" s="68"/>
      <c r="N125" s="5" t="str">
        <f>VLOOKUP(CONCATENATE($C125,$D125),Curriculos!$A$2:$J$303,10,FALSE)</f>
        <v>DCEC</v>
      </c>
      <c r="O125" s="69"/>
      <c r="P125" s="12" t="e">
        <f>VLOOKUP(O125,Lista_Professores!$A$2:$B$203,2,FALSE)</f>
        <v>#N/A</v>
      </c>
      <c r="Q125" s="70"/>
      <c r="R125" s="12" t="str">
        <f t="shared" si="2"/>
        <v xml:space="preserve">10º Semestre - </v>
      </c>
      <c r="S125" s="12"/>
      <c r="T125" s="12"/>
      <c r="U125" s="12"/>
      <c r="V125" s="12"/>
      <c r="W125" s="12"/>
      <c r="X125" s="12"/>
      <c r="Y125" s="12"/>
      <c r="Z125" s="12"/>
    </row>
    <row r="126" spans="1:26" ht="14.25" hidden="1" customHeight="1">
      <c r="A126" s="12" t="str">
        <f t="shared" si="0"/>
        <v xml:space="preserve">8º Semestre - </v>
      </c>
      <c r="B126" s="67" t="str">
        <f t="shared" si="1"/>
        <v>Curr2018CEC067</v>
      </c>
      <c r="C126" s="5" t="s">
        <v>31</v>
      </c>
      <c r="D126" s="12" t="s">
        <v>123</v>
      </c>
      <c r="E126" s="12" t="str">
        <f>VLOOKUP(CONCATENATE($C126,$D126),Curriculos!$A$2:$J$303,4,FALSE)</f>
        <v>GEOGRAFIA ECONÔMICA</v>
      </c>
      <c r="F126" s="5" t="str">
        <f>VLOOKUP(CONCATENATE($C126,$D126),Curriculos!$A$2:$J$303,5,FALSE)</f>
        <v>OP</v>
      </c>
      <c r="G126" s="5">
        <f>VLOOKUP(CONCATENATE($C126,$D126),Curriculos!$A$2:$J$303,6,FALSE)</f>
        <v>8</v>
      </c>
      <c r="H126" s="5" t="str">
        <f>VLOOKUP(CONCATENATE($C126,$D126),Curriculos!$A$2:$J$303,7,FALSE)</f>
        <v>TP</v>
      </c>
      <c r="I126" s="5">
        <f>VLOOKUP(CONCATENATE($C126,$D126),Curriculos!$A$2:$J$303,8,FALSE)</f>
        <v>60</v>
      </c>
      <c r="J126" s="5">
        <f>VLOOKUP(CONCATENATE($C126,$D126),Curriculos!$A$2:$J$303,9,FALSE)</f>
        <v>4</v>
      </c>
      <c r="K126" s="68"/>
      <c r="L126" s="68"/>
      <c r="M126" s="68"/>
      <c r="N126" s="5" t="str">
        <f>VLOOKUP(CONCATENATE($C126,$D126),Curriculos!$A$2:$J$303,10,FALSE)</f>
        <v>DCEC</v>
      </c>
      <c r="O126" s="69"/>
      <c r="P126" s="12" t="e">
        <f>VLOOKUP(O126,Lista_Professores!$A$2:$B$203,2,FALSE)</f>
        <v>#N/A</v>
      </c>
      <c r="Q126" s="70"/>
      <c r="R126" s="12" t="str">
        <f t="shared" si="2"/>
        <v xml:space="preserve">8º Semestre - </v>
      </c>
      <c r="S126" s="12"/>
      <c r="T126" s="12"/>
      <c r="U126" s="12"/>
      <c r="V126" s="12"/>
      <c r="W126" s="12"/>
      <c r="X126" s="12"/>
      <c r="Y126" s="12"/>
      <c r="Z126" s="12"/>
    </row>
    <row r="127" spans="1:26" ht="14.25" hidden="1" customHeight="1">
      <c r="A127" s="12" t="str">
        <f t="shared" si="0"/>
        <v xml:space="preserve">8º Semestre - </v>
      </c>
      <c r="B127" s="67" t="str">
        <f t="shared" si="1"/>
        <v>Curr2023MCEC067</v>
      </c>
      <c r="C127" s="12" t="s">
        <v>25</v>
      </c>
      <c r="D127" s="12" t="s">
        <v>123</v>
      </c>
      <c r="E127" s="12" t="str">
        <f>VLOOKUP(CONCATENATE($C127,$D127),Curriculos!$A$2:$J$303,4,FALSE)</f>
        <v>GEOGRAFIA ECONÔMICA</v>
      </c>
      <c r="F127" s="5" t="str">
        <f>VLOOKUP(CONCATENATE($C127,$D127),Curriculos!$A$2:$J$303,5,FALSE)</f>
        <v>OP</v>
      </c>
      <c r="G127" s="5">
        <f>VLOOKUP(CONCATENATE($C127,$D127),Curriculos!$A$2:$J$303,6,FALSE)</f>
        <v>8</v>
      </c>
      <c r="H127" s="5" t="str">
        <f>VLOOKUP(CONCATENATE($C127,$D127),Curriculos!$A$2:$J$303,7,FALSE)</f>
        <v>T</v>
      </c>
      <c r="I127" s="5">
        <f>VLOOKUP(CONCATENATE($C127,$D127),Curriculos!$A$2:$J$303,8,FALSE)</f>
        <v>60</v>
      </c>
      <c r="J127" s="5">
        <f>VLOOKUP(CONCATENATE($C127,$D127),Curriculos!$A$2:$J$303,9,FALSE)</f>
        <v>4</v>
      </c>
      <c r="K127" s="68"/>
      <c r="L127" s="68"/>
      <c r="M127" s="68"/>
      <c r="N127" s="5" t="str">
        <f>VLOOKUP(CONCATENATE($C127,$D127),Curriculos!$A$2:$J$303,10,FALSE)</f>
        <v>DCEC</v>
      </c>
      <c r="O127" s="69"/>
      <c r="P127" s="12" t="e">
        <f>VLOOKUP(O127,Lista_Professores!$A$2:$B$203,2,FALSE)</f>
        <v>#N/A</v>
      </c>
      <c r="Q127" s="70"/>
      <c r="R127" s="12" t="str">
        <f t="shared" si="2"/>
        <v xml:space="preserve">8º Semestre - </v>
      </c>
      <c r="S127" s="12"/>
      <c r="T127" s="12"/>
      <c r="U127" s="12"/>
      <c r="V127" s="12"/>
      <c r="W127" s="12"/>
      <c r="X127" s="12"/>
      <c r="Y127" s="12"/>
      <c r="Z127" s="12"/>
    </row>
    <row r="128" spans="1:26" ht="14.25" hidden="1" customHeight="1">
      <c r="A128" s="12" t="str">
        <f t="shared" si="0"/>
        <v xml:space="preserve">10º Semestre - </v>
      </c>
      <c r="B128" s="67" t="str">
        <f t="shared" si="1"/>
        <v>Curr2023NCEC067</v>
      </c>
      <c r="C128" s="12" t="s">
        <v>22</v>
      </c>
      <c r="D128" s="12" t="s">
        <v>123</v>
      </c>
      <c r="E128" s="12" t="str">
        <f>VLOOKUP(CONCATENATE($C128,$D128),Curriculos!$A$2:$J$303,4,FALSE)</f>
        <v>GEOGRAFIA ECONÔMICA</v>
      </c>
      <c r="F128" s="5" t="str">
        <f>VLOOKUP(CONCATENATE($C128,$D128),Curriculos!$A$2:$J$303,5,FALSE)</f>
        <v>OP</v>
      </c>
      <c r="G128" s="5">
        <f>VLOOKUP(CONCATENATE($C128,$D128),Curriculos!$A$2:$J$303,6,FALSE)</f>
        <v>10</v>
      </c>
      <c r="H128" s="5" t="str">
        <f>VLOOKUP(CONCATENATE($C128,$D128),Curriculos!$A$2:$J$303,7,FALSE)</f>
        <v>P</v>
      </c>
      <c r="I128" s="5">
        <f>VLOOKUP(CONCATENATE($C128,$D128),Curriculos!$A$2:$J$303,8,FALSE)</f>
        <v>60</v>
      </c>
      <c r="J128" s="5">
        <f>VLOOKUP(CONCATENATE($C128,$D128),Curriculos!$A$2:$J$303,9,FALSE)</f>
        <v>4</v>
      </c>
      <c r="K128" s="68"/>
      <c r="L128" s="68"/>
      <c r="M128" s="68"/>
      <c r="N128" s="5" t="str">
        <f>VLOOKUP(CONCATENATE($C128,$D128),Curriculos!$A$2:$J$303,10,FALSE)</f>
        <v>DCEC</v>
      </c>
      <c r="O128" s="69"/>
      <c r="P128" s="12" t="e">
        <f>VLOOKUP(O128,Lista_Professores!$A$2:$B$203,2,FALSE)</f>
        <v>#N/A</v>
      </c>
      <c r="Q128" s="70"/>
      <c r="R128" s="12" t="str">
        <f t="shared" si="2"/>
        <v xml:space="preserve">10º Semestre - </v>
      </c>
      <c r="S128" s="12"/>
      <c r="T128" s="12"/>
      <c r="U128" s="12"/>
      <c r="V128" s="12"/>
      <c r="W128" s="12"/>
      <c r="X128" s="12"/>
      <c r="Y128" s="12"/>
      <c r="Z128" s="12"/>
    </row>
    <row r="129" spans="1:26" ht="14.25" hidden="1" customHeight="1">
      <c r="A129" s="12" t="str">
        <f t="shared" si="0"/>
        <v xml:space="preserve">8º Semestre - </v>
      </c>
      <c r="B129" s="67" t="str">
        <f t="shared" si="1"/>
        <v>Curr2018CEC068</v>
      </c>
      <c r="C129" s="5" t="s">
        <v>31</v>
      </c>
      <c r="D129" s="12" t="s">
        <v>128</v>
      </c>
      <c r="E129" s="12" t="str">
        <f>VLOOKUP(CONCATENATE($C129,$D129),Curriculos!$A$2:$J$303,4,FALSE)</f>
        <v>LABORATÓRIO DE PRÁTICA EM ANÁLISE E AVALIAÇÃO ECONÔMICO-FINANCEIRA</v>
      </c>
      <c r="F129" s="5" t="str">
        <f>VLOOKUP(CONCATENATE($C129,$D129),Curriculos!$A$2:$J$303,5,FALSE)</f>
        <v>OP</v>
      </c>
      <c r="G129" s="5">
        <f>VLOOKUP(CONCATENATE($C129,$D129),Curriculos!$A$2:$J$303,6,FALSE)</f>
        <v>8</v>
      </c>
      <c r="H129" s="5" t="str">
        <f>VLOOKUP(CONCATENATE($C129,$D129),Curriculos!$A$2:$J$303,7,FALSE)</f>
        <v>T</v>
      </c>
      <c r="I129" s="5">
        <f>VLOOKUP(CONCATENATE($C129,$D129),Curriculos!$A$2:$J$303,8,FALSE)</f>
        <v>90</v>
      </c>
      <c r="J129" s="5">
        <f>VLOOKUP(CONCATENATE($C129,$D129),Curriculos!$A$2:$J$303,9,FALSE)</f>
        <v>4</v>
      </c>
      <c r="K129" s="68"/>
      <c r="L129" s="68"/>
      <c r="M129" s="68"/>
      <c r="N129" s="5" t="str">
        <f>VLOOKUP(CONCATENATE($C129,$D129),Curriculos!$A$2:$J$303,10,FALSE)</f>
        <v>DCEC</v>
      </c>
      <c r="O129" s="69"/>
      <c r="P129" s="12" t="e">
        <f>VLOOKUP(O129,Lista_Professores!$A$2:$B$203,2,FALSE)</f>
        <v>#N/A</v>
      </c>
      <c r="Q129" s="70"/>
      <c r="R129" s="12" t="str">
        <f t="shared" si="2"/>
        <v xml:space="preserve">8º Semestre - </v>
      </c>
      <c r="S129" s="12"/>
      <c r="T129" s="12"/>
      <c r="U129" s="12"/>
      <c r="V129" s="12"/>
      <c r="W129" s="12"/>
      <c r="X129" s="12"/>
      <c r="Y129" s="12"/>
      <c r="Z129" s="12"/>
    </row>
    <row r="130" spans="1:26" ht="14.25" hidden="1" customHeight="1">
      <c r="A130" s="12" t="str">
        <f t="shared" si="0"/>
        <v xml:space="preserve">8º Semestre - </v>
      </c>
      <c r="B130" s="67" t="str">
        <f t="shared" si="1"/>
        <v>Curr2018CEC069</v>
      </c>
      <c r="C130" s="5" t="s">
        <v>31</v>
      </c>
      <c r="D130" s="12" t="s">
        <v>129</v>
      </c>
      <c r="E130" s="12" t="str">
        <f>VLOOKUP(CONCATENATE($C130,$D130),Curriculos!$A$2:$J$303,4,FALSE)</f>
        <v>LABORATÓRIO DE PRÁTICA EM CONSULTORIA ECONÔMICA</v>
      </c>
      <c r="F130" s="5" t="str">
        <f>VLOOKUP(CONCATENATE($C130,$D130),Curriculos!$A$2:$J$303,5,FALSE)</f>
        <v>OP</v>
      </c>
      <c r="G130" s="5">
        <f>VLOOKUP(CONCATENATE($C130,$D130),Curriculos!$A$2:$J$303,6,FALSE)</f>
        <v>8</v>
      </c>
      <c r="H130" s="5" t="str">
        <f>VLOOKUP(CONCATENATE($C130,$D130),Curriculos!$A$2:$J$303,7,FALSE)</f>
        <v>T</v>
      </c>
      <c r="I130" s="5">
        <f>VLOOKUP(CONCATENATE($C130,$D130),Curriculos!$A$2:$J$303,8,FALSE)</f>
        <v>90</v>
      </c>
      <c r="J130" s="5">
        <f>VLOOKUP(CONCATENATE($C130,$D130),Curriculos!$A$2:$J$303,9,FALSE)</f>
        <v>4</v>
      </c>
      <c r="K130" s="68"/>
      <c r="L130" s="68"/>
      <c r="M130" s="68"/>
      <c r="N130" s="5" t="str">
        <f>VLOOKUP(CONCATENATE($C130,$D130),Curriculos!$A$2:$J$303,10,FALSE)</f>
        <v>DCEC</v>
      </c>
      <c r="O130" s="69"/>
      <c r="P130" s="12" t="e">
        <f>VLOOKUP(O130,Lista_Professores!$A$2:$B$203,2,FALSE)</f>
        <v>#N/A</v>
      </c>
      <c r="Q130" s="70"/>
      <c r="R130" s="12" t="str">
        <f t="shared" si="2"/>
        <v xml:space="preserve">8º Semestre - </v>
      </c>
      <c r="S130" s="12"/>
      <c r="T130" s="12"/>
      <c r="U130" s="12"/>
      <c r="V130" s="12"/>
      <c r="W130" s="12"/>
      <c r="X130" s="12"/>
      <c r="Y130" s="12"/>
      <c r="Z130" s="12"/>
    </row>
    <row r="131" spans="1:26" ht="14.25" hidden="1" customHeight="1">
      <c r="A131" s="12" t="str">
        <f t="shared" si="0"/>
        <v xml:space="preserve">8º Semestre - </v>
      </c>
      <c r="B131" s="67" t="str">
        <f t="shared" si="1"/>
        <v>Curr2018CEC070</v>
      </c>
      <c r="C131" s="5" t="s">
        <v>31</v>
      </c>
      <c r="D131" s="12" t="s">
        <v>130</v>
      </c>
      <c r="E131" s="12" t="str">
        <f>VLOOKUP(CONCATENATE($C131,$D131),Curriculos!$A$2:$J$303,4,FALSE)</f>
        <v>LABORATÓRIO DE PRÁTICA EM PLANEJAMENTO ECONÔMICO</v>
      </c>
      <c r="F131" s="5" t="str">
        <f>VLOOKUP(CONCATENATE($C131,$D131),Curriculos!$A$2:$J$303,5,FALSE)</f>
        <v>OP</v>
      </c>
      <c r="G131" s="5">
        <f>VLOOKUP(CONCATENATE($C131,$D131),Curriculos!$A$2:$J$303,6,FALSE)</f>
        <v>8</v>
      </c>
      <c r="H131" s="5" t="str">
        <f>VLOOKUP(CONCATENATE($C131,$D131),Curriculos!$A$2:$J$303,7,FALSE)</f>
        <v>T</v>
      </c>
      <c r="I131" s="5">
        <f>VLOOKUP(CONCATENATE($C131,$D131),Curriculos!$A$2:$J$303,8,FALSE)</f>
        <v>90</v>
      </c>
      <c r="J131" s="5">
        <f>VLOOKUP(CONCATENATE($C131,$D131),Curriculos!$A$2:$J$303,9,FALSE)</f>
        <v>4</v>
      </c>
      <c r="K131" s="68"/>
      <c r="L131" s="68"/>
      <c r="M131" s="68"/>
      <c r="N131" s="5" t="str">
        <f>VLOOKUP(CONCATENATE($C131,$D131),Curriculos!$A$2:$J$303,10,FALSE)</f>
        <v>DCEC</v>
      </c>
      <c r="O131" s="69"/>
      <c r="P131" s="12" t="e">
        <f>VLOOKUP(O131,Lista_Professores!$A$2:$B$203,2,FALSE)</f>
        <v>#N/A</v>
      </c>
      <c r="Q131" s="70"/>
      <c r="R131" s="12" t="str">
        <f t="shared" si="2"/>
        <v xml:space="preserve">8º Semestre - </v>
      </c>
      <c r="S131" s="12"/>
      <c r="T131" s="12"/>
      <c r="U131" s="12"/>
      <c r="V131" s="12"/>
      <c r="W131" s="12"/>
      <c r="X131" s="12"/>
      <c r="Y131" s="12"/>
      <c r="Z131" s="12"/>
    </row>
    <row r="132" spans="1:26" ht="14.25" hidden="1" customHeight="1">
      <c r="A132" s="12" t="str">
        <f t="shared" si="0"/>
        <v xml:space="preserve">8º Semestre - </v>
      </c>
      <c r="B132" s="67" t="str">
        <f t="shared" si="1"/>
        <v>Curr2018CEC071</v>
      </c>
      <c r="C132" s="5" t="s">
        <v>31</v>
      </c>
      <c r="D132" s="12" t="s">
        <v>131</v>
      </c>
      <c r="E132" s="12" t="str">
        <f>VLOOKUP(CONCATENATE($C132,$D132),Curriculos!$A$2:$J$303,4,FALSE)</f>
        <v>LABORATÓRIO DE PRÁTICA EM POLÍTICAS PÚBLICAS</v>
      </c>
      <c r="F132" s="5" t="str">
        <f>VLOOKUP(CONCATENATE($C132,$D132),Curriculos!$A$2:$J$303,5,FALSE)</f>
        <v>OP</v>
      </c>
      <c r="G132" s="5">
        <f>VLOOKUP(CONCATENATE($C132,$D132),Curriculos!$A$2:$J$303,6,FALSE)</f>
        <v>8</v>
      </c>
      <c r="H132" s="5" t="str">
        <f>VLOOKUP(CONCATENATE($C132,$D132),Curriculos!$A$2:$J$303,7,FALSE)</f>
        <v>T</v>
      </c>
      <c r="I132" s="5">
        <f>VLOOKUP(CONCATENATE($C132,$D132),Curriculos!$A$2:$J$303,8,FALSE)</f>
        <v>90</v>
      </c>
      <c r="J132" s="5">
        <f>VLOOKUP(CONCATENATE($C132,$D132),Curriculos!$A$2:$J$303,9,FALSE)</f>
        <v>4</v>
      </c>
      <c r="K132" s="68"/>
      <c r="L132" s="68"/>
      <c r="M132" s="68"/>
      <c r="N132" s="5" t="str">
        <f>VLOOKUP(CONCATENATE($C132,$D132),Curriculos!$A$2:$J$303,10,FALSE)</f>
        <v>DCEC</v>
      </c>
      <c r="O132" s="69"/>
      <c r="P132" s="12" t="e">
        <f>VLOOKUP(O132,Lista_Professores!$A$2:$B$203,2,FALSE)</f>
        <v>#N/A</v>
      </c>
      <c r="Q132" s="70"/>
      <c r="R132" s="12" t="str">
        <f t="shared" si="2"/>
        <v xml:space="preserve">8º Semestre - </v>
      </c>
      <c r="S132" s="12"/>
      <c r="T132" s="12"/>
      <c r="U132" s="12"/>
      <c r="V132" s="12"/>
      <c r="W132" s="12"/>
      <c r="X132" s="12"/>
      <c r="Y132" s="12"/>
      <c r="Z132" s="12"/>
    </row>
    <row r="133" spans="1:26" ht="14.25" hidden="1" customHeight="1">
      <c r="A133" s="12" t="str">
        <f t="shared" si="0"/>
        <v xml:space="preserve">8º Semestre - </v>
      </c>
      <c r="B133" s="67" t="str">
        <f t="shared" si="1"/>
        <v>Curr2018CEC072</v>
      </c>
      <c r="C133" s="5" t="s">
        <v>31</v>
      </c>
      <c r="D133" s="12" t="s">
        <v>140</v>
      </c>
      <c r="E133" s="12" t="str">
        <f>VLOOKUP(CONCATENATE($C133,$D133),Curriculos!$A$2:$J$303,4,FALSE)</f>
        <v>MERCADO E COMERCIALIZAÇÃO</v>
      </c>
      <c r="F133" s="5" t="str">
        <f>VLOOKUP(CONCATENATE($C133,$D133),Curriculos!$A$2:$J$303,5,FALSE)</f>
        <v>OP</v>
      </c>
      <c r="G133" s="5">
        <f>VLOOKUP(CONCATENATE($C133,$D133),Curriculos!$A$2:$J$303,6,FALSE)</f>
        <v>8</v>
      </c>
      <c r="H133" s="5" t="str">
        <f>VLOOKUP(CONCATENATE($C133,$D133),Curriculos!$A$2:$J$303,7,FALSE)</f>
        <v>T</v>
      </c>
      <c r="I133" s="5">
        <f>VLOOKUP(CONCATENATE($C133,$D133),Curriculos!$A$2:$J$303,8,FALSE)</f>
        <v>60</v>
      </c>
      <c r="J133" s="5">
        <f>VLOOKUP(CONCATENATE($C133,$D133),Curriculos!$A$2:$J$303,9,FALSE)</f>
        <v>4</v>
      </c>
      <c r="K133" s="68"/>
      <c r="L133" s="68"/>
      <c r="M133" s="68"/>
      <c r="N133" s="5" t="str">
        <f>VLOOKUP(CONCATENATE($C133,$D133),Curriculos!$A$2:$J$303,10,FALSE)</f>
        <v>DCEC</v>
      </c>
      <c r="O133" s="69"/>
      <c r="P133" s="12" t="e">
        <f>VLOOKUP(O133,Lista_Professores!$A$2:$B$203,2,FALSE)</f>
        <v>#N/A</v>
      </c>
      <c r="Q133" s="70"/>
      <c r="R133" s="12" t="str">
        <f t="shared" si="2"/>
        <v xml:space="preserve">8º Semestre - </v>
      </c>
      <c r="S133" s="12"/>
      <c r="T133" s="12"/>
      <c r="U133" s="12"/>
      <c r="V133" s="12"/>
      <c r="W133" s="12"/>
      <c r="X133" s="12"/>
      <c r="Y133" s="12"/>
      <c r="Z133" s="12"/>
    </row>
    <row r="134" spans="1:26" ht="14.25" hidden="1" customHeight="1">
      <c r="A134" s="12" t="str">
        <f t="shared" si="0"/>
        <v xml:space="preserve">8º Semestre - </v>
      </c>
      <c r="B134" s="67" t="str">
        <f t="shared" si="1"/>
        <v>Curr2023MCEC072</v>
      </c>
      <c r="C134" s="12" t="s">
        <v>25</v>
      </c>
      <c r="D134" s="12" t="s">
        <v>140</v>
      </c>
      <c r="E134" s="12" t="str">
        <f>VLOOKUP(CONCATENATE($C134,$D134),Curriculos!$A$2:$J$303,4,FALSE)</f>
        <v>MERCADO E COMERCIALIZAÇÃO</v>
      </c>
      <c r="F134" s="5" t="str">
        <f>VLOOKUP(CONCATENATE($C134,$D134),Curriculos!$A$2:$J$303,5,FALSE)</f>
        <v>OP</v>
      </c>
      <c r="G134" s="5">
        <f>VLOOKUP(CONCATENATE($C134,$D134),Curriculos!$A$2:$J$303,6,FALSE)</f>
        <v>8</v>
      </c>
      <c r="H134" s="5" t="str">
        <f>VLOOKUP(CONCATENATE($C134,$D134),Curriculos!$A$2:$J$303,7,FALSE)</f>
        <v>T</v>
      </c>
      <c r="I134" s="5">
        <f>VLOOKUP(CONCATENATE($C134,$D134),Curriculos!$A$2:$J$303,8,FALSE)</f>
        <v>60</v>
      </c>
      <c r="J134" s="5">
        <f>VLOOKUP(CONCATENATE($C134,$D134),Curriculos!$A$2:$J$303,9,FALSE)</f>
        <v>4</v>
      </c>
      <c r="K134" s="68"/>
      <c r="L134" s="68"/>
      <c r="M134" s="68"/>
      <c r="N134" s="5" t="str">
        <f>VLOOKUP(CONCATENATE($C134,$D134),Curriculos!$A$2:$J$303,10,FALSE)</f>
        <v>DCEC</v>
      </c>
      <c r="O134" s="69"/>
      <c r="P134" s="12" t="e">
        <f>VLOOKUP(O134,Lista_Professores!$A$2:$B$203,2,FALSE)</f>
        <v>#N/A</v>
      </c>
      <c r="Q134" s="70"/>
      <c r="R134" s="12" t="str">
        <f t="shared" si="2"/>
        <v xml:space="preserve">8º Semestre - </v>
      </c>
      <c r="S134" s="12"/>
      <c r="T134" s="12"/>
      <c r="U134" s="12"/>
      <c r="V134" s="12"/>
      <c r="W134" s="12"/>
      <c r="X134" s="12"/>
      <c r="Y134" s="12"/>
      <c r="Z134" s="12"/>
    </row>
    <row r="135" spans="1:26" ht="14.25" hidden="1" customHeight="1">
      <c r="A135" s="12" t="str">
        <f t="shared" si="0"/>
        <v xml:space="preserve">9º Semestre - </v>
      </c>
      <c r="B135" s="67" t="str">
        <f t="shared" si="1"/>
        <v>Curr2023NCEC072</v>
      </c>
      <c r="C135" s="5" t="s">
        <v>22</v>
      </c>
      <c r="D135" s="12" t="s">
        <v>140</v>
      </c>
      <c r="E135" s="12" t="str">
        <f>VLOOKUP(CONCATENATE($C135,$D135),Curriculos!$A$2:$J$303,4,FALSE)</f>
        <v>MERCADO E COMERCIALIZAÇÃO</v>
      </c>
      <c r="F135" s="5" t="str">
        <f>VLOOKUP(CONCATENATE($C135,$D135),Curriculos!$A$2:$J$303,5,FALSE)</f>
        <v>OP</v>
      </c>
      <c r="G135" s="5">
        <f>VLOOKUP(CONCATENATE($C135,$D135),Curriculos!$A$2:$J$303,6,FALSE)</f>
        <v>9</v>
      </c>
      <c r="H135" s="5" t="str">
        <f>VLOOKUP(CONCATENATE($C135,$D135),Curriculos!$A$2:$J$303,7,FALSE)</f>
        <v>T</v>
      </c>
      <c r="I135" s="5">
        <f>VLOOKUP(CONCATENATE($C135,$D135),Curriculos!$A$2:$J$303,8,FALSE)</f>
        <v>60</v>
      </c>
      <c r="J135" s="5">
        <f>VLOOKUP(CONCATENATE($C135,$D135),Curriculos!$A$2:$J$303,9,FALSE)</f>
        <v>4</v>
      </c>
      <c r="K135" s="68"/>
      <c r="L135" s="68"/>
      <c r="M135" s="68"/>
      <c r="N135" s="5" t="str">
        <f>VLOOKUP(CONCATENATE($C135,$D135),Curriculos!$A$2:$J$303,10,FALSE)</f>
        <v>DCEC</v>
      </c>
      <c r="O135" s="69"/>
      <c r="P135" s="12" t="e">
        <f>VLOOKUP(O135,Lista_Professores!$A$2:$B$203,2,FALSE)</f>
        <v>#N/A</v>
      </c>
      <c r="Q135" s="70"/>
      <c r="R135" s="12" t="str">
        <f t="shared" si="2"/>
        <v xml:space="preserve">9º Semestre - </v>
      </c>
      <c r="S135" s="12"/>
      <c r="T135" s="12"/>
      <c r="U135" s="12"/>
      <c r="V135" s="12"/>
      <c r="W135" s="12"/>
      <c r="X135" s="12"/>
      <c r="Y135" s="12"/>
      <c r="Z135" s="12"/>
    </row>
    <row r="136" spans="1:26" ht="14.25" hidden="1" customHeight="1">
      <c r="A136" s="12" t="str">
        <f t="shared" si="0"/>
        <v xml:space="preserve">8º Semestre - </v>
      </c>
      <c r="B136" s="67" t="str">
        <f t="shared" si="1"/>
        <v>Curr2018CEC073</v>
      </c>
      <c r="C136" s="5" t="s">
        <v>31</v>
      </c>
      <c r="D136" s="12" t="s">
        <v>145</v>
      </c>
      <c r="E136" s="12" t="str">
        <f>VLOOKUP(CONCATENATE($C136,$D136),Curriculos!$A$2:$J$303,4,FALSE)</f>
        <v>POLÍTICAS PÚBLICAS E DESENVOLVIMENTO SOCIOECONÔMICO</v>
      </c>
      <c r="F136" s="5" t="str">
        <f>VLOOKUP(CONCATENATE($C136,$D136),Curriculos!$A$2:$J$303,5,FALSE)</f>
        <v>OP</v>
      </c>
      <c r="G136" s="5">
        <f>VLOOKUP(CONCATENATE($C136,$D136),Curriculos!$A$2:$J$303,6,FALSE)</f>
        <v>8</v>
      </c>
      <c r="H136" s="5" t="str">
        <f>VLOOKUP(CONCATENATE($C136,$D136),Curriculos!$A$2:$J$303,7,FALSE)</f>
        <v>T</v>
      </c>
      <c r="I136" s="5">
        <f>VLOOKUP(CONCATENATE($C136,$D136),Curriculos!$A$2:$J$303,8,FALSE)</f>
        <v>60</v>
      </c>
      <c r="J136" s="5">
        <f>VLOOKUP(CONCATENATE($C136,$D136),Curriculos!$A$2:$J$303,9,FALSE)</f>
        <v>4</v>
      </c>
      <c r="K136" s="68"/>
      <c r="L136" s="68"/>
      <c r="M136" s="68"/>
      <c r="N136" s="5" t="str">
        <f>VLOOKUP(CONCATENATE($C136,$D136),Curriculos!$A$2:$J$303,10,FALSE)</f>
        <v>DCEC</v>
      </c>
      <c r="O136" s="69"/>
      <c r="P136" s="12" t="e">
        <f>VLOOKUP(O136,Lista_Professores!$A$2:$B$203,2,FALSE)</f>
        <v>#N/A</v>
      </c>
      <c r="Q136" s="70"/>
      <c r="R136" s="12" t="str">
        <f t="shared" si="2"/>
        <v xml:space="preserve">8º Semestre - </v>
      </c>
      <c r="S136" s="12"/>
      <c r="T136" s="12"/>
      <c r="U136" s="12"/>
      <c r="V136" s="12"/>
      <c r="W136" s="12"/>
      <c r="X136" s="12"/>
      <c r="Y136" s="12"/>
      <c r="Z136" s="12"/>
    </row>
    <row r="137" spans="1:26" ht="14.25" hidden="1" customHeight="1">
      <c r="A137" s="12" t="str">
        <f t="shared" si="0"/>
        <v xml:space="preserve">8º Semestre - </v>
      </c>
      <c r="B137" s="67" t="str">
        <f t="shared" si="1"/>
        <v>Curr2023MCEC073</v>
      </c>
      <c r="C137" s="12" t="s">
        <v>25</v>
      </c>
      <c r="D137" s="12" t="s">
        <v>145</v>
      </c>
      <c r="E137" s="12" t="str">
        <f>VLOOKUP(CONCATENATE($C137,$D137),Curriculos!$A$2:$J$303,4,FALSE)</f>
        <v>POLÍTICAS PÚBLICAS E DESENVOLVIMENTO SOCIOECONÔMICO</v>
      </c>
      <c r="F137" s="5" t="str">
        <f>VLOOKUP(CONCATENATE($C137,$D137),Curriculos!$A$2:$J$303,5,FALSE)</f>
        <v>OP</v>
      </c>
      <c r="G137" s="5">
        <f>VLOOKUP(CONCATENATE($C137,$D137),Curriculos!$A$2:$J$303,6,FALSE)</f>
        <v>8</v>
      </c>
      <c r="H137" s="5" t="str">
        <f>VLOOKUP(CONCATENATE($C137,$D137),Curriculos!$A$2:$J$303,7,FALSE)</f>
        <v>T</v>
      </c>
      <c r="I137" s="5">
        <f>VLOOKUP(CONCATENATE($C137,$D137),Curriculos!$A$2:$J$303,8,FALSE)</f>
        <v>60</v>
      </c>
      <c r="J137" s="5">
        <f>VLOOKUP(CONCATENATE($C137,$D137),Curriculos!$A$2:$J$303,9,FALSE)</f>
        <v>4</v>
      </c>
      <c r="K137" s="68"/>
      <c r="L137" s="68"/>
      <c r="M137" s="68"/>
      <c r="N137" s="5" t="str">
        <f>VLOOKUP(CONCATENATE($C137,$D137),Curriculos!$A$2:$J$303,10,FALSE)</f>
        <v>DCEC</v>
      </c>
      <c r="O137" s="69"/>
      <c r="P137" s="12" t="e">
        <f>VLOOKUP(O137,Lista_Professores!$A$2:$B$203,2,FALSE)</f>
        <v>#N/A</v>
      </c>
      <c r="Q137" s="70"/>
      <c r="R137" s="12" t="str">
        <f t="shared" si="2"/>
        <v xml:space="preserve">8º Semestre - </v>
      </c>
      <c r="S137" s="12"/>
      <c r="T137" s="12"/>
      <c r="U137" s="12"/>
      <c r="V137" s="12"/>
      <c r="W137" s="12"/>
      <c r="X137" s="12"/>
      <c r="Y137" s="12"/>
      <c r="Z137" s="12"/>
    </row>
    <row r="138" spans="1:26" ht="14.25" hidden="1" customHeight="1">
      <c r="A138" s="12" t="str">
        <f t="shared" si="0"/>
        <v xml:space="preserve">10º Semestre - </v>
      </c>
      <c r="B138" s="67" t="str">
        <f t="shared" si="1"/>
        <v>Curr2023NCEC073</v>
      </c>
      <c r="C138" s="12" t="s">
        <v>22</v>
      </c>
      <c r="D138" s="12" t="s">
        <v>145</v>
      </c>
      <c r="E138" s="12" t="str">
        <f>VLOOKUP(CONCATENATE($C138,$D138),Curriculos!$A$2:$J$303,4,FALSE)</f>
        <v>POLÍTICAS PÚBLICAS E DESENVOLVIMENTO SOCIOECONÔMICO</v>
      </c>
      <c r="F138" s="5" t="str">
        <f>VLOOKUP(CONCATENATE($C138,$D138),Curriculos!$A$2:$J$303,5,FALSE)</f>
        <v>OP</v>
      </c>
      <c r="G138" s="5">
        <f>VLOOKUP(CONCATENATE($C138,$D138),Curriculos!$A$2:$J$303,6,FALSE)</f>
        <v>10</v>
      </c>
      <c r="H138" s="5" t="str">
        <f>VLOOKUP(CONCATENATE($C138,$D138),Curriculos!$A$2:$J$303,7,FALSE)</f>
        <v>T</v>
      </c>
      <c r="I138" s="5">
        <f>VLOOKUP(CONCATENATE($C138,$D138),Curriculos!$A$2:$J$303,8,FALSE)</f>
        <v>60</v>
      </c>
      <c r="J138" s="5">
        <f>VLOOKUP(CONCATENATE($C138,$D138),Curriculos!$A$2:$J$303,9,FALSE)</f>
        <v>4</v>
      </c>
      <c r="K138" s="68"/>
      <c r="L138" s="68"/>
      <c r="M138" s="68"/>
      <c r="N138" s="5" t="str">
        <f>VLOOKUP(CONCATENATE($C138,$D138),Curriculos!$A$2:$J$303,10,FALSE)</f>
        <v>DCEC</v>
      </c>
      <c r="O138" s="69"/>
      <c r="P138" s="12" t="e">
        <f>VLOOKUP(O138,Lista_Professores!$A$2:$B$203,2,FALSE)</f>
        <v>#N/A</v>
      </c>
      <c r="Q138" s="70"/>
      <c r="R138" s="12" t="str">
        <f t="shared" si="2"/>
        <v xml:space="preserve">10º Semestre - </v>
      </c>
      <c r="S138" s="12"/>
      <c r="T138" s="12"/>
      <c r="U138" s="12"/>
      <c r="V138" s="12"/>
      <c r="W138" s="12"/>
      <c r="X138" s="12"/>
      <c r="Y138" s="12"/>
      <c r="Z138" s="12"/>
    </row>
    <row r="139" spans="1:26" ht="14.25" hidden="1" customHeight="1">
      <c r="A139" s="12" t="str">
        <f t="shared" si="0"/>
        <v xml:space="preserve">8º Semestre - </v>
      </c>
      <c r="B139" s="67" t="str">
        <f t="shared" si="1"/>
        <v>Curr2023MCEC074</v>
      </c>
      <c r="C139" s="12" t="s">
        <v>25</v>
      </c>
      <c r="D139" s="12" t="s">
        <v>137</v>
      </c>
      <c r="E139" s="12" t="str">
        <f>VLOOKUP(CONCATENATE($C139,$D139),Curriculos!$A$2:$J$303,4,FALSE)</f>
        <v>TÓPICOS ESPECIAIS EM ECONOMIA BRASILEIRA</v>
      </c>
      <c r="F139" s="5" t="str">
        <f>VLOOKUP(CONCATENATE($C139,$D139),Curriculos!$A$2:$J$303,5,FALSE)</f>
        <v>OP</v>
      </c>
      <c r="G139" s="5">
        <f>VLOOKUP(CONCATENATE($C139,$D139),Curriculos!$A$2:$J$303,6,FALSE)</f>
        <v>8</v>
      </c>
      <c r="H139" s="5" t="str">
        <f>VLOOKUP(CONCATENATE($C139,$D139),Curriculos!$A$2:$J$303,7,FALSE)</f>
        <v>T</v>
      </c>
      <c r="I139" s="5">
        <f>VLOOKUP(CONCATENATE($C139,$D139),Curriculos!$A$2:$J$303,8,FALSE)</f>
        <v>60</v>
      </c>
      <c r="J139" s="5">
        <f>VLOOKUP(CONCATENATE($C139,$D139),Curriculos!$A$2:$J$303,9,FALSE)</f>
        <v>4</v>
      </c>
      <c r="K139" s="68"/>
      <c r="L139" s="68"/>
      <c r="M139" s="68"/>
      <c r="N139" s="5" t="str">
        <f>VLOOKUP(CONCATENATE($C139,$D139),Curriculos!$A$2:$J$303,10,FALSE)</f>
        <v>DCEC</v>
      </c>
      <c r="O139" s="69"/>
      <c r="P139" s="12" t="e">
        <f>VLOOKUP(O139,Lista_Professores!$A$2:$B$203,2,FALSE)</f>
        <v>#N/A</v>
      </c>
      <c r="Q139" s="70"/>
      <c r="R139" s="12" t="str">
        <f t="shared" si="2"/>
        <v xml:space="preserve">8º Semestre - </v>
      </c>
      <c r="S139" s="12"/>
      <c r="T139" s="12"/>
      <c r="U139" s="12"/>
      <c r="V139" s="12"/>
      <c r="W139" s="12"/>
      <c r="X139" s="12"/>
      <c r="Y139" s="12"/>
      <c r="Z139" s="12"/>
    </row>
    <row r="140" spans="1:26" ht="14.25" hidden="1" customHeight="1">
      <c r="A140" s="12" t="str">
        <f t="shared" si="0"/>
        <v xml:space="preserve">9º Semestre - </v>
      </c>
      <c r="B140" s="67" t="str">
        <f t="shared" si="1"/>
        <v>Curr2023NCEC074</v>
      </c>
      <c r="C140" s="5" t="s">
        <v>22</v>
      </c>
      <c r="D140" s="12" t="s">
        <v>137</v>
      </c>
      <c r="E140" s="12" t="str">
        <f>VLOOKUP(CONCATENATE($C140,$D140),Curriculos!$A$2:$J$303,4,FALSE)</f>
        <v>TÓPICOS ESPECIAIS EM ECONOMIA BRASILEIRA</v>
      </c>
      <c r="F140" s="5" t="str">
        <f>VLOOKUP(CONCATENATE($C140,$D140),Curriculos!$A$2:$J$303,5,FALSE)</f>
        <v>OP</v>
      </c>
      <c r="G140" s="5">
        <f>VLOOKUP(CONCATENATE($C140,$D140),Curriculos!$A$2:$J$303,6,FALSE)</f>
        <v>9</v>
      </c>
      <c r="H140" s="5" t="str">
        <f>VLOOKUP(CONCATENATE($C140,$D140),Curriculos!$A$2:$J$303,7,FALSE)</f>
        <v>T</v>
      </c>
      <c r="I140" s="5">
        <f>VLOOKUP(CONCATENATE($C140,$D140),Curriculos!$A$2:$J$303,8,FALSE)</f>
        <v>60</v>
      </c>
      <c r="J140" s="5">
        <f>VLOOKUP(CONCATENATE($C140,$D140),Curriculos!$A$2:$J$303,9,FALSE)</f>
        <v>4</v>
      </c>
      <c r="K140" s="68"/>
      <c r="L140" s="68"/>
      <c r="M140" s="68"/>
      <c r="N140" s="5" t="str">
        <f>VLOOKUP(CONCATENATE($C140,$D140),Curriculos!$A$2:$J$303,10,FALSE)</f>
        <v>DCEC</v>
      </c>
      <c r="O140" s="69"/>
      <c r="P140" s="12" t="e">
        <f>VLOOKUP(O140,Lista_Professores!$A$2:$B$203,2,FALSE)</f>
        <v>#N/A</v>
      </c>
      <c r="Q140" s="70"/>
      <c r="R140" s="12" t="str">
        <f t="shared" si="2"/>
        <v xml:space="preserve">9º Semestre - </v>
      </c>
      <c r="S140" s="12"/>
      <c r="T140" s="12"/>
      <c r="U140" s="12"/>
      <c r="V140" s="12"/>
      <c r="W140" s="12"/>
      <c r="X140" s="12"/>
      <c r="Y140" s="12"/>
      <c r="Z140" s="12"/>
    </row>
    <row r="141" spans="1:26" ht="14.25" hidden="1" customHeight="1">
      <c r="A141" s="12" t="str">
        <f t="shared" si="0"/>
        <v xml:space="preserve">9º Semestre - </v>
      </c>
      <c r="B141" s="67" t="str">
        <f t="shared" si="1"/>
        <v>Curr2018CEC074</v>
      </c>
      <c r="C141" s="5" t="s">
        <v>31</v>
      </c>
      <c r="D141" s="12" t="s">
        <v>137</v>
      </c>
      <c r="E141" s="12" t="str">
        <f>VLOOKUP(CONCATENATE($C141,$D141),Curriculos!$A$2:$J$303,4,FALSE)</f>
        <v>TÓPICOS ESPECIAIS EM ECONOMIA BRASILEIRA</v>
      </c>
      <c r="F141" s="5" t="str">
        <f>VLOOKUP(CONCATENATE($C141,$D141),Curriculos!$A$2:$J$303,5,FALSE)</f>
        <v>OP</v>
      </c>
      <c r="G141" s="5">
        <f>VLOOKUP(CONCATENATE($C141,$D141),Curriculos!$A$2:$J$303,6,FALSE)</f>
        <v>9</v>
      </c>
      <c r="H141" s="5" t="str">
        <f>VLOOKUP(CONCATENATE($C141,$D141),Curriculos!$A$2:$J$303,7,FALSE)</f>
        <v>T</v>
      </c>
      <c r="I141" s="5">
        <f>VLOOKUP(CONCATENATE($C141,$D141),Curriculos!$A$2:$J$303,8,FALSE)</f>
        <v>60</v>
      </c>
      <c r="J141" s="5">
        <f>VLOOKUP(CONCATENATE($C141,$D141),Curriculos!$A$2:$J$303,9,FALSE)</f>
        <v>4</v>
      </c>
      <c r="K141" s="68"/>
      <c r="L141" s="68"/>
      <c r="M141" s="68"/>
      <c r="N141" s="5" t="str">
        <f>VLOOKUP(CONCATENATE($C141,$D141),Curriculos!$A$2:$J$303,10,FALSE)</f>
        <v>DCEC</v>
      </c>
      <c r="O141" s="69" t="s">
        <v>365</v>
      </c>
      <c r="P141" s="12" t="str">
        <f>VLOOKUP(O141,Lista_Professores!$A$2:$B$203,2,FALSE)</f>
        <v>Carlos Eduardo Drumond</v>
      </c>
      <c r="Q141" s="70">
        <v>1104</v>
      </c>
      <c r="R141" s="12" t="str">
        <f t="shared" si="2"/>
        <v xml:space="preserve">9º Semestre - </v>
      </c>
      <c r="S141" s="12">
        <f>I141/15</f>
        <v>4</v>
      </c>
      <c r="T141" s="12"/>
      <c r="U141" s="12"/>
      <c r="V141" s="12"/>
      <c r="W141" s="12"/>
      <c r="X141" s="12"/>
      <c r="Y141" s="12"/>
      <c r="Z141" s="12"/>
    </row>
    <row r="142" spans="1:26" ht="14.25" hidden="1" customHeight="1">
      <c r="A142" s="12" t="str">
        <f t="shared" si="0"/>
        <v xml:space="preserve">9º Semestre - </v>
      </c>
      <c r="B142" s="67" t="str">
        <f t="shared" si="1"/>
        <v>Curr2018CEC075</v>
      </c>
      <c r="C142" s="5" t="s">
        <v>31</v>
      </c>
      <c r="D142" s="12" t="s">
        <v>150</v>
      </c>
      <c r="E142" s="12" t="str">
        <f>VLOOKUP(CONCATENATE($C142,$D142),Curriculos!$A$2:$J$303,4,FALSE)</f>
        <v>TÓPICOS ESPECIAIS EM ECONOMIA DO MEIO AMBIENTE</v>
      </c>
      <c r="F142" s="5" t="str">
        <f>VLOOKUP(CONCATENATE($C142,$D142),Curriculos!$A$2:$J$303,5,FALSE)</f>
        <v>OP</v>
      </c>
      <c r="G142" s="5">
        <f>VLOOKUP(CONCATENATE($C142,$D142),Curriculos!$A$2:$J$303,6,FALSE)</f>
        <v>9</v>
      </c>
      <c r="H142" s="5" t="str">
        <f>VLOOKUP(CONCATENATE($C142,$D142),Curriculos!$A$2:$J$303,7,FALSE)</f>
        <v>T</v>
      </c>
      <c r="I142" s="5">
        <f>VLOOKUP(CONCATENATE($C142,$D142),Curriculos!$A$2:$J$303,8,FALSE)</f>
        <v>60</v>
      </c>
      <c r="J142" s="5">
        <f>VLOOKUP(CONCATENATE($C142,$D142),Curriculos!$A$2:$J$303,9,FALSE)</f>
        <v>4</v>
      </c>
      <c r="K142" s="68"/>
      <c r="L142" s="68"/>
      <c r="M142" s="68"/>
      <c r="N142" s="5" t="str">
        <f>VLOOKUP(CONCATENATE($C142,$D142),Curriculos!$A$2:$J$303,10,FALSE)</f>
        <v>DCEC</v>
      </c>
      <c r="O142" s="69"/>
      <c r="P142" s="12" t="e">
        <f>VLOOKUP(O142,Lista_Professores!$A$2:$B$203,2,FALSE)</f>
        <v>#N/A</v>
      </c>
      <c r="Q142" s="70"/>
      <c r="R142" s="12" t="str">
        <f t="shared" si="2"/>
        <v xml:space="preserve">9º Semestre - </v>
      </c>
      <c r="S142" s="12"/>
      <c r="T142" s="12"/>
      <c r="U142" s="12"/>
      <c r="V142" s="12"/>
      <c r="W142" s="12"/>
      <c r="X142" s="12"/>
      <c r="Y142" s="12"/>
      <c r="Z142" s="12"/>
    </row>
    <row r="143" spans="1:26" ht="14.25" hidden="1" customHeight="1">
      <c r="A143" s="12" t="str">
        <f t="shared" si="0"/>
        <v xml:space="preserve">9º Semestre - </v>
      </c>
      <c r="B143" s="67" t="str">
        <f t="shared" si="1"/>
        <v>Curr2023MCEC075</v>
      </c>
      <c r="C143" s="5" t="s">
        <v>25</v>
      </c>
      <c r="D143" s="12" t="s">
        <v>150</v>
      </c>
      <c r="E143" s="12" t="str">
        <f>VLOOKUP(CONCATENATE($C143,$D143),Curriculos!$A$2:$J$303,4,FALSE)</f>
        <v>TÓPICOS ESPECIAIS EM ECONOMIA DO MEIO AMBIENTE</v>
      </c>
      <c r="F143" s="5" t="str">
        <f>VLOOKUP(CONCATENATE($C143,$D143),Curriculos!$A$2:$J$303,5,FALSE)</f>
        <v>OP</v>
      </c>
      <c r="G143" s="5">
        <f>VLOOKUP(CONCATENATE($C143,$D143),Curriculos!$A$2:$J$303,6,FALSE)</f>
        <v>9</v>
      </c>
      <c r="H143" s="5" t="str">
        <f>VLOOKUP(CONCATENATE($C143,$D143),Curriculos!$A$2:$J$303,7,FALSE)</f>
        <v>T</v>
      </c>
      <c r="I143" s="5">
        <f>VLOOKUP(CONCATENATE($C143,$D143),Curriculos!$A$2:$J$303,8,FALSE)</f>
        <v>60</v>
      </c>
      <c r="J143" s="5">
        <f>VLOOKUP(CONCATENATE($C143,$D143),Curriculos!$A$2:$J$303,9,FALSE)</f>
        <v>4</v>
      </c>
      <c r="K143" s="68"/>
      <c r="L143" s="68"/>
      <c r="M143" s="68"/>
      <c r="N143" s="5" t="str">
        <f>VLOOKUP(CONCATENATE($C143,$D143),Curriculos!$A$2:$J$303,10,FALSE)</f>
        <v>DCEC</v>
      </c>
      <c r="O143" s="69"/>
      <c r="P143" s="12" t="e">
        <f>VLOOKUP(O143,Lista_Professores!$A$2:$B$203,2,FALSE)</f>
        <v>#N/A</v>
      </c>
      <c r="Q143" s="70"/>
      <c r="R143" s="12" t="str">
        <f t="shared" si="2"/>
        <v xml:space="preserve">9º Semestre - </v>
      </c>
      <c r="S143" s="12"/>
      <c r="T143" s="12"/>
      <c r="U143" s="12"/>
      <c r="V143" s="12"/>
      <c r="W143" s="12"/>
      <c r="X143" s="12"/>
      <c r="Y143" s="12"/>
      <c r="Z143" s="12"/>
    </row>
    <row r="144" spans="1:26" ht="14.25" hidden="1" customHeight="1">
      <c r="A144" s="12" t="str">
        <f t="shared" si="0"/>
        <v xml:space="preserve">10º Semestre - </v>
      </c>
      <c r="B144" s="67" t="str">
        <f t="shared" si="1"/>
        <v>Curr2023NCEC075</v>
      </c>
      <c r="C144" s="12" t="s">
        <v>22</v>
      </c>
      <c r="D144" s="12" t="s">
        <v>150</v>
      </c>
      <c r="E144" s="12" t="str">
        <f>VLOOKUP(CONCATENATE($C144,$D144),Curriculos!$A$2:$J$303,4,FALSE)</f>
        <v>TÓPICOS ESPECIAIS EM ECONOMIA DO MEIO AMBIENTE</v>
      </c>
      <c r="F144" s="5" t="str">
        <f>VLOOKUP(CONCATENATE($C144,$D144),Curriculos!$A$2:$J$303,5,FALSE)</f>
        <v>OP</v>
      </c>
      <c r="G144" s="5">
        <f>VLOOKUP(CONCATENATE($C144,$D144),Curriculos!$A$2:$J$303,6,FALSE)</f>
        <v>10</v>
      </c>
      <c r="H144" s="5" t="str">
        <f>VLOOKUP(CONCATENATE($C144,$D144),Curriculos!$A$2:$J$303,7,FALSE)</f>
        <v>T</v>
      </c>
      <c r="I144" s="5">
        <f>VLOOKUP(CONCATENATE($C144,$D144),Curriculos!$A$2:$J$303,8,FALSE)</f>
        <v>60</v>
      </c>
      <c r="J144" s="5">
        <f>VLOOKUP(CONCATENATE($C144,$D144),Curriculos!$A$2:$J$303,9,FALSE)</f>
        <v>4</v>
      </c>
      <c r="K144" s="68"/>
      <c r="L144" s="68"/>
      <c r="M144" s="68"/>
      <c r="N144" s="5" t="str">
        <f>VLOOKUP(CONCATENATE($C144,$D144),Curriculos!$A$2:$J$303,10,FALSE)</f>
        <v>DCEC</v>
      </c>
      <c r="O144" s="69"/>
      <c r="P144" s="12" t="e">
        <f>VLOOKUP(O144,Lista_Professores!$A$2:$B$203,2,FALSE)</f>
        <v>#N/A</v>
      </c>
      <c r="Q144" s="70"/>
      <c r="R144" s="12" t="str">
        <f t="shared" si="2"/>
        <v xml:space="preserve">10º Semestre - </v>
      </c>
      <c r="S144" s="12"/>
      <c r="T144" s="12"/>
      <c r="U144" s="12"/>
      <c r="V144" s="12"/>
      <c r="W144" s="12"/>
      <c r="X144" s="12"/>
      <c r="Y144" s="12"/>
      <c r="Z144" s="12"/>
    </row>
    <row r="145" spans="1:26" ht="14.25" hidden="1" customHeight="1">
      <c r="A145" s="12" t="str">
        <f t="shared" si="0"/>
        <v xml:space="preserve">9º Semestre - </v>
      </c>
      <c r="B145" s="67" t="str">
        <f t="shared" si="1"/>
        <v>Curr2018CEC076</v>
      </c>
      <c r="C145" s="5" t="s">
        <v>31</v>
      </c>
      <c r="D145" s="12" t="s">
        <v>151</v>
      </c>
      <c r="E145" s="12" t="str">
        <f>VLOOKUP(CONCATENATE($C145,$D145),Curriculos!$A$2:$J$303,4,FALSE)</f>
        <v>TÓPICOS ESPECIAIS EM ECONOMIA DO SETOR PÚBLICO</v>
      </c>
      <c r="F145" s="5" t="str">
        <f>VLOOKUP(CONCATENATE($C145,$D145),Curriculos!$A$2:$J$303,5,FALSE)</f>
        <v>OP</v>
      </c>
      <c r="G145" s="5">
        <f>VLOOKUP(CONCATENATE($C145,$D145),Curriculos!$A$2:$J$303,6,FALSE)</f>
        <v>9</v>
      </c>
      <c r="H145" s="5" t="str">
        <f>VLOOKUP(CONCATENATE($C145,$D145),Curriculos!$A$2:$J$303,7,FALSE)</f>
        <v>T</v>
      </c>
      <c r="I145" s="5">
        <f>VLOOKUP(CONCATENATE($C145,$D145),Curriculos!$A$2:$J$303,8,FALSE)</f>
        <v>60</v>
      </c>
      <c r="J145" s="5">
        <f>VLOOKUP(CONCATENATE($C145,$D145),Curriculos!$A$2:$J$303,9,FALSE)</f>
        <v>4</v>
      </c>
      <c r="K145" s="68"/>
      <c r="L145" s="68"/>
      <c r="M145" s="68"/>
      <c r="N145" s="5" t="str">
        <f>VLOOKUP(CONCATENATE($C145,$D145),Curriculos!$A$2:$J$303,10,FALSE)</f>
        <v>DCEC</v>
      </c>
      <c r="O145" s="69"/>
      <c r="P145" s="12" t="e">
        <f>VLOOKUP(O145,Lista_Professores!$A$2:$B$203,2,FALSE)</f>
        <v>#N/A</v>
      </c>
      <c r="Q145" s="70"/>
      <c r="R145" s="12" t="str">
        <f t="shared" si="2"/>
        <v xml:space="preserve">9º Semestre - </v>
      </c>
      <c r="S145" s="12"/>
      <c r="T145" s="12"/>
      <c r="U145" s="12"/>
      <c r="V145" s="12"/>
      <c r="W145" s="12"/>
      <c r="X145" s="12"/>
      <c r="Y145" s="12"/>
      <c r="Z145" s="12"/>
    </row>
    <row r="146" spans="1:26" ht="14.25" hidden="1" customHeight="1">
      <c r="A146" s="12" t="str">
        <f t="shared" si="0"/>
        <v xml:space="preserve">9º Semestre - </v>
      </c>
      <c r="B146" s="67" t="str">
        <f t="shared" si="1"/>
        <v>Curr2023MCEC076</v>
      </c>
      <c r="C146" s="5" t="s">
        <v>25</v>
      </c>
      <c r="D146" s="12" t="s">
        <v>151</v>
      </c>
      <c r="E146" s="12" t="str">
        <f>VLOOKUP(CONCATENATE($C146,$D146),Curriculos!$A$2:$J$303,4,FALSE)</f>
        <v>TÓPICOS ESPECIAIS EM ECONOMIA DO SETOR PÚBLICO</v>
      </c>
      <c r="F146" s="5" t="str">
        <f>VLOOKUP(CONCATENATE($C146,$D146),Curriculos!$A$2:$J$303,5,FALSE)</f>
        <v>OP</v>
      </c>
      <c r="G146" s="5">
        <f>VLOOKUP(CONCATENATE($C146,$D146),Curriculos!$A$2:$J$303,6,FALSE)</f>
        <v>9</v>
      </c>
      <c r="H146" s="5" t="str">
        <f>VLOOKUP(CONCATENATE($C146,$D146),Curriculos!$A$2:$J$303,7,FALSE)</f>
        <v>T</v>
      </c>
      <c r="I146" s="5">
        <f>VLOOKUP(CONCATENATE($C146,$D146),Curriculos!$A$2:$J$303,8,FALSE)</f>
        <v>60</v>
      </c>
      <c r="J146" s="5">
        <f>VLOOKUP(CONCATENATE($C146,$D146),Curriculos!$A$2:$J$303,9,FALSE)</f>
        <v>4</v>
      </c>
      <c r="K146" s="68"/>
      <c r="L146" s="68"/>
      <c r="M146" s="68"/>
      <c r="N146" s="5" t="str">
        <f>VLOOKUP(CONCATENATE($C146,$D146),Curriculos!$A$2:$J$303,10,FALSE)</f>
        <v>DCEC</v>
      </c>
      <c r="O146" s="69"/>
      <c r="P146" s="12" t="e">
        <f>VLOOKUP(O146,Lista_Professores!$A$2:$B$203,2,FALSE)</f>
        <v>#N/A</v>
      </c>
      <c r="Q146" s="70"/>
      <c r="R146" s="12" t="str">
        <f t="shared" si="2"/>
        <v xml:space="preserve">9º Semestre - </v>
      </c>
      <c r="S146" s="12"/>
      <c r="T146" s="12"/>
      <c r="U146" s="12"/>
      <c r="V146" s="12"/>
      <c r="W146" s="12"/>
      <c r="X146" s="12"/>
      <c r="Y146" s="12"/>
      <c r="Z146" s="12"/>
    </row>
    <row r="147" spans="1:26" ht="14.25" hidden="1" customHeight="1">
      <c r="A147" s="12" t="str">
        <f t="shared" si="0"/>
        <v xml:space="preserve">10º Semestre - </v>
      </c>
      <c r="B147" s="67" t="str">
        <f t="shared" si="1"/>
        <v>Curr2023NCEC076</v>
      </c>
      <c r="C147" s="12" t="s">
        <v>22</v>
      </c>
      <c r="D147" s="12" t="s">
        <v>151</v>
      </c>
      <c r="E147" s="12" t="str">
        <f>VLOOKUP(CONCATENATE($C147,$D147),Curriculos!$A$2:$J$303,4,FALSE)</f>
        <v>TÓPICOS ESPECIAIS EM ECONOMIA DO SETOR PÚBLICO</v>
      </c>
      <c r="F147" s="5" t="str">
        <f>VLOOKUP(CONCATENATE($C147,$D147),Curriculos!$A$2:$J$303,5,FALSE)</f>
        <v>OP</v>
      </c>
      <c r="G147" s="5">
        <f>VLOOKUP(CONCATENATE($C147,$D147),Curriculos!$A$2:$J$303,6,FALSE)</f>
        <v>10</v>
      </c>
      <c r="H147" s="5" t="str">
        <f>VLOOKUP(CONCATENATE($C147,$D147),Curriculos!$A$2:$J$303,7,FALSE)</f>
        <v>T</v>
      </c>
      <c r="I147" s="5">
        <f>VLOOKUP(CONCATENATE($C147,$D147),Curriculos!$A$2:$J$303,8,FALSE)</f>
        <v>60</v>
      </c>
      <c r="J147" s="5">
        <f>VLOOKUP(CONCATENATE($C147,$D147),Curriculos!$A$2:$J$303,9,FALSE)</f>
        <v>4</v>
      </c>
      <c r="K147" s="68"/>
      <c r="L147" s="68"/>
      <c r="M147" s="68"/>
      <c r="N147" s="5" t="str">
        <f>VLOOKUP(CONCATENATE($C147,$D147),Curriculos!$A$2:$J$303,10,FALSE)</f>
        <v>DCEC</v>
      </c>
      <c r="O147" s="69"/>
      <c r="P147" s="12" t="e">
        <f>VLOOKUP(O147,Lista_Professores!$A$2:$B$203,2,FALSE)</f>
        <v>#N/A</v>
      </c>
      <c r="Q147" s="70"/>
      <c r="R147" s="12" t="str">
        <f t="shared" si="2"/>
        <v xml:space="preserve">10º Semestre - </v>
      </c>
      <c r="S147" s="12"/>
      <c r="T147" s="12"/>
      <c r="U147" s="12"/>
      <c r="V147" s="12"/>
      <c r="W147" s="12"/>
      <c r="X147" s="12"/>
      <c r="Y147" s="12"/>
      <c r="Z147" s="12"/>
    </row>
    <row r="148" spans="1:26" ht="14.25" hidden="1" customHeight="1">
      <c r="A148" s="12" t="str">
        <f t="shared" si="0"/>
        <v xml:space="preserve">9º Semestre - </v>
      </c>
      <c r="B148" s="67" t="str">
        <f t="shared" si="1"/>
        <v>Curr2018CEC077</v>
      </c>
      <c r="C148" s="5" t="s">
        <v>31</v>
      </c>
      <c r="D148" s="12" t="s">
        <v>92</v>
      </c>
      <c r="E148" s="12" t="str">
        <f>VLOOKUP(CONCATENATE($C148,$D148),Curriculos!$A$2:$J$303,4,FALSE)</f>
        <v>TÓPICOS ESPECIAIS EM HISTÓRIA DO PENSAMENTO ECONÔMICO</v>
      </c>
      <c r="F148" s="5" t="str">
        <f>VLOOKUP(CONCATENATE($C148,$D148),Curriculos!$A$2:$J$303,5,FALSE)</f>
        <v>OP</v>
      </c>
      <c r="G148" s="5">
        <f>VLOOKUP(CONCATENATE($C148,$D148),Curriculos!$A$2:$J$303,6,FALSE)</f>
        <v>9</v>
      </c>
      <c r="H148" s="5" t="str">
        <f>VLOOKUP(CONCATENATE($C148,$D148),Curriculos!$A$2:$J$303,7,FALSE)</f>
        <v>TP</v>
      </c>
      <c r="I148" s="5">
        <f>VLOOKUP(CONCATENATE($C148,$D148),Curriculos!$A$2:$J$303,8,FALSE)</f>
        <v>60</v>
      </c>
      <c r="J148" s="5">
        <f>VLOOKUP(CONCATENATE($C148,$D148),Curriculos!$A$2:$J$303,9,FALSE)</f>
        <v>4</v>
      </c>
      <c r="K148" s="68"/>
      <c r="L148" s="68"/>
      <c r="M148" s="72"/>
      <c r="N148" s="5" t="str">
        <f>VLOOKUP(CONCATENATE($C148,$D148),Curriculos!$A$2:$J$303,10,FALSE)</f>
        <v>DCEC</v>
      </c>
      <c r="O148" s="69"/>
      <c r="P148" s="12" t="e">
        <f>VLOOKUP(O148,Lista_Professores!$A$2:$B$203,2,FALSE)</f>
        <v>#N/A</v>
      </c>
      <c r="Q148" s="70"/>
      <c r="R148" s="12" t="str">
        <f t="shared" si="2"/>
        <v xml:space="preserve">9º Semestre - </v>
      </c>
      <c r="S148" s="12"/>
      <c r="T148" s="12"/>
      <c r="U148" s="12"/>
      <c r="V148" s="12"/>
      <c r="W148" s="12"/>
      <c r="X148" s="12"/>
      <c r="Y148" s="12"/>
      <c r="Z148" s="12"/>
    </row>
    <row r="149" spans="1:26" ht="14.25" hidden="1" customHeight="1">
      <c r="A149" s="12" t="str">
        <f t="shared" si="0"/>
        <v xml:space="preserve">9º Semestre - </v>
      </c>
      <c r="B149" s="67" t="str">
        <f t="shared" si="1"/>
        <v>Curr2023MCEC077</v>
      </c>
      <c r="C149" s="5" t="s">
        <v>25</v>
      </c>
      <c r="D149" s="12" t="s">
        <v>92</v>
      </c>
      <c r="E149" s="12" t="str">
        <f>VLOOKUP(CONCATENATE($C149,$D149),Curriculos!$A$2:$J$303,4,FALSE)</f>
        <v>TÓPICOS ESPECIAIS EM HISTÓRIA DO PENSAMENTO ECONÔMICO</v>
      </c>
      <c r="F149" s="5" t="str">
        <f>VLOOKUP(CONCATENATE($C149,$D149),Curriculos!$A$2:$J$303,5,FALSE)</f>
        <v>OP</v>
      </c>
      <c r="G149" s="5">
        <f>VLOOKUP(CONCATENATE($C149,$D149),Curriculos!$A$2:$J$303,6,FALSE)</f>
        <v>9</v>
      </c>
      <c r="H149" s="5" t="str">
        <f>VLOOKUP(CONCATENATE($C149,$D149),Curriculos!$A$2:$J$303,7,FALSE)</f>
        <v>T</v>
      </c>
      <c r="I149" s="5">
        <f>VLOOKUP(CONCATENATE($C149,$D149),Curriculos!$A$2:$J$303,8,FALSE)</f>
        <v>60</v>
      </c>
      <c r="J149" s="5">
        <f>VLOOKUP(CONCATENATE($C149,$D149),Curriculos!$A$2:$J$303,9,FALSE)</f>
        <v>4</v>
      </c>
      <c r="K149" s="68"/>
      <c r="L149" s="68"/>
      <c r="M149" s="68"/>
      <c r="N149" s="5" t="str">
        <f>VLOOKUP(CONCATENATE($C149,$D149),Curriculos!$A$2:$J$303,10,FALSE)</f>
        <v>DCEC</v>
      </c>
      <c r="O149" s="69"/>
      <c r="P149" s="12" t="e">
        <f>VLOOKUP(O149,Lista_Professores!$A$2:$B$203,2,FALSE)</f>
        <v>#N/A</v>
      </c>
      <c r="Q149" s="70"/>
      <c r="R149" s="12" t="str">
        <f t="shared" si="2"/>
        <v xml:space="preserve">9º Semestre - </v>
      </c>
      <c r="S149" s="12"/>
      <c r="T149" s="12"/>
      <c r="U149" s="12"/>
      <c r="V149" s="12"/>
      <c r="W149" s="12"/>
      <c r="X149" s="12"/>
      <c r="Y149" s="12"/>
      <c r="Z149" s="12"/>
    </row>
    <row r="150" spans="1:26" ht="14.25" hidden="1" customHeight="1">
      <c r="A150" s="12" t="str">
        <f t="shared" si="0"/>
        <v xml:space="preserve">9º Semestre - </v>
      </c>
      <c r="B150" s="67" t="str">
        <f t="shared" si="1"/>
        <v>Curr2023NCEC077</v>
      </c>
      <c r="C150" s="5" t="s">
        <v>22</v>
      </c>
      <c r="D150" s="12" t="s">
        <v>92</v>
      </c>
      <c r="E150" s="12" t="str">
        <f>VLOOKUP(CONCATENATE($C150,$D150),Curriculos!$A$2:$J$303,4,FALSE)</f>
        <v>TÓPICOS ESPECIAIS EM HISTÓRIA DO PENSAMENTO ECONÔMICO</v>
      </c>
      <c r="F150" s="5" t="str">
        <f>VLOOKUP(CONCATENATE($C150,$D150),Curriculos!$A$2:$J$303,5,FALSE)</f>
        <v>OP</v>
      </c>
      <c r="G150" s="5">
        <f>VLOOKUP(CONCATENATE($C150,$D150),Curriculos!$A$2:$J$303,6,FALSE)</f>
        <v>9</v>
      </c>
      <c r="H150" s="5" t="str">
        <f>VLOOKUP(CONCATENATE($C150,$D150),Curriculos!$A$2:$J$303,7,FALSE)</f>
        <v>T</v>
      </c>
      <c r="I150" s="5">
        <f>VLOOKUP(CONCATENATE($C150,$D150),Curriculos!$A$2:$J$303,8,FALSE)</f>
        <v>60</v>
      </c>
      <c r="J150" s="5">
        <f>VLOOKUP(CONCATENATE($C150,$D150),Curriculos!$A$2:$J$303,9,FALSE)</f>
        <v>4</v>
      </c>
      <c r="K150" s="68"/>
      <c r="L150" s="68"/>
      <c r="M150" s="68"/>
      <c r="N150" s="5" t="str">
        <f>VLOOKUP(CONCATENATE($C150,$D150),Curriculos!$A$2:$J$303,10,FALSE)</f>
        <v>DCEC</v>
      </c>
      <c r="O150" s="69"/>
      <c r="P150" s="12" t="e">
        <f>VLOOKUP(O150,Lista_Professores!$A$2:$B$203,2,FALSE)</f>
        <v>#N/A</v>
      </c>
      <c r="Q150" s="70"/>
      <c r="R150" s="12" t="str">
        <f t="shared" si="2"/>
        <v xml:space="preserve">9º Semestre - </v>
      </c>
      <c r="S150" s="12"/>
      <c r="T150" s="12"/>
      <c r="U150" s="12"/>
      <c r="V150" s="12"/>
      <c r="W150" s="12"/>
      <c r="X150" s="12"/>
      <c r="Y150" s="12"/>
      <c r="Z150" s="12"/>
    </row>
    <row r="151" spans="1:26" ht="14.25" hidden="1" customHeight="1">
      <c r="A151" s="12" t="str">
        <f t="shared" si="0"/>
        <v xml:space="preserve">7º Semestre - </v>
      </c>
      <c r="B151" s="67" t="str">
        <f t="shared" si="1"/>
        <v>Curr2023MCEC079</v>
      </c>
      <c r="C151" s="12" t="s">
        <v>25</v>
      </c>
      <c r="D151" s="12" t="s">
        <v>100</v>
      </c>
      <c r="E151" s="12" t="str">
        <f>VLOOKUP(CONCATENATE($C151,$D151),Curriculos!$A$2:$J$303,4,FALSE)</f>
        <v>ECONOMETRIA II</v>
      </c>
      <c r="F151" s="5" t="str">
        <f>VLOOKUP(CONCATENATE($C151,$D151),Curriculos!$A$2:$J$303,5,FALSE)</f>
        <v>OP</v>
      </c>
      <c r="G151" s="5">
        <f>VLOOKUP(CONCATENATE($C151,$D151),Curriculos!$A$2:$J$303,6,FALSE)</f>
        <v>7</v>
      </c>
      <c r="H151" s="5" t="str">
        <f>VLOOKUP(CONCATENATE($C151,$D151),Curriculos!$A$2:$J$303,7,FALSE)</f>
        <v>T</v>
      </c>
      <c r="I151" s="5">
        <f>VLOOKUP(CONCATENATE($C151,$D151),Curriculos!$A$2:$J$303,8,FALSE)</f>
        <v>60</v>
      </c>
      <c r="J151" s="5">
        <f>VLOOKUP(CONCATENATE($C151,$D151),Curriculos!$A$2:$J$303,9,FALSE)</f>
        <v>4</v>
      </c>
      <c r="K151" s="68"/>
      <c r="L151" s="68"/>
      <c r="M151" s="68"/>
      <c r="N151" s="5" t="str">
        <f>VLOOKUP(CONCATENATE($C151,$D151),Curriculos!$A$2:$J$303,10,FALSE)</f>
        <v>DCEC</v>
      </c>
      <c r="O151" s="69"/>
      <c r="P151" s="12" t="e">
        <f>VLOOKUP(O151,Lista_Professores!$A$2:$B$203,2,FALSE)</f>
        <v>#N/A</v>
      </c>
      <c r="Q151" s="70"/>
      <c r="R151" s="12" t="str">
        <f t="shared" si="2"/>
        <v xml:space="preserve">7º Semestre - </v>
      </c>
      <c r="S151" s="12"/>
      <c r="T151" s="12"/>
      <c r="U151" s="12"/>
      <c r="V151" s="12"/>
      <c r="W151" s="12"/>
      <c r="X151" s="12"/>
      <c r="Y151" s="12"/>
      <c r="Z151" s="12"/>
    </row>
    <row r="152" spans="1:26" ht="14.25" hidden="1" customHeight="1">
      <c r="A152" s="12" t="str">
        <f t="shared" si="0"/>
        <v xml:space="preserve">9º Semestre - </v>
      </c>
      <c r="B152" s="67" t="str">
        <f t="shared" si="1"/>
        <v>Curr2018CEC079</v>
      </c>
      <c r="C152" s="5" t="s">
        <v>31</v>
      </c>
      <c r="D152" s="12" t="s">
        <v>100</v>
      </c>
      <c r="E152" s="12" t="str">
        <f>VLOOKUP(CONCATENATE($C152,$D152),Curriculos!$A$2:$J$303,4,FALSE)</f>
        <v>ECONOMETRIA II</v>
      </c>
      <c r="F152" s="5" t="str">
        <f>VLOOKUP(CONCATENATE($C152,$D152),Curriculos!$A$2:$J$303,5,FALSE)</f>
        <v>OP</v>
      </c>
      <c r="G152" s="5">
        <f>VLOOKUP(CONCATENATE($C152,$D152),Curriculos!$A$2:$J$303,6,FALSE)</f>
        <v>9</v>
      </c>
      <c r="H152" s="5" t="str">
        <f>VLOOKUP(CONCATENATE($C152,$D152),Curriculos!$A$2:$J$303,7,FALSE)</f>
        <v>TP</v>
      </c>
      <c r="I152" s="5">
        <f>VLOOKUP(CONCATENATE($C152,$D152),Curriculos!$A$2:$J$303,8,FALSE)</f>
        <v>60</v>
      </c>
      <c r="J152" s="5">
        <f>VLOOKUP(CONCATENATE($C152,$D152),Curriculos!$A$2:$J$303,9,FALSE)</f>
        <v>4</v>
      </c>
      <c r="K152" s="68"/>
      <c r="L152" s="68"/>
      <c r="M152" s="68"/>
      <c r="N152" s="5" t="str">
        <f>VLOOKUP(CONCATENATE($C152,$D152),Curriculos!$A$2:$J$303,10,FALSE)</f>
        <v>DCEC</v>
      </c>
      <c r="O152" s="69"/>
      <c r="P152" s="12" t="e">
        <f>VLOOKUP(O152,Lista_Professores!$A$2:$B$203,2,FALSE)</f>
        <v>#N/A</v>
      </c>
      <c r="Q152" s="70"/>
      <c r="R152" s="12" t="str">
        <f t="shared" si="2"/>
        <v xml:space="preserve">9º Semestre - </v>
      </c>
      <c r="S152" s="12"/>
      <c r="T152" s="12"/>
      <c r="U152" s="12"/>
      <c r="V152" s="12"/>
      <c r="W152" s="12"/>
      <c r="X152" s="12"/>
      <c r="Y152" s="12"/>
      <c r="Z152" s="12"/>
    </row>
    <row r="153" spans="1:26" ht="14.25" hidden="1" customHeight="1">
      <c r="A153" s="12" t="str">
        <f t="shared" si="0"/>
        <v xml:space="preserve">10º Semestre - </v>
      </c>
      <c r="B153" s="67" t="str">
        <f t="shared" si="1"/>
        <v>Curr2023NCEC079</v>
      </c>
      <c r="C153" s="12" t="s">
        <v>22</v>
      </c>
      <c r="D153" s="12" t="s">
        <v>100</v>
      </c>
      <c r="E153" s="12" t="str">
        <f>VLOOKUP(CONCATENATE($C153,$D153),Curriculos!$A$2:$J$303,4,FALSE)</f>
        <v>ECONOMETRIA II</v>
      </c>
      <c r="F153" s="5" t="str">
        <f>VLOOKUP(CONCATENATE($C153,$D153),Curriculos!$A$2:$J$303,5,FALSE)</f>
        <v>OP</v>
      </c>
      <c r="G153" s="5">
        <f>VLOOKUP(CONCATENATE($C153,$D153),Curriculos!$A$2:$J$303,6,FALSE)</f>
        <v>10</v>
      </c>
      <c r="H153" s="5" t="str">
        <f>VLOOKUP(CONCATENATE($C153,$D153),Curriculos!$A$2:$J$303,7,FALSE)</f>
        <v>T</v>
      </c>
      <c r="I153" s="5">
        <f>VLOOKUP(CONCATENATE($C153,$D153),Curriculos!$A$2:$J$303,8,FALSE)</f>
        <v>60</v>
      </c>
      <c r="J153" s="5">
        <f>VLOOKUP(CONCATENATE($C153,$D153),Curriculos!$A$2:$J$303,9,FALSE)</f>
        <v>4</v>
      </c>
      <c r="K153" s="68"/>
      <c r="L153" s="68"/>
      <c r="M153" s="68"/>
      <c r="N153" s="5" t="str">
        <f>VLOOKUP(CONCATENATE($C153,$D153),Curriculos!$A$2:$J$303,10,FALSE)</f>
        <v>DCEC</v>
      </c>
      <c r="O153" s="69"/>
      <c r="P153" s="12" t="e">
        <f>VLOOKUP(O153,Lista_Professores!$A$2:$B$203,2,FALSE)</f>
        <v>#N/A</v>
      </c>
      <c r="Q153" s="70"/>
      <c r="R153" s="12" t="str">
        <f t="shared" si="2"/>
        <v xml:space="preserve">10º Semestre - </v>
      </c>
      <c r="S153" s="12"/>
      <c r="T153" s="12"/>
      <c r="U153" s="12"/>
      <c r="V153" s="12"/>
      <c r="W153" s="12"/>
      <c r="X153" s="12"/>
      <c r="Y153" s="12"/>
      <c r="Z153" s="12"/>
    </row>
    <row r="154" spans="1:26" ht="14.25" customHeight="1">
      <c r="A154" s="12" t="str">
        <f t="shared" si="0"/>
        <v>DM9º Semestre - T02</v>
      </c>
      <c r="B154" s="67" t="str">
        <f t="shared" si="1"/>
        <v>Curr2018CEC080T02</v>
      </c>
      <c r="C154" s="5" t="s">
        <v>31</v>
      </c>
      <c r="D154" s="12" t="s">
        <v>155</v>
      </c>
      <c r="E154" s="12" t="str">
        <f>VLOOKUP(CONCATENATE($C154,$D154),Curriculos!$A$2:$J$303,4,FALSE)</f>
        <v>TÓPICOS ESPECIAIS EM MACROECONOMIA</v>
      </c>
      <c r="F154" s="5" t="str">
        <f>VLOOKUP(CONCATENATE($C154,$D154),Curriculos!$A$2:$J$303,5,FALSE)</f>
        <v>OP</v>
      </c>
      <c r="G154" s="5">
        <f>VLOOKUP(CONCATENATE($C154,$D154),Curriculos!$A$2:$J$303,6,FALSE)</f>
        <v>9</v>
      </c>
      <c r="H154" s="5" t="str">
        <f>VLOOKUP(CONCATENATE($C154,$D154),Curriculos!$A$2:$J$303,7,FALSE)</f>
        <v>T</v>
      </c>
      <c r="I154" s="5">
        <f>VLOOKUP(CONCATENATE($C154,$D154),Curriculos!$A$2:$J$303,8,FALSE)</f>
        <v>60</v>
      </c>
      <c r="J154" s="5">
        <f>VLOOKUP(CONCATENATE($C154,$D154),Curriculos!$A$2:$J$303,9,FALSE)</f>
        <v>4</v>
      </c>
      <c r="K154" s="68" t="s">
        <v>29</v>
      </c>
      <c r="L154" s="68"/>
      <c r="M154" s="68" t="s">
        <v>182</v>
      </c>
      <c r="N154" s="5" t="str">
        <f>VLOOKUP(CONCATENATE($C154,$D154),Curriculos!$A$2:$J$303,10,FALSE)</f>
        <v>DCEC</v>
      </c>
      <c r="O154" s="69" t="s">
        <v>365</v>
      </c>
      <c r="P154" s="12" t="str">
        <f>VLOOKUP(O154,Lista_Professores!$A$2:$B$203,2,FALSE)</f>
        <v>Carlos Eduardo Drumond</v>
      </c>
      <c r="Q154" s="70">
        <v>1111</v>
      </c>
      <c r="R154" s="12" t="str">
        <f t="shared" si="2"/>
        <v>9º Semestre - T02</v>
      </c>
      <c r="S154" s="12">
        <f>I154/15</f>
        <v>4</v>
      </c>
      <c r="T154" s="12" t="s">
        <v>336</v>
      </c>
      <c r="U154" s="12" t="s">
        <v>366</v>
      </c>
      <c r="V154" s="12"/>
      <c r="W154" s="12"/>
      <c r="X154" s="12"/>
      <c r="Y154" s="12"/>
      <c r="Z154" s="12"/>
    </row>
    <row r="155" spans="1:26" ht="14.25" hidden="1" customHeight="1">
      <c r="A155" s="12" t="str">
        <f t="shared" si="0"/>
        <v xml:space="preserve">9º Semestre - </v>
      </c>
      <c r="B155" s="67" t="str">
        <f t="shared" si="1"/>
        <v>Curr2023MCEC080</v>
      </c>
      <c r="C155" s="5" t="s">
        <v>25</v>
      </c>
      <c r="D155" s="12" t="s">
        <v>155</v>
      </c>
      <c r="E155" s="12" t="str">
        <f>VLOOKUP(CONCATENATE($C155,$D155),Curriculos!$A$2:$J$303,4,FALSE)</f>
        <v>TÓPICOS ESPECIAIS EM MACROECONOMIA</v>
      </c>
      <c r="F155" s="5" t="str">
        <f>VLOOKUP(CONCATENATE($C155,$D155),Curriculos!$A$2:$J$303,5,FALSE)</f>
        <v>OP</v>
      </c>
      <c r="G155" s="5">
        <f>VLOOKUP(CONCATENATE($C155,$D155),Curriculos!$A$2:$J$303,6,FALSE)</f>
        <v>9</v>
      </c>
      <c r="H155" s="5" t="str">
        <f>VLOOKUP(CONCATENATE($C155,$D155),Curriculos!$A$2:$J$303,7,FALSE)</f>
        <v>T</v>
      </c>
      <c r="I155" s="5">
        <f>VLOOKUP(CONCATENATE($C155,$D155),Curriculos!$A$2:$J$303,8,FALSE)</f>
        <v>60</v>
      </c>
      <c r="J155" s="5">
        <f>VLOOKUP(CONCATENATE($C155,$D155),Curriculos!$A$2:$J$303,9,FALSE)</f>
        <v>4</v>
      </c>
      <c r="K155" s="68"/>
      <c r="L155" s="68"/>
      <c r="M155" s="68"/>
      <c r="N155" s="5" t="str">
        <f>VLOOKUP(CONCATENATE($C155,$D155),Curriculos!$A$2:$J$303,10,FALSE)</f>
        <v>DCEC</v>
      </c>
      <c r="O155" s="69"/>
      <c r="P155" s="12" t="e">
        <f>VLOOKUP(O155,Lista_Professores!$A$2:$B$203,2,FALSE)</f>
        <v>#N/A</v>
      </c>
      <c r="Q155" s="70"/>
      <c r="R155" s="12" t="str">
        <f t="shared" si="2"/>
        <v xml:space="preserve">9º Semestre - </v>
      </c>
      <c r="S155" s="12"/>
      <c r="T155" s="12"/>
      <c r="U155" s="12"/>
      <c r="V155" s="12"/>
      <c r="W155" s="12"/>
      <c r="X155" s="12"/>
      <c r="Y155" s="12"/>
      <c r="Z155" s="12"/>
    </row>
    <row r="156" spans="1:26" ht="14.25" hidden="1" customHeight="1">
      <c r="A156" s="12" t="str">
        <f t="shared" si="0"/>
        <v xml:space="preserve">10º Semestre - </v>
      </c>
      <c r="B156" s="67" t="str">
        <f t="shared" si="1"/>
        <v>Curr2023NCEC080</v>
      </c>
      <c r="C156" s="12" t="s">
        <v>22</v>
      </c>
      <c r="D156" s="12" t="s">
        <v>155</v>
      </c>
      <c r="E156" s="12" t="str">
        <f>VLOOKUP(CONCATENATE($C156,$D156),Curriculos!$A$2:$J$303,4,FALSE)</f>
        <v>TÓPICOS ESPECIAIS EM MACROECONOMIA</v>
      </c>
      <c r="F156" s="5" t="str">
        <f>VLOOKUP(CONCATENATE($C156,$D156),Curriculos!$A$2:$J$303,5,FALSE)</f>
        <v>OP</v>
      </c>
      <c r="G156" s="5">
        <f>VLOOKUP(CONCATENATE($C156,$D156),Curriculos!$A$2:$J$303,6,FALSE)</f>
        <v>10</v>
      </c>
      <c r="H156" s="5" t="str">
        <f>VLOOKUP(CONCATENATE($C156,$D156),Curriculos!$A$2:$J$303,7,FALSE)</f>
        <v>T</v>
      </c>
      <c r="I156" s="5">
        <f>VLOOKUP(CONCATENATE($C156,$D156),Curriculos!$A$2:$J$303,8,FALSE)</f>
        <v>60</v>
      </c>
      <c r="J156" s="5">
        <f>VLOOKUP(CONCATENATE($C156,$D156),Curriculos!$A$2:$J$303,9,FALSE)</f>
        <v>4</v>
      </c>
      <c r="K156" s="68"/>
      <c r="L156" s="68"/>
      <c r="M156" s="68"/>
      <c r="N156" s="5" t="str">
        <f>VLOOKUP(CONCATENATE($C156,$D156),Curriculos!$A$2:$J$303,10,FALSE)</f>
        <v>DCEC</v>
      </c>
      <c r="O156" s="69"/>
      <c r="P156" s="12" t="e">
        <f>VLOOKUP(O156,Lista_Professores!$A$2:$B$203,2,FALSE)</f>
        <v>#N/A</v>
      </c>
      <c r="Q156" s="70"/>
      <c r="R156" s="12" t="str">
        <f t="shared" si="2"/>
        <v xml:space="preserve">10º Semestre - </v>
      </c>
      <c r="S156" s="12"/>
      <c r="T156" s="12"/>
      <c r="U156" s="12"/>
      <c r="V156" s="12"/>
      <c r="W156" s="12"/>
      <c r="X156" s="12"/>
      <c r="Y156" s="12"/>
      <c r="Z156" s="12"/>
    </row>
    <row r="157" spans="1:26" ht="14.25" hidden="1" customHeight="1">
      <c r="A157" s="12" t="str">
        <f t="shared" si="0"/>
        <v xml:space="preserve">9º Semestre - </v>
      </c>
      <c r="B157" s="67" t="str">
        <f t="shared" si="1"/>
        <v>Curr2018CEC081</v>
      </c>
      <c r="C157" s="5" t="s">
        <v>31</v>
      </c>
      <c r="D157" s="12" t="s">
        <v>156</v>
      </c>
      <c r="E157" s="12" t="str">
        <f>VLOOKUP(CONCATENATE($C157,$D157),Curriculos!$A$2:$J$303,4,FALSE)</f>
        <v>TÓPICOS ESPECIAIS EM MICROECONOMIA</v>
      </c>
      <c r="F157" s="5" t="str">
        <f>VLOOKUP(CONCATENATE($C157,$D157),Curriculos!$A$2:$J$303,5,FALSE)</f>
        <v>OP</v>
      </c>
      <c r="G157" s="5">
        <f>VLOOKUP(CONCATENATE($C157,$D157),Curriculos!$A$2:$J$303,6,FALSE)</f>
        <v>9</v>
      </c>
      <c r="H157" s="5" t="str">
        <f>VLOOKUP(CONCATENATE($C157,$D157),Curriculos!$A$2:$J$303,7,FALSE)</f>
        <v>T</v>
      </c>
      <c r="I157" s="5">
        <f>VLOOKUP(CONCATENATE($C157,$D157),Curriculos!$A$2:$J$303,8,FALSE)</f>
        <v>60</v>
      </c>
      <c r="J157" s="5">
        <f>VLOOKUP(CONCATENATE($C157,$D157),Curriculos!$A$2:$J$303,9,FALSE)</f>
        <v>4</v>
      </c>
      <c r="K157" s="68"/>
      <c r="L157" s="68"/>
      <c r="M157" s="68"/>
      <c r="N157" s="5" t="str">
        <f>VLOOKUP(CONCATENATE($C157,$D157),Curriculos!$A$2:$J$303,10,FALSE)</f>
        <v>DCEC</v>
      </c>
      <c r="O157" s="69"/>
      <c r="P157" s="12" t="e">
        <f>VLOOKUP(O157,Lista_Professores!$A$2:$B$203,2,FALSE)</f>
        <v>#N/A</v>
      </c>
      <c r="Q157" s="70"/>
      <c r="R157" s="12" t="str">
        <f t="shared" si="2"/>
        <v xml:space="preserve">9º Semestre - </v>
      </c>
      <c r="S157" s="12"/>
      <c r="T157" s="12"/>
      <c r="U157" s="12"/>
      <c r="V157" s="12"/>
      <c r="W157" s="12"/>
      <c r="X157" s="12"/>
      <c r="Y157" s="12"/>
      <c r="Z157" s="12"/>
    </row>
    <row r="158" spans="1:26" ht="14.25" hidden="1" customHeight="1">
      <c r="A158" s="12" t="str">
        <f t="shared" si="0"/>
        <v xml:space="preserve">9º Semestre - </v>
      </c>
      <c r="B158" s="67" t="str">
        <f t="shared" si="1"/>
        <v>Curr2023MCEC081</v>
      </c>
      <c r="C158" s="5" t="s">
        <v>25</v>
      </c>
      <c r="D158" s="12" t="s">
        <v>156</v>
      </c>
      <c r="E158" s="12" t="str">
        <f>VLOOKUP(CONCATENATE($C158,$D158),Curriculos!$A$2:$J$303,4,FALSE)</f>
        <v>TÓPICOS ESPECIAIS EM MICROECONOMIA</v>
      </c>
      <c r="F158" s="5" t="str">
        <f>VLOOKUP(CONCATENATE($C158,$D158),Curriculos!$A$2:$J$303,5,FALSE)</f>
        <v>OP</v>
      </c>
      <c r="G158" s="5">
        <f>VLOOKUP(CONCATENATE($C158,$D158),Curriculos!$A$2:$J$303,6,FALSE)</f>
        <v>9</v>
      </c>
      <c r="H158" s="5" t="str">
        <f>VLOOKUP(CONCATENATE($C158,$D158),Curriculos!$A$2:$J$303,7,FALSE)</f>
        <v>T</v>
      </c>
      <c r="I158" s="5">
        <f>VLOOKUP(CONCATENATE($C158,$D158),Curriculos!$A$2:$J$303,8,FALSE)</f>
        <v>60</v>
      </c>
      <c r="J158" s="5">
        <f>VLOOKUP(CONCATENATE($C158,$D158),Curriculos!$A$2:$J$303,9,FALSE)</f>
        <v>4</v>
      </c>
      <c r="K158" s="68"/>
      <c r="L158" s="68"/>
      <c r="M158" s="68"/>
      <c r="N158" s="5" t="str">
        <f>VLOOKUP(CONCATENATE($C158,$D158),Curriculos!$A$2:$J$303,10,FALSE)</f>
        <v>DCEC</v>
      </c>
      <c r="O158" s="69"/>
      <c r="P158" s="12" t="e">
        <f>VLOOKUP(O158,Lista_Professores!$A$2:$B$203,2,FALSE)</f>
        <v>#N/A</v>
      </c>
      <c r="Q158" s="70"/>
      <c r="R158" s="12" t="str">
        <f t="shared" si="2"/>
        <v xml:space="preserve">9º Semestre - </v>
      </c>
      <c r="S158" s="12"/>
      <c r="T158" s="12"/>
      <c r="U158" s="12"/>
      <c r="V158" s="12"/>
      <c r="W158" s="12"/>
      <c r="X158" s="12"/>
      <c r="Y158" s="12"/>
      <c r="Z158" s="12"/>
    </row>
    <row r="159" spans="1:26" ht="14.25" hidden="1" customHeight="1">
      <c r="A159" s="12" t="str">
        <f t="shared" si="0"/>
        <v xml:space="preserve">10º Semestre - </v>
      </c>
      <c r="B159" s="67" t="str">
        <f t="shared" si="1"/>
        <v>Curr2023NCEC081</v>
      </c>
      <c r="C159" s="12" t="s">
        <v>22</v>
      </c>
      <c r="D159" s="12" t="s">
        <v>156</v>
      </c>
      <c r="E159" s="12" t="str">
        <f>VLOOKUP(CONCATENATE($C159,$D159),Curriculos!$A$2:$J$303,4,FALSE)</f>
        <v>TÓPICOS ESPECIAIS EM MICROECONOMIA</v>
      </c>
      <c r="F159" s="5" t="str">
        <f>VLOOKUP(CONCATENATE($C159,$D159),Curriculos!$A$2:$J$303,5,FALSE)</f>
        <v>OP</v>
      </c>
      <c r="G159" s="5">
        <f>VLOOKUP(CONCATENATE($C159,$D159),Curriculos!$A$2:$J$303,6,FALSE)</f>
        <v>10</v>
      </c>
      <c r="H159" s="5" t="str">
        <f>VLOOKUP(CONCATENATE($C159,$D159),Curriculos!$A$2:$J$303,7,FALSE)</f>
        <v>T</v>
      </c>
      <c r="I159" s="5">
        <f>VLOOKUP(CONCATENATE($C159,$D159),Curriculos!$A$2:$J$303,8,FALSE)</f>
        <v>60</v>
      </c>
      <c r="J159" s="5">
        <f>VLOOKUP(CONCATENATE($C159,$D159),Curriculos!$A$2:$J$303,9,FALSE)</f>
        <v>4</v>
      </c>
      <c r="K159" s="68"/>
      <c r="L159" s="68"/>
      <c r="M159" s="68"/>
      <c r="N159" s="5" t="str">
        <f>VLOOKUP(CONCATENATE($C159,$D159),Curriculos!$A$2:$J$303,10,FALSE)</f>
        <v>DCEC</v>
      </c>
      <c r="O159" s="69"/>
      <c r="P159" s="12" t="e">
        <f>VLOOKUP(O159,Lista_Professores!$A$2:$B$203,2,FALSE)</f>
        <v>#N/A</v>
      </c>
      <c r="Q159" s="70"/>
      <c r="R159" s="12" t="str">
        <f t="shared" si="2"/>
        <v xml:space="preserve">10º Semestre - </v>
      </c>
      <c r="S159" s="12"/>
      <c r="T159" s="12"/>
      <c r="U159" s="12"/>
      <c r="V159" s="12"/>
      <c r="W159" s="12"/>
      <c r="X159" s="12"/>
      <c r="Y159" s="12"/>
      <c r="Z159" s="12"/>
    </row>
    <row r="160" spans="1:26" ht="14.25" hidden="1" customHeight="1">
      <c r="A160" s="12" t="str">
        <f t="shared" si="0"/>
        <v xml:space="preserve">9º Semestre - </v>
      </c>
      <c r="B160" s="67" t="str">
        <f t="shared" si="1"/>
        <v>Curr2018CEC082</v>
      </c>
      <c r="C160" s="5" t="s">
        <v>31</v>
      </c>
      <c r="D160" s="12" t="s">
        <v>154</v>
      </c>
      <c r="E160" s="12" t="str">
        <f>VLOOKUP(CONCATENATE($C160,$D160),Curriculos!$A$2:$J$303,4,FALSE)</f>
        <v>TÓPICOS ESPECIAIS EM ECONOMIA INTERNACIONAL</v>
      </c>
      <c r="F160" s="5" t="str">
        <f>VLOOKUP(CONCATENATE($C160,$D160),Curriculos!$A$2:$J$303,5,FALSE)</f>
        <v>OP</v>
      </c>
      <c r="G160" s="5">
        <f>VLOOKUP(CONCATENATE($C160,$D160),Curriculos!$A$2:$J$303,6,FALSE)</f>
        <v>9</v>
      </c>
      <c r="H160" s="5" t="str">
        <f>VLOOKUP(CONCATENATE($C160,$D160),Curriculos!$A$2:$J$303,7,FALSE)</f>
        <v>T</v>
      </c>
      <c r="I160" s="5">
        <f>VLOOKUP(CONCATENATE($C160,$D160),Curriculos!$A$2:$J$303,8,FALSE)</f>
        <v>60</v>
      </c>
      <c r="J160" s="5">
        <f>VLOOKUP(CONCATENATE($C160,$D160),Curriculos!$A$2:$J$303,9,FALSE)</f>
        <v>4</v>
      </c>
      <c r="K160" s="68"/>
      <c r="L160" s="68"/>
      <c r="M160" s="68"/>
      <c r="N160" s="5" t="str">
        <f>VLOOKUP(CONCATENATE($C160,$D160),Curriculos!$A$2:$J$303,10,FALSE)</f>
        <v>DCEC</v>
      </c>
      <c r="O160" s="69"/>
      <c r="P160" s="12" t="e">
        <f>VLOOKUP(O160,Lista_Professores!$A$2:$B$203,2,FALSE)</f>
        <v>#N/A</v>
      </c>
      <c r="Q160" s="70"/>
      <c r="R160" s="12" t="str">
        <f t="shared" si="2"/>
        <v xml:space="preserve">9º Semestre - </v>
      </c>
      <c r="S160" s="12"/>
      <c r="T160" s="12"/>
      <c r="U160" s="12"/>
      <c r="V160" s="12"/>
      <c r="W160" s="12"/>
      <c r="X160" s="12"/>
      <c r="Y160" s="12"/>
      <c r="Z160" s="12"/>
    </row>
    <row r="161" spans="1:26" ht="14.25" hidden="1" customHeight="1">
      <c r="A161" s="12" t="str">
        <f t="shared" si="0"/>
        <v xml:space="preserve">9º Semestre - </v>
      </c>
      <c r="B161" s="67" t="str">
        <f t="shared" si="1"/>
        <v>Curr2023MCEC082</v>
      </c>
      <c r="C161" s="5" t="s">
        <v>25</v>
      </c>
      <c r="D161" s="12" t="s">
        <v>154</v>
      </c>
      <c r="E161" s="12" t="str">
        <f>VLOOKUP(CONCATENATE($C161,$D161),Curriculos!$A$2:$J$303,4,FALSE)</f>
        <v>TÓPICOS ESPECIAIS EM ECONOMIA INTERNACIONAL</v>
      </c>
      <c r="F161" s="5" t="str">
        <f>VLOOKUP(CONCATENATE($C161,$D161),Curriculos!$A$2:$J$303,5,FALSE)</f>
        <v>OP</v>
      </c>
      <c r="G161" s="5">
        <f>VLOOKUP(CONCATENATE($C161,$D161),Curriculos!$A$2:$J$303,6,FALSE)</f>
        <v>9</v>
      </c>
      <c r="H161" s="5" t="str">
        <f>VLOOKUP(CONCATENATE($C161,$D161),Curriculos!$A$2:$J$303,7,FALSE)</f>
        <v>T</v>
      </c>
      <c r="I161" s="5">
        <f>VLOOKUP(CONCATENATE($C161,$D161),Curriculos!$A$2:$J$303,8,FALSE)</f>
        <v>60</v>
      </c>
      <c r="J161" s="5">
        <f>VLOOKUP(CONCATENATE($C161,$D161),Curriculos!$A$2:$J$303,9,FALSE)</f>
        <v>4</v>
      </c>
      <c r="K161" s="68"/>
      <c r="L161" s="68"/>
      <c r="M161" s="68"/>
      <c r="N161" s="5" t="str">
        <f>VLOOKUP(CONCATENATE($C161,$D161),Curriculos!$A$2:$J$303,10,FALSE)</f>
        <v>DCEC</v>
      </c>
      <c r="O161" s="69"/>
      <c r="P161" s="12" t="e">
        <f>VLOOKUP(O161,Lista_Professores!$A$2:$B$203,2,FALSE)</f>
        <v>#N/A</v>
      </c>
      <c r="Q161" s="70"/>
      <c r="R161" s="12" t="str">
        <f t="shared" si="2"/>
        <v xml:space="preserve">9º Semestre - </v>
      </c>
      <c r="S161" s="12"/>
      <c r="T161" s="12"/>
      <c r="U161" s="12"/>
      <c r="V161" s="12"/>
      <c r="W161" s="12"/>
      <c r="X161" s="12"/>
      <c r="Y161" s="12"/>
      <c r="Z161" s="12"/>
    </row>
    <row r="162" spans="1:26" ht="14.25" hidden="1" customHeight="1">
      <c r="A162" s="12" t="str">
        <f t="shared" si="0"/>
        <v xml:space="preserve">10º Semestre - </v>
      </c>
      <c r="B162" s="67" t="str">
        <f t="shared" si="1"/>
        <v>Curr2023NCEC082</v>
      </c>
      <c r="C162" s="12" t="s">
        <v>22</v>
      </c>
      <c r="D162" s="12" t="s">
        <v>154</v>
      </c>
      <c r="E162" s="12" t="str">
        <f>VLOOKUP(CONCATENATE($C162,$D162),Curriculos!$A$2:$J$303,4,FALSE)</f>
        <v>TÓPICOS ESPECIAIS EM ECONOMIA INTERNACIONAL</v>
      </c>
      <c r="F162" s="5" t="str">
        <f>VLOOKUP(CONCATENATE($C162,$D162),Curriculos!$A$2:$J$303,5,FALSE)</f>
        <v>OP</v>
      </c>
      <c r="G162" s="5">
        <f>VLOOKUP(CONCATENATE($C162,$D162),Curriculos!$A$2:$J$303,6,FALSE)</f>
        <v>10</v>
      </c>
      <c r="H162" s="5" t="str">
        <f>VLOOKUP(CONCATENATE($C162,$D162),Curriculos!$A$2:$J$303,7,FALSE)</f>
        <v>T</v>
      </c>
      <c r="I162" s="5">
        <f>VLOOKUP(CONCATENATE($C162,$D162),Curriculos!$A$2:$J$303,8,FALSE)</f>
        <v>60</v>
      </c>
      <c r="J162" s="5">
        <f>VLOOKUP(CONCATENATE($C162,$D162),Curriculos!$A$2:$J$303,9,FALSE)</f>
        <v>4</v>
      </c>
      <c r="K162" s="68"/>
      <c r="L162" s="68"/>
      <c r="M162" s="68"/>
      <c r="N162" s="5" t="str">
        <f>VLOOKUP(CONCATENATE($C162,$D162),Curriculos!$A$2:$J$303,10,FALSE)</f>
        <v>DCEC</v>
      </c>
      <c r="O162" s="69"/>
      <c r="P162" s="12" t="e">
        <f>VLOOKUP(O162,Lista_Professores!$A$2:$B$203,2,FALSE)</f>
        <v>#N/A</v>
      </c>
      <c r="Q162" s="70"/>
      <c r="R162" s="12" t="str">
        <f t="shared" si="2"/>
        <v xml:space="preserve">10º Semestre - </v>
      </c>
      <c r="S162" s="12"/>
      <c r="T162" s="12"/>
      <c r="U162" s="12"/>
      <c r="V162" s="12"/>
      <c r="W162" s="12"/>
      <c r="X162" s="12"/>
      <c r="Y162" s="12"/>
      <c r="Z162" s="12"/>
    </row>
    <row r="163" spans="1:26" ht="14.25" hidden="1" customHeight="1">
      <c r="A163" s="12" t="str">
        <f t="shared" si="0"/>
        <v xml:space="preserve">8º Semestre - </v>
      </c>
      <c r="B163" s="67" t="str">
        <f t="shared" si="1"/>
        <v>Curr2023MCEC083</v>
      </c>
      <c r="C163" s="12" t="s">
        <v>25</v>
      </c>
      <c r="D163" s="12" t="s">
        <v>113</v>
      </c>
      <c r="E163" s="12" t="str">
        <f>VLOOKUP(CONCATENATE($C163,$D163),Curriculos!$A$2:$J$303,4,FALSE)</f>
        <v>ECONOMIA RURAL</v>
      </c>
      <c r="F163" s="5" t="str">
        <f>VLOOKUP(CONCATENATE($C163,$D163),Curriculos!$A$2:$J$303,5,FALSE)</f>
        <v>OP</v>
      </c>
      <c r="G163" s="5">
        <f>VLOOKUP(CONCATENATE($C163,$D163),Curriculos!$A$2:$J$303,6,FALSE)</f>
        <v>8</v>
      </c>
      <c r="H163" s="5" t="str">
        <f>VLOOKUP(CONCATENATE($C163,$D163),Curriculos!$A$2:$J$303,7,FALSE)</f>
        <v>T</v>
      </c>
      <c r="I163" s="5">
        <f>VLOOKUP(CONCATENATE($C163,$D163),Curriculos!$A$2:$J$303,8,FALSE)</f>
        <v>60</v>
      </c>
      <c r="J163" s="5">
        <f>VLOOKUP(CONCATENATE($C163,$D163),Curriculos!$A$2:$J$303,9,FALSE)</f>
        <v>4</v>
      </c>
      <c r="K163" s="68"/>
      <c r="L163" s="68"/>
      <c r="M163" s="68"/>
      <c r="N163" s="5" t="str">
        <f>VLOOKUP(CONCATENATE($C163,$D163),Curriculos!$A$2:$J$303,10,FALSE)</f>
        <v>DCEC</v>
      </c>
      <c r="O163" s="69"/>
      <c r="P163" s="12" t="e">
        <f>VLOOKUP(O163,Lista_Professores!$A$2:$B$203,2,FALSE)</f>
        <v>#N/A</v>
      </c>
      <c r="Q163" s="70"/>
      <c r="R163" s="12" t="str">
        <f t="shared" si="2"/>
        <v xml:space="preserve">8º Semestre - </v>
      </c>
      <c r="S163" s="12"/>
      <c r="T163" s="12"/>
      <c r="U163" s="12"/>
      <c r="V163" s="12"/>
      <c r="W163" s="12"/>
      <c r="X163" s="12"/>
      <c r="Y163" s="12"/>
      <c r="Z163" s="12"/>
    </row>
    <row r="164" spans="1:26" ht="14.25" hidden="1" customHeight="1">
      <c r="A164" s="12" t="str">
        <f t="shared" si="0"/>
        <v xml:space="preserve">9º Semestre - </v>
      </c>
      <c r="B164" s="67" t="str">
        <f t="shared" si="1"/>
        <v>Curr2018CEC083</v>
      </c>
      <c r="C164" s="5" t="s">
        <v>31</v>
      </c>
      <c r="D164" s="12" t="s">
        <v>113</v>
      </c>
      <c r="E164" s="12" t="str">
        <f>VLOOKUP(CONCATENATE($C164,$D164),Curriculos!$A$2:$J$303,4,FALSE)</f>
        <v>ECONOMIA RURAL</v>
      </c>
      <c r="F164" s="5" t="str">
        <f>VLOOKUP(CONCATENATE($C164,$D164),Curriculos!$A$2:$J$303,5,FALSE)</f>
        <v>OP</v>
      </c>
      <c r="G164" s="5">
        <f>VLOOKUP(CONCATENATE($C164,$D164),Curriculos!$A$2:$J$303,6,FALSE)</f>
        <v>9</v>
      </c>
      <c r="H164" s="5" t="str">
        <f>VLOOKUP(CONCATENATE($C164,$D164),Curriculos!$A$2:$J$303,7,FALSE)</f>
        <v>T</v>
      </c>
      <c r="I164" s="5">
        <f>VLOOKUP(CONCATENATE($C164,$D164),Curriculos!$A$2:$J$303,8,FALSE)</f>
        <v>60</v>
      </c>
      <c r="J164" s="5">
        <f>VLOOKUP(CONCATENATE($C164,$D164),Curriculos!$A$2:$J$303,9,FALSE)</f>
        <v>4</v>
      </c>
      <c r="K164" s="68"/>
      <c r="L164" s="68"/>
      <c r="M164" s="68"/>
      <c r="N164" s="5" t="str">
        <f>VLOOKUP(CONCATENATE($C164,$D164),Curriculos!$A$2:$J$303,10,FALSE)</f>
        <v>DCEC</v>
      </c>
      <c r="O164" s="69"/>
      <c r="P164" s="12" t="e">
        <f>VLOOKUP(O164,Lista_Professores!$A$2:$B$203,2,FALSE)</f>
        <v>#N/A</v>
      </c>
      <c r="Q164" s="70"/>
      <c r="R164" s="12" t="str">
        <f t="shared" si="2"/>
        <v xml:space="preserve">9º Semestre - </v>
      </c>
      <c r="S164" s="12"/>
      <c r="T164" s="12"/>
      <c r="U164" s="12"/>
      <c r="V164" s="12"/>
      <c r="W164" s="12"/>
      <c r="X164" s="12"/>
      <c r="Y164" s="12"/>
      <c r="Z164" s="12"/>
    </row>
    <row r="165" spans="1:26" ht="14.25" hidden="1" customHeight="1">
      <c r="A165" s="12" t="str">
        <f t="shared" si="0"/>
        <v xml:space="preserve">10º Semestre - </v>
      </c>
      <c r="B165" s="67" t="str">
        <f t="shared" si="1"/>
        <v>Curr2023NCEC083</v>
      </c>
      <c r="C165" s="12" t="s">
        <v>22</v>
      </c>
      <c r="D165" s="12" t="s">
        <v>113</v>
      </c>
      <c r="E165" s="12" t="str">
        <f>VLOOKUP(CONCATENATE($C165,$D165),Curriculos!$A$2:$J$303,4,FALSE)</f>
        <v>ECONOMIA RURAL</v>
      </c>
      <c r="F165" s="5" t="str">
        <f>VLOOKUP(CONCATENATE($C165,$D165),Curriculos!$A$2:$J$303,5,FALSE)</f>
        <v>OP</v>
      </c>
      <c r="G165" s="5">
        <f>VLOOKUP(CONCATENATE($C165,$D165),Curriculos!$A$2:$J$303,6,FALSE)</f>
        <v>10</v>
      </c>
      <c r="H165" s="5" t="str">
        <f>VLOOKUP(CONCATENATE($C165,$D165),Curriculos!$A$2:$J$303,7,FALSE)</f>
        <v>P</v>
      </c>
      <c r="I165" s="5">
        <f>VLOOKUP(CONCATENATE($C165,$D165),Curriculos!$A$2:$J$303,8,FALSE)</f>
        <v>60</v>
      </c>
      <c r="J165" s="5">
        <f>VLOOKUP(CONCATENATE($C165,$D165),Curriculos!$A$2:$J$303,9,FALSE)</f>
        <v>4</v>
      </c>
      <c r="K165" s="68"/>
      <c r="L165" s="68"/>
      <c r="M165" s="68"/>
      <c r="N165" s="5" t="str">
        <f>VLOOKUP(CONCATENATE($C165,$D165),Curriculos!$A$2:$J$303,10,FALSE)</f>
        <v>DCEC</v>
      </c>
      <c r="O165" s="69"/>
      <c r="P165" s="12" t="e">
        <f>VLOOKUP(O165,Lista_Professores!$A$2:$B$203,2,FALSE)</f>
        <v>#N/A</v>
      </c>
      <c r="Q165" s="70"/>
      <c r="R165" s="12" t="str">
        <f t="shared" si="2"/>
        <v xml:space="preserve">10º Semestre - </v>
      </c>
      <c r="S165" s="12"/>
      <c r="T165" s="12"/>
      <c r="U165" s="12"/>
      <c r="V165" s="12"/>
      <c r="W165" s="12"/>
      <c r="X165" s="12"/>
      <c r="Y165" s="12"/>
      <c r="Z165" s="12"/>
    </row>
    <row r="166" spans="1:26" ht="14.25" hidden="1" customHeight="1">
      <c r="A166" s="12" t="str">
        <f t="shared" si="0"/>
        <v xml:space="preserve">8º Semestre - </v>
      </c>
      <c r="B166" s="67" t="str">
        <f t="shared" si="1"/>
        <v>Curr2023MCEC084</v>
      </c>
      <c r="C166" s="12" t="s">
        <v>25</v>
      </c>
      <c r="D166" s="12" t="s">
        <v>121</v>
      </c>
      <c r="E166" s="12" t="str">
        <f>VLOOKUP(CONCATENATE($C166,$D166),Curriculos!$A$2:$J$303,4,FALSE)</f>
        <v>ENGENHARIA ECONÔMICA</v>
      </c>
      <c r="F166" s="5" t="str">
        <f>VLOOKUP(CONCATENATE($C166,$D166),Curriculos!$A$2:$J$303,5,FALSE)</f>
        <v>OP</v>
      </c>
      <c r="G166" s="5">
        <f>VLOOKUP(CONCATENATE($C166,$D166),Curriculos!$A$2:$J$303,6,FALSE)</f>
        <v>8</v>
      </c>
      <c r="H166" s="5" t="str">
        <f>VLOOKUP(CONCATENATE($C166,$D166),Curriculos!$A$2:$J$303,7,FALSE)</f>
        <v>T</v>
      </c>
      <c r="I166" s="5">
        <f>VLOOKUP(CONCATENATE($C166,$D166),Curriculos!$A$2:$J$303,8,FALSE)</f>
        <v>60</v>
      </c>
      <c r="J166" s="5">
        <f>VLOOKUP(CONCATENATE($C166,$D166),Curriculos!$A$2:$J$303,9,FALSE)</f>
        <v>4</v>
      </c>
      <c r="K166" s="68"/>
      <c r="L166" s="68"/>
      <c r="M166" s="68"/>
      <c r="N166" s="5" t="str">
        <f>VLOOKUP(CONCATENATE($C166,$D166),Curriculos!$A$2:$J$303,10,FALSE)</f>
        <v>DCEC</v>
      </c>
      <c r="O166" s="69"/>
      <c r="P166" s="12" t="e">
        <f>VLOOKUP(O166,Lista_Professores!$A$2:$B$203,2,FALSE)</f>
        <v>#N/A</v>
      </c>
      <c r="Q166" s="70"/>
      <c r="R166" s="12" t="str">
        <f t="shared" si="2"/>
        <v xml:space="preserve">8º Semestre - </v>
      </c>
      <c r="S166" s="12"/>
      <c r="T166" s="12"/>
      <c r="U166" s="12"/>
      <c r="V166" s="12"/>
      <c r="W166" s="12"/>
      <c r="X166" s="12"/>
      <c r="Y166" s="12"/>
      <c r="Z166" s="12"/>
    </row>
    <row r="167" spans="1:26" ht="14.25" hidden="1" customHeight="1">
      <c r="A167" s="12" t="str">
        <f t="shared" si="0"/>
        <v xml:space="preserve">9º Semestre - </v>
      </c>
      <c r="B167" s="67" t="str">
        <f t="shared" si="1"/>
        <v>Curr2018CEC084</v>
      </c>
      <c r="C167" s="5" t="s">
        <v>31</v>
      </c>
      <c r="D167" s="12" t="s">
        <v>121</v>
      </c>
      <c r="E167" s="12" t="str">
        <f>VLOOKUP(CONCATENATE($C167,$D167),Curriculos!$A$2:$J$303,4,FALSE)</f>
        <v>ENGENHARIA ECONÔMICA</v>
      </c>
      <c r="F167" s="5" t="str">
        <f>VLOOKUP(CONCATENATE($C167,$D167),Curriculos!$A$2:$J$303,5,FALSE)</f>
        <v>OP</v>
      </c>
      <c r="G167" s="5">
        <f>VLOOKUP(CONCATENATE($C167,$D167),Curriculos!$A$2:$J$303,6,FALSE)</f>
        <v>9</v>
      </c>
      <c r="H167" s="5" t="str">
        <f>VLOOKUP(CONCATENATE($C167,$D167),Curriculos!$A$2:$J$303,7,FALSE)</f>
        <v>T</v>
      </c>
      <c r="I167" s="5">
        <f>VLOOKUP(CONCATENATE($C167,$D167),Curriculos!$A$2:$J$303,8,FALSE)</f>
        <v>60</v>
      </c>
      <c r="J167" s="5">
        <f>VLOOKUP(CONCATENATE($C167,$D167),Curriculos!$A$2:$J$303,9,FALSE)</f>
        <v>4</v>
      </c>
      <c r="K167" s="68"/>
      <c r="L167" s="68"/>
      <c r="M167" s="68"/>
      <c r="N167" s="5" t="str">
        <f>VLOOKUP(CONCATENATE($C167,$D167),Curriculos!$A$2:$J$303,10,FALSE)</f>
        <v>DCEC</v>
      </c>
      <c r="O167" s="69"/>
      <c r="P167" s="12" t="e">
        <f>VLOOKUP(O167,Lista_Professores!$A$2:$B$203,2,FALSE)</f>
        <v>#N/A</v>
      </c>
      <c r="Q167" s="70"/>
      <c r="R167" s="12" t="str">
        <f t="shared" si="2"/>
        <v xml:space="preserve">9º Semestre - </v>
      </c>
      <c r="S167" s="12"/>
      <c r="T167" s="12"/>
      <c r="U167" s="12"/>
      <c r="V167" s="12"/>
      <c r="W167" s="12"/>
      <c r="X167" s="12"/>
      <c r="Y167" s="12"/>
      <c r="Z167" s="12"/>
    </row>
    <row r="168" spans="1:26" ht="14.25" hidden="1" customHeight="1">
      <c r="A168" s="12" t="str">
        <f t="shared" si="0"/>
        <v xml:space="preserve">10º Semestre - </v>
      </c>
      <c r="B168" s="67" t="str">
        <f t="shared" si="1"/>
        <v>Curr2023NCEC084</v>
      </c>
      <c r="C168" s="12" t="s">
        <v>22</v>
      </c>
      <c r="D168" s="12" t="s">
        <v>121</v>
      </c>
      <c r="E168" s="12" t="str">
        <f>VLOOKUP(CONCATENATE($C168,$D168),Curriculos!$A$2:$J$303,4,FALSE)</f>
        <v>ENGENHARIA ECONÔMICA</v>
      </c>
      <c r="F168" s="5" t="str">
        <f>VLOOKUP(CONCATENATE($C168,$D168),Curriculos!$A$2:$J$303,5,FALSE)</f>
        <v>OP</v>
      </c>
      <c r="G168" s="5">
        <f>VLOOKUP(CONCATENATE($C168,$D168),Curriculos!$A$2:$J$303,6,FALSE)</f>
        <v>10</v>
      </c>
      <c r="H168" s="5" t="str">
        <f>VLOOKUP(CONCATENATE($C168,$D168),Curriculos!$A$2:$J$303,7,FALSE)</f>
        <v>P</v>
      </c>
      <c r="I168" s="5">
        <f>VLOOKUP(CONCATENATE($C168,$D168),Curriculos!$A$2:$J$303,8,FALSE)</f>
        <v>60</v>
      </c>
      <c r="J168" s="5">
        <f>VLOOKUP(CONCATENATE($C168,$D168),Curriculos!$A$2:$J$303,9,FALSE)</f>
        <v>4</v>
      </c>
      <c r="K168" s="68"/>
      <c r="L168" s="68"/>
      <c r="M168" s="68"/>
      <c r="N168" s="5" t="str">
        <f>VLOOKUP(CONCATENATE($C168,$D168),Curriculos!$A$2:$J$303,10,FALSE)</f>
        <v>DCEC</v>
      </c>
      <c r="O168" s="69"/>
      <c r="P168" s="12" t="e">
        <f>VLOOKUP(O168,Lista_Professores!$A$2:$B$203,2,FALSE)</f>
        <v>#N/A</v>
      </c>
      <c r="Q168" s="70"/>
      <c r="R168" s="12" t="str">
        <f t="shared" si="2"/>
        <v xml:space="preserve">10º Semestre - </v>
      </c>
      <c r="S168" s="12"/>
      <c r="T168" s="12"/>
      <c r="U168" s="12"/>
      <c r="V168" s="12"/>
      <c r="W168" s="12"/>
      <c r="X168" s="12"/>
      <c r="Y168" s="12"/>
      <c r="Z168" s="12"/>
    </row>
    <row r="169" spans="1:26" ht="14.25" customHeight="1">
      <c r="A169" s="12" t="str">
        <f t="shared" si="0"/>
        <v>BM1º Semestre - T02</v>
      </c>
      <c r="B169" s="67" t="str">
        <f t="shared" si="1"/>
        <v>Curr2023MCEC085T02</v>
      </c>
      <c r="C169" s="12" t="s">
        <v>25</v>
      </c>
      <c r="D169" s="12" t="s">
        <v>34</v>
      </c>
      <c r="E169" s="12" t="str">
        <f>VLOOKUP(CONCATENATE($C169,$D169),Curriculos!$A$2:$J$303,4,FALSE)</f>
        <v>INTRODUÇÃO À ECONOMIA</v>
      </c>
      <c r="F169" s="5" t="str">
        <f>VLOOKUP(CONCATENATE($C169,$D169),Curriculos!$A$2:$J$303,5,FALSE)</f>
        <v>OB</v>
      </c>
      <c r="G169" s="5">
        <f>VLOOKUP(CONCATENATE($C169,$D169),Curriculos!$A$2:$J$303,6,FALSE)</f>
        <v>1</v>
      </c>
      <c r="H169" s="5" t="str">
        <f>VLOOKUP(CONCATENATE($C169,$D169),Curriculos!$A$2:$J$303,7,FALSE)</f>
        <v>T</v>
      </c>
      <c r="I169" s="5">
        <f>VLOOKUP(CONCATENATE($C169,$D169),Curriculos!$A$2:$J$303,8,FALSE)</f>
        <v>60</v>
      </c>
      <c r="J169" s="5">
        <f>VLOOKUP(CONCATENATE($C169,$D169),Curriculos!$A$2:$J$303,9,FALSE)</f>
        <v>4</v>
      </c>
      <c r="K169" s="68" t="s">
        <v>29</v>
      </c>
      <c r="L169" s="68"/>
      <c r="M169" s="68" t="s">
        <v>203</v>
      </c>
      <c r="N169" s="5" t="str">
        <f>VLOOKUP(CONCATENATE($C169,$D169),Curriculos!$A$2:$J$303,10,FALSE)</f>
        <v>DCEC</v>
      </c>
      <c r="O169" s="69" t="s">
        <v>367</v>
      </c>
      <c r="P169" s="12" t="str">
        <f>VLOOKUP(O169,Lista_Professores!$A$2:$B$203,2,FALSE)</f>
        <v>Gustavo Joaquim Lisboa</v>
      </c>
      <c r="Q169" s="70">
        <v>1102</v>
      </c>
      <c r="R169" s="12" t="str">
        <f t="shared" si="2"/>
        <v>1º Semestre - T02</v>
      </c>
      <c r="S169" s="12">
        <f>I169/15</f>
        <v>4</v>
      </c>
      <c r="T169" s="12" t="s">
        <v>336</v>
      </c>
      <c r="U169" s="12"/>
      <c r="V169" s="12"/>
      <c r="W169" s="12"/>
      <c r="X169" s="12"/>
      <c r="Y169" s="12"/>
      <c r="Z169" s="12"/>
    </row>
    <row r="170" spans="1:26" ht="14.25" hidden="1" customHeight="1">
      <c r="A170" s="12" t="str">
        <f t="shared" si="0"/>
        <v xml:space="preserve">1º Semestre - </v>
      </c>
      <c r="B170" s="67" t="str">
        <f t="shared" si="1"/>
        <v>Curr2023NCEC085</v>
      </c>
      <c r="C170" s="12" t="s">
        <v>22</v>
      </c>
      <c r="D170" s="12" t="s">
        <v>34</v>
      </c>
      <c r="E170" s="12" t="str">
        <f>VLOOKUP(CONCATENATE($C170,$D170),Curriculos!$A$2:$J$303,4,FALSE)</f>
        <v>INTRODUÇÃO À ECONOMIA</v>
      </c>
      <c r="F170" s="5" t="str">
        <f>VLOOKUP(CONCATENATE($C170,$D170),Curriculos!$A$2:$J$303,5,FALSE)</f>
        <v>OB</v>
      </c>
      <c r="G170" s="5">
        <f>VLOOKUP(CONCATENATE($C170,$D170),Curriculos!$A$2:$J$303,6,FALSE)</f>
        <v>1</v>
      </c>
      <c r="H170" s="5" t="str">
        <f>VLOOKUP(CONCATENATE($C170,$D170),Curriculos!$A$2:$J$303,7,FALSE)</f>
        <v>T</v>
      </c>
      <c r="I170" s="5">
        <f>VLOOKUP(CONCATENATE($C170,$D170),Curriculos!$A$2:$J$303,8,FALSE)</f>
        <v>60</v>
      </c>
      <c r="J170" s="5">
        <f>VLOOKUP(CONCATENATE($C170,$D170),Curriculos!$A$2:$J$303,9,FALSE)</f>
        <v>4</v>
      </c>
      <c r="K170" s="68"/>
      <c r="L170" s="5"/>
      <c r="M170" s="68"/>
      <c r="N170" s="5" t="str">
        <f>VLOOKUP(CONCATENATE($C170,$D170),Curriculos!$A$2:$J$303,10,FALSE)</f>
        <v>DCEC</v>
      </c>
      <c r="O170" s="69"/>
      <c r="P170" s="12" t="e">
        <f>VLOOKUP(O170,Lista_Professores!$A$2:$B$203,2,FALSE)</f>
        <v>#N/A</v>
      </c>
      <c r="Q170" s="70"/>
      <c r="R170" s="12" t="str">
        <f t="shared" si="2"/>
        <v xml:space="preserve">1º Semestre - </v>
      </c>
      <c r="S170" s="12"/>
      <c r="T170" s="12"/>
      <c r="U170" s="12"/>
      <c r="V170" s="12"/>
      <c r="W170" s="12"/>
      <c r="X170" s="12"/>
      <c r="Y170" s="12"/>
      <c r="Z170" s="12"/>
    </row>
    <row r="171" spans="1:26" ht="14.25" hidden="1" customHeight="1">
      <c r="A171" s="12" t="str">
        <f t="shared" si="0"/>
        <v xml:space="preserve">1º Semestre - </v>
      </c>
      <c r="B171" s="67" t="str">
        <f t="shared" si="1"/>
        <v>Curr2023MCEC085</v>
      </c>
      <c r="C171" s="12" t="s">
        <v>25</v>
      </c>
      <c r="D171" s="12" t="s">
        <v>34</v>
      </c>
      <c r="E171" s="12" t="str">
        <f>VLOOKUP(CONCATENATE($C171,$D171),Curriculos!$A$2:$J$303,4,FALSE)</f>
        <v>INTRODUÇÃO À ECONOMIA</v>
      </c>
      <c r="F171" s="5" t="str">
        <f>VLOOKUP(CONCATENATE($C171,$D171),Curriculos!$A$2:$J$303,5,FALSE)</f>
        <v>OB</v>
      </c>
      <c r="G171" s="5">
        <f>VLOOKUP(CONCATENATE($C171,$D171),Curriculos!$A$2:$J$303,6,FALSE)</f>
        <v>1</v>
      </c>
      <c r="H171" s="5" t="str">
        <f>VLOOKUP(CONCATENATE($C171,$D171),Curriculos!$A$2:$J$303,7,FALSE)</f>
        <v>T</v>
      </c>
      <c r="I171" s="5">
        <f>VLOOKUP(CONCATENATE($C171,$D171),Curriculos!$A$2:$J$303,8,FALSE)</f>
        <v>60</v>
      </c>
      <c r="J171" s="5">
        <f>VLOOKUP(CONCATENATE($C171,$D171),Curriculos!$A$2:$J$303,9,FALSE)</f>
        <v>4</v>
      </c>
      <c r="K171" s="68"/>
      <c r="L171" s="68"/>
      <c r="M171" s="68"/>
      <c r="N171" s="5" t="str">
        <f>VLOOKUP(CONCATENATE($C171,$D171),Curriculos!$A$2:$J$303,10,FALSE)</f>
        <v>DCEC</v>
      </c>
      <c r="O171" s="69"/>
      <c r="P171" s="12" t="e">
        <f>VLOOKUP(O171,Lista_Professores!$A$2:$B$203,2,FALSE)</f>
        <v>#N/A</v>
      </c>
      <c r="Q171" s="70"/>
      <c r="R171" s="12" t="str">
        <f t="shared" si="2"/>
        <v xml:space="preserve">1º Semestre - </v>
      </c>
      <c r="S171" s="12"/>
      <c r="T171" s="12"/>
      <c r="U171" s="12"/>
      <c r="V171" s="12"/>
      <c r="W171" s="12"/>
      <c r="X171" s="12"/>
      <c r="Y171" s="12"/>
      <c r="Z171" s="12"/>
    </row>
    <row r="172" spans="1:26" ht="14.25" customHeight="1">
      <c r="A172" s="12" t="str">
        <f t="shared" si="0"/>
        <v>AN1º Semestre - T01</v>
      </c>
      <c r="B172" s="67" t="str">
        <f t="shared" si="1"/>
        <v>Curr2023NCEC085T01</v>
      </c>
      <c r="C172" s="12" t="s">
        <v>22</v>
      </c>
      <c r="D172" s="12" t="s">
        <v>34</v>
      </c>
      <c r="E172" s="12" t="str">
        <f>VLOOKUP(CONCATENATE($C172,$D172),Curriculos!$A$2:$J$303,4,FALSE)</f>
        <v>INTRODUÇÃO À ECONOMIA</v>
      </c>
      <c r="F172" s="5" t="str">
        <f>VLOOKUP(CONCATENATE($C172,$D172),Curriculos!$A$2:$J$303,5,FALSE)</f>
        <v>OB</v>
      </c>
      <c r="G172" s="5">
        <f>VLOOKUP(CONCATENATE($C172,$D172),Curriculos!$A$2:$J$303,6,FALSE)</f>
        <v>1</v>
      </c>
      <c r="H172" s="5" t="str">
        <f>VLOOKUP(CONCATENATE($C172,$D172),Curriculos!$A$2:$J$303,7,FALSE)</f>
        <v>T</v>
      </c>
      <c r="I172" s="5">
        <f>VLOOKUP(CONCATENATE($C172,$D172),Curriculos!$A$2:$J$303,8,FALSE)</f>
        <v>60</v>
      </c>
      <c r="J172" s="5">
        <f>VLOOKUP(CONCATENATE($C172,$D172),Curriculos!$A$2:$J$303,9,FALSE)</f>
        <v>4</v>
      </c>
      <c r="K172" s="68" t="s">
        <v>24</v>
      </c>
      <c r="L172" s="68"/>
      <c r="M172" s="68" t="s">
        <v>191</v>
      </c>
      <c r="N172" s="5" t="str">
        <f>VLOOKUP(CONCATENATE($C172,$D172),Curriculos!$A$2:$J$303,10,FALSE)</f>
        <v>DCEC</v>
      </c>
      <c r="O172" s="69" t="s">
        <v>368</v>
      </c>
      <c r="P172" s="12" t="str">
        <f>VLOOKUP(O172,Lista_Professores!$A$2:$B$203,2,FALSE)</f>
        <v>Ana Elísia de F. Merelles</v>
      </c>
      <c r="Q172" s="70">
        <v>1107</v>
      </c>
      <c r="R172" s="12" t="str">
        <f t="shared" si="2"/>
        <v>1º Semestre - T01</v>
      </c>
      <c r="S172" s="12">
        <f t="shared" ref="S172:S174" si="10">I172/15</f>
        <v>4</v>
      </c>
      <c r="T172" s="12" t="s">
        <v>336</v>
      </c>
      <c r="U172" s="12"/>
      <c r="V172" s="12"/>
      <c r="W172" s="12"/>
      <c r="X172" s="12"/>
      <c r="Y172" s="12"/>
      <c r="Z172" s="12"/>
    </row>
    <row r="173" spans="1:26" ht="14.25" customHeight="1">
      <c r="A173" s="12" t="str">
        <f t="shared" si="0"/>
        <v>EN2º Semestre - T01</v>
      </c>
      <c r="B173" s="67" t="str">
        <f t="shared" si="1"/>
        <v>Curr2023NCEC086T01</v>
      </c>
      <c r="C173" s="12" t="s">
        <v>22</v>
      </c>
      <c r="D173" s="12" t="s">
        <v>48</v>
      </c>
      <c r="E173" s="12" t="str">
        <f>VLOOKUP(CONCATENATE($C173,$D173),Curriculos!$A$2:$J$303,4,FALSE)</f>
        <v>CONTABILIDADE SOCIAL</v>
      </c>
      <c r="F173" s="5" t="str">
        <f>VLOOKUP(CONCATENATE($C173,$D173),Curriculos!$A$2:$J$303,5,FALSE)</f>
        <v>OB</v>
      </c>
      <c r="G173" s="5">
        <f>VLOOKUP(CONCATENATE($C173,$D173),Curriculos!$A$2:$J$303,6,FALSE)</f>
        <v>2</v>
      </c>
      <c r="H173" s="5" t="str">
        <f>VLOOKUP(CONCATENATE($C173,$D173),Curriculos!$A$2:$J$303,7,FALSE)</f>
        <v>T</v>
      </c>
      <c r="I173" s="5">
        <f>VLOOKUP(CONCATENATE($C173,$D173),Curriculos!$A$2:$J$303,8,FALSE)</f>
        <v>60</v>
      </c>
      <c r="J173" s="5">
        <f>VLOOKUP(CONCATENATE($C173,$D173),Curriculos!$A$2:$J$303,9,FALSE)</f>
        <v>4</v>
      </c>
      <c r="K173" s="68" t="s">
        <v>24</v>
      </c>
      <c r="L173" s="68"/>
      <c r="M173" s="68" t="s">
        <v>178</v>
      </c>
      <c r="N173" s="5" t="str">
        <f>VLOOKUP(CONCATENATE($C173,$D173),Curriculos!$A$2:$J$303,10,FALSE)</f>
        <v>DCEC</v>
      </c>
      <c r="O173" s="69" t="s">
        <v>350</v>
      </c>
      <c r="P173" s="12" t="str">
        <f>VLOOKUP(O173,Lista_Professores!$A$2:$B$203,2,FALSE)</f>
        <v>Elenildes Santana de Pereira</v>
      </c>
      <c r="Q173" s="70">
        <v>1102</v>
      </c>
      <c r="R173" s="12" t="str">
        <f t="shared" si="2"/>
        <v>2º Semestre - T01</v>
      </c>
      <c r="S173" s="12">
        <f t="shared" si="10"/>
        <v>4</v>
      </c>
      <c r="T173" s="12" t="s">
        <v>336</v>
      </c>
      <c r="U173" s="12"/>
      <c r="V173" s="12"/>
      <c r="W173" s="12"/>
      <c r="X173" s="12"/>
      <c r="Y173" s="12"/>
      <c r="Z173" s="12"/>
    </row>
    <row r="174" spans="1:26" ht="14.25" customHeight="1">
      <c r="A174" s="12" t="str">
        <f t="shared" si="0"/>
        <v>CN2º Semestre - T03</v>
      </c>
      <c r="B174" s="67" t="str">
        <f t="shared" si="1"/>
        <v>Curr2023NCEC086T03</v>
      </c>
      <c r="C174" s="12" t="s">
        <v>22</v>
      </c>
      <c r="D174" s="12" t="s">
        <v>48</v>
      </c>
      <c r="E174" s="12" t="str">
        <f>VLOOKUP(CONCATENATE($C174,$D174),Curriculos!$A$2:$J$303,4,FALSE)</f>
        <v>CONTABILIDADE SOCIAL</v>
      </c>
      <c r="F174" s="5" t="str">
        <f>VLOOKUP(CONCATENATE($C174,$D174),Curriculos!$A$2:$J$303,5,FALSE)</f>
        <v>OB</v>
      </c>
      <c r="G174" s="5">
        <f>VLOOKUP(CONCATENATE($C174,$D174),Curriculos!$A$2:$J$303,6,FALSE)</f>
        <v>2</v>
      </c>
      <c r="H174" s="5" t="str">
        <f>VLOOKUP(CONCATENATE($C174,$D174),Curriculos!$A$2:$J$303,7,FALSE)</f>
        <v>T</v>
      </c>
      <c r="I174" s="5">
        <f>VLOOKUP(CONCATENATE($C174,$D174),Curriculos!$A$2:$J$303,8,FALSE)</f>
        <v>60</v>
      </c>
      <c r="J174" s="5">
        <f>VLOOKUP(CONCATENATE($C174,$D174),Curriculos!$A$2:$J$303,9,FALSE)</f>
        <v>4</v>
      </c>
      <c r="K174" s="68" t="s">
        <v>40</v>
      </c>
      <c r="L174" s="68" t="s">
        <v>346</v>
      </c>
      <c r="M174" s="68" t="s">
        <v>160</v>
      </c>
      <c r="N174" s="5" t="str">
        <f>VLOOKUP(CONCATENATE($C174,$D174),Curriculos!$A$2:$J$303,10,FALSE)</f>
        <v>DCEC</v>
      </c>
      <c r="O174" s="69" t="s">
        <v>356</v>
      </c>
      <c r="P174" s="12" t="str">
        <f>VLOOKUP(O174,Lista_Professores!$A$2:$B$203,2,FALSE)</f>
        <v>Andreia Andrade dos Santos</v>
      </c>
      <c r="Q174" s="70">
        <v>1106</v>
      </c>
      <c r="R174" s="12" t="str">
        <f t="shared" si="2"/>
        <v>2º Semestre - T03</v>
      </c>
      <c r="S174" s="12">
        <f t="shared" si="10"/>
        <v>4</v>
      </c>
      <c r="T174" s="12" t="s">
        <v>336</v>
      </c>
      <c r="U174" s="12" t="s">
        <v>345</v>
      </c>
      <c r="V174" s="12"/>
      <c r="W174" s="12"/>
      <c r="X174" s="12"/>
      <c r="Y174" s="12"/>
      <c r="Z174" s="12"/>
    </row>
    <row r="175" spans="1:26" ht="14.25" hidden="1" customHeight="1">
      <c r="A175" s="12" t="str">
        <f t="shared" si="0"/>
        <v xml:space="preserve">2º Semestre - </v>
      </c>
      <c r="B175" s="67" t="str">
        <f t="shared" si="1"/>
        <v>Curr2023MCEC086</v>
      </c>
      <c r="C175" s="12" t="s">
        <v>25</v>
      </c>
      <c r="D175" s="12" t="s">
        <v>48</v>
      </c>
      <c r="E175" s="12" t="str">
        <f>VLOOKUP(CONCATENATE($C175,$D175),Curriculos!$A$2:$J$303,4,FALSE)</f>
        <v>CONTABILIDADE SOCIAL</v>
      </c>
      <c r="F175" s="5" t="str">
        <f>VLOOKUP(CONCATENATE($C175,$D175),Curriculos!$A$2:$J$303,5,FALSE)</f>
        <v>OB</v>
      </c>
      <c r="G175" s="5">
        <f>VLOOKUP(CONCATENATE($C175,$D175),Curriculos!$A$2:$J$303,6,FALSE)</f>
        <v>2</v>
      </c>
      <c r="H175" s="5" t="str">
        <f>VLOOKUP(CONCATENATE($C175,$D175),Curriculos!$A$2:$J$303,7,FALSE)</f>
        <v>T</v>
      </c>
      <c r="I175" s="5">
        <f>VLOOKUP(CONCATENATE($C175,$D175),Curriculos!$A$2:$J$303,8,FALSE)</f>
        <v>60</v>
      </c>
      <c r="J175" s="5">
        <f>VLOOKUP(CONCATENATE($C175,$D175),Curriculos!$A$2:$J$303,9,FALSE)</f>
        <v>4</v>
      </c>
      <c r="K175" s="68"/>
      <c r="L175" s="68"/>
      <c r="M175" s="68"/>
      <c r="N175" s="5" t="str">
        <f>VLOOKUP(CONCATENATE($C175,$D175),Curriculos!$A$2:$J$303,10,FALSE)</f>
        <v>DCEC</v>
      </c>
      <c r="O175" s="69"/>
      <c r="P175" s="12" t="e">
        <f>VLOOKUP(O175,Lista_Professores!$A$2:$B$203,2,FALSE)</f>
        <v>#N/A</v>
      </c>
      <c r="Q175" s="70"/>
      <c r="R175" s="12" t="str">
        <f t="shared" si="2"/>
        <v xml:space="preserve">2º Semestre - </v>
      </c>
      <c r="S175" s="12"/>
      <c r="T175" s="12"/>
      <c r="U175" s="12"/>
      <c r="V175" s="12"/>
      <c r="W175" s="12"/>
      <c r="X175" s="12"/>
      <c r="Y175" s="12"/>
      <c r="Z175" s="12"/>
    </row>
    <row r="176" spans="1:26" ht="14.25" hidden="1" customHeight="1">
      <c r="A176" s="12" t="str">
        <f t="shared" si="0"/>
        <v xml:space="preserve">2º Semestre - </v>
      </c>
      <c r="B176" s="67" t="str">
        <f t="shared" si="1"/>
        <v>Curr2023MCEC086</v>
      </c>
      <c r="C176" s="12" t="s">
        <v>25</v>
      </c>
      <c r="D176" s="12" t="s">
        <v>48</v>
      </c>
      <c r="E176" s="12" t="str">
        <f>VLOOKUP(CONCATENATE($C176,$D176),Curriculos!$A$2:$J$303,4,FALSE)</f>
        <v>CONTABILIDADE SOCIAL</v>
      </c>
      <c r="F176" s="5" t="str">
        <f>VLOOKUP(CONCATENATE($C176,$D176),Curriculos!$A$2:$J$303,5,FALSE)</f>
        <v>OB</v>
      </c>
      <c r="G176" s="5">
        <f>VLOOKUP(CONCATENATE($C176,$D176),Curriculos!$A$2:$J$303,6,FALSE)</f>
        <v>2</v>
      </c>
      <c r="H176" s="5" t="str">
        <f>VLOOKUP(CONCATENATE($C176,$D176),Curriculos!$A$2:$J$303,7,FALSE)</f>
        <v>T</v>
      </c>
      <c r="I176" s="5">
        <f>VLOOKUP(CONCATENATE($C176,$D176),Curriculos!$A$2:$J$303,8,FALSE)</f>
        <v>60</v>
      </c>
      <c r="J176" s="5">
        <f>VLOOKUP(CONCATENATE($C176,$D176),Curriculos!$A$2:$J$303,9,FALSE)</f>
        <v>4</v>
      </c>
      <c r="K176" s="68"/>
      <c r="L176" s="68"/>
      <c r="M176" s="68"/>
      <c r="N176" s="5" t="str">
        <f>VLOOKUP(CONCATENATE($C176,$D176),Curriculos!$A$2:$J$303,10,FALSE)</f>
        <v>DCEC</v>
      </c>
      <c r="O176" s="69"/>
      <c r="P176" s="12" t="e">
        <f>VLOOKUP(O176,Lista_Professores!$A$2:$B$203,2,FALSE)</f>
        <v>#N/A</v>
      </c>
      <c r="Q176" s="70"/>
      <c r="R176" s="12" t="str">
        <f t="shared" si="2"/>
        <v xml:space="preserve">2º Semestre - </v>
      </c>
      <c r="S176" s="12"/>
      <c r="T176" s="12"/>
      <c r="U176" s="12"/>
      <c r="V176" s="12"/>
      <c r="W176" s="12"/>
      <c r="X176" s="12"/>
      <c r="Y176" s="12"/>
      <c r="Z176" s="12"/>
    </row>
    <row r="177" spans="1:26" ht="14.25" hidden="1" customHeight="1">
      <c r="A177" s="12" t="str">
        <f t="shared" si="0"/>
        <v xml:space="preserve">5º Semestre - </v>
      </c>
      <c r="B177" s="67" t="str">
        <f t="shared" si="1"/>
        <v>Curr2023NCEC087</v>
      </c>
      <c r="C177" s="12" t="s">
        <v>22</v>
      </c>
      <c r="D177" s="12" t="s">
        <v>72</v>
      </c>
      <c r="E177" s="12" t="str">
        <f>VLOOKUP(CONCATENATE($C177,$D177),Curriculos!$A$2:$J$303,4,FALSE)</f>
        <v>ECONOMETRIA I</v>
      </c>
      <c r="F177" s="5" t="str">
        <f>VLOOKUP(CONCATENATE($C177,$D177),Curriculos!$A$2:$J$303,5,FALSE)</f>
        <v>OB</v>
      </c>
      <c r="G177" s="5">
        <f>VLOOKUP(CONCATENATE($C177,$D177),Curriculos!$A$2:$J$303,6,FALSE)</f>
        <v>5</v>
      </c>
      <c r="H177" s="5" t="str">
        <f>VLOOKUP(CONCATENATE($C177,$D177),Curriculos!$A$2:$J$303,7,FALSE)</f>
        <v>T</v>
      </c>
      <c r="I177" s="5">
        <f>VLOOKUP(CONCATENATE($C177,$D177),Curriculos!$A$2:$J$303,8,FALSE)</f>
        <v>60</v>
      </c>
      <c r="J177" s="5">
        <f>VLOOKUP(CONCATENATE($C177,$D177),Curriculos!$A$2:$J$303,9,FALSE)</f>
        <v>4</v>
      </c>
      <c r="K177" s="68"/>
      <c r="L177" s="68"/>
      <c r="M177" s="68"/>
      <c r="N177" s="5" t="str">
        <f>VLOOKUP(CONCATENATE($C177,$D177),Curriculos!$A$2:$J$303,10,FALSE)</f>
        <v>DCEC</v>
      </c>
      <c r="O177" s="69"/>
      <c r="P177" s="12" t="e">
        <f>VLOOKUP(O177,Lista_Professores!$A$2:$B$203,2,FALSE)</f>
        <v>#N/A</v>
      </c>
      <c r="Q177" s="70"/>
      <c r="R177" s="12" t="str">
        <f t="shared" si="2"/>
        <v xml:space="preserve">5º Semestre - </v>
      </c>
      <c r="S177" s="12"/>
      <c r="T177" s="12"/>
      <c r="U177" s="12"/>
      <c r="V177" s="12"/>
      <c r="W177" s="12"/>
      <c r="X177" s="12"/>
      <c r="Y177" s="12"/>
      <c r="Z177" s="12"/>
    </row>
    <row r="178" spans="1:26" ht="14.25" customHeight="1">
      <c r="A178" s="12" t="str">
        <f t="shared" si="0"/>
        <v>EM5º Semestre - T02</v>
      </c>
      <c r="B178" s="67" t="str">
        <f t="shared" si="1"/>
        <v>Curr2023MCEC087T02</v>
      </c>
      <c r="C178" s="12" t="s">
        <v>25</v>
      </c>
      <c r="D178" s="12" t="s">
        <v>72</v>
      </c>
      <c r="E178" s="12" t="str">
        <f>VLOOKUP(CONCATENATE($C178,$D178),Curriculos!$A$2:$J$303,4,FALSE)</f>
        <v>ECONOMETRIA I</v>
      </c>
      <c r="F178" s="5" t="str">
        <f>VLOOKUP(CONCATENATE($C178,$D178),Curriculos!$A$2:$J$303,5,FALSE)</f>
        <v>OB</v>
      </c>
      <c r="G178" s="5">
        <f>VLOOKUP(CONCATENATE($C178,$D178),Curriculos!$A$2:$J$303,6,FALSE)</f>
        <v>5</v>
      </c>
      <c r="H178" s="5" t="str">
        <f>VLOOKUP(CONCATENATE($C178,$D178),Curriculos!$A$2:$J$303,7,FALSE)</f>
        <v>T</v>
      </c>
      <c r="I178" s="5">
        <f>VLOOKUP(CONCATENATE($C178,$D178),Curriculos!$A$2:$J$303,8,FALSE)</f>
        <v>60</v>
      </c>
      <c r="J178" s="5">
        <f>VLOOKUP(CONCATENATE($C178,$D178),Curriculos!$A$2:$J$303,9,FALSE)</f>
        <v>4</v>
      </c>
      <c r="K178" s="68" t="s">
        <v>29</v>
      </c>
      <c r="L178" s="69" t="s">
        <v>352</v>
      </c>
      <c r="M178" s="68" t="s">
        <v>172</v>
      </c>
      <c r="N178" s="5" t="str">
        <f>VLOOKUP(CONCATENATE($C178,$D178),Curriculos!$A$2:$J$303,10,FALSE)</f>
        <v>DCEC</v>
      </c>
      <c r="O178" s="69" t="s">
        <v>337</v>
      </c>
      <c r="P178" s="12" t="str">
        <f>VLOOKUP(O178,Lista_Professores!$A$2:$B$203,2,FALSE)</f>
        <v>Marcelo Santos Silva</v>
      </c>
      <c r="Q178" s="70">
        <v>1104</v>
      </c>
      <c r="R178" s="12" t="str">
        <f t="shared" si="2"/>
        <v>5º Semestre - T02</v>
      </c>
      <c r="S178" s="12">
        <f>I178/15</f>
        <v>4</v>
      </c>
      <c r="T178" s="12" t="s">
        <v>336</v>
      </c>
      <c r="U178" s="12"/>
      <c r="V178" s="12"/>
      <c r="W178" s="12"/>
      <c r="X178" s="12"/>
      <c r="Y178" s="12"/>
      <c r="Z178" s="12"/>
    </row>
    <row r="179" spans="1:26" ht="14.25" hidden="1" customHeight="1">
      <c r="A179" s="12" t="str">
        <f t="shared" si="0"/>
        <v xml:space="preserve">5º Semestre - </v>
      </c>
      <c r="B179" s="67" t="str">
        <f t="shared" si="1"/>
        <v>Curr2023NCEC088</v>
      </c>
      <c r="C179" s="12" t="s">
        <v>22</v>
      </c>
      <c r="D179" s="12" t="s">
        <v>84</v>
      </c>
      <c r="E179" s="12" t="str">
        <f>VLOOKUP(CONCATENATE($C179,$D179),Curriculos!$A$2:$J$303,4,FALSE)</f>
        <v>ECONOMIA DO SETOR PÚBLICO</v>
      </c>
      <c r="F179" s="5" t="str">
        <f>VLOOKUP(CONCATENATE($C179,$D179),Curriculos!$A$2:$J$303,5,FALSE)</f>
        <v>OB</v>
      </c>
      <c r="G179" s="5">
        <f>VLOOKUP(CONCATENATE($C179,$D179),Curriculos!$A$2:$J$303,6,FALSE)</f>
        <v>5</v>
      </c>
      <c r="H179" s="5" t="str">
        <f>VLOOKUP(CONCATENATE($C179,$D179),Curriculos!$A$2:$J$303,7,FALSE)</f>
        <v>T</v>
      </c>
      <c r="I179" s="5">
        <f>VLOOKUP(CONCATENATE($C179,$D179),Curriculos!$A$2:$J$303,8,FALSE)</f>
        <v>60</v>
      </c>
      <c r="J179" s="5">
        <f>VLOOKUP(CONCATENATE($C179,$D179),Curriculos!$A$2:$J$303,9,FALSE)</f>
        <v>4</v>
      </c>
      <c r="K179" s="68"/>
      <c r="L179" s="68"/>
      <c r="M179" s="68"/>
      <c r="N179" s="5" t="str">
        <f>VLOOKUP(CONCATENATE($C179,$D179),Curriculos!$A$2:$J$303,10,FALSE)</f>
        <v>DCEC</v>
      </c>
      <c r="O179" s="69"/>
      <c r="P179" s="12" t="e">
        <f>VLOOKUP(O179,Lista_Professores!$A$2:$B$203,2,FALSE)</f>
        <v>#N/A</v>
      </c>
      <c r="Q179" s="70"/>
      <c r="R179" s="12" t="str">
        <f t="shared" si="2"/>
        <v xml:space="preserve">5º Semestre - </v>
      </c>
      <c r="S179" s="12"/>
      <c r="T179" s="12"/>
      <c r="U179" s="12"/>
      <c r="V179" s="12"/>
      <c r="W179" s="12"/>
      <c r="X179" s="12"/>
      <c r="Y179" s="12"/>
      <c r="Z179" s="12"/>
    </row>
    <row r="180" spans="1:26" ht="14.25" customHeight="1">
      <c r="A180" s="12" t="str">
        <f t="shared" si="0"/>
        <v>FM5º Semestre - T02</v>
      </c>
      <c r="B180" s="67" t="str">
        <f t="shared" si="1"/>
        <v>Curr2023MCEC088T02</v>
      </c>
      <c r="C180" s="12" t="s">
        <v>25</v>
      </c>
      <c r="D180" s="12" t="s">
        <v>84</v>
      </c>
      <c r="E180" s="12" t="str">
        <f>VLOOKUP(CONCATENATE($C180,$D180),Curriculos!$A$2:$J$303,4,FALSE)</f>
        <v>ECONOMIA DO SETOR PÚBLICO</v>
      </c>
      <c r="F180" s="5" t="str">
        <f>VLOOKUP(CONCATENATE($C180,$D180),Curriculos!$A$2:$J$303,5,FALSE)</f>
        <v>OB</v>
      </c>
      <c r="G180" s="5">
        <f>VLOOKUP(CONCATENATE($C180,$D180),Curriculos!$A$2:$J$303,6,FALSE)</f>
        <v>5</v>
      </c>
      <c r="H180" s="5" t="str">
        <f>VLOOKUP(CONCATENATE($C180,$D180),Curriculos!$A$2:$J$303,7,FALSE)</f>
        <v>T</v>
      </c>
      <c r="I180" s="5">
        <f>VLOOKUP(CONCATENATE($C180,$D180),Curriculos!$A$2:$J$303,8,FALSE)</f>
        <v>60</v>
      </c>
      <c r="J180" s="5">
        <f>VLOOKUP(CONCATENATE($C180,$D180),Curriculos!$A$2:$J$303,9,FALSE)</f>
        <v>4</v>
      </c>
      <c r="K180" s="68" t="s">
        <v>29</v>
      </c>
      <c r="L180" s="69" t="s">
        <v>352</v>
      </c>
      <c r="M180" s="68" t="s">
        <v>202</v>
      </c>
      <c r="N180" s="5" t="str">
        <f>VLOOKUP(CONCATENATE($C180,$D180),Curriculos!$A$2:$J$303,10,FALSE)</f>
        <v>DCEC</v>
      </c>
      <c r="O180" s="69" t="s">
        <v>369</v>
      </c>
      <c r="P180" s="12" t="str">
        <f>VLOOKUP(O180,Lista_Professores!$A$2:$B$203,2,FALSE)</f>
        <v>Omar Santos Costa</v>
      </c>
      <c r="Q180" s="70">
        <v>1104</v>
      </c>
      <c r="R180" s="12" t="str">
        <f t="shared" si="2"/>
        <v>5º Semestre - T02</v>
      </c>
      <c r="S180" s="12">
        <f t="shared" ref="S180:S181" si="11">I180/15</f>
        <v>4</v>
      </c>
      <c r="T180" s="12" t="s">
        <v>336</v>
      </c>
      <c r="U180" s="12"/>
      <c r="V180" s="12"/>
      <c r="W180" s="12"/>
      <c r="X180" s="12"/>
      <c r="Y180" s="12"/>
      <c r="Z180" s="12"/>
    </row>
    <row r="181" spans="1:26" ht="14.25" customHeight="1">
      <c r="A181" s="12" t="str">
        <f t="shared" si="0"/>
        <v>EN6º Semestre - T01</v>
      </c>
      <c r="B181" s="67" t="str">
        <f t="shared" si="1"/>
        <v>Curr2023NCEC089T01</v>
      </c>
      <c r="C181" s="12" t="s">
        <v>22</v>
      </c>
      <c r="D181" s="12" t="s">
        <v>79</v>
      </c>
      <c r="E181" s="12" t="str">
        <f>VLOOKUP(CONCATENATE($C181,$D181),Curriculos!$A$2:$J$303,4,FALSE)</f>
        <v>ECONOMIA INTERNACIONAL I</v>
      </c>
      <c r="F181" s="5" t="str">
        <f>VLOOKUP(CONCATENATE($C181,$D181),Curriculos!$A$2:$J$303,5,FALSE)</f>
        <v>OB</v>
      </c>
      <c r="G181" s="5">
        <f>VLOOKUP(CONCATENATE($C181,$D181),Curriculos!$A$2:$J$303,6,FALSE)</f>
        <v>6</v>
      </c>
      <c r="H181" s="5" t="str">
        <f>VLOOKUP(CONCATENATE($C181,$D181),Curriculos!$A$2:$J$303,7,FALSE)</f>
        <v>T</v>
      </c>
      <c r="I181" s="5">
        <f>VLOOKUP(CONCATENATE($C181,$D181),Curriculos!$A$2:$J$303,8,FALSE)</f>
        <v>60</v>
      </c>
      <c r="J181" s="5">
        <f>VLOOKUP(CONCATENATE($C181,$D181),Curriculos!$A$2:$J$303,9,FALSE)</f>
        <v>4</v>
      </c>
      <c r="K181" s="68" t="s">
        <v>24</v>
      </c>
      <c r="L181" s="69" t="s">
        <v>370</v>
      </c>
      <c r="M181" s="68" t="s">
        <v>178</v>
      </c>
      <c r="N181" s="5" t="str">
        <f>VLOOKUP(CONCATENATE($C181,$D181),Curriculos!$A$2:$J$303,10,FALSE)</f>
        <v>DCEC</v>
      </c>
      <c r="O181" s="69" t="s">
        <v>371</v>
      </c>
      <c r="P181" s="12" t="str">
        <f>VLOOKUP(O181,Lista_Professores!$A$2:$B$203,2,FALSE)</f>
        <v>Naisy Silva Soares</v>
      </c>
      <c r="Q181" s="70">
        <v>1104</v>
      </c>
      <c r="R181" s="12" t="str">
        <f t="shared" si="2"/>
        <v>6º Semestre - T01</v>
      </c>
      <c r="S181" s="12">
        <f t="shared" si="11"/>
        <v>4</v>
      </c>
      <c r="T181" s="12" t="s">
        <v>336</v>
      </c>
      <c r="U181" s="12"/>
      <c r="V181" s="12"/>
      <c r="W181" s="12"/>
      <c r="X181" s="12"/>
      <c r="Y181" s="12"/>
      <c r="Z181" s="12"/>
    </row>
    <row r="182" spans="1:26" ht="14.25" hidden="1" customHeight="1">
      <c r="A182" s="12" t="str">
        <f t="shared" si="0"/>
        <v xml:space="preserve">6º Semestre - </v>
      </c>
      <c r="B182" s="67" t="str">
        <f t="shared" si="1"/>
        <v>Curr2023MCEC089</v>
      </c>
      <c r="C182" s="12" t="s">
        <v>25</v>
      </c>
      <c r="D182" s="12" t="s">
        <v>79</v>
      </c>
      <c r="E182" s="12" t="str">
        <f>VLOOKUP(CONCATENATE($C182,$D182),Curriculos!$A$2:$J$303,4,FALSE)</f>
        <v>ECONOMIA INTERNACIONAL I</v>
      </c>
      <c r="F182" s="5" t="str">
        <f>VLOOKUP(CONCATENATE($C182,$D182),Curriculos!$A$2:$J$303,5,FALSE)</f>
        <v>OB</v>
      </c>
      <c r="G182" s="5">
        <f>VLOOKUP(CONCATENATE($C182,$D182),Curriculos!$A$2:$J$303,6,FALSE)</f>
        <v>6</v>
      </c>
      <c r="H182" s="5" t="str">
        <f>VLOOKUP(CONCATENATE($C182,$D182),Curriculos!$A$2:$J$303,7,FALSE)</f>
        <v>T</v>
      </c>
      <c r="I182" s="5">
        <f>VLOOKUP(CONCATENATE($C182,$D182),Curriculos!$A$2:$J$303,8,FALSE)</f>
        <v>60</v>
      </c>
      <c r="J182" s="5">
        <f>VLOOKUP(CONCATENATE($C182,$D182),Curriculos!$A$2:$J$303,9,FALSE)</f>
        <v>4</v>
      </c>
      <c r="K182" s="68"/>
      <c r="L182" s="68"/>
      <c r="M182" s="68"/>
      <c r="N182" s="5" t="str">
        <f>VLOOKUP(CONCATENATE($C182,$D182),Curriculos!$A$2:$J$303,10,FALSE)</f>
        <v>DCEC</v>
      </c>
      <c r="O182" s="69"/>
      <c r="P182" s="12" t="e">
        <f>VLOOKUP(O182,Lista_Professores!$A$2:$B$203,2,FALSE)</f>
        <v>#N/A</v>
      </c>
      <c r="Q182" s="70"/>
      <c r="R182" s="12" t="str">
        <f t="shared" si="2"/>
        <v xml:space="preserve">6º Semestre - </v>
      </c>
      <c r="S182" s="12"/>
      <c r="T182" s="12"/>
      <c r="U182" s="12"/>
      <c r="V182" s="12"/>
      <c r="W182" s="12"/>
      <c r="X182" s="12"/>
      <c r="Y182" s="12"/>
      <c r="Z182" s="12"/>
    </row>
    <row r="183" spans="1:26" ht="14.25" customHeight="1">
      <c r="A183" s="12" t="str">
        <f t="shared" si="0"/>
        <v>CM7º Semestre - T02</v>
      </c>
      <c r="B183" s="67" t="str">
        <f t="shared" si="1"/>
        <v>Curr2023MCEC090T02</v>
      </c>
      <c r="C183" s="12" t="s">
        <v>25</v>
      </c>
      <c r="D183" s="12" t="s">
        <v>55</v>
      </c>
      <c r="E183" s="12" t="str">
        <f>VLOOKUP(CONCATENATE($C183,$D183),Curriculos!$A$2:$J$303,4,FALSE)</f>
        <v>ECONOMIA INTERNACIONAL II</v>
      </c>
      <c r="F183" s="5" t="str">
        <f>VLOOKUP(CONCATENATE($C183,$D183),Curriculos!$A$2:$J$303,5,FALSE)</f>
        <v>OB</v>
      </c>
      <c r="G183" s="5">
        <f>VLOOKUP(CONCATENATE($C183,$D183),Curriculos!$A$2:$J$303,6,FALSE)</f>
        <v>7</v>
      </c>
      <c r="H183" s="5" t="str">
        <f>VLOOKUP(CONCATENATE($C183,$D183),Curriculos!$A$2:$J$303,7,FALSE)</f>
        <v>T</v>
      </c>
      <c r="I183" s="5">
        <f>VLOOKUP(CONCATENATE($C183,$D183),Curriculos!$A$2:$J$303,8,FALSE)</f>
        <v>60</v>
      </c>
      <c r="J183" s="5">
        <f>VLOOKUP(CONCATENATE($C183,$D183),Curriculos!$A$2:$J$303,9,FALSE)</f>
        <v>4</v>
      </c>
      <c r="K183" s="68" t="s">
        <v>29</v>
      </c>
      <c r="L183" s="69" t="s">
        <v>352</v>
      </c>
      <c r="M183" s="68" t="s">
        <v>175</v>
      </c>
      <c r="N183" s="5" t="str">
        <f>VLOOKUP(CONCATENATE($C183,$D183),Curriculos!$A$2:$J$303,10,FALSE)</f>
        <v>DCEC</v>
      </c>
      <c r="O183" s="69" t="s">
        <v>372</v>
      </c>
      <c r="P183" s="12" t="str">
        <f>VLOOKUP(O183,Lista_Professores!$A$2:$B$203,2,FALSE)</f>
        <v>Carlos Eduardo Ribeiro</v>
      </c>
      <c r="Q183" s="70">
        <v>1104</v>
      </c>
      <c r="R183" s="12" t="str">
        <f t="shared" si="2"/>
        <v>7º Semestre - T02</v>
      </c>
      <c r="S183" s="12">
        <f>I183/15</f>
        <v>4</v>
      </c>
      <c r="T183" s="12" t="s">
        <v>336</v>
      </c>
      <c r="U183" s="12"/>
      <c r="V183" s="12"/>
      <c r="W183" s="12"/>
      <c r="X183" s="12"/>
      <c r="Y183" s="12"/>
      <c r="Z183" s="12"/>
    </row>
    <row r="184" spans="1:26" ht="14.25" hidden="1" customHeight="1">
      <c r="A184" s="12" t="str">
        <f t="shared" si="0"/>
        <v xml:space="preserve">7º Semestre - </v>
      </c>
      <c r="B184" s="67" t="str">
        <f t="shared" si="1"/>
        <v>Curr2023NCEC090</v>
      </c>
      <c r="C184" s="12" t="s">
        <v>22</v>
      </c>
      <c r="D184" s="12" t="s">
        <v>55</v>
      </c>
      <c r="E184" s="12" t="str">
        <f>VLOOKUP(CONCATENATE($C184,$D184),Curriculos!$A$2:$J$303,4,FALSE)</f>
        <v>ECONOMIA INTERNACIONAL II</v>
      </c>
      <c r="F184" s="5" t="str">
        <f>VLOOKUP(CONCATENATE($C184,$D184),Curriculos!$A$2:$J$303,5,FALSE)</f>
        <v>OB</v>
      </c>
      <c r="G184" s="5">
        <f>VLOOKUP(CONCATENATE($C184,$D184),Curriculos!$A$2:$J$303,6,FALSE)</f>
        <v>7</v>
      </c>
      <c r="H184" s="5" t="str">
        <f>VLOOKUP(CONCATENATE($C184,$D184),Curriculos!$A$2:$J$303,7,FALSE)</f>
        <v>T</v>
      </c>
      <c r="I184" s="5">
        <f>VLOOKUP(CONCATENATE($C184,$D184),Curriculos!$A$2:$J$303,8,FALSE)</f>
        <v>60</v>
      </c>
      <c r="J184" s="5">
        <f>VLOOKUP(CONCATENATE($C184,$D184),Curriculos!$A$2:$J$303,9,FALSE)</f>
        <v>4</v>
      </c>
      <c r="K184" s="68"/>
      <c r="L184" s="68"/>
      <c r="M184" s="68"/>
      <c r="N184" s="5" t="str">
        <f>VLOOKUP(CONCATENATE($C184,$D184),Curriculos!$A$2:$J$303,10,FALSE)</f>
        <v>DCEC</v>
      </c>
      <c r="O184" s="69"/>
      <c r="P184" s="12" t="e">
        <f>VLOOKUP(O184,Lista_Professores!$A$2:$B$203,2,FALSE)</f>
        <v>#N/A</v>
      </c>
      <c r="Q184" s="70"/>
      <c r="R184" s="12" t="str">
        <f t="shared" si="2"/>
        <v xml:space="preserve">7º Semestre - </v>
      </c>
      <c r="S184" s="12"/>
      <c r="T184" s="12"/>
      <c r="U184" s="12"/>
      <c r="V184" s="12"/>
      <c r="W184" s="12"/>
      <c r="X184" s="12"/>
      <c r="Y184" s="12"/>
      <c r="Z184" s="12"/>
    </row>
    <row r="185" spans="1:26" ht="14.25" customHeight="1">
      <c r="A185" s="12" t="str">
        <f t="shared" si="0"/>
        <v>BN6º Semestre - T01</v>
      </c>
      <c r="B185" s="67" t="str">
        <f t="shared" si="1"/>
        <v>Curr2023NCEC091T01</v>
      </c>
      <c r="C185" s="12" t="s">
        <v>22</v>
      </c>
      <c r="D185" s="12" t="s">
        <v>36</v>
      </c>
      <c r="E185" s="12" t="str">
        <f>VLOOKUP(CONCATENATE($C185,$D185),Curriculos!$A$2:$J$303,4,FALSE)</f>
        <v>ECONOMIA MONETÁRIA</v>
      </c>
      <c r="F185" s="5" t="str">
        <f>VLOOKUP(CONCATENATE($C185,$D185),Curriculos!$A$2:$J$303,5,FALSE)</f>
        <v>OB</v>
      </c>
      <c r="G185" s="5">
        <f>VLOOKUP(CONCATENATE($C185,$D185),Curriculos!$A$2:$J$303,6,FALSE)</f>
        <v>6</v>
      </c>
      <c r="H185" s="5" t="str">
        <f>VLOOKUP(CONCATENATE($C185,$D185),Curriculos!$A$2:$J$303,7,FALSE)</f>
        <v>T</v>
      </c>
      <c r="I185" s="5">
        <f>VLOOKUP(CONCATENATE($C185,$D185),Curriculos!$A$2:$J$303,8,FALSE)</f>
        <v>60</v>
      </c>
      <c r="J185" s="5">
        <f>VLOOKUP(CONCATENATE($C185,$D185),Curriculos!$A$2:$J$303,9,FALSE)</f>
        <v>4</v>
      </c>
      <c r="K185" s="68" t="s">
        <v>24</v>
      </c>
      <c r="L185" s="69" t="s">
        <v>370</v>
      </c>
      <c r="M185" s="68" t="s">
        <v>188</v>
      </c>
      <c r="N185" s="5" t="str">
        <f>VLOOKUP(CONCATENATE($C185,$D185),Curriculos!$A$2:$J$303,10,FALSE)</f>
        <v>DCEC</v>
      </c>
      <c r="O185" s="69" t="s">
        <v>368</v>
      </c>
      <c r="P185" s="12" t="str">
        <f>VLOOKUP(O185,Lista_Professores!$A$2:$B$203,2,FALSE)</f>
        <v>Ana Elísia de F. Merelles</v>
      </c>
      <c r="Q185" s="70">
        <v>1104</v>
      </c>
      <c r="R185" s="12" t="str">
        <f t="shared" si="2"/>
        <v>6º Semestre - T01</v>
      </c>
      <c r="S185" s="12">
        <f>I185/15</f>
        <v>4</v>
      </c>
      <c r="T185" s="12" t="s">
        <v>336</v>
      </c>
      <c r="U185" s="12"/>
      <c r="V185" s="12"/>
      <c r="W185" s="12"/>
      <c r="X185" s="12"/>
      <c r="Y185" s="12"/>
      <c r="Z185" s="12"/>
    </row>
    <row r="186" spans="1:26" ht="14.25" hidden="1" customHeight="1">
      <c r="A186" s="12" t="str">
        <f t="shared" si="0"/>
        <v xml:space="preserve">6º Semestre - </v>
      </c>
      <c r="B186" s="67" t="str">
        <f t="shared" si="1"/>
        <v>Curr2023MCEC091</v>
      </c>
      <c r="C186" s="12" t="s">
        <v>25</v>
      </c>
      <c r="D186" s="12" t="s">
        <v>36</v>
      </c>
      <c r="E186" s="12" t="str">
        <f>VLOOKUP(CONCATENATE($C186,$D186),Curriculos!$A$2:$J$303,4,FALSE)</f>
        <v>ECONOMIA MONETÁRIA</v>
      </c>
      <c r="F186" s="5" t="str">
        <f>VLOOKUP(CONCATENATE($C186,$D186),Curriculos!$A$2:$J$303,5,FALSE)</f>
        <v>OB</v>
      </c>
      <c r="G186" s="5">
        <f>VLOOKUP(CONCATENATE($C186,$D186),Curriculos!$A$2:$J$303,6,FALSE)</f>
        <v>6</v>
      </c>
      <c r="H186" s="5" t="str">
        <f>VLOOKUP(CONCATENATE($C186,$D186),Curriculos!$A$2:$J$303,7,FALSE)</f>
        <v>T</v>
      </c>
      <c r="I186" s="5">
        <f>VLOOKUP(CONCATENATE($C186,$D186),Curriculos!$A$2:$J$303,8,FALSE)</f>
        <v>60</v>
      </c>
      <c r="J186" s="5">
        <f>VLOOKUP(CONCATENATE($C186,$D186),Curriculos!$A$2:$J$303,9,FALSE)</f>
        <v>4</v>
      </c>
      <c r="K186" s="68"/>
      <c r="L186" s="68"/>
      <c r="M186" s="68"/>
      <c r="N186" s="5" t="str">
        <f>VLOOKUP(CONCATENATE($C186,$D186),Curriculos!$A$2:$J$303,10,FALSE)</f>
        <v>DCEC</v>
      </c>
      <c r="O186" s="69"/>
      <c r="P186" s="12" t="e">
        <f>VLOOKUP(O186,Lista_Professores!$A$2:$B$203,2,FALSE)</f>
        <v>#N/A</v>
      </c>
      <c r="Q186" s="70"/>
      <c r="R186" s="12" t="str">
        <f t="shared" si="2"/>
        <v xml:space="preserve">6º Semestre - </v>
      </c>
      <c r="S186" s="12"/>
      <c r="T186" s="12"/>
      <c r="U186" s="12"/>
      <c r="V186" s="12"/>
      <c r="W186" s="12"/>
      <c r="X186" s="12"/>
      <c r="Y186" s="12"/>
      <c r="Z186" s="12"/>
    </row>
    <row r="187" spans="1:26" ht="14.25" customHeight="1">
      <c r="A187" s="12" t="str">
        <f t="shared" si="0"/>
        <v>CN6º Semestre - T01</v>
      </c>
      <c r="B187" s="67" t="str">
        <f t="shared" si="1"/>
        <v>Curr2023NCEC092T01</v>
      </c>
      <c r="C187" s="12" t="s">
        <v>22</v>
      </c>
      <c r="D187" s="12" t="s">
        <v>47</v>
      </c>
      <c r="E187" s="12" t="str">
        <f>VLOOKUP(CONCATENATE($C187,$D187),Curriculos!$A$2:$J$303,4,FALSE)</f>
        <v>ECONOMIA REGIONAL E URBANA</v>
      </c>
      <c r="F187" s="5" t="str">
        <f>VLOOKUP(CONCATENATE($C187,$D187),Curriculos!$A$2:$J$303,5,FALSE)</f>
        <v>OB</v>
      </c>
      <c r="G187" s="5">
        <f>VLOOKUP(CONCATENATE($C187,$D187),Curriculos!$A$2:$J$303,6,FALSE)</f>
        <v>6</v>
      </c>
      <c r="H187" s="5" t="str">
        <f>VLOOKUP(CONCATENATE($C187,$D187),Curriculos!$A$2:$J$303,7,FALSE)</f>
        <v>T</v>
      </c>
      <c r="I187" s="5">
        <f>VLOOKUP(CONCATENATE($C187,$D187),Curriculos!$A$2:$J$303,8,FALSE)</f>
        <v>60</v>
      </c>
      <c r="J187" s="5">
        <f>VLOOKUP(CONCATENATE($C187,$D187),Curriculos!$A$2:$J$303,9,FALSE)</f>
        <v>4</v>
      </c>
      <c r="K187" s="68" t="s">
        <v>24</v>
      </c>
      <c r="L187" s="69" t="s">
        <v>370</v>
      </c>
      <c r="M187" s="68" t="s">
        <v>160</v>
      </c>
      <c r="N187" s="5" t="str">
        <f>VLOOKUP(CONCATENATE($C187,$D187),Curriculos!$A$2:$J$303,10,FALSE)</f>
        <v>DCEC</v>
      </c>
      <c r="O187" s="69" t="s">
        <v>351</v>
      </c>
      <c r="P187" s="12" t="str">
        <f>VLOOKUP(O187,Lista_Professores!$A$2:$B$203,2,FALSE)</f>
        <v>Andréa da Silva Gomes</v>
      </c>
      <c r="Q187" s="70">
        <v>1104</v>
      </c>
      <c r="R187" s="12" t="str">
        <f t="shared" si="2"/>
        <v>6º Semestre - T01</v>
      </c>
      <c r="S187" s="12">
        <f>I187/15</f>
        <v>4</v>
      </c>
      <c r="T187" s="12" t="s">
        <v>336</v>
      </c>
      <c r="U187" s="12"/>
      <c r="V187" s="12"/>
      <c r="W187" s="12"/>
      <c r="X187" s="12"/>
      <c r="Y187" s="12"/>
      <c r="Z187" s="12"/>
    </row>
    <row r="188" spans="1:26" ht="14.25" hidden="1" customHeight="1">
      <c r="A188" s="12" t="str">
        <f t="shared" si="0"/>
        <v xml:space="preserve">6º Semestre - </v>
      </c>
      <c r="B188" s="67" t="str">
        <f t="shared" si="1"/>
        <v>Curr2023MCEC092</v>
      </c>
      <c r="C188" s="12" t="s">
        <v>25</v>
      </c>
      <c r="D188" s="12" t="s">
        <v>47</v>
      </c>
      <c r="E188" s="12" t="str">
        <f>VLOOKUP(CONCATENATE($C188,$D188),Curriculos!$A$2:$J$303,4,FALSE)</f>
        <v>ECONOMIA REGIONAL E URBANA</v>
      </c>
      <c r="F188" s="5" t="str">
        <f>VLOOKUP(CONCATENATE($C188,$D188),Curriculos!$A$2:$J$303,5,FALSE)</f>
        <v>OB</v>
      </c>
      <c r="G188" s="5">
        <f>VLOOKUP(CONCATENATE($C188,$D188),Curriculos!$A$2:$J$303,6,FALSE)</f>
        <v>6</v>
      </c>
      <c r="H188" s="5" t="str">
        <f>VLOOKUP(CONCATENATE($C188,$D188),Curriculos!$A$2:$J$303,7,FALSE)</f>
        <v>T</v>
      </c>
      <c r="I188" s="5">
        <f>VLOOKUP(CONCATENATE($C188,$D188),Curriculos!$A$2:$J$303,8,FALSE)</f>
        <v>60</v>
      </c>
      <c r="J188" s="5">
        <f>VLOOKUP(CONCATENATE($C188,$D188),Curriculos!$A$2:$J$303,9,FALSE)</f>
        <v>4</v>
      </c>
      <c r="K188" s="68"/>
      <c r="L188" s="68"/>
      <c r="M188" s="68"/>
      <c r="N188" s="5" t="str">
        <f>VLOOKUP(CONCATENATE($C188,$D188),Curriculos!$A$2:$J$303,10,FALSE)</f>
        <v>DCEC</v>
      </c>
      <c r="O188" s="69"/>
      <c r="P188" s="12" t="e">
        <f>VLOOKUP(O188,Lista_Professores!$A$2:$B$203,2,FALSE)</f>
        <v>#N/A</v>
      </c>
      <c r="Q188" s="70"/>
      <c r="R188" s="12" t="str">
        <f t="shared" si="2"/>
        <v xml:space="preserve">6º Semestre - </v>
      </c>
      <c r="S188" s="12"/>
      <c r="T188" s="12"/>
      <c r="U188" s="12"/>
      <c r="V188" s="12"/>
      <c r="W188" s="12"/>
      <c r="X188" s="12"/>
      <c r="Y188" s="12"/>
      <c r="Z188" s="12"/>
    </row>
    <row r="189" spans="1:26" ht="14.25" hidden="1" customHeight="1">
      <c r="A189" s="12" t="str">
        <f t="shared" si="0"/>
        <v xml:space="preserve">6º Semestre - </v>
      </c>
      <c r="B189" s="67" t="str">
        <f t="shared" si="1"/>
        <v>Curr2023MCEC093</v>
      </c>
      <c r="C189" s="12" t="s">
        <v>25</v>
      </c>
      <c r="D189" s="12" t="s">
        <v>86</v>
      </c>
      <c r="E189" s="12" t="str">
        <f>VLOOKUP(CONCATENATE($C189,$D189),Curriculos!$A$2:$J$303,4,FALSE)</f>
        <v>TÉCNICAS DE PESQUISA EM ECONOMIA I</v>
      </c>
      <c r="F189" s="5" t="str">
        <f>VLOOKUP(CONCATENATE($C189,$D189),Curriculos!$A$2:$J$303,5,FALSE)</f>
        <v>OB</v>
      </c>
      <c r="G189" s="5">
        <f>VLOOKUP(CONCATENATE($C189,$D189),Curriculos!$A$2:$J$303,6,FALSE)</f>
        <v>6</v>
      </c>
      <c r="H189" s="5" t="str">
        <f>VLOOKUP(CONCATENATE($C189,$D189),Curriculos!$A$2:$J$303,7,FALSE)</f>
        <v>T</v>
      </c>
      <c r="I189" s="5">
        <f>VLOOKUP(CONCATENATE($C189,$D189),Curriculos!$A$2:$J$303,8,FALSE)</f>
        <v>60</v>
      </c>
      <c r="J189" s="5">
        <f>VLOOKUP(CONCATENATE($C189,$D189),Curriculos!$A$2:$J$303,9,FALSE)</f>
        <v>4</v>
      </c>
      <c r="K189" s="68"/>
      <c r="L189" s="68"/>
      <c r="M189" s="68"/>
      <c r="N189" s="5" t="str">
        <f>VLOOKUP(CONCATENATE($C189,$D189),Curriculos!$A$2:$J$303,10,FALSE)</f>
        <v>DCEC</v>
      </c>
      <c r="O189" s="69"/>
      <c r="P189" s="12" t="e">
        <f>VLOOKUP(O189,Lista_Professores!$A$2:$B$203,2,FALSE)</f>
        <v>#N/A</v>
      </c>
      <c r="Q189" s="70"/>
      <c r="R189" s="12" t="str">
        <f t="shared" si="2"/>
        <v xml:space="preserve">6º Semestre - </v>
      </c>
      <c r="S189" s="12"/>
      <c r="T189" s="12"/>
      <c r="U189" s="12"/>
      <c r="V189" s="12"/>
      <c r="W189" s="12"/>
      <c r="X189" s="12"/>
      <c r="Y189" s="12"/>
      <c r="Z189" s="12"/>
    </row>
    <row r="190" spans="1:26" ht="14.25" customHeight="1">
      <c r="A190" s="12" t="str">
        <f t="shared" si="0"/>
        <v>AN6º Semestre - T01</v>
      </c>
      <c r="B190" s="67" t="str">
        <f t="shared" si="1"/>
        <v>Curr2023NCEC093T01</v>
      </c>
      <c r="C190" s="12" t="s">
        <v>22</v>
      </c>
      <c r="D190" s="12" t="s">
        <v>86</v>
      </c>
      <c r="E190" s="12" t="str">
        <f>VLOOKUP(CONCATENATE($C190,$D190),Curriculos!$A$2:$J$303,4,FALSE)</f>
        <v>TÉCNICAS DE PESQUISA EM ECONOMIA I</v>
      </c>
      <c r="F190" s="5" t="str">
        <f>VLOOKUP(CONCATENATE($C190,$D190),Curriculos!$A$2:$J$303,5,FALSE)</f>
        <v>OB</v>
      </c>
      <c r="G190" s="5">
        <f>VLOOKUP(CONCATENATE($C190,$D190),Curriculos!$A$2:$J$303,6,FALSE)</f>
        <v>6</v>
      </c>
      <c r="H190" s="5" t="str">
        <f>VLOOKUP(CONCATENATE($C190,$D190),Curriculos!$A$2:$J$303,7,FALSE)</f>
        <v>T</v>
      </c>
      <c r="I190" s="5">
        <f>VLOOKUP(CONCATENATE($C190,$D190),Curriculos!$A$2:$J$303,8,FALSE)</f>
        <v>60</v>
      </c>
      <c r="J190" s="5">
        <f>VLOOKUP(CONCATENATE($C190,$D190),Curriculos!$A$2:$J$303,9,FALSE)</f>
        <v>4</v>
      </c>
      <c r="K190" s="68" t="s">
        <v>24</v>
      </c>
      <c r="L190" s="68"/>
      <c r="M190" s="68" t="s">
        <v>191</v>
      </c>
      <c r="N190" s="5" t="str">
        <f>VLOOKUP(CONCATENATE($C190,$D190),Curriculos!$A$2:$J$303,10,FALSE)</f>
        <v>DCEC</v>
      </c>
      <c r="O190" s="69" t="s">
        <v>340</v>
      </c>
      <c r="P190" s="12" t="str">
        <f>VLOOKUP(O190,Lista_Professores!$A$2:$B$203,2,FALSE)</f>
        <v>Pedro Lopes Marinho</v>
      </c>
      <c r="Q190" s="70">
        <v>1104</v>
      </c>
      <c r="R190" s="12" t="str">
        <f t="shared" si="2"/>
        <v>6º Semestre - T01</v>
      </c>
      <c r="S190" s="12">
        <f>I190/15</f>
        <v>4</v>
      </c>
      <c r="T190" s="12" t="s">
        <v>336</v>
      </c>
      <c r="U190" s="12"/>
      <c r="V190" s="12"/>
      <c r="W190" s="12"/>
      <c r="X190" s="12"/>
      <c r="Y190" s="12"/>
      <c r="Z190" s="12"/>
    </row>
    <row r="191" spans="1:26" ht="14.25" hidden="1" customHeight="1">
      <c r="A191" s="12" t="str">
        <f t="shared" si="0"/>
        <v xml:space="preserve">7º Semestre - </v>
      </c>
      <c r="B191" s="67" t="str">
        <f t="shared" si="1"/>
        <v>Curr2023MCEC094</v>
      </c>
      <c r="C191" s="12" t="s">
        <v>25</v>
      </c>
      <c r="D191" s="12" t="s">
        <v>149</v>
      </c>
      <c r="E191" s="12" t="str">
        <f>VLOOKUP(CONCATENATE($C191,$D191),Curriculos!$A$2:$J$303,4,FALSE)</f>
        <v>TÉCNICAS DE PESQUISA EM ECONOMIA II</v>
      </c>
      <c r="F191" s="5" t="str">
        <f>VLOOKUP(CONCATENATE($C191,$D191),Curriculos!$A$2:$J$303,5,FALSE)</f>
        <v>OB</v>
      </c>
      <c r="G191" s="5">
        <f>VLOOKUP(CONCATENATE($C191,$D191),Curriculos!$A$2:$J$303,6,FALSE)</f>
        <v>7</v>
      </c>
      <c r="H191" s="5" t="str">
        <f>VLOOKUP(CONCATENATE($C191,$D191),Curriculos!$A$2:$J$303,7,FALSE)</f>
        <v>P</v>
      </c>
      <c r="I191" s="5">
        <f>VLOOKUP(CONCATENATE($C191,$D191),Curriculos!$A$2:$J$303,8,FALSE)</f>
        <v>60</v>
      </c>
      <c r="J191" s="5">
        <f>VLOOKUP(CONCATENATE($C191,$D191),Curriculos!$A$2:$J$303,9,FALSE)</f>
        <v>3</v>
      </c>
      <c r="K191" s="68"/>
      <c r="L191" s="68"/>
      <c r="M191" s="68"/>
      <c r="N191" s="5" t="str">
        <f>VLOOKUP(CONCATENATE($C191,$D191),Curriculos!$A$2:$J$303,10,FALSE)</f>
        <v>DCEC</v>
      </c>
      <c r="O191" s="69"/>
      <c r="P191" s="12" t="e">
        <f>VLOOKUP(O191,Lista_Professores!$A$2:$B$203,2,FALSE)</f>
        <v>#N/A</v>
      </c>
      <c r="Q191" s="70"/>
      <c r="R191" s="12" t="str">
        <f t="shared" si="2"/>
        <v xml:space="preserve">7º Semestre - </v>
      </c>
      <c r="S191" s="12"/>
      <c r="T191" s="12"/>
      <c r="U191" s="12"/>
      <c r="V191" s="12"/>
      <c r="W191" s="12"/>
      <c r="X191" s="12"/>
      <c r="Y191" s="12"/>
      <c r="Z191" s="12"/>
    </row>
    <row r="192" spans="1:26" ht="14.25" hidden="1" customHeight="1">
      <c r="A192" s="12" t="str">
        <f t="shared" si="0"/>
        <v xml:space="preserve">7º Semestre - </v>
      </c>
      <c r="B192" s="67" t="str">
        <f t="shared" si="1"/>
        <v>Curr2023NCEC094</v>
      </c>
      <c r="C192" s="12" t="s">
        <v>22</v>
      </c>
      <c r="D192" s="12" t="s">
        <v>149</v>
      </c>
      <c r="E192" s="12" t="str">
        <f>VLOOKUP(CONCATENATE($C192,$D192),Curriculos!$A$2:$J$303,4,FALSE)</f>
        <v>TÉCNICAS DE PESQUISA EM ECONOMIA II</v>
      </c>
      <c r="F192" s="5" t="str">
        <f>VLOOKUP(CONCATENATE($C192,$D192),Curriculos!$A$2:$J$303,5,FALSE)</f>
        <v>OB</v>
      </c>
      <c r="G192" s="5">
        <f>VLOOKUP(CONCATENATE($C192,$D192),Curriculos!$A$2:$J$303,6,FALSE)</f>
        <v>7</v>
      </c>
      <c r="H192" s="5" t="str">
        <f>VLOOKUP(CONCATENATE($C192,$D192),Curriculos!$A$2:$J$303,7,FALSE)</f>
        <v>P</v>
      </c>
      <c r="I192" s="5">
        <f>VLOOKUP(CONCATENATE($C192,$D192),Curriculos!$A$2:$J$303,8,FALSE)</f>
        <v>60</v>
      </c>
      <c r="J192" s="5">
        <f>VLOOKUP(CONCATENATE($C192,$D192),Curriculos!$A$2:$J$303,9,FALSE)</f>
        <v>3</v>
      </c>
      <c r="K192" s="68"/>
      <c r="L192" s="68"/>
      <c r="M192" s="68"/>
      <c r="N192" s="5" t="str">
        <f>VLOOKUP(CONCATENATE($C192,$D192),Curriculos!$A$2:$J$303,10,FALSE)</f>
        <v>DCEC</v>
      </c>
      <c r="O192" s="69"/>
      <c r="P192" s="12" t="e">
        <f>VLOOKUP(O192,Lista_Professores!$A$2:$B$203,2,FALSE)</f>
        <v>#N/A</v>
      </c>
      <c r="Q192" s="70"/>
      <c r="R192" s="12" t="str">
        <f t="shared" si="2"/>
        <v xml:space="preserve">7º Semestre - </v>
      </c>
      <c r="S192" s="12"/>
      <c r="T192" s="12"/>
      <c r="U192" s="12"/>
      <c r="V192" s="12"/>
      <c r="W192" s="12"/>
      <c r="X192" s="12"/>
      <c r="Y192" s="12"/>
      <c r="Z192" s="12"/>
    </row>
    <row r="193" spans="1:26" ht="14.25" hidden="1" customHeight="1">
      <c r="A193" s="12" t="str">
        <f t="shared" si="0"/>
        <v xml:space="preserve">7º Semestre - </v>
      </c>
      <c r="B193" s="67" t="str">
        <f t="shared" si="1"/>
        <v>Curr2023NCEC094</v>
      </c>
      <c r="C193" s="12" t="s">
        <v>22</v>
      </c>
      <c r="D193" s="12" t="s">
        <v>149</v>
      </c>
      <c r="E193" s="12" t="str">
        <f>VLOOKUP(CONCATENATE($C193,$D193),Curriculos!$A$2:$J$303,4,FALSE)</f>
        <v>TÉCNICAS DE PESQUISA EM ECONOMIA II</v>
      </c>
      <c r="F193" s="5" t="str">
        <f>VLOOKUP(CONCATENATE($C193,$D193),Curriculos!$A$2:$J$303,5,FALSE)</f>
        <v>OB</v>
      </c>
      <c r="G193" s="5">
        <f>VLOOKUP(CONCATENATE($C193,$D193),Curriculos!$A$2:$J$303,6,FALSE)</f>
        <v>7</v>
      </c>
      <c r="H193" s="5" t="str">
        <f>VLOOKUP(CONCATENATE($C193,$D193),Curriculos!$A$2:$J$303,7,FALSE)</f>
        <v>P</v>
      </c>
      <c r="I193" s="5">
        <f>VLOOKUP(CONCATENATE($C193,$D193),Curriculos!$A$2:$J$303,8,FALSE)</f>
        <v>60</v>
      </c>
      <c r="J193" s="5">
        <f>VLOOKUP(CONCATENATE($C193,$D193),Curriculos!$A$2:$J$303,9,FALSE)</f>
        <v>3</v>
      </c>
      <c r="K193" s="68"/>
      <c r="L193" s="68"/>
      <c r="M193" s="68"/>
      <c r="N193" s="5" t="str">
        <f>VLOOKUP(CONCATENATE($C193,$D193),Curriculos!$A$2:$J$303,10,FALSE)</f>
        <v>DCEC</v>
      </c>
      <c r="O193" s="69"/>
      <c r="P193" s="12" t="e">
        <f>VLOOKUP(O193,Lista_Professores!$A$2:$B$203,2,FALSE)</f>
        <v>#N/A</v>
      </c>
      <c r="Q193" s="70"/>
      <c r="R193" s="12" t="str">
        <f t="shared" si="2"/>
        <v xml:space="preserve">7º Semestre - </v>
      </c>
      <c r="S193" s="12"/>
      <c r="T193" s="12"/>
      <c r="U193" s="12"/>
      <c r="V193" s="12"/>
      <c r="W193" s="12"/>
      <c r="X193" s="12"/>
      <c r="Y193" s="12"/>
      <c r="Z193" s="12"/>
    </row>
    <row r="194" spans="1:26" ht="14.25" hidden="1" customHeight="1">
      <c r="A194" s="12" t="str">
        <f t="shared" si="0"/>
        <v xml:space="preserve">7º Semestre - </v>
      </c>
      <c r="B194" s="67" t="str">
        <f t="shared" si="1"/>
        <v>Curr2023MCEC095</v>
      </c>
      <c r="C194" s="12" t="s">
        <v>25</v>
      </c>
      <c r="D194" s="12" t="s">
        <v>96</v>
      </c>
      <c r="E194" s="12" t="str">
        <f>VLOOKUP(CONCATENATE($C194,$D194),Curriculos!$A$2:$J$303,4,FALSE)</f>
        <v>DESENVOLVIMENTO SOCIOECONÔMICO</v>
      </c>
      <c r="F194" s="5" t="str">
        <f>VLOOKUP(CONCATENATE($C194,$D194),Curriculos!$A$2:$J$303,5,FALSE)</f>
        <v>OB</v>
      </c>
      <c r="G194" s="5">
        <f>VLOOKUP(CONCATENATE($C194,$D194),Curriculos!$A$2:$J$303,6,FALSE)</f>
        <v>7</v>
      </c>
      <c r="H194" s="5" t="str">
        <f>VLOOKUP(CONCATENATE($C194,$D194),Curriculos!$A$2:$J$303,7,FALSE)</f>
        <v>T</v>
      </c>
      <c r="I194" s="5">
        <f>VLOOKUP(CONCATENATE($C194,$D194),Curriculos!$A$2:$J$303,8,FALSE)</f>
        <v>60</v>
      </c>
      <c r="J194" s="5">
        <f>VLOOKUP(CONCATENATE($C194,$D194),Curriculos!$A$2:$J$303,9,FALSE)</f>
        <v>4</v>
      </c>
      <c r="K194" s="68"/>
      <c r="L194" s="68"/>
      <c r="M194" s="68"/>
      <c r="N194" s="5" t="str">
        <f>VLOOKUP(CONCATENATE($C194,$D194),Curriculos!$A$2:$J$303,10,FALSE)</f>
        <v>DCEC</v>
      </c>
      <c r="O194" s="69"/>
      <c r="P194" s="12" t="e">
        <f>VLOOKUP(O194,Lista_Professores!$A$2:$B$203,2,FALSE)</f>
        <v>#N/A</v>
      </c>
      <c r="Q194" s="70"/>
      <c r="R194" s="12" t="str">
        <f t="shared" si="2"/>
        <v xml:space="preserve">7º Semestre - </v>
      </c>
      <c r="S194" s="12"/>
      <c r="T194" s="12"/>
      <c r="U194" s="12"/>
      <c r="V194" s="12"/>
      <c r="W194" s="12"/>
      <c r="X194" s="12"/>
      <c r="Y194" s="12"/>
      <c r="Z194" s="12"/>
    </row>
    <row r="195" spans="1:26" ht="14.25" hidden="1" customHeight="1">
      <c r="A195" s="12" t="str">
        <f t="shared" si="0"/>
        <v xml:space="preserve">7º Semestre - </v>
      </c>
      <c r="B195" s="67" t="str">
        <f t="shared" si="1"/>
        <v>Curr2023NCEC095</v>
      </c>
      <c r="C195" s="12" t="s">
        <v>22</v>
      </c>
      <c r="D195" s="12" t="s">
        <v>96</v>
      </c>
      <c r="E195" s="12" t="str">
        <f>VLOOKUP(CONCATENATE($C195,$D195),Curriculos!$A$2:$J$303,4,FALSE)</f>
        <v>DESENVOLVIMENTO SOCIOECONÔMICO</v>
      </c>
      <c r="F195" s="5" t="str">
        <f>VLOOKUP(CONCATENATE($C195,$D195),Curriculos!$A$2:$J$303,5,FALSE)</f>
        <v>OB</v>
      </c>
      <c r="G195" s="5">
        <f>VLOOKUP(CONCATENATE($C195,$D195),Curriculos!$A$2:$J$303,6,FALSE)</f>
        <v>7</v>
      </c>
      <c r="H195" s="5" t="str">
        <f>VLOOKUP(CONCATENATE($C195,$D195),Curriculos!$A$2:$J$303,7,FALSE)</f>
        <v>T</v>
      </c>
      <c r="I195" s="5">
        <f>VLOOKUP(CONCATENATE($C195,$D195),Curriculos!$A$2:$J$303,8,FALSE)</f>
        <v>60</v>
      </c>
      <c r="J195" s="5">
        <f>VLOOKUP(CONCATENATE($C195,$D195),Curriculos!$A$2:$J$303,9,FALSE)</f>
        <v>4</v>
      </c>
      <c r="K195" s="68"/>
      <c r="L195" s="68"/>
      <c r="M195" s="68"/>
      <c r="N195" s="5" t="str">
        <f>VLOOKUP(CONCATENATE($C195,$D195),Curriculos!$A$2:$J$303,10,FALSE)</f>
        <v>DCEC</v>
      </c>
      <c r="O195" s="69"/>
      <c r="P195" s="12" t="e">
        <f>VLOOKUP(O195,Lista_Professores!$A$2:$B$203,2,FALSE)</f>
        <v>#N/A</v>
      </c>
      <c r="Q195" s="70"/>
      <c r="R195" s="12" t="str">
        <f t="shared" si="2"/>
        <v xml:space="preserve">7º Semestre - </v>
      </c>
      <c r="S195" s="12"/>
      <c r="T195" s="12"/>
      <c r="U195" s="12"/>
      <c r="V195" s="12"/>
      <c r="W195" s="12"/>
      <c r="X195" s="12"/>
      <c r="Y195" s="12"/>
      <c r="Z195" s="12"/>
    </row>
    <row r="196" spans="1:26" ht="14.25" hidden="1" customHeight="1">
      <c r="A196" s="12" t="str">
        <f t="shared" si="0"/>
        <v xml:space="preserve">8º Semestre - </v>
      </c>
      <c r="B196" s="67" t="str">
        <f t="shared" si="1"/>
        <v>Curr2023MCEC096</v>
      </c>
      <c r="C196" s="12" t="s">
        <v>25</v>
      </c>
      <c r="D196" s="12" t="s">
        <v>120</v>
      </c>
      <c r="E196" s="12" t="str">
        <f>VLOOKUP(CONCATENATE($C196,$D196),Curriculos!$A$2:$J$303,4,FALSE)</f>
        <v>ELABORAÇÃO E ANÁLISE DE PROJETOS</v>
      </c>
      <c r="F196" s="5" t="str">
        <f>VLOOKUP(CONCATENATE($C196,$D196),Curriculos!$A$2:$J$303,5,FALSE)</f>
        <v>OB</v>
      </c>
      <c r="G196" s="5">
        <f>VLOOKUP(CONCATENATE($C196,$D196),Curriculos!$A$2:$J$303,6,FALSE)</f>
        <v>8</v>
      </c>
      <c r="H196" s="5" t="str">
        <f>VLOOKUP(CONCATENATE($C196,$D196),Curriculos!$A$2:$J$303,7,FALSE)</f>
        <v>TP</v>
      </c>
      <c r="I196" s="5">
        <f>VLOOKUP(CONCATENATE($C196,$D196),Curriculos!$A$2:$J$303,8,FALSE)</f>
        <v>60</v>
      </c>
      <c r="J196" s="5">
        <f>VLOOKUP(CONCATENATE($C196,$D196),Curriculos!$A$2:$J$303,9,FALSE)</f>
        <v>3</v>
      </c>
      <c r="K196" s="68"/>
      <c r="L196" s="68"/>
      <c r="M196" s="68"/>
      <c r="N196" s="5" t="str">
        <f>VLOOKUP(CONCATENATE($C196,$D196),Curriculos!$A$2:$J$303,10,FALSE)</f>
        <v>DCEC</v>
      </c>
      <c r="O196" s="69"/>
      <c r="P196" s="12" t="e">
        <f>VLOOKUP(O196,Lista_Professores!$A$2:$B$203,2,FALSE)</f>
        <v>#N/A</v>
      </c>
      <c r="Q196" s="70"/>
      <c r="R196" s="12" t="str">
        <f t="shared" si="2"/>
        <v xml:space="preserve">8º Semestre - </v>
      </c>
      <c r="S196" s="12"/>
      <c r="T196" s="12"/>
      <c r="U196" s="12"/>
      <c r="V196" s="12"/>
      <c r="W196" s="12"/>
      <c r="X196" s="12"/>
      <c r="Y196" s="12"/>
      <c r="Z196" s="12"/>
    </row>
    <row r="197" spans="1:26" ht="14.25" hidden="1" customHeight="1">
      <c r="A197" s="12" t="str">
        <f t="shared" si="0"/>
        <v xml:space="preserve">8º Semestre - </v>
      </c>
      <c r="B197" s="67" t="str">
        <f t="shared" si="1"/>
        <v>Curr2023MCEC096</v>
      </c>
      <c r="C197" s="12" t="s">
        <v>25</v>
      </c>
      <c r="D197" s="12" t="s">
        <v>120</v>
      </c>
      <c r="E197" s="12" t="str">
        <f>VLOOKUP(CONCATENATE($C197,$D197),Curriculos!$A$2:$J$303,4,FALSE)</f>
        <v>ELABORAÇÃO E ANÁLISE DE PROJETOS</v>
      </c>
      <c r="F197" s="5" t="str">
        <f>VLOOKUP(CONCATENATE($C197,$D197),Curriculos!$A$2:$J$303,5,FALSE)</f>
        <v>OB</v>
      </c>
      <c r="G197" s="5">
        <f>VLOOKUP(CONCATENATE($C197,$D197),Curriculos!$A$2:$J$303,6,FALSE)</f>
        <v>8</v>
      </c>
      <c r="H197" s="5" t="str">
        <f>VLOOKUP(CONCATENATE($C197,$D197),Curriculos!$A$2:$J$303,7,FALSE)</f>
        <v>TP</v>
      </c>
      <c r="I197" s="5">
        <f>VLOOKUP(CONCATENATE($C197,$D197),Curriculos!$A$2:$J$303,8,FALSE)</f>
        <v>60</v>
      </c>
      <c r="J197" s="5">
        <f>VLOOKUP(CONCATENATE($C197,$D197),Curriculos!$A$2:$J$303,9,FALSE)</f>
        <v>3</v>
      </c>
      <c r="K197" s="68"/>
      <c r="L197" s="68"/>
      <c r="M197" s="68"/>
      <c r="N197" s="5" t="str">
        <f>VLOOKUP(CONCATENATE($C197,$D197),Curriculos!$A$2:$J$303,10,FALSE)</f>
        <v>DCEC</v>
      </c>
      <c r="O197" s="69"/>
      <c r="P197" s="12" t="e">
        <f>VLOOKUP(O197,Lista_Professores!$A$2:$B$203,2,FALSE)</f>
        <v>#N/A</v>
      </c>
      <c r="Q197" s="70"/>
      <c r="R197" s="12" t="str">
        <f t="shared" si="2"/>
        <v xml:space="preserve">8º Semestre - </v>
      </c>
      <c r="S197" s="12"/>
      <c r="T197" s="12"/>
      <c r="U197" s="12"/>
      <c r="V197" s="12"/>
      <c r="W197" s="12"/>
      <c r="X197" s="12"/>
      <c r="Y197" s="12"/>
      <c r="Z197" s="12"/>
    </row>
    <row r="198" spans="1:26" ht="14.25" hidden="1" customHeight="1">
      <c r="A198" s="12" t="str">
        <f t="shared" si="0"/>
        <v xml:space="preserve">8º Semestre - </v>
      </c>
      <c r="B198" s="67" t="str">
        <f t="shared" si="1"/>
        <v>Curr2023NCEC096</v>
      </c>
      <c r="C198" s="12" t="s">
        <v>22</v>
      </c>
      <c r="D198" s="12" t="s">
        <v>120</v>
      </c>
      <c r="E198" s="12" t="str">
        <f>VLOOKUP(CONCATENATE($C198,$D198),Curriculos!$A$2:$J$303,4,FALSE)</f>
        <v>ELABORAÇÃO E ANÁLISE DE PROJETOS</v>
      </c>
      <c r="F198" s="5" t="str">
        <f>VLOOKUP(CONCATENATE($C198,$D198),Curriculos!$A$2:$J$303,5,FALSE)</f>
        <v>OB</v>
      </c>
      <c r="G198" s="5">
        <f>VLOOKUP(CONCATENATE($C198,$D198),Curriculos!$A$2:$J$303,6,FALSE)</f>
        <v>8</v>
      </c>
      <c r="H198" s="5" t="str">
        <f>VLOOKUP(CONCATENATE($C198,$D198),Curriculos!$A$2:$J$303,7,FALSE)</f>
        <v>TP</v>
      </c>
      <c r="I198" s="5">
        <f>VLOOKUP(CONCATENATE($C198,$D198),Curriculos!$A$2:$J$303,8,FALSE)</f>
        <v>60</v>
      </c>
      <c r="J198" s="5">
        <f>VLOOKUP(CONCATENATE($C198,$D198),Curriculos!$A$2:$J$303,9,FALSE)</f>
        <v>3</v>
      </c>
      <c r="K198" s="68"/>
      <c r="L198" s="68"/>
      <c r="M198" s="68"/>
      <c r="N198" s="5" t="str">
        <f>VLOOKUP(CONCATENATE($C198,$D198),Curriculos!$A$2:$J$303,10,FALSE)</f>
        <v>DCEC</v>
      </c>
      <c r="O198" s="69"/>
      <c r="P198" s="12" t="e">
        <f>VLOOKUP(O198,Lista_Professores!$A$2:$B$203,2,FALSE)</f>
        <v>#N/A</v>
      </c>
      <c r="Q198" s="70"/>
      <c r="R198" s="12" t="str">
        <f t="shared" si="2"/>
        <v xml:space="preserve">8º Semestre - </v>
      </c>
      <c r="S198" s="12"/>
      <c r="T198" s="12"/>
      <c r="U198" s="12"/>
      <c r="V198" s="12"/>
      <c r="W198" s="12"/>
      <c r="X198" s="12"/>
      <c r="Y198" s="12"/>
      <c r="Z198" s="12"/>
    </row>
    <row r="199" spans="1:26" ht="14.25" hidden="1" customHeight="1">
      <c r="A199" s="12" t="str">
        <f t="shared" si="0"/>
        <v xml:space="preserve">8º Semestre - </v>
      </c>
      <c r="B199" s="67" t="str">
        <f t="shared" si="1"/>
        <v>Curr2023NCEC096</v>
      </c>
      <c r="C199" s="12" t="s">
        <v>22</v>
      </c>
      <c r="D199" s="12" t="s">
        <v>120</v>
      </c>
      <c r="E199" s="12" t="str">
        <f>VLOOKUP(CONCATENATE($C199,$D199),Curriculos!$A$2:$J$303,4,FALSE)</f>
        <v>ELABORAÇÃO E ANÁLISE DE PROJETOS</v>
      </c>
      <c r="F199" s="5" t="str">
        <f>VLOOKUP(CONCATENATE($C199,$D199),Curriculos!$A$2:$J$303,5,FALSE)</f>
        <v>OB</v>
      </c>
      <c r="G199" s="5">
        <f>VLOOKUP(CONCATENATE($C199,$D199),Curriculos!$A$2:$J$303,6,FALSE)</f>
        <v>8</v>
      </c>
      <c r="H199" s="5" t="str">
        <f>VLOOKUP(CONCATENATE($C199,$D199),Curriculos!$A$2:$J$303,7,FALSE)</f>
        <v>TP</v>
      </c>
      <c r="I199" s="5">
        <f>VLOOKUP(CONCATENATE($C199,$D199),Curriculos!$A$2:$J$303,8,FALSE)</f>
        <v>60</v>
      </c>
      <c r="J199" s="5">
        <f>VLOOKUP(CONCATENATE($C199,$D199),Curriculos!$A$2:$J$303,9,FALSE)</f>
        <v>3</v>
      </c>
      <c r="K199" s="68"/>
      <c r="L199" s="68"/>
      <c r="M199" s="68"/>
      <c r="N199" s="5" t="str">
        <f>VLOOKUP(CONCATENATE($C199,$D199),Curriculos!$A$2:$J$303,10,FALSE)</f>
        <v>DCEC</v>
      </c>
      <c r="O199" s="69"/>
      <c r="P199" s="12" t="e">
        <f>VLOOKUP(O199,Lista_Professores!$A$2:$B$203,2,FALSE)</f>
        <v>#N/A</v>
      </c>
      <c r="Q199" s="70"/>
      <c r="R199" s="12" t="str">
        <f t="shared" si="2"/>
        <v xml:space="preserve">8º Semestre - </v>
      </c>
      <c r="S199" s="12"/>
      <c r="T199" s="12"/>
      <c r="U199" s="12"/>
      <c r="V199" s="12"/>
      <c r="W199" s="12"/>
      <c r="X199" s="12"/>
      <c r="Y199" s="12"/>
      <c r="Z199" s="12"/>
    </row>
    <row r="200" spans="1:26" ht="14.25" hidden="1" customHeight="1">
      <c r="A200" s="12" t="str">
        <f t="shared" si="0"/>
        <v xml:space="preserve">8º Semestre - </v>
      </c>
      <c r="B200" s="67" t="str">
        <f t="shared" si="1"/>
        <v>Curr2023MCEC097</v>
      </c>
      <c r="C200" s="12" t="s">
        <v>25</v>
      </c>
      <c r="D200" s="12" t="s">
        <v>141</v>
      </c>
      <c r="E200" s="12" t="str">
        <f>VLOOKUP(CONCATENATE($C200,$D200),Curriculos!$A$2:$J$303,4,FALSE)</f>
        <v>PESQUISA APLICADA À ECONOMIA I</v>
      </c>
      <c r="F200" s="5" t="str">
        <f>VLOOKUP(CONCATENATE($C200,$D200),Curriculos!$A$2:$J$303,5,FALSE)</f>
        <v>OB</v>
      </c>
      <c r="G200" s="5">
        <f>VLOOKUP(CONCATENATE($C200,$D200),Curriculos!$A$2:$J$303,6,FALSE)</f>
        <v>8</v>
      </c>
      <c r="H200" s="5" t="str">
        <f>VLOOKUP(CONCATENATE($C200,$D200),Curriculos!$A$2:$J$303,7,FALSE)</f>
        <v>TP</v>
      </c>
      <c r="I200" s="5">
        <f>VLOOKUP(CONCATENATE($C200,$D200),Curriculos!$A$2:$J$303,8,FALSE)</f>
        <v>90</v>
      </c>
      <c r="J200" s="5">
        <f>VLOOKUP(CONCATENATE($C200,$D200),Curriculos!$A$2:$J$303,9,FALSE)</f>
        <v>3</v>
      </c>
      <c r="K200" s="68"/>
      <c r="L200" s="68"/>
      <c r="M200" s="68"/>
      <c r="N200" s="5" t="str">
        <f>VLOOKUP(CONCATENATE($C200,$D200),Curriculos!$A$2:$J$303,10,FALSE)</f>
        <v>DCEC</v>
      </c>
      <c r="O200" s="69"/>
      <c r="P200" s="12" t="e">
        <f>VLOOKUP(O200,Lista_Professores!$A$2:$B$203,2,FALSE)</f>
        <v>#N/A</v>
      </c>
      <c r="Q200" s="70"/>
      <c r="R200" s="12" t="str">
        <f t="shared" si="2"/>
        <v xml:space="preserve">8º Semestre - </v>
      </c>
      <c r="S200" s="12"/>
      <c r="T200" s="12"/>
      <c r="U200" s="12"/>
      <c r="V200" s="12"/>
      <c r="W200" s="12"/>
      <c r="X200" s="12"/>
      <c r="Y200" s="12"/>
      <c r="Z200" s="12"/>
    </row>
    <row r="201" spans="1:26" ht="14.25" hidden="1" customHeight="1">
      <c r="A201" s="12" t="str">
        <f t="shared" si="0"/>
        <v xml:space="preserve">8º Semestre - </v>
      </c>
      <c r="B201" s="67" t="str">
        <f t="shared" si="1"/>
        <v>Curr2023MCEC097</v>
      </c>
      <c r="C201" s="12" t="s">
        <v>25</v>
      </c>
      <c r="D201" s="12" t="s">
        <v>141</v>
      </c>
      <c r="E201" s="12" t="str">
        <f>VLOOKUP(CONCATENATE($C201,$D201),Curriculos!$A$2:$J$303,4,FALSE)</f>
        <v>PESQUISA APLICADA À ECONOMIA I</v>
      </c>
      <c r="F201" s="5" t="str">
        <f>VLOOKUP(CONCATENATE($C201,$D201),Curriculos!$A$2:$J$303,5,FALSE)</f>
        <v>OB</v>
      </c>
      <c r="G201" s="5">
        <f>VLOOKUP(CONCATENATE($C201,$D201),Curriculos!$A$2:$J$303,6,FALSE)</f>
        <v>8</v>
      </c>
      <c r="H201" s="5" t="str">
        <f>VLOOKUP(CONCATENATE($C201,$D201),Curriculos!$A$2:$J$303,7,FALSE)</f>
        <v>TP</v>
      </c>
      <c r="I201" s="5">
        <f>VLOOKUP(CONCATENATE($C201,$D201),Curriculos!$A$2:$J$303,8,FALSE)</f>
        <v>90</v>
      </c>
      <c r="J201" s="5">
        <f>VLOOKUP(CONCATENATE($C201,$D201),Curriculos!$A$2:$J$303,9,FALSE)</f>
        <v>3</v>
      </c>
      <c r="K201" s="68"/>
      <c r="L201" s="68"/>
      <c r="M201" s="68"/>
      <c r="N201" s="5" t="str">
        <f>VLOOKUP(CONCATENATE($C201,$D201),Curriculos!$A$2:$J$303,10,FALSE)</f>
        <v>DCEC</v>
      </c>
      <c r="O201" s="69"/>
      <c r="P201" s="12" t="e">
        <f>VLOOKUP(O201,Lista_Professores!$A$2:$B$203,2,FALSE)</f>
        <v>#N/A</v>
      </c>
      <c r="Q201" s="70"/>
      <c r="R201" s="12" t="str">
        <f t="shared" si="2"/>
        <v xml:space="preserve">8º Semestre - </v>
      </c>
      <c r="S201" s="12"/>
      <c r="T201" s="12"/>
      <c r="U201" s="12"/>
      <c r="V201" s="12"/>
      <c r="W201" s="12"/>
      <c r="X201" s="12"/>
      <c r="Y201" s="12"/>
      <c r="Z201" s="12"/>
    </row>
    <row r="202" spans="1:26" ht="14.25" hidden="1" customHeight="1">
      <c r="A202" s="12" t="str">
        <f t="shared" si="0"/>
        <v xml:space="preserve">8º Semestre - </v>
      </c>
      <c r="B202" s="67" t="str">
        <f t="shared" si="1"/>
        <v>Curr2023NCEC097</v>
      </c>
      <c r="C202" s="12" t="s">
        <v>22</v>
      </c>
      <c r="D202" s="12" t="s">
        <v>141</v>
      </c>
      <c r="E202" s="12" t="str">
        <f>VLOOKUP(CONCATENATE($C202,$D202),Curriculos!$A$2:$J$303,4,FALSE)</f>
        <v>PESQUISA APLICADA À ECONOMIA I</v>
      </c>
      <c r="F202" s="5" t="str">
        <f>VLOOKUP(CONCATENATE($C202,$D202),Curriculos!$A$2:$J$303,5,FALSE)</f>
        <v>OB</v>
      </c>
      <c r="G202" s="5">
        <f>VLOOKUP(CONCATENATE($C202,$D202),Curriculos!$A$2:$J$303,6,FALSE)</f>
        <v>8</v>
      </c>
      <c r="H202" s="5" t="str">
        <f>VLOOKUP(CONCATENATE($C202,$D202),Curriculos!$A$2:$J$303,7,FALSE)</f>
        <v>P</v>
      </c>
      <c r="I202" s="5">
        <f>VLOOKUP(CONCATENATE($C202,$D202),Curriculos!$A$2:$J$303,8,FALSE)</f>
        <v>90</v>
      </c>
      <c r="J202" s="5">
        <f>VLOOKUP(CONCATENATE($C202,$D202),Curriculos!$A$2:$J$303,9,FALSE)</f>
        <v>3</v>
      </c>
      <c r="K202" s="68"/>
      <c r="L202" s="68"/>
      <c r="M202" s="68"/>
      <c r="N202" s="5" t="str">
        <f>VLOOKUP(CONCATENATE($C202,$D202),Curriculos!$A$2:$J$303,10,FALSE)</f>
        <v>DCEC</v>
      </c>
      <c r="O202" s="69"/>
      <c r="P202" s="12" t="e">
        <f>VLOOKUP(O202,Lista_Professores!$A$2:$B$203,2,FALSE)</f>
        <v>#N/A</v>
      </c>
      <c r="Q202" s="70"/>
      <c r="R202" s="12" t="str">
        <f t="shared" si="2"/>
        <v xml:space="preserve">8º Semestre - </v>
      </c>
      <c r="S202" s="12"/>
      <c r="T202" s="12"/>
      <c r="U202" s="12"/>
      <c r="V202" s="12"/>
      <c r="W202" s="12"/>
      <c r="X202" s="12"/>
      <c r="Y202" s="12"/>
      <c r="Z202" s="12"/>
    </row>
    <row r="203" spans="1:26" ht="14.25" hidden="1" customHeight="1">
      <c r="A203" s="12" t="str">
        <f t="shared" si="0"/>
        <v xml:space="preserve">8º Semestre - </v>
      </c>
      <c r="B203" s="67" t="str">
        <f t="shared" si="1"/>
        <v>Curr2023NCEC097</v>
      </c>
      <c r="C203" s="12" t="s">
        <v>22</v>
      </c>
      <c r="D203" s="12" t="s">
        <v>141</v>
      </c>
      <c r="E203" s="12" t="str">
        <f>VLOOKUP(CONCATENATE($C203,$D203),Curriculos!$A$2:$J$303,4,FALSE)</f>
        <v>PESQUISA APLICADA À ECONOMIA I</v>
      </c>
      <c r="F203" s="5" t="str">
        <f>VLOOKUP(CONCATENATE($C203,$D203),Curriculos!$A$2:$J$303,5,FALSE)</f>
        <v>OB</v>
      </c>
      <c r="G203" s="5">
        <f>VLOOKUP(CONCATENATE($C203,$D203),Curriculos!$A$2:$J$303,6,FALSE)</f>
        <v>8</v>
      </c>
      <c r="H203" s="5" t="str">
        <f>VLOOKUP(CONCATENATE($C203,$D203),Curriculos!$A$2:$J$303,7,FALSE)</f>
        <v>P</v>
      </c>
      <c r="I203" s="5">
        <f>VLOOKUP(CONCATENATE($C203,$D203),Curriculos!$A$2:$J$303,8,FALSE)</f>
        <v>90</v>
      </c>
      <c r="J203" s="5">
        <f>VLOOKUP(CONCATENATE($C203,$D203),Curriculos!$A$2:$J$303,9,FALSE)</f>
        <v>3</v>
      </c>
      <c r="K203" s="68"/>
      <c r="L203" s="68"/>
      <c r="M203" s="68"/>
      <c r="N203" s="5" t="str">
        <f>VLOOKUP(CONCATENATE($C203,$D203),Curriculos!$A$2:$J$303,10,FALSE)</f>
        <v>DCEC</v>
      </c>
      <c r="O203" s="69"/>
      <c r="P203" s="12" t="e">
        <f>VLOOKUP(O203,Lista_Professores!$A$2:$B$203,2,FALSE)</f>
        <v>#N/A</v>
      </c>
      <c r="Q203" s="70"/>
      <c r="R203" s="12" t="str">
        <f t="shared" si="2"/>
        <v xml:space="preserve">8º Semestre - </v>
      </c>
      <c r="S203" s="12"/>
      <c r="T203" s="12"/>
      <c r="U203" s="12"/>
      <c r="V203" s="12"/>
      <c r="W203" s="12"/>
      <c r="X203" s="12"/>
      <c r="Y203" s="12"/>
      <c r="Z203" s="12"/>
    </row>
    <row r="204" spans="1:26" ht="14.25" hidden="1" customHeight="1">
      <c r="A204" s="12" t="str">
        <f t="shared" si="0"/>
        <v xml:space="preserve">9º Semestre - </v>
      </c>
      <c r="B204" s="67" t="str">
        <f t="shared" si="1"/>
        <v>Curr2023MCEC098</v>
      </c>
      <c r="C204" s="5" t="s">
        <v>25</v>
      </c>
      <c r="D204" s="12" t="s">
        <v>142</v>
      </c>
      <c r="E204" s="12" t="str">
        <f>VLOOKUP(CONCATENATE($C204,$D204),Curriculos!$A$2:$J$303,4,FALSE)</f>
        <v>PESQUISA APLICADA À ECONOMIA II</v>
      </c>
      <c r="F204" s="5" t="str">
        <f>VLOOKUP(CONCATENATE($C204,$D204),Curriculos!$A$2:$J$303,5,FALSE)</f>
        <v>OB</v>
      </c>
      <c r="G204" s="5">
        <f>VLOOKUP(CONCATENATE($C204,$D204),Curriculos!$A$2:$J$303,6,FALSE)</f>
        <v>9</v>
      </c>
      <c r="H204" s="5" t="str">
        <f>VLOOKUP(CONCATENATE($C204,$D204),Curriculos!$A$2:$J$303,7,FALSE)</f>
        <v>TP</v>
      </c>
      <c r="I204" s="5">
        <f>VLOOKUP(CONCATENATE($C204,$D204),Curriculos!$A$2:$J$303,8,FALSE)</f>
        <v>90</v>
      </c>
      <c r="J204" s="5">
        <f>VLOOKUP(CONCATENATE($C204,$D204),Curriculos!$A$2:$J$303,9,FALSE)</f>
        <v>3</v>
      </c>
      <c r="K204" s="68"/>
      <c r="L204" s="68"/>
      <c r="M204" s="68"/>
      <c r="N204" s="5" t="str">
        <f>VLOOKUP(CONCATENATE($C204,$D204),Curriculos!$A$2:$J$303,10,FALSE)</f>
        <v>DCEC</v>
      </c>
      <c r="O204" s="69"/>
      <c r="P204" s="12" t="e">
        <f>VLOOKUP(O204,Lista_Professores!$A$2:$B$203,2,FALSE)</f>
        <v>#N/A</v>
      </c>
      <c r="Q204" s="70"/>
      <c r="R204" s="12" t="str">
        <f t="shared" si="2"/>
        <v xml:space="preserve">9º Semestre - </v>
      </c>
      <c r="S204" s="12"/>
      <c r="T204" s="12"/>
      <c r="U204" s="12"/>
      <c r="V204" s="12"/>
      <c r="W204" s="12"/>
      <c r="X204" s="12"/>
      <c r="Y204" s="12"/>
      <c r="Z204" s="12"/>
    </row>
    <row r="205" spans="1:26" ht="14.25" hidden="1" customHeight="1">
      <c r="A205" s="12" t="str">
        <f t="shared" si="0"/>
        <v xml:space="preserve">9º Semestre - </v>
      </c>
      <c r="B205" s="67" t="str">
        <f t="shared" si="1"/>
        <v>Curr2023MCEC098</v>
      </c>
      <c r="C205" s="5" t="s">
        <v>25</v>
      </c>
      <c r="D205" s="12" t="s">
        <v>142</v>
      </c>
      <c r="E205" s="12" t="str">
        <f>VLOOKUP(CONCATENATE($C205,$D205),Curriculos!$A$2:$J$303,4,FALSE)</f>
        <v>PESQUISA APLICADA À ECONOMIA II</v>
      </c>
      <c r="F205" s="5" t="str">
        <f>VLOOKUP(CONCATENATE($C205,$D205),Curriculos!$A$2:$J$303,5,FALSE)</f>
        <v>OB</v>
      </c>
      <c r="G205" s="5">
        <f>VLOOKUP(CONCATENATE($C205,$D205),Curriculos!$A$2:$J$303,6,FALSE)</f>
        <v>9</v>
      </c>
      <c r="H205" s="5" t="str">
        <f>VLOOKUP(CONCATENATE($C205,$D205),Curriculos!$A$2:$J$303,7,FALSE)</f>
        <v>TP</v>
      </c>
      <c r="I205" s="5">
        <f>VLOOKUP(CONCATENATE($C205,$D205),Curriculos!$A$2:$J$303,8,FALSE)</f>
        <v>90</v>
      </c>
      <c r="J205" s="5">
        <f>VLOOKUP(CONCATENATE($C205,$D205),Curriculos!$A$2:$J$303,9,FALSE)</f>
        <v>3</v>
      </c>
      <c r="K205" s="68"/>
      <c r="L205" s="68"/>
      <c r="M205" s="68"/>
      <c r="N205" s="5" t="str">
        <f>VLOOKUP(CONCATENATE($C205,$D205),Curriculos!$A$2:$J$303,10,FALSE)</f>
        <v>DCEC</v>
      </c>
      <c r="O205" s="69"/>
      <c r="P205" s="12" t="e">
        <f>VLOOKUP(O205,Lista_Professores!$A$2:$B$203,2,FALSE)</f>
        <v>#N/A</v>
      </c>
      <c r="Q205" s="70"/>
      <c r="R205" s="12" t="str">
        <f t="shared" si="2"/>
        <v xml:space="preserve">9º Semestre - </v>
      </c>
      <c r="S205" s="12"/>
      <c r="T205" s="12"/>
      <c r="U205" s="12"/>
      <c r="V205" s="12"/>
      <c r="W205" s="12"/>
      <c r="X205" s="12"/>
      <c r="Y205" s="12"/>
      <c r="Z205" s="12"/>
    </row>
    <row r="206" spans="1:26" ht="14.25" hidden="1" customHeight="1">
      <c r="A206" s="12" t="str">
        <f t="shared" si="0"/>
        <v xml:space="preserve">9º Semestre - </v>
      </c>
      <c r="B206" s="67" t="str">
        <f t="shared" si="1"/>
        <v>Curr2023NCEC098</v>
      </c>
      <c r="C206" s="5" t="s">
        <v>22</v>
      </c>
      <c r="D206" s="12" t="s">
        <v>142</v>
      </c>
      <c r="E206" s="12" t="str">
        <f>VLOOKUP(CONCATENATE($C206,$D206),Curriculos!$A$2:$J$303,4,FALSE)</f>
        <v>PESQUISA APLICADA À ECONOMIA II</v>
      </c>
      <c r="F206" s="5" t="str">
        <f>VLOOKUP(CONCATENATE($C206,$D206),Curriculos!$A$2:$J$303,5,FALSE)</f>
        <v>OB</v>
      </c>
      <c r="G206" s="5">
        <f>VLOOKUP(CONCATENATE($C206,$D206),Curriculos!$A$2:$J$303,6,FALSE)</f>
        <v>9</v>
      </c>
      <c r="H206" s="5" t="str">
        <f>VLOOKUP(CONCATENATE($C206,$D206),Curriculos!$A$2:$J$303,7,FALSE)</f>
        <v>P</v>
      </c>
      <c r="I206" s="5">
        <f>VLOOKUP(CONCATENATE($C206,$D206),Curriculos!$A$2:$J$303,8,FALSE)</f>
        <v>90</v>
      </c>
      <c r="J206" s="5">
        <f>VLOOKUP(CONCATENATE($C206,$D206),Curriculos!$A$2:$J$303,9,FALSE)</f>
        <v>3</v>
      </c>
      <c r="K206" s="68"/>
      <c r="L206" s="68"/>
      <c r="M206" s="68"/>
      <c r="N206" s="5" t="str">
        <f>VLOOKUP(CONCATENATE($C206,$D206),Curriculos!$A$2:$J$303,10,FALSE)</f>
        <v>DCEC</v>
      </c>
      <c r="O206" s="69"/>
      <c r="P206" s="12" t="e">
        <f>VLOOKUP(O206,Lista_Professores!$A$2:$B$203,2,FALSE)</f>
        <v>#N/A</v>
      </c>
      <c r="Q206" s="70"/>
      <c r="R206" s="12" t="str">
        <f t="shared" si="2"/>
        <v xml:space="preserve">9º Semestre - </v>
      </c>
      <c r="S206" s="12"/>
      <c r="T206" s="12"/>
      <c r="U206" s="12"/>
      <c r="V206" s="12"/>
      <c r="W206" s="12"/>
      <c r="X206" s="12"/>
      <c r="Y206" s="12"/>
      <c r="Z206" s="12"/>
    </row>
    <row r="207" spans="1:26" ht="14.25" hidden="1" customHeight="1">
      <c r="A207" s="12" t="str">
        <f t="shared" si="0"/>
        <v xml:space="preserve">9º Semestre - </v>
      </c>
      <c r="B207" s="67" t="str">
        <f t="shared" si="1"/>
        <v>Curr2023NCEC098</v>
      </c>
      <c r="C207" s="5" t="s">
        <v>22</v>
      </c>
      <c r="D207" s="12" t="s">
        <v>142</v>
      </c>
      <c r="E207" s="12" t="str">
        <f>VLOOKUP(CONCATENATE($C207,$D207),Curriculos!$A$2:$J$303,4,FALSE)</f>
        <v>PESQUISA APLICADA À ECONOMIA II</v>
      </c>
      <c r="F207" s="5" t="str">
        <f>VLOOKUP(CONCATENATE($C207,$D207),Curriculos!$A$2:$J$303,5,FALSE)</f>
        <v>OB</v>
      </c>
      <c r="G207" s="5">
        <f>VLOOKUP(CONCATENATE($C207,$D207),Curriculos!$A$2:$J$303,6,FALSE)</f>
        <v>9</v>
      </c>
      <c r="H207" s="5" t="str">
        <f>VLOOKUP(CONCATENATE($C207,$D207),Curriculos!$A$2:$J$303,7,FALSE)</f>
        <v>P</v>
      </c>
      <c r="I207" s="5">
        <f>VLOOKUP(CONCATENATE($C207,$D207),Curriculos!$A$2:$J$303,8,FALSE)</f>
        <v>90</v>
      </c>
      <c r="J207" s="5">
        <f>VLOOKUP(CONCATENATE($C207,$D207),Curriculos!$A$2:$J$303,9,FALSE)</f>
        <v>3</v>
      </c>
      <c r="K207" s="68"/>
      <c r="L207" s="68"/>
      <c r="M207" s="68"/>
      <c r="N207" s="5" t="str">
        <f>VLOOKUP(CONCATENATE($C207,$D207),Curriculos!$A$2:$J$303,10,FALSE)</f>
        <v>DCEC</v>
      </c>
      <c r="O207" s="69"/>
      <c r="P207" s="12" t="e">
        <f>VLOOKUP(O207,Lista_Professores!$A$2:$B$203,2,FALSE)</f>
        <v>#N/A</v>
      </c>
      <c r="Q207" s="70"/>
      <c r="R207" s="12" t="str">
        <f t="shared" si="2"/>
        <v xml:space="preserve">9º Semestre - </v>
      </c>
      <c r="S207" s="12"/>
      <c r="T207" s="12"/>
      <c r="U207" s="12"/>
      <c r="V207" s="12"/>
      <c r="W207" s="12"/>
      <c r="X207" s="12"/>
      <c r="Y207" s="12"/>
      <c r="Z207" s="12"/>
    </row>
    <row r="208" spans="1:26" ht="14.25" hidden="1" customHeight="1">
      <c r="A208" s="12" t="str">
        <f t="shared" si="0"/>
        <v xml:space="preserve">7º Semestre - </v>
      </c>
      <c r="B208" s="67" t="str">
        <f t="shared" si="1"/>
        <v>Curr2023MCEC099</v>
      </c>
      <c r="C208" s="12" t="s">
        <v>25</v>
      </c>
      <c r="D208" s="12" t="s">
        <v>132</v>
      </c>
      <c r="E208" s="12" t="str">
        <f>VLOOKUP(CONCATENATE($C208,$D208),Curriculos!$A$2:$J$303,4,FALSE)</f>
        <v>LABORATÓRIO DE PRÁTICA I</v>
      </c>
      <c r="F208" s="5" t="str">
        <f>VLOOKUP(CONCATENATE($C208,$D208),Curriculos!$A$2:$J$303,5,FALSE)</f>
        <v>OP</v>
      </c>
      <c r="G208" s="5">
        <f>VLOOKUP(CONCATENATE($C208,$D208),Curriculos!$A$2:$J$303,6,FALSE)</f>
        <v>7</v>
      </c>
      <c r="H208" s="5" t="str">
        <f>VLOOKUP(CONCATENATE($C208,$D208),Curriculos!$A$2:$J$303,7,FALSE)</f>
        <v>P</v>
      </c>
      <c r="I208" s="5">
        <f>VLOOKUP(CONCATENATE($C208,$D208),Curriculos!$A$2:$J$303,8,FALSE)</f>
        <v>60</v>
      </c>
      <c r="J208" s="5">
        <f>VLOOKUP(CONCATENATE($C208,$D208),Curriculos!$A$2:$J$303,9,FALSE)</f>
        <v>2</v>
      </c>
      <c r="K208" s="68"/>
      <c r="L208" s="68"/>
      <c r="M208" s="68"/>
      <c r="N208" s="5" t="str">
        <f>VLOOKUP(CONCATENATE($C208,$D208),Curriculos!$A$2:$J$303,10,FALSE)</f>
        <v>DCEC</v>
      </c>
      <c r="O208" s="69"/>
      <c r="P208" s="12" t="e">
        <f>VLOOKUP(O208,Lista_Professores!$A$2:$B$203,2,FALSE)</f>
        <v>#N/A</v>
      </c>
      <c r="Q208" s="70"/>
      <c r="R208" s="12" t="str">
        <f t="shared" si="2"/>
        <v xml:space="preserve">7º Semestre - </v>
      </c>
      <c r="S208" s="12"/>
      <c r="T208" s="12"/>
      <c r="U208" s="12"/>
      <c r="V208" s="12"/>
      <c r="W208" s="12"/>
      <c r="X208" s="12"/>
      <c r="Y208" s="12"/>
      <c r="Z208" s="12"/>
    </row>
    <row r="209" spans="1:26" ht="14.25" hidden="1" customHeight="1">
      <c r="A209" s="12" t="str">
        <f t="shared" si="0"/>
        <v xml:space="preserve">9º Semestre - </v>
      </c>
      <c r="B209" s="67" t="str">
        <f t="shared" si="1"/>
        <v>Curr2023NCEC099</v>
      </c>
      <c r="C209" s="5" t="s">
        <v>22</v>
      </c>
      <c r="D209" s="12" t="s">
        <v>132</v>
      </c>
      <c r="E209" s="12" t="str">
        <f>VLOOKUP(CONCATENATE($C209,$D209),Curriculos!$A$2:$J$303,4,FALSE)</f>
        <v>LABORATÓRIO DE PRÁTICA I</v>
      </c>
      <c r="F209" s="5" t="str">
        <f>VLOOKUP(CONCATENATE($C209,$D209),Curriculos!$A$2:$J$303,5,FALSE)</f>
        <v>OP</v>
      </c>
      <c r="G209" s="5">
        <f>VLOOKUP(CONCATENATE($C209,$D209),Curriculos!$A$2:$J$303,6,FALSE)</f>
        <v>9</v>
      </c>
      <c r="H209" s="5" t="str">
        <f>VLOOKUP(CONCATENATE($C209,$D209),Curriculos!$A$2:$J$303,7,FALSE)</f>
        <v>P</v>
      </c>
      <c r="I209" s="5">
        <f>VLOOKUP(CONCATENATE($C209,$D209),Curriculos!$A$2:$J$303,8,FALSE)</f>
        <v>60</v>
      </c>
      <c r="J209" s="5">
        <f>VLOOKUP(CONCATENATE($C209,$D209),Curriculos!$A$2:$J$303,9,FALSE)</f>
        <v>2</v>
      </c>
      <c r="K209" s="68"/>
      <c r="L209" s="68"/>
      <c r="M209" s="68"/>
      <c r="N209" s="5" t="str">
        <f>VLOOKUP(CONCATENATE($C209,$D209),Curriculos!$A$2:$J$303,10,FALSE)</f>
        <v>DCEC</v>
      </c>
      <c r="O209" s="69"/>
      <c r="P209" s="12" t="e">
        <f>VLOOKUP(O209,Lista_Professores!$A$2:$B$203,2,FALSE)</f>
        <v>#N/A</v>
      </c>
      <c r="Q209" s="70"/>
      <c r="R209" s="12" t="str">
        <f t="shared" si="2"/>
        <v xml:space="preserve">9º Semestre - </v>
      </c>
      <c r="S209" s="12"/>
      <c r="T209" s="12"/>
      <c r="U209" s="12"/>
      <c r="V209" s="12"/>
      <c r="W209" s="12"/>
      <c r="X209" s="12"/>
      <c r="Y209" s="12"/>
      <c r="Z209" s="12"/>
    </row>
    <row r="210" spans="1:26" ht="14.25" hidden="1" customHeight="1">
      <c r="A210" s="12" t="str">
        <f t="shared" si="0"/>
        <v xml:space="preserve">8º Semestre - </v>
      </c>
      <c r="B210" s="67" t="str">
        <f t="shared" si="1"/>
        <v>Curr2023MCEC100</v>
      </c>
      <c r="C210" s="12" t="s">
        <v>25</v>
      </c>
      <c r="D210" s="12" t="s">
        <v>133</v>
      </c>
      <c r="E210" s="12" t="str">
        <f>VLOOKUP(CONCATENATE($C210,$D210),Curriculos!$A$2:$J$303,4,FALSE)</f>
        <v>LABORATÓRIO DE PRÁTICA II</v>
      </c>
      <c r="F210" s="5" t="str">
        <f>VLOOKUP(CONCATENATE($C210,$D210),Curriculos!$A$2:$J$303,5,FALSE)</f>
        <v>OP</v>
      </c>
      <c r="G210" s="5">
        <f>VLOOKUP(CONCATENATE($C210,$D210),Curriculos!$A$2:$J$303,6,FALSE)</f>
        <v>8</v>
      </c>
      <c r="H210" s="5" t="str">
        <f>VLOOKUP(CONCATENATE($C210,$D210),Curriculos!$A$2:$J$303,7,FALSE)</f>
        <v>P</v>
      </c>
      <c r="I210" s="5">
        <f>VLOOKUP(CONCATENATE($C210,$D210),Curriculos!$A$2:$J$303,8,FALSE)</f>
        <v>60</v>
      </c>
      <c r="J210" s="5">
        <f>VLOOKUP(CONCATENATE($C210,$D210),Curriculos!$A$2:$J$303,9,FALSE)</f>
        <v>2</v>
      </c>
      <c r="K210" s="68"/>
      <c r="L210" s="68"/>
      <c r="M210" s="68"/>
      <c r="N210" s="5" t="str">
        <f>VLOOKUP(CONCATENATE($C210,$D210),Curriculos!$A$2:$J$303,10,FALSE)</f>
        <v>DCEC</v>
      </c>
      <c r="O210" s="69"/>
      <c r="P210" s="12" t="e">
        <f>VLOOKUP(O210,Lista_Professores!$A$2:$B$203,2,FALSE)</f>
        <v>#N/A</v>
      </c>
      <c r="Q210" s="70"/>
      <c r="R210" s="12" t="str">
        <f t="shared" si="2"/>
        <v xml:space="preserve">8º Semestre - </v>
      </c>
      <c r="S210" s="12"/>
      <c r="T210" s="12"/>
      <c r="U210" s="12"/>
      <c r="V210" s="12"/>
      <c r="W210" s="12"/>
      <c r="X210" s="12"/>
      <c r="Y210" s="12"/>
      <c r="Z210" s="12"/>
    </row>
    <row r="211" spans="1:26" ht="14.25" hidden="1" customHeight="1">
      <c r="A211" s="12" t="str">
        <f t="shared" si="0"/>
        <v xml:space="preserve">9º Semestre - </v>
      </c>
      <c r="B211" s="67" t="str">
        <f t="shared" si="1"/>
        <v>Curr2023NCEC100</v>
      </c>
      <c r="C211" s="5" t="s">
        <v>22</v>
      </c>
      <c r="D211" s="12" t="s">
        <v>133</v>
      </c>
      <c r="E211" s="12" t="str">
        <f>VLOOKUP(CONCATENATE($C211,$D211),Curriculos!$A$2:$J$303,4,FALSE)</f>
        <v>LABORATÓRIO DE PRÁTICA II</v>
      </c>
      <c r="F211" s="5" t="str">
        <f>VLOOKUP(CONCATENATE($C211,$D211),Curriculos!$A$2:$J$303,5,FALSE)</f>
        <v>OP</v>
      </c>
      <c r="G211" s="5">
        <f>VLOOKUP(CONCATENATE($C211,$D211),Curriculos!$A$2:$J$303,6,FALSE)</f>
        <v>9</v>
      </c>
      <c r="H211" s="5" t="str">
        <f>VLOOKUP(CONCATENATE($C211,$D211),Curriculos!$A$2:$J$303,7,FALSE)</f>
        <v>P</v>
      </c>
      <c r="I211" s="5">
        <f>VLOOKUP(CONCATENATE($C211,$D211),Curriculos!$A$2:$J$303,8,FALSE)</f>
        <v>60</v>
      </c>
      <c r="J211" s="5">
        <f>VLOOKUP(CONCATENATE($C211,$D211),Curriculos!$A$2:$J$303,9,FALSE)</f>
        <v>2</v>
      </c>
      <c r="K211" s="68"/>
      <c r="L211" s="68"/>
      <c r="M211" s="68"/>
      <c r="N211" s="5" t="str">
        <f>VLOOKUP(CONCATENATE($C211,$D211),Curriculos!$A$2:$J$303,10,FALSE)</f>
        <v>DCEC</v>
      </c>
      <c r="O211" s="69"/>
      <c r="P211" s="12" t="e">
        <f>VLOOKUP(O211,Lista_Professores!$A$2:$B$203,2,FALSE)</f>
        <v>#N/A</v>
      </c>
      <c r="Q211" s="70"/>
      <c r="R211" s="12" t="str">
        <f t="shared" si="2"/>
        <v xml:space="preserve">9º Semestre - </v>
      </c>
      <c r="S211" s="12"/>
      <c r="T211" s="12"/>
      <c r="U211" s="12"/>
      <c r="V211" s="12"/>
      <c r="W211" s="12"/>
      <c r="X211" s="12"/>
      <c r="Y211" s="12"/>
      <c r="Z211" s="12"/>
    </row>
    <row r="212" spans="1:26" ht="14.25" hidden="1" customHeight="1">
      <c r="A212" s="12" t="str">
        <f t="shared" si="0"/>
        <v xml:space="preserve">8º Semestre - </v>
      </c>
      <c r="B212" s="67" t="str">
        <f t="shared" si="1"/>
        <v>Curr2023MCEC101</v>
      </c>
      <c r="C212" s="12" t="s">
        <v>25</v>
      </c>
      <c r="D212" s="12" t="s">
        <v>134</v>
      </c>
      <c r="E212" s="12" t="str">
        <f>VLOOKUP(CONCATENATE($C212,$D212),Curriculos!$A$2:$J$303,4,FALSE)</f>
        <v>LABORATÓRIO DE PRÁTICA III</v>
      </c>
      <c r="F212" s="5" t="str">
        <f>VLOOKUP(CONCATENATE($C212,$D212),Curriculos!$A$2:$J$303,5,FALSE)</f>
        <v>OP</v>
      </c>
      <c r="G212" s="5">
        <f>VLOOKUP(CONCATENATE($C212,$D212),Curriculos!$A$2:$J$303,6,FALSE)</f>
        <v>8</v>
      </c>
      <c r="H212" s="5" t="str">
        <f>VLOOKUP(CONCATENATE($C212,$D212),Curriculos!$A$2:$J$303,7,FALSE)</f>
        <v>P</v>
      </c>
      <c r="I212" s="5">
        <f>VLOOKUP(CONCATENATE($C212,$D212),Curriculos!$A$2:$J$303,8,FALSE)</f>
        <v>60</v>
      </c>
      <c r="J212" s="5">
        <f>VLOOKUP(CONCATENATE($C212,$D212),Curriculos!$A$2:$J$303,9,FALSE)</f>
        <v>2</v>
      </c>
      <c r="K212" s="68"/>
      <c r="L212" s="68"/>
      <c r="M212" s="68"/>
      <c r="N212" s="5" t="str">
        <f>VLOOKUP(CONCATENATE($C212,$D212),Curriculos!$A$2:$J$303,10,FALSE)</f>
        <v>DCEC</v>
      </c>
      <c r="O212" s="69"/>
      <c r="P212" s="12" t="e">
        <f>VLOOKUP(O212,Lista_Professores!$A$2:$B$203,2,FALSE)</f>
        <v>#N/A</v>
      </c>
      <c r="Q212" s="70"/>
      <c r="R212" s="12" t="str">
        <f t="shared" si="2"/>
        <v xml:space="preserve">8º Semestre - </v>
      </c>
      <c r="S212" s="12"/>
      <c r="T212" s="12"/>
      <c r="U212" s="12"/>
      <c r="V212" s="12"/>
      <c r="W212" s="12"/>
      <c r="X212" s="12"/>
      <c r="Y212" s="12"/>
      <c r="Z212" s="12"/>
    </row>
    <row r="213" spans="1:26" ht="14.25" hidden="1" customHeight="1">
      <c r="A213" s="12" t="str">
        <f t="shared" si="0"/>
        <v xml:space="preserve">10º Semestre - </v>
      </c>
      <c r="B213" s="67" t="str">
        <f t="shared" si="1"/>
        <v>Curr2023NCEC101</v>
      </c>
      <c r="C213" s="12" t="s">
        <v>22</v>
      </c>
      <c r="D213" s="12" t="s">
        <v>134</v>
      </c>
      <c r="E213" s="12" t="str">
        <f>VLOOKUP(CONCATENATE($C213,$D213),Curriculos!$A$2:$J$303,4,FALSE)</f>
        <v>LABORATÓRIO DE PRÁTICA III</v>
      </c>
      <c r="F213" s="5" t="str">
        <f>VLOOKUP(CONCATENATE($C213,$D213),Curriculos!$A$2:$J$303,5,FALSE)</f>
        <v>OP</v>
      </c>
      <c r="G213" s="5">
        <f>VLOOKUP(CONCATENATE($C213,$D213),Curriculos!$A$2:$J$303,6,FALSE)</f>
        <v>10</v>
      </c>
      <c r="H213" s="5" t="str">
        <f>VLOOKUP(CONCATENATE($C213,$D213),Curriculos!$A$2:$J$303,7,FALSE)</f>
        <v>T</v>
      </c>
      <c r="I213" s="5">
        <f>VLOOKUP(CONCATENATE($C213,$D213),Curriculos!$A$2:$J$303,8,FALSE)</f>
        <v>60</v>
      </c>
      <c r="J213" s="5">
        <f>VLOOKUP(CONCATENATE($C213,$D213),Curriculos!$A$2:$J$303,9,FALSE)</f>
        <v>2</v>
      </c>
      <c r="K213" s="68"/>
      <c r="L213" s="68"/>
      <c r="M213" s="68"/>
      <c r="N213" s="5" t="str">
        <f>VLOOKUP(CONCATENATE($C213,$D213),Curriculos!$A$2:$J$303,10,FALSE)</f>
        <v>DCEC</v>
      </c>
      <c r="O213" s="69"/>
      <c r="P213" s="12" t="e">
        <f>VLOOKUP(O213,Lista_Professores!$A$2:$B$203,2,FALSE)</f>
        <v>#N/A</v>
      </c>
      <c r="Q213" s="70"/>
      <c r="R213" s="12" t="str">
        <f t="shared" si="2"/>
        <v xml:space="preserve">10º Semestre - </v>
      </c>
      <c r="S213" s="12"/>
      <c r="T213" s="12"/>
      <c r="U213" s="12"/>
      <c r="V213" s="12"/>
      <c r="W213" s="12"/>
      <c r="X213" s="12"/>
      <c r="Y213" s="12"/>
      <c r="Z213" s="12"/>
    </row>
    <row r="214" spans="1:26" ht="14.25" hidden="1" customHeight="1">
      <c r="A214" s="12" t="str">
        <f t="shared" si="0"/>
        <v xml:space="preserve">8º Semestre - </v>
      </c>
      <c r="B214" s="67" t="str">
        <f t="shared" si="1"/>
        <v>Curr2023MCEC102</v>
      </c>
      <c r="C214" s="12" t="s">
        <v>25</v>
      </c>
      <c r="D214" s="12" t="s">
        <v>135</v>
      </c>
      <c r="E214" s="12" t="str">
        <f>VLOOKUP(CONCATENATE($C214,$D214),Curriculos!$A$2:$J$303,4,FALSE)</f>
        <v>LABORATÓRIO DE PRÁTICA IV</v>
      </c>
      <c r="F214" s="5" t="str">
        <f>VLOOKUP(CONCATENATE($C214,$D214),Curriculos!$A$2:$J$303,5,FALSE)</f>
        <v>OP</v>
      </c>
      <c r="G214" s="5">
        <f>VLOOKUP(CONCATENATE($C214,$D214),Curriculos!$A$2:$J$303,6,FALSE)</f>
        <v>8</v>
      </c>
      <c r="H214" s="5" t="str">
        <f>VLOOKUP(CONCATENATE($C214,$D214),Curriculos!$A$2:$J$303,7,FALSE)</f>
        <v>P</v>
      </c>
      <c r="I214" s="5">
        <f>VLOOKUP(CONCATENATE($C214,$D214),Curriculos!$A$2:$J$303,8,FALSE)</f>
        <v>60</v>
      </c>
      <c r="J214" s="5">
        <f>VLOOKUP(CONCATENATE($C214,$D214),Curriculos!$A$2:$J$303,9,FALSE)</f>
        <v>2</v>
      </c>
      <c r="K214" s="68"/>
      <c r="L214" s="68"/>
      <c r="M214" s="68"/>
      <c r="N214" s="5" t="str">
        <f>VLOOKUP(CONCATENATE($C214,$D214),Curriculos!$A$2:$J$303,10,FALSE)</f>
        <v>DCEC</v>
      </c>
      <c r="O214" s="69"/>
      <c r="P214" s="12" t="e">
        <f>VLOOKUP(O214,Lista_Professores!$A$2:$B$203,2,FALSE)</f>
        <v>#N/A</v>
      </c>
      <c r="Q214" s="70"/>
      <c r="R214" s="12" t="str">
        <f t="shared" si="2"/>
        <v xml:space="preserve">8º Semestre - </v>
      </c>
      <c r="S214" s="12"/>
      <c r="T214" s="12"/>
      <c r="U214" s="12"/>
      <c r="V214" s="12"/>
      <c r="W214" s="12"/>
      <c r="X214" s="12"/>
      <c r="Y214" s="12"/>
      <c r="Z214" s="12"/>
    </row>
    <row r="215" spans="1:26" ht="14.25" hidden="1" customHeight="1">
      <c r="A215" s="12" t="str">
        <f t="shared" si="0"/>
        <v xml:space="preserve">10º Semestre - </v>
      </c>
      <c r="B215" s="67" t="str">
        <f t="shared" si="1"/>
        <v>Curr2023NCEC102</v>
      </c>
      <c r="C215" s="12" t="s">
        <v>22</v>
      </c>
      <c r="D215" s="12" t="s">
        <v>135</v>
      </c>
      <c r="E215" s="12" t="str">
        <f>VLOOKUP(CONCATENATE($C215,$D215),Curriculos!$A$2:$J$303,4,FALSE)</f>
        <v>LABORATÓRIO DE PRÁTICA IV</v>
      </c>
      <c r="F215" s="5" t="str">
        <f>VLOOKUP(CONCATENATE($C215,$D215),Curriculos!$A$2:$J$303,5,FALSE)</f>
        <v>OP</v>
      </c>
      <c r="G215" s="5">
        <f>VLOOKUP(CONCATENATE($C215,$D215),Curriculos!$A$2:$J$303,6,FALSE)</f>
        <v>10</v>
      </c>
      <c r="H215" s="5" t="str">
        <f>VLOOKUP(CONCATENATE($C215,$D215),Curriculos!$A$2:$J$303,7,FALSE)</f>
        <v>TP</v>
      </c>
      <c r="I215" s="5">
        <f>VLOOKUP(CONCATENATE($C215,$D215),Curriculos!$A$2:$J$303,8,FALSE)</f>
        <v>60</v>
      </c>
      <c r="J215" s="5">
        <f>VLOOKUP(CONCATENATE($C215,$D215),Curriculos!$A$2:$J$303,9,FALSE)</f>
        <v>2</v>
      </c>
      <c r="K215" s="68"/>
      <c r="L215" s="68"/>
      <c r="M215" s="68"/>
      <c r="N215" s="5" t="str">
        <f>VLOOKUP(CONCATENATE($C215,$D215),Curriculos!$A$2:$J$303,10,FALSE)</f>
        <v>DCEC</v>
      </c>
      <c r="O215" s="69"/>
      <c r="P215" s="12" t="e">
        <f>VLOOKUP(O215,Lista_Professores!$A$2:$B$203,2,FALSE)</f>
        <v>#N/A</v>
      </c>
      <c r="Q215" s="70"/>
      <c r="R215" s="12" t="str">
        <f t="shared" si="2"/>
        <v xml:space="preserve">10º Semestre - </v>
      </c>
      <c r="S215" s="12"/>
      <c r="T215" s="12"/>
      <c r="U215" s="12"/>
      <c r="V215" s="12"/>
      <c r="W215" s="12"/>
      <c r="X215" s="12"/>
      <c r="Y215" s="12"/>
      <c r="Z215" s="12"/>
    </row>
    <row r="216" spans="1:26" ht="14.25" customHeight="1">
      <c r="A216" s="12" t="str">
        <f t="shared" si="0"/>
        <v>DN8º Semestre - T01</v>
      </c>
      <c r="B216" s="67" t="str">
        <f t="shared" si="1"/>
        <v>Curr2018CEC103T01</v>
      </c>
      <c r="C216" s="5" t="s">
        <v>31</v>
      </c>
      <c r="D216" s="12" t="s">
        <v>67</v>
      </c>
      <c r="E216" s="12" t="s">
        <v>251</v>
      </c>
      <c r="F216" s="5" t="str">
        <f>VLOOKUP(CONCATENATE($C216,$D216),Curriculos!$A$2:$J$303,5,FALSE)</f>
        <v>OP</v>
      </c>
      <c r="G216" s="5">
        <f>VLOOKUP(CONCATENATE($C216,$D216),Curriculos!$A$2:$J$303,6,FALSE)</f>
        <v>8</v>
      </c>
      <c r="H216" s="5" t="str">
        <f>VLOOKUP(CONCATENATE($C216,$D216),Curriculos!$A$2:$J$303,7,FALSE)</f>
        <v>P</v>
      </c>
      <c r="I216" s="5">
        <f>VLOOKUP(CONCATENATE($C216,$D216),Curriculos!$A$2:$J$303,8,FALSE)</f>
        <v>60</v>
      </c>
      <c r="J216" s="5">
        <f>VLOOKUP(CONCATENATE($C216,$D216),Curriculos!$A$2:$J$303,9,FALSE)</f>
        <v>2</v>
      </c>
      <c r="K216" s="68" t="s">
        <v>24</v>
      </c>
      <c r="L216" s="68"/>
      <c r="M216" s="68" t="s">
        <v>195</v>
      </c>
      <c r="N216" s="5" t="str">
        <f>VLOOKUP(CONCATENATE($C216,$D216),Curriculos!$A$2:$J$303,10,FALSE)</f>
        <v>DCEC</v>
      </c>
      <c r="O216" s="69" t="s">
        <v>373</v>
      </c>
      <c r="P216" s="12" t="str">
        <f>VLOOKUP(O216,Lista_Professores!$A$2:$B$203,2,FALSE)</f>
        <v>João Carlos de Pádua</v>
      </c>
      <c r="Q216" s="70">
        <v>1111</v>
      </c>
      <c r="R216" s="12" t="str">
        <f t="shared" si="2"/>
        <v>8º Semestre - T01</v>
      </c>
      <c r="S216" s="12">
        <f>I216/15</f>
        <v>4</v>
      </c>
      <c r="T216" s="12" t="s">
        <v>336</v>
      </c>
      <c r="U216" s="12" t="s">
        <v>362</v>
      </c>
      <c r="V216" s="12"/>
      <c r="W216" s="12"/>
      <c r="X216" s="12"/>
      <c r="Y216" s="12"/>
      <c r="Z216" s="12"/>
    </row>
    <row r="217" spans="1:26" ht="14.25" hidden="1" customHeight="1">
      <c r="A217" s="12" t="str">
        <f t="shared" si="0"/>
        <v xml:space="preserve">8º Semestre - </v>
      </c>
      <c r="B217" s="67" t="str">
        <f t="shared" si="1"/>
        <v>Curr2018CEC103</v>
      </c>
      <c r="C217" s="5" t="s">
        <v>31</v>
      </c>
      <c r="D217" s="12" t="s">
        <v>67</v>
      </c>
      <c r="E217" s="12" t="s">
        <v>251</v>
      </c>
      <c r="F217" s="5" t="str">
        <f>VLOOKUP(CONCATENATE($C217,$D217),Curriculos!$A$2:$J$303,5,FALSE)</f>
        <v>OP</v>
      </c>
      <c r="G217" s="5">
        <f>VLOOKUP(CONCATENATE($C217,$D217),Curriculos!$A$2:$J$303,6,FALSE)</f>
        <v>8</v>
      </c>
      <c r="H217" s="5" t="str">
        <f>VLOOKUP(CONCATENATE($C217,$D217),Curriculos!$A$2:$J$303,7,FALSE)</f>
        <v>P</v>
      </c>
      <c r="I217" s="5">
        <f>VLOOKUP(CONCATENATE($C217,$D217),Curriculos!$A$2:$J$303,8,FALSE)</f>
        <v>60</v>
      </c>
      <c r="J217" s="5">
        <f>VLOOKUP(CONCATENATE($C217,$D217),Curriculos!$A$2:$J$303,9,FALSE)</f>
        <v>2</v>
      </c>
      <c r="K217" s="68"/>
      <c r="L217" s="68"/>
      <c r="M217" s="68"/>
      <c r="N217" s="5" t="str">
        <f>VLOOKUP(CONCATENATE($C217,$D217),Curriculos!$A$2:$J$303,10,FALSE)</f>
        <v>DCEC</v>
      </c>
      <c r="O217" s="69"/>
      <c r="P217" s="12" t="e">
        <f>VLOOKUP(O217,Lista_Professores!$A$2:$B$203,2,FALSE)</f>
        <v>#N/A</v>
      </c>
      <c r="Q217" s="70"/>
      <c r="R217" s="12" t="str">
        <f t="shared" si="2"/>
        <v xml:space="preserve">8º Semestre - </v>
      </c>
      <c r="S217" s="12"/>
      <c r="T217" s="12"/>
      <c r="U217" s="12"/>
      <c r="V217" s="12"/>
      <c r="W217" s="12"/>
      <c r="X217" s="12"/>
      <c r="Y217" s="12"/>
      <c r="Z217" s="12"/>
    </row>
    <row r="218" spans="1:26" ht="14.25" hidden="1" customHeight="1">
      <c r="A218" s="12" t="str">
        <f t="shared" si="0"/>
        <v xml:space="preserve">9º Semestre - </v>
      </c>
      <c r="B218" s="67" t="str">
        <f t="shared" si="1"/>
        <v>Curr2023MCEC103</v>
      </c>
      <c r="C218" s="5" t="s">
        <v>25</v>
      </c>
      <c r="D218" s="12" t="s">
        <v>67</v>
      </c>
      <c r="E218" s="12" t="str">
        <f>VLOOKUP(CONCATENATE($C218,$D218),Curriculos!$A$2:$J$303,4,FALSE)</f>
        <v>LABORATÓRIO DE PRÁTICA V</v>
      </c>
      <c r="F218" s="5" t="str">
        <f>VLOOKUP(CONCATENATE($C218,$D218),Curriculos!$A$2:$J$303,5,FALSE)</f>
        <v>OP</v>
      </c>
      <c r="G218" s="5">
        <f>VLOOKUP(CONCATENATE($C218,$D218),Curriculos!$A$2:$J$303,6,FALSE)</f>
        <v>9</v>
      </c>
      <c r="H218" s="5" t="str">
        <f>VLOOKUP(CONCATENATE($C218,$D218),Curriculos!$A$2:$J$303,7,FALSE)</f>
        <v>P</v>
      </c>
      <c r="I218" s="5">
        <f>VLOOKUP(CONCATENATE($C218,$D218),Curriculos!$A$2:$J$303,8,FALSE)</f>
        <v>60</v>
      </c>
      <c r="J218" s="5">
        <f>VLOOKUP(CONCATENATE($C218,$D218),Curriculos!$A$2:$J$303,9,FALSE)</f>
        <v>2</v>
      </c>
      <c r="K218" s="68"/>
      <c r="L218" s="68"/>
      <c r="M218" s="68"/>
      <c r="N218" s="5" t="str">
        <f>VLOOKUP(CONCATENATE($C218,$D218),Curriculos!$A$2:$J$303,10,FALSE)</f>
        <v>DCEC</v>
      </c>
      <c r="O218" s="69"/>
      <c r="P218" s="12" t="e">
        <f>VLOOKUP(O218,Lista_Professores!$A$2:$B$203,2,FALSE)</f>
        <v>#N/A</v>
      </c>
      <c r="Q218" s="70"/>
      <c r="R218" s="12" t="str">
        <f t="shared" si="2"/>
        <v xml:space="preserve">9º Semestre - </v>
      </c>
      <c r="S218" s="12"/>
      <c r="T218" s="12"/>
      <c r="U218" s="12"/>
      <c r="V218" s="12"/>
      <c r="W218" s="12"/>
      <c r="X218" s="12"/>
      <c r="Y218" s="12"/>
      <c r="Z218" s="12"/>
    </row>
    <row r="219" spans="1:26" ht="14.25" hidden="1" customHeight="1">
      <c r="A219" s="12" t="str">
        <f t="shared" si="0"/>
        <v xml:space="preserve">10º Semestre - </v>
      </c>
      <c r="B219" s="67" t="str">
        <f t="shared" si="1"/>
        <v>Curr2023NCEC103</v>
      </c>
      <c r="C219" s="12" t="s">
        <v>22</v>
      </c>
      <c r="D219" s="12" t="s">
        <v>67</v>
      </c>
      <c r="E219" s="12" t="str">
        <f>VLOOKUP(CONCATENATE($C219,$D219),Curriculos!$A$2:$J$303,4,FALSE)</f>
        <v>LABORATÓRIO DE PRÁTICA V</v>
      </c>
      <c r="F219" s="5" t="str">
        <f>VLOOKUP(CONCATENATE($C219,$D219),Curriculos!$A$2:$J$303,5,FALSE)</f>
        <v>OP</v>
      </c>
      <c r="G219" s="5">
        <f>VLOOKUP(CONCATENATE($C219,$D219),Curriculos!$A$2:$J$303,6,FALSE)</f>
        <v>10</v>
      </c>
      <c r="H219" s="5" t="str">
        <f>VLOOKUP(CONCATENATE($C219,$D219),Curriculos!$A$2:$J$303,7,FALSE)</f>
        <v>T</v>
      </c>
      <c r="I219" s="5">
        <f>VLOOKUP(CONCATENATE($C219,$D219),Curriculos!$A$2:$J$303,8,FALSE)</f>
        <v>60</v>
      </c>
      <c r="J219" s="5">
        <f>VLOOKUP(CONCATENATE($C219,$D219),Curriculos!$A$2:$J$303,9,FALSE)</f>
        <v>2</v>
      </c>
      <c r="K219" s="68"/>
      <c r="L219" s="68"/>
      <c r="M219" s="68"/>
      <c r="N219" s="5" t="str">
        <f>VLOOKUP(CONCATENATE($C219,$D219),Curriculos!$A$2:$J$303,10,FALSE)</f>
        <v>DCEC</v>
      </c>
      <c r="O219" s="69"/>
      <c r="P219" s="12" t="e">
        <f>VLOOKUP(O219,Lista_Professores!$A$2:$B$203,2,FALSE)</f>
        <v>#N/A</v>
      </c>
      <c r="Q219" s="70"/>
      <c r="R219" s="12" t="str">
        <f t="shared" si="2"/>
        <v xml:space="preserve">10º Semestre - </v>
      </c>
      <c r="S219" s="12"/>
      <c r="T219" s="12"/>
      <c r="U219" s="12"/>
      <c r="V219" s="12"/>
      <c r="W219" s="12"/>
      <c r="X219" s="12"/>
      <c r="Y219" s="12"/>
      <c r="Z219" s="12"/>
    </row>
    <row r="220" spans="1:26" ht="14.25" hidden="1" customHeight="1">
      <c r="A220" s="12" t="str">
        <f t="shared" si="0"/>
        <v xml:space="preserve">8º Semestre - </v>
      </c>
      <c r="B220" s="67" t="str">
        <f t="shared" si="1"/>
        <v>Curr2018CEC104</v>
      </c>
      <c r="C220" s="5" t="s">
        <v>31</v>
      </c>
      <c r="D220" s="12" t="s">
        <v>136</v>
      </c>
      <c r="E220" s="12" t="s">
        <v>306</v>
      </c>
      <c r="F220" s="5" t="str">
        <f>VLOOKUP(CONCATENATE($C220,$D220),Curriculos!$A$2:$J$303,5,FALSE)</f>
        <v>OP</v>
      </c>
      <c r="G220" s="5">
        <f>VLOOKUP(CONCATENATE($C220,$D220),Curriculos!$A$2:$J$303,6,FALSE)</f>
        <v>8</v>
      </c>
      <c r="H220" s="5" t="str">
        <f>VLOOKUP(CONCATENATE($C220,$D220),Curriculos!$A$2:$J$303,7,FALSE)</f>
        <v>P</v>
      </c>
      <c r="I220" s="5">
        <f>VLOOKUP(CONCATENATE($C220,$D220),Curriculos!$A$2:$J$303,8,FALSE)</f>
        <v>60</v>
      </c>
      <c r="J220" s="5">
        <f>VLOOKUP(CONCATENATE($C220,$D220),Curriculos!$A$2:$J$303,9,FALSE)</f>
        <v>2</v>
      </c>
      <c r="K220" s="68"/>
      <c r="L220" s="68"/>
      <c r="M220" s="68"/>
      <c r="N220" s="5" t="str">
        <f>VLOOKUP(CONCATENATE($C220,$D220),Curriculos!$A$2:$J$303,10,FALSE)</f>
        <v>DCEC</v>
      </c>
      <c r="O220" s="69"/>
      <c r="P220" s="12" t="e">
        <f>VLOOKUP(O220,Lista_Professores!$A$2:$B$203,2,FALSE)</f>
        <v>#N/A</v>
      </c>
      <c r="Q220" s="70"/>
      <c r="R220" s="12" t="str">
        <f t="shared" si="2"/>
        <v xml:space="preserve">8º Semestre - </v>
      </c>
      <c r="S220" s="12"/>
      <c r="T220" s="12"/>
      <c r="U220" s="12"/>
      <c r="V220" s="12"/>
      <c r="W220" s="12"/>
      <c r="X220" s="12"/>
      <c r="Y220" s="12"/>
      <c r="Z220" s="12"/>
    </row>
    <row r="221" spans="1:26" ht="14.25" customHeight="1">
      <c r="A221" s="12" t="str">
        <f t="shared" si="0"/>
        <v>ZM8º Semestre - T02</v>
      </c>
      <c r="B221" s="67" t="str">
        <f t="shared" si="1"/>
        <v>Curr2018CEC104T02</v>
      </c>
      <c r="C221" s="5" t="s">
        <v>31</v>
      </c>
      <c r="D221" s="12" t="s">
        <v>136</v>
      </c>
      <c r="E221" s="12" t="s">
        <v>306</v>
      </c>
      <c r="F221" s="5" t="str">
        <f>VLOOKUP(CONCATENATE($C221,$D221),Curriculos!$A$2:$J$303,5,FALSE)</f>
        <v>OP</v>
      </c>
      <c r="G221" s="5">
        <f>VLOOKUP(CONCATENATE($C221,$D221),Curriculos!$A$2:$J$303,6,FALSE)</f>
        <v>8</v>
      </c>
      <c r="H221" s="5" t="str">
        <f>VLOOKUP(CONCATENATE($C221,$D221),Curriculos!$A$2:$J$303,7,FALSE)</f>
        <v>P</v>
      </c>
      <c r="I221" s="5">
        <f>VLOOKUP(CONCATENATE($C221,$D221),Curriculos!$A$2:$J$303,8,FALSE)</f>
        <v>60</v>
      </c>
      <c r="J221" s="5">
        <f>VLOOKUP(CONCATENATE($C221,$D221),Curriculos!$A$2:$J$303,9,FALSE)</f>
        <v>2</v>
      </c>
      <c r="K221" s="68" t="s">
        <v>29</v>
      </c>
      <c r="L221" s="68"/>
      <c r="M221" s="72" t="s">
        <v>308</v>
      </c>
      <c r="N221" s="5" t="str">
        <f>VLOOKUP(CONCATENATE($C221,$D221),Curriculos!$A$2:$J$303,10,FALSE)</f>
        <v>DCEC</v>
      </c>
      <c r="O221" s="69" t="s">
        <v>348</v>
      </c>
      <c r="P221" s="12" t="str">
        <f>VLOOKUP(O221,Lista_Professores!$A$2:$B$203,2,FALSE)</f>
        <v>Sérgio Ricardo Ribeiro</v>
      </c>
      <c r="Q221" s="14">
        <v>1111</v>
      </c>
      <c r="R221" s="12" t="str">
        <f t="shared" si="2"/>
        <v>8º Semestre - T02</v>
      </c>
      <c r="S221" s="12">
        <f>I221/15</f>
        <v>4</v>
      </c>
      <c r="T221" s="12" t="s">
        <v>336</v>
      </c>
      <c r="U221" s="12" t="s">
        <v>362</v>
      </c>
      <c r="V221" s="12"/>
      <c r="W221" s="12"/>
      <c r="X221" s="12"/>
      <c r="Y221" s="12"/>
      <c r="Z221" s="12"/>
    </row>
    <row r="222" spans="1:26" ht="14.25" hidden="1" customHeight="1">
      <c r="A222" s="12" t="str">
        <f t="shared" si="0"/>
        <v xml:space="preserve">9º Semestre - </v>
      </c>
      <c r="B222" s="67" t="str">
        <f t="shared" si="1"/>
        <v>Curr2023MCEC104</v>
      </c>
      <c r="C222" s="5" t="s">
        <v>25</v>
      </c>
      <c r="D222" s="12" t="s">
        <v>136</v>
      </c>
      <c r="E222" s="12" t="str">
        <f>VLOOKUP(CONCATENATE($C222,$D222),Curriculos!$A$2:$J$303,4,FALSE)</f>
        <v>LABORATÓRIO DE PRÁTICA VI</v>
      </c>
      <c r="F222" s="5" t="str">
        <f>VLOOKUP(CONCATENATE($C222,$D222),Curriculos!$A$2:$J$303,5,FALSE)</f>
        <v>OP</v>
      </c>
      <c r="G222" s="5">
        <f>VLOOKUP(CONCATENATE($C222,$D222),Curriculos!$A$2:$J$303,6,FALSE)</f>
        <v>9</v>
      </c>
      <c r="H222" s="5" t="str">
        <f>VLOOKUP(CONCATENATE($C222,$D222),Curriculos!$A$2:$J$303,7,FALSE)</f>
        <v>P</v>
      </c>
      <c r="I222" s="5">
        <f>VLOOKUP(CONCATENATE($C222,$D222),Curriculos!$A$2:$J$303,8,FALSE)</f>
        <v>60</v>
      </c>
      <c r="J222" s="5">
        <f>VLOOKUP(CONCATENATE($C222,$D222),Curriculos!$A$2:$J$303,9,FALSE)</f>
        <v>2</v>
      </c>
      <c r="K222" s="68"/>
      <c r="L222" s="68"/>
      <c r="M222" s="68"/>
      <c r="N222" s="5" t="str">
        <f>VLOOKUP(CONCATENATE($C222,$D222),Curriculos!$A$2:$J$303,10,FALSE)</f>
        <v>DCEC</v>
      </c>
      <c r="O222" s="69"/>
      <c r="P222" s="12" t="e">
        <f>VLOOKUP(O222,Lista_Professores!$A$2:$B$203,2,FALSE)</f>
        <v>#N/A</v>
      </c>
      <c r="Q222" s="70"/>
      <c r="R222" s="12" t="str">
        <f t="shared" si="2"/>
        <v xml:space="preserve">9º Semestre - </v>
      </c>
      <c r="S222" s="12"/>
      <c r="T222" s="12"/>
      <c r="U222" s="12"/>
      <c r="V222" s="12"/>
      <c r="W222" s="12"/>
      <c r="X222" s="12"/>
      <c r="Y222" s="12"/>
      <c r="Z222" s="12"/>
    </row>
    <row r="223" spans="1:26" ht="14.25" hidden="1" customHeight="1">
      <c r="A223" s="12" t="str">
        <f t="shared" si="0"/>
        <v xml:space="preserve">10º Semestre - </v>
      </c>
      <c r="B223" s="67" t="str">
        <f t="shared" si="1"/>
        <v>Curr2023NCEC104</v>
      </c>
      <c r="C223" s="12" t="s">
        <v>22</v>
      </c>
      <c r="D223" s="12" t="s">
        <v>136</v>
      </c>
      <c r="E223" s="12" t="str">
        <f>VLOOKUP(CONCATENATE($C223,$D223),Curriculos!$A$2:$J$303,4,FALSE)</f>
        <v>LABORATÓRIO DE PRÁTICA VI</v>
      </c>
      <c r="F223" s="5" t="str">
        <f>VLOOKUP(CONCATENATE($C223,$D223),Curriculos!$A$2:$J$303,5,FALSE)</f>
        <v>OP</v>
      </c>
      <c r="G223" s="5">
        <f>VLOOKUP(CONCATENATE($C223,$D223),Curriculos!$A$2:$J$303,6,FALSE)</f>
        <v>10</v>
      </c>
      <c r="H223" s="5" t="str">
        <f>VLOOKUP(CONCATENATE($C223,$D223),Curriculos!$A$2:$J$303,7,FALSE)</f>
        <v>T</v>
      </c>
      <c r="I223" s="5">
        <f>VLOOKUP(CONCATENATE($C223,$D223),Curriculos!$A$2:$J$303,8,FALSE)</f>
        <v>60</v>
      </c>
      <c r="J223" s="5">
        <f>VLOOKUP(CONCATENATE($C223,$D223),Curriculos!$A$2:$J$303,9,FALSE)</f>
        <v>2</v>
      </c>
      <c r="K223" s="68"/>
      <c r="L223" s="68"/>
      <c r="M223" s="68"/>
      <c r="N223" s="5" t="str">
        <f>VLOOKUP(CONCATENATE($C223,$D223),Curriculos!$A$2:$J$303,10,FALSE)</f>
        <v>DCEC</v>
      </c>
      <c r="O223" s="69"/>
      <c r="P223" s="12" t="e">
        <f>VLOOKUP(O223,Lista_Professores!$A$2:$B$203,2,FALSE)</f>
        <v>#N/A</v>
      </c>
      <c r="Q223" s="70"/>
      <c r="R223" s="12" t="str">
        <f t="shared" si="2"/>
        <v xml:space="preserve">10º Semestre - </v>
      </c>
      <c r="S223" s="12"/>
      <c r="T223" s="12"/>
      <c r="U223" s="12"/>
      <c r="V223" s="12"/>
      <c r="W223" s="12"/>
      <c r="X223" s="12"/>
      <c r="Y223" s="12"/>
      <c r="Z223" s="12"/>
    </row>
    <row r="224" spans="1:26" ht="14.25" hidden="1" customHeight="1">
      <c r="A224" s="12" t="str">
        <f t="shared" si="0"/>
        <v xml:space="preserve">8º Semestre - </v>
      </c>
      <c r="B224" s="67" t="str">
        <f t="shared" si="1"/>
        <v>Curr2018CEC105</v>
      </c>
      <c r="C224" s="5" t="s">
        <v>31</v>
      </c>
      <c r="D224" s="12" t="s">
        <v>54</v>
      </c>
      <c r="E224" s="12" t="s">
        <v>252</v>
      </c>
      <c r="F224" s="5" t="str">
        <f>VLOOKUP(CONCATENATE($C224,$D224),Curriculos!$A$2:$J$303,5,FALSE)</f>
        <v>OP</v>
      </c>
      <c r="G224" s="5">
        <f>VLOOKUP(CONCATENATE($C224,$D224),Curriculos!$A$2:$J$303,6,FALSE)</f>
        <v>8</v>
      </c>
      <c r="H224" s="5" t="str">
        <f>VLOOKUP(CONCATENATE($C224,$D224),Curriculos!$A$2:$J$303,7,FALSE)</f>
        <v>P</v>
      </c>
      <c r="I224" s="5">
        <f>VLOOKUP(CONCATENATE($C224,$D224),Curriculos!$A$2:$J$303,8,FALSE)</f>
        <v>60</v>
      </c>
      <c r="J224" s="5">
        <f>VLOOKUP(CONCATENATE($C224,$D224),Curriculos!$A$2:$J$303,9,FALSE)</f>
        <v>2</v>
      </c>
      <c r="K224" s="68"/>
      <c r="L224" s="68"/>
      <c r="M224" s="68"/>
      <c r="N224" s="5" t="str">
        <f>VLOOKUP(CONCATENATE($C224,$D224),Curriculos!$A$2:$J$303,10,FALSE)</f>
        <v>DCEC</v>
      </c>
      <c r="O224" s="69"/>
      <c r="P224" s="12" t="e">
        <f>VLOOKUP(O224,Lista_Professores!$A$2:$B$203,2,FALSE)</f>
        <v>#N/A</v>
      </c>
      <c r="Q224" s="70"/>
      <c r="R224" s="12" t="str">
        <f t="shared" si="2"/>
        <v xml:space="preserve">8º Semestre - </v>
      </c>
      <c r="S224" s="12"/>
      <c r="T224" s="12"/>
      <c r="U224" s="12"/>
      <c r="V224" s="12"/>
      <c r="W224" s="12"/>
      <c r="X224" s="12"/>
      <c r="Y224" s="12"/>
      <c r="Z224" s="12"/>
    </row>
    <row r="225" spans="1:26" ht="14.25" customHeight="1">
      <c r="A225" s="12" t="str">
        <f t="shared" si="0"/>
        <v>EM8º Semestre - T02</v>
      </c>
      <c r="B225" s="67" t="str">
        <f t="shared" si="1"/>
        <v>Curr2018CEC105T02</v>
      </c>
      <c r="C225" s="5" t="s">
        <v>31</v>
      </c>
      <c r="D225" s="12" t="s">
        <v>54</v>
      </c>
      <c r="E225" s="12" t="s">
        <v>252</v>
      </c>
      <c r="F225" s="5" t="str">
        <f>VLOOKUP(CONCATENATE($C225,$D225),Curriculos!$A$2:$J$303,5,FALSE)</f>
        <v>OP</v>
      </c>
      <c r="G225" s="5">
        <f>VLOOKUP(CONCATENATE($C225,$D225),Curriculos!$A$2:$J$303,6,FALSE)</f>
        <v>8</v>
      </c>
      <c r="H225" s="5" t="str">
        <f>VLOOKUP(CONCATENATE($C225,$D225),Curriculos!$A$2:$J$303,7,FALSE)</f>
        <v>P</v>
      </c>
      <c r="I225" s="5">
        <f>VLOOKUP(CONCATENATE($C225,$D225),Curriculos!$A$2:$J$303,8,FALSE)</f>
        <v>60</v>
      </c>
      <c r="J225" s="5">
        <f>VLOOKUP(CONCATENATE($C225,$D225),Curriculos!$A$2:$J$303,9,FALSE)</f>
        <v>2</v>
      </c>
      <c r="K225" s="68" t="s">
        <v>29</v>
      </c>
      <c r="L225" s="68"/>
      <c r="M225" s="68" t="s">
        <v>172</v>
      </c>
      <c r="N225" s="5" t="str">
        <f>VLOOKUP(CONCATENATE($C225,$D225),Curriculos!$A$2:$J$303,10,FALSE)</f>
        <v>DCEC</v>
      </c>
      <c r="O225" s="69" t="s">
        <v>347</v>
      </c>
      <c r="P225" s="12" t="str">
        <f>VLOOKUP(O225,Lista_Professores!$A$2:$B$203,2,FALSE)</f>
        <v>Carla Regina</v>
      </c>
      <c r="Q225" s="70">
        <v>1111</v>
      </c>
      <c r="R225" s="12" t="str">
        <f t="shared" si="2"/>
        <v>8º Semestre - T02</v>
      </c>
      <c r="S225" s="12">
        <v>4</v>
      </c>
      <c r="T225" s="12" t="s">
        <v>336</v>
      </c>
      <c r="U225" s="12" t="s">
        <v>362</v>
      </c>
      <c r="V225" s="12"/>
      <c r="W225" s="12"/>
      <c r="X225" s="12"/>
      <c r="Y225" s="12"/>
      <c r="Z225" s="12"/>
    </row>
    <row r="226" spans="1:26" ht="14.25" hidden="1" customHeight="1">
      <c r="A226" s="12" t="str">
        <f t="shared" si="0"/>
        <v xml:space="preserve">9º Semestre - </v>
      </c>
      <c r="B226" s="67" t="str">
        <f t="shared" si="1"/>
        <v>Curr2023MCEC105</v>
      </c>
      <c r="C226" s="5" t="s">
        <v>25</v>
      </c>
      <c r="D226" s="12" t="s">
        <v>54</v>
      </c>
      <c r="E226" s="12" t="str">
        <f>VLOOKUP(CONCATENATE($C226,$D226),Curriculos!$A$2:$J$303,4,FALSE)</f>
        <v>LABORATÓRIO DE PRÁTICA VII</v>
      </c>
      <c r="F226" s="5" t="str">
        <f>VLOOKUP(CONCATENATE($C226,$D226),Curriculos!$A$2:$J$303,5,FALSE)</f>
        <v>OP</v>
      </c>
      <c r="G226" s="5">
        <f>VLOOKUP(CONCATENATE($C226,$D226),Curriculos!$A$2:$J$303,6,FALSE)</f>
        <v>9</v>
      </c>
      <c r="H226" s="5" t="str">
        <f>VLOOKUP(CONCATENATE($C226,$D226),Curriculos!$A$2:$J$303,7,FALSE)</f>
        <v>P</v>
      </c>
      <c r="I226" s="5">
        <f>VLOOKUP(CONCATENATE($C226,$D226),Curriculos!$A$2:$J$303,8,FALSE)</f>
        <v>60</v>
      </c>
      <c r="J226" s="5">
        <f>VLOOKUP(CONCATENATE($C226,$D226),Curriculos!$A$2:$J$303,9,FALSE)</f>
        <v>2</v>
      </c>
      <c r="K226" s="68"/>
      <c r="L226" s="68"/>
      <c r="M226" s="68"/>
      <c r="N226" s="5" t="str">
        <f>VLOOKUP(CONCATENATE($C226,$D226),Curriculos!$A$2:$J$303,10,FALSE)</f>
        <v>DCEC</v>
      </c>
      <c r="O226" s="69"/>
      <c r="P226" s="12" t="e">
        <f>VLOOKUP(O226,Lista_Professores!$A$2:$B$203,2,FALSE)</f>
        <v>#N/A</v>
      </c>
      <c r="Q226" s="70"/>
      <c r="R226" s="12" t="str">
        <f t="shared" si="2"/>
        <v xml:space="preserve">9º Semestre - </v>
      </c>
      <c r="S226" s="12"/>
      <c r="T226" s="12"/>
      <c r="U226" s="12"/>
      <c r="V226" s="12"/>
      <c r="W226" s="12"/>
      <c r="X226" s="12"/>
      <c r="Y226" s="12"/>
      <c r="Z226" s="12"/>
    </row>
    <row r="227" spans="1:26" ht="14.25" hidden="1" customHeight="1">
      <c r="A227" s="12" t="str">
        <f t="shared" si="0"/>
        <v xml:space="preserve">10º Semestre - </v>
      </c>
      <c r="B227" s="67" t="str">
        <f t="shared" si="1"/>
        <v>Curr2023NCEC105</v>
      </c>
      <c r="C227" s="12" t="s">
        <v>22</v>
      </c>
      <c r="D227" s="12" t="s">
        <v>54</v>
      </c>
      <c r="E227" s="12" t="str">
        <f>VLOOKUP(CONCATENATE($C227,$D227),Curriculos!$A$2:$J$303,4,FALSE)</f>
        <v>LABORATÓRIO DE PRÁTICA VII</v>
      </c>
      <c r="F227" s="5" t="str">
        <f>VLOOKUP(CONCATENATE($C227,$D227),Curriculos!$A$2:$J$303,5,FALSE)</f>
        <v>OP</v>
      </c>
      <c r="G227" s="5">
        <f>VLOOKUP(CONCATENATE($C227,$D227),Curriculos!$A$2:$J$303,6,FALSE)</f>
        <v>10</v>
      </c>
      <c r="H227" s="5" t="str">
        <f>VLOOKUP(CONCATENATE($C227,$D227),Curriculos!$A$2:$J$303,7,FALSE)</f>
        <v>T</v>
      </c>
      <c r="I227" s="5">
        <f>VLOOKUP(CONCATENATE($C227,$D227),Curriculos!$A$2:$J$303,8,FALSE)</f>
        <v>60</v>
      </c>
      <c r="J227" s="5">
        <f>VLOOKUP(CONCATENATE($C227,$D227),Curriculos!$A$2:$J$303,9,FALSE)</f>
        <v>2</v>
      </c>
      <c r="K227" s="68"/>
      <c r="L227" s="68"/>
      <c r="M227" s="68"/>
      <c r="N227" s="5" t="str">
        <f>VLOOKUP(CONCATENATE($C227,$D227),Curriculos!$A$2:$J$303,10,FALSE)</f>
        <v>DCEC</v>
      </c>
      <c r="O227" s="69"/>
      <c r="P227" s="12" t="e">
        <f>VLOOKUP(O227,Lista_Professores!$A$2:$B$203,2,FALSE)</f>
        <v>#N/A</v>
      </c>
      <c r="Q227" s="70"/>
      <c r="R227" s="12" t="str">
        <f t="shared" si="2"/>
        <v xml:space="preserve">10º Semestre - </v>
      </c>
      <c r="S227" s="12"/>
      <c r="T227" s="12"/>
      <c r="U227" s="12"/>
      <c r="V227" s="12"/>
      <c r="W227" s="12"/>
      <c r="X227" s="12"/>
      <c r="Y227" s="12"/>
      <c r="Z227" s="12"/>
    </row>
    <row r="228" spans="1:26" ht="14.25" customHeight="1">
      <c r="A228" s="12" t="str">
        <f t="shared" si="0"/>
        <v>AN9º Semestre - T01</v>
      </c>
      <c r="B228" s="67" t="str">
        <f t="shared" si="1"/>
        <v>Curr2018CEC106T01</v>
      </c>
      <c r="C228" s="5" t="s">
        <v>31</v>
      </c>
      <c r="D228" s="12" t="s">
        <v>90</v>
      </c>
      <c r="E228" s="12" t="s">
        <v>307</v>
      </c>
      <c r="F228" s="5" t="str">
        <f>VLOOKUP(CONCATENATE($C228,$D228),Curriculos!$A$2:$J$303,5,FALSE)</f>
        <v>OP</v>
      </c>
      <c r="G228" s="5">
        <f>VLOOKUP(CONCATENATE($C228,$D228),Curriculos!$A$2:$J$303,6,FALSE)</f>
        <v>9</v>
      </c>
      <c r="H228" s="5" t="str">
        <f>VLOOKUP(CONCATENATE($C228,$D228),Curriculos!$A$2:$J$303,7,FALSE)</f>
        <v>P</v>
      </c>
      <c r="I228" s="5">
        <f>VLOOKUP(CONCATENATE($C228,$D228),Curriculos!$A$2:$J$303,8,FALSE)</f>
        <v>60</v>
      </c>
      <c r="J228" s="5">
        <f>VLOOKUP(CONCATENATE($C228,$D228),Curriculos!$A$2:$J$303,9,FALSE)</f>
        <v>2</v>
      </c>
      <c r="K228" s="68" t="s">
        <v>24</v>
      </c>
      <c r="L228" s="68"/>
      <c r="M228" s="68" t="s">
        <v>191</v>
      </c>
      <c r="N228" s="5" t="str">
        <f>VLOOKUP(CONCATENATE($C228,$D228),Curriculos!$A$2:$J$303,10,FALSE)</f>
        <v>DCEC</v>
      </c>
      <c r="O228" s="69" t="s">
        <v>363</v>
      </c>
      <c r="P228" s="12" t="str">
        <f>VLOOKUP(O228,Lista_Professores!$A$2:$B$203,2,FALSE)</f>
        <v>Sócrates Guzman</v>
      </c>
      <c r="Q228" s="70">
        <v>1111</v>
      </c>
      <c r="R228" s="12" t="str">
        <f t="shared" si="2"/>
        <v>9º Semestre - T01</v>
      </c>
      <c r="S228" s="12">
        <v>4</v>
      </c>
      <c r="T228" s="12" t="s">
        <v>336</v>
      </c>
      <c r="U228" s="12" t="s">
        <v>374</v>
      </c>
      <c r="V228" s="12"/>
      <c r="W228" s="12"/>
      <c r="X228" s="12"/>
      <c r="Y228" s="12"/>
      <c r="Z228" s="12"/>
    </row>
    <row r="229" spans="1:26" ht="14.25" hidden="1" customHeight="1">
      <c r="A229" s="12" t="str">
        <f t="shared" si="0"/>
        <v xml:space="preserve">9º Semestre - </v>
      </c>
      <c r="B229" s="67" t="str">
        <f t="shared" si="1"/>
        <v>Curr2018CEC106</v>
      </c>
      <c r="C229" s="5" t="s">
        <v>31</v>
      </c>
      <c r="D229" s="12" t="s">
        <v>90</v>
      </c>
      <c r="E229" s="12" t="s">
        <v>307</v>
      </c>
      <c r="F229" s="5" t="str">
        <f>VLOOKUP(CONCATENATE($C229,$D229),Curriculos!$A$2:$J$303,5,FALSE)</f>
        <v>OP</v>
      </c>
      <c r="G229" s="5">
        <f>VLOOKUP(CONCATENATE($C229,$D229),Curriculos!$A$2:$J$303,6,FALSE)</f>
        <v>9</v>
      </c>
      <c r="H229" s="5" t="str">
        <f>VLOOKUP(CONCATENATE($C229,$D229),Curriculos!$A$2:$J$303,7,FALSE)</f>
        <v>P</v>
      </c>
      <c r="I229" s="5">
        <f>VLOOKUP(CONCATENATE($C229,$D229),Curriculos!$A$2:$J$303,8,FALSE)</f>
        <v>60</v>
      </c>
      <c r="J229" s="5">
        <f>VLOOKUP(CONCATENATE($C229,$D229),Curriculos!$A$2:$J$303,9,FALSE)</f>
        <v>2</v>
      </c>
      <c r="K229" s="68"/>
      <c r="L229" s="68"/>
      <c r="M229" s="68"/>
      <c r="N229" s="5" t="str">
        <f>VLOOKUP(CONCATENATE($C229,$D229),Curriculos!$A$2:$J$303,10,FALSE)</f>
        <v>DCEC</v>
      </c>
      <c r="O229" s="69"/>
      <c r="P229" s="12" t="e">
        <f>VLOOKUP(O229,Lista_Professores!$A$2:$B$203,2,FALSE)</f>
        <v>#N/A</v>
      </c>
      <c r="Q229" s="70"/>
      <c r="R229" s="12" t="str">
        <f t="shared" si="2"/>
        <v xml:space="preserve">9º Semestre - </v>
      </c>
      <c r="S229" s="12"/>
      <c r="T229" s="12"/>
      <c r="U229" s="12"/>
      <c r="V229" s="12"/>
      <c r="W229" s="12"/>
      <c r="X229" s="12"/>
      <c r="Y229" s="12"/>
      <c r="Z229" s="12"/>
    </row>
    <row r="230" spans="1:26" ht="14.25" hidden="1" customHeight="1">
      <c r="A230" s="12" t="str">
        <f t="shared" si="0"/>
        <v xml:space="preserve">9º Semestre - </v>
      </c>
      <c r="B230" s="67" t="str">
        <f t="shared" si="1"/>
        <v>Curr2023MCEC106</v>
      </c>
      <c r="C230" s="5" t="s">
        <v>25</v>
      </c>
      <c r="D230" s="12" t="s">
        <v>90</v>
      </c>
      <c r="E230" s="12" t="str">
        <f>VLOOKUP(CONCATENATE($C230,$D230),Curriculos!$A$2:$J$303,4,FALSE)</f>
        <v>LABORATÓRIO DE PRÁTICA VIII</v>
      </c>
      <c r="F230" s="5" t="str">
        <f>VLOOKUP(CONCATENATE($C230,$D230),Curriculos!$A$2:$J$303,5,FALSE)</f>
        <v>OP</v>
      </c>
      <c r="G230" s="5">
        <f>VLOOKUP(CONCATENATE($C230,$D230),Curriculos!$A$2:$J$303,6,FALSE)</f>
        <v>9</v>
      </c>
      <c r="H230" s="5" t="str">
        <f>VLOOKUP(CONCATENATE($C230,$D230),Curriculos!$A$2:$J$303,7,FALSE)</f>
        <v>P</v>
      </c>
      <c r="I230" s="5">
        <f>VLOOKUP(CONCATENATE($C230,$D230),Curriculos!$A$2:$J$303,8,FALSE)</f>
        <v>60</v>
      </c>
      <c r="J230" s="5">
        <f>VLOOKUP(CONCATENATE($C230,$D230),Curriculos!$A$2:$J$303,9,FALSE)</f>
        <v>2</v>
      </c>
      <c r="K230" s="68"/>
      <c r="L230" s="68"/>
      <c r="M230" s="68"/>
      <c r="N230" s="5" t="str">
        <f>VLOOKUP(CONCATENATE($C230,$D230),Curriculos!$A$2:$J$303,10,FALSE)</f>
        <v>DCEC</v>
      </c>
      <c r="O230" s="69"/>
      <c r="P230" s="12" t="e">
        <f>VLOOKUP(O230,Lista_Professores!$A$2:$B$203,2,FALSE)</f>
        <v>#N/A</v>
      </c>
      <c r="Q230" s="70"/>
      <c r="R230" s="12" t="str">
        <f t="shared" si="2"/>
        <v xml:space="preserve">9º Semestre - </v>
      </c>
      <c r="S230" s="12"/>
      <c r="T230" s="12"/>
      <c r="U230" s="12"/>
      <c r="V230" s="12"/>
      <c r="W230" s="12"/>
      <c r="X230" s="12"/>
      <c r="Y230" s="12"/>
      <c r="Z230" s="12"/>
    </row>
    <row r="231" spans="1:26" ht="14.25" hidden="1" customHeight="1">
      <c r="A231" s="12" t="str">
        <f t="shared" si="0"/>
        <v xml:space="preserve">10º Semestre - </v>
      </c>
      <c r="B231" s="67" t="str">
        <f t="shared" si="1"/>
        <v>Curr2023NCEC106</v>
      </c>
      <c r="C231" s="12" t="s">
        <v>22</v>
      </c>
      <c r="D231" s="12" t="s">
        <v>90</v>
      </c>
      <c r="E231" s="12" t="str">
        <f>VLOOKUP(CONCATENATE($C231,$D231),Curriculos!$A$2:$J$303,4,FALSE)</f>
        <v>LABORATÓRIO DE PRÁTICA VIII</v>
      </c>
      <c r="F231" s="5" t="str">
        <f>VLOOKUP(CONCATENATE($C231,$D231),Curriculos!$A$2:$J$303,5,FALSE)</f>
        <v>OP</v>
      </c>
      <c r="G231" s="5">
        <f>VLOOKUP(CONCATENATE($C231,$D231),Curriculos!$A$2:$J$303,6,FALSE)</f>
        <v>10</v>
      </c>
      <c r="H231" s="5" t="str">
        <f>VLOOKUP(CONCATENATE($C231,$D231),Curriculos!$A$2:$J$303,7,FALSE)</f>
        <v>T</v>
      </c>
      <c r="I231" s="5">
        <f>VLOOKUP(CONCATENATE($C231,$D231),Curriculos!$A$2:$J$303,8,FALSE)</f>
        <v>60</v>
      </c>
      <c r="J231" s="5">
        <f>VLOOKUP(CONCATENATE($C231,$D231),Curriculos!$A$2:$J$303,9,FALSE)</f>
        <v>2</v>
      </c>
      <c r="K231" s="68"/>
      <c r="L231" s="68"/>
      <c r="M231" s="68"/>
      <c r="N231" s="5" t="str">
        <f>VLOOKUP(CONCATENATE($C231,$D231),Curriculos!$A$2:$J$303,10,FALSE)</f>
        <v>DCEC</v>
      </c>
      <c r="O231" s="69"/>
      <c r="P231" s="12" t="e">
        <f>VLOOKUP(O231,Lista_Professores!$A$2:$B$203,2,FALSE)</f>
        <v>#N/A</v>
      </c>
      <c r="Q231" s="70"/>
      <c r="R231" s="12" t="str">
        <f t="shared" si="2"/>
        <v xml:space="preserve">10º Semestre - </v>
      </c>
      <c r="S231" s="12"/>
      <c r="T231" s="12"/>
      <c r="U231" s="12"/>
      <c r="V231" s="12"/>
      <c r="W231" s="12"/>
      <c r="X231" s="12"/>
      <c r="Y231" s="12"/>
      <c r="Z231" s="12"/>
    </row>
    <row r="232" spans="1:26" ht="14.25" hidden="1" customHeight="1">
      <c r="A232" s="12" t="str">
        <f t="shared" si="0"/>
        <v xml:space="preserve">8º Semestre - </v>
      </c>
      <c r="B232" s="67" t="str">
        <f t="shared" si="1"/>
        <v>Curr2018CEC107</v>
      </c>
      <c r="C232" s="5" t="s">
        <v>31</v>
      </c>
      <c r="D232" s="12" t="s">
        <v>152</v>
      </c>
      <c r="E232" s="12" t="s">
        <v>321</v>
      </c>
      <c r="F232" s="5" t="str">
        <f>VLOOKUP(CONCATENATE($C232,$D232),Curriculos!$A$2:$J$303,5,FALSE)</f>
        <v>OP</v>
      </c>
      <c r="G232" s="5">
        <f>VLOOKUP(CONCATENATE($C232,$D232),Curriculos!$A$2:$J$303,6,FALSE)</f>
        <v>8</v>
      </c>
      <c r="H232" s="5" t="str">
        <f>VLOOKUP(CONCATENATE($C232,$D232),Curriculos!$A$2:$J$303,7,FALSE)</f>
        <v>T</v>
      </c>
      <c r="I232" s="5">
        <f>VLOOKUP(CONCATENATE($C232,$D232),Curriculos!$A$2:$J$303,8,FALSE)</f>
        <v>60</v>
      </c>
      <c r="J232" s="5">
        <f>VLOOKUP(CONCATENATE($C232,$D232),Curriculos!$A$2:$J$303,9,FALSE)</f>
        <v>4</v>
      </c>
      <c r="K232" s="68"/>
      <c r="L232" s="68"/>
      <c r="M232" s="68"/>
      <c r="N232" s="5" t="str">
        <f>VLOOKUP(CONCATENATE($C232,$D232),Curriculos!$A$2:$J$303,10,FALSE)</f>
        <v>DCEC</v>
      </c>
      <c r="O232" s="69"/>
      <c r="P232" s="12" t="e">
        <f>VLOOKUP(O232,Lista_Professores!$A$2:$B$203,2,FALSE)</f>
        <v>#N/A</v>
      </c>
      <c r="Q232" s="70"/>
      <c r="R232" s="12" t="str">
        <f t="shared" si="2"/>
        <v xml:space="preserve">8º Semestre - </v>
      </c>
      <c r="S232" s="12"/>
      <c r="T232" s="12"/>
      <c r="U232" s="12"/>
      <c r="V232" s="12"/>
      <c r="W232" s="12"/>
      <c r="X232" s="12"/>
      <c r="Y232" s="12"/>
      <c r="Z232" s="12"/>
    </row>
    <row r="233" spans="1:26" ht="14.25" hidden="1" customHeight="1">
      <c r="A233" s="12" t="str">
        <f t="shared" si="0"/>
        <v xml:space="preserve">8º Semestre - </v>
      </c>
      <c r="B233" s="67" t="str">
        <f t="shared" si="1"/>
        <v>Curr2018CEC107</v>
      </c>
      <c r="C233" s="5" t="s">
        <v>31</v>
      </c>
      <c r="D233" s="12" t="s">
        <v>152</v>
      </c>
      <c r="E233" s="12" t="s">
        <v>321</v>
      </c>
      <c r="F233" s="5" t="str">
        <f>VLOOKUP(CONCATENATE($C233,$D233),Curriculos!$A$2:$J$303,5,FALSE)</f>
        <v>OP</v>
      </c>
      <c r="G233" s="5">
        <f>VLOOKUP(CONCATENATE($C233,$D233),Curriculos!$A$2:$J$303,6,FALSE)</f>
        <v>8</v>
      </c>
      <c r="H233" s="5" t="str">
        <f>VLOOKUP(CONCATENATE($C233,$D233),Curriculos!$A$2:$J$303,7,FALSE)</f>
        <v>T</v>
      </c>
      <c r="I233" s="5">
        <f>VLOOKUP(CONCATENATE($C233,$D233),Curriculos!$A$2:$J$303,8,FALSE)</f>
        <v>60</v>
      </c>
      <c r="J233" s="5">
        <f>VLOOKUP(CONCATENATE($C233,$D233),Curriculos!$A$2:$J$303,9,FALSE)</f>
        <v>4</v>
      </c>
      <c r="K233" s="68"/>
      <c r="L233" s="68"/>
      <c r="M233" s="68"/>
      <c r="N233" s="5" t="str">
        <f>VLOOKUP(CONCATENATE($C233,$D233),Curriculos!$A$2:$J$303,10,FALSE)</f>
        <v>DCEC</v>
      </c>
      <c r="O233" s="69"/>
      <c r="P233" s="12" t="e">
        <f>VLOOKUP(O233,Lista_Professores!$A$2:$B$203,2,FALSE)</f>
        <v>#N/A</v>
      </c>
      <c r="Q233" s="70"/>
      <c r="R233" s="12" t="str">
        <f t="shared" si="2"/>
        <v xml:space="preserve">8º Semestre - </v>
      </c>
      <c r="S233" s="12"/>
      <c r="T233" s="12"/>
      <c r="U233" s="12"/>
      <c r="V233" s="12"/>
      <c r="W233" s="12"/>
      <c r="X233" s="12"/>
      <c r="Y233" s="12"/>
      <c r="Z233" s="12"/>
    </row>
    <row r="234" spans="1:26" ht="14.25" hidden="1" customHeight="1">
      <c r="A234" s="12" t="str">
        <f t="shared" si="0"/>
        <v xml:space="preserve">8º Semestre - </v>
      </c>
      <c r="B234" s="67" t="str">
        <f t="shared" si="1"/>
        <v>Curr2023MCEC107</v>
      </c>
      <c r="C234" s="12" t="s">
        <v>25</v>
      </c>
      <c r="D234" s="12" t="s">
        <v>152</v>
      </c>
      <c r="E234" s="12" t="str">
        <f>VLOOKUP(CONCATENATE($C234,$D234),Curriculos!$A$2:$J$303,4,FALSE)</f>
        <v>TÓPICOS ESPECIAIS EM ECONOMIA I</v>
      </c>
      <c r="F234" s="5" t="str">
        <f>VLOOKUP(CONCATENATE($C234,$D234),Curriculos!$A$2:$J$303,5,FALSE)</f>
        <v>OP</v>
      </c>
      <c r="G234" s="5">
        <f>VLOOKUP(CONCATENATE($C234,$D234),Curriculos!$A$2:$J$303,6,FALSE)</f>
        <v>8</v>
      </c>
      <c r="H234" s="5" t="str">
        <f>VLOOKUP(CONCATENATE($C234,$D234),Curriculos!$A$2:$J$303,7,FALSE)</f>
        <v>T</v>
      </c>
      <c r="I234" s="5">
        <f>VLOOKUP(CONCATENATE($C234,$D234),Curriculos!$A$2:$J$303,8,FALSE)</f>
        <v>60</v>
      </c>
      <c r="J234" s="5">
        <f>VLOOKUP(CONCATENATE($C234,$D234),Curriculos!$A$2:$J$303,9,FALSE)</f>
        <v>4</v>
      </c>
      <c r="K234" s="68"/>
      <c r="L234" s="68"/>
      <c r="M234" s="68"/>
      <c r="N234" s="5" t="str">
        <f>VLOOKUP(CONCATENATE($C234,$D234),Curriculos!$A$2:$J$303,10,FALSE)</f>
        <v>DCEC</v>
      </c>
      <c r="O234" s="69"/>
      <c r="P234" s="12" t="e">
        <f>VLOOKUP(O234,Lista_Professores!$A$2:$B$203,2,FALSE)</f>
        <v>#N/A</v>
      </c>
      <c r="Q234" s="70"/>
      <c r="R234" s="12" t="str">
        <f t="shared" si="2"/>
        <v xml:space="preserve">8º Semestre - </v>
      </c>
      <c r="S234" s="12"/>
      <c r="T234" s="12"/>
      <c r="U234" s="12"/>
      <c r="V234" s="12"/>
      <c r="W234" s="12"/>
      <c r="X234" s="12"/>
      <c r="Y234" s="12"/>
      <c r="Z234" s="12"/>
    </row>
    <row r="235" spans="1:26" ht="14.25" hidden="1" customHeight="1">
      <c r="A235" s="12" t="str">
        <f t="shared" si="0"/>
        <v xml:space="preserve">10º Semestre - </v>
      </c>
      <c r="B235" s="67" t="str">
        <f t="shared" si="1"/>
        <v>Curr2023NCEC107</v>
      </c>
      <c r="C235" s="12" t="s">
        <v>22</v>
      </c>
      <c r="D235" s="12" t="s">
        <v>152</v>
      </c>
      <c r="E235" s="12" t="str">
        <f>VLOOKUP(CONCATENATE($C235,$D235),Curriculos!$A$2:$J$303,4,FALSE)</f>
        <v>TÓPICOS ESPECIAIS EM ECONOMIA I</v>
      </c>
      <c r="F235" s="5" t="str">
        <f>VLOOKUP(CONCATENATE($C235,$D235),Curriculos!$A$2:$J$303,5,FALSE)</f>
        <v>OP</v>
      </c>
      <c r="G235" s="5">
        <f>VLOOKUP(CONCATENATE($C235,$D235),Curriculos!$A$2:$J$303,6,FALSE)</f>
        <v>10</v>
      </c>
      <c r="H235" s="5" t="str">
        <f>VLOOKUP(CONCATENATE($C235,$D235),Curriculos!$A$2:$J$303,7,FALSE)</f>
        <v>T</v>
      </c>
      <c r="I235" s="5">
        <f>VLOOKUP(CONCATENATE($C235,$D235),Curriculos!$A$2:$J$303,8,FALSE)</f>
        <v>60</v>
      </c>
      <c r="J235" s="5">
        <f>VLOOKUP(CONCATENATE($C235,$D235),Curriculos!$A$2:$J$303,9,FALSE)</f>
        <v>4</v>
      </c>
      <c r="K235" s="68"/>
      <c r="L235" s="68"/>
      <c r="M235" s="68"/>
      <c r="N235" s="5" t="str">
        <f>VLOOKUP(CONCATENATE($C235,$D235),Curriculos!$A$2:$J$303,10,FALSE)</f>
        <v>DCEC</v>
      </c>
      <c r="O235" s="69"/>
      <c r="P235" s="12" t="e">
        <f>VLOOKUP(O235,Lista_Professores!$A$2:$B$203,2,FALSE)</f>
        <v>#N/A</v>
      </c>
      <c r="Q235" s="70"/>
      <c r="R235" s="12" t="str">
        <f t="shared" si="2"/>
        <v xml:space="preserve">10º Semestre - </v>
      </c>
      <c r="S235" s="12"/>
      <c r="T235" s="12"/>
      <c r="U235" s="12"/>
      <c r="V235" s="12"/>
      <c r="W235" s="12"/>
      <c r="X235" s="12"/>
      <c r="Y235" s="12"/>
      <c r="Z235" s="12"/>
    </row>
    <row r="236" spans="1:26" ht="14.25" hidden="1" customHeight="1">
      <c r="A236" s="12" t="str">
        <f t="shared" si="0"/>
        <v xml:space="preserve">8º Semestre - </v>
      </c>
      <c r="B236" s="67" t="str">
        <f t="shared" si="1"/>
        <v>Curr2018CEC108</v>
      </c>
      <c r="C236" s="5" t="s">
        <v>31</v>
      </c>
      <c r="D236" s="12" t="s">
        <v>153</v>
      </c>
      <c r="E236" s="12" t="s">
        <v>322</v>
      </c>
      <c r="F236" s="5" t="str">
        <f>VLOOKUP(CONCATENATE($C236,$D236),Curriculos!$A$2:$J$303,5,FALSE)</f>
        <v>OP</v>
      </c>
      <c r="G236" s="5">
        <f>VLOOKUP(CONCATENATE($C236,$D236),Curriculos!$A$2:$J$303,6,FALSE)</f>
        <v>8</v>
      </c>
      <c r="H236" s="5" t="str">
        <f>VLOOKUP(CONCATENATE($C236,$D236),Curriculos!$A$2:$J$303,7,FALSE)</f>
        <v>T</v>
      </c>
      <c r="I236" s="5">
        <f>VLOOKUP(CONCATENATE($C236,$D236),Curriculos!$A$2:$J$303,8,FALSE)</f>
        <v>60</v>
      </c>
      <c r="J236" s="5">
        <f>VLOOKUP(CONCATENATE($C236,$D236),Curriculos!$A$2:$J$303,9,FALSE)</f>
        <v>4</v>
      </c>
      <c r="K236" s="68"/>
      <c r="L236" s="68"/>
      <c r="M236" s="68"/>
      <c r="N236" s="5" t="str">
        <f>VLOOKUP(CONCATENATE($C236,$D236),Curriculos!$A$2:$J$303,10,FALSE)</f>
        <v>DCEC</v>
      </c>
      <c r="O236" s="69"/>
      <c r="P236" s="12" t="e">
        <f>VLOOKUP(O236,Lista_Professores!$A$2:$B$203,2,FALSE)</f>
        <v>#N/A</v>
      </c>
      <c r="Q236" s="70"/>
      <c r="R236" s="12" t="str">
        <f t="shared" si="2"/>
        <v xml:space="preserve">8º Semestre - </v>
      </c>
      <c r="S236" s="12"/>
      <c r="T236" s="12"/>
      <c r="U236" s="12"/>
      <c r="V236" s="12"/>
      <c r="W236" s="12"/>
      <c r="X236" s="12"/>
      <c r="Y236" s="12"/>
      <c r="Z236" s="12"/>
    </row>
    <row r="237" spans="1:26" ht="14.25" hidden="1" customHeight="1">
      <c r="A237" s="12" t="str">
        <f t="shared" si="0"/>
        <v xml:space="preserve">8º Semestre - </v>
      </c>
      <c r="B237" s="67" t="str">
        <f t="shared" si="1"/>
        <v>Curr2018CEC108</v>
      </c>
      <c r="C237" s="5" t="s">
        <v>31</v>
      </c>
      <c r="D237" s="12" t="s">
        <v>153</v>
      </c>
      <c r="E237" s="12" t="s">
        <v>322</v>
      </c>
      <c r="F237" s="5" t="str">
        <f>VLOOKUP(CONCATENATE($C237,$D237),Curriculos!$A$2:$J$303,5,FALSE)</f>
        <v>OP</v>
      </c>
      <c r="G237" s="5">
        <f>VLOOKUP(CONCATENATE($C237,$D237),Curriculos!$A$2:$J$303,6,FALSE)</f>
        <v>8</v>
      </c>
      <c r="H237" s="5" t="str">
        <f>VLOOKUP(CONCATENATE($C237,$D237),Curriculos!$A$2:$J$303,7,FALSE)</f>
        <v>T</v>
      </c>
      <c r="I237" s="5">
        <f>VLOOKUP(CONCATENATE($C237,$D237),Curriculos!$A$2:$J$303,8,FALSE)</f>
        <v>60</v>
      </c>
      <c r="J237" s="5">
        <f>VLOOKUP(CONCATENATE($C237,$D237),Curriculos!$A$2:$J$303,9,FALSE)</f>
        <v>4</v>
      </c>
      <c r="K237" s="68"/>
      <c r="L237" s="68"/>
      <c r="M237" s="68"/>
      <c r="N237" s="5" t="str">
        <f>VLOOKUP(CONCATENATE($C237,$D237),Curriculos!$A$2:$J$303,10,FALSE)</f>
        <v>DCEC</v>
      </c>
      <c r="O237" s="69"/>
      <c r="P237" s="12" t="e">
        <f>VLOOKUP(O237,Lista_Professores!$A$2:$B$203,2,FALSE)</f>
        <v>#N/A</v>
      </c>
      <c r="Q237" s="70"/>
      <c r="R237" s="12" t="str">
        <f t="shared" si="2"/>
        <v xml:space="preserve">8º Semestre - </v>
      </c>
      <c r="S237" s="12"/>
      <c r="T237" s="12"/>
      <c r="U237" s="12"/>
      <c r="V237" s="12"/>
      <c r="W237" s="12"/>
      <c r="X237" s="12"/>
      <c r="Y237" s="12"/>
      <c r="Z237" s="12"/>
    </row>
    <row r="238" spans="1:26" ht="14.25" hidden="1" customHeight="1">
      <c r="A238" s="12" t="str">
        <f t="shared" si="0"/>
        <v xml:space="preserve">9º Semestre - </v>
      </c>
      <c r="B238" s="67" t="str">
        <f t="shared" si="1"/>
        <v>Curr2023MCEC108</v>
      </c>
      <c r="C238" s="5" t="s">
        <v>25</v>
      </c>
      <c r="D238" s="12" t="s">
        <v>153</v>
      </c>
      <c r="E238" s="12" t="str">
        <f>VLOOKUP(CONCATENATE($C238,$D238),Curriculos!$A$2:$J$303,4,FALSE)</f>
        <v>TÓPICOS ESPECIAIS EM ECONOMIA II</v>
      </c>
      <c r="F238" s="5" t="str">
        <f>VLOOKUP(CONCATENATE($C238,$D238),Curriculos!$A$2:$J$303,5,FALSE)</f>
        <v>OP</v>
      </c>
      <c r="G238" s="5">
        <f>VLOOKUP(CONCATENATE($C238,$D238),Curriculos!$A$2:$J$303,6,FALSE)</f>
        <v>9</v>
      </c>
      <c r="H238" s="5" t="str">
        <f>VLOOKUP(CONCATENATE($C238,$D238),Curriculos!$A$2:$J$303,7,FALSE)</f>
        <v>T</v>
      </c>
      <c r="I238" s="5">
        <f>VLOOKUP(CONCATENATE($C238,$D238),Curriculos!$A$2:$J$303,8,FALSE)</f>
        <v>60</v>
      </c>
      <c r="J238" s="5">
        <f>VLOOKUP(CONCATENATE($C238,$D238),Curriculos!$A$2:$J$303,9,FALSE)</f>
        <v>4</v>
      </c>
      <c r="K238" s="68"/>
      <c r="L238" s="68"/>
      <c r="M238" s="68"/>
      <c r="N238" s="5" t="str">
        <f>VLOOKUP(CONCATENATE($C238,$D238),Curriculos!$A$2:$J$303,10,FALSE)</f>
        <v>DCEC</v>
      </c>
      <c r="O238" s="69"/>
      <c r="P238" s="12" t="e">
        <f>VLOOKUP(O238,Lista_Professores!$A$2:$B$203,2,FALSE)</f>
        <v>#N/A</v>
      </c>
      <c r="Q238" s="70"/>
      <c r="R238" s="12" t="str">
        <f t="shared" si="2"/>
        <v xml:space="preserve">9º Semestre - </v>
      </c>
      <c r="S238" s="12"/>
      <c r="T238" s="12"/>
      <c r="U238" s="12"/>
      <c r="V238" s="12"/>
      <c r="W238" s="12"/>
      <c r="X238" s="12"/>
      <c r="Y238" s="12"/>
      <c r="Z238" s="12"/>
    </row>
    <row r="239" spans="1:26" ht="14.25" hidden="1" customHeight="1">
      <c r="A239" s="12" t="str">
        <f t="shared" si="0"/>
        <v xml:space="preserve">10º Semestre - </v>
      </c>
      <c r="B239" s="67" t="str">
        <f t="shared" si="1"/>
        <v>Curr2023NCEC108</v>
      </c>
      <c r="C239" s="12" t="s">
        <v>22</v>
      </c>
      <c r="D239" s="12" t="s">
        <v>153</v>
      </c>
      <c r="E239" s="12" t="str">
        <f>VLOOKUP(CONCATENATE($C239,$D239),Curriculos!$A$2:$J$303,4,FALSE)</f>
        <v>TÓPICOS ESPECIAIS EM ECONOMIA II</v>
      </c>
      <c r="F239" s="5" t="str">
        <f>VLOOKUP(CONCATENATE($C239,$D239),Curriculos!$A$2:$J$303,5,FALSE)</f>
        <v>OP</v>
      </c>
      <c r="G239" s="5">
        <f>VLOOKUP(CONCATENATE($C239,$D239),Curriculos!$A$2:$J$303,6,FALSE)</f>
        <v>10</v>
      </c>
      <c r="H239" s="5" t="str">
        <f>VLOOKUP(CONCATENATE($C239,$D239),Curriculos!$A$2:$J$303,7,FALSE)</f>
        <v>T</v>
      </c>
      <c r="I239" s="5">
        <f>VLOOKUP(CONCATENATE($C239,$D239),Curriculos!$A$2:$J$303,8,FALSE)</f>
        <v>60</v>
      </c>
      <c r="J239" s="5">
        <f>VLOOKUP(CONCATENATE($C239,$D239),Curriculos!$A$2:$J$303,9,FALSE)</f>
        <v>4</v>
      </c>
      <c r="K239" s="68"/>
      <c r="L239" s="68"/>
      <c r="M239" s="68"/>
      <c r="N239" s="5" t="str">
        <f>VLOOKUP(CONCATENATE($C239,$D239),Curriculos!$A$2:$J$303,10,FALSE)</f>
        <v>DCEC</v>
      </c>
      <c r="O239" s="69"/>
      <c r="P239" s="12" t="e">
        <f>VLOOKUP(O239,Lista_Professores!$A$2:$B$203,2,FALSE)</f>
        <v>#N/A</v>
      </c>
      <c r="Q239" s="70"/>
      <c r="R239" s="12" t="str">
        <f t="shared" si="2"/>
        <v xml:space="preserve">10º Semestre - </v>
      </c>
      <c r="S239" s="12"/>
      <c r="T239" s="12"/>
      <c r="U239" s="12"/>
      <c r="V239" s="12"/>
      <c r="W239" s="12"/>
      <c r="X239" s="12"/>
      <c r="Y239" s="12"/>
      <c r="Z239" s="12"/>
    </row>
    <row r="240" spans="1:26" ht="14.25" hidden="1" customHeight="1">
      <c r="A240" s="12" t="str">
        <f t="shared" si="0"/>
        <v xml:space="preserve">8º Semestre - </v>
      </c>
      <c r="B240" s="67" t="str">
        <f t="shared" si="1"/>
        <v>Curr2018CEC109</v>
      </c>
      <c r="C240" s="5" t="s">
        <v>31</v>
      </c>
      <c r="D240" s="12" t="s">
        <v>37</v>
      </c>
      <c r="E240" s="12" t="s">
        <v>257</v>
      </c>
      <c r="F240" s="5" t="str">
        <f>VLOOKUP(CONCATENATE($C240,$D240),Curriculos!$A$2:$J$303,5,FALSE)</f>
        <v>OP</v>
      </c>
      <c r="G240" s="5">
        <f>VLOOKUP(CONCATENATE($C240,$D240),Curriculos!$A$2:$J$303,6,FALSE)</f>
        <v>8</v>
      </c>
      <c r="H240" s="5" t="str">
        <f>VLOOKUP(CONCATENATE($C240,$D240),Curriculos!$A$2:$J$303,7,FALSE)</f>
        <v>T</v>
      </c>
      <c r="I240" s="5">
        <f>VLOOKUP(CONCATENATE($C240,$D240),Curriculos!$A$2:$J$303,8,FALSE)</f>
        <v>60</v>
      </c>
      <c r="J240" s="5">
        <f>VLOOKUP(CONCATENATE($C240,$D240),Curriculos!$A$2:$J$303,9,FALSE)</f>
        <v>4</v>
      </c>
      <c r="K240" s="68"/>
      <c r="L240" s="68"/>
      <c r="M240" s="68"/>
      <c r="N240" s="5" t="str">
        <f>VLOOKUP(CONCATENATE($C240,$D240),Curriculos!$A$2:$J$303,10,FALSE)</f>
        <v>DCEC</v>
      </c>
      <c r="O240" s="69"/>
      <c r="P240" s="12" t="e">
        <f>VLOOKUP(O240,Lista_Professores!$A$2:$B$203,2,FALSE)</f>
        <v>#N/A</v>
      </c>
      <c r="Q240" s="70"/>
      <c r="R240" s="12" t="str">
        <f t="shared" si="2"/>
        <v xml:space="preserve">8º Semestre - </v>
      </c>
      <c r="S240" s="12"/>
      <c r="T240" s="12"/>
      <c r="U240" s="12"/>
      <c r="V240" s="12"/>
      <c r="W240" s="12"/>
      <c r="X240" s="12"/>
      <c r="Y240" s="12"/>
      <c r="Z240" s="12"/>
    </row>
    <row r="241" spans="1:26" ht="14.25" customHeight="1">
      <c r="A241" s="12" t="str">
        <f t="shared" si="0"/>
        <v>CN8º Semestre - T01</v>
      </c>
      <c r="B241" s="67" t="str">
        <f t="shared" si="1"/>
        <v>Curr2018CEC109T01</v>
      </c>
      <c r="C241" s="5" t="s">
        <v>31</v>
      </c>
      <c r="D241" s="12" t="s">
        <v>37</v>
      </c>
      <c r="E241" s="12" t="s">
        <v>257</v>
      </c>
      <c r="F241" s="5" t="str">
        <f>VLOOKUP(CONCATENATE($C241,$D241),Curriculos!$A$2:$J$303,5,FALSE)</f>
        <v>OP</v>
      </c>
      <c r="G241" s="5">
        <f>VLOOKUP(CONCATENATE($C241,$D241),Curriculos!$A$2:$J$303,6,FALSE)</f>
        <v>8</v>
      </c>
      <c r="H241" s="5" t="str">
        <f>VLOOKUP(CONCATENATE($C241,$D241),Curriculos!$A$2:$J$303,7,FALSE)</f>
        <v>T</v>
      </c>
      <c r="I241" s="5">
        <f>VLOOKUP(CONCATENATE($C241,$D241),Curriculos!$A$2:$J$303,8,FALSE)</f>
        <v>60</v>
      </c>
      <c r="J241" s="5">
        <f>VLOOKUP(CONCATENATE($C241,$D241),Curriculos!$A$2:$J$303,9,FALSE)</f>
        <v>4</v>
      </c>
      <c r="K241" s="68" t="s">
        <v>24</v>
      </c>
      <c r="L241" s="68"/>
      <c r="M241" s="68" t="s">
        <v>160</v>
      </c>
      <c r="N241" s="5" t="str">
        <f>VLOOKUP(CONCATENATE($C241,$D241),Curriculos!$A$2:$J$303,10,FALSE)</f>
        <v>DCEC</v>
      </c>
      <c r="O241" s="69" t="s">
        <v>368</v>
      </c>
      <c r="P241" s="12" t="str">
        <f>VLOOKUP(O241,Lista_Professores!$A$2:$B$203,2,FALSE)</f>
        <v>Ana Elísia de F. Merelles</v>
      </c>
      <c r="Q241" s="70">
        <v>1107</v>
      </c>
      <c r="R241" s="12" t="str">
        <f t="shared" si="2"/>
        <v>8º Semestre - T01</v>
      </c>
      <c r="S241" s="12">
        <f>I241/15</f>
        <v>4</v>
      </c>
      <c r="T241" s="12" t="s">
        <v>336</v>
      </c>
      <c r="U241" s="12"/>
      <c r="V241" s="12"/>
      <c r="W241" s="12"/>
      <c r="X241" s="12"/>
      <c r="Y241" s="12"/>
      <c r="Z241" s="12"/>
    </row>
    <row r="242" spans="1:26" ht="14.25" hidden="1" customHeight="1">
      <c r="A242" s="12" t="str">
        <f t="shared" si="0"/>
        <v xml:space="preserve">9º Semestre - </v>
      </c>
      <c r="B242" s="67" t="str">
        <f t="shared" si="1"/>
        <v>Curr2023MCEC109</v>
      </c>
      <c r="C242" s="5" t="s">
        <v>25</v>
      </c>
      <c r="D242" s="12" t="s">
        <v>37</v>
      </c>
      <c r="E242" s="12" t="str">
        <f>VLOOKUP(CONCATENATE($C242,$D242),Curriculos!$A$2:$J$303,4,FALSE)</f>
        <v>TÓPICOS ESPECIAIS EM ECONOMIA III</v>
      </c>
      <c r="F242" s="5" t="str">
        <f>VLOOKUP(CONCATENATE($C242,$D242),Curriculos!$A$2:$J$303,5,FALSE)</f>
        <v>OP</v>
      </c>
      <c r="G242" s="5">
        <f>VLOOKUP(CONCATENATE($C242,$D242),Curriculos!$A$2:$J$303,6,FALSE)</f>
        <v>9</v>
      </c>
      <c r="H242" s="5" t="str">
        <f>VLOOKUP(CONCATENATE($C242,$D242),Curriculos!$A$2:$J$303,7,FALSE)</f>
        <v>T</v>
      </c>
      <c r="I242" s="5">
        <f>VLOOKUP(CONCATENATE($C242,$D242),Curriculos!$A$2:$J$303,8,FALSE)</f>
        <v>60</v>
      </c>
      <c r="J242" s="5">
        <f>VLOOKUP(CONCATENATE($C242,$D242),Curriculos!$A$2:$J$303,9,FALSE)</f>
        <v>4</v>
      </c>
      <c r="K242" s="68"/>
      <c r="L242" s="68"/>
      <c r="M242" s="68"/>
      <c r="N242" s="5" t="str">
        <f>VLOOKUP(CONCATENATE($C242,$D242),Curriculos!$A$2:$J$303,10,FALSE)</f>
        <v>DCEC</v>
      </c>
      <c r="O242" s="69"/>
      <c r="P242" s="12" t="e">
        <f>VLOOKUP(O242,Lista_Professores!$A$2:$B$203,2,FALSE)</f>
        <v>#N/A</v>
      </c>
      <c r="Q242" s="70"/>
      <c r="R242" s="12" t="str">
        <f t="shared" si="2"/>
        <v xml:space="preserve">9º Semestre - </v>
      </c>
      <c r="S242" s="12"/>
      <c r="T242" s="12"/>
      <c r="U242" s="12"/>
      <c r="V242" s="12"/>
      <c r="W242" s="12"/>
      <c r="X242" s="12"/>
      <c r="Y242" s="12"/>
      <c r="Z242" s="12"/>
    </row>
    <row r="243" spans="1:26" ht="14.25" hidden="1" customHeight="1">
      <c r="A243" s="12" t="str">
        <f t="shared" si="0"/>
        <v xml:space="preserve">10º Semestre - </v>
      </c>
      <c r="B243" s="67" t="str">
        <f t="shared" si="1"/>
        <v>Curr2023NCEC109</v>
      </c>
      <c r="C243" s="12" t="s">
        <v>22</v>
      </c>
      <c r="D243" s="12" t="s">
        <v>37</v>
      </c>
      <c r="E243" s="12" t="str">
        <f>VLOOKUP(CONCATENATE($C243,$D243),Curriculos!$A$2:$J$303,4,FALSE)</f>
        <v>TÓPICOS ESPECIAIS EM ECONOMIA III</v>
      </c>
      <c r="F243" s="5" t="str">
        <f>VLOOKUP(CONCATENATE($C243,$D243),Curriculos!$A$2:$J$303,5,FALSE)</f>
        <v>OP</v>
      </c>
      <c r="G243" s="5">
        <f>VLOOKUP(CONCATENATE($C243,$D243),Curriculos!$A$2:$J$303,6,FALSE)</f>
        <v>10</v>
      </c>
      <c r="H243" s="5" t="str">
        <f>VLOOKUP(CONCATENATE($C243,$D243),Curriculos!$A$2:$J$303,7,FALSE)</f>
        <v>T</v>
      </c>
      <c r="I243" s="5">
        <f>VLOOKUP(CONCATENATE($C243,$D243),Curriculos!$A$2:$J$303,8,FALSE)</f>
        <v>60</v>
      </c>
      <c r="J243" s="5">
        <f>VLOOKUP(CONCATENATE($C243,$D243),Curriculos!$A$2:$J$303,9,FALSE)</f>
        <v>4</v>
      </c>
      <c r="K243" s="68"/>
      <c r="L243" s="68"/>
      <c r="M243" s="68"/>
      <c r="N243" s="5" t="str">
        <f>VLOOKUP(CONCATENATE($C243,$D243),Curriculos!$A$2:$J$303,10,FALSE)</f>
        <v>DCEC</v>
      </c>
      <c r="O243" s="69"/>
      <c r="P243" s="12" t="e">
        <f>VLOOKUP(O243,Lista_Professores!$A$2:$B$203,2,FALSE)</f>
        <v>#N/A</v>
      </c>
      <c r="Q243" s="70"/>
      <c r="R243" s="12" t="str">
        <f t="shared" si="2"/>
        <v xml:space="preserve">10º Semestre - </v>
      </c>
      <c r="S243" s="12"/>
      <c r="T243" s="12"/>
      <c r="U243" s="12"/>
      <c r="V243" s="12"/>
      <c r="W243" s="12"/>
      <c r="X243" s="12"/>
      <c r="Y243" s="12"/>
      <c r="Z243" s="12"/>
    </row>
    <row r="244" spans="1:26" ht="14.25" hidden="1" customHeight="1">
      <c r="A244" s="12" t="str">
        <f t="shared" si="0"/>
        <v xml:space="preserve">9º Semestre - </v>
      </c>
      <c r="B244" s="67" t="str">
        <f t="shared" si="1"/>
        <v>Curr2018CEC110</v>
      </c>
      <c r="C244" s="5" t="s">
        <v>31</v>
      </c>
      <c r="D244" s="12" t="s">
        <v>91</v>
      </c>
      <c r="E244" s="12" t="s">
        <v>266</v>
      </c>
      <c r="F244" s="5" t="str">
        <f>VLOOKUP(CONCATENATE($C244,$D244),Curriculos!$A$2:$J$303,5,FALSE)</f>
        <v>OP</v>
      </c>
      <c r="G244" s="5">
        <f>VLOOKUP(CONCATENATE($C244,$D244),Curriculos!$A$2:$J$303,6,FALSE)</f>
        <v>9</v>
      </c>
      <c r="H244" s="5" t="str">
        <f>VLOOKUP(CONCATENATE($C244,$D244),Curriculos!$A$2:$J$303,7,FALSE)</f>
        <v>T</v>
      </c>
      <c r="I244" s="5">
        <f>VLOOKUP(CONCATENATE($C244,$D244),Curriculos!$A$2:$J$303,8,FALSE)</f>
        <v>60</v>
      </c>
      <c r="J244" s="5">
        <f>VLOOKUP(CONCATENATE($C244,$D244),Curriculos!$A$2:$J$303,9,FALSE)</f>
        <v>4</v>
      </c>
      <c r="K244" s="68"/>
      <c r="L244" s="68"/>
      <c r="M244" s="68"/>
      <c r="N244" s="5" t="str">
        <f>VLOOKUP(CONCATENATE($C244,$D244),Curriculos!$A$2:$J$303,10,FALSE)</f>
        <v>DCEC</v>
      </c>
      <c r="O244" s="69"/>
      <c r="P244" s="12" t="e">
        <f>VLOOKUP(O244,Lista_Professores!$A$2:$B$203,2,FALSE)</f>
        <v>#N/A</v>
      </c>
      <c r="Q244" s="70"/>
      <c r="R244" s="12" t="str">
        <f t="shared" si="2"/>
        <v xml:space="preserve">9º Semestre - </v>
      </c>
      <c r="S244" s="12">
        <f>I244/15</f>
        <v>4</v>
      </c>
      <c r="T244" s="12"/>
      <c r="U244" s="12"/>
      <c r="V244" s="12"/>
      <c r="W244" s="12"/>
      <c r="X244" s="12"/>
      <c r="Y244" s="12"/>
      <c r="Z244" s="12"/>
    </row>
    <row r="245" spans="1:26" ht="14.25" hidden="1" customHeight="1">
      <c r="A245" s="12" t="str">
        <f t="shared" si="0"/>
        <v xml:space="preserve">9º Semestre - </v>
      </c>
      <c r="B245" s="67" t="str">
        <f t="shared" si="1"/>
        <v>Curr2018CEC110</v>
      </c>
      <c r="C245" s="5" t="s">
        <v>31</v>
      </c>
      <c r="D245" s="12" t="s">
        <v>91</v>
      </c>
      <c r="E245" s="12" t="s">
        <v>266</v>
      </c>
      <c r="F245" s="5" t="str">
        <f>VLOOKUP(CONCATENATE($C245,$D245),Curriculos!$A$2:$J$303,5,FALSE)</f>
        <v>OP</v>
      </c>
      <c r="G245" s="5">
        <f>VLOOKUP(CONCATENATE($C245,$D245),Curriculos!$A$2:$J$303,6,FALSE)</f>
        <v>9</v>
      </c>
      <c r="H245" s="5" t="str">
        <f>VLOOKUP(CONCATENATE($C245,$D245),Curriculos!$A$2:$J$303,7,FALSE)</f>
        <v>T</v>
      </c>
      <c r="I245" s="5">
        <f>VLOOKUP(CONCATENATE($C245,$D245),Curriculos!$A$2:$J$303,8,FALSE)</f>
        <v>60</v>
      </c>
      <c r="J245" s="5">
        <f>VLOOKUP(CONCATENATE($C245,$D245),Curriculos!$A$2:$J$303,9,FALSE)</f>
        <v>4</v>
      </c>
      <c r="K245" s="68"/>
      <c r="L245" s="68"/>
      <c r="M245" s="68"/>
      <c r="N245" s="5" t="str">
        <f>VLOOKUP(CONCATENATE($C245,$D245),Curriculos!$A$2:$J$303,10,FALSE)</f>
        <v>DCEC</v>
      </c>
      <c r="O245" s="69"/>
      <c r="P245" s="12" t="e">
        <f>VLOOKUP(O245,Lista_Professores!$A$2:$B$203,2,FALSE)</f>
        <v>#N/A</v>
      </c>
      <c r="Q245" s="70"/>
      <c r="R245" s="12" t="str">
        <f t="shared" si="2"/>
        <v xml:space="preserve">9º Semestre - </v>
      </c>
      <c r="S245" s="12"/>
      <c r="T245" s="12"/>
      <c r="U245" s="12"/>
      <c r="V245" s="12"/>
      <c r="W245" s="12"/>
      <c r="X245" s="12"/>
      <c r="Y245" s="12"/>
      <c r="Z245" s="12"/>
    </row>
    <row r="246" spans="1:26" ht="14.25" hidden="1" customHeight="1">
      <c r="A246" s="12" t="str">
        <f t="shared" si="0"/>
        <v xml:space="preserve">9º Semestre - </v>
      </c>
      <c r="B246" s="67" t="str">
        <f t="shared" si="1"/>
        <v>Curr2023MCEC110</v>
      </c>
      <c r="C246" s="5" t="s">
        <v>25</v>
      </c>
      <c r="D246" s="12" t="s">
        <v>91</v>
      </c>
      <c r="E246" s="12" t="str">
        <f>VLOOKUP(CONCATENATE($C246,$D246),Curriculos!$A$2:$J$303,4,FALSE)</f>
        <v>TÓPICOS ESPECIAIS EM ECONOMIA IV</v>
      </c>
      <c r="F246" s="5" t="str">
        <f>VLOOKUP(CONCATENATE($C246,$D246),Curriculos!$A$2:$J$303,5,FALSE)</f>
        <v>OP</v>
      </c>
      <c r="G246" s="5">
        <f>VLOOKUP(CONCATENATE($C246,$D246),Curriculos!$A$2:$J$303,6,FALSE)</f>
        <v>9</v>
      </c>
      <c r="H246" s="5" t="str">
        <f>VLOOKUP(CONCATENATE($C246,$D246),Curriculos!$A$2:$J$303,7,FALSE)</f>
        <v>T</v>
      </c>
      <c r="I246" s="5">
        <f>VLOOKUP(CONCATENATE($C246,$D246),Curriculos!$A$2:$J$303,8,FALSE)</f>
        <v>60</v>
      </c>
      <c r="J246" s="5">
        <f>VLOOKUP(CONCATENATE($C246,$D246),Curriculos!$A$2:$J$303,9,FALSE)</f>
        <v>4</v>
      </c>
      <c r="K246" s="68"/>
      <c r="L246" s="68"/>
      <c r="M246" s="68"/>
      <c r="N246" s="5" t="str">
        <f>VLOOKUP(CONCATENATE($C246,$D246),Curriculos!$A$2:$J$303,10,FALSE)</f>
        <v>DCEC</v>
      </c>
      <c r="O246" s="69"/>
      <c r="P246" s="12" t="e">
        <f>VLOOKUP(O246,Lista_Professores!$A$2:$B$203,2,FALSE)</f>
        <v>#N/A</v>
      </c>
      <c r="Q246" s="70"/>
      <c r="R246" s="12" t="str">
        <f t="shared" si="2"/>
        <v xml:space="preserve">9º Semestre - </v>
      </c>
      <c r="S246" s="12"/>
      <c r="T246" s="12"/>
      <c r="U246" s="12"/>
      <c r="V246" s="12"/>
      <c r="W246" s="12"/>
      <c r="X246" s="12"/>
      <c r="Y246" s="12"/>
      <c r="Z246" s="12"/>
    </row>
    <row r="247" spans="1:26" ht="14.25" hidden="1" customHeight="1">
      <c r="A247" s="12" t="str">
        <f t="shared" si="0"/>
        <v xml:space="preserve">10º Semestre - </v>
      </c>
      <c r="B247" s="67" t="str">
        <f t="shared" si="1"/>
        <v>Curr2023NCEC110</v>
      </c>
      <c r="C247" s="12" t="s">
        <v>22</v>
      </c>
      <c r="D247" s="12" t="s">
        <v>91</v>
      </c>
      <c r="E247" s="12" t="str">
        <f>VLOOKUP(CONCATENATE($C247,$D247),Curriculos!$A$2:$J$303,4,FALSE)</f>
        <v>TÓPICOS ESPECIAIS EM ECONOMIA IV</v>
      </c>
      <c r="F247" s="5" t="str">
        <f>VLOOKUP(CONCATENATE($C247,$D247),Curriculos!$A$2:$J$303,5,FALSE)</f>
        <v>OP</v>
      </c>
      <c r="G247" s="5">
        <f>VLOOKUP(CONCATENATE($C247,$D247),Curriculos!$A$2:$J$303,6,FALSE)</f>
        <v>10</v>
      </c>
      <c r="H247" s="5" t="str">
        <f>VLOOKUP(CONCATENATE($C247,$D247),Curriculos!$A$2:$J$303,7,FALSE)</f>
        <v>T</v>
      </c>
      <c r="I247" s="5">
        <f>VLOOKUP(CONCATENATE($C247,$D247),Curriculos!$A$2:$J$303,8,FALSE)</f>
        <v>60</v>
      </c>
      <c r="J247" s="5">
        <f>VLOOKUP(CONCATENATE($C247,$D247),Curriculos!$A$2:$J$303,9,FALSE)</f>
        <v>4</v>
      </c>
      <c r="K247" s="68"/>
      <c r="L247" s="68"/>
      <c r="M247" s="68"/>
      <c r="N247" s="5" t="str">
        <f>VLOOKUP(CONCATENATE($C247,$D247),Curriculos!$A$2:$J$303,10,FALSE)</f>
        <v>DCEC</v>
      </c>
      <c r="O247" s="69"/>
      <c r="P247" s="12" t="e">
        <f>VLOOKUP(O247,Lista_Professores!$A$2:$B$203,2,FALSE)</f>
        <v>#N/A</v>
      </c>
      <c r="Q247" s="70"/>
      <c r="R247" s="12" t="str">
        <f t="shared" si="2"/>
        <v xml:space="preserve">10º Semestre - </v>
      </c>
      <c r="S247" s="12"/>
      <c r="T247" s="12"/>
      <c r="U247" s="12"/>
      <c r="V247" s="12"/>
      <c r="W247" s="12"/>
      <c r="X247" s="12"/>
      <c r="Y247" s="12"/>
      <c r="Z247" s="12"/>
    </row>
    <row r="248" spans="1:26" ht="14.25" customHeight="1">
      <c r="A248" s="12" t="str">
        <f t="shared" si="0"/>
        <v>DM6º Semestre - T04</v>
      </c>
      <c r="B248" s="67" t="str">
        <f t="shared" si="1"/>
        <v>Curr2023MCEC111T04</v>
      </c>
      <c r="C248" s="12" t="s">
        <v>25</v>
      </c>
      <c r="D248" s="12" t="s">
        <v>26</v>
      </c>
      <c r="E248" s="12" t="str">
        <f>VLOOKUP(CONCATENATE($C248,$D248),Curriculos!$A$2:$J$303,4,FALSE)</f>
        <v>PRÁTICA EXTENSIONISTA I</v>
      </c>
      <c r="F248" s="5" t="str">
        <f>VLOOKUP(CONCATENATE($C248,$D248),Curriculos!$A$2:$J$303,5,FALSE)</f>
        <v>OB</v>
      </c>
      <c r="G248" s="73">
        <v>6</v>
      </c>
      <c r="H248" s="5" t="str">
        <f>VLOOKUP(CONCATENATE($C248,$D248),Curriculos!$A$2:$J$303,7,FALSE)</f>
        <v>P</v>
      </c>
      <c r="I248" s="5">
        <f>VLOOKUP(CONCATENATE($C248,$D248),Curriculos!$A$2:$J$303,8,FALSE)</f>
        <v>90</v>
      </c>
      <c r="J248" s="5">
        <f>VLOOKUP(CONCATENATE($C248,$D248),Curriculos!$A$2:$J$303,9,FALSE)</f>
        <v>3</v>
      </c>
      <c r="K248" s="68" t="s">
        <v>27</v>
      </c>
      <c r="L248" s="68" t="s">
        <v>375</v>
      </c>
      <c r="M248" s="68" t="s">
        <v>182</v>
      </c>
      <c r="N248" s="5" t="str">
        <f>VLOOKUP(CONCATENATE($C248,$D248),Curriculos!$A$2:$J$303,10,FALSE)</f>
        <v>DCEC</v>
      </c>
      <c r="O248" s="69" t="s">
        <v>359</v>
      </c>
      <c r="P248" s="12" t="str">
        <f>VLOOKUP(O248,Lista_Professores!$A$2:$B$203,2,FALSE)</f>
        <v>Aline Conceição Souza</v>
      </c>
      <c r="Q248" s="70">
        <v>1107</v>
      </c>
      <c r="R248" s="12" t="str">
        <f t="shared" si="2"/>
        <v>6º Semestre - T04</v>
      </c>
      <c r="S248" s="12">
        <f t="shared" ref="S248:S251" si="12">I248/15</f>
        <v>6</v>
      </c>
      <c r="T248" s="12" t="s">
        <v>336</v>
      </c>
      <c r="U248" s="12"/>
      <c r="V248" s="12"/>
      <c r="W248" s="12"/>
      <c r="X248" s="12"/>
      <c r="Y248" s="12"/>
      <c r="Z248" s="12"/>
    </row>
    <row r="249" spans="1:26" ht="14.25" customHeight="1">
      <c r="A249" s="12" t="str">
        <f t="shared" si="0"/>
        <v>DM6º Semestre - T08</v>
      </c>
      <c r="B249" s="67" t="str">
        <f t="shared" si="1"/>
        <v>Curr2023MCEC111T08</v>
      </c>
      <c r="C249" s="12" t="s">
        <v>25</v>
      </c>
      <c r="D249" s="12" t="s">
        <v>26</v>
      </c>
      <c r="E249" s="12" t="str">
        <f>VLOOKUP(CONCATENATE($C249,$D249),Curriculos!$A$2:$J$303,4,FALSE)</f>
        <v>PRÁTICA EXTENSIONISTA I</v>
      </c>
      <c r="F249" s="5" t="str">
        <f>VLOOKUP(CONCATENATE($C249,$D249),Curriculos!$A$2:$J$303,5,FALSE)</f>
        <v>OB</v>
      </c>
      <c r="G249" s="73">
        <v>6</v>
      </c>
      <c r="H249" s="5" t="str">
        <f>VLOOKUP(CONCATENATE($C249,$D249),Curriculos!$A$2:$J$303,7,FALSE)</f>
        <v>P</v>
      </c>
      <c r="I249" s="5">
        <f>VLOOKUP(CONCATENATE($C249,$D249),Curriculos!$A$2:$J$303,8,FALSE)</f>
        <v>90</v>
      </c>
      <c r="J249" s="5">
        <f>VLOOKUP(CONCATENATE($C249,$D249),Curriculos!$A$2:$J$303,9,FALSE)</f>
        <v>3</v>
      </c>
      <c r="K249" s="68" t="s">
        <v>52</v>
      </c>
      <c r="L249" s="68" t="s">
        <v>375</v>
      </c>
      <c r="M249" s="68" t="s">
        <v>182</v>
      </c>
      <c r="N249" s="5" t="str">
        <f>VLOOKUP(CONCATENATE($C249,$D249),Curriculos!$A$2:$J$303,10,FALSE)</f>
        <v>DCEC</v>
      </c>
      <c r="O249" s="69" t="s">
        <v>376</v>
      </c>
      <c r="P249" s="12" t="str">
        <f>VLOOKUP(O249,Lista_Professores!$A$2:$B$203,2,FALSE)</f>
        <v>Aniran Lins Calvalcante</v>
      </c>
      <c r="Q249" s="70">
        <v>1107</v>
      </c>
      <c r="R249" s="12" t="str">
        <f t="shared" si="2"/>
        <v>6º Semestre - T08</v>
      </c>
      <c r="S249" s="12">
        <f t="shared" si="12"/>
        <v>6</v>
      </c>
      <c r="T249" s="12" t="s">
        <v>336</v>
      </c>
      <c r="U249" s="12"/>
      <c r="V249" s="12"/>
      <c r="W249" s="12"/>
      <c r="X249" s="12"/>
      <c r="Y249" s="12"/>
      <c r="Z249" s="12"/>
    </row>
    <row r="250" spans="1:26" ht="14.25" customHeight="1">
      <c r="A250" s="12" t="str">
        <f t="shared" si="0"/>
        <v>DM6º Semestre - T02</v>
      </c>
      <c r="B250" s="67" t="str">
        <f t="shared" si="1"/>
        <v>Curr2023MCEC111T02</v>
      </c>
      <c r="C250" s="12" t="s">
        <v>25</v>
      </c>
      <c r="D250" s="12" t="s">
        <v>26</v>
      </c>
      <c r="E250" s="12" t="str">
        <f>VLOOKUP(CONCATENATE($C250,$D250),Curriculos!$A$2:$J$303,4,FALSE)</f>
        <v>PRÁTICA EXTENSIONISTA I</v>
      </c>
      <c r="F250" s="5" t="str">
        <f>VLOOKUP(CONCATENATE($C250,$D250),Curriculos!$A$2:$J$303,5,FALSE)</f>
        <v>OB</v>
      </c>
      <c r="G250" s="73">
        <v>6</v>
      </c>
      <c r="H250" s="5" t="str">
        <f>VLOOKUP(CONCATENATE($C250,$D250),Curriculos!$A$2:$J$303,7,FALSE)</f>
        <v>P</v>
      </c>
      <c r="I250" s="5">
        <f>VLOOKUP(CONCATENATE($C250,$D250),Curriculos!$A$2:$J$303,8,FALSE)</f>
        <v>90</v>
      </c>
      <c r="J250" s="5">
        <f>VLOOKUP(CONCATENATE($C250,$D250),Curriculos!$A$2:$J$303,9,FALSE)</f>
        <v>3</v>
      </c>
      <c r="K250" s="68" t="s">
        <v>29</v>
      </c>
      <c r="L250" s="68" t="s">
        <v>375</v>
      </c>
      <c r="M250" s="68" t="s">
        <v>182</v>
      </c>
      <c r="N250" s="5" t="str">
        <f>VLOOKUP(CONCATENATE($C250,$D250),Curriculos!$A$2:$J$303,10,FALSE)</f>
        <v>DCEC</v>
      </c>
      <c r="O250" s="69" t="s">
        <v>369</v>
      </c>
      <c r="P250" s="12" t="str">
        <f>VLOOKUP(O250,Lista_Professores!$A$2:$B$203,2,FALSE)</f>
        <v>Omar Santos Costa</v>
      </c>
      <c r="Q250" s="70">
        <v>1108</v>
      </c>
      <c r="R250" s="12" t="str">
        <f t="shared" si="2"/>
        <v>6º Semestre - T02</v>
      </c>
      <c r="S250" s="12">
        <f t="shared" si="12"/>
        <v>6</v>
      </c>
      <c r="T250" s="12" t="s">
        <v>336</v>
      </c>
      <c r="U250" s="12" t="s">
        <v>377</v>
      </c>
      <c r="V250" s="12"/>
      <c r="W250" s="12"/>
      <c r="X250" s="12"/>
      <c r="Y250" s="12"/>
      <c r="Z250" s="12"/>
    </row>
    <row r="251" spans="1:26" ht="14.25" customHeight="1">
      <c r="A251" s="12" t="str">
        <f t="shared" si="0"/>
        <v>DM6º Semestre - T06</v>
      </c>
      <c r="B251" s="67" t="str">
        <f t="shared" si="1"/>
        <v>Curr2023MCEC111T06</v>
      </c>
      <c r="C251" s="12" t="s">
        <v>25</v>
      </c>
      <c r="D251" s="12" t="s">
        <v>26</v>
      </c>
      <c r="E251" s="12" t="str">
        <f>VLOOKUP(CONCATENATE($C251,$D251),Curriculos!$A$2:$J$303,4,FALSE)</f>
        <v>PRÁTICA EXTENSIONISTA I</v>
      </c>
      <c r="F251" s="5" t="str">
        <f>VLOOKUP(CONCATENATE($C251,$D251),Curriculos!$A$2:$J$303,5,FALSE)</f>
        <v>OB</v>
      </c>
      <c r="G251" s="73">
        <v>6</v>
      </c>
      <c r="H251" s="5" t="str">
        <f>VLOOKUP(CONCATENATE($C251,$D251),Curriculos!$A$2:$J$303,7,FALSE)</f>
        <v>P</v>
      </c>
      <c r="I251" s="5">
        <f>VLOOKUP(CONCATENATE($C251,$D251),Curriculos!$A$2:$J$303,8,FALSE)</f>
        <v>90</v>
      </c>
      <c r="J251" s="5">
        <f>VLOOKUP(CONCATENATE($C251,$D251),Curriculos!$A$2:$J$303,9,FALSE)</f>
        <v>3</v>
      </c>
      <c r="K251" s="68" t="s">
        <v>57</v>
      </c>
      <c r="L251" s="68" t="s">
        <v>375</v>
      </c>
      <c r="M251" s="68" t="s">
        <v>182</v>
      </c>
      <c r="N251" s="5" t="str">
        <f>VLOOKUP(CONCATENATE($C251,$D251),Curriculos!$A$2:$J$303,10,FALSE)</f>
        <v>DCEC</v>
      </c>
      <c r="O251" s="69" t="s">
        <v>378</v>
      </c>
      <c r="P251" s="12" t="str">
        <f>VLOOKUP(O251,Lista_Professores!$A$2:$B$203,2,FALSE)</f>
        <v>Carlos Henrique L. Borges</v>
      </c>
      <c r="Q251" s="70">
        <v>1108</v>
      </c>
      <c r="R251" s="12" t="str">
        <f t="shared" si="2"/>
        <v>6º Semestre - T06</v>
      </c>
      <c r="S251" s="12">
        <f t="shared" si="12"/>
        <v>6</v>
      </c>
      <c r="T251" s="12" t="s">
        <v>336</v>
      </c>
      <c r="U251" s="12" t="s">
        <v>379</v>
      </c>
      <c r="V251" s="12"/>
      <c r="W251" s="12"/>
      <c r="X251" s="12"/>
      <c r="Y251" s="12"/>
      <c r="Z251" s="12"/>
    </row>
    <row r="252" spans="1:26" ht="14.25" hidden="1" customHeight="1">
      <c r="A252" s="12" t="str">
        <f t="shared" si="0"/>
        <v xml:space="preserve">7º Semestre - </v>
      </c>
      <c r="B252" s="67" t="str">
        <f t="shared" si="1"/>
        <v>Curr2023NCEC111</v>
      </c>
      <c r="C252" s="12" t="s">
        <v>22</v>
      </c>
      <c r="D252" s="12" t="s">
        <v>26</v>
      </c>
      <c r="E252" s="12" t="str">
        <f>VLOOKUP(CONCATENATE($C252,$D252),Curriculos!$A$2:$J$303,4,FALSE)</f>
        <v>PRÁTICA EXTENSIONISTA I</v>
      </c>
      <c r="F252" s="5" t="str">
        <f>VLOOKUP(CONCATENATE($C252,$D252),Curriculos!$A$2:$J$303,5,FALSE)</f>
        <v>OB</v>
      </c>
      <c r="G252" s="5">
        <f>VLOOKUP(CONCATENATE($C252,$D252),Curriculos!$A$2:$J$303,6,FALSE)</f>
        <v>7</v>
      </c>
      <c r="H252" s="5" t="str">
        <f>VLOOKUP(CONCATENATE($C252,$D252),Curriculos!$A$2:$J$303,7,FALSE)</f>
        <v>P</v>
      </c>
      <c r="I252" s="5">
        <f>VLOOKUP(CONCATENATE($C252,$D252),Curriculos!$A$2:$J$303,8,FALSE)</f>
        <v>90</v>
      </c>
      <c r="J252" s="5">
        <f>VLOOKUP(CONCATENATE($C252,$D252),Curriculos!$A$2:$J$303,9,FALSE)</f>
        <v>3</v>
      </c>
      <c r="K252" s="68"/>
      <c r="L252" s="68"/>
      <c r="M252" s="68"/>
      <c r="N252" s="5" t="str">
        <f>VLOOKUP(CONCATENATE($C252,$D252),Curriculos!$A$2:$J$303,10,FALSE)</f>
        <v>DCEC</v>
      </c>
      <c r="O252" s="69"/>
      <c r="P252" s="12" t="e">
        <f>VLOOKUP(O252,Lista_Professores!$A$2:$B$203,2,FALSE)</f>
        <v>#N/A</v>
      </c>
      <c r="Q252" s="70"/>
      <c r="R252" s="12" t="str">
        <f t="shared" si="2"/>
        <v xml:space="preserve">7º Semestre - </v>
      </c>
      <c r="S252" s="12"/>
      <c r="T252" s="12"/>
      <c r="U252" s="12"/>
      <c r="V252" s="12"/>
      <c r="W252" s="12"/>
      <c r="X252" s="12"/>
      <c r="Y252" s="12"/>
      <c r="Z252" s="12"/>
    </row>
    <row r="253" spans="1:26" ht="14.25" hidden="1" customHeight="1">
      <c r="A253" s="12" t="str">
        <f t="shared" si="0"/>
        <v xml:space="preserve">7º Semestre - </v>
      </c>
      <c r="B253" s="67" t="str">
        <f t="shared" si="1"/>
        <v>Curr2023NCEC111</v>
      </c>
      <c r="C253" s="12" t="s">
        <v>22</v>
      </c>
      <c r="D253" s="12" t="s">
        <v>26</v>
      </c>
      <c r="E253" s="12" t="str">
        <f>VLOOKUP(CONCATENATE($C253,$D253),Curriculos!$A$2:$J$303,4,FALSE)</f>
        <v>PRÁTICA EXTENSIONISTA I</v>
      </c>
      <c r="F253" s="5" t="str">
        <f>VLOOKUP(CONCATENATE($C253,$D253),Curriculos!$A$2:$J$303,5,FALSE)</f>
        <v>OB</v>
      </c>
      <c r="G253" s="5">
        <f>VLOOKUP(CONCATENATE($C253,$D253),Curriculos!$A$2:$J$303,6,FALSE)</f>
        <v>7</v>
      </c>
      <c r="H253" s="5" t="str">
        <f>VLOOKUP(CONCATENATE($C253,$D253),Curriculos!$A$2:$J$303,7,FALSE)</f>
        <v>P</v>
      </c>
      <c r="I253" s="5">
        <f>VLOOKUP(CONCATENATE($C253,$D253),Curriculos!$A$2:$J$303,8,FALSE)</f>
        <v>90</v>
      </c>
      <c r="J253" s="5">
        <f>VLOOKUP(CONCATENATE($C253,$D253),Curriculos!$A$2:$J$303,9,FALSE)</f>
        <v>3</v>
      </c>
      <c r="K253" s="68"/>
      <c r="L253" s="68"/>
      <c r="M253" s="68"/>
      <c r="N253" s="5" t="str">
        <f>VLOOKUP(CONCATENATE($C253,$D253),Curriculos!$A$2:$J$303,10,FALSE)</f>
        <v>DCEC</v>
      </c>
      <c r="O253" s="69"/>
      <c r="P253" s="12" t="e">
        <f>VLOOKUP(O253,Lista_Professores!$A$2:$B$203,2,FALSE)</f>
        <v>#N/A</v>
      </c>
      <c r="Q253" s="70"/>
      <c r="R253" s="12" t="str">
        <f t="shared" si="2"/>
        <v xml:space="preserve">7º Semestre - </v>
      </c>
      <c r="S253" s="12"/>
      <c r="T253" s="12"/>
      <c r="U253" s="12"/>
      <c r="V253" s="12"/>
      <c r="W253" s="12"/>
      <c r="X253" s="12"/>
      <c r="Y253" s="12"/>
      <c r="Z253" s="12"/>
    </row>
    <row r="254" spans="1:26" ht="14.25" hidden="1" customHeight="1">
      <c r="A254" s="12" t="str">
        <f t="shared" si="0"/>
        <v xml:space="preserve">6º Semestre - </v>
      </c>
      <c r="B254" s="67" t="str">
        <f t="shared" si="1"/>
        <v>Curr2023MCEC112</v>
      </c>
      <c r="C254" s="12" t="s">
        <v>25</v>
      </c>
      <c r="D254" s="12" t="s">
        <v>146</v>
      </c>
      <c r="E254" s="12" t="str">
        <f>VLOOKUP(CONCATENATE($C254,$D254),Curriculos!$A$2:$J$303,4,FALSE)</f>
        <v>PRÁTICA EXTENSIONISTA II</v>
      </c>
      <c r="F254" s="5" t="str">
        <f>VLOOKUP(CONCATENATE($C254,$D254),Curriculos!$A$2:$J$303,5,FALSE)</f>
        <v>OB</v>
      </c>
      <c r="G254" s="5">
        <f>VLOOKUP(CONCATENATE($C254,$D254),Curriculos!$A$2:$J$303,6,FALSE)</f>
        <v>6</v>
      </c>
      <c r="H254" s="5" t="str">
        <f>VLOOKUP(CONCATENATE($C254,$D254),Curriculos!$A$2:$J$303,7,FALSE)</f>
        <v>P</v>
      </c>
      <c r="I254" s="5">
        <f>VLOOKUP(CONCATENATE($C254,$D254),Curriculos!$A$2:$J$303,8,FALSE)</f>
        <v>90</v>
      </c>
      <c r="J254" s="5">
        <f>VLOOKUP(CONCATENATE($C254,$D254),Curriculos!$A$2:$J$303,9,FALSE)</f>
        <v>3</v>
      </c>
      <c r="K254" s="68"/>
      <c r="L254" s="68"/>
      <c r="M254" s="68"/>
      <c r="N254" s="5" t="str">
        <f>VLOOKUP(CONCATENATE($C254,$D254),Curriculos!$A$2:$J$303,10,FALSE)</f>
        <v>DCEC</v>
      </c>
      <c r="O254" s="69"/>
      <c r="P254" s="12" t="e">
        <f>VLOOKUP(O254,Lista_Professores!$A$2:$B$203,2,FALSE)</f>
        <v>#N/A</v>
      </c>
      <c r="Q254" s="70"/>
      <c r="R254" s="12" t="str">
        <f t="shared" si="2"/>
        <v xml:space="preserve">6º Semestre - </v>
      </c>
      <c r="S254" s="12"/>
      <c r="T254" s="12"/>
      <c r="U254" s="12"/>
      <c r="V254" s="12"/>
      <c r="W254" s="12"/>
      <c r="X254" s="12"/>
      <c r="Y254" s="12"/>
      <c r="Z254" s="12"/>
    </row>
    <row r="255" spans="1:26" ht="14.25" hidden="1" customHeight="1">
      <c r="A255" s="12" t="str">
        <f t="shared" si="0"/>
        <v xml:space="preserve">6º Semestre - </v>
      </c>
      <c r="B255" s="67" t="str">
        <f t="shared" si="1"/>
        <v>Curr2023MCEC112</v>
      </c>
      <c r="C255" s="12" t="s">
        <v>25</v>
      </c>
      <c r="D255" s="12" t="s">
        <v>146</v>
      </c>
      <c r="E255" s="12" t="str">
        <f>VLOOKUP(CONCATENATE($C255,$D255),Curriculos!$A$2:$J$303,4,FALSE)</f>
        <v>PRÁTICA EXTENSIONISTA II</v>
      </c>
      <c r="F255" s="5" t="str">
        <f>VLOOKUP(CONCATENATE($C255,$D255),Curriculos!$A$2:$J$303,5,FALSE)</f>
        <v>OB</v>
      </c>
      <c r="G255" s="5">
        <f>VLOOKUP(CONCATENATE($C255,$D255),Curriculos!$A$2:$J$303,6,FALSE)</f>
        <v>6</v>
      </c>
      <c r="H255" s="5" t="str">
        <f>VLOOKUP(CONCATENATE($C255,$D255),Curriculos!$A$2:$J$303,7,FALSE)</f>
        <v>P</v>
      </c>
      <c r="I255" s="5">
        <f>VLOOKUP(CONCATENATE($C255,$D255),Curriculos!$A$2:$J$303,8,FALSE)</f>
        <v>90</v>
      </c>
      <c r="J255" s="5">
        <f>VLOOKUP(CONCATENATE($C255,$D255),Curriculos!$A$2:$J$303,9,FALSE)</f>
        <v>3</v>
      </c>
      <c r="K255" s="68"/>
      <c r="L255" s="68"/>
      <c r="M255" s="68"/>
      <c r="N255" s="5" t="str">
        <f>VLOOKUP(CONCATENATE($C255,$D255),Curriculos!$A$2:$J$303,10,FALSE)</f>
        <v>DCEC</v>
      </c>
      <c r="O255" s="69"/>
      <c r="P255" s="12" t="e">
        <f>VLOOKUP(O255,Lista_Professores!$A$2:$B$203,2,FALSE)</f>
        <v>#N/A</v>
      </c>
      <c r="Q255" s="70"/>
      <c r="R255" s="12" t="str">
        <f t="shared" si="2"/>
        <v xml:space="preserve">6º Semestre - </v>
      </c>
      <c r="S255" s="12"/>
      <c r="T255" s="12"/>
      <c r="U255" s="12"/>
      <c r="V255" s="12"/>
      <c r="W255" s="12"/>
      <c r="X255" s="12"/>
      <c r="Y255" s="12"/>
      <c r="Z255" s="12"/>
    </row>
    <row r="256" spans="1:26" ht="14.25" hidden="1" customHeight="1">
      <c r="A256" s="12" t="str">
        <f t="shared" si="0"/>
        <v xml:space="preserve">8º Semestre - </v>
      </c>
      <c r="B256" s="67" t="str">
        <f t="shared" si="1"/>
        <v>Curr2023NCEC112</v>
      </c>
      <c r="C256" s="12" t="s">
        <v>22</v>
      </c>
      <c r="D256" s="12" t="s">
        <v>146</v>
      </c>
      <c r="E256" s="12" t="str">
        <f>VLOOKUP(CONCATENATE($C256,$D256),Curriculos!$A$2:$J$303,4,FALSE)</f>
        <v>PRÁTICA EXTENSIONISTA II</v>
      </c>
      <c r="F256" s="5" t="str">
        <f>VLOOKUP(CONCATENATE($C256,$D256),Curriculos!$A$2:$J$303,5,FALSE)</f>
        <v>OB</v>
      </c>
      <c r="G256" s="5">
        <f>VLOOKUP(CONCATENATE($C256,$D256),Curriculos!$A$2:$J$303,6,FALSE)</f>
        <v>8</v>
      </c>
      <c r="H256" s="5" t="str">
        <f>VLOOKUP(CONCATENATE($C256,$D256),Curriculos!$A$2:$J$303,7,FALSE)</f>
        <v>P</v>
      </c>
      <c r="I256" s="5">
        <f>VLOOKUP(CONCATENATE($C256,$D256),Curriculos!$A$2:$J$303,8,FALSE)</f>
        <v>90</v>
      </c>
      <c r="J256" s="5">
        <f>VLOOKUP(CONCATENATE($C256,$D256),Curriculos!$A$2:$J$303,9,FALSE)</f>
        <v>3</v>
      </c>
      <c r="K256" s="68"/>
      <c r="L256" s="68"/>
      <c r="M256" s="68"/>
      <c r="N256" s="5" t="str">
        <f>VLOOKUP(CONCATENATE($C256,$D256),Curriculos!$A$2:$J$303,10,FALSE)</f>
        <v>DCEC</v>
      </c>
      <c r="O256" s="69"/>
      <c r="P256" s="12" t="e">
        <f>VLOOKUP(O256,Lista_Professores!$A$2:$B$203,2,FALSE)</f>
        <v>#N/A</v>
      </c>
      <c r="Q256" s="70"/>
      <c r="R256" s="12" t="str">
        <f t="shared" si="2"/>
        <v xml:space="preserve">8º Semestre - </v>
      </c>
      <c r="S256" s="12"/>
      <c r="T256" s="12"/>
      <c r="U256" s="12"/>
      <c r="V256" s="12"/>
      <c r="W256" s="12"/>
      <c r="X256" s="12"/>
      <c r="Y256" s="12"/>
      <c r="Z256" s="12"/>
    </row>
    <row r="257" spans="1:26" ht="14.25" hidden="1" customHeight="1">
      <c r="A257" s="12" t="str">
        <f t="shared" ref="A257:A352" si="13">CONCATENATE(M257,R257)</f>
        <v xml:space="preserve">8º Semestre - </v>
      </c>
      <c r="B257" s="67" t="str">
        <f t="shared" ref="B257:B352" si="14">CONCATENATE(C257,D257,K257)</f>
        <v>Curr2023NCEC112</v>
      </c>
      <c r="C257" s="12" t="s">
        <v>22</v>
      </c>
      <c r="D257" s="12" t="s">
        <v>146</v>
      </c>
      <c r="E257" s="12" t="str">
        <f>VLOOKUP(CONCATENATE($C257,$D257),Curriculos!$A$2:$J$303,4,FALSE)</f>
        <v>PRÁTICA EXTENSIONISTA II</v>
      </c>
      <c r="F257" s="5" t="str">
        <f>VLOOKUP(CONCATENATE($C257,$D257),Curriculos!$A$2:$J$303,5,FALSE)</f>
        <v>OB</v>
      </c>
      <c r="G257" s="5">
        <f>VLOOKUP(CONCATENATE($C257,$D257),Curriculos!$A$2:$J$303,6,FALSE)</f>
        <v>8</v>
      </c>
      <c r="H257" s="5" t="str">
        <f>VLOOKUP(CONCATENATE($C257,$D257),Curriculos!$A$2:$J$303,7,FALSE)</f>
        <v>P</v>
      </c>
      <c r="I257" s="5">
        <f>VLOOKUP(CONCATENATE($C257,$D257),Curriculos!$A$2:$J$303,8,FALSE)</f>
        <v>90</v>
      </c>
      <c r="J257" s="5">
        <f>VLOOKUP(CONCATENATE($C257,$D257),Curriculos!$A$2:$J$303,9,FALSE)</f>
        <v>3</v>
      </c>
      <c r="K257" s="68"/>
      <c r="L257" s="68"/>
      <c r="M257" s="68"/>
      <c r="N257" s="5" t="str">
        <f>VLOOKUP(CONCATENATE($C257,$D257),Curriculos!$A$2:$J$303,10,FALSE)</f>
        <v>DCEC</v>
      </c>
      <c r="O257" s="69"/>
      <c r="P257" s="12" t="e">
        <f>VLOOKUP(O257,Lista_Professores!$A$2:$B$203,2,FALSE)</f>
        <v>#N/A</v>
      </c>
      <c r="Q257" s="70"/>
      <c r="R257" s="12" t="str">
        <f t="shared" ref="R257:R353" si="15">CONCATENATE(G257,"º"," ","Semestre"," ","-"," ",K257)</f>
        <v xml:space="preserve">8º Semestre - </v>
      </c>
      <c r="S257" s="12"/>
      <c r="T257" s="12"/>
      <c r="U257" s="12"/>
      <c r="V257" s="12"/>
      <c r="W257" s="12"/>
      <c r="X257" s="12"/>
      <c r="Y257" s="12"/>
      <c r="Z257" s="12"/>
    </row>
    <row r="258" spans="1:26" ht="14.25" hidden="1" customHeight="1">
      <c r="A258" s="12" t="str">
        <f t="shared" si="13"/>
        <v xml:space="preserve">7º Semestre - </v>
      </c>
      <c r="B258" s="67" t="str">
        <f t="shared" si="14"/>
        <v>Curr2023MCEC113</v>
      </c>
      <c r="C258" s="12" t="s">
        <v>25</v>
      </c>
      <c r="D258" s="12" t="s">
        <v>147</v>
      </c>
      <c r="E258" s="12" t="str">
        <f>VLOOKUP(CONCATENATE($C258,$D258),Curriculos!$A$2:$J$303,4,FALSE)</f>
        <v>PRÁTICA EXTENSIONISTA III</v>
      </c>
      <c r="F258" s="5" t="str">
        <f>VLOOKUP(CONCATENATE($C258,$D258),Curriculos!$A$2:$J$303,5,FALSE)</f>
        <v>OB</v>
      </c>
      <c r="G258" s="5">
        <f>VLOOKUP(CONCATENATE($C258,$D258),Curriculos!$A$2:$J$303,6,FALSE)</f>
        <v>7</v>
      </c>
      <c r="H258" s="5" t="str">
        <f>VLOOKUP(CONCATENATE($C258,$D258),Curriculos!$A$2:$J$303,7,FALSE)</f>
        <v>P</v>
      </c>
      <c r="I258" s="5">
        <f>VLOOKUP(CONCATENATE($C258,$D258),Curriculos!$A$2:$J$303,8,FALSE)</f>
        <v>90</v>
      </c>
      <c r="J258" s="5">
        <f>VLOOKUP(CONCATENATE($C258,$D258),Curriculos!$A$2:$J$303,9,FALSE)</f>
        <v>3</v>
      </c>
      <c r="K258" s="68"/>
      <c r="L258" s="68"/>
      <c r="M258" s="68"/>
      <c r="N258" s="5" t="str">
        <f>VLOOKUP(CONCATENATE($C258,$D258),Curriculos!$A$2:$J$303,10,FALSE)</f>
        <v>DCEC</v>
      </c>
      <c r="O258" s="69"/>
      <c r="P258" s="12" t="e">
        <f>VLOOKUP(O258,Lista_Professores!$A$2:$B$203,2,FALSE)</f>
        <v>#N/A</v>
      </c>
      <c r="Q258" s="70"/>
      <c r="R258" s="12" t="str">
        <f t="shared" si="15"/>
        <v xml:space="preserve">7º Semestre - </v>
      </c>
      <c r="S258" s="12"/>
      <c r="T258" s="12"/>
      <c r="U258" s="12"/>
      <c r="V258" s="12"/>
      <c r="W258" s="12"/>
      <c r="X258" s="12"/>
      <c r="Y258" s="12"/>
      <c r="Z258" s="12"/>
    </row>
    <row r="259" spans="1:26" ht="14.25" hidden="1" customHeight="1">
      <c r="A259" s="12" t="str">
        <f t="shared" si="13"/>
        <v xml:space="preserve">7º Semestre - </v>
      </c>
      <c r="B259" s="67" t="str">
        <f t="shared" si="14"/>
        <v>Curr2023MCEC113</v>
      </c>
      <c r="C259" s="12" t="s">
        <v>25</v>
      </c>
      <c r="D259" s="12" t="s">
        <v>147</v>
      </c>
      <c r="E259" s="12" t="str">
        <f>VLOOKUP(CONCATENATE($C259,$D259),Curriculos!$A$2:$J$303,4,FALSE)</f>
        <v>PRÁTICA EXTENSIONISTA III</v>
      </c>
      <c r="F259" s="5" t="str">
        <f>VLOOKUP(CONCATENATE($C259,$D259),Curriculos!$A$2:$J$303,5,FALSE)</f>
        <v>OB</v>
      </c>
      <c r="G259" s="5">
        <f>VLOOKUP(CONCATENATE($C259,$D259),Curriculos!$A$2:$J$303,6,FALSE)</f>
        <v>7</v>
      </c>
      <c r="H259" s="5" t="str">
        <f>VLOOKUP(CONCATENATE($C259,$D259),Curriculos!$A$2:$J$303,7,FALSE)</f>
        <v>P</v>
      </c>
      <c r="I259" s="5">
        <f>VLOOKUP(CONCATENATE($C259,$D259),Curriculos!$A$2:$J$303,8,FALSE)</f>
        <v>90</v>
      </c>
      <c r="J259" s="5">
        <f>VLOOKUP(CONCATENATE($C259,$D259),Curriculos!$A$2:$J$303,9,FALSE)</f>
        <v>3</v>
      </c>
      <c r="K259" s="68"/>
      <c r="L259" s="68"/>
      <c r="M259" s="68"/>
      <c r="N259" s="5" t="str">
        <f>VLOOKUP(CONCATENATE($C259,$D259),Curriculos!$A$2:$J$303,10,FALSE)</f>
        <v>DCEC</v>
      </c>
      <c r="O259" s="69"/>
      <c r="P259" s="12" t="e">
        <f>VLOOKUP(O259,Lista_Professores!$A$2:$B$203,2,FALSE)</f>
        <v>#N/A</v>
      </c>
      <c r="Q259" s="70"/>
      <c r="R259" s="12" t="str">
        <f t="shared" si="15"/>
        <v xml:space="preserve">7º Semestre - </v>
      </c>
      <c r="S259" s="12"/>
      <c r="T259" s="12"/>
      <c r="U259" s="12"/>
      <c r="V259" s="12"/>
      <c r="W259" s="12"/>
      <c r="X259" s="12"/>
      <c r="Y259" s="12"/>
      <c r="Z259" s="12"/>
    </row>
    <row r="260" spans="1:26" ht="14.25" hidden="1" customHeight="1">
      <c r="A260" s="12" t="str">
        <f t="shared" si="13"/>
        <v xml:space="preserve">9º Semestre - </v>
      </c>
      <c r="B260" s="67" t="str">
        <f t="shared" si="14"/>
        <v>Curr2023NCEC113</v>
      </c>
      <c r="C260" s="5" t="s">
        <v>22</v>
      </c>
      <c r="D260" s="12" t="s">
        <v>147</v>
      </c>
      <c r="E260" s="12" t="str">
        <f>VLOOKUP(CONCATENATE($C260,$D260),Curriculos!$A$2:$J$303,4,FALSE)</f>
        <v>PRÁTICA EXTENSIONISTA III</v>
      </c>
      <c r="F260" s="5" t="str">
        <f>VLOOKUP(CONCATENATE($C260,$D260),Curriculos!$A$2:$J$303,5,FALSE)</f>
        <v>OB</v>
      </c>
      <c r="G260" s="5">
        <f>VLOOKUP(CONCATENATE($C260,$D260),Curriculos!$A$2:$J$303,6,FALSE)</f>
        <v>9</v>
      </c>
      <c r="H260" s="5" t="str">
        <f>VLOOKUP(CONCATENATE($C260,$D260),Curriculos!$A$2:$J$303,7,FALSE)</f>
        <v>T</v>
      </c>
      <c r="I260" s="5">
        <f>VLOOKUP(CONCATENATE($C260,$D260),Curriculos!$A$2:$J$303,8,FALSE)</f>
        <v>90</v>
      </c>
      <c r="J260" s="5">
        <f>VLOOKUP(CONCATENATE($C260,$D260),Curriculos!$A$2:$J$303,9,FALSE)</f>
        <v>3</v>
      </c>
      <c r="K260" s="68"/>
      <c r="L260" s="68"/>
      <c r="M260" s="68"/>
      <c r="N260" s="5" t="str">
        <f>VLOOKUP(CONCATENATE($C260,$D260),Curriculos!$A$2:$J$303,10,FALSE)</f>
        <v>DCEC</v>
      </c>
      <c r="O260" s="69"/>
      <c r="P260" s="12" t="e">
        <f>VLOOKUP(O260,Lista_Professores!$A$2:$B$203,2,FALSE)</f>
        <v>#N/A</v>
      </c>
      <c r="Q260" s="70"/>
      <c r="R260" s="12" t="str">
        <f t="shared" si="15"/>
        <v xml:space="preserve">9º Semestre - </v>
      </c>
      <c r="S260" s="12"/>
      <c r="T260" s="12"/>
      <c r="U260" s="12"/>
      <c r="V260" s="12"/>
      <c r="W260" s="12"/>
      <c r="X260" s="12"/>
      <c r="Y260" s="12"/>
      <c r="Z260" s="12"/>
    </row>
    <row r="261" spans="1:26" ht="14.25" hidden="1" customHeight="1">
      <c r="A261" s="12" t="str">
        <f t="shared" si="13"/>
        <v xml:space="preserve">9º Semestre - </v>
      </c>
      <c r="B261" s="67" t="str">
        <f t="shared" si="14"/>
        <v>Curr2023NCEC113</v>
      </c>
      <c r="C261" s="5" t="s">
        <v>22</v>
      </c>
      <c r="D261" s="12" t="s">
        <v>147</v>
      </c>
      <c r="E261" s="12" t="str">
        <f>VLOOKUP(CONCATENATE($C261,$D261),Curriculos!$A$2:$J$303,4,FALSE)</f>
        <v>PRÁTICA EXTENSIONISTA III</v>
      </c>
      <c r="F261" s="5" t="str">
        <f>VLOOKUP(CONCATENATE($C261,$D261),Curriculos!$A$2:$J$303,5,FALSE)</f>
        <v>OB</v>
      </c>
      <c r="G261" s="5">
        <f>VLOOKUP(CONCATENATE($C261,$D261),Curriculos!$A$2:$J$303,6,FALSE)</f>
        <v>9</v>
      </c>
      <c r="H261" s="5" t="str">
        <f>VLOOKUP(CONCATENATE($C261,$D261),Curriculos!$A$2:$J$303,7,FALSE)</f>
        <v>T</v>
      </c>
      <c r="I261" s="5">
        <f>VLOOKUP(CONCATENATE($C261,$D261),Curriculos!$A$2:$J$303,8,FALSE)</f>
        <v>90</v>
      </c>
      <c r="J261" s="5">
        <f>VLOOKUP(CONCATENATE($C261,$D261),Curriculos!$A$2:$J$303,9,FALSE)</f>
        <v>3</v>
      </c>
      <c r="K261" s="68"/>
      <c r="L261" s="68"/>
      <c r="M261" s="68"/>
      <c r="N261" s="5" t="str">
        <f>VLOOKUP(CONCATENATE($C261,$D261),Curriculos!$A$2:$J$303,10,FALSE)</f>
        <v>DCEC</v>
      </c>
      <c r="O261" s="69"/>
      <c r="P261" s="12" t="e">
        <f>VLOOKUP(O261,Lista_Professores!$A$2:$B$203,2,FALSE)</f>
        <v>#N/A</v>
      </c>
      <c r="Q261" s="70"/>
      <c r="R261" s="12" t="str">
        <f t="shared" si="15"/>
        <v xml:space="preserve">9º Semestre - </v>
      </c>
      <c r="S261" s="12"/>
      <c r="T261" s="12"/>
      <c r="U261" s="12"/>
      <c r="V261" s="12"/>
      <c r="W261" s="12"/>
      <c r="X261" s="12"/>
      <c r="Y261" s="12"/>
      <c r="Z261" s="12"/>
    </row>
    <row r="262" spans="1:26" ht="14.25" hidden="1" customHeight="1">
      <c r="A262" s="12" t="str">
        <f t="shared" si="13"/>
        <v xml:space="preserve">8º Semestre - </v>
      </c>
      <c r="B262" s="67" t="str">
        <f t="shared" si="14"/>
        <v>Curr2023MCEC114</v>
      </c>
      <c r="C262" s="12" t="s">
        <v>25</v>
      </c>
      <c r="D262" s="12" t="s">
        <v>148</v>
      </c>
      <c r="E262" s="12" t="str">
        <f>VLOOKUP(CONCATENATE($C262,$D262),Curriculos!$A$2:$J$303,4,FALSE)</f>
        <v>PRÁTICA EXTENSIONISTA IV</v>
      </c>
      <c r="F262" s="5" t="str">
        <f>VLOOKUP(CONCATENATE($C262,$D262),Curriculos!$A$2:$J$303,5,FALSE)</f>
        <v>OB</v>
      </c>
      <c r="G262" s="5">
        <f>VLOOKUP(CONCATENATE($C262,$D262),Curriculos!$A$2:$J$303,6,FALSE)</f>
        <v>8</v>
      </c>
      <c r="H262" s="5" t="str">
        <f>VLOOKUP(CONCATENATE($C262,$D262),Curriculos!$A$2:$J$303,7,FALSE)</f>
        <v>P</v>
      </c>
      <c r="I262" s="5">
        <f>VLOOKUP(CONCATENATE($C262,$D262),Curriculos!$A$2:$J$303,8,FALSE)</f>
        <v>90</v>
      </c>
      <c r="J262" s="5">
        <f>VLOOKUP(CONCATENATE($C262,$D262),Curriculos!$A$2:$J$303,9,FALSE)</f>
        <v>3</v>
      </c>
      <c r="K262" s="68"/>
      <c r="L262" s="68"/>
      <c r="M262" s="68"/>
      <c r="N262" s="5" t="str">
        <f>VLOOKUP(CONCATENATE($C262,$D262),Curriculos!$A$2:$J$303,10,FALSE)</f>
        <v>DCEC</v>
      </c>
      <c r="O262" s="69"/>
      <c r="P262" s="12" t="e">
        <f>VLOOKUP(O262,Lista_Professores!$A$2:$B$203,2,FALSE)</f>
        <v>#N/A</v>
      </c>
      <c r="Q262" s="70"/>
      <c r="R262" s="12" t="str">
        <f t="shared" si="15"/>
        <v xml:space="preserve">8º Semestre - </v>
      </c>
      <c r="S262" s="12"/>
      <c r="T262" s="12"/>
      <c r="U262" s="12"/>
      <c r="V262" s="12"/>
      <c r="W262" s="12"/>
      <c r="X262" s="12"/>
      <c r="Y262" s="12"/>
      <c r="Z262" s="12"/>
    </row>
    <row r="263" spans="1:26" ht="14.25" hidden="1" customHeight="1">
      <c r="A263" s="12" t="str">
        <f t="shared" si="13"/>
        <v xml:space="preserve">8º Semestre - </v>
      </c>
      <c r="B263" s="67" t="str">
        <f t="shared" si="14"/>
        <v>Curr2023MCEC114</v>
      </c>
      <c r="C263" s="12" t="s">
        <v>25</v>
      </c>
      <c r="D263" s="12" t="s">
        <v>148</v>
      </c>
      <c r="E263" s="12" t="str">
        <f>VLOOKUP(CONCATENATE($C263,$D263),Curriculos!$A$2:$J$303,4,FALSE)</f>
        <v>PRÁTICA EXTENSIONISTA IV</v>
      </c>
      <c r="F263" s="5" t="str">
        <f>VLOOKUP(CONCATENATE($C263,$D263),Curriculos!$A$2:$J$303,5,FALSE)</f>
        <v>OB</v>
      </c>
      <c r="G263" s="5">
        <f>VLOOKUP(CONCATENATE($C263,$D263),Curriculos!$A$2:$J$303,6,FALSE)</f>
        <v>8</v>
      </c>
      <c r="H263" s="5" t="str">
        <f>VLOOKUP(CONCATENATE($C263,$D263),Curriculos!$A$2:$J$303,7,FALSE)</f>
        <v>P</v>
      </c>
      <c r="I263" s="5">
        <f>VLOOKUP(CONCATENATE($C263,$D263),Curriculos!$A$2:$J$303,8,FALSE)</f>
        <v>90</v>
      </c>
      <c r="J263" s="5">
        <f>VLOOKUP(CONCATENATE($C263,$D263),Curriculos!$A$2:$J$303,9,FALSE)</f>
        <v>3</v>
      </c>
      <c r="K263" s="68"/>
      <c r="L263" s="68"/>
      <c r="M263" s="68"/>
      <c r="N263" s="5" t="str">
        <f>VLOOKUP(CONCATENATE($C263,$D263),Curriculos!$A$2:$J$303,10,FALSE)</f>
        <v>DCEC</v>
      </c>
      <c r="O263" s="69"/>
      <c r="P263" s="12" t="e">
        <f>VLOOKUP(O263,Lista_Professores!$A$2:$B$203,2,FALSE)</f>
        <v>#N/A</v>
      </c>
      <c r="Q263" s="70"/>
      <c r="R263" s="12" t="str">
        <f t="shared" si="15"/>
        <v xml:space="preserve">8º Semestre - </v>
      </c>
      <c r="S263" s="12"/>
      <c r="T263" s="12"/>
      <c r="U263" s="12"/>
      <c r="V263" s="12"/>
      <c r="W263" s="12"/>
      <c r="X263" s="12"/>
      <c r="Y263" s="12"/>
      <c r="Z263" s="12"/>
    </row>
    <row r="264" spans="1:26" ht="14.25" hidden="1" customHeight="1">
      <c r="A264" s="12" t="str">
        <f t="shared" si="13"/>
        <v xml:space="preserve">10º Semestre - </v>
      </c>
      <c r="B264" s="67" t="str">
        <f t="shared" si="14"/>
        <v>Curr2023NCEC114</v>
      </c>
      <c r="C264" s="12" t="s">
        <v>22</v>
      </c>
      <c r="D264" s="12" t="s">
        <v>148</v>
      </c>
      <c r="E264" s="12" t="str">
        <f>VLOOKUP(CONCATENATE($C264,$D264),Curriculos!$A$2:$J$303,4,FALSE)</f>
        <v>PRÁTICA EXTENSIONISTA IV</v>
      </c>
      <c r="F264" s="5" t="str">
        <f>VLOOKUP(CONCATENATE($C264,$D264),Curriculos!$A$2:$J$303,5,FALSE)</f>
        <v>OB</v>
      </c>
      <c r="G264" s="5">
        <f>VLOOKUP(CONCATENATE($C264,$D264),Curriculos!$A$2:$J$303,6,FALSE)</f>
        <v>10</v>
      </c>
      <c r="H264" s="5" t="str">
        <f>VLOOKUP(CONCATENATE($C264,$D264),Curriculos!$A$2:$J$303,7,FALSE)</f>
        <v>T</v>
      </c>
      <c r="I264" s="5">
        <f>VLOOKUP(CONCATENATE($C264,$D264),Curriculos!$A$2:$J$303,8,FALSE)</f>
        <v>90</v>
      </c>
      <c r="J264" s="5">
        <f>VLOOKUP(CONCATENATE($C264,$D264),Curriculos!$A$2:$J$303,9,FALSE)</f>
        <v>3</v>
      </c>
      <c r="K264" s="68"/>
      <c r="L264" s="68"/>
      <c r="M264" s="68"/>
      <c r="N264" s="5" t="str">
        <f>VLOOKUP(CONCATENATE($C264,$D264),Curriculos!$A$2:$J$303,10,FALSE)</f>
        <v>DCEC</v>
      </c>
      <c r="O264" s="69"/>
      <c r="P264" s="12" t="e">
        <f>VLOOKUP(O264,Lista_Professores!$A$2:$B$203,2,FALSE)</f>
        <v>#N/A</v>
      </c>
      <c r="Q264" s="70"/>
      <c r="R264" s="12" t="str">
        <f t="shared" si="15"/>
        <v xml:space="preserve">10º Semestre - </v>
      </c>
      <c r="S264" s="12"/>
      <c r="T264" s="12"/>
      <c r="U264" s="12"/>
      <c r="V264" s="12"/>
      <c r="W264" s="12"/>
      <c r="X264" s="12"/>
      <c r="Y264" s="12"/>
      <c r="Z264" s="12"/>
    </row>
    <row r="265" spans="1:26" ht="14.25" hidden="1" customHeight="1">
      <c r="A265" s="12" t="str">
        <f t="shared" si="13"/>
        <v xml:space="preserve">10º Semestre - </v>
      </c>
      <c r="B265" s="67" t="str">
        <f t="shared" si="14"/>
        <v>Curr2023NCEC114</v>
      </c>
      <c r="C265" s="12" t="s">
        <v>22</v>
      </c>
      <c r="D265" s="12" t="s">
        <v>148</v>
      </c>
      <c r="E265" s="12" t="str">
        <f>VLOOKUP(CONCATENATE($C265,$D265),Curriculos!$A$2:$J$303,4,FALSE)</f>
        <v>PRÁTICA EXTENSIONISTA IV</v>
      </c>
      <c r="F265" s="5" t="str">
        <f>VLOOKUP(CONCATENATE($C265,$D265),Curriculos!$A$2:$J$303,5,FALSE)</f>
        <v>OB</v>
      </c>
      <c r="G265" s="5">
        <f>VLOOKUP(CONCATENATE($C265,$D265),Curriculos!$A$2:$J$303,6,FALSE)</f>
        <v>10</v>
      </c>
      <c r="H265" s="5" t="str">
        <f>VLOOKUP(CONCATENATE($C265,$D265),Curriculos!$A$2:$J$303,7,FALSE)</f>
        <v>T</v>
      </c>
      <c r="I265" s="5">
        <f>VLOOKUP(CONCATENATE($C265,$D265),Curriculos!$A$2:$J$303,8,FALSE)</f>
        <v>90</v>
      </c>
      <c r="J265" s="5">
        <f>VLOOKUP(CONCATENATE($C265,$D265),Curriculos!$A$2:$J$303,9,FALSE)</f>
        <v>3</v>
      </c>
      <c r="K265" s="68"/>
      <c r="L265" s="68"/>
      <c r="M265" s="68"/>
      <c r="N265" s="5" t="str">
        <f>VLOOKUP(CONCATENATE($C265,$D265),Curriculos!$A$2:$J$303,10,FALSE)</f>
        <v>DCEC</v>
      </c>
      <c r="O265" s="69"/>
      <c r="P265" s="12" t="e">
        <f>VLOOKUP(O265,Lista_Professores!$A$2:$B$203,2,FALSE)</f>
        <v>#N/A</v>
      </c>
      <c r="Q265" s="70"/>
      <c r="R265" s="12" t="str">
        <f t="shared" si="15"/>
        <v xml:space="preserve">10º Semestre - </v>
      </c>
      <c r="S265" s="12"/>
      <c r="T265" s="12"/>
      <c r="U265" s="12"/>
      <c r="V265" s="12"/>
      <c r="W265" s="12"/>
      <c r="X265" s="12"/>
      <c r="Y265" s="12"/>
      <c r="Z265" s="12"/>
    </row>
    <row r="266" spans="1:26" ht="14.25" customHeight="1">
      <c r="A266" s="12" t="str">
        <f t="shared" si="13"/>
        <v>AN6º Semestre - T01</v>
      </c>
      <c r="B266" s="67" t="str">
        <f t="shared" si="14"/>
        <v>Curr2023NCEC115T01</v>
      </c>
      <c r="C266" s="5" t="s">
        <v>22</v>
      </c>
      <c r="D266" s="12" t="s">
        <v>85</v>
      </c>
      <c r="E266" s="12" t="s">
        <v>223</v>
      </c>
      <c r="F266" s="5" t="str">
        <f>VLOOKUP(CONCATENATE($C266,$D266),Curriculos!$A$2:$J$303,5,FALSE)</f>
        <v>OP</v>
      </c>
      <c r="G266" s="5">
        <f>VLOOKUP(CONCATENATE($C266,$D266),Curriculos!$A$2:$J$303,6,FALSE)</f>
        <v>6</v>
      </c>
      <c r="H266" s="5" t="str">
        <f>VLOOKUP(CONCATENATE($C266,$D266),Curriculos!$A$2:$J$303,7,FALSE)</f>
        <v>P</v>
      </c>
      <c r="I266" s="5">
        <f>VLOOKUP(CONCATENATE($C266,$D266),Curriculos!$A$2:$J$303,8,FALSE)</f>
        <v>30</v>
      </c>
      <c r="J266" s="5">
        <f>VLOOKUP(CONCATENATE($C266,$D266),Curriculos!$A$2:$J$303,9,FALSE)</f>
        <v>1</v>
      </c>
      <c r="K266" s="68" t="s">
        <v>24</v>
      </c>
      <c r="L266" s="68"/>
      <c r="M266" s="68" t="s">
        <v>191</v>
      </c>
      <c r="N266" s="5" t="str">
        <f>VLOOKUP(CONCATENATE($C266,$D266),Curriculos!$A$2:$J$303,10,FALSE)</f>
        <v>DCEC</v>
      </c>
      <c r="O266" s="69" t="s">
        <v>340</v>
      </c>
      <c r="P266" s="12" t="str">
        <f>VLOOKUP(O266,Lista_Professores!$A$2:$B$203,2,FALSE)</f>
        <v>Pedro Lopes Marinho</v>
      </c>
      <c r="Q266" s="70">
        <v>1104</v>
      </c>
      <c r="R266" s="12" t="str">
        <f t="shared" si="15"/>
        <v>6º Semestre - T01</v>
      </c>
      <c r="S266" s="12">
        <f>I266/15</f>
        <v>2</v>
      </c>
      <c r="T266" s="12" t="s">
        <v>336</v>
      </c>
      <c r="U266" s="12"/>
      <c r="V266" s="12"/>
      <c r="W266" s="12"/>
      <c r="X266" s="12"/>
      <c r="Y266" s="12"/>
      <c r="Z266" s="12"/>
    </row>
    <row r="267" spans="1:26" ht="14.25" hidden="1" customHeight="1">
      <c r="A267" s="12" t="str">
        <f t="shared" si="13"/>
        <v xml:space="preserve">6º Semestre - </v>
      </c>
      <c r="B267" s="67" t="str">
        <f t="shared" si="14"/>
        <v>Curr2023MCEC115</v>
      </c>
      <c r="C267" s="5" t="s">
        <v>25</v>
      </c>
      <c r="D267" s="12" t="s">
        <v>85</v>
      </c>
      <c r="E267" s="12" t="s">
        <v>223</v>
      </c>
      <c r="F267" s="5" t="str">
        <f>VLOOKUP(CONCATENATE($C267,$D267),Curriculos!$A$2:$J$303,5,FALSE)</f>
        <v>OP</v>
      </c>
      <c r="G267" s="5">
        <f>VLOOKUP(CONCATENATE($C267,$D267),Curriculos!$A$2:$J$303,6,FALSE)</f>
        <v>6</v>
      </c>
      <c r="H267" s="5" t="str">
        <f>VLOOKUP(CONCATENATE($C267,$D267),Curriculos!$A$2:$J$303,7,FALSE)</f>
        <v>P</v>
      </c>
      <c r="I267" s="5">
        <f>VLOOKUP(CONCATENATE($C267,$D267),Curriculos!$A$2:$J$303,8,FALSE)</f>
        <v>30</v>
      </c>
      <c r="J267" s="5">
        <f>VLOOKUP(CONCATENATE($C267,$D267),Curriculos!$A$2:$J$303,9,FALSE)</f>
        <v>1</v>
      </c>
      <c r="K267" s="68"/>
      <c r="L267" s="68"/>
      <c r="M267" s="68"/>
      <c r="N267" s="5" t="str">
        <f>VLOOKUP(CONCATENATE($C267,$D267),Curriculos!$A$2:$J$303,10,FALSE)</f>
        <v>DCEC</v>
      </c>
      <c r="O267" s="69"/>
      <c r="P267" s="12" t="e">
        <f>VLOOKUP(O267,Lista_Professores!$A$2:$B$203,2,FALSE)</f>
        <v>#N/A</v>
      </c>
      <c r="Q267" s="70"/>
      <c r="R267" s="12" t="str">
        <f t="shared" si="15"/>
        <v xml:space="preserve">6º Semestre - </v>
      </c>
      <c r="S267" s="12"/>
      <c r="T267" s="12"/>
      <c r="U267" s="12"/>
      <c r="V267" s="12"/>
      <c r="W267" s="12"/>
      <c r="X267" s="12"/>
      <c r="Y267" s="12"/>
      <c r="Z267" s="12"/>
    </row>
    <row r="268" spans="1:26" ht="14.25" customHeight="1">
      <c r="A268" s="12" t="str">
        <f t="shared" si="13"/>
        <v>BN6º Semestre - T01</v>
      </c>
      <c r="B268" s="67" t="str">
        <f t="shared" si="14"/>
        <v>Curr2023NCEC116T01</v>
      </c>
      <c r="C268" s="5" t="s">
        <v>22</v>
      </c>
      <c r="D268" s="12" t="s">
        <v>35</v>
      </c>
      <c r="E268" s="12" t="s">
        <v>226</v>
      </c>
      <c r="F268" s="5" t="str">
        <f>VLOOKUP(CONCATENATE($C268,$D268),Curriculos!$A$2:$J$303,5,FALSE)</f>
        <v>OP</v>
      </c>
      <c r="G268" s="5">
        <f>VLOOKUP(CONCATENATE($C268,$D268),Curriculos!$A$2:$J$303,6,FALSE)</f>
        <v>6</v>
      </c>
      <c r="H268" s="5" t="str">
        <f>VLOOKUP(CONCATENATE($C268,$D268),Curriculos!$A$2:$J$303,7,FALSE)</f>
        <v>P</v>
      </c>
      <c r="I268" s="5">
        <f>VLOOKUP(CONCATENATE($C268,$D268),Curriculos!$A$2:$J$303,8,FALSE)</f>
        <v>30</v>
      </c>
      <c r="J268" s="5">
        <f>VLOOKUP(CONCATENATE($C268,$D268),Curriculos!$A$2:$J$303,9,FALSE)</f>
        <v>1</v>
      </c>
      <c r="K268" s="68" t="s">
        <v>24</v>
      </c>
      <c r="L268" s="69" t="s">
        <v>370</v>
      </c>
      <c r="M268" s="68" t="s">
        <v>188</v>
      </c>
      <c r="N268" s="5" t="str">
        <f>VLOOKUP(CONCATENATE($C268,$D268),Curriculos!$A$2:$J$303,10,FALSE)</f>
        <v>DCEC</v>
      </c>
      <c r="O268" s="69" t="s">
        <v>368</v>
      </c>
      <c r="P268" s="12" t="str">
        <f>VLOOKUP(O268,Lista_Professores!$A$2:$B$203,2,FALSE)</f>
        <v>Ana Elísia de F. Merelles</v>
      </c>
      <c r="Q268" s="70">
        <v>1104</v>
      </c>
      <c r="R268" s="12" t="str">
        <f t="shared" si="15"/>
        <v>6º Semestre - T01</v>
      </c>
      <c r="S268" s="12">
        <f>I268/15</f>
        <v>2</v>
      </c>
      <c r="T268" s="12" t="s">
        <v>336</v>
      </c>
      <c r="U268" s="12"/>
      <c r="V268" s="12"/>
      <c r="W268" s="12"/>
      <c r="X268" s="12"/>
      <c r="Y268" s="12"/>
      <c r="Z268" s="12"/>
    </row>
    <row r="269" spans="1:26" ht="14.25" hidden="1" customHeight="1">
      <c r="A269" s="12" t="str">
        <f t="shared" si="13"/>
        <v xml:space="preserve">6º Semestre - </v>
      </c>
      <c r="B269" s="67" t="str">
        <f t="shared" si="14"/>
        <v>Curr2023MCEC116</v>
      </c>
      <c r="C269" s="5" t="s">
        <v>25</v>
      </c>
      <c r="D269" s="12" t="s">
        <v>35</v>
      </c>
      <c r="E269" s="12" t="s">
        <v>226</v>
      </c>
      <c r="F269" s="5" t="str">
        <f>VLOOKUP(CONCATENATE($C269,$D269),Curriculos!$A$2:$J$303,5,FALSE)</f>
        <v>OP</v>
      </c>
      <c r="G269" s="5">
        <f>VLOOKUP(CONCATENATE($C269,$D269),Curriculos!$A$2:$J$303,6,FALSE)</f>
        <v>6</v>
      </c>
      <c r="H269" s="5" t="str">
        <f>VLOOKUP(CONCATENATE($C269,$D269),Curriculos!$A$2:$J$303,7,FALSE)</f>
        <v>P</v>
      </c>
      <c r="I269" s="5">
        <f>VLOOKUP(CONCATENATE($C269,$D269),Curriculos!$A$2:$J$303,8,FALSE)</f>
        <v>30</v>
      </c>
      <c r="J269" s="5">
        <f>VLOOKUP(CONCATENATE($C269,$D269),Curriculos!$A$2:$J$303,9,FALSE)</f>
        <v>1</v>
      </c>
      <c r="K269" s="68"/>
      <c r="L269" s="68"/>
      <c r="M269" s="68"/>
      <c r="N269" s="5" t="str">
        <f>VLOOKUP(CONCATENATE($C269,$D269),Curriculos!$A$2:$J$303,10,FALSE)</f>
        <v>DCEC</v>
      </c>
      <c r="O269" s="69"/>
      <c r="P269" s="12" t="e">
        <f>VLOOKUP(O269,Lista_Professores!$A$2:$B$203,2,FALSE)</f>
        <v>#N/A</v>
      </c>
      <c r="Q269" s="70"/>
      <c r="R269" s="12" t="str">
        <f t="shared" si="15"/>
        <v xml:space="preserve">6º Semestre - </v>
      </c>
      <c r="S269" s="12"/>
      <c r="T269" s="12"/>
      <c r="U269" s="12"/>
      <c r="V269" s="12"/>
      <c r="W269" s="12"/>
      <c r="X269" s="12"/>
      <c r="Y269" s="12"/>
      <c r="Z269" s="12"/>
    </row>
    <row r="270" spans="1:26" ht="14.25" customHeight="1">
      <c r="A270" s="12" t="str">
        <f t="shared" si="13"/>
        <v>EN6º Semestre - T01</v>
      </c>
      <c r="B270" s="67" t="str">
        <f t="shared" si="14"/>
        <v>Curr2023NCEC117T01</v>
      </c>
      <c r="C270" s="5" t="s">
        <v>22</v>
      </c>
      <c r="D270" s="12" t="s">
        <v>78</v>
      </c>
      <c r="E270" s="12" t="s">
        <v>228</v>
      </c>
      <c r="F270" s="5" t="str">
        <f>VLOOKUP(CONCATENATE($C270,$D270),Curriculos!$A$2:$J$303,5,FALSE)</f>
        <v>OP</v>
      </c>
      <c r="G270" s="5">
        <f>VLOOKUP(CONCATENATE($C270,$D270),Curriculos!$A$2:$J$303,6,FALSE)</f>
        <v>6</v>
      </c>
      <c r="H270" s="5" t="str">
        <f>VLOOKUP(CONCATENATE($C270,$D270),Curriculos!$A$2:$J$303,7,FALSE)</f>
        <v>P</v>
      </c>
      <c r="I270" s="5">
        <f>VLOOKUP(CONCATENATE($C270,$D270),Curriculos!$A$2:$J$303,8,FALSE)</f>
        <v>30</v>
      </c>
      <c r="J270" s="5">
        <f>VLOOKUP(CONCATENATE($C270,$D270),Curriculos!$A$2:$J$303,9,FALSE)</f>
        <v>1</v>
      </c>
      <c r="K270" s="68" t="s">
        <v>24</v>
      </c>
      <c r="L270" s="69" t="s">
        <v>370</v>
      </c>
      <c r="M270" s="68" t="s">
        <v>178</v>
      </c>
      <c r="N270" s="5" t="str">
        <f>VLOOKUP(CONCATENATE($C270,$D270),Curriculos!$A$2:$J$303,10,FALSE)</f>
        <v>DCEC</v>
      </c>
      <c r="O270" s="69" t="s">
        <v>371</v>
      </c>
      <c r="P270" s="12" t="str">
        <f>VLOOKUP(O270,Lista_Professores!$A$2:$B$203,2,FALSE)</f>
        <v>Naisy Silva Soares</v>
      </c>
      <c r="Q270" s="70">
        <v>1104</v>
      </c>
      <c r="R270" s="12" t="str">
        <f t="shared" si="15"/>
        <v>6º Semestre - T01</v>
      </c>
      <c r="S270" s="12">
        <f>I270/15</f>
        <v>2</v>
      </c>
      <c r="T270" s="12" t="s">
        <v>336</v>
      </c>
      <c r="U270" s="12"/>
      <c r="V270" s="12"/>
      <c r="W270" s="12"/>
      <c r="X270" s="12"/>
      <c r="Y270" s="12"/>
      <c r="Z270" s="12"/>
    </row>
    <row r="271" spans="1:26" ht="14.25" hidden="1" customHeight="1">
      <c r="A271" s="12" t="str">
        <f t="shared" si="13"/>
        <v xml:space="preserve">6º Semestre - </v>
      </c>
      <c r="B271" s="67" t="str">
        <f t="shared" si="14"/>
        <v>Curr2023MCEC117</v>
      </c>
      <c r="C271" s="5" t="s">
        <v>25</v>
      </c>
      <c r="D271" s="12" t="s">
        <v>78</v>
      </c>
      <c r="E271" s="12" t="s">
        <v>228</v>
      </c>
      <c r="F271" s="5" t="str">
        <f>VLOOKUP(CONCATENATE($C271,$D271),Curriculos!$A$2:$J$303,5,FALSE)</f>
        <v>OP</v>
      </c>
      <c r="G271" s="5">
        <f>VLOOKUP(CONCATENATE($C271,$D271),Curriculos!$A$2:$J$303,6,FALSE)</f>
        <v>6</v>
      </c>
      <c r="H271" s="5" t="str">
        <f>VLOOKUP(CONCATENATE($C271,$D271),Curriculos!$A$2:$J$303,7,FALSE)</f>
        <v>P</v>
      </c>
      <c r="I271" s="5">
        <f>VLOOKUP(CONCATENATE($C271,$D271),Curriculos!$A$2:$J$303,8,FALSE)</f>
        <v>30</v>
      </c>
      <c r="J271" s="5">
        <f>VLOOKUP(CONCATENATE($C271,$D271),Curriculos!$A$2:$J$303,9,FALSE)</f>
        <v>1</v>
      </c>
      <c r="K271" s="68"/>
      <c r="L271" s="68"/>
      <c r="M271" s="68"/>
      <c r="N271" s="5" t="str">
        <f>VLOOKUP(CONCATENATE($C271,$D271),Curriculos!$A$2:$J$303,10,FALSE)</f>
        <v>DCEC</v>
      </c>
      <c r="O271" s="69"/>
      <c r="P271" s="12" t="e">
        <f>VLOOKUP(O271,Lista_Professores!$A$2:$B$203,2,FALSE)</f>
        <v>#N/A</v>
      </c>
      <c r="Q271" s="70"/>
      <c r="R271" s="12" t="str">
        <f t="shared" si="15"/>
        <v xml:space="preserve">6º Semestre - </v>
      </c>
      <c r="S271" s="12"/>
      <c r="T271" s="12"/>
      <c r="U271" s="12"/>
      <c r="V271" s="12"/>
      <c r="W271" s="12"/>
      <c r="X271" s="12"/>
      <c r="Y271" s="12"/>
      <c r="Z271" s="12"/>
    </row>
    <row r="272" spans="1:26" ht="14.25" customHeight="1">
      <c r="A272" s="12" t="str">
        <f t="shared" si="13"/>
        <v>CN6º Semestre - T01</v>
      </c>
      <c r="B272" s="67" t="str">
        <f t="shared" si="14"/>
        <v>Curr2023NCEC118T01</v>
      </c>
      <c r="C272" s="5" t="s">
        <v>22</v>
      </c>
      <c r="D272" s="12" t="s">
        <v>44</v>
      </c>
      <c r="E272" s="12" t="s">
        <v>231</v>
      </c>
      <c r="F272" s="5" t="str">
        <f>VLOOKUP(CONCATENATE($C272,$D272),Curriculos!$A$2:$J$303,5,FALSE)</f>
        <v>OP</v>
      </c>
      <c r="G272" s="5">
        <f>VLOOKUP(CONCATENATE($C272,$D272),Curriculos!$A$2:$J$303,6,FALSE)</f>
        <v>6</v>
      </c>
      <c r="H272" s="5" t="str">
        <f>VLOOKUP(CONCATENATE($C272,$D272),Curriculos!$A$2:$J$303,7,FALSE)</f>
        <v>P</v>
      </c>
      <c r="I272" s="5">
        <f>VLOOKUP(CONCATENATE($C272,$D272),Curriculos!$A$2:$J$303,8,FALSE)</f>
        <v>30</v>
      </c>
      <c r="J272" s="5">
        <f>VLOOKUP(CONCATENATE($C272,$D272),Curriculos!$A$2:$J$303,9,FALSE)</f>
        <v>1</v>
      </c>
      <c r="K272" s="68" t="s">
        <v>24</v>
      </c>
      <c r="L272" s="69" t="s">
        <v>370</v>
      </c>
      <c r="M272" s="68" t="s">
        <v>160</v>
      </c>
      <c r="N272" s="5" t="str">
        <f>VLOOKUP(CONCATENATE($C272,$D272),Curriculos!$A$2:$J$303,10,FALSE)</f>
        <v>DCEC</v>
      </c>
      <c r="O272" s="69" t="s">
        <v>351</v>
      </c>
      <c r="P272" s="12" t="str">
        <f>VLOOKUP(O272,Lista_Professores!$A$2:$B$203,2,FALSE)</f>
        <v>Andréa da Silva Gomes</v>
      </c>
      <c r="Q272" s="70">
        <v>1104</v>
      </c>
      <c r="R272" s="12" t="str">
        <f t="shared" si="15"/>
        <v>6º Semestre - T01</v>
      </c>
      <c r="S272" s="12">
        <f>I272/15</f>
        <v>2</v>
      </c>
      <c r="T272" s="12" t="s">
        <v>336</v>
      </c>
      <c r="U272" s="12"/>
      <c r="V272" s="12"/>
      <c r="W272" s="12"/>
      <c r="X272" s="12"/>
      <c r="Y272" s="12"/>
      <c r="Z272" s="12"/>
    </row>
    <row r="273" spans="1:26" ht="14.25" hidden="1" customHeight="1">
      <c r="A273" s="12" t="str">
        <f t="shared" si="13"/>
        <v xml:space="preserve">6º Semestre - </v>
      </c>
      <c r="B273" s="67" t="str">
        <f t="shared" si="14"/>
        <v>Curr2023MCEC118</v>
      </c>
      <c r="C273" s="5" t="s">
        <v>25</v>
      </c>
      <c r="D273" s="12" t="s">
        <v>44</v>
      </c>
      <c r="E273" s="12" t="s">
        <v>231</v>
      </c>
      <c r="F273" s="5" t="str">
        <f>VLOOKUP(CONCATENATE($C273,$D273),Curriculos!$A$2:$J$303,5,FALSE)</f>
        <v>OP</v>
      </c>
      <c r="G273" s="5">
        <f>VLOOKUP(CONCATENATE($C273,$D273),Curriculos!$A$2:$J$303,6,FALSE)</f>
        <v>6</v>
      </c>
      <c r="H273" s="5" t="str">
        <f>VLOOKUP(CONCATENATE($C273,$D273),Curriculos!$A$2:$J$303,7,FALSE)</f>
        <v>P</v>
      </c>
      <c r="I273" s="5">
        <f>VLOOKUP(CONCATENATE($C273,$D273),Curriculos!$A$2:$J$303,8,FALSE)</f>
        <v>30</v>
      </c>
      <c r="J273" s="5">
        <f>VLOOKUP(CONCATENATE($C273,$D273),Curriculos!$A$2:$J$303,9,FALSE)</f>
        <v>1</v>
      </c>
      <c r="K273" s="68"/>
      <c r="L273" s="68"/>
      <c r="M273" s="68"/>
      <c r="N273" s="5" t="str">
        <f>VLOOKUP(CONCATENATE($C273,$D273),Curriculos!$A$2:$J$303,10,FALSE)</f>
        <v>DCEC</v>
      </c>
      <c r="O273" s="69"/>
      <c r="P273" s="12" t="e">
        <f>VLOOKUP(O273,Lista_Professores!$A$2:$B$203,2,FALSE)</f>
        <v>#N/A</v>
      </c>
      <c r="Q273" s="70"/>
      <c r="R273" s="12" t="str">
        <f t="shared" si="15"/>
        <v xml:space="preserve">6º Semestre - </v>
      </c>
      <c r="S273" s="12"/>
      <c r="T273" s="12"/>
      <c r="U273" s="12"/>
      <c r="V273" s="12"/>
      <c r="W273" s="12"/>
      <c r="X273" s="12"/>
      <c r="Y273" s="12"/>
      <c r="Z273" s="12"/>
    </row>
    <row r="274" spans="1:26" ht="14.25" hidden="1" customHeight="1">
      <c r="A274" s="12" t="str">
        <f t="shared" si="13"/>
        <v xml:space="preserve">5º Semestre - </v>
      </c>
      <c r="B274" s="67" t="str">
        <f t="shared" si="14"/>
        <v>Curr2023MCEC119</v>
      </c>
      <c r="C274" s="5" t="s">
        <v>25</v>
      </c>
      <c r="D274" s="12" t="s">
        <v>114</v>
      </c>
      <c r="E274" s="12" t="s">
        <v>285</v>
      </c>
      <c r="F274" s="5" t="str">
        <f>VLOOKUP(CONCATENATE($C274,$D274),Curriculos!$A$2:$J$303,5,FALSE)</f>
        <v>OP</v>
      </c>
      <c r="G274" s="5">
        <f>VLOOKUP(CONCATENATE($C274,$D274),Curriculos!$A$2:$J$303,6,FALSE)</f>
        <v>5</v>
      </c>
      <c r="H274" s="5" t="str">
        <f>VLOOKUP(CONCATENATE($C274,$D274),Curriculos!$A$2:$J$303,7,FALSE)</f>
        <v>P</v>
      </c>
      <c r="I274" s="5">
        <f>VLOOKUP(CONCATENATE($C274,$D274),Curriculos!$A$2:$J$303,8,FALSE)</f>
        <v>30</v>
      </c>
      <c r="J274" s="5">
        <f>VLOOKUP(CONCATENATE($C274,$D274),Curriculos!$A$2:$J$303,9,FALSE)</f>
        <v>1</v>
      </c>
      <c r="K274" s="68"/>
      <c r="L274" s="68"/>
      <c r="M274" s="68"/>
      <c r="N274" s="5" t="str">
        <f>VLOOKUP(CONCATENATE($C274,$D274),Curriculos!$A$2:$J$303,10,FALSE)</f>
        <v>DCEC</v>
      </c>
      <c r="O274" s="69"/>
      <c r="P274" s="12" t="e">
        <f>VLOOKUP(O274,Lista_Professores!$A$2:$B$203,2,FALSE)</f>
        <v>#N/A</v>
      </c>
      <c r="Q274" s="70"/>
      <c r="R274" s="12" t="str">
        <f t="shared" si="15"/>
        <v xml:space="preserve">5º Semestre - </v>
      </c>
      <c r="S274" s="12"/>
      <c r="T274" s="12"/>
      <c r="U274" s="12"/>
      <c r="V274" s="12"/>
      <c r="W274" s="12"/>
      <c r="X274" s="12"/>
      <c r="Y274" s="12"/>
      <c r="Z274" s="12"/>
    </row>
    <row r="275" spans="1:26" ht="14.25" hidden="1" customHeight="1">
      <c r="A275" s="12" t="str">
        <f t="shared" si="13"/>
        <v xml:space="preserve">5º Semestre - </v>
      </c>
      <c r="B275" s="67" t="str">
        <f t="shared" si="14"/>
        <v>Curr2023NCEC119</v>
      </c>
      <c r="C275" s="5" t="s">
        <v>22</v>
      </c>
      <c r="D275" s="12" t="s">
        <v>114</v>
      </c>
      <c r="E275" s="12" t="s">
        <v>285</v>
      </c>
      <c r="F275" s="5" t="str">
        <f>VLOOKUP(CONCATENATE($C275,$D275),Curriculos!$A$2:$J$303,5,FALSE)</f>
        <v>OP</v>
      </c>
      <c r="G275" s="5">
        <f>VLOOKUP(CONCATENATE($C275,$D275),Curriculos!$A$2:$J$303,6,FALSE)</f>
        <v>5</v>
      </c>
      <c r="H275" s="5" t="str">
        <f>VLOOKUP(CONCATENATE($C275,$D275),Curriculos!$A$2:$J$303,7,FALSE)</f>
        <v>P</v>
      </c>
      <c r="I275" s="5">
        <f>VLOOKUP(CONCATENATE($C275,$D275),Curriculos!$A$2:$J$303,8,FALSE)</f>
        <v>30</v>
      </c>
      <c r="J275" s="5">
        <f>VLOOKUP(CONCATENATE($C275,$D275),Curriculos!$A$2:$J$303,9,FALSE)</f>
        <v>1</v>
      </c>
      <c r="K275" s="68"/>
      <c r="L275" s="68"/>
      <c r="M275" s="68"/>
      <c r="N275" s="5" t="str">
        <f>VLOOKUP(CONCATENATE($C275,$D275),Curriculos!$A$2:$J$303,10,FALSE)</f>
        <v>DCEC</v>
      </c>
      <c r="O275" s="69"/>
      <c r="P275" s="12" t="e">
        <f>VLOOKUP(O275,Lista_Professores!$A$2:$B$203,2,FALSE)</f>
        <v>#N/A</v>
      </c>
      <c r="Q275" s="70"/>
      <c r="R275" s="12" t="str">
        <f t="shared" si="15"/>
        <v xml:space="preserve">5º Semestre - </v>
      </c>
      <c r="S275" s="12"/>
      <c r="T275" s="12"/>
      <c r="U275" s="12"/>
      <c r="V275" s="12"/>
      <c r="W275" s="12"/>
      <c r="X275" s="12"/>
      <c r="Y275" s="12"/>
      <c r="Z275" s="12"/>
    </row>
    <row r="276" spans="1:26" ht="14.25" hidden="1" customHeight="1">
      <c r="A276" s="12" t="str">
        <f t="shared" si="13"/>
        <v xml:space="preserve">5º Semestre - </v>
      </c>
      <c r="B276" s="67" t="str">
        <f t="shared" si="14"/>
        <v>Curr2023NCEC120</v>
      </c>
      <c r="C276" s="5" t="s">
        <v>22</v>
      </c>
      <c r="D276" s="12" t="s">
        <v>115</v>
      </c>
      <c r="E276" s="12" t="s">
        <v>286</v>
      </c>
      <c r="F276" s="5" t="str">
        <f>VLOOKUP(CONCATENATE($C276,$D276),Curriculos!$A$2:$J$303,5,FALSE)</f>
        <v>OP</v>
      </c>
      <c r="G276" s="5">
        <f>VLOOKUP(CONCATENATE($C276,$D276),Curriculos!$A$2:$J$303,6,FALSE)</f>
        <v>5</v>
      </c>
      <c r="H276" s="5" t="str">
        <f>VLOOKUP(CONCATENATE($C276,$D276),Curriculos!$A$2:$J$303,7,FALSE)</f>
        <v>P</v>
      </c>
      <c r="I276" s="5">
        <f>VLOOKUP(CONCATENATE($C276,$D276),Curriculos!$A$2:$J$303,8,FALSE)</f>
        <v>30</v>
      </c>
      <c r="J276" s="5">
        <f>VLOOKUP(CONCATENATE($C276,$D276),Curriculos!$A$2:$J$303,9,FALSE)</f>
        <v>1</v>
      </c>
      <c r="K276" s="68"/>
      <c r="L276" s="68"/>
      <c r="M276" s="68"/>
      <c r="N276" s="5" t="str">
        <f>VLOOKUP(CONCATENATE($C276,$D276),Curriculos!$A$2:$J$303,10,FALSE)</f>
        <v>DCEC</v>
      </c>
      <c r="O276" s="69"/>
      <c r="P276" s="12" t="e">
        <f>VLOOKUP(O276,Lista_Professores!$A$2:$B$203,2,FALSE)</f>
        <v>#N/A</v>
      </c>
      <c r="Q276" s="70"/>
      <c r="R276" s="12" t="str">
        <f t="shared" si="15"/>
        <v xml:space="preserve">5º Semestre - </v>
      </c>
      <c r="S276" s="12"/>
      <c r="T276" s="12"/>
      <c r="U276" s="12"/>
      <c r="V276" s="12"/>
      <c r="W276" s="12"/>
      <c r="X276" s="12"/>
      <c r="Y276" s="12"/>
      <c r="Z276" s="12"/>
    </row>
    <row r="277" spans="1:26" ht="14.25" hidden="1" customHeight="1">
      <c r="A277" s="12" t="str">
        <f t="shared" si="13"/>
        <v xml:space="preserve">5º Semestre - </v>
      </c>
      <c r="B277" s="67" t="str">
        <f t="shared" si="14"/>
        <v>Curr2023MCEC120</v>
      </c>
      <c r="C277" s="5" t="s">
        <v>25</v>
      </c>
      <c r="D277" s="12" t="s">
        <v>115</v>
      </c>
      <c r="E277" s="12" t="s">
        <v>286</v>
      </c>
      <c r="F277" s="5" t="str">
        <f>VLOOKUP(CONCATENATE($C277,$D277),Curriculos!$A$2:$J$303,5,FALSE)</f>
        <v>OP</v>
      </c>
      <c r="G277" s="5">
        <f>VLOOKUP(CONCATENATE($C277,$D277),Curriculos!$A$2:$J$303,6,FALSE)</f>
        <v>5</v>
      </c>
      <c r="H277" s="5" t="str">
        <f>VLOOKUP(CONCATENATE($C277,$D277),Curriculos!$A$2:$J$303,7,FALSE)</f>
        <v>P</v>
      </c>
      <c r="I277" s="5">
        <f>VLOOKUP(CONCATENATE($C277,$D277),Curriculos!$A$2:$J$303,8,FALSE)</f>
        <v>30</v>
      </c>
      <c r="J277" s="5">
        <f>VLOOKUP(CONCATENATE($C277,$D277),Curriculos!$A$2:$J$303,9,FALSE)</f>
        <v>1</v>
      </c>
      <c r="K277" s="68"/>
      <c r="L277" s="68"/>
      <c r="M277" s="68"/>
      <c r="N277" s="5" t="str">
        <f>VLOOKUP(CONCATENATE($C277,$D277),Curriculos!$A$2:$J$303,10,FALSE)</f>
        <v>DCEC</v>
      </c>
      <c r="O277" s="69"/>
      <c r="P277" s="12" t="e">
        <f>VLOOKUP(O277,Lista_Professores!$A$2:$B$203,2,FALSE)</f>
        <v>#N/A</v>
      </c>
      <c r="Q277" s="70"/>
      <c r="R277" s="12" t="str">
        <f t="shared" si="15"/>
        <v xml:space="preserve">5º Semestre - </v>
      </c>
      <c r="S277" s="12"/>
      <c r="T277" s="12"/>
      <c r="U277" s="12"/>
      <c r="V277" s="12"/>
      <c r="W277" s="12"/>
      <c r="X277" s="12"/>
      <c r="Y277" s="12"/>
      <c r="Z277" s="12"/>
    </row>
    <row r="278" spans="1:26" ht="14.25" hidden="1" customHeight="1">
      <c r="A278" s="12" t="str">
        <f t="shared" si="13"/>
        <v xml:space="preserve">7º Semestre - </v>
      </c>
      <c r="B278" s="67" t="str">
        <f t="shared" si="14"/>
        <v>Curr2023NCEC121</v>
      </c>
      <c r="C278" s="5" t="s">
        <v>22</v>
      </c>
      <c r="D278" s="12" t="s">
        <v>56</v>
      </c>
      <c r="E278" s="12" t="s">
        <v>243</v>
      </c>
      <c r="F278" s="5" t="str">
        <f>VLOOKUP(CONCATENATE($C278,$D278),Curriculos!$A$2:$J$303,5,FALSE)</f>
        <v>OP</v>
      </c>
      <c r="G278" s="5">
        <f>VLOOKUP(CONCATENATE($C278,$D278),Curriculos!$A$2:$J$303,6,FALSE)</f>
        <v>7</v>
      </c>
      <c r="H278" s="5" t="str">
        <f>VLOOKUP(CONCATENATE($C278,$D278),Curriculos!$A$2:$J$303,7,FALSE)</f>
        <v>P</v>
      </c>
      <c r="I278" s="5">
        <f>VLOOKUP(CONCATENATE($C278,$D278),Curriculos!$A$2:$J$303,8,FALSE)</f>
        <v>30</v>
      </c>
      <c r="J278" s="5">
        <f>VLOOKUP(CONCATENATE($C278,$D278),Curriculos!$A$2:$J$303,9,FALSE)</f>
        <v>1</v>
      </c>
      <c r="K278" s="68"/>
      <c r="L278" s="68"/>
      <c r="M278" s="68"/>
      <c r="N278" s="5" t="str">
        <f>VLOOKUP(CONCATENATE($C278,$D278),Curriculos!$A$2:$J$303,10,FALSE)</f>
        <v>DCEC</v>
      </c>
      <c r="O278" s="69"/>
      <c r="P278" s="12" t="e">
        <f>VLOOKUP(O278,Lista_Professores!$A$2:$B$203,2,FALSE)</f>
        <v>#N/A</v>
      </c>
      <c r="Q278" s="70"/>
      <c r="R278" s="12" t="str">
        <f t="shared" si="15"/>
        <v xml:space="preserve">7º Semestre - </v>
      </c>
      <c r="S278" s="12"/>
      <c r="T278" s="12"/>
      <c r="U278" s="12"/>
      <c r="V278" s="12"/>
      <c r="W278" s="12"/>
      <c r="X278" s="12"/>
      <c r="Y278" s="12"/>
      <c r="Z278" s="12"/>
    </row>
    <row r="279" spans="1:26" ht="14.25" customHeight="1">
      <c r="A279" s="12" t="str">
        <f t="shared" si="13"/>
        <v>CM7º Semestre - T02</v>
      </c>
      <c r="B279" s="67" t="str">
        <f t="shared" si="14"/>
        <v>Curr2023MCEC121T02</v>
      </c>
      <c r="C279" s="5" t="s">
        <v>25</v>
      </c>
      <c r="D279" s="12" t="s">
        <v>56</v>
      </c>
      <c r="E279" s="12" t="s">
        <v>243</v>
      </c>
      <c r="F279" s="5" t="str">
        <f>VLOOKUP(CONCATENATE($C279,$D279),Curriculos!$A$2:$J$303,5,FALSE)</f>
        <v>OP</v>
      </c>
      <c r="G279" s="5">
        <f>VLOOKUP(CONCATENATE($C279,$D279),Curriculos!$A$2:$J$303,6,FALSE)</f>
        <v>7</v>
      </c>
      <c r="H279" s="5" t="str">
        <f>VLOOKUP(CONCATENATE($C279,$D279),Curriculos!$A$2:$J$303,7,FALSE)</f>
        <v>P</v>
      </c>
      <c r="I279" s="5">
        <f>VLOOKUP(CONCATENATE($C279,$D279),Curriculos!$A$2:$J$303,8,FALSE)</f>
        <v>30</v>
      </c>
      <c r="J279" s="5">
        <f>VLOOKUP(CONCATENATE($C279,$D279),Curriculos!$A$2:$J$303,9,FALSE)</f>
        <v>1</v>
      </c>
      <c r="K279" s="68" t="s">
        <v>29</v>
      </c>
      <c r="L279" s="68"/>
      <c r="M279" s="68" t="s">
        <v>175</v>
      </c>
      <c r="N279" s="5" t="str">
        <f>VLOOKUP(CONCATENATE($C279,$D279),Curriculos!$A$2:$J$303,10,FALSE)</f>
        <v>DCEC</v>
      </c>
      <c r="O279" s="69" t="s">
        <v>372</v>
      </c>
      <c r="P279" s="12" t="str">
        <f>VLOOKUP(O279,Lista_Professores!$A$2:$B$203,2,FALSE)</f>
        <v>Carlos Eduardo Ribeiro</v>
      </c>
      <c r="Q279" s="70">
        <v>1104</v>
      </c>
      <c r="R279" s="12" t="str">
        <f t="shared" si="15"/>
        <v>7º Semestre - T02</v>
      </c>
      <c r="S279" s="12">
        <f>I279/15</f>
        <v>2</v>
      </c>
      <c r="T279" s="12" t="s">
        <v>336</v>
      </c>
      <c r="U279" s="12"/>
      <c r="V279" s="12"/>
      <c r="W279" s="12"/>
      <c r="X279" s="12"/>
      <c r="Y279" s="12"/>
      <c r="Z279" s="12"/>
    </row>
    <row r="280" spans="1:26" ht="14.25" hidden="1" customHeight="1">
      <c r="A280" s="12" t="str">
        <f t="shared" si="13"/>
        <v xml:space="preserve">7º Semestre - </v>
      </c>
      <c r="B280" s="67" t="str">
        <f t="shared" si="14"/>
        <v>Curr2023MCEC122</v>
      </c>
      <c r="C280" s="5" t="s">
        <v>25</v>
      </c>
      <c r="D280" s="12" t="s">
        <v>116</v>
      </c>
      <c r="E280" s="12" t="s">
        <v>287</v>
      </c>
      <c r="F280" s="5" t="str">
        <f>VLOOKUP(CONCATENATE($C280,$D280),Curriculos!$A$2:$J$303,5,FALSE)</f>
        <v>OP</v>
      </c>
      <c r="G280" s="5">
        <f>VLOOKUP(CONCATENATE($C280,$D280),Curriculos!$A$2:$J$303,6,FALSE)</f>
        <v>7</v>
      </c>
      <c r="H280" s="5" t="str">
        <f>VLOOKUP(CONCATENATE($C280,$D280),Curriculos!$A$2:$J$303,7,FALSE)</f>
        <v>P</v>
      </c>
      <c r="I280" s="5">
        <f>VLOOKUP(CONCATENATE($C280,$D280),Curriculos!$A$2:$J$303,8,FALSE)</f>
        <v>30</v>
      </c>
      <c r="J280" s="5">
        <f>VLOOKUP(CONCATENATE($C280,$D280),Curriculos!$A$2:$J$303,9,FALSE)</f>
        <v>1</v>
      </c>
      <c r="K280" s="68"/>
      <c r="L280" s="68"/>
      <c r="M280" s="68"/>
      <c r="N280" s="5" t="str">
        <f>VLOOKUP(CONCATENATE($C280,$D280),Curriculos!$A$2:$J$303,10,FALSE)</f>
        <v>DCEC</v>
      </c>
      <c r="O280" s="69"/>
      <c r="P280" s="12" t="e">
        <f>VLOOKUP(O280,Lista_Professores!$A$2:$B$203,2,FALSE)</f>
        <v>#N/A</v>
      </c>
      <c r="Q280" s="70"/>
      <c r="R280" s="12" t="str">
        <f t="shared" si="15"/>
        <v xml:space="preserve">7º Semestre - </v>
      </c>
      <c r="S280" s="12"/>
      <c r="T280" s="12"/>
      <c r="U280" s="12"/>
      <c r="V280" s="12"/>
      <c r="W280" s="12"/>
      <c r="X280" s="12"/>
      <c r="Y280" s="12"/>
      <c r="Z280" s="12"/>
    </row>
    <row r="281" spans="1:26" ht="14.25" hidden="1" customHeight="1">
      <c r="A281" s="12" t="str">
        <f t="shared" si="13"/>
        <v xml:space="preserve">7º Semestre - </v>
      </c>
      <c r="B281" s="67" t="str">
        <f t="shared" si="14"/>
        <v>Curr2023NCEC122</v>
      </c>
      <c r="C281" s="5" t="s">
        <v>22</v>
      </c>
      <c r="D281" s="12" t="s">
        <v>116</v>
      </c>
      <c r="E281" s="12" t="s">
        <v>287</v>
      </c>
      <c r="F281" s="5" t="str">
        <f>VLOOKUP(CONCATENATE($C281,$D281),Curriculos!$A$2:$J$303,5,FALSE)</f>
        <v>OP</v>
      </c>
      <c r="G281" s="5">
        <f>VLOOKUP(CONCATENATE($C281,$D281),Curriculos!$A$2:$J$303,6,FALSE)</f>
        <v>7</v>
      </c>
      <c r="H281" s="5" t="str">
        <f>VLOOKUP(CONCATENATE($C281,$D281),Curriculos!$A$2:$J$303,7,FALSE)</f>
        <v>P</v>
      </c>
      <c r="I281" s="5">
        <f>VLOOKUP(CONCATENATE($C281,$D281),Curriculos!$A$2:$J$303,8,FALSE)</f>
        <v>30</v>
      </c>
      <c r="J281" s="5">
        <f>VLOOKUP(CONCATENATE($C281,$D281),Curriculos!$A$2:$J$303,9,FALSE)</f>
        <v>1</v>
      </c>
      <c r="K281" s="68"/>
      <c r="L281" s="68"/>
      <c r="M281" s="68"/>
      <c r="N281" s="5" t="str">
        <f>VLOOKUP(CONCATENATE($C281,$D281),Curriculos!$A$2:$J$303,10,FALSE)</f>
        <v>DCEC</v>
      </c>
      <c r="O281" s="69"/>
      <c r="P281" s="12" t="e">
        <f>VLOOKUP(O281,Lista_Professores!$A$2:$B$203,2,FALSE)</f>
        <v>#N/A</v>
      </c>
      <c r="Q281" s="70"/>
      <c r="R281" s="12" t="str">
        <f t="shared" si="15"/>
        <v xml:space="preserve">7º Semestre - </v>
      </c>
      <c r="S281" s="12"/>
      <c r="T281" s="12"/>
      <c r="U281" s="12"/>
      <c r="V281" s="12"/>
      <c r="W281" s="12"/>
      <c r="X281" s="12"/>
      <c r="Y281" s="12"/>
      <c r="Z281" s="12"/>
    </row>
    <row r="282" spans="1:26" ht="14.25" hidden="1" customHeight="1">
      <c r="A282" s="12" t="str">
        <f t="shared" si="13"/>
        <v xml:space="preserve">7º Semestre - </v>
      </c>
      <c r="B282" s="67" t="str">
        <f t="shared" si="14"/>
        <v>Curr2023MCEC123</v>
      </c>
      <c r="C282" s="5" t="s">
        <v>25</v>
      </c>
      <c r="D282" s="12" t="s">
        <v>112</v>
      </c>
      <c r="E282" s="12" t="s">
        <v>283</v>
      </c>
      <c r="F282" s="5" t="str">
        <f>VLOOKUP(CONCATENATE($C282,$D282),Curriculos!$A$2:$J$303,5,FALSE)</f>
        <v>OP</v>
      </c>
      <c r="G282" s="5">
        <f>VLOOKUP(CONCATENATE($C282,$D282),Curriculos!$A$2:$J$303,6,FALSE)</f>
        <v>7</v>
      </c>
      <c r="H282" s="5" t="str">
        <f>VLOOKUP(CONCATENATE($C282,$D282),Curriculos!$A$2:$J$303,7,FALSE)</f>
        <v>P</v>
      </c>
      <c r="I282" s="5">
        <f>VLOOKUP(CONCATENATE($C282,$D282),Curriculos!$A$2:$J$303,8,FALSE)</f>
        <v>30</v>
      </c>
      <c r="J282" s="5">
        <f>VLOOKUP(CONCATENATE($C282,$D282),Curriculos!$A$2:$J$303,9,FALSE)</f>
        <v>1</v>
      </c>
      <c r="K282" s="68"/>
      <c r="L282" s="68"/>
      <c r="M282" s="68"/>
      <c r="N282" s="5" t="str">
        <f>VLOOKUP(CONCATENATE($C282,$D282),Curriculos!$A$2:$J$303,10,FALSE)</f>
        <v>DCEC</v>
      </c>
      <c r="O282" s="69"/>
      <c r="P282" s="12" t="e">
        <f>VLOOKUP(O282,Lista_Professores!$A$2:$B$203,2,FALSE)</f>
        <v>#N/A</v>
      </c>
      <c r="Q282" s="70"/>
      <c r="R282" s="12" t="str">
        <f t="shared" si="15"/>
        <v xml:space="preserve">7º Semestre - </v>
      </c>
      <c r="S282" s="12"/>
      <c r="T282" s="12"/>
      <c r="U282" s="12"/>
      <c r="V282" s="12"/>
      <c r="W282" s="12"/>
      <c r="X282" s="12"/>
      <c r="Y282" s="12"/>
      <c r="Z282" s="12"/>
    </row>
    <row r="283" spans="1:26" ht="14.25" hidden="1" customHeight="1">
      <c r="A283" s="12" t="str">
        <f t="shared" si="13"/>
        <v xml:space="preserve">7º Semestre - </v>
      </c>
      <c r="B283" s="67" t="str">
        <f t="shared" si="14"/>
        <v>Curr2023NCEC123</v>
      </c>
      <c r="C283" s="5" t="s">
        <v>22</v>
      </c>
      <c r="D283" s="12" t="s">
        <v>112</v>
      </c>
      <c r="E283" s="12" t="s">
        <v>283</v>
      </c>
      <c r="F283" s="5" t="str">
        <f>VLOOKUP(CONCATENATE($C283,$D283),Curriculos!$A$2:$J$303,5,FALSE)</f>
        <v>OP</v>
      </c>
      <c r="G283" s="5">
        <f>VLOOKUP(CONCATENATE($C283,$D283),Curriculos!$A$2:$J$303,6,FALSE)</f>
        <v>7</v>
      </c>
      <c r="H283" s="5" t="str">
        <f>VLOOKUP(CONCATENATE($C283,$D283),Curriculos!$A$2:$J$303,7,FALSE)</f>
        <v>P</v>
      </c>
      <c r="I283" s="5">
        <f>VLOOKUP(CONCATENATE($C283,$D283),Curriculos!$A$2:$J$303,8,FALSE)</f>
        <v>30</v>
      </c>
      <c r="J283" s="5">
        <f>VLOOKUP(CONCATENATE($C283,$D283),Curriculos!$A$2:$J$303,9,FALSE)</f>
        <v>1</v>
      </c>
      <c r="K283" s="68"/>
      <c r="L283" s="68"/>
      <c r="M283" s="68"/>
      <c r="N283" s="5" t="str">
        <f>VLOOKUP(CONCATENATE($C283,$D283),Curriculos!$A$2:$J$303,10,FALSE)</f>
        <v>DCEC</v>
      </c>
      <c r="O283" s="69"/>
      <c r="P283" s="12" t="e">
        <f>VLOOKUP(O283,Lista_Professores!$A$2:$B$203,2,FALSE)</f>
        <v>#N/A</v>
      </c>
      <c r="Q283" s="70"/>
      <c r="R283" s="12" t="str">
        <f t="shared" si="15"/>
        <v xml:space="preserve">7º Semestre - </v>
      </c>
      <c r="S283" s="12"/>
      <c r="T283" s="12"/>
      <c r="U283" s="12"/>
      <c r="V283" s="12"/>
      <c r="W283" s="12"/>
      <c r="X283" s="12"/>
      <c r="Y283" s="12"/>
      <c r="Z283" s="12"/>
    </row>
    <row r="284" spans="1:26" ht="14.25" hidden="1" customHeight="1">
      <c r="A284" s="12" t="str">
        <f t="shared" si="13"/>
        <v xml:space="preserve">8º Semestre - </v>
      </c>
      <c r="B284" s="67" t="str">
        <f t="shared" si="14"/>
        <v>Curr2023MCEC124</v>
      </c>
      <c r="C284" s="5" t="s">
        <v>25</v>
      </c>
      <c r="D284" s="12" t="s">
        <v>117</v>
      </c>
      <c r="E284" s="12" t="s">
        <v>288</v>
      </c>
      <c r="F284" s="5" t="str">
        <f>VLOOKUP(CONCATENATE($C284,$D284),Curriculos!$A$2:$J$303,5,FALSE)</f>
        <v>OP</v>
      </c>
      <c r="G284" s="5">
        <f>VLOOKUP(CONCATENATE($C284,$D284),Curriculos!$A$2:$J$303,6,FALSE)</f>
        <v>8</v>
      </c>
      <c r="H284" s="5" t="str">
        <f>VLOOKUP(CONCATENATE($C284,$D284),Curriculos!$A$2:$J$303,7,FALSE)</f>
        <v>P</v>
      </c>
      <c r="I284" s="5">
        <f>VLOOKUP(CONCATENATE($C284,$D284),Curriculos!$A$2:$J$303,8,FALSE)</f>
        <v>30</v>
      </c>
      <c r="J284" s="5">
        <f>VLOOKUP(CONCATENATE($C284,$D284),Curriculos!$A$2:$J$303,9,FALSE)</f>
        <v>1</v>
      </c>
      <c r="K284" s="68"/>
      <c r="L284" s="68"/>
      <c r="M284" s="68"/>
      <c r="N284" s="5" t="str">
        <f>VLOOKUP(CONCATENATE($C284,$D284),Curriculos!$A$2:$J$303,10,FALSE)</f>
        <v>DCEC</v>
      </c>
      <c r="O284" s="69"/>
      <c r="P284" s="12" t="e">
        <f>VLOOKUP(O284,Lista_Professores!$A$2:$B$203,2,FALSE)</f>
        <v>#N/A</v>
      </c>
      <c r="Q284" s="70"/>
      <c r="R284" s="12" t="str">
        <f t="shared" si="15"/>
        <v xml:space="preserve">8º Semestre - </v>
      </c>
      <c r="S284" s="12"/>
      <c r="T284" s="12"/>
      <c r="U284" s="12"/>
      <c r="V284" s="12"/>
      <c r="W284" s="12"/>
      <c r="X284" s="12"/>
      <c r="Y284" s="12"/>
      <c r="Z284" s="12"/>
    </row>
    <row r="285" spans="1:26" ht="14.25" hidden="1" customHeight="1">
      <c r="A285" s="12" t="str">
        <f t="shared" si="13"/>
        <v xml:space="preserve">8º Semestre - </v>
      </c>
      <c r="B285" s="67" t="str">
        <f t="shared" si="14"/>
        <v>Curr2023NCEC124</v>
      </c>
      <c r="C285" s="5" t="s">
        <v>22</v>
      </c>
      <c r="D285" s="12" t="s">
        <v>117</v>
      </c>
      <c r="E285" s="12" t="s">
        <v>288</v>
      </c>
      <c r="F285" s="5" t="str">
        <f>VLOOKUP(CONCATENATE($C285,$D285),Curriculos!$A$2:$J$303,5,FALSE)</f>
        <v>OP</v>
      </c>
      <c r="G285" s="5">
        <f>VLOOKUP(CONCATENATE($C285,$D285),Curriculos!$A$2:$J$303,6,FALSE)</f>
        <v>8</v>
      </c>
      <c r="H285" s="5" t="str">
        <f>VLOOKUP(CONCATENATE($C285,$D285),Curriculos!$A$2:$J$303,7,FALSE)</f>
        <v>P</v>
      </c>
      <c r="I285" s="5">
        <f>VLOOKUP(CONCATENATE($C285,$D285),Curriculos!$A$2:$J$303,8,FALSE)</f>
        <v>30</v>
      </c>
      <c r="J285" s="5">
        <f>VLOOKUP(CONCATENATE($C285,$D285),Curriculos!$A$2:$J$303,9,FALSE)</f>
        <v>1</v>
      </c>
      <c r="K285" s="68"/>
      <c r="L285" s="68"/>
      <c r="M285" s="68"/>
      <c r="N285" s="5" t="str">
        <f>VLOOKUP(CONCATENATE($C285,$D285),Curriculos!$A$2:$J$303,10,FALSE)</f>
        <v>DCEC</v>
      </c>
      <c r="O285" s="69"/>
      <c r="P285" s="12" t="e">
        <f>VLOOKUP(O285,Lista_Professores!$A$2:$B$203,2,FALSE)</f>
        <v>#N/A</v>
      </c>
      <c r="Q285" s="70"/>
      <c r="R285" s="12" t="str">
        <f t="shared" si="15"/>
        <v xml:space="preserve">8º Semestre - </v>
      </c>
      <c r="S285" s="12"/>
      <c r="T285" s="12"/>
      <c r="U285" s="12"/>
      <c r="V285" s="12"/>
      <c r="W285" s="12"/>
      <c r="X285" s="12"/>
      <c r="Y285" s="12"/>
      <c r="Z285" s="12"/>
    </row>
    <row r="286" spans="1:26" ht="14.25" hidden="1" customHeight="1">
      <c r="A286" s="12" t="str">
        <f t="shared" si="13"/>
        <v xml:space="preserve">8º Semestre - </v>
      </c>
      <c r="B286" s="67" t="str">
        <f t="shared" si="14"/>
        <v>Curr2023MCEC125</v>
      </c>
      <c r="C286" s="5" t="s">
        <v>25</v>
      </c>
      <c r="D286" s="12" t="s">
        <v>118</v>
      </c>
      <c r="E286" s="12" t="s">
        <v>289</v>
      </c>
      <c r="F286" s="5" t="str">
        <f>VLOOKUP(CONCATENATE($C286,$D286),Curriculos!$A$2:$J$303,5,FALSE)</f>
        <v>OP</v>
      </c>
      <c r="G286" s="5">
        <f>VLOOKUP(CONCATENATE($C286,$D286),Curriculos!$A$2:$J$303,6,FALSE)</f>
        <v>8</v>
      </c>
      <c r="H286" s="5" t="str">
        <f>VLOOKUP(CONCATENATE($C286,$D286),Curriculos!$A$2:$J$303,7,FALSE)</f>
        <v>T</v>
      </c>
      <c r="I286" s="5">
        <f>VLOOKUP(CONCATENATE($C286,$D286),Curriculos!$A$2:$J$303,8,FALSE)</f>
        <v>30</v>
      </c>
      <c r="J286" s="5">
        <f>VLOOKUP(CONCATENATE($C286,$D286),Curriculos!$A$2:$J$303,9,FALSE)</f>
        <v>2</v>
      </c>
      <c r="K286" s="68"/>
      <c r="L286" s="68"/>
      <c r="M286" s="68"/>
      <c r="N286" s="5" t="str">
        <f>VLOOKUP(CONCATENATE($C286,$D286),Curriculos!$A$2:$J$303,10,FALSE)</f>
        <v>DCEC</v>
      </c>
      <c r="O286" s="69"/>
      <c r="P286" s="12" t="e">
        <f>VLOOKUP(O286,Lista_Professores!$A$2:$B$203,2,FALSE)</f>
        <v>#N/A</v>
      </c>
      <c r="Q286" s="70"/>
      <c r="R286" s="12" t="str">
        <f t="shared" si="15"/>
        <v xml:space="preserve">8º Semestre - </v>
      </c>
      <c r="S286" s="12"/>
      <c r="T286" s="12"/>
      <c r="U286" s="12"/>
      <c r="V286" s="12"/>
      <c r="W286" s="12"/>
      <c r="X286" s="12"/>
      <c r="Y286" s="12"/>
      <c r="Z286" s="12"/>
    </row>
    <row r="287" spans="1:26" ht="14.25" hidden="1" customHeight="1">
      <c r="A287" s="12" t="str">
        <f t="shared" si="13"/>
        <v xml:space="preserve">8º Semestre - </v>
      </c>
      <c r="B287" s="67" t="str">
        <f t="shared" si="14"/>
        <v>Curr2023NCEC125</v>
      </c>
      <c r="C287" s="5" t="s">
        <v>22</v>
      </c>
      <c r="D287" s="12" t="s">
        <v>118</v>
      </c>
      <c r="E287" s="12" t="s">
        <v>289</v>
      </c>
      <c r="F287" s="5" t="str">
        <f>VLOOKUP(CONCATENATE($C287,$D287),Curriculos!$A$2:$J$303,5,FALSE)</f>
        <v>OP</v>
      </c>
      <c r="G287" s="5">
        <f>VLOOKUP(CONCATENATE($C287,$D287),Curriculos!$A$2:$J$303,6,FALSE)</f>
        <v>8</v>
      </c>
      <c r="H287" s="5" t="str">
        <f>VLOOKUP(CONCATENATE($C287,$D287),Curriculos!$A$2:$J$303,7,FALSE)</f>
        <v>T</v>
      </c>
      <c r="I287" s="5">
        <f>VLOOKUP(CONCATENATE($C287,$D287),Curriculos!$A$2:$J$303,8,FALSE)</f>
        <v>30</v>
      </c>
      <c r="J287" s="5">
        <f>VLOOKUP(CONCATENATE($C287,$D287),Curriculos!$A$2:$J$303,9,FALSE)</f>
        <v>2</v>
      </c>
      <c r="K287" s="68"/>
      <c r="L287" s="68"/>
      <c r="M287" s="68"/>
      <c r="N287" s="5" t="str">
        <f>VLOOKUP(CONCATENATE($C287,$D287),Curriculos!$A$2:$J$303,10,FALSE)</f>
        <v>DCEC</v>
      </c>
      <c r="O287" s="69"/>
      <c r="P287" s="12" t="e">
        <f>VLOOKUP(O287,Lista_Professores!$A$2:$B$203,2,FALSE)</f>
        <v>#N/A</v>
      </c>
      <c r="Q287" s="70"/>
      <c r="R287" s="12" t="str">
        <f t="shared" si="15"/>
        <v xml:space="preserve">8º Semestre - </v>
      </c>
      <c r="S287" s="12"/>
      <c r="T287" s="12"/>
      <c r="U287" s="12"/>
      <c r="V287" s="12"/>
      <c r="W287" s="12"/>
      <c r="X287" s="12"/>
      <c r="Y287" s="12"/>
      <c r="Z287" s="12"/>
    </row>
    <row r="288" spans="1:26" ht="14.25" hidden="1" customHeight="1">
      <c r="A288" s="12" t="str">
        <f t="shared" si="13"/>
        <v xml:space="preserve">9º Semestre - </v>
      </c>
      <c r="B288" s="67" t="str">
        <f t="shared" si="14"/>
        <v>Curr2023MCEC126</v>
      </c>
      <c r="C288" s="5" t="s">
        <v>25</v>
      </c>
      <c r="D288" s="12" t="s">
        <v>119</v>
      </c>
      <c r="E288" s="12" t="s">
        <v>290</v>
      </c>
      <c r="F288" s="5" t="str">
        <f>VLOOKUP(CONCATENATE($C288,$D288),Curriculos!$A$2:$J$303,5,FALSE)</f>
        <v>OP</v>
      </c>
      <c r="G288" s="5">
        <f>VLOOKUP(CONCATENATE($C288,$D288),Curriculos!$A$2:$J$303,6,FALSE)</f>
        <v>9</v>
      </c>
      <c r="H288" s="5" t="str">
        <f>VLOOKUP(CONCATENATE($C288,$D288),Curriculos!$A$2:$J$303,7,FALSE)</f>
        <v>T</v>
      </c>
      <c r="I288" s="5">
        <f>VLOOKUP(CONCATENATE($C288,$D288),Curriculos!$A$2:$J$303,8,FALSE)</f>
        <v>30</v>
      </c>
      <c r="J288" s="5">
        <f>VLOOKUP(CONCATENATE($C288,$D288),Curriculos!$A$2:$J$303,9,FALSE)</f>
        <v>2</v>
      </c>
      <c r="K288" s="68"/>
      <c r="L288" s="68"/>
      <c r="M288" s="68"/>
      <c r="N288" s="5" t="str">
        <f>VLOOKUP(CONCATENATE($C288,$D288),Curriculos!$A$2:$J$303,10,FALSE)</f>
        <v>DCEC</v>
      </c>
      <c r="O288" s="69"/>
      <c r="P288" s="12" t="e">
        <f>VLOOKUP(O288,Lista_Professores!$A$2:$B$203,2,FALSE)</f>
        <v>#N/A</v>
      </c>
      <c r="Q288" s="70"/>
      <c r="R288" s="12" t="str">
        <f t="shared" si="15"/>
        <v xml:space="preserve">9º Semestre - </v>
      </c>
      <c r="S288" s="12"/>
      <c r="T288" s="12"/>
      <c r="U288" s="12"/>
      <c r="V288" s="12"/>
      <c r="W288" s="12"/>
      <c r="X288" s="12"/>
      <c r="Y288" s="12"/>
      <c r="Z288" s="12"/>
    </row>
    <row r="289" spans="1:26" ht="14.25" hidden="1" customHeight="1">
      <c r="A289" s="12" t="str">
        <f t="shared" si="13"/>
        <v xml:space="preserve">9º Semestre - </v>
      </c>
      <c r="B289" s="67" t="str">
        <f t="shared" si="14"/>
        <v>Curr2023NCEC126</v>
      </c>
      <c r="C289" s="5" t="s">
        <v>22</v>
      </c>
      <c r="D289" s="12" t="s">
        <v>119</v>
      </c>
      <c r="E289" s="12" t="s">
        <v>290</v>
      </c>
      <c r="F289" s="5" t="str">
        <f>VLOOKUP(CONCATENATE($C289,$D289),Curriculos!$A$2:$J$303,5,FALSE)</f>
        <v>OP</v>
      </c>
      <c r="G289" s="5">
        <f>VLOOKUP(CONCATENATE($C289,$D289),Curriculos!$A$2:$J$303,6,FALSE)</f>
        <v>9</v>
      </c>
      <c r="H289" s="5" t="str">
        <f>VLOOKUP(CONCATENATE($C289,$D289),Curriculos!$A$2:$J$303,7,FALSE)</f>
        <v>T</v>
      </c>
      <c r="I289" s="5">
        <f>VLOOKUP(CONCATENATE($C289,$D289),Curriculos!$A$2:$J$303,8,FALSE)</f>
        <v>30</v>
      </c>
      <c r="J289" s="5">
        <f>VLOOKUP(CONCATENATE($C289,$D289),Curriculos!$A$2:$J$303,9,FALSE)</f>
        <v>2</v>
      </c>
      <c r="K289" s="68"/>
      <c r="L289" s="68"/>
      <c r="M289" s="68"/>
      <c r="N289" s="5" t="str">
        <f>VLOOKUP(CONCATENATE($C289,$D289),Curriculos!$A$2:$J$303,10,FALSE)</f>
        <v>DCEC</v>
      </c>
      <c r="O289" s="69"/>
      <c r="P289" s="12" t="e">
        <f>VLOOKUP(O289,Lista_Professores!$A$2:$B$203,2,FALSE)</f>
        <v>#N/A</v>
      </c>
      <c r="Q289" s="70"/>
      <c r="R289" s="12" t="str">
        <f t="shared" si="15"/>
        <v xml:space="preserve">9º Semestre - </v>
      </c>
      <c r="S289" s="12"/>
      <c r="T289" s="12"/>
      <c r="U289" s="12"/>
      <c r="V289" s="12"/>
      <c r="W289" s="12"/>
      <c r="X289" s="12"/>
      <c r="Y289" s="12"/>
      <c r="Z289" s="12"/>
    </row>
    <row r="290" spans="1:26" ht="14.25" hidden="1" customHeight="1">
      <c r="A290" s="12" t="str">
        <f t="shared" si="13"/>
        <v xml:space="preserve">2º Semestre - </v>
      </c>
      <c r="B290" s="67" t="str">
        <f t="shared" si="14"/>
        <v>Curr2018CET1293</v>
      </c>
      <c r="C290" s="12" t="s">
        <v>31</v>
      </c>
      <c r="D290" s="12" t="s">
        <v>39</v>
      </c>
      <c r="E290" s="12" t="str">
        <f>VLOOKUP(CONCATENATE($C290,$D290),Curriculos!$A$2:$J$303,4,FALSE)</f>
        <v>MATEMÁTICA APLICADA I</v>
      </c>
      <c r="F290" s="5" t="str">
        <f>VLOOKUP(CONCATENATE($C290,$D290),Curriculos!$A$2:$J$303,5,FALSE)</f>
        <v>OB</v>
      </c>
      <c r="G290" s="5">
        <f>VLOOKUP(CONCATENATE($C290,$D290),Curriculos!$A$2:$J$303,6,FALSE)</f>
        <v>2</v>
      </c>
      <c r="H290" s="5" t="str">
        <f>VLOOKUP(CONCATENATE($C290,$D290),Curriculos!$A$2:$J$303,7,FALSE)</f>
        <v>T</v>
      </c>
      <c r="I290" s="5">
        <f>VLOOKUP(CONCATENATE($C290,$D290),Curriculos!$A$2:$J$303,8,FALSE)</f>
        <v>60</v>
      </c>
      <c r="J290" s="5">
        <f>VLOOKUP(CONCATENATE($C290,$D290),Curriculos!$A$2:$J$303,9,FALSE)</f>
        <v>4</v>
      </c>
      <c r="K290" s="68"/>
      <c r="L290" s="68"/>
      <c r="M290" s="68"/>
      <c r="N290" s="5" t="str">
        <f>VLOOKUP(CONCATENATE($C290,$D290),Curriculos!$A$2:$J$303,10,FALSE)</f>
        <v>DCET</v>
      </c>
      <c r="O290" s="69"/>
      <c r="P290" s="12" t="e">
        <f>VLOOKUP(O290,Lista_Professores!$A$2:$B$203,2,FALSE)</f>
        <v>#N/A</v>
      </c>
      <c r="Q290" s="70"/>
      <c r="R290" s="12" t="str">
        <f t="shared" si="15"/>
        <v xml:space="preserve">2º Semestre - </v>
      </c>
      <c r="S290" s="12"/>
      <c r="T290" s="12"/>
      <c r="U290" s="12"/>
      <c r="V290" s="12"/>
      <c r="W290" s="12"/>
      <c r="X290" s="12"/>
      <c r="Y290" s="12"/>
      <c r="Z290" s="12"/>
    </row>
    <row r="291" spans="1:26" ht="14.25" hidden="1" customHeight="1">
      <c r="A291" s="12" t="str">
        <f t="shared" si="13"/>
        <v xml:space="preserve">2º Semestre - </v>
      </c>
      <c r="B291" s="67" t="str">
        <f t="shared" si="14"/>
        <v>Curr2023MCET1293</v>
      </c>
      <c r="C291" s="12" t="s">
        <v>25</v>
      </c>
      <c r="D291" s="12" t="s">
        <v>39</v>
      </c>
      <c r="E291" s="12" t="str">
        <f>VLOOKUP(CONCATENATE($C291,$D291),Curriculos!$A$2:$J$303,4,FALSE)</f>
        <v>MATEMÁTICA APLICADA I</v>
      </c>
      <c r="F291" s="5" t="str">
        <f>VLOOKUP(CONCATENATE($C291,$D291),Curriculos!$A$2:$J$303,5,FALSE)</f>
        <v>OB</v>
      </c>
      <c r="G291" s="5">
        <f>VLOOKUP(CONCATENATE($C291,$D291),Curriculos!$A$2:$J$303,6,FALSE)</f>
        <v>2</v>
      </c>
      <c r="H291" s="5" t="str">
        <f>VLOOKUP(CONCATENATE($C291,$D291),Curriculos!$A$2:$J$303,7,FALSE)</f>
        <v>T</v>
      </c>
      <c r="I291" s="5">
        <f>VLOOKUP(CONCATENATE($C291,$D291),Curriculos!$A$2:$J$303,8,FALSE)</f>
        <v>60</v>
      </c>
      <c r="J291" s="5">
        <f>VLOOKUP(CONCATENATE($C291,$D291),Curriculos!$A$2:$J$303,9,FALSE)</f>
        <v>4</v>
      </c>
      <c r="K291" s="68"/>
      <c r="L291" s="68"/>
      <c r="M291" s="68"/>
      <c r="N291" s="5" t="str">
        <f>VLOOKUP(CONCATENATE($C291,$D291),Curriculos!$A$2:$J$303,10,FALSE)</f>
        <v>DCET</v>
      </c>
      <c r="O291" s="69"/>
      <c r="P291" s="12" t="e">
        <f>VLOOKUP(O291,Lista_Professores!$A$2:$B$203,2,FALSE)</f>
        <v>#N/A</v>
      </c>
      <c r="Q291" s="70"/>
      <c r="R291" s="12" t="str">
        <f t="shared" si="15"/>
        <v xml:space="preserve">2º Semestre - </v>
      </c>
      <c r="S291" s="12"/>
      <c r="T291" s="12"/>
      <c r="U291" s="12"/>
      <c r="V291" s="12"/>
      <c r="W291" s="12"/>
      <c r="X291" s="12"/>
      <c r="Y291" s="12"/>
      <c r="Z291" s="12"/>
    </row>
    <row r="292" spans="1:26" ht="14.25" hidden="1" customHeight="1">
      <c r="A292" s="12" t="str">
        <f t="shared" si="13"/>
        <v xml:space="preserve">2º Semestre - </v>
      </c>
      <c r="B292" s="67" t="str">
        <f t="shared" si="14"/>
        <v>Curr2023MCET1293</v>
      </c>
      <c r="C292" s="12" t="s">
        <v>25</v>
      </c>
      <c r="D292" s="12" t="s">
        <v>39</v>
      </c>
      <c r="E292" s="12" t="str">
        <f>VLOOKUP(CONCATENATE($C292,$D292),Curriculos!$A$2:$J$303,4,FALSE)</f>
        <v>MATEMÁTICA APLICADA I</v>
      </c>
      <c r="F292" s="5" t="str">
        <f>VLOOKUP(CONCATENATE($C292,$D292),Curriculos!$A$2:$J$303,5,FALSE)</f>
        <v>OB</v>
      </c>
      <c r="G292" s="5">
        <f>VLOOKUP(CONCATENATE($C292,$D292),Curriculos!$A$2:$J$303,6,FALSE)</f>
        <v>2</v>
      </c>
      <c r="H292" s="5" t="str">
        <f>VLOOKUP(CONCATENATE($C292,$D292),Curriculos!$A$2:$J$303,7,FALSE)</f>
        <v>T</v>
      </c>
      <c r="I292" s="5">
        <f>VLOOKUP(CONCATENATE($C292,$D292),Curriculos!$A$2:$J$303,8,FALSE)</f>
        <v>60</v>
      </c>
      <c r="J292" s="5">
        <f>VLOOKUP(CONCATENATE($C292,$D292),Curriculos!$A$2:$J$303,9,FALSE)</f>
        <v>4</v>
      </c>
      <c r="K292" s="68"/>
      <c r="L292" s="68"/>
      <c r="M292" s="68"/>
      <c r="N292" s="5" t="str">
        <f>VLOOKUP(CONCATENATE($C292,$D292),Curriculos!$A$2:$J$303,10,FALSE)</f>
        <v>DCET</v>
      </c>
      <c r="O292" s="69"/>
      <c r="P292" s="12" t="e">
        <f>VLOOKUP(O292,Lista_Professores!$A$2:$B$203,2,FALSE)</f>
        <v>#N/A</v>
      </c>
      <c r="Q292" s="70"/>
      <c r="R292" s="12" t="str">
        <f t="shared" si="15"/>
        <v xml:space="preserve">2º Semestre - </v>
      </c>
      <c r="S292" s="12"/>
      <c r="T292" s="12"/>
      <c r="U292" s="12"/>
      <c r="V292" s="12"/>
      <c r="W292" s="12"/>
      <c r="X292" s="12"/>
      <c r="Y292" s="12"/>
      <c r="Z292" s="12"/>
    </row>
    <row r="293" spans="1:26" ht="14.25" customHeight="1">
      <c r="A293" s="12" t="str">
        <f t="shared" si="13"/>
        <v>BN2º Semestre - T01</v>
      </c>
      <c r="B293" s="67" t="str">
        <f t="shared" si="14"/>
        <v>Curr2023NCET1293T01</v>
      </c>
      <c r="C293" s="12" t="s">
        <v>22</v>
      </c>
      <c r="D293" s="12" t="s">
        <v>39</v>
      </c>
      <c r="E293" s="12" t="str">
        <f>VLOOKUP(CONCATENATE($C293,$D293),Curriculos!$A$2:$J$303,4,FALSE)</f>
        <v>MATEMÁTICA APLICADA I</v>
      </c>
      <c r="F293" s="5" t="str">
        <f>VLOOKUP(CONCATENATE($C293,$D293),Curriculos!$A$2:$J$303,5,FALSE)</f>
        <v>OB</v>
      </c>
      <c r="G293" s="5">
        <f>VLOOKUP(CONCATENATE($C293,$D293),Curriculos!$A$2:$J$303,6,FALSE)</f>
        <v>2</v>
      </c>
      <c r="H293" s="5" t="str">
        <f>VLOOKUP(CONCATENATE($C293,$D293),Curriculos!$A$2:$J$303,7,FALSE)</f>
        <v>T</v>
      </c>
      <c r="I293" s="5">
        <f>VLOOKUP(CONCATENATE($C293,$D293),Curriculos!$A$2:$J$303,8,FALSE)</f>
        <v>60</v>
      </c>
      <c r="J293" s="5">
        <f>VLOOKUP(CONCATENATE($C293,$D293),Curriculos!$A$2:$J$303,9,FALSE)</f>
        <v>4</v>
      </c>
      <c r="K293" s="68" t="s">
        <v>24</v>
      </c>
      <c r="L293" s="68"/>
      <c r="M293" s="22" t="s">
        <v>188</v>
      </c>
      <c r="N293" s="5" t="str">
        <f>VLOOKUP(CONCATENATE($C293,$D293),Curriculos!$A$2:$J$303,10,FALSE)</f>
        <v>DCET</v>
      </c>
      <c r="O293" s="74" t="s">
        <v>380</v>
      </c>
      <c r="P293" s="12" t="str">
        <f>VLOOKUP(O293,Lista_Professores!$A$2:$B$203,2,FALSE)</f>
        <v>Vera Lúcia Merlini</v>
      </c>
      <c r="Q293" s="70">
        <v>1102</v>
      </c>
      <c r="R293" s="12" t="str">
        <f t="shared" si="15"/>
        <v>2º Semestre - T01</v>
      </c>
      <c r="S293" s="12">
        <f t="shared" ref="S293:S295" si="16">I293/15</f>
        <v>4</v>
      </c>
      <c r="T293" s="12" t="s">
        <v>336</v>
      </c>
      <c r="U293" s="12" t="s">
        <v>381</v>
      </c>
      <c r="V293" s="12"/>
      <c r="W293" s="12"/>
      <c r="X293" s="12"/>
      <c r="Y293" s="12"/>
      <c r="Z293" s="12"/>
    </row>
    <row r="294" spans="1:26" ht="14.25" customHeight="1">
      <c r="A294" s="12" t="str">
        <f t="shared" si="13"/>
        <v>EN2º Semestre - T03</v>
      </c>
      <c r="B294" s="67" t="str">
        <f t="shared" si="14"/>
        <v>Curr2023NCET1293T03</v>
      </c>
      <c r="C294" s="12" t="s">
        <v>22</v>
      </c>
      <c r="D294" s="12" t="s">
        <v>39</v>
      </c>
      <c r="E294" s="12" t="str">
        <f>VLOOKUP(CONCATENATE($C294,$D294),Curriculos!$A$2:$J$303,4,FALSE)</f>
        <v>MATEMÁTICA APLICADA I</v>
      </c>
      <c r="F294" s="5" t="str">
        <f>VLOOKUP(CONCATENATE($C294,$D294),Curriculos!$A$2:$J$303,5,FALSE)</f>
        <v>OB</v>
      </c>
      <c r="G294" s="5">
        <f>VLOOKUP(CONCATENATE($C294,$D294),Curriculos!$A$2:$J$303,6,FALSE)</f>
        <v>2</v>
      </c>
      <c r="H294" s="5" t="str">
        <f>VLOOKUP(CONCATENATE($C294,$D294),Curriculos!$A$2:$J$303,7,FALSE)</f>
        <v>T</v>
      </c>
      <c r="I294" s="5">
        <f>VLOOKUP(CONCATENATE($C294,$D294),Curriculos!$A$2:$J$303,8,FALSE)</f>
        <v>60</v>
      </c>
      <c r="J294" s="5">
        <f>VLOOKUP(CONCATENATE($C294,$D294),Curriculos!$A$2:$J$303,9,FALSE)</f>
        <v>4</v>
      </c>
      <c r="K294" s="68" t="s">
        <v>40</v>
      </c>
      <c r="L294" s="68" t="s">
        <v>346</v>
      </c>
      <c r="M294" s="68" t="s">
        <v>178</v>
      </c>
      <c r="N294" s="5" t="str">
        <f>VLOOKUP(CONCATENATE($C294,$D294),Curriculos!$A$2:$J$303,10,FALSE)</f>
        <v>DCET</v>
      </c>
      <c r="O294" s="69" t="s">
        <v>382</v>
      </c>
      <c r="P294" s="12" t="e">
        <f>VLOOKUP(O294,Lista_Professores!$A$2:$B$203,2,FALSE)</f>
        <v>#N/A</v>
      </c>
      <c r="Q294" s="70">
        <v>1107</v>
      </c>
      <c r="R294" s="12" t="str">
        <f t="shared" si="15"/>
        <v>2º Semestre - T03</v>
      </c>
      <c r="S294" s="12">
        <f t="shared" si="16"/>
        <v>4</v>
      </c>
      <c r="T294" s="12" t="s">
        <v>336</v>
      </c>
      <c r="U294" s="12"/>
      <c r="V294" s="12"/>
      <c r="W294" s="12"/>
      <c r="X294" s="12"/>
      <c r="Y294" s="12"/>
      <c r="Z294" s="12"/>
    </row>
    <row r="295" spans="1:26" ht="14.25" customHeight="1">
      <c r="A295" s="12" t="str">
        <f t="shared" si="13"/>
        <v>CM3º Semestre - T02</v>
      </c>
      <c r="B295" s="67" t="str">
        <f t="shared" si="14"/>
        <v>Curr2023MCET1294T02</v>
      </c>
      <c r="C295" s="12" t="s">
        <v>25</v>
      </c>
      <c r="D295" s="12" t="s">
        <v>42</v>
      </c>
      <c r="E295" s="12" t="str">
        <f>VLOOKUP(CONCATENATE($C295,$D295),Curriculos!$A$2:$J$303,4,FALSE)</f>
        <v>MATEMÁTICA APLICADA II</v>
      </c>
      <c r="F295" s="5" t="str">
        <f>VLOOKUP(CONCATENATE($C295,$D295),Curriculos!$A$2:$J$303,5,FALSE)</f>
        <v>OB</v>
      </c>
      <c r="G295" s="5">
        <f>VLOOKUP(CONCATENATE($C295,$D295),Curriculos!$A$2:$J$303,6,FALSE)</f>
        <v>3</v>
      </c>
      <c r="H295" s="5" t="str">
        <f>VLOOKUP(CONCATENATE($C295,$D295),Curriculos!$A$2:$J$303,7,FALSE)</f>
        <v>T</v>
      </c>
      <c r="I295" s="5">
        <f>VLOOKUP(CONCATENATE($C295,$D295),Curriculos!$A$2:$J$303,8,FALSE)</f>
        <v>60</v>
      </c>
      <c r="J295" s="5">
        <f>VLOOKUP(CONCATENATE($C295,$D295),Curriculos!$A$2:$J$303,9,FALSE)</f>
        <v>4</v>
      </c>
      <c r="K295" s="68" t="s">
        <v>29</v>
      </c>
      <c r="L295" s="68"/>
      <c r="M295" s="68" t="s">
        <v>175</v>
      </c>
      <c r="N295" s="5" t="str">
        <f>VLOOKUP(CONCATENATE($C295,$D295),Curriculos!$A$2:$J$303,10,FALSE)</f>
        <v>DCET</v>
      </c>
      <c r="O295" s="69" t="s">
        <v>383</v>
      </c>
      <c r="P295" s="12" t="str">
        <f>VLOOKUP(O295,Lista_Professores!$A$2:$B$203,2,FALSE)</f>
        <v>Larissa Brito de Oliveira</v>
      </c>
      <c r="Q295" s="70">
        <v>1103</v>
      </c>
      <c r="R295" s="12" t="str">
        <f t="shared" si="15"/>
        <v>3º Semestre - T02</v>
      </c>
      <c r="S295" s="12">
        <f t="shared" si="16"/>
        <v>4</v>
      </c>
      <c r="T295" s="12" t="s">
        <v>336</v>
      </c>
      <c r="U295" s="12"/>
      <c r="V295" s="12"/>
      <c r="W295" s="12"/>
      <c r="X295" s="12"/>
      <c r="Y295" s="12"/>
      <c r="Z295" s="12"/>
    </row>
    <row r="296" spans="1:26" ht="14.25" hidden="1" customHeight="1">
      <c r="A296" s="12" t="str">
        <f t="shared" si="13"/>
        <v xml:space="preserve">3º Semestre - </v>
      </c>
      <c r="B296" s="67" t="str">
        <f t="shared" si="14"/>
        <v>Curr2018CET1294</v>
      </c>
      <c r="C296" s="12" t="s">
        <v>31</v>
      </c>
      <c r="D296" s="12" t="s">
        <v>42</v>
      </c>
      <c r="E296" s="12" t="str">
        <f>VLOOKUP(CONCATENATE($C296,$D296),Curriculos!$A$2:$J$303,4,FALSE)</f>
        <v>MATEMÁTICA APLICADA II</v>
      </c>
      <c r="F296" s="5" t="str">
        <f>VLOOKUP(CONCATENATE($C296,$D296),Curriculos!$A$2:$J$303,5,FALSE)</f>
        <v>OB</v>
      </c>
      <c r="G296" s="5">
        <f>VLOOKUP(CONCATENATE($C296,$D296),Curriculos!$A$2:$J$303,6,FALSE)</f>
        <v>3</v>
      </c>
      <c r="H296" s="5" t="str">
        <f>VLOOKUP(CONCATENATE($C296,$D296),Curriculos!$A$2:$J$303,7,FALSE)</f>
        <v>T</v>
      </c>
      <c r="I296" s="5">
        <f>VLOOKUP(CONCATENATE($C296,$D296),Curriculos!$A$2:$J$303,8,FALSE)</f>
        <v>60</v>
      </c>
      <c r="J296" s="5">
        <f>VLOOKUP(CONCATENATE($C296,$D296),Curriculos!$A$2:$J$303,9,FALSE)</f>
        <v>4</v>
      </c>
      <c r="K296" s="68"/>
      <c r="L296" s="68"/>
      <c r="M296" s="68"/>
      <c r="N296" s="5" t="str">
        <f>VLOOKUP(CONCATENATE($C296,$D296),Curriculos!$A$2:$J$303,10,FALSE)</f>
        <v>DCET</v>
      </c>
      <c r="O296" s="69"/>
      <c r="P296" s="12" t="e">
        <f>VLOOKUP(O296,Lista_Professores!$A$2:$B$203,2,FALSE)</f>
        <v>#N/A</v>
      </c>
      <c r="Q296" s="70"/>
      <c r="R296" s="12" t="str">
        <f t="shared" si="15"/>
        <v xml:space="preserve">3º Semestre - </v>
      </c>
      <c r="S296" s="12"/>
      <c r="T296" s="12"/>
      <c r="U296" s="12"/>
      <c r="V296" s="12"/>
      <c r="W296" s="12"/>
      <c r="X296" s="12"/>
      <c r="Y296" s="12"/>
      <c r="Z296" s="12"/>
    </row>
    <row r="297" spans="1:26" ht="14.25" hidden="1" customHeight="1">
      <c r="A297" s="12" t="str">
        <f t="shared" si="13"/>
        <v xml:space="preserve">3º Semestre - </v>
      </c>
      <c r="B297" s="67" t="str">
        <f t="shared" si="14"/>
        <v>Curr2023MCET1294</v>
      </c>
      <c r="C297" s="12" t="s">
        <v>25</v>
      </c>
      <c r="D297" s="12" t="s">
        <v>42</v>
      </c>
      <c r="E297" s="12" t="str">
        <f>VLOOKUP(CONCATENATE($C297,$D297),Curriculos!$A$2:$J$303,4,FALSE)</f>
        <v>MATEMÁTICA APLICADA II</v>
      </c>
      <c r="F297" s="5" t="str">
        <f>VLOOKUP(CONCATENATE($C297,$D297),Curriculos!$A$2:$J$303,5,FALSE)</f>
        <v>OB</v>
      </c>
      <c r="G297" s="5">
        <f>VLOOKUP(CONCATENATE($C297,$D297),Curriculos!$A$2:$J$303,6,FALSE)</f>
        <v>3</v>
      </c>
      <c r="H297" s="5" t="str">
        <f>VLOOKUP(CONCATENATE($C297,$D297),Curriculos!$A$2:$J$303,7,FALSE)</f>
        <v>T</v>
      </c>
      <c r="I297" s="5">
        <f>VLOOKUP(CONCATENATE($C297,$D297),Curriculos!$A$2:$J$303,8,FALSE)</f>
        <v>60</v>
      </c>
      <c r="J297" s="5">
        <f>VLOOKUP(CONCATENATE($C297,$D297),Curriculos!$A$2:$J$303,9,FALSE)</f>
        <v>4</v>
      </c>
      <c r="K297" s="68"/>
      <c r="L297" s="68"/>
      <c r="M297" s="68"/>
      <c r="N297" s="5" t="str">
        <f>VLOOKUP(CONCATENATE($C297,$D297),Curriculos!$A$2:$J$303,10,FALSE)</f>
        <v>DCET</v>
      </c>
      <c r="O297" s="69"/>
      <c r="P297" s="12" t="e">
        <f>VLOOKUP(O297,Lista_Professores!$A$2:$B$203,2,FALSE)</f>
        <v>#N/A</v>
      </c>
      <c r="Q297" s="70"/>
      <c r="R297" s="12" t="str">
        <f t="shared" si="15"/>
        <v xml:space="preserve">3º Semestre - </v>
      </c>
      <c r="S297" s="12"/>
      <c r="T297" s="12"/>
      <c r="U297" s="12"/>
      <c r="V297" s="12"/>
      <c r="W297" s="12"/>
      <c r="X297" s="12"/>
      <c r="Y297" s="12"/>
      <c r="Z297" s="12"/>
    </row>
    <row r="298" spans="1:26" ht="14.25" hidden="1" customHeight="1">
      <c r="A298" s="12" t="str">
        <f t="shared" si="13"/>
        <v xml:space="preserve">3º Semestre - </v>
      </c>
      <c r="B298" s="67" t="str">
        <f t="shared" si="14"/>
        <v>Curr2023NCET1294</v>
      </c>
      <c r="C298" s="12" t="s">
        <v>22</v>
      </c>
      <c r="D298" s="12" t="s">
        <v>42</v>
      </c>
      <c r="E298" s="12" t="str">
        <f>VLOOKUP(CONCATENATE($C298,$D298),Curriculos!$A$2:$J$303,4,FALSE)</f>
        <v>MATEMÁTICA APLICADA II</v>
      </c>
      <c r="F298" s="5" t="str">
        <f>VLOOKUP(CONCATENATE($C298,$D298),Curriculos!$A$2:$J$303,5,FALSE)</f>
        <v>OB</v>
      </c>
      <c r="G298" s="5">
        <f>VLOOKUP(CONCATENATE($C298,$D298),Curriculos!$A$2:$J$303,6,FALSE)</f>
        <v>3</v>
      </c>
      <c r="H298" s="5" t="str">
        <f>VLOOKUP(CONCATENATE($C298,$D298),Curriculos!$A$2:$J$303,7,FALSE)</f>
        <v>T</v>
      </c>
      <c r="I298" s="5">
        <f>VLOOKUP(CONCATENATE($C298,$D298),Curriculos!$A$2:$J$303,8,FALSE)</f>
        <v>60</v>
      </c>
      <c r="J298" s="5">
        <f>VLOOKUP(CONCATENATE($C298,$D298),Curriculos!$A$2:$J$303,9,FALSE)</f>
        <v>4</v>
      </c>
      <c r="K298" s="68"/>
      <c r="L298" s="68"/>
      <c r="M298" s="68"/>
      <c r="N298" s="5" t="str">
        <f>VLOOKUP(CONCATENATE($C298,$D298),Curriculos!$A$2:$J$303,10,FALSE)</f>
        <v>DCET</v>
      </c>
      <c r="O298" s="69"/>
      <c r="P298" s="12" t="e">
        <f>VLOOKUP(O298,Lista_Professores!$A$2:$B$203,2,FALSE)</f>
        <v>#N/A</v>
      </c>
      <c r="Q298" s="70"/>
      <c r="R298" s="12" t="str">
        <f t="shared" si="15"/>
        <v xml:space="preserve">3º Semestre - </v>
      </c>
      <c r="S298" s="12"/>
      <c r="T298" s="12"/>
      <c r="U298" s="12"/>
      <c r="V298" s="12"/>
      <c r="W298" s="12"/>
      <c r="X298" s="12"/>
      <c r="Y298" s="12"/>
      <c r="Z298" s="12"/>
    </row>
    <row r="299" spans="1:26" ht="14.25" customHeight="1">
      <c r="A299" s="12" t="str">
        <f t="shared" si="13"/>
        <v>BN3º Semestre - T01</v>
      </c>
      <c r="B299" s="67" t="str">
        <f t="shared" si="14"/>
        <v>Curr2023NCET1294T01</v>
      </c>
      <c r="C299" s="12" t="s">
        <v>22</v>
      </c>
      <c r="D299" s="12" t="s">
        <v>42</v>
      </c>
      <c r="E299" s="12" t="str">
        <f>VLOOKUP(CONCATENATE($C299,$D299),Curriculos!$A$2:$J$303,4,FALSE)</f>
        <v>MATEMÁTICA APLICADA II</v>
      </c>
      <c r="F299" s="5" t="str">
        <f>VLOOKUP(CONCATENATE($C299,$D299),Curriculos!$A$2:$J$303,5,FALSE)</f>
        <v>OB</v>
      </c>
      <c r="G299" s="5">
        <f>VLOOKUP(CONCATENATE($C299,$D299),Curriculos!$A$2:$J$303,6,FALSE)</f>
        <v>3</v>
      </c>
      <c r="H299" s="5" t="str">
        <f>VLOOKUP(CONCATENATE($C299,$D299),Curriculos!$A$2:$J$303,7,FALSE)</f>
        <v>T</v>
      </c>
      <c r="I299" s="5">
        <f>VLOOKUP(CONCATENATE($C299,$D299),Curriculos!$A$2:$J$303,8,FALSE)</f>
        <v>60</v>
      </c>
      <c r="J299" s="5">
        <f>VLOOKUP(CONCATENATE($C299,$D299),Curriculos!$A$2:$J$303,9,FALSE)</f>
        <v>4</v>
      </c>
      <c r="K299" s="68" t="s">
        <v>24</v>
      </c>
      <c r="L299" s="68" t="s">
        <v>346</v>
      </c>
      <c r="M299" s="68" t="s">
        <v>188</v>
      </c>
      <c r="N299" s="5" t="str">
        <f>VLOOKUP(CONCATENATE($C299,$D299),Curriculos!$A$2:$J$303,10,FALSE)</f>
        <v>DCET</v>
      </c>
      <c r="O299" s="74" t="s">
        <v>382</v>
      </c>
      <c r="P299" s="12" t="e">
        <f>VLOOKUP(O299,Lista_Professores!$A$2:$B$203,2,FALSE)</f>
        <v>#N/A</v>
      </c>
      <c r="Q299" s="70">
        <v>1107</v>
      </c>
      <c r="R299" s="12" t="str">
        <f t="shared" si="15"/>
        <v>3º Semestre - T01</v>
      </c>
      <c r="S299" s="12">
        <f t="shared" ref="S299:S300" si="17">I299/15</f>
        <v>4</v>
      </c>
      <c r="T299" s="12" t="s">
        <v>336</v>
      </c>
      <c r="U299" s="12" t="s">
        <v>384</v>
      </c>
      <c r="V299" s="12"/>
      <c r="W299" s="12"/>
      <c r="X299" s="12"/>
      <c r="Y299" s="12"/>
      <c r="Z299" s="12"/>
    </row>
    <row r="300" spans="1:26" ht="14.25" customHeight="1">
      <c r="A300" s="12" t="str">
        <f t="shared" si="13"/>
        <v>DM3º Semestre - T02</v>
      </c>
      <c r="B300" s="67" t="str">
        <f t="shared" si="14"/>
        <v>Curr2023MCET1295T02</v>
      </c>
      <c r="C300" s="12" t="s">
        <v>25</v>
      </c>
      <c r="D300" s="12" t="s">
        <v>46</v>
      </c>
      <c r="E300" s="12" t="str">
        <f>VLOOKUP(CONCATENATE($C300,$D300),Curriculos!$A$2:$J$303,4,FALSE)</f>
        <v>ESTATÍSTICA APLICADA I</v>
      </c>
      <c r="F300" s="5" t="str">
        <f>VLOOKUP(CONCATENATE($C300,$D300),Curriculos!$A$2:$J$303,5,FALSE)</f>
        <v>OB</v>
      </c>
      <c r="G300" s="5">
        <f>VLOOKUP(CONCATENATE($C300,$D300),Curriculos!$A$2:$J$303,6,FALSE)</f>
        <v>3</v>
      </c>
      <c r="H300" s="5" t="str">
        <f>VLOOKUP(CONCATENATE($C300,$D300),Curriculos!$A$2:$J$303,7,FALSE)</f>
        <v>T</v>
      </c>
      <c r="I300" s="5">
        <f>VLOOKUP(CONCATENATE($C300,$D300),Curriculos!$A$2:$J$303,8,FALSE)</f>
        <v>60</v>
      </c>
      <c r="J300" s="5">
        <f>VLOOKUP(CONCATENATE($C300,$D300),Curriculos!$A$2:$J$303,9,FALSE)</f>
        <v>4</v>
      </c>
      <c r="K300" s="68" t="s">
        <v>29</v>
      </c>
      <c r="L300" s="68"/>
      <c r="M300" s="68" t="s">
        <v>182</v>
      </c>
      <c r="N300" s="5" t="str">
        <f>VLOOKUP(CONCATENATE($C300,$D300),Curriculos!$A$2:$J$303,10,FALSE)</f>
        <v>DCET</v>
      </c>
      <c r="O300" s="69" t="s">
        <v>385</v>
      </c>
      <c r="P300" s="12" t="str">
        <f>VLOOKUP(O300,Lista_Professores!$A$2:$B$203,2,FALSE)</f>
        <v>Marcelo Inácio Ferreira Ferraz</v>
      </c>
      <c r="Q300" s="70">
        <v>1103</v>
      </c>
      <c r="R300" s="12" t="str">
        <f t="shared" si="15"/>
        <v>3º Semestre - T02</v>
      </c>
      <c r="S300" s="12">
        <f t="shared" si="17"/>
        <v>4</v>
      </c>
      <c r="T300" s="12" t="s">
        <v>336</v>
      </c>
      <c r="U300" s="12"/>
      <c r="V300" s="12"/>
      <c r="W300" s="12"/>
      <c r="X300" s="12"/>
      <c r="Y300" s="12"/>
      <c r="Z300" s="12"/>
    </row>
    <row r="301" spans="1:26" ht="14.25" hidden="1" customHeight="1">
      <c r="A301" s="12" t="str">
        <f t="shared" si="13"/>
        <v xml:space="preserve">3º Semestre - </v>
      </c>
      <c r="B301" s="67" t="str">
        <f t="shared" si="14"/>
        <v>Curr2018CET1295</v>
      </c>
      <c r="C301" s="12" t="s">
        <v>31</v>
      </c>
      <c r="D301" s="12" t="s">
        <v>46</v>
      </c>
      <c r="E301" s="12" t="str">
        <f>VLOOKUP(CONCATENATE($C301,$D301),Curriculos!$A$2:$J$303,4,FALSE)</f>
        <v>ESTATÍSTICA APLICADA I</v>
      </c>
      <c r="F301" s="5" t="str">
        <f>VLOOKUP(CONCATENATE($C301,$D301),Curriculos!$A$2:$J$303,5,FALSE)</f>
        <v>OB</v>
      </c>
      <c r="G301" s="5">
        <f>VLOOKUP(CONCATENATE($C301,$D301),Curriculos!$A$2:$J$303,6,FALSE)</f>
        <v>3</v>
      </c>
      <c r="H301" s="5" t="str">
        <f>VLOOKUP(CONCATENATE($C301,$D301),Curriculos!$A$2:$J$303,7,FALSE)</f>
        <v>T</v>
      </c>
      <c r="I301" s="5">
        <f>VLOOKUP(CONCATENATE($C301,$D301),Curriculos!$A$2:$J$303,8,FALSE)</f>
        <v>60</v>
      </c>
      <c r="J301" s="5">
        <f>VLOOKUP(CONCATENATE($C301,$D301),Curriculos!$A$2:$J$303,9,FALSE)</f>
        <v>4</v>
      </c>
      <c r="K301" s="68"/>
      <c r="L301" s="68"/>
      <c r="M301" s="68"/>
      <c r="N301" s="5" t="str">
        <f>VLOOKUP(CONCATENATE($C301,$D301),Curriculos!$A$2:$J$303,10,FALSE)</f>
        <v>DCET</v>
      </c>
      <c r="O301" s="69"/>
      <c r="P301" s="12" t="e">
        <f>VLOOKUP(O301,Lista_Professores!$A$2:$B$203,2,FALSE)</f>
        <v>#N/A</v>
      </c>
      <c r="Q301" s="70"/>
      <c r="R301" s="12" t="str">
        <f t="shared" si="15"/>
        <v xml:space="preserve">3º Semestre - </v>
      </c>
      <c r="S301" s="12"/>
      <c r="T301" s="12"/>
      <c r="U301" s="12"/>
      <c r="V301" s="12"/>
      <c r="W301" s="12"/>
      <c r="X301" s="12"/>
      <c r="Y301" s="12"/>
      <c r="Z301" s="12"/>
    </row>
    <row r="302" spans="1:26" ht="14.25" hidden="1" customHeight="1">
      <c r="A302" s="12" t="str">
        <f t="shared" si="13"/>
        <v xml:space="preserve">3º Semestre - </v>
      </c>
      <c r="B302" s="67" t="str">
        <f t="shared" si="14"/>
        <v>Curr2023MCET1295</v>
      </c>
      <c r="C302" s="12" t="s">
        <v>25</v>
      </c>
      <c r="D302" s="12" t="s">
        <v>46</v>
      </c>
      <c r="E302" s="12" t="str">
        <f>VLOOKUP(CONCATENATE($C302,$D302),Curriculos!$A$2:$J$303,4,FALSE)</f>
        <v>ESTATÍSTICA APLICADA I</v>
      </c>
      <c r="F302" s="5" t="str">
        <f>VLOOKUP(CONCATENATE($C302,$D302),Curriculos!$A$2:$J$303,5,FALSE)</f>
        <v>OB</v>
      </c>
      <c r="G302" s="5">
        <f>VLOOKUP(CONCATENATE($C302,$D302),Curriculos!$A$2:$J$303,6,FALSE)</f>
        <v>3</v>
      </c>
      <c r="H302" s="5" t="str">
        <f>VLOOKUP(CONCATENATE($C302,$D302),Curriculos!$A$2:$J$303,7,FALSE)</f>
        <v>T</v>
      </c>
      <c r="I302" s="5">
        <f>VLOOKUP(CONCATENATE($C302,$D302),Curriculos!$A$2:$J$303,8,FALSE)</f>
        <v>60</v>
      </c>
      <c r="J302" s="5">
        <f>VLOOKUP(CONCATENATE($C302,$D302),Curriculos!$A$2:$J$303,9,FALSE)</f>
        <v>4</v>
      </c>
      <c r="K302" s="68"/>
      <c r="L302" s="68"/>
      <c r="M302" s="68"/>
      <c r="N302" s="5" t="str">
        <f>VLOOKUP(CONCATENATE($C302,$D302),Curriculos!$A$2:$J$303,10,FALSE)</f>
        <v>DCET</v>
      </c>
      <c r="O302" s="69"/>
      <c r="P302" s="12" t="e">
        <f>VLOOKUP(O302,Lista_Professores!$A$2:$B$203,2,FALSE)</f>
        <v>#N/A</v>
      </c>
      <c r="Q302" s="70"/>
      <c r="R302" s="12" t="str">
        <f t="shared" si="15"/>
        <v xml:space="preserve">3º Semestre - </v>
      </c>
      <c r="S302" s="12"/>
      <c r="T302" s="12"/>
      <c r="U302" s="12"/>
      <c r="V302" s="12"/>
      <c r="W302" s="12"/>
      <c r="X302" s="12"/>
      <c r="Y302" s="12"/>
      <c r="Z302" s="12"/>
    </row>
    <row r="303" spans="1:26" ht="14.25" hidden="1" customHeight="1">
      <c r="A303" s="12" t="str">
        <f t="shared" si="13"/>
        <v xml:space="preserve">3º Semestre - </v>
      </c>
      <c r="B303" s="67" t="str">
        <f t="shared" si="14"/>
        <v>Curr2023NCET1295</v>
      </c>
      <c r="C303" s="12" t="s">
        <v>22</v>
      </c>
      <c r="D303" s="12" t="s">
        <v>46</v>
      </c>
      <c r="E303" s="12" t="str">
        <f>VLOOKUP(CONCATENATE($C303,$D303),Curriculos!$A$2:$J$303,4,FALSE)</f>
        <v>ESTATÍSTICA APLICADA I</v>
      </c>
      <c r="F303" s="5" t="str">
        <f>VLOOKUP(CONCATENATE($C303,$D303),Curriculos!$A$2:$J$303,5,FALSE)</f>
        <v>OB</v>
      </c>
      <c r="G303" s="5">
        <f>VLOOKUP(CONCATENATE($C303,$D303),Curriculos!$A$2:$J$303,6,FALSE)</f>
        <v>3</v>
      </c>
      <c r="H303" s="5" t="str">
        <f>VLOOKUP(CONCATENATE($C303,$D303),Curriculos!$A$2:$J$303,7,FALSE)</f>
        <v>T</v>
      </c>
      <c r="I303" s="5">
        <f>VLOOKUP(CONCATENATE($C303,$D303),Curriculos!$A$2:$J$303,8,FALSE)</f>
        <v>60</v>
      </c>
      <c r="J303" s="5">
        <f>VLOOKUP(CONCATENATE($C303,$D303),Curriculos!$A$2:$J$303,9,FALSE)</f>
        <v>4</v>
      </c>
      <c r="K303" s="68"/>
      <c r="L303" s="68"/>
      <c r="M303" s="68"/>
      <c r="N303" s="5" t="str">
        <f>VLOOKUP(CONCATENATE($C303,$D303),Curriculos!$A$2:$J$303,10,FALSE)</f>
        <v>DCET</v>
      </c>
      <c r="O303" s="69"/>
      <c r="P303" s="12" t="e">
        <f>VLOOKUP(O303,Lista_Professores!$A$2:$B$203,2,FALSE)</f>
        <v>#N/A</v>
      </c>
      <c r="Q303" s="70"/>
      <c r="R303" s="12" t="str">
        <f t="shared" si="15"/>
        <v xml:space="preserve">3º Semestre - </v>
      </c>
      <c r="S303" s="12"/>
      <c r="T303" s="12"/>
      <c r="U303" s="12"/>
      <c r="V303" s="12"/>
      <c r="W303" s="12"/>
      <c r="X303" s="12"/>
      <c r="Y303" s="12"/>
      <c r="Z303" s="12"/>
    </row>
    <row r="304" spans="1:26" ht="14.25" customHeight="1">
      <c r="A304" s="12" t="str">
        <f t="shared" si="13"/>
        <v>DN3º Semestre - T01</v>
      </c>
      <c r="B304" s="67" t="str">
        <f t="shared" si="14"/>
        <v>Curr2023NCET1295T01</v>
      </c>
      <c r="C304" s="12" t="s">
        <v>22</v>
      </c>
      <c r="D304" s="12" t="s">
        <v>46</v>
      </c>
      <c r="E304" s="12" t="str">
        <f>VLOOKUP(CONCATENATE($C304,$D304),Curriculos!$A$2:$J$303,4,FALSE)</f>
        <v>ESTATÍSTICA APLICADA I</v>
      </c>
      <c r="F304" s="5" t="str">
        <f>VLOOKUP(CONCATENATE($C304,$D304),Curriculos!$A$2:$J$303,5,FALSE)</f>
        <v>OB</v>
      </c>
      <c r="G304" s="5">
        <f>VLOOKUP(CONCATENATE($C304,$D304),Curriculos!$A$2:$J$303,6,FALSE)</f>
        <v>3</v>
      </c>
      <c r="H304" s="5" t="str">
        <f>VLOOKUP(CONCATENATE($C304,$D304),Curriculos!$A$2:$J$303,7,FALSE)</f>
        <v>T</v>
      </c>
      <c r="I304" s="5">
        <f>VLOOKUP(CONCATENATE($C304,$D304),Curriculos!$A$2:$J$303,8,FALSE)</f>
        <v>60</v>
      </c>
      <c r="J304" s="5">
        <f>VLOOKUP(CONCATENATE($C304,$D304),Curriculos!$A$2:$J$303,9,FALSE)</f>
        <v>4</v>
      </c>
      <c r="K304" s="68" t="s">
        <v>24</v>
      </c>
      <c r="L304" s="68" t="s">
        <v>346</v>
      </c>
      <c r="M304" s="68" t="s">
        <v>195</v>
      </c>
      <c r="N304" s="5" t="str">
        <f>VLOOKUP(CONCATENATE($C304,$D304),Curriculos!$A$2:$J$303,10,FALSE)</f>
        <v>DCET</v>
      </c>
      <c r="O304" s="69" t="s">
        <v>385</v>
      </c>
      <c r="P304" s="12" t="str">
        <f>VLOOKUP(O304,Lista_Professores!$A$2:$B$203,2,FALSE)</f>
        <v>Marcelo Inácio Ferreira Ferraz</v>
      </c>
      <c r="Q304" s="70">
        <v>1107</v>
      </c>
      <c r="R304" s="12" t="str">
        <f t="shared" si="15"/>
        <v>3º Semestre - T01</v>
      </c>
      <c r="S304" s="12">
        <f>I304/15</f>
        <v>4</v>
      </c>
      <c r="T304" s="12" t="s">
        <v>336</v>
      </c>
      <c r="U304" s="12" t="s">
        <v>386</v>
      </c>
      <c r="V304" s="12"/>
      <c r="W304" s="12"/>
      <c r="X304" s="12"/>
      <c r="Y304" s="12"/>
      <c r="Z304" s="12"/>
    </row>
    <row r="305" spans="1:26" ht="14.25" hidden="1" customHeight="1">
      <c r="A305" s="12" t="str">
        <f t="shared" si="13"/>
        <v xml:space="preserve">4º Semestre - </v>
      </c>
      <c r="B305" s="67" t="str">
        <f t="shared" si="14"/>
        <v>Curr2018CET1296</v>
      </c>
      <c r="C305" s="12" t="s">
        <v>31</v>
      </c>
      <c r="D305" s="12" t="s">
        <v>69</v>
      </c>
      <c r="E305" s="12" t="str">
        <f>VLOOKUP(CONCATENATE($C305,$D305),Curriculos!$A$2:$J$303,4,FALSE)</f>
        <v>ESTATÍSTICA APLICADA II</v>
      </c>
      <c r="F305" s="5" t="str">
        <f>VLOOKUP(CONCATENATE($C305,$D305),Curriculos!$A$2:$J$303,5,FALSE)</f>
        <v>OB</v>
      </c>
      <c r="G305" s="5">
        <f>VLOOKUP(CONCATENATE($C305,$D305),Curriculos!$A$2:$J$303,6,FALSE)</f>
        <v>4</v>
      </c>
      <c r="H305" s="5" t="str">
        <f>VLOOKUP(CONCATENATE($C305,$D305),Curriculos!$A$2:$J$303,7,FALSE)</f>
        <v>T</v>
      </c>
      <c r="I305" s="5">
        <f>VLOOKUP(CONCATENATE($C305,$D305),Curriculos!$A$2:$J$303,8,FALSE)</f>
        <v>60</v>
      </c>
      <c r="J305" s="5">
        <f>VLOOKUP(CONCATENATE($C305,$D305),Curriculos!$A$2:$J$303,9,FALSE)</f>
        <v>4</v>
      </c>
      <c r="K305" s="68"/>
      <c r="L305" s="68"/>
      <c r="M305" s="68"/>
      <c r="N305" s="5" t="str">
        <f>VLOOKUP(CONCATENATE($C305,$D305),Curriculos!$A$2:$J$303,10,FALSE)</f>
        <v>DCET</v>
      </c>
      <c r="O305" s="69"/>
      <c r="P305" s="12" t="e">
        <f>VLOOKUP(O305,Lista_Professores!$A$2:$B$203,2,FALSE)</f>
        <v>#N/A</v>
      </c>
      <c r="Q305" s="70"/>
      <c r="R305" s="12" t="str">
        <f t="shared" si="15"/>
        <v xml:space="preserve">4º Semestre - </v>
      </c>
      <c r="S305" s="12"/>
      <c r="T305" s="12"/>
      <c r="U305" s="12"/>
      <c r="V305" s="12"/>
      <c r="W305" s="12"/>
      <c r="X305" s="12"/>
      <c r="Y305" s="12"/>
      <c r="Z305" s="12"/>
    </row>
    <row r="306" spans="1:26" ht="14.25" hidden="1" customHeight="1">
      <c r="A306" s="12" t="str">
        <f t="shared" si="13"/>
        <v xml:space="preserve">4º Semestre - </v>
      </c>
      <c r="B306" s="67" t="str">
        <f t="shared" si="14"/>
        <v>Curr2023MCET1296</v>
      </c>
      <c r="C306" s="12" t="s">
        <v>25</v>
      </c>
      <c r="D306" s="12" t="s">
        <v>69</v>
      </c>
      <c r="E306" s="12" t="str">
        <f>VLOOKUP(CONCATENATE($C306,$D306),Curriculos!$A$2:$J$303,4,FALSE)</f>
        <v>ESTATÍSTICA APLICADA II</v>
      </c>
      <c r="F306" s="5" t="str">
        <f>VLOOKUP(CONCATENATE($C306,$D306),Curriculos!$A$2:$J$303,5,FALSE)</f>
        <v>OB</v>
      </c>
      <c r="G306" s="5">
        <f>VLOOKUP(CONCATENATE($C306,$D306),Curriculos!$A$2:$J$303,6,FALSE)</f>
        <v>4</v>
      </c>
      <c r="H306" s="5" t="str">
        <f>VLOOKUP(CONCATENATE($C306,$D306),Curriculos!$A$2:$J$303,7,FALSE)</f>
        <v>T</v>
      </c>
      <c r="I306" s="5">
        <f>VLOOKUP(CONCATENATE($C306,$D306),Curriculos!$A$2:$J$303,8,FALSE)</f>
        <v>60</v>
      </c>
      <c r="J306" s="5">
        <f>VLOOKUP(CONCATENATE($C306,$D306),Curriculos!$A$2:$J$303,9,FALSE)</f>
        <v>4</v>
      </c>
      <c r="K306" s="68"/>
      <c r="L306" s="68"/>
      <c r="M306" s="68"/>
      <c r="N306" s="5" t="str">
        <f>VLOOKUP(CONCATENATE($C306,$D306),Curriculos!$A$2:$J$303,10,FALSE)</f>
        <v>DCET</v>
      </c>
      <c r="O306" s="69"/>
      <c r="P306" s="12" t="e">
        <f>VLOOKUP(O306,Lista_Professores!$A$2:$B$203,2,FALSE)</f>
        <v>#N/A</v>
      </c>
      <c r="Q306" s="70"/>
      <c r="R306" s="12" t="str">
        <f t="shared" si="15"/>
        <v xml:space="preserve">4º Semestre - </v>
      </c>
      <c r="S306" s="12"/>
      <c r="T306" s="12"/>
      <c r="U306" s="12"/>
      <c r="V306" s="12"/>
      <c r="W306" s="12"/>
      <c r="X306" s="12"/>
      <c r="Y306" s="12"/>
      <c r="Z306" s="12"/>
    </row>
    <row r="307" spans="1:26" ht="14.25" hidden="1" customHeight="1">
      <c r="A307" s="12" t="str">
        <f t="shared" si="13"/>
        <v xml:space="preserve">4º Semestre - </v>
      </c>
      <c r="B307" s="67" t="str">
        <f t="shared" si="14"/>
        <v>Curr2023MCET1296</v>
      </c>
      <c r="C307" s="12" t="s">
        <v>25</v>
      </c>
      <c r="D307" s="12" t="s">
        <v>69</v>
      </c>
      <c r="E307" s="12" t="str">
        <f>VLOOKUP(CONCATENATE($C307,$D307),Curriculos!$A$2:$J$303,4,FALSE)</f>
        <v>ESTATÍSTICA APLICADA II</v>
      </c>
      <c r="F307" s="5" t="str">
        <f>VLOOKUP(CONCATENATE($C307,$D307),Curriculos!$A$2:$J$303,5,FALSE)</f>
        <v>OB</v>
      </c>
      <c r="G307" s="5">
        <f>VLOOKUP(CONCATENATE($C307,$D307),Curriculos!$A$2:$J$303,6,FALSE)</f>
        <v>4</v>
      </c>
      <c r="H307" s="5" t="str">
        <f>VLOOKUP(CONCATENATE($C307,$D307),Curriculos!$A$2:$J$303,7,FALSE)</f>
        <v>T</v>
      </c>
      <c r="I307" s="5">
        <f>VLOOKUP(CONCATENATE($C307,$D307),Curriculos!$A$2:$J$303,8,FALSE)</f>
        <v>60</v>
      </c>
      <c r="J307" s="5">
        <f>VLOOKUP(CONCATENATE($C307,$D307),Curriculos!$A$2:$J$303,9,FALSE)</f>
        <v>4</v>
      </c>
      <c r="K307" s="68"/>
      <c r="L307" s="68"/>
      <c r="M307" s="68"/>
      <c r="N307" s="5" t="str">
        <f>VLOOKUP(CONCATENATE($C307,$D307),Curriculos!$A$2:$J$303,10,FALSE)</f>
        <v>DCET</v>
      </c>
      <c r="O307" s="69"/>
      <c r="P307" s="12" t="e">
        <f>VLOOKUP(O307,Lista_Professores!$A$2:$B$203,2,FALSE)</f>
        <v>#N/A</v>
      </c>
      <c r="Q307" s="70"/>
      <c r="R307" s="12" t="str">
        <f t="shared" si="15"/>
        <v xml:space="preserve">4º Semestre - </v>
      </c>
      <c r="S307" s="12"/>
      <c r="T307" s="12"/>
      <c r="U307" s="12"/>
      <c r="V307" s="12"/>
      <c r="W307" s="12"/>
      <c r="X307" s="12"/>
      <c r="Y307" s="12"/>
      <c r="Z307" s="12"/>
    </row>
    <row r="308" spans="1:26" ht="14.25" hidden="1" customHeight="1">
      <c r="A308" s="12" t="str">
        <f t="shared" si="13"/>
        <v xml:space="preserve">4º Semestre - </v>
      </c>
      <c r="B308" s="67" t="str">
        <f t="shared" si="14"/>
        <v>Curr2023NCET1296</v>
      </c>
      <c r="C308" s="12" t="s">
        <v>22</v>
      </c>
      <c r="D308" s="12" t="s">
        <v>69</v>
      </c>
      <c r="E308" s="12" t="str">
        <f>VLOOKUP(CONCATENATE($C308,$D308),Curriculos!$A$2:$J$303,4,FALSE)</f>
        <v>ESTATÍSTICA APLICADA II</v>
      </c>
      <c r="F308" s="5" t="str">
        <f>VLOOKUP(CONCATENATE($C308,$D308),Curriculos!$A$2:$J$303,5,FALSE)</f>
        <v>OB</v>
      </c>
      <c r="G308" s="5">
        <f>VLOOKUP(CONCATENATE($C308,$D308),Curriculos!$A$2:$J$303,6,FALSE)</f>
        <v>4</v>
      </c>
      <c r="H308" s="5" t="str">
        <f>VLOOKUP(CONCATENATE($C308,$D308),Curriculos!$A$2:$J$303,7,FALSE)</f>
        <v>T</v>
      </c>
      <c r="I308" s="5">
        <f>VLOOKUP(CONCATENATE($C308,$D308),Curriculos!$A$2:$J$303,8,FALSE)</f>
        <v>60</v>
      </c>
      <c r="J308" s="5">
        <f>VLOOKUP(CONCATENATE($C308,$D308),Curriculos!$A$2:$J$303,9,FALSE)</f>
        <v>4</v>
      </c>
      <c r="K308" s="68"/>
      <c r="L308" s="68"/>
      <c r="M308" s="68"/>
      <c r="N308" s="5" t="str">
        <f>VLOOKUP(CONCATENATE($C308,$D308),Curriculos!$A$2:$J$303,10,FALSE)</f>
        <v>DCET</v>
      </c>
      <c r="O308" s="69"/>
      <c r="P308" s="12" t="e">
        <f>VLOOKUP(O308,Lista_Professores!$A$2:$B$203,2,FALSE)</f>
        <v>#N/A</v>
      </c>
      <c r="Q308" s="70"/>
      <c r="R308" s="12" t="str">
        <f t="shared" si="15"/>
        <v xml:space="preserve">4º Semestre - </v>
      </c>
      <c r="S308" s="12"/>
      <c r="T308" s="12"/>
      <c r="U308" s="12"/>
      <c r="V308" s="12"/>
      <c r="W308" s="12"/>
      <c r="X308" s="12"/>
      <c r="Y308" s="12"/>
      <c r="Z308" s="12"/>
    </row>
    <row r="309" spans="1:26" ht="14.25" customHeight="1">
      <c r="A309" s="12" t="str">
        <f t="shared" si="13"/>
        <v>EN4º Semestre - T01</v>
      </c>
      <c r="B309" s="67" t="str">
        <f t="shared" si="14"/>
        <v>Curr2023NCET1296T01</v>
      </c>
      <c r="C309" s="12" t="s">
        <v>22</v>
      </c>
      <c r="D309" s="12" t="s">
        <v>69</v>
      </c>
      <c r="E309" s="12" t="str">
        <f>VLOOKUP(CONCATENATE($C309,$D309),Curriculos!$A$2:$J$303,4,FALSE)</f>
        <v>ESTATÍSTICA APLICADA II</v>
      </c>
      <c r="F309" s="5" t="str">
        <f>VLOOKUP(CONCATENATE($C309,$D309),Curriculos!$A$2:$J$303,5,FALSE)</f>
        <v>OB</v>
      </c>
      <c r="G309" s="5">
        <f>VLOOKUP(CONCATENATE($C309,$D309),Curriculos!$A$2:$J$303,6,FALSE)</f>
        <v>4</v>
      </c>
      <c r="H309" s="5" t="str">
        <f>VLOOKUP(CONCATENATE($C309,$D309),Curriculos!$A$2:$J$303,7,FALSE)</f>
        <v>T</v>
      </c>
      <c r="I309" s="5">
        <f>VLOOKUP(CONCATENATE($C309,$D309),Curriculos!$A$2:$J$303,8,FALSE)</f>
        <v>60</v>
      </c>
      <c r="J309" s="5">
        <f>VLOOKUP(CONCATENATE($C309,$D309),Curriculos!$A$2:$J$303,9,FALSE)</f>
        <v>4</v>
      </c>
      <c r="K309" s="68" t="s">
        <v>24</v>
      </c>
      <c r="L309" s="68"/>
      <c r="M309" s="68" t="s">
        <v>178</v>
      </c>
      <c r="N309" s="5" t="str">
        <f>VLOOKUP(CONCATENATE($C309,$D309),Curriculos!$A$2:$J$303,10,FALSE)</f>
        <v>DCET</v>
      </c>
      <c r="O309" s="69" t="s">
        <v>387</v>
      </c>
      <c r="P309" s="12" t="str">
        <f>VLOOKUP(O309,Lista_Professores!$A$2:$B$203,2,FALSE)</f>
        <v>Sérgio José Ribeiro de Oliveira</v>
      </c>
      <c r="Q309" s="70">
        <v>1103</v>
      </c>
      <c r="R309" s="12" t="str">
        <f t="shared" si="15"/>
        <v>4º Semestre - T01</v>
      </c>
      <c r="S309" s="12">
        <f t="shared" ref="S309:S310" si="18">I309/15</f>
        <v>4</v>
      </c>
      <c r="T309" s="12" t="s">
        <v>336</v>
      </c>
      <c r="U309" s="12"/>
      <c r="V309" s="12"/>
      <c r="W309" s="12"/>
      <c r="X309" s="12"/>
      <c r="Y309" s="12"/>
      <c r="Z309" s="12"/>
    </row>
    <row r="310" spans="1:26" ht="14.25" customHeight="1">
      <c r="A310" s="12" t="str">
        <f t="shared" si="13"/>
        <v>CN1º Semestre - T01</v>
      </c>
      <c r="B310" s="67" t="str">
        <f t="shared" si="14"/>
        <v>Curr2023NCET423T01</v>
      </c>
      <c r="C310" s="12" t="s">
        <v>22</v>
      </c>
      <c r="D310" s="12" t="s">
        <v>23</v>
      </c>
      <c r="E310" s="12" t="str">
        <f>VLOOKUP(CONCATENATE($C310,$D310),Curriculos!$A$2:$J$303,4,FALSE)</f>
        <v>FUNDAMENTOS MATEMÁTICOS</v>
      </c>
      <c r="F310" s="5" t="str">
        <f>VLOOKUP(CONCATENATE($C310,$D310),Curriculos!$A$2:$J$303,5,FALSE)</f>
        <v>OB</v>
      </c>
      <c r="G310" s="5">
        <f>VLOOKUP(CONCATENATE($C310,$D310),Curriculos!$A$2:$J$303,6,FALSE)</f>
        <v>1</v>
      </c>
      <c r="H310" s="5" t="str">
        <f>VLOOKUP(CONCATENATE($C310,$D310),Curriculos!$A$2:$J$303,7,FALSE)</f>
        <v>T</v>
      </c>
      <c r="I310" s="5">
        <f>VLOOKUP(CONCATENATE($C310,$D310),Curriculos!$A$2:$J$303,8,FALSE)</f>
        <v>60</v>
      </c>
      <c r="J310" s="5">
        <f>VLOOKUP(CONCATENATE($C310,$D310),Curriculos!$A$2:$J$303,9,FALSE)</f>
        <v>4</v>
      </c>
      <c r="K310" s="68" t="s">
        <v>24</v>
      </c>
      <c r="L310" s="68" t="s">
        <v>346</v>
      </c>
      <c r="M310" s="68" t="s">
        <v>160</v>
      </c>
      <c r="N310" s="5" t="str">
        <f>VLOOKUP(CONCATENATE($C310,$D310),Curriculos!$A$2:$J$303,10,FALSE)</f>
        <v>DCET</v>
      </c>
      <c r="O310" s="69" t="s">
        <v>388</v>
      </c>
      <c r="P310" s="12" t="str">
        <f>VLOOKUP(O310,Lista_Professores!$A$2:$B$203,2,FALSE)</f>
        <v>José Carlos Chagas</v>
      </c>
      <c r="Q310" s="70">
        <v>1112</v>
      </c>
      <c r="R310" s="12" t="str">
        <f t="shared" si="15"/>
        <v>1º Semestre - T01</v>
      </c>
      <c r="S310" s="12">
        <f t="shared" si="18"/>
        <v>4</v>
      </c>
      <c r="T310" s="12" t="s">
        <v>336</v>
      </c>
      <c r="U310" s="12" t="s">
        <v>362</v>
      </c>
      <c r="V310" s="12"/>
      <c r="W310" s="12"/>
      <c r="X310" s="12"/>
      <c r="Y310" s="12"/>
      <c r="Z310" s="12"/>
    </row>
    <row r="311" spans="1:26" ht="14.25" hidden="1" customHeight="1">
      <c r="A311" s="12" t="str">
        <f t="shared" si="13"/>
        <v xml:space="preserve">1º Semestre - </v>
      </c>
      <c r="B311" s="67" t="str">
        <f t="shared" si="14"/>
        <v>Curr2018CET423</v>
      </c>
      <c r="C311" s="12" t="s">
        <v>31</v>
      </c>
      <c r="D311" s="12" t="s">
        <v>23</v>
      </c>
      <c r="E311" s="12" t="str">
        <f>VLOOKUP(CONCATENATE($C311,$D311),Curriculos!$A$2:$J$303,4,FALSE)</f>
        <v>FUNDAMENTOS MATEMÁTICOS</v>
      </c>
      <c r="F311" s="5" t="str">
        <f>VLOOKUP(CONCATENATE($C311,$D311),Curriculos!$A$2:$J$303,5,FALSE)</f>
        <v>OB</v>
      </c>
      <c r="G311" s="5">
        <f>VLOOKUP(CONCATENATE($C311,$D311),Curriculos!$A$2:$J$303,6,FALSE)</f>
        <v>1</v>
      </c>
      <c r="H311" s="5" t="str">
        <f>VLOOKUP(CONCATENATE($C311,$D311),Curriculos!$A$2:$J$303,7,FALSE)</f>
        <v>T</v>
      </c>
      <c r="I311" s="5">
        <f>VLOOKUP(CONCATENATE($C311,$D311),Curriculos!$A$2:$J$303,8,FALSE)</f>
        <v>60</v>
      </c>
      <c r="J311" s="5">
        <f>VLOOKUP(CONCATENATE($C311,$D311),Curriculos!$A$2:$J$303,9,FALSE)</f>
        <v>4</v>
      </c>
      <c r="K311" s="68"/>
      <c r="L311" s="68"/>
      <c r="M311" s="68"/>
      <c r="N311" s="5" t="str">
        <f>VLOOKUP(CONCATENATE($C311,$D311),Curriculos!$A$2:$J$303,10,FALSE)</f>
        <v>DCET</v>
      </c>
      <c r="O311" s="69"/>
      <c r="P311" s="12" t="e">
        <f>VLOOKUP(O311,Lista_Professores!$A$2:$B$203,2,FALSE)</f>
        <v>#N/A</v>
      </c>
      <c r="Q311" s="70"/>
      <c r="R311" s="12" t="str">
        <f t="shared" si="15"/>
        <v xml:space="preserve">1º Semestre - </v>
      </c>
      <c r="S311" s="12"/>
      <c r="T311" s="12"/>
      <c r="U311" s="12"/>
      <c r="V311" s="12"/>
      <c r="W311" s="12"/>
      <c r="X311" s="12"/>
      <c r="Y311" s="12"/>
      <c r="Z311" s="12"/>
    </row>
    <row r="312" spans="1:26" ht="14.25" hidden="1" customHeight="1">
      <c r="A312" s="12" t="str">
        <f t="shared" si="13"/>
        <v xml:space="preserve">1º Semestre - </v>
      </c>
      <c r="B312" s="67" t="str">
        <f t="shared" si="14"/>
        <v>Curr2023MCET423</v>
      </c>
      <c r="C312" s="12" t="s">
        <v>25</v>
      </c>
      <c r="D312" s="12" t="s">
        <v>23</v>
      </c>
      <c r="E312" s="12" t="str">
        <f>VLOOKUP(CONCATENATE($C312,$D312),Curriculos!$A$2:$J$303,4,FALSE)</f>
        <v>FUNDAMENTOS MATEMÁTICOS</v>
      </c>
      <c r="F312" s="5" t="str">
        <f>VLOOKUP(CONCATENATE($C312,$D312),Curriculos!$A$2:$J$303,5,FALSE)</f>
        <v>OB</v>
      </c>
      <c r="G312" s="5">
        <f>VLOOKUP(CONCATENATE($C312,$D312),Curriculos!$A$2:$J$303,6,FALSE)</f>
        <v>1</v>
      </c>
      <c r="H312" s="5" t="str">
        <f>VLOOKUP(CONCATENATE($C312,$D312),Curriculos!$A$2:$J$303,7,FALSE)</f>
        <v>T</v>
      </c>
      <c r="I312" s="5">
        <f>VLOOKUP(CONCATENATE($C312,$D312),Curriculos!$A$2:$J$303,8,FALSE)</f>
        <v>60</v>
      </c>
      <c r="J312" s="5">
        <f>VLOOKUP(CONCATENATE($C312,$D312),Curriculos!$A$2:$J$303,9,FALSE)</f>
        <v>4</v>
      </c>
      <c r="K312" s="68"/>
      <c r="L312" s="68"/>
      <c r="M312" s="68"/>
      <c r="N312" s="5" t="str">
        <f>VLOOKUP(CONCATENATE($C312,$D312),Curriculos!$A$2:$J$303,10,FALSE)</f>
        <v>DCET</v>
      </c>
      <c r="O312" s="69"/>
      <c r="P312" s="12" t="e">
        <f>VLOOKUP(O312,Lista_Professores!$A$2:$B$203,2,FALSE)</f>
        <v>#N/A</v>
      </c>
      <c r="Q312" s="70"/>
      <c r="R312" s="12" t="str">
        <f t="shared" si="15"/>
        <v xml:space="preserve">1º Semestre - </v>
      </c>
      <c r="S312" s="12"/>
      <c r="T312" s="12"/>
      <c r="U312" s="12"/>
      <c r="V312" s="12"/>
      <c r="W312" s="12"/>
      <c r="X312" s="12"/>
      <c r="Y312" s="12"/>
      <c r="Z312" s="12"/>
    </row>
    <row r="313" spans="1:26" ht="14.25" hidden="1" customHeight="1">
      <c r="A313" s="12" t="str">
        <f t="shared" si="13"/>
        <v xml:space="preserve">1º Semestre - </v>
      </c>
      <c r="B313" s="67" t="str">
        <f t="shared" si="14"/>
        <v>Curr2023NCET423</v>
      </c>
      <c r="C313" s="12" t="s">
        <v>22</v>
      </c>
      <c r="D313" s="12" t="s">
        <v>23</v>
      </c>
      <c r="E313" s="12" t="str">
        <f>VLOOKUP(CONCATENATE($C313,$D313),Curriculos!$A$2:$J$303,4,FALSE)</f>
        <v>FUNDAMENTOS MATEMÁTICOS</v>
      </c>
      <c r="F313" s="5" t="str">
        <f>VLOOKUP(CONCATENATE($C313,$D313),Curriculos!$A$2:$J$303,5,FALSE)</f>
        <v>OB</v>
      </c>
      <c r="G313" s="5">
        <f>VLOOKUP(CONCATENATE($C313,$D313),Curriculos!$A$2:$J$303,6,FALSE)</f>
        <v>1</v>
      </c>
      <c r="H313" s="5" t="str">
        <f>VLOOKUP(CONCATENATE($C313,$D313),Curriculos!$A$2:$J$303,7,FALSE)</f>
        <v>T</v>
      </c>
      <c r="I313" s="5">
        <f>VLOOKUP(CONCATENATE($C313,$D313),Curriculos!$A$2:$J$303,8,FALSE)</f>
        <v>60</v>
      </c>
      <c r="J313" s="5">
        <f>VLOOKUP(CONCATENATE($C313,$D313),Curriculos!$A$2:$J$303,9,FALSE)</f>
        <v>4</v>
      </c>
      <c r="K313" s="68"/>
      <c r="L313" s="5"/>
      <c r="M313" s="68"/>
      <c r="N313" s="5" t="str">
        <f>VLOOKUP(CONCATENATE($C313,$D313),Curriculos!$A$2:$J$303,10,FALSE)</f>
        <v>DCET</v>
      </c>
      <c r="O313" s="69"/>
      <c r="P313" s="12" t="e">
        <f>VLOOKUP(O313,Lista_Professores!$A$2:$B$203,2,FALSE)</f>
        <v>#N/A</v>
      </c>
      <c r="Q313" s="70"/>
      <c r="R313" s="12" t="str">
        <f t="shared" si="15"/>
        <v xml:space="preserve">1º Semestre - </v>
      </c>
      <c r="S313" s="12"/>
      <c r="T313" s="12"/>
      <c r="U313" s="12"/>
      <c r="V313" s="12"/>
      <c r="W313" s="12"/>
      <c r="X313" s="12"/>
      <c r="Y313" s="12"/>
      <c r="Z313" s="12"/>
    </row>
    <row r="314" spans="1:26" ht="14.25" customHeight="1">
      <c r="A314" s="12" t="str">
        <f t="shared" si="13"/>
        <v>AM1º Semestre - T02</v>
      </c>
      <c r="B314" s="67" t="str">
        <f t="shared" si="14"/>
        <v>Curr2023MCET423T02</v>
      </c>
      <c r="C314" s="12" t="s">
        <v>25</v>
      </c>
      <c r="D314" s="12" t="s">
        <v>23</v>
      </c>
      <c r="E314" s="12" t="str">
        <f>VLOOKUP(CONCATENATE($C314,$D314),Curriculos!$A$2:$J$303,4,FALSE)</f>
        <v>FUNDAMENTOS MATEMÁTICOS</v>
      </c>
      <c r="F314" s="5" t="str">
        <f>VLOOKUP(CONCATENATE($C314,$D314),Curriculos!$A$2:$J$303,5,FALSE)</f>
        <v>OB</v>
      </c>
      <c r="G314" s="5">
        <f>VLOOKUP(CONCATENATE($C314,$D314),Curriculos!$A$2:$J$303,6,FALSE)</f>
        <v>1</v>
      </c>
      <c r="H314" s="5" t="str">
        <f>VLOOKUP(CONCATENATE($C314,$D314),Curriculos!$A$2:$J$303,7,FALSE)</f>
        <v>T</v>
      </c>
      <c r="I314" s="5">
        <f>VLOOKUP(CONCATENATE($C314,$D314),Curriculos!$A$2:$J$303,8,FALSE)</f>
        <v>60</v>
      </c>
      <c r="J314" s="5">
        <f>VLOOKUP(CONCATENATE($C314,$D314),Curriculos!$A$2:$J$303,9,FALSE)</f>
        <v>4</v>
      </c>
      <c r="K314" s="68" t="s">
        <v>29</v>
      </c>
      <c r="L314" s="68"/>
      <c r="M314" s="22" t="s">
        <v>167</v>
      </c>
      <c r="N314" s="5" t="str">
        <f>VLOOKUP(CONCATENATE($C314,$D314),Curriculos!$A$2:$J$303,10,FALSE)</f>
        <v>DCET</v>
      </c>
      <c r="O314" s="69" t="s">
        <v>389</v>
      </c>
      <c r="P314" s="12" t="str">
        <f>VLOOKUP(O314,Lista_Professores!$A$2:$B$203,2,FALSE)</f>
        <v>Diná da Silva Correia</v>
      </c>
      <c r="Q314" s="70">
        <v>1102</v>
      </c>
      <c r="R314" s="12" t="str">
        <f t="shared" si="15"/>
        <v>1º Semestre - T02</v>
      </c>
      <c r="S314" s="12">
        <f>I314/15</f>
        <v>4</v>
      </c>
      <c r="T314" s="12" t="s">
        <v>336</v>
      </c>
      <c r="U314" s="12"/>
      <c r="V314" s="12"/>
      <c r="W314" s="12"/>
      <c r="X314" s="12"/>
      <c r="Y314" s="12"/>
      <c r="Z314" s="12"/>
    </row>
    <row r="315" spans="1:26" ht="14.25" hidden="1" customHeight="1">
      <c r="A315" s="12" t="str">
        <f t="shared" si="13"/>
        <v xml:space="preserve">4º Semestre - </v>
      </c>
      <c r="B315" s="67" t="str">
        <f t="shared" si="14"/>
        <v>Curr2023MCIJ085</v>
      </c>
      <c r="C315" s="12" t="s">
        <v>25</v>
      </c>
      <c r="D315" s="12" t="s">
        <v>61</v>
      </c>
      <c r="E315" s="12" t="str">
        <f>VLOOKUP(CONCATENATE($C315,$D315),Curriculos!$A$2:$J$303,4,FALSE)</f>
        <v>INSTITUIÇÕES DO DIREITO PÚBLICO E PRIVADO</v>
      </c>
      <c r="F315" s="5" t="str">
        <f>VLOOKUP(CONCATENATE($C315,$D315),Curriculos!$A$2:$J$303,5,FALSE)</f>
        <v>OB</v>
      </c>
      <c r="G315" s="5">
        <f>VLOOKUP(CONCATENATE($C315,$D315),Curriculos!$A$2:$J$303,6,FALSE)</f>
        <v>4</v>
      </c>
      <c r="H315" s="5" t="str">
        <f>VLOOKUP(CONCATENATE($C315,$D315),Curriculos!$A$2:$J$303,7,FALSE)</f>
        <v>T</v>
      </c>
      <c r="I315" s="5">
        <f>VLOOKUP(CONCATENATE($C315,$D315),Curriculos!$A$2:$J$303,8,FALSE)</f>
        <v>60</v>
      </c>
      <c r="J315" s="5">
        <f>VLOOKUP(CONCATENATE($C315,$D315),Curriculos!$A$2:$J$303,9,FALSE)</f>
        <v>4</v>
      </c>
      <c r="K315" s="68"/>
      <c r="L315" s="68"/>
      <c r="M315" s="68"/>
      <c r="N315" s="5" t="str">
        <f>VLOOKUP(CONCATENATE($C315,$D315),Curriculos!$A$2:$J$303,10,FALSE)</f>
        <v>DCJUR</v>
      </c>
      <c r="O315" s="69"/>
      <c r="P315" s="12" t="e">
        <f>VLOOKUP(O315,Lista_Professores!$A$2:$B$203,2,FALSE)</f>
        <v>#N/A</v>
      </c>
      <c r="Q315" s="70"/>
      <c r="R315" s="12" t="str">
        <f t="shared" si="15"/>
        <v xml:space="preserve">4º Semestre - </v>
      </c>
      <c r="S315" s="12"/>
      <c r="T315" s="12"/>
      <c r="U315" s="12"/>
      <c r="V315" s="12"/>
      <c r="W315" s="12"/>
      <c r="X315" s="12"/>
      <c r="Y315" s="12"/>
      <c r="Z315" s="12"/>
    </row>
    <row r="316" spans="1:26" ht="14.25" customHeight="1">
      <c r="A316" s="12" t="str">
        <f t="shared" si="13"/>
        <v>BM7º Semestre - T02</v>
      </c>
      <c r="B316" s="67" t="str">
        <f t="shared" si="14"/>
        <v>Curr2018CIJ085T02</v>
      </c>
      <c r="C316" s="12" t="s">
        <v>31</v>
      </c>
      <c r="D316" s="12" t="s">
        <v>61</v>
      </c>
      <c r="E316" s="12" t="str">
        <f>VLOOKUP(CONCATENATE($C316,$D316),Curriculos!$A$2:$J$303,4,FALSE)</f>
        <v>INSTITUIÇÕES DO DIREITO PÚBLICO E PRIVADO</v>
      </c>
      <c r="F316" s="5" t="str">
        <f>VLOOKUP(CONCATENATE($C316,$D316),Curriculos!$A$2:$J$303,5,FALSE)</f>
        <v>OB</v>
      </c>
      <c r="G316" s="5">
        <f>VLOOKUP(CONCATENATE($C316,$D316),Curriculos!$A$2:$J$303,6,FALSE)</f>
        <v>7</v>
      </c>
      <c r="H316" s="5" t="str">
        <f>VLOOKUP(CONCATENATE($C316,$D316),Curriculos!$A$2:$J$303,7,FALSE)</f>
        <v>T</v>
      </c>
      <c r="I316" s="5">
        <f>VLOOKUP(CONCATENATE($C316,$D316),Curriculos!$A$2:$J$303,8,FALSE)</f>
        <v>60</v>
      </c>
      <c r="J316" s="5">
        <f>VLOOKUP(CONCATENATE($C316,$D316),Curriculos!$A$2:$J$303,9,FALSE)</f>
        <v>4</v>
      </c>
      <c r="K316" s="68" t="s">
        <v>29</v>
      </c>
      <c r="L316" s="68"/>
      <c r="M316" s="68" t="s">
        <v>203</v>
      </c>
      <c r="N316" s="5" t="str">
        <f>VLOOKUP(CONCATENATE($C316,$D316),Curriculos!$A$2:$J$303,10,FALSE)</f>
        <v>DCJUR</v>
      </c>
      <c r="O316" s="69" t="s">
        <v>390</v>
      </c>
      <c r="P316" s="12" t="e">
        <f>VLOOKUP(O316,Lista_Professores!$A$2:$B$203,2,FALSE)</f>
        <v>#N/A</v>
      </c>
      <c r="Q316" s="70">
        <v>1105</v>
      </c>
      <c r="R316" s="12" t="str">
        <f t="shared" si="15"/>
        <v>7º Semestre - T02</v>
      </c>
      <c r="S316" s="12">
        <f>I316/15</f>
        <v>4</v>
      </c>
      <c r="T316" s="12" t="s">
        <v>336</v>
      </c>
      <c r="U316" s="12"/>
      <c r="V316" s="12"/>
      <c r="W316" s="12"/>
      <c r="X316" s="12"/>
      <c r="Y316" s="12"/>
      <c r="Z316" s="12"/>
    </row>
    <row r="317" spans="1:26" ht="12.75" hidden="1" customHeight="1">
      <c r="A317" s="12" t="str">
        <f t="shared" si="13"/>
        <v xml:space="preserve">8º Semestre - </v>
      </c>
      <c r="B317" s="67" t="str">
        <f t="shared" si="14"/>
        <v>Curr2023NCIJ085</v>
      </c>
      <c r="C317" s="12" t="s">
        <v>22</v>
      </c>
      <c r="D317" s="12" t="s">
        <v>61</v>
      </c>
      <c r="E317" s="12" t="str">
        <f>VLOOKUP(CONCATENATE($C317,$D317),Curriculos!$A$2:$J$303,4,FALSE)</f>
        <v>INSTITUIÇÕES DO DIREITO PÚBLICO E PRIVADO</v>
      </c>
      <c r="F317" s="5" t="str">
        <f>VLOOKUP(CONCATENATE($C317,$D317),Curriculos!$A$2:$J$303,5,FALSE)</f>
        <v>OB</v>
      </c>
      <c r="G317" s="5">
        <f>VLOOKUP(CONCATENATE($C317,$D317),Curriculos!$A$2:$J$303,6,FALSE)</f>
        <v>8</v>
      </c>
      <c r="H317" s="5" t="str">
        <f>VLOOKUP(CONCATENATE($C317,$D317),Curriculos!$A$2:$J$303,7,FALSE)</f>
        <v>T</v>
      </c>
      <c r="I317" s="5">
        <f>VLOOKUP(CONCATENATE($C317,$D317),Curriculos!$A$2:$J$303,8,FALSE)</f>
        <v>60</v>
      </c>
      <c r="J317" s="5">
        <f>VLOOKUP(CONCATENATE($C317,$D317),Curriculos!$A$2:$J$303,9,FALSE)</f>
        <v>4</v>
      </c>
      <c r="K317" s="68"/>
      <c r="L317" s="68"/>
      <c r="M317" s="68"/>
      <c r="N317" s="5" t="str">
        <f>VLOOKUP(CONCATENATE($C317,$D317),Curriculos!$A$2:$J$303,10,FALSE)</f>
        <v>DCJUR</v>
      </c>
      <c r="O317" s="69"/>
      <c r="P317" s="12" t="e">
        <f>VLOOKUP(O317,Lista_Professores!$A$2:$B$203,2,FALSE)</f>
        <v>#N/A</v>
      </c>
      <c r="Q317" s="70"/>
      <c r="R317" s="12" t="str">
        <f t="shared" si="15"/>
        <v xml:space="preserve">8º Semestre - </v>
      </c>
      <c r="S317" s="12"/>
      <c r="T317" s="12"/>
      <c r="U317" s="12"/>
      <c r="V317" s="12"/>
      <c r="W317" s="12"/>
      <c r="X317" s="12"/>
      <c r="Y317" s="12"/>
      <c r="Z317" s="12"/>
    </row>
    <row r="318" spans="1:26" ht="14.25" hidden="1" customHeight="1">
      <c r="A318" s="12" t="str">
        <f t="shared" si="13"/>
        <v xml:space="preserve">7º Semestre - </v>
      </c>
      <c r="B318" s="67" t="str">
        <f t="shared" si="14"/>
        <v>Curr2023MCIJ091</v>
      </c>
      <c r="C318" s="12" t="s">
        <v>25</v>
      </c>
      <c r="D318" s="12" t="s">
        <v>98</v>
      </c>
      <c r="E318" s="12" t="str">
        <f>VLOOKUP(CONCATENATE($C318,$D318),Curriculos!$A$2:$J$303,4,FALSE)</f>
        <v>DIREITO TRIBUTÁRIO</v>
      </c>
      <c r="F318" s="5" t="str">
        <f>VLOOKUP(CONCATENATE($C318,$D318),Curriculos!$A$2:$J$303,5,FALSE)</f>
        <v>OP</v>
      </c>
      <c r="G318" s="5">
        <f>VLOOKUP(CONCATENATE($C318,$D318),Curriculos!$A$2:$J$303,6,FALSE)</f>
        <v>7</v>
      </c>
      <c r="H318" s="5" t="str">
        <f>VLOOKUP(CONCATENATE($C318,$D318),Curriculos!$A$2:$J$303,7,FALSE)</f>
        <v>T</v>
      </c>
      <c r="I318" s="5">
        <f>VLOOKUP(CONCATENATE($C318,$D318),Curriculos!$A$2:$J$303,8,FALSE)</f>
        <v>60</v>
      </c>
      <c r="J318" s="5">
        <f>VLOOKUP(CONCATENATE($C318,$D318),Curriculos!$A$2:$J$303,9,FALSE)</f>
        <v>4</v>
      </c>
      <c r="K318" s="68"/>
      <c r="L318" s="68"/>
      <c r="M318" s="68"/>
      <c r="N318" s="5" t="str">
        <f>VLOOKUP(CONCATENATE($C318,$D318),Curriculos!$A$2:$J$303,10,FALSE)</f>
        <v>DCJUR</v>
      </c>
      <c r="O318" s="69"/>
      <c r="P318" s="12" t="e">
        <f>VLOOKUP(O318,Lista_Professores!$A$2:$B$203,2,FALSE)</f>
        <v>#N/A</v>
      </c>
      <c r="Q318" s="70"/>
      <c r="R318" s="12" t="str">
        <f t="shared" si="15"/>
        <v xml:space="preserve">7º Semestre - </v>
      </c>
      <c r="S318" s="12"/>
      <c r="T318" s="12"/>
      <c r="U318" s="12"/>
      <c r="V318" s="12"/>
      <c r="W318" s="12"/>
      <c r="X318" s="12"/>
      <c r="Y318" s="12"/>
      <c r="Z318" s="12"/>
    </row>
    <row r="319" spans="1:26" ht="14.25" hidden="1" customHeight="1">
      <c r="A319" s="12" t="str">
        <f t="shared" si="13"/>
        <v xml:space="preserve">9º Semestre - </v>
      </c>
      <c r="B319" s="67" t="str">
        <f t="shared" si="14"/>
        <v>Curr2018CIJ091</v>
      </c>
      <c r="C319" s="5" t="s">
        <v>31</v>
      </c>
      <c r="D319" s="12" t="s">
        <v>98</v>
      </c>
      <c r="E319" s="12" t="str">
        <f>VLOOKUP(CONCATENATE($C319,$D319),Curriculos!$A$2:$J$303,4,FALSE)</f>
        <v>DIREITO TRIBUTÁRIO</v>
      </c>
      <c r="F319" s="5" t="str">
        <f>VLOOKUP(CONCATENATE($C319,$D319),Curriculos!$A$2:$J$303,5,FALSE)</f>
        <v>OP</v>
      </c>
      <c r="G319" s="5">
        <f>VLOOKUP(CONCATENATE($C319,$D319),Curriculos!$A$2:$J$303,6,FALSE)</f>
        <v>9</v>
      </c>
      <c r="H319" s="5" t="str">
        <f>VLOOKUP(CONCATENATE($C319,$D319),Curriculos!$A$2:$J$303,7,FALSE)</f>
        <v>T</v>
      </c>
      <c r="I319" s="5">
        <f>VLOOKUP(CONCATENATE($C319,$D319),Curriculos!$A$2:$J$303,8,FALSE)</f>
        <v>60</v>
      </c>
      <c r="J319" s="5">
        <f>VLOOKUP(CONCATENATE($C319,$D319),Curriculos!$A$2:$J$303,9,FALSE)</f>
        <v>4</v>
      </c>
      <c r="K319" s="68"/>
      <c r="L319" s="68"/>
      <c r="M319" s="68"/>
      <c r="N319" s="5" t="str">
        <f>VLOOKUP(CONCATENATE($C319,$D319),Curriculos!$A$2:$J$303,10,FALSE)</f>
        <v>DCJUR</v>
      </c>
      <c r="O319" s="69"/>
      <c r="P319" s="12" t="e">
        <f>VLOOKUP(O319,Lista_Professores!$A$2:$B$203,2,FALSE)</f>
        <v>#N/A</v>
      </c>
      <c r="Q319" s="70"/>
      <c r="R319" s="12" t="str">
        <f t="shared" si="15"/>
        <v xml:space="preserve">9º Semestre - </v>
      </c>
      <c r="S319" s="12"/>
      <c r="T319" s="12"/>
      <c r="U319" s="12"/>
      <c r="V319" s="12"/>
      <c r="W319" s="12"/>
      <c r="X319" s="12"/>
      <c r="Y319" s="12"/>
      <c r="Z319" s="12"/>
    </row>
    <row r="320" spans="1:26" ht="14.25" hidden="1" customHeight="1">
      <c r="A320" s="12" t="str">
        <f t="shared" si="13"/>
        <v xml:space="preserve">9º Semestre - </v>
      </c>
      <c r="B320" s="67" t="str">
        <f t="shared" si="14"/>
        <v>Curr2023NCIJ091</v>
      </c>
      <c r="C320" s="5" t="s">
        <v>22</v>
      </c>
      <c r="D320" s="12" t="s">
        <v>98</v>
      </c>
      <c r="E320" s="12" t="str">
        <f>VLOOKUP(CONCATENATE($C320,$D320),Curriculos!$A$2:$J$303,4,FALSE)</f>
        <v>DIREITO TRIBUTÁRIO</v>
      </c>
      <c r="F320" s="5" t="str">
        <f>VLOOKUP(CONCATENATE($C320,$D320),Curriculos!$A$2:$J$303,5,FALSE)</f>
        <v>OP</v>
      </c>
      <c r="G320" s="5">
        <f>VLOOKUP(CONCATENATE($C320,$D320),Curriculos!$A$2:$J$303,6,FALSE)</f>
        <v>9</v>
      </c>
      <c r="H320" s="5" t="str">
        <f>VLOOKUP(CONCATENATE($C320,$D320),Curriculos!$A$2:$J$303,7,FALSE)</f>
        <v>T</v>
      </c>
      <c r="I320" s="5">
        <f>VLOOKUP(CONCATENATE($C320,$D320),Curriculos!$A$2:$J$303,8,FALSE)</f>
        <v>60</v>
      </c>
      <c r="J320" s="5">
        <f>VLOOKUP(CONCATENATE($C320,$D320),Curriculos!$A$2:$J$303,9,FALSE)</f>
        <v>4</v>
      </c>
      <c r="K320" s="68"/>
      <c r="L320" s="68"/>
      <c r="M320" s="68"/>
      <c r="N320" s="5" t="str">
        <f>VLOOKUP(CONCATENATE($C320,$D320),Curriculos!$A$2:$J$303,10,FALSE)</f>
        <v>DCJUR</v>
      </c>
      <c r="O320" s="69"/>
      <c r="P320" s="12" t="e">
        <f>VLOOKUP(O320,Lista_Professores!$A$2:$B$203,2,FALSE)</f>
        <v>#N/A</v>
      </c>
      <c r="Q320" s="70"/>
      <c r="R320" s="12" t="str">
        <f t="shared" si="15"/>
        <v xml:space="preserve">9º Semestre - </v>
      </c>
      <c r="S320" s="12"/>
      <c r="T320" s="12"/>
      <c r="U320" s="12"/>
      <c r="V320" s="12"/>
      <c r="W320" s="12"/>
      <c r="X320" s="12"/>
      <c r="Y320" s="12"/>
      <c r="Z320" s="12"/>
    </row>
    <row r="321" spans="1:26" ht="14.25" hidden="1" customHeight="1">
      <c r="A321" s="12" t="str">
        <f t="shared" si="13"/>
        <v xml:space="preserve">7º Semestre - </v>
      </c>
      <c r="B321" s="67" t="str">
        <f t="shared" si="14"/>
        <v>Curr2023MCIJ107</v>
      </c>
      <c r="C321" s="12" t="s">
        <v>25</v>
      </c>
      <c r="D321" s="12" t="s">
        <v>97</v>
      </c>
      <c r="E321" s="12" t="str">
        <f>VLOOKUP(CONCATENATE($C321,$D321),Curriculos!$A$2:$J$303,4,FALSE)</f>
        <v>DIREITO ECONÔMICO</v>
      </c>
      <c r="F321" s="5" t="str">
        <f>VLOOKUP(CONCATENATE($C321,$D321),Curriculos!$A$2:$J$303,5,FALSE)</f>
        <v>OP</v>
      </c>
      <c r="G321" s="5">
        <f>VLOOKUP(CONCATENATE($C321,$D321),Curriculos!$A$2:$J$303,6,FALSE)</f>
        <v>7</v>
      </c>
      <c r="H321" s="5" t="str">
        <f>VLOOKUP(CONCATENATE($C321,$D321),Curriculos!$A$2:$J$303,7,FALSE)</f>
        <v>T</v>
      </c>
      <c r="I321" s="5">
        <f>VLOOKUP(CONCATENATE($C321,$D321),Curriculos!$A$2:$J$303,8,FALSE)</f>
        <v>60</v>
      </c>
      <c r="J321" s="5">
        <f>VLOOKUP(CONCATENATE($C321,$D321),Curriculos!$A$2:$J$303,9,FALSE)</f>
        <v>4</v>
      </c>
      <c r="K321" s="68"/>
      <c r="L321" s="68"/>
      <c r="M321" s="68"/>
      <c r="N321" s="5" t="str">
        <f>VLOOKUP(CONCATENATE($C321,$D321),Curriculos!$A$2:$J$303,10,FALSE)</f>
        <v>DCJUR</v>
      </c>
      <c r="O321" s="69"/>
      <c r="P321" s="12" t="e">
        <f>VLOOKUP(O321,Lista_Professores!$A$2:$B$203,2,FALSE)</f>
        <v>#N/A</v>
      </c>
      <c r="Q321" s="70"/>
      <c r="R321" s="12" t="str">
        <f t="shared" si="15"/>
        <v xml:space="preserve">7º Semestre - </v>
      </c>
      <c r="S321" s="12"/>
      <c r="T321" s="12"/>
      <c r="U321" s="12"/>
      <c r="V321" s="12"/>
      <c r="W321" s="12"/>
      <c r="X321" s="12"/>
      <c r="Y321" s="12"/>
      <c r="Z321" s="12"/>
    </row>
    <row r="322" spans="1:26" ht="14.25" hidden="1" customHeight="1">
      <c r="A322" s="12" t="str">
        <f t="shared" si="13"/>
        <v xml:space="preserve">9º Semestre - </v>
      </c>
      <c r="B322" s="67" t="str">
        <f t="shared" si="14"/>
        <v>Curr2018CIJ107</v>
      </c>
      <c r="C322" s="5" t="s">
        <v>31</v>
      </c>
      <c r="D322" s="12" t="s">
        <v>97</v>
      </c>
      <c r="E322" s="12" t="str">
        <f>VLOOKUP(CONCATENATE($C322,$D322),Curriculos!$A$2:$J$303,4,FALSE)</f>
        <v>DIREITO ECONÔMICO</v>
      </c>
      <c r="F322" s="5" t="str">
        <f>VLOOKUP(CONCATENATE($C322,$D322),Curriculos!$A$2:$J$303,5,FALSE)</f>
        <v>OP</v>
      </c>
      <c r="G322" s="5">
        <f>VLOOKUP(CONCATENATE($C322,$D322),Curriculos!$A$2:$J$303,6,FALSE)</f>
        <v>9</v>
      </c>
      <c r="H322" s="5" t="str">
        <f>VLOOKUP(CONCATENATE($C322,$D322),Curriculos!$A$2:$J$303,7,FALSE)</f>
        <v>T</v>
      </c>
      <c r="I322" s="5">
        <f>VLOOKUP(CONCATENATE($C322,$D322),Curriculos!$A$2:$J$303,8,FALSE)</f>
        <v>60</v>
      </c>
      <c r="J322" s="5">
        <f>VLOOKUP(CONCATENATE($C322,$D322),Curriculos!$A$2:$J$303,9,FALSE)</f>
        <v>4</v>
      </c>
      <c r="K322" s="68"/>
      <c r="L322" s="68"/>
      <c r="M322" s="68"/>
      <c r="N322" s="5" t="str">
        <f>VLOOKUP(CONCATENATE($C322,$D322),Curriculos!$A$2:$J$303,10,FALSE)</f>
        <v>DCJUR</v>
      </c>
      <c r="O322" s="69"/>
      <c r="P322" s="12" t="e">
        <f>VLOOKUP(O322,Lista_Professores!$A$2:$B$203,2,FALSE)</f>
        <v>#N/A</v>
      </c>
      <c r="Q322" s="70"/>
      <c r="R322" s="12" t="str">
        <f t="shared" si="15"/>
        <v xml:space="preserve">9º Semestre - </v>
      </c>
      <c r="S322" s="12"/>
      <c r="T322" s="12"/>
      <c r="U322" s="12"/>
      <c r="V322" s="12"/>
      <c r="W322" s="12"/>
      <c r="X322" s="12"/>
      <c r="Y322" s="12"/>
      <c r="Z322" s="12"/>
    </row>
    <row r="323" spans="1:26" ht="14.25" hidden="1" customHeight="1">
      <c r="A323" s="12" t="str">
        <f t="shared" si="13"/>
        <v xml:space="preserve">9º Semestre - </v>
      </c>
      <c r="B323" s="67" t="str">
        <f t="shared" si="14"/>
        <v>Curr2023NCIJ107</v>
      </c>
      <c r="C323" s="5" t="s">
        <v>22</v>
      </c>
      <c r="D323" s="12" t="s">
        <v>97</v>
      </c>
      <c r="E323" s="12" t="str">
        <f>VLOOKUP(CONCATENATE($C323,$D323),Curriculos!$A$2:$J$303,4,FALSE)</f>
        <v>DIREITO ECONÔMICO</v>
      </c>
      <c r="F323" s="5" t="str">
        <f>VLOOKUP(CONCATENATE($C323,$D323),Curriculos!$A$2:$J$303,5,FALSE)</f>
        <v>OP</v>
      </c>
      <c r="G323" s="5">
        <f>VLOOKUP(CONCATENATE($C323,$D323),Curriculos!$A$2:$J$303,6,FALSE)</f>
        <v>9</v>
      </c>
      <c r="H323" s="5" t="str">
        <f>VLOOKUP(CONCATENATE($C323,$D323),Curriculos!$A$2:$J$303,7,FALSE)</f>
        <v>T</v>
      </c>
      <c r="I323" s="5">
        <f>VLOOKUP(CONCATENATE($C323,$D323),Curriculos!$A$2:$J$303,8,FALSE)</f>
        <v>60</v>
      </c>
      <c r="J323" s="5">
        <f>VLOOKUP(CONCATENATE($C323,$D323),Curriculos!$A$2:$J$303,9,FALSE)</f>
        <v>4</v>
      </c>
      <c r="K323" s="68"/>
      <c r="L323" s="68"/>
      <c r="M323" s="68"/>
      <c r="N323" s="5" t="str">
        <f>VLOOKUP(CONCATENATE($C323,$D323),Curriculos!$A$2:$J$303,10,FALSE)</f>
        <v>DCJUR</v>
      </c>
      <c r="O323" s="69"/>
      <c r="P323" s="12" t="e">
        <f>VLOOKUP(O323,Lista_Professores!$A$2:$B$203,2,FALSE)</f>
        <v>#N/A</v>
      </c>
      <c r="Q323" s="70"/>
      <c r="R323" s="12" t="str">
        <f t="shared" si="15"/>
        <v xml:space="preserve">9º Semestre - </v>
      </c>
      <c r="S323" s="12"/>
      <c r="T323" s="12"/>
      <c r="U323" s="12"/>
      <c r="V323" s="12"/>
      <c r="W323" s="12"/>
      <c r="X323" s="12"/>
      <c r="Y323" s="12"/>
      <c r="Z323" s="12"/>
    </row>
    <row r="324" spans="1:26" ht="14.25" customHeight="1">
      <c r="A324" s="12" t="str">
        <f t="shared" si="13"/>
        <v>FM1º Semestre - T02</v>
      </c>
      <c r="B324" s="67" t="str">
        <f t="shared" si="14"/>
        <v>Curr2023MFCH005T02</v>
      </c>
      <c r="C324" s="12" t="s">
        <v>25</v>
      </c>
      <c r="D324" s="12" t="s">
        <v>28</v>
      </c>
      <c r="E324" s="12" t="str">
        <f>VLOOKUP(CONCATENATE($C324,$D324),Curriculos!$A$2:$J$303,4,FALSE)</f>
        <v>FUNDAMENTOS FILOSÓFICOS</v>
      </c>
      <c r="F324" s="5" t="str">
        <f>VLOOKUP(CONCATENATE($C324,$D324),Curriculos!$A$2:$J$303,5,FALSE)</f>
        <v>OB</v>
      </c>
      <c r="G324" s="5">
        <f>VLOOKUP(CONCATENATE($C324,$D324),Curriculos!$A$2:$J$303,6,FALSE)</f>
        <v>1</v>
      </c>
      <c r="H324" s="5" t="str">
        <f>VLOOKUP(CONCATENATE($C324,$D324),Curriculos!$A$2:$J$303,7,FALSE)</f>
        <v>T</v>
      </c>
      <c r="I324" s="5">
        <f>VLOOKUP(CONCATENATE($C324,$D324),Curriculos!$A$2:$J$303,8,FALSE)</f>
        <v>60</v>
      </c>
      <c r="J324" s="5">
        <f>VLOOKUP(CONCATENATE($C324,$D324),Curriculos!$A$2:$J$303,9,FALSE)</f>
        <v>4</v>
      </c>
      <c r="K324" s="68" t="s">
        <v>29</v>
      </c>
      <c r="L324" s="68"/>
      <c r="M324" s="68" t="s">
        <v>202</v>
      </c>
      <c r="N324" s="5" t="str">
        <f>VLOOKUP(CONCATENATE($C324,$D324),Curriculos!$A$2:$J$303,10,FALSE)</f>
        <v>DFCH</v>
      </c>
      <c r="O324" s="69" t="s">
        <v>391</v>
      </c>
      <c r="P324" s="12" t="str">
        <f>VLOOKUP(O324,Lista_Professores!$A$2:$B$203,2,FALSE)</f>
        <v>Marcos Alberto de Oliveira</v>
      </c>
      <c r="Q324" s="70">
        <v>1102</v>
      </c>
      <c r="R324" s="12" t="str">
        <f t="shared" si="15"/>
        <v>1º Semestre - T02</v>
      </c>
      <c r="S324" s="12">
        <f>I324/15</f>
        <v>4</v>
      </c>
      <c r="T324" s="12" t="s">
        <v>336</v>
      </c>
      <c r="U324" s="12"/>
      <c r="V324" s="12"/>
      <c r="W324" s="12"/>
      <c r="X324" s="12"/>
      <c r="Y324" s="12"/>
      <c r="Z324" s="12"/>
    </row>
    <row r="325" spans="1:26" ht="14.25" hidden="1" customHeight="1">
      <c r="A325" s="12" t="str">
        <f t="shared" si="13"/>
        <v xml:space="preserve">1º Semestre - </v>
      </c>
      <c r="B325" s="67" t="str">
        <f t="shared" si="14"/>
        <v>Curr2018FCH005</v>
      </c>
      <c r="C325" s="12" t="s">
        <v>31</v>
      </c>
      <c r="D325" s="12" t="s">
        <v>28</v>
      </c>
      <c r="E325" s="12" t="str">
        <f>VLOOKUP(CONCATENATE($C325,$D325),Curriculos!$A$2:$J$303,4,FALSE)</f>
        <v>FUNDAMENTOS FILOSOFICOS</v>
      </c>
      <c r="F325" s="5" t="str">
        <f>VLOOKUP(CONCATENATE($C325,$D325),Curriculos!$A$2:$J$303,5,FALSE)</f>
        <v>OB</v>
      </c>
      <c r="G325" s="5">
        <f>VLOOKUP(CONCATENATE($C325,$D325),Curriculos!$A$2:$J$303,6,FALSE)</f>
        <v>1</v>
      </c>
      <c r="H325" s="5" t="str">
        <f>VLOOKUP(CONCATENATE($C325,$D325),Curriculos!$A$2:$J$303,7,FALSE)</f>
        <v>T</v>
      </c>
      <c r="I325" s="5">
        <f>VLOOKUP(CONCATENATE($C325,$D325),Curriculos!$A$2:$J$303,8,FALSE)</f>
        <v>60</v>
      </c>
      <c r="J325" s="5">
        <f>VLOOKUP(CONCATENATE($C325,$D325),Curriculos!$A$2:$J$303,9,FALSE)</f>
        <v>4</v>
      </c>
      <c r="K325" s="68"/>
      <c r="L325" s="68"/>
      <c r="M325" s="68"/>
      <c r="N325" s="5" t="str">
        <f>VLOOKUP(CONCATENATE($C325,$D325),Curriculos!$A$2:$J$303,10,FALSE)</f>
        <v>DFCH</v>
      </c>
      <c r="O325" s="69"/>
      <c r="P325" s="12" t="e">
        <f>VLOOKUP(O325,Lista_Professores!$A$2:$B$203,2,FALSE)</f>
        <v>#N/A</v>
      </c>
      <c r="Q325" s="70"/>
      <c r="R325" s="12" t="str">
        <f t="shared" si="15"/>
        <v xml:space="preserve">1º Semestre - </v>
      </c>
      <c r="S325" s="12"/>
      <c r="T325" s="12"/>
      <c r="U325" s="12"/>
      <c r="V325" s="12"/>
      <c r="W325" s="12"/>
      <c r="X325" s="12"/>
      <c r="Y325" s="12"/>
      <c r="Z325" s="12"/>
    </row>
    <row r="326" spans="1:26" ht="14.25" hidden="1" customHeight="1">
      <c r="A326" s="12" t="str">
        <f t="shared" si="13"/>
        <v xml:space="preserve">1º Semestre - </v>
      </c>
      <c r="B326" s="67" t="str">
        <f t="shared" si="14"/>
        <v>Curr2023NFCH005</v>
      </c>
      <c r="C326" s="12" t="s">
        <v>22</v>
      </c>
      <c r="D326" s="12" t="s">
        <v>28</v>
      </c>
      <c r="E326" s="12" t="str">
        <f>VLOOKUP(CONCATENATE($C326,$D326),Curriculos!$A$2:$J$303,4,FALSE)</f>
        <v>FUNDAMENTOS FILOSÓFICOS</v>
      </c>
      <c r="F326" s="5" t="str">
        <f>VLOOKUP(CONCATENATE($C326,$D326),Curriculos!$A$2:$J$303,5,FALSE)</f>
        <v>OB</v>
      </c>
      <c r="G326" s="5">
        <f>VLOOKUP(CONCATENATE($C326,$D326),Curriculos!$A$2:$J$303,6,FALSE)</f>
        <v>1</v>
      </c>
      <c r="H326" s="5" t="str">
        <f>VLOOKUP(CONCATENATE($C326,$D326),Curriculos!$A$2:$J$303,7,FALSE)</f>
        <v>T</v>
      </c>
      <c r="I326" s="5">
        <f>VLOOKUP(CONCATENATE($C326,$D326),Curriculos!$A$2:$J$303,8,FALSE)</f>
        <v>60</v>
      </c>
      <c r="J326" s="5">
        <f>VLOOKUP(CONCATENATE($C326,$D326),Curriculos!$A$2:$J$303,9,FALSE)</f>
        <v>4</v>
      </c>
      <c r="K326" s="68"/>
      <c r="L326" s="5"/>
      <c r="M326" s="68"/>
      <c r="N326" s="5" t="str">
        <f>VLOOKUP(CONCATENATE($C326,$D326),Curriculos!$A$2:$J$303,10,FALSE)</f>
        <v>DFCH</v>
      </c>
      <c r="O326" s="69"/>
      <c r="P326" s="12" t="e">
        <f>VLOOKUP(O326,Lista_Professores!$A$2:$B$203,2,FALSE)</f>
        <v>#N/A</v>
      </c>
      <c r="Q326" s="70"/>
      <c r="R326" s="12" t="str">
        <f t="shared" si="15"/>
        <v xml:space="preserve">1º Semestre - </v>
      </c>
      <c r="S326" s="12"/>
      <c r="T326" s="12"/>
      <c r="U326" s="12"/>
      <c r="V326" s="12"/>
      <c r="W326" s="12"/>
      <c r="X326" s="12"/>
      <c r="Y326" s="12"/>
      <c r="Z326" s="12"/>
    </row>
    <row r="327" spans="1:26" ht="14.25" hidden="1" customHeight="1">
      <c r="A327" s="12" t="str">
        <f t="shared" si="13"/>
        <v xml:space="preserve">2º Semestre - </v>
      </c>
      <c r="B327" s="67" t="str">
        <f t="shared" si="14"/>
        <v>Curr2018FCH537</v>
      </c>
      <c r="C327" s="12" t="s">
        <v>31</v>
      </c>
      <c r="D327" s="12" t="s">
        <v>38</v>
      </c>
      <c r="E327" s="12" t="str">
        <f>VLOOKUP(CONCATENATE($C327,$D327),Curriculos!$A$2:$J$303,4,FALSE)</f>
        <v>INTRODUÇÃO ÀS CIÊNCIAS SOCIAIS</v>
      </c>
      <c r="F327" s="5" t="str">
        <f>VLOOKUP(CONCATENATE($C327,$D327),Curriculos!$A$2:$J$303,5,FALSE)</f>
        <v>OB</v>
      </c>
      <c r="G327" s="5">
        <f>VLOOKUP(CONCATENATE($C327,$D327),Curriculos!$A$2:$J$303,6,FALSE)</f>
        <v>2</v>
      </c>
      <c r="H327" s="5" t="str">
        <f>VLOOKUP(CONCATENATE($C327,$D327),Curriculos!$A$2:$J$303,7,FALSE)</f>
        <v>TP</v>
      </c>
      <c r="I327" s="5">
        <f>VLOOKUP(CONCATENATE($C327,$D327),Curriculos!$A$2:$J$303,8,FALSE)</f>
        <v>60</v>
      </c>
      <c r="J327" s="5">
        <f>VLOOKUP(CONCATENATE($C327,$D327),Curriculos!$A$2:$J$303,9,FALSE)</f>
        <v>4</v>
      </c>
      <c r="K327" s="68"/>
      <c r="L327" s="68"/>
      <c r="M327" s="68"/>
      <c r="N327" s="5" t="str">
        <f>VLOOKUP(CONCATENATE($C327,$D327),Curriculos!$A$2:$J$303,10,FALSE)</f>
        <v>DFCH</v>
      </c>
      <c r="O327" s="69"/>
      <c r="P327" s="12" t="e">
        <f>VLOOKUP(O327,Lista_Professores!$A$2:$B$203,2,FALSE)</f>
        <v>#N/A</v>
      </c>
      <c r="Q327" s="70"/>
      <c r="R327" s="12" t="str">
        <f t="shared" si="15"/>
        <v xml:space="preserve">2º Semestre - </v>
      </c>
      <c r="S327" s="12"/>
      <c r="T327" s="12"/>
      <c r="U327" s="12"/>
      <c r="V327" s="12"/>
      <c r="W327" s="12"/>
      <c r="X327" s="12"/>
      <c r="Y327" s="12"/>
      <c r="Z327" s="12"/>
    </row>
    <row r="328" spans="1:26" ht="14.25" hidden="1" customHeight="1">
      <c r="A328" s="12" t="str">
        <f t="shared" si="13"/>
        <v xml:space="preserve">2º Semestre - </v>
      </c>
      <c r="B328" s="67" t="str">
        <f t="shared" si="14"/>
        <v>Curr2023MFCH537</v>
      </c>
      <c r="C328" s="12" t="s">
        <v>25</v>
      </c>
      <c r="D328" s="12" t="s">
        <v>38</v>
      </c>
      <c r="E328" s="12" t="str">
        <f>VLOOKUP(CONCATENATE($C328,$D328),Curriculos!$A$2:$J$303,4,FALSE)</f>
        <v>INTRODUÇÃO ÀS CIÊNCIAS SOCIAIS</v>
      </c>
      <c r="F328" s="5" t="str">
        <f>VLOOKUP(CONCATENATE($C328,$D328),Curriculos!$A$2:$J$303,5,FALSE)</f>
        <v>OB</v>
      </c>
      <c r="G328" s="5">
        <f>VLOOKUP(CONCATENATE($C328,$D328),Curriculos!$A$2:$J$303,6,FALSE)</f>
        <v>2</v>
      </c>
      <c r="H328" s="5" t="str">
        <f>VLOOKUP(CONCATENATE($C328,$D328),Curriculos!$A$2:$J$303,7,FALSE)</f>
        <v>T</v>
      </c>
      <c r="I328" s="5">
        <f>VLOOKUP(CONCATENATE($C328,$D328),Curriculos!$A$2:$J$303,8,FALSE)</f>
        <v>60</v>
      </c>
      <c r="J328" s="5">
        <f>VLOOKUP(CONCATENATE($C328,$D328),Curriculos!$A$2:$J$303,9,FALSE)</f>
        <v>4</v>
      </c>
      <c r="K328" s="68"/>
      <c r="L328" s="68"/>
      <c r="M328" s="68"/>
      <c r="N328" s="5" t="str">
        <f>VLOOKUP(CONCATENATE($C328,$D328),Curriculos!$A$2:$J$303,10,FALSE)</f>
        <v>DFCH</v>
      </c>
      <c r="O328" s="69"/>
      <c r="P328" s="12" t="e">
        <f>VLOOKUP(O328,Lista_Professores!$A$2:$B$203,2,FALSE)</f>
        <v>#N/A</v>
      </c>
      <c r="Q328" s="70"/>
      <c r="R328" s="12" t="str">
        <f t="shared" si="15"/>
        <v xml:space="preserve">2º Semestre - </v>
      </c>
      <c r="S328" s="12"/>
      <c r="T328" s="12"/>
      <c r="U328" s="12"/>
      <c r="V328" s="12"/>
      <c r="W328" s="12"/>
      <c r="X328" s="12"/>
      <c r="Y328" s="12"/>
      <c r="Z328" s="12"/>
    </row>
    <row r="329" spans="1:26" ht="14.25" customHeight="1">
      <c r="A329" s="12" t="str">
        <f t="shared" si="13"/>
        <v>DN2º Semestre - T01</v>
      </c>
      <c r="B329" s="67" t="str">
        <f t="shared" si="14"/>
        <v>Curr2023NFCH537T01</v>
      </c>
      <c r="C329" s="12" t="s">
        <v>22</v>
      </c>
      <c r="D329" s="12" t="s">
        <v>38</v>
      </c>
      <c r="E329" s="12" t="str">
        <f>VLOOKUP(CONCATENATE($C329,$D329),Curriculos!$A$2:$J$303,4,FALSE)</f>
        <v>INTRODUÇÃO ÀS CIÊNCIAS SOCIAIS</v>
      </c>
      <c r="F329" s="5" t="str">
        <f>VLOOKUP(CONCATENATE($C329,$D329),Curriculos!$A$2:$J$303,5,FALSE)</f>
        <v>OB</v>
      </c>
      <c r="G329" s="5">
        <f>VLOOKUP(CONCATENATE($C329,$D329),Curriculos!$A$2:$J$303,6,FALSE)</f>
        <v>2</v>
      </c>
      <c r="H329" s="5" t="str">
        <f>VLOOKUP(CONCATENATE($C329,$D329),Curriculos!$A$2:$J$303,7,FALSE)</f>
        <v>T</v>
      </c>
      <c r="I329" s="5">
        <f>VLOOKUP(CONCATENATE($C329,$D329),Curriculos!$A$2:$J$303,8,FALSE)</f>
        <v>60</v>
      </c>
      <c r="J329" s="5">
        <f>VLOOKUP(CONCATENATE($C329,$D329),Curriculos!$A$2:$J$303,9,FALSE)</f>
        <v>4</v>
      </c>
      <c r="K329" s="68" t="s">
        <v>24</v>
      </c>
      <c r="L329" s="68"/>
      <c r="M329" s="68" t="s">
        <v>195</v>
      </c>
      <c r="N329" s="5" t="str">
        <f>VLOOKUP(CONCATENATE($C329,$D329),Curriculos!$A$2:$J$303,10,FALSE)</f>
        <v>DFCH</v>
      </c>
      <c r="O329" s="69" t="s">
        <v>382</v>
      </c>
      <c r="P329" s="12" t="e">
        <f>VLOOKUP(O329,Lista_Professores!$A$2:$B$203,2,FALSE)</f>
        <v>#N/A</v>
      </c>
      <c r="Q329" s="70">
        <v>1102</v>
      </c>
      <c r="R329" s="12" t="str">
        <f t="shared" si="15"/>
        <v>2º Semestre - T01</v>
      </c>
      <c r="S329" s="12">
        <f>I329/15</f>
        <v>4</v>
      </c>
      <c r="T329" s="12" t="s">
        <v>336</v>
      </c>
      <c r="U329" s="12"/>
      <c r="V329" s="12"/>
      <c r="W329" s="12"/>
      <c r="X329" s="12"/>
      <c r="Y329" s="12"/>
      <c r="Z329" s="12"/>
    </row>
    <row r="330" spans="1:26" ht="14.25" hidden="1" customHeight="1">
      <c r="A330" s="12" t="str">
        <f t="shared" si="13"/>
        <v xml:space="preserve">1º Semestre - </v>
      </c>
      <c r="B330" s="67" t="str">
        <f t="shared" si="14"/>
        <v>Curr2018FCH611</v>
      </c>
      <c r="C330" s="12" t="s">
        <v>31</v>
      </c>
      <c r="D330" s="12" t="s">
        <v>30</v>
      </c>
      <c r="E330" s="12" t="str">
        <f>VLOOKUP(CONCATENATE($C330,$D330),Curriculos!$A$2:$J$303,4,FALSE)</f>
        <v>METODOLOGIA DO TRABALHO CIENTÍFICO</v>
      </c>
      <c r="F330" s="5" t="str">
        <f>VLOOKUP(CONCATENATE($C330,$D330),Curriculos!$A$2:$J$303,5,FALSE)</f>
        <v>OB</v>
      </c>
      <c r="G330" s="5">
        <f>VLOOKUP(CONCATENATE($C330,$D330),Curriculos!$A$2:$J$303,6,FALSE)</f>
        <v>1</v>
      </c>
      <c r="H330" s="5" t="str">
        <f>VLOOKUP(CONCATENATE($C330,$D330),Curriculos!$A$2:$J$303,7,FALSE)</f>
        <v>T</v>
      </c>
      <c r="I330" s="5">
        <f>VLOOKUP(CONCATENATE($C330,$D330),Curriculos!$A$2:$J$303,8,FALSE)</f>
        <v>60</v>
      </c>
      <c r="J330" s="5">
        <f>VLOOKUP(CONCATENATE($C330,$D330),Curriculos!$A$2:$J$303,9,FALSE)</f>
        <v>4</v>
      </c>
      <c r="K330" s="68"/>
      <c r="L330" s="68"/>
      <c r="M330" s="68"/>
      <c r="N330" s="5" t="str">
        <f>VLOOKUP(CONCATENATE($C330,$D330),Curriculos!$A$2:$J$303,10,FALSE)</f>
        <v>DFCH</v>
      </c>
      <c r="O330" s="69"/>
      <c r="P330" s="12" t="e">
        <f>VLOOKUP(O330,Lista_Professores!$A$2:$B$203,2,FALSE)</f>
        <v>#N/A</v>
      </c>
      <c r="Q330" s="70"/>
      <c r="R330" s="12" t="str">
        <f t="shared" si="15"/>
        <v xml:space="preserve">1º Semestre - </v>
      </c>
      <c r="S330" s="12"/>
      <c r="T330" s="12"/>
      <c r="U330" s="12"/>
      <c r="V330" s="12"/>
      <c r="W330" s="12"/>
      <c r="X330" s="12"/>
      <c r="Y330" s="12"/>
      <c r="Z330" s="12"/>
    </row>
    <row r="331" spans="1:26" ht="14.25" hidden="1" customHeight="1">
      <c r="A331" s="12" t="str">
        <f t="shared" si="13"/>
        <v xml:space="preserve">1º Semestre - </v>
      </c>
      <c r="B331" s="67" t="str">
        <f t="shared" si="14"/>
        <v>Curr2023NFCH611</v>
      </c>
      <c r="C331" s="12" t="s">
        <v>22</v>
      </c>
      <c r="D331" s="12" t="s">
        <v>30</v>
      </c>
      <c r="E331" s="12" t="str">
        <f>VLOOKUP(CONCATENATE($C331,$D331),Curriculos!$A$2:$J$303,4,FALSE)</f>
        <v>METODOLOGIA DO TRABALHO CIENTÍFICO</v>
      </c>
      <c r="F331" s="5" t="str">
        <f>VLOOKUP(CONCATENATE($C331,$D331),Curriculos!$A$2:$J$303,5,FALSE)</f>
        <v>OB</v>
      </c>
      <c r="G331" s="5">
        <f>VLOOKUP(CONCATENATE($C331,$D331),Curriculos!$A$2:$J$303,6,FALSE)</f>
        <v>1</v>
      </c>
      <c r="H331" s="5" t="str">
        <f>VLOOKUP(CONCATENATE($C331,$D331),Curriculos!$A$2:$J$303,7,FALSE)</f>
        <v>T</v>
      </c>
      <c r="I331" s="5">
        <f>VLOOKUP(CONCATENATE($C331,$D331),Curriculos!$A$2:$J$303,8,FALSE)</f>
        <v>60</v>
      </c>
      <c r="J331" s="5">
        <f>VLOOKUP(CONCATENATE($C331,$D331),Curriculos!$A$2:$J$303,9,FALSE)</f>
        <v>4</v>
      </c>
      <c r="K331" s="68"/>
      <c r="L331" s="5"/>
      <c r="M331" s="68"/>
      <c r="N331" s="5" t="str">
        <f>VLOOKUP(CONCATENATE($C331,$D331),Curriculos!$A$2:$J$303,10,FALSE)</f>
        <v>DFCH</v>
      </c>
      <c r="O331" s="69"/>
      <c r="P331" s="12" t="e">
        <f>VLOOKUP(O331,Lista_Professores!$A$2:$B$203,2,FALSE)</f>
        <v>#N/A</v>
      </c>
      <c r="Q331" s="70"/>
      <c r="R331" s="12" t="str">
        <f t="shared" si="15"/>
        <v xml:space="preserve">1º Semestre - </v>
      </c>
      <c r="S331" s="12"/>
      <c r="T331" s="12"/>
      <c r="U331" s="12"/>
      <c r="V331" s="12"/>
      <c r="W331" s="12"/>
      <c r="X331" s="12"/>
      <c r="Y331" s="12"/>
      <c r="Z331" s="12"/>
    </row>
    <row r="332" spans="1:26" ht="14.25" hidden="1" customHeight="1">
      <c r="A332" s="12" t="str">
        <f t="shared" si="13"/>
        <v xml:space="preserve">1º Semestre - </v>
      </c>
      <c r="B332" s="67" t="str">
        <f t="shared" si="14"/>
        <v>Curr2023NFCH611</v>
      </c>
      <c r="C332" s="12" t="s">
        <v>22</v>
      </c>
      <c r="D332" s="12" t="s">
        <v>30</v>
      </c>
      <c r="E332" s="12" t="str">
        <f>VLOOKUP(CONCATENATE($C332,$D332),Curriculos!$A$2:$J$303,4,FALSE)</f>
        <v>METODOLOGIA DO TRABALHO CIENTÍFICO</v>
      </c>
      <c r="F332" s="5" t="str">
        <f>VLOOKUP(CONCATENATE($C332,$D332),Curriculos!$A$2:$J$303,5,FALSE)</f>
        <v>OB</v>
      </c>
      <c r="G332" s="5">
        <f>VLOOKUP(CONCATENATE($C332,$D332),Curriculos!$A$2:$J$303,6,FALSE)</f>
        <v>1</v>
      </c>
      <c r="H332" s="5" t="str">
        <f>VLOOKUP(CONCATENATE($C332,$D332),Curriculos!$A$2:$J$303,7,FALSE)</f>
        <v>T</v>
      </c>
      <c r="I332" s="5">
        <f>VLOOKUP(CONCATENATE($C332,$D332),Curriculos!$A$2:$J$303,8,FALSE)</f>
        <v>60</v>
      </c>
      <c r="J332" s="5">
        <f>VLOOKUP(CONCATENATE($C332,$D332),Curriculos!$A$2:$J$303,9,FALSE)</f>
        <v>4</v>
      </c>
      <c r="K332" s="68"/>
      <c r="L332" s="5"/>
      <c r="M332" s="68"/>
      <c r="N332" s="5" t="str">
        <f>VLOOKUP(CONCATENATE($C332,$D332),Curriculos!$A$2:$J$303,10,FALSE)</f>
        <v>DFCH</v>
      </c>
      <c r="O332" s="69"/>
      <c r="P332" s="12" t="e">
        <f>VLOOKUP(O332,Lista_Professores!$A$2:$B$203,2,FALSE)</f>
        <v>#N/A</v>
      </c>
      <c r="Q332" s="70"/>
      <c r="R332" s="12" t="str">
        <f t="shared" si="15"/>
        <v xml:space="preserve">1º Semestre - </v>
      </c>
      <c r="S332" s="12"/>
      <c r="T332" s="12"/>
      <c r="U332" s="12"/>
      <c r="V332" s="12"/>
      <c r="W332" s="12"/>
      <c r="X332" s="12"/>
      <c r="Y332" s="12"/>
      <c r="Z332" s="12"/>
    </row>
    <row r="333" spans="1:26" ht="14.25" customHeight="1">
      <c r="A333" s="12" t="str">
        <f t="shared" si="13"/>
        <v>DM1º Semestre - T02</v>
      </c>
      <c r="B333" s="67" t="str">
        <f t="shared" si="14"/>
        <v>Curr2023MFCH611T02</v>
      </c>
      <c r="C333" s="12" t="s">
        <v>25</v>
      </c>
      <c r="D333" s="12" t="s">
        <v>30</v>
      </c>
      <c r="E333" s="12" t="str">
        <f>VLOOKUP(CONCATENATE($C333,$D333),Curriculos!$A$2:$J$303,4,FALSE)</f>
        <v>METODOLOGIA DO TRABALHO CIENTÍFICO</v>
      </c>
      <c r="F333" s="5" t="str">
        <f>VLOOKUP(CONCATENATE($C333,$D333),Curriculos!$A$2:$J$303,5,FALSE)</f>
        <v>OB</v>
      </c>
      <c r="G333" s="5">
        <f>VLOOKUP(CONCATENATE($C333,$D333),Curriculos!$A$2:$J$303,6,FALSE)</f>
        <v>1</v>
      </c>
      <c r="H333" s="5" t="str">
        <f>VLOOKUP(CONCATENATE($C333,$D333),Curriculos!$A$2:$J$303,7,FALSE)</f>
        <v>T</v>
      </c>
      <c r="I333" s="5">
        <f>VLOOKUP(CONCATENATE($C333,$D333),Curriculos!$A$2:$J$303,8,FALSE)</f>
        <v>60</v>
      </c>
      <c r="J333" s="5">
        <f>VLOOKUP(CONCATENATE($C333,$D333),Curriculos!$A$2:$J$303,9,FALSE)</f>
        <v>4</v>
      </c>
      <c r="K333" s="68" t="s">
        <v>29</v>
      </c>
      <c r="L333" s="68"/>
      <c r="M333" s="68" t="s">
        <v>182</v>
      </c>
      <c r="N333" s="5" t="str">
        <f>VLOOKUP(CONCATENATE($C333,$D333),Curriculos!$A$2:$J$303,10,FALSE)</f>
        <v>DFCH</v>
      </c>
      <c r="O333" s="69" t="s">
        <v>392</v>
      </c>
      <c r="P333" s="12" t="str">
        <f>VLOOKUP(O333,Lista_Professores!$A$2:$B$203,2,FALSE)</f>
        <v>Givaldo Niella</v>
      </c>
      <c r="Q333" s="70">
        <v>1102</v>
      </c>
      <c r="R333" s="12" t="str">
        <f t="shared" si="15"/>
        <v>1º Semestre - T02</v>
      </c>
      <c r="S333" s="12">
        <f t="shared" ref="S333:S334" si="19">I333/15</f>
        <v>4</v>
      </c>
      <c r="T333" s="12" t="s">
        <v>336</v>
      </c>
      <c r="U333" s="12"/>
      <c r="V333" s="12"/>
      <c r="W333" s="12"/>
      <c r="X333" s="12"/>
      <c r="Y333" s="12"/>
      <c r="Z333" s="12"/>
    </row>
    <row r="334" spans="1:26" ht="14.25" customHeight="1">
      <c r="A334" s="12" t="str">
        <f t="shared" si="13"/>
        <v>EM1º Semestre - T04</v>
      </c>
      <c r="B334" s="67" t="str">
        <f t="shared" si="14"/>
        <v>Curr2023MFCH611T04</v>
      </c>
      <c r="C334" s="12" t="s">
        <v>25</v>
      </c>
      <c r="D334" s="12" t="s">
        <v>30</v>
      </c>
      <c r="E334" s="12" t="str">
        <f>VLOOKUP(CONCATENATE($C334,$D334),Curriculos!$A$2:$J$303,4,FALSE)</f>
        <v>METODOLOGIA DO TRABALHO CIENTÍFICO</v>
      </c>
      <c r="F334" s="5" t="str">
        <f>VLOOKUP(CONCATENATE($C334,$D334),Curriculos!$A$2:$J$303,5,FALSE)</f>
        <v>OB</v>
      </c>
      <c r="G334" s="5">
        <f>VLOOKUP(CONCATENATE($C334,$D334),Curriculos!$A$2:$J$303,6,FALSE)</f>
        <v>1</v>
      </c>
      <c r="H334" s="5" t="str">
        <f>VLOOKUP(CONCATENATE($C334,$D334),Curriculos!$A$2:$J$303,7,FALSE)</f>
        <v>T</v>
      </c>
      <c r="I334" s="5">
        <f>VLOOKUP(CONCATENATE($C334,$D334),Curriculos!$A$2:$J$303,8,FALSE)</f>
        <v>60</v>
      </c>
      <c r="J334" s="5">
        <f>VLOOKUP(CONCATENATE($C334,$D334),Curriculos!$A$2:$J$303,9,FALSE)</f>
        <v>4</v>
      </c>
      <c r="K334" s="68" t="s">
        <v>27</v>
      </c>
      <c r="L334" s="68"/>
      <c r="M334" s="68" t="s">
        <v>172</v>
      </c>
      <c r="N334" s="5" t="str">
        <f>VLOOKUP(CONCATENATE($C334,$D334),Curriculos!$A$2:$J$303,10,FALSE)</f>
        <v>DFCH</v>
      </c>
      <c r="O334" s="69" t="s">
        <v>392</v>
      </c>
      <c r="P334" s="12" t="str">
        <f>VLOOKUP(O334,Lista_Professores!$A$2:$B$203,2,FALSE)</f>
        <v>Givaldo Niella</v>
      </c>
      <c r="Q334" s="70">
        <v>1102</v>
      </c>
      <c r="R334" s="12" t="str">
        <f t="shared" si="15"/>
        <v>1º Semestre - T04</v>
      </c>
      <c r="S334" s="12">
        <f t="shared" si="19"/>
        <v>4</v>
      </c>
      <c r="T334" s="12" t="s">
        <v>336</v>
      </c>
      <c r="U334" s="12"/>
      <c r="V334" s="12"/>
      <c r="W334" s="12"/>
      <c r="X334" s="12"/>
      <c r="Y334" s="12"/>
      <c r="Z334" s="12"/>
    </row>
    <row r="335" spans="1:26" ht="14.25" hidden="1" customHeight="1">
      <c r="A335" s="12" t="str">
        <f t="shared" si="13"/>
        <v xml:space="preserve">8º Semestre - </v>
      </c>
      <c r="B335" s="67" t="str">
        <f t="shared" si="14"/>
        <v>Curr2023MFCH649</v>
      </c>
      <c r="C335" s="12" t="s">
        <v>25</v>
      </c>
      <c r="D335" s="12" t="s">
        <v>125</v>
      </c>
      <c r="E335" s="12" t="str">
        <f>VLOOKUP(CONCATENATE($C335,$D335),Curriculos!$A$2:$J$303,4,FALSE)</f>
        <v>HISTÓRIA INDÍGENA</v>
      </c>
      <c r="F335" s="5" t="str">
        <f>VLOOKUP(CONCATENATE($C335,$D335),Curriculos!$A$2:$J$303,5,FALSE)</f>
        <v>OP</v>
      </c>
      <c r="G335" s="5">
        <f>VLOOKUP(CONCATENATE($C335,$D335),Curriculos!$A$2:$J$303,6,FALSE)</f>
        <v>8</v>
      </c>
      <c r="H335" s="5" t="str">
        <f>VLOOKUP(CONCATENATE($C335,$D335),Curriculos!$A$2:$J$303,7,FALSE)</f>
        <v>T</v>
      </c>
      <c r="I335" s="5">
        <f>VLOOKUP(CONCATENATE($C335,$D335),Curriculos!$A$2:$J$303,8,FALSE)</f>
        <v>60</v>
      </c>
      <c r="J335" s="5">
        <f>VLOOKUP(CONCATENATE($C335,$D335),Curriculos!$A$2:$J$303,9,FALSE)</f>
        <v>4</v>
      </c>
      <c r="K335" s="68"/>
      <c r="L335" s="68"/>
      <c r="M335" s="68"/>
      <c r="N335" s="5" t="str">
        <f>VLOOKUP(CONCATENATE($C335,$D335),Curriculos!$A$2:$J$303,10,FALSE)</f>
        <v>DFCH</v>
      </c>
      <c r="O335" s="69"/>
      <c r="P335" s="12" t="e">
        <f>VLOOKUP(O335,Lista_Professores!$A$2:$B$203,2,FALSE)</f>
        <v>#N/A</v>
      </c>
      <c r="Q335" s="70"/>
      <c r="R335" s="12" t="str">
        <f t="shared" si="15"/>
        <v xml:space="preserve">8º Semestre - </v>
      </c>
      <c r="S335" s="12"/>
      <c r="T335" s="12"/>
      <c r="U335" s="12"/>
      <c r="V335" s="12"/>
      <c r="W335" s="12"/>
      <c r="X335" s="12"/>
      <c r="Y335" s="12"/>
      <c r="Z335" s="12"/>
    </row>
    <row r="336" spans="1:26" ht="14.25" hidden="1" customHeight="1">
      <c r="A336" s="12" t="str">
        <f t="shared" si="13"/>
        <v xml:space="preserve">9º Semestre - </v>
      </c>
      <c r="B336" s="67" t="str">
        <f t="shared" si="14"/>
        <v>Curr2018FCH649</v>
      </c>
      <c r="C336" s="5" t="s">
        <v>31</v>
      </c>
      <c r="D336" s="12" t="s">
        <v>125</v>
      </c>
      <c r="E336" s="12" t="str">
        <f>VLOOKUP(CONCATENATE($C336,$D336),Curriculos!$A$2:$J$303,4,FALSE)</f>
        <v>HISTÓRIA INDÍGENA</v>
      </c>
      <c r="F336" s="5" t="str">
        <f>VLOOKUP(CONCATENATE($C336,$D336),Curriculos!$A$2:$J$303,5,FALSE)</f>
        <v>OP</v>
      </c>
      <c r="G336" s="5">
        <f>VLOOKUP(CONCATENATE($C336,$D336),Curriculos!$A$2:$J$303,6,FALSE)</f>
        <v>9</v>
      </c>
      <c r="H336" s="5" t="str">
        <f>VLOOKUP(CONCATENATE($C336,$D336),Curriculos!$A$2:$J$303,7,FALSE)</f>
        <v>T</v>
      </c>
      <c r="I336" s="5">
        <f>VLOOKUP(CONCATENATE($C336,$D336),Curriculos!$A$2:$J$303,8,FALSE)</f>
        <v>60</v>
      </c>
      <c r="J336" s="5">
        <f>VLOOKUP(CONCATENATE($C336,$D336),Curriculos!$A$2:$J$303,9,FALSE)</f>
        <v>4</v>
      </c>
      <c r="K336" s="68"/>
      <c r="L336" s="68"/>
      <c r="M336" s="68"/>
      <c r="N336" s="5" t="str">
        <f>VLOOKUP(CONCATENATE($C336,$D336),Curriculos!$A$2:$J$303,10,FALSE)</f>
        <v>DFCH</v>
      </c>
      <c r="O336" s="69"/>
      <c r="P336" s="12" t="e">
        <f>VLOOKUP(O336,Lista_Professores!$A$2:$B$203,2,FALSE)</f>
        <v>#N/A</v>
      </c>
      <c r="Q336" s="70"/>
      <c r="R336" s="12" t="str">
        <f t="shared" si="15"/>
        <v xml:space="preserve">9º Semestre - </v>
      </c>
      <c r="S336" s="12"/>
      <c r="T336" s="12"/>
      <c r="U336" s="12"/>
      <c r="V336" s="12"/>
      <c r="W336" s="12"/>
      <c r="X336" s="12"/>
      <c r="Y336" s="12"/>
      <c r="Z336" s="12"/>
    </row>
    <row r="337" spans="1:26" ht="14.25" hidden="1" customHeight="1">
      <c r="A337" s="12" t="str">
        <f t="shared" si="13"/>
        <v xml:space="preserve">10º Semestre - </v>
      </c>
      <c r="B337" s="67" t="str">
        <f t="shared" si="14"/>
        <v>Curr2023NFCH649</v>
      </c>
      <c r="C337" s="12" t="s">
        <v>22</v>
      </c>
      <c r="D337" s="12" t="s">
        <v>125</v>
      </c>
      <c r="E337" s="12" t="str">
        <f>VLOOKUP(CONCATENATE($C337,$D337),Curriculos!$A$2:$J$303,4,FALSE)</f>
        <v>HISTÓRIA INDÍGENA</v>
      </c>
      <c r="F337" s="5" t="str">
        <f>VLOOKUP(CONCATENATE($C337,$D337),Curriculos!$A$2:$J$303,5,FALSE)</f>
        <v>OP</v>
      </c>
      <c r="G337" s="5">
        <f>VLOOKUP(CONCATENATE($C337,$D337),Curriculos!$A$2:$J$303,6,FALSE)</f>
        <v>10</v>
      </c>
      <c r="H337" s="5" t="str">
        <f>VLOOKUP(CONCATENATE($C337,$D337),Curriculos!$A$2:$J$303,7,FALSE)</f>
        <v>P</v>
      </c>
      <c r="I337" s="5">
        <f>VLOOKUP(CONCATENATE($C337,$D337),Curriculos!$A$2:$J$303,8,FALSE)</f>
        <v>60</v>
      </c>
      <c r="J337" s="5">
        <f>VLOOKUP(CONCATENATE($C337,$D337),Curriculos!$A$2:$J$303,9,FALSE)</f>
        <v>4</v>
      </c>
      <c r="K337" s="68"/>
      <c r="L337" s="68"/>
      <c r="M337" s="68"/>
      <c r="N337" s="5" t="str">
        <f>VLOOKUP(CONCATENATE($C337,$D337),Curriculos!$A$2:$J$303,10,FALSE)</f>
        <v>DFCH</v>
      </c>
      <c r="O337" s="69"/>
      <c r="P337" s="12" t="e">
        <f>VLOOKUP(O337,Lista_Professores!$A$2:$B$203,2,FALSE)</f>
        <v>#N/A</v>
      </c>
      <c r="Q337" s="70"/>
      <c r="R337" s="12" t="str">
        <f t="shared" si="15"/>
        <v xml:space="preserve">10º Semestre - </v>
      </c>
      <c r="S337" s="12"/>
      <c r="T337" s="12"/>
      <c r="U337" s="12"/>
      <c r="V337" s="12"/>
      <c r="W337" s="12"/>
      <c r="X337" s="12"/>
      <c r="Y337" s="12"/>
      <c r="Z337" s="12"/>
    </row>
    <row r="338" spans="1:26" ht="14.25" hidden="1" customHeight="1">
      <c r="A338" s="12" t="str">
        <f t="shared" si="13"/>
        <v xml:space="preserve">9º Semestre - </v>
      </c>
      <c r="B338" s="67" t="str">
        <f t="shared" si="14"/>
        <v>Curr2018FCH692</v>
      </c>
      <c r="C338" s="5" t="s">
        <v>31</v>
      </c>
      <c r="D338" s="12" t="s">
        <v>93</v>
      </c>
      <c r="E338" s="12" t="str">
        <f>VLOOKUP(CONCATENATE($C338,$D338),Curriculos!$A$2:$J$303,4,FALSE)</f>
        <v>ANTROPOLOGIA DOS GRUPOS AFRO-BRASILEIROS</v>
      </c>
      <c r="F338" s="5" t="str">
        <f>VLOOKUP(CONCATENATE($C338,$D338),Curriculos!$A$2:$J$303,5,FALSE)</f>
        <v>OP</v>
      </c>
      <c r="G338" s="5">
        <f>VLOOKUP(CONCATENATE($C338,$D338),Curriculos!$A$2:$J$303,6,FALSE)</f>
        <v>9</v>
      </c>
      <c r="H338" s="5" t="str">
        <f>VLOOKUP(CONCATENATE($C338,$D338),Curriculos!$A$2:$J$303,7,FALSE)</f>
        <v>T</v>
      </c>
      <c r="I338" s="5">
        <f>VLOOKUP(CONCATENATE($C338,$D338),Curriculos!$A$2:$J$303,8,FALSE)</f>
        <v>60</v>
      </c>
      <c r="J338" s="5">
        <f>VLOOKUP(CONCATENATE($C338,$D338),Curriculos!$A$2:$J$303,9,FALSE)</f>
        <v>4</v>
      </c>
      <c r="K338" s="68"/>
      <c r="L338" s="68"/>
      <c r="M338" s="68"/>
      <c r="N338" s="5" t="str">
        <f>VLOOKUP(CONCATENATE($C338,$D338),Curriculos!$A$2:$J$303,10,FALSE)</f>
        <v>DFCH</v>
      </c>
      <c r="O338" s="69"/>
      <c r="P338" s="12" t="e">
        <f>VLOOKUP(O338,Lista_Professores!$A$2:$B$203,2,FALSE)</f>
        <v>#N/A</v>
      </c>
      <c r="Q338" s="70"/>
      <c r="R338" s="12" t="str">
        <f t="shared" si="15"/>
        <v xml:space="preserve">9º Semestre - </v>
      </c>
      <c r="S338" s="12"/>
      <c r="T338" s="12"/>
      <c r="U338" s="12"/>
      <c r="V338" s="12"/>
      <c r="W338" s="12"/>
      <c r="X338" s="12"/>
      <c r="Y338" s="12"/>
      <c r="Z338" s="12"/>
    </row>
    <row r="339" spans="1:26" ht="14.25" hidden="1" customHeight="1">
      <c r="A339" s="12" t="str">
        <f t="shared" si="13"/>
        <v xml:space="preserve">9º Semestre - </v>
      </c>
      <c r="B339" s="67" t="str">
        <f t="shared" si="14"/>
        <v>Curr2023MFCH692</v>
      </c>
      <c r="C339" s="5" t="s">
        <v>25</v>
      </c>
      <c r="D339" s="12" t="s">
        <v>93</v>
      </c>
      <c r="E339" s="12" t="str">
        <f>VLOOKUP(CONCATENATE($C339,$D339),Curriculos!$A$2:$J$303,4,FALSE)</f>
        <v>ANTROPOLOGIA DOS GRUPOS AFRO-BRASILEIROS</v>
      </c>
      <c r="F339" s="5" t="str">
        <f>VLOOKUP(CONCATENATE($C339,$D339),Curriculos!$A$2:$J$303,5,FALSE)</f>
        <v>OP</v>
      </c>
      <c r="G339" s="5">
        <f>VLOOKUP(CONCATENATE($C339,$D339),Curriculos!$A$2:$J$303,6,FALSE)</f>
        <v>9</v>
      </c>
      <c r="H339" s="5" t="str">
        <f>VLOOKUP(CONCATENATE($C339,$D339),Curriculos!$A$2:$J$303,7,FALSE)</f>
        <v>T</v>
      </c>
      <c r="I339" s="5">
        <f>VLOOKUP(CONCATENATE($C339,$D339),Curriculos!$A$2:$J$303,8,FALSE)</f>
        <v>60</v>
      </c>
      <c r="J339" s="5">
        <f>VLOOKUP(CONCATENATE($C339,$D339),Curriculos!$A$2:$J$303,9,FALSE)</f>
        <v>4</v>
      </c>
      <c r="K339" s="68"/>
      <c r="L339" s="68"/>
      <c r="M339" s="68"/>
      <c r="N339" s="5" t="str">
        <f>VLOOKUP(CONCATENATE($C339,$D339),Curriculos!$A$2:$J$303,10,FALSE)</f>
        <v>DFCH</v>
      </c>
      <c r="O339" s="69"/>
      <c r="P339" s="12" t="e">
        <f>VLOOKUP(O339,Lista_Professores!$A$2:$B$203,2,FALSE)</f>
        <v>#N/A</v>
      </c>
      <c r="Q339" s="70"/>
      <c r="R339" s="12" t="str">
        <f t="shared" si="15"/>
        <v xml:space="preserve">9º Semestre - </v>
      </c>
      <c r="S339" s="12"/>
      <c r="T339" s="12"/>
      <c r="U339" s="12"/>
      <c r="V339" s="12"/>
      <c r="W339" s="12"/>
      <c r="X339" s="12"/>
      <c r="Y339" s="12"/>
      <c r="Z339" s="12"/>
    </row>
    <row r="340" spans="1:26" ht="14.25" hidden="1" customHeight="1">
      <c r="A340" s="12" t="str">
        <f t="shared" si="13"/>
        <v xml:space="preserve">9º Semestre - </v>
      </c>
      <c r="B340" s="67" t="str">
        <f t="shared" si="14"/>
        <v>Curr2023NFCH692</v>
      </c>
      <c r="C340" s="5" t="s">
        <v>22</v>
      </c>
      <c r="D340" s="12" t="s">
        <v>93</v>
      </c>
      <c r="E340" s="12" t="str">
        <f>VLOOKUP(CONCATENATE($C340,$D340),Curriculos!$A$2:$J$303,4,FALSE)</f>
        <v>ANTROPOLOGIA DOS GRUPOS AFRO-BRASILEIROS</v>
      </c>
      <c r="F340" s="5" t="str">
        <f>VLOOKUP(CONCATENATE($C340,$D340),Curriculos!$A$2:$J$303,5,FALSE)</f>
        <v>OP</v>
      </c>
      <c r="G340" s="5">
        <f>VLOOKUP(CONCATENATE($C340,$D340),Curriculos!$A$2:$J$303,6,FALSE)</f>
        <v>9</v>
      </c>
      <c r="H340" s="5" t="str">
        <f>VLOOKUP(CONCATENATE($C340,$D340),Curriculos!$A$2:$J$303,7,FALSE)</f>
        <v>T</v>
      </c>
      <c r="I340" s="5">
        <f>VLOOKUP(CONCATENATE($C340,$D340),Curriculos!$A$2:$J$303,8,FALSE)</f>
        <v>60</v>
      </c>
      <c r="J340" s="5">
        <f>VLOOKUP(CONCATENATE($C340,$D340),Curriculos!$A$2:$J$303,9,FALSE)</f>
        <v>4</v>
      </c>
      <c r="K340" s="68"/>
      <c r="L340" s="68"/>
      <c r="M340" s="68"/>
      <c r="N340" s="5" t="str">
        <f>VLOOKUP(CONCATENATE($C340,$D340),Curriculos!$A$2:$J$303,10,FALSE)</f>
        <v>DFCH</v>
      </c>
      <c r="O340" s="69"/>
      <c r="P340" s="12" t="e">
        <f>VLOOKUP(O340,Lista_Professores!$A$2:$B$203,2,FALSE)</f>
        <v>#N/A</v>
      </c>
      <c r="Q340" s="70"/>
      <c r="R340" s="12" t="str">
        <f t="shared" si="15"/>
        <v xml:space="preserve">9º Semestre - </v>
      </c>
      <c r="S340" s="12"/>
      <c r="T340" s="12"/>
      <c r="U340" s="12"/>
      <c r="V340" s="12"/>
      <c r="W340" s="12"/>
      <c r="X340" s="12"/>
      <c r="Y340" s="12"/>
      <c r="Z340" s="12"/>
    </row>
    <row r="341" spans="1:26" ht="14.25" hidden="1" customHeight="1">
      <c r="A341" s="12" t="str">
        <f t="shared" si="13"/>
        <v xml:space="preserve">8º Semestre - </v>
      </c>
      <c r="B341" s="67" t="str">
        <f t="shared" si="14"/>
        <v>Curr2023MLTA003</v>
      </c>
      <c r="C341" s="12" t="s">
        <v>25</v>
      </c>
      <c r="D341" s="12" t="s">
        <v>126</v>
      </c>
      <c r="E341" s="12" t="str">
        <f>VLOOKUP(CONCATENATE($C341,$D341),Curriculos!$A$2:$J$303,4,FALSE)</f>
        <v>INGLÊS INSTRUMENTAL</v>
      </c>
      <c r="F341" s="5" t="str">
        <f>VLOOKUP(CONCATENATE($C341,$D341),Curriculos!$A$2:$J$303,5,FALSE)</f>
        <v>OP</v>
      </c>
      <c r="G341" s="5">
        <f>VLOOKUP(CONCATENATE($C341,$D341),Curriculos!$A$2:$J$303,6,FALSE)</f>
        <v>8</v>
      </c>
      <c r="H341" s="5" t="str">
        <f>VLOOKUP(CONCATENATE($C341,$D341),Curriculos!$A$2:$J$303,7,FALSE)</f>
        <v>T</v>
      </c>
      <c r="I341" s="5">
        <f>VLOOKUP(CONCATENATE($C341,$D341),Curriculos!$A$2:$J$303,8,FALSE)</f>
        <v>60</v>
      </c>
      <c r="J341" s="5">
        <f>VLOOKUP(CONCATENATE($C341,$D341),Curriculos!$A$2:$J$303,9,FALSE)</f>
        <v>4</v>
      </c>
      <c r="K341" s="68"/>
      <c r="L341" s="68"/>
      <c r="M341" s="68"/>
      <c r="N341" s="5" t="str">
        <f>VLOOKUP(CONCATENATE($C341,$D341),Curriculos!$A$2:$J$303,10,FALSE)</f>
        <v>DLA</v>
      </c>
      <c r="O341" s="69"/>
      <c r="P341" s="12" t="e">
        <f>VLOOKUP(O341,Lista_Professores!$A$2:$B$203,2,FALSE)</f>
        <v>#N/A</v>
      </c>
      <c r="Q341" s="70"/>
      <c r="R341" s="12" t="str">
        <f t="shared" si="15"/>
        <v xml:space="preserve">8º Semestre - </v>
      </c>
      <c r="S341" s="12"/>
      <c r="T341" s="12"/>
      <c r="U341" s="12"/>
      <c r="V341" s="12"/>
      <c r="W341" s="12"/>
      <c r="X341" s="12"/>
      <c r="Y341" s="12"/>
      <c r="Z341" s="12"/>
    </row>
    <row r="342" spans="1:26" ht="14.25" hidden="1" customHeight="1">
      <c r="A342" s="12" t="str">
        <f t="shared" si="13"/>
        <v xml:space="preserve">9º Semestre - </v>
      </c>
      <c r="B342" s="67" t="str">
        <f t="shared" si="14"/>
        <v>Curr2018LTA003</v>
      </c>
      <c r="C342" s="5" t="s">
        <v>31</v>
      </c>
      <c r="D342" s="12" t="s">
        <v>126</v>
      </c>
      <c r="E342" s="12" t="str">
        <f>VLOOKUP(CONCATENATE($C342,$D342),Curriculos!$A$2:$J$303,4,FALSE)</f>
        <v>INGLÊS INSTRUMENTAL</v>
      </c>
      <c r="F342" s="5" t="str">
        <f>VLOOKUP(CONCATENATE($C342,$D342),Curriculos!$A$2:$J$303,5,FALSE)</f>
        <v>OP</v>
      </c>
      <c r="G342" s="5">
        <f>VLOOKUP(CONCATENATE($C342,$D342),Curriculos!$A$2:$J$303,6,FALSE)</f>
        <v>9</v>
      </c>
      <c r="H342" s="5" t="str">
        <f>VLOOKUP(CONCATENATE($C342,$D342),Curriculos!$A$2:$J$303,7,FALSE)</f>
        <v>T</v>
      </c>
      <c r="I342" s="5">
        <f>VLOOKUP(CONCATENATE($C342,$D342),Curriculos!$A$2:$J$303,8,FALSE)</f>
        <v>60</v>
      </c>
      <c r="J342" s="5">
        <f>VLOOKUP(CONCATENATE($C342,$D342),Curriculos!$A$2:$J$303,9,FALSE)</f>
        <v>4</v>
      </c>
      <c r="K342" s="68"/>
      <c r="L342" s="68"/>
      <c r="M342" s="68"/>
      <c r="N342" s="5" t="str">
        <f>VLOOKUP(CONCATENATE($C342,$D342),Curriculos!$A$2:$J$303,10,FALSE)</f>
        <v>DLA</v>
      </c>
      <c r="O342" s="69"/>
      <c r="P342" s="12" t="e">
        <f>VLOOKUP(O342,Lista_Professores!$A$2:$B$203,2,FALSE)</f>
        <v>#N/A</v>
      </c>
      <c r="Q342" s="70"/>
      <c r="R342" s="12" t="str">
        <f t="shared" si="15"/>
        <v xml:space="preserve">9º Semestre - </v>
      </c>
      <c r="S342" s="12"/>
      <c r="T342" s="12"/>
      <c r="U342" s="12"/>
      <c r="V342" s="12"/>
      <c r="W342" s="12"/>
      <c r="X342" s="12"/>
      <c r="Y342" s="12"/>
      <c r="Z342" s="12"/>
    </row>
    <row r="343" spans="1:26" ht="14.25" hidden="1" customHeight="1">
      <c r="A343" s="12" t="str">
        <f t="shared" si="13"/>
        <v xml:space="preserve">9º Semestre - </v>
      </c>
      <c r="B343" s="67" t="str">
        <f t="shared" si="14"/>
        <v>Curr2023NLTA003</v>
      </c>
      <c r="C343" s="5" t="s">
        <v>22</v>
      </c>
      <c r="D343" s="12" t="s">
        <v>126</v>
      </c>
      <c r="E343" s="12" t="str">
        <f>VLOOKUP(CONCATENATE($C343,$D343),Curriculos!$A$2:$J$303,4,FALSE)</f>
        <v>INGLÊS INSTRUMENTAL</v>
      </c>
      <c r="F343" s="5" t="str">
        <f>VLOOKUP(CONCATENATE($C343,$D343),Curriculos!$A$2:$J$303,5,FALSE)</f>
        <v>OP</v>
      </c>
      <c r="G343" s="5">
        <f>VLOOKUP(CONCATENATE($C343,$D343),Curriculos!$A$2:$J$303,6,FALSE)</f>
        <v>9</v>
      </c>
      <c r="H343" s="5" t="str">
        <f>VLOOKUP(CONCATENATE($C343,$D343),Curriculos!$A$2:$J$303,7,FALSE)</f>
        <v>P</v>
      </c>
      <c r="I343" s="5">
        <f>VLOOKUP(CONCATENATE($C343,$D343),Curriculos!$A$2:$J$303,8,FALSE)</f>
        <v>60</v>
      </c>
      <c r="J343" s="5">
        <f>VLOOKUP(CONCATENATE($C343,$D343),Curriculos!$A$2:$J$303,9,FALSE)</f>
        <v>4</v>
      </c>
      <c r="K343" s="68"/>
      <c r="L343" s="68"/>
      <c r="M343" s="68"/>
      <c r="N343" s="5" t="str">
        <f>VLOOKUP(CONCATENATE($C343,$D343),Curriculos!$A$2:$J$303,10,FALSE)</f>
        <v>DLA</v>
      </c>
      <c r="O343" s="69"/>
      <c r="P343" s="12" t="e">
        <f>VLOOKUP(O343,Lista_Professores!$A$2:$B$203,2,FALSE)</f>
        <v>#N/A</v>
      </c>
      <c r="Q343" s="70"/>
      <c r="R343" s="12" t="str">
        <f t="shared" si="15"/>
        <v xml:space="preserve">9º Semestre - </v>
      </c>
      <c r="S343" s="12"/>
      <c r="T343" s="12"/>
      <c r="U343" s="12"/>
      <c r="V343" s="12"/>
      <c r="W343" s="12"/>
      <c r="X343" s="12"/>
      <c r="Y343" s="12"/>
      <c r="Z343" s="12"/>
    </row>
    <row r="344" spans="1:26" ht="14.25" hidden="1" customHeight="1">
      <c r="A344" s="12" t="str">
        <f t="shared" si="13"/>
        <v xml:space="preserve">8º Semestre - </v>
      </c>
      <c r="B344" s="67" t="str">
        <f t="shared" si="14"/>
        <v>Curr2023MLTA092</v>
      </c>
      <c r="C344" s="12" t="s">
        <v>25</v>
      </c>
      <c r="D344" s="12" t="s">
        <v>139</v>
      </c>
      <c r="E344" s="12" t="str">
        <f>VLOOKUP(CONCATENATE($C344,$D344),Curriculos!$A$2:$J$303,4,FALSE)</f>
        <v>LÍNGUA PORTUGUESA</v>
      </c>
      <c r="F344" s="5" t="str">
        <f>VLOOKUP(CONCATENATE($C344,$D344),Curriculos!$A$2:$J$303,5,FALSE)</f>
        <v>OP</v>
      </c>
      <c r="G344" s="5">
        <f>VLOOKUP(CONCATENATE($C344,$D344),Curriculos!$A$2:$J$303,6,FALSE)</f>
        <v>8</v>
      </c>
      <c r="H344" s="5" t="str">
        <f>VLOOKUP(CONCATENATE($C344,$D344),Curriculos!$A$2:$J$303,7,FALSE)</f>
        <v>T</v>
      </c>
      <c r="I344" s="5">
        <f>VLOOKUP(CONCATENATE($C344,$D344),Curriculos!$A$2:$J$303,8,FALSE)</f>
        <v>60</v>
      </c>
      <c r="J344" s="5">
        <f>VLOOKUP(CONCATENATE($C344,$D344),Curriculos!$A$2:$J$303,9,FALSE)</f>
        <v>4</v>
      </c>
      <c r="K344" s="68"/>
      <c r="L344" s="68"/>
      <c r="M344" s="68"/>
      <c r="N344" s="5" t="str">
        <f>VLOOKUP(CONCATENATE($C344,$D344),Curriculos!$A$2:$J$303,10,FALSE)</f>
        <v>DLA</v>
      </c>
      <c r="O344" s="69"/>
      <c r="P344" s="12" t="e">
        <f>VLOOKUP(O344,Lista_Professores!$A$2:$B$203,2,FALSE)</f>
        <v>#N/A</v>
      </c>
      <c r="Q344" s="70"/>
      <c r="R344" s="12" t="str">
        <f t="shared" si="15"/>
        <v xml:space="preserve">8º Semestre - </v>
      </c>
      <c r="S344" s="12"/>
      <c r="T344" s="12"/>
      <c r="U344" s="12"/>
      <c r="V344" s="12"/>
      <c r="W344" s="12"/>
      <c r="X344" s="12"/>
      <c r="Y344" s="12"/>
      <c r="Z344" s="12"/>
    </row>
    <row r="345" spans="1:26" ht="14.25" hidden="1" customHeight="1">
      <c r="A345" s="12" t="str">
        <f t="shared" si="13"/>
        <v xml:space="preserve">9º Semestre - </v>
      </c>
      <c r="B345" s="67" t="str">
        <f t="shared" si="14"/>
        <v>Curr2018LTA092</v>
      </c>
      <c r="C345" s="5" t="s">
        <v>31</v>
      </c>
      <c r="D345" s="12" t="s">
        <v>139</v>
      </c>
      <c r="E345" s="12" t="str">
        <f>VLOOKUP(CONCATENATE($C345,$D345),Curriculos!$A$2:$J$303,4,FALSE)</f>
        <v>LÍNGUA PORTUGUESA</v>
      </c>
      <c r="F345" s="5" t="str">
        <f>VLOOKUP(CONCATENATE($C345,$D345),Curriculos!$A$2:$J$303,5,FALSE)</f>
        <v>OP</v>
      </c>
      <c r="G345" s="5">
        <f>VLOOKUP(CONCATENATE($C345,$D345),Curriculos!$A$2:$J$303,6,FALSE)</f>
        <v>9</v>
      </c>
      <c r="H345" s="5" t="str">
        <f>VLOOKUP(CONCATENATE($C345,$D345),Curriculos!$A$2:$J$303,7,FALSE)</f>
        <v>T</v>
      </c>
      <c r="I345" s="5">
        <f>VLOOKUP(CONCATENATE($C345,$D345),Curriculos!$A$2:$J$303,8,FALSE)</f>
        <v>60</v>
      </c>
      <c r="J345" s="5">
        <f>VLOOKUP(CONCATENATE($C345,$D345),Curriculos!$A$2:$J$303,9,FALSE)</f>
        <v>4</v>
      </c>
      <c r="K345" s="68"/>
      <c r="L345" s="68"/>
      <c r="M345" s="68"/>
      <c r="N345" s="5" t="str">
        <f>VLOOKUP(CONCATENATE($C345,$D345),Curriculos!$A$2:$J$303,10,FALSE)</f>
        <v>DLA</v>
      </c>
      <c r="O345" s="69"/>
      <c r="P345" s="12" t="e">
        <f>VLOOKUP(O345,Lista_Professores!$A$2:$B$203,2,FALSE)</f>
        <v>#N/A</v>
      </c>
      <c r="Q345" s="70"/>
      <c r="R345" s="12" t="str">
        <f t="shared" si="15"/>
        <v xml:space="preserve">9º Semestre - </v>
      </c>
      <c r="S345" s="12"/>
      <c r="T345" s="12"/>
      <c r="U345" s="12"/>
      <c r="V345" s="12"/>
      <c r="W345" s="12"/>
      <c r="X345" s="12"/>
      <c r="Y345" s="12"/>
      <c r="Z345" s="12"/>
    </row>
    <row r="346" spans="1:26" ht="14.25" hidden="1" customHeight="1">
      <c r="A346" s="12" t="str">
        <f t="shared" si="13"/>
        <v xml:space="preserve">9º Semestre - </v>
      </c>
      <c r="B346" s="67" t="str">
        <f t="shared" si="14"/>
        <v>Curr2023NLTA092</v>
      </c>
      <c r="C346" s="5" t="s">
        <v>22</v>
      </c>
      <c r="D346" s="12" t="s">
        <v>139</v>
      </c>
      <c r="E346" s="12" t="str">
        <f>VLOOKUP(CONCATENATE($C346,$D346),Curriculos!$A$2:$J$303,4,FALSE)</f>
        <v>LÍNGUA PORTUGUESA</v>
      </c>
      <c r="F346" s="5" t="str">
        <f>VLOOKUP(CONCATENATE($C346,$D346),Curriculos!$A$2:$J$303,5,FALSE)</f>
        <v>OP</v>
      </c>
      <c r="G346" s="5">
        <f>VLOOKUP(CONCATENATE($C346,$D346),Curriculos!$A$2:$J$303,6,FALSE)</f>
        <v>9</v>
      </c>
      <c r="H346" s="5" t="str">
        <f>VLOOKUP(CONCATENATE($C346,$D346),Curriculos!$A$2:$J$303,7,FALSE)</f>
        <v>T</v>
      </c>
      <c r="I346" s="5">
        <f>VLOOKUP(CONCATENATE($C346,$D346),Curriculos!$A$2:$J$303,8,FALSE)</f>
        <v>60</v>
      </c>
      <c r="J346" s="5">
        <f>VLOOKUP(CONCATENATE($C346,$D346),Curriculos!$A$2:$J$303,9,FALSE)</f>
        <v>4</v>
      </c>
      <c r="K346" s="68"/>
      <c r="L346" s="68"/>
      <c r="M346" s="68"/>
      <c r="N346" s="5" t="str">
        <f>VLOOKUP(CONCATENATE($C346,$D346),Curriculos!$A$2:$J$303,10,FALSE)</f>
        <v>DLA</v>
      </c>
      <c r="O346" s="69"/>
      <c r="P346" s="12" t="e">
        <f>VLOOKUP(O346,Lista_Professores!$A$2:$B$203,2,FALSE)</f>
        <v>#N/A</v>
      </c>
      <c r="Q346" s="70"/>
      <c r="R346" s="12" t="str">
        <f t="shared" si="15"/>
        <v xml:space="preserve">9º Semestre - </v>
      </c>
      <c r="S346" s="12"/>
      <c r="T346" s="12"/>
      <c r="U346" s="12"/>
      <c r="V346" s="12"/>
      <c r="W346" s="12"/>
      <c r="X346" s="12"/>
      <c r="Y346" s="12"/>
      <c r="Z346" s="12"/>
    </row>
    <row r="347" spans="1:26" ht="14.25" customHeight="1">
      <c r="A347" s="12" t="str">
        <f t="shared" si="13"/>
        <v>FN9º Semestre - T01</v>
      </c>
      <c r="B347" s="67" t="str">
        <f t="shared" si="14"/>
        <v>Curr2018LTA175T01</v>
      </c>
      <c r="C347" s="5" t="s">
        <v>31</v>
      </c>
      <c r="D347" s="12" t="s">
        <v>87</v>
      </c>
      <c r="E347" s="12" t="str">
        <f>VLOOKUP(CONCATENATE($C347,$D347),Curriculos!$A$2:$J$303,4,FALSE)</f>
        <v>LEITURA E PRODUÇÃO DE TEXTOS</v>
      </c>
      <c r="F347" s="5" t="str">
        <f>VLOOKUP(CONCATENATE($C347,$D347),Curriculos!$A$2:$J$303,5,FALSE)</f>
        <v>OP</v>
      </c>
      <c r="G347" s="5">
        <f>VLOOKUP(CONCATENATE($C347,$D347),Curriculos!$A$2:$J$303,6,FALSE)</f>
        <v>9</v>
      </c>
      <c r="H347" s="5" t="str">
        <f>VLOOKUP(CONCATENATE($C347,$D347),Curriculos!$A$2:$J$303,7,FALSE)</f>
        <v>T</v>
      </c>
      <c r="I347" s="5">
        <f>VLOOKUP(CONCATENATE($C347,$D347),Curriculos!$A$2:$J$303,8,FALSE)</f>
        <v>60</v>
      </c>
      <c r="J347" s="5">
        <f>VLOOKUP(CONCATENATE($C347,$D347),Curriculos!$A$2:$J$303,9,FALSE)</f>
        <v>4</v>
      </c>
      <c r="K347" s="68" t="s">
        <v>24</v>
      </c>
      <c r="L347" s="68"/>
      <c r="M347" s="68" t="s">
        <v>239</v>
      </c>
      <c r="N347" s="5" t="str">
        <f>VLOOKUP(CONCATENATE($C347,$D347),Curriculos!$A$2:$J$303,10,FALSE)</f>
        <v>DLA</v>
      </c>
      <c r="O347" s="69" t="s">
        <v>393</v>
      </c>
      <c r="P347" s="12" t="str">
        <f>VLOOKUP(O347,Lista_Professores!$A$2:$B$203,2,FALSE)</f>
        <v>Marialda Jovita Silveira</v>
      </c>
      <c r="Q347" s="70">
        <v>1102</v>
      </c>
      <c r="R347" s="12" t="str">
        <f t="shared" si="15"/>
        <v>9º Semestre - T01</v>
      </c>
      <c r="S347" s="12">
        <f>I347/15</f>
        <v>4</v>
      </c>
      <c r="T347" s="12" t="s">
        <v>336</v>
      </c>
      <c r="U347" s="12"/>
      <c r="V347" s="12"/>
      <c r="W347" s="12"/>
      <c r="X347" s="12"/>
      <c r="Y347" s="12"/>
      <c r="Z347" s="12"/>
    </row>
    <row r="348" spans="1:26" ht="14.25" hidden="1" customHeight="1">
      <c r="A348" s="12" t="str">
        <f t="shared" si="13"/>
        <v xml:space="preserve">8º Semestre - </v>
      </c>
      <c r="B348" s="67" t="str">
        <f t="shared" si="14"/>
        <v>Curr2023MLTA175</v>
      </c>
      <c r="C348" s="12" t="s">
        <v>25</v>
      </c>
      <c r="D348" s="12" t="s">
        <v>87</v>
      </c>
      <c r="E348" s="12" t="str">
        <f>VLOOKUP(CONCATENATE($C348,$D348),Curriculos!$A$2:$J$303,4,FALSE)</f>
        <v>LEITURA E PRODUÇÃO DE TEXTOS</v>
      </c>
      <c r="F348" s="5" t="str">
        <f>VLOOKUP(CONCATENATE($C348,$D348),Curriculos!$A$2:$J$303,5,FALSE)</f>
        <v>OP</v>
      </c>
      <c r="G348" s="5">
        <f>VLOOKUP(CONCATENATE($C348,$D348),Curriculos!$A$2:$J$303,6,FALSE)</f>
        <v>8</v>
      </c>
      <c r="H348" s="5" t="str">
        <f>VLOOKUP(CONCATENATE($C348,$D348),Curriculos!$A$2:$J$303,7,FALSE)</f>
        <v>T</v>
      </c>
      <c r="I348" s="5">
        <f>VLOOKUP(CONCATENATE($C348,$D348),Curriculos!$A$2:$J$303,8,FALSE)</f>
        <v>60</v>
      </c>
      <c r="J348" s="5">
        <f>VLOOKUP(CONCATENATE($C348,$D348),Curriculos!$A$2:$J$303,9,FALSE)</f>
        <v>4</v>
      </c>
      <c r="K348" s="68"/>
      <c r="L348" s="68"/>
      <c r="M348" s="68"/>
      <c r="N348" s="5" t="str">
        <f>VLOOKUP(CONCATENATE($C348,$D348),Curriculos!$A$2:$J$303,10,FALSE)</f>
        <v>DLA</v>
      </c>
      <c r="O348" s="69"/>
      <c r="P348" s="12" t="e">
        <f>VLOOKUP(O348,Lista_Professores!$A$2:$B$203,2,FALSE)</f>
        <v>#N/A</v>
      </c>
      <c r="Q348" s="70"/>
      <c r="R348" s="12" t="str">
        <f t="shared" si="15"/>
        <v xml:space="preserve">8º Semestre - </v>
      </c>
      <c r="S348" s="12"/>
      <c r="T348" s="12"/>
      <c r="U348" s="12"/>
      <c r="V348" s="12"/>
      <c r="W348" s="12"/>
      <c r="X348" s="12"/>
      <c r="Y348" s="12"/>
      <c r="Z348" s="12"/>
    </row>
    <row r="349" spans="1:26" ht="14.25" hidden="1" customHeight="1">
      <c r="A349" s="12" t="str">
        <f t="shared" si="13"/>
        <v xml:space="preserve">9º Semestre - </v>
      </c>
      <c r="B349" s="67" t="str">
        <f t="shared" si="14"/>
        <v>Curr2023NLTA175</v>
      </c>
      <c r="C349" s="5" t="s">
        <v>22</v>
      </c>
      <c r="D349" s="12" t="s">
        <v>87</v>
      </c>
      <c r="E349" s="12" t="str">
        <f>VLOOKUP(CONCATENATE($C349,$D349),Curriculos!$A$2:$J$303,4,FALSE)</f>
        <v>LEITURA E PRODUÇÃO DE TEXTOS</v>
      </c>
      <c r="F349" s="5" t="str">
        <f>VLOOKUP(CONCATENATE($C349,$D349),Curriculos!$A$2:$J$303,5,FALSE)</f>
        <v>OP</v>
      </c>
      <c r="G349" s="5">
        <f>VLOOKUP(CONCATENATE($C349,$D349),Curriculos!$A$2:$J$303,6,FALSE)</f>
        <v>9</v>
      </c>
      <c r="H349" s="5" t="str">
        <f>VLOOKUP(CONCATENATE($C349,$D349),Curriculos!$A$2:$J$303,7,FALSE)</f>
        <v>T</v>
      </c>
      <c r="I349" s="5">
        <f>VLOOKUP(CONCATENATE($C349,$D349),Curriculos!$A$2:$J$303,8,FALSE)</f>
        <v>60</v>
      </c>
      <c r="J349" s="5">
        <f>VLOOKUP(CONCATENATE($C349,$D349),Curriculos!$A$2:$J$303,9,FALSE)</f>
        <v>4</v>
      </c>
      <c r="K349" s="68"/>
      <c r="L349" s="68"/>
      <c r="M349" s="68"/>
      <c r="N349" s="5" t="str">
        <f>VLOOKUP(CONCATENATE($C349,$D349),Curriculos!$A$2:$J$303,10,FALSE)</f>
        <v>DLA</v>
      </c>
      <c r="O349" s="69"/>
      <c r="P349" s="12" t="e">
        <f>VLOOKUP(O349,Lista_Professores!$A$2:$B$203,2,FALSE)</f>
        <v>#N/A</v>
      </c>
      <c r="Q349" s="70"/>
      <c r="R349" s="12" t="str">
        <f t="shared" si="15"/>
        <v xml:space="preserve">9º Semestre - </v>
      </c>
      <c r="S349" s="12"/>
      <c r="T349" s="12"/>
      <c r="U349" s="12"/>
      <c r="V349" s="12"/>
      <c r="W349" s="12"/>
      <c r="X349" s="12"/>
      <c r="Y349" s="12"/>
      <c r="Z349" s="12"/>
    </row>
    <row r="350" spans="1:26" ht="14.25" hidden="1" customHeight="1">
      <c r="A350" s="12" t="str">
        <f t="shared" si="13"/>
        <v xml:space="preserve">8º Semestre - </v>
      </c>
      <c r="B350" s="67" t="str">
        <f t="shared" si="14"/>
        <v>Curr2023MLTA354</v>
      </c>
      <c r="C350" s="12" t="s">
        <v>25</v>
      </c>
      <c r="D350" s="12" t="s">
        <v>138</v>
      </c>
      <c r="E350" s="12" t="str">
        <f>VLOOKUP(CONCATENATE($C350,$D350),Curriculos!$A$2:$J$303,4,FALSE)</f>
        <v>LÍNGUA BRASILEIRA DE SINAIS - LIBRAS</v>
      </c>
      <c r="F350" s="5" t="str">
        <f>VLOOKUP(CONCATENATE($C350,$D350),Curriculos!$A$2:$J$303,5,FALSE)</f>
        <v>OP</v>
      </c>
      <c r="G350" s="5">
        <f>VLOOKUP(CONCATENATE($C350,$D350),Curriculos!$A$2:$J$303,6,FALSE)</f>
        <v>8</v>
      </c>
      <c r="H350" s="5" t="str">
        <f>VLOOKUP(CONCATENATE($C350,$D350),Curriculos!$A$2:$J$303,7,FALSE)</f>
        <v>TP</v>
      </c>
      <c r="I350" s="5">
        <f>VLOOKUP(CONCATENATE($C350,$D350),Curriculos!$A$2:$J$303,8,FALSE)</f>
        <v>60</v>
      </c>
      <c r="J350" s="5">
        <f>VLOOKUP(CONCATENATE($C350,$D350),Curriculos!$A$2:$J$303,9,FALSE)</f>
        <v>3</v>
      </c>
      <c r="K350" s="68"/>
      <c r="L350" s="68"/>
      <c r="M350" s="68"/>
      <c r="N350" s="5" t="str">
        <f>VLOOKUP(CONCATENATE($C350,$D350),Curriculos!$A$2:$J$303,10,FALSE)</f>
        <v>DLA</v>
      </c>
      <c r="O350" s="69"/>
      <c r="P350" s="12" t="e">
        <f>VLOOKUP(O350,Lista_Professores!$A$2:$B$203,2,FALSE)</f>
        <v>#N/A</v>
      </c>
      <c r="Q350" s="70"/>
      <c r="R350" s="12" t="str">
        <f t="shared" si="15"/>
        <v xml:space="preserve">8º Semestre - </v>
      </c>
      <c r="S350" s="12"/>
      <c r="T350" s="12"/>
      <c r="U350" s="12"/>
      <c r="V350" s="12"/>
      <c r="W350" s="12"/>
      <c r="X350" s="12"/>
      <c r="Y350" s="12"/>
      <c r="Z350" s="12"/>
    </row>
    <row r="351" spans="1:26" ht="14.25" hidden="1" customHeight="1">
      <c r="A351" s="12" t="str">
        <f t="shared" si="13"/>
        <v xml:space="preserve">9º Semestre - </v>
      </c>
      <c r="B351" s="67" t="str">
        <f t="shared" si="14"/>
        <v>Curr2018LTA354</v>
      </c>
      <c r="C351" s="5" t="s">
        <v>31</v>
      </c>
      <c r="D351" s="12" t="s">
        <v>138</v>
      </c>
      <c r="E351" s="12" t="str">
        <f>VLOOKUP(CONCATENATE($C351,$D351),Curriculos!$A$2:$J$303,4,FALSE)</f>
        <v>LÍNGUA BRASILEIRA DE SINAIS - Libras</v>
      </c>
      <c r="F351" s="5" t="str">
        <f>VLOOKUP(CONCATENATE($C351,$D351),Curriculos!$A$2:$J$303,5,FALSE)</f>
        <v>OP</v>
      </c>
      <c r="G351" s="5">
        <f>VLOOKUP(CONCATENATE($C351,$D351),Curriculos!$A$2:$J$303,6,FALSE)</f>
        <v>9</v>
      </c>
      <c r="H351" s="5" t="str">
        <f>VLOOKUP(CONCATENATE($C351,$D351),Curriculos!$A$2:$J$303,7,FALSE)</f>
        <v>T</v>
      </c>
      <c r="I351" s="5">
        <f>VLOOKUP(CONCATENATE($C351,$D351),Curriculos!$A$2:$J$303,8,FALSE)</f>
        <v>60</v>
      </c>
      <c r="J351" s="5">
        <f>VLOOKUP(CONCATENATE($C351,$D351),Curriculos!$A$2:$J$303,9,FALSE)</f>
        <v>3</v>
      </c>
      <c r="K351" s="68"/>
      <c r="L351" s="68"/>
      <c r="M351" s="68"/>
      <c r="N351" s="5" t="str">
        <f>VLOOKUP(CONCATENATE($C351,$D351),Curriculos!$A$2:$J$303,10,FALSE)</f>
        <v>DLA</v>
      </c>
      <c r="O351" s="69"/>
      <c r="P351" s="12" t="e">
        <f>VLOOKUP(O351,Lista_Professores!$A$2:$B$203,2,FALSE)</f>
        <v>#N/A</v>
      </c>
      <c r="Q351" s="70"/>
      <c r="R351" s="12" t="str">
        <f t="shared" si="15"/>
        <v xml:space="preserve">9º Semestre - </v>
      </c>
      <c r="S351" s="12"/>
      <c r="T351" s="12"/>
      <c r="U351" s="12"/>
      <c r="V351" s="12"/>
      <c r="W351" s="12"/>
      <c r="X351" s="12"/>
      <c r="Y351" s="12"/>
      <c r="Z351" s="12"/>
    </row>
    <row r="352" spans="1:26" ht="14.25" hidden="1" customHeight="1">
      <c r="A352" s="12" t="str">
        <f t="shared" si="13"/>
        <v xml:space="preserve">9º Semestre - </v>
      </c>
      <c r="B352" s="67" t="str">
        <f t="shared" si="14"/>
        <v>Curr2023NLTA354</v>
      </c>
      <c r="C352" s="5" t="s">
        <v>22</v>
      </c>
      <c r="D352" s="12" t="s">
        <v>138</v>
      </c>
      <c r="E352" s="12" t="str">
        <f>VLOOKUP(CONCATENATE($C352,$D352),Curriculos!$A$2:$J$303,4,FALSE)</f>
        <v>LÍNGUA BRASILEIRA DE SINAIS - LIBRAS</v>
      </c>
      <c r="F352" s="5" t="str">
        <f>VLOOKUP(CONCATENATE($C352,$D352),Curriculos!$A$2:$J$303,5,FALSE)</f>
        <v>OP</v>
      </c>
      <c r="G352" s="5">
        <f>VLOOKUP(CONCATENATE($C352,$D352),Curriculos!$A$2:$J$303,6,FALSE)</f>
        <v>9</v>
      </c>
      <c r="H352" s="5" t="str">
        <f>VLOOKUP(CONCATENATE($C352,$D352),Curriculos!$A$2:$J$303,7,FALSE)</f>
        <v>T</v>
      </c>
      <c r="I352" s="5">
        <f>VLOOKUP(CONCATENATE($C352,$D352),Curriculos!$A$2:$J$303,8,FALSE)</f>
        <v>60</v>
      </c>
      <c r="J352" s="5">
        <f>VLOOKUP(CONCATENATE($C352,$D352),Curriculos!$A$2:$J$303,9,FALSE)</f>
        <v>3</v>
      </c>
      <c r="K352" s="68"/>
      <c r="L352" s="68"/>
      <c r="M352" s="68"/>
      <c r="N352" s="5" t="str">
        <f>VLOOKUP(CONCATENATE($C352,$D352),Curriculos!$A$2:$J$303,10,FALSE)</f>
        <v>DLA</v>
      </c>
      <c r="O352" s="69"/>
      <c r="P352" s="12" t="e">
        <f>VLOOKUP(O352,Lista_Professores!$A$2:$B$203,2,FALSE)</f>
        <v>#N/A</v>
      </c>
      <c r="Q352" s="70"/>
      <c r="R352" s="12" t="str">
        <f t="shared" si="15"/>
        <v xml:space="preserve">9º Semestre - </v>
      </c>
      <c r="S352" s="12"/>
      <c r="T352" s="12"/>
      <c r="U352" s="12"/>
      <c r="V352" s="12"/>
      <c r="W352" s="12"/>
      <c r="X352" s="12"/>
      <c r="Y352" s="12"/>
      <c r="Z352" s="12"/>
    </row>
    <row r="353" spans="1:26" ht="14.25" hidden="1" customHeight="1">
      <c r="A353" s="75"/>
      <c r="B353" s="76"/>
      <c r="C353" s="75"/>
      <c r="D353" s="75"/>
      <c r="E353" s="75"/>
      <c r="F353" s="73"/>
      <c r="G353" s="73"/>
      <c r="H353" s="73"/>
      <c r="I353" s="73"/>
      <c r="J353" s="73"/>
      <c r="K353" s="72"/>
      <c r="L353" s="71"/>
      <c r="M353" s="72"/>
      <c r="N353" s="73"/>
      <c r="O353" s="71"/>
      <c r="P353" s="75" t="e">
        <f>VLOOKUP(O353,Lista_Professores!$A$2:$B$203,2,FALSE)</f>
        <v>#N/A</v>
      </c>
      <c r="Q353" s="70"/>
      <c r="R353" s="12" t="str">
        <f t="shared" si="15"/>
        <v xml:space="preserve">º Semestre - </v>
      </c>
      <c r="S353" s="12"/>
      <c r="T353" s="12"/>
      <c r="U353" s="12"/>
      <c r="V353" s="12"/>
      <c r="W353" s="12"/>
      <c r="X353" s="12"/>
      <c r="Y353" s="12"/>
      <c r="Z353" s="12"/>
    </row>
    <row r="354" spans="1:26" ht="14.25" customHeight="1">
      <c r="A354" s="12"/>
      <c r="B354" s="67"/>
      <c r="C354" s="5"/>
      <c r="D354" s="12"/>
      <c r="E354" s="12"/>
      <c r="F354" s="5"/>
      <c r="G354" s="5"/>
      <c r="H354" s="5"/>
      <c r="I354" s="5"/>
      <c r="J354" s="5"/>
      <c r="K354" s="68"/>
      <c r="L354" s="5"/>
      <c r="M354" s="68"/>
      <c r="N354" s="5"/>
      <c r="O354" s="69"/>
      <c r="P354" s="12"/>
      <c r="Q354" s="70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4.25" customHeight="1">
      <c r="A355" s="12"/>
      <c r="B355" s="67"/>
      <c r="C355" s="5"/>
      <c r="D355" s="12"/>
      <c r="E355" s="12"/>
      <c r="F355" s="5"/>
      <c r="G355" s="5"/>
      <c r="H355" s="5"/>
      <c r="I355" s="5"/>
      <c r="J355" s="5"/>
      <c r="K355" s="68"/>
      <c r="L355" s="5"/>
      <c r="M355" s="68"/>
      <c r="N355" s="5"/>
      <c r="O355" s="69"/>
      <c r="P355" s="12"/>
      <c r="Q355" s="70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4.25" customHeight="1">
      <c r="A356" s="12"/>
      <c r="B356" s="67"/>
      <c r="C356" s="5"/>
      <c r="D356" s="12"/>
      <c r="E356" s="12"/>
      <c r="F356" s="5"/>
      <c r="G356" s="5"/>
      <c r="H356" s="5"/>
      <c r="I356" s="5"/>
      <c r="J356" s="5"/>
      <c r="K356" s="68"/>
      <c r="L356" s="5"/>
      <c r="M356" s="68"/>
      <c r="N356" s="5"/>
      <c r="O356" s="69"/>
      <c r="P356" s="12"/>
      <c r="Q356" s="70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4.25" customHeight="1">
      <c r="A357" s="12"/>
      <c r="B357" s="67"/>
      <c r="C357" s="5"/>
      <c r="D357" s="12"/>
      <c r="E357" s="12"/>
      <c r="F357" s="5"/>
      <c r="G357" s="5"/>
      <c r="H357" s="5"/>
      <c r="I357" s="5"/>
      <c r="J357" s="5"/>
      <c r="K357" s="68"/>
      <c r="L357" s="5"/>
      <c r="M357" s="68"/>
      <c r="N357" s="5"/>
      <c r="O357" s="69"/>
      <c r="P357" s="12"/>
      <c r="Q357" s="70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4.25" customHeight="1">
      <c r="A358" s="12"/>
      <c r="B358" s="67"/>
      <c r="C358" s="5"/>
      <c r="D358" s="12"/>
      <c r="E358" s="12"/>
      <c r="F358" s="5"/>
      <c r="G358" s="5"/>
      <c r="H358" s="5"/>
      <c r="I358" s="5"/>
      <c r="J358" s="5"/>
      <c r="K358" s="68"/>
      <c r="L358" s="5"/>
      <c r="M358" s="68"/>
      <c r="N358" s="5"/>
      <c r="O358" s="69"/>
      <c r="P358" s="12"/>
      <c r="Q358" s="70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4.25" customHeight="1">
      <c r="A359" s="12"/>
      <c r="B359" s="67"/>
      <c r="C359" s="5"/>
      <c r="D359" s="12"/>
      <c r="E359" s="12"/>
      <c r="F359" s="5"/>
      <c r="G359" s="5"/>
      <c r="H359" s="5"/>
      <c r="I359" s="5"/>
      <c r="J359" s="5"/>
      <c r="K359" s="68"/>
      <c r="L359" s="5"/>
      <c r="M359" s="68"/>
      <c r="N359" s="5"/>
      <c r="O359" s="69"/>
      <c r="P359" s="12"/>
      <c r="Q359" s="70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4.25" customHeight="1">
      <c r="A360" s="12"/>
      <c r="B360" s="67"/>
      <c r="C360" s="5"/>
      <c r="D360" s="12"/>
      <c r="E360" s="12"/>
      <c r="F360" s="5"/>
      <c r="G360" s="5"/>
      <c r="H360" s="5"/>
      <c r="I360" s="5"/>
      <c r="J360" s="5"/>
      <c r="K360" s="68"/>
      <c r="L360" s="5"/>
      <c r="M360" s="68"/>
      <c r="N360" s="5"/>
      <c r="O360" s="69"/>
      <c r="P360" s="12"/>
      <c r="Q360" s="70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4.25" customHeight="1">
      <c r="A361" s="12"/>
      <c r="B361" s="67"/>
      <c r="C361" s="5"/>
      <c r="D361" s="12"/>
      <c r="E361" s="12"/>
      <c r="F361" s="5"/>
      <c r="G361" s="5"/>
      <c r="H361" s="5"/>
      <c r="I361" s="5"/>
      <c r="J361" s="5"/>
      <c r="K361" s="68"/>
      <c r="L361" s="5"/>
      <c r="M361" s="68"/>
      <c r="N361" s="5"/>
      <c r="O361" s="69"/>
      <c r="P361" s="12"/>
      <c r="Q361" s="70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4.25" customHeight="1">
      <c r="A362" s="12"/>
      <c r="B362" s="67"/>
      <c r="C362" s="5"/>
      <c r="D362" s="12"/>
      <c r="E362" s="12"/>
      <c r="F362" s="5"/>
      <c r="G362" s="5"/>
      <c r="H362" s="5"/>
      <c r="I362" s="5"/>
      <c r="J362" s="5"/>
      <c r="K362" s="68"/>
      <c r="L362" s="5"/>
      <c r="M362" s="68"/>
      <c r="N362" s="5"/>
      <c r="O362" s="69"/>
      <c r="P362" s="12"/>
      <c r="Q362" s="70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4.25" customHeight="1">
      <c r="A363" s="12"/>
      <c r="B363" s="67"/>
      <c r="C363" s="5"/>
      <c r="D363" s="12"/>
      <c r="E363" s="12"/>
      <c r="F363" s="5"/>
      <c r="G363" s="5"/>
      <c r="H363" s="5"/>
      <c r="I363" s="5"/>
      <c r="J363" s="5"/>
      <c r="K363" s="68"/>
      <c r="L363" s="5"/>
      <c r="M363" s="68"/>
      <c r="N363" s="5"/>
      <c r="O363" s="69"/>
      <c r="P363" s="12"/>
      <c r="Q363" s="70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4.25" customHeight="1">
      <c r="A364" s="12"/>
      <c r="B364" s="67"/>
      <c r="C364" s="5"/>
      <c r="D364" s="12"/>
      <c r="E364" s="12"/>
      <c r="F364" s="5"/>
      <c r="G364" s="5"/>
      <c r="H364" s="5"/>
      <c r="I364" s="5"/>
      <c r="J364" s="5"/>
      <c r="K364" s="68"/>
      <c r="L364" s="5"/>
      <c r="M364" s="68"/>
      <c r="N364" s="5"/>
      <c r="O364" s="69"/>
      <c r="P364" s="12"/>
      <c r="Q364" s="70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4.25" customHeight="1">
      <c r="A365" s="12"/>
      <c r="B365" s="67"/>
      <c r="C365" s="5"/>
      <c r="D365" s="12"/>
      <c r="E365" s="12"/>
      <c r="F365" s="5"/>
      <c r="G365" s="5"/>
      <c r="H365" s="5"/>
      <c r="I365" s="5"/>
      <c r="J365" s="5"/>
      <c r="K365" s="68"/>
      <c r="L365" s="5"/>
      <c r="M365" s="68"/>
      <c r="N365" s="5"/>
      <c r="O365" s="69"/>
      <c r="P365" s="12"/>
      <c r="Q365" s="70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4.25" customHeight="1">
      <c r="A366" s="12"/>
      <c r="B366" s="67"/>
      <c r="C366" s="5"/>
      <c r="D366" s="12"/>
      <c r="E366" s="12"/>
      <c r="F366" s="5"/>
      <c r="G366" s="5"/>
      <c r="H366" s="5"/>
      <c r="I366" s="5"/>
      <c r="J366" s="5"/>
      <c r="K366" s="68"/>
      <c r="L366" s="5"/>
      <c r="M366" s="68"/>
      <c r="N366" s="5"/>
      <c r="O366" s="69"/>
      <c r="P366" s="12"/>
      <c r="Q366" s="70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4.25" customHeight="1">
      <c r="A367" s="12"/>
      <c r="B367" s="67"/>
      <c r="C367" s="5"/>
      <c r="D367" s="12"/>
      <c r="E367" s="12"/>
      <c r="F367" s="5"/>
      <c r="G367" s="5"/>
      <c r="H367" s="5"/>
      <c r="I367" s="5"/>
      <c r="J367" s="5"/>
      <c r="K367" s="68"/>
      <c r="L367" s="5"/>
      <c r="M367" s="68"/>
      <c r="N367" s="5"/>
      <c r="O367" s="69"/>
      <c r="P367" s="12"/>
      <c r="Q367" s="70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4.25" customHeight="1">
      <c r="A368" s="12"/>
      <c r="B368" s="67"/>
      <c r="C368" s="5"/>
      <c r="D368" s="12"/>
      <c r="E368" s="12"/>
      <c r="F368" s="5"/>
      <c r="G368" s="5"/>
      <c r="H368" s="5"/>
      <c r="I368" s="5"/>
      <c r="J368" s="5"/>
      <c r="K368" s="68"/>
      <c r="L368" s="5"/>
      <c r="M368" s="68"/>
      <c r="N368" s="5"/>
      <c r="O368" s="69"/>
      <c r="P368" s="12"/>
      <c r="Q368" s="70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4.25" customHeight="1">
      <c r="A369" s="12"/>
      <c r="B369" s="67"/>
      <c r="C369" s="5"/>
      <c r="D369" s="12"/>
      <c r="E369" s="12"/>
      <c r="F369" s="5"/>
      <c r="G369" s="5"/>
      <c r="H369" s="5"/>
      <c r="I369" s="5"/>
      <c r="J369" s="5"/>
      <c r="K369" s="68"/>
      <c r="L369" s="5"/>
      <c r="M369" s="68"/>
      <c r="N369" s="5"/>
      <c r="O369" s="69"/>
      <c r="P369" s="12"/>
      <c r="Q369" s="70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4.25" customHeight="1">
      <c r="A370" s="12"/>
      <c r="B370" s="67"/>
      <c r="C370" s="5"/>
      <c r="D370" s="12"/>
      <c r="E370" s="12"/>
      <c r="F370" s="5"/>
      <c r="G370" s="5"/>
      <c r="H370" s="5"/>
      <c r="I370" s="5"/>
      <c r="J370" s="5"/>
      <c r="K370" s="68"/>
      <c r="L370" s="5"/>
      <c r="M370" s="68"/>
      <c r="N370" s="5"/>
      <c r="O370" s="69"/>
      <c r="P370" s="12"/>
      <c r="Q370" s="70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4.25" customHeight="1">
      <c r="A371" s="12"/>
      <c r="B371" s="67"/>
      <c r="C371" s="5"/>
      <c r="D371" s="12"/>
      <c r="E371" s="12"/>
      <c r="F371" s="5"/>
      <c r="G371" s="5"/>
      <c r="H371" s="5"/>
      <c r="I371" s="5"/>
      <c r="J371" s="5"/>
      <c r="K371" s="68"/>
      <c r="L371" s="5"/>
      <c r="M371" s="68"/>
      <c r="N371" s="5"/>
      <c r="O371" s="69"/>
      <c r="P371" s="12"/>
      <c r="Q371" s="70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4.25" customHeight="1">
      <c r="A372" s="12"/>
      <c r="B372" s="67"/>
      <c r="C372" s="5"/>
      <c r="D372" s="12"/>
      <c r="E372" s="12"/>
      <c r="F372" s="5"/>
      <c r="G372" s="5"/>
      <c r="H372" s="5"/>
      <c r="I372" s="5"/>
      <c r="J372" s="5"/>
      <c r="K372" s="68"/>
      <c r="L372" s="5"/>
      <c r="M372" s="68"/>
      <c r="N372" s="5"/>
      <c r="O372" s="69"/>
      <c r="P372" s="12"/>
      <c r="Q372" s="70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4.25" customHeight="1">
      <c r="A373" s="12"/>
      <c r="B373" s="67"/>
      <c r="C373" s="5"/>
      <c r="D373" s="12"/>
      <c r="E373" s="12"/>
      <c r="F373" s="5"/>
      <c r="G373" s="5"/>
      <c r="H373" s="5"/>
      <c r="I373" s="5"/>
      <c r="J373" s="5"/>
      <c r="K373" s="68"/>
      <c r="L373" s="5"/>
      <c r="M373" s="68"/>
      <c r="N373" s="5"/>
      <c r="O373" s="69"/>
      <c r="P373" s="12"/>
      <c r="Q373" s="70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4.25" customHeight="1">
      <c r="A374" s="12"/>
      <c r="B374" s="67"/>
      <c r="C374" s="5"/>
      <c r="D374" s="12"/>
      <c r="E374" s="12"/>
      <c r="F374" s="5"/>
      <c r="G374" s="5"/>
      <c r="H374" s="5"/>
      <c r="I374" s="5"/>
      <c r="J374" s="5"/>
      <c r="K374" s="68"/>
      <c r="L374" s="5"/>
      <c r="M374" s="68"/>
      <c r="N374" s="5"/>
      <c r="O374" s="69"/>
      <c r="P374" s="12"/>
      <c r="Q374" s="70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4.25" customHeight="1">
      <c r="A375" s="12"/>
      <c r="B375" s="67"/>
      <c r="C375" s="5"/>
      <c r="D375" s="12"/>
      <c r="E375" s="12"/>
      <c r="F375" s="5"/>
      <c r="G375" s="5"/>
      <c r="H375" s="5"/>
      <c r="I375" s="5"/>
      <c r="J375" s="5"/>
      <c r="K375" s="68"/>
      <c r="L375" s="5"/>
      <c r="M375" s="68"/>
      <c r="N375" s="5"/>
      <c r="O375" s="69"/>
      <c r="P375" s="12"/>
      <c r="Q375" s="70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4.25" customHeight="1">
      <c r="A376" s="12"/>
      <c r="B376" s="67"/>
      <c r="C376" s="5"/>
      <c r="D376" s="12"/>
      <c r="E376" s="12"/>
      <c r="F376" s="5"/>
      <c r="G376" s="5"/>
      <c r="H376" s="5"/>
      <c r="I376" s="5"/>
      <c r="J376" s="5"/>
      <c r="K376" s="68"/>
      <c r="L376" s="5"/>
      <c r="M376" s="68"/>
      <c r="N376" s="5"/>
      <c r="O376" s="69"/>
      <c r="P376" s="12"/>
      <c r="Q376" s="70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4.25" customHeight="1">
      <c r="A377" s="12"/>
      <c r="B377" s="67"/>
      <c r="C377" s="5"/>
      <c r="D377" s="12"/>
      <c r="E377" s="12"/>
      <c r="F377" s="5"/>
      <c r="G377" s="5"/>
      <c r="H377" s="5"/>
      <c r="I377" s="5"/>
      <c r="J377" s="5"/>
      <c r="K377" s="68"/>
      <c r="L377" s="5"/>
      <c r="M377" s="68"/>
      <c r="N377" s="5"/>
      <c r="O377" s="69"/>
      <c r="P377" s="12"/>
      <c r="Q377" s="70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4.25" customHeight="1">
      <c r="A378" s="12"/>
      <c r="B378" s="67"/>
      <c r="C378" s="5"/>
      <c r="D378" s="12"/>
      <c r="E378" s="12"/>
      <c r="F378" s="5"/>
      <c r="G378" s="5"/>
      <c r="H378" s="5"/>
      <c r="I378" s="5"/>
      <c r="J378" s="5"/>
      <c r="K378" s="68"/>
      <c r="L378" s="5"/>
      <c r="M378" s="68"/>
      <c r="N378" s="5"/>
      <c r="O378" s="69"/>
      <c r="P378" s="12"/>
      <c r="Q378" s="70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4.25" customHeight="1">
      <c r="A379" s="12"/>
      <c r="B379" s="67"/>
      <c r="C379" s="5"/>
      <c r="D379" s="12"/>
      <c r="E379" s="12"/>
      <c r="F379" s="5"/>
      <c r="G379" s="5"/>
      <c r="H379" s="5"/>
      <c r="I379" s="5"/>
      <c r="J379" s="5"/>
      <c r="K379" s="68"/>
      <c r="L379" s="5"/>
      <c r="M379" s="68"/>
      <c r="N379" s="5"/>
      <c r="O379" s="69"/>
      <c r="P379" s="12"/>
      <c r="Q379" s="70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4.25" customHeight="1">
      <c r="A380" s="12"/>
      <c r="B380" s="67"/>
      <c r="C380" s="5"/>
      <c r="D380" s="12"/>
      <c r="E380" s="12"/>
      <c r="F380" s="5"/>
      <c r="G380" s="5"/>
      <c r="H380" s="5"/>
      <c r="I380" s="5"/>
      <c r="J380" s="5"/>
      <c r="K380" s="68"/>
      <c r="L380" s="5"/>
      <c r="M380" s="68"/>
      <c r="N380" s="5"/>
      <c r="O380" s="69"/>
      <c r="P380" s="12"/>
      <c r="Q380" s="70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4.25" customHeight="1">
      <c r="A381" s="12"/>
      <c r="B381" s="67"/>
      <c r="C381" s="5"/>
      <c r="D381" s="12"/>
      <c r="E381" s="12"/>
      <c r="F381" s="5"/>
      <c r="G381" s="5"/>
      <c r="H381" s="5"/>
      <c r="I381" s="5"/>
      <c r="J381" s="5"/>
      <c r="K381" s="68"/>
      <c r="L381" s="5"/>
      <c r="M381" s="68"/>
      <c r="N381" s="5"/>
      <c r="O381" s="69"/>
      <c r="P381" s="12"/>
      <c r="Q381" s="70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4.25" customHeight="1">
      <c r="A382" s="12"/>
      <c r="B382" s="67"/>
      <c r="C382" s="5"/>
      <c r="D382" s="12"/>
      <c r="E382" s="12"/>
      <c r="F382" s="5"/>
      <c r="G382" s="5"/>
      <c r="H382" s="5"/>
      <c r="I382" s="5"/>
      <c r="J382" s="5"/>
      <c r="K382" s="68"/>
      <c r="L382" s="5"/>
      <c r="M382" s="68"/>
      <c r="N382" s="5"/>
      <c r="O382" s="69"/>
      <c r="P382" s="12"/>
      <c r="Q382" s="70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4.25" customHeight="1">
      <c r="A383" s="12"/>
      <c r="B383" s="67"/>
      <c r="C383" s="5"/>
      <c r="D383" s="12"/>
      <c r="E383" s="12"/>
      <c r="F383" s="5"/>
      <c r="G383" s="5"/>
      <c r="H383" s="5"/>
      <c r="I383" s="5"/>
      <c r="J383" s="5"/>
      <c r="K383" s="68"/>
      <c r="L383" s="5"/>
      <c r="M383" s="68"/>
      <c r="N383" s="5"/>
      <c r="O383" s="69"/>
      <c r="P383" s="12"/>
      <c r="Q383" s="70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4.25" customHeight="1">
      <c r="A384" s="12"/>
      <c r="B384" s="67"/>
      <c r="C384" s="5"/>
      <c r="D384" s="12"/>
      <c r="E384" s="12"/>
      <c r="F384" s="5"/>
      <c r="G384" s="5"/>
      <c r="H384" s="5"/>
      <c r="I384" s="5"/>
      <c r="J384" s="5"/>
      <c r="K384" s="68"/>
      <c r="L384" s="5"/>
      <c r="M384" s="68"/>
      <c r="N384" s="5"/>
      <c r="O384" s="69"/>
      <c r="P384" s="12"/>
      <c r="Q384" s="70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4.25" customHeight="1">
      <c r="A385" s="12"/>
      <c r="B385" s="67"/>
      <c r="C385" s="5"/>
      <c r="D385" s="12"/>
      <c r="E385" s="12"/>
      <c r="F385" s="5"/>
      <c r="G385" s="5"/>
      <c r="H385" s="5"/>
      <c r="I385" s="5"/>
      <c r="J385" s="5"/>
      <c r="K385" s="68"/>
      <c r="L385" s="5"/>
      <c r="M385" s="68"/>
      <c r="N385" s="5"/>
      <c r="O385" s="69"/>
      <c r="P385" s="12"/>
      <c r="Q385" s="70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4.25" customHeight="1">
      <c r="A386" s="12"/>
      <c r="B386" s="67"/>
      <c r="C386" s="5"/>
      <c r="D386" s="12"/>
      <c r="E386" s="12"/>
      <c r="F386" s="5"/>
      <c r="G386" s="5"/>
      <c r="H386" s="5"/>
      <c r="I386" s="5"/>
      <c r="J386" s="5"/>
      <c r="K386" s="68"/>
      <c r="L386" s="5"/>
      <c r="M386" s="68"/>
      <c r="N386" s="5"/>
      <c r="O386" s="69"/>
      <c r="P386" s="12"/>
      <c r="Q386" s="70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4.25" customHeight="1">
      <c r="A387" s="12"/>
      <c r="B387" s="67"/>
      <c r="C387" s="5"/>
      <c r="D387" s="12"/>
      <c r="E387" s="12"/>
      <c r="F387" s="5"/>
      <c r="G387" s="5"/>
      <c r="H387" s="5"/>
      <c r="I387" s="5"/>
      <c r="J387" s="5"/>
      <c r="K387" s="68"/>
      <c r="L387" s="5"/>
      <c r="M387" s="68"/>
      <c r="N387" s="5"/>
      <c r="O387" s="69"/>
      <c r="P387" s="12"/>
      <c r="Q387" s="70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4.25" customHeight="1">
      <c r="A388" s="12"/>
      <c r="B388" s="67"/>
      <c r="C388" s="5"/>
      <c r="D388" s="12"/>
      <c r="E388" s="12"/>
      <c r="F388" s="5"/>
      <c r="G388" s="5"/>
      <c r="H388" s="5"/>
      <c r="I388" s="5"/>
      <c r="J388" s="5"/>
      <c r="K388" s="68"/>
      <c r="L388" s="5"/>
      <c r="M388" s="68"/>
      <c r="N388" s="5"/>
      <c r="O388" s="69"/>
      <c r="P388" s="12"/>
      <c r="Q388" s="70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4.25" customHeight="1">
      <c r="A389" s="12"/>
      <c r="B389" s="67"/>
      <c r="C389" s="5"/>
      <c r="D389" s="12"/>
      <c r="E389" s="12"/>
      <c r="F389" s="5"/>
      <c r="G389" s="5"/>
      <c r="H389" s="5"/>
      <c r="I389" s="5"/>
      <c r="J389" s="5"/>
      <c r="K389" s="68"/>
      <c r="L389" s="5"/>
      <c r="M389" s="68"/>
      <c r="N389" s="5"/>
      <c r="O389" s="69"/>
      <c r="P389" s="12"/>
      <c r="Q389" s="70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4.25" customHeight="1">
      <c r="A390" s="12"/>
      <c r="B390" s="67"/>
      <c r="C390" s="5"/>
      <c r="D390" s="12"/>
      <c r="E390" s="12"/>
      <c r="F390" s="5"/>
      <c r="G390" s="5"/>
      <c r="H390" s="5"/>
      <c r="I390" s="5"/>
      <c r="J390" s="5"/>
      <c r="K390" s="68"/>
      <c r="L390" s="5"/>
      <c r="M390" s="68"/>
      <c r="N390" s="5"/>
      <c r="O390" s="69"/>
      <c r="P390" s="12"/>
      <c r="Q390" s="70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4.25" customHeight="1">
      <c r="A391" s="12"/>
      <c r="B391" s="67"/>
      <c r="C391" s="5"/>
      <c r="D391" s="12"/>
      <c r="E391" s="12"/>
      <c r="F391" s="5"/>
      <c r="G391" s="5"/>
      <c r="H391" s="5"/>
      <c r="I391" s="5"/>
      <c r="J391" s="5"/>
      <c r="K391" s="68"/>
      <c r="L391" s="5"/>
      <c r="M391" s="68"/>
      <c r="N391" s="5"/>
      <c r="O391" s="69"/>
      <c r="P391" s="12"/>
      <c r="Q391" s="70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4.25" customHeight="1">
      <c r="A392" s="12"/>
      <c r="B392" s="67"/>
      <c r="C392" s="5"/>
      <c r="D392" s="12"/>
      <c r="E392" s="12"/>
      <c r="F392" s="5"/>
      <c r="G392" s="5"/>
      <c r="H392" s="5"/>
      <c r="I392" s="5"/>
      <c r="J392" s="5"/>
      <c r="K392" s="68"/>
      <c r="L392" s="5"/>
      <c r="M392" s="68"/>
      <c r="N392" s="5"/>
      <c r="O392" s="69"/>
      <c r="P392" s="12"/>
      <c r="Q392" s="70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4.25" customHeight="1">
      <c r="A393" s="12"/>
      <c r="B393" s="67"/>
      <c r="C393" s="5"/>
      <c r="D393" s="12"/>
      <c r="E393" s="12"/>
      <c r="F393" s="5"/>
      <c r="G393" s="5"/>
      <c r="H393" s="5"/>
      <c r="I393" s="5"/>
      <c r="J393" s="5"/>
      <c r="K393" s="68"/>
      <c r="L393" s="5"/>
      <c r="M393" s="68"/>
      <c r="N393" s="5"/>
      <c r="O393" s="69"/>
      <c r="P393" s="12"/>
      <c r="Q393" s="70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4.25" customHeight="1">
      <c r="A394" s="12"/>
      <c r="B394" s="67"/>
      <c r="C394" s="5"/>
      <c r="D394" s="12"/>
      <c r="E394" s="12"/>
      <c r="F394" s="5"/>
      <c r="G394" s="5"/>
      <c r="H394" s="5"/>
      <c r="I394" s="5"/>
      <c r="J394" s="5"/>
      <c r="K394" s="68"/>
      <c r="L394" s="5"/>
      <c r="M394" s="68"/>
      <c r="N394" s="5"/>
      <c r="O394" s="69"/>
      <c r="P394" s="12"/>
      <c r="Q394" s="70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4.25" customHeight="1">
      <c r="A395" s="12"/>
      <c r="B395" s="67"/>
      <c r="C395" s="5"/>
      <c r="D395" s="12"/>
      <c r="E395" s="12"/>
      <c r="F395" s="5"/>
      <c r="G395" s="5"/>
      <c r="H395" s="5"/>
      <c r="I395" s="5"/>
      <c r="J395" s="5"/>
      <c r="K395" s="68"/>
      <c r="L395" s="5"/>
      <c r="M395" s="68"/>
      <c r="N395" s="5"/>
      <c r="O395" s="69"/>
      <c r="P395" s="12"/>
      <c r="Q395" s="70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4.25" customHeight="1">
      <c r="A396" s="12"/>
      <c r="B396" s="67"/>
      <c r="C396" s="5"/>
      <c r="D396" s="12"/>
      <c r="E396" s="12"/>
      <c r="F396" s="5"/>
      <c r="G396" s="5"/>
      <c r="H396" s="5"/>
      <c r="I396" s="5"/>
      <c r="J396" s="5"/>
      <c r="K396" s="68"/>
      <c r="L396" s="5"/>
      <c r="M396" s="68"/>
      <c r="N396" s="5"/>
      <c r="O396" s="69"/>
      <c r="P396" s="12"/>
      <c r="Q396" s="70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4.25" customHeight="1">
      <c r="A397" s="12"/>
      <c r="B397" s="67"/>
      <c r="C397" s="5"/>
      <c r="D397" s="12"/>
      <c r="E397" s="12"/>
      <c r="F397" s="5"/>
      <c r="G397" s="5"/>
      <c r="H397" s="5"/>
      <c r="I397" s="5"/>
      <c r="J397" s="5"/>
      <c r="K397" s="68"/>
      <c r="L397" s="5"/>
      <c r="M397" s="68"/>
      <c r="N397" s="5"/>
      <c r="O397" s="69"/>
      <c r="P397" s="12"/>
      <c r="Q397" s="70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4.25" customHeight="1">
      <c r="A398" s="12"/>
      <c r="B398" s="67"/>
      <c r="C398" s="5"/>
      <c r="D398" s="12"/>
      <c r="E398" s="12"/>
      <c r="F398" s="5"/>
      <c r="G398" s="5"/>
      <c r="H398" s="5"/>
      <c r="I398" s="5"/>
      <c r="J398" s="5"/>
      <c r="K398" s="68"/>
      <c r="L398" s="5"/>
      <c r="M398" s="68"/>
      <c r="N398" s="5"/>
      <c r="O398" s="69"/>
      <c r="P398" s="12"/>
      <c r="Q398" s="70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4.25" customHeight="1">
      <c r="A399" s="12"/>
      <c r="B399" s="67"/>
      <c r="C399" s="5"/>
      <c r="D399" s="12"/>
      <c r="E399" s="12"/>
      <c r="F399" s="5"/>
      <c r="G399" s="5"/>
      <c r="H399" s="5"/>
      <c r="I399" s="5"/>
      <c r="J399" s="5"/>
      <c r="K399" s="68"/>
      <c r="L399" s="5"/>
      <c r="M399" s="68"/>
      <c r="N399" s="5"/>
      <c r="O399" s="69"/>
      <c r="P399" s="12"/>
      <c r="Q399" s="70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4.25" customHeight="1">
      <c r="A400" s="12"/>
      <c r="B400" s="67"/>
      <c r="C400" s="5"/>
      <c r="D400" s="12"/>
      <c r="E400" s="12"/>
      <c r="F400" s="5"/>
      <c r="G400" s="5"/>
      <c r="H400" s="5"/>
      <c r="I400" s="5"/>
      <c r="J400" s="5"/>
      <c r="K400" s="68"/>
      <c r="L400" s="5"/>
      <c r="M400" s="68"/>
      <c r="N400" s="5"/>
      <c r="O400" s="69"/>
      <c r="P400" s="12"/>
      <c r="Q400" s="70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4.25" customHeight="1">
      <c r="A401" s="12"/>
      <c r="B401" s="67"/>
      <c r="C401" s="5"/>
      <c r="D401" s="12"/>
      <c r="E401" s="12"/>
      <c r="F401" s="5"/>
      <c r="G401" s="5"/>
      <c r="H401" s="5"/>
      <c r="I401" s="5"/>
      <c r="J401" s="5"/>
      <c r="K401" s="68"/>
      <c r="L401" s="5"/>
      <c r="M401" s="68"/>
      <c r="N401" s="5"/>
      <c r="O401" s="69"/>
      <c r="P401" s="12"/>
      <c r="Q401" s="70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4.25" customHeight="1">
      <c r="A402" s="12"/>
      <c r="B402" s="67"/>
      <c r="C402" s="5"/>
      <c r="D402" s="12"/>
      <c r="E402" s="12"/>
      <c r="F402" s="5"/>
      <c r="G402" s="5"/>
      <c r="H402" s="5"/>
      <c r="I402" s="5"/>
      <c r="J402" s="5"/>
      <c r="K402" s="68"/>
      <c r="L402" s="5"/>
      <c r="M402" s="68"/>
      <c r="N402" s="5"/>
      <c r="O402" s="69"/>
      <c r="P402" s="12"/>
      <c r="Q402" s="70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4.25" customHeight="1">
      <c r="A403" s="12"/>
      <c r="B403" s="67"/>
      <c r="C403" s="5"/>
      <c r="D403" s="12"/>
      <c r="E403" s="12"/>
      <c r="F403" s="5"/>
      <c r="G403" s="5"/>
      <c r="H403" s="5"/>
      <c r="I403" s="5"/>
      <c r="J403" s="5"/>
      <c r="K403" s="68"/>
      <c r="L403" s="5"/>
      <c r="M403" s="68"/>
      <c r="N403" s="5"/>
      <c r="O403" s="69"/>
      <c r="P403" s="12"/>
      <c r="Q403" s="70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4.25" customHeight="1">
      <c r="A404" s="12"/>
      <c r="B404" s="67"/>
      <c r="C404" s="5"/>
      <c r="D404" s="12"/>
      <c r="E404" s="12"/>
      <c r="F404" s="5"/>
      <c r="G404" s="5"/>
      <c r="H404" s="5"/>
      <c r="I404" s="5"/>
      <c r="J404" s="5"/>
      <c r="K404" s="68"/>
      <c r="L404" s="5"/>
      <c r="M404" s="68"/>
      <c r="N404" s="5"/>
      <c r="O404" s="69"/>
      <c r="P404" s="12"/>
      <c r="Q404" s="70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4.25" customHeight="1">
      <c r="A405" s="12"/>
      <c r="B405" s="67"/>
      <c r="C405" s="5"/>
      <c r="D405" s="12"/>
      <c r="E405" s="12"/>
      <c r="F405" s="5"/>
      <c r="G405" s="5"/>
      <c r="H405" s="5"/>
      <c r="I405" s="5"/>
      <c r="J405" s="5"/>
      <c r="K405" s="68"/>
      <c r="L405" s="5"/>
      <c r="M405" s="68"/>
      <c r="N405" s="5"/>
      <c r="O405" s="69"/>
      <c r="P405" s="12"/>
      <c r="Q405" s="70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4.25" customHeight="1">
      <c r="A406" s="12"/>
      <c r="B406" s="67"/>
      <c r="C406" s="5"/>
      <c r="D406" s="12"/>
      <c r="E406" s="12"/>
      <c r="F406" s="5"/>
      <c r="G406" s="5"/>
      <c r="H406" s="5"/>
      <c r="I406" s="5"/>
      <c r="J406" s="5"/>
      <c r="K406" s="68"/>
      <c r="L406" s="5"/>
      <c r="M406" s="68"/>
      <c r="N406" s="5"/>
      <c r="O406" s="69"/>
      <c r="P406" s="12"/>
      <c r="Q406" s="70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4.25" customHeight="1">
      <c r="A407" s="12"/>
      <c r="B407" s="67"/>
      <c r="C407" s="5"/>
      <c r="D407" s="12"/>
      <c r="E407" s="12"/>
      <c r="F407" s="5"/>
      <c r="G407" s="5"/>
      <c r="H407" s="5"/>
      <c r="I407" s="5"/>
      <c r="J407" s="5"/>
      <c r="K407" s="68"/>
      <c r="L407" s="5"/>
      <c r="M407" s="68"/>
      <c r="N407" s="5"/>
      <c r="O407" s="69"/>
      <c r="P407" s="12"/>
      <c r="Q407" s="70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4.25" customHeight="1">
      <c r="A408" s="12"/>
      <c r="B408" s="67"/>
      <c r="C408" s="5"/>
      <c r="D408" s="12"/>
      <c r="E408" s="12"/>
      <c r="F408" s="5"/>
      <c r="G408" s="5"/>
      <c r="H408" s="5"/>
      <c r="I408" s="5"/>
      <c r="J408" s="5"/>
      <c r="K408" s="68"/>
      <c r="L408" s="5"/>
      <c r="M408" s="68"/>
      <c r="N408" s="5"/>
      <c r="O408" s="69"/>
      <c r="P408" s="12"/>
      <c r="Q408" s="70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4.25" customHeight="1">
      <c r="A409" s="12"/>
      <c r="B409" s="67"/>
      <c r="C409" s="5"/>
      <c r="D409" s="12"/>
      <c r="E409" s="12"/>
      <c r="F409" s="5"/>
      <c r="G409" s="5"/>
      <c r="H409" s="5"/>
      <c r="I409" s="5"/>
      <c r="J409" s="5"/>
      <c r="K409" s="68"/>
      <c r="L409" s="5"/>
      <c r="M409" s="68"/>
      <c r="N409" s="5"/>
      <c r="O409" s="69"/>
      <c r="P409" s="12"/>
      <c r="Q409" s="70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4.25" customHeight="1">
      <c r="A410" s="12"/>
      <c r="B410" s="67"/>
      <c r="C410" s="5"/>
      <c r="D410" s="12"/>
      <c r="E410" s="12"/>
      <c r="F410" s="5"/>
      <c r="G410" s="5"/>
      <c r="H410" s="5"/>
      <c r="I410" s="5"/>
      <c r="J410" s="5"/>
      <c r="K410" s="68"/>
      <c r="L410" s="5"/>
      <c r="M410" s="68"/>
      <c r="N410" s="5"/>
      <c r="O410" s="69"/>
      <c r="P410" s="12"/>
      <c r="Q410" s="70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4.25" customHeight="1">
      <c r="A411" s="12"/>
      <c r="B411" s="67"/>
      <c r="C411" s="5"/>
      <c r="D411" s="12"/>
      <c r="E411" s="12"/>
      <c r="F411" s="5"/>
      <c r="G411" s="5"/>
      <c r="H411" s="5"/>
      <c r="I411" s="5"/>
      <c r="J411" s="5"/>
      <c r="K411" s="68"/>
      <c r="L411" s="5"/>
      <c r="M411" s="68"/>
      <c r="N411" s="5"/>
      <c r="O411" s="69"/>
      <c r="P411" s="12"/>
      <c r="Q411" s="70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4.25" customHeight="1">
      <c r="A412" s="12"/>
      <c r="B412" s="67"/>
      <c r="C412" s="5"/>
      <c r="D412" s="12"/>
      <c r="E412" s="12"/>
      <c r="F412" s="5"/>
      <c r="G412" s="5"/>
      <c r="H412" s="5"/>
      <c r="I412" s="5"/>
      <c r="J412" s="5"/>
      <c r="K412" s="68"/>
      <c r="L412" s="5"/>
      <c r="M412" s="68"/>
      <c r="N412" s="5"/>
      <c r="O412" s="69"/>
      <c r="P412" s="12"/>
      <c r="Q412" s="70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4.25" customHeight="1">
      <c r="A413" s="12"/>
      <c r="B413" s="67"/>
      <c r="C413" s="5"/>
      <c r="D413" s="12"/>
      <c r="E413" s="12"/>
      <c r="F413" s="5"/>
      <c r="G413" s="5"/>
      <c r="H413" s="5"/>
      <c r="I413" s="5"/>
      <c r="J413" s="5"/>
      <c r="K413" s="68"/>
      <c r="L413" s="5"/>
      <c r="M413" s="68"/>
      <c r="N413" s="5"/>
      <c r="O413" s="69"/>
      <c r="P413" s="12"/>
      <c r="Q413" s="70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4.25" customHeight="1">
      <c r="A414" s="12"/>
      <c r="B414" s="67"/>
      <c r="C414" s="5"/>
      <c r="D414" s="12"/>
      <c r="E414" s="12"/>
      <c r="F414" s="5"/>
      <c r="G414" s="5"/>
      <c r="H414" s="5"/>
      <c r="I414" s="5"/>
      <c r="J414" s="5"/>
      <c r="K414" s="68"/>
      <c r="L414" s="5"/>
      <c r="M414" s="68"/>
      <c r="N414" s="5"/>
      <c r="O414" s="69"/>
      <c r="P414" s="12"/>
      <c r="Q414" s="70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4.25" customHeight="1">
      <c r="A415" s="12"/>
      <c r="B415" s="67"/>
      <c r="C415" s="5"/>
      <c r="D415" s="12"/>
      <c r="E415" s="12"/>
      <c r="F415" s="5"/>
      <c r="G415" s="5"/>
      <c r="H415" s="5"/>
      <c r="I415" s="5"/>
      <c r="J415" s="5"/>
      <c r="K415" s="68"/>
      <c r="L415" s="5"/>
      <c r="M415" s="68"/>
      <c r="N415" s="5"/>
      <c r="O415" s="69"/>
      <c r="P415" s="12"/>
      <c r="Q415" s="70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4.25" customHeight="1">
      <c r="A416" s="12"/>
      <c r="B416" s="67"/>
      <c r="C416" s="5"/>
      <c r="D416" s="12"/>
      <c r="E416" s="12"/>
      <c r="F416" s="5"/>
      <c r="G416" s="5"/>
      <c r="H416" s="5"/>
      <c r="I416" s="5"/>
      <c r="J416" s="5"/>
      <c r="K416" s="68"/>
      <c r="L416" s="5"/>
      <c r="M416" s="68"/>
      <c r="N416" s="5"/>
      <c r="O416" s="69"/>
      <c r="P416" s="12"/>
      <c r="Q416" s="70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4.25" customHeight="1">
      <c r="A417" s="12"/>
      <c r="B417" s="67"/>
      <c r="C417" s="5"/>
      <c r="D417" s="12"/>
      <c r="E417" s="12"/>
      <c r="F417" s="5"/>
      <c r="G417" s="5"/>
      <c r="H417" s="5"/>
      <c r="I417" s="5"/>
      <c r="J417" s="5"/>
      <c r="K417" s="68"/>
      <c r="L417" s="5"/>
      <c r="M417" s="68"/>
      <c r="N417" s="5"/>
      <c r="O417" s="69"/>
      <c r="P417" s="12"/>
      <c r="Q417" s="70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4.25" customHeight="1">
      <c r="A418" s="12"/>
      <c r="B418" s="67"/>
      <c r="C418" s="5"/>
      <c r="D418" s="12"/>
      <c r="E418" s="12"/>
      <c r="F418" s="5"/>
      <c r="G418" s="5"/>
      <c r="H418" s="5"/>
      <c r="I418" s="5"/>
      <c r="J418" s="5"/>
      <c r="K418" s="68"/>
      <c r="L418" s="5"/>
      <c r="M418" s="68"/>
      <c r="N418" s="5"/>
      <c r="O418" s="69"/>
      <c r="P418" s="12"/>
      <c r="Q418" s="70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4.25" customHeight="1">
      <c r="A419" s="12"/>
      <c r="B419" s="67"/>
      <c r="C419" s="5"/>
      <c r="D419" s="12"/>
      <c r="E419" s="12"/>
      <c r="F419" s="5"/>
      <c r="G419" s="5"/>
      <c r="H419" s="5"/>
      <c r="I419" s="5"/>
      <c r="J419" s="5"/>
      <c r="K419" s="68"/>
      <c r="L419" s="5"/>
      <c r="M419" s="68"/>
      <c r="N419" s="5"/>
      <c r="O419" s="69"/>
      <c r="P419" s="12"/>
      <c r="Q419" s="70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4.25" customHeight="1">
      <c r="A420" s="12"/>
      <c r="B420" s="67"/>
      <c r="C420" s="5"/>
      <c r="D420" s="12"/>
      <c r="E420" s="12"/>
      <c r="F420" s="5"/>
      <c r="G420" s="5"/>
      <c r="H420" s="5"/>
      <c r="I420" s="5"/>
      <c r="J420" s="5"/>
      <c r="K420" s="68"/>
      <c r="L420" s="5"/>
      <c r="M420" s="68"/>
      <c r="N420" s="5"/>
      <c r="O420" s="69"/>
      <c r="P420" s="12"/>
      <c r="Q420" s="70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4.25" customHeight="1">
      <c r="A421" s="12"/>
      <c r="B421" s="67"/>
      <c r="C421" s="5"/>
      <c r="D421" s="12"/>
      <c r="E421" s="12"/>
      <c r="F421" s="5"/>
      <c r="G421" s="5"/>
      <c r="H421" s="5"/>
      <c r="I421" s="5"/>
      <c r="J421" s="5"/>
      <c r="K421" s="68"/>
      <c r="L421" s="5"/>
      <c r="M421" s="68"/>
      <c r="N421" s="5"/>
      <c r="O421" s="69"/>
      <c r="P421" s="12"/>
      <c r="Q421" s="70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4.25" customHeight="1">
      <c r="A422" s="12"/>
      <c r="B422" s="67"/>
      <c r="C422" s="5"/>
      <c r="D422" s="12"/>
      <c r="E422" s="12"/>
      <c r="F422" s="5"/>
      <c r="G422" s="5"/>
      <c r="H422" s="5"/>
      <c r="I422" s="5"/>
      <c r="J422" s="5"/>
      <c r="K422" s="68"/>
      <c r="L422" s="5"/>
      <c r="M422" s="68"/>
      <c r="N422" s="5"/>
      <c r="O422" s="69"/>
      <c r="P422" s="12"/>
      <c r="Q422" s="70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4.25" customHeight="1">
      <c r="A423" s="12"/>
      <c r="B423" s="67"/>
      <c r="C423" s="5"/>
      <c r="D423" s="12"/>
      <c r="E423" s="12"/>
      <c r="F423" s="5"/>
      <c r="G423" s="5"/>
      <c r="H423" s="5"/>
      <c r="I423" s="5"/>
      <c r="J423" s="5"/>
      <c r="K423" s="68"/>
      <c r="L423" s="5"/>
      <c r="M423" s="68"/>
      <c r="N423" s="5"/>
      <c r="O423" s="69"/>
      <c r="P423" s="12"/>
      <c r="Q423" s="70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4.25" customHeight="1">
      <c r="A424" s="12"/>
      <c r="B424" s="67"/>
      <c r="C424" s="5"/>
      <c r="D424" s="12"/>
      <c r="E424" s="12"/>
      <c r="F424" s="5"/>
      <c r="G424" s="5"/>
      <c r="H424" s="5"/>
      <c r="I424" s="5"/>
      <c r="J424" s="5"/>
      <c r="K424" s="68"/>
      <c r="L424" s="5"/>
      <c r="M424" s="68"/>
      <c r="N424" s="5"/>
      <c r="O424" s="69"/>
      <c r="P424" s="12"/>
      <c r="Q424" s="70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4.25" customHeight="1">
      <c r="A425" s="12"/>
      <c r="B425" s="67"/>
      <c r="C425" s="5"/>
      <c r="D425" s="12"/>
      <c r="E425" s="12"/>
      <c r="F425" s="5"/>
      <c r="G425" s="5"/>
      <c r="H425" s="5"/>
      <c r="I425" s="5"/>
      <c r="J425" s="5"/>
      <c r="K425" s="68"/>
      <c r="L425" s="5"/>
      <c r="M425" s="68"/>
      <c r="N425" s="5"/>
      <c r="O425" s="69"/>
      <c r="P425" s="12"/>
      <c r="Q425" s="70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4.25" customHeight="1">
      <c r="A426" s="12"/>
      <c r="B426" s="67"/>
      <c r="C426" s="5"/>
      <c r="D426" s="12"/>
      <c r="E426" s="12"/>
      <c r="F426" s="5"/>
      <c r="G426" s="5"/>
      <c r="H426" s="5"/>
      <c r="I426" s="5"/>
      <c r="J426" s="5"/>
      <c r="K426" s="68"/>
      <c r="L426" s="5"/>
      <c r="M426" s="68"/>
      <c r="N426" s="5"/>
      <c r="O426" s="69"/>
      <c r="P426" s="12"/>
      <c r="Q426" s="70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4.25" customHeight="1">
      <c r="A427" s="12"/>
      <c r="B427" s="67"/>
      <c r="C427" s="5"/>
      <c r="D427" s="12"/>
      <c r="E427" s="12"/>
      <c r="F427" s="5"/>
      <c r="G427" s="5"/>
      <c r="H427" s="5"/>
      <c r="I427" s="5"/>
      <c r="J427" s="5"/>
      <c r="K427" s="68"/>
      <c r="L427" s="5"/>
      <c r="M427" s="68"/>
      <c r="N427" s="5"/>
      <c r="O427" s="69"/>
      <c r="P427" s="12"/>
      <c r="Q427" s="70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4.25" customHeight="1">
      <c r="A428" s="12"/>
      <c r="B428" s="67"/>
      <c r="C428" s="5"/>
      <c r="D428" s="12"/>
      <c r="E428" s="12"/>
      <c r="F428" s="5"/>
      <c r="G428" s="5"/>
      <c r="H428" s="5"/>
      <c r="I428" s="5"/>
      <c r="J428" s="5"/>
      <c r="K428" s="68"/>
      <c r="L428" s="5"/>
      <c r="M428" s="68"/>
      <c r="N428" s="5"/>
      <c r="O428" s="69"/>
      <c r="P428" s="12"/>
      <c r="Q428" s="70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4.25" customHeight="1">
      <c r="A429" s="12"/>
      <c r="B429" s="67"/>
      <c r="C429" s="5"/>
      <c r="D429" s="12"/>
      <c r="E429" s="12"/>
      <c r="F429" s="5"/>
      <c r="G429" s="5"/>
      <c r="H429" s="5"/>
      <c r="I429" s="5"/>
      <c r="J429" s="5"/>
      <c r="K429" s="68"/>
      <c r="L429" s="5"/>
      <c r="M429" s="68"/>
      <c r="N429" s="5"/>
      <c r="O429" s="69"/>
      <c r="P429" s="12"/>
      <c r="Q429" s="70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4.25" customHeight="1">
      <c r="A430" s="12"/>
      <c r="B430" s="67"/>
      <c r="C430" s="5"/>
      <c r="D430" s="12"/>
      <c r="E430" s="12"/>
      <c r="F430" s="5"/>
      <c r="G430" s="5"/>
      <c r="H430" s="5"/>
      <c r="I430" s="5"/>
      <c r="J430" s="5"/>
      <c r="K430" s="68"/>
      <c r="L430" s="5"/>
      <c r="M430" s="68"/>
      <c r="N430" s="5"/>
      <c r="O430" s="69"/>
      <c r="P430" s="12"/>
      <c r="Q430" s="70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4.25" customHeight="1">
      <c r="A431" s="12"/>
      <c r="B431" s="67"/>
      <c r="C431" s="5"/>
      <c r="D431" s="12"/>
      <c r="E431" s="12"/>
      <c r="F431" s="5"/>
      <c r="G431" s="5"/>
      <c r="H431" s="5"/>
      <c r="I431" s="5"/>
      <c r="J431" s="5"/>
      <c r="K431" s="68"/>
      <c r="L431" s="5"/>
      <c r="M431" s="68"/>
      <c r="N431" s="5"/>
      <c r="O431" s="69"/>
      <c r="P431" s="12"/>
      <c r="Q431" s="70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4.25" customHeight="1">
      <c r="A432" s="12"/>
      <c r="B432" s="67"/>
      <c r="C432" s="5"/>
      <c r="D432" s="12"/>
      <c r="E432" s="12"/>
      <c r="F432" s="5"/>
      <c r="G432" s="5"/>
      <c r="H432" s="5"/>
      <c r="I432" s="5"/>
      <c r="J432" s="5"/>
      <c r="K432" s="68"/>
      <c r="L432" s="5"/>
      <c r="M432" s="68"/>
      <c r="N432" s="5"/>
      <c r="O432" s="69"/>
      <c r="P432" s="12"/>
      <c r="Q432" s="70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4.25" customHeight="1">
      <c r="A433" s="12"/>
      <c r="B433" s="67"/>
      <c r="C433" s="5"/>
      <c r="D433" s="12"/>
      <c r="E433" s="12"/>
      <c r="F433" s="5"/>
      <c r="G433" s="5"/>
      <c r="H433" s="5"/>
      <c r="I433" s="5"/>
      <c r="J433" s="5"/>
      <c r="K433" s="68"/>
      <c r="L433" s="5"/>
      <c r="M433" s="68"/>
      <c r="N433" s="5"/>
      <c r="O433" s="69"/>
      <c r="P433" s="12"/>
      <c r="Q433" s="70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4.25" customHeight="1">
      <c r="A434" s="12"/>
      <c r="B434" s="67"/>
      <c r="C434" s="5"/>
      <c r="D434" s="12"/>
      <c r="E434" s="12"/>
      <c r="F434" s="5"/>
      <c r="G434" s="5"/>
      <c r="H434" s="5"/>
      <c r="I434" s="5"/>
      <c r="J434" s="5"/>
      <c r="K434" s="68"/>
      <c r="L434" s="5"/>
      <c r="M434" s="68"/>
      <c r="N434" s="5"/>
      <c r="O434" s="69"/>
      <c r="P434" s="12"/>
      <c r="Q434" s="70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4.25" customHeight="1">
      <c r="A435" s="12"/>
      <c r="B435" s="67"/>
      <c r="C435" s="5"/>
      <c r="D435" s="12"/>
      <c r="E435" s="12"/>
      <c r="F435" s="5"/>
      <c r="G435" s="5"/>
      <c r="H435" s="5"/>
      <c r="I435" s="5"/>
      <c r="J435" s="5"/>
      <c r="K435" s="68"/>
      <c r="L435" s="5"/>
      <c r="M435" s="68"/>
      <c r="N435" s="5"/>
      <c r="O435" s="69"/>
      <c r="P435" s="12"/>
      <c r="Q435" s="70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4.25" customHeight="1">
      <c r="A436" s="12"/>
      <c r="B436" s="67"/>
      <c r="C436" s="5"/>
      <c r="D436" s="12"/>
      <c r="E436" s="12"/>
      <c r="F436" s="5"/>
      <c r="G436" s="5"/>
      <c r="H436" s="5"/>
      <c r="I436" s="5"/>
      <c r="J436" s="5"/>
      <c r="K436" s="68"/>
      <c r="L436" s="5"/>
      <c r="M436" s="68"/>
      <c r="N436" s="5"/>
      <c r="O436" s="69"/>
      <c r="P436" s="12"/>
      <c r="Q436" s="70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4.25" customHeight="1">
      <c r="A437" s="12"/>
      <c r="B437" s="67"/>
      <c r="C437" s="5"/>
      <c r="D437" s="12"/>
      <c r="E437" s="12"/>
      <c r="F437" s="5"/>
      <c r="G437" s="5"/>
      <c r="H437" s="5"/>
      <c r="I437" s="5"/>
      <c r="J437" s="5"/>
      <c r="K437" s="68"/>
      <c r="L437" s="5"/>
      <c r="M437" s="68"/>
      <c r="N437" s="5"/>
      <c r="O437" s="69"/>
      <c r="P437" s="12"/>
      <c r="Q437" s="70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4.25" customHeight="1">
      <c r="A438" s="12"/>
      <c r="B438" s="67"/>
      <c r="C438" s="5"/>
      <c r="D438" s="12"/>
      <c r="E438" s="12"/>
      <c r="F438" s="5"/>
      <c r="G438" s="5"/>
      <c r="H438" s="5"/>
      <c r="I438" s="5"/>
      <c r="J438" s="5"/>
      <c r="K438" s="68"/>
      <c r="L438" s="5"/>
      <c r="M438" s="68"/>
      <c r="N438" s="5"/>
      <c r="O438" s="69"/>
      <c r="P438" s="12"/>
      <c r="Q438" s="70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4.25" customHeight="1">
      <c r="A439" s="12"/>
      <c r="B439" s="67"/>
      <c r="C439" s="5"/>
      <c r="D439" s="12"/>
      <c r="E439" s="12"/>
      <c r="F439" s="5"/>
      <c r="G439" s="5"/>
      <c r="H439" s="5"/>
      <c r="I439" s="5"/>
      <c r="J439" s="5"/>
      <c r="K439" s="68"/>
      <c r="L439" s="5"/>
      <c r="M439" s="68"/>
      <c r="N439" s="5"/>
      <c r="O439" s="69"/>
      <c r="P439" s="12"/>
      <c r="Q439" s="70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4.25" customHeight="1">
      <c r="A440" s="12"/>
      <c r="B440" s="67"/>
      <c r="C440" s="5"/>
      <c r="D440" s="12"/>
      <c r="E440" s="12"/>
      <c r="F440" s="5"/>
      <c r="G440" s="5"/>
      <c r="H440" s="5"/>
      <c r="I440" s="5"/>
      <c r="J440" s="5"/>
      <c r="K440" s="68"/>
      <c r="L440" s="5"/>
      <c r="M440" s="68"/>
      <c r="N440" s="5"/>
      <c r="O440" s="69"/>
      <c r="P440" s="12"/>
      <c r="Q440" s="70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4.25" customHeight="1">
      <c r="A441" s="12"/>
      <c r="B441" s="67"/>
      <c r="C441" s="5"/>
      <c r="D441" s="12"/>
      <c r="E441" s="12"/>
      <c r="F441" s="5"/>
      <c r="G441" s="5"/>
      <c r="H441" s="5"/>
      <c r="I441" s="5"/>
      <c r="J441" s="5"/>
      <c r="K441" s="68"/>
      <c r="L441" s="5"/>
      <c r="M441" s="68"/>
      <c r="N441" s="5"/>
      <c r="O441" s="69"/>
      <c r="P441" s="12"/>
      <c r="Q441" s="70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4.25" customHeight="1">
      <c r="A442" s="12"/>
      <c r="B442" s="67"/>
      <c r="C442" s="5"/>
      <c r="D442" s="12"/>
      <c r="E442" s="12"/>
      <c r="F442" s="5"/>
      <c r="G442" s="5"/>
      <c r="H442" s="5"/>
      <c r="I442" s="5"/>
      <c r="J442" s="5"/>
      <c r="K442" s="68"/>
      <c r="L442" s="5"/>
      <c r="M442" s="68"/>
      <c r="N442" s="5"/>
      <c r="O442" s="69"/>
      <c r="P442" s="12"/>
      <c r="Q442" s="70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4.25" customHeight="1">
      <c r="A443" s="12"/>
      <c r="B443" s="67"/>
      <c r="C443" s="5"/>
      <c r="D443" s="12"/>
      <c r="E443" s="12"/>
      <c r="F443" s="5"/>
      <c r="G443" s="5"/>
      <c r="H443" s="5"/>
      <c r="I443" s="5"/>
      <c r="J443" s="5"/>
      <c r="K443" s="68"/>
      <c r="L443" s="5"/>
      <c r="M443" s="68"/>
      <c r="N443" s="5"/>
      <c r="O443" s="69"/>
      <c r="P443" s="12"/>
      <c r="Q443" s="70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4.25" customHeight="1">
      <c r="A444" s="12"/>
      <c r="B444" s="67"/>
      <c r="C444" s="5"/>
      <c r="D444" s="12"/>
      <c r="E444" s="12"/>
      <c r="F444" s="5"/>
      <c r="G444" s="5"/>
      <c r="H444" s="5"/>
      <c r="I444" s="5"/>
      <c r="J444" s="5"/>
      <c r="K444" s="68"/>
      <c r="L444" s="5"/>
      <c r="M444" s="68"/>
      <c r="N444" s="5"/>
      <c r="O444" s="69"/>
      <c r="P444" s="12"/>
      <c r="Q444" s="70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4.25" customHeight="1">
      <c r="A445" s="12"/>
      <c r="B445" s="67"/>
      <c r="C445" s="5"/>
      <c r="D445" s="12"/>
      <c r="E445" s="12"/>
      <c r="F445" s="5"/>
      <c r="G445" s="5"/>
      <c r="H445" s="5"/>
      <c r="I445" s="5"/>
      <c r="J445" s="5"/>
      <c r="K445" s="68"/>
      <c r="L445" s="5"/>
      <c r="M445" s="68"/>
      <c r="N445" s="5"/>
      <c r="O445" s="69"/>
      <c r="P445" s="12"/>
      <c r="Q445" s="70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4.25" customHeight="1">
      <c r="A446" s="12"/>
      <c r="B446" s="67"/>
      <c r="C446" s="5"/>
      <c r="D446" s="12"/>
      <c r="E446" s="12"/>
      <c r="F446" s="5"/>
      <c r="G446" s="5"/>
      <c r="H446" s="5"/>
      <c r="I446" s="5"/>
      <c r="J446" s="5"/>
      <c r="K446" s="68"/>
      <c r="L446" s="5"/>
      <c r="M446" s="68"/>
      <c r="N446" s="5"/>
      <c r="O446" s="69"/>
      <c r="P446" s="12"/>
      <c r="Q446" s="70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4.25" customHeight="1">
      <c r="A447" s="12"/>
      <c r="B447" s="67"/>
      <c r="C447" s="5"/>
      <c r="D447" s="12"/>
      <c r="E447" s="12"/>
      <c r="F447" s="5"/>
      <c r="G447" s="5"/>
      <c r="H447" s="5"/>
      <c r="I447" s="5"/>
      <c r="J447" s="5"/>
      <c r="K447" s="68"/>
      <c r="L447" s="5"/>
      <c r="M447" s="68"/>
      <c r="N447" s="5"/>
      <c r="O447" s="69"/>
      <c r="P447" s="12"/>
      <c r="Q447" s="70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4.25" customHeight="1">
      <c r="A448" s="12"/>
      <c r="B448" s="67"/>
      <c r="C448" s="5"/>
      <c r="D448" s="12"/>
      <c r="E448" s="12"/>
      <c r="F448" s="5"/>
      <c r="G448" s="5"/>
      <c r="H448" s="5"/>
      <c r="I448" s="5"/>
      <c r="J448" s="5"/>
      <c r="K448" s="68"/>
      <c r="L448" s="5"/>
      <c r="M448" s="68"/>
      <c r="N448" s="5"/>
      <c r="O448" s="69"/>
      <c r="P448" s="12"/>
      <c r="Q448" s="70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4.25" customHeight="1">
      <c r="A449" s="12"/>
      <c r="B449" s="67"/>
      <c r="C449" s="5"/>
      <c r="D449" s="12"/>
      <c r="E449" s="12"/>
      <c r="F449" s="5"/>
      <c r="G449" s="5"/>
      <c r="H449" s="5"/>
      <c r="I449" s="5"/>
      <c r="J449" s="5"/>
      <c r="K449" s="68"/>
      <c r="L449" s="5"/>
      <c r="M449" s="68"/>
      <c r="N449" s="5"/>
      <c r="O449" s="69"/>
      <c r="P449" s="12"/>
      <c r="Q449" s="70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4.25" customHeight="1">
      <c r="A450" s="12"/>
      <c r="B450" s="67"/>
      <c r="C450" s="5"/>
      <c r="D450" s="12"/>
      <c r="E450" s="12"/>
      <c r="F450" s="5"/>
      <c r="G450" s="5"/>
      <c r="H450" s="5"/>
      <c r="I450" s="5"/>
      <c r="J450" s="5"/>
      <c r="K450" s="68"/>
      <c r="L450" s="5"/>
      <c r="M450" s="68"/>
      <c r="N450" s="5"/>
      <c r="O450" s="69"/>
      <c r="P450" s="12"/>
      <c r="Q450" s="70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4.25" customHeight="1">
      <c r="A451" s="12"/>
      <c r="B451" s="67"/>
      <c r="C451" s="5"/>
      <c r="D451" s="12"/>
      <c r="E451" s="12"/>
      <c r="F451" s="5"/>
      <c r="G451" s="5"/>
      <c r="H451" s="5"/>
      <c r="I451" s="5"/>
      <c r="J451" s="5"/>
      <c r="K451" s="68"/>
      <c r="L451" s="5"/>
      <c r="M451" s="68"/>
      <c r="N451" s="5"/>
      <c r="O451" s="69"/>
      <c r="P451" s="12"/>
      <c r="Q451" s="70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4.25" customHeight="1">
      <c r="A452" s="12"/>
      <c r="B452" s="67"/>
      <c r="C452" s="5"/>
      <c r="D452" s="12"/>
      <c r="E452" s="12"/>
      <c r="F452" s="5"/>
      <c r="G452" s="5"/>
      <c r="H452" s="5"/>
      <c r="I452" s="5"/>
      <c r="J452" s="5"/>
      <c r="K452" s="68"/>
      <c r="L452" s="5"/>
      <c r="M452" s="68"/>
      <c r="N452" s="5"/>
      <c r="O452" s="69"/>
      <c r="P452" s="12"/>
      <c r="Q452" s="70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4.25" customHeight="1">
      <c r="A453" s="12"/>
      <c r="B453" s="67"/>
      <c r="C453" s="5"/>
      <c r="D453" s="12"/>
      <c r="E453" s="12"/>
      <c r="F453" s="5"/>
      <c r="G453" s="5"/>
      <c r="H453" s="5"/>
      <c r="I453" s="5"/>
      <c r="J453" s="5"/>
      <c r="K453" s="68"/>
      <c r="L453" s="5"/>
      <c r="M453" s="68"/>
      <c r="N453" s="5"/>
      <c r="O453" s="69"/>
      <c r="P453" s="12"/>
      <c r="Q453" s="70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4.25" customHeight="1">
      <c r="A454" s="12"/>
      <c r="B454" s="67"/>
      <c r="C454" s="5"/>
      <c r="D454" s="12"/>
      <c r="E454" s="12"/>
      <c r="F454" s="5"/>
      <c r="G454" s="5"/>
      <c r="H454" s="5"/>
      <c r="I454" s="5"/>
      <c r="J454" s="5"/>
      <c r="K454" s="68"/>
      <c r="L454" s="5"/>
      <c r="M454" s="68"/>
      <c r="N454" s="5"/>
      <c r="O454" s="69"/>
      <c r="P454" s="12"/>
      <c r="Q454" s="70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4.25" customHeight="1">
      <c r="A455" s="12"/>
      <c r="B455" s="67"/>
      <c r="C455" s="5"/>
      <c r="D455" s="12"/>
      <c r="E455" s="12"/>
      <c r="F455" s="5"/>
      <c r="G455" s="5"/>
      <c r="H455" s="5"/>
      <c r="I455" s="5"/>
      <c r="J455" s="5"/>
      <c r="K455" s="68"/>
      <c r="L455" s="5"/>
      <c r="M455" s="68"/>
      <c r="N455" s="5"/>
      <c r="O455" s="69"/>
      <c r="P455" s="12"/>
      <c r="Q455" s="70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4.25" customHeight="1">
      <c r="A456" s="12"/>
      <c r="B456" s="67"/>
      <c r="C456" s="5"/>
      <c r="D456" s="12"/>
      <c r="E456" s="12"/>
      <c r="F456" s="5"/>
      <c r="G456" s="5"/>
      <c r="H456" s="5"/>
      <c r="I456" s="5"/>
      <c r="J456" s="5"/>
      <c r="K456" s="68"/>
      <c r="L456" s="5"/>
      <c r="M456" s="68"/>
      <c r="N456" s="5"/>
      <c r="O456" s="69"/>
      <c r="P456" s="12"/>
      <c r="Q456" s="70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4.25" customHeight="1">
      <c r="A457" s="12"/>
      <c r="B457" s="67"/>
      <c r="C457" s="5"/>
      <c r="D457" s="12"/>
      <c r="E457" s="12"/>
      <c r="F457" s="5"/>
      <c r="G457" s="5"/>
      <c r="H457" s="5"/>
      <c r="I457" s="5"/>
      <c r="J457" s="5"/>
      <c r="K457" s="68"/>
      <c r="L457" s="5"/>
      <c r="M457" s="68"/>
      <c r="N457" s="5"/>
      <c r="O457" s="69"/>
      <c r="P457" s="12"/>
      <c r="Q457" s="70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4.25" customHeight="1">
      <c r="A458" s="12"/>
      <c r="B458" s="67"/>
      <c r="C458" s="5"/>
      <c r="D458" s="12"/>
      <c r="E458" s="12"/>
      <c r="F458" s="5"/>
      <c r="G458" s="5"/>
      <c r="H458" s="5"/>
      <c r="I458" s="5"/>
      <c r="J458" s="5"/>
      <c r="K458" s="68"/>
      <c r="L458" s="5"/>
      <c r="M458" s="68"/>
      <c r="N458" s="5"/>
      <c r="O458" s="69"/>
      <c r="P458" s="12"/>
      <c r="Q458" s="70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4.25" customHeight="1">
      <c r="A459" s="12"/>
      <c r="B459" s="67"/>
      <c r="C459" s="5"/>
      <c r="D459" s="12"/>
      <c r="E459" s="12"/>
      <c r="F459" s="5"/>
      <c r="G459" s="5"/>
      <c r="H459" s="5"/>
      <c r="I459" s="5"/>
      <c r="J459" s="5"/>
      <c r="K459" s="68"/>
      <c r="L459" s="5"/>
      <c r="M459" s="68"/>
      <c r="N459" s="5"/>
      <c r="O459" s="69"/>
      <c r="P459" s="12"/>
      <c r="Q459" s="70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4.25" customHeight="1">
      <c r="A460" s="12"/>
      <c r="B460" s="67"/>
      <c r="C460" s="5"/>
      <c r="D460" s="12"/>
      <c r="E460" s="12"/>
      <c r="F460" s="5"/>
      <c r="G460" s="5"/>
      <c r="H460" s="5"/>
      <c r="I460" s="5"/>
      <c r="J460" s="5"/>
      <c r="K460" s="68"/>
      <c r="L460" s="5"/>
      <c r="M460" s="68"/>
      <c r="N460" s="5"/>
      <c r="O460" s="69"/>
      <c r="P460" s="12"/>
      <c r="Q460" s="70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4.25" customHeight="1">
      <c r="A461" s="12"/>
      <c r="B461" s="67"/>
      <c r="C461" s="5"/>
      <c r="D461" s="12"/>
      <c r="E461" s="12"/>
      <c r="F461" s="5"/>
      <c r="G461" s="5"/>
      <c r="H461" s="5"/>
      <c r="I461" s="5"/>
      <c r="J461" s="5"/>
      <c r="K461" s="68"/>
      <c r="L461" s="5"/>
      <c r="M461" s="68"/>
      <c r="N461" s="5"/>
      <c r="O461" s="69"/>
      <c r="P461" s="12"/>
      <c r="Q461" s="70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4.25" customHeight="1">
      <c r="A462" s="12"/>
      <c r="B462" s="67"/>
      <c r="C462" s="5"/>
      <c r="D462" s="12"/>
      <c r="E462" s="12"/>
      <c r="F462" s="5"/>
      <c r="G462" s="5"/>
      <c r="H462" s="5"/>
      <c r="I462" s="5"/>
      <c r="J462" s="5"/>
      <c r="K462" s="68"/>
      <c r="L462" s="5"/>
      <c r="M462" s="68"/>
      <c r="N462" s="5"/>
      <c r="O462" s="69"/>
      <c r="P462" s="12"/>
      <c r="Q462" s="70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4.25" customHeight="1">
      <c r="A463" s="12"/>
      <c r="B463" s="67"/>
      <c r="C463" s="5"/>
      <c r="D463" s="12"/>
      <c r="E463" s="12"/>
      <c r="F463" s="5"/>
      <c r="G463" s="5"/>
      <c r="H463" s="5"/>
      <c r="I463" s="5"/>
      <c r="J463" s="5"/>
      <c r="K463" s="68"/>
      <c r="L463" s="5"/>
      <c r="M463" s="68"/>
      <c r="N463" s="5"/>
      <c r="O463" s="69"/>
      <c r="P463" s="12"/>
      <c r="Q463" s="70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4.25" customHeight="1">
      <c r="A464" s="12"/>
      <c r="B464" s="67"/>
      <c r="C464" s="5"/>
      <c r="D464" s="12"/>
      <c r="E464" s="12"/>
      <c r="F464" s="5"/>
      <c r="G464" s="5"/>
      <c r="H464" s="5"/>
      <c r="I464" s="5"/>
      <c r="J464" s="5"/>
      <c r="K464" s="68"/>
      <c r="L464" s="5"/>
      <c r="M464" s="68"/>
      <c r="N464" s="5"/>
      <c r="O464" s="69"/>
      <c r="P464" s="12"/>
      <c r="Q464" s="70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4.25" customHeight="1">
      <c r="A465" s="12"/>
      <c r="B465" s="67"/>
      <c r="C465" s="5"/>
      <c r="D465" s="12"/>
      <c r="E465" s="12"/>
      <c r="F465" s="5"/>
      <c r="G465" s="5"/>
      <c r="H465" s="5"/>
      <c r="I465" s="5"/>
      <c r="J465" s="5"/>
      <c r="K465" s="68"/>
      <c r="L465" s="5"/>
      <c r="M465" s="68"/>
      <c r="N465" s="5"/>
      <c r="O465" s="69"/>
      <c r="P465" s="12"/>
      <c r="Q465" s="70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4.25" customHeight="1">
      <c r="A466" s="12"/>
      <c r="B466" s="67"/>
      <c r="C466" s="5"/>
      <c r="D466" s="12"/>
      <c r="E466" s="12"/>
      <c r="F466" s="5"/>
      <c r="G466" s="5"/>
      <c r="H466" s="5"/>
      <c r="I466" s="5"/>
      <c r="J466" s="5"/>
      <c r="K466" s="68"/>
      <c r="L466" s="5"/>
      <c r="M466" s="68"/>
      <c r="N466" s="5"/>
      <c r="O466" s="69"/>
      <c r="P466" s="12"/>
      <c r="Q466" s="70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4.25" customHeight="1">
      <c r="A467" s="12"/>
      <c r="B467" s="67"/>
      <c r="C467" s="5"/>
      <c r="D467" s="12"/>
      <c r="E467" s="12"/>
      <c r="F467" s="5"/>
      <c r="G467" s="5"/>
      <c r="H467" s="5"/>
      <c r="I467" s="5"/>
      <c r="J467" s="5"/>
      <c r="K467" s="68"/>
      <c r="L467" s="5"/>
      <c r="M467" s="68"/>
      <c r="N467" s="5"/>
      <c r="O467" s="69"/>
      <c r="P467" s="12"/>
      <c r="Q467" s="70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4.25" customHeight="1">
      <c r="A468" s="12"/>
      <c r="B468" s="67"/>
      <c r="C468" s="5"/>
      <c r="D468" s="12"/>
      <c r="E468" s="12"/>
      <c r="F468" s="5"/>
      <c r="G468" s="5"/>
      <c r="H468" s="5"/>
      <c r="I468" s="5"/>
      <c r="J468" s="5"/>
      <c r="K468" s="68"/>
      <c r="L468" s="5"/>
      <c r="M468" s="68"/>
      <c r="N468" s="5"/>
      <c r="O468" s="69"/>
      <c r="P468" s="12"/>
      <c r="Q468" s="70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4.25" customHeight="1">
      <c r="A469" s="12"/>
      <c r="B469" s="67"/>
      <c r="C469" s="5"/>
      <c r="D469" s="12"/>
      <c r="E469" s="12"/>
      <c r="F469" s="5"/>
      <c r="G469" s="5"/>
      <c r="H469" s="5"/>
      <c r="I469" s="5"/>
      <c r="J469" s="5"/>
      <c r="K469" s="68"/>
      <c r="L469" s="5"/>
      <c r="M469" s="68"/>
      <c r="N469" s="5"/>
      <c r="O469" s="69"/>
      <c r="P469" s="12"/>
      <c r="Q469" s="70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4.25" customHeight="1">
      <c r="A470" s="12"/>
      <c r="B470" s="67"/>
      <c r="C470" s="5"/>
      <c r="D470" s="12"/>
      <c r="E470" s="12"/>
      <c r="F470" s="5"/>
      <c r="G470" s="5"/>
      <c r="H470" s="5"/>
      <c r="I470" s="5"/>
      <c r="J470" s="5"/>
      <c r="K470" s="68"/>
      <c r="L470" s="5"/>
      <c r="M470" s="68"/>
      <c r="N470" s="5"/>
      <c r="O470" s="69"/>
      <c r="P470" s="12"/>
      <c r="Q470" s="70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4.25" customHeight="1">
      <c r="A471" s="12"/>
      <c r="B471" s="67"/>
      <c r="C471" s="5"/>
      <c r="D471" s="12"/>
      <c r="E471" s="12"/>
      <c r="F471" s="5"/>
      <c r="G471" s="5"/>
      <c r="H471" s="5"/>
      <c r="I471" s="5"/>
      <c r="J471" s="5"/>
      <c r="K471" s="68"/>
      <c r="L471" s="5"/>
      <c r="M471" s="68"/>
      <c r="N471" s="5"/>
      <c r="O471" s="69"/>
      <c r="P471" s="12"/>
      <c r="Q471" s="70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4.25" customHeight="1">
      <c r="A472" s="12"/>
      <c r="B472" s="67"/>
      <c r="C472" s="5"/>
      <c r="D472" s="12"/>
      <c r="E472" s="12"/>
      <c r="F472" s="5"/>
      <c r="G472" s="5"/>
      <c r="H472" s="5"/>
      <c r="I472" s="5"/>
      <c r="J472" s="5"/>
      <c r="K472" s="68"/>
      <c r="L472" s="5"/>
      <c r="M472" s="68"/>
      <c r="N472" s="5"/>
      <c r="O472" s="69"/>
      <c r="P472" s="12"/>
      <c r="Q472" s="70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4.25" customHeight="1">
      <c r="A473" s="12"/>
      <c r="B473" s="67"/>
      <c r="C473" s="5"/>
      <c r="D473" s="12"/>
      <c r="E473" s="12"/>
      <c r="F473" s="5"/>
      <c r="G473" s="5"/>
      <c r="H473" s="5"/>
      <c r="I473" s="5"/>
      <c r="J473" s="5"/>
      <c r="K473" s="68"/>
      <c r="L473" s="5"/>
      <c r="M473" s="68"/>
      <c r="N473" s="5"/>
      <c r="O473" s="69"/>
      <c r="P473" s="12"/>
      <c r="Q473" s="70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4.25" customHeight="1">
      <c r="A474" s="12"/>
      <c r="B474" s="67"/>
      <c r="C474" s="5"/>
      <c r="D474" s="12"/>
      <c r="E474" s="12"/>
      <c r="F474" s="5"/>
      <c r="G474" s="5"/>
      <c r="H474" s="5"/>
      <c r="I474" s="5"/>
      <c r="J474" s="5"/>
      <c r="K474" s="68"/>
      <c r="L474" s="5"/>
      <c r="M474" s="68"/>
      <c r="N474" s="5"/>
      <c r="O474" s="69"/>
      <c r="P474" s="12"/>
      <c r="Q474" s="70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4.25" customHeight="1">
      <c r="A475" s="12"/>
      <c r="B475" s="67"/>
      <c r="C475" s="5"/>
      <c r="D475" s="12"/>
      <c r="E475" s="12"/>
      <c r="F475" s="5"/>
      <c r="G475" s="5"/>
      <c r="H475" s="5"/>
      <c r="I475" s="5"/>
      <c r="J475" s="5"/>
      <c r="K475" s="68"/>
      <c r="L475" s="5"/>
      <c r="M475" s="68"/>
      <c r="N475" s="5"/>
      <c r="O475" s="69"/>
      <c r="P475" s="12"/>
      <c r="Q475" s="70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4.25" customHeight="1">
      <c r="A476" s="12"/>
      <c r="B476" s="67"/>
      <c r="C476" s="5"/>
      <c r="D476" s="12"/>
      <c r="E476" s="12"/>
      <c r="F476" s="5"/>
      <c r="G476" s="5"/>
      <c r="H476" s="5"/>
      <c r="I476" s="5"/>
      <c r="J476" s="5"/>
      <c r="K476" s="68"/>
      <c r="L476" s="5"/>
      <c r="M476" s="68"/>
      <c r="N476" s="5"/>
      <c r="O476" s="69"/>
      <c r="P476" s="12"/>
      <c r="Q476" s="70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4.25" customHeight="1">
      <c r="A477" s="12"/>
      <c r="B477" s="67"/>
      <c r="C477" s="5"/>
      <c r="D477" s="12"/>
      <c r="E477" s="12"/>
      <c r="F477" s="5"/>
      <c r="G477" s="5"/>
      <c r="H477" s="5"/>
      <c r="I477" s="5"/>
      <c r="J477" s="5"/>
      <c r="K477" s="68"/>
      <c r="L477" s="5"/>
      <c r="M477" s="68"/>
      <c r="N477" s="5"/>
      <c r="O477" s="69"/>
      <c r="P477" s="12"/>
      <c r="Q477" s="70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4.25" customHeight="1">
      <c r="A478" s="12"/>
      <c r="B478" s="67"/>
      <c r="C478" s="5"/>
      <c r="D478" s="12"/>
      <c r="E478" s="12"/>
      <c r="F478" s="5"/>
      <c r="G478" s="5"/>
      <c r="H478" s="5"/>
      <c r="I478" s="5"/>
      <c r="J478" s="5"/>
      <c r="K478" s="68"/>
      <c r="L478" s="5"/>
      <c r="M478" s="68"/>
      <c r="N478" s="5"/>
      <c r="O478" s="69"/>
      <c r="P478" s="12"/>
      <c r="Q478" s="70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4.25" customHeight="1">
      <c r="A479" s="12"/>
      <c r="B479" s="67"/>
      <c r="C479" s="5"/>
      <c r="D479" s="12"/>
      <c r="E479" s="12"/>
      <c r="F479" s="5"/>
      <c r="G479" s="5"/>
      <c r="H479" s="5"/>
      <c r="I479" s="5"/>
      <c r="J479" s="5"/>
      <c r="K479" s="68"/>
      <c r="L479" s="5"/>
      <c r="M479" s="68"/>
      <c r="N479" s="5"/>
      <c r="O479" s="69"/>
      <c r="P479" s="12"/>
      <c r="Q479" s="70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4.25" customHeight="1">
      <c r="A480" s="12"/>
      <c r="B480" s="67"/>
      <c r="C480" s="5"/>
      <c r="D480" s="12"/>
      <c r="E480" s="12"/>
      <c r="F480" s="5"/>
      <c r="G480" s="5"/>
      <c r="H480" s="5"/>
      <c r="I480" s="5"/>
      <c r="J480" s="5"/>
      <c r="K480" s="68"/>
      <c r="L480" s="5"/>
      <c r="M480" s="68"/>
      <c r="N480" s="5"/>
      <c r="O480" s="69"/>
      <c r="P480" s="12"/>
      <c r="Q480" s="70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4.25" customHeight="1">
      <c r="A481" s="12"/>
      <c r="B481" s="67"/>
      <c r="C481" s="5"/>
      <c r="D481" s="12"/>
      <c r="E481" s="12"/>
      <c r="F481" s="5"/>
      <c r="G481" s="5"/>
      <c r="H481" s="5"/>
      <c r="I481" s="5"/>
      <c r="J481" s="5"/>
      <c r="K481" s="68"/>
      <c r="L481" s="5"/>
      <c r="M481" s="68"/>
      <c r="N481" s="5"/>
      <c r="O481" s="69"/>
      <c r="P481" s="12"/>
      <c r="Q481" s="70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4.25" customHeight="1">
      <c r="A482" s="12"/>
      <c r="B482" s="67"/>
      <c r="C482" s="5"/>
      <c r="D482" s="12"/>
      <c r="E482" s="12"/>
      <c r="F482" s="5"/>
      <c r="G482" s="5"/>
      <c r="H482" s="5"/>
      <c r="I482" s="5"/>
      <c r="J482" s="5"/>
      <c r="K482" s="68"/>
      <c r="L482" s="5"/>
      <c r="M482" s="68"/>
      <c r="N482" s="5"/>
      <c r="O482" s="69"/>
      <c r="P482" s="12"/>
      <c r="Q482" s="70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4.25" customHeight="1">
      <c r="A483" s="12"/>
      <c r="B483" s="67"/>
      <c r="C483" s="5"/>
      <c r="D483" s="12"/>
      <c r="E483" s="12"/>
      <c r="F483" s="5"/>
      <c r="G483" s="5"/>
      <c r="H483" s="5"/>
      <c r="I483" s="5"/>
      <c r="J483" s="5"/>
      <c r="K483" s="68"/>
      <c r="L483" s="5"/>
      <c r="M483" s="68"/>
      <c r="N483" s="5"/>
      <c r="O483" s="69"/>
      <c r="P483" s="12"/>
      <c r="Q483" s="70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4.25" customHeight="1">
      <c r="A484" s="12"/>
      <c r="B484" s="67"/>
      <c r="C484" s="5"/>
      <c r="D484" s="12"/>
      <c r="E484" s="12"/>
      <c r="F484" s="5"/>
      <c r="G484" s="5"/>
      <c r="H484" s="5"/>
      <c r="I484" s="5"/>
      <c r="J484" s="5"/>
      <c r="K484" s="68"/>
      <c r="L484" s="5"/>
      <c r="M484" s="68"/>
      <c r="N484" s="5"/>
      <c r="O484" s="69"/>
      <c r="P484" s="12"/>
      <c r="Q484" s="70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4.25" customHeight="1">
      <c r="A485" s="12"/>
      <c r="B485" s="67"/>
      <c r="C485" s="5"/>
      <c r="D485" s="12"/>
      <c r="E485" s="12"/>
      <c r="F485" s="5"/>
      <c r="G485" s="5"/>
      <c r="H485" s="5"/>
      <c r="I485" s="5"/>
      <c r="J485" s="5"/>
      <c r="K485" s="68"/>
      <c r="L485" s="5"/>
      <c r="M485" s="68"/>
      <c r="N485" s="5"/>
      <c r="O485" s="69"/>
      <c r="P485" s="12"/>
      <c r="Q485" s="70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4.25" customHeight="1">
      <c r="A486" s="12"/>
      <c r="B486" s="67"/>
      <c r="C486" s="5"/>
      <c r="D486" s="12"/>
      <c r="E486" s="12"/>
      <c r="F486" s="5"/>
      <c r="G486" s="5"/>
      <c r="H486" s="5"/>
      <c r="I486" s="5"/>
      <c r="J486" s="5"/>
      <c r="K486" s="68"/>
      <c r="L486" s="5"/>
      <c r="M486" s="68"/>
      <c r="N486" s="5"/>
      <c r="O486" s="69"/>
      <c r="P486" s="12"/>
      <c r="Q486" s="70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4.25" customHeight="1">
      <c r="A487" s="12"/>
      <c r="B487" s="67"/>
      <c r="C487" s="5"/>
      <c r="D487" s="12"/>
      <c r="E487" s="12"/>
      <c r="F487" s="5"/>
      <c r="G487" s="5"/>
      <c r="H487" s="5"/>
      <c r="I487" s="5"/>
      <c r="J487" s="5"/>
      <c r="K487" s="68"/>
      <c r="L487" s="5"/>
      <c r="M487" s="68"/>
      <c r="N487" s="5"/>
      <c r="O487" s="69"/>
      <c r="P487" s="12"/>
      <c r="Q487" s="70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4.25" customHeight="1">
      <c r="A488" s="12"/>
      <c r="B488" s="67"/>
      <c r="C488" s="5"/>
      <c r="D488" s="12"/>
      <c r="E488" s="12"/>
      <c r="F488" s="5"/>
      <c r="G488" s="5"/>
      <c r="H488" s="5"/>
      <c r="I488" s="5"/>
      <c r="J488" s="5"/>
      <c r="K488" s="68"/>
      <c r="L488" s="5"/>
      <c r="M488" s="68"/>
      <c r="N488" s="5"/>
      <c r="O488" s="69"/>
      <c r="P488" s="12"/>
      <c r="Q488" s="70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4.25" customHeight="1">
      <c r="A489" s="12"/>
      <c r="B489" s="67"/>
      <c r="C489" s="5"/>
      <c r="D489" s="12"/>
      <c r="E489" s="12"/>
      <c r="F489" s="5"/>
      <c r="G489" s="5"/>
      <c r="H489" s="5"/>
      <c r="I489" s="5"/>
      <c r="J489" s="5"/>
      <c r="K489" s="68"/>
      <c r="L489" s="5"/>
      <c r="M489" s="68"/>
      <c r="N489" s="5"/>
      <c r="O489" s="69"/>
      <c r="P489" s="12"/>
      <c r="Q489" s="70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4.25" customHeight="1">
      <c r="A490" s="12"/>
      <c r="B490" s="67"/>
      <c r="C490" s="5"/>
      <c r="D490" s="12"/>
      <c r="E490" s="12"/>
      <c r="F490" s="5"/>
      <c r="G490" s="5"/>
      <c r="H490" s="5"/>
      <c r="I490" s="5"/>
      <c r="J490" s="5"/>
      <c r="K490" s="68"/>
      <c r="L490" s="5"/>
      <c r="M490" s="68"/>
      <c r="N490" s="5"/>
      <c r="O490" s="69"/>
      <c r="P490" s="12"/>
      <c r="Q490" s="70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4.25" customHeight="1">
      <c r="A491" s="12"/>
      <c r="B491" s="67"/>
      <c r="C491" s="5"/>
      <c r="D491" s="12"/>
      <c r="E491" s="12"/>
      <c r="F491" s="5"/>
      <c r="G491" s="5"/>
      <c r="H491" s="5"/>
      <c r="I491" s="5"/>
      <c r="J491" s="5"/>
      <c r="K491" s="68"/>
      <c r="L491" s="5"/>
      <c r="M491" s="68"/>
      <c r="N491" s="5"/>
      <c r="O491" s="69"/>
      <c r="P491" s="12"/>
      <c r="Q491" s="70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4.25" customHeight="1">
      <c r="A492" s="12"/>
      <c r="B492" s="67"/>
      <c r="C492" s="5"/>
      <c r="D492" s="12"/>
      <c r="E492" s="12"/>
      <c r="F492" s="5"/>
      <c r="G492" s="5"/>
      <c r="H492" s="5"/>
      <c r="I492" s="5"/>
      <c r="J492" s="5"/>
      <c r="K492" s="68"/>
      <c r="L492" s="5"/>
      <c r="M492" s="68"/>
      <c r="N492" s="5"/>
      <c r="O492" s="69"/>
      <c r="P492" s="12"/>
      <c r="Q492" s="70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4.25" customHeight="1">
      <c r="A493" s="12"/>
      <c r="B493" s="67"/>
      <c r="C493" s="5"/>
      <c r="D493" s="12"/>
      <c r="E493" s="12"/>
      <c r="F493" s="5"/>
      <c r="G493" s="5"/>
      <c r="H493" s="5"/>
      <c r="I493" s="5"/>
      <c r="J493" s="5"/>
      <c r="K493" s="68"/>
      <c r="L493" s="5"/>
      <c r="M493" s="68"/>
      <c r="N493" s="5"/>
      <c r="O493" s="69"/>
      <c r="P493" s="12"/>
      <c r="Q493" s="70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4.25" customHeight="1">
      <c r="A494" s="12"/>
      <c r="B494" s="67"/>
      <c r="C494" s="5"/>
      <c r="D494" s="12"/>
      <c r="E494" s="12"/>
      <c r="F494" s="5"/>
      <c r="G494" s="5"/>
      <c r="H494" s="5"/>
      <c r="I494" s="5"/>
      <c r="J494" s="5"/>
      <c r="K494" s="68"/>
      <c r="L494" s="5"/>
      <c r="M494" s="68"/>
      <c r="N494" s="5"/>
      <c r="O494" s="69"/>
      <c r="P494" s="12"/>
      <c r="Q494" s="70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4.25" customHeight="1">
      <c r="A495" s="12"/>
      <c r="B495" s="67"/>
      <c r="C495" s="5"/>
      <c r="D495" s="12"/>
      <c r="E495" s="12"/>
      <c r="F495" s="5"/>
      <c r="G495" s="5"/>
      <c r="H495" s="5"/>
      <c r="I495" s="5"/>
      <c r="J495" s="5"/>
      <c r="K495" s="68"/>
      <c r="L495" s="5"/>
      <c r="M495" s="68"/>
      <c r="N495" s="5"/>
      <c r="O495" s="69"/>
      <c r="P495" s="12"/>
      <c r="Q495" s="70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4.25" customHeight="1">
      <c r="A496" s="12"/>
      <c r="B496" s="67"/>
      <c r="C496" s="5"/>
      <c r="D496" s="12"/>
      <c r="E496" s="12"/>
      <c r="F496" s="5"/>
      <c r="G496" s="5"/>
      <c r="H496" s="5"/>
      <c r="I496" s="5"/>
      <c r="J496" s="5"/>
      <c r="K496" s="68"/>
      <c r="L496" s="5"/>
      <c r="M496" s="68"/>
      <c r="N496" s="5"/>
      <c r="O496" s="69"/>
      <c r="P496" s="12"/>
      <c r="Q496" s="70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4.25" customHeight="1">
      <c r="A497" s="12"/>
      <c r="B497" s="67"/>
      <c r="C497" s="5"/>
      <c r="D497" s="12"/>
      <c r="E497" s="12"/>
      <c r="F497" s="5"/>
      <c r="G497" s="5"/>
      <c r="H497" s="5"/>
      <c r="I497" s="5"/>
      <c r="J497" s="5"/>
      <c r="K497" s="68"/>
      <c r="L497" s="5"/>
      <c r="M497" s="68"/>
      <c r="N497" s="5"/>
      <c r="O497" s="69"/>
      <c r="P497" s="12"/>
      <c r="Q497" s="70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4.25" customHeight="1">
      <c r="A498" s="12"/>
      <c r="B498" s="67"/>
      <c r="C498" s="5"/>
      <c r="D498" s="12"/>
      <c r="E498" s="12"/>
      <c r="F498" s="5"/>
      <c r="G498" s="5"/>
      <c r="H498" s="5"/>
      <c r="I498" s="5"/>
      <c r="J498" s="5"/>
      <c r="K498" s="68"/>
      <c r="L498" s="5"/>
      <c r="M498" s="68"/>
      <c r="N498" s="5"/>
      <c r="O498" s="69"/>
      <c r="P498" s="12"/>
      <c r="Q498" s="70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4.25" customHeight="1">
      <c r="A499" s="12"/>
      <c r="B499" s="67"/>
      <c r="C499" s="5"/>
      <c r="D499" s="12"/>
      <c r="E499" s="12"/>
      <c r="F499" s="5"/>
      <c r="G499" s="5"/>
      <c r="H499" s="5"/>
      <c r="I499" s="5"/>
      <c r="J499" s="5"/>
      <c r="K499" s="68"/>
      <c r="L499" s="5"/>
      <c r="M499" s="68"/>
      <c r="N499" s="5"/>
      <c r="O499" s="69"/>
      <c r="P499" s="12"/>
      <c r="Q499" s="70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4.25" customHeight="1">
      <c r="A500" s="12"/>
      <c r="B500" s="67"/>
      <c r="C500" s="5"/>
      <c r="D500" s="12"/>
      <c r="E500" s="12"/>
      <c r="F500" s="5"/>
      <c r="G500" s="5"/>
      <c r="H500" s="5"/>
      <c r="I500" s="5"/>
      <c r="J500" s="5"/>
      <c r="K500" s="68"/>
      <c r="L500" s="5"/>
      <c r="M500" s="68"/>
      <c r="N500" s="5"/>
      <c r="O500" s="69"/>
      <c r="P500" s="12"/>
      <c r="Q500" s="70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4.25" customHeight="1">
      <c r="A501" s="12"/>
      <c r="B501" s="67"/>
      <c r="C501" s="5"/>
      <c r="D501" s="12"/>
      <c r="E501" s="12"/>
      <c r="F501" s="5"/>
      <c r="G501" s="5"/>
      <c r="H501" s="5"/>
      <c r="I501" s="5"/>
      <c r="J501" s="5"/>
      <c r="K501" s="68"/>
      <c r="L501" s="5"/>
      <c r="M501" s="68"/>
      <c r="N501" s="5"/>
      <c r="O501" s="69"/>
      <c r="P501" s="12"/>
      <c r="Q501" s="70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4.25" customHeight="1">
      <c r="A502" s="12"/>
      <c r="B502" s="67"/>
      <c r="C502" s="5"/>
      <c r="D502" s="12"/>
      <c r="E502" s="12"/>
      <c r="F502" s="5"/>
      <c r="G502" s="5"/>
      <c r="H502" s="5"/>
      <c r="I502" s="5"/>
      <c r="J502" s="5"/>
      <c r="K502" s="68"/>
      <c r="L502" s="5"/>
      <c r="M502" s="68"/>
      <c r="N502" s="5"/>
      <c r="O502" s="69"/>
      <c r="P502" s="12"/>
      <c r="Q502" s="70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4.25" customHeight="1">
      <c r="A503" s="12"/>
      <c r="B503" s="67"/>
      <c r="C503" s="5"/>
      <c r="D503" s="12"/>
      <c r="E503" s="12"/>
      <c r="F503" s="5"/>
      <c r="G503" s="5"/>
      <c r="H503" s="5"/>
      <c r="I503" s="5"/>
      <c r="J503" s="5"/>
      <c r="K503" s="68"/>
      <c r="L503" s="5"/>
      <c r="M503" s="68"/>
      <c r="N503" s="5"/>
      <c r="O503" s="69"/>
      <c r="P503" s="12"/>
      <c r="Q503" s="70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4.25" customHeight="1">
      <c r="A504" s="12"/>
      <c r="B504" s="67"/>
      <c r="C504" s="5"/>
      <c r="D504" s="12"/>
      <c r="E504" s="12"/>
      <c r="F504" s="5"/>
      <c r="G504" s="5"/>
      <c r="H504" s="5"/>
      <c r="I504" s="5"/>
      <c r="J504" s="5"/>
      <c r="K504" s="68"/>
      <c r="L504" s="5"/>
      <c r="M504" s="68"/>
      <c r="N504" s="5"/>
      <c r="O504" s="69"/>
      <c r="P504" s="12"/>
      <c r="Q504" s="70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4.25" customHeight="1">
      <c r="A505" s="12"/>
      <c r="B505" s="67"/>
      <c r="C505" s="5"/>
      <c r="D505" s="12"/>
      <c r="E505" s="12"/>
      <c r="F505" s="5"/>
      <c r="G505" s="5"/>
      <c r="H505" s="5"/>
      <c r="I505" s="5"/>
      <c r="J505" s="5"/>
      <c r="K505" s="68"/>
      <c r="L505" s="5"/>
      <c r="M505" s="68"/>
      <c r="N505" s="5"/>
      <c r="O505" s="69"/>
      <c r="P505" s="12"/>
      <c r="Q505" s="70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4.25" customHeight="1">
      <c r="A506" s="12"/>
      <c r="B506" s="67"/>
      <c r="C506" s="5"/>
      <c r="D506" s="12"/>
      <c r="E506" s="12"/>
      <c r="F506" s="5"/>
      <c r="G506" s="5"/>
      <c r="H506" s="5"/>
      <c r="I506" s="5"/>
      <c r="J506" s="5"/>
      <c r="K506" s="68"/>
      <c r="L506" s="5"/>
      <c r="M506" s="68"/>
      <c r="N506" s="5"/>
      <c r="O506" s="69"/>
      <c r="P506" s="12"/>
      <c r="Q506" s="70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4.25" customHeight="1">
      <c r="A507" s="12"/>
      <c r="B507" s="67"/>
      <c r="C507" s="5"/>
      <c r="D507" s="12"/>
      <c r="E507" s="12"/>
      <c r="F507" s="5"/>
      <c r="G507" s="5"/>
      <c r="H507" s="5"/>
      <c r="I507" s="5"/>
      <c r="J507" s="5"/>
      <c r="K507" s="68"/>
      <c r="L507" s="5"/>
      <c r="M507" s="68"/>
      <c r="N507" s="5"/>
      <c r="O507" s="69"/>
      <c r="P507" s="12"/>
      <c r="Q507" s="70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4.25" customHeight="1">
      <c r="A508" s="12"/>
      <c r="B508" s="67"/>
      <c r="C508" s="5"/>
      <c r="D508" s="12"/>
      <c r="E508" s="12"/>
      <c r="F508" s="5"/>
      <c r="G508" s="5"/>
      <c r="H508" s="5"/>
      <c r="I508" s="5"/>
      <c r="J508" s="5"/>
      <c r="K508" s="68"/>
      <c r="L508" s="5"/>
      <c r="M508" s="68"/>
      <c r="N508" s="5"/>
      <c r="O508" s="69"/>
      <c r="P508" s="12"/>
      <c r="Q508" s="70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4.25" customHeight="1">
      <c r="A509" s="12"/>
      <c r="B509" s="67"/>
      <c r="C509" s="5"/>
      <c r="D509" s="12"/>
      <c r="E509" s="12"/>
      <c r="F509" s="5"/>
      <c r="G509" s="5"/>
      <c r="H509" s="5"/>
      <c r="I509" s="5"/>
      <c r="J509" s="5"/>
      <c r="K509" s="68"/>
      <c r="L509" s="5"/>
      <c r="M509" s="68"/>
      <c r="N509" s="5"/>
      <c r="O509" s="69"/>
      <c r="P509" s="12"/>
      <c r="Q509" s="70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4.25" customHeight="1">
      <c r="A510" s="12"/>
      <c r="B510" s="67"/>
      <c r="C510" s="5"/>
      <c r="D510" s="12"/>
      <c r="E510" s="12"/>
      <c r="F510" s="5"/>
      <c r="G510" s="5"/>
      <c r="H510" s="5"/>
      <c r="I510" s="5"/>
      <c r="J510" s="5"/>
      <c r="K510" s="68"/>
      <c r="L510" s="5"/>
      <c r="M510" s="68"/>
      <c r="N510" s="5"/>
      <c r="O510" s="69"/>
      <c r="P510" s="12"/>
      <c r="Q510" s="70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4.25" customHeight="1">
      <c r="A511" s="12"/>
      <c r="B511" s="67"/>
      <c r="C511" s="5"/>
      <c r="D511" s="12"/>
      <c r="E511" s="12"/>
      <c r="F511" s="5"/>
      <c r="G511" s="5"/>
      <c r="H511" s="5"/>
      <c r="I511" s="5"/>
      <c r="J511" s="5"/>
      <c r="K511" s="68"/>
      <c r="L511" s="5"/>
      <c r="M511" s="68"/>
      <c r="N511" s="5"/>
      <c r="O511" s="69"/>
      <c r="P511" s="12"/>
      <c r="Q511" s="70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4.25" customHeight="1">
      <c r="A512" s="12"/>
      <c r="B512" s="67"/>
      <c r="C512" s="5"/>
      <c r="D512" s="12"/>
      <c r="E512" s="12"/>
      <c r="F512" s="5"/>
      <c r="G512" s="5"/>
      <c r="H512" s="5"/>
      <c r="I512" s="5"/>
      <c r="J512" s="5"/>
      <c r="K512" s="68"/>
      <c r="L512" s="5"/>
      <c r="M512" s="68"/>
      <c r="N512" s="5"/>
      <c r="O512" s="69"/>
      <c r="P512" s="12"/>
      <c r="Q512" s="70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4.25" customHeight="1">
      <c r="A513" s="12"/>
      <c r="B513" s="67"/>
      <c r="C513" s="5"/>
      <c r="D513" s="12"/>
      <c r="E513" s="12"/>
      <c r="F513" s="5"/>
      <c r="G513" s="5"/>
      <c r="H513" s="5"/>
      <c r="I513" s="5"/>
      <c r="J513" s="5"/>
      <c r="K513" s="68"/>
      <c r="L513" s="5"/>
      <c r="M513" s="68"/>
      <c r="N513" s="5"/>
      <c r="O513" s="69"/>
      <c r="P513" s="12"/>
      <c r="Q513" s="70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4.25" customHeight="1">
      <c r="A514" s="12"/>
      <c r="B514" s="67"/>
      <c r="C514" s="5"/>
      <c r="D514" s="12"/>
      <c r="E514" s="12"/>
      <c r="F514" s="5"/>
      <c r="G514" s="5"/>
      <c r="H514" s="5"/>
      <c r="I514" s="5"/>
      <c r="J514" s="5"/>
      <c r="K514" s="68"/>
      <c r="L514" s="5"/>
      <c r="M514" s="68"/>
      <c r="N514" s="5"/>
      <c r="O514" s="69"/>
      <c r="P514" s="12"/>
      <c r="Q514" s="70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4.25" customHeight="1">
      <c r="A515" s="12"/>
      <c r="B515" s="67"/>
      <c r="C515" s="5"/>
      <c r="D515" s="12"/>
      <c r="E515" s="12"/>
      <c r="F515" s="5"/>
      <c r="G515" s="5"/>
      <c r="H515" s="5"/>
      <c r="I515" s="5"/>
      <c r="J515" s="5"/>
      <c r="K515" s="68"/>
      <c r="L515" s="5"/>
      <c r="M515" s="68"/>
      <c r="N515" s="5"/>
      <c r="O515" s="69"/>
      <c r="P515" s="12"/>
      <c r="Q515" s="70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4.25" customHeight="1">
      <c r="A516" s="12"/>
      <c r="B516" s="67"/>
      <c r="C516" s="5"/>
      <c r="D516" s="12"/>
      <c r="E516" s="12"/>
      <c r="F516" s="5"/>
      <c r="G516" s="5"/>
      <c r="H516" s="5"/>
      <c r="I516" s="5"/>
      <c r="J516" s="5"/>
      <c r="K516" s="68"/>
      <c r="L516" s="5"/>
      <c r="M516" s="68"/>
      <c r="N516" s="5"/>
      <c r="O516" s="69"/>
      <c r="P516" s="12"/>
      <c r="Q516" s="70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4.25" customHeight="1">
      <c r="A517" s="12"/>
      <c r="B517" s="67"/>
      <c r="C517" s="5"/>
      <c r="D517" s="12"/>
      <c r="E517" s="12"/>
      <c r="F517" s="5"/>
      <c r="G517" s="5"/>
      <c r="H517" s="5"/>
      <c r="I517" s="5"/>
      <c r="J517" s="5"/>
      <c r="K517" s="68"/>
      <c r="L517" s="5"/>
      <c r="M517" s="68"/>
      <c r="N517" s="5"/>
      <c r="O517" s="69"/>
      <c r="P517" s="12"/>
      <c r="Q517" s="70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4.25" customHeight="1">
      <c r="A518" s="12"/>
      <c r="B518" s="67"/>
      <c r="C518" s="5"/>
      <c r="D518" s="12"/>
      <c r="E518" s="12"/>
      <c r="F518" s="5"/>
      <c r="G518" s="5"/>
      <c r="H518" s="5"/>
      <c r="I518" s="5"/>
      <c r="J518" s="5"/>
      <c r="K518" s="68"/>
      <c r="L518" s="5"/>
      <c r="M518" s="68"/>
      <c r="N518" s="5"/>
      <c r="O518" s="69"/>
      <c r="P518" s="12"/>
      <c r="Q518" s="70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4.25" customHeight="1">
      <c r="A519" s="12"/>
      <c r="B519" s="67"/>
      <c r="C519" s="5"/>
      <c r="D519" s="12"/>
      <c r="E519" s="12"/>
      <c r="F519" s="5"/>
      <c r="G519" s="5"/>
      <c r="H519" s="5"/>
      <c r="I519" s="5"/>
      <c r="J519" s="5"/>
      <c r="K519" s="68"/>
      <c r="L519" s="5"/>
      <c r="M519" s="68"/>
      <c r="N519" s="5"/>
      <c r="O519" s="69"/>
      <c r="P519" s="12"/>
      <c r="Q519" s="70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4.25" customHeight="1">
      <c r="A520" s="12"/>
      <c r="B520" s="67"/>
      <c r="C520" s="5"/>
      <c r="D520" s="12"/>
      <c r="E520" s="12"/>
      <c r="F520" s="5"/>
      <c r="G520" s="5"/>
      <c r="H520" s="5"/>
      <c r="I520" s="5"/>
      <c r="J520" s="5"/>
      <c r="K520" s="68"/>
      <c r="L520" s="5"/>
      <c r="M520" s="68"/>
      <c r="N520" s="5"/>
      <c r="O520" s="69"/>
      <c r="P520" s="12"/>
      <c r="Q520" s="70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4.25" customHeight="1">
      <c r="A521" s="12"/>
      <c r="B521" s="67"/>
      <c r="C521" s="5"/>
      <c r="D521" s="12"/>
      <c r="E521" s="12"/>
      <c r="F521" s="5"/>
      <c r="G521" s="5"/>
      <c r="H521" s="5"/>
      <c r="I521" s="5"/>
      <c r="J521" s="5"/>
      <c r="K521" s="68"/>
      <c r="L521" s="5"/>
      <c r="M521" s="68"/>
      <c r="N521" s="5"/>
      <c r="O521" s="69"/>
      <c r="P521" s="12"/>
      <c r="Q521" s="70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4.25" customHeight="1">
      <c r="A522" s="12"/>
      <c r="B522" s="67"/>
      <c r="C522" s="5"/>
      <c r="D522" s="12"/>
      <c r="E522" s="12"/>
      <c r="F522" s="5"/>
      <c r="G522" s="5"/>
      <c r="H522" s="5"/>
      <c r="I522" s="5"/>
      <c r="J522" s="5"/>
      <c r="K522" s="68"/>
      <c r="L522" s="5"/>
      <c r="M522" s="68"/>
      <c r="N522" s="5"/>
      <c r="O522" s="69"/>
      <c r="P522" s="12"/>
      <c r="Q522" s="70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4.25" customHeight="1">
      <c r="A523" s="12"/>
      <c r="B523" s="67"/>
      <c r="C523" s="5"/>
      <c r="D523" s="12"/>
      <c r="E523" s="12"/>
      <c r="F523" s="5"/>
      <c r="G523" s="5"/>
      <c r="H523" s="5"/>
      <c r="I523" s="5"/>
      <c r="J523" s="5"/>
      <c r="K523" s="68"/>
      <c r="L523" s="5"/>
      <c r="M523" s="68"/>
      <c r="N523" s="5"/>
      <c r="O523" s="69"/>
      <c r="P523" s="12"/>
      <c r="Q523" s="70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4.25" customHeight="1">
      <c r="A524" s="12"/>
      <c r="B524" s="67"/>
      <c r="C524" s="5"/>
      <c r="D524" s="12"/>
      <c r="E524" s="12"/>
      <c r="F524" s="5"/>
      <c r="G524" s="5"/>
      <c r="H524" s="5"/>
      <c r="I524" s="5"/>
      <c r="J524" s="5"/>
      <c r="K524" s="68"/>
      <c r="L524" s="5"/>
      <c r="M524" s="68"/>
      <c r="N524" s="5"/>
      <c r="O524" s="69"/>
      <c r="P524" s="12"/>
      <c r="Q524" s="70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4.25" customHeight="1">
      <c r="A525" s="12"/>
      <c r="B525" s="67"/>
      <c r="C525" s="5"/>
      <c r="D525" s="12"/>
      <c r="E525" s="12"/>
      <c r="F525" s="5"/>
      <c r="G525" s="5"/>
      <c r="H525" s="5"/>
      <c r="I525" s="5"/>
      <c r="J525" s="5"/>
      <c r="K525" s="68"/>
      <c r="L525" s="5"/>
      <c r="M525" s="68"/>
      <c r="N525" s="5"/>
      <c r="O525" s="69"/>
      <c r="P525" s="12"/>
      <c r="Q525" s="70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4.25" customHeight="1">
      <c r="A526" s="12"/>
      <c r="B526" s="67"/>
      <c r="C526" s="5"/>
      <c r="D526" s="12"/>
      <c r="E526" s="12"/>
      <c r="F526" s="5"/>
      <c r="G526" s="5"/>
      <c r="H526" s="5"/>
      <c r="I526" s="5"/>
      <c r="J526" s="5"/>
      <c r="K526" s="68"/>
      <c r="L526" s="5"/>
      <c r="M526" s="68"/>
      <c r="N526" s="5"/>
      <c r="O526" s="69"/>
      <c r="P526" s="12"/>
      <c r="Q526" s="70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4.25" customHeight="1">
      <c r="A527" s="12"/>
      <c r="B527" s="67"/>
      <c r="C527" s="5"/>
      <c r="D527" s="12"/>
      <c r="E527" s="12"/>
      <c r="F527" s="5"/>
      <c r="G527" s="5"/>
      <c r="H527" s="5"/>
      <c r="I527" s="5"/>
      <c r="J527" s="5"/>
      <c r="K527" s="68"/>
      <c r="L527" s="5"/>
      <c r="M527" s="68"/>
      <c r="N527" s="5"/>
      <c r="O527" s="69"/>
      <c r="P527" s="12"/>
      <c r="Q527" s="70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4.25" customHeight="1">
      <c r="A528" s="12"/>
      <c r="B528" s="67"/>
      <c r="C528" s="5"/>
      <c r="D528" s="12"/>
      <c r="E528" s="12"/>
      <c r="F528" s="5"/>
      <c r="G528" s="5"/>
      <c r="H528" s="5"/>
      <c r="I528" s="5"/>
      <c r="J528" s="5"/>
      <c r="K528" s="68"/>
      <c r="L528" s="5"/>
      <c r="M528" s="68"/>
      <c r="N528" s="5"/>
      <c r="O528" s="69"/>
      <c r="P528" s="12"/>
      <c r="Q528" s="70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4.25" customHeight="1">
      <c r="A529" s="12"/>
      <c r="B529" s="67"/>
      <c r="C529" s="5"/>
      <c r="D529" s="12"/>
      <c r="E529" s="12"/>
      <c r="F529" s="5"/>
      <c r="G529" s="5"/>
      <c r="H529" s="5"/>
      <c r="I529" s="5"/>
      <c r="J529" s="5"/>
      <c r="K529" s="68"/>
      <c r="L529" s="5"/>
      <c r="M529" s="68"/>
      <c r="N529" s="5"/>
      <c r="O529" s="69"/>
      <c r="P529" s="12"/>
      <c r="Q529" s="70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4.25" customHeight="1">
      <c r="A530" s="12"/>
      <c r="B530" s="67"/>
      <c r="C530" s="5"/>
      <c r="D530" s="12"/>
      <c r="E530" s="12"/>
      <c r="F530" s="5"/>
      <c r="G530" s="5"/>
      <c r="H530" s="5"/>
      <c r="I530" s="5"/>
      <c r="J530" s="5"/>
      <c r="K530" s="68"/>
      <c r="L530" s="5"/>
      <c r="M530" s="68"/>
      <c r="N530" s="5"/>
      <c r="O530" s="69"/>
      <c r="P530" s="12"/>
      <c r="Q530" s="70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4.25" customHeight="1">
      <c r="A531" s="12"/>
      <c r="B531" s="67"/>
      <c r="C531" s="5"/>
      <c r="D531" s="12"/>
      <c r="E531" s="12"/>
      <c r="F531" s="5"/>
      <c r="G531" s="5"/>
      <c r="H531" s="5"/>
      <c r="I531" s="5"/>
      <c r="J531" s="5"/>
      <c r="K531" s="68"/>
      <c r="L531" s="5"/>
      <c r="M531" s="68"/>
      <c r="N531" s="5"/>
      <c r="O531" s="69"/>
      <c r="P531" s="12"/>
      <c r="Q531" s="70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4.25" customHeight="1">
      <c r="A532" s="12"/>
      <c r="B532" s="67"/>
      <c r="C532" s="5"/>
      <c r="D532" s="12"/>
      <c r="E532" s="12"/>
      <c r="F532" s="5"/>
      <c r="G532" s="5"/>
      <c r="H532" s="5"/>
      <c r="I532" s="5"/>
      <c r="J532" s="5"/>
      <c r="K532" s="68"/>
      <c r="L532" s="5"/>
      <c r="M532" s="68"/>
      <c r="N532" s="5"/>
      <c r="O532" s="69"/>
      <c r="P532" s="12"/>
      <c r="Q532" s="70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4.25" customHeight="1">
      <c r="A533" s="12"/>
      <c r="B533" s="67"/>
      <c r="C533" s="5"/>
      <c r="D533" s="12"/>
      <c r="E533" s="12"/>
      <c r="F533" s="5"/>
      <c r="G533" s="5"/>
      <c r="H533" s="5"/>
      <c r="I533" s="5"/>
      <c r="J533" s="5"/>
      <c r="K533" s="68"/>
      <c r="L533" s="5"/>
      <c r="M533" s="68"/>
      <c r="N533" s="5"/>
      <c r="O533" s="69"/>
      <c r="P533" s="12"/>
      <c r="Q533" s="70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4.25" customHeight="1">
      <c r="A534" s="12"/>
      <c r="B534" s="67"/>
      <c r="C534" s="5"/>
      <c r="D534" s="12"/>
      <c r="E534" s="12"/>
      <c r="F534" s="5"/>
      <c r="G534" s="5"/>
      <c r="H534" s="5"/>
      <c r="I534" s="5"/>
      <c r="J534" s="5"/>
      <c r="K534" s="68"/>
      <c r="L534" s="5"/>
      <c r="M534" s="68"/>
      <c r="N534" s="5"/>
      <c r="O534" s="69"/>
      <c r="P534" s="12"/>
      <c r="Q534" s="70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4.25" customHeight="1">
      <c r="A535" s="12"/>
      <c r="B535" s="67"/>
      <c r="C535" s="5"/>
      <c r="D535" s="12"/>
      <c r="E535" s="12"/>
      <c r="F535" s="5"/>
      <c r="G535" s="5"/>
      <c r="H535" s="5"/>
      <c r="I535" s="5"/>
      <c r="J535" s="5"/>
      <c r="K535" s="68"/>
      <c r="L535" s="5"/>
      <c r="M535" s="68"/>
      <c r="N535" s="5"/>
      <c r="O535" s="69"/>
      <c r="P535" s="12"/>
      <c r="Q535" s="70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4.25" customHeight="1">
      <c r="A536" s="12"/>
      <c r="B536" s="67"/>
      <c r="C536" s="5"/>
      <c r="D536" s="12"/>
      <c r="E536" s="12"/>
      <c r="F536" s="5"/>
      <c r="G536" s="5"/>
      <c r="H536" s="5"/>
      <c r="I536" s="5"/>
      <c r="J536" s="5"/>
      <c r="K536" s="68"/>
      <c r="L536" s="5"/>
      <c r="M536" s="68"/>
      <c r="N536" s="5"/>
      <c r="O536" s="69"/>
      <c r="P536" s="12"/>
      <c r="Q536" s="70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4.25" customHeight="1">
      <c r="A537" s="12"/>
      <c r="B537" s="67"/>
      <c r="C537" s="5"/>
      <c r="D537" s="12"/>
      <c r="E537" s="12"/>
      <c r="F537" s="5"/>
      <c r="G537" s="5"/>
      <c r="H537" s="5"/>
      <c r="I537" s="5"/>
      <c r="J537" s="5"/>
      <c r="K537" s="68"/>
      <c r="L537" s="5"/>
      <c r="M537" s="68"/>
      <c r="N537" s="5"/>
      <c r="O537" s="69"/>
      <c r="P537" s="12"/>
      <c r="Q537" s="70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4.25" customHeight="1">
      <c r="A538" s="12"/>
      <c r="B538" s="67"/>
      <c r="C538" s="5"/>
      <c r="D538" s="12"/>
      <c r="E538" s="12"/>
      <c r="F538" s="5"/>
      <c r="G538" s="5"/>
      <c r="H538" s="5"/>
      <c r="I538" s="5"/>
      <c r="J538" s="5"/>
      <c r="K538" s="68"/>
      <c r="L538" s="5"/>
      <c r="M538" s="68"/>
      <c r="N538" s="5"/>
      <c r="O538" s="69"/>
      <c r="P538" s="12"/>
      <c r="Q538" s="70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4.25" customHeight="1">
      <c r="A539" s="12"/>
      <c r="B539" s="67"/>
      <c r="C539" s="5"/>
      <c r="D539" s="12"/>
      <c r="E539" s="12"/>
      <c r="F539" s="5"/>
      <c r="G539" s="5"/>
      <c r="H539" s="5"/>
      <c r="I539" s="5"/>
      <c r="J539" s="5"/>
      <c r="K539" s="68"/>
      <c r="L539" s="5"/>
      <c r="M539" s="68"/>
      <c r="N539" s="5"/>
      <c r="O539" s="69"/>
      <c r="P539" s="12"/>
      <c r="Q539" s="70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4.25" customHeight="1">
      <c r="A540" s="12"/>
      <c r="B540" s="67"/>
      <c r="C540" s="5"/>
      <c r="D540" s="12"/>
      <c r="E540" s="12"/>
      <c r="F540" s="5"/>
      <c r="G540" s="5"/>
      <c r="H540" s="5"/>
      <c r="I540" s="5"/>
      <c r="J540" s="5"/>
      <c r="K540" s="68"/>
      <c r="L540" s="5"/>
      <c r="M540" s="68"/>
      <c r="N540" s="5"/>
      <c r="O540" s="69"/>
      <c r="P540" s="12"/>
      <c r="Q540" s="70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4.25" customHeight="1">
      <c r="A541" s="12"/>
      <c r="B541" s="67"/>
      <c r="C541" s="5"/>
      <c r="D541" s="12"/>
      <c r="E541" s="12"/>
      <c r="F541" s="5"/>
      <c r="G541" s="5"/>
      <c r="H541" s="5"/>
      <c r="I541" s="5"/>
      <c r="J541" s="5"/>
      <c r="K541" s="68"/>
      <c r="L541" s="5"/>
      <c r="M541" s="68"/>
      <c r="N541" s="5"/>
      <c r="O541" s="69"/>
      <c r="P541" s="12"/>
      <c r="Q541" s="70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4.25" customHeight="1">
      <c r="A542" s="12"/>
      <c r="B542" s="67"/>
      <c r="C542" s="5"/>
      <c r="D542" s="12"/>
      <c r="E542" s="12"/>
      <c r="F542" s="5"/>
      <c r="G542" s="5"/>
      <c r="H542" s="5"/>
      <c r="I542" s="5"/>
      <c r="J542" s="5"/>
      <c r="K542" s="68"/>
      <c r="L542" s="5"/>
      <c r="M542" s="68"/>
      <c r="N542" s="5"/>
      <c r="O542" s="69"/>
      <c r="P542" s="12"/>
      <c r="Q542" s="70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4.25" customHeight="1">
      <c r="A543" s="12"/>
      <c r="B543" s="67"/>
      <c r="C543" s="5"/>
      <c r="D543" s="12"/>
      <c r="E543" s="12"/>
      <c r="F543" s="5"/>
      <c r="G543" s="5"/>
      <c r="H543" s="5"/>
      <c r="I543" s="5"/>
      <c r="J543" s="5"/>
      <c r="K543" s="68"/>
      <c r="L543" s="5"/>
      <c r="M543" s="68"/>
      <c r="N543" s="5"/>
      <c r="O543" s="69"/>
      <c r="P543" s="12"/>
      <c r="Q543" s="70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4.25" customHeight="1">
      <c r="A544" s="12"/>
      <c r="B544" s="67"/>
      <c r="C544" s="5"/>
      <c r="D544" s="12"/>
      <c r="E544" s="12"/>
      <c r="F544" s="5"/>
      <c r="G544" s="5"/>
      <c r="H544" s="5"/>
      <c r="I544" s="5"/>
      <c r="J544" s="5"/>
      <c r="K544" s="68"/>
      <c r="L544" s="5"/>
      <c r="M544" s="68"/>
      <c r="N544" s="5"/>
      <c r="O544" s="69"/>
      <c r="P544" s="12"/>
      <c r="Q544" s="70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4.25" customHeight="1">
      <c r="A545" s="12"/>
      <c r="B545" s="67"/>
      <c r="C545" s="5"/>
      <c r="D545" s="12"/>
      <c r="E545" s="12"/>
      <c r="F545" s="5"/>
      <c r="G545" s="5"/>
      <c r="H545" s="5"/>
      <c r="I545" s="5"/>
      <c r="J545" s="5"/>
      <c r="K545" s="68"/>
      <c r="L545" s="5"/>
      <c r="M545" s="68"/>
      <c r="N545" s="5"/>
      <c r="O545" s="69"/>
      <c r="P545" s="12"/>
      <c r="Q545" s="70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4.25" customHeight="1">
      <c r="A546" s="12"/>
      <c r="B546" s="67"/>
      <c r="C546" s="5"/>
      <c r="D546" s="12"/>
      <c r="E546" s="12"/>
      <c r="F546" s="5"/>
      <c r="G546" s="5"/>
      <c r="H546" s="5"/>
      <c r="I546" s="5"/>
      <c r="J546" s="5"/>
      <c r="K546" s="68"/>
      <c r="L546" s="5"/>
      <c r="M546" s="68"/>
      <c r="N546" s="5"/>
      <c r="O546" s="69"/>
      <c r="P546" s="12"/>
      <c r="Q546" s="70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4.25" customHeight="1">
      <c r="A547" s="12"/>
      <c r="B547" s="67"/>
      <c r="C547" s="5"/>
      <c r="D547" s="12"/>
      <c r="E547" s="12"/>
      <c r="F547" s="5"/>
      <c r="G547" s="5"/>
      <c r="H547" s="5"/>
      <c r="I547" s="5"/>
      <c r="J547" s="5"/>
      <c r="K547" s="68"/>
      <c r="L547" s="5"/>
      <c r="M547" s="68"/>
      <c r="N547" s="5"/>
      <c r="O547" s="69"/>
      <c r="P547" s="12"/>
      <c r="Q547" s="70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4.25" customHeight="1">
      <c r="A548" s="12"/>
      <c r="B548" s="67"/>
      <c r="C548" s="5"/>
      <c r="D548" s="12"/>
      <c r="E548" s="12"/>
      <c r="F548" s="5"/>
      <c r="G548" s="5"/>
      <c r="H548" s="5"/>
      <c r="I548" s="5"/>
      <c r="J548" s="5"/>
      <c r="K548" s="68"/>
      <c r="L548" s="5"/>
      <c r="M548" s="68"/>
      <c r="N548" s="5"/>
      <c r="O548" s="69"/>
      <c r="P548" s="12"/>
      <c r="Q548" s="70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4.25" customHeight="1">
      <c r="A549" s="12"/>
      <c r="B549" s="67"/>
      <c r="C549" s="5"/>
      <c r="D549" s="12"/>
      <c r="E549" s="12"/>
      <c r="F549" s="5"/>
      <c r="G549" s="5"/>
      <c r="H549" s="5"/>
      <c r="I549" s="5"/>
      <c r="J549" s="5"/>
      <c r="K549" s="68"/>
      <c r="L549" s="5"/>
      <c r="M549" s="68"/>
      <c r="N549" s="5"/>
      <c r="O549" s="69"/>
      <c r="P549" s="12"/>
      <c r="Q549" s="70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4.25" customHeight="1">
      <c r="A550" s="12"/>
      <c r="B550" s="67"/>
      <c r="C550" s="5"/>
      <c r="D550" s="12"/>
      <c r="E550" s="12"/>
      <c r="F550" s="5"/>
      <c r="G550" s="5"/>
      <c r="H550" s="5"/>
      <c r="I550" s="5"/>
      <c r="J550" s="5"/>
      <c r="K550" s="68"/>
      <c r="L550" s="5"/>
      <c r="M550" s="68"/>
      <c r="N550" s="5"/>
      <c r="O550" s="69"/>
      <c r="P550" s="12"/>
      <c r="Q550" s="70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4.25" customHeight="1">
      <c r="A551" s="12"/>
      <c r="B551" s="67"/>
      <c r="C551" s="5"/>
      <c r="D551" s="12"/>
      <c r="E551" s="12"/>
      <c r="F551" s="5"/>
      <c r="G551" s="5"/>
      <c r="H551" s="5"/>
      <c r="I551" s="5"/>
      <c r="J551" s="5"/>
      <c r="K551" s="68"/>
      <c r="L551" s="5"/>
      <c r="M551" s="68"/>
      <c r="N551" s="5"/>
      <c r="O551" s="69"/>
      <c r="P551" s="12"/>
      <c r="Q551" s="70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4.25" customHeight="1">
      <c r="A552" s="12"/>
      <c r="B552" s="67"/>
      <c r="C552" s="5"/>
      <c r="D552" s="12"/>
      <c r="E552" s="12"/>
      <c r="F552" s="5"/>
      <c r="G552" s="5"/>
      <c r="H552" s="5"/>
      <c r="I552" s="5"/>
      <c r="J552" s="5"/>
      <c r="K552" s="68"/>
      <c r="L552" s="5"/>
      <c r="M552" s="68"/>
      <c r="N552" s="5"/>
      <c r="O552" s="69"/>
      <c r="P552" s="12"/>
      <c r="Q552" s="70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4.25" customHeight="1">
      <c r="A553" s="12"/>
      <c r="B553" s="67"/>
      <c r="C553" s="5"/>
      <c r="D553" s="12"/>
      <c r="E553" s="12"/>
      <c r="F553" s="5"/>
      <c r="G553" s="5"/>
      <c r="H553" s="5"/>
      <c r="I553" s="5"/>
      <c r="J553" s="5"/>
      <c r="K553" s="68"/>
      <c r="L553" s="5"/>
      <c r="M553" s="68"/>
      <c r="N553" s="5"/>
      <c r="O553" s="69"/>
      <c r="P553" s="12"/>
      <c r="Q553" s="70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4.25" customHeight="1">
      <c r="A554" s="12"/>
      <c r="B554" s="67"/>
      <c r="C554" s="5"/>
      <c r="D554" s="12"/>
      <c r="E554" s="12"/>
      <c r="F554" s="5"/>
      <c r="G554" s="5"/>
      <c r="H554" s="5"/>
      <c r="I554" s="5"/>
      <c r="J554" s="5"/>
      <c r="K554" s="68"/>
      <c r="L554" s="5"/>
      <c r="M554" s="68"/>
      <c r="N554" s="5"/>
      <c r="O554" s="69"/>
      <c r="P554" s="12"/>
      <c r="Q554" s="70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4.25" customHeight="1">
      <c r="A555" s="12"/>
      <c r="B555" s="67"/>
      <c r="C555" s="5"/>
      <c r="D555" s="12"/>
      <c r="E555" s="12"/>
      <c r="F555" s="5"/>
      <c r="G555" s="5"/>
      <c r="H555" s="5"/>
      <c r="I555" s="5"/>
      <c r="J555" s="5"/>
      <c r="K555" s="68"/>
      <c r="L555" s="5"/>
      <c r="M555" s="68"/>
      <c r="N555" s="5"/>
      <c r="O555" s="69"/>
      <c r="P555" s="12"/>
      <c r="Q555" s="70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4.25" customHeight="1">
      <c r="A556" s="12"/>
      <c r="B556" s="67"/>
      <c r="C556" s="5"/>
      <c r="D556" s="12"/>
      <c r="E556" s="12"/>
      <c r="F556" s="5"/>
      <c r="G556" s="5"/>
      <c r="H556" s="5"/>
      <c r="I556" s="5"/>
      <c r="J556" s="5"/>
      <c r="K556" s="68"/>
      <c r="L556" s="5"/>
      <c r="M556" s="68"/>
      <c r="N556" s="5"/>
      <c r="O556" s="69"/>
      <c r="P556" s="12"/>
      <c r="Q556" s="70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4.25" customHeight="1">
      <c r="A557" s="12"/>
      <c r="B557" s="67"/>
      <c r="C557" s="5"/>
      <c r="D557" s="12"/>
      <c r="E557" s="12"/>
      <c r="F557" s="5"/>
      <c r="G557" s="5"/>
      <c r="H557" s="5"/>
      <c r="I557" s="5"/>
      <c r="J557" s="5"/>
      <c r="K557" s="68"/>
      <c r="L557" s="5"/>
      <c r="M557" s="68"/>
      <c r="N557" s="5"/>
      <c r="O557" s="69"/>
      <c r="P557" s="12"/>
      <c r="Q557" s="70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4.25" customHeight="1">
      <c r="A558" s="12"/>
      <c r="B558" s="67"/>
      <c r="C558" s="5"/>
      <c r="D558" s="12"/>
      <c r="E558" s="12"/>
      <c r="F558" s="5"/>
      <c r="G558" s="5"/>
      <c r="H558" s="5"/>
      <c r="I558" s="5"/>
      <c r="J558" s="5"/>
      <c r="K558" s="68"/>
      <c r="L558" s="5"/>
      <c r="M558" s="68"/>
      <c r="N558" s="5"/>
      <c r="O558" s="69"/>
      <c r="P558" s="12"/>
      <c r="Q558" s="70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4.25" customHeight="1">
      <c r="A559" s="12"/>
      <c r="B559" s="67"/>
      <c r="C559" s="5"/>
      <c r="D559" s="12"/>
      <c r="E559" s="12"/>
      <c r="F559" s="5"/>
      <c r="G559" s="5"/>
      <c r="H559" s="5"/>
      <c r="I559" s="5"/>
      <c r="J559" s="5"/>
      <c r="K559" s="68"/>
      <c r="L559" s="5"/>
      <c r="M559" s="68"/>
      <c r="N559" s="5"/>
      <c r="O559" s="69"/>
      <c r="P559" s="12"/>
      <c r="Q559" s="70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4.25" customHeight="1">
      <c r="A560" s="12"/>
      <c r="B560" s="67"/>
      <c r="C560" s="5"/>
      <c r="D560" s="12"/>
      <c r="E560" s="12"/>
      <c r="F560" s="5"/>
      <c r="G560" s="5"/>
      <c r="H560" s="5"/>
      <c r="I560" s="5"/>
      <c r="J560" s="5"/>
      <c r="K560" s="68"/>
      <c r="L560" s="5"/>
      <c r="M560" s="68"/>
      <c r="N560" s="5"/>
      <c r="O560" s="69"/>
      <c r="P560" s="12"/>
      <c r="Q560" s="70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4.25" customHeight="1">
      <c r="A561" s="12"/>
      <c r="B561" s="67"/>
      <c r="C561" s="5"/>
      <c r="D561" s="12"/>
      <c r="E561" s="12"/>
      <c r="F561" s="5"/>
      <c r="G561" s="5"/>
      <c r="H561" s="5"/>
      <c r="I561" s="5"/>
      <c r="J561" s="5"/>
      <c r="K561" s="68"/>
      <c r="L561" s="5"/>
      <c r="M561" s="68"/>
      <c r="N561" s="5"/>
      <c r="O561" s="69"/>
      <c r="P561" s="12"/>
      <c r="Q561" s="70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4.25" customHeight="1">
      <c r="A562" s="12"/>
      <c r="B562" s="67"/>
      <c r="C562" s="5"/>
      <c r="D562" s="12"/>
      <c r="E562" s="12"/>
      <c r="F562" s="5"/>
      <c r="G562" s="5"/>
      <c r="H562" s="5"/>
      <c r="I562" s="5"/>
      <c r="J562" s="5"/>
      <c r="K562" s="68"/>
      <c r="L562" s="5"/>
      <c r="M562" s="68"/>
      <c r="N562" s="5"/>
      <c r="O562" s="69"/>
      <c r="P562" s="12"/>
      <c r="Q562" s="70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4.25" customHeight="1">
      <c r="A563" s="12"/>
      <c r="B563" s="67"/>
      <c r="C563" s="5"/>
      <c r="D563" s="12"/>
      <c r="E563" s="12"/>
      <c r="F563" s="5"/>
      <c r="G563" s="5"/>
      <c r="H563" s="5"/>
      <c r="I563" s="5"/>
      <c r="J563" s="5"/>
      <c r="K563" s="68"/>
      <c r="L563" s="5"/>
      <c r="M563" s="68"/>
      <c r="N563" s="5"/>
      <c r="O563" s="69"/>
      <c r="P563" s="12"/>
      <c r="Q563" s="70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4.25" customHeight="1">
      <c r="A564" s="12"/>
      <c r="B564" s="67"/>
      <c r="C564" s="5"/>
      <c r="D564" s="12"/>
      <c r="E564" s="12"/>
      <c r="F564" s="5"/>
      <c r="G564" s="5"/>
      <c r="H564" s="5"/>
      <c r="I564" s="5"/>
      <c r="J564" s="5"/>
      <c r="K564" s="68"/>
      <c r="L564" s="5"/>
      <c r="M564" s="68"/>
      <c r="N564" s="5"/>
      <c r="O564" s="69"/>
      <c r="P564" s="12"/>
      <c r="Q564" s="70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4.25" customHeight="1">
      <c r="A565" s="12"/>
      <c r="B565" s="67"/>
      <c r="C565" s="5"/>
      <c r="D565" s="12"/>
      <c r="E565" s="12"/>
      <c r="F565" s="5"/>
      <c r="G565" s="5"/>
      <c r="H565" s="5"/>
      <c r="I565" s="5"/>
      <c r="J565" s="5"/>
      <c r="K565" s="68"/>
      <c r="L565" s="5"/>
      <c r="M565" s="68"/>
      <c r="N565" s="5"/>
      <c r="O565" s="69"/>
      <c r="P565" s="12"/>
      <c r="Q565" s="70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4.25" customHeight="1">
      <c r="A566" s="12"/>
      <c r="B566" s="67"/>
      <c r="C566" s="5"/>
      <c r="D566" s="12"/>
      <c r="E566" s="12"/>
      <c r="F566" s="5"/>
      <c r="G566" s="5"/>
      <c r="H566" s="5"/>
      <c r="I566" s="5"/>
      <c r="J566" s="5"/>
      <c r="K566" s="68"/>
      <c r="L566" s="5"/>
      <c r="M566" s="68"/>
      <c r="N566" s="5"/>
      <c r="O566" s="69"/>
      <c r="P566" s="12"/>
      <c r="Q566" s="70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4.25" customHeight="1">
      <c r="A567" s="12"/>
      <c r="B567" s="67"/>
      <c r="C567" s="5"/>
      <c r="D567" s="12"/>
      <c r="E567" s="12"/>
      <c r="F567" s="5"/>
      <c r="G567" s="5"/>
      <c r="H567" s="5"/>
      <c r="I567" s="5"/>
      <c r="J567" s="5"/>
      <c r="K567" s="68"/>
      <c r="L567" s="5"/>
      <c r="M567" s="68"/>
      <c r="N567" s="5"/>
      <c r="O567" s="69"/>
      <c r="P567" s="12"/>
      <c r="Q567" s="70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4.25" customHeight="1">
      <c r="A568" s="12"/>
      <c r="B568" s="67"/>
      <c r="C568" s="5"/>
      <c r="D568" s="12"/>
      <c r="E568" s="12"/>
      <c r="F568" s="5"/>
      <c r="G568" s="5"/>
      <c r="H568" s="5"/>
      <c r="I568" s="5"/>
      <c r="J568" s="5"/>
      <c r="K568" s="68"/>
      <c r="L568" s="5"/>
      <c r="M568" s="68"/>
      <c r="N568" s="5"/>
      <c r="O568" s="69"/>
      <c r="P568" s="12"/>
      <c r="Q568" s="70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4.25" customHeight="1">
      <c r="A569" s="12"/>
      <c r="B569" s="67"/>
      <c r="C569" s="5"/>
      <c r="D569" s="12"/>
      <c r="E569" s="12"/>
      <c r="F569" s="5"/>
      <c r="G569" s="5"/>
      <c r="H569" s="5"/>
      <c r="I569" s="5"/>
      <c r="J569" s="5"/>
      <c r="K569" s="68"/>
      <c r="L569" s="5"/>
      <c r="M569" s="68"/>
      <c r="N569" s="5"/>
      <c r="O569" s="69"/>
      <c r="P569" s="12"/>
      <c r="Q569" s="70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4.25" customHeight="1">
      <c r="A570" s="12"/>
      <c r="B570" s="67"/>
      <c r="C570" s="5"/>
      <c r="D570" s="12"/>
      <c r="E570" s="12"/>
      <c r="F570" s="5"/>
      <c r="G570" s="5"/>
      <c r="H570" s="5"/>
      <c r="I570" s="5"/>
      <c r="J570" s="5"/>
      <c r="K570" s="68"/>
      <c r="L570" s="5"/>
      <c r="M570" s="68"/>
      <c r="N570" s="5"/>
      <c r="O570" s="69"/>
      <c r="P570" s="12"/>
      <c r="Q570" s="70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4.25" customHeight="1">
      <c r="A571" s="12"/>
      <c r="B571" s="67"/>
      <c r="C571" s="5"/>
      <c r="D571" s="12"/>
      <c r="E571" s="12"/>
      <c r="F571" s="5"/>
      <c r="G571" s="5"/>
      <c r="H571" s="5"/>
      <c r="I571" s="5"/>
      <c r="J571" s="5"/>
      <c r="K571" s="68"/>
      <c r="L571" s="5"/>
      <c r="M571" s="68"/>
      <c r="N571" s="5"/>
      <c r="O571" s="69"/>
      <c r="P571" s="12"/>
      <c r="Q571" s="70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4.25" customHeight="1">
      <c r="A572" s="12"/>
      <c r="B572" s="67"/>
      <c r="C572" s="5"/>
      <c r="D572" s="12"/>
      <c r="E572" s="12"/>
      <c r="F572" s="5"/>
      <c r="G572" s="5"/>
      <c r="H572" s="5"/>
      <c r="I572" s="5"/>
      <c r="J572" s="5"/>
      <c r="K572" s="68"/>
      <c r="L572" s="5"/>
      <c r="M572" s="68"/>
      <c r="N572" s="5"/>
      <c r="O572" s="69"/>
      <c r="P572" s="12"/>
      <c r="Q572" s="70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4.25" customHeight="1">
      <c r="A573" s="12"/>
      <c r="B573" s="67"/>
      <c r="C573" s="5"/>
      <c r="D573" s="12"/>
      <c r="E573" s="12"/>
      <c r="F573" s="5"/>
      <c r="G573" s="5"/>
      <c r="H573" s="5"/>
      <c r="I573" s="5"/>
      <c r="J573" s="5"/>
      <c r="K573" s="68"/>
      <c r="L573" s="5"/>
      <c r="M573" s="68"/>
      <c r="N573" s="5"/>
      <c r="O573" s="69"/>
      <c r="P573" s="12"/>
      <c r="Q573" s="70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4.25" customHeight="1">
      <c r="A574" s="12"/>
      <c r="B574" s="67"/>
      <c r="C574" s="5"/>
      <c r="D574" s="12"/>
      <c r="E574" s="12"/>
      <c r="F574" s="5"/>
      <c r="G574" s="5"/>
      <c r="H574" s="5"/>
      <c r="I574" s="5"/>
      <c r="J574" s="5"/>
      <c r="K574" s="68"/>
      <c r="L574" s="5"/>
      <c r="M574" s="68"/>
      <c r="N574" s="5"/>
      <c r="O574" s="69"/>
      <c r="P574" s="12"/>
      <c r="Q574" s="70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4.25" customHeight="1">
      <c r="A575" s="12"/>
      <c r="B575" s="67"/>
      <c r="C575" s="5"/>
      <c r="D575" s="12"/>
      <c r="E575" s="12"/>
      <c r="F575" s="5"/>
      <c r="G575" s="5"/>
      <c r="H575" s="5"/>
      <c r="I575" s="5"/>
      <c r="J575" s="5"/>
      <c r="K575" s="68"/>
      <c r="L575" s="5"/>
      <c r="M575" s="68"/>
      <c r="N575" s="5"/>
      <c r="O575" s="69"/>
      <c r="P575" s="12"/>
      <c r="Q575" s="70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4.25" customHeight="1">
      <c r="A576" s="12"/>
      <c r="B576" s="67"/>
      <c r="C576" s="5"/>
      <c r="D576" s="12"/>
      <c r="E576" s="12"/>
      <c r="F576" s="5"/>
      <c r="G576" s="5"/>
      <c r="H576" s="5"/>
      <c r="I576" s="5"/>
      <c r="J576" s="5"/>
      <c r="K576" s="68"/>
      <c r="L576" s="5"/>
      <c r="M576" s="68"/>
      <c r="N576" s="5"/>
      <c r="O576" s="69"/>
      <c r="P576" s="12"/>
      <c r="Q576" s="70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4.25" customHeight="1">
      <c r="A577" s="12"/>
      <c r="B577" s="67"/>
      <c r="C577" s="5"/>
      <c r="D577" s="12"/>
      <c r="E577" s="12"/>
      <c r="F577" s="5"/>
      <c r="G577" s="5"/>
      <c r="H577" s="5"/>
      <c r="I577" s="5"/>
      <c r="J577" s="5"/>
      <c r="K577" s="68"/>
      <c r="L577" s="5"/>
      <c r="M577" s="68"/>
      <c r="N577" s="5"/>
      <c r="O577" s="69"/>
      <c r="P577" s="12"/>
      <c r="Q577" s="70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4.25" customHeight="1">
      <c r="A578" s="12"/>
      <c r="B578" s="67"/>
      <c r="C578" s="5"/>
      <c r="D578" s="12"/>
      <c r="E578" s="12"/>
      <c r="F578" s="5"/>
      <c r="G578" s="5"/>
      <c r="H578" s="5"/>
      <c r="I578" s="5"/>
      <c r="J578" s="5"/>
      <c r="K578" s="68"/>
      <c r="L578" s="5"/>
      <c r="M578" s="68"/>
      <c r="N578" s="5"/>
      <c r="O578" s="69"/>
      <c r="P578" s="12"/>
      <c r="Q578" s="70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4.25" customHeight="1">
      <c r="A579" s="12"/>
      <c r="B579" s="67"/>
      <c r="C579" s="5"/>
      <c r="D579" s="12"/>
      <c r="E579" s="12"/>
      <c r="F579" s="5"/>
      <c r="G579" s="5"/>
      <c r="H579" s="5"/>
      <c r="I579" s="5"/>
      <c r="J579" s="5"/>
      <c r="K579" s="68"/>
      <c r="L579" s="5"/>
      <c r="M579" s="68"/>
      <c r="N579" s="5"/>
      <c r="O579" s="69"/>
      <c r="P579" s="12"/>
      <c r="Q579" s="70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4.25" customHeight="1">
      <c r="A580" s="12"/>
      <c r="B580" s="67"/>
      <c r="C580" s="5"/>
      <c r="D580" s="12"/>
      <c r="E580" s="12"/>
      <c r="F580" s="5"/>
      <c r="G580" s="5"/>
      <c r="H580" s="5"/>
      <c r="I580" s="5"/>
      <c r="J580" s="5"/>
      <c r="K580" s="68"/>
      <c r="L580" s="5"/>
      <c r="M580" s="68"/>
      <c r="N580" s="5"/>
      <c r="O580" s="69"/>
      <c r="P580" s="12"/>
      <c r="Q580" s="70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4.25" customHeight="1">
      <c r="A581" s="12"/>
      <c r="B581" s="67"/>
      <c r="C581" s="5"/>
      <c r="D581" s="12"/>
      <c r="E581" s="12"/>
      <c r="F581" s="5"/>
      <c r="G581" s="5"/>
      <c r="H581" s="5"/>
      <c r="I581" s="5"/>
      <c r="J581" s="5"/>
      <c r="K581" s="68"/>
      <c r="L581" s="5"/>
      <c r="M581" s="68"/>
      <c r="N581" s="5"/>
      <c r="O581" s="69"/>
      <c r="P581" s="12"/>
      <c r="Q581" s="70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4.25" customHeight="1">
      <c r="A582" s="12"/>
      <c r="B582" s="67"/>
      <c r="C582" s="5"/>
      <c r="D582" s="12"/>
      <c r="E582" s="12"/>
      <c r="F582" s="5"/>
      <c r="G582" s="5"/>
      <c r="H582" s="5"/>
      <c r="I582" s="5"/>
      <c r="J582" s="5"/>
      <c r="K582" s="68"/>
      <c r="L582" s="5"/>
      <c r="M582" s="68"/>
      <c r="N582" s="5"/>
      <c r="O582" s="69"/>
      <c r="P582" s="12"/>
      <c r="Q582" s="70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4.25" customHeight="1">
      <c r="A583" s="12"/>
      <c r="B583" s="67"/>
      <c r="C583" s="5"/>
      <c r="D583" s="12"/>
      <c r="E583" s="12"/>
      <c r="F583" s="5"/>
      <c r="G583" s="5"/>
      <c r="H583" s="5"/>
      <c r="I583" s="5"/>
      <c r="J583" s="5"/>
      <c r="K583" s="68"/>
      <c r="L583" s="5"/>
      <c r="M583" s="68"/>
      <c r="N583" s="5"/>
      <c r="O583" s="69"/>
      <c r="P583" s="12"/>
      <c r="Q583" s="70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4.25" customHeight="1">
      <c r="A584" s="12"/>
      <c r="B584" s="67"/>
      <c r="C584" s="5"/>
      <c r="D584" s="12"/>
      <c r="E584" s="12"/>
      <c r="F584" s="5"/>
      <c r="G584" s="5"/>
      <c r="H584" s="5"/>
      <c r="I584" s="5"/>
      <c r="J584" s="5"/>
      <c r="K584" s="68"/>
      <c r="L584" s="5"/>
      <c r="M584" s="68"/>
      <c r="N584" s="5"/>
      <c r="O584" s="69"/>
      <c r="P584" s="12"/>
      <c r="Q584" s="70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4.25" customHeight="1">
      <c r="A585" s="12"/>
      <c r="B585" s="67"/>
      <c r="C585" s="5"/>
      <c r="D585" s="12"/>
      <c r="E585" s="12"/>
      <c r="F585" s="5"/>
      <c r="G585" s="5"/>
      <c r="H585" s="5"/>
      <c r="I585" s="5"/>
      <c r="J585" s="5"/>
      <c r="K585" s="68"/>
      <c r="L585" s="5"/>
      <c r="M585" s="68"/>
      <c r="N585" s="5"/>
      <c r="O585" s="69"/>
      <c r="P585" s="12"/>
      <c r="Q585" s="70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4.25" customHeight="1">
      <c r="A586" s="12"/>
      <c r="B586" s="67"/>
      <c r="C586" s="5"/>
      <c r="D586" s="12"/>
      <c r="E586" s="12"/>
      <c r="F586" s="5"/>
      <c r="G586" s="5"/>
      <c r="H586" s="5"/>
      <c r="I586" s="5"/>
      <c r="J586" s="5"/>
      <c r="K586" s="68"/>
      <c r="L586" s="5"/>
      <c r="M586" s="68"/>
      <c r="N586" s="5"/>
      <c r="O586" s="69"/>
      <c r="P586" s="12"/>
      <c r="Q586" s="70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4.25" customHeight="1">
      <c r="A587" s="12"/>
      <c r="B587" s="67"/>
      <c r="C587" s="5"/>
      <c r="D587" s="12"/>
      <c r="E587" s="12"/>
      <c r="F587" s="5"/>
      <c r="G587" s="5"/>
      <c r="H587" s="5"/>
      <c r="I587" s="5"/>
      <c r="J587" s="5"/>
      <c r="K587" s="68"/>
      <c r="L587" s="5"/>
      <c r="M587" s="68"/>
      <c r="N587" s="5"/>
      <c r="O587" s="69"/>
      <c r="P587" s="12"/>
      <c r="Q587" s="70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4.25" customHeight="1">
      <c r="A588" s="12"/>
      <c r="B588" s="67"/>
      <c r="C588" s="5"/>
      <c r="D588" s="12"/>
      <c r="E588" s="12"/>
      <c r="F588" s="5"/>
      <c r="G588" s="5"/>
      <c r="H588" s="5"/>
      <c r="I588" s="5"/>
      <c r="J588" s="5"/>
      <c r="K588" s="68"/>
      <c r="L588" s="5"/>
      <c r="M588" s="68"/>
      <c r="N588" s="5"/>
      <c r="O588" s="69"/>
      <c r="P588" s="12"/>
      <c r="Q588" s="70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4.25" customHeight="1">
      <c r="A589" s="12"/>
      <c r="B589" s="67"/>
      <c r="C589" s="5"/>
      <c r="D589" s="12"/>
      <c r="E589" s="12"/>
      <c r="F589" s="5"/>
      <c r="G589" s="5"/>
      <c r="H589" s="5"/>
      <c r="I589" s="5"/>
      <c r="J589" s="5"/>
      <c r="K589" s="68"/>
      <c r="L589" s="5"/>
      <c r="M589" s="68"/>
      <c r="N589" s="5"/>
      <c r="O589" s="69"/>
      <c r="P589" s="12"/>
      <c r="Q589" s="70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4.25" customHeight="1">
      <c r="A590" s="12"/>
      <c r="B590" s="67"/>
      <c r="C590" s="5"/>
      <c r="D590" s="12"/>
      <c r="E590" s="12"/>
      <c r="F590" s="5"/>
      <c r="G590" s="5"/>
      <c r="H590" s="5"/>
      <c r="I590" s="5"/>
      <c r="J590" s="5"/>
      <c r="K590" s="68"/>
      <c r="L590" s="5"/>
      <c r="M590" s="68"/>
      <c r="N590" s="5"/>
      <c r="O590" s="69"/>
      <c r="P590" s="12"/>
      <c r="Q590" s="70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4.25" customHeight="1">
      <c r="A591" s="12"/>
      <c r="B591" s="67"/>
      <c r="C591" s="5"/>
      <c r="D591" s="12"/>
      <c r="E591" s="12"/>
      <c r="F591" s="5"/>
      <c r="G591" s="5"/>
      <c r="H591" s="5"/>
      <c r="I591" s="5"/>
      <c r="J591" s="5"/>
      <c r="K591" s="68"/>
      <c r="L591" s="5"/>
      <c r="M591" s="68"/>
      <c r="N591" s="5"/>
      <c r="O591" s="69"/>
      <c r="P591" s="12"/>
      <c r="Q591" s="70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4.25" customHeight="1">
      <c r="A592" s="12"/>
      <c r="B592" s="67"/>
      <c r="C592" s="5"/>
      <c r="D592" s="12"/>
      <c r="E592" s="12"/>
      <c r="F592" s="5"/>
      <c r="G592" s="5"/>
      <c r="H592" s="5"/>
      <c r="I592" s="5"/>
      <c r="J592" s="5"/>
      <c r="K592" s="68"/>
      <c r="L592" s="5"/>
      <c r="M592" s="68"/>
      <c r="N592" s="5"/>
      <c r="O592" s="69"/>
      <c r="P592" s="12"/>
      <c r="Q592" s="70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4.25" customHeight="1">
      <c r="A593" s="12"/>
      <c r="B593" s="67"/>
      <c r="C593" s="5"/>
      <c r="D593" s="12"/>
      <c r="E593" s="12"/>
      <c r="F593" s="5"/>
      <c r="G593" s="5"/>
      <c r="H593" s="5"/>
      <c r="I593" s="5"/>
      <c r="J593" s="5"/>
      <c r="K593" s="68"/>
      <c r="L593" s="5"/>
      <c r="M593" s="68"/>
      <c r="N593" s="5"/>
      <c r="O593" s="69"/>
      <c r="P593" s="12"/>
      <c r="Q593" s="70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4.25" customHeight="1">
      <c r="A594" s="12"/>
      <c r="B594" s="67"/>
      <c r="C594" s="5"/>
      <c r="D594" s="12"/>
      <c r="E594" s="12"/>
      <c r="F594" s="5"/>
      <c r="G594" s="5"/>
      <c r="H594" s="5"/>
      <c r="I594" s="5"/>
      <c r="J594" s="5"/>
      <c r="K594" s="68"/>
      <c r="L594" s="5"/>
      <c r="M594" s="68"/>
      <c r="N594" s="5"/>
      <c r="O594" s="69"/>
      <c r="P594" s="12"/>
      <c r="Q594" s="70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4.25" customHeight="1">
      <c r="A595" s="12"/>
      <c r="B595" s="67"/>
      <c r="C595" s="5"/>
      <c r="D595" s="12"/>
      <c r="E595" s="12"/>
      <c r="F595" s="5"/>
      <c r="G595" s="5"/>
      <c r="H595" s="5"/>
      <c r="I595" s="5"/>
      <c r="J595" s="5"/>
      <c r="K595" s="68"/>
      <c r="L595" s="5"/>
      <c r="M595" s="68"/>
      <c r="N595" s="5"/>
      <c r="O595" s="69"/>
      <c r="P595" s="12"/>
      <c r="Q595" s="70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4.25" customHeight="1">
      <c r="A596" s="12"/>
      <c r="B596" s="67"/>
      <c r="C596" s="5"/>
      <c r="D596" s="12"/>
      <c r="E596" s="12"/>
      <c r="F596" s="5"/>
      <c r="G596" s="5"/>
      <c r="H596" s="5"/>
      <c r="I596" s="5"/>
      <c r="J596" s="5"/>
      <c r="K596" s="68"/>
      <c r="L596" s="5"/>
      <c r="M596" s="68"/>
      <c r="N596" s="5"/>
      <c r="O596" s="69"/>
      <c r="P596" s="12"/>
      <c r="Q596" s="70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4.25" customHeight="1">
      <c r="A597" s="12"/>
      <c r="B597" s="67"/>
      <c r="C597" s="5"/>
      <c r="D597" s="12"/>
      <c r="E597" s="12"/>
      <c r="F597" s="5"/>
      <c r="G597" s="5"/>
      <c r="H597" s="5"/>
      <c r="I597" s="5"/>
      <c r="J597" s="5"/>
      <c r="K597" s="68"/>
      <c r="L597" s="5"/>
      <c r="M597" s="68"/>
      <c r="N597" s="5"/>
      <c r="O597" s="69"/>
      <c r="P597" s="12"/>
      <c r="Q597" s="70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4.25" customHeight="1">
      <c r="A598" s="12"/>
      <c r="B598" s="67"/>
      <c r="C598" s="5"/>
      <c r="D598" s="12"/>
      <c r="E598" s="12"/>
      <c r="F598" s="5"/>
      <c r="G598" s="5"/>
      <c r="H598" s="5"/>
      <c r="I598" s="5"/>
      <c r="J598" s="5"/>
      <c r="K598" s="68"/>
      <c r="L598" s="5"/>
      <c r="M598" s="68"/>
      <c r="N598" s="5"/>
      <c r="O598" s="69"/>
      <c r="P598" s="12"/>
      <c r="Q598" s="70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4.25" customHeight="1">
      <c r="A599" s="12"/>
      <c r="B599" s="67"/>
      <c r="C599" s="5"/>
      <c r="D599" s="12"/>
      <c r="E599" s="12"/>
      <c r="F599" s="5"/>
      <c r="G599" s="5"/>
      <c r="H599" s="5"/>
      <c r="I599" s="5"/>
      <c r="J599" s="5"/>
      <c r="K599" s="68"/>
      <c r="L599" s="5"/>
      <c r="M599" s="68"/>
      <c r="N599" s="5"/>
      <c r="O599" s="69"/>
      <c r="P599" s="12"/>
      <c r="Q599" s="70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4.25" customHeight="1">
      <c r="A600" s="12"/>
      <c r="B600" s="67"/>
      <c r="C600" s="5"/>
      <c r="D600" s="12"/>
      <c r="E600" s="12"/>
      <c r="F600" s="5"/>
      <c r="G600" s="5"/>
      <c r="H600" s="5"/>
      <c r="I600" s="5"/>
      <c r="J600" s="5"/>
      <c r="K600" s="68"/>
      <c r="L600" s="5"/>
      <c r="M600" s="68"/>
      <c r="N600" s="5"/>
      <c r="O600" s="69"/>
      <c r="P600" s="12"/>
      <c r="Q600" s="70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4.25" customHeight="1">
      <c r="A601" s="12"/>
      <c r="B601" s="67"/>
      <c r="C601" s="5"/>
      <c r="D601" s="12"/>
      <c r="E601" s="12"/>
      <c r="F601" s="5"/>
      <c r="G601" s="5"/>
      <c r="H601" s="5"/>
      <c r="I601" s="5"/>
      <c r="J601" s="5"/>
      <c r="K601" s="68"/>
      <c r="L601" s="5"/>
      <c r="M601" s="68"/>
      <c r="N601" s="5"/>
      <c r="O601" s="69"/>
      <c r="P601" s="12"/>
      <c r="Q601" s="70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4.25" customHeight="1">
      <c r="A602" s="12"/>
      <c r="B602" s="67"/>
      <c r="C602" s="5"/>
      <c r="D602" s="12"/>
      <c r="E602" s="12"/>
      <c r="F602" s="5"/>
      <c r="G602" s="5"/>
      <c r="H602" s="5"/>
      <c r="I602" s="5"/>
      <c r="J602" s="5"/>
      <c r="K602" s="68"/>
      <c r="L602" s="5"/>
      <c r="M602" s="68"/>
      <c r="N602" s="5"/>
      <c r="O602" s="69"/>
      <c r="P602" s="12"/>
      <c r="Q602" s="70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4.25" customHeight="1">
      <c r="A603" s="12"/>
      <c r="B603" s="67"/>
      <c r="C603" s="5"/>
      <c r="D603" s="12"/>
      <c r="E603" s="12"/>
      <c r="F603" s="5"/>
      <c r="G603" s="5"/>
      <c r="H603" s="5"/>
      <c r="I603" s="5"/>
      <c r="J603" s="5"/>
      <c r="K603" s="68"/>
      <c r="L603" s="5"/>
      <c r="M603" s="68"/>
      <c r="N603" s="5"/>
      <c r="O603" s="69"/>
      <c r="P603" s="12"/>
      <c r="Q603" s="70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4.25" customHeight="1">
      <c r="A604" s="12"/>
      <c r="B604" s="67"/>
      <c r="C604" s="5"/>
      <c r="D604" s="12"/>
      <c r="E604" s="12"/>
      <c r="F604" s="5"/>
      <c r="G604" s="5"/>
      <c r="H604" s="5"/>
      <c r="I604" s="5"/>
      <c r="J604" s="5"/>
      <c r="K604" s="68"/>
      <c r="L604" s="5"/>
      <c r="M604" s="68"/>
      <c r="N604" s="5"/>
      <c r="O604" s="69"/>
      <c r="P604" s="12"/>
      <c r="Q604" s="70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4.25" customHeight="1">
      <c r="A605" s="12"/>
      <c r="B605" s="67"/>
      <c r="C605" s="5"/>
      <c r="D605" s="12"/>
      <c r="E605" s="12"/>
      <c r="F605" s="5"/>
      <c r="G605" s="5"/>
      <c r="H605" s="5"/>
      <c r="I605" s="5"/>
      <c r="J605" s="5"/>
      <c r="K605" s="68"/>
      <c r="L605" s="5"/>
      <c r="M605" s="68"/>
      <c r="N605" s="5"/>
      <c r="O605" s="69"/>
      <c r="P605" s="12"/>
      <c r="Q605" s="70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4.25" customHeight="1">
      <c r="A606" s="12"/>
      <c r="B606" s="67"/>
      <c r="C606" s="5"/>
      <c r="D606" s="12"/>
      <c r="E606" s="12"/>
      <c r="F606" s="5"/>
      <c r="G606" s="5"/>
      <c r="H606" s="5"/>
      <c r="I606" s="5"/>
      <c r="J606" s="5"/>
      <c r="K606" s="68"/>
      <c r="L606" s="5"/>
      <c r="M606" s="68"/>
      <c r="N606" s="5"/>
      <c r="O606" s="69"/>
      <c r="P606" s="12"/>
      <c r="Q606" s="70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4.25" customHeight="1">
      <c r="A607" s="12"/>
      <c r="B607" s="67"/>
      <c r="C607" s="5"/>
      <c r="D607" s="12"/>
      <c r="E607" s="12"/>
      <c r="F607" s="5"/>
      <c r="G607" s="5"/>
      <c r="H607" s="5"/>
      <c r="I607" s="5"/>
      <c r="J607" s="5"/>
      <c r="K607" s="68"/>
      <c r="L607" s="5"/>
      <c r="M607" s="68"/>
      <c r="N607" s="5"/>
      <c r="O607" s="69"/>
      <c r="P607" s="12"/>
      <c r="Q607" s="70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4.25" customHeight="1">
      <c r="A608" s="12"/>
      <c r="B608" s="67"/>
      <c r="C608" s="5"/>
      <c r="D608" s="12"/>
      <c r="E608" s="12"/>
      <c r="F608" s="5"/>
      <c r="G608" s="5"/>
      <c r="H608" s="5"/>
      <c r="I608" s="5"/>
      <c r="J608" s="5"/>
      <c r="K608" s="68"/>
      <c r="L608" s="5"/>
      <c r="M608" s="68"/>
      <c r="N608" s="5"/>
      <c r="O608" s="69"/>
      <c r="P608" s="12"/>
      <c r="Q608" s="70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4.25" customHeight="1">
      <c r="A609" s="12"/>
      <c r="B609" s="67"/>
      <c r="C609" s="5"/>
      <c r="D609" s="12"/>
      <c r="E609" s="12"/>
      <c r="F609" s="5"/>
      <c r="G609" s="5"/>
      <c r="H609" s="5"/>
      <c r="I609" s="5"/>
      <c r="J609" s="5"/>
      <c r="K609" s="68"/>
      <c r="L609" s="5"/>
      <c r="M609" s="68"/>
      <c r="N609" s="5"/>
      <c r="O609" s="69"/>
      <c r="P609" s="12"/>
      <c r="Q609" s="70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4.25" customHeight="1">
      <c r="A610" s="12"/>
      <c r="B610" s="67"/>
      <c r="C610" s="5"/>
      <c r="D610" s="12"/>
      <c r="E610" s="12"/>
      <c r="F610" s="5"/>
      <c r="G610" s="5"/>
      <c r="H610" s="5"/>
      <c r="I610" s="5"/>
      <c r="J610" s="5"/>
      <c r="K610" s="68"/>
      <c r="L610" s="5"/>
      <c r="M610" s="68"/>
      <c r="N610" s="5"/>
      <c r="O610" s="69"/>
      <c r="P610" s="12"/>
      <c r="Q610" s="70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4.25" customHeight="1">
      <c r="A611" s="12"/>
      <c r="B611" s="67"/>
      <c r="C611" s="5"/>
      <c r="D611" s="12"/>
      <c r="E611" s="12"/>
      <c r="F611" s="5"/>
      <c r="G611" s="5"/>
      <c r="H611" s="5"/>
      <c r="I611" s="5"/>
      <c r="J611" s="5"/>
      <c r="K611" s="68"/>
      <c r="L611" s="5"/>
      <c r="M611" s="68"/>
      <c r="N611" s="5"/>
      <c r="O611" s="69"/>
      <c r="P611" s="12"/>
      <c r="Q611" s="70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4.25" customHeight="1">
      <c r="A612" s="12"/>
      <c r="B612" s="67"/>
      <c r="C612" s="5"/>
      <c r="D612" s="12"/>
      <c r="E612" s="12"/>
      <c r="F612" s="5"/>
      <c r="G612" s="5"/>
      <c r="H612" s="5"/>
      <c r="I612" s="5"/>
      <c r="J612" s="5"/>
      <c r="K612" s="68"/>
      <c r="L612" s="5"/>
      <c r="M612" s="68"/>
      <c r="N612" s="5"/>
      <c r="O612" s="69"/>
      <c r="P612" s="12"/>
      <c r="Q612" s="70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4.25" customHeight="1">
      <c r="A613" s="12"/>
      <c r="B613" s="67"/>
      <c r="C613" s="5"/>
      <c r="D613" s="12"/>
      <c r="E613" s="12"/>
      <c r="F613" s="5"/>
      <c r="G613" s="5"/>
      <c r="H613" s="5"/>
      <c r="I613" s="5"/>
      <c r="J613" s="5"/>
      <c r="K613" s="68"/>
      <c r="L613" s="5"/>
      <c r="M613" s="68"/>
      <c r="N613" s="5"/>
      <c r="O613" s="69"/>
      <c r="P613" s="12"/>
      <c r="Q613" s="70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4.25" customHeight="1">
      <c r="A614" s="12"/>
      <c r="B614" s="67"/>
      <c r="C614" s="5"/>
      <c r="D614" s="12"/>
      <c r="E614" s="12"/>
      <c r="F614" s="5"/>
      <c r="G614" s="5"/>
      <c r="H614" s="5"/>
      <c r="I614" s="5"/>
      <c r="J614" s="5"/>
      <c r="K614" s="68"/>
      <c r="L614" s="5"/>
      <c r="M614" s="68"/>
      <c r="N614" s="5"/>
      <c r="O614" s="69"/>
      <c r="P614" s="12"/>
      <c r="Q614" s="70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4.25" customHeight="1">
      <c r="A615" s="12"/>
      <c r="B615" s="67"/>
      <c r="C615" s="5"/>
      <c r="D615" s="12"/>
      <c r="E615" s="12"/>
      <c r="F615" s="5"/>
      <c r="G615" s="5"/>
      <c r="H615" s="5"/>
      <c r="I615" s="5"/>
      <c r="J615" s="5"/>
      <c r="K615" s="68"/>
      <c r="L615" s="5"/>
      <c r="M615" s="68"/>
      <c r="N615" s="5"/>
      <c r="O615" s="69"/>
      <c r="P615" s="12"/>
      <c r="Q615" s="70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4.25" customHeight="1">
      <c r="A616" s="12"/>
      <c r="B616" s="67"/>
      <c r="C616" s="5"/>
      <c r="D616" s="12"/>
      <c r="E616" s="12"/>
      <c r="F616" s="5"/>
      <c r="G616" s="5"/>
      <c r="H616" s="5"/>
      <c r="I616" s="5"/>
      <c r="J616" s="5"/>
      <c r="K616" s="68"/>
      <c r="L616" s="5"/>
      <c r="M616" s="68"/>
      <c r="N616" s="5"/>
      <c r="O616" s="69"/>
      <c r="P616" s="12"/>
      <c r="Q616" s="70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4.25" customHeight="1">
      <c r="A617" s="12"/>
      <c r="B617" s="67"/>
      <c r="C617" s="5"/>
      <c r="D617" s="12"/>
      <c r="E617" s="12"/>
      <c r="F617" s="5"/>
      <c r="G617" s="5"/>
      <c r="H617" s="5"/>
      <c r="I617" s="5"/>
      <c r="J617" s="5"/>
      <c r="K617" s="68"/>
      <c r="L617" s="5"/>
      <c r="M617" s="68"/>
      <c r="N617" s="5"/>
      <c r="O617" s="69"/>
      <c r="P617" s="12"/>
      <c r="Q617" s="70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4.25" customHeight="1">
      <c r="A618" s="12"/>
      <c r="B618" s="67"/>
      <c r="C618" s="5"/>
      <c r="D618" s="12"/>
      <c r="E618" s="12"/>
      <c r="F618" s="5"/>
      <c r="G618" s="5"/>
      <c r="H618" s="5"/>
      <c r="I618" s="5"/>
      <c r="J618" s="5"/>
      <c r="K618" s="68"/>
      <c r="L618" s="5"/>
      <c r="M618" s="68"/>
      <c r="N618" s="5"/>
      <c r="O618" s="69"/>
      <c r="P618" s="12"/>
      <c r="Q618" s="70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4.25" customHeight="1">
      <c r="A619" s="12"/>
      <c r="B619" s="67"/>
      <c r="C619" s="5"/>
      <c r="D619" s="12"/>
      <c r="E619" s="12"/>
      <c r="F619" s="5"/>
      <c r="G619" s="5"/>
      <c r="H619" s="5"/>
      <c r="I619" s="5"/>
      <c r="J619" s="5"/>
      <c r="K619" s="68"/>
      <c r="L619" s="5"/>
      <c r="M619" s="68"/>
      <c r="N619" s="5"/>
      <c r="O619" s="69"/>
      <c r="P619" s="12"/>
      <c r="Q619" s="70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4.25" customHeight="1">
      <c r="A620" s="12"/>
      <c r="B620" s="67"/>
      <c r="C620" s="5"/>
      <c r="D620" s="12"/>
      <c r="E620" s="12"/>
      <c r="F620" s="5"/>
      <c r="G620" s="5"/>
      <c r="H620" s="5"/>
      <c r="I620" s="5"/>
      <c r="J620" s="5"/>
      <c r="K620" s="68"/>
      <c r="L620" s="5"/>
      <c r="M620" s="68"/>
      <c r="N620" s="5"/>
      <c r="O620" s="69"/>
      <c r="P620" s="12"/>
      <c r="Q620" s="70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4.25" customHeight="1">
      <c r="A621" s="12"/>
      <c r="B621" s="67"/>
      <c r="C621" s="5"/>
      <c r="D621" s="12"/>
      <c r="E621" s="12"/>
      <c r="F621" s="5"/>
      <c r="G621" s="5"/>
      <c r="H621" s="5"/>
      <c r="I621" s="5"/>
      <c r="J621" s="5"/>
      <c r="K621" s="68"/>
      <c r="L621" s="5"/>
      <c r="M621" s="68"/>
      <c r="N621" s="5"/>
      <c r="O621" s="69"/>
      <c r="P621" s="12"/>
      <c r="Q621" s="70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4.25" customHeight="1">
      <c r="A622" s="12"/>
      <c r="B622" s="67"/>
      <c r="C622" s="5"/>
      <c r="D622" s="12"/>
      <c r="E622" s="12"/>
      <c r="F622" s="5"/>
      <c r="G622" s="5"/>
      <c r="H622" s="5"/>
      <c r="I622" s="5"/>
      <c r="J622" s="5"/>
      <c r="K622" s="68"/>
      <c r="L622" s="5"/>
      <c r="M622" s="68"/>
      <c r="N622" s="5"/>
      <c r="O622" s="69"/>
      <c r="P622" s="12"/>
      <c r="Q622" s="70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4.25" customHeight="1">
      <c r="A623" s="12"/>
      <c r="B623" s="67"/>
      <c r="C623" s="5"/>
      <c r="D623" s="12"/>
      <c r="E623" s="12"/>
      <c r="F623" s="5"/>
      <c r="G623" s="5"/>
      <c r="H623" s="5"/>
      <c r="I623" s="5"/>
      <c r="J623" s="5"/>
      <c r="K623" s="68"/>
      <c r="L623" s="5"/>
      <c r="M623" s="68"/>
      <c r="N623" s="5"/>
      <c r="O623" s="69"/>
      <c r="P623" s="12"/>
      <c r="Q623" s="70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4.25" customHeight="1">
      <c r="A624" s="12"/>
      <c r="B624" s="67"/>
      <c r="C624" s="5"/>
      <c r="D624" s="12"/>
      <c r="E624" s="12"/>
      <c r="F624" s="5"/>
      <c r="G624" s="5"/>
      <c r="H624" s="5"/>
      <c r="I624" s="5"/>
      <c r="J624" s="5"/>
      <c r="K624" s="68"/>
      <c r="L624" s="5"/>
      <c r="M624" s="68"/>
      <c r="N624" s="5"/>
      <c r="O624" s="69"/>
      <c r="P624" s="12"/>
      <c r="Q624" s="70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4.25" customHeight="1">
      <c r="A625" s="12"/>
      <c r="B625" s="67"/>
      <c r="C625" s="5"/>
      <c r="D625" s="12"/>
      <c r="E625" s="12"/>
      <c r="F625" s="5"/>
      <c r="G625" s="5"/>
      <c r="H625" s="5"/>
      <c r="I625" s="5"/>
      <c r="J625" s="5"/>
      <c r="K625" s="68"/>
      <c r="L625" s="5"/>
      <c r="M625" s="68"/>
      <c r="N625" s="5"/>
      <c r="O625" s="69"/>
      <c r="P625" s="12"/>
      <c r="Q625" s="70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4.25" customHeight="1">
      <c r="A626" s="12"/>
      <c r="B626" s="67"/>
      <c r="C626" s="5"/>
      <c r="D626" s="12"/>
      <c r="E626" s="12"/>
      <c r="F626" s="5"/>
      <c r="G626" s="5"/>
      <c r="H626" s="5"/>
      <c r="I626" s="5"/>
      <c r="J626" s="5"/>
      <c r="K626" s="68"/>
      <c r="L626" s="5"/>
      <c r="M626" s="68"/>
      <c r="N626" s="5"/>
      <c r="O626" s="69"/>
      <c r="P626" s="12"/>
      <c r="Q626" s="70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4.25" customHeight="1">
      <c r="A627" s="12"/>
      <c r="B627" s="67"/>
      <c r="C627" s="5"/>
      <c r="D627" s="12"/>
      <c r="E627" s="12"/>
      <c r="F627" s="5"/>
      <c r="G627" s="5"/>
      <c r="H627" s="5"/>
      <c r="I627" s="5"/>
      <c r="J627" s="5"/>
      <c r="K627" s="68"/>
      <c r="L627" s="5"/>
      <c r="M627" s="68"/>
      <c r="N627" s="5"/>
      <c r="O627" s="69"/>
      <c r="P627" s="12"/>
      <c r="Q627" s="70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4.25" customHeight="1">
      <c r="A628" s="12"/>
      <c r="B628" s="67"/>
      <c r="C628" s="5"/>
      <c r="D628" s="12"/>
      <c r="E628" s="12"/>
      <c r="F628" s="5"/>
      <c r="G628" s="5"/>
      <c r="H628" s="5"/>
      <c r="I628" s="5"/>
      <c r="J628" s="5"/>
      <c r="K628" s="68"/>
      <c r="L628" s="5"/>
      <c r="M628" s="68"/>
      <c r="N628" s="5"/>
      <c r="O628" s="69"/>
      <c r="P628" s="12"/>
      <c r="Q628" s="70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4.25" customHeight="1">
      <c r="A629" s="12"/>
      <c r="B629" s="67"/>
      <c r="C629" s="5"/>
      <c r="D629" s="12"/>
      <c r="E629" s="12"/>
      <c r="F629" s="5"/>
      <c r="G629" s="5"/>
      <c r="H629" s="5"/>
      <c r="I629" s="5"/>
      <c r="J629" s="5"/>
      <c r="K629" s="68"/>
      <c r="L629" s="5"/>
      <c r="M629" s="68"/>
      <c r="N629" s="5"/>
      <c r="O629" s="69"/>
      <c r="P629" s="12"/>
      <c r="Q629" s="70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4.25" customHeight="1">
      <c r="A630" s="12"/>
      <c r="B630" s="67"/>
      <c r="C630" s="5"/>
      <c r="D630" s="12"/>
      <c r="E630" s="12"/>
      <c r="F630" s="5"/>
      <c r="G630" s="5"/>
      <c r="H630" s="5"/>
      <c r="I630" s="5"/>
      <c r="J630" s="5"/>
      <c r="K630" s="68"/>
      <c r="L630" s="5"/>
      <c r="M630" s="68"/>
      <c r="N630" s="5"/>
      <c r="O630" s="69"/>
      <c r="P630" s="12"/>
      <c r="Q630" s="70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4.25" customHeight="1">
      <c r="A631" s="12"/>
      <c r="B631" s="67"/>
      <c r="C631" s="5"/>
      <c r="D631" s="12"/>
      <c r="E631" s="12"/>
      <c r="F631" s="5"/>
      <c r="G631" s="5"/>
      <c r="H631" s="5"/>
      <c r="I631" s="5"/>
      <c r="J631" s="5"/>
      <c r="K631" s="68"/>
      <c r="L631" s="5"/>
      <c r="M631" s="68"/>
      <c r="N631" s="5"/>
      <c r="O631" s="69"/>
      <c r="P631" s="12"/>
      <c r="Q631" s="70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4.25" customHeight="1">
      <c r="A632" s="12"/>
      <c r="B632" s="67"/>
      <c r="C632" s="5"/>
      <c r="D632" s="12"/>
      <c r="E632" s="12"/>
      <c r="F632" s="5"/>
      <c r="G632" s="5"/>
      <c r="H632" s="5"/>
      <c r="I632" s="5"/>
      <c r="J632" s="5"/>
      <c r="K632" s="68"/>
      <c r="L632" s="5"/>
      <c r="M632" s="68"/>
      <c r="N632" s="5"/>
      <c r="O632" s="69"/>
      <c r="P632" s="12"/>
      <c r="Q632" s="70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4.25" customHeight="1">
      <c r="A633" s="12"/>
      <c r="B633" s="67"/>
      <c r="C633" s="5"/>
      <c r="D633" s="12"/>
      <c r="E633" s="12"/>
      <c r="F633" s="5"/>
      <c r="G633" s="5"/>
      <c r="H633" s="5"/>
      <c r="I633" s="5"/>
      <c r="J633" s="5"/>
      <c r="K633" s="68"/>
      <c r="L633" s="5"/>
      <c r="M633" s="68"/>
      <c r="N633" s="5"/>
      <c r="O633" s="69"/>
      <c r="P633" s="12"/>
      <c r="Q633" s="70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4.25" customHeight="1">
      <c r="A634" s="12"/>
      <c r="B634" s="67"/>
      <c r="C634" s="5"/>
      <c r="D634" s="12"/>
      <c r="E634" s="12"/>
      <c r="F634" s="5"/>
      <c r="G634" s="5"/>
      <c r="H634" s="5"/>
      <c r="I634" s="5"/>
      <c r="J634" s="5"/>
      <c r="K634" s="68"/>
      <c r="L634" s="5"/>
      <c r="M634" s="68"/>
      <c r="N634" s="5"/>
      <c r="O634" s="69"/>
      <c r="P634" s="12"/>
      <c r="Q634" s="70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4.25" customHeight="1">
      <c r="A635" s="12"/>
      <c r="B635" s="67"/>
      <c r="C635" s="5"/>
      <c r="D635" s="12"/>
      <c r="E635" s="12"/>
      <c r="F635" s="5"/>
      <c r="G635" s="5"/>
      <c r="H635" s="5"/>
      <c r="I635" s="5"/>
      <c r="J635" s="5"/>
      <c r="K635" s="68"/>
      <c r="L635" s="5"/>
      <c r="M635" s="68"/>
      <c r="N635" s="5"/>
      <c r="O635" s="69"/>
      <c r="P635" s="12"/>
      <c r="Q635" s="70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4.25" customHeight="1">
      <c r="A636" s="12"/>
      <c r="B636" s="67"/>
      <c r="C636" s="5"/>
      <c r="D636" s="12"/>
      <c r="E636" s="12"/>
      <c r="F636" s="5"/>
      <c r="G636" s="5"/>
      <c r="H636" s="5"/>
      <c r="I636" s="5"/>
      <c r="J636" s="5"/>
      <c r="K636" s="68"/>
      <c r="L636" s="5"/>
      <c r="M636" s="68"/>
      <c r="N636" s="5"/>
      <c r="O636" s="69"/>
      <c r="P636" s="12"/>
      <c r="Q636" s="70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4.25" customHeight="1">
      <c r="A637" s="12"/>
      <c r="B637" s="67"/>
      <c r="C637" s="5"/>
      <c r="D637" s="12"/>
      <c r="E637" s="12"/>
      <c r="F637" s="5"/>
      <c r="G637" s="5"/>
      <c r="H637" s="5"/>
      <c r="I637" s="5"/>
      <c r="J637" s="5"/>
      <c r="K637" s="68"/>
      <c r="L637" s="5"/>
      <c r="M637" s="68"/>
      <c r="N637" s="5"/>
      <c r="O637" s="69"/>
      <c r="P637" s="12"/>
      <c r="Q637" s="70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4.25" customHeight="1">
      <c r="A638" s="12"/>
      <c r="B638" s="67"/>
      <c r="C638" s="5"/>
      <c r="D638" s="12"/>
      <c r="E638" s="12"/>
      <c r="F638" s="5"/>
      <c r="G638" s="5"/>
      <c r="H638" s="5"/>
      <c r="I638" s="5"/>
      <c r="J638" s="5"/>
      <c r="K638" s="68"/>
      <c r="L638" s="5"/>
      <c r="M638" s="68"/>
      <c r="N638" s="5"/>
      <c r="O638" s="69"/>
      <c r="P638" s="12"/>
      <c r="Q638" s="70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4.25" customHeight="1">
      <c r="A639" s="12"/>
      <c r="B639" s="67"/>
      <c r="C639" s="5"/>
      <c r="D639" s="12"/>
      <c r="E639" s="12"/>
      <c r="F639" s="5"/>
      <c r="G639" s="5"/>
      <c r="H639" s="5"/>
      <c r="I639" s="5"/>
      <c r="J639" s="5"/>
      <c r="K639" s="68"/>
      <c r="L639" s="5"/>
      <c r="M639" s="68"/>
      <c r="N639" s="5"/>
      <c r="O639" s="69"/>
      <c r="P639" s="12"/>
      <c r="Q639" s="70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4.25" customHeight="1">
      <c r="A640" s="12"/>
      <c r="B640" s="67"/>
      <c r="C640" s="5"/>
      <c r="D640" s="12"/>
      <c r="E640" s="12"/>
      <c r="F640" s="5"/>
      <c r="G640" s="5"/>
      <c r="H640" s="5"/>
      <c r="I640" s="5"/>
      <c r="J640" s="5"/>
      <c r="K640" s="68"/>
      <c r="L640" s="5"/>
      <c r="M640" s="68"/>
      <c r="N640" s="5"/>
      <c r="O640" s="69"/>
      <c r="P640" s="12"/>
      <c r="Q640" s="70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4.25" customHeight="1">
      <c r="A641" s="12"/>
      <c r="B641" s="67"/>
      <c r="C641" s="5"/>
      <c r="D641" s="12"/>
      <c r="E641" s="12"/>
      <c r="F641" s="5"/>
      <c r="G641" s="5"/>
      <c r="H641" s="5"/>
      <c r="I641" s="5"/>
      <c r="J641" s="5"/>
      <c r="K641" s="68"/>
      <c r="L641" s="5"/>
      <c r="M641" s="68"/>
      <c r="N641" s="5"/>
      <c r="O641" s="69"/>
      <c r="P641" s="12"/>
      <c r="Q641" s="70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4.25" customHeight="1">
      <c r="A642" s="12"/>
      <c r="B642" s="67"/>
      <c r="C642" s="5"/>
      <c r="D642" s="12"/>
      <c r="E642" s="12"/>
      <c r="F642" s="5"/>
      <c r="G642" s="5"/>
      <c r="H642" s="5"/>
      <c r="I642" s="5"/>
      <c r="J642" s="5"/>
      <c r="K642" s="68"/>
      <c r="L642" s="5"/>
      <c r="M642" s="68"/>
      <c r="N642" s="5"/>
      <c r="O642" s="69"/>
      <c r="P642" s="12"/>
      <c r="Q642" s="70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4.25" customHeight="1">
      <c r="A643" s="12"/>
      <c r="B643" s="67"/>
      <c r="C643" s="5"/>
      <c r="D643" s="12"/>
      <c r="E643" s="12"/>
      <c r="F643" s="5"/>
      <c r="G643" s="5"/>
      <c r="H643" s="5"/>
      <c r="I643" s="5"/>
      <c r="J643" s="5"/>
      <c r="K643" s="68"/>
      <c r="L643" s="5"/>
      <c r="M643" s="68"/>
      <c r="N643" s="5"/>
      <c r="O643" s="69"/>
      <c r="P643" s="12"/>
      <c r="Q643" s="70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4.25" customHeight="1">
      <c r="A644" s="12"/>
      <c r="B644" s="67"/>
      <c r="C644" s="5"/>
      <c r="D644" s="12"/>
      <c r="E644" s="12"/>
      <c r="F644" s="5"/>
      <c r="G644" s="5"/>
      <c r="H644" s="5"/>
      <c r="I644" s="5"/>
      <c r="J644" s="5"/>
      <c r="K644" s="68"/>
      <c r="L644" s="5"/>
      <c r="M644" s="68"/>
      <c r="N644" s="5"/>
      <c r="O644" s="69"/>
      <c r="P644" s="12"/>
      <c r="Q644" s="70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4.25" customHeight="1">
      <c r="A645" s="12"/>
      <c r="B645" s="67"/>
      <c r="C645" s="5"/>
      <c r="D645" s="12"/>
      <c r="E645" s="12"/>
      <c r="F645" s="5"/>
      <c r="G645" s="5"/>
      <c r="H645" s="5"/>
      <c r="I645" s="5"/>
      <c r="J645" s="5"/>
      <c r="K645" s="68"/>
      <c r="L645" s="5"/>
      <c r="M645" s="68"/>
      <c r="N645" s="5"/>
      <c r="O645" s="69"/>
      <c r="P645" s="12"/>
      <c r="Q645" s="70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4.25" customHeight="1">
      <c r="A646" s="12"/>
      <c r="B646" s="67"/>
      <c r="C646" s="5"/>
      <c r="D646" s="12"/>
      <c r="E646" s="12"/>
      <c r="F646" s="5"/>
      <c r="G646" s="5"/>
      <c r="H646" s="5"/>
      <c r="I646" s="5"/>
      <c r="J646" s="5"/>
      <c r="K646" s="68"/>
      <c r="L646" s="5"/>
      <c r="M646" s="68"/>
      <c r="N646" s="5"/>
      <c r="O646" s="69"/>
      <c r="P646" s="12"/>
      <c r="Q646" s="70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4.25" customHeight="1">
      <c r="A647" s="12"/>
      <c r="B647" s="67"/>
      <c r="C647" s="5"/>
      <c r="D647" s="12"/>
      <c r="E647" s="12"/>
      <c r="F647" s="5"/>
      <c r="G647" s="5"/>
      <c r="H647" s="5"/>
      <c r="I647" s="5"/>
      <c r="J647" s="5"/>
      <c r="K647" s="68"/>
      <c r="L647" s="5"/>
      <c r="M647" s="68"/>
      <c r="N647" s="5"/>
      <c r="O647" s="69"/>
      <c r="P647" s="12"/>
      <c r="Q647" s="70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4.25" customHeight="1">
      <c r="A648" s="12"/>
      <c r="B648" s="67"/>
      <c r="C648" s="5"/>
      <c r="D648" s="12"/>
      <c r="E648" s="12"/>
      <c r="F648" s="5"/>
      <c r="G648" s="5"/>
      <c r="H648" s="5"/>
      <c r="I648" s="5"/>
      <c r="J648" s="5"/>
      <c r="K648" s="68"/>
      <c r="L648" s="5"/>
      <c r="M648" s="68"/>
      <c r="N648" s="5"/>
      <c r="O648" s="69"/>
      <c r="P648" s="12"/>
      <c r="Q648" s="70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4.25" customHeight="1">
      <c r="A649" s="12"/>
      <c r="B649" s="67"/>
      <c r="C649" s="5"/>
      <c r="D649" s="12"/>
      <c r="E649" s="12"/>
      <c r="F649" s="5"/>
      <c r="G649" s="5"/>
      <c r="H649" s="5"/>
      <c r="I649" s="5"/>
      <c r="J649" s="5"/>
      <c r="K649" s="68"/>
      <c r="L649" s="5"/>
      <c r="M649" s="68"/>
      <c r="N649" s="5"/>
      <c r="O649" s="69"/>
      <c r="P649" s="12"/>
      <c r="Q649" s="70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4.25" customHeight="1">
      <c r="A650" s="12"/>
      <c r="B650" s="67"/>
      <c r="C650" s="5"/>
      <c r="D650" s="12"/>
      <c r="E650" s="12"/>
      <c r="F650" s="5"/>
      <c r="G650" s="5"/>
      <c r="H650" s="5"/>
      <c r="I650" s="5"/>
      <c r="J650" s="5"/>
      <c r="K650" s="68"/>
      <c r="L650" s="5"/>
      <c r="M650" s="68"/>
      <c r="N650" s="5"/>
      <c r="O650" s="69"/>
      <c r="P650" s="12"/>
      <c r="Q650" s="70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4.25" customHeight="1">
      <c r="A651" s="12"/>
      <c r="B651" s="67"/>
      <c r="C651" s="5"/>
      <c r="D651" s="12"/>
      <c r="E651" s="12"/>
      <c r="F651" s="5"/>
      <c r="G651" s="5"/>
      <c r="H651" s="5"/>
      <c r="I651" s="5"/>
      <c r="J651" s="5"/>
      <c r="K651" s="68"/>
      <c r="L651" s="5"/>
      <c r="M651" s="68"/>
      <c r="N651" s="5"/>
      <c r="O651" s="69"/>
      <c r="P651" s="12"/>
      <c r="Q651" s="70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4.25" customHeight="1">
      <c r="A652" s="12"/>
      <c r="B652" s="67"/>
      <c r="C652" s="5"/>
      <c r="D652" s="12"/>
      <c r="E652" s="12"/>
      <c r="F652" s="5"/>
      <c r="G652" s="5"/>
      <c r="H652" s="5"/>
      <c r="I652" s="5"/>
      <c r="J652" s="5"/>
      <c r="K652" s="68"/>
      <c r="L652" s="5"/>
      <c r="M652" s="68"/>
      <c r="N652" s="5"/>
      <c r="O652" s="69"/>
      <c r="P652" s="12"/>
      <c r="Q652" s="70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4.25" customHeight="1">
      <c r="A653" s="12"/>
      <c r="B653" s="67"/>
      <c r="C653" s="5"/>
      <c r="D653" s="12"/>
      <c r="E653" s="12"/>
      <c r="F653" s="5"/>
      <c r="G653" s="5"/>
      <c r="H653" s="5"/>
      <c r="I653" s="5"/>
      <c r="J653" s="5"/>
      <c r="K653" s="68"/>
      <c r="L653" s="5"/>
      <c r="M653" s="68"/>
      <c r="N653" s="5"/>
      <c r="O653" s="69"/>
      <c r="P653" s="12"/>
      <c r="Q653" s="70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4.25" customHeight="1">
      <c r="A654" s="12"/>
      <c r="B654" s="67"/>
      <c r="C654" s="5"/>
      <c r="D654" s="12"/>
      <c r="E654" s="12"/>
      <c r="F654" s="5"/>
      <c r="G654" s="5"/>
      <c r="H654" s="5"/>
      <c r="I654" s="5"/>
      <c r="J654" s="5"/>
      <c r="K654" s="68"/>
      <c r="L654" s="5"/>
      <c r="M654" s="68"/>
      <c r="N654" s="5"/>
      <c r="O654" s="69"/>
      <c r="P654" s="12"/>
      <c r="Q654" s="70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4.25" customHeight="1">
      <c r="A655" s="12"/>
      <c r="B655" s="67"/>
      <c r="C655" s="5"/>
      <c r="D655" s="12"/>
      <c r="E655" s="12"/>
      <c r="F655" s="5"/>
      <c r="G655" s="5"/>
      <c r="H655" s="5"/>
      <c r="I655" s="5"/>
      <c r="J655" s="5"/>
      <c r="K655" s="68"/>
      <c r="L655" s="5"/>
      <c r="M655" s="68"/>
      <c r="N655" s="5"/>
      <c r="O655" s="69"/>
      <c r="P655" s="12"/>
      <c r="Q655" s="70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4.25" customHeight="1">
      <c r="A656" s="12"/>
      <c r="B656" s="67"/>
      <c r="C656" s="5"/>
      <c r="D656" s="12"/>
      <c r="E656" s="12"/>
      <c r="F656" s="5"/>
      <c r="G656" s="5"/>
      <c r="H656" s="5"/>
      <c r="I656" s="5"/>
      <c r="J656" s="5"/>
      <c r="K656" s="68"/>
      <c r="L656" s="5"/>
      <c r="M656" s="68"/>
      <c r="N656" s="5"/>
      <c r="O656" s="69"/>
      <c r="P656" s="12"/>
      <c r="Q656" s="70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4.25" customHeight="1">
      <c r="A657" s="12"/>
      <c r="B657" s="67"/>
      <c r="C657" s="5"/>
      <c r="D657" s="12"/>
      <c r="E657" s="12"/>
      <c r="F657" s="5"/>
      <c r="G657" s="5"/>
      <c r="H657" s="5"/>
      <c r="I657" s="5"/>
      <c r="J657" s="5"/>
      <c r="K657" s="68"/>
      <c r="L657" s="5"/>
      <c r="M657" s="68"/>
      <c r="N657" s="5"/>
      <c r="O657" s="69"/>
      <c r="P657" s="12"/>
      <c r="Q657" s="70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4.25" customHeight="1">
      <c r="A658" s="12"/>
      <c r="B658" s="67"/>
      <c r="C658" s="5"/>
      <c r="D658" s="12"/>
      <c r="E658" s="12"/>
      <c r="F658" s="5"/>
      <c r="G658" s="5"/>
      <c r="H658" s="5"/>
      <c r="I658" s="5"/>
      <c r="J658" s="5"/>
      <c r="K658" s="68"/>
      <c r="L658" s="5"/>
      <c r="M658" s="68"/>
      <c r="N658" s="5"/>
      <c r="O658" s="69"/>
      <c r="P658" s="12"/>
      <c r="Q658" s="70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4.25" customHeight="1">
      <c r="A659" s="12"/>
      <c r="B659" s="67"/>
      <c r="C659" s="5"/>
      <c r="D659" s="12"/>
      <c r="E659" s="12"/>
      <c r="F659" s="5"/>
      <c r="G659" s="5"/>
      <c r="H659" s="5"/>
      <c r="I659" s="5"/>
      <c r="J659" s="5"/>
      <c r="K659" s="68"/>
      <c r="L659" s="5"/>
      <c r="M659" s="68"/>
      <c r="N659" s="5"/>
      <c r="O659" s="69"/>
      <c r="P659" s="12"/>
      <c r="Q659" s="70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4.25" customHeight="1">
      <c r="A660" s="12"/>
      <c r="B660" s="67"/>
      <c r="C660" s="5"/>
      <c r="D660" s="12"/>
      <c r="E660" s="12"/>
      <c r="F660" s="5"/>
      <c r="G660" s="5"/>
      <c r="H660" s="5"/>
      <c r="I660" s="5"/>
      <c r="J660" s="5"/>
      <c r="K660" s="68"/>
      <c r="L660" s="5"/>
      <c r="M660" s="68"/>
      <c r="N660" s="5"/>
      <c r="O660" s="69"/>
      <c r="P660" s="12"/>
      <c r="Q660" s="70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4.25" customHeight="1">
      <c r="A661" s="12"/>
      <c r="B661" s="67"/>
      <c r="C661" s="5"/>
      <c r="D661" s="12"/>
      <c r="E661" s="12"/>
      <c r="F661" s="5"/>
      <c r="G661" s="5"/>
      <c r="H661" s="5"/>
      <c r="I661" s="5"/>
      <c r="J661" s="5"/>
      <c r="K661" s="68"/>
      <c r="L661" s="5"/>
      <c r="M661" s="68"/>
      <c r="N661" s="5"/>
      <c r="O661" s="69"/>
      <c r="P661" s="12"/>
      <c r="Q661" s="70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4.25" customHeight="1">
      <c r="A662" s="12"/>
      <c r="B662" s="67"/>
      <c r="C662" s="5"/>
      <c r="D662" s="12"/>
      <c r="E662" s="12"/>
      <c r="F662" s="5"/>
      <c r="G662" s="5"/>
      <c r="H662" s="5"/>
      <c r="I662" s="5"/>
      <c r="J662" s="5"/>
      <c r="K662" s="68"/>
      <c r="L662" s="5"/>
      <c r="M662" s="68"/>
      <c r="N662" s="5"/>
      <c r="O662" s="69"/>
      <c r="P662" s="12"/>
      <c r="Q662" s="70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4.25" customHeight="1">
      <c r="A663" s="12"/>
      <c r="B663" s="67"/>
      <c r="C663" s="5"/>
      <c r="D663" s="12"/>
      <c r="E663" s="12"/>
      <c r="F663" s="5"/>
      <c r="G663" s="5"/>
      <c r="H663" s="5"/>
      <c r="I663" s="5"/>
      <c r="J663" s="5"/>
      <c r="K663" s="68"/>
      <c r="L663" s="5"/>
      <c r="M663" s="68"/>
      <c r="N663" s="5"/>
      <c r="O663" s="69"/>
      <c r="P663" s="12"/>
      <c r="Q663" s="70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4.25" customHeight="1">
      <c r="A664" s="12"/>
      <c r="B664" s="67"/>
      <c r="C664" s="5"/>
      <c r="D664" s="12"/>
      <c r="E664" s="12"/>
      <c r="F664" s="5"/>
      <c r="G664" s="5"/>
      <c r="H664" s="5"/>
      <c r="I664" s="5"/>
      <c r="J664" s="5"/>
      <c r="K664" s="68"/>
      <c r="L664" s="5"/>
      <c r="M664" s="68"/>
      <c r="N664" s="5"/>
      <c r="O664" s="69"/>
      <c r="P664" s="12"/>
      <c r="Q664" s="70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4.25" customHeight="1">
      <c r="A665" s="12"/>
      <c r="B665" s="67"/>
      <c r="C665" s="5"/>
      <c r="D665" s="12"/>
      <c r="E665" s="12"/>
      <c r="F665" s="5"/>
      <c r="G665" s="5"/>
      <c r="H665" s="5"/>
      <c r="I665" s="5"/>
      <c r="J665" s="5"/>
      <c r="K665" s="68"/>
      <c r="L665" s="5"/>
      <c r="M665" s="68"/>
      <c r="N665" s="5"/>
      <c r="O665" s="69"/>
      <c r="P665" s="12"/>
      <c r="Q665" s="70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4.25" customHeight="1">
      <c r="A666" s="12"/>
      <c r="B666" s="67"/>
      <c r="C666" s="5"/>
      <c r="D666" s="12"/>
      <c r="E666" s="12"/>
      <c r="F666" s="5"/>
      <c r="G666" s="5"/>
      <c r="H666" s="5"/>
      <c r="I666" s="5"/>
      <c r="J666" s="5"/>
      <c r="K666" s="68"/>
      <c r="L666" s="5"/>
      <c r="M666" s="68"/>
      <c r="N666" s="5"/>
      <c r="O666" s="69"/>
      <c r="P666" s="12"/>
      <c r="Q666" s="70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4.25" customHeight="1">
      <c r="A667" s="12"/>
      <c r="B667" s="67"/>
      <c r="C667" s="5"/>
      <c r="D667" s="12"/>
      <c r="E667" s="12"/>
      <c r="F667" s="5"/>
      <c r="G667" s="5"/>
      <c r="H667" s="5"/>
      <c r="I667" s="5"/>
      <c r="J667" s="5"/>
      <c r="K667" s="68"/>
      <c r="L667" s="5"/>
      <c r="M667" s="68"/>
      <c r="N667" s="5"/>
      <c r="O667" s="69"/>
      <c r="P667" s="12"/>
      <c r="Q667" s="70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4.25" customHeight="1">
      <c r="A668" s="12"/>
      <c r="B668" s="67"/>
      <c r="C668" s="5"/>
      <c r="D668" s="12"/>
      <c r="E668" s="12"/>
      <c r="F668" s="5"/>
      <c r="G668" s="5"/>
      <c r="H668" s="5"/>
      <c r="I668" s="5"/>
      <c r="J668" s="5"/>
      <c r="K668" s="68"/>
      <c r="L668" s="5"/>
      <c r="M668" s="68"/>
      <c r="N668" s="5"/>
      <c r="O668" s="69"/>
      <c r="P668" s="12"/>
      <c r="Q668" s="70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4.25" customHeight="1">
      <c r="A669" s="12"/>
      <c r="B669" s="67"/>
      <c r="C669" s="5"/>
      <c r="D669" s="12"/>
      <c r="E669" s="12"/>
      <c r="F669" s="5"/>
      <c r="G669" s="5"/>
      <c r="H669" s="5"/>
      <c r="I669" s="5"/>
      <c r="J669" s="5"/>
      <c r="K669" s="68"/>
      <c r="L669" s="5"/>
      <c r="M669" s="68"/>
      <c r="N669" s="5"/>
      <c r="O669" s="69"/>
      <c r="P669" s="12"/>
      <c r="Q669" s="70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4.25" customHeight="1">
      <c r="A670" s="12"/>
      <c r="B670" s="67"/>
      <c r="C670" s="5"/>
      <c r="D670" s="12"/>
      <c r="E670" s="12"/>
      <c r="F670" s="5"/>
      <c r="G670" s="5"/>
      <c r="H670" s="5"/>
      <c r="I670" s="5"/>
      <c r="J670" s="5"/>
      <c r="K670" s="68"/>
      <c r="L670" s="5"/>
      <c r="M670" s="68"/>
      <c r="N670" s="5"/>
      <c r="O670" s="69"/>
      <c r="P670" s="12"/>
      <c r="Q670" s="70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4.25" customHeight="1">
      <c r="A671" s="12"/>
      <c r="B671" s="67"/>
      <c r="C671" s="5"/>
      <c r="D671" s="12"/>
      <c r="E671" s="12"/>
      <c r="F671" s="5"/>
      <c r="G671" s="5"/>
      <c r="H671" s="5"/>
      <c r="I671" s="5"/>
      <c r="J671" s="5"/>
      <c r="K671" s="68"/>
      <c r="L671" s="5"/>
      <c r="M671" s="68"/>
      <c r="N671" s="5"/>
      <c r="O671" s="69"/>
      <c r="P671" s="12"/>
      <c r="Q671" s="70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4.25" customHeight="1">
      <c r="A672" s="12"/>
      <c r="B672" s="67"/>
      <c r="C672" s="5"/>
      <c r="D672" s="12"/>
      <c r="E672" s="12"/>
      <c r="F672" s="5"/>
      <c r="G672" s="5"/>
      <c r="H672" s="5"/>
      <c r="I672" s="5"/>
      <c r="J672" s="5"/>
      <c r="K672" s="68"/>
      <c r="L672" s="5"/>
      <c r="M672" s="68"/>
      <c r="N672" s="5"/>
      <c r="O672" s="69"/>
      <c r="P672" s="12"/>
      <c r="Q672" s="70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4.25" customHeight="1">
      <c r="A673" s="12"/>
      <c r="B673" s="67"/>
      <c r="C673" s="5"/>
      <c r="D673" s="12"/>
      <c r="E673" s="12"/>
      <c r="F673" s="5"/>
      <c r="G673" s="5"/>
      <c r="H673" s="5"/>
      <c r="I673" s="5"/>
      <c r="J673" s="5"/>
      <c r="K673" s="68"/>
      <c r="L673" s="5"/>
      <c r="M673" s="68"/>
      <c r="N673" s="5"/>
      <c r="O673" s="69"/>
      <c r="P673" s="12"/>
      <c r="Q673" s="70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4.25" customHeight="1">
      <c r="A674" s="12"/>
      <c r="B674" s="67"/>
      <c r="C674" s="5"/>
      <c r="D674" s="12"/>
      <c r="E674" s="12"/>
      <c r="F674" s="5"/>
      <c r="G674" s="5"/>
      <c r="H674" s="5"/>
      <c r="I674" s="5"/>
      <c r="J674" s="5"/>
      <c r="K674" s="68"/>
      <c r="L674" s="5"/>
      <c r="M674" s="68"/>
      <c r="N674" s="5"/>
      <c r="O674" s="69"/>
      <c r="P674" s="12"/>
      <c r="Q674" s="70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4.25" customHeight="1">
      <c r="A675" s="12"/>
      <c r="B675" s="67"/>
      <c r="C675" s="5"/>
      <c r="D675" s="12"/>
      <c r="E675" s="12"/>
      <c r="F675" s="5"/>
      <c r="G675" s="5"/>
      <c r="H675" s="5"/>
      <c r="I675" s="5"/>
      <c r="J675" s="5"/>
      <c r="K675" s="68"/>
      <c r="L675" s="5"/>
      <c r="M675" s="68"/>
      <c r="N675" s="5"/>
      <c r="O675" s="69"/>
      <c r="P675" s="12"/>
      <c r="Q675" s="70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4.25" customHeight="1">
      <c r="A676" s="12"/>
      <c r="B676" s="67"/>
      <c r="C676" s="5"/>
      <c r="D676" s="12"/>
      <c r="E676" s="12"/>
      <c r="F676" s="5"/>
      <c r="G676" s="5"/>
      <c r="H676" s="5"/>
      <c r="I676" s="5"/>
      <c r="J676" s="5"/>
      <c r="K676" s="68"/>
      <c r="L676" s="5"/>
      <c r="M676" s="68"/>
      <c r="N676" s="5"/>
      <c r="O676" s="69"/>
      <c r="P676" s="12"/>
      <c r="Q676" s="70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4.25" customHeight="1">
      <c r="A677" s="12"/>
      <c r="B677" s="67"/>
      <c r="C677" s="5"/>
      <c r="D677" s="12"/>
      <c r="E677" s="12"/>
      <c r="F677" s="5"/>
      <c r="G677" s="5"/>
      <c r="H677" s="5"/>
      <c r="I677" s="5"/>
      <c r="J677" s="5"/>
      <c r="K677" s="68"/>
      <c r="L677" s="5"/>
      <c r="M677" s="68"/>
      <c r="N677" s="5"/>
      <c r="O677" s="69"/>
      <c r="P677" s="12"/>
      <c r="Q677" s="70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4.25" customHeight="1">
      <c r="A678" s="12"/>
      <c r="B678" s="67"/>
      <c r="C678" s="5"/>
      <c r="D678" s="12"/>
      <c r="E678" s="12"/>
      <c r="F678" s="5"/>
      <c r="G678" s="5"/>
      <c r="H678" s="5"/>
      <c r="I678" s="5"/>
      <c r="J678" s="5"/>
      <c r="K678" s="68"/>
      <c r="L678" s="5"/>
      <c r="M678" s="68"/>
      <c r="N678" s="5"/>
      <c r="O678" s="69"/>
      <c r="P678" s="12"/>
      <c r="Q678" s="70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4.25" customHeight="1">
      <c r="A679" s="12"/>
      <c r="B679" s="67"/>
      <c r="C679" s="5"/>
      <c r="D679" s="12"/>
      <c r="E679" s="12"/>
      <c r="F679" s="5"/>
      <c r="G679" s="5"/>
      <c r="H679" s="5"/>
      <c r="I679" s="5"/>
      <c r="J679" s="5"/>
      <c r="K679" s="68"/>
      <c r="L679" s="5"/>
      <c r="M679" s="68"/>
      <c r="N679" s="5"/>
      <c r="O679" s="69"/>
      <c r="P679" s="12"/>
      <c r="Q679" s="70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4.25" customHeight="1">
      <c r="A680" s="12"/>
      <c r="B680" s="67"/>
      <c r="C680" s="5"/>
      <c r="D680" s="12"/>
      <c r="E680" s="12"/>
      <c r="F680" s="5"/>
      <c r="G680" s="5"/>
      <c r="H680" s="5"/>
      <c r="I680" s="5"/>
      <c r="J680" s="5"/>
      <c r="K680" s="68"/>
      <c r="L680" s="5"/>
      <c r="M680" s="68"/>
      <c r="N680" s="5"/>
      <c r="O680" s="69"/>
      <c r="P680" s="12"/>
      <c r="Q680" s="70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4.25" customHeight="1">
      <c r="A681" s="12"/>
      <c r="B681" s="67"/>
      <c r="C681" s="5"/>
      <c r="D681" s="12"/>
      <c r="E681" s="12"/>
      <c r="F681" s="5"/>
      <c r="G681" s="5"/>
      <c r="H681" s="5"/>
      <c r="I681" s="5"/>
      <c r="J681" s="5"/>
      <c r="K681" s="68"/>
      <c r="L681" s="5"/>
      <c r="M681" s="68"/>
      <c r="N681" s="5"/>
      <c r="O681" s="69"/>
      <c r="P681" s="12"/>
      <c r="Q681" s="70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4.25" customHeight="1">
      <c r="A682" s="12"/>
      <c r="B682" s="67"/>
      <c r="C682" s="5"/>
      <c r="D682" s="12"/>
      <c r="E682" s="12"/>
      <c r="F682" s="5"/>
      <c r="G682" s="5"/>
      <c r="H682" s="5"/>
      <c r="I682" s="5"/>
      <c r="J682" s="5"/>
      <c r="K682" s="68"/>
      <c r="L682" s="5"/>
      <c r="M682" s="68"/>
      <c r="N682" s="5"/>
      <c r="O682" s="69"/>
      <c r="P682" s="12"/>
      <c r="Q682" s="70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4.25" customHeight="1">
      <c r="A683" s="12"/>
      <c r="B683" s="67"/>
      <c r="C683" s="5"/>
      <c r="D683" s="12"/>
      <c r="E683" s="12"/>
      <c r="F683" s="5"/>
      <c r="G683" s="5"/>
      <c r="H683" s="5"/>
      <c r="I683" s="5"/>
      <c r="J683" s="5"/>
      <c r="K683" s="68"/>
      <c r="L683" s="5"/>
      <c r="M683" s="68"/>
      <c r="N683" s="5"/>
      <c r="O683" s="69"/>
      <c r="P683" s="12"/>
      <c r="Q683" s="70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4.25" customHeight="1">
      <c r="A684" s="12"/>
      <c r="B684" s="67"/>
      <c r="C684" s="5"/>
      <c r="D684" s="12"/>
      <c r="E684" s="12"/>
      <c r="F684" s="5"/>
      <c r="G684" s="5"/>
      <c r="H684" s="5"/>
      <c r="I684" s="5"/>
      <c r="J684" s="5"/>
      <c r="K684" s="68"/>
      <c r="L684" s="5"/>
      <c r="M684" s="68"/>
      <c r="N684" s="5"/>
      <c r="O684" s="69"/>
      <c r="P684" s="12"/>
      <c r="Q684" s="70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4.25" customHeight="1">
      <c r="A685" s="12"/>
      <c r="B685" s="67"/>
      <c r="C685" s="5"/>
      <c r="D685" s="12"/>
      <c r="E685" s="12"/>
      <c r="F685" s="5"/>
      <c r="G685" s="5"/>
      <c r="H685" s="5"/>
      <c r="I685" s="5"/>
      <c r="J685" s="5"/>
      <c r="K685" s="68"/>
      <c r="L685" s="5"/>
      <c r="M685" s="68"/>
      <c r="N685" s="5"/>
      <c r="O685" s="69"/>
      <c r="P685" s="12"/>
      <c r="Q685" s="70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4.25" customHeight="1">
      <c r="A686" s="12"/>
      <c r="B686" s="67"/>
      <c r="C686" s="5"/>
      <c r="D686" s="12"/>
      <c r="E686" s="12"/>
      <c r="F686" s="5"/>
      <c r="G686" s="5"/>
      <c r="H686" s="5"/>
      <c r="I686" s="5"/>
      <c r="J686" s="5"/>
      <c r="K686" s="68"/>
      <c r="L686" s="5"/>
      <c r="M686" s="68"/>
      <c r="N686" s="5"/>
      <c r="O686" s="69"/>
      <c r="P686" s="12"/>
      <c r="Q686" s="70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4.25" customHeight="1">
      <c r="A687" s="12"/>
      <c r="B687" s="67"/>
      <c r="C687" s="5"/>
      <c r="D687" s="12"/>
      <c r="E687" s="12"/>
      <c r="F687" s="5"/>
      <c r="G687" s="5"/>
      <c r="H687" s="5"/>
      <c r="I687" s="5"/>
      <c r="J687" s="5"/>
      <c r="K687" s="68"/>
      <c r="L687" s="5"/>
      <c r="M687" s="68"/>
      <c r="N687" s="5"/>
      <c r="O687" s="69"/>
      <c r="P687" s="12"/>
      <c r="Q687" s="70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4.25" customHeight="1">
      <c r="A688" s="12"/>
      <c r="B688" s="67"/>
      <c r="C688" s="5"/>
      <c r="D688" s="12"/>
      <c r="E688" s="12"/>
      <c r="F688" s="5"/>
      <c r="G688" s="5"/>
      <c r="H688" s="5"/>
      <c r="I688" s="5"/>
      <c r="J688" s="5"/>
      <c r="K688" s="68"/>
      <c r="L688" s="5"/>
      <c r="M688" s="68"/>
      <c r="N688" s="5"/>
      <c r="O688" s="69"/>
      <c r="P688" s="12"/>
      <c r="Q688" s="70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4.25" customHeight="1">
      <c r="A689" s="12"/>
      <c r="B689" s="67"/>
      <c r="C689" s="5"/>
      <c r="D689" s="12"/>
      <c r="E689" s="12"/>
      <c r="F689" s="5"/>
      <c r="G689" s="5"/>
      <c r="H689" s="5"/>
      <c r="I689" s="5"/>
      <c r="J689" s="5"/>
      <c r="K689" s="68"/>
      <c r="L689" s="5"/>
      <c r="M689" s="68"/>
      <c r="N689" s="5"/>
      <c r="O689" s="69"/>
      <c r="P689" s="12"/>
      <c r="Q689" s="70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4.25" customHeight="1">
      <c r="A690" s="12"/>
      <c r="B690" s="67"/>
      <c r="C690" s="5"/>
      <c r="D690" s="12"/>
      <c r="E690" s="12"/>
      <c r="F690" s="5"/>
      <c r="G690" s="5"/>
      <c r="H690" s="5"/>
      <c r="I690" s="5"/>
      <c r="J690" s="5"/>
      <c r="K690" s="68"/>
      <c r="L690" s="5"/>
      <c r="M690" s="68"/>
      <c r="N690" s="5"/>
      <c r="O690" s="69"/>
      <c r="P690" s="12"/>
      <c r="Q690" s="70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4.25" customHeight="1">
      <c r="A691" s="12"/>
      <c r="B691" s="67"/>
      <c r="C691" s="5"/>
      <c r="D691" s="12"/>
      <c r="E691" s="12"/>
      <c r="F691" s="5"/>
      <c r="G691" s="5"/>
      <c r="H691" s="5"/>
      <c r="I691" s="5"/>
      <c r="J691" s="5"/>
      <c r="K691" s="68"/>
      <c r="L691" s="5"/>
      <c r="M691" s="68"/>
      <c r="N691" s="5"/>
      <c r="O691" s="69"/>
      <c r="P691" s="12"/>
      <c r="Q691" s="70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4.25" customHeight="1">
      <c r="A692" s="12"/>
      <c r="B692" s="67"/>
      <c r="C692" s="5"/>
      <c r="D692" s="12"/>
      <c r="E692" s="12"/>
      <c r="F692" s="5"/>
      <c r="G692" s="5"/>
      <c r="H692" s="5"/>
      <c r="I692" s="5"/>
      <c r="J692" s="5"/>
      <c r="K692" s="68"/>
      <c r="L692" s="5"/>
      <c r="M692" s="68"/>
      <c r="N692" s="5"/>
      <c r="O692" s="69"/>
      <c r="P692" s="12"/>
      <c r="Q692" s="70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4.25" customHeight="1">
      <c r="A693" s="12"/>
      <c r="B693" s="67"/>
      <c r="C693" s="5"/>
      <c r="D693" s="12"/>
      <c r="E693" s="12"/>
      <c r="F693" s="5"/>
      <c r="G693" s="5"/>
      <c r="H693" s="5"/>
      <c r="I693" s="5"/>
      <c r="J693" s="5"/>
      <c r="K693" s="68"/>
      <c r="L693" s="5"/>
      <c r="M693" s="68"/>
      <c r="N693" s="5"/>
      <c r="O693" s="69"/>
      <c r="P693" s="12"/>
      <c r="Q693" s="70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4.25" customHeight="1">
      <c r="A694" s="12"/>
      <c r="B694" s="67"/>
      <c r="C694" s="5"/>
      <c r="D694" s="12"/>
      <c r="E694" s="12"/>
      <c r="F694" s="5"/>
      <c r="G694" s="5"/>
      <c r="H694" s="5"/>
      <c r="I694" s="5"/>
      <c r="J694" s="5"/>
      <c r="K694" s="68"/>
      <c r="L694" s="5"/>
      <c r="M694" s="68"/>
      <c r="N694" s="5"/>
      <c r="O694" s="69"/>
      <c r="P694" s="12"/>
      <c r="Q694" s="70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4.25" customHeight="1">
      <c r="A695" s="12"/>
      <c r="B695" s="67"/>
      <c r="C695" s="5"/>
      <c r="D695" s="12"/>
      <c r="E695" s="12"/>
      <c r="F695" s="5"/>
      <c r="G695" s="5"/>
      <c r="H695" s="5"/>
      <c r="I695" s="5"/>
      <c r="J695" s="5"/>
      <c r="K695" s="68"/>
      <c r="L695" s="5"/>
      <c r="M695" s="68"/>
      <c r="N695" s="5"/>
      <c r="O695" s="69"/>
      <c r="P695" s="12"/>
      <c r="Q695" s="70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4.25" customHeight="1">
      <c r="A696" s="12"/>
      <c r="B696" s="67"/>
      <c r="C696" s="5"/>
      <c r="D696" s="12"/>
      <c r="E696" s="12"/>
      <c r="F696" s="5"/>
      <c r="G696" s="5"/>
      <c r="H696" s="5"/>
      <c r="I696" s="5"/>
      <c r="J696" s="5"/>
      <c r="K696" s="68"/>
      <c r="L696" s="5"/>
      <c r="M696" s="68"/>
      <c r="N696" s="5"/>
      <c r="O696" s="69"/>
      <c r="P696" s="12"/>
      <c r="Q696" s="70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4.25" customHeight="1">
      <c r="A697" s="12"/>
      <c r="B697" s="67"/>
      <c r="C697" s="5"/>
      <c r="D697" s="12"/>
      <c r="E697" s="12"/>
      <c r="F697" s="5"/>
      <c r="G697" s="5"/>
      <c r="H697" s="5"/>
      <c r="I697" s="5"/>
      <c r="J697" s="5"/>
      <c r="K697" s="68"/>
      <c r="L697" s="5"/>
      <c r="M697" s="68"/>
      <c r="N697" s="5"/>
      <c r="O697" s="69"/>
      <c r="P697" s="12"/>
      <c r="Q697" s="70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4.25" customHeight="1">
      <c r="A698" s="12"/>
      <c r="B698" s="67"/>
      <c r="C698" s="5"/>
      <c r="D698" s="12"/>
      <c r="E698" s="12"/>
      <c r="F698" s="5"/>
      <c r="G698" s="5"/>
      <c r="H698" s="5"/>
      <c r="I698" s="5"/>
      <c r="J698" s="5"/>
      <c r="K698" s="68"/>
      <c r="L698" s="5"/>
      <c r="M698" s="68"/>
      <c r="N698" s="5"/>
      <c r="O698" s="69"/>
      <c r="P698" s="12"/>
      <c r="Q698" s="70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4.25" customHeight="1">
      <c r="A699" s="12"/>
      <c r="B699" s="67"/>
      <c r="C699" s="5"/>
      <c r="D699" s="12"/>
      <c r="E699" s="12"/>
      <c r="F699" s="5"/>
      <c r="G699" s="5"/>
      <c r="H699" s="5"/>
      <c r="I699" s="5"/>
      <c r="J699" s="5"/>
      <c r="K699" s="68"/>
      <c r="L699" s="5"/>
      <c r="M699" s="68"/>
      <c r="N699" s="5"/>
      <c r="O699" s="69"/>
      <c r="P699" s="12"/>
      <c r="Q699" s="70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4.25" customHeight="1">
      <c r="A700" s="12"/>
      <c r="B700" s="67"/>
      <c r="C700" s="5"/>
      <c r="D700" s="12"/>
      <c r="E700" s="12"/>
      <c r="F700" s="5"/>
      <c r="G700" s="5"/>
      <c r="H700" s="5"/>
      <c r="I700" s="5"/>
      <c r="J700" s="5"/>
      <c r="K700" s="68"/>
      <c r="L700" s="5"/>
      <c r="M700" s="68"/>
      <c r="N700" s="5"/>
      <c r="O700" s="69"/>
      <c r="P700" s="12"/>
      <c r="Q700" s="70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4.25" customHeight="1">
      <c r="A701" s="12"/>
      <c r="B701" s="67"/>
      <c r="C701" s="5"/>
      <c r="D701" s="12"/>
      <c r="E701" s="12"/>
      <c r="F701" s="5"/>
      <c r="G701" s="5"/>
      <c r="H701" s="5"/>
      <c r="I701" s="5"/>
      <c r="J701" s="5"/>
      <c r="K701" s="68"/>
      <c r="L701" s="5"/>
      <c r="M701" s="68"/>
      <c r="N701" s="5"/>
      <c r="O701" s="69"/>
      <c r="P701" s="12"/>
      <c r="Q701" s="70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4.25" customHeight="1">
      <c r="A702" s="12"/>
      <c r="B702" s="67"/>
      <c r="C702" s="5"/>
      <c r="D702" s="12"/>
      <c r="E702" s="12"/>
      <c r="F702" s="5"/>
      <c r="G702" s="5"/>
      <c r="H702" s="5"/>
      <c r="I702" s="5"/>
      <c r="J702" s="5"/>
      <c r="K702" s="68"/>
      <c r="L702" s="5"/>
      <c r="M702" s="68"/>
      <c r="N702" s="5"/>
      <c r="O702" s="69"/>
      <c r="P702" s="12"/>
      <c r="Q702" s="70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4.25" customHeight="1">
      <c r="A703" s="12"/>
      <c r="B703" s="67"/>
      <c r="C703" s="5"/>
      <c r="D703" s="12"/>
      <c r="E703" s="12"/>
      <c r="F703" s="5"/>
      <c r="G703" s="5"/>
      <c r="H703" s="5"/>
      <c r="I703" s="5"/>
      <c r="J703" s="5"/>
      <c r="K703" s="68"/>
      <c r="L703" s="5"/>
      <c r="M703" s="68"/>
      <c r="N703" s="5"/>
      <c r="O703" s="69"/>
      <c r="P703" s="12"/>
      <c r="Q703" s="70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4.25" customHeight="1">
      <c r="A704" s="12"/>
      <c r="B704" s="67"/>
      <c r="C704" s="5"/>
      <c r="D704" s="12"/>
      <c r="E704" s="12"/>
      <c r="F704" s="5"/>
      <c r="G704" s="5"/>
      <c r="H704" s="5"/>
      <c r="I704" s="5"/>
      <c r="J704" s="5"/>
      <c r="K704" s="68"/>
      <c r="L704" s="5"/>
      <c r="M704" s="68"/>
      <c r="N704" s="5"/>
      <c r="O704" s="69"/>
      <c r="P704" s="12"/>
      <c r="Q704" s="70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4.25" customHeight="1">
      <c r="A705" s="12"/>
      <c r="B705" s="67"/>
      <c r="C705" s="5"/>
      <c r="D705" s="12"/>
      <c r="E705" s="12"/>
      <c r="F705" s="5"/>
      <c r="G705" s="5"/>
      <c r="H705" s="5"/>
      <c r="I705" s="5"/>
      <c r="J705" s="5"/>
      <c r="K705" s="68"/>
      <c r="L705" s="5"/>
      <c r="M705" s="68"/>
      <c r="N705" s="5"/>
      <c r="O705" s="69"/>
      <c r="P705" s="12"/>
      <c r="Q705" s="70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4.25" customHeight="1">
      <c r="A706" s="12"/>
      <c r="B706" s="67"/>
      <c r="C706" s="5"/>
      <c r="D706" s="12"/>
      <c r="E706" s="12"/>
      <c r="F706" s="5"/>
      <c r="G706" s="5"/>
      <c r="H706" s="5"/>
      <c r="I706" s="5"/>
      <c r="J706" s="5"/>
      <c r="K706" s="68"/>
      <c r="L706" s="5"/>
      <c r="M706" s="68"/>
      <c r="N706" s="5"/>
      <c r="O706" s="69"/>
      <c r="P706" s="12"/>
      <c r="Q706" s="70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4.25" customHeight="1">
      <c r="A707" s="12"/>
      <c r="B707" s="67"/>
      <c r="C707" s="5"/>
      <c r="D707" s="12"/>
      <c r="E707" s="12"/>
      <c r="F707" s="5"/>
      <c r="G707" s="5"/>
      <c r="H707" s="5"/>
      <c r="I707" s="5"/>
      <c r="J707" s="5"/>
      <c r="K707" s="68"/>
      <c r="L707" s="5"/>
      <c r="M707" s="68"/>
      <c r="N707" s="5"/>
      <c r="O707" s="69"/>
      <c r="P707" s="12"/>
      <c r="Q707" s="70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4.25" customHeight="1">
      <c r="A708" s="12"/>
      <c r="B708" s="67"/>
      <c r="C708" s="5"/>
      <c r="D708" s="12"/>
      <c r="E708" s="12"/>
      <c r="F708" s="5"/>
      <c r="G708" s="5"/>
      <c r="H708" s="5"/>
      <c r="I708" s="5"/>
      <c r="J708" s="5"/>
      <c r="K708" s="68"/>
      <c r="L708" s="5"/>
      <c r="M708" s="68"/>
      <c r="N708" s="5"/>
      <c r="O708" s="69"/>
      <c r="P708" s="12"/>
      <c r="Q708" s="70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4.25" customHeight="1">
      <c r="A709" s="12"/>
      <c r="B709" s="67"/>
      <c r="C709" s="5"/>
      <c r="D709" s="12"/>
      <c r="E709" s="12"/>
      <c r="F709" s="5"/>
      <c r="G709" s="5"/>
      <c r="H709" s="5"/>
      <c r="I709" s="5"/>
      <c r="J709" s="5"/>
      <c r="K709" s="68"/>
      <c r="L709" s="5"/>
      <c r="M709" s="68"/>
      <c r="N709" s="5"/>
      <c r="O709" s="69"/>
      <c r="P709" s="12"/>
      <c r="Q709" s="70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4.25" customHeight="1">
      <c r="A710" s="12"/>
      <c r="B710" s="67"/>
      <c r="C710" s="5"/>
      <c r="D710" s="12"/>
      <c r="E710" s="12"/>
      <c r="F710" s="5"/>
      <c r="G710" s="5"/>
      <c r="H710" s="5"/>
      <c r="I710" s="5"/>
      <c r="J710" s="5"/>
      <c r="K710" s="68"/>
      <c r="L710" s="5"/>
      <c r="M710" s="68"/>
      <c r="N710" s="5"/>
      <c r="O710" s="69"/>
      <c r="P710" s="12"/>
      <c r="Q710" s="70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4.25" customHeight="1">
      <c r="A711" s="12"/>
      <c r="B711" s="67"/>
      <c r="C711" s="5"/>
      <c r="D711" s="12"/>
      <c r="E711" s="12"/>
      <c r="F711" s="5"/>
      <c r="G711" s="5"/>
      <c r="H711" s="5"/>
      <c r="I711" s="5"/>
      <c r="J711" s="5"/>
      <c r="K711" s="68"/>
      <c r="L711" s="5"/>
      <c r="M711" s="68"/>
      <c r="N711" s="5"/>
      <c r="O711" s="69"/>
      <c r="P711" s="12"/>
      <c r="Q711" s="70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4.25" customHeight="1">
      <c r="A712" s="12"/>
      <c r="B712" s="67"/>
      <c r="C712" s="5"/>
      <c r="D712" s="12"/>
      <c r="E712" s="12"/>
      <c r="F712" s="5"/>
      <c r="G712" s="5"/>
      <c r="H712" s="5"/>
      <c r="I712" s="5"/>
      <c r="J712" s="5"/>
      <c r="K712" s="68"/>
      <c r="L712" s="5"/>
      <c r="M712" s="68"/>
      <c r="N712" s="5"/>
      <c r="O712" s="69"/>
      <c r="P712" s="12"/>
      <c r="Q712" s="70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4.25" customHeight="1">
      <c r="A713" s="12"/>
      <c r="B713" s="67"/>
      <c r="C713" s="5"/>
      <c r="D713" s="12"/>
      <c r="E713" s="12"/>
      <c r="F713" s="5"/>
      <c r="G713" s="5"/>
      <c r="H713" s="5"/>
      <c r="I713" s="5"/>
      <c r="J713" s="5"/>
      <c r="K713" s="68"/>
      <c r="L713" s="5"/>
      <c r="M713" s="68"/>
      <c r="N713" s="5"/>
      <c r="O713" s="69"/>
      <c r="P713" s="12"/>
      <c r="Q713" s="70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4.25" customHeight="1">
      <c r="A714" s="12"/>
      <c r="B714" s="67"/>
      <c r="C714" s="5"/>
      <c r="D714" s="12"/>
      <c r="E714" s="12"/>
      <c r="F714" s="5"/>
      <c r="G714" s="5"/>
      <c r="H714" s="5"/>
      <c r="I714" s="5"/>
      <c r="J714" s="5"/>
      <c r="K714" s="68"/>
      <c r="L714" s="5"/>
      <c r="M714" s="68"/>
      <c r="N714" s="5"/>
      <c r="O714" s="69"/>
      <c r="P714" s="12"/>
      <c r="Q714" s="70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4.25" customHeight="1">
      <c r="A715" s="12"/>
      <c r="B715" s="67"/>
      <c r="C715" s="5"/>
      <c r="D715" s="12"/>
      <c r="E715" s="12"/>
      <c r="F715" s="5"/>
      <c r="G715" s="5"/>
      <c r="H715" s="5"/>
      <c r="I715" s="5"/>
      <c r="J715" s="5"/>
      <c r="K715" s="68"/>
      <c r="L715" s="5"/>
      <c r="M715" s="68"/>
      <c r="N715" s="5"/>
      <c r="O715" s="69"/>
      <c r="P715" s="12"/>
      <c r="Q715" s="70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4.25" customHeight="1">
      <c r="A716" s="12"/>
      <c r="B716" s="67"/>
      <c r="C716" s="5"/>
      <c r="D716" s="12"/>
      <c r="E716" s="12"/>
      <c r="F716" s="5"/>
      <c r="G716" s="5"/>
      <c r="H716" s="5"/>
      <c r="I716" s="5"/>
      <c r="J716" s="5"/>
      <c r="K716" s="68"/>
      <c r="L716" s="5"/>
      <c r="M716" s="68"/>
      <c r="N716" s="5"/>
      <c r="O716" s="69"/>
      <c r="P716" s="12"/>
      <c r="Q716" s="70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4.25" customHeight="1">
      <c r="A717" s="12"/>
      <c r="B717" s="67"/>
      <c r="C717" s="5"/>
      <c r="D717" s="12"/>
      <c r="E717" s="12"/>
      <c r="F717" s="5"/>
      <c r="G717" s="5"/>
      <c r="H717" s="5"/>
      <c r="I717" s="5"/>
      <c r="J717" s="5"/>
      <c r="K717" s="68"/>
      <c r="L717" s="5"/>
      <c r="M717" s="68"/>
      <c r="N717" s="5"/>
      <c r="O717" s="69"/>
      <c r="P717" s="12"/>
      <c r="Q717" s="70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4.25" customHeight="1">
      <c r="A718" s="12"/>
      <c r="B718" s="67"/>
      <c r="C718" s="5"/>
      <c r="D718" s="12"/>
      <c r="E718" s="12"/>
      <c r="F718" s="5"/>
      <c r="G718" s="5"/>
      <c r="H718" s="5"/>
      <c r="I718" s="5"/>
      <c r="J718" s="5"/>
      <c r="K718" s="68"/>
      <c r="L718" s="5"/>
      <c r="M718" s="68"/>
      <c r="N718" s="5"/>
      <c r="O718" s="69"/>
      <c r="P718" s="12"/>
      <c r="Q718" s="70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4.25" customHeight="1">
      <c r="A719" s="12"/>
      <c r="B719" s="67"/>
      <c r="C719" s="5"/>
      <c r="D719" s="12"/>
      <c r="E719" s="12"/>
      <c r="F719" s="5"/>
      <c r="G719" s="5"/>
      <c r="H719" s="5"/>
      <c r="I719" s="5"/>
      <c r="J719" s="5"/>
      <c r="K719" s="68"/>
      <c r="L719" s="5"/>
      <c r="M719" s="68"/>
      <c r="N719" s="5"/>
      <c r="O719" s="69"/>
      <c r="P719" s="12"/>
      <c r="Q719" s="70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4.25" customHeight="1">
      <c r="A720" s="12"/>
      <c r="B720" s="67"/>
      <c r="C720" s="5"/>
      <c r="D720" s="12"/>
      <c r="E720" s="12"/>
      <c r="F720" s="5"/>
      <c r="G720" s="5"/>
      <c r="H720" s="5"/>
      <c r="I720" s="5"/>
      <c r="J720" s="5"/>
      <c r="K720" s="68"/>
      <c r="L720" s="5"/>
      <c r="M720" s="68"/>
      <c r="N720" s="5"/>
      <c r="O720" s="69"/>
      <c r="P720" s="12"/>
      <c r="Q720" s="70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4.25" customHeight="1">
      <c r="A721" s="12"/>
      <c r="B721" s="67"/>
      <c r="C721" s="5"/>
      <c r="D721" s="12"/>
      <c r="E721" s="12"/>
      <c r="F721" s="5"/>
      <c r="G721" s="5"/>
      <c r="H721" s="5"/>
      <c r="I721" s="5"/>
      <c r="J721" s="5"/>
      <c r="K721" s="68"/>
      <c r="L721" s="5"/>
      <c r="M721" s="68"/>
      <c r="N721" s="5"/>
      <c r="O721" s="69"/>
      <c r="P721" s="12"/>
      <c r="Q721" s="70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4.25" customHeight="1">
      <c r="A722" s="12"/>
      <c r="B722" s="67"/>
      <c r="C722" s="5"/>
      <c r="D722" s="12"/>
      <c r="E722" s="12"/>
      <c r="F722" s="5"/>
      <c r="G722" s="5"/>
      <c r="H722" s="5"/>
      <c r="I722" s="5"/>
      <c r="J722" s="5"/>
      <c r="K722" s="68"/>
      <c r="L722" s="5"/>
      <c r="M722" s="68"/>
      <c r="N722" s="5"/>
      <c r="O722" s="69"/>
      <c r="P722" s="12"/>
      <c r="Q722" s="70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4.25" customHeight="1">
      <c r="A723" s="12"/>
      <c r="B723" s="67"/>
      <c r="C723" s="5"/>
      <c r="D723" s="12"/>
      <c r="E723" s="12"/>
      <c r="F723" s="5"/>
      <c r="G723" s="5"/>
      <c r="H723" s="5"/>
      <c r="I723" s="5"/>
      <c r="J723" s="5"/>
      <c r="K723" s="68"/>
      <c r="L723" s="5"/>
      <c r="M723" s="68"/>
      <c r="N723" s="5"/>
      <c r="O723" s="69"/>
      <c r="P723" s="12"/>
      <c r="Q723" s="70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4.25" customHeight="1">
      <c r="A724" s="12"/>
      <c r="B724" s="67"/>
      <c r="C724" s="5"/>
      <c r="D724" s="12"/>
      <c r="E724" s="12"/>
      <c r="F724" s="5"/>
      <c r="G724" s="5"/>
      <c r="H724" s="5"/>
      <c r="I724" s="5"/>
      <c r="J724" s="5"/>
      <c r="K724" s="68"/>
      <c r="L724" s="5"/>
      <c r="M724" s="68"/>
      <c r="N724" s="5"/>
      <c r="O724" s="69"/>
      <c r="P724" s="12"/>
      <c r="Q724" s="70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4.25" customHeight="1">
      <c r="A725" s="12"/>
      <c r="B725" s="67"/>
      <c r="C725" s="5"/>
      <c r="D725" s="12"/>
      <c r="E725" s="12"/>
      <c r="F725" s="5"/>
      <c r="G725" s="5"/>
      <c r="H725" s="5"/>
      <c r="I725" s="5"/>
      <c r="J725" s="5"/>
      <c r="K725" s="68"/>
      <c r="L725" s="5"/>
      <c r="M725" s="68"/>
      <c r="N725" s="5"/>
      <c r="O725" s="69"/>
      <c r="P725" s="12"/>
      <c r="Q725" s="70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4.25" customHeight="1">
      <c r="A726" s="12"/>
      <c r="B726" s="67"/>
      <c r="C726" s="5"/>
      <c r="D726" s="12"/>
      <c r="E726" s="12"/>
      <c r="F726" s="5"/>
      <c r="G726" s="5"/>
      <c r="H726" s="5"/>
      <c r="I726" s="5"/>
      <c r="J726" s="5"/>
      <c r="K726" s="68"/>
      <c r="L726" s="5"/>
      <c r="M726" s="68"/>
      <c r="N726" s="5"/>
      <c r="O726" s="69"/>
      <c r="P726" s="12"/>
      <c r="Q726" s="70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4.25" customHeight="1">
      <c r="A727" s="12"/>
      <c r="B727" s="67"/>
      <c r="C727" s="5"/>
      <c r="D727" s="12"/>
      <c r="E727" s="12"/>
      <c r="F727" s="5"/>
      <c r="G727" s="5"/>
      <c r="H727" s="5"/>
      <c r="I727" s="5"/>
      <c r="J727" s="5"/>
      <c r="K727" s="68"/>
      <c r="L727" s="5"/>
      <c r="M727" s="68"/>
      <c r="N727" s="5"/>
      <c r="O727" s="69"/>
      <c r="P727" s="12"/>
      <c r="Q727" s="70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4.25" customHeight="1">
      <c r="A728" s="12"/>
      <c r="B728" s="67"/>
      <c r="C728" s="5"/>
      <c r="D728" s="12"/>
      <c r="E728" s="12"/>
      <c r="F728" s="5"/>
      <c r="G728" s="5"/>
      <c r="H728" s="5"/>
      <c r="I728" s="5"/>
      <c r="J728" s="5"/>
      <c r="K728" s="68"/>
      <c r="L728" s="5"/>
      <c r="M728" s="68"/>
      <c r="N728" s="5"/>
      <c r="O728" s="69"/>
      <c r="P728" s="12"/>
      <c r="Q728" s="70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4.25" customHeight="1">
      <c r="A729" s="12"/>
      <c r="B729" s="67"/>
      <c r="C729" s="5"/>
      <c r="D729" s="12"/>
      <c r="E729" s="12"/>
      <c r="F729" s="5"/>
      <c r="G729" s="5"/>
      <c r="H729" s="5"/>
      <c r="I729" s="5"/>
      <c r="J729" s="5"/>
      <c r="K729" s="68"/>
      <c r="L729" s="5"/>
      <c r="M729" s="68"/>
      <c r="N729" s="5"/>
      <c r="O729" s="69"/>
      <c r="P729" s="12"/>
      <c r="Q729" s="70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4.25" customHeight="1">
      <c r="A730" s="12"/>
      <c r="B730" s="67"/>
      <c r="C730" s="5"/>
      <c r="D730" s="12"/>
      <c r="E730" s="12"/>
      <c r="F730" s="5"/>
      <c r="G730" s="5"/>
      <c r="H730" s="5"/>
      <c r="I730" s="5"/>
      <c r="J730" s="5"/>
      <c r="K730" s="68"/>
      <c r="L730" s="5"/>
      <c r="M730" s="68"/>
      <c r="N730" s="5"/>
      <c r="O730" s="69"/>
      <c r="P730" s="12"/>
      <c r="Q730" s="70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4.25" customHeight="1">
      <c r="A731" s="12"/>
      <c r="B731" s="67"/>
      <c r="C731" s="5"/>
      <c r="D731" s="12"/>
      <c r="E731" s="12"/>
      <c r="F731" s="5"/>
      <c r="G731" s="5"/>
      <c r="H731" s="5"/>
      <c r="I731" s="5"/>
      <c r="J731" s="5"/>
      <c r="K731" s="68"/>
      <c r="L731" s="5"/>
      <c r="M731" s="68"/>
      <c r="N731" s="5"/>
      <c r="O731" s="69"/>
      <c r="P731" s="12"/>
      <c r="Q731" s="70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4.25" customHeight="1">
      <c r="A732" s="12"/>
      <c r="B732" s="67"/>
      <c r="C732" s="5"/>
      <c r="D732" s="12"/>
      <c r="E732" s="12"/>
      <c r="F732" s="5"/>
      <c r="G732" s="5"/>
      <c r="H732" s="5"/>
      <c r="I732" s="5"/>
      <c r="J732" s="5"/>
      <c r="K732" s="68"/>
      <c r="L732" s="5"/>
      <c r="M732" s="68"/>
      <c r="N732" s="5"/>
      <c r="O732" s="69"/>
      <c r="P732" s="12"/>
      <c r="Q732" s="70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4.25" customHeight="1">
      <c r="A733" s="12"/>
      <c r="B733" s="67"/>
      <c r="C733" s="5"/>
      <c r="D733" s="12"/>
      <c r="E733" s="12"/>
      <c r="F733" s="5"/>
      <c r="G733" s="5"/>
      <c r="H733" s="5"/>
      <c r="I733" s="5"/>
      <c r="J733" s="5"/>
      <c r="K733" s="68"/>
      <c r="L733" s="5"/>
      <c r="M733" s="68"/>
      <c r="N733" s="5"/>
      <c r="O733" s="69"/>
      <c r="P733" s="12"/>
      <c r="Q733" s="70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4.25" customHeight="1">
      <c r="A734" s="12"/>
      <c r="B734" s="67"/>
      <c r="C734" s="5"/>
      <c r="D734" s="12"/>
      <c r="E734" s="12"/>
      <c r="F734" s="5"/>
      <c r="G734" s="5"/>
      <c r="H734" s="5"/>
      <c r="I734" s="5"/>
      <c r="J734" s="5"/>
      <c r="K734" s="68"/>
      <c r="L734" s="5"/>
      <c r="M734" s="68"/>
      <c r="N734" s="5"/>
      <c r="O734" s="69"/>
      <c r="P734" s="12"/>
      <c r="Q734" s="70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4.25" customHeight="1">
      <c r="A735" s="12"/>
      <c r="B735" s="67"/>
      <c r="C735" s="5"/>
      <c r="D735" s="12"/>
      <c r="E735" s="12"/>
      <c r="F735" s="5"/>
      <c r="G735" s="5"/>
      <c r="H735" s="5"/>
      <c r="I735" s="5"/>
      <c r="J735" s="5"/>
      <c r="K735" s="68"/>
      <c r="L735" s="5"/>
      <c r="M735" s="68"/>
      <c r="N735" s="5"/>
      <c r="O735" s="69"/>
      <c r="P735" s="12"/>
      <c r="Q735" s="70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4.25" customHeight="1">
      <c r="A736" s="12"/>
      <c r="B736" s="67"/>
      <c r="C736" s="5"/>
      <c r="D736" s="12"/>
      <c r="E736" s="12"/>
      <c r="F736" s="5"/>
      <c r="G736" s="5"/>
      <c r="H736" s="5"/>
      <c r="I736" s="5"/>
      <c r="J736" s="5"/>
      <c r="K736" s="68"/>
      <c r="L736" s="5"/>
      <c r="M736" s="68"/>
      <c r="N736" s="5"/>
      <c r="O736" s="69"/>
      <c r="P736" s="12"/>
      <c r="Q736" s="70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4.25" customHeight="1">
      <c r="A737" s="12"/>
      <c r="B737" s="67"/>
      <c r="C737" s="5"/>
      <c r="D737" s="12"/>
      <c r="E737" s="12"/>
      <c r="F737" s="5"/>
      <c r="G737" s="5"/>
      <c r="H737" s="5"/>
      <c r="I737" s="5"/>
      <c r="J737" s="5"/>
      <c r="K737" s="68"/>
      <c r="L737" s="5"/>
      <c r="M737" s="68"/>
      <c r="N737" s="5"/>
      <c r="O737" s="69"/>
      <c r="P737" s="12"/>
      <c r="Q737" s="70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4.25" customHeight="1">
      <c r="A738" s="12"/>
      <c r="B738" s="67"/>
      <c r="C738" s="5"/>
      <c r="D738" s="12"/>
      <c r="E738" s="12"/>
      <c r="F738" s="5"/>
      <c r="G738" s="5"/>
      <c r="H738" s="5"/>
      <c r="I738" s="5"/>
      <c r="J738" s="5"/>
      <c r="K738" s="68"/>
      <c r="L738" s="5"/>
      <c r="M738" s="68"/>
      <c r="N738" s="5"/>
      <c r="O738" s="69"/>
      <c r="P738" s="12"/>
      <c r="Q738" s="70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4.25" customHeight="1">
      <c r="A739" s="12"/>
      <c r="B739" s="67"/>
      <c r="C739" s="5"/>
      <c r="D739" s="12"/>
      <c r="E739" s="12"/>
      <c r="F739" s="5"/>
      <c r="G739" s="5"/>
      <c r="H739" s="5"/>
      <c r="I739" s="5"/>
      <c r="J739" s="5"/>
      <c r="K739" s="68"/>
      <c r="L739" s="5"/>
      <c r="M739" s="68"/>
      <c r="N739" s="5"/>
      <c r="O739" s="69"/>
      <c r="P739" s="12"/>
      <c r="Q739" s="70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4.25" customHeight="1">
      <c r="A740" s="12"/>
      <c r="B740" s="67"/>
      <c r="C740" s="5"/>
      <c r="D740" s="12"/>
      <c r="E740" s="12"/>
      <c r="F740" s="5"/>
      <c r="G740" s="5"/>
      <c r="H740" s="5"/>
      <c r="I740" s="5"/>
      <c r="J740" s="5"/>
      <c r="K740" s="68"/>
      <c r="L740" s="5"/>
      <c r="M740" s="68"/>
      <c r="N740" s="5"/>
      <c r="O740" s="69"/>
      <c r="P740" s="12"/>
      <c r="Q740" s="70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4.25" customHeight="1">
      <c r="A741" s="12"/>
      <c r="B741" s="67"/>
      <c r="C741" s="5"/>
      <c r="D741" s="12"/>
      <c r="E741" s="12"/>
      <c r="F741" s="5"/>
      <c r="G741" s="5"/>
      <c r="H741" s="5"/>
      <c r="I741" s="5"/>
      <c r="J741" s="5"/>
      <c r="K741" s="68"/>
      <c r="L741" s="5"/>
      <c r="M741" s="68"/>
      <c r="N741" s="5"/>
      <c r="O741" s="69"/>
      <c r="P741" s="12"/>
      <c r="Q741" s="70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4.25" customHeight="1">
      <c r="A742" s="12"/>
      <c r="B742" s="67"/>
      <c r="C742" s="5"/>
      <c r="D742" s="12"/>
      <c r="E742" s="12"/>
      <c r="F742" s="5"/>
      <c r="G742" s="5"/>
      <c r="H742" s="5"/>
      <c r="I742" s="5"/>
      <c r="J742" s="5"/>
      <c r="K742" s="68"/>
      <c r="L742" s="5"/>
      <c r="M742" s="68"/>
      <c r="N742" s="5"/>
      <c r="O742" s="69"/>
      <c r="P742" s="12"/>
      <c r="Q742" s="70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4.25" customHeight="1">
      <c r="A743" s="12"/>
      <c r="B743" s="67"/>
      <c r="C743" s="5"/>
      <c r="D743" s="12"/>
      <c r="E743" s="12"/>
      <c r="F743" s="5"/>
      <c r="G743" s="5"/>
      <c r="H743" s="5"/>
      <c r="I743" s="5"/>
      <c r="J743" s="5"/>
      <c r="K743" s="68"/>
      <c r="L743" s="5"/>
      <c r="M743" s="68"/>
      <c r="N743" s="5"/>
      <c r="O743" s="69"/>
      <c r="P743" s="12"/>
      <c r="Q743" s="70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4.25" customHeight="1">
      <c r="A744" s="12"/>
      <c r="B744" s="67"/>
      <c r="C744" s="5"/>
      <c r="D744" s="12"/>
      <c r="E744" s="12"/>
      <c r="F744" s="5"/>
      <c r="G744" s="5"/>
      <c r="H744" s="5"/>
      <c r="I744" s="5"/>
      <c r="J744" s="5"/>
      <c r="K744" s="68"/>
      <c r="L744" s="5"/>
      <c r="M744" s="68"/>
      <c r="N744" s="5"/>
      <c r="O744" s="69"/>
      <c r="P744" s="12"/>
      <c r="Q744" s="70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4.25" customHeight="1">
      <c r="A745" s="12"/>
      <c r="B745" s="67"/>
      <c r="C745" s="5"/>
      <c r="D745" s="12"/>
      <c r="E745" s="12"/>
      <c r="F745" s="5"/>
      <c r="G745" s="5"/>
      <c r="H745" s="5"/>
      <c r="I745" s="5"/>
      <c r="J745" s="5"/>
      <c r="K745" s="68"/>
      <c r="L745" s="5"/>
      <c r="M745" s="68"/>
      <c r="N745" s="5"/>
      <c r="O745" s="69"/>
      <c r="P745" s="12"/>
      <c r="Q745" s="70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4.25" customHeight="1">
      <c r="A746" s="12"/>
      <c r="B746" s="67"/>
      <c r="C746" s="5"/>
      <c r="D746" s="12"/>
      <c r="E746" s="12"/>
      <c r="F746" s="5"/>
      <c r="G746" s="5"/>
      <c r="H746" s="5"/>
      <c r="I746" s="5"/>
      <c r="J746" s="5"/>
      <c r="K746" s="68"/>
      <c r="L746" s="5"/>
      <c r="M746" s="68"/>
      <c r="N746" s="5"/>
      <c r="O746" s="69"/>
      <c r="P746" s="12"/>
      <c r="Q746" s="70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4.25" customHeight="1">
      <c r="A747" s="12"/>
      <c r="B747" s="67"/>
      <c r="C747" s="5"/>
      <c r="D747" s="12"/>
      <c r="E747" s="12"/>
      <c r="F747" s="5"/>
      <c r="G747" s="5"/>
      <c r="H747" s="5"/>
      <c r="I747" s="5"/>
      <c r="J747" s="5"/>
      <c r="K747" s="68"/>
      <c r="L747" s="5"/>
      <c r="M747" s="68"/>
      <c r="N747" s="5"/>
      <c r="O747" s="69"/>
      <c r="P747" s="12"/>
      <c r="Q747" s="70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4.25" customHeight="1">
      <c r="A748" s="12"/>
      <c r="B748" s="67"/>
      <c r="C748" s="5"/>
      <c r="D748" s="12"/>
      <c r="E748" s="12"/>
      <c r="F748" s="5"/>
      <c r="G748" s="5"/>
      <c r="H748" s="5"/>
      <c r="I748" s="5"/>
      <c r="J748" s="5"/>
      <c r="K748" s="68"/>
      <c r="L748" s="5"/>
      <c r="M748" s="68"/>
      <c r="N748" s="5"/>
      <c r="O748" s="69"/>
      <c r="P748" s="12"/>
      <c r="Q748" s="70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4.25" customHeight="1">
      <c r="A749" s="12"/>
      <c r="B749" s="67"/>
      <c r="C749" s="5"/>
      <c r="D749" s="12"/>
      <c r="E749" s="12"/>
      <c r="F749" s="5"/>
      <c r="G749" s="5"/>
      <c r="H749" s="5"/>
      <c r="I749" s="5"/>
      <c r="J749" s="5"/>
      <c r="K749" s="68"/>
      <c r="L749" s="5"/>
      <c r="M749" s="68"/>
      <c r="N749" s="5"/>
      <c r="O749" s="69"/>
      <c r="P749" s="12"/>
      <c r="Q749" s="70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4.25" customHeight="1">
      <c r="A750" s="12"/>
      <c r="B750" s="67"/>
      <c r="C750" s="5"/>
      <c r="D750" s="12"/>
      <c r="E750" s="12"/>
      <c r="F750" s="5"/>
      <c r="G750" s="5"/>
      <c r="H750" s="5"/>
      <c r="I750" s="5"/>
      <c r="J750" s="5"/>
      <c r="K750" s="68"/>
      <c r="L750" s="5"/>
      <c r="M750" s="68"/>
      <c r="N750" s="5"/>
      <c r="O750" s="69"/>
      <c r="P750" s="12"/>
      <c r="Q750" s="70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4.25" customHeight="1">
      <c r="A751" s="12"/>
      <c r="B751" s="67"/>
      <c r="C751" s="5"/>
      <c r="D751" s="12"/>
      <c r="E751" s="12"/>
      <c r="F751" s="5"/>
      <c r="G751" s="5"/>
      <c r="H751" s="5"/>
      <c r="I751" s="5"/>
      <c r="J751" s="5"/>
      <c r="K751" s="68"/>
      <c r="L751" s="5"/>
      <c r="M751" s="68"/>
      <c r="N751" s="5"/>
      <c r="O751" s="69"/>
      <c r="P751" s="12"/>
      <c r="Q751" s="70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4.25" customHeight="1">
      <c r="A752" s="12"/>
      <c r="B752" s="67"/>
      <c r="C752" s="5"/>
      <c r="D752" s="12"/>
      <c r="E752" s="12"/>
      <c r="F752" s="5"/>
      <c r="G752" s="5"/>
      <c r="H752" s="5"/>
      <c r="I752" s="5"/>
      <c r="J752" s="5"/>
      <c r="K752" s="68"/>
      <c r="L752" s="5"/>
      <c r="M752" s="68"/>
      <c r="N752" s="5"/>
      <c r="O752" s="69"/>
      <c r="P752" s="12"/>
      <c r="Q752" s="70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4.25" customHeight="1">
      <c r="A753" s="12"/>
      <c r="B753" s="67"/>
      <c r="C753" s="5"/>
      <c r="D753" s="12"/>
      <c r="E753" s="12"/>
      <c r="F753" s="5"/>
      <c r="G753" s="5"/>
      <c r="H753" s="5"/>
      <c r="I753" s="5"/>
      <c r="J753" s="5"/>
      <c r="K753" s="68"/>
      <c r="L753" s="5"/>
      <c r="M753" s="68"/>
      <c r="N753" s="5"/>
      <c r="O753" s="69"/>
      <c r="P753" s="12"/>
      <c r="Q753" s="70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4.25" customHeight="1">
      <c r="A754" s="12"/>
      <c r="B754" s="67"/>
      <c r="C754" s="5"/>
      <c r="D754" s="12"/>
      <c r="E754" s="12"/>
      <c r="F754" s="5"/>
      <c r="G754" s="5"/>
      <c r="H754" s="5"/>
      <c r="I754" s="5"/>
      <c r="J754" s="5"/>
      <c r="K754" s="68"/>
      <c r="L754" s="5"/>
      <c r="M754" s="68"/>
      <c r="N754" s="5"/>
      <c r="O754" s="69"/>
      <c r="P754" s="12"/>
      <c r="Q754" s="70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4.25" customHeight="1">
      <c r="A755" s="12"/>
      <c r="B755" s="67"/>
      <c r="C755" s="5"/>
      <c r="D755" s="12"/>
      <c r="E755" s="12"/>
      <c r="F755" s="5"/>
      <c r="G755" s="5"/>
      <c r="H755" s="5"/>
      <c r="I755" s="5"/>
      <c r="J755" s="5"/>
      <c r="K755" s="68"/>
      <c r="L755" s="5"/>
      <c r="M755" s="68"/>
      <c r="N755" s="5"/>
      <c r="O755" s="69"/>
      <c r="P755" s="12"/>
      <c r="Q755" s="70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4.25" customHeight="1">
      <c r="A756" s="12"/>
      <c r="B756" s="67"/>
      <c r="C756" s="5"/>
      <c r="D756" s="12"/>
      <c r="E756" s="12"/>
      <c r="F756" s="5"/>
      <c r="G756" s="5"/>
      <c r="H756" s="5"/>
      <c r="I756" s="5"/>
      <c r="J756" s="5"/>
      <c r="K756" s="68"/>
      <c r="L756" s="5"/>
      <c r="M756" s="68"/>
      <c r="N756" s="5"/>
      <c r="O756" s="69"/>
      <c r="P756" s="12"/>
      <c r="Q756" s="70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4.25" customHeight="1">
      <c r="A757" s="12"/>
      <c r="B757" s="67"/>
      <c r="C757" s="5"/>
      <c r="D757" s="12"/>
      <c r="E757" s="12"/>
      <c r="F757" s="5"/>
      <c r="G757" s="5"/>
      <c r="H757" s="5"/>
      <c r="I757" s="5"/>
      <c r="J757" s="5"/>
      <c r="K757" s="68"/>
      <c r="L757" s="5"/>
      <c r="M757" s="68"/>
      <c r="N757" s="5"/>
      <c r="O757" s="69"/>
      <c r="P757" s="12"/>
      <c r="Q757" s="70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4.25" customHeight="1">
      <c r="A758" s="12"/>
      <c r="B758" s="67"/>
      <c r="C758" s="5"/>
      <c r="D758" s="12"/>
      <c r="E758" s="12"/>
      <c r="F758" s="5"/>
      <c r="G758" s="5"/>
      <c r="H758" s="5"/>
      <c r="I758" s="5"/>
      <c r="J758" s="5"/>
      <c r="K758" s="68"/>
      <c r="L758" s="5"/>
      <c r="M758" s="68"/>
      <c r="N758" s="5"/>
      <c r="O758" s="69"/>
      <c r="P758" s="12"/>
      <c r="Q758" s="70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4.25" customHeight="1">
      <c r="A759" s="12"/>
      <c r="B759" s="67"/>
      <c r="C759" s="5"/>
      <c r="D759" s="12"/>
      <c r="E759" s="12"/>
      <c r="F759" s="5"/>
      <c r="G759" s="5"/>
      <c r="H759" s="5"/>
      <c r="I759" s="5"/>
      <c r="J759" s="5"/>
      <c r="K759" s="68"/>
      <c r="L759" s="5"/>
      <c r="M759" s="68"/>
      <c r="N759" s="5"/>
      <c r="O759" s="69"/>
      <c r="P759" s="12"/>
      <c r="Q759" s="70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4.25" customHeight="1">
      <c r="A760" s="12"/>
      <c r="B760" s="67"/>
      <c r="C760" s="5"/>
      <c r="D760" s="12"/>
      <c r="E760" s="12"/>
      <c r="F760" s="5"/>
      <c r="G760" s="5"/>
      <c r="H760" s="5"/>
      <c r="I760" s="5"/>
      <c r="J760" s="5"/>
      <c r="K760" s="68"/>
      <c r="L760" s="5"/>
      <c r="M760" s="68"/>
      <c r="N760" s="5"/>
      <c r="O760" s="69"/>
      <c r="P760" s="12"/>
      <c r="Q760" s="70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4.25" customHeight="1">
      <c r="A761" s="12"/>
      <c r="B761" s="67"/>
      <c r="C761" s="5"/>
      <c r="D761" s="12"/>
      <c r="E761" s="12"/>
      <c r="F761" s="5"/>
      <c r="G761" s="5"/>
      <c r="H761" s="5"/>
      <c r="I761" s="5"/>
      <c r="J761" s="5"/>
      <c r="K761" s="68"/>
      <c r="L761" s="5"/>
      <c r="M761" s="68"/>
      <c r="N761" s="5"/>
      <c r="O761" s="69"/>
      <c r="P761" s="12"/>
      <c r="Q761" s="70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4.25" customHeight="1">
      <c r="A762" s="12"/>
      <c r="B762" s="67"/>
      <c r="C762" s="5"/>
      <c r="D762" s="12"/>
      <c r="E762" s="12"/>
      <c r="F762" s="5"/>
      <c r="G762" s="5"/>
      <c r="H762" s="5"/>
      <c r="I762" s="5"/>
      <c r="J762" s="5"/>
      <c r="K762" s="68"/>
      <c r="L762" s="5"/>
      <c r="M762" s="68"/>
      <c r="N762" s="5"/>
      <c r="O762" s="69"/>
      <c r="P762" s="12"/>
      <c r="Q762" s="70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4.25" customHeight="1">
      <c r="A763" s="12"/>
      <c r="B763" s="67"/>
      <c r="C763" s="5"/>
      <c r="D763" s="12"/>
      <c r="E763" s="12"/>
      <c r="F763" s="5"/>
      <c r="G763" s="5"/>
      <c r="H763" s="5"/>
      <c r="I763" s="5"/>
      <c r="J763" s="5"/>
      <c r="K763" s="68"/>
      <c r="L763" s="5"/>
      <c r="M763" s="68"/>
      <c r="N763" s="5"/>
      <c r="O763" s="69"/>
      <c r="P763" s="12"/>
      <c r="Q763" s="70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4.25" customHeight="1">
      <c r="A764" s="12"/>
      <c r="B764" s="67"/>
      <c r="C764" s="5"/>
      <c r="D764" s="12"/>
      <c r="E764" s="12"/>
      <c r="F764" s="5"/>
      <c r="G764" s="5"/>
      <c r="H764" s="5"/>
      <c r="I764" s="5"/>
      <c r="J764" s="5"/>
      <c r="K764" s="68"/>
      <c r="L764" s="5"/>
      <c r="M764" s="68"/>
      <c r="N764" s="5"/>
      <c r="O764" s="69"/>
      <c r="P764" s="12"/>
      <c r="Q764" s="70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4.25" customHeight="1">
      <c r="A765" s="12"/>
      <c r="B765" s="67"/>
      <c r="C765" s="5"/>
      <c r="D765" s="12"/>
      <c r="E765" s="12"/>
      <c r="F765" s="5"/>
      <c r="G765" s="5"/>
      <c r="H765" s="5"/>
      <c r="I765" s="5"/>
      <c r="J765" s="5"/>
      <c r="K765" s="68"/>
      <c r="L765" s="5"/>
      <c r="M765" s="68"/>
      <c r="N765" s="5"/>
      <c r="O765" s="69"/>
      <c r="P765" s="12"/>
      <c r="Q765" s="70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4.25" customHeight="1">
      <c r="A766" s="12"/>
      <c r="B766" s="67"/>
      <c r="C766" s="5"/>
      <c r="D766" s="12"/>
      <c r="E766" s="12"/>
      <c r="F766" s="5"/>
      <c r="G766" s="5"/>
      <c r="H766" s="5"/>
      <c r="I766" s="5"/>
      <c r="J766" s="5"/>
      <c r="K766" s="68"/>
      <c r="L766" s="5"/>
      <c r="M766" s="68"/>
      <c r="N766" s="5"/>
      <c r="O766" s="69"/>
      <c r="P766" s="12"/>
      <c r="Q766" s="70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4.25" customHeight="1">
      <c r="A767" s="12"/>
      <c r="B767" s="67"/>
      <c r="C767" s="5"/>
      <c r="D767" s="12"/>
      <c r="E767" s="12"/>
      <c r="F767" s="5"/>
      <c r="G767" s="5"/>
      <c r="H767" s="5"/>
      <c r="I767" s="5"/>
      <c r="J767" s="5"/>
      <c r="K767" s="68"/>
      <c r="L767" s="5"/>
      <c r="M767" s="68"/>
      <c r="N767" s="5"/>
      <c r="O767" s="69"/>
      <c r="P767" s="12"/>
      <c r="Q767" s="70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4.25" customHeight="1">
      <c r="A768" s="12"/>
      <c r="B768" s="67"/>
      <c r="C768" s="5"/>
      <c r="D768" s="12"/>
      <c r="E768" s="12"/>
      <c r="F768" s="5"/>
      <c r="G768" s="5"/>
      <c r="H768" s="5"/>
      <c r="I768" s="5"/>
      <c r="J768" s="5"/>
      <c r="K768" s="68"/>
      <c r="L768" s="5"/>
      <c r="M768" s="68"/>
      <c r="N768" s="5"/>
      <c r="O768" s="69"/>
      <c r="P768" s="12"/>
      <c r="Q768" s="70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4.25" customHeight="1">
      <c r="A769" s="12"/>
      <c r="B769" s="67"/>
      <c r="C769" s="5"/>
      <c r="D769" s="12"/>
      <c r="E769" s="12"/>
      <c r="F769" s="5"/>
      <c r="G769" s="5"/>
      <c r="H769" s="5"/>
      <c r="I769" s="5"/>
      <c r="J769" s="5"/>
      <c r="K769" s="68"/>
      <c r="L769" s="5"/>
      <c r="M769" s="68"/>
      <c r="N769" s="5"/>
      <c r="O769" s="69"/>
      <c r="P769" s="12"/>
      <c r="Q769" s="70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4.25" customHeight="1">
      <c r="A770" s="12"/>
      <c r="B770" s="67"/>
      <c r="C770" s="5"/>
      <c r="D770" s="12"/>
      <c r="E770" s="12"/>
      <c r="F770" s="5"/>
      <c r="G770" s="5"/>
      <c r="H770" s="5"/>
      <c r="I770" s="5"/>
      <c r="J770" s="5"/>
      <c r="K770" s="68"/>
      <c r="L770" s="5"/>
      <c r="M770" s="68"/>
      <c r="N770" s="5"/>
      <c r="O770" s="69"/>
      <c r="P770" s="12"/>
      <c r="Q770" s="70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4.25" customHeight="1">
      <c r="A771" s="12"/>
      <c r="B771" s="67"/>
      <c r="C771" s="5"/>
      <c r="D771" s="12"/>
      <c r="E771" s="12"/>
      <c r="F771" s="5"/>
      <c r="G771" s="5"/>
      <c r="H771" s="5"/>
      <c r="I771" s="5"/>
      <c r="J771" s="5"/>
      <c r="K771" s="68"/>
      <c r="L771" s="5"/>
      <c r="M771" s="68"/>
      <c r="N771" s="5"/>
      <c r="O771" s="69"/>
      <c r="P771" s="12"/>
      <c r="Q771" s="70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4.25" customHeight="1">
      <c r="A772" s="12"/>
      <c r="B772" s="67"/>
      <c r="C772" s="5"/>
      <c r="D772" s="12"/>
      <c r="E772" s="12"/>
      <c r="F772" s="5"/>
      <c r="G772" s="5"/>
      <c r="H772" s="5"/>
      <c r="I772" s="5"/>
      <c r="J772" s="5"/>
      <c r="K772" s="68"/>
      <c r="L772" s="5"/>
      <c r="M772" s="68"/>
      <c r="N772" s="5"/>
      <c r="O772" s="69"/>
      <c r="P772" s="12"/>
      <c r="Q772" s="70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4.25" customHeight="1">
      <c r="A773" s="12"/>
      <c r="B773" s="67"/>
      <c r="C773" s="5"/>
      <c r="D773" s="12"/>
      <c r="E773" s="12"/>
      <c r="F773" s="5"/>
      <c r="G773" s="5"/>
      <c r="H773" s="5"/>
      <c r="I773" s="5"/>
      <c r="J773" s="5"/>
      <c r="K773" s="68"/>
      <c r="L773" s="5"/>
      <c r="M773" s="68"/>
      <c r="N773" s="5"/>
      <c r="O773" s="69"/>
      <c r="P773" s="12"/>
      <c r="Q773" s="70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4.25" customHeight="1">
      <c r="A774" s="12"/>
      <c r="B774" s="67"/>
      <c r="C774" s="5"/>
      <c r="D774" s="12"/>
      <c r="E774" s="12"/>
      <c r="F774" s="5"/>
      <c r="G774" s="5"/>
      <c r="H774" s="5"/>
      <c r="I774" s="5"/>
      <c r="J774" s="5"/>
      <c r="K774" s="68"/>
      <c r="L774" s="5"/>
      <c r="M774" s="68"/>
      <c r="N774" s="5"/>
      <c r="O774" s="69"/>
      <c r="P774" s="12"/>
      <c r="Q774" s="70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4.25" customHeight="1">
      <c r="A775" s="12"/>
      <c r="B775" s="67"/>
      <c r="C775" s="5"/>
      <c r="D775" s="12"/>
      <c r="E775" s="12"/>
      <c r="F775" s="5"/>
      <c r="G775" s="5"/>
      <c r="H775" s="5"/>
      <c r="I775" s="5"/>
      <c r="J775" s="5"/>
      <c r="K775" s="68"/>
      <c r="L775" s="5"/>
      <c r="M775" s="68"/>
      <c r="N775" s="5"/>
      <c r="O775" s="69"/>
      <c r="P775" s="12"/>
      <c r="Q775" s="70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4.25" customHeight="1">
      <c r="A776" s="12"/>
      <c r="B776" s="67"/>
      <c r="C776" s="5"/>
      <c r="D776" s="12"/>
      <c r="E776" s="12"/>
      <c r="F776" s="5"/>
      <c r="G776" s="5"/>
      <c r="H776" s="5"/>
      <c r="I776" s="5"/>
      <c r="J776" s="5"/>
      <c r="K776" s="68"/>
      <c r="L776" s="5"/>
      <c r="M776" s="68"/>
      <c r="N776" s="5"/>
      <c r="O776" s="69"/>
      <c r="P776" s="12"/>
      <c r="Q776" s="70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4.25" customHeight="1">
      <c r="A777" s="12"/>
      <c r="B777" s="67"/>
      <c r="C777" s="5"/>
      <c r="D777" s="12"/>
      <c r="E777" s="12"/>
      <c r="F777" s="5"/>
      <c r="G777" s="5"/>
      <c r="H777" s="5"/>
      <c r="I777" s="5"/>
      <c r="J777" s="5"/>
      <c r="K777" s="68"/>
      <c r="L777" s="5"/>
      <c r="M777" s="68"/>
      <c r="N777" s="5"/>
      <c r="O777" s="69"/>
      <c r="P777" s="12"/>
      <c r="Q777" s="70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4.25" customHeight="1">
      <c r="A778" s="12"/>
      <c r="B778" s="67"/>
      <c r="C778" s="5"/>
      <c r="D778" s="12"/>
      <c r="E778" s="12"/>
      <c r="F778" s="5"/>
      <c r="G778" s="5"/>
      <c r="H778" s="5"/>
      <c r="I778" s="5"/>
      <c r="J778" s="5"/>
      <c r="K778" s="68"/>
      <c r="L778" s="5"/>
      <c r="M778" s="68"/>
      <c r="N778" s="5"/>
      <c r="O778" s="69"/>
      <c r="P778" s="12"/>
      <c r="Q778" s="70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4.25" customHeight="1">
      <c r="A779" s="12"/>
      <c r="B779" s="67"/>
      <c r="C779" s="5"/>
      <c r="D779" s="12"/>
      <c r="E779" s="12"/>
      <c r="F779" s="5"/>
      <c r="G779" s="5"/>
      <c r="H779" s="5"/>
      <c r="I779" s="5"/>
      <c r="J779" s="5"/>
      <c r="K779" s="68"/>
      <c r="L779" s="5"/>
      <c r="M779" s="68"/>
      <c r="N779" s="5"/>
      <c r="O779" s="69"/>
      <c r="P779" s="12"/>
      <c r="Q779" s="70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4.25" customHeight="1">
      <c r="A780" s="12"/>
      <c r="B780" s="67"/>
      <c r="C780" s="5"/>
      <c r="D780" s="12"/>
      <c r="E780" s="12"/>
      <c r="F780" s="5"/>
      <c r="G780" s="5"/>
      <c r="H780" s="5"/>
      <c r="I780" s="5"/>
      <c r="J780" s="5"/>
      <c r="K780" s="68"/>
      <c r="L780" s="5"/>
      <c r="M780" s="68"/>
      <c r="N780" s="5"/>
      <c r="O780" s="69"/>
      <c r="P780" s="12"/>
      <c r="Q780" s="70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4.25" customHeight="1">
      <c r="A781" s="12"/>
      <c r="B781" s="67"/>
      <c r="C781" s="5"/>
      <c r="D781" s="12"/>
      <c r="E781" s="12"/>
      <c r="F781" s="5"/>
      <c r="G781" s="5"/>
      <c r="H781" s="5"/>
      <c r="I781" s="5"/>
      <c r="J781" s="5"/>
      <c r="K781" s="68"/>
      <c r="L781" s="5"/>
      <c r="M781" s="68"/>
      <c r="N781" s="5"/>
      <c r="O781" s="69"/>
      <c r="P781" s="12"/>
      <c r="Q781" s="70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4.25" customHeight="1">
      <c r="A782" s="12"/>
      <c r="B782" s="67"/>
      <c r="C782" s="5"/>
      <c r="D782" s="12"/>
      <c r="E782" s="12"/>
      <c r="F782" s="5"/>
      <c r="G782" s="5"/>
      <c r="H782" s="5"/>
      <c r="I782" s="5"/>
      <c r="J782" s="5"/>
      <c r="K782" s="68"/>
      <c r="L782" s="5"/>
      <c r="M782" s="68"/>
      <c r="N782" s="5"/>
      <c r="O782" s="69"/>
      <c r="P782" s="12"/>
      <c r="Q782" s="70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4.25" customHeight="1">
      <c r="A783" s="12"/>
      <c r="B783" s="67"/>
      <c r="C783" s="5"/>
      <c r="D783" s="12"/>
      <c r="E783" s="12"/>
      <c r="F783" s="5"/>
      <c r="G783" s="5"/>
      <c r="H783" s="5"/>
      <c r="I783" s="5"/>
      <c r="J783" s="5"/>
      <c r="K783" s="68"/>
      <c r="L783" s="5"/>
      <c r="M783" s="68"/>
      <c r="N783" s="5"/>
      <c r="O783" s="69"/>
      <c r="P783" s="12"/>
      <c r="Q783" s="70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4.25" customHeight="1">
      <c r="A784" s="12"/>
      <c r="B784" s="67"/>
      <c r="C784" s="5"/>
      <c r="D784" s="12"/>
      <c r="E784" s="12"/>
      <c r="F784" s="5"/>
      <c r="G784" s="5"/>
      <c r="H784" s="5"/>
      <c r="I784" s="5"/>
      <c r="J784" s="5"/>
      <c r="K784" s="68"/>
      <c r="L784" s="5"/>
      <c r="M784" s="68"/>
      <c r="N784" s="5"/>
      <c r="O784" s="69"/>
      <c r="P784" s="12"/>
      <c r="Q784" s="70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4.25" customHeight="1">
      <c r="A785" s="12"/>
      <c r="B785" s="67"/>
      <c r="C785" s="5"/>
      <c r="D785" s="12"/>
      <c r="E785" s="12"/>
      <c r="F785" s="5"/>
      <c r="G785" s="5"/>
      <c r="H785" s="5"/>
      <c r="I785" s="5"/>
      <c r="J785" s="5"/>
      <c r="K785" s="68"/>
      <c r="L785" s="5"/>
      <c r="M785" s="68"/>
      <c r="N785" s="5"/>
      <c r="O785" s="69"/>
      <c r="P785" s="12"/>
      <c r="Q785" s="70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4.25" customHeight="1">
      <c r="A786" s="12"/>
      <c r="B786" s="67"/>
      <c r="C786" s="5"/>
      <c r="D786" s="12"/>
      <c r="E786" s="12"/>
      <c r="F786" s="5"/>
      <c r="G786" s="5"/>
      <c r="H786" s="5"/>
      <c r="I786" s="5"/>
      <c r="J786" s="5"/>
      <c r="K786" s="68"/>
      <c r="L786" s="5"/>
      <c r="M786" s="68"/>
      <c r="N786" s="5"/>
      <c r="O786" s="69"/>
      <c r="P786" s="12"/>
      <c r="Q786" s="70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4.25" customHeight="1">
      <c r="A787" s="12"/>
      <c r="B787" s="67"/>
      <c r="C787" s="5"/>
      <c r="D787" s="12"/>
      <c r="E787" s="12"/>
      <c r="F787" s="5"/>
      <c r="G787" s="5"/>
      <c r="H787" s="5"/>
      <c r="I787" s="5"/>
      <c r="J787" s="5"/>
      <c r="K787" s="68"/>
      <c r="L787" s="5"/>
      <c r="M787" s="68"/>
      <c r="N787" s="5"/>
      <c r="O787" s="69"/>
      <c r="P787" s="12"/>
      <c r="Q787" s="70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4.25" customHeight="1">
      <c r="A788" s="12"/>
      <c r="B788" s="67"/>
      <c r="C788" s="5"/>
      <c r="D788" s="12"/>
      <c r="E788" s="12"/>
      <c r="F788" s="5"/>
      <c r="G788" s="5"/>
      <c r="H788" s="5"/>
      <c r="I788" s="5"/>
      <c r="J788" s="5"/>
      <c r="K788" s="68"/>
      <c r="L788" s="5"/>
      <c r="M788" s="68"/>
      <c r="N788" s="5"/>
      <c r="O788" s="69"/>
      <c r="P788" s="12"/>
      <c r="Q788" s="70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4.25" customHeight="1">
      <c r="A789" s="12"/>
      <c r="B789" s="67"/>
      <c r="C789" s="5"/>
      <c r="D789" s="12"/>
      <c r="E789" s="12"/>
      <c r="F789" s="5"/>
      <c r="G789" s="5"/>
      <c r="H789" s="5"/>
      <c r="I789" s="5"/>
      <c r="J789" s="5"/>
      <c r="K789" s="68"/>
      <c r="L789" s="5"/>
      <c r="M789" s="68"/>
      <c r="N789" s="5"/>
      <c r="O789" s="69"/>
      <c r="P789" s="12"/>
      <c r="Q789" s="70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4.25" customHeight="1">
      <c r="A790" s="12"/>
      <c r="B790" s="67"/>
      <c r="C790" s="5"/>
      <c r="D790" s="12"/>
      <c r="E790" s="12"/>
      <c r="F790" s="5"/>
      <c r="G790" s="5"/>
      <c r="H790" s="5"/>
      <c r="I790" s="5"/>
      <c r="J790" s="5"/>
      <c r="K790" s="68"/>
      <c r="L790" s="5"/>
      <c r="M790" s="68"/>
      <c r="N790" s="5"/>
      <c r="O790" s="69"/>
      <c r="P790" s="12"/>
      <c r="Q790" s="70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4.25" customHeight="1">
      <c r="A791" s="12"/>
      <c r="B791" s="67"/>
      <c r="C791" s="5"/>
      <c r="D791" s="12"/>
      <c r="E791" s="12"/>
      <c r="F791" s="5"/>
      <c r="G791" s="5"/>
      <c r="H791" s="5"/>
      <c r="I791" s="5"/>
      <c r="J791" s="5"/>
      <c r="K791" s="68"/>
      <c r="L791" s="5"/>
      <c r="M791" s="68"/>
      <c r="N791" s="5"/>
      <c r="O791" s="69"/>
      <c r="P791" s="12"/>
      <c r="Q791" s="70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4.25" customHeight="1">
      <c r="A792" s="12"/>
      <c r="B792" s="67"/>
      <c r="C792" s="5"/>
      <c r="D792" s="12"/>
      <c r="E792" s="12"/>
      <c r="F792" s="5"/>
      <c r="G792" s="5"/>
      <c r="H792" s="5"/>
      <c r="I792" s="5"/>
      <c r="J792" s="5"/>
      <c r="K792" s="68"/>
      <c r="L792" s="5"/>
      <c r="M792" s="68"/>
      <c r="N792" s="5"/>
      <c r="O792" s="69"/>
      <c r="P792" s="12"/>
      <c r="Q792" s="70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4.25" customHeight="1">
      <c r="A793" s="12"/>
      <c r="B793" s="67"/>
      <c r="C793" s="5"/>
      <c r="D793" s="12"/>
      <c r="E793" s="12"/>
      <c r="F793" s="5"/>
      <c r="G793" s="5"/>
      <c r="H793" s="5"/>
      <c r="I793" s="5"/>
      <c r="J793" s="5"/>
      <c r="K793" s="68"/>
      <c r="L793" s="5"/>
      <c r="M793" s="68"/>
      <c r="N793" s="5"/>
      <c r="O793" s="69"/>
      <c r="P793" s="12"/>
      <c r="Q793" s="70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4.25" customHeight="1">
      <c r="A794" s="12"/>
      <c r="B794" s="67"/>
      <c r="C794" s="5"/>
      <c r="D794" s="12"/>
      <c r="E794" s="12"/>
      <c r="F794" s="5"/>
      <c r="G794" s="5"/>
      <c r="H794" s="5"/>
      <c r="I794" s="5"/>
      <c r="J794" s="5"/>
      <c r="K794" s="68"/>
      <c r="L794" s="5"/>
      <c r="M794" s="68"/>
      <c r="N794" s="5"/>
      <c r="O794" s="69"/>
      <c r="P794" s="12"/>
      <c r="Q794" s="70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4.25" customHeight="1">
      <c r="A795" s="12"/>
      <c r="B795" s="67"/>
      <c r="C795" s="5"/>
      <c r="D795" s="12"/>
      <c r="E795" s="12"/>
      <c r="F795" s="5"/>
      <c r="G795" s="5"/>
      <c r="H795" s="5"/>
      <c r="I795" s="5"/>
      <c r="J795" s="5"/>
      <c r="K795" s="68"/>
      <c r="L795" s="5"/>
      <c r="M795" s="68"/>
      <c r="N795" s="5"/>
      <c r="O795" s="69"/>
      <c r="P795" s="12"/>
      <c r="Q795" s="70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4.25" customHeight="1">
      <c r="A796" s="12"/>
      <c r="B796" s="67"/>
      <c r="C796" s="5"/>
      <c r="D796" s="12"/>
      <c r="E796" s="12"/>
      <c r="F796" s="5"/>
      <c r="G796" s="5"/>
      <c r="H796" s="5"/>
      <c r="I796" s="5"/>
      <c r="J796" s="5"/>
      <c r="K796" s="68"/>
      <c r="L796" s="5"/>
      <c r="M796" s="68"/>
      <c r="N796" s="5"/>
      <c r="O796" s="69"/>
      <c r="P796" s="12"/>
      <c r="Q796" s="70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4.25" customHeight="1">
      <c r="A797" s="12"/>
      <c r="B797" s="67"/>
      <c r="C797" s="5"/>
      <c r="D797" s="12"/>
      <c r="E797" s="12"/>
      <c r="F797" s="5"/>
      <c r="G797" s="5"/>
      <c r="H797" s="5"/>
      <c r="I797" s="5"/>
      <c r="J797" s="5"/>
      <c r="K797" s="68"/>
      <c r="L797" s="5"/>
      <c r="M797" s="68"/>
      <c r="N797" s="5"/>
      <c r="O797" s="69"/>
      <c r="P797" s="12"/>
      <c r="Q797" s="70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4.25" customHeight="1">
      <c r="A798" s="12"/>
      <c r="B798" s="67"/>
      <c r="C798" s="5"/>
      <c r="D798" s="12"/>
      <c r="E798" s="12"/>
      <c r="F798" s="5"/>
      <c r="G798" s="5"/>
      <c r="H798" s="5"/>
      <c r="I798" s="5"/>
      <c r="J798" s="5"/>
      <c r="K798" s="68"/>
      <c r="L798" s="5"/>
      <c r="M798" s="68"/>
      <c r="N798" s="5"/>
      <c r="O798" s="69"/>
      <c r="P798" s="12"/>
      <c r="Q798" s="70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4.25" customHeight="1">
      <c r="A799" s="12"/>
      <c r="B799" s="67"/>
      <c r="C799" s="5"/>
      <c r="D799" s="12"/>
      <c r="E799" s="12"/>
      <c r="F799" s="5"/>
      <c r="G799" s="5"/>
      <c r="H799" s="5"/>
      <c r="I799" s="5"/>
      <c r="J799" s="5"/>
      <c r="K799" s="68"/>
      <c r="L799" s="5"/>
      <c r="M799" s="68"/>
      <c r="N799" s="5"/>
      <c r="O799" s="69"/>
      <c r="P799" s="12"/>
      <c r="Q799" s="70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4.25" customHeight="1">
      <c r="A800" s="12"/>
      <c r="B800" s="67"/>
      <c r="C800" s="5"/>
      <c r="D800" s="12"/>
      <c r="E800" s="12"/>
      <c r="F800" s="5"/>
      <c r="G800" s="5"/>
      <c r="H800" s="5"/>
      <c r="I800" s="5"/>
      <c r="J800" s="5"/>
      <c r="K800" s="68"/>
      <c r="L800" s="5"/>
      <c r="M800" s="68"/>
      <c r="N800" s="5"/>
      <c r="O800" s="69"/>
      <c r="P800" s="12"/>
      <c r="Q800" s="70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4.25" customHeight="1">
      <c r="A801" s="12"/>
      <c r="B801" s="67"/>
      <c r="C801" s="5"/>
      <c r="D801" s="12"/>
      <c r="E801" s="12"/>
      <c r="F801" s="5"/>
      <c r="G801" s="5"/>
      <c r="H801" s="5"/>
      <c r="I801" s="5"/>
      <c r="J801" s="5"/>
      <c r="K801" s="68"/>
      <c r="L801" s="5"/>
      <c r="M801" s="68"/>
      <c r="N801" s="5"/>
      <c r="O801" s="69"/>
      <c r="P801" s="12"/>
      <c r="Q801" s="70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4.25" customHeight="1">
      <c r="A802" s="12"/>
      <c r="B802" s="67"/>
      <c r="C802" s="5"/>
      <c r="D802" s="12"/>
      <c r="E802" s="12"/>
      <c r="F802" s="5"/>
      <c r="G802" s="5"/>
      <c r="H802" s="5"/>
      <c r="I802" s="5"/>
      <c r="J802" s="5"/>
      <c r="K802" s="68"/>
      <c r="L802" s="5"/>
      <c r="M802" s="68"/>
      <c r="N802" s="5"/>
      <c r="O802" s="69"/>
      <c r="P802" s="12"/>
      <c r="Q802" s="70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4.25" customHeight="1">
      <c r="A803" s="12"/>
      <c r="B803" s="67"/>
      <c r="C803" s="5"/>
      <c r="D803" s="12"/>
      <c r="E803" s="12"/>
      <c r="F803" s="5"/>
      <c r="G803" s="5"/>
      <c r="H803" s="5"/>
      <c r="I803" s="5"/>
      <c r="J803" s="5"/>
      <c r="K803" s="68"/>
      <c r="L803" s="5"/>
      <c r="M803" s="68"/>
      <c r="N803" s="5"/>
      <c r="O803" s="69"/>
      <c r="P803" s="12"/>
      <c r="Q803" s="70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4.25" customHeight="1">
      <c r="A804" s="12"/>
      <c r="B804" s="67"/>
      <c r="C804" s="5"/>
      <c r="D804" s="12"/>
      <c r="E804" s="12"/>
      <c r="F804" s="5"/>
      <c r="G804" s="5"/>
      <c r="H804" s="5"/>
      <c r="I804" s="5"/>
      <c r="J804" s="5"/>
      <c r="K804" s="68"/>
      <c r="L804" s="5"/>
      <c r="M804" s="68"/>
      <c r="N804" s="5"/>
      <c r="O804" s="69"/>
      <c r="P804" s="12"/>
      <c r="Q804" s="70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4.25" customHeight="1">
      <c r="A805" s="12"/>
      <c r="B805" s="67"/>
      <c r="C805" s="5"/>
      <c r="D805" s="12"/>
      <c r="E805" s="12"/>
      <c r="F805" s="5"/>
      <c r="G805" s="5"/>
      <c r="H805" s="5"/>
      <c r="I805" s="5"/>
      <c r="J805" s="5"/>
      <c r="K805" s="68"/>
      <c r="L805" s="5"/>
      <c r="M805" s="68"/>
      <c r="N805" s="5"/>
      <c r="O805" s="69"/>
      <c r="P805" s="12"/>
      <c r="Q805" s="70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4.25" customHeight="1">
      <c r="A806" s="12"/>
      <c r="B806" s="67"/>
      <c r="C806" s="5"/>
      <c r="D806" s="12"/>
      <c r="E806" s="12"/>
      <c r="F806" s="5"/>
      <c r="G806" s="5"/>
      <c r="H806" s="5"/>
      <c r="I806" s="5"/>
      <c r="J806" s="5"/>
      <c r="K806" s="68"/>
      <c r="L806" s="5"/>
      <c r="M806" s="68"/>
      <c r="N806" s="5"/>
      <c r="O806" s="69"/>
      <c r="P806" s="12"/>
      <c r="Q806" s="70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4.25" customHeight="1">
      <c r="A807" s="12"/>
      <c r="B807" s="67"/>
      <c r="C807" s="5"/>
      <c r="D807" s="12"/>
      <c r="E807" s="12"/>
      <c r="F807" s="5"/>
      <c r="G807" s="5"/>
      <c r="H807" s="5"/>
      <c r="I807" s="5"/>
      <c r="J807" s="5"/>
      <c r="K807" s="68"/>
      <c r="L807" s="5"/>
      <c r="M807" s="68"/>
      <c r="N807" s="5"/>
      <c r="O807" s="69"/>
      <c r="P807" s="12"/>
      <c r="Q807" s="70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4.25" customHeight="1">
      <c r="A808" s="12"/>
      <c r="B808" s="67"/>
      <c r="C808" s="5"/>
      <c r="D808" s="12"/>
      <c r="E808" s="12"/>
      <c r="F808" s="5"/>
      <c r="G808" s="5"/>
      <c r="H808" s="5"/>
      <c r="I808" s="5"/>
      <c r="J808" s="5"/>
      <c r="K808" s="68"/>
      <c r="L808" s="5"/>
      <c r="M808" s="68"/>
      <c r="N808" s="5"/>
      <c r="O808" s="69"/>
      <c r="P808" s="12"/>
      <c r="Q808" s="70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4.25" customHeight="1">
      <c r="A809" s="12"/>
      <c r="B809" s="67"/>
      <c r="C809" s="5"/>
      <c r="D809" s="12"/>
      <c r="E809" s="12"/>
      <c r="F809" s="5"/>
      <c r="G809" s="5"/>
      <c r="H809" s="5"/>
      <c r="I809" s="5"/>
      <c r="J809" s="5"/>
      <c r="K809" s="68"/>
      <c r="L809" s="5"/>
      <c r="M809" s="68"/>
      <c r="N809" s="5"/>
      <c r="O809" s="69"/>
      <c r="P809" s="12"/>
      <c r="Q809" s="70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4.25" customHeight="1">
      <c r="A810" s="12"/>
      <c r="B810" s="67"/>
      <c r="C810" s="5"/>
      <c r="D810" s="12"/>
      <c r="E810" s="12"/>
      <c r="F810" s="5"/>
      <c r="G810" s="5"/>
      <c r="H810" s="5"/>
      <c r="I810" s="5"/>
      <c r="J810" s="5"/>
      <c r="K810" s="68"/>
      <c r="L810" s="5"/>
      <c r="M810" s="68"/>
      <c r="N810" s="5"/>
      <c r="O810" s="69"/>
      <c r="P810" s="12"/>
      <c r="Q810" s="70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4.25" customHeight="1">
      <c r="A811" s="12"/>
      <c r="B811" s="67"/>
      <c r="C811" s="5"/>
      <c r="D811" s="12"/>
      <c r="E811" s="12"/>
      <c r="F811" s="5"/>
      <c r="G811" s="5"/>
      <c r="H811" s="5"/>
      <c r="I811" s="5"/>
      <c r="J811" s="5"/>
      <c r="K811" s="68"/>
      <c r="L811" s="5"/>
      <c r="M811" s="68"/>
      <c r="N811" s="5"/>
      <c r="O811" s="69"/>
      <c r="P811" s="12"/>
      <c r="Q811" s="70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4.25" customHeight="1">
      <c r="A812" s="12"/>
      <c r="B812" s="67"/>
      <c r="C812" s="5"/>
      <c r="D812" s="12"/>
      <c r="E812" s="12"/>
      <c r="F812" s="5"/>
      <c r="G812" s="5"/>
      <c r="H812" s="5"/>
      <c r="I812" s="5"/>
      <c r="J812" s="5"/>
      <c r="K812" s="68"/>
      <c r="L812" s="5"/>
      <c r="M812" s="68"/>
      <c r="N812" s="5"/>
      <c r="O812" s="69"/>
      <c r="P812" s="12"/>
      <c r="Q812" s="70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4.25" customHeight="1">
      <c r="A813" s="12"/>
      <c r="B813" s="67"/>
      <c r="C813" s="5"/>
      <c r="D813" s="12"/>
      <c r="E813" s="12"/>
      <c r="F813" s="5"/>
      <c r="G813" s="5"/>
      <c r="H813" s="5"/>
      <c r="I813" s="5"/>
      <c r="J813" s="5"/>
      <c r="K813" s="68"/>
      <c r="L813" s="5"/>
      <c r="M813" s="68"/>
      <c r="N813" s="5"/>
      <c r="O813" s="69"/>
      <c r="P813" s="12"/>
      <c r="Q813" s="70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4.25" customHeight="1">
      <c r="A814" s="12"/>
      <c r="B814" s="67"/>
      <c r="C814" s="5"/>
      <c r="D814" s="12"/>
      <c r="E814" s="12"/>
      <c r="F814" s="5"/>
      <c r="G814" s="5"/>
      <c r="H814" s="5"/>
      <c r="I814" s="5"/>
      <c r="J814" s="5"/>
      <c r="K814" s="68"/>
      <c r="L814" s="5"/>
      <c r="M814" s="68"/>
      <c r="N814" s="5"/>
      <c r="O814" s="69"/>
      <c r="P814" s="12"/>
      <c r="Q814" s="70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4.25" customHeight="1">
      <c r="A815" s="12"/>
      <c r="B815" s="67"/>
      <c r="C815" s="5"/>
      <c r="D815" s="12"/>
      <c r="E815" s="12"/>
      <c r="F815" s="5"/>
      <c r="G815" s="5"/>
      <c r="H815" s="5"/>
      <c r="I815" s="5"/>
      <c r="J815" s="5"/>
      <c r="K815" s="68"/>
      <c r="L815" s="5"/>
      <c r="M815" s="68"/>
      <c r="N815" s="5"/>
      <c r="O815" s="69"/>
      <c r="P815" s="12"/>
      <c r="Q815" s="70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4.25" customHeight="1">
      <c r="A816" s="12"/>
      <c r="B816" s="67"/>
      <c r="C816" s="5"/>
      <c r="D816" s="12"/>
      <c r="E816" s="12"/>
      <c r="F816" s="5"/>
      <c r="G816" s="5"/>
      <c r="H816" s="5"/>
      <c r="I816" s="5"/>
      <c r="J816" s="5"/>
      <c r="K816" s="68"/>
      <c r="L816" s="5"/>
      <c r="M816" s="68"/>
      <c r="N816" s="5"/>
      <c r="O816" s="69"/>
      <c r="P816" s="12"/>
      <c r="Q816" s="70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4.25" customHeight="1">
      <c r="A817" s="12"/>
      <c r="B817" s="67"/>
      <c r="C817" s="5"/>
      <c r="D817" s="12"/>
      <c r="E817" s="12"/>
      <c r="F817" s="5"/>
      <c r="G817" s="5"/>
      <c r="H817" s="5"/>
      <c r="I817" s="5"/>
      <c r="J817" s="5"/>
      <c r="K817" s="68"/>
      <c r="L817" s="5"/>
      <c r="M817" s="68"/>
      <c r="N817" s="5"/>
      <c r="O817" s="69"/>
      <c r="P817" s="12"/>
      <c r="Q817" s="70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4.25" customHeight="1">
      <c r="A818" s="12"/>
      <c r="B818" s="67"/>
      <c r="C818" s="5"/>
      <c r="D818" s="12"/>
      <c r="E818" s="12"/>
      <c r="F818" s="5"/>
      <c r="G818" s="5"/>
      <c r="H818" s="5"/>
      <c r="I818" s="5"/>
      <c r="J818" s="5"/>
      <c r="K818" s="68"/>
      <c r="L818" s="5"/>
      <c r="M818" s="68"/>
      <c r="N818" s="5"/>
      <c r="O818" s="69"/>
      <c r="P818" s="12"/>
      <c r="Q818" s="70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4.25" customHeight="1">
      <c r="A819" s="12"/>
      <c r="B819" s="67"/>
      <c r="C819" s="5"/>
      <c r="D819" s="12"/>
      <c r="E819" s="12"/>
      <c r="F819" s="5"/>
      <c r="G819" s="5"/>
      <c r="H819" s="5"/>
      <c r="I819" s="5"/>
      <c r="J819" s="5"/>
      <c r="K819" s="68"/>
      <c r="L819" s="5"/>
      <c r="M819" s="68"/>
      <c r="N819" s="5"/>
      <c r="O819" s="69"/>
      <c r="P819" s="12"/>
      <c r="Q819" s="70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4.25" customHeight="1">
      <c r="A820" s="12"/>
      <c r="B820" s="67"/>
      <c r="C820" s="5"/>
      <c r="D820" s="12"/>
      <c r="E820" s="12"/>
      <c r="F820" s="5"/>
      <c r="G820" s="5"/>
      <c r="H820" s="5"/>
      <c r="I820" s="5"/>
      <c r="J820" s="5"/>
      <c r="K820" s="68"/>
      <c r="L820" s="5"/>
      <c r="M820" s="68"/>
      <c r="N820" s="5"/>
      <c r="O820" s="69"/>
      <c r="P820" s="12"/>
      <c r="Q820" s="70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4.25" customHeight="1">
      <c r="A821" s="12"/>
      <c r="B821" s="67"/>
      <c r="C821" s="5"/>
      <c r="D821" s="12"/>
      <c r="E821" s="12"/>
      <c r="F821" s="5"/>
      <c r="G821" s="5"/>
      <c r="H821" s="5"/>
      <c r="I821" s="5"/>
      <c r="J821" s="5"/>
      <c r="K821" s="68"/>
      <c r="L821" s="5"/>
      <c r="M821" s="68"/>
      <c r="N821" s="5"/>
      <c r="O821" s="69"/>
      <c r="P821" s="12"/>
      <c r="Q821" s="70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4.25" customHeight="1">
      <c r="A822" s="12"/>
      <c r="B822" s="67"/>
      <c r="C822" s="5"/>
      <c r="D822" s="12"/>
      <c r="E822" s="12"/>
      <c r="F822" s="5"/>
      <c r="G822" s="5"/>
      <c r="H822" s="5"/>
      <c r="I822" s="5"/>
      <c r="J822" s="5"/>
      <c r="K822" s="68"/>
      <c r="L822" s="5"/>
      <c r="M822" s="68"/>
      <c r="N822" s="5"/>
      <c r="O822" s="69"/>
      <c r="P822" s="12"/>
      <c r="Q822" s="70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4.25" customHeight="1">
      <c r="A823" s="12"/>
      <c r="B823" s="67"/>
      <c r="C823" s="5"/>
      <c r="D823" s="12"/>
      <c r="E823" s="12"/>
      <c r="F823" s="5"/>
      <c r="G823" s="5"/>
      <c r="H823" s="5"/>
      <c r="I823" s="5"/>
      <c r="J823" s="5"/>
      <c r="K823" s="68"/>
      <c r="L823" s="5"/>
      <c r="M823" s="68"/>
      <c r="N823" s="5"/>
      <c r="O823" s="69"/>
      <c r="P823" s="12"/>
      <c r="Q823" s="70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4.25" customHeight="1">
      <c r="A824" s="12"/>
      <c r="B824" s="67"/>
      <c r="C824" s="5"/>
      <c r="D824" s="12"/>
      <c r="E824" s="12"/>
      <c r="F824" s="5"/>
      <c r="G824" s="5"/>
      <c r="H824" s="5"/>
      <c r="I824" s="5"/>
      <c r="J824" s="5"/>
      <c r="K824" s="68"/>
      <c r="L824" s="5"/>
      <c r="M824" s="68"/>
      <c r="N824" s="5"/>
      <c r="O824" s="69"/>
      <c r="P824" s="12"/>
      <c r="Q824" s="70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4.25" customHeight="1">
      <c r="A825" s="12"/>
      <c r="B825" s="67"/>
      <c r="C825" s="5"/>
      <c r="D825" s="12"/>
      <c r="E825" s="12"/>
      <c r="F825" s="5"/>
      <c r="G825" s="5"/>
      <c r="H825" s="5"/>
      <c r="I825" s="5"/>
      <c r="J825" s="5"/>
      <c r="K825" s="68"/>
      <c r="L825" s="5"/>
      <c r="M825" s="68"/>
      <c r="N825" s="5"/>
      <c r="O825" s="69"/>
      <c r="P825" s="12"/>
      <c r="Q825" s="70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4.25" customHeight="1">
      <c r="A826" s="12"/>
      <c r="B826" s="67"/>
      <c r="C826" s="5"/>
      <c r="D826" s="12"/>
      <c r="E826" s="12"/>
      <c r="F826" s="5"/>
      <c r="G826" s="5"/>
      <c r="H826" s="5"/>
      <c r="I826" s="5"/>
      <c r="J826" s="5"/>
      <c r="K826" s="68"/>
      <c r="L826" s="5"/>
      <c r="M826" s="68"/>
      <c r="N826" s="5"/>
      <c r="O826" s="69"/>
      <c r="P826" s="12"/>
      <c r="Q826" s="70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4.25" customHeight="1">
      <c r="A827" s="12"/>
      <c r="B827" s="67"/>
      <c r="C827" s="5"/>
      <c r="D827" s="12"/>
      <c r="E827" s="12"/>
      <c r="F827" s="5"/>
      <c r="G827" s="5"/>
      <c r="H827" s="5"/>
      <c r="I827" s="5"/>
      <c r="J827" s="5"/>
      <c r="K827" s="68"/>
      <c r="L827" s="5"/>
      <c r="M827" s="68"/>
      <c r="N827" s="5"/>
      <c r="O827" s="69"/>
      <c r="P827" s="12"/>
      <c r="Q827" s="70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4.25" customHeight="1">
      <c r="A828" s="12"/>
      <c r="B828" s="67"/>
      <c r="C828" s="5"/>
      <c r="D828" s="12"/>
      <c r="E828" s="12"/>
      <c r="F828" s="5"/>
      <c r="G828" s="5"/>
      <c r="H828" s="5"/>
      <c r="I828" s="5"/>
      <c r="J828" s="5"/>
      <c r="K828" s="68"/>
      <c r="L828" s="5"/>
      <c r="M828" s="68"/>
      <c r="N828" s="5"/>
      <c r="O828" s="69"/>
      <c r="P828" s="12"/>
      <c r="Q828" s="70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4.25" customHeight="1">
      <c r="A829" s="12"/>
      <c r="B829" s="67"/>
      <c r="C829" s="5"/>
      <c r="D829" s="12"/>
      <c r="E829" s="12"/>
      <c r="F829" s="5"/>
      <c r="G829" s="5"/>
      <c r="H829" s="5"/>
      <c r="I829" s="5"/>
      <c r="J829" s="5"/>
      <c r="K829" s="68"/>
      <c r="L829" s="5"/>
      <c r="M829" s="68"/>
      <c r="N829" s="5"/>
      <c r="O829" s="69"/>
      <c r="P829" s="12"/>
      <c r="Q829" s="70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4.25" customHeight="1">
      <c r="A830" s="12"/>
      <c r="B830" s="67"/>
      <c r="C830" s="5"/>
      <c r="D830" s="12"/>
      <c r="E830" s="12"/>
      <c r="F830" s="5"/>
      <c r="G830" s="5"/>
      <c r="H830" s="5"/>
      <c r="I830" s="5"/>
      <c r="J830" s="5"/>
      <c r="K830" s="68"/>
      <c r="L830" s="5"/>
      <c r="M830" s="68"/>
      <c r="N830" s="5"/>
      <c r="O830" s="69"/>
      <c r="P830" s="12"/>
      <c r="Q830" s="70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4.25" customHeight="1">
      <c r="A831" s="12"/>
      <c r="B831" s="67"/>
      <c r="C831" s="5"/>
      <c r="D831" s="12"/>
      <c r="E831" s="12"/>
      <c r="F831" s="5"/>
      <c r="G831" s="5"/>
      <c r="H831" s="5"/>
      <c r="I831" s="5"/>
      <c r="J831" s="5"/>
      <c r="K831" s="68"/>
      <c r="L831" s="5"/>
      <c r="M831" s="68"/>
      <c r="N831" s="5"/>
      <c r="O831" s="69"/>
      <c r="P831" s="12"/>
      <c r="Q831" s="70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4.25" customHeight="1">
      <c r="A832" s="12"/>
      <c r="B832" s="67"/>
      <c r="C832" s="5"/>
      <c r="D832" s="12"/>
      <c r="E832" s="12"/>
      <c r="F832" s="5"/>
      <c r="G832" s="5"/>
      <c r="H832" s="5"/>
      <c r="I832" s="5"/>
      <c r="J832" s="5"/>
      <c r="K832" s="68"/>
      <c r="L832" s="5"/>
      <c r="M832" s="68"/>
      <c r="N832" s="5"/>
      <c r="O832" s="69"/>
      <c r="P832" s="12"/>
      <c r="Q832" s="70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4.25" customHeight="1">
      <c r="A833" s="12"/>
      <c r="B833" s="67"/>
      <c r="C833" s="5"/>
      <c r="D833" s="12"/>
      <c r="E833" s="12"/>
      <c r="F833" s="5"/>
      <c r="G833" s="5"/>
      <c r="H833" s="5"/>
      <c r="I833" s="5"/>
      <c r="J833" s="5"/>
      <c r="K833" s="68"/>
      <c r="L833" s="5"/>
      <c r="M833" s="68"/>
      <c r="N833" s="5"/>
      <c r="O833" s="69"/>
      <c r="P833" s="12"/>
      <c r="Q833" s="70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4.25" customHeight="1">
      <c r="A834" s="12"/>
      <c r="B834" s="67"/>
      <c r="C834" s="5"/>
      <c r="D834" s="12"/>
      <c r="E834" s="12"/>
      <c r="F834" s="5"/>
      <c r="G834" s="5"/>
      <c r="H834" s="5"/>
      <c r="I834" s="5"/>
      <c r="J834" s="5"/>
      <c r="K834" s="68"/>
      <c r="L834" s="5"/>
      <c r="M834" s="68"/>
      <c r="N834" s="5"/>
      <c r="O834" s="69"/>
      <c r="P834" s="12"/>
      <c r="Q834" s="70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4.25" customHeight="1">
      <c r="A835" s="12"/>
      <c r="B835" s="67"/>
      <c r="C835" s="5"/>
      <c r="D835" s="12"/>
      <c r="E835" s="12"/>
      <c r="F835" s="5"/>
      <c r="G835" s="5"/>
      <c r="H835" s="5"/>
      <c r="I835" s="5"/>
      <c r="J835" s="5"/>
      <c r="K835" s="68"/>
      <c r="L835" s="5"/>
      <c r="M835" s="68"/>
      <c r="N835" s="5"/>
      <c r="O835" s="69"/>
      <c r="P835" s="12"/>
      <c r="Q835" s="70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4.25" customHeight="1">
      <c r="A836" s="12"/>
      <c r="B836" s="67"/>
      <c r="C836" s="5"/>
      <c r="D836" s="12"/>
      <c r="E836" s="12"/>
      <c r="F836" s="5"/>
      <c r="G836" s="5"/>
      <c r="H836" s="5"/>
      <c r="I836" s="5"/>
      <c r="J836" s="5"/>
      <c r="K836" s="68"/>
      <c r="L836" s="5"/>
      <c r="M836" s="68"/>
      <c r="N836" s="5"/>
      <c r="O836" s="69"/>
      <c r="P836" s="12"/>
      <c r="Q836" s="70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4.25" customHeight="1">
      <c r="A837" s="12"/>
      <c r="B837" s="67"/>
      <c r="C837" s="5"/>
      <c r="D837" s="12"/>
      <c r="E837" s="12"/>
      <c r="F837" s="5"/>
      <c r="G837" s="5"/>
      <c r="H837" s="5"/>
      <c r="I837" s="5"/>
      <c r="J837" s="5"/>
      <c r="K837" s="68"/>
      <c r="L837" s="5"/>
      <c r="M837" s="68"/>
      <c r="N837" s="5"/>
      <c r="O837" s="69"/>
      <c r="P837" s="12"/>
      <c r="Q837" s="70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4.25" customHeight="1">
      <c r="A838" s="12"/>
      <c r="B838" s="67"/>
      <c r="C838" s="5"/>
      <c r="D838" s="12"/>
      <c r="E838" s="12"/>
      <c r="F838" s="5"/>
      <c r="G838" s="5"/>
      <c r="H838" s="5"/>
      <c r="I838" s="5"/>
      <c r="J838" s="5"/>
      <c r="K838" s="68"/>
      <c r="L838" s="5"/>
      <c r="M838" s="68"/>
      <c r="N838" s="5"/>
      <c r="O838" s="69"/>
      <c r="P838" s="12"/>
      <c r="Q838" s="70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4.25" customHeight="1">
      <c r="A839" s="12"/>
      <c r="B839" s="67"/>
      <c r="C839" s="5"/>
      <c r="D839" s="12"/>
      <c r="E839" s="12"/>
      <c r="F839" s="5"/>
      <c r="G839" s="5"/>
      <c r="H839" s="5"/>
      <c r="I839" s="5"/>
      <c r="J839" s="5"/>
      <c r="K839" s="68"/>
      <c r="L839" s="5"/>
      <c r="M839" s="68"/>
      <c r="N839" s="5"/>
      <c r="O839" s="69"/>
      <c r="P839" s="12"/>
      <c r="Q839" s="70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4.25" customHeight="1">
      <c r="A840" s="12"/>
      <c r="B840" s="67"/>
      <c r="C840" s="5"/>
      <c r="D840" s="12"/>
      <c r="E840" s="12"/>
      <c r="F840" s="5"/>
      <c r="G840" s="5"/>
      <c r="H840" s="5"/>
      <c r="I840" s="5"/>
      <c r="J840" s="5"/>
      <c r="K840" s="68"/>
      <c r="L840" s="5"/>
      <c r="M840" s="68"/>
      <c r="N840" s="5"/>
      <c r="O840" s="69"/>
      <c r="P840" s="12"/>
      <c r="Q840" s="70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4.25" customHeight="1">
      <c r="A841" s="12"/>
      <c r="B841" s="67"/>
      <c r="C841" s="5"/>
      <c r="D841" s="12"/>
      <c r="E841" s="12"/>
      <c r="F841" s="5"/>
      <c r="G841" s="5"/>
      <c r="H841" s="5"/>
      <c r="I841" s="5"/>
      <c r="J841" s="5"/>
      <c r="K841" s="68"/>
      <c r="L841" s="5"/>
      <c r="M841" s="68"/>
      <c r="N841" s="5"/>
      <c r="O841" s="69"/>
      <c r="P841" s="12"/>
      <c r="Q841" s="70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4.25" customHeight="1">
      <c r="A842" s="12"/>
      <c r="B842" s="67"/>
      <c r="C842" s="5"/>
      <c r="D842" s="12"/>
      <c r="E842" s="12"/>
      <c r="F842" s="5"/>
      <c r="G842" s="5"/>
      <c r="H842" s="5"/>
      <c r="I842" s="5"/>
      <c r="J842" s="5"/>
      <c r="K842" s="68"/>
      <c r="L842" s="5"/>
      <c r="M842" s="68"/>
      <c r="N842" s="5"/>
      <c r="O842" s="69"/>
      <c r="P842" s="12"/>
      <c r="Q842" s="70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4.25" customHeight="1">
      <c r="A843" s="12"/>
      <c r="B843" s="67"/>
      <c r="C843" s="5"/>
      <c r="D843" s="12"/>
      <c r="E843" s="12"/>
      <c r="F843" s="5"/>
      <c r="G843" s="5"/>
      <c r="H843" s="5"/>
      <c r="I843" s="5"/>
      <c r="J843" s="5"/>
      <c r="K843" s="68"/>
      <c r="L843" s="5"/>
      <c r="M843" s="68"/>
      <c r="N843" s="5"/>
      <c r="O843" s="69"/>
      <c r="P843" s="12"/>
      <c r="Q843" s="70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4.25" customHeight="1">
      <c r="A844" s="12"/>
      <c r="B844" s="67"/>
      <c r="C844" s="5"/>
      <c r="D844" s="12"/>
      <c r="E844" s="12"/>
      <c r="F844" s="5"/>
      <c r="G844" s="5"/>
      <c r="H844" s="5"/>
      <c r="I844" s="5"/>
      <c r="J844" s="5"/>
      <c r="K844" s="68"/>
      <c r="L844" s="5"/>
      <c r="M844" s="68"/>
      <c r="N844" s="5"/>
      <c r="O844" s="69"/>
      <c r="P844" s="12"/>
      <c r="Q844" s="70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4.25" customHeight="1">
      <c r="A845" s="12"/>
      <c r="B845" s="67"/>
      <c r="C845" s="5"/>
      <c r="D845" s="12"/>
      <c r="E845" s="12"/>
      <c r="F845" s="5"/>
      <c r="G845" s="5"/>
      <c r="H845" s="5"/>
      <c r="I845" s="5"/>
      <c r="J845" s="5"/>
      <c r="K845" s="68"/>
      <c r="L845" s="5"/>
      <c r="M845" s="68"/>
      <c r="N845" s="5"/>
      <c r="O845" s="69"/>
      <c r="P845" s="12"/>
      <c r="Q845" s="70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4.25" customHeight="1">
      <c r="A846" s="12"/>
      <c r="B846" s="67"/>
      <c r="C846" s="5"/>
      <c r="D846" s="12"/>
      <c r="E846" s="12"/>
      <c r="F846" s="5"/>
      <c r="G846" s="5"/>
      <c r="H846" s="5"/>
      <c r="I846" s="5"/>
      <c r="J846" s="5"/>
      <c r="K846" s="68"/>
      <c r="L846" s="5"/>
      <c r="M846" s="68"/>
      <c r="N846" s="5"/>
      <c r="O846" s="69"/>
      <c r="P846" s="12"/>
      <c r="Q846" s="70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4.25" customHeight="1">
      <c r="A847" s="12"/>
      <c r="B847" s="67"/>
      <c r="C847" s="5"/>
      <c r="D847" s="12"/>
      <c r="E847" s="12"/>
      <c r="F847" s="5"/>
      <c r="G847" s="5"/>
      <c r="H847" s="5"/>
      <c r="I847" s="5"/>
      <c r="J847" s="5"/>
      <c r="K847" s="68"/>
      <c r="L847" s="5"/>
      <c r="M847" s="68"/>
      <c r="N847" s="5"/>
      <c r="O847" s="69"/>
      <c r="P847" s="12"/>
      <c r="Q847" s="70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4.25" customHeight="1">
      <c r="A848" s="12"/>
      <c r="B848" s="67"/>
      <c r="C848" s="5"/>
      <c r="D848" s="12"/>
      <c r="E848" s="12"/>
      <c r="F848" s="5"/>
      <c r="G848" s="5"/>
      <c r="H848" s="5"/>
      <c r="I848" s="5"/>
      <c r="J848" s="5"/>
      <c r="K848" s="68"/>
      <c r="L848" s="5"/>
      <c r="M848" s="68"/>
      <c r="N848" s="5"/>
      <c r="O848" s="69"/>
      <c r="P848" s="12"/>
      <c r="Q848" s="70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4.25" customHeight="1">
      <c r="A849" s="12"/>
      <c r="B849" s="67"/>
      <c r="C849" s="5"/>
      <c r="D849" s="12"/>
      <c r="E849" s="12"/>
      <c r="F849" s="5"/>
      <c r="G849" s="5"/>
      <c r="H849" s="5"/>
      <c r="I849" s="5"/>
      <c r="J849" s="5"/>
      <c r="K849" s="68"/>
      <c r="L849" s="5"/>
      <c r="M849" s="68"/>
      <c r="N849" s="5"/>
      <c r="O849" s="69"/>
      <c r="P849" s="12"/>
      <c r="Q849" s="70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4.25" customHeight="1">
      <c r="A850" s="12"/>
      <c r="B850" s="67"/>
      <c r="C850" s="5"/>
      <c r="D850" s="12"/>
      <c r="E850" s="12"/>
      <c r="F850" s="5"/>
      <c r="G850" s="5"/>
      <c r="H850" s="5"/>
      <c r="I850" s="5"/>
      <c r="J850" s="5"/>
      <c r="K850" s="68"/>
      <c r="L850" s="5"/>
      <c r="M850" s="68"/>
      <c r="N850" s="5"/>
      <c r="O850" s="69"/>
      <c r="P850" s="12"/>
      <c r="Q850" s="70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4.25" customHeight="1">
      <c r="A851" s="12"/>
      <c r="B851" s="67"/>
      <c r="C851" s="5"/>
      <c r="D851" s="12"/>
      <c r="E851" s="12"/>
      <c r="F851" s="5"/>
      <c r="G851" s="5"/>
      <c r="H851" s="5"/>
      <c r="I851" s="5"/>
      <c r="J851" s="5"/>
      <c r="K851" s="68"/>
      <c r="L851" s="5"/>
      <c r="M851" s="68"/>
      <c r="N851" s="5"/>
      <c r="O851" s="69"/>
      <c r="P851" s="12"/>
      <c r="Q851" s="70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4.25" customHeight="1">
      <c r="A852" s="12"/>
      <c r="B852" s="67"/>
      <c r="C852" s="5"/>
      <c r="D852" s="12"/>
      <c r="E852" s="12"/>
      <c r="F852" s="5"/>
      <c r="G852" s="5"/>
      <c r="H852" s="5"/>
      <c r="I852" s="5"/>
      <c r="J852" s="5"/>
      <c r="K852" s="68"/>
      <c r="L852" s="5"/>
      <c r="M852" s="68"/>
      <c r="N852" s="5"/>
      <c r="O852" s="69"/>
      <c r="P852" s="12"/>
      <c r="Q852" s="70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4.25" customHeight="1">
      <c r="A853" s="12"/>
      <c r="B853" s="67"/>
      <c r="C853" s="5"/>
      <c r="D853" s="12"/>
      <c r="E853" s="12"/>
      <c r="F853" s="5"/>
      <c r="G853" s="5"/>
      <c r="H853" s="5"/>
      <c r="I853" s="5"/>
      <c r="J853" s="5"/>
      <c r="K853" s="68"/>
      <c r="L853" s="5"/>
      <c r="M853" s="68"/>
      <c r="N853" s="5"/>
      <c r="O853" s="69"/>
      <c r="P853" s="12"/>
      <c r="Q853" s="70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4.25" customHeight="1">
      <c r="A854" s="12"/>
      <c r="B854" s="67"/>
      <c r="C854" s="5"/>
      <c r="D854" s="12"/>
      <c r="E854" s="12"/>
      <c r="F854" s="5"/>
      <c r="G854" s="5"/>
      <c r="H854" s="5"/>
      <c r="I854" s="5"/>
      <c r="J854" s="5"/>
      <c r="K854" s="68"/>
      <c r="L854" s="5"/>
      <c r="M854" s="68"/>
      <c r="N854" s="5"/>
      <c r="O854" s="69"/>
      <c r="P854" s="12"/>
      <c r="Q854" s="70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4.25" customHeight="1">
      <c r="A855" s="12"/>
      <c r="B855" s="67"/>
      <c r="C855" s="5"/>
      <c r="D855" s="12"/>
      <c r="E855" s="12"/>
      <c r="F855" s="5"/>
      <c r="G855" s="5"/>
      <c r="H855" s="5"/>
      <c r="I855" s="5"/>
      <c r="J855" s="5"/>
      <c r="K855" s="68"/>
      <c r="L855" s="5"/>
      <c r="M855" s="68"/>
      <c r="N855" s="5"/>
      <c r="O855" s="69"/>
      <c r="P855" s="12"/>
      <c r="Q855" s="70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4.25" customHeight="1">
      <c r="A856" s="12"/>
      <c r="B856" s="67"/>
      <c r="C856" s="5"/>
      <c r="D856" s="12"/>
      <c r="E856" s="12"/>
      <c r="F856" s="5"/>
      <c r="G856" s="5"/>
      <c r="H856" s="5"/>
      <c r="I856" s="5"/>
      <c r="J856" s="5"/>
      <c r="K856" s="68"/>
      <c r="L856" s="5"/>
      <c r="M856" s="68"/>
      <c r="N856" s="5"/>
      <c r="O856" s="69"/>
      <c r="P856" s="12"/>
      <c r="Q856" s="70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4.25" customHeight="1">
      <c r="A857" s="12"/>
      <c r="B857" s="67"/>
      <c r="C857" s="5"/>
      <c r="D857" s="12"/>
      <c r="E857" s="12"/>
      <c r="F857" s="5"/>
      <c r="G857" s="5"/>
      <c r="H857" s="5"/>
      <c r="I857" s="5"/>
      <c r="J857" s="5"/>
      <c r="K857" s="68"/>
      <c r="L857" s="5"/>
      <c r="M857" s="68"/>
      <c r="N857" s="5"/>
      <c r="O857" s="69"/>
      <c r="P857" s="12"/>
      <c r="Q857" s="70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4.25" customHeight="1">
      <c r="A858" s="12"/>
      <c r="B858" s="67"/>
      <c r="C858" s="5"/>
      <c r="D858" s="12"/>
      <c r="E858" s="12"/>
      <c r="F858" s="5"/>
      <c r="G858" s="5"/>
      <c r="H858" s="5"/>
      <c r="I858" s="5"/>
      <c r="J858" s="5"/>
      <c r="K858" s="68"/>
      <c r="L858" s="5"/>
      <c r="M858" s="68"/>
      <c r="N858" s="5"/>
      <c r="O858" s="69"/>
      <c r="P858" s="12"/>
      <c r="Q858" s="70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4.25" customHeight="1">
      <c r="A859" s="12"/>
      <c r="B859" s="67"/>
      <c r="C859" s="5"/>
      <c r="D859" s="12"/>
      <c r="E859" s="12"/>
      <c r="F859" s="5"/>
      <c r="G859" s="5"/>
      <c r="H859" s="5"/>
      <c r="I859" s="5"/>
      <c r="J859" s="5"/>
      <c r="K859" s="68"/>
      <c r="L859" s="5"/>
      <c r="M859" s="68"/>
      <c r="N859" s="5"/>
      <c r="O859" s="69"/>
      <c r="P859" s="12"/>
      <c r="Q859" s="70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4.25" customHeight="1">
      <c r="A860" s="12"/>
      <c r="B860" s="67"/>
      <c r="C860" s="5"/>
      <c r="D860" s="12"/>
      <c r="E860" s="12"/>
      <c r="F860" s="5"/>
      <c r="G860" s="5"/>
      <c r="H860" s="5"/>
      <c r="I860" s="5"/>
      <c r="J860" s="5"/>
      <c r="K860" s="68"/>
      <c r="L860" s="5"/>
      <c r="M860" s="68"/>
      <c r="N860" s="5"/>
      <c r="O860" s="69"/>
      <c r="P860" s="12"/>
      <c r="Q860" s="70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4.25" customHeight="1">
      <c r="A861" s="12"/>
      <c r="B861" s="67"/>
      <c r="C861" s="5"/>
      <c r="D861" s="12"/>
      <c r="E861" s="12"/>
      <c r="F861" s="5"/>
      <c r="G861" s="5"/>
      <c r="H861" s="5"/>
      <c r="I861" s="5"/>
      <c r="J861" s="5"/>
      <c r="K861" s="68"/>
      <c r="L861" s="5"/>
      <c r="M861" s="68"/>
      <c r="N861" s="5"/>
      <c r="O861" s="69"/>
      <c r="P861" s="12"/>
      <c r="Q861" s="70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4.25" customHeight="1">
      <c r="A862" s="12"/>
      <c r="B862" s="67"/>
      <c r="C862" s="5"/>
      <c r="D862" s="12"/>
      <c r="E862" s="12"/>
      <c r="F862" s="5"/>
      <c r="G862" s="5"/>
      <c r="H862" s="5"/>
      <c r="I862" s="5"/>
      <c r="J862" s="5"/>
      <c r="K862" s="68"/>
      <c r="L862" s="5"/>
      <c r="M862" s="68"/>
      <c r="N862" s="5"/>
      <c r="O862" s="69"/>
      <c r="P862" s="12"/>
      <c r="Q862" s="70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4.25" customHeight="1">
      <c r="A863" s="12"/>
      <c r="B863" s="67"/>
      <c r="C863" s="5"/>
      <c r="D863" s="12"/>
      <c r="E863" s="12"/>
      <c r="F863" s="5"/>
      <c r="G863" s="5"/>
      <c r="H863" s="5"/>
      <c r="I863" s="5"/>
      <c r="J863" s="5"/>
      <c r="K863" s="68"/>
      <c r="L863" s="5"/>
      <c r="M863" s="68"/>
      <c r="N863" s="5"/>
      <c r="O863" s="69"/>
      <c r="P863" s="12"/>
      <c r="Q863" s="70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4.25" customHeight="1">
      <c r="A864" s="12"/>
      <c r="B864" s="67"/>
      <c r="C864" s="5"/>
      <c r="D864" s="12"/>
      <c r="E864" s="12"/>
      <c r="F864" s="5"/>
      <c r="G864" s="5"/>
      <c r="H864" s="5"/>
      <c r="I864" s="5"/>
      <c r="J864" s="5"/>
      <c r="K864" s="68"/>
      <c r="L864" s="5"/>
      <c r="M864" s="68"/>
      <c r="N864" s="5"/>
      <c r="O864" s="69"/>
      <c r="P864" s="12"/>
      <c r="Q864" s="70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4.25" customHeight="1">
      <c r="A865" s="12"/>
      <c r="B865" s="67"/>
      <c r="C865" s="5"/>
      <c r="D865" s="12"/>
      <c r="E865" s="12"/>
      <c r="F865" s="5"/>
      <c r="G865" s="5"/>
      <c r="H865" s="5"/>
      <c r="I865" s="5"/>
      <c r="J865" s="5"/>
      <c r="K865" s="68"/>
      <c r="L865" s="5"/>
      <c r="M865" s="68"/>
      <c r="N865" s="5"/>
      <c r="O865" s="69"/>
      <c r="P865" s="12"/>
      <c r="Q865" s="70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4.25" customHeight="1">
      <c r="A866" s="12"/>
      <c r="B866" s="67"/>
      <c r="C866" s="5"/>
      <c r="D866" s="12"/>
      <c r="E866" s="12"/>
      <c r="F866" s="5"/>
      <c r="G866" s="5"/>
      <c r="H866" s="5"/>
      <c r="I866" s="5"/>
      <c r="J866" s="5"/>
      <c r="K866" s="68"/>
      <c r="L866" s="5"/>
      <c r="M866" s="68"/>
      <c r="N866" s="5"/>
      <c r="O866" s="69"/>
      <c r="P866" s="12"/>
      <c r="Q866" s="70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4.25" customHeight="1">
      <c r="A867" s="12"/>
      <c r="B867" s="67"/>
      <c r="C867" s="5"/>
      <c r="D867" s="12"/>
      <c r="E867" s="12"/>
      <c r="F867" s="5"/>
      <c r="G867" s="5"/>
      <c r="H867" s="5"/>
      <c r="I867" s="5"/>
      <c r="J867" s="5"/>
      <c r="K867" s="68"/>
      <c r="L867" s="5"/>
      <c r="M867" s="68"/>
      <c r="N867" s="5"/>
      <c r="O867" s="69"/>
      <c r="P867" s="12"/>
      <c r="Q867" s="70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4.25" customHeight="1">
      <c r="A868" s="12"/>
      <c r="B868" s="67"/>
      <c r="C868" s="5"/>
      <c r="D868" s="12"/>
      <c r="E868" s="12"/>
      <c r="F868" s="5"/>
      <c r="G868" s="5"/>
      <c r="H868" s="5"/>
      <c r="I868" s="5"/>
      <c r="J868" s="5"/>
      <c r="K868" s="68"/>
      <c r="L868" s="5"/>
      <c r="M868" s="68"/>
      <c r="N868" s="5"/>
      <c r="O868" s="69"/>
      <c r="P868" s="12"/>
      <c r="Q868" s="70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4.25" customHeight="1">
      <c r="A869" s="12"/>
      <c r="B869" s="67"/>
      <c r="C869" s="5"/>
      <c r="D869" s="12"/>
      <c r="E869" s="12"/>
      <c r="F869" s="5"/>
      <c r="G869" s="5"/>
      <c r="H869" s="5"/>
      <c r="I869" s="5"/>
      <c r="J869" s="5"/>
      <c r="K869" s="68"/>
      <c r="L869" s="5"/>
      <c r="M869" s="68"/>
      <c r="N869" s="5"/>
      <c r="O869" s="69"/>
      <c r="P869" s="12"/>
      <c r="Q869" s="70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4.25" customHeight="1">
      <c r="A870" s="12"/>
      <c r="B870" s="67"/>
      <c r="C870" s="5"/>
      <c r="D870" s="12"/>
      <c r="E870" s="12"/>
      <c r="F870" s="5"/>
      <c r="G870" s="5"/>
      <c r="H870" s="5"/>
      <c r="I870" s="5"/>
      <c r="J870" s="5"/>
      <c r="K870" s="68"/>
      <c r="L870" s="5"/>
      <c r="M870" s="68"/>
      <c r="N870" s="5"/>
      <c r="O870" s="69"/>
      <c r="P870" s="12"/>
      <c r="Q870" s="70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4.25" customHeight="1">
      <c r="A871" s="12"/>
      <c r="B871" s="67"/>
      <c r="C871" s="5"/>
      <c r="D871" s="12"/>
      <c r="E871" s="12"/>
      <c r="F871" s="5"/>
      <c r="G871" s="5"/>
      <c r="H871" s="5"/>
      <c r="I871" s="5"/>
      <c r="J871" s="5"/>
      <c r="K871" s="68"/>
      <c r="L871" s="5"/>
      <c r="M871" s="68"/>
      <c r="N871" s="5"/>
      <c r="O871" s="69"/>
      <c r="P871" s="12"/>
      <c r="Q871" s="70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4.25" customHeight="1">
      <c r="A872" s="12"/>
      <c r="B872" s="67"/>
      <c r="C872" s="5"/>
      <c r="D872" s="12"/>
      <c r="E872" s="12"/>
      <c r="F872" s="5"/>
      <c r="G872" s="5"/>
      <c r="H872" s="5"/>
      <c r="I872" s="5"/>
      <c r="J872" s="5"/>
      <c r="K872" s="68"/>
      <c r="L872" s="5"/>
      <c r="M872" s="68"/>
      <c r="N872" s="5"/>
      <c r="O872" s="69"/>
      <c r="P872" s="12"/>
      <c r="Q872" s="70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4.25" customHeight="1">
      <c r="A873" s="12"/>
      <c r="B873" s="67"/>
      <c r="C873" s="5"/>
      <c r="D873" s="12"/>
      <c r="E873" s="12"/>
      <c r="F873" s="5"/>
      <c r="G873" s="5"/>
      <c r="H873" s="5"/>
      <c r="I873" s="5"/>
      <c r="J873" s="5"/>
      <c r="K873" s="68"/>
      <c r="L873" s="5"/>
      <c r="M873" s="68"/>
      <c r="N873" s="5"/>
      <c r="O873" s="69"/>
      <c r="P873" s="12"/>
      <c r="Q873" s="70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4.25" customHeight="1">
      <c r="A874" s="12"/>
      <c r="B874" s="67"/>
      <c r="C874" s="5"/>
      <c r="D874" s="12"/>
      <c r="E874" s="12"/>
      <c r="F874" s="5"/>
      <c r="G874" s="5"/>
      <c r="H874" s="5"/>
      <c r="I874" s="5"/>
      <c r="J874" s="5"/>
      <c r="K874" s="68"/>
      <c r="L874" s="5"/>
      <c r="M874" s="68"/>
      <c r="N874" s="5"/>
      <c r="O874" s="69"/>
      <c r="P874" s="12"/>
      <c r="Q874" s="70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4.25" customHeight="1">
      <c r="A875" s="12"/>
      <c r="B875" s="67"/>
      <c r="C875" s="5"/>
      <c r="D875" s="12"/>
      <c r="E875" s="12"/>
      <c r="F875" s="5"/>
      <c r="G875" s="5"/>
      <c r="H875" s="5"/>
      <c r="I875" s="5"/>
      <c r="J875" s="5"/>
      <c r="K875" s="68"/>
      <c r="L875" s="5"/>
      <c r="M875" s="68"/>
      <c r="N875" s="5"/>
      <c r="O875" s="69"/>
      <c r="P875" s="12"/>
      <c r="Q875" s="70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4.25" customHeight="1">
      <c r="A876" s="12"/>
      <c r="B876" s="67"/>
      <c r="C876" s="5"/>
      <c r="D876" s="12"/>
      <c r="E876" s="12"/>
      <c r="F876" s="5"/>
      <c r="G876" s="5"/>
      <c r="H876" s="5"/>
      <c r="I876" s="5"/>
      <c r="J876" s="5"/>
      <c r="K876" s="68"/>
      <c r="L876" s="5"/>
      <c r="M876" s="68"/>
      <c r="N876" s="5"/>
      <c r="O876" s="69"/>
      <c r="P876" s="12"/>
      <c r="Q876" s="70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4.25" customHeight="1">
      <c r="A877" s="12"/>
      <c r="B877" s="67"/>
      <c r="C877" s="5"/>
      <c r="D877" s="12"/>
      <c r="E877" s="12"/>
      <c r="F877" s="5"/>
      <c r="G877" s="5"/>
      <c r="H877" s="5"/>
      <c r="I877" s="5"/>
      <c r="J877" s="5"/>
      <c r="K877" s="68"/>
      <c r="L877" s="5"/>
      <c r="M877" s="68"/>
      <c r="N877" s="5"/>
      <c r="O877" s="69"/>
      <c r="P877" s="12"/>
      <c r="Q877" s="70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4.25" customHeight="1">
      <c r="A878" s="12"/>
      <c r="B878" s="67"/>
      <c r="C878" s="5"/>
      <c r="D878" s="12"/>
      <c r="E878" s="12"/>
      <c r="F878" s="5"/>
      <c r="G878" s="5"/>
      <c r="H878" s="5"/>
      <c r="I878" s="5"/>
      <c r="J878" s="5"/>
      <c r="K878" s="68"/>
      <c r="L878" s="5"/>
      <c r="M878" s="68"/>
      <c r="N878" s="5"/>
      <c r="O878" s="69"/>
      <c r="P878" s="12"/>
      <c r="Q878" s="70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4.25" customHeight="1">
      <c r="A879" s="12"/>
      <c r="B879" s="67"/>
      <c r="C879" s="5"/>
      <c r="D879" s="12"/>
      <c r="E879" s="12"/>
      <c r="F879" s="5"/>
      <c r="G879" s="5"/>
      <c r="H879" s="5"/>
      <c r="I879" s="5"/>
      <c r="J879" s="5"/>
      <c r="K879" s="68"/>
      <c r="L879" s="5"/>
      <c r="M879" s="68"/>
      <c r="N879" s="5"/>
      <c r="O879" s="69"/>
      <c r="P879" s="12"/>
      <c r="Q879" s="70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4.25" customHeight="1">
      <c r="A880" s="12"/>
      <c r="B880" s="67"/>
      <c r="C880" s="5"/>
      <c r="D880" s="12"/>
      <c r="E880" s="12"/>
      <c r="F880" s="5"/>
      <c r="G880" s="5"/>
      <c r="H880" s="5"/>
      <c r="I880" s="5"/>
      <c r="J880" s="5"/>
      <c r="K880" s="68"/>
      <c r="L880" s="5"/>
      <c r="M880" s="68"/>
      <c r="N880" s="5"/>
      <c r="O880" s="69"/>
      <c r="P880" s="12"/>
      <c r="Q880" s="70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4.25" customHeight="1">
      <c r="A881" s="12"/>
      <c r="B881" s="67"/>
      <c r="C881" s="5"/>
      <c r="D881" s="12"/>
      <c r="E881" s="12"/>
      <c r="F881" s="5"/>
      <c r="G881" s="5"/>
      <c r="H881" s="5"/>
      <c r="I881" s="5"/>
      <c r="J881" s="5"/>
      <c r="K881" s="68"/>
      <c r="L881" s="5"/>
      <c r="M881" s="68"/>
      <c r="N881" s="5"/>
      <c r="O881" s="69"/>
      <c r="P881" s="12"/>
      <c r="Q881" s="70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4.25" customHeight="1">
      <c r="A882" s="12"/>
      <c r="B882" s="67"/>
      <c r="C882" s="5"/>
      <c r="D882" s="12"/>
      <c r="E882" s="12"/>
      <c r="F882" s="5"/>
      <c r="G882" s="5"/>
      <c r="H882" s="5"/>
      <c r="I882" s="5"/>
      <c r="J882" s="5"/>
      <c r="K882" s="68"/>
      <c r="L882" s="5"/>
      <c r="M882" s="68"/>
      <c r="N882" s="5"/>
      <c r="O882" s="69"/>
      <c r="P882" s="12"/>
      <c r="Q882" s="70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4.25" customHeight="1">
      <c r="A883" s="12"/>
      <c r="B883" s="67"/>
      <c r="C883" s="5"/>
      <c r="D883" s="12"/>
      <c r="E883" s="12"/>
      <c r="F883" s="5"/>
      <c r="G883" s="5"/>
      <c r="H883" s="5"/>
      <c r="I883" s="5"/>
      <c r="J883" s="5"/>
      <c r="K883" s="68"/>
      <c r="L883" s="5"/>
      <c r="M883" s="68"/>
      <c r="N883" s="5"/>
      <c r="O883" s="69"/>
      <c r="P883" s="12"/>
      <c r="Q883" s="70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4.25" customHeight="1">
      <c r="A884" s="12"/>
      <c r="B884" s="67"/>
      <c r="C884" s="5"/>
      <c r="D884" s="12"/>
      <c r="E884" s="12"/>
      <c r="F884" s="5"/>
      <c r="G884" s="5"/>
      <c r="H884" s="5"/>
      <c r="I884" s="5"/>
      <c r="J884" s="5"/>
      <c r="K884" s="68"/>
      <c r="L884" s="5"/>
      <c r="M884" s="68"/>
      <c r="N884" s="5"/>
      <c r="O884" s="69"/>
      <c r="P884" s="12"/>
      <c r="Q884" s="70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4.25" customHeight="1">
      <c r="A885" s="12"/>
      <c r="B885" s="67"/>
      <c r="C885" s="5"/>
      <c r="D885" s="12"/>
      <c r="E885" s="12"/>
      <c r="F885" s="5"/>
      <c r="G885" s="5"/>
      <c r="H885" s="5"/>
      <c r="I885" s="5"/>
      <c r="J885" s="5"/>
      <c r="K885" s="68"/>
      <c r="L885" s="5"/>
      <c r="M885" s="68"/>
      <c r="N885" s="5"/>
      <c r="O885" s="69"/>
      <c r="P885" s="12"/>
      <c r="Q885" s="70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4.25" customHeight="1">
      <c r="A886" s="12"/>
      <c r="B886" s="67"/>
      <c r="C886" s="5"/>
      <c r="D886" s="12"/>
      <c r="E886" s="12"/>
      <c r="F886" s="5"/>
      <c r="G886" s="5"/>
      <c r="H886" s="5"/>
      <c r="I886" s="5"/>
      <c r="J886" s="5"/>
      <c r="K886" s="68"/>
      <c r="L886" s="5"/>
      <c r="M886" s="68"/>
      <c r="N886" s="5"/>
      <c r="O886" s="69"/>
      <c r="P886" s="12"/>
      <c r="Q886" s="70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4.25" customHeight="1">
      <c r="A887" s="12"/>
      <c r="B887" s="67"/>
      <c r="C887" s="5"/>
      <c r="D887" s="12"/>
      <c r="E887" s="12"/>
      <c r="F887" s="5"/>
      <c r="G887" s="5"/>
      <c r="H887" s="5"/>
      <c r="I887" s="5"/>
      <c r="J887" s="5"/>
      <c r="K887" s="68"/>
      <c r="L887" s="5"/>
      <c r="M887" s="68"/>
      <c r="N887" s="5"/>
      <c r="O887" s="69"/>
      <c r="P887" s="12"/>
      <c r="Q887" s="70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4.25" customHeight="1">
      <c r="A888" s="12"/>
      <c r="B888" s="67"/>
      <c r="C888" s="5"/>
      <c r="D888" s="12"/>
      <c r="E888" s="12"/>
      <c r="F888" s="5"/>
      <c r="G888" s="5"/>
      <c r="H888" s="5"/>
      <c r="I888" s="5"/>
      <c r="J888" s="5"/>
      <c r="K888" s="68"/>
      <c r="L888" s="5"/>
      <c r="M888" s="68"/>
      <c r="N888" s="5"/>
      <c r="O888" s="69"/>
      <c r="P888" s="12"/>
      <c r="Q888" s="70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4.25" customHeight="1">
      <c r="A889" s="12"/>
      <c r="B889" s="67"/>
      <c r="C889" s="5"/>
      <c r="D889" s="12"/>
      <c r="E889" s="12"/>
      <c r="F889" s="5"/>
      <c r="G889" s="5"/>
      <c r="H889" s="5"/>
      <c r="I889" s="5"/>
      <c r="J889" s="5"/>
      <c r="K889" s="68"/>
      <c r="L889" s="5"/>
      <c r="M889" s="68"/>
      <c r="N889" s="5"/>
      <c r="O889" s="69"/>
      <c r="P889" s="12"/>
      <c r="Q889" s="70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4.25" customHeight="1">
      <c r="A890" s="12"/>
      <c r="B890" s="67"/>
      <c r="C890" s="5"/>
      <c r="D890" s="12"/>
      <c r="E890" s="12"/>
      <c r="F890" s="5"/>
      <c r="G890" s="5"/>
      <c r="H890" s="5"/>
      <c r="I890" s="5"/>
      <c r="J890" s="5"/>
      <c r="K890" s="68"/>
      <c r="L890" s="5"/>
      <c r="M890" s="68"/>
      <c r="N890" s="5"/>
      <c r="O890" s="69"/>
      <c r="P890" s="12"/>
      <c r="Q890" s="70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4.25" customHeight="1">
      <c r="A891" s="12"/>
      <c r="B891" s="67"/>
      <c r="C891" s="5"/>
      <c r="D891" s="12"/>
      <c r="E891" s="12"/>
      <c r="F891" s="5"/>
      <c r="G891" s="5"/>
      <c r="H891" s="5"/>
      <c r="I891" s="5"/>
      <c r="J891" s="5"/>
      <c r="K891" s="68"/>
      <c r="L891" s="5"/>
      <c r="M891" s="68"/>
      <c r="N891" s="5"/>
      <c r="O891" s="69"/>
      <c r="P891" s="12"/>
      <c r="Q891" s="70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4.25" customHeight="1">
      <c r="A892" s="12"/>
      <c r="B892" s="67"/>
      <c r="C892" s="5"/>
      <c r="D892" s="12"/>
      <c r="E892" s="12"/>
      <c r="F892" s="5"/>
      <c r="G892" s="5"/>
      <c r="H892" s="5"/>
      <c r="I892" s="5"/>
      <c r="J892" s="5"/>
      <c r="K892" s="68"/>
      <c r="L892" s="5"/>
      <c r="M892" s="68"/>
      <c r="N892" s="5"/>
      <c r="O892" s="69"/>
      <c r="P892" s="12"/>
      <c r="Q892" s="70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4.25" customHeight="1">
      <c r="A893" s="12"/>
      <c r="B893" s="67"/>
      <c r="C893" s="5"/>
      <c r="D893" s="12"/>
      <c r="E893" s="12"/>
      <c r="F893" s="5"/>
      <c r="G893" s="5"/>
      <c r="H893" s="5"/>
      <c r="I893" s="5"/>
      <c r="J893" s="5"/>
      <c r="K893" s="68"/>
      <c r="L893" s="5"/>
      <c r="M893" s="68"/>
      <c r="N893" s="5"/>
      <c r="O893" s="69"/>
      <c r="P893" s="12"/>
      <c r="Q893" s="70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4.25" customHeight="1">
      <c r="A894" s="12"/>
      <c r="B894" s="67"/>
      <c r="C894" s="5"/>
      <c r="D894" s="12"/>
      <c r="E894" s="12"/>
      <c r="F894" s="5"/>
      <c r="G894" s="5"/>
      <c r="H894" s="5"/>
      <c r="I894" s="5"/>
      <c r="J894" s="5"/>
      <c r="K894" s="68"/>
      <c r="L894" s="5"/>
      <c r="M894" s="68"/>
      <c r="N894" s="5"/>
      <c r="O894" s="69"/>
      <c r="P894" s="12"/>
      <c r="Q894" s="70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4.25" customHeight="1">
      <c r="A895" s="12"/>
      <c r="B895" s="67"/>
      <c r="C895" s="5"/>
      <c r="D895" s="12"/>
      <c r="E895" s="12"/>
      <c r="F895" s="5"/>
      <c r="G895" s="5"/>
      <c r="H895" s="5"/>
      <c r="I895" s="5"/>
      <c r="J895" s="5"/>
      <c r="K895" s="68"/>
      <c r="L895" s="5"/>
      <c r="M895" s="68"/>
      <c r="N895" s="5"/>
      <c r="O895" s="69"/>
      <c r="P895" s="12"/>
      <c r="Q895" s="70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4.25" customHeight="1">
      <c r="A896" s="12"/>
      <c r="B896" s="67"/>
      <c r="C896" s="5"/>
      <c r="D896" s="12"/>
      <c r="E896" s="12"/>
      <c r="F896" s="5"/>
      <c r="G896" s="5"/>
      <c r="H896" s="5"/>
      <c r="I896" s="5"/>
      <c r="J896" s="5"/>
      <c r="K896" s="68"/>
      <c r="L896" s="5"/>
      <c r="M896" s="68"/>
      <c r="N896" s="5"/>
      <c r="O896" s="69"/>
      <c r="P896" s="12"/>
      <c r="Q896" s="70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4.25" customHeight="1">
      <c r="A897" s="12"/>
      <c r="B897" s="67"/>
      <c r="C897" s="5"/>
      <c r="D897" s="12"/>
      <c r="E897" s="12"/>
      <c r="F897" s="5"/>
      <c r="G897" s="5"/>
      <c r="H897" s="5"/>
      <c r="I897" s="5"/>
      <c r="J897" s="5"/>
      <c r="K897" s="68"/>
      <c r="L897" s="5"/>
      <c r="M897" s="68"/>
      <c r="N897" s="5"/>
      <c r="O897" s="69"/>
      <c r="P897" s="12"/>
      <c r="Q897" s="70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4.25" customHeight="1">
      <c r="A898" s="12"/>
      <c r="B898" s="67"/>
      <c r="C898" s="5"/>
      <c r="D898" s="12"/>
      <c r="E898" s="12"/>
      <c r="F898" s="5"/>
      <c r="G898" s="5"/>
      <c r="H898" s="5"/>
      <c r="I898" s="5"/>
      <c r="J898" s="5"/>
      <c r="K898" s="68"/>
      <c r="L898" s="5"/>
      <c r="M898" s="68"/>
      <c r="N898" s="5"/>
      <c r="O898" s="69"/>
      <c r="P898" s="12"/>
      <c r="Q898" s="70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4.25" customHeight="1">
      <c r="A899" s="12"/>
      <c r="B899" s="67"/>
      <c r="C899" s="5"/>
      <c r="D899" s="12"/>
      <c r="E899" s="12"/>
      <c r="F899" s="5"/>
      <c r="G899" s="5"/>
      <c r="H899" s="5"/>
      <c r="I899" s="5"/>
      <c r="J899" s="5"/>
      <c r="K899" s="68"/>
      <c r="L899" s="5"/>
      <c r="M899" s="68"/>
      <c r="N899" s="5"/>
      <c r="O899" s="69"/>
      <c r="P899" s="12"/>
      <c r="Q899" s="70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4.25" customHeight="1">
      <c r="A900" s="12"/>
      <c r="B900" s="67"/>
      <c r="C900" s="5"/>
      <c r="D900" s="12"/>
      <c r="E900" s="12"/>
      <c r="F900" s="5"/>
      <c r="G900" s="5"/>
      <c r="H900" s="5"/>
      <c r="I900" s="5"/>
      <c r="J900" s="5"/>
      <c r="K900" s="68"/>
      <c r="L900" s="5"/>
      <c r="M900" s="68"/>
      <c r="N900" s="5"/>
      <c r="O900" s="69"/>
      <c r="P900" s="12"/>
      <c r="Q900" s="70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4.25" customHeight="1">
      <c r="A901" s="12"/>
      <c r="B901" s="67"/>
      <c r="C901" s="5"/>
      <c r="D901" s="12"/>
      <c r="E901" s="12"/>
      <c r="F901" s="5"/>
      <c r="G901" s="5"/>
      <c r="H901" s="5"/>
      <c r="I901" s="5"/>
      <c r="J901" s="5"/>
      <c r="K901" s="68"/>
      <c r="L901" s="5"/>
      <c r="M901" s="68"/>
      <c r="N901" s="5"/>
      <c r="O901" s="69"/>
      <c r="P901" s="12"/>
      <c r="Q901" s="70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4.25" customHeight="1">
      <c r="A902" s="12"/>
      <c r="B902" s="67"/>
      <c r="C902" s="5"/>
      <c r="D902" s="12"/>
      <c r="E902" s="12"/>
      <c r="F902" s="5"/>
      <c r="G902" s="5"/>
      <c r="H902" s="5"/>
      <c r="I902" s="5"/>
      <c r="J902" s="5"/>
      <c r="K902" s="68"/>
      <c r="L902" s="5"/>
      <c r="M902" s="68"/>
      <c r="N902" s="5"/>
      <c r="O902" s="69"/>
      <c r="P902" s="12"/>
      <c r="Q902" s="70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4.25" customHeight="1">
      <c r="A903" s="12"/>
      <c r="B903" s="67"/>
      <c r="C903" s="5"/>
      <c r="D903" s="12"/>
      <c r="E903" s="12"/>
      <c r="F903" s="5"/>
      <c r="G903" s="5"/>
      <c r="H903" s="5"/>
      <c r="I903" s="5"/>
      <c r="J903" s="5"/>
      <c r="K903" s="68"/>
      <c r="L903" s="5"/>
      <c r="M903" s="68"/>
      <c r="N903" s="5"/>
      <c r="O903" s="69"/>
      <c r="P903" s="12"/>
      <c r="Q903" s="70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4.25" customHeight="1">
      <c r="A904" s="12"/>
      <c r="B904" s="67"/>
      <c r="C904" s="5"/>
      <c r="D904" s="12"/>
      <c r="E904" s="12"/>
      <c r="F904" s="5"/>
      <c r="G904" s="5"/>
      <c r="H904" s="5"/>
      <c r="I904" s="5"/>
      <c r="J904" s="5"/>
      <c r="K904" s="68"/>
      <c r="L904" s="5"/>
      <c r="M904" s="68"/>
      <c r="N904" s="5"/>
      <c r="O904" s="69"/>
      <c r="P904" s="12"/>
      <c r="Q904" s="70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4.25" customHeight="1">
      <c r="A905" s="12"/>
      <c r="B905" s="67"/>
      <c r="C905" s="5"/>
      <c r="D905" s="12"/>
      <c r="E905" s="12"/>
      <c r="F905" s="5"/>
      <c r="G905" s="5"/>
      <c r="H905" s="5"/>
      <c r="I905" s="5"/>
      <c r="J905" s="5"/>
      <c r="K905" s="68"/>
      <c r="L905" s="5"/>
      <c r="M905" s="68"/>
      <c r="N905" s="5"/>
      <c r="O905" s="69"/>
      <c r="P905" s="12"/>
      <c r="Q905" s="70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4.25" customHeight="1">
      <c r="A906" s="12"/>
      <c r="B906" s="67"/>
      <c r="C906" s="5"/>
      <c r="D906" s="12"/>
      <c r="E906" s="12"/>
      <c r="F906" s="5"/>
      <c r="G906" s="5"/>
      <c r="H906" s="5"/>
      <c r="I906" s="5"/>
      <c r="J906" s="5"/>
      <c r="K906" s="68"/>
      <c r="L906" s="5"/>
      <c r="M906" s="68"/>
      <c r="N906" s="5"/>
      <c r="O906" s="69"/>
      <c r="P906" s="12"/>
      <c r="Q906" s="70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4.25" customHeight="1">
      <c r="A907" s="12"/>
      <c r="B907" s="67"/>
      <c r="C907" s="5"/>
      <c r="D907" s="12"/>
      <c r="E907" s="12"/>
      <c r="F907" s="5"/>
      <c r="G907" s="5"/>
      <c r="H907" s="5"/>
      <c r="I907" s="5"/>
      <c r="J907" s="5"/>
      <c r="K907" s="68"/>
      <c r="L907" s="5"/>
      <c r="M907" s="68"/>
      <c r="N907" s="5"/>
      <c r="O907" s="69"/>
      <c r="P907" s="12"/>
      <c r="Q907" s="70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4.25" customHeight="1">
      <c r="A908" s="12"/>
      <c r="B908" s="67"/>
      <c r="C908" s="5"/>
      <c r="D908" s="12"/>
      <c r="E908" s="12"/>
      <c r="F908" s="5"/>
      <c r="G908" s="5"/>
      <c r="H908" s="5"/>
      <c r="I908" s="5"/>
      <c r="J908" s="5"/>
      <c r="K908" s="68"/>
      <c r="L908" s="5"/>
      <c r="M908" s="68"/>
      <c r="N908" s="5"/>
      <c r="O908" s="69"/>
      <c r="P908" s="12"/>
      <c r="Q908" s="70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4.25" customHeight="1">
      <c r="A909" s="12"/>
      <c r="B909" s="67"/>
      <c r="C909" s="5"/>
      <c r="D909" s="12"/>
      <c r="E909" s="12"/>
      <c r="F909" s="5"/>
      <c r="G909" s="5"/>
      <c r="H909" s="5"/>
      <c r="I909" s="5"/>
      <c r="J909" s="5"/>
      <c r="K909" s="68"/>
      <c r="L909" s="5"/>
      <c r="M909" s="68"/>
      <c r="N909" s="5"/>
      <c r="O909" s="69"/>
      <c r="P909" s="12"/>
      <c r="Q909" s="70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4.25" customHeight="1">
      <c r="A910" s="12"/>
      <c r="B910" s="67"/>
      <c r="C910" s="5"/>
      <c r="D910" s="12"/>
      <c r="E910" s="12"/>
      <c r="F910" s="5"/>
      <c r="G910" s="5"/>
      <c r="H910" s="5"/>
      <c r="I910" s="5"/>
      <c r="J910" s="5"/>
      <c r="K910" s="68"/>
      <c r="L910" s="5"/>
      <c r="M910" s="68"/>
      <c r="N910" s="5"/>
      <c r="O910" s="69"/>
      <c r="P910" s="12"/>
      <c r="Q910" s="70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4.25" customHeight="1">
      <c r="A911" s="12"/>
      <c r="B911" s="67"/>
      <c r="C911" s="5"/>
      <c r="D911" s="12"/>
      <c r="E911" s="12"/>
      <c r="F911" s="5"/>
      <c r="G911" s="5"/>
      <c r="H911" s="5"/>
      <c r="I911" s="5"/>
      <c r="J911" s="5"/>
      <c r="K911" s="68"/>
      <c r="L911" s="5"/>
      <c r="M911" s="68"/>
      <c r="N911" s="5"/>
      <c r="O911" s="69"/>
      <c r="P911" s="12"/>
      <c r="Q911" s="70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4.25" customHeight="1">
      <c r="A912" s="12"/>
      <c r="B912" s="67"/>
      <c r="C912" s="5"/>
      <c r="D912" s="12"/>
      <c r="E912" s="12"/>
      <c r="F912" s="5"/>
      <c r="G912" s="5"/>
      <c r="H912" s="5"/>
      <c r="I912" s="5"/>
      <c r="J912" s="5"/>
      <c r="K912" s="68"/>
      <c r="L912" s="5"/>
      <c r="M912" s="68"/>
      <c r="N912" s="5"/>
      <c r="O912" s="69"/>
      <c r="P912" s="12"/>
      <c r="Q912" s="70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4.25" customHeight="1">
      <c r="A913" s="12"/>
      <c r="B913" s="67"/>
      <c r="C913" s="5"/>
      <c r="D913" s="12"/>
      <c r="E913" s="12"/>
      <c r="F913" s="5"/>
      <c r="G913" s="5"/>
      <c r="H913" s="5"/>
      <c r="I913" s="5"/>
      <c r="J913" s="5"/>
      <c r="K913" s="68"/>
      <c r="L913" s="5"/>
      <c r="M913" s="68"/>
      <c r="N913" s="5"/>
      <c r="O913" s="69"/>
      <c r="P913" s="12"/>
      <c r="Q913" s="70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4.25" customHeight="1">
      <c r="A914" s="12"/>
      <c r="B914" s="67"/>
      <c r="C914" s="5"/>
      <c r="D914" s="12"/>
      <c r="E914" s="12"/>
      <c r="F914" s="5"/>
      <c r="G914" s="5"/>
      <c r="H914" s="5"/>
      <c r="I914" s="5"/>
      <c r="J914" s="5"/>
      <c r="K914" s="68"/>
      <c r="L914" s="5"/>
      <c r="M914" s="68"/>
      <c r="N914" s="5"/>
      <c r="O914" s="69"/>
      <c r="P914" s="12"/>
      <c r="Q914" s="70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4.25" customHeight="1">
      <c r="A915" s="12"/>
      <c r="B915" s="67"/>
      <c r="C915" s="5"/>
      <c r="D915" s="12"/>
      <c r="E915" s="12"/>
      <c r="F915" s="5"/>
      <c r="G915" s="5"/>
      <c r="H915" s="5"/>
      <c r="I915" s="5"/>
      <c r="J915" s="5"/>
      <c r="K915" s="68"/>
      <c r="L915" s="5"/>
      <c r="M915" s="68"/>
      <c r="N915" s="5"/>
      <c r="O915" s="69"/>
      <c r="P915" s="12"/>
      <c r="Q915" s="70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4.25" customHeight="1">
      <c r="A916" s="12"/>
      <c r="B916" s="67"/>
      <c r="C916" s="5"/>
      <c r="D916" s="12"/>
      <c r="E916" s="12"/>
      <c r="F916" s="5"/>
      <c r="G916" s="5"/>
      <c r="H916" s="5"/>
      <c r="I916" s="5"/>
      <c r="J916" s="5"/>
      <c r="K916" s="68"/>
      <c r="L916" s="5"/>
      <c r="M916" s="68"/>
      <c r="N916" s="5"/>
      <c r="O916" s="69"/>
      <c r="P916" s="12"/>
      <c r="Q916" s="70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4.25" customHeight="1">
      <c r="A917" s="12"/>
      <c r="B917" s="67"/>
      <c r="C917" s="5"/>
      <c r="D917" s="12"/>
      <c r="E917" s="12"/>
      <c r="F917" s="5"/>
      <c r="G917" s="5"/>
      <c r="H917" s="5"/>
      <c r="I917" s="5"/>
      <c r="J917" s="5"/>
      <c r="K917" s="68"/>
      <c r="L917" s="5"/>
      <c r="M917" s="68"/>
      <c r="N917" s="5"/>
      <c r="O917" s="69"/>
      <c r="P917" s="12"/>
      <c r="Q917" s="70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4.25" customHeight="1">
      <c r="A918" s="12"/>
      <c r="B918" s="67"/>
      <c r="C918" s="5"/>
      <c r="D918" s="12"/>
      <c r="E918" s="12"/>
      <c r="F918" s="5"/>
      <c r="G918" s="5"/>
      <c r="H918" s="5"/>
      <c r="I918" s="5"/>
      <c r="J918" s="5"/>
      <c r="K918" s="68"/>
      <c r="L918" s="5"/>
      <c r="M918" s="68"/>
      <c r="N918" s="5"/>
      <c r="O918" s="69"/>
      <c r="P918" s="12"/>
      <c r="Q918" s="70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4.25" customHeight="1">
      <c r="A919" s="12"/>
      <c r="B919" s="67"/>
      <c r="C919" s="5"/>
      <c r="D919" s="12"/>
      <c r="E919" s="12"/>
      <c r="F919" s="5"/>
      <c r="G919" s="5"/>
      <c r="H919" s="5"/>
      <c r="I919" s="5"/>
      <c r="J919" s="5"/>
      <c r="K919" s="68"/>
      <c r="L919" s="5"/>
      <c r="M919" s="68"/>
      <c r="N919" s="5"/>
      <c r="O919" s="69"/>
      <c r="P919" s="12"/>
      <c r="Q919" s="70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4.25" customHeight="1">
      <c r="A920" s="12"/>
      <c r="B920" s="67"/>
      <c r="C920" s="5"/>
      <c r="D920" s="12"/>
      <c r="E920" s="12"/>
      <c r="F920" s="5"/>
      <c r="G920" s="5"/>
      <c r="H920" s="5"/>
      <c r="I920" s="5"/>
      <c r="J920" s="5"/>
      <c r="K920" s="68"/>
      <c r="L920" s="5"/>
      <c r="M920" s="68"/>
      <c r="N920" s="5"/>
      <c r="O920" s="69"/>
      <c r="P920" s="12"/>
      <c r="Q920" s="70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4.25" customHeight="1">
      <c r="A921" s="12"/>
      <c r="B921" s="67"/>
      <c r="C921" s="5"/>
      <c r="D921" s="12"/>
      <c r="E921" s="12"/>
      <c r="F921" s="5"/>
      <c r="G921" s="5"/>
      <c r="H921" s="5"/>
      <c r="I921" s="5"/>
      <c r="J921" s="5"/>
      <c r="K921" s="68"/>
      <c r="L921" s="5"/>
      <c r="M921" s="68"/>
      <c r="N921" s="5"/>
      <c r="O921" s="69"/>
      <c r="P921" s="12"/>
      <c r="Q921" s="70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4.25" customHeight="1">
      <c r="A922" s="12"/>
      <c r="B922" s="67"/>
      <c r="C922" s="5"/>
      <c r="D922" s="12"/>
      <c r="E922" s="12"/>
      <c r="F922" s="5"/>
      <c r="G922" s="5"/>
      <c r="H922" s="5"/>
      <c r="I922" s="5"/>
      <c r="J922" s="5"/>
      <c r="K922" s="68"/>
      <c r="L922" s="5"/>
      <c r="M922" s="68"/>
      <c r="N922" s="5"/>
      <c r="O922" s="69"/>
      <c r="P922" s="12"/>
      <c r="Q922" s="70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4.25" customHeight="1">
      <c r="A923" s="12"/>
      <c r="B923" s="67"/>
      <c r="C923" s="5"/>
      <c r="D923" s="12"/>
      <c r="E923" s="12"/>
      <c r="F923" s="5"/>
      <c r="G923" s="5"/>
      <c r="H923" s="5"/>
      <c r="I923" s="5"/>
      <c r="J923" s="5"/>
      <c r="K923" s="68"/>
      <c r="L923" s="5"/>
      <c r="M923" s="68"/>
      <c r="N923" s="5"/>
      <c r="O923" s="69"/>
      <c r="P923" s="12"/>
      <c r="Q923" s="70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4.25" customHeight="1">
      <c r="A924" s="12"/>
      <c r="B924" s="67"/>
      <c r="C924" s="5"/>
      <c r="D924" s="12"/>
      <c r="E924" s="12"/>
      <c r="F924" s="5"/>
      <c r="G924" s="5"/>
      <c r="H924" s="5"/>
      <c r="I924" s="5"/>
      <c r="J924" s="5"/>
      <c r="K924" s="68"/>
      <c r="L924" s="5"/>
      <c r="M924" s="68"/>
      <c r="N924" s="5"/>
      <c r="O924" s="69"/>
      <c r="P924" s="12"/>
      <c r="Q924" s="70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4.25" customHeight="1">
      <c r="A925" s="12"/>
      <c r="B925" s="67"/>
      <c r="C925" s="5"/>
      <c r="D925" s="12"/>
      <c r="E925" s="12"/>
      <c r="F925" s="5"/>
      <c r="G925" s="5"/>
      <c r="H925" s="5"/>
      <c r="I925" s="5"/>
      <c r="J925" s="5"/>
      <c r="K925" s="68"/>
      <c r="L925" s="5"/>
      <c r="M925" s="68"/>
      <c r="N925" s="5"/>
      <c r="O925" s="69"/>
      <c r="P925" s="12"/>
      <c r="Q925" s="70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4.25" customHeight="1">
      <c r="A926" s="12"/>
      <c r="B926" s="67"/>
      <c r="C926" s="5"/>
      <c r="D926" s="12"/>
      <c r="E926" s="12"/>
      <c r="F926" s="5"/>
      <c r="G926" s="5"/>
      <c r="H926" s="5"/>
      <c r="I926" s="5"/>
      <c r="J926" s="5"/>
      <c r="K926" s="68"/>
      <c r="L926" s="5"/>
      <c r="M926" s="68"/>
      <c r="N926" s="5"/>
      <c r="O926" s="69"/>
      <c r="P926" s="12"/>
      <c r="Q926" s="70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4.25" customHeight="1">
      <c r="A927" s="12"/>
      <c r="B927" s="67"/>
      <c r="C927" s="5"/>
      <c r="D927" s="12"/>
      <c r="E927" s="12"/>
      <c r="F927" s="5"/>
      <c r="G927" s="5"/>
      <c r="H927" s="5"/>
      <c r="I927" s="5"/>
      <c r="J927" s="5"/>
      <c r="K927" s="68"/>
      <c r="L927" s="5"/>
      <c r="M927" s="68"/>
      <c r="N927" s="5"/>
      <c r="O927" s="69"/>
      <c r="P927" s="12"/>
      <c r="Q927" s="70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4.25" customHeight="1">
      <c r="A928" s="12"/>
      <c r="B928" s="67"/>
      <c r="C928" s="5"/>
      <c r="D928" s="12"/>
      <c r="E928" s="12"/>
      <c r="F928" s="5"/>
      <c r="G928" s="5"/>
      <c r="H928" s="5"/>
      <c r="I928" s="5"/>
      <c r="J928" s="5"/>
      <c r="K928" s="68"/>
      <c r="L928" s="5"/>
      <c r="M928" s="68"/>
      <c r="N928" s="5"/>
      <c r="O928" s="69"/>
      <c r="P928" s="12"/>
      <c r="Q928" s="70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4.25" customHeight="1">
      <c r="A929" s="12"/>
      <c r="B929" s="67"/>
      <c r="C929" s="5"/>
      <c r="D929" s="12"/>
      <c r="E929" s="12"/>
      <c r="F929" s="5"/>
      <c r="G929" s="5"/>
      <c r="H929" s="5"/>
      <c r="I929" s="5"/>
      <c r="J929" s="5"/>
      <c r="K929" s="68"/>
      <c r="L929" s="5"/>
      <c r="M929" s="68"/>
      <c r="N929" s="5"/>
      <c r="O929" s="69"/>
      <c r="P929" s="12"/>
      <c r="Q929" s="70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4.25" customHeight="1">
      <c r="A930" s="12"/>
      <c r="B930" s="67"/>
      <c r="C930" s="5"/>
      <c r="D930" s="12"/>
      <c r="E930" s="12"/>
      <c r="F930" s="5"/>
      <c r="G930" s="5"/>
      <c r="H930" s="5"/>
      <c r="I930" s="5"/>
      <c r="J930" s="5"/>
      <c r="K930" s="68"/>
      <c r="L930" s="5"/>
      <c r="M930" s="68"/>
      <c r="N930" s="5"/>
      <c r="O930" s="69"/>
      <c r="P930" s="12"/>
      <c r="Q930" s="70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4.25" customHeight="1">
      <c r="A931" s="12"/>
      <c r="B931" s="67"/>
      <c r="C931" s="5"/>
      <c r="D931" s="12"/>
      <c r="E931" s="12"/>
      <c r="F931" s="5"/>
      <c r="G931" s="5"/>
      <c r="H931" s="5"/>
      <c r="I931" s="5"/>
      <c r="J931" s="5"/>
      <c r="K931" s="68"/>
      <c r="L931" s="5"/>
      <c r="M931" s="68"/>
      <c r="N931" s="5"/>
      <c r="O931" s="69"/>
      <c r="P931" s="12"/>
      <c r="Q931" s="70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4.25" customHeight="1">
      <c r="A932" s="12"/>
      <c r="B932" s="67"/>
      <c r="C932" s="5"/>
      <c r="D932" s="12"/>
      <c r="E932" s="12"/>
      <c r="F932" s="5"/>
      <c r="G932" s="5"/>
      <c r="H932" s="5"/>
      <c r="I932" s="5"/>
      <c r="J932" s="5"/>
      <c r="K932" s="68"/>
      <c r="L932" s="5"/>
      <c r="M932" s="68"/>
      <c r="N932" s="5"/>
      <c r="O932" s="69"/>
      <c r="P932" s="12"/>
      <c r="Q932" s="70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4.25" customHeight="1">
      <c r="A933" s="12"/>
      <c r="B933" s="67"/>
      <c r="C933" s="5"/>
      <c r="D933" s="12"/>
      <c r="E933" s="12"/>
      <c r="F933" s="5"/>
      <c r="G933" s="5"/>
      <c r="H933" s="5"/>
      <c r="I933" s="5"/>
      <c r="J933" s="5"/>
      <c r="K933" s="68"/>
      <c r="L933" s="5"/>
      <c r="M933" s="68"/>
      <c r="N933" s="5"/>
      <c r="O933" s="69"/>
      <c r="P933" s="12"/>
      <c r="Q933" s="70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4.25" customHeight="1">
      <c r="A934" s="12"/>
      <c r="B934" s="67"/>
      <c r="C934" s="5"/>
      <c r="D934" s="12"/>
      <c r="E934" s="12"/>
      <c r="F934" s="5"/>
      <c r="G934" s="5"/>
      <c r="H934" s="5"/>
      <c r="I934" s="5"/>
      <c r="J934" s="5"/>
      <c r="K934" s="68"/>
      <c r="L934" s="5"/>
      <c r="M934" s="68"/>
      <c r="N934" s="5"/>
      <c r="O934" s="69"/>
      <c r="P934" s="12"/>
      <c r="Q934" s="70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4.25" customHeight="1">
      <c r="A935" s="12"/>
      <c r="B935" s="67"/>
      <c r="C935" s="5"/>
      <c r="D935" s="12"/>
      <c r="E935" s="12"/>
      <c r="F935" s="5"/>
      <c r="G935" s="5"/>
      <c r="H935" s="5"/>
      <c r="I935" s="5"/>
      <c r="J935" s="5"/>
      <c r="K935" s="68"/>
      <c r="L935" s="5"/>
      <c r="M935" s="68"/>
      <c r="N935" s="5"/>
      <c r="O935" s="69"/>
      <c r="P935" s="12"/>
      <c r="Q935" s="70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4.25" customHeight="1">
      <c r="A936" s="12"/>
      <c r="B936" s="67"/>
      <c r="C936" s="5"/>
      <c r="D936" s="12"/>
      <c r="E936" s="12"/>
      <c r="F936" s="5"/>
      <c r="G936" s="5"/>
      <c r="H936" s="5"/>
      <c r="I936" s="5"/>
      <c r="J936" s="5"/>
      <c r="K936" s="68"/>
      <c r="L936" s="5"/>
      <c r="M936" s="68"/>
      <c r="N936" s="5"/>
      <c r="O936" s="69"/>
      <c r="P936" s="12"/>
      <c r="Q936" s="70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4.25" customHeight="1">
      <c r="A937" s="12"/>
      <c r="B937" s="67"/>
      <c r="C937" s="5"/>
      <c r="D937" s="12"/>
      <c r="E937" s="12"/>
      <c r="F937" s="5"/>
      <c r="G937" s="5"/>
      <c r="H937" s="5"/>
      <c r="I937" s="5"/>
      <c r="J937" s="5"/>
      <c r="K937" s="68"/>
      <c r="L937" s="5"/>
      <c r="M937" s="68"/>
      <c r="N937" s="5"/>
      <c r="O937" s="69"/>
      <c r="P937" s="12"/>
      <c r="Q937" s="70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4.25" customHeight="1">
      <c r="A938" s="12"/>
      <c r="B938" s="67"/>
      <c r="C938" s="5"/>
      <c r="D938" s="12"/>
      <c r="E938" s="12"/>
      <c r="F938" s="5"/>
      <c r="G938" s="5"/>
      <c r="H938" s="5"/>
      <c r="I938" s="5"/>
      <c r="J938" s="5"/>
      <c r="K938" s="68"/>
      <c r="L938" s="5"/>
      <c r="M938" s="68"/>
      <c r="N938" s="5"/>
      <c r="O938" s="69"/>
      <c r="P938" s="12"/>
      <c r="Q938" s="70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4.25" customHeight="1">
      <c r="A939" s="12"/>
      <c r="B939" s="67"/>
      <c r="C939" s="5"/>
      <c r="D939" s="12"/>
      <c r="E939" s="12"/>
      <c r="F939" s="5"/>
      <c r="G939" s="5"/>
      <c r="H939" s="5"/>
      <c r="I939" s="5"/>
      <c r="J939" s="5"/>
      <c r="K939" s="68"/>
      <c r="L939" s="5"/>
      <c r="M939" s="68"/>
      <c r="N939" s="5"/>
      <c r="O939" s="69"/>
      <c r="P939" s="12"/>
      <c r="Q939" s="70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4.25" customHeight="1">
      <c r="A940" s="12"/>
      <c r="B940" s="67"/>
      <c r="C940" s="5"/>
      <c r="D940" s="12"/>
      <c r="E940" s="12"/>
      <c r="F940" s="5"/>
      <c r="G940" s="5"/>
      <c r="H940" s="5"/>
      <c r="I940" s="5"/>
      <c r="J940" s="5"/>
      <c r="K940" s="68"/>
      <c r="L940" s="5"/>
      <c r="M940" s="68"/>
      <c r="N940" s="5"/>
      <c r="O940" s="69"/>
      <c r="P940" s="12"/>
      <c r="Q940" s="70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4.25" customHeight="1">
      <c r="A941" s="12"/>
      <c r="B941" s="67"/>
      <c r="C941" s="5"/>
      <c r="D941" s="12"/>
      <c r="E941" s="12"/>
      <c r="F941" s="5"/>
      <c r="G941" s="5"/>
      <c r="H941" s="5"/>
      <c r="I941" s="5"/>
      <c r="J941" s="5"/>
      <c r="K941" s="68"/>
      <c r="L941" s="5"/>
      <c r="M941" s="68"/>
      <c r="N941" s="5"/>
      <c r="O941" s="69"/>
      <c r="P941" s="12"/>
      <c r="Q941" s="70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4.25" customHeight="1">
      <c r="A942" s="12"/>
      <c r="B942" s="67"/>
      <c r="C942" s="5"/>
      <c r="D942" s="12"/>
      <c r="E942" s="12"/>
      <c r="F942" s="5"/>
      <c r="G942" s="5"/>
      <c r="H942" s="5"/>
      <c r="I942" s="5"/>
      <c r="J942" s="5"/>
      <c r="K942" s="68"/>
      <c r="L942" s="5"/>
      <c r="M942" s="68"/>
      <c r="N942" s="5"/>
      <c r="O942" s="69"/>
      <c r="P942" s="12"/>
      <c r="Q942" s="70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4.25" customHeight="1">
      <c r="A943" s="12"/>
      <c r="B943" s="67"/>
      <c r="C943" s="5"/>
      <c r="D943" s="12"/>
      <c r="E943" s="12"/>
      <c r="F943" s="5"/>
      <c r="G943" s="5"/>
      <c r="H943" s="5"/>
      <c r="I943" s="5"/>
      <c r="J943" s="5"/>
      <c r="K943" s="68"/>
      <c r="L943" s="5"/>
      <c r="M943" s="68"/>
      <c r="N943" s="5"/>
      <c r="O943" s="69"/>
      <c r="P943" s="12"/>
      <c r="Q943" s="70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4.25" customHeight="1">
      <c r="A944" s="12"/>
      <c r="B944" s="67"/>
      <c r="C944" s="5"/>
      <c r="D944" s="12"/>
      <c r="E944" s="12"/>
      <c r="F944" s="5"/>
      <c r="G944" s="5"/>
      <c r="H944" s="5"/>
      <c r="I944" s="5"/>
      <c r="J944" s="5"/>
      <c r="K944" s="68"/>
      <c r="L944" s="5"/>
      <c r="M944" s="68"/>
      <c r="N944" s="5"/>
      <c r="O944" s="69"/>
      <c r="P944" s="12"/>
      <c r="Q944" s="70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4.25" customHeight="1">
      <c r="A945" s="12"/>
      <c r="B945" s="67"/>
      <c r="C945" s="5"/>
      <c r="D945" s="12"/>
      <c r="E945" s="12"/>
      <c r="F945" s="5"/>
      <c r="G945" s="5"/>
      <c r="H945" s="5"/>
      <c r="I945" s="5"/>
      <c r="J945" s="5"/>
      <c r="K945" s="68"/>
      <c r="L945" s="5"/>
      <c r="M945" s="68"/>
      <c r="N945" s="5"/>
      <c r="O945" s="69"/>
      <c r="P945" s="12"/>
      <c r="Q945" s="70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4.25" customHeight="1">
      <c r="A946" s="12"/>
      <c r="B946" s="67"/>
      <c r="C946" s="5"/>
      <c r="D946" s="12"/>
      <c r="E946" s="12"/>
      <c r="F946" s="5"/>
      <c r="G946" s="5"/>
      <c r="H946" s="5"/>
      <c r="I946" s="5"/>
      <c r="J946" s="5"/>
      <c r="K946" s="68"/>
      <c r="L946" s="5"/>
      <c r="M946" s="68"/>
      <c r="N946" s="5"/>
      <c r="O946" s="69"/>
      <c r="P946" s="12"/>
      <c r="Q946" s="70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4.25" customHeight="1">
      <c r="A947" s="12"/>
      <c r="B947" s="67"/>
      <c r="C947" s="5"/>
      <c r="D947" s="12"/>
      <c r="E947" s="12"/>
      <c r="F947" s="5"/>
      <c r="G947" s="5"/>
      <c r="H947" s="5"/>
      <c r="I947" s="5"/>
      <c r="J947" s="5"/>
      <c r="K947" s="68"/>
      <c r="L947" s="5"/>
      <c r="M947" s="68"/>
      <c r="N947" s="5"/>
      <c r="O947" s="69"/>
      <c r="P947" s="12"/>
      <c r="Q947" s="70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4.25" customHeight="1">
      <c r="A948" s="12"/>
      <c r="B948" s="67"/>
      <c r="C948" s="5"/>
      <c r="D948" s="12"/>
      <c r="E948" s="12"/>
      <c r="F948" s="5"/>
      <c r="G948" s="5"/>
      <c r="H948" s="5"/>
      <c r="I948" s="5"/>
      <c r="J948" s="5"/>
      <c r="K948" s="68"/>
      <c r="L948" s="5"/>
      <c r="M948" s="68"/>
      <c r="N948" s="5"/>
      <c r="O948" s="69"/>
      <c r="P948" s="12"/>
      <c r="Q948" s="70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4.25" customHeight="1">
      <c r="A949" s="12"/>
      <c r="B949" s="67"/>
      <c r="C949" s="5"/>
      <c r="D949" s="12"/>
      <c r="E949" s="12"/>
      <c r="F949" s="5"/>
      <c r="G949" s="5"/>
      <c r="H949" s="5"/>
      <c r="I949" s="5"/>
      <c r="J949" s="5"/>
      <c r="K949" s="68"/>
      <c r="L949" s="5"/>
      <c r="M949" s="68"/>
      <c r="N949" s="5"/>
      <c r="O949" s="69"/>
      <c r="P949" s="12"/>
      <c r="Q949" s="70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4.25" customHeight="1">
      <c r="A950" s="12"/>
      <c r="B950" s="67"/>
      <c r="C950" s="5"/>
      <c r="D950" s="12"/>
      <c r="E950" s="12"/>
      <c r="F950" s="5"/>
      <c r="G950" s="5"/>
      <c r="H950" s="5"/>
      <c r="I950" s="5"/>
      <c r="J950" s="5"/>
      <c r="K950" s="68"/>
      <c r="L950" s="5"/>
      <c r="M950" s="68"/>
      <c r="N950" s="5"/>
      <c r="O950" s="69"/>
      <c r="P950" s="12"/>
      <c r="Q950" s="70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4.25" customHeight="1">
      <c r="A951" s="12"/>
      <c r="B951" s="67"/>
      <c r="C951" s="5"/>
      <c r="D951" s="12"/>
      <c r="E951" s="12"/>
      <c r="F951" s="5"/>
      <c r="G951" s="5"/>
      <c r="H951" s="5"/>
      <c r="I951" s="5"/>
      <c r="J951" s="5"/>
      <c r="K951" s="68"/>
      <c r="L951" s="5"/>
      <c r="M951" s="68"/>
      <c r="N951" s="5"/>
      <c r="O951" s="69"/>
      <c r="P951" s="12"/>
      <c r="Q951" s="70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4.25" customHeight="1">
      <c r="A952" s="12"/>
      <c r="B952" s="67"/>
      <c r="C952" s="5"/>
      <c r="D952" s="12"/>
      <c r="E952" s="12"/>
      <c r="F952" s="5"/>
      <c r="G952" s="5"/>
      <c r="H952" s="5"/>
      <c r="I952" s="5"/>
      <c r="J952" s="5"/>
      <c r="K952" s="68"/>
      <c r="L952" s="5"/>
      <c r="M952" s="68"/>
      <c r="N952" s="5"/>
      <c r="O952" s="69"/>
      <c r="P952" s="12"/>
      <c r="Q952" s="70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4.25" customHeight="1">
      <c r="A953" s="12"/>
      <c r="B953" s="67"/>
      <c r="C953" s="5"/>
      <c r="D953" s="12"/>
      <c r="E953" s="12"/>
      <c r="F953" s="5"/>
      <c r="G953" s="5"/>
      <c r="H953" s="5"/>
      <c r="I953" s="5"/>
      <c r="J953" s="5"/>
      <c r="K953" s="68"/>
      <c r="L953" s="5"/>
      <c r="M953" s="68"/>
      <c r="N953" s="5"/>
      <c r="O953" s="69"/>
      <c r="P953" s="12"/>
      <c r="Q953" s="70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4.25" customHeight="1">
      <c r="A954" s="12"/>
      <c r="B954" s="67"/>
      <c r="C954" s="5"/>
      <c r="D954" s="12"/>
      <c r="E954" s="12"/>
      <c r="F954" s="5"/>
      <c r="G954" s="5"/>
      <c r="H954" s="5"/>
      <c r="I954" s="5"/>
      <c r="J954" s="5"/>
      <c r="K954" s="68"/>
      <c r="L954" s="5"/>
      <c r="M954" s="68"/>
      <c r="N954" s="5"/>
      <c r="O954" s="69"/>
      <c r="P954" s="12"/>
      <c r="Q954" s="70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4.25" customHeight="1">
      <c r="A955" s="12"/>
      <c r="B955" s="67"/>
      <c r="C955" s="5"/>
      <c r="D955" s="12"/>
      <c r="E955" s="12"/>
      <c r="F955" s="5"/>
      <c r="G955" s="5"/>
      <c r="H955" s="5"/>
      <c r="I955" s="5"/>
      <c r="J955" s="5"/>
      <c r="K955" s="68"/>
      <c r="L955" s="5"/>
      <c r="M955" s="68"/>
      <c r="N955" s="5"/>
      <c r="O955" s="69"/>
      <c r="P955" s="12"/>
      <c r="Q955" s="70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4.25" customHeight="1">
      <c r="A956" s="12"/>
      <c r="B956" s="67"/>
      <c r="C956" s="5"/>
      <c r="D956" s="12"/>
      <c r="E956" s="12"/>
      <c r="F956" s="5"/>
      <c r="G956" s="5"/>
      <c r="H956" s="5"/>
      <c r="I956" s="5"/>
      <c r="J956" s="5"/>
      <c r="K956" s="68"/>
      <c r="L956" s="5"/>
      <c r="M956" s="68"/>
      <c r="N956" s="5"/>
      <c r="O956" s="69"/>
      <c r="P956" s="12"/>
      <c r="Q956" s="70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4.25" customHeight="1">
      <c r="A957" s="12"/>
      <c r="B957" s="67"/>
      <c r="C957" s="5"/>
      <c r="D957" s="12"/>
      <c r="E957" s="12"/>
      <c r="F957" s="5"/>
      <c r="G957" s="5"/>
      <c r="H957" s="5"/>
      <c r="I957" s="5"/>
      <c r="J957" s="5"/>
      <c r="K957" s="68"/>
      <c r="L957" s="5"/>
      <c r="M957" s="68"/>
      <c r="N957" s="5"/>
      <c r="O957" s="69"/>
      <c r="P957" s="12"/>
      <c r="Q957" s="70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4.25" customHeight="1">
      <c r="A958" s="12"/>
      <c r="B958" s="67"/>
      <c r="C958" s="5"/>
      <c r="D958" s="12"/>
      <c r="E958" s="12"/>
      <c r="F958" s="5"/>
      <c r="G958" s="5"/>
      <c r="H958" s="5"/>
      <c r="I958" s="5"/>
      <c r="J958" s="5"/>
      <c r="K958" s="68"/>
      <c r="L958" s="5"/>
      <c r="M958" s="68"/>
      <c r="N958" s="5"/>
      <c r="O958" s="69"/>
      <c r="P958" s="12"/>
      <c r="Q958" s="70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4.25" customHeight="1">
      <c r="A959" s="12"/>
      <c r="B959" s="67"/>
      <c r="C959" s="5"/>
      <c r="D959" s="12"/>
      <c r="E959" s="12"/>
      <c r="F959" s="5"/>
      <c r="G959" s="5"/>
      <c r="H959" s="5"/>
      <c r="I959" s="5"/>
      <c r="J959" s="5"/>
      <c r="K959" s="68"/>
      <c r="L959" s="5"/>
      <c r="M959" s="68"/>
      <c r="N959" s="5"/>
      <c r="O959" s="69"/>
      <c r="P959" s="12"/>
      <c r="Q959" s="70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4.25" customHeight="1">
      <c r="A960" s="12"/>
      <c r="B960" s="67"/>
      <c r="C960" s="5"/>
      <c r="D960" s="12"/>
      <c r="E960" s="12"/>
      <c r="F960" s="5"/>
      <c r="G960" s="5"/>
      <c r="H960" s="5"/>
      <c r="I960" s="5"/>
      <c r="J960" s="5"/>
      <c r="K960" s="68"/>
      <c r="L960" s="5"/>
      <c r="M960" s="68"/>
      <c r="N960" s="5"/>
      <c r="O960" s="69"/>
      <c r="P960" s="12"/>
      <c r="Q960" s="70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4.25" customHeight="1">
      <c r="A961" s="12"/>
      <c r="B961" s="67"/>
      <c r="C961" s="5"/>
      <c r="D961" s="12"/>
      <c r="E961" s="12"/>
      <c r="F961" s="5"/>
      <c r="G961" s="5"/>
      <c r="H961" s="5"/>
      <c r="I961" s="5"/>
      <c r="J961" s="5"/>
      <c r="K961" s="68"/>
      <c r="L961" s="5"/>
      <c r="M961" s="68"/>
      <c r="N961" s="5"/>
      <c r="O961" s="69"/>
      <c r="P961" s="12"/>
      <c r="Q961" s="70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4.25" customHeight="1">
      <c r="A962" s="12"/>
      <c r="B962" s="67"/>
      <c r="C962" s="5"/>
      <c r="D962" s="12"/>
      <c r="E962" s="12"/>
      <c r="F962" s="5"/>
      <c r="G962" s="5"/>
      <c r="H962" s="5"/>
      <c r="I962" s="5"/>
      <c r="J962" s="5"/>
      <c r="K962" s="68"/>
      <c r="L962" s="5"/>
      <c r="M962" s="68"/>
      <c r="N962" s="5"/>
      <c r="O962" s="69"/>
      <c r="P962" s="12"/>
      <c r="Q962" s="70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4.25" customHeight="1">
      <c r="A963" s="12"/>
      <c r="B963" s="67"/>
      <c r="C963" s="5"/>
      <c r="D963" s="12"/>
      <c r="E963" s="12"/>
      <c r="F963" s="5"/>
      <c r="G963" s="5"/>
      <c r="H963" s="5"/>
      <c r="I963" s="5"/>
      <c r="J963" s="5"/>
      <c r="K963" s="68"/>
      <c r="L963" s="5"/>
      <c r="M963" s="68"/>
      <c r="N963" s="5"/>
      <c r="O963" s="69"/>
      <c r="P963" s="12"/>
      <c r="Q963" s="70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4.25" customHeight="1">
      <c r="A964" s="12"/>
      <c r="B964" s="67"/>
      <c r="C964" s="5"/>
      <c r="D964" s="12"/>
      <c r="E964" s="12"/>
      <c r="F964" s="5"/>
      <c r="G964" s="5"/>
      <c r="H964" s="5"/>
      <c r="I964" s="5"/>
      <c r="J964" s="5"/>
      <c r="K964" s="68"/>
      <c r="L964" s="5"/>
      <c r="M964" s="68"/>
      <c r="N964" s="5"/>
      <c r="O964" s="69"/>
      <c r="P964" s="12"/>
      <c r="Q964" s="70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4.25" customHeight="1">
      <c r="A965" s="12"/>
      <c r="B965" s="67"/>
      <c r="C965" s="5"/>
      <c r="D965" s="12"/>
      <c r="E965" s="12"/>
      <c r="F965" s="5"/>
      <c r="G965" s="5"/>
      <c r="H965" s="5"/>
      <c r="I965" s="5"/>
      <c r="J965" s="5"/>
      <c r="K965" s="68"/>
      <c r="L965" s="5"/>
      <c r="M965" s="68"/>
      <c r="N965" s="5"/>
      <c r="O965" s="69"/>
      <c r="P965" s="12"/>
      <c r="Q965" s="70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4.25" customHeight="1">
      <c r="A966" s="12"/>
      <c r="B966" s="67"/>
      <c r="C966" s="5"/>
      <c r="D966" s="12"/>
      <c r="E966" s="12"/>
      <c r="F966" s="5"/>
      <c r="G966" s="5"/>
      <c r="H966" s="5"/>
      <c r="I966" s="5"/>
      <c r="J966" s="5"/>
      <c r="K966" s="68"/>
      <c r="L966" s="5"/>
      <c r="M966" s="68"/>
      <c r="N966" s="5"/>
      <c r="O966" s="69"/>
      <c r="P966" s="12"/>
      <c r="Q966" s="70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4.25" customHeight="1">
      <c r="A967" s="12"/>
      <c r="B967" s="67"/>
      <c r="C967" s="5"/>
      <c r="D967" s="12"/>
      <c r="E967" s="12"/>
      <c r="F967" s="5"/>
      <c r="G967" s="5"/>
      <c r="H967" s="5"/>
      <c r="I967" s="5"/>
      <c r="J967" s="5"/>
      <c r="K967" s="68"/>
      <c r="L967" s="5"/>
      <c r="M967" s="68"/>
      <c r="N967" s="5"/>
      <c r="O967" s="69"/>
      <c r="P967" s="12"/>
      <c r="Q967" s="70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4.25" customHeight="1">
      <c r="A968" s="12"/>
      <c r="B968" s="67"/>
      <c r="C968" s="5"/>
      <c r="D968" s="12"/>
      <c r="E968" s="12"/>
      <c r="F968" s="5"/>
      <c r="G968" s="5"/>
      <c r="H968" s="5"/>
      <c r="I968" s="5"/>
      <c r="J968" s="5"/>
      <c r="K968" s="68"/>
      <c r="L968" s="5"/>
      <c r="M968" s="68"/>
      <c r="N968" s="5"/>
      <c r="O968" s="69"/>
      <c r="P968" s="12"/>
      <c r="Q968" s="70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4.25" customHeight="1">
      <c r="A969" s="12"/>
      <c r="B969" s="67"/>
      <c r="C969" s="5"/>
      <c r="D969" s="12"/>
      <c r="E969" s="12"/>
      <c r="F969" s="5"/>
      <c r="G969" s="5"/>
      <c r="H969" s="5"/>
      <c r="I969" s="5"/>
      <c r="J969" s="5"/>
      <c r="K969" s="68"/>
      <c r="L969" s="5"/>
      <c r="M969" s="68"/>
      <c r="N969" s="5"/>
      <c r="O969" s="69"/>
      <c r="P969" s="12"/>
      <c r="Q969" s="70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4.25" customHeight="1">
      <c r="A970" s="12"/>
      <c r="B970" s="67"/>
      <c r="C970" s="5"/>
      <c r="D970" s="12"/>
      <c r="E970" s="12"/>
      <c r="F970" s="5"/>
      <c r="G970" s="5"/>
      <c r="H970" s="5"/>
      <c r="I970" s="5"/>
      <c r="J970" s="5"/>
      <c r="K970" s="68"/>
      <c r="L970" s="5"/>
      <c r="M970" s="68"/>
      <c r="N970" s="5"/>
      <c r="O970" s="69"/>
      <c r="P970" s="12"/>
      <c r="Q970" s="70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4.25" customHeight="1">
      <c r="A971" s="12"/>
      <c r="B971" s="67"/>
      <c r="C971" s="5"/>
      <c r="D971" s="12"/>
      <c r="E971" s="12"/>
      <c r="F971" s="5"/>
      <c r="G971" s="5"/>
      <c r="H971" s="5"/>
      <c r="I971" s="5"/>
      <c r="J971" s="5"/>
      <c r="K971" s="68"/>
      <c r="L971" s="5"/>
      <c r="M971" s="68"/>
      <c r="N971" s="5"/>
      <c r="O971" s="69"/>
      <c r="P971" s="12"/>
      <c r="Q971" s="70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4.25" customHeight="1">
      <c r="A972" s="12"/>
      <c r="B972" s="67"/>
      <c r="C972" s="5"/>
      <c r="D972" s="12"/>
      <c r="E972" s="12"/>
      <c r="F972" s="5"/>
      <c r="G972" s="5"/>
      <c r="H972" s="5"/>
      <c r="I972" s="5"/>
      <c r="J972" s="5"/>
      <c r="K972" s="68"/>
      <c r="L972" s="5"/>
      <c r="M972" s="68"/>
      <c r="N972" s="5"/>
      <c r="O972" s="69"/>
      <c r="P972" s="12"/>
      <c r="Q972" s="70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4.25" customHeight="1">
      <c r="A973" s="12"/>
      <c r="B973" s="67"/>
      <c r="C973" s="5"/>
      <c r="D973" s="12"/>
      <c r="E973" s="12"/>
      <c r="F973" s="5"/>
      <c r="G973" s="5"/>
      <c r="H973" s="5"/>
      <c r="I973" s="5"/>
      <c r="J973" s="5"/>
      <c r="K973" s="68"/>
      <c r="L973" s="5"/>
      <c r="M973" s="68"/>
      <c r="N973" s="5"/>
      <c r="O973" s="69"/>
      <c r="P973" s="12"/>
      <c r="Q973" s="70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4.25" customHeight="1">
      <c r="A974" s="12"/>
      <c r="B974" s="67"/>
      <c r="C974" s="5"/>
      <c r="D974" s="12"/>
      <c r="E974" s="12"/>
      <c r="F974" s="5"/>
      <c r="G974" s="5"/>
      <c r="H974" s="5"/>
      <c r="I974" s="5"/>
      <c r="J974" s="5"/>
      <c r="K974" s="68"/>
      <c r="L974" s="5"/>
      <c r="M974" s="68"/>
      <c r="N974" s="5"/>
      <c r="O974" s="69"/>
      <c r="P974" s="12"/>
      <c r="Q974" s="70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4.25" customHeight="1">
      <c r="A975" s="12"/>
      <c r="B975" s="67"/>
      <c r="C975" s="5"/>
      <c r="D975" s="12"/>
      <c r="E975" s="12"/>
      <c r="F975" s="5"/>
      <c r="G975" s="5"/>
      <c r="H975" s="5"/>
      <c r="I975" s="5"/>
      <c r="J975" s="5"/>
      <c r="K975" s="68"/>
      <c r="L975" s="5"/>
      <c r="M975" s="68"/>
      <c r="N975" s="5"/>
      <c r="O975" s="69"/>
      <c r="P975" s="12"/>
      <c r="Q975" s="70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4.25" customHeight="1">
      <c r="A976" s="12"/>
      <c r="B976" s="67"/>
      <c r="C976" s="5"/>
      <c r="D976" s="12"/>
      <c r="E976" s="12"/>
      <c r="F976" s="5"/>
      <c r="G976" s="5"/>
      <c r="H976" s="5"/>
      <c r="I976" s="5"/>
      <c r="J976" s="5"/>
      <c r="K976" s="68"/>
      <c r="L976" s="5"/>
      <c r="M976" s="68"/>
      <c r="N976" s="5"/>
      <c r="O976" s="69"/>
      <c r="P976" s="12"/>
      <c r="Q976" s="70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4.25" customHeight="1">
      <c r="A977" s="12"/>
      <c r="B977" s="67"/>
      <c r="C977" s="5"/>
      <c r="D977" s="12"/>
      <c r="E977" s="12"/>
      <c r="F977" s="5"/>
      <c r="G977" s="5"/>
      <c r="H977" s="5"/>
      <c r="I977" s="5"/>
      <c r="J977" s="5"/>
      <c r="K977" s="68"/>
      <c r="L977" s="5"/>
      <c r="M977" s="68"/>
      <c r="N977" s="5"/>
      <c r="O977" s="69"/>
      <c r="P977" s="12"/>
      <c r="Q977" s="70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4.25" customHeight="1">
      <c r="A978" s="12"/>
      <c r="B978" s="67"/>
      <c r="C978" s="5"/>
      <c r="D978" s="12"/>
      <c r="E978" s="12"/>
      <c r="F978" s="5"/>
      <c r="G978" s="5"/>
      <c r="H978" s="5"/>
      <c r="I978" s="5"/>
      <c r="J978" s="5"/>
      <c r="K978" s="68"/>
      <c r="L978" s="5"/>
      <c r="M978" s="68"/>
      <c r="N978" s="5"/>
      <c r="O978" s="69"/>
      <c r="P978" s="12"/>
      <c r="Q978" s="70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4.25" customHeight="1">
      <c r="A979" s="12"/>
      <c r="B979" s="67"/>
      <c r="C979" s="5"/>
      <c r="D979" s="12"/>
      <c r="E979" s="12"/>
      <c r="F979" s="5"/>
      <c r="G979" s="5"/>
      <c r="H979" s="5"/>
      <c r="I979" s="5"/>
      <c r="J979" s="5"/>
      <c r="K979" s="68"/>
      <c r="L979" s="5"/>
      <c r="M979" s="68"/>
      <c r="N979" s="5"/>
      <c r="O979" s="69"/>
      <c r="P979" s="12"/>
      <c r="Q979" s="70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4.25" customHeight="1">
      <c r="A980" s="12"/>
      <c r="B980" s="67"/>
      <c r="C980" s="5"/>
      <c r="D980" s="12"/>
      <c r="E980" s="12"/>
      <c r="F980" s="5"/>
      <c r="G980" s="5"/>
      <c r="H980" s="5"/>
      <c r="I980" s="5"/>
      <c r="J980" s="5"/>
      <c r="K980" s="68"/>
      <c r="L980" s="5"/>
      <c r="M980" s="68"/>
      <c r="N980" s="5"/>
      <c r="O980" s="69"/>
      <c r="P980" s="12"/>
      <c r="Q980" s="70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4.25" customHeight="1">
      <c r="A981" s="12"/>
      <c r="B981" s="67"/>
      <c r="C981" s="5"/>
      <c r="D981" s="12"/>
      <c r="E981" s="12"/>
      <c r="F981" s="5"/>
      <c r="G981" s="5"/>
      <c r="H981" s="5"/>
      <c r="I981" s="5"/>
      <c r="J981" s="5"/>
      <c r="K981" s="68"/>
      <c r="L981" s="5"/>
      <c r="M981" s="68"/>
      <c r="N981" s="5"/>
      <c r="O981" s="69"/>
      <c r="P981" s="12"/>
      <c r="Q981" s="70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4.25" customHeight="1">
      <c r="A982" s="12"/>
      <c r="B982" s="67"/>
      <c r="C982" s="5"/>
      <c r="D982" s="12"/>
      <c r="E982" s="12"/>
      <c r="F982" s="5"/>
      <c r="G982" s="5"/>
      <c r="H982" s="5"/>
      <c r="I982" s="5"/>
      <c r="J982" s="5"/>
      <c r="K982" s="68"/>
      <c r="L982" s="5"/>
      <c r="M982" s="68"/>
      <c r="N982" s="5"/>
      <c r="O982" s="69"/>
      <c r="P982" s="12"/>
      <c r="Q982" s="70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4.25" customHeight="1">
      <c r="A983" s="12"/>
      <c r="B983" s="67"/>
      <c r="C983" s="5"/>
      <c r="D983" s="12"/>
      <c r="E983" s="12"/>
      <c r="F983" s="5"/>
      <c r="G983" s="5"/>
      <c r="H983" s="5"/>
      <c r="I983" s="5"/>
      <c r="J983" s="5"/>
      <c r="K983" s="68"/>
      <c r="L983" s="5"/>
      <c r="M983" s="68"/>
      <c r="N983" s="5"/>
      <c r="O983" s="69"/>
      <c r="P983" s="12"/>
      <c r="Q983" s="70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4.25" customHeight="1">
      <c r="A984" s="12"/>
      <c r="B984" s="67"/>
      <c r="C984" s="5"/>
      <c r="D984" s="12"/>
      <c r="E984" s="12"/>
      <c r="F984" s="5"/>
      <c r="G984" s="5"/>
      <c r="H984" s="5"/>
      <c r="I984" s="5"/>
      <c r="J984" s="5"/>
      <c r="K984" s="68"/>
      <c r="L984" s="5"/>
      <c r="M984" s="68"/>
      <c r="N984" s="5"/>
      <c r="O984" s="69"/>
      <c r="P984" s="12"/>
      <c r="Q984" s="70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4.25" customHeight="1">
      <c r="A985" s="12"/>
      <c r="B985" s="67"/>
      <c r="C985" s="5"/>
      <c r="D985" s="12"/>
      <c r="E985" s="12"/>
      <c r="F985" s="5"/>
      <c r="G985" s="5"/>
      <c r="H985" s="5"/>
      <c r="I985" s="5"/>
      <c r="J985" s="5"/>
      <c r="K985" s="68"/>
      <c r="L985" s="5"/>
      <c r="M985" s="68"/>
      <c r="N985" s="5"/>
      <c r="O985" s="69"/>
      <c r="P985" s="12"/>
      <c r="Q985" s="70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4.25" customHeight="1">
      <c r="A986" s="12"/>
      <c r="B986" s="67"/>
      <c r="C986" s="5"/>
      <c r="D986" s="12"/>
      <c r="E986" s="12"/>
      <c r="F986" s="5"/>
      <c r="G986" s="5"/>
      <c r="H986" s="5"/>
      <c r="I986" s="5"/>
      <c r="J986" s="5"/>
      <c r="K986" s="68"/>
      <c r="L986" s="5"/>
      <c r="M986" s="68"/>
      <c r="N986" s="5"/>
      <c r="O986" s="69"/>
      <c r="P986" s="12"/>
      <c r="Q986" s="70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4.25" customHeight="1">
      <c r="A987" s="12"/>
      <c r="B987" s="67"/>
      <c r="C987" s="5"/>
      <c r="D987" s="12"/>
      <c r="E987" s="12"/>
      <c r="F987" s="5"/>
      <c r="G987" s="5"/>
      <c r="H987" s="5"/>
      <c r="I987" s="5"/>
      <c r="J987" s="5"/>
      <c r="K987" s="68"/>
      <c r="L987" s="5"/>
      <c r="M987" s="68"/>
      <c r="N987" s="5"/>
      <c r="O987" s="69"/>
      <c r="P987" s="12"/>
      <c r="Q987" s="70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4.25" customHeight="1">
      <c r="A988" s="12"/>
      <c r="B988" s="67"/>
      <c r="C988" s="5"/>
      <c r="D988" s="12"/>
      <c r="E988" s="12"/>
      <c r="F988" s="5"/>
      <c r="G988" s="5"/>
      <c r="H988" s="5"/>
      <c r="I988" s="5"/>
      <c r="J988" s="5"/>
      <c r="K988" s="68"/>
      <c r="L988" s="5"/>
      <c r="M988" s="68"/>
      <c r="N988" s="5"/>
      <c r="O988" s="69"/>
      <c r="P988" s="12"/>
      <c r="Q988" s="70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4.25" customHeight="1">
      <c r="A989" s="12"/>
      <c r="B989" s="67"/>
      <c r="C989" s="5"/>
      <c r="D989" s="12"/>
      <c r="E989" s="12"/>
      <c r="F989" s="5"/>
      <c r="G989" s="5"/>
      <c r="H989" s="5"/>
      <c r="I989" s="5"/>
      <c r="J989" s="5"/>
      <c r="K989" s="68"/>
      <c r="L989" s="5"/>
      <c r="M989" s="68"/>
      <c r="N989" s="5"/>
      <c r="O989" s="69"/>
      <c r="P989" s="12"/>
      <c r="Q989" s="70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4.25" customHeight="1">
      <c r="A990" s="12"/>
      <c r="B990" s="67"/>
      <c r="C990" s="5"/>
      <c r="D990" s="12"/>
      <c r="E990" s="12"/>
      <c r="F990" s="5"/>
      <c r="G990" s="5"/>
      <c r="H990" s="5"/>
      <c r="I990" s="5"/>
      <c r="J990" s="5"/>
      <c r="K990" s="68"/>
      <c r="L990" s="5"/>
      <c r="M990" s="68"/>
      <c r="N990" s="5"/>
      <c r="O990" s="69"/>
      <c r="P990" s="12"/>
      <c r="Q990" s="70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4.25" customHeight="1">
      <c r="A991" s="12"/>
      <c r="B991" s="67"/>
      <c r="C991" s="5"/>
      <c r="D991" s="12"/>
      <c r="E991" s="12"/>
      <c r="F991" s="5"/>
      <c r="G991" s="5"/>
      <c r="H991" s="5"/>
      <c r="I991" s="5"/>
      <c r="J991" s="5"/>
      <c r="K991" s="68"/>
      <c r="L991" s="5"/>
      <c r="M991" s="68"/>
      <c r="N991" s="5"/>
      <c r="O991" s="69"/>
      <c r="P991" s="12"/>
      <c r="Q991" s="70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4.25" customHeight="1">
      <c r="A992" s="12"/>
      <c r="B992" s="67"/>
      <c r="C992" s="5"/>
      <c r="D992" s="12"/>
      <c r="E992" s="12"/>
      <c r="F992" s="5"/>
      <c r="G992" s="5"/>
      <c r="H992" s="5"/>
      <c r="I992" s="5"/>
      <c r="J992" s="5"/>
      <c r="K992" s="68"/>
      <c r="L992" s="5"/>
      <c r="M992" s="68"/>
      <c r="N992" s="5"/>
      <c r="O992" s="69"/>
      <c r="P992" s="12"/>
      <c r="Q992" s="70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4.25" customHeight="1">
      <c r="A993" s="12"/>
      <c r="B993" s="67"/>
      <c r="C993" s="5"/>
      <c r="D993" s="12"/>
      <c r="E993" s="12"/>
      <c r="F993" s="5"/>
      <c r="G993" s="5"/>
      <c r="H993" s="5"/>
      <c r="I993" s="5"/>
      <c r="J993" s="5"/>
      <c r="K993" s="68"/>
      <c r="L993" s="5"/>
      <c r="M993" s="68"/>
      <c r="N993" s="5"/>
      <c r="O993" s="69"/>
      <c r="P993" s="12"/>
      <c r="Q993" s="70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4.25" customHeight="1">
      <c r="A994" s="12"/>
      <c r="B994" s="67"/>
      <c r="C994" s="5"/>
      <c r="D994" s="12"/>
      <c r="E994" s="12"/>
      <c r="F994" s="5"/>
      <c r="G994" s="5"/>
      <c r="H994" s="5"/>
      <c r="I994" s="5"/>
      <c r="J994" s="5"/>
      <c r="K994" s="68"/>
      <c r="L994" s="5"/>
      <c r="M994" s="68"/>
      <c r="N994" s="5"/>
      <c r="O994" s="69"/>
      <c r="P994" s="12"/>
      <c r="Q994" s="70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4.25" customHeight="1">
      <c r="A995" s="12"/>
      <c r="B995" s="67"/>
      <c r="C995" s="5"/>
      <c r="D995" s="12"/>
      <c r="E995" s="12"/>
      <c r="F995" s="5"/>
      <c r="G995" s="5"/>
      <c r="H995" s="5"/>
      <c r="I995" s="5"/>
      <c r="J995" s="5"/>
      <c r="K995" s="68"/>
      <c r="L995" s="5"/>
      <c r="M995" s="68"/>
      <c r="N995" s="5"/>
      <c r="O995" s="69"/>
      <c r="P995" s="12"/>
      <c r="Q995" s="70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4.25" customHeight="1">
      <c r="A996" s="12"/>
      <c r="B996" s="67"/>
      <c r="C996" s="5"/>
      <c r="D996" s="12"/>
      <c r="E996" s="12"/>
      <c r="F996" s="5"/>
      <c r="G996" s="5"/>
      <c r="H996" s="5"/>
      <c r="I996" s="5"/>
      <c r="J996" s="5"/>
      <c r="K996" s="68"/>
      <c r="L996" s="5"/>
      <c r="M996" s="68"/>
      <c r="N996" s="5"/>
      <c r="O996" s="69"/>
      <c r="P996" s="12"/>
      <c r="Q996" s="70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4.25" customHeight="1">
      <c r="A997" s="12"/>
      <c r="B997" s="67"/>
      <c r="C997" s="5"/>
      <c r="D997" s="12"/>
      <c r="E997" s="12"/>
      <c r="F997" s="5"/>
      <c r="G997" s="5"/>
      <c r="H997" s="5"/>
      <c r="I997" s="5"/>
      <c r="J997" s="5"/>
      <c r="K997" s="68"/>
      <c r="L997" s="5"/>
      <c r="M997" s="68"/>
      <c r="N997" s="5"/>
      <c r="O997" s="69"/>
      <c r="P997" s="12"/>
      <c r="Q997" s="70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4.25" customHeight="1">
      <c r="A998" s="12"/>
      <c r="B998" s="67"/>
      <c r="C998" s="5"/>
      <c r="D998" s="12"/>
      <c r="E998" s="12"/>
      <c r="F998" s="5"/>
      <c r="G998" s="5"/>
      <c r="H998" s="5"/>
      <c r="I998" s="5"/>
      <c r="J998" s="5"/>
      <c r="K998" s="68"/>
      <c r="L998" s="5"/>
      <c r="M998" s="68"/>
      <c r="N998" s="5"/>
      <c r="O998" s="69"/>
      <c r="P998" s="12"/>
      <c r="Q998" s="70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4.25" customHeight="1">
      <c r="A999" s="12"/>
      <c r="B999" s="67"/>
      <c r="C999" s="5"/>
      <c r="D999" s="12"/>
      <c r="E999" s="12"/>
      <c r="F999" s="5"/>
      <c r="G999" s="5"/>
      <c r="H999" s="5"/>
      <c r="I999" s="5"/>
      <c r="J999" s="5"/>
      <c r="K999" s="68"/>
      <c r="L999" s="5"/>
      <c r="M999" s="68"/>
      <c r="N999" s="5"/>
      <c r="O999" s="69"/>
      <c r="P999" s="12"/>
      <c r="Q999" s="70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4.25" customHeight="1">
      <c r="A1000" s="12"/>
      <c r="B1000" s="67"/>
      <c r="C1000" s="5"/>
      <c r="D1000" s="12"/>
      <c r="E1000" s="12"/>
      <c r="F1000" s="5"/>
      <c r="G1000" s="5"/>
      <c r="H1000" s="5"/>
      <c r="I1000" s="5"/>
      <c r="J1000" s="5"/>
      <c r="K1000" s="68"/>
      <c r="L1000" s="5"/>
      <c r="M1000" s="68"/>
      <c r="N1000" s="5"/>
      <c r="O1000" s="69"/>
      <c r="P1000" s="12"/>
      <c r="Q1000" s="70"/>
      <c r="R1000" s="12"/>
      <c r="S1000" s="12"/>
      <c r="T1000" s="12"/>
      <c r="U1000" s="12"/>
      <c r="V1000" s="12"/>
      <c r="W1000" s="12"/>
      <c r="X1000" s="12"/>
      <c r="Y1000" s="12"/>
      <c r="Z1000" s="12"/>
    </row>
    <row r="1001" spans="1:26" ht="14.25" customHeight="1">
      <c r="A1001" s="12"/>
      <c r="B1001" s="67"/>
      <c r="C1001" s="5"/>
      <c r="D1001" s="12"/>
      <c r="E1001" s="12"/>
      <c r="F1001" s="5"/>
      <c r="G1001" s="5"/>
      <c r="H1001" s="5"/>
      <c r="I1001" s="5"/>
      <c r="J1001" s="5"/>
      <c r="K1001" s="68"/>
      <c r="L1001" s="5"/>
      <c r="M1001" s="68"/>
      <c r="N1001" s="5"/>
      <c r="O1001" s="69"/>
      <c r="P1001" s="12"/>
      <c r="Q1001" s="70"/>
      <c r="R1001" s="12"/>
      <c r="S1001" s="12"/>
      <c r="T1001" s="12"/>
      <c r="U1001" s="12"/>
      <c r="V1001" s="12"/>
      <c r="W1001" s="12"/>
      <c r="X1001" s="12"/>
      <c r="Y1001" s="12"/>
      <c r="Z1001" s="12"/>
    </row>
    <row r="1002" spans="1:26" ht="14.25" customHeight="1">
      <c r="A1002" s="12"/>
      <c r="B1002" s="67"/>
      <c r="C1002" s="5"/>
      <c r="D1002" s="12"/>
      <c r="E1002" s="12"/>
      <c r="F1002" s="5"/>
      <c r="G1002" s="5"/>
      <c r="H1002" s="5"/>
      <c r="I1002" s="5"/>
      <c r="J1002" s="5"/>
      <c r="K1002" s="68"/>
      <c r="L1002" s="5"/>
      <c r="M1002" s="68"/>
      <c r="N1002" s="5"/>
      <c r="O1002" s="69"/>
      <c r="P1002" s="12"/>
      <c r="Q1002" s="70"/>
      <c r="R1002" s="12"/>
      <c r="S1002" s="12"/>
      <c r="T1002" s="12"/>
      <c r="U1002" s="12"/>
      <c r="V1002" s="12"/>
      <c r="W1002" s="12"/>
      <c r="X1002" s="12"/>
      <c r="Y1002" s="12"/>
      <c r="Z1002" s="12"/>
    </row>
  </sheetData>
  <sheetProtection algorithmName="SHA-512" hashValue="Tw0G90y+ooNtxD5pBRP0PpppD/OjSgxpQ7GhgIl8hWv08O0y2ItJYO0hnlVbzRj/lKzQU2muqHsmEoB9hy2wiQ==" saltValue="TdeinMen2AFyT4F0QoHOuA==" spinCount="100000" sheet="1" objects="1" scenarios="1"/>
  <autoFilter ref="A1:U353" xr:uid="{00000000-0009-0000-0000-000002000000}">
    <filterColumn colId="10">
      <customFilters>
        <customFilter operator="notEqual" val=" "/>
      </customFilters>
    </filterColumn>
    <filterColumn colId="16">
      <customFilters>
        <customFilter operator="notEqual" val=" "/>
      </customFilters>
    </filterColumn>
  </autoFilter>
  <pageMargins left="0.51181102362204722" right="0.51181102362204722" top="0.78740157480314965" bottom="0.78740157480314965" header="0" footer="0"/>
  <pageSetup paperSize="9" orientation="landscape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rgb="FFFFFF00"/>
  </sheetPr>
  <dimension ref="A1:Z1000"/>
  <sheetViews>
    <sheetView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F2" sqref="F2"/>
    </sheetView>
  </sheetViews>
  <sheetFormatPr defaultColWidth="14.42578125" defaultRowHeight="15" customHeight="1" outlineLevelCol="1"/>
  <cols>
    <col min="1" max="1" width="20.7109375" hidden="1" customWidth="1" outlineLevel="1"/>
    <col min="2" max="2" width="18.7109375" hidden="1" customWidth="1" outlineLevel="1"/>
    <col min="3" max="3" width="10.140625" hidden="1" customWidth="1" outlineLevel="1"/>
    <col min="4" max="4" width="9.42578125" customWidth="1" collapsed="1"/>
    <col min="5" max="5" width="42.42578125" customWidth="1"/>
    <col min="6" max="6" width="9.140625" customWidth="1" outlineLevel="1"/>
    <col min="7" max="7" width="9.140625" customWidth="1"/>
    <col min="8" max="10" width="9.140625" customWidth="1" outlineLevel="1"/>
    <col min="11" max="11" width="9.140625" customWidth="1"/>
    <col min="12" max="12" width="12.85546875" hidden="1" customWidth="1" outlineLevel="1"/>
    <col min="13" max="13" width="9.140625" hidden="1" customWidth="1" outlineLevel="1"/>
    <col min="14" max="14" width="10.7109375" customWidth="1" collapsed="1"/>
    <col min="15" max="15" width="15" customWidth="1" outlineLevel="1"/>
    <col min="16" max="16" width="28.85546875" customWidth="1" outlineLevel="1"/>
    <col min="17" max="17" width="9.140625" customWidth="1" outlineLevel="1"/>
    <col min="18" max="18" width="16.5703125" customWidth="1" outlineLevel="1"/>
    <col min="19" max="19" width="9.140625" customWidth="1" outlineLevel="1"/>
    <col min="20" max="26" width="9.140625" customWidth="1"/>
  </cols>
  <sheetData>
    <row r="1" spans="1:26">
      <c r="A1" s="1" t="s">
        <v>326</v>
      </c>
      <c r="B1" s="63" t="s">
        <v>1</v>
      </c>
      <c r="C1" s="64" t="s">
        <v>5</v>
      </c>
      <c r="D1" s="77" t="s">
        <v>327</v>
      </c>
      <c r="E1" s="77" t="s">
        <v>7</v>
      </c>
      <c r="F1" s="64" t="s">
        <v>8</v>
      </c>
      <c r="G1" s="78" t="s">
        <v>14</v>
      </c>
      <c r="H1" s="64" t="s">
        <v>9</v>
      </c>
      <c r="I1" s="64" t="s">
        <v>10</v>
      </c>
      <c r="J1" s="64" t="s">
        <v>328</v>
      </c>
      <c r="K1" s="78" t="s">
        <v>12</v>
      </c>
      <c r="L1" s="64" t="s">
        <v>329</v>
      </c>
      <c r="M1" s="65" t="s">
        <v>15</v>
      </c>
      <c r="N1" s="78" t="s">
        <v>13</v>
      </c>
      <c r="O1" s="66" t="s">
        <v>21</v>
      </c>
      <c r="P1" s="64" t="s">
        <v>330</v>
      </c>
      <c r="Q1" s="65" t="s">
        <v>20</v>
      </c>
      <c r="R1" s="1" t="s">
        <v>331</v>
      </c>
      <c r="S1" s="1" t="s">
        <v>332</v>
      </c>
      <c r="T1" s="1"/>
      <c r="U1" s="1"/>
      <c r="V1" s="1"/>
      <c r="W1" s="1"/>
      <c r="X1" s="1"/>
      <c r="Y1" s="1"/>
      <c r="Z1" s="1"/>
    </row>
    <row r="2" spans="1:26" ht="14.25" hidden="1" customHeight="1">
      <c r="A2" s="12" t="str">
        <f t="shared" ref="A2:A256" si="0">CONCATENATE(M2,R2)</f>
        <v xml:space="preserve">5º Semestre - </v>
      </c>
      <c r="B2" s="67" t="str">
        <f t="shared" ref="B2:B256" si="1">CONCATENATE(C2,D2,K2)</f>
        <v>Curr2018CEC006</v>
      </c>
      <c r="C2" s="12" t="s">
        <v>31</v>
      </c>
      <c r="D2" s="12" t="s">
        <v>70</v>
      </c>
      <c r="E2" s="12" t="str">
        <f>VLOOKUP(CONCATENATE($C2,$D2),Curriculos!$A$2:$J$303,4,FALSE)</f>
        <v>ANÁLISE ECONÔMICO FINANCEIRA</v>
      </c>
      <c r="F2" s="5" t="str">
        <f>VLOOKUP(CONCATENATE($C2,$D2),Curriculos!$A$2:$J$303,5,FALSE)</f>
        <v>OB</v>
      </c>
      <c r="G2" s="5">
        <f>VLOOKUP(CONCATENATE($C2,$D2),Curriculos!$A$2:$J$303,6,FALSE)</f>
        <v>5</v>
      </c>
      <c r="H2" s="5" t="str">
        <f>VLOOKUP(CONCATENATE($C2,$D2),Curriculos!$A$2:$J$303,7,FALSE)</f>
        <v>TP</v>
      </c>
      <c r="I2" s="5">
        <f>VLOOKUP(CONCATENATE($C2,$D2),Curriculos!$A$2:$J$303,8,FALSE)</f>
        <v>60</v>
      </c>
      <c r="J2" s="5">
        <f>VLOOKUP(CONCATENATE($C2,$D2),Curriculos!$A$2:$J$303,9,FALSE)</f>
        <v>4</v>
      </c>
      <c r="K2" s="68"/>
      <c r="L2" s="68"/>
      <c r="M2" s="68"/>
      <c r="N2" s="5" t="str">
        <f>VLOOKUP(CONCATENATE($C2,$D2),Curriculos!$A$2:$J$303,10,FALSE)</f>
        <v>DCEC</v>
      </c>
      <c r="O2" s="69"/>
      <c r="P2" s="12" t="e">
        <f>VLOOKUP(O2,Lista_Professores!$A$2:$B$203,2,FALSE)</f>
        <v>#N/A</v>
      </c>
      <c r="Q2" s="70"/>
      <c r="R2" s="12" t="str">
        <f t="shared" ref="R2:R256" si="2">CONCATENATE(G2,"º"," ","Semestre"," ","-"," ",K2)</f>
        <v xml:space="preserve">5º Semestre - </v>
      </c>
      <c r="S2" s="12"/>
      <c r="T2" s="12"/>
      <c r="U2" s="12"/>
      <c r="V2" s="12"/>
      <c r="W2" s="12"/>
      <c r="X2" s="12"/>
      <c r="Y2" s="12"/>
      <c r="Z2" s="12"/>
    </row>
    <row r="3" spans="1:26" ht="14.25" customHeight="1">
      <c r="A3" s="12" t="str">
        <f t="shared" si="0"/>
        <v>AN5º Semestre - T01</v>
      </c>
      <c r="B3" s="67" t="str">
        <f t="shared" si="1"/>
        <v>Curr2023NCEC006T01</v>
      </c>
      <c r="C3" s="12" t="s">
        <v>22</v>
      </c>
      <c r="D3" s="12" t="s">
        <v>70</v>
      </c>
      <c r="E3" s="12" t="str">
        <f>VLOOKUP(CONCATENATE($C3,$D3),Curriculos!$A$2:$J$303,4,FALSE)</f>
        <v>ANÁLISE ECONÔMICO FINANCEIRA</v>
      </c>
      <c r="F3" s="5" t="str">
        <f>VLOOKUP(CONCATENATE($C3,$D3),Curriculos!$A$2:$J$303,5,FALSE)</f>
        <v>OB</v>
      </c>
      <c r="G3" s="5">
        <f>VLOOKUP(CONCATENATE($C3,$D3),Curriculos!$A$2:$J$303,6,FALSE)</f>
        <v>5</v>
      </c>
      <c r="H3" s="5" t="str">
        <f>VLOOKUP(CONCATENATE($C3,$D3),Curriculos!$A$2:$J$303,7,FALSE)</f>
        <v>T</v>
      </c>
      <c r="I3" s="5">
        <f>VLOOKUP(CONCATENATE($C3,$D3),Curriculos!$A$2:$J$303,8,FALSE)</f>
        <v>60</v>
      </c>
      <c r="J3" s="5">
        <f>VLOOKUP(CONCATENATE($C3,$D3),Curriculos!$A$2:$J$303,9,FALSE)</f>
        <v>4</v>
      </c>
      <c r="K3" s="68" t="s">
        <v>24</v>
      </c>
      <c r="L3" s="69" t="s">
        <v>338</v>
      </c>
      <c r="M3" s="68" t="s">
        <v>191</v>
      </c>
      <c r="N3" s="5" t="str">
        <f>VLOOKUP(CONCATENATE($C3,$D3),Curriculos!$A$2:$J$303,10,FALSE)</f>
        <v>DCEC</v>
      </c>
      <c r="O3" s="69" t="s">
        <v>337</v>
      </c>
      <c r="P3" s="12" t="str">
        <f>VLOOKUP(O3,Lista_Professores!$A$2:$B$203,2,FALSE)</f>
        <v>Marcelo Santos Silva</v>
      </c>
      <c r="Q3" s="70">
        <v>1106</v>
      </c>
      <c r="R3" s="12" t="str">
        <f t="shared" si="2"/>
        <v>5º Semestre - T01</v>
      </c>
      <c r="S3" s="12">
        <f t="shared" ref="S3:S4" si="3">I3/15</f>
        <v>4</v>
      </c>
      <c r="T3" s="12"/>
      <c r="U3" s="12"/>
      <c r="V3" s="12"/>
      <c r="W3" s="12"/>
      <c r="X3" s="12"/>
      <c r="Y3" s="12"/>
      <c r="Z3" s="12"/>
    </row>
    <row r="4" spans="1:26" ht="14.25" customHeight="1">
      <c r="A4" s="12" t="str">
        <f t="shared" si="0"/>
        <v>DM5º Semestre - T02</v>
      </c>
      <c r="B4" s="67" t="str">
        <f t="shared" si="1"/>
        <v>Curr2023MCEC006T02</v>
      </c>
      <c r="C4" s="12" t="s">
        <v>25</v>
      </c>
      <c r="D4" s="12" t="s">
        <v>70</v>
      </c>
      <c r="E4" s="12" t="str">
        <f>VLOOKUP(CONCATENATE($C4,$D4),Curriculos!$A$2:$J$303,4,FALSE)</f>
        <v>ANÁLISE ECONÔMICO FINANCEIRA</v>
      </c>
      <c r="F4" s="5" t="str">
        <f>VLOOKUP(CONCATENATE($C4,$D4),Curriculos!$A$2:$J$303,5,FALSE)</f>
        <v>OB</v>
      </c>
      <c r="G4" s="5">
        <f>VLOOKUP(CONCATENATE($C4,$D4),Curriculos!$A$2:$J$303,6,FALSE)</f>
        <v>5</v>
      </c>
      <c r="H4" s="5" t="str">
        <f>VLOOKUP(CONCATENATE($C4,$D4),Curriculos!$A$2:$J$303,7,FALSE)</f>
        <v>T</v>
      </c>
      <c r="I4" s="5">
        <f>VLOOKUP(CONCATENATE($C4,$D4),Curriculos!$A$2:$J$303,8,FALSE)</f>
        <v>60</v>
      </c>
      <c r="J4" s="5">
        <f>VLOOKUP(CONCATENATE($C4,$D4),Curriculos!$A$2:$J$303,9,FALSE)</f>
        <v>4</v>
      </c>
      <c r="K4" s="68" t="s">
        <v>29</v>
      </c>
      <c r="L4" s="68"/>
      <c r="M4" s="68" t="s">
        <v>182</v>
      </c>
      <c r="N4" s="5" t="str">
        <f>VLOOKUP(CONCATENATE($C4,$D4),Curriculos!$A$2:$J$303,10,FALSE)</f>
        <v>DCEC</v>
      </c>
      <c r="O4" s="69" t="s">
        <v>337</v>
      </c>
      <c r="P4" s="12" t="str">
        <f>VLOOKUP(O4,Lista_Professores!$A$2:$B$203,2,FALSE)</f>
        <v>Marcelo Santos Silva</v>
      </c>
      <c r="Q4" s="70">
        <v>1104</v>
      </c>
      <c r="R4" s="12" t="str">
        <f t="shared" si="2"/>
        <v>5º Semestre - T02</v>
      </c>
      <c r="S4" s="12">
        <f t="shared" si="3"/>
        <v>4</v>
      </c>
      <c r="T4" s="12"/>
      <c r="U4" s="12"/>
      <c r="V4" s="12"/>
      <c r="W4" s="12"/>
      <c r="X4" s="12"/>
      <c r="Y4" s="12"/>
      <c r="Z4" s="12"/>
    </row>
    <row r="5" spans="1:26" ht="14.25" hidden="1" customHeight="1">
      <c r="A5" s="12" t="str">
        <f t="shared" si="0"/>
        <v xml:space="preserve">9º Semestre - </v>
      </c>
      <c r="B5" s="67" t="str">
        <f t="shared" si="1"/>
        <v>Curr2018FCH692</v>
      </c>
      <c r="C5" s="5" t="s">
        <v>31</v>
      </c>
      <c r="D5" s="12" t="s">
        <v>93</v>
      </c>
      <c r="E5" s="12" t="str">
        <f>VLOOKUP(CONCATENATE($C5,$D5),Curriculos!$A$2:$J$303,4,FALSE)</f>
        <v>ANTROPOLOGIA DOS GRUPOS AFRO-BRASILEIROS</v>
      </c>
      <c r="F5" s="5" t="str">
        <f>VLOOKUP(CONCATENATE($C5,$D5),Curriculos!$A$2:$J$303,5,FALSE)</f>
        <v>OP</v>
      </c>
      <c r="G5" s="5">
        <f>VLOOKUP(CONCATENATE($C5,$D5),Curriculos!$A$2:$J$303,6,FALSE)</f>
        <v>9</v>
      </c>
      <c r="H5" s="5" t="str">
        <f>VLOOKUP(CONCATENATE($C5,$D5),Curriculos!$A$2:$J$303,7,FALSE)</f>
        <v>T</v>
      </c>
      <c r="I5" s="5">
        <f>VLOOKUP(CONCATENATE($C5,$D5),Curriculos!$A$2:$J$303,8,FALSE)</f>
        <v>60</v>
      </c>
      <c r="J5" s="5">
        <f>VLOOKUP(CONCATENATE($C5,$D5),Curriculos!$A$2:$J$303,9,FALSE)</f>
        <v>4</v>
      </c>
      <c r="K5" s="68"/>
      <c r="L5" s="68"/>
      <c r="M5" s="68"/>
      <c r="N5" s="5" t="str">
        <f>VLOOKUP(CONCATENATE($C5,$D5),Curriculos!$A$2:$J$303,10,FALSE)</f>
        <v>DFCH</v>
      </c>
      <c r="O5" s="69"/>
      <c r="P5" s="12" t="e">
        <f>VLOOKUP(O5,Lista_Professores!$A$2:$B$203,2,FALSE)</f>
        <v>#N/A</v>
      </c>
      <c r="Q5" s="70"/>
      <c r="R5" s="12" t="str">
        <f t="shared" si="2"/>
        <v xml:space="preserve">9º Semestre - </v>
      </c>
      <c r="S5" s="12"/>
      <c r="T5" s="12"/>
      <c r="U5" s="12"/>
      <c r="V5" s="12"/>
      <c r="W5" s="12"/>
      <c r="X5" s="12"/>
      <c r="Y5" s="12"/>
      <c r="Z5" s="12"/>
    </row>
    <row r="6" spans="1:26" ht="14.25" hidden="1" customHeight="1">
      <c r="A6" s="12" t="str">
        <f t="shared" si="0"/>
        <v xml:space="preserve">9º Semestre - </v>
      </c>
      <c r="B6" s="67" t="str">
        <f t="shared" si="1"/>
        <v>Curr2023MFCH692</v>
      </c>
      <c r="C6" s="5" t="s">
        <v>25</v>
      </c>
      <c r="D6" s="12" t="s">
        <v>93</v>
      </c>
      <c r="E6" s="12" t="str">
        <f>VLOOKUP(CONCATENATE($C6,$D6),Curriculos!$A$2:$J$303,4,FALSE)</f>
        <v>ANTROPOLOGIA DOS GRUPOS AFRO-BRASILEIROS</v>
      </c>
      <c r="F6" s="5" t="str">
        <f>VLOOKUP(CONCATENATE($C6,$D6),Curriculos!$A$2:$J$303,5,FALSE)</f>
        <v>OP</v>
      </c>
      <c r="G6" s="5">
        <f>VLOOKUP(CONCATENATE($C6,$D6),Curriculos!$A$2:$J$303,6,FALSE)</f>
        <v>9</v>
      </c>
      <c r="H6" s="5" t="str">
        <f>VLOOKUP(CONCATENATE($C6,$D6),Curriculos!$A$2:$J$303,7,FALSE)</f>
        <v>T</v>
      </c>
      <c r="I6" s="5">
        <f>VLOOKUP(CONCATENATE($C6,$D6),Curriculos!$A$2:$J$303,8,FALSE)</f>
        <v>60</v>
      </c>
      <c r="J6" s="5">
        <f>VLOOKUP(CONCATENATE($C6,$D6),Curriculos!$A$2:$J$303,9,FALSE)</f>
        <v>4</v>
      </c>
      <c r="K6" s="68"/>
      <c r="L6" s="68"/>
      <c r="M6" s="68"/>
      <c r="N6" s="5" t="str">
        <f>VLOOKUP(CONCATENATE($C6,$D6),Curriculos!$A$2:$J$303,10,FALSE)</f>
        <v>DFCH</v>
      </c>
      <c r="O6" s="69"/>
      <c r="P6" s="12" t="e">
        <f>VLOOKUP(O6,Lista_Professores!$A$2:$B$203,2,FALSE)</f>
        <v>#N/A</v>
      </c>
      <c r="Q6" s="70"/>
      <c r="R6" s="12" t="str">
        <f t="shared" si="2"/>
        <v xml:space="preserve">9º Semestre - </v>
      </c>
      <c r="S6" s="12"/>
      <c r="T6" s="12"/>
      <c r="U6" s="12"/>
      <c r="V6" s="12"/>
      <c r="W6" s="12"/>
      <c r="X6" s="12"/>
      <c r="Y6" s="12"/>
      <c r="Z6" s="12"/>
    </row>
    <row r="7" spans="1:26" ht="14.25" hidden="1" customHeight="1">
      <c r="A7" s="12" t="str">
        <f t="shared" si="0"/>
        <v xml:space="preserve">9º Semestre - </v>
      </c>
      <c r="B7" s="67" t="str">
        <f t="shared" si="1"/>
        <v>Curr2023NFCH692</v>
      </c>
      <c r="C7" s="5" t="s">
        <v>22</v>
      </c>
      <c r="D7" s="12" t="s">
        <v>93</v>
      </c>
      <c r="E7" s="12" t="str">
        <f>VLOOKUP(CONCATENATE($C7,$D7),Curriculos!$A$2:$J$303,4,FALSE)</f>
        <v>ANTROPOLOGIA DOS GRUPOS AFRO-BRASILEIROS</v>
      </c>
      <c r="F7" s="5" t="str">
        <f>VLOOKUP(CONCATENATE($C7,$D7),Curriculos!$A$2:$J$303,5,FALSE)</f>
        <v>OP</v>
      </c>
      <c r="G7" s="5">
        <f>VLOOKUP(CONCATENATE($C7,$D7),Curriculos!$A$2:$J$303,6,FALSE)</f>
        <v>9</v>
      </c>
      <c r="H7" s="5" t="str">
        <f>VLOOKUP(CONCATENATE($C7,$D7),Curriculos!$A$2:$J$303,7,FALSE)</f>
        <v>T</v>
      </c>
      <c r="I7" s="5">
        <f>VLOOKUP(CONCATENATE($C7,$D7),Curriculos!$A$2:$J$303,8,FALSE)</f>
        <v>60</v>
      </c>
      <c r="J7" s="5">
        <f>VLOOKUP(CONCATENATE($C7,$D7),Curriculos!$A$2:$J$303,9,FALSE)</f>
        <v>4</v>
      </c>
      <c r="K7" s="68"/>
      <c r="L7" s="68"/>
      <c r="M7" s="68"/>
      <c r="N7" s="5" t="str">
        <f>VLOOKUP(CONCATENATE($C7,$D7),Curriculos!$A$2:$J$303,10,FALSE)</f>
        <v>DFCH</v>
      </c>
      <c r="O7" s="69"/>
      <c r="P7" s="12" t="e">
        <f>VLOOKUP(O7,Lista_Professores!$A$2:$B$203,2,FALSE)</f>
        <v>#N/A</v>
      </c>
      <c r="Q7" s="70"/>
      <c r="R7" s="12" t="str">
        <f t="shared" si="2"/>
        <v xml:space="preserve">9º Semestre - </v>
      </c>
      <c r="S7" s="12"/>
      <c r="T7" s="12"/>
      <c r="U7" s="12"/>
      <c r="V7" s="12"/>
      <c r="W7" s="12"/>
      <c r="X7" s="12"/>
      <c r="Y7" s="12"/>
      <c r="Z7" s="12"/>
    </row>
    <row r="8" spans="1:26" ht="14.25" hidden="1" customHeight="1">
      <c r="A8" s="12" t="str">
        <f t="shared" si="0"/>
        <v xml:space="preserve">9º Semestre - </v>
      </c>
      <c r="B8" s="67" t="str">
        <f t="shared" si="1"/>
        <v>Curr2023MCEC054</v>
      </c>
      <c r="C8" s="5" t="s">
        <v>25</v>
      </c>
      <c r="D8" s="12" t="s">
        <v>89</v>
      </c>
      <c r="E8" s="12" t="str">
        <f>VLOOKUP(CONCATENATE($C8,$D8),Curriculos!$A$2:$J$303,4,FALSE)</f>
        <v>CONDUTA PROFISSIONAL DO ECONOMISTA</v>
      </c>
      <c r="F8" s="5" t="str">
        <f>VLOOKUP(CONCATENATE($C8,$D8),Curriculos!$A$2:$J$303,5,FALSE)</f>
        <v>OB</v>
      </c>
      <c r="G8" s="5">
        <f>VLOOKUP(CONCATENATE($C8,$D8),Curriculos!$A$2:$J$303,6,FALSE)</f>
        <v>9</v>
      </c>
      <c r="H8" s="5" t="str">
        <f>VLOOKUP(CONCATENATE($C8,$D8),Curriculos!$A$2:$J$303,7,FALSE)</f>
        <v>T</v>
      </c>
      <c r="I8" s="5">
        <f>VLOOKUP(CONCATENATE($C8,$D8),Curriculos!$A$2:$J$303,8,FALSE)</f>
        <v>30</v>
      </c>
      <c r="J8" s="5">
        <f>VLOOKUP(CONCATENATE($C8,$D8),Curriculos!$A$2:$J$303,9,FALSE)</f>
        <v>2</v>
      </c>
      <c r="K8" s="68"/>
      <c r="L8" s="68"/>
      <c r="M8" s="68"/>
      <c r="N8" s="5" t="str">
        <f>VLOOKUP(CONCATENATE($C8,$D8),Curriculos!$A$2:$J$303,10,FALSE)</f>
        <v>DCEC</v>
      </c>
      <c r="O8" s="69"/>
      <c r="P8" s="12" t="e">
        <f>VLOOKUP(O8,Lista_Professores!$A$2:$B$203,2,FALSE)</f>
        <v>#N/A</v>
      </c>
      <c r="Q8" s="70"/>
      <c r="R8" s="12" t="str">
        <f t="shared" si="2"/>
        <v xml:space="preserve">9º Semestre - </v>
      </c>
      <c r="S8" s="12"/>
      <c r="T8" s="12"/>
      <c r="U8" s="12"/>
      <c r="V8" s="12"/>
      <c r="W8" s="12"/>
      <c r="X8" s="12"/>
      <c r="Y8" s="12"/>
      <c r="Z8" s="12"/>
    </row>
    <row r="9" spans="1:26" ht="14.25" hidden="1" customHeight="1">
      <c r="A9" s="12" t="str">
        <f t="shared" si="0"/>
        <v xml:space="preserve">9º Semestre - </v>
      </c>
      <c r="B9" s="67" t="str">
        <f t="shared" si="1"/>
        <v>Curr2023NCEC054</v>
      </c>
      <c r="C9" s="5" t="s">
        <v>22</v>
      </c>
      <c r="D9" s="12" t="s">
        <v>89</v>
      </c>
      <c r="E9" s="12" t="str">
        <f>VLOOKUP(CONCATENATE($C9,$D9),Curriculos!$A$2:$J$303,4,FALSE)</f>
        <v>CONDUTA PROFISSIONAL DO ECONOMISTA</v>
      </c>
      <c r="F9" s="5" t="str">
        <f>VLOOKUP(CONCATENATE($C9,$D9),Curriculos!$A$2:$J$303,5,FALSE)</f>
        <v>OB</v>
      </c>
      <c r="G9" s="5">
        <f>VLOOKUP(CONCATENATE($C9,$D9),Curriculos!$A$2:$J$303,6,FALSE)</f>
        <v>9</v>
      </c>
      <c r="H9" s="5" t="str">
        <f>VLOOKUP(CONCATENATE($C9,$D9),Curriculos!$A$2:$J$303,7,FALSE)</f>
        <v>T</v>
      </c>
      <c r="I9" s="5">
        <f>VLOOKUP(CONCATENATE($C9,$D9),Curriculos!$A$2:$J$303,8,FALSE)</f>
        <v>30</v>
      </c>
      <c r="J9" s="5">
        <f>VLOOKUP(CONCATENATE($C9,$D9),Curriculos!$A$2:$J$303,9,FALSE)</f>
        <v>2</v>
      </c>
      <c r="K9" s="68"/>
      <c r="L9" s="68"/>
      <c r="M9" s="68"/>
      <c r="N9" s="5" t="str">
        <f>VLOOKUP(CONCATENATE($C9,$D9),Curriculos!$A$2:$J$303,10,FALSE)</f>
        <v>DCEC</v>
      </c>
      <c r="O9" s="69"/>
      <c r="P9" s="12" t="e">
        <f>VLOOKUP(O9,Lista_Professores!$A$2:$B$203,2,FALSE)</f>
        <v>#N/A</v>
      </c>
      <c r="Q9" s="70"/>
      <c r="R9" s="12" t="str">
        <f t="shared" si="2"/>
        <v xml:space="preserve">9º Semestre - </v>
      </c>
      <c r="S9" s="12"/>
      <c r="T9" s="12"/>
      <c r="U9" s="12"/>
      <c r="V9" s="12"/>
      <c r="W9" s="12"/>
      <c r="X9" s="12"/>
      <c r="Y9" s="12"/>
      <c r="Z9" s="12"/>
    </row>
    <row r="10" spans="1:26" ht="14.25" customHeight="1">
      <c r="A10" s="12" t="str">
        <f t="shared" si="0"/>
        <v>AM9º Semestre - T02</v>
      </c>
      <c r="B10" s="67" t="str">
        <f t="shared" si="1"/>
        <v>Curr2018CEC054T02</v>
      </c>
      <c r="C10" s="5" t="s">
        <v>31</v>
      </c>
      <c r="D10" s="12" t="s">
        <v>89</v>
      </c>
      <c r="E10" s="12" t="str">
        <f>VLOOKUP(CONCATENATE($C10,$D10),Curriculos!$A$2:$J$303,4,FALSE)</f>
        <v>CONDUTA PROFISSIONAL DO ECONOMISTA</v>
      </c>
      <c r="F10" s="5" t="str">
        <f>VLOOKUP(CONCATENATE($C10,$D10),Curriculos!$A$2:$J$303,5,FALSE)</f>
        <v>OB</v>
      </c>
      <c r="G10" s="5">
        <f>VLOOKUP(CONCATENATE($C10,$D10),Curriculos!$A$2:$J$303,6,FALSE)</f>
        <v>9</v>
      </c>
      <c r="H10" s="5" t="str">
        <f>VLOOKUP(CONCATENATE($C10,$D10),Curriculos!$A$2:$J$303,7,FALSE)</f>
        <v>T</v>
      </c>
      <c r="I10" s="5">
        <f>VLOOKUP(CONCATENATE($C10,$D10),Curriculos!$A$2:$J$303,8,FALSE)</f>
        <v>30</v>
      </c>
      <c r="J10" s="5">
        <f>VLOOKUP(CONCATENATE($C10,$D10),Curriculos!$A$2:$J$303,9,FALSE)</f>
        <v>2</v>
      </c>
      <c r="K10" s="68" t="s">
        <v>29</v>
      </c>
      <c r="L10" s="68"/>
      <c r="M10" s="68" t="s">
        <v>167</v>
      </c>
      <c r="N10" s="5" t="str">
        <f>VLOOKUP(CONCATENATE($C10,$D10),Curriculos!$A$2:$J$303,10,FALSE)</f>
        <v>DCEC</v>
      </c>
      <c r="O10" s="69" t="s">
        <v>363</v>
      </c>
      <c r="P10" s="12" t="str">
        <f>VLOOKUP(O10,Lista_Professores!$A$2:$B$203,2,FALSE)</f>
        <v>Sócrates Guzman</v>
      </c>
      <c r="Q10" s="70">
        <v>1107</v>
      </c>
      <c r="R10" s="12" t="str">
        <f t="shared" si="2"/>
        <v>9º Semestre - T02</v>
      </c>
      <c r="S10" s="12">
        <f>I10/15</f>
        <v>2</v>
      </c>
      <c r="T10" s="12"/>
      <c r="U10" s="12"/>
      <c r="V10" s="12"/>
      <c r="W10" s="12"/>
      <c r="X10" s="12"/>
      <c r="Y10" s="12"/>
      <c r="Z10" s="12"/>
    </row>
    <row r="11" spans="1:26" ht="14.25" hidden="1" customHeight="1">
      <c r="A11" s="12" t="str">
        <f t="shared" si="0"/>
        <v xml:space="preserve">7º Semestre - </v>
      </c>
      <c r="B11" s="67" t="str">
        <f t="shared" si="1"/>
        <v>Curr2023MCAC146</v>
      </c>
      <c r="C11" s="12" t="s">
        <v>25</v>
      </c>
      <c r="D11" s="12" t="s">
        <v>94</v>
      </c>
      <c r="E11" s="12" t="str">
        <f>VLOOKUP(CONCATENATE($C11,$D11),Curriculos!$A$2:$J$303,4,FALSE)</f>
        <v>CONTABILIDADE DE CUSTOS</v>
      </c>
      <c r="F11" s="5" t="str">
        <f>VLOOKUP(CONCATENATE($C11,$D11),Curriculos!$A$2:$J$303,5,FALSE)</f>
        <v>OP</v>
      </c>
      <c r="G11" s="5">
        <f>VLOOKUP(CONCATENATE($C11,$D11),Curriculos!$A$2:$J$303,6,FALSE)</f>
        <v>7</v>
      </c>
      <c r="H11" s="5" t="str">
        <f>VLOOKUP(CONCATENATE($C11,$D11),Curriculos!$A$2:$J$303,7,FALSE)</f>
        <v>T</v>
      </c>
      <c r="I11" s="5">
        <f>VLOOKUP(CONCATENATE($C11,$D11),Curriculos!$A$2:$J$303,8,FALSE)</f>
        <v>60</v>
      </c>
      <c r="J11" s="5">
        <f>VLOOKUP(CONCATENATE($C11,$D11),Curriculos!$A$2:$J$303,9,FALSE)</f>
        <v>4</v>
      </c>
      <c r="K11" s="68"/>
      <c r="L11" s="68"/>
      <c r="M11" s="68"/>
      <c r="N11" s="5" t="str">
        <f>VLOOKUP(CONCATENATE($C11,$D11),Curriculos!$A$2:$J$303,10,FALSE)</f>
        <v>DCAC</v>
      </c>
      <c r="O11" s="69"/>
      <c r="P11" s="12" t="e">
        <f>VLOOKUP(O11,Lista_Professores!$A$2:$B$203,2,FALSE)</f>
        <v>#N/A</v>
      </c>
      <c r="Q11" s="70"/>
      <c r="R11" s="12" t="str">
        <f t="shared" si="2"/>
        <v xml:space="preserve">7º Semestre - </v>
      </c>
      <c r="S11" s="12"/>
      <c r="T11" s="12"/>
      <c r="U11" s="12"/>
      <c r="V11" s="12"/>
      <c r="W11" s="12"/>
      <c r="X11" s="12"/>
      <c r="Y11" s="12"/>
      <c r="Z11" s="12"/>
    </row>
    <row r="12" spans="1:26" ht="14.25" hidden="1" customHeight="1">
      <c r="A12" s="12" t="str">
        <f t="shared" si="0"/>
        <v xml:space="preserve">9º Semestre - </v>
      </c>
      <c r="B12" s="67" t="str">
        <f t="shared" si="1"/>
        <v>Curr2018CAC146</v>
      </c>
      <c r="C12" s="5" t="s">
        <v>31</v>
      </c>
      <c r="D12" s="12" t="s">
        <v>94</v>
      </c>
      <c r="E12" s="12" t="str">
        <f>VLOOKUP(CONCATENATE($C12,$D12),Curriculos!$A$2:$J$303,4,FALSE)</f>
        <v>CONTABILIDADE DE CUSTOS</v>
      </c>
      <c r="F12" s="5" t="str">
        <f>VLOOKUP(CONCATENATE($C12,$D12),Curriculos!$A$2:$J$303,5,FALSE)</f>
        <v>OP</v>
      </c>
      <c r="G12" s="5">
        <f>VLOOKUP(CONCATENATE($C12,$D12),Curriculos!$A$2:$J$303,6,FALSE)</f>
        <v>9</v>
      </c>
      <c r="H12" s="5" t="str">
        <f>VLOOKUP(CONCATENATE($C12,$D12),Curriculos!$A$2:$J$303,7,FALSE)</f>
        <v>TP</v>
      </c>
      <c r="I12" s="5">
        <f>VLOOKUP(CONCATENATE($C12,$D12),Curriculos!$A$2:$J$303,8,FALSE)</f>
        <v>60</v>
      </c>
      <c r="J12" s="5">
        <f>VLOOKUP(CONCATENATE($C12,$D12),Curriculos!$A$2:$J$303,9,FALSE)</f>
        <v>4</v>
      </c>
      <c r="K12" s="68"/>
      <c r="L12" s="68"/>
      <c r="M12" s="68"/>
      <c r="N12" s="5" t="str">
        <f>VLOOKUP(CONCATENATE($C12,$D12),Curriculos!$A$2:$J$303,10,FALSE)</f>
        <v>DCAC</v>
      </c>
      <c r="O12" s="69"/>
      <c r="P12" s="12" t="e">
        <f>VLOOKUP(O12,Lista_Professores!$A$2:$B$203,2,FALSE)</f>
        <v>#N/A</v>
      </c>
      <c r="Q12" s="70"/>
      <c r="R12" s="12" t="str">
        <f t="shared" si="2"/>
        <v xml:space="preserve">9º Semestre - </v>
      </c>
      <c r="S12" s="12"/>
      <c r="T12" s="12"/>
      <c r="U12" s="12"/>
      <c r="V12" s="12"/>
      <c r="W12" s="12"/>
      <c r="X12" s="12"/>
      <c r="Y12" s="12"/>
      <c r="Z12" s="12"/>
    </row>
    <row r="13" spans="1:26" ht="14.25" hidden="1" customHeight="1">
      <c r="A13" s="12" t="str">
        <f t="shared" si="0"/>
        <v xml:space="preserve">9º Semestre - </v>
      </c>
      <c r="B13" s="67" t="str">
        <f t="shared" si="1"/>
        <v>Curr2023NCAC146</v>
      </c>
      <c r="C13" s="5" t="s">
        <v>22</v>
      </c>
      <c r="D13" s="12" t="s">
        <v>94</v>
      </c>
      <c r="E13" s="12" t="str">
        <f>VLOOKUP(CONCATENATE($C13,$D13),Curriculos!$A$2:$J$303,4,FALSE)</f>
        <v>CONTABILIDADE DE CUSTOS</v>
      </c>
      <c r="F13" s="5" t="str">
        <f>VLOOKUP(CONCATENATE($C13,$D13),Curriculos!$A$2:$J$303,5,FALSE)</f>
        <v>OP</v>
      </c>
      <c r="G13" s="5">
        <f>VLOOKUP(CONCATENATE($C13,$D13),Curriculos!$A$2:$J$303,6,FALSE)</f>
        <v>9</v>
      </c>
      <c r="H13" s="5" t="str">
        <f>VLOOKUP(CONCATENATE($C13,$D13),Curriculos!$A$2:$J$303,7,FALSE)</f>
        <v>T</v>
      </c>
      <c r="I13" s="5">
        <f>VLOOKUP(CONCATENATE($C13,$D13),Curriculos!$A$2:$J$303,8,FALSE)</f>
        <v>60</v>
      </c>
      <c r="J13" s="5">
        <f>VLOOKUP(CONCATENATE($C13,$D13),Curriculos!$A$2:$J$303,9,FALSE)</f>
        <v>4</v>
      </c>
      <c r="K13" s="68"/>
      <c r="L13" s="68"/>
      <c r="M13" s="68"/>
      <c r="N13" s="5" t="str">
        <f>VLOOKUP(CONCATENATE($C13,$D13),Curriculos!$A$2:$J$303,10,FALSE)</f>
        <v>DCAC</v>
      </c>
      <c r="O13" s="69"/>
      <c r="P13" s="12" t="e">
        <f>VLOOKUP(O13,Lista_Professores!$A$2:$B$203,2,FALSE)</f>
        <v>#N/A</v>
      </c>
      <c r="Q13" s="70"/>
      <c r="R13" s="12" t="str">
        <f t="shared" si="2"/>
        <v xml:space="preserve">9º Semestre - </v>
      </c>
      <c r="S13" s="12"/>
      <c r="T13" s="12"/>
      <c r="U13" s="12"/>
      <c r="V13" s="12"/>
      <c r="W13" s="12"/>
      <c r="X13" s="12"/>
      <c r="Y13" s="12"/>
      <c r="Z13" s="12"/>
    </row>
    <row r="14" spans="1:26" ht="14.25" hidden="1" customHeight="1">
      <c r="A14" s="12" t="str">
        <f t="shared" si="0"/>
        <v xml:space="preserve">7º Semestre - </v>
      </c>
      <c r="B14" s="67" t="str">
        <f t="shared" si="1"/>
        <v>Curr2023MCAC096</v>
      </c>
      <c r="C14" s="12" t="s">
        <v>25</v>
      </c>
      <c r="D14" s="12" t="s">
        <v>71</v>
      </c>
      <c r="E14" s="12" t="str">
        <f>VLOOKUP(CONCATENATE($C14,$D14),Curriculos!$A$2:$J$303,4,FALSE)</f>
        <v>CONTABILIDADE I</v>
      </c>
      <c r="F14" s="5" t="str">
        <f>VLOOKUP(CONCATENATE($C14,$D14),Curriculos!$A$2:$J$303,5,FALSE)</f>
        <v>OB</v>
      </c>
      <c r="G14" s="5">
        <f>VLOOKUP(CONCATENATE($C14,$D14),Curriculos!$A$2:$J$303,6,FALSE)</f>
        <v>7</v>
      </c>
      <c r="H14" s="5" t="str">
        <f>VLOOKUP(CONCATENATE($C14,$D14),Curriculos!$A$2:$J$303,7,FALSE)</f>
        <v>T</v>
      </c>
      <c r="I14" s="5">
        <f>VLOOKUP(CONCATENATE($C14,$D14),Curriculos!$A$2:$J$303,8,FALSE)</f>
        <v>60</v>
      </c>
      <c r="J14" s="5">
        <f>VLOOKUP(CONCATENATE($C14,$D14),Curriculos!$A$2:$J$303,9,FALSE)</f>
        <v>4</v>
      </c>
      <c r="K14" s="68"/>
      <c r="L14" s="68"/>
      <c r="M14" s="68"/>
      <c r="N14" s="5" t="str">
        <f>VLOOKUP(CONCATENATE($C14,$D14),Curriculos!$A$2:$J$303,10,FALSE)</f>
        <v>DCAC</v>
      </c>
      <c r="O14" s="69"/>
      <c r="P14" s="12" t="e">
        <f>VLOOKUP(O14,Lista_Professores!$A$2:$B$203,2,FALSE)</f>
        <v>#N/A</v>
      </c>
      <c r="Q14" s="70">
        <v>1103</v>
      </c>
      <c r="R14" s="12" t="str">
        <f t="shared" si="2"/>
        <v xml:space="preserve">7º Semestre - </v>
      </c>
      <c r="S14" s="12">
        <f>I14/15</f>
        <v>4</v>
      </c>
      <c r="T14" s="12"/>
      <c r="U14" s="12"/>
      <c r="V14" s="12"/>
      <c r="W14" s="12"/>
      <c r="X14" s="12"/>
      <c r="Y14" s="12"/>
      <c r="Z14" s="12"/>
    </row>
    <row r="15" spans="1:26" ht="14.25" hidden="1" customHeight="1">
      <c r="A15" s="12" t="str">
        <f t="shared" si="0"/>
        <v>FN7º Semestre - T01</v>
      </c>
      <c r="B15" s="67" t="str">
        <f t="shared" si="1"/>
        <v>Curr2023NCAC096T01</v>
      </c>
      <c r="C15" s="12" t="s">
        <v>22</v>
      </c>
      <c r="D15" s="12" t="s">
        <v>71</v>
      </c>
      <c r="E15" s="12" t="str">
        <f>VLOOKUP(CONCATENATE($C15,$D15),Curriculos!$A$2:$J$303,4,FALSE)</f>
        <v>CONTABILIDADE I</v>
      </c>
      <c r="F15" s="5" t="str">
        <f>VLOOKUP(CONCATENATE($C15,$D15),Curriculos!$A$2:$J$303,5,FALSE)</f>
        <v>OB</v>
      </c>
      <c r="G15" s="5">
        <f>VLOOKUP(CONCATENATE($C15,$D15),Curriculos!$A$2:$J$303,6,FALSE)</f>
        <v>7</v>
      </c>
      <c r="H15" s="5" t="str">
        <f>VLOOKUP(CONCATENATE($C15,$D15),Curriculos!$A$2:$J$303,7,FALSE)</f>
        <v>T</v>
      </c>
      <c r="I15" s="5">
        <f>VLOOKUP(CONCATENATE($C15,$D15),Curriculos!$A$2:$J$303,8,FALSE)</f>
        <v>60</v>
      </c>
      <c r="J15" s="5">
        <f>VLOOKUP(CONCATENATE($C15,$D15),Curriculos!$A$2:$J$303,9,FALSE)</f>
        <v>4</v>
      </c>
      <c r="K15" s="68" t="s">
        <v>24</v>
      </c>
      <c r="L15" s="68" t="s">
        <v>334</v>
      </c>
      <c r="M15" s="68" t="s">
        <v>239</v>
      </c>
      <c r="N15" s="5" t="str">
        <f>VLOOKUP(CONCATENATE($C15,$D15),Curriculos!$A$2:$J$303,10,FALSE)</f>
        <v>DCAC</v>
      </c>
      <c r="O15" s="69"/>
      <c r="P15" s="12" t="e">
        <f>VLOOKUP(O15,Lista_Professores!$A$2:$B$203,2,FALSE)</f>
        <v>#N/A</v>
      </c>
      <c r="Q15" s="70"/>
      <c r="R15" s="12" t="str">
        <f t="shared" si="2"/>
        <v>7º Semestre - T01</v>
      </c>
      <c r="S15" s="12"/>
      <c r="T15" s="12"/>
      <c r="U15" s="12"/>
      <c r="V15" s="12"/>
      <c r="W15" s="12"/>
      <c r="X15" s="12"/>
      <c r="Y15" s="12"/>
      <c r="Z15" s="12"/>
    </row>
    <row r="16" spans="1:26" ht="14.25" hidden="1" customHeight="1">
      <c r="A16" s="12" t="str">
        <f t="shared" si="0"/>
        <v>EM7º Semestre - T02</v>
      </c>
      <c r="B16" s="67" t="str">
        <f t="shared" si="1"/>
        <v>Curr2018CAC096T02</v>
      </c>
      <c r="C16" s="12" t="s">
        <v>31</v>
      </c>
      <c r="D16" s="12" t="s">
        <v>71</v>
      </c>
      <c r="E16" s="12" t="str">
        <f>VLOOKUP(CONCATENATE($C16,$D16),Curriculos!$A$2:$J$303,4,FALSE)</f>
        <v>CONTABILIDADE I</v>
      </c>
      <c r="F16" s="5" t="str">
        <f>VLOOKUP(CONCATENATE($C16,$D16),Curriculos!$A$2:$J$303,5,FALSE)</f>
        <v>OB</v>
      </c>
      <c r="G16" s="5">
        <f>VLOOKUP(CONCATENATE($C16,$D16),Curriculos!$A$2:$J$303,6,FALSE)</f>
        <v>7</v>
      </c>
      <c r="H16" s="5" t="str">
        <f>VLOOKUP(CONCATENATE($C16,$D16),Curriculos!$A$2:$J$303,7,FALSE)</f>
        <v>T</v>
      </c>
      <c r="I16" s="5">
        <f>VLOOKUP(CONCATENATE($C16,$D16),Curriculos!$A$2:$J$303,8,FALSE)</f>
        <v>60</v>
      </c>
      <c r="J16" s="5">
        <f>VLOOKUP(CONCATENATE($C16,$D16),Curriculos!$A$2:$J$303,9,FALSE)</f>
        <v>4</v>
      </c>
      <c r="K16" s="68" t="s">
        <v>29</v>
      </c>
      <c r="L16" s="68"/>
      <c r="M16" s="68" t="s">
        <v>172</v>
      </c>
      <c r="N16" s="5" t="str">
        <f>VLOOKUP(CONCATENATE($C16,$D16),Curriculos!$A$2:$J$303,10,FALSE)</f>
        <v>DCAC</v>
      </c>
      <c r="O16" s="69"/>
      <c r="P16" s="12" t="e">
        <f>VLOOKUP(O16,Lista_Professores!$A$2:$B$203,2,FALSE)</f>
        <v>#N/A</v>
      </c>
      <c r="Q16" s="70">
        <v>1106</v>
      </c>
      <c r="R16" s="12" t="str">
        <f t="shared" si="2"/>
        <v>7º Semestre - T02</v>
      </c>
      <c r="S16" s="12">
        <f>I16/15</f>
        <v>4</v>
      </c>
      <c r="T16" s="12"/>
      <c r="U16" s="12"/>
      <c r="V16" s="12"/>
      <c r="W16" s="12"/>
      <c r="X16" s="12"/>
      <c r="Y16" s="12"/>
      <c r="Z16" s="12"/>
    </row>
    <row r="17" spans="1:26" ht="14.25" hidden="1" customHeight="1">
      <c r="A17" s="12" t="str">
        <f t="shared" si="0"/>
        <v xml:space="preserve">2º Semestre - </v>
      </c>
      <c r="B17" s="67" t="str">
        <f t="shared" si="1"/>
        <v>Curr2018CEC035</v>
      </c>
      <c r="C17" s="12" t="s">
        <v>31</v>
      </c>
      <c r="D17" s="12" t="s">
        <v>95</v>
      </c>
      <c r="E17" s="12" t="str">
        <f>VLOOKUP(CONCATENATE($C17,$D17),Curriculos!$A$2:$J$303,4,FALSE)</f>
        <v>CONTABILIDADE SOCIAL</v>
      </c>
      <c r="F17" s="5" t="str">
        <f>VLOOKUP(CONCATENATE($C17,$D17),Curriculos!$A$2:$J$303,5,FALSE)</f>
        <v>OB</v>
      </c>
      <c r="G17" s="5">
        <f>VLOOKUP(CONCATENATE($C17,$D17),Curriculos!$A$2:$J$303,6,FALSE)</f>
        <v>2</v>
      </c>
      <c r="H17" s="5" t="str">
        <f>VLOOKUP(CONCATENATE($C17,$D17),Curriculos!$A$2:$J$303,7,FALSE)</f>
        <v>T</v>
      </c>
      <c r="I17" s="5">
        <f>VLOOKUP(CONCATENATE($C17,$D17),Curriculos!$A$2:$J$303,8,FALSE)</f>
        <v>90</v>
      </c>
      <c r="J17" s="5">
        <f>VLOOKUP(CONCATENATE($C17,$D17),Curriculos!$A$2:$J$303,9,FALSE)</f>
        <v>4</v>
      </c>
      <c r="K17" s="68"/>
      <c r="L17" s="68"/>
      <c r="M17" s="68"/>
      <c r="N17" s="5" t="str">
        <f>VLOOKUP(CONCATENATE($C17,$D17),Curriculos!$A$2:$J$303,10,FALSE)</f>
        <v>DCEC</v>
      </c>
      <c r="O17" s="69"/>
      <c r="P17" s="12" t="e">
        <f>VLOOKUP(O17,Lista_Professores!$A$2:$B$203,2,FALSE)</f>
        <v>#N/A</v>
      </c>
      <c r="Q17" s="70"/>
      <c r="R17" s="12" t="str">
        <f t="shared" si="2"/>
        <v xml:space="preserve">2º Semestre - </v>
      </c>
      <c r="S17" s="12"/>
      <c r="T17" s="12"/>
      <c r="U17" s="12"/>
      <c r="V17" s="12"/>
      <c r="W17" s="12"/>
      <c r="X17" s="12"/>
      <c r="Y17" s="12"/>
      <c r="Z17" s="12"/>
    </row>
    <row r="18" spans="1:26" ht="14.25" hidden="1" customHeight="1">
      <c r="A18" s="12" t="str">
        <f t="shared" si="0"/>
        <v xml:space="preserve">2º Semestre - </v>
      </c>
      <c r="B18" s="67" t="str">
        <f t="shared" si="1"/>
        <v>Curr2023MCEC086</v>
      </c>
      <c r="C18" s="12" t="s">
        <v>25</v>
      </c>
      <c r="D18" s="12" t="s">
        <v>48</v>
      </c>
      <c r="E18" s="12" t="str">
        <f>VLOOKUP(CONCATENATE($C18,$D18),Curriculos!$A$2:$J$303,4,FALSE)</f>
        <v>CONTABILIDADE SOCIAL</v>
      </c>
      <c r="F18" s="5" t="str">
        <f>VLOOKUP(CONCATENATE($C18,$D18),Curriculos!$A$2:$J$303,5,FALSE)</f>
        <v>OB</v>
      </c>
      <c r="G18" s="5">
        <f>VLOOKUP(CONCATENATE($C18,$D18),Curriculos!$A$2:$J$303,6,FALSE)</f>
        <v>2</v>
      </c>
      <c r="H18" s="5" t="str">
        <f>VLOOKUP(CONCATENATE($C18,$D18),Curriculos!$A$2:$J$303,7,FALSE)</f>
        <v>T</v>
      </c>
      <c r="I18" s="5">
        <f>VLOOKUP(CONCATENATE($C18,$D18),Curriculos!$A$2:$J$303,8,FALSE)</f>
        <v>60</v>
      </c>
      <c r="J18" s="5">
        <f>VLOOKUP(CONCATENATE($C18,$D18),Curriculos!$A$2:$J$303,9,FALSE)</f>
        <v>4</v>
      </c>
      <c r="K18" s="68"/>
      <c r="L18" s="68"/>
      <c r="M18" s="68"/>
      <c r="N18" s="5" t="str">
        <f>VLOOKUP(CONCATENATE($C18,$D18),Curriculos!$A$2:$J$303,10,FALSE)</f>
        <v>DCEC</v>
      </c>
      <c r="O18" s="69"/>
      <c r="P18" s="12" t="e">
        <f>VLOOKUP(O18,Lista_Professores!$A$2:$B$203,2,FALSE)</f>
        <v>#N/A</v>
      </c>
      <c r="Q18" s="70"/>
      <c r="R18" s="12" t="str">
        <f t="shared" si="2"/>
        <v xml:space="preserve">2º Semestre - </v>
      </c>
      <c r="S18" s="12"/>
      <c r="T18" s="12"/>
      <c r="U18" s="12"/>
      <c r="V18" s="12"/>
      <c r="W18" s="12"/>
      <c r="X18" s="12"/>
      <c r="Y18" s="12"/>
      <c r="Z18" s="12"/>
    </row>
    <row r="19" spans="1:26" ht="14.25" hidden="1" customHeight="1">
      <c r="A19" s="12" t="str">
        <f t="shared" si="0"/>
        <v xml:space="preserve">2º Semestre - </v>
      </c>
      <c r="B19" s="67" t="str">
        <f t="shared" si="1"/>
        <v>Curr2023MCEC086</v>
      </c>
      <c r="C19" s="12" t="s">
        <v>25</v>
      </c>
      <c r="D19" s="12" t="s">
        <v>48</v>
      </c>
      <c r="E19" s="12" t="str">
        <f>VLOOKUP(CONCATENATE($C19,$D19),Curriculos!$A$2:$J$303,4,FALSE)</f>
        <v>CONTABILIDADE SOCIAL</v>
      </c>
      <c r="F19" s="5" t="str">
        <f>VLOOKUP(CONCATENATE($C19,$D19),Curriculos!$A$2:$J$303,5,FALSE)</f>
        <v>OB</v>
      </c>
      <c r="G19" s="5">
        <f>VLOOKUP(CONCATENATE($C19,$D19),Curriculos!$A$2:$J$303,6,FALSE)</f>
        <v>2</v>
      </c>
      <c r="H19" s="5" t="str">
        <f>VLOOKUP(CONCATENATE($C19,$D19),Curriculos!$A$2:$J$303,7,FALSE)</f>
        <v>T</v>
      </c>
      <c r="I19" s="5">
        <f>VLOOKUP(CONCATENATE($C19,$D19),Curriculos!$A$2:$J$303,8,FALSE)</f>
        <v>60</v>
      </c>
      <c r="J19" s="5">
        <f>VLOOKUP(CONCATENATE($C19,$D19),Curriculos!$A$2:$J$303,9,FALSE)</f>
        <v>4</v>
      </c>
      <c r="K19" s="68"/>
      <c r="L19" s="68"/>
      <c r="M19" s="68"/>
      <c r="N19" s="5" t="str">
        <f>VLOOKUP(CONCATENATE($C19,$D19),Curriculos!$A$2:$J$303,10,FALSE)</f>
        <v>DCEC</v>
      </c>
      <c r="O19" s="69"/>
      <c r="P19" s="12" t="e">
        <f>VLOOKUP(O19,Lista_Professores!$A$2:$B$203,2,FALSE)</f>
        <v>#N/A</v>
      </c>
      <c r="Q19" s="70"/>
      <c r="R19" s="12" t="str">
        <f t="shared" si="2"/>
        <v xml:space="preserve">2º Semestre - </v>
      </c>
      <c r="S19" s="12"/>
      <c r="T19" s="12"/>
      <c r="U19" s="12"/>
      <c r="V19" s="12"/>
      <c r="W19" s="12"/>
      <c r="X19" s="12"/>
      <c r="Y19" s="12"/>
      <c r="Z19" s="12"/>
    </row>
    <row r="20" spans="1:26" ht="14.25" customHeight="1">
      <c r="A20" s="12" t="str">
        <f t="shared" si="0"/>
        <v>EN2º Semestre - T01</v>
      </c>
      <c r="B20" s="67" t="str">
        <f t="shared" si="1"/>
        <v>Curr2023NCEC086T01</v>
      </c>
      <c r="C20" s="12" t="s">
        <v>22</v>
      </c>
      <c r="D20" s="12" t="s">
        <v>48</v>
      </c>
      <c r="E20" s="12" t="str">
        <f>VLOOKUP(CONCATENATE($C20,$D20),Curriculos!$A$2:$J$303,4,FALSE)</f>
        <v>CONTABILIDADE SOCIAL</v>
      </c>
      <c r="F20" s="5" t="str">
        <f>VLOOKUP(CONCATENATE($C20,$D20),Curriculos!$A$2:$J$303,5,FALSE)</f>
        <v>OB</v>
      </c>
      <c r="G20" s="5">
        <f>VLOOKUP(CONCATENATE($C20,$D20),Curriculos!$A$2:$J$303,6,FALSE)</f>
        <v>2</v>
      </c>
      <c r="H20" s="5" t="str">
        <f>VLOOKUP(CONCATENATE($C20,$D20),Curriculos!$A$2:$J$303,7,FALSE)</f>
        <v>T</v>
      </c>
      <c r="I20" s="5">
        <f>VLOOKUP(CONCATENATE($C20,$D20),Curriculos!$A$2:$J$303,8,FALSE)</f>
        <v>60</v>
      </c>
      <c r="J20" s="5">
        <f>VLOOKUP(CONCATENATE($C20,$D20),Curriculos!$A$2:$J$303,9,FALSE)</f>
        <v>4</v>
      </c>
      <c r="K20" s="68" t="s">
        <v>24</v>
      </c>
      <c r="L20" s="68"/>
      <c r="M20" s="68" t="s">
        <v>178</v>
      </c>
      <c r="N20" s="5" t="str">
        <f>VLOOKUP(CONCATENATE($C20,$D20),Curriculos!$A$2:$J$303,10,FALSE)</f>
        <v>DCEC</v>
      </c>
      <c r="O20" s="69" t="s">
        <v>356</v>
      </c>
      <c r="P20" s="12" t="str">
        <f>VLOOKUP(O20,Lista_Professores!$A$2:$B$203,2,FALSE)</f>
        <v>Andreia Andrade dos Santos</v>
      </c>
      <c r="Q20" s="70">
        <v>1102</v>
      </c>
      <c r="R20" s="12" t="str">
        <f t="shared" si="2"/>
        <v>2º Semestre - T01</v>
      </c>
      <c r="S20" s="12">
        <f t="shared" ref="S20:S22" si="4">I20/15</f>
        <v>4</v>
      </c>
      <c r="T20" s="12"/>
      <c r="U20" s="12"/>
      <c r="V20" s="12"/>
      <c r="W20" s="12"/>
      <c r="X20" s="12"/>
      <c r="Y20" s="12"/>
      <c r="Z20" s="12"/>
    </row>
    <row r="21" spans="1:26" ht="14.25" customHeight="1">
      <c r="A21" s="12" t="str">
        <f t="shared" si="0"/>
        <v>EN2º Semestre - T03</v>
      </c>
      <c r="B21" s="67" t="str">
        <f t="shared" si="1"/>
        <v>Curr2023NCEC086T03</v>
      </c>
      <c r="C21" s="12" t="s">
        <v>22</v>
      </c>
      <c r="D21" s="12" t="s">
        <v>48</v>
      </c>
      <c r="E21" s="12" t="str">
        <f>VLOOKUP(CONCATENATE($C21,$D21),Curriculos!$A$2:$J$303,4,FALSE)</f>
        <v>CONTABILIDADE SOCIAL</v>
      </c>
      <c r="F21" s="5" t="str">
        <f>VLOOKUP(CONCATENATE($C21,$D21),Curriculos!$A$2:$J$303,5,FALSE)</f>
        <v>OB</v>
      </c>
      <c r="G21" s="5">
        <f>VLOOKUP(CONCATENATE($C21,$D21),Curriculos!$A$2:$J$303,6,FALSE)</f>
        <v>2</v>
      </c>
      <c r="H21" s="5" t="str">
        <f>VLOOKUP(CONCATENATE($C21,$D21),Curriculos!$A$2:$J$303,7,FALSE)</f>
        <v>T</v>
      </c>
      <c r="I21" s="5">
        <f>VLOOKUP(CONCATENATE($C21,$D21),Curriculos!$A$2:$J$303,8,FALSE)</f>
        <v>60</v>
      </c>
      <c r="J21" s="5">
        <f>VLOOKUP(CONCATENATE($C21,$D21),Curriculos!$A$2:$J$303,9,FALSE)</f>
        <v>4</v>
      </c>
      <c r="K21" s="68" t="s">
        <v>40</v>
      </c>
      <c r="L21" s="68" t="s">
        <v>346</v>
      </c>
      <c r="M21" s="68" t="s">
        <v>178</v>
      </c>
      <c r="N21" s="5" t="str">
        <f>VLOOKUP(CONCATENATE($C21,$D21),Curriculos!$A$2:$J$303,10,FALSE)</f>
        <v>DCEC</v>
      </c>
      <c r="O21" s="69" t="s">
        <v>350</v>
      </c>
      <c r="P21" s="12" t="str">
        <f>VLOOKUP(O21,Lista_Professores!$A$2:$B$203,2,FALSE)</f>
        <v>Elenildes Santana de Pereira</v>
      </c>
      <c r="Q21" s="70">
        <v>1105</v>
      </c>
      <c r="R21" s="12" t="str">
        <f t="shared" si="2"/>
        <v>2º Semestre - T03</v>
      </c>
      <c r="S21" s="12">
        <f t="shared" si="4"/>
        <v>4</v>
      </c>
      <c r="T21" s="12"/>
      <c r="U21" s="12"/>
      <c r="V21" s="12"/>
      <c r="W21" s="12"/>
      <c r="X21" s="12"/>
      <c r="Y21" s="12"/>
      <c r="Z21" s="12"/>
    </row>
    <row r="22" spans="1:26" ht="14.25" hidden="1" customHeight="1">
      <c r="A22" s="12" t="str">
        <f t="shared" si="0"/>
        <v xml:space="preserve">7º Semestre - </v>
      </c>
      <c r="B22" s="67" t="str">
        <f t="shared" si="1"/>
        <v>Curr2023MCEC095</v>
      </c>
      <c r="C22" s="12" t="s">
        <v>25</v>
      </c>
      <c r="D22" s="12" t="s">
        <v>96</v>
      </c>
      <c r="E22" s="12" t="str">
        <f>VLOOKUP(CONCATENATE($C22,$D22),Curriculos!$A$2:$J$303,4,FALSE)</f>
        <v>DESENVOLVIMENTO SOCIOECONÔMICO</v>
      </c>
      <c r="F22" s="5" t="str">
        <f>VLOOKUP(CONCATENATE($C22,$D22),Curriculos!$A$2:$J$303,5,FALSE)</f>
        <v>OB</v>
      </c>
      <c r="G22" s="5">
        <f>VLOOKUP(CONCATENATE($C22,$D22),Curriculos!$A$2:$J$303,6,FALSE)</f>
        <v>7</v>
      </c>
      <c r="H22" s="5" t="str">
        <f>VLOOKUP(CONCATENATE($C22,$D22),Curriculos!$A$2:$J$303,7,FALSE)</f>
        <v>T</v>
      </c>
      <c r="I22" s="5">
        <f>VLOOKUP(CONCATENATE($C22,$D22),Curriculos!$A$2:$J$303,8,FALSE)</f>
        <v>60</v>
      </c>
      <c r="J22" s="5">
        <f>VLOOKUP(CONCATENATE($C22,$D22),Curriculos!$A$2:$J$303,9,FALSE)</f>
        <v>4</v>
      </c>
      <c r="K22" s="68"/>
      <c r="L22" s="68"/>
      <c r="M22" s="68"/>
      <c r="N22" s="5" t="str">
        <f>VLOOKUP(CONCATENATE($C22,$D22),Curriculos!$A$2:$J$303,10,FALSE)</f>
        <v>DCEC</v>
      </c>
      <c r="O22" s="69"/>
      <c r="P22" s="12" t="e">
        <f>VLOOKUP(O22,Lista_Professores!$A$2:$B$203,2,FALSE)</f>
        <v>#N/A</v>
      </c>
      <c r="Q22" s="70">
        <v>1105</v>
      </c>
      <c r="R22" s="12" t="str">
        <f t="shared" si="2"/>
        <v xml:space="preserve">7º Semestre - </v>
      </c>
      <c r="S22" s="12">
        <f t="shared" si="4"/>
        <v>4</v>
      </c>
      <c r="T22" s="12"/>
      <c r="U22" s="12"/>
      <c r="V22" s="12"/>
      <c r="W22" s="12"/>
      <c r="X22" s="12"/>
      <c r="Y22" s="12"/>
      <c r="Z22" s="12"/>
    </row>
    <row r="23" spans="1:26" ht="14.25" hidden="1" customHeight="1">
      <c r="A23" s="12" t="str">
        <f t="shared" si="0"/>
        <v xml:space="preserve">7º Semestre - </v>
      </c>
      <c r="B23" s="67" t="str">
        <f t="shared" si="1"/>
        <v>Curr2023NCEC095</v>
      </c>
      <c r="C23" s="12" t="s">
        <v>22</v>
      </c>
      <c r="D23" s="12" t="s">
        <v>96</v>
      </c>
      <c r="E23" s="12" t="str">
        <f>VLOOKUP(CONCATENATE($C23,$D23),Curriculos!$A$2:$J$303,4,FALSE)</f>
        <v>DESENVOLVIMENTO SOCIOECONÔMICO</v>
      </c>
      <c r="F23" s="5" t="str">
        <f>VLOOKUP(CONCATENATE($C23,$D23),Curriculos!$A$2:$J$303,5,FALSE)</f>
        <v>OB</v>
      </c>
      <c r="G23" s="5">
        <f>VLOOKUP(CONCATENATE($C23,$D23),Curriculos!$A$2:$J$303,6,FALSE)</f>
        <v>7</v>
      </c>
      <c r="H23" s="5" t="str">
        <f>VLOOKUP(CONCATENATE($C23,$D23),Curriculos!$A$2:$J$303,7,FALSE)</f>
        <v>T</v>
      </c>
      <c r="I23" s="5">
        <f>VLOOKUP(CONCATENATE($C23,$D23),Curriculos!$A$2:$J$303,8,FALSE)</f>
        <v>60</v>
      </c>
      <c r="J23" s="5">
        <f>VLOOKUP(CONCATENATE($C23,$D23),Curriculos!$A$2:$J$303,9,FALSE)</f>
        <v>4</v>
      </c>
      <c r="K23" s="68"/>
      <c r="L23" s="68"/>
      <c r="M23" s="68"/>
      <c r="N23" s="5" t="str">
        <f>VLOOKUP(CONCATENATE($C23,$D23),Curriculos!$A$2:$J$303,10,FALSE)</f>
        <v>DCEC</v>
      </c>
      <c r="O23" s="69"/>
      <c r="P23" s="12" t="e">
        <f>VLOOKUP(O23,Lista_Professores!$A$2:$B$203,2,FALSE)</f>
        <v>#N/A</v>
      </c>
      <c r="Q23" s="70"/>
      <c r="R23" s="12" t="str">
        <f t="shared" si="2"/>
        <v xml:space="preserve">7º Semestre - </v>
      </c>
      <c r="S23" s="12"/>
      <c r="T23" s="12"/>
      <c r="U23" s="12"/>
      <c r="V23" s="12"/>
      <c r="W23" s="12"/>
      <c r="X23" s="12"/>
      <c r="Y23" s="12"/>
      <c r="Z23" s="12"/>
    </row>
    <row r="24" spans="1:26" ht="14.25" customHeight="1">
      <c r="A24" s="12" t="str">
        <f t="shared" si="0"/>
        <v>DM7º Semestre - T02</v>
      </c>
      <c r="B24" s="67" t="str">
        <f t="shared" si="1"/>
        <v>Curr2018CEC051T02</v>
      </c>
      <c r="C24" s="12" t="s">
        <v>31</v>
      </c>
      <c r="D24" s="12" t="s">
        <v>32</v>
      </c>
      <c r="E24" s="12" t="str">
        <f>VLOOKUP(CONCATENATE($C24,$D24),Curriculos!$A$2:$J$303,4,FALSE)</f>
        <v>DESENVOLVIMENTO SOCIOECONÔMICO</v>
      </c>
      <c r="F24" s="5" t="str">
        <f>VLOOKUP(CONCATENATE($C24,$D24),Curriculos!$A$2:$J$303,5,FALSE)</f>
        <v>OB</v>
      </c>
      <c r="G24" s="5">
        <f>VLOOKUP(CONCATENATE($C24,$D24),Curriculos!$A$2:$J$303,6,FALSE)</f>
        <v>7</v>
      </c>
      <c r="H24" s="5" t="str">
        <f>VLOOKUP(CONCATENATE($C24,$D24),Curriculos!$A$2:$J$303,7,FALSE)</f>
        <v>T</v>
      </c>
      <c r="I24" s="5">
        <f>VLOOKUP(CONCATENATE($C24,$D24),Curriculos!$A$2:$J$303,8,FALSE)</f>
        <v>90</v>
      </c>
      <c r="J24" s="5">
        <f>VLOOKUP(CONCATENATE($C24,$D24),Curriculos!$A$2:$J$303,9,FALSE)</f>
        <v>5</v>
      </c>
      <c r="K24" s="68" t="s">
        <v>29</v>
      </c>
      <c r="L24" s="68"/>
      <c r="M24" s="68" t="s">
        <v>182</v>
      </c>
      <c r="N24" s="5" t="str">
        <f>VLOOKUP(CONCATENATE($C24,$D24),Curriculos!$A$2:$J$303,10,FALSE)</f>
        <v>DCEC</v>
      </c>
      <c r="O24" s="69" t="s">
        <v>359</v>
      </c>
      <c r="P24" s="12" t="str">
        <f>VLOOKUP(O24,Lista_Professores!$A$2:$B$203,2,FALSE)</f>
        <v>Aline Conceição Souza</v>
      </c>
      <c r="Q24" s="70"/>
      <c r="R24" s="12" t="str">
        <f t="shared" si="2"/>
        <v>7º Semestre - T02</v>
      </c>
      <c r="S24" s="12"/>
      <c r="T24" s="12"/>
      <c r="U24" s="12"/>
      <c r="V24" s="12"/>
      <c r="W24" s="12"/>
      <c r="X24" s="12"/>
      <c r="Y24" s="12"/>
      <c r="Z24" s="12"/>
    </row>
    <row r="25" spans="1:26" ht="14.25" hidden="1" customHeight="1">
      <c r="A25" s="12" t="str">
        <f t="shared" si="0"/>
        <v xml:space="preserve">7º Semestre - </v>
      </c>
      <c r="B25" s="67" t="str">
        <f t="shared" si="1"/>
        <v>Curr2023MCIJ107</v>
      </c>
      <c r="C25" s="12" t="s">
        <v>25</v>
      </c>
      <c r="D25" s="12" t="s">
        <v>97</v>
      </c>
      <c r="E25" s="12" t="str">
        <f>VLOOKUP(CONCATENATE($C25,$D25),Curriculos!$A$2:$J$303,4,FALSE)</f>
        <v>DIREITO ECONÔMICO</v>
      </c>
      <c r="F25" s="5" t="str">
        <f>VLOOKUP(CONCATENATE($C25,$D25),Curriculos!$A$2:$J$303,5,FALSE)</f>
        <v>OP</v>
      </c>
      <c r="G25" s="5">
        <f>VLOOKUP(CONCATENATE($C25,$D25),Curriculos!$A$2:$J$303,6,FALSE)</f>
        <v>7</v>
      </c>
      <c r="H25" s="5" t="str">
        <f>VLOOKUP(CONCATENATE($C25,$D25),Curriculos!$A$2:$J$303,7,FALSE)</f>
        <v>T</v>
      </c>
      <c r="I25" s="5">
        <f>VLOOKUP(CONCATENATE($C25,$D25),Curriculos!$A$2:$J$303,8,FALSE)</f>
        <v>60</v>
      </c>
      <c r="J25" s="5">
        <f>VLOOKUP(CONCATENATE($C25,$D25),Curriculos!$A$2:$J$303,9,FALSE)</f>
        <v>4</v>
      </c>
      <c r="K25" s="68"/>
      <c r="L25" s="68"/>
      <c r="M25" s="68"/>
      <c r="N25" s="5" t="str">
        <f>VLOOKUP(CONCATENATE($C25,$D25),Curriculos!$A$2:$J$303,10,FALSE)</f>
        <v>DCJUR</v>
      </c>
      <c r="O25" s="69"/>
      <c r="P25" s="12" t="e">
        <f>VLOOKUP(O25,Lista_Professores!$A$2:$B$203,2,FALSE)</f>
        <v>#N/A</v>
      </c>
      <c r="Q25" s="70"/>
      <c r="R25" s="12" t="str">
        <f t="shared" si="2"/>
        <v xml:space="preserve">7º Semestre - </v>
      </c>
      <c r="S25" s="12"/>
      <c r="T25" s="12"/>
      <c r="U25" s="12"/>
      <c r="V25" s="12"/>
      <c r="W25" s="12"/>
      <c r="X25" s="12"/>
      <c r="Y25" s="12"/>
      <c r="Z25" s="12"/>
    </row>
    <row r="26" spans="1:26" ht="14.25" hidden="1" customHeight="1">
      <c r="A26" s="12" t="str">
        <f t="shared" si="0"/>
        <v xml:space="preserve">9º Semestre - </v>
      </c>
      <c r="B26" s="67" t="str">
        <f t="shared" si="1"/>
        <v>Curr2018CIJ107</v>
      </c>
      <c r="C26" s="5" t="s">
        <v>31</v>
      </c>
      <c r="D26" s="12" t="s">
        <v>97</v>
      </c>
      <c r="E26" s="12" t="str">
        <f>VLOOKUP(CONCATENATE($C26,$D26),Curriculos!$A$2:$J$303,4,FALSE)</f>
        <v>DIREITO ECONÔMICO</v>
      </c>
      <c r="F26" s="5" t="str">
        <f>VLOOKUP(CONCATENATE($C26,$D26),Curriculos!$A$2:$J$303,5,FALSE)</f>
        <v>OP</v>
      </c>
      <c r="G26" s="5">
        <f>VLOOKUP(CONCATENATE($C26,$D26),Curriculos!$A$2:$J$303,6,FALSE)</f>
        <v>9</v>
      </c>
      <c r="H26" s="5" t="str">
        <f>VLOOKUP(CONCATENATE($C26,$D26),Curriculos!$A$2:$J$303,7,FALSE)</f>
        <v>T</v>
      </c>
      <c r="I26" s="5">
        <f>VLOOKUP(CONCATENATE($C26,$D26),Curriculos!$A$2:$J$303,8,FALSE)</f>
        <v>60</v>
      </c>
      <c r="J26" s="5">
        <f>VLOOKUP(CONCATENATE($C26,$D26),Curriculos!$A$2:$J$303,9,FALSE)</f>
        <v>4</v>
      </c>
      <c r="K26" s="68"/>
      <c r="L26" s="68"/>
      <c r="M26" s="68"/>
      <c r="N26" s="5" t="str">
        <f>VLOOKUP(CONCATENATE($C26,$D26),Curriculos!$A$2:$J$303,10,FALSE)</f>
        <v>DCJUR</v>
      </c>
      <c r="O26" s="69"/>
      <c r="P26" s="12" t="e">
        <f>VLOOKUP(O26,Lista_Professores!$A$2:$B$203,2,FALSE)</f>
        <v>#N/A</v>
      </c>
      <c r="Q26" s="70"/>
      <c r="R26" s="12" t="str">
        <f t="shared" si="2"/>
        <v xml:space="preserve">9º Semestre - </v>
      </c>
      <c r="S26" s="12"/>
      <c r="T26" s="12"/>
      <c r="U26" s="12"/>
      <c r="V26" s="12"/>
      <c r="W26" s="12"/>
      <c r="X26" s="12"/>
      <c r="Y26" s="12"/>
      <c r="Z26" s="12"/>
    </row>
    <row r="27" spans="1:26" ht="14.25" hidden="1" customHeight="1">
      <c r="A27" s="12" t="str">
        <f t="shared" si="0"/>
        <v xml:space="preserve">9º Semestre - </v>
      </c>
      <c r="B27" s="67" t="str">
        <f t="shared" si="1"/>
        <v>Curr2023NCIJ107</v>
      </c>
      <c r="C27" s="5" t="s">
        <v>22</v>
      </c>
      <c r="D27" s="12" t="s">
        <v>97</v>
      </c>
      <c r="E27" s="12" t="str">
        <f>VLOOKUP(CONCATENATE($C27,$D27),Curriculos!$A$2:$J$303,4,FALSE)</f>
        <v>DIREITO ECONÔMICO</v>
      </c>
      <c r="F27" s="5" t="str">
        <f>VLOOKUP(CONCATENATE($C27,$D27),Curriculos!$A$2:$J$303,5,FALSE)</f>
        <v>OP</v>
      </c>
      <c r="G27" s="5">
        <f>VLOOKUP(CONCATENATE($C27,$D27),Curriculos!$A$2:$J$303,6,FALSE)</f>
        <v>9</v>
      </c>
      <c r="H27" s="5" t="str">
        <f>VLOOKUP(CONCATENATE($C27,$D27),Curriculos!$A$2:$J$303,7,FALSE)</f>
        <v>T</v>
      </c>
      <c r="I27" s="5">
        <f>VLOOKUP(CONCATENATE($C27,$D27),Curriculos!$A$2:$J$303,8,FALSE)</f>
        <v>60</v>
      </c>
      <c r="J27" s="5">
        <f>VLOOKUP(CONCATENATE($C27,$D27),Curriculos!$A$2:$J$303,9,FALSE)</f>
        <v>4</v>
      </c>
      <c r="K27" s="68"/>
      <c r="L27" s="68"/>
      <c r="M27" s="68"/>
      <c r="N27" s="5" t="str">
        <f>VLOOKUP(CONCATENATE($C27,$D27),Curriculos!$A$2:$J$303,10,FALSE)</f>
        <v>DCJUR</v>
      </c>
      <c r="O27" s="69"/>
      <c r="P27" s="12" t="e">
        <f>VLOOKUP(O27,Lista_Professores!$A$2:$B$203,2,FALSE)</f>
        <v>#N/A</v>
      </c>
      <c r="Q27" s="70"/>
      <c r="R27" s="12" t="str">
        <f t="shared" si="2"/>
        <v xml:space="preserve">9º Semestre - </v>
      </c>
      <c r="S27" s="12"/>
      <c r="T27" s="12"/>
      <c r="U27" s="12"/>
      <c r="V27" s="12"/>
      <c r="W27" s="12"/>
      <c r="X27" s="12"/>
      <c r="Y27" s="12"/>
      <c r="Z27" s="12"/>
    </row>
    <row r="28" spans="1:26" ht="14.25" hidden="1" customHeight="1">
      <c r="A28" s="12" t="str">
        <f t="shared" si="0"/>
        <v xml:space="preserve">7º Semestre - </v>
      </c>
      <c r="B28" s="67" t="str">
        <f t="shared" si="1"/>
        <v>Curr2023MCIJ091</v>
      </c>
      <c r="C28" s="12" t="s">
        <v>25</v>
      </c>
      <c r="D28" s="12" t="s">
        <v>98</v>
      </c>
      <c r="E28" s="12" t="str">
        <f>VLOOKUP(CONCATENATE($C28,$D28),Curriculos!$A$2:$J$303,4,FALSE)</f>
        <v>DIREITO TRIBUTÁRIO</v>
      </c>
      <c r="F28" s="5" t="str">
        <f>VLOOKUP(CONCATENATE($C28,$D28),Curriculos!$A$2:$J$303,5,FALSE)</f>
        <v>OP</v>
      </c>
      <c r="G28" s="5">
        <f>VLOOKUP(CONCATENATE($C28,$D28),Curriculos!$A$2:$J$303,6,FALSE)</f>
        <v>7</v>
      </c>
      <c r="H28" s="5" t="str">
        <f>VLOOKUP(CONCATENATE($C28,$D28),Curriculos!$A$2:$J$303,7,FALSE)</f>
        <v>T</v>
      </c>
      <c r="I28" s="5">
        <f>VLOOKUP(CONCATENATE($C28,$D28),Curriculos!$A$2:$J$303,8,FALSE)</f>
        <v>60</v>
      </c>
      <c r="J28" s="5">
        <f>VLOOKUP(CONCATENATE($C28,$D28),Curriculos!$A$2:$J$303,9,FALSE)</f>
        <v>4</v>
      </c>
      <c r="K28" s="68"/>
      <c r="L28" s="68"/>
      <c r="M28" s="68"/>
      <c r="N28" s="5" t="str">
        <f>VLOOKUP(CONCATENATE($C28,$D28),Curriculos!$A$2:$J$303,10,FALSE)</f>
        <v>DCJUR</v>
      </c>
      <c r="O28" s="69"/>
      <c r="P28" s="12" t="e">
        <f>VLOOKUP(O28,Lista_Professores!$A$2:$B$203,2,FALSE)</f>
        <v>#N/A</v>
      </c>
      <c r="Q28" s="70"/>
      <c r="R28" s="12" t="str">
        <f t="shared" si="2"/>
        <v xml:space="preserve">7º Semestre - </v>
      </c>
      <c r="S28" s="12"/>
      <c r="T28" s="12"/>
      <c r="U28" s="12"/>
      <c r="V28" s="12"/>
      <c r="W28" s="12"/>
      <c r="X28" s="12"/>
      <c r="Y28" s="12"/>
      <c r="Z28" s="12"/>
    </row>
    <row r="29" spans="1:26" ht="14.25" hidden="1" customHeight="1">
      <c r="A29" s="12" t="str">
        <f t="shared" si="0"/>
        <v xml:space="preserve">9º Semestre - </v>
      </c>
      <c r="B29" s="67" t="str">
        <f t="shared" si="1"/>
        <v>Curr2018CIJ091</v>
      </c>
      <c r="C29" s="5" t="s">
        <v>31</v>
      </c>
      <c r="D29" s="12" t="s">
        <v>98</v>
      </c>
      <c r="E29" s="12" t="str">
        <f>VLOOKUP(CONCATENATE($C29,$D29),Curriculos!$A$2:$J$303,4,FALSE)</f>
        <v>DIREITO TRIBUTÁRIO</v>
      </c>
      <c r="F29" s="5" t="str">
        <f>VLOOKUP(CONCATENATE($C29,$D29),Curriculos!$A$2:$J$303,5,FALSE)</f>
        <v>OP</v>
      </c>
      <c r="G29" s="5">
        <f>VLOOKUP(CONCATENATE($C29,$D29),Curriculos!$A$2:$J$303,6,FALSE)</f>
        <v>9</v>
      </c>
      <c r="H29" s="5" t="str">
        <f>VLOOKUP(CONCATENATE($C29,$D29),Curriculos!$A$2:$J$303,7,FALSE)</f>
        <v>T</v>
      </c>
      <c r="I29" s="5">
        <f>VLOOKUP(CONCATENATE($C29,$D29),Curriculos!$A$2:$J$303,8,FALSE)</f>
        <v>60</v>
      </c>
      <c r="J29" s="5">
        <f>VLOOKUP(CONCATENATE($C29,$D29),Curriculos!$A$2:$J$303,9,FALSE)</f>
        <v>4</v>
      </c>
      <c r="K29" s="68"/>
      <c r="L29" s="68"/>
      <c r="M29" s="68"/>
      <c r="N29" s="5" t="str">
        <f>VLOOKUP(CONCATENATE($C29,$D29),Curriculos!$A$2:$J$303,10,FALSE)</f>
        <v>DCJUR</v>
      </c>
      <c r="O29" s="69"/>
      <c r="P29" s="12" t="e">
        <f>VLOOKUP(O29,Lista_Professores!$A$2:$B$203,2,FALSE)</f>
        <v>#N/A</v>
      </c>
      <c r="Q29" s="70"/>
      <c r="R29" s="12" t="str">
        <f t="shared" si="2"/>
        <v xml:space="preserve">9º Semestre - </v>
      </c>
      <c r="S29" s="12"/>
      <c r="T29" s="12"/>
      <c r="U29" s="12"/>
      <c r="V29" s="12"/>
      <c r="W29" s="12"/>
      <c r="X29" s="12"/>
      <c r="Y29" s="12"/>
      <c r="Z29" s="12"/>
    </row>
    <row r="30" spans="1:26" ht="14.25" hidden="1" customHeight="1">
      <c r="A30" s="12" t="str">
        <f t="shared" si="0"/>
        <v xml:space="preserve">9º Semestre - </v>
      </c>
      <c r="B30" s="67" t="str">
        <f t="shared" si="1"/>
        <v>Curr2023NCIJ091</v>
      </c>
      <c r="C30" s="5" t="s">
        <v>22</v>
      </c>
      <c r="D30" s="12" t="s">
        <v>98</v>
      </c>
      <c r="E30" s="12" t="str">
        <f>VLOOKUP(CONCATENATE($C30,$D30),Curriculos!$A$2:$J$303,4,FALSE)</f>
        <v>DIREITO TRIBUTÁRIO</v>
      </c>
      <c r="F30" s="5" t="str">
        <f>VLOOKUP(CONCATENATE($C30,$D30),Curriculos!$A$2:$J$303,5,FALSE)</f>
        <v>OP</v>
      </c>
      <c r="G30" s="5">
        <f>VLOOKUP(CONCATENATE($C30,$D30),Curriculos!$A$2:$J$303,6,FALSE)</f>
        <v>9</v>
      </c>
      <c r="H30" s="5" t="str">
        <f>VLOOKUP(CONCATENATE($C30,$D30),Curriculos!$A$2:$J$303,7,FALSE)</f>
        <v>T</v>
      </c>
      <c r="I30" s="5">
        <f>VLOOKUP(CONCATENATE($C30,$D30),Curriculos!$A$2:$J$303,8,FALSE)</f>
        <v>60</v>
      </c>
      <c r="J30" s="5">
        <f>VLOOKUP(CONCATENATE($C30,$D30),Curriculos!$A$2:$J$303,9,FALSE)</f>
        <v>4</v>
      </c>
      <c r="K30" s="68"/>
      <c r="L30" s="68"/>
      <c r="M30" s="68"/>
      <c r="N30" s="5" t="str">
        <f>VLOOKUP(CONCATENATE($C30,$D30),Curriculos!$A$2:$J$303,10,FALSE)</f>
        <v>DCJUR</v>
      </c>
      <c r="O30" s="69"/>
      <c r="P30" s="12" t="e">
        <f>VLOOKUP(O30,Lista_Professores!$A$2:$B$203,2,FALSE)</f>
        <v>#N/A</v>
      </c>
      <c r="Q30" s="70"/>
      <c r="R30" s="12" t="str">
        <f t="shared" si="2"/>
        <v xml:space="preserve">9º Semestre - </v>
      </c>
      <c r="S30" s="12"/>
      <c r="T30" s="12"/>
      <c r="U30" s="12"/>
      <c r="V30" s="12"/>
      <c r="W30" s="12"/>
      <c r="X30" s="12"/>
      <c r="Y30" s="12"/>
      <c r="Z30" s="12"/>
    </row>
    <row r="31" spans="1:26" ht="14.25" hidden="1" customHeight="1">
      <c r="A31" s="12" t="str">
        <f t="shared" si="0"/>
        <v xml:space="preserve">5º Semestre - </v>
      </c>
      <c r="B31" s="67" t="str">
        <f t="shared" si="1"/>
        <v>Curr2018CEC041</v>
      </c>
      <c r="C31" s="12" t="s">
        <v>31</v>
      </c>
      <c r="D31" s="12" t="s">
        <v>99</v>
      </c>
      <c r="E31" s="12" t="str">
        <f>VLOOKUP(CONCATENATE($C31,$D31),Curriculos!$A$2:$J$303,4,FALSE)</f>
        <v>ECONOMETRIA I</v>
      </c>
      <c r="F31" s="5" t="str">
        <f>VLOOKUP(CONCATENATE($C31,$D31),Curriculos!$A$2:$J$303,5,FALSE)</f>
        <v>OB</v>
      </c>
      <c r="G31" s="5">
        <f>VLOOKUP(CONCATENATE($C31,$D31),Curriculos!$A$2:$J$303,6,FALSE)</f>
        <v>5</v>
      </c>
      <c r="H31" s="5" t="str">
        <f>VLOOKUP(CONCATENATE($C31,$D31),Curriculos!$A$2:$J$303,7,FALSE)</f>
        <v>T</v>
      </c>
      <c r="I31" s="5">
        <f>VLOOKUP(CONCATENATE($C31,$D31),Curriculos!$A$2:$J$303,8,FALSE)</f>
        <v>90</v>
      </c>
      <c r="J31" s="5">
        <f>VLOOKUP(CONCATENATE($C31,$D31),Curriculos!$A$2:$J$303,9,FALSE)</f>
        <v>5</v>
      </c>
      <c r="K31" s="68"/>
      <c r="L31" s="68"/>
      <c r="M31" s="68"/>
      <c r="N31" s="5" t="str">
        <f>VLOOKUP(CONCATENATE($C31,$D31),Curriculos!$A$2:$J$303,10,FALSE)</f>
        <v>DCEC</v>
      </c>
      <c r="O31" s="69"/>
      <c r="P31" s="12" t="e">
        <f>VLOOKUP(O31,Lista_Professores!$A$2:$B$203,2,FALSE)</f>
        <v>#N/A</v>
      </c>
      <c r="Q31" s="70">
        <v>1104</v>
      </c>
      <c r="R31" s="12" t="str">
        <f t="shared" si="2"/>
        <v xml:space="preserve">5º Semestre - </v>
      </c>
      <c r="S31" s="12">
        <f>I31/15</f>
        <v>6</v>
      </c>
      <c r="T31" s="12"/>
      <c r="U31" s="12"/>
      <c r="V31" s="12"/>
      <c r="W31" s="12"/>
      <c r="X31" s="12"/>
      <c r="Y31" s="12"/>
      <c r="Z31" s="12"/>
    </row>
    <row r="32" spans="1:26" ht="14.25" hidden="1" customHeight="1">
      <c r="A32" s="12" t="str">
        <f t="shared" si="0"/>
        <v xml:space="preserve">5º Semestre - </v>
      </c>
      <c r="B32" s="67" t="str">
        <f t="shared" si="1"/>
        <v>Curr2023NCEC087</v>
      </c>
      <c r="C32" s="12" t="s">
        <v>22</v>
      </c>
      <c r="D32" s="12" t="s">
        <v>72</v>
      </c>
      <c r="E32" s="12" t="str">
        <f>VLOOKUP(CONCATENATE($C32,$D32),Curriculos!$A$2:$J$303,4,FALSE)</f>
        <v>ECONOMETRIA I</v>
      </c>
      <c r="F32" s="5" t="str">
        <f>VLOOKUP(CONCATENATE($C32,$D32),Curriculos!$A$2:$J$303,5,FALSE)</f>
        <v>OB</v>
      </c>
      <c r="G32" s="5">
        <f>VLOOKUP(CONCATENATE($C32,$D32),Curriculos!$A$2:$J$303,6,FALSE)</f>
        <v>5</v>
      </c>
      <c r="H32" s="5" t="str">
        <f>VLOOKUP(CONCATENATE($C32,$D32),Curriculos!$A$2:$J$303,7,FALSE)</f>
        <v>T</v>
      </c>
      <c r="I32" s="5">
        <f>VLOOKUP(CONCATENATE($C32,$D32),Curriculos!$A$2:$J$303,8,FALSE)</f>
        <v>60</v>
      </c>
      <c r="J32" s="5">
        <f>VLOOKUP(CONCATENATE($C32,$D32),Curriculos!$A$2:$J$303,9,FALSE)</f>
        <v>4</v>
      </c>
      <c r="K32" s="68"/>
      <c r="L32" s="68"/>
      <c r="M32" s="68"/>
      <c r="N32" s="5" t="str">
        <f>VLOOKUP(CONCATENATE($C32,$D32),Curriculos!$A$2:$J$303,10,FALSE)</f>
        <v>DCEC</v>
      </c>
      <c r="O32" s="69"/>
      <c r="P32" s="12" t="e">
        <f>VLOOKUP(O32,Lista_Professores!$A$2:$B$203,2,FALSE)</f>
        <v>#N/A</v>
      </c>
      <c r="Q32" s="70"/>
      <c r="R32" s="12" t="str">
        <f t="shared" si="2"/>
        <v xml:space="preserve">5º Semestre - </v>
      </c>
      <c r="S32" s="12"/>
      <c r="T32" s="12"/>
      <c r="U32" s="12"/>
      <c r="V32" s="12"/>
      <c r="W32" s="12"/>
      <c r="X32" s="12"/>
      <c r="Y32" s="12"/>
      <c r="Z32" s="12"/>
    </row>
    <row r="33" spans="1:26" ht="14.25" customHeight="1">
      <c r="A33" s="12" t="str">
        <f t="shared" si="0"/>
        <v>EM5º Semestre - T02</v>
      </c>
      <c r="B33" s="67" t="str">
        <f t="shared" si="1"/>
        <v>Curr2023MCEC087T02</v>
      </c>
      <c r="C33" s="12" t="s">
        <v>25</v>
      </c>
      <c r="D33" s="12" t="s">
        <v>72</v>
      </c>
      <c r="E33" s="12" t="str">
        <f>VLOOKUP(CONCATENATE($C33,$D33),Curriculos!$A$2:$J$303,4,FALSE)</f>
        <v>ECONOMETRIA I</v>
      </c>
      <c r="F33" s="5" t="str">
        <f>VLOOKUP(CONCATENATE($C33,$D33),Curriculos!$A$2:$J$303,5,FALSE)</f>
        <v>OB</v>
      </c>
      <c r="G33" s="5">
        <f>VLOOKUP(CONCATENATE($C33,$D33),Curriculos!$A$2:$J$303,6,FALSE)</f>
        <v>5</v>
      </c>
      <c r="H33" s="5" t="str">
        <f>VLOOKUP(CONCATENATE($C33,$D33),Curriculos!$A$2:$J$303,7,FALSE)</f>
        <v>T</v>
      </c>
      <c r="I33" s="5">
        <f>VLOOKUP(CONCATENATE($C33,$D33),Curriculos!$A$2:$J$303,8,FALSE)</f>
        <v>60</v>
      </c>
      <c r="J33" s="5">
        <f>VLOOKUP(CONCATENATE($C33,$D33),Curriculos!$A$2:$J$303,9,FALSE)</f>
        <v>4</v>
      </c>
      <c r="K33" s="68" t="s">
        <v>29</v>
      </c>
      <c r="L33" s="69" t="s">
        <v>352</v>
      </c>
      <c r="M33" s="68" t="s">
        <v>172</v>
      </c>
      <c r="N33" s="5" t="str">
        <f>VLOOKUP(CONCATENATE($C33,$D33),Curriculos!$A$2:$J$303,10,FALSE)</f>
        <v>DCEC</v>
      </c>
      <c r="O33" s="69" t="s">
        <v>337</v>
      </c>
      <c r="P33" s="12" t="str">
        <f>VLOOKUP(O33,Lista_Professores!$A$2:$B$203,2,FALSE)</f>
        <v>Marcelo Santos Silva</v>
      </c>
      <c r="Q33" s="70"/>
      <c r="R33" s="12" t="str">
        <f t="shared" si="2"/>
        <v>5º Semestre - T02</v>
      </c>
      <c r="S33" s="12"/>
      <c r="T33" s="12"/>
      <c r="U33" s="12"/>
      <c r="V33" s="12"/>
      <c r="W33" s="12"/>
      <c r="X33" s="12"/>
      <c r="Y33" s="12"/>
      <c r="Z33" s="12"/>
    </row>
    <row r="34" spans="1:26" ht="14.25" hidden="1" customHeight="1">
      <c r="A34" s="12" t="str">
        <f t="shared" si="0"/>
        <v xml:space="preserve">7º Semestre - </v>
      </c>
      <c r="B34" s="67" t="str">
        <f t="shared" si="1"/>
        <v>Curr2023MCEC079</v>
      </c>
      <c r="C34" s="12" t="s">
        <v>25</v>
      </c>
      <c r="D34" s="12" t="s">
        <v>100</v>
      </c>
      <c r="E34" s="12" t="str">
        <f>VLOOKUP(CONCATENATE($C34,$D34),Curriculos!$A$2:$J$303,4,FALSE)</f>
        <v>ECONOMETRIA II</v>
      </c>
      <c r="F34" s="5" t="str">
        <f>VLOOKUP(CONCATENATE($C34,$D34),Curriculos!$A$2:$J$303,5,FALSE)</f>
        <v>OP</v>
      </c>
      <c r="G34" s="5">
        <f>VLOOKUP(CONCATENATE($C34,$D34),Curriculos!$A$2:$J$303,6,FALSE)</f>
        <v>7</v>
      </c>
      <c r="H34" s="5" t="str">
        <f>VLOOKUP(CONCATENATE($C34,$D34),Curriculos!$A$2:$J$303,7,FALSE)</f>
        <v>T</v>
      </c>
      <c r="I34" s="5">
        <f>VLOOKUP(CONCATENATE($C34,$D34),Curriculos!$A$2:$J$303,8,FALSE)</f>
        <v>60</v>
      </c>
      <c r="J34" s="5">
        <f>VLOOKUP(CONCATENATE($C34,$D34),Curriculos!$A$2:$J$303,9,FALSE)</f>
        <v>4</v>
      </c>
      <c r="K34" s="68"/>
      <c r="L34" s="68"/>
      <c r="M34" s="68"/>
      <c r="N34" s="5" t="str">
        <f>VLOOKUP(CONCATENATE($C34,$D34),Curriculos!$A$2:$J$303,10,FALSE)</f>
        <v>DCEC</v>
      </c>
      <c r="O34" s="69"/>
      <c r="P34" s="12" t="e">
        <f>VLOOKUP(O34,Lista_Professores!$A$2:$B$203,2,FALSE)</f>
        <v>#N/A</v>
      </c>
      <c r="Q34" s="70"/>
      <c r="R34" s="12" t="str">
        <f t="shared" si="2"/>
        <v xml:space="preserve">7º Semestre - </v>
      </c>
      <c r="S34" s="12"/>
      <c r="T34" s="12"/>
      <c r="U34" s="12"/>
      <c r="V34" s="12"/>
      <c r="W34" s="12"/>
      <c r="X34" s="12"/>
      <c r="Y34" s="12"/>
      <c r="Z34" s="12"/>
    </row>
    <row r="35" spans="1:26" ht="14.25" hidden="1" customHeight="1">
      <c r="A35" s="12" t="str">
        <f t="shared" si="0"/>
        <v xml:space="preserve">9º Semestre - </v>
      </c>
      <c r="B35" s="67" t="str">
        <f t="shared" si="1"/>
        <v>Curr2018CEC079</v>
      </c>
      <c r="C35" s="5" t="s">
        <v>31</v>
      </c>
      <c r="D35" s="12" t="s">
        <v>100</v>
      </c>
      <c r="E35" s="12" t="str">
        <f>VLOOKUP(CONCATENATE($C35,$D35),Curriculos!$A$2:$J$303,4,FALSE)</f>
        <v>ECONOMETRIA II</v>
      </c>
      <c r="F35" s="5" t="str">
        <f>VLOOKUP(CONCATENATE($C35,$D35),Curriculos!$A$2:$J$303,5,FALSE)</f>
        <v>OP</v>
      </c>
      <c r="G35" s="5">
        <f>VLOOKUP(CONCATENATE($C35,$D35),Curriculos!$A$2:$J$303,6,FALSE)</f>
        <v>9</v>
      </c>
      <c r="H35" s="5" t="str">
        <f>VLOOKUP(CONCATENATE($C35,$D35),Curriculos!$A$2:$J$303,7,FALSE)</f>
        <v>TP</v>
      </c>
      <c r="I35" s="5">
        <f>VLOOKUP(CONCATENATE($C35,$D35),Curriculos!$A$2:$J$303,8,FALSE)</f>
        <v>60</v>
      </c>
      <c r="J35" s="5">
        <f>VLOOKUP(CONCATENATE($C35,$D35),Curriculos!$A$2:$J$303,9,FALSE)</f>
        <v>4</v>
      </c>
      <c r="K35" s="68"/>
      <c r="L35" s="68"/>
      <c r="M35" s="68"/>
      <c r="N35" s="5" t="str">
        <f>VLOOKUP(CONCATENATE($C35,$D35),Curriculos!$A$2:$J$303,10,FALSE)</f>
        <v>DCEC</v>
      </c>
      <c r="O35" s="69"/>
      <c r="P35" s="12" t="e">
        <f>VLOOKUP(O35,Lista_Professores!$A$2:$B$203,2,FALSE)</f>
        <v>#N/A</v>
      </c>
      <c r="Q35" s="70"/>
      <c r="R35" s="12" t="str">
        <f t="shared" si="2"/>
        <v xml:space="preserve">9º Semestre - </v>
      </c>
      <c r="S35" s="12"/>
      <c r="T35" s="12"/>
      <c r="U35" s="12"/>
      <c r="V35" s="12"/>
      <c r="W35" s="12"/>
      <c r="X35" s="12"/>
      <c r="Y35" s="12"/>
      <c r="Z35" s="12"/>
    </row>
    <row r="36" spans="1:26" ht="14.25" hidden="1" customHeight="1">
      <c r="A36" s="12" t="str">
        <f t="shared" si="0"/>
        <v xml:space="preserve">10º Semestre - </v>
      </c>
      <c r="B36" s="67" t="str">
        <f t="shared" si="1"/>
        <v>Curr2023NCEC079</v>
      </c>
      <c r="C36" s="12" t="s">
        <v>22</v>
      </c>
      <c r="D36" s="12" t="s">
        <v>100</v>
      </c>
      <c r="E36" s="12" t="str">
        <f>VLOOKUP(CONCATENATE($C36,$D36),Curriculos!$A$2:$J$303,4,FALSE)</f>
        <v>ECONOMETRIA II</v>
      </c>
      <c r="F36" s="5" t="str">
        <f>VLOOKUP(CONCATENATE($C36,$D36),Curriculos!$A$2:$J$303,5,FALSE)</f>
        <v>OP</v>
      </c>
      <c r="G36" s="5">
        <f>VLOOKUP(CONCATENATE($C36,$D36),Curriculos!$A$2:$J$303,6,FALSE)</f>
        <v>10</v>
      </c>
      <c r="H36" s="5" t="str">
        <f>VLOOKUP(CONCATENATE($C36,$D36),Curriculos!$A$2:$J$303,7,FALSE)</f>
        <v>T</v>
      </c>
      <c r="I36" s="5">
        <f>VLOOKUP(CONCATENATE($C36,$D36),Curriculos!$A$2:$J$303,8,FALSE)</f>
        <v>60</v>
      </c>
      <c r="J36" s="5">
        <f>VLOOKUP(CONCATENATE($C36,$D36),Curriculos!$A$2:$J$303,9,FALSE)</f>
        <v>4</v>
      </c>
      <c r="K36" s="68"/>
      <c r="L36" s="68"/>
      <c r="M36" s="68"/>
      <c r="N36" s="5" t="str">
        <f>VLOOKUP(CONCATENATE($C36,$D36),Curriculos!$A$2:$J$303,10,FALSE)</f>
        <v>DCEC</v>
      </c>
      <c r="O36" s="69"/>
      <c r="P36" s="12" t="e">
        <f>VLOOKUP(O36,Lista_Professores!$A$2:$B$203,2,FALSE)</f>
        <v>#N/A</v>
      </c>
      <c r="Q36" s="70"/>
      <c r="R36" s="12" t="str">
        <f t="shared" si="2"/>
        <v xml:space="preserve">10º Semestre - </v>
      </c>
      <c r="S36" s="12"/>
      <c r="T36" s="12"/>
      <c r="U36" s="12"/>
      <c r="V36" s="12"/>
      <c r="W36" s="12"/>
      <c r="X36" s="12"/>
      <c r="Y36" s="12"/>
      <c r="Z36" s="12"/>
    </row>
    <row r="37" spans="1:26" ht="14.25" hidden="1" customHeight="1">
      <c r="A37" s="12" t="str">
        <f t="shared" si="0"/>
        <v xml:space="preserve">7º Semestre - </v>
      </c>
      <c r="B37" s="67" t="str">
        <f t="shared" si="1"/>
        <v>Curr2023MCEC015</v>
      </c>
      <c r="C37" s="12" t="s">
        <v>25</v>
      </c>
      <c r="D37" s="12" t="s">
        <v>101</v>
      </c>
      <c r="E37" s="12" t="str">
        <f>VLOOKUP(CONCATENATE($C37,$D37),Curriculos!$A$2:$J$303,4,FALSE)</f>
        <v>ECONOMIA AGRÍCOLA E AGRONEGÓCIO</v>
      </c>
      <c r="F37" s="5" t="str">
        <f>VLOOKUP(CONCATENATE($C37,$D37),Curriculos!$A$2:$J$303,5,FALSE)</f>
        <v>OP</v>
      </c>
      <c r="G37" s="5">
        <f>VLOOKUP(CONCATENATE($C37,$D37),Curriculos!$A$2:$J$303,6,FALSE)</f>
        <v>7</v>
      </c>
      <c r="H37" s="5" t="str">
        <f>VLOOKUP(CONCATENATE($C37,$D37),Curriculos!$A$2:$J$303,7,FALSE)</f>
        <v>T</v>
      </c>
      <c r="I37" s="5">
        <f>VLOOKUP(CONCATENATE($C37,$D37),Curriculos!$A$2:$J$303,8,FALSE)</f>
        <v>60</v>
      </c>
      <c r="J37" s="5">
        <f>VLOOKUP(CONCATENATE($C37,$D37),Curriculos!$A$2:$J$303,9,FALSE)</f>
        <v>4</v>
      </c>
      <c r="K37" s="68"/>
      <c r="L37" s="68"/>
      <c r="M37" s="68"/>
      <c r="N37" s="5" t="str">
        <f>VLOOKUP(CONCATENATE($C37,$D37),Curriculos!$A$2:$J$303,10,FALSE)</f>
        <v>DCEC</v>
      </c>
      <c r="O37" s="69"/>
      <c r="P37" s="12" t="e">
        <f>VLOOKUP(O37,Lista_Professores!$A$2:$B$203,2,FALSE)</f>
        <v>#N/A</v>
      </c>
      <c r="Q37" s="70"/>
      <c r="R37" s="12" t="str">
        <f t="shared" si="2"/>
        <v xml:space="preserve">7º Semestre - </v>
      </c>
      <c r="S37" s="12"/>
      <c r="T37" s="12"/>
      <c r="U37" s="12"/>
      <c r="V37" s="12"/>
      <c r="W37" s="12"/>
      <c r="X37" s="12"/>
      <c r="Y37" s="12"/>
      <c r="Z37" s="12"/>
    </row>
    <row r="38" spans="1:26" ht="14.25" hidden="1" customHeight="1">
      <c r="A38" s="12" t="str">
        <f t="shared" si="0"/>
        <v xml:space="preserve">8º Semestre - </v>
      </c>
      <c r="B38" s="67" t="str">
        <f t="shared" si="1"/>
        <v>Curr2018CEC015</v>
      </c>
      <c r="C38" s="5" t="s">
        <v>31</v>
      </c>
      <c r="D38" s="12" t="s">
        <v>101</v>
      </c>
      <c r="E38" s="12" t="str">
        <f>VLOOKUP(CONCATENATE($C38,$D38),Curriculos!$A$2:$J$303,4,FALSE)</f>
        <v>ECONOMIA AGRÍCOLA E AGRONEGÓCIO</v>
      </c>
      <c r="F38" s="5" t="str">
        <f>VLOOKUP(CONCATENATE($C38,$D38),Curriculos!$A$2:$J$303,5,FALSE)</f>
        <v>OP</v>
      </c>
      <c r="G38" s="5">
        <f>VLOOKUP(CONCATENATE($C38,$D38),Curriculos!$A$2:$J$303,6,FALSE)</f>
        <v>8</v>
      </c>
      <c r="H38" s="5" t="str">
        <f>VLOOKUP(CONCATENATE($C38,$D38),Curriculos!$A$2:$J$303,7,FALSE)</f>
        <v>T</v>
      </c>
      <c r="I38" s="5">
        <f>VLOOKUP(CONCATENATE($C38,$D38),Curriculos!$A$2:$J$303,8,FALSE)</f>
        <v>60</v>
      </c>
      <c r="J38" s="5">
        <f>VLOOKUP(CONCATENATE($C38,$D38),Curriculos!$A$2:$J$303,9,FALSE)</f>
        <v>4</v>
      </c>
      <c r="K38" s="68"/>
      <c r="L38" s="68"/>
      <c r="M38" s="68"/>
      <c r="N38" s="5" t="str">
        <f>VLOOKUP(CONCATENATE($C38,$D38),Curriculos!$A$2:$J$303,10,FALSE)</f>
        <v>DCEC</v>
      </c>
      <c r="O38" s="69"/>
      <c r="P38" s="12" t="e">
        <f>VLOOKUP(O38,Lista_Professores!$A$2:$B$203,2,FALSE)</f>
        <v>#N/A</v>
      </c>
      <c r="Q38" s="70"/>
      <c r="R38" s="12" t="str">
        <f t="shared" si="2"/>
        <v xml:space="preserve">8º Semestre - </v>
      </c>
      <c r="S38" s="12"/>
      <c r="T38" s="12"/>
      <c r="U38" s="12"/>
      <c r="V38" s="12"/>
      <c r="W38" s="12"/>
      <c r="X38" s="12"/>
      <c r="Y38" s="12"/>
      <c r="Z38" s="12"/>
    </row>
    <row r="39" spans="1:26" ht="14.25" hidden="1" customHeight="1">
      <c r="A39" s="12" t="str">
        <f t="shared" si="0"/>
        <v xml:space="preserve">9º Semestre - </v>
      </c>
      <c r="B39" s="67" t="str">
        <f t="shared" si="1"/>
        <v>Curr2023NCEC015</v>
      </c>
      <c r="C39" s="5" t="s">
        <v>22</v>
      </c>
      <c r="D39" s="12" t="s">
        <v>101</v>
      </c>
      <c r="E39" s="12" t="str">
        <f>VLOOKUP(CONCATENATE($C39,$D39),Curriculos!$A$2:$J$303,4,FALSE)</f>
        <v>ECONOMIA AGRÍCOLA E AGRONEGÓCIO</v>
      </c>
      <c r="F39" s="5" t="str">
        <f>VLOOKUP(CONCATENATE($C39,$D39),Curriculos!$A$2:$J$303,5,FALSE)</f>
        <v>OP</v>
      </c>
      <c r="G39" s="5">
        <f>VLOOKUP(CONCATENATE($C39,$D39),Curriculos!$A$2:$J$303,6,FALSE)</f>
        <v>9</v>
      </c>
      <c r="H39" s="5" t="str">
        <f>VLOOKUP(CONCATENATE($C39,$D39),Curriculos!$A$2:$J$303,7,FALSE)</f>
        <v>T</v>
      </c>
      <c r="I39" s="5">
        <f>VLOOKUP(CONCATENATE($C39,$D39),Curriculos!$A$2:$J$303,8,FALSE)</f>
        <v>60</v>
      </c>
      <c r="J39" s="5">
        <f>VLOOKUP(CONCATENATE($C39,$D39),Curriculos!$A$2:$J$303,9,FALSE)</f>
        <v>4</v>
      </c>
      <c r="K39" s="68"/>
      <c r="L39" s="68"/>
      <c r="M39" s="68"/>
      <c r="N39" s="5" t="str">
        <f>VLOOKUP(CONCATENATE($C39,$D39),Curriculos!$A$2:$J$303,10,FALSE)</f>
        <v>DCEC</v>
      </c>
      <c r="O39" s="69"/>
      <c r="P39" s="12" t="e">
        <f>VLOOKUP(O39,Lista_Professores!$A$2:$B$203,2,FALSE)</f>
        <v>#N/A</v>
      </c>
      <c r="Q39" s="70"/>
      <c r="R39" s="12" t="str">
        <f t="shared" si="2"/>
        <v xml:space="preserve">9º Semestre - </v>
      </c>
      <c r="S39" s="12"/>
      <c r="T39" s="12"/>
      <c r="U39" s="12"/>
      <c r="V39" s="12"/>
      <c r="W39" s="12"/>
      <c r="X39" s="12"/>
      <c r="Y39" s="12"/>
      <c r="Z39" s="12"/>
    </row>
    <row r="40" spans="1:26" ht="14.25" hidden="1" customHeight="1">
      <c r="A40" s="12" t="str">
        <f t="shared" si="0"/>
        <v xml:space="preserve">7º Semestre - </v>
      </c>
      <c r="B40" s="67" t="str">
        <f t="shared" si="1"/>
        <v>Curr2023MCEC057</v>
      </c>
      <c r="C40" s="12" t="s">
        <v>25</v>
      </c>
      <c r="D40" s="12" t="s">
        <v>76</v>
      </c>
      <c r="E40" s="12" t="str">
        <f>VLOOKUP(CONCATENATE($C40,$D40),Curriculos!$A$2:$J$303,4,FALSE)</f>
        <v>ECONOMIA BAIANA</v>
      </c>
      <c r="F40" s="5" t="str">
        <f>VLOOKUP(CONCATENATE($C40,$D40),Curriculos!$A$2:$J$303,5,FALSE)</f>
        <v>OP</v>
      </c>
      <c r="G40" s="5">
        <f>VLOOKUP(CONCATENATE($C40,$D40),Curriculos!$A$2:$J$303,6,FALSE)</f>
        <v>7</v>
      </c>
      <c r="H40" s="5" t="str">
        <f>VLOOKUP(CONCATENATE($C40,$D40),Curriculos!$A$2:$J$303,7,FALSE)</f>
        <v>T</v>
      </c>
      <c r="I40" s="5">
        <f>VLOOKUP(CONCATENATE($C40,$D40),Curriculos!$A$2:$J$303,8,FALSE)</f>
        <v>60</v>
      </c>
      <c r="J40" s="5">
        <f>VLOOKUP(CONCATENATE($C40,$D40),Curriculos!$A$2:$J$303,9,FALSE)</f>
        <v>4</v>
      </c>
      <c r="K40" s="68"/>
      <c r="L40" s="68"/>
      <c r="M40" s="68"/>
      <c r="N40" s="5" t="str">
        <f>VLOOKUP(CONCATENATE($C40,$D40),Curriculos!$A$2:$J$303,10,FALSE)</f>
        <v>DCEC</v>
      </c>
      <c r="O40" s="69"/>
      <c r="P40" s="12" t="e">
        <f>VLOOKUP(O40,Lista_Professores!$A$2:$B$203,2,FALSE)</f>
        <v>#N/A</v>
      </c>
      <c r="Q40" s="70">
        <v>1107</v>
      </c>
      <c r="R40" s="12" t="str">
        <f t="shared" si="2"/>
        <v xml:space="preserve">7º Semestre - </v>
      </c>
      <c r="S40" s="12">
        <f>I40/15</f>
        <v>4</v>
      </c>
      <c r="T40" s="12"/>
      <c r="U40" s="12"/>
      <c r="V40" s="12"/>
      <c r="W40" s="12"/>
      <c r="X40" s="12"/>
      <c r="Y40" s="12"/>
      <c r="Z40" s="12"/>
    </row>
    <row r="41" spans="1:26" ht="14.25" hidden="1" customHeight="1">
      <c r="A41" s="12" t="str">
        <f t="shared" si="0"/>
        <v xml:space="preserve">9º Semestre - </v>
      </c>
      <c r="B41" s="67" t="str">
        <f t="shared" si="1"/>
        <v>Curr2023NCEC057</v>
      </c>
      <c r="C41" s="5" t="s">
        <v>22</v>
      </c>
      <c r="D41" s="12" t="s">
        <v>76</v>
      </c>
      <c r="E41" s="12" t="str">
        <f>VLOOKUP(CONCATENATE($C41,$D41),Curriculos!$A$2:$J$303,4,FALSE)</f>
        <v>ECONOMIA BAIANA</v>
      </c>
      <c r="F41" s="5" t="str">
        <f>VLOOKUP(CONCATENATE($C41,$D41),Curriculos!$A$2:$J$303,5,FALSE)</f>
        <v>OP</v>
      </c>
      <c r="G41" s="5">
        <f>VLOOKUP(CONCATENATE($C41,$D41),Curriculos!$A$2:$J$303,6,FALSE)</f>
        <v>9</v>
      </c>
      <c r="H41" s="5" t="str">
        <f>VLOOKUP(CONCATENATE($C41,$D41),Curriculos!$A$2:$J$303,7,FALSE)</f>
        <v>T</v>
      </c>
      <c r="I41" s="5">
        <f>VLOOKUP(CONCATENATE($C41,$D41),Curriculos!$A$2:$J$303,8,FALSE)</f>
        <v>60</v>
      </c>
      <c r="J41" s="5">
        <f>VLOOKUP(CONCATENATE($C41,$D41),Curriculos!$A$2:$J$303,9,FALSE)</f>
        <v>4</v>
      </c>
      <c r="K41" s="68"/>
      <c r="L41" s="68"/>
      <c r="M41" s="68"/>
      <c r="N41" s="5" t="str">
        <f>VLOOKUP(CONCATENATE($C41,$D41),Curriculos!$A$2:$J$303,10,FALSE)</f>
        <v>DCEC</v>
      </c>
      <c r="O41" s="69"/>
      <c r="P41" s="12" t="e">
        <f>VLOOKUP(O41,Lista_Professores!$A$2:$B$203,2,FALSE)</f>
        <v>#N/A</v>
      </c>
      <c r="Q41" s="70"/>
      <c r="R41" s="12" t="str">
        <f t="shared" si="2"/>
        <v xml:space="preserve">9º Semestre - </v>
      </c>
      <c r="S41" s="12"/>
      <c r="T41" s="12"/>
      <c r="U41" s="12"/>
      <c r="V41" s="12"/>
      <c r="W41" s="12"/>
      <c r="X41" s="12"/>
      <c r="Y41" s="12"/>
      <c r="Z41" s="12"/>
    </row>
    <row r="42" spans="1:26" ht="14.25" customHeight="1">
      <c r="A42" s="12" t="str">
        <f t="shared" si="0"/>
        <v>FM9º Semestre - T02</v>
      </c>
      <c r="B42" s="67" t="str">
        <f t="shared" si="1"/>
        <v>Curr2018CEC057T02</v>
      </c>
      <c r="C42" s="5" t="s">
        <v>31</v>
      </c>
      <c r="D42" s="12" t="s">
        <v>76</v>
      </c>
      <c r="E42" s="12" t="str">
        <f>VLOOKUP(CONCATENATE($C42,$D42),Curriculos!$A$2:$J$303,4,FALSE)</f>
        <v>ECONOMIA BAIANA</v>
      </c>
      <c r="F42" s="5" t="str">
        <f>VLOOKUP(CONCATENATE($C42,$D42),Curriculos!$A$2:$J$303,5,FALSE)</f>
        <v>OP</v>
      </c>
      <c r="G42" s="73">
        <v>9</v>
      </c>
      <c r="H42" s="5" t="str">
        <f>VLOOKUP(CONCATENATE($C42,$D42),Curriculos!$A$2:$J$303,7,FALSE)</f>
        <v>T</v>
      </c>
      <c r="I42" s="5">
        <f>VLOOKUP(CONCATENATE($C42,$D42),Curriculos!$A$2:$J$303,8,FALSE)</f>
        <v>60</v>
      </c>
      <c r="J42" s="5">
        <f>VLOOKUP(CONCATENATE($C42,$D42),Curriculos!$A$2:$J$303,9,FALSE)</f>
        <v>4</v>
      </c>
      <c r="K42" s="68" t="s">
        <v>29</v>
      </c>
      <c r="L42" s="68"/>
      <c r="M42" s="68" t="s">
        <v>202</v>
      </c>
      <c r="N42" s="5" t="str">
        <f>VLOOKUP(CONCATENATE($C42,$D42),Curriculos!$A$2:$J$303,10,FALSE)</f>
        <v>DCEC</v>
      </c>
      <c r="O42" s="69" t="s">
        <v>341</v>
      </c>
      <c r="P42" s="12" t="str">
        <f>VLOOKUP(O42,Lista_Professores!$A$2:$B$203,2,FALSE)</f>
        <v>Maria Bernadete P. Bezerra</v>
      </c>
      <c r="Q42" s="70"/>
      <c r="R42" s="12" t="str">
        <f t="shared" si="2"/>
        <v>9º Semestre - T02</v>
      </c>
      <c r="S42" s="12"/>
      <c r="T42" s="12"/>
      <c r="U42" s="12"/>
      <c r="V42" s="12"/>
      <c r="W42" s="12"/>
      <c r="X42" s="12"/>
      <c r="Y42" s="12"/>
      <c r="Z42" s="12"/>
    </row>
    <row r="43" spans="1:26" ht="14.25" hidden="1" customHeight="1">
      <c r="A43" s="12" t="str">
        <f t="shared" si="0"/>
        <v xml:space="preserve">3º Semestre - </v>
      </c>
      <c r="B43" s="67" t="str">
        <f t="shared" si="1"/>
        <v>Curr2018CEC034</v>
      </c>
      <c r="C43" s="12" t="s">
        <v>31</v>
      </c>
      <c r="D43" s="12" t="s">
        <v>41</v>
      </c>
      <c r="E43" s="12" t="str">
        <f>VLOOKUP(CONCATENATE($C43,$D43),Curriculos!$A$2:$J$303,4,FALSE)</f>
        <v>ECONOMIA BRASILEIRA E CONTEMPORÂNEA I</v>
      </c>
      <c r="F43" s="5" t="str">
        <f>VLOOKUP(CONCATENATE($C43,$D43),Curriculos!$A$2:$J$303,5,FALSE)</f>
        <v>OB</v>
      </c>
      <c r="G43" s="5">
        <f>VLOOKUP(CONCATENATE($C43,$D43),Curriculos!$A$2:$J$303,6,FALSE)</f>
        <v>3</v>
      </c>
      <c r="H43" s="5" t="str">
        <f>VLOOKUP(CONCATENATE($C43,$D43),Curriculos!$A$2:$J$303,7,FALSE)</f>
        <v>T</v>
      </c>
      <c r="I43" s="5">
        <f>VLOOKUP(CONCATENATE($C43,$D43),Curriculos!$A$2:$J$303,8,FALSE)</f>
        <v>60</v>
      </c>
      <c r="J43" s="5">
        <f>VLOOKUP(CONCATENATE($C43,$D43),Curriculos!$A$2:$J$303,9,FALSE)</f>
        <v>4</v>
      </c>
      <c r="K43" s="68"/>
      <c r="L43" s="68"/>
      <c r="M43" s="68"/>
      <c r="N43" s="5" t="str">
        <f>VLOOKUP(CONCATENATE($C43,$D43),Curriculos!$A$2:$J$303,10,FALSE)</f>
        <v>DCEC</v>
      </c>
      <c r="O43" s="69"/>
      <c r="P43" s="12" t="e">
        <f>VLOOKUP(O43,Lista_Professores!$A$2:$B$203,2,FALSE)</f>
        <v>#N/A</v>
      </c>
      <c r="Q43" s="70">
        <v>1103</v>
      </c>
      <c r="R43" s="12" t="str">
        <f t="shared" si="2"/>
        <v xml:space="preserve">3º Semestre - </v>
      </c>
      <c r="S43" s="12">
        <f>I43/15</f>
        <v>4</v>
      </c>
      <c r="T43" s="12"/>
      <c r="U43" s="12"/>
      <c r="V43" s="12"/>
      <c r="W43" s="12"/>
      <c r="X43" s="12"/>
      <c r="Y43" s="12"/>
      <c r="Z43" s="12"/>
    </row>
    <row r="44" spans="1:26" ht="14.25" customHeight="1">
      <c r="A44" s="12" t="str">
        <f t="shared" si="0"/>
        <v>AM3º Semestre - T02</v>
      </c>
      <c r="B44" s="67" t="str">
        <f t="shared" si="1"/>
        <v>Curr2023MCEC034T02</v>
      </c>
      <c r="C44" s="12" t="s">
        <v>25</v>
      </c>
      <c r="D44" s="12" t="s">
        <v>41</v>
      </c>
      <c r="E44" s="12" t="str">
        <f>VLOOKUP(CONCATENATE($C44,$D44),Curriculos!$A$2:$J$303,4,FALSE)</f>
        <v>ECONOMIA BRASILEIRA E CONTEMPORÂNEA I</v>
      </c>
      <c r="F44" s="5" t="str">
        <f>VLOOKUP(CONCATENATE($C44,$D44),Curriculos!$A$2:$J$303,5,FALSE)</f>
        <v>OB</v>
      </c>
      <c r="G44" s="5">
        <f>VLOOKUP(CONCATENATE($C44,$D44),Curriculos!$A$2:$J$303,6,FALSE)</f>
        <v>3</v>
      </c>
      <c r="H44" s="5" t="str">
        <f>VLOOKUP(CONCATENATE($C44,$D44),Curriculos!$A$2:$J$303,7,FALSE)</f>
        <v>T</v>
      </c>
      <c r="I44" s="5">
        <f>VLOOKUP(CONCATENATE($C44,$D44),Curriculos!$A$2:$J$303,8,FALSE)</f>
        <v>60</v>
      </c>
      <c r="J44" s="5">
        <f>VLOOKUP(CONCATENATE($C44,$D44),Curriculos!$A$2:$J$303,9,FALSE)</f>
        <v>4</v>
      </c>
      <c r="K44" s="68" t="s">
        <v>29</v>
      </c>
      <c r="L44" s="68"/>
      <c r="M44" s="68" t="s">
        <v>167</v>
      </c>
      <c r="N44" s="5" t="str">
        <f>VLOOKUP(CONCATENATE($C44,$D44),Curriculos!$A$2:$J$303,10,FALSE)</f>
        <v>DCEC</v>
      </c>
      <c r="O44" s="71" t="s">
        <v>342</v>
      </c>
      <c r="P44" s="12" t="str">
        <f>VLOOKUP(O44,Lista_Professores!$A$2:$B$203,2,FALSE)</f>
        <v>Zilney Matos de Almeida</v>
      </c>
      <c r="Q44" s="70"/>
      <c r="R44" s="12" t="str">
        <f t="shared" si="2"/>
        <v>3º Semestre - T02</v>
      </c>
      <c r="S44" s="12"/>
      <c r="T44" s="12"/>
      <c r="U44" s="12"/>
      <c r="V44" s="12"/>
      <c r="W44" s="12"/>
      <c r="X44" s="12"/>
      <c r="Y44" s="12"/>
      <c r="Z44" s="12"/>
    </row>
    <row r="45" spans="1:26" ht="14.25" hidden="1" customHeight="1">
      <c r="A45" s="12" t="str">
        <f t="shared" si="0"/>
        <v xml:space="preserve">3º Semestre - </v>
      </c>
      <c r="B45" s="67" t="str">
        <f t="shared" si="1"/>
        <v>Curr2023NCEC034</v>
      </c>
      <c r="C45" s="12" t="s">
        <v>22</v>
      </c>
      <c r="D45" s="12" t="s">
        <v>41</v>
      </c>
      <c r="E45" s="12" t="str">
        <f>VLOOKUP(CONCATENATE($C45,$D45),Curriculos!$A$2:$J$303,4,FALSE)</f>
        <v>ECONOMIA BRASILEIRA E CONTEMPORÂNEA I</v>
      </c>
      <c r="F45" s="5" t="str">
        <f>VLOOKUP(CONCATENATE($C45,$D45),Curriculos!$A$2:$J$303,5,FALSE)</f>
        <v>OB</v>
      </c>
      <c r="G45" s="5">
        <f>VLOOKUP(CONCATENATE($C45,$D45),Curriculos!$A$2:$J$303,6,FALSE)</f>
        <v>3</v>
      </c>
      <c r="H45" s="5" t="str">
        <f>VLOOKUP(CONCATENATE($C45,$D45),Curriculos!$A$2:$J$303,7,FALSE)</f>
        <v>T</v>
      </c>
      <c r="I45" s="5">
        <f>VLOOKUP(CONCATENATE($C45,$D45),Curriculos!$A$2:$J$303,8,FALSE)</f>
        <v>60</v>
      </c>
      <c r="J45" s="5">
        <f>VLOOKUP(CONCATENATE($C45,$D45),Curriculos!$A$2:$J$303,9,FALSE)</f>
        <v>4</v>
      </c>
      <c r="K45" s="68"/>
      <c r="L45" s="72" t="s">
        <v>343</v>
      </c>
      <c r="M45" s="68"/>
      <c r="N45" s="5" t="str">
        <f>VLOOKUP(CONCATENATE($C45,$D45),Curriculos!$A$2:$J$303,10,FALSE)</f>
        <v>DCEC</v>
      </c>
      <c r="O45" s="69"/>
      <c r="P45" s="12" t="e">
        <f>VLOOKUP(O45,Lista_Professores!$A$2:$B$203,2,FALSE)</f>
        <v>#N/A</v>
      </c>
      <c r="Q45" s="70">
        <v>1113</v>
      </c>
      <c r="R45" s="12" t="str">
        <f t="shared" si="2"/>
        <v xml:space="preserve">3º Semestre - </v>
      </c>
      <c r="S45" s="12">
        <f t="shared" ref="S45:S46" si="5">I45/15</f>
        <v>4</v>
      </c>
      <c r="T45" s="12"/>
      <c r="U45" s="12"/>
      <c r="V45" s="12"/>
      <c r="W45" s="12"/>
      <c r="X45" s="12"/>
      <c r="Y45" s="12"/>
      <c r="Z45" s="12"/>
    </row>
    <row r="46" spans="1:26" ht="14.25" hidden="1" customHeight="1">
      <c r="A46" s="12" t="str">
        <f t="shared" si="0"/>
        <v xml:space="preserve">4º Semestre - </v>
      </c>
      <c r="B46" s="67" t="str">
        <f t="shared" si="1"/>
        <v>Curr2018CEC037</v>
      </c>
      <c r="C46" s="12" t="s">
        <v>31</v>
      </c>
      <c r="D46" s="12" t="s">
        <v>75</v>
      </c>
      <c r="E46" s="12" t="str">
        <f>VLOOKUP(CONCATENATE($C46,$D46),Curriculos!$A$2:$J$303,4,FALSE)</f>
        <v>ECONOMIA BRASILEIRA E CONTEMPORÂNEA II</v>
      </c>
      <c r="F46" s="5" t="str">
        <f>VLOOKUP(CONCATENATE($C46,$D46),Curriculos!$A$2:$J$303,5,FALSE)</f>
        <v>OB</v>
      </c>
      <c r="G46" s="5">
        <f>VLOOKUP(CONCATENATE($C46,$D46),Curriculos!$A$2:$J$303,6,FALSE)</f>
        <v>4</v>
      </c>
      <c r="H46" s="5" t="str">
        <f>VLOOKUP(CONCATENATE($C46,$D46),Curriculos!$A$2:$J$303,7,FALSE)</f>
        <v>T</v>
      </c>
      <c r="I46" s="5">
        <f>VLOOKUP(CONCATENATE($C46,$D46),Curriculos!$A$2:$J$303,8,FALSE)</f>
        <v>60</v>
      </c>
      <c r="J46" s="5">
        <f>VLOOKUP(CONCATENATE($C46,$D46),Curriculos!$A$2:$J$303,9,FALSE)</f>
        <v>4</v>
      </c>
      <c r="K46" s="68"/>
      <c r="L46" s="68"/>
      <c r="M46" s="68"/>
      <c r="N46" s="5" t="str">
        <f>VLOOKUP(CONCATENATE($C46,$D46),Curriculos!$A$2:$J$303,10,FALSE)</f>
        <v>DCEC</v>
      </c>
      <c r="O46" s="69"/>
      <c r="P46" s="12" t="e">
        <f>VLOOKUP(O46,Lista_Professores!$A$2:$B$203,2,FALSE)</f>
        <v>#N/A</v>
      </c>
      <c r="Q46" s="70">
        <v>1103</v>
      </c>
      <c r="R46" s="12" t="str">
        <f t="shared" si="2"/>
        <v xml:space="preserve">4º Semestre - </v>
      </c>
      <c r="S46" s="12">
        <f t="shared" si="5"/>
        <v>4</v>
      </c>
      <c r="T46" s="12"/>
      <c r="U46" s="12"/>
      <c r="V46" s="12"/>
      <c r="W46" s="12"/>
      <c r="X46" s="12"/>
      <c r="Y46" s="12"/>
      <c r="Z46" s="12"/>
    </row>
    <row r="47" spans="1:26" ht="14.25" hidden="1" customHeight="1">
      <c r="A47" s="12" t="str">
        <f t="shared" si="0"/>
        <v xml:space="preserve">4º Semestre - </v>
      </c>
      <c r="B47" s="67" t="str">
        <f t="shared" si="1"/>
        <v>Curr2023MCEC037</v>
      </c>
      <c r="C47" s="12" t="s">
        <v>25</v>
      </c>
      <c r="D47" s="12" t="s">
        <v>75</v>
      </c>
      <c r="E47" s="12" t="str">
        <f>VLOOKUP(CONCATENATE($C47,$D47),Curriculos!$A$2:$J$303,4,FALSE)</f>
        <v>ECONOMIA BRASILEIRA E CONTEMPORÂNEA II</v>
      </c>
      <c r="F47" s="5" t="str">
        <f>VLOOKUP(CONCATENATE($C47,$D47),Curriculos!$A$2:$J$303,5,FALSE)</f>
        <v>OB</v>
      </c>
      <c r="G47" s="5">
        <f>VLOOKUP(CONCATENATE($C47,$D47),Curriculos!$A$2:$J$303,6,FALSE)</f>
        <v>4</v>
      </c>
      <c r="H47" s="5" t="str">
        <f>VLOOKUP(CONCATENATE($C47,$D47),Curriculos!$A$2:$J$303,7,FALSE)</f>
        <v>T</v>
      </c>
      <c r="I47" s="5">
        <f>VLOOKUP(CONCATENATE($C47,$D47),Curriculos!$A$2:$J$303,8,FALSE)</f>
        <v>60</v>
      </c>
      <c r="J47" s="5">
        <f>VLOOKUP(CONCATENATE($C47,$D47),Curriculos!$A$2:$J$303,9,FALSE)</f>
        <v>4</v>
      </c>
      <c r="K47" s="68"/>
      <c r="L47" s="68"/>
      <c r="M47" s="68"/>
      <c r="N47" s="5" t="str">
        <f>VLOOKUP(CONCATENATE($C47,$D47),Curriculos!$A$2:$J$303,10,FALSE)</f>
        <v>DCEC</v>
      </c>
      <c r="O47" s="69"/>
      <c r="P47" s="12" t="e">
        <f>VLOOKUP(O47,Lista_Professores!$A$2:$B$203,2,FALSE)</f>
        <v>#N/A</v>
      </c>
      <c r="Q47" s="70"/>
      <c r="R47" s="12" t="str">
        <f t="shared" si="2"/>
        <v xml:space="preserve">4º Semestre - </v>
      </c>
      <c r="S47" s="12"/>
      <c r="T47" s="12"/>
      <c r="U47" s="12"/>
      <c r="V47" s="12"/>
      <c r="W47" s="12"/>
      <c r="X47" s="12"/>
      <c r="Y47" s="12"/>
      <c r="Z47" s="12"/>
    </row>
    <row r="48" spans="1:26" ht="14.25" customHeight="1">
      <c r="A48" s="12" t="str">
        <f t="shared" si="0"/>
        <v>AN4º Semestre - T01</v>
      </c>
      <c r="B48" s="67" t="str">
        <f t="shared" si="1"/>
        <v>Curr2023NCEC037T01</v>
      </c>
      <c r="C48" s="12" t="s">
        <v>22</v>
      </c>
      <c r="D48" s="12" t="s">
        <v>75</v>
      </c>
      <c r="E48" s="12" t="str">
        <f>VLOOKUP(CONCATENATE($C48,$D48),Curriculos!$A$2:$J$303,4,FALSE)</f>
        <v>ECONOMIA BRASILEIRA E CONTEMPORÂNEA II</v>
      </c>
      <c r="F48" s="5" t="str">
        <f>VLOOKUP(CONCATENATE($C48,$D48),Curriculos!$A$2:$J$303,5,FALSE)</f>
        <v>OB</v>
      </c>
      <c r="G48" s="5">
        <f>VLOOKUP(CONCATENATE($C48,$D48),Curriculos!$A$2:$J$303,6,FALSE)</f>
        <v>4</v>
      </c>
      <c r="H48" s="5" t="str">
        <f>VLOOKUP(CONCATENATE($C48,$D48),Curriculos!$A$2:$J$303,7,FALSE)</f>
        <v>T</v>
      </c>
      <c r="I48" s="5">
        <f>VLOOKUP(CONCATENATE($C48,$D48),Curriculos!$A$2:$J$303,8,FALSE)</f>
        <v>60</v>
      </c>
      <c r="J48" s="5">
        <f>VLOOKUP(CONCATENATE($C48,$D48),Curriculos!$A$2:$J$303,9,FALSE)</f>
        <v>4</v>
      </c>
      <c r="K48" s="68" t="s">
        <v>24</v>
      </c>
      <c r="L48" s="68"/>
      <c r="M48" s="68" t="s">
        <v>191</v>
      </c>
      <c r="N48" s="5" t="str">
        <f>VLOOKUP(CONCATENATE($C48,$D48),Curriculos!$A$2:$J$303,10,FALSE)</f>
        <v>DCEC</v>
      </c>
      <c r="O48" s="69" t="s">
        <v>341</v>
      </c>
      <c r="P48" s="12" t="str">
        <f>VLOOKUP(O48,Lista_Professores!$A$2:$B$203,2,FALSE)</f>
        <v>Maria Bernadete P. Bezerra</v>
      </c>
      <c r="Q48" s="70"/>
      <c r="R48" s="12" t="str">
        <f t="shared" si="2"/>
        <v>4º Semestre - T01</v>
      </c>
      <c r="S48" s="12"/>
      <c r="T48" s="12"/>
      <c r="U48" s="12"/>
      <c r="V48" s="12"/>
      <c r="W48" s="12"/>
      <c r="X48" s="12"/>
      <c r="Y48" s="12"/>
      <c r="Z48" s="12"/>
    </row>
    <row r="49" spans="1:26" ht="14.25" hidden="1" customHeight="1">
      <c r="A49" s="12" t="str">
        <f t="shared" si="0"/>
        <v xml:space="preserve">7º Semestre - </v>
      </c>
      <c r="B49" s="67" t="str">
        <f t="shared" si="1"/>
        <v>Curr2023MCEC016</v>
      </c>
      <c r="C49" s="12" t="s">
        <v>25</v>
      </c>
      <c r="D49" s="12" t="s">
        <v>102</v>
      </c>
      <c r="E49" s="12" t="str">
        <f>VLOOKUP(CONCATENATE($C49,$D49),Curriculos!$A$2:$J$303,4,FALSE)</f>
        <v>ECONOMIA DA REGIÃO CACAUEIRA</v>
      </c>
      <c r="F49" s="5" t="str">
        <f>VLOOKUP(CONCATENATE($C49,$D49),Curriculos!$A$2:$J$303,5,FALSE)</f>
        <v>OP</v>
      </c>
      <c r="G49" s="5">
        <f>VLOOKUP(CONCATENATE($C49,$D49),Curriculos!$A$2:$J$303,6,FALSE)</f>
        <v>7</v>
      </c>
      <c r="H49" s="5" t="str">
        <f>VLOOKUP(CONCATENATE($C49,$D49),Curriculos!$A$2:$J$303,7,FALSE)</f>
        <v>T</v>
      </c>
      <c r="I49" s="5">
        <f>VLOOKUP(CONCATENATE($C49,$D49),Curriculos!$A$2:$J$303,8,FALSE)</f>
        <v>60</v>
      </c>
      <c r="J49" s="5">
        <f>VLOOKUP(CONCATENATE($C49,$D49),Curriculos!$A$2:$J$303,9,FALSE)</f>
        <v>4</v>
      </c>
      <c r="K49" s="68"/>
      <c r="L49" s="68"/>
      <c r="M49" s="68"/>
      <c r="N49" s="5" t="str">
        <f>VLOOKUP(CONCATENATE($C49,$D49),Curriculos!$A$2:$J$303,10,FALSE)</f>
        <v>DCEC</v>
      </c>
      <c r="O49" s="69"/>
      <c r="P49" s="12" t="e">
        <f>VLOOKUP(O49,Lista_Professores!$A$2:$B$203,2,FALSE)</f>
        <v>#N/A</v>
      </c>
      <c r="Q49" s="70"/>
      <c r="R49" s="12" t="str">
        <f t="shared" si="2"/>
        <v xml:space="preserve">7º Semestre - </v>
      </c>
      <c r="S49" s="12"/>
      <c r="T49" s="12"/>
      <c r="U49" s="12"/>
      <c r="V49" s="12"/>
      <c r="W49" s="12"/>
      <c r="X49" s="12"/>
      <c r="Y49" s="12"/>
      <c r="Z49" s="12"/>
    </row>
    <row r="50" spans="1:26" ht="14.25" hidden="1" customHeight="1">
      <c r="A50" s="12" t="str">
        <f t="shared" si="0"/>
        <v xml:space="preserve">8º Semestre - </v>
      </c>
      <c r="B50" s="67" t="str">
        <f t="shared" si="1"/>
        <v>Curr2018CEC016</v>
      </c>
      <c r="C50" s="5" t="s">
        <v>31</v>
      </c>
      <c r="D50" s="12" t="s">
        <v>102</v>
      </c>
      <c r="E50" s="12" t="str">
        <f>VLOOKUP(CONCATENATE($C50,$D50),Curriculos!$A$2:$J$303,4,FALSE)</f>
        <v>ECONOMIA DA REGIÃO CACAUEIRA</v>
      </c>
      <c r="F50" s="5" t="str">
        <f>VLOOKUP(CONCATENATE($C50,$D50),Curriculos!$A$2:$J$303,5,FALSE)</f>
        <v>OP</v>
      </c>
      <c r="G50" s="5">
        <f>VLOOKUP(CONCATENATE($C50,$D50),Curriculos!$A$2:$J$303,6,FALSE)</f>
        <v>8</v>
      </c>
      <c r="H50" s="5" t="str">
        <f>VLOOKUP(CONCATENATE($C50,$D50),Curriculos!$A$2:$J$303,7,FALSE)</f>
        <v>T</v>
      </c>
      <c r="I50" s="5">
        <f>VLOOKUP(CONCATENATE($C50,$D50),Curriculos!$A$2:$J$303,8,FALSE)</f>
        <v>60</v>
      </c>
      <c r="J50" s="5">
        <f>VLOOKUP(CONCATENATE($C50,$D50),Curriculos!$A$2:$J$303,9,FALSE)</f>
        <v>4</v>
      </c>
      <c r="K50" s="68"/>
      <c r="L50" s="68"/>
      <c r="M50" s="68"/>
      <c r="N50" s="5" t="str">
        <f>VLOOKUP(CONCATENATE($C50,$D50),Curriculos!$A$2:$J$303,10,FALSE)</f>
        <v>DCEC</v>
      </c>
      <c r="O50" s="69"/>
      <c r="P50" s="12" t="e">
        <f>VLOOKUP(O50,Lista_Professores!$A$2:$B$203,2,FALSE)</f>
        <v>#N/A</v>
      </c>
      <c r="Q50" s="70"/>
      <c r="R50" s="12" t="str">
        <f t="shared" si="2"/>
        <v xml:space="preserve">8º Semestre - </v>
      </c>
      <c r="S50" s="12"/>
      <c r="T50" s="12"/>
      <c r="U50" s="12"/>
      <c r="V50" s="12"/>
      <c r="W50" s="12"/>
      <c r="X50" s="12"/>
      <c r="Y50" s="12"/>
      <c r="Z50" s="12"/>
    </row>
    <row r="51" spans="1:26" ht="14.25" hidden="1" customHeight="1">
      <c r="A51" s="12" t="str">
        <f t="shared" si="0"/>
        <v xml:space="preserve">9º Semestre - </v>
      </c>
      <c r="B51" s="67" t="str">
        <f t="shared" si="1"/>
        <v>Curr2023NCEC016</v>
      </c>
      <c r="C51" s="5" t="s">
        <v>22</v>
      </c>
      <c r="D51" s="12" t="s">
        <v>102</v>
      </c>
      <c r="E51" s="12" t="str">
        <f>VLOOKUP(CONCATENATE($C51,$D51),Curriculos!$A$2:$J$303,4,FALSE)</f>
        <v>ECONOMIA DA REGIÃO CACAUEIRA</v>
      </c>
      <c r="F51" s="5" t="str">
        <f>VLOOKUP(CONCATENATE($C51,$D51),Curriculos!$A$2:$J$303,5,FALSE)</f>
        <v>OP</v>
      </c>
      <c r="G51" s="5">
        <f>VLOOKUP(CONCATENATE($C51,$D51),Curriculos!$A$2:$J$303,6,FALSE)</f>
        <v>9</v>
      </c>
      <c r="H51" s="5" t="str">
        <f>VLOOKUP(CONCATENATE($C51,$D51),Curriculos!$A$2:$J$303,7,FALSE)</f>
        <v>T</v>
      </c>
      <c r="I51" s="5">
        <f>VLOOKUP(CONCATENATE($C51,$D51),Curriculos!$A$2:$J$303,8,FALSE)</f>
        <v>60</v>
      </c>
      <c r="J51" s="5">
        <f>VLOOKUP(CONCATENATE($C51,$D51),Curriculos!$A$2:$J$303,9,FALSE)</f>
        <v>4</v>
      </c>
      <c r="K51" s="68"/>
      <c r="L51" s="68"/>
      <c r="M51" s="68"/>
      <c r="N51" s="5" t="str">
        <f>VLOOKUP(CONCATENATE($C51,$D51),Curriculos!$A$2:$J$303,10,FALSE)</f>
        <v>DCEC</v>
      </c>
      <c r="O51" s="69"/>
      <c r="P51" s="12" t="e">
        <f>VLOOKUP(O51,Lista_Professores!$A$2:$B$203,2,FALSE)</f>
        <v>#N/A</v>
      </c>
      <c r="Q51" s="70"/>
      <c r="R51" s="12" t="str">
        <f t="shared" si="2"/>
        <v xml:space="preserve">9º Semestre - </v>
      </c>
      <c r="S51" s="12"/>
      <c r="T51" s="12"/>
      <c r="U51" s="12"/>
      <c r="V51" s="12"/>
      <c r="W51" s="12"/>
      <c r="X51" s="12"/>
      <c r="Y51" s="12"/>
      <c r="Z51" s="12"/>
    </row>
    <row r="52" spans="1:26" ht="14.25" hidden="1" customHeight="1">
      <c r="A52" s="12" t="str">
        <f t="shared" si="0"/>
        <v xml:space="preserve">7º Semestre - </v>
      </c>
      <c r="B52" s="67" t="str">
        <f t="shared" si="1"/>
        <v>Curr2023MCEC059</v>
      </c>
      <c r="C52" s="12" t="s">
        <v>25</v>
      </c>
      <c r="D52" s="12" t="s">
        <v>103</v>
      </c>
      <c r="E52" s="12" t="str">
        <f>VLOOKUP(CONCATENATE($C52,$D52),Curriculos!$A$2:$J$303,4,FALSE)</f>
        <v>ECONOMIA DA REGULAÇÃO</v>
      </c>
      <c r="F52" s="5" t="str">
        <f>VLOOKUP(CONCATENATE($C52,$D52),Curriculos!$A$2:$J$303,5,FALSE)</f>
        <v>OP</v>
      </c>
      <c r="G52" s="5">
        <f>VLOOKUP(CONCATENATE($C52,$D52),Curriculos!$A$2:$J$303,6,FALSE)</f>
        <v>7</v>
      </c>
      <c r="H52" s="5" t="str">
        <f>VLOOKUP(CONCATENATE($C52,$D52),Curriculos!$A$2:$J$303,7,FALSE)</f>
        <v>T</v>
      </c>
      <c r="I52" s="5">
        <f>VLOOKUP(CONCATENATE($C52,$D52),Curriculos!$A$2:$J$303,8,FALSE)</f>
        <v>60</v>
      </c>
      <c r="J52" s="5">
        <f>VLOOKUP(CONCATENATE($C52,$D52),Curriculos!$A$2:$J$303,9,FALSE)</f>
        <v>4</v>
      </c>
      <c r="K52" s="68"/>
      <c r="L52" s="68"/>
      <c r="M52" s="68"/>
      <c r="N52" s="5" t="str">
        <f>VLOOKUP(CONCATENATE($C52,$D52),Curriculos!$A$2:$J$303,10,FALSE)</f>
        <v>DCEC</v>
      </c>
      <c r="O52" s="69"/>
      <c r="P52" s="12" t="e">
        <f>VLOOKUP(O52,Lista_Professores!$A$2:$B$203,2,FALSE)</f>
        <v>#N/A</v>
      </c>
      <c r="Q52" s="70"/>
      <c r="R52" s="12" t="str">
        <f t="shared" si="2"/>
        <v xml:space="preserve">7º Semestre - </v>
      </c>
      <c r="S52" s="12"/>
      <c r="T52" s="12"/>
      <c r="U52" s="12"/>
      <c r="V52" s="12"/>
      <c r="W52" s="12"/>
      <c r="X52" s="12"/>
      <c r="Y52" s="12"/>
      <c r="Z52" s="12"/>
    </row>
    <row r="53" spans="1:26" ht="14.25" hidden="1" customHeight="1">
      <c r="A53" s="12" t="str">
        <f t="shared" si="0"/>
        <v xml:space="preserve">8º Semestre - </v>
      </c>
      <c r="B53" s="67" t="str">
        <f t="shared" si="1"/>
        <v>Curr2018CEC059</v>
      </c>
      <c r="C53" s="5" t="s">
        <v>31</v>
      </c>
      <c r="D53" s="12" t="s">
        <v>103</v>
      </c>
      <c r="E53" s="12" t="str">
        <f>VLOOKUP(CONCATENATE($C53,$D53),Curriculos!$A$2:$J$303,4,FALSE)</f>
        <v>ECONOMIA DA REGULAÇÃO</v>
      </c>
      <c r="F53" s="5" t="str">
        <f>VLOOKUP(CONCATENATE($C53,$D53),Curriculos!$A$2:$J$303,5,FALSE)</f>
        <v>OP</v>
      </c>
      <c r="G53" s="5">
        <f>VLOOKUP(CONCATENATE($C53,$D53),Curriculos!$A$2:$J$303,6,FALSE)</f>
        <v>8</v>
      </c>
      <c r="H53" s="5" t="str">
        <f>VLOOKUP(CONCATENATE($C53,$D53),Curriculos!$A$2:$J$303,7,FALSE)</f>
        <v>T</v>
      </c>
      <c r="I53" s="5">
        <f>VLOOKUP(CONCATENATE($C53,$D53),Curriculos!$A$2:$J$303,8,FALSE)</f>
        <v>60</v>
      </c>
      <c r="J53" s="5">
        <f>VLOOKUP(CONCATENATE($C53,$D53),Curriculos!$A$2:$J$303,9,FALSE)</f>
        <v>4</v>
      </c>
      <c r="K53" s="68"/>
      <c r="L53" s="68"/>
      <c r="M53" s="68"/>
      <c r="N53" s="5" t="str">
        <f>VLOOKUP(CONCATENATE($C53,$D53),Curriculos!$A$2:$J$303,10,FALSE)</f>
        <v>DCEC</v>
      </c>
      <c r="O53" s="69"/>
      <c r="P53" s="12" t="e">
        <f>VLOOKUP(O53,Lista_Professores!$A$2:$B$203,2,FALSE)</f>
        <v>#N/A</v>
      </c>
      <c r="Q53" s="70"/>
      <c r="R53" s="12" t="str">
        <f t="shared" si="2"/>
        <v xml:space="preserve">8º Semestre - </v>
      </c>
      <c r="S53" s="12"/>
      <c r="T53" s="12"/>
      <c r="U53" s="12"/>
      <c r="V53" s="12"/>
      <c r="W53" s="12"/>
      <c r="X53" s="12"/>
      <c r="Y53" s="12"/>
      <c r="Z53" s="12"/>
    </row>
    <row r="54" spans="1:26" ht="14.25" hidden="1" customHeight="1">
      <c r="A54" s="12" t="str">
        <f t="shared" si="0"/>
        <v xml:space="preserve">10º Semestre - </v>
      </c>
      <c r="B54" s="67" t="str">
        <f t="shared" si="1"/>
        <v>Curr2023NCEC059</v>
      </c>
      <c r="C54" s="12" t="s">
        <v>22</v>
      </c>
      <c r="D54" s="12" t="s">
        <v>103</v>
      </c>
      <c r="E54" s="12" t="str">
        <f>VLOOKUP(CONCATENATE($C54,$D54),Curriculos!$A$2:$J$303,4,FALSE)</f>
        <v>ECONOMIA DA REGULAÇÃO</v>
      </c>
      <c r="F54" s="5" t="str">
        <f>VLOOKUP(CONCATENATE($C54,$D54),Curriculos!$A$2:$J$303,5,FALSE)</f>
        <v>OP</v>
      </c>
      <c r="G54" s="5">
        <f>VLOOKUP(CONCATENATE($C54,$D54),Curriculos!$A$2:$J$303,6,FALSE)</f>
        <v>10</v>
      </c>
      <c r="H54" s="5" t="str">
        <f>VLOOKUP(CONCATENATE($C54,$D54),Curriculos!$A$2:$J$303,7,FALSE)</f>
        <v>T</v>
      </c>
      <c r="I54" s="5">
        <f>VLOOKUP(CONCATENATE($C54,$D54),Curriculos!$A$2:$J$303,8,FALSE)</f>
        <v>60</v>
      </c>
      <c r="J54" s="5">
        <f>VLOOKUP(CONCATENATE($C54,$D54),Curriculos!$A$2:$J$303,9,FALSE)</f>
        <v>4</v>
      </c>
      <c r="K54" s="68"/>
      <c r="L54" s="68"/>
      <c r="M54" s="68"/>
      <c r="N54" s="5" t="str">
        <f>VLOOKUP(CONCATENATE($C54,$D54),Curriculos!$A$2:$J$303,10,FALSE)</f>
        <v>DCEC</v>
      </c>
      <c r="O54" s="69"/>
      <c r="P54" s="12" t="e">
        <f>VLOOKUP(O54,Lista_Professores!$A$2:$B$203,2,FALSE)</f>
        <v>#N/A</v>
      </c>
      <c r="Q54" s="70"/>
      <c r="R54" s="12" t="str">
        <f t="shared" si="2"/>
        <v xml:space="preserve">10º Semestre - </v>
      </c>
      <c r="S54" s="12"/>
      <c r="T54" s="12"/>
      <c r="U54" s="12"/>
      <c r="V54" s="12"/>
      <c r="W54" s="12"/>
      <c r="X54" s="12"/>
      <c r="Y54" s="12"/>
      <c r="Z54" s="12"/>
    </row>
    <row r="55" spans="1:26" ht="14.25" hidden="1" customHeight="1">
      <c r="A55" s="12" t="str">
        <f t="shared" si="0"/>
        <v xml:space="preserve">7º Semestre - </v>
      </c>
      <c r="B55" s="67" t="str">
        <f t="shared" si="1"/>
        <v>Curr2023MCEC058</v>
      </c>
      <c r="C55" s="12" t="s">
        <v>25</v>
      </c>
      <c r="D55" s="12" t="s">
        <v>104</v>
      </c>
      <c r="E55" s="12" t="str">
        <f>VLOOKUP(CONCATENATE($C55,$D55),Curriculos!$A$2:$J$303,4,FALSE)</f>
        <v>ECONOMIA DA TECNOLOGIA</v>
      </c>
      <c r="F55" s="5" t="str">
        <f>VLOOKUP(CONCATENATE($C55,$D55),Curriculos!$A$2:$J$303,5,FALSE)</f>
        <v>OP</v>
      </c>
      <c r="G55" s="5">
        <f>VLOOKUP(CONCATENATE($C55,$D55),Curriculos!$A$2:$J$303,6,FALSE)</f>
        <v>7</v>
      </c>
      <c r="H55" s="5" t="str">
        <f>VLOOKUP(CONCATENATE($C55,$D55),Curriculos!$A$2:$J$303,7,FALSE)</f>
        <v>T</v>
      </c>
      <c r="I55" s="5">
        <f>VLOOKUP(CONCATENATE($C55,$D55),Curriculos!$A$2:$J$303,8,FALSE)</f>
        <v>60</v>
      </c>
      <c r="J55" s="5">
        <f>VLOOKUP(CONCATENATE($C55,$D55),Curriculos!$A$2:$J$303,9,FALSE)</f>
        <v>4</v>
      </c>
      <c r="K55" s="68"/>
      <c r="L55" s="68"/>
      <c r="M55" s="68"/>
      <c r="N55" s="5" t="str">
        <f>VLOOKUP(CONCATENATE($C55,$D55),Curriculos!$A$2:$J$303,10,FALSE)</f>
        <v>DCEC</v>
      </c>
      <c r="O55" s="69"/>
      <c r="P55" s="12" t="e">
        <f>VLOOKUP(O55,Lista_Professores!$A$2:$B$203,2,FALSE)</f>
        <v>#N/A</v>
      </c>
      <c r="Q55" s="70"/>
      <c r="R55" s="12" t="str">
        <f t="shared" si="2"/>
        <v xml:space="preserve">7º Semestre - </v>
      </c>
      <c r="S55" s="12"/>
      <c r="T55" s="12"/>
      <c r="U55" s="12"/>
      <c r="V55" s="12"/>
      <c r="W55" s="12"/>
      <c r="X55" s="12"/>
      <c r="Y55" s="12"/>
      <c r="Z55" s="12"/>
    </row>
    <row r="56" spans="1:26" ht="14.25" hidden="1" customHeight="1">
      <c r="A56" s="12" t="str">
        <f t="shared" si="0"/>
        <v xml:space="preserve">8º Semestre - </v>
      </c>
      <c r="B56" s="67" t="str">
        <f t="shared" si="1"/>
        <v>Curr2018CEC058</v>
      </c>
      <c r="C56" s="5" t="s">
        <v>31</v>
      </c>
      <c r="D56" s="12" t="s">
        <v>104</v>
      </c>
      <c r="E56" s="12" t="str">
        <f>VLOOKUP(CONCATENATE($C56,$D56),Curriculos!$A$2:$J$303,4,FALSE)</f>
        <v>ECONOMIA DA TECNOLOGIA</v>
      </c>
      <c r="F56" s="5" t="str">
        <f>VLOOKUP(CONCATENATE($C56,$D56),Curriculos!$A$2:$J$303,5,FALSE)</f>
        <v>OP</v>
      </c>
      <c r="G56" s="5">
        <f>VLOOKUP(CONCATENATE($C56,$D56),Curriculos!$A$2:$J$303,6,FALSE)</f>
        <v>8</v>
      </c>
      <c r="H56" s="5" t="str">
        <f>VLOOKUP(CONCATENATE($C56,$D56),Curriculos!$A$2:$J$303,7,FALSE)</f>
        <v>T</v>
      </c>
      <c r="I56" s="5">
        <f>VLOOKUP(CONCATENATE($C56,$D56),Curriculos!$A$2:$J$303,8,FALSE)</f>
        <v>60</v>
      </c>
      <c r="J56" s="5">
        <f>VLOOKUP(CONCATENATE($C56,$D56),Curriculos!$A$2:$J$303,9,FALSE)</f>
        <v>4</v>
      </c>
      <c r="K56" s="68"/>
      <c r="L56" s="68"/>
      <c r="M56" s="68"/>
      <c r="N56" s="5" t="str">
        <f>VLOOKUP(CONCATENATE($C56,$D56),Curriculos!$A$2:$J$303,10,FALSE)</f>
        <v>DCEC</v>
      </c>
      <c r="O56" s="69"/>
      <c r="P56" s="12" t="e">
        <f>VLOOKUP(O56,Lista_Professores!$A$2:$B$203,2,FALSE)</f>
        <v>#N/A</v>
      </c>
      <c r="Q56" s="70"/>
      <c r="R56" s="12" t="str">
        <f t="shared" si="2"/>
        <v xml:space="preserve">8º Semestre - </v>
      </c>
      <c r="S56" s="12"/>
      <c r="T56" s="12"/>
      <c r="U56" s="12"/>
      <c r="V56" s="12"/>
      <c r="W56" s="12"/>
      <c r="X56" s="12"/>
      <c r="Y56" s="12"/>
      <c r="Z56" s="12"/>
    </row>
    <row r="57" spans="1:26" ht="14.25" hidden="1" customHeight="1">
      <c r="A57" s="12" t="str">
        <f t="shared" si="0"/>
        <v xml:space="preserve">10º Semestre - </v>
      </c>
      <c r="B57" s="67" t="str">
        <f t="shared" si="1"/>
        <v>Curr2023NCEC058</v>
      </c>
      <c r="C57" s="12" t="s">
        <v>22</v>
      </c>
      <c r="D57" s="12" t="s">
        <v>104</v>
      </c>
      <c r="E57" s="12" t="str">
        <f>VLOOKUP(CONCATENATE($C57,$D57),Curriculos!$A$2:$J$303,4,FALSE)</f>
        <v>ECONOMIA DA TECNOLOGIA</v>
      </c>
      <c r="F57" s="5" t="str">
        <f>VLOOKUP(CONCATENATE($C57,$D57),Curriculos!$A$2:$J$303,5,FALSE)</f>
        <v>OP</v>
      </c>
      <c r="G57" s="5">
        <f>VLOOKUP(CONCATENATE($C57,$D57),Curriculos!$A$2:$J$303,6,FALSE)</f>
        <v>10</v>
      </c>
      <c r="H57" s="5" t="str">
        <f>VLOOKUP(CONCATENATE($C57,$D57),Curriculos!$A$2:$J$303,7,FALSE)</f>
        <v>T</v>
      </c>
      <c r="I57" s="5">
        <f>VLOOKUP(CONCATENATE($C57,$D57),Curriculos!$A$2:$J$303,8,FALSE)</f>
        <v>60</v>
      </c>
      <c r="J57" s="5">
        <f>VLOOKUP(CONCATENATE($C57,$D57),Curriculos!$A$2:$J$303,9,FALSE)</f>
        <v>4</v>
      </c>
      <c r="K57" s="68"/>
      <c r="L57" s="68"/>
      <c r="M57" s="68"/>
      <c r="N57" s="5" t="str">
        <f>VLOOKUP(CONCATENATE($C57,$D57),Curriculos!$A$2:$J$303,10,FALSE)</f>
        <v>DCEC</v>
      </c>
      <c r="O57" s="69"/>
      <c r="P57" s="12" t="e">
        <f>VLOOKUP(O57,Lista_Professores!$A$2:$B$203,2,FALSE)</f>
        <v>#N/A</v>
      </c>
      <c r="Q57" s="70"/>
      <c r="R57" s="12" t="str">
        <f t="shared" si="2"/>
        <v xml:space="preserve">10º Semestre - </v>
      </c>
      <c r="S57" s="12"/>
      <c r="T57" s="12"/>
      <c r="U57" s="12"/>
      <c r="V57" s="12"/>
      <c r="W57" s="12"/>
      <c r="X57" s="12"/>
      <c r="Y57" s="12"/>
      <c r="Z57" s="12"/>
    </row>
    <row r="58" spans="1:26" ht="14.25" hidden="1" customHeight="1">
      <c r="A58" s="12" t="str">
        <f t="shared" si="0"/>
        <v xml:space="preserve">8º Semestre - </v>
      </c>
      <c r="B58" s="67" t="str">
        <f t="shared" si="1"/>
        <v>Curr2018CEC060</v>
      </c>
      <c r="C58" s="5" t="s">
        <v>31</v>
      </c>
      <c r="D58" s="12" t="s">
        <v>105</v>
      </c>
      <c r="E58" s="12" t="str">
        <f>VLOOKUP(CONCATENATE($C58,$D58),Curriculos!$A$2:$J$303,4,FALSE)</f>
        <v>ECONOMIA DE SERVIÇOS</v>
      </c>
      <c r="F58" s="5" t="str">
        <f>VLOOKUP(CONCATENATE($C58,$D58),Curriculos!$A$2:$J$303,5,FALSE)</f>
        <v>OP</v>
      </c>
      <c r="G58" s="5">
        <f>VLOOKUP(CONCATENATE($C58,$D58),Curriculos!$A$2:$J$303,6,FALSE)</f>
        <v>8</v>
      </c>
      <c r="H58" s="5" t="str">
        <f>VLOOKUP(CONCATENATE($C58,$D58),Curriculos!$A$2:$J$303,7,FALSE)</f>
        <v>T</v>
      </c>
      <c r="I58" s="5">
        <f>VLOOKUP(CONCATENATE($C58,$D58),Curriculos!$A$2:$J$303,8,FALSE)</f>
        <v>60</v>
      </c>
      <c r="J58" s="5">
        <f>VLOOKUP(CONCATENATE($C58,$D58),Curriculos!$A$2:$J$303,9,FALSE)</f>
        <v>4</v>
      </c>
      <c r="K58" s="68"/>
      <c r="L58" s="68"/>
      <c r="M58" s="68"/>
      <c r="N58" s="5" t="str">
        <f>VLOOKUP(CONCATENATE($C58,$D58),Curriculos!$A$2:$J$303,10,FALSE)</f>
        <v>DCEC</v>
      </c>
      <c r="O58" s="69"/>
      <c r="P58" s="12" t="e">
        <f>VLOOKUP(O58,Lista_Professores!$A$2:$B$203,2,FALSE)</f>
        <v>#N/A</v>
      </c>
      <c r="Q58" s="70"/>
      <c r="R58" s="12" t="str">
        <f t="shared" si="2"/>
        <v xml:space="preserve">8º Semestre - </v>
      </c>
      <c r="S58" s="12"/>
      <c r="T58" s="12"/>
      <c r="U58" s="12"/>
      <c r="V58" s="12"/>
      <c r="W58" s="12"/>
      <c r="X58" s="12"/>
      <c r="Y58" s="12"/>
      <c r="Z58" s="12"/>
    </row>
    <row r="59" spans="1:26" ht="14.25" hidden="1" customHeight="1">
      <c r="A59" s="12" t="str">
        <f t="shared" si="0"/>
        <v xml:space="preserve">8º Semestre - </v>
      </c>
      <c r="B59" s="67" t="str">
        <f t="shared" si="1"/>
        <v>Curr2023MCEC060</v>
      </c>
      <c r="C59" s="12" t="s">
        <v>25</v>
      </c>
      <c r="D59" s="12" t="s">
        <v>105</v>
      </c>
      <c r="E59" s="12" t="str">
        <f>VLOOKUP(CONCATENATE($C59,$D59),Curriculos!$A$2:$J$303,4,FALSE)</f>
        <v>ECONOMIA DE SERVIÇOS</v>
      </c>
      <c r="F59" s="5" t="str">
        <f>VLOOKUP(CONCATENATE($C59,$D59),Curriculos!$A$2:$J$303,5,FALSE)</f>
        <v>OP</v>
      </c>
      <c r="G59" s="5">
        <f>VLOOKUP(CONCATENATE($C59,$D59),Curriculos!$A$2:$J$303,6,FALSE)</f>
        <v>8</v>
      </c>
      <c r="H59" s="5" t="str">
        <f>VLOOKUP(CONCATENATE($C59,$D59),Curriculos!$A$2:$J$303,7,FALSE)</f>
        <v>T</v>
      </c>
      <c r="I59" s="5">
        <f>VLOOKUP(CONCATENATE($C59,$D59),Curriculos!$A$2:$J$303,8,FALSE)</f>
        <v>60</v>
      </c>
      <c r="J59" s="5">
        <f>VLOOKUP(CONCATENATE($C59,$D59),Curriculos!$A$2:$J$303,9,FALSE)</f>
        <v>4</v>
      </c>
      <c r="K59" s="68"/>
      <c r="L59" s="68"/>
      <c r="M59" s="68"/>
      <c r="N59" s="5" t="str">
        <f>VLOOKUP(CONCATENATE($C59,$D59),Curriculos!$A$2:$J$303,10,FALSE)</f>
        <v>DCEC</v>
      </c>
      <c r="O59" s="69"/>
      <c r="P59" s="12" t="e">
        <f>VLOOKUP(O59,Lista_Professores!$A$2:$B$203,2,FALSE)</f>
        <v>#N/A</v>
      </c>
      <c r="Q59" s="70"/>
      <c r="R59" s="12" t="str">
        <f t="shared" si="2"/>
        <v xml:space="preserve">8º Semestre - </v>
      </c>
      <c r="S59" s="12"/>
      <c r="T59" s="12"/>
      <c r="U59" s="12"/>
      <c r="V59" s="12"/>
      <c r="W59" s="12"/>
      <c r="X59" s="12"/>
      <c r="Y59" s="12"/>
      <c r="Z59" s="12"/>
    </row>
    <row r="60" spans="1:26" ht="14.25" hidden="1" customHeight="1">
      <c r="A60" s="12" t="str">
        <f t="shared" si="0"/>
        <v xml:space="preserve">9º Semestre - </v>
      </c>
      <c r="B60" s="67" t="str">
        <f t="shared" si="1"/>
        <v>Curr2023NCEC060</v>
      </c>
      <c r="C60" s="5" t="s">
        <v>22</v>
      </c>
      <c r="D60" s="12" t="s">
        <v>105</v>
      </c>
      <c r="E60" s="12" t="str">
        <f>VLOOKUP(CONCATENATE($C60,$D60),Curriculos!$A$2:$J$303,4,FALSE)</f>
        <v>ECONOMIA DE SERVIÇOS</v>
      </c>
      <c r="F60" s="5" t="str">
        <f>VLOOKUP(CONCATENATE($C60,$D60),Curriculos!$A$2:$J$303,5,FALSE)</f>
        <v>OP</v>
      </c>
      <c r="G60" s="5">
        <f>VLOOKUP(CONCATENATE($C60,$D60),Curriculos!$A$2:$J$303,6,FALSE)</f>
        <v>9</v>
      </c>
      <c r="H60" s="5" t="str">
        <f>VLOOKUP(CONCATENATE($C60,$D60),Curriculos!$A$2:$J$303,7,FALSE)</f>
        <v>T</v>
      </c>
      <c r="I60" s="5">
        <f>VLOOKUP(CONCATENATE($C60,$D60),Curriculos!$A$2:$J$303,8,FALSE)</f>
        <v>60</v>
      </c>
      <c r="J60" s="5">
        <f>VLOOKUP(CONCATENATE($C60,$D60),Curriculos!$A$2:$J$303,9,FALSE)</f>
        <v>4</v>
      </c>
      <c r="K60" s="68"/>
      <c r="L60" s="68"/>
      <c r="M60" s="68"/>
      <c r="N60" s="5" t="str">
        <f>VLOOKUP(CONCATENATE($C60,$D60),Curriculos!$A$2:$J$303,10,FALSE)</f>
        <v>DCEC</v>
      </c>
      <c r="O60" s="69"/>
      <c r="P60" s="12" t="e">
        <f>VLOOKUP(O60,Lista_Professores!$A$2:$B$203,2,FALSE)</f>
        <v>#N/A</v>
      </c>
      <c r="Q60" s="70"/>
      <c r="R60" s="12" t="str">
        <f t="shared" si="2"/>
        <v xml:space="preserve">9º Semestre - </v>
      </c>
      <c r="S60" s="12"/>
      <c r="T60" s="12"/>
      <c r="U60" s="12"/>
      <c r="V60" s="12"/>
      <c r="W60" s="12"/>
      <c r="X60" s="12"/>
      <c r="Y60" s="12"/>
      <c r="Z60" s="12"/>
    </row>
    <row r="61" spans="1:26" ht="14.25" hidden="1" customHeight="1">
      <c r="A61" s="12" t="str">
        <f t="shared" si="0"/>
        <v xml:space="preserve">8º Semestre - </v>
      </c>
      <c r="B61" s="67" t="str">
        <f t="shared" si="1"/>
        <v>Curr2018CEC063</v>
      </c>
      <c r="C61" s="5" t="s">
        <v>31</v>
      </c>
      <c r="D61" s="12" t="s">
        <v>106</v>
      </c>
      <c r="E61" s="12" t="str">
        <f>VLOOKUP(CONCATENATE($C61,$D61),Curriculos!$A$2:$J$303,4,FALSE)</f>
        <v>ECONOMIA DO MEIO AMBIENTE</v>
      </c>
      <c r="F61" s="5" t="str">
        <f>VLOOKUP(CONCATENATE($C61,$D61),Curriculos!$A$2:$J$303,5,FALSE)</f>
        <v>OP</v>
      </c>
      <c r="G61" s="5">
        <f>VLOOKUP(CONCATENATE($C61,$D61),Curriculos!$A$2:$J$303,6,FALSE)</f>
        <v>8</v>
      </c>
      <c r="H61" s="5" t="str">
        <f>VLOOKUP(CONCATENATE($C61,$D61),Curriculos!$A$2:$J$303,7,FALSE)</f>
        <v>T</v>
      </c>
      <c r="I61" s="5">
        <f>VLOOKUP(CONCATENATE($C61,$D61),Curriculos!$A$2:$J$303,8,FALSE)</f>
        <v>60</v>
      </c>
      <c r="J61" s="5">
        <f>VLOOKUP(CONCATENATE($C61,$D61),Curriculos!$A$2:$J$303,9,FALSE)</f>
        <v>4</v>
      </c>
      <c r="K61" s="68"/>
      <c r="L61" s="68"/>
      <c r="M61" s="68"/>
      <c r="N61" s="5" t="str">
        <f>VLOOKUP(CONCATENATE($C61,$D61),Curriculos!$A$2:$J$303,10,FALSE)</f>
        <v>DCEC</v>
      </c>
      <c r="O61" s="69"/>
      <c r="P61" s="12" t="e">
        <f>VLOOKUP(O61,Lista_Professores!$A$2:$B$203,2,FALSE)</f>
        <v>#N/A</v>
      </c>
      <c r="Q61" s="70"/>
      <c r="R61" s="12" t="str">
        <f t="shared" si="2"/>
        <v xml:space="preserve">8º Semestre - </v>
      </c>
      <c r="S61" s="12"/>
      <c r="T61" s="12"/>
      <c r="U61" s="12"/>
      <c r="V61" s="12"/>
      <c r="W61" s="12"/>
      <c r="X61" s="12"/>
      <c r="Y61" s="12"/>
      <c r="Z61" s="12"/>
    </row>
    <row r="62" spans="1:26" ht="14.25" hidden="1" customHeight="1">
      <c r="A62" s="12" t="str">
        <f t="shared" si="0"/>
        <v xml:space="preserve">8º Semestre - </v>
      </c>
      <c r="B62" s="67" t="str">
        <f t="shared" si="1"/>
        <v>Curr2023MCEC063</v>
      </c>
      <c r="C62" s="12" t="s">
        <v>25</v>
      </c>
      <c r="D62" s="12" t="s">
        <v>106</v>
      </c>
      <c r="E62" s="12" t="str">
        <f>VLOOKUP(CONCATENATE($C62,$D62),Curriculos!$A$2:$J$303,4,FALSE)</f>
        <v>ECONOMIA DO MEIO AMBIENTE</v>
      </c>
      <c r="F62" s="5" t="str">
        <f>VLOOKUP(CONCATENATE($C62,$D62),Curriculos!$A$2:$J$303,5,FALSE)</f>
        <v>OP</v>
      </c>
      <c r="G62" s="5">
        <f>VLOOKUP(CONCATENATE($C62,$D62),Curriculos!$A$2:$J$303,6,FALSE)</f>
        <v>8</v>
      </c>
      <c r="H62" s="5" t="str">
        <f>VLOOKUP(CONCATENATE($C62,$D62),Curriculos!$A$2:$J$303,7,FALSE)</f>
        <v>T</v>
      </c>
      <c r="I62" s="5">
        <f>VLOOKUP(CONCATENATE($C62,$D62),Curriculos!$A$2:$J$303,8,FALSE)</f>
        <v>60</v>
      </c>
      <c r="J62" s="5">
        <f>VLOOKUP(CONCATENATE($C62,$D62),Curriculos!$A$2:$J$303,9,FALSE)</f>
        <v>4</v>
      </c>
      <c r="K62" s="68"/>
      <c r="L62" s="68"/>
      <c r="M62" s="68"/>
      <c r="N62" s="5" t="str">
        <f>VLOOKUP(CONCATENATE($C62,$D62),Curriculos!$A$2:$J$303,10,FALSE)</f>
        <v>DCEC</v>
      </c>
      <c r="O62" s="69"/>
      <c r="P62" s="12" t="e">
        <f>VLOOKUP(O62,Lista_Professores!$A$2:$B$203,2,FALSE)</f>
        <v>#N/A</v>
      </c>
      <c r="Q62" s="70"/>
      <c r="R62" s="12" t="str">
        <f t="shared" si="2"/>
        <v xml:space="preserve">8º Semestre - </v>
      </c>
      <c r="S62" s="12"/>
      <c r="T62" s="12"/>
      <c r="U62" s="12"/>
      <c r="V62" s="12"/>
      <c r="W62" s="12"/>
      <c r="X62" s="12"/>
      <c r="Y62" s="12"/>
      <c r="Z62" s="12"/>
    </row>
    <row r="63" spans="1:26" ht="14.25" hidden="1" customHeight="1">
      <c r="A63" s="12" t="str">
        <f t="shared" si="0"/>
        <v xml:space="preserve">10º Semestre - </v>
      </c>
      <c r="B63" s="67" t="str">
        <f t="shared" si="1"/>
        <v>Curr2023NCEC063</v>
      </c>
      <c r="C63" s="12" t="s">
        <v>22</v>
      </c>
      <c r="D63" s="12" t="s">
        <v>106</v>
      </c>
      <c r="E63" s="12" t="str">
        <f>VLOOKUP(CONCATENATE($C63,$D63),Curriculos!$A$2:$J$303,4,FALSE)</f>
        <v>ECONOMIA DO MEIO AMBIENTE</v>
      </c>
      <c r="F63" s="5" t="str">
        <f>VLOOKUP(CONCATENATE($C63,$D63),Curriculos!$A$2:$J$303,5,FALSE)</f>
        <v>OP</v>
      </c>
      <c r="G63" s="5">
        <f>VLOOKUP(CONCATENATE($C63,$D63),Curriculos!$A$2:$J$303,6,FALSE)</f>
        <v>10</v>
      </c>
      <c r="H63" s="5" t="str">
        <f>VLOOKUP(CONCATENATE($C63,$D63),Curriculos!$A$2:$J$303,7,FALSE)</f>
        <v>T</v>
      </c>
      <c r="I63" s="5">
        <f>VLOOKUP(CONCATENATE($C63,$D63),Curriculos!$A$2:$J$303,8,FALSE)</f>
        <v>60</v>
      </c>
      <c r="J63" s="5">
        <f>VLOOKUP(CONCATENATE($C63,$D63),Curriculos!$A$2:$J$303,9,FALSE)</f>
        <v>4</v>
      </c>
      <c r="K63" s="68"/>
      <c r="L63" s="68"/>
      <c r="M63" s="68"/>
      <c r="N63" s="5" t="str">
        <f>VLOOKUP(CONCATENATE($C63,$D63),Curriculos!$A$2:$J$303,10,FALSE)</f>
        <v>DCEC</v>
      </c>
      <c r="O63" s="69"/>
      <c r="P63" s="12" t="e">
        <f>VLOOKUP(O63,Lista_Professores!$A$2:$B$203,2,FALSE)</f>
        <v>#N/A</v>
      </c>
      <c r="Q63" s="70"/>
      <c r="R63" s="12" t="str">
        <f t="shared" si="2"/>
        <v xml:space="preserve">10º Semestre - </v>
      </c>
      <c r="S63" s="12"/>
      <c r="T63" s="12"/>
      <c r="U63" s="12"/>
      <c r="V63" s="12"/>
      <c r="W63" s="12"/>
      <c r="X63" s="12"/>
      <c r="Y63" s="12"/>
      <c r="Z63" s="12"/>
    </row>
    <row r="64" spans="1:26" ht="14.25" hidden="1" customHeight="1">
      <c r="A64" s="12" t="str">
        <f t="shared" si="0"/>
        <v xml:space="preserve">5º Semestre - </v>
      </c>
      <c r="B64" s="67" t="str">
        <f t="shared" si="1"/>
        <v>Curr2018CEC042</v>
      </c>
      <c r="C64" s="12" t="s">
        <v>31</v>
      </c>
      <c r="D64" s="12" t="s">
        <v>107</v>
      </c>
      <c r="E64" s="12" t="str">
        <f>VLOOKUP(CONCATENATE($C64,$D64),Curriculos!$A$2:$J$303,4,FALSE)</f>
        <v>ECONOMIA DO SETOR PÚBLICO</v>
      </c>
      <c r="F64" s="5" t="str">
        <f>VLOOKUP(CONCATENATE($C64,$D64),Curriculos!$A$2:$J$303,5,FALSE)</f>
        <v>OB</v>
      </c>
      <c r="G64" s="5">
        <f>VLOOKUP(CONCATENATE($C64,$D64),Curriculos!$A$2:$J$303,6,FALSE)</f>
        <v>5</v>
      </c>
      <c r="H64" s="5" t="str">
        <f>VLOOKUP(CONCATENATE($C64,$D64),Curriculos!$A$2:$J$303,7,FALSE)</f>
        <v>T</v>
      </c>
      <c r="I64" s="5">
        <f>VLOOKUP(CONCATENATE($C64,$D64),Curriculos!$A$2:$J$303,8,FALSE)</f>
        <v>90</v>
      </c>
      <c r="J64" s="5">
        <f>VLOOKUP(CONCATENATE($C64,$D64),Curriculos!$A$2:$J$303,9,FALSE)</f>
        <v>5</v>
      </c>
      <c r="K64" s="68"/>
      <c r="L64" s="68"/>
      <c r="M64" s="68"/>
      <c r="N64" s="5" t="str">
        <f>VLOOKUP(CONCATENATE($C64,$D64),Curriculos!$A$2:$J$303,10,FALSE)</f>
        <v>DCEC</v>
      </c>
      <c r="O64" s="69"/>
      <c r="P64" s="12" t="e">
        <f>VLOOKUP(O64,Lista_Professores!$A$2:$B$203,2,FALSE)</f>
        <v>#N/A</v>
      </c>
      <c r="Q64" s="70">
        <v>1104</v>
      </c>
      <c r="R64" s="12" t="str">
        <f t="shared" si="2"/>
        <v xml:space="preserve">5º Semestre - </v>
      </c>
      <c r="S64" s="12">
        <f>I64/15</f>
        <v>6</v>
      </c>
      <c r="T64" s="12"/>
      <c r="U64" s="12"/>
      <c r="V64" s="12"/>
      <c r="W64" s="12"/>
      <c r="X64" s="12"/>
      <c r="Y64" s="12"/>
      <c r="Z64" s="12"/>
    </row>
    <row r="65" spans="1:26" ht="14.25" hidden="1" customHeight="1">
      <c r="A65" s="12" t="str">
        <f t="shared" si="0"/>
        <v xml:space="preserve">5º Semestre - </v>
      </c>
      <c r="B65" s="67" t="str">
        <f t="shared" si="1"/>
        <v>Curr2023NCEC088</v>
      </c>
      <c r="C65" s="12" t="s">
        <v>22</v>
      </c>
      <c r="D65" s="12" t="s">
        <v>84</v>
      </c>
      <c r="E65" s="12" t="str">
        <f>VLOOKUP(CONCATENATE($C65,$D65),Curriculos!$A$2:$J$303,4,FALSE)</f>
        <v>ECONOMIA DO SETOR PÚBLICO</v>
      </c>
      <c r="F65" s="5" t="str">
        <f>VLOOKUP(CONCATENATE($C65,$D65),Curriculos!$A$2:$J$303,5,FALSE)</f>
        <v>OB</v>
      </c>
      <c r="G65" s="5">
        <f>VLOOKUP(CONCATENATE($C65,$D65),Curriculos!$A$2:$J$303,6,FALSE)</f>
        <v>5</v>
      </c>
      <c r="H65" s="5" t="str">
        <f>VLOOKUP(CONCATENATE($C65,$D65),Curriculos!$A$2:$J$303,7,FALSE)</f>
        <v>T</v>
      </c>
      <c r="I65" s="5">
        <f>VLOOKUP(CONCATENATE($C65,$D65),Curriculos!$A$2:$J$303,8,FALSE)</f>
        <v>60</v>
      </c>
      <c r="J65" s="5">
        <f>VLOOKUP(CONCATENATE($C65,$D65),Curriculos!$A$2:$J$303,9,FALSE)</f>
        <v>4</v>
      </c>
      <c r="K65" s="68"/>
      <c r="L65" s="68"/>
      <c r="M65" s="68"/>
      <c r="N65" s="5" t="str">
        <f>VLOOKUP(CONCATENATE($C65,$D65),Curriculos!$A$2:$J$303,10,FALSE)</f>
        <v>DCEC</v>
      </c>
      <c r="O65" s="69"/>
      <c r="P65" s="12" t="e">
        <f>VLOOKUP(O65,Lista_Professores!$A$2:$B$203,2,FALSE)</f>
        <v>#N/A</v>
      </c>
      <c r="Q65" s="70"/>
      <c r="R65" s="12" t="str">
        <f t="shared" si="2"/>
        <v xml:space="preserve">5º Semestre - </v>
      </c>
      <c r="S65" s="12"/>
      <c r="T65" s="12"/>
      <c r="U65" s="12"/>
      <c r="V65" s="12"/>
      <c r="W65" s="12"/>
      <c r="X65" s="12"/>
      <c r="Y65" s="12"/>
      <c r="Z65" s="12"/>
    </row>
    <row r="66" spans="1:26" ht="14.25" customHeight="1">
      <c r="A66" s="12" t="str">
        <f t="shared" si="0"/>
        <v>FM5º Semestre - T02</v>
      </c>
      <c r="B66" s="67" t="str">
        <f t="shared" si="1"/>
        <v>Curr2023MCEC088T02</v>
      </c>
      <c r="C66" s="12" t="s">
        <v>25</v>
      </c>
      <c r="D66" s="12" t="s">
        <v>84</v>
      </c>
      <c r="E66" s="12" t="str">
        <f>VLOOKUP(CONCATENATE($C66,$D66),Curriculos!$A$2:$J$303,4,FALSE)</f>
        <v>ECONOMIA DO SETOR PÚBLICO</v>
      </c>
      <c r="F66" s="5" t="str">
        <f>VLOOKUP(CONCATENATE($C66,$D66),Curriculos!$A$2:$J$303,5,FALSE)</f>
        <v>OB</v>
      </c>
      <c r="G66" s="5">
        <f>VLOOKUP(CONCATENATE($C66,$D66),Curriculos!$A$2:$J$303,6,FALSE)</f>
        <v>5</v>
      </c>
      <c r="H66" s="5" t="str">
        <f>VLOOKUP(CONCATENATE($C66,$D66),Curriculos!$A$2:$J$303,7,FALSE)</f>
        <v>T</v>
      </c>
      <c r="I66" s="5">
        <f>VLOOKUP(CONCATENATE($C66,$D66),Curriculos!$A$2:$J$303,8,FALSE)</f>
        <v>60</v>
      </c>
      <c r="J66" s="5">
        <f>VLOOKUP(CONCATENATE($C66,$D66),Curriculos!$A$2:$J$303,9,FALSE)</f>
        <v>4</v>
      </c>
      <c r="K66" s="68" t="s">
        <v>29</v>
      </c>
      <c r="L66" s="69" t="s">
        <v>352</v>
      </c>
      <c r="M66" s="68" t="s">
        <v>202</v>
      </c>
      <c r="N66" s="5" t="str">
        <f>VLOOKUP(CONCATENATE($C66,$D66),Curriculos!$A$2:$J$303,10,FALSE)</f>
        <v>DCEC</v>
      </c>
      <c r="O66" s="69" t="s">
        <v>369</v>
      </c>
      <c r="P66" s="12" t="str">
        <f>VLOOKUP(O66,Lista_Professores!$A$2:$B$203,2,FALSE)</f>
        <v>Omar Santos Costa</v>
      </c>
      <c r="Q66" s="70"/>
      <c r="R66" s="12" t="str">
        <f t="shared" si="2"/>
        <v>5º Semestre - T02</v>
      </c>
      <c r="S66" s="12"/>
      <c r="T66" s="12"/>
      <c r="U66" s="12"/>
      <c r="V66" s="12"/>
      <c r="W66" s="12"/>
      <c r="X66" s="12"/>
      <c r="Y66" s="12"/>
      <c r="Z66" s="12"/>
    </row>
    <row r="67" spans="1:26" ht="14.25" hidden="1" customHeight="1">
      <c r="A67" s="12" t="str">
        <f t="shared" si="0"/>
        <v xml:space="preserve">9º Semestre - </v>
      </c>
      <c r="B67" s="67" t="str">
        <f t="shared" si="1"/>
        <v>Curr2018CEC061</v>
      </c>
      <c r="C67" s="5" t="s">
        <v>31</v>
      </c>
      <c r="D67" s="12" t="s">
        <v>108</v>
      </c>
      <c r="E67" s="12" t="str">
        <f>VLOOKUP(CONCATENATE($C67,$D67),Curriculos!$A$2:$J$303,4,FALSE)</f>
        <v>ECONOMIA DO TRABALHO</v>
      </c>
      <c r="F67" s="5" t="str">
        <f>VLOOKUP(CONCATENATE($C67,$D67),Curriculos!$A$2:$J$303,5,FALSE)</f>
        <v>OP</v>
      </c>
      <c r="G67" s="5">
        <f>VLOOKUP(CONCATENATE($C67,$D67),Curriculos!$A$2:$J$303,6,FALSE)</f>
        <v>9</v>
      </c>
      <c r="H67" s="5" t="str">
        <f>VLOOKUP(CONCATENATE($C67,$D67),Curriculos!$A$2:$J$303,7,FALSE)</f>
        <v>TP</v>
      </c>
      <c r="I67" s="5">
        <f>VLOOKUP(CONCATENATE($C67,$D67),Curriculos!$A$2:$J$303,8,FALSE)</f>
        <v>60</v>
      </c>
      <c r="J67" s="5">
        <f>VLOOKUP(CONCATENATE($C67,$D67),Curriculos!$A$2:$J$303,9,FALSE)</f>
        <v>4</v>
      </c>
      <c r="K67" s="68"/>
      <c r="L67" s="68"/>
      <c r="M67" s="68"/>
      <c r="N67" s="5" t="str">
        <f>VLOOKUP(CONCATENATE($C67,$D67),Curriculos!$A$2:$J$303,10,FALSE)</f>
        <v>DCEC</v>
      </c>
      <c r="O67" s="69"/>
      <c r="P67" s="12" t="e">
        <f>VLOOKUP(O67,Lista_Professores!$A$2:$B$203,2,FALSE)</f>
        <v>#N/A</v>
      </c>
      <c r="Q67" s="70"/>
      <c r="R67" s="12" t="str">
        <f t="shared" si="2"/>
        <v xml:space="preserve">9º Semestre - </v>
      </c>
      <c r="S67" s="12"/>
      <c r="T67" s="12"/>
      <c r="U67" s="12"/>
      <c r="V67" s="12"/>
      <c r="W67" s="12"/>
      <c r="X67" s="12"/>
      <c r="Y67" s="12"/>
      <c r="Z67" s="12"/>
    </row>
    <row r="68" spans="1:26" ht="14.25" hidden="1" customHeight="1">
      <c r="A68" s="12" t="str">
        <f t="shared" si="0"/>
        <v xml:space="preserve">9º Semestre - </v>
      </c>
      <c r="B68" s="67" t="str">
        <f t="shared" si="1"/>
        <v>Curr2023MCEC061</v>
      </c>
      <c r="C68" s="5" t="s">
        <v>25</v>
      </c>
      <c r="D68" s="12" t="s">
        <v>108</v>
      </c>
      <c r="E68" s="12" t="str">
        <f>VLOOKUP(CONCATENATE($C68,$D68),Curriculos!$A$2:$J$303,4,FALSE)</f>
        <v>ECONOMIA DO TRABALHO</v>
      </c>
      <c r="F68" s="5" t="str">
        <f>VLOOKUP(CONCATENATE($C68,$D68),Curriculos!$A$2:$J$303,5,FALSE)</f>
        <v>OP</v>
      </c>
      <c r="G68" s="5">
        <f>VLOOKUP(CONCATENATE($C68,$D68),Curriculos!$A$2:$J$303,6,FALSE)</f>
        <v>9</v>
      </c>
      <c r="H68" s="5" t="str">
        <f>VLOOKUP(CONCATENATE($C68,$D68),Curriculos!$A$2:$J$303,7,FALSE)</f>
        <v>T</v>
      </c>
      <c r="I68" s="5">
        <f>VLOOKUP(CONCATENATE($C68,$D68),Curriculos!$A$2:$J$303,8,FALSE)</f>
        <v>60</v>
      </c>
      <c r="J68" s="5">
        <f>VLOOKUP(CONCATENATE($C68,$D68),Curriculos!$A$2:$J$303,9,FALSE)</f>
        <v>4</v>
      </c>
      <c r="K68" s="68"/>
      <c r="L68" s="68"/>
      <c r="M68" s="68"/>
      <c r="N68" s="5" t="str">
        <f>VLOOKUP(CONCATENATE($C68,$D68),Curriculos!$A$2:$J$303,10,FALSE)</f>
        <v>DCEC</v>
      </c>
      <c r="O68" s="69"/>
      <c r="P68" s="12" t="e">
        <f>VLOOKUP(O68,Lista_Professores!$A$2:$B$203,2,FALSE)</f>
        <v>#N/A</v>
      </c>
      <c r="Q68" s="70"/>
      <c r="R68" s="12" t="str">
        <f t="shared" si="2"/>
        <v xml:space="preserve">9º Semestre - </v>
      </c>
      <c r="S68" s="12"/>
      <c r="T68" s="12"/>
      <c r="U68" s="12"/>
      <c r="V68" s="12"/>
      <c r="W68" s="12"/>
      <c r="X68" s="12"/>
      <c r="Y68" s="12"/>
      <c r="Z68" s="12"/>
    </row>
    <row r="69" spans="1:26" ht="14.25" hidden="1" customHeight="1">
      <c r="A69" s="12" t="str">
        <f t="shared" si="0"/>
        <v xml:space="preserve">10º Semestre - </v>
      </c>
      <c r="B69" s="67" t="str">
        <f t="shared" si="1"/>
        <v>Curr2023NCEC061</v>
      </c>
      <c r="C69" s="12" t="s">
        <v>22</v>
      </c>
      <c r="D69" s="12" t="s">
        <v>108</v>
      </c>
      <c r="E69" s="12" t="str">
        <f>VLOOKUP(CONCATENATE($C69,$D69),Curriculos!$A$2:$J$303,4,FALSE)</f>
        <v>ECONOMIA DO TRABALHO</v>
      </c>
      <c r="F69" s="5" t="str">
        <f>VLOOKUP(CONCATENATE($C69,$D69),Curriculos!$A$2:$J$303,5,FALSE)</f>
        <v>OP</v>
      </c>
      <c r="G69" s="5">
        <f>VLOOKUP(CONCATENATE($C69,$D69),Curriculos!$A$2:$J$303,6,FALSE)</f>
        <v>10</v>
      </c>
      <c r="H69" s="5" t="str">
        <f>VLOOKUP(CONCATENATE($C69,$D69),Curriculos!$A$2:$J$303,7,FALSE)</f>
        <v>T</v>
      </c>
      <c r="I69" s="5">
        <f>VLOOKUP(CONCATENATE($C69,$D69),Curriculos!$A$2:$J$303,8,FALSE)</f>
        <v>60</v>
      </c>
      <c r="J69" s="5">
        <f>VLOOKUP(CONCATENATE($C69,$D69),Curriculos!$A$2:$J$303,9,FALSE)</f>
        <v>4</v>
      </c>
      <c r="K69" s="68"/>
      <c r="L69" s="68"/>
      <c r="M69" s="68"/>
      <c r="N69" s="5" t="str">
        <f>VLOOKUP(CONCATENATE($C69,$D69),Curriculos!$A$2:$J$303,10,FALSE)</f>
        <v>DCEC</v>
      </c>
      <c r="O69" s="69"/>
      <c r="P69" s="12" t="e">
        <f>VLOOKUP(O69,Lista_Professores!$A$2:$B$203,2,FALSE)</f>
        <v>#N/A</v>
      </c>
      <c r="Q69" s="70"/>
      <c r="R69" s="12" t="str">
        <f t="shared" si="2"/>
        <v xml:space="preserve">10º Semestre - </v>
      </c>
      <c r="S69" s="12"/>
      <c r="T69" s="12"/>
      <c r="U69" s="12"/>
      <c r="V69" s="12"/>
      <c r="W69" s="12"/>
      <c r="X69" s="12"/>
      <c r="Y69" s="12"/>
      <c r="Z69" s="12"/>
    </row>
    <row r="70" spans="1:26" ht="14.25" hidden="1" customHeight="1">
      <c r="A70" s="12" t="str">
        <f t="shared" si="0"/>
        <v xml:space="preserve">8º Semestre - </v>
      </c>
      <c r="B70" s="67" t="str">
        <f t="shared" si="1"/>
        <v>Curr2018CEC017</v>
      </c>
      <c r="C70" s="5" t="s">
        <v>31</v>
      </c>
      <c r="D70" s="12" t="s">
        <v>109</v>
      </c>
      <c r="E70" s="12" t="str">
        <f>VLOOKUP(CONCATENATE($C70,$D70),Curriculos!$A$2:$J$303,4,FALSE)</f>
        <v>ECONOMIA DO TURISMO</v>
      </c>
      <c r="F70" s="5" t="str">
        <f>VLOOKUP(CONCATENATE($C70,$D70),Curriculos!$A$2:$J$303,5,FALSE)</f>
        <v>OP</v>
      </c>
      <c r="G70" s="5">
        <f>VLOOKUP(CONCATENATE($C70,$D70),Curriculos!$A$2:$J$303,6,FALSE)</f>
        <v>8</v>
      </c>
      <c r="H70" s="5" t="str">
        <f>VLOOKUP(CONCATENATE($C70,$D70),Curriculos!$A$2:$J$303,7,FALSE)</f>
        <v>T</v>
      </c>
      <c r="I70" s="5">
        <f>VLOOKUP(CONCATENATE($C70,$D70),Curriculos!$A$2:$J$303,8,FALSE)</f>
        <v>60</v>
      </c>
      <c r="J70" s="5">
        <f>VLOOKUP(CONCATENATE($C70,$D70),Curriculos!$A$2:$J$303,9,FALSE)</f>
        <v>4</v>
      </c>
      <c r="K70" s="68"/>
      <c r="L70" s="68"/>
      <c r="M70" s="68"/>
      <c r="N70" s="5" t="str">
        <f>VLOOKUP(CONCATENATE($C70,$D70),Curriculos!$A$2:$J$303,10,FALSE)</f>
        <v>DCEC</v>
      </c>
      <c r="O70" s="69"/>
      <c r="P70" s="12" t="e">
        <f>VLOOKUP(O70,Lista_Professores!$A$2:$B$203,2,FALSE)</f>
        <v>#N/A</v>
      </c>
      <c r="Q70" s="70"/>
      <c r="R70" s="12" t="str">
        <f t="shared" si="2"/>
        <v xml:space="preserve">8º Semestre - </v>
      </c>
      <c r="S70" s="12">
        <f>I70/15</f>
        <v>4</v>
      </c>
      <c r="T70" s="12"/>
      <c r="U70" s="12"/>
      <c r="V70" s="12"/>
      <c r="W70" s="12"/>
      <c r="X70" s="12"/>
      <c r="Y70" s="12"/>
      <c r="Z70" s="12"/>
    </row>
    <row r="71" spans="1:26" ht="14.25" hidden="1" customHeight="1">
      <c r="A71" s="12" t="str">
        <f t="shared" si="0"/>
        <v xml:space="preserve">8º Semestre - </v>
      </c>
      <c r="B71" s="67" t="str">
        <f t="shared" si="1"/>
        <v>Curr2023MCEC017</v>
      </c>
      <c r="C71" s="12" t="s">
        <v>25</v>
      </c>
      <c r="D71" s="12" t="s">
        <v>109</v>
      </c>
      <c r="E71" s="12" t="str">
        <f>VLOOKUP(CONCATENATE($C71,$D71),Curriculos!$A$2:$J$303,4,FALSE)</f>
        <v>ECONOMIA DO TURISMO</v>
      </c>
      <c r="F71" s="5" t="str">
        <f>VLOOKUP(CONCATENATE($C71,$D71),Curriculos!$A$2:$J$303,5,FALSE)</f>
        <v>OP</v>
      </c>
      <c r="G71" s="5">
        <f>VLOOKUP(CONCATENATE($C71,$D71),Curriculos!$A$2:$J$303,6,FALSE)</f>
        <v>8</v>
      </c>
      <c r="H71" s="5" t="str">
        <f>VLOOKUP(CONCATENATE($C71,$D71),Curriculos!$A$2:$J$303,7,FALSE)</f>
        <v>T</v>
      </c>
      <c r="I71" s="5">
        <f>VLOOKUP(CONCATENATE($C71,$D71),Curriculos!$A$2:$J$303,8,FALSE)</f>
        <v>60</v>
      </c>
      <c r="J71" s="5">
        <f>VLOOKUP(CONCATENATE($C71,$D71),Curriculos!$A$2:$J$303,9,FALSE)</f>
        <v>4</v>
      </c>
      <c r="K71" s="68"/>
      <c r="L71" s="68"/>
      <c r="M71" s="68"/>
      <c r="N71" s="5" t="str">
        <f>VLOOKUP(CONCATENATE($C71,$D71),Curriculos!$A$2:$J$303,10,FALSE)</f>
        <v>DCEC</v>
      </c>
      <c r="O71" s="69"/>
      <c r="P71" s="12" t="e">
        <f>VLOOKUP(O71,Lista_Professores!$A$2:$B$203,2,FALSE)</f>
        <v>#N/A</v>
      </c>
      <c r="Q71" s="70"/>
      <c r="R71" s="12" t="str">
        <f t="shared" si="2"/>
        <v xml:space="preserve">8º Semestre - </v>
      </c>
      <c r="S71" s="12"/>
      <c r="T71" s="12"/>
      <c r="U71" s="12"/>
      <c r="V71" s="12"/>
      <c r="W71" s="12"/>
      <c r="X71" s="12"/>
      <c r="Y71" s="12"/>
      <c r="Z71" s="12"/>
    </row>
    <row r="72" spans="1:26" ht="14.25" hidden="1" customHeight="1">
      <c r="A72" s="12" t="str">
        <f t="shared" si="0"/>
        <v xml:space="preserve">10º Semestre - </v>
      </c>
      <c r="B72" s="67" t="str">
        <f t="shared" si="1"/>
        <v>Curr2023NCEC017</v>
      </c>
      <c r="C72" s="12" t="s">
        <v>22</v>
      </c>
      <c r="D72" s="12" t="s">
        <v>109</v>
      </c>
      <c r="E72" s="12" t="str">
        <f>VLOOKUP(CONCATENATE($C72,$D72),Curriculos!$A$2:$J$303,4,FALSE)</f>
        <v>ECONOMIA DO TURISMO</v>
      </c>
      <c r="F72" s="5" t="str">
        <f>VLOOKUP(CONCATENATE($C72,$D72),Curriculos!$A$2:$J$303,5,FALSE)</f>
        <v>OP</v>
      </c>
      <c r="G72" s="5">
        <f>VLOOKUP(CONCATENATE($C72,$D72),Curriculos!$A$2:$J$303,6,FALSE)</f>
        <v>10</v>
      </c>
      <c r="H72" s="5" t="str">
        <f>VLOOKUP(CONCATENATE($C72,$D72),Curriculos!$A$2:$J$303,7,FALSE)</f>
        <v>T</v>
      </c>
      <c r="I72" s="5">
        <f>VLOOKUP(CONCATENATE($C72,$D72),Curriculos!$A$2:$J$303,8,FALSE)</f>
        <v>60</v>
      </c>
      <c r="J72" s="5">
        <f>VLOOKUP(CONCATENATE($C72,$D72),Curriculos!$A$2:$J$303,9,FALSE)</f>
        <v>4</v>
      </c>
      <c r="K72" s="68"/>
      <c r="L72" s="68"/>
      <c r="M72" s="68"/>
      <c r="N72" s="5" t="str">
        <f>VLOOKUP(CONCATENATE($C72,$D72),Curriculos!$A$2:$J$303,10,FALSE)</f>
        <v>DCEC</v>
      </c>
      <c r="O72" s="69"/>
      <c r="P72" s="12" t="e">
        <f>VLOOKUP(O72,Lista_Professores!$A$2:$B$203,2,FALSE)</f>
        <v>#N/A</v>
      </c>
      <c r="Q72" s="70"/>
      <c r="R72" s="12" t="str">
        <f t="shared" si="2"/>
        <v xml:space="preserve">10º Semestre - </v>
      </c>
      <c r="S72" s="12"/>
      <c r="T72" s="12"/>
      <c r="U72" s="12"/>
      <c r="V72" s="12"/>
      <c r="W72" s="12"/>
      <c r="X72" s="12"/>
      <c r="Y72" s="12"/>
      <c r="Z72" s="12"/>
    </row>
    <row r="73" spans="1:26" ht="14.25" hidden="1" customHeight="1">
      <c r="A73" s="12" t="str">
        <f t="shared" si="0"/>
        <v xml:space="preserve">8º Semestre - </v>
      </c>
      <c r="B73" s="67" t="str">
        <f t="shared" si="1"/>
        <v>Curr2018CEC062</v>
      </c>
      <c r="C73" s="5" t="s">
        <v>31</v>
      </c>
      <c r="D73" s="12" t="s">
        <v>110</v>
      </c>
      <c r="E73" s="12" t="str">
        <f>VLOOKUP(CONCATENATE($C73,$D73),Curriculos!$A$2:$J$303,4,FALSE)</f>
        <v>ECONOMIA E COOPERATIVISMO</v>
      </c>
      <c r="F73" s="5" t="str">
        <f>VLOOKUP(CONCATENATE($C73,$D73),Curriculos!$A$2:$J$303,5,FALSE)</f>
        <v>OP</v>
      </c>
      <c r="G73" s="5">
        <f>VLOOKUP(CONCATENATE($C73,$D73),Curriculos!$A$2:$J$303,6,FALSE)</f>
        <v>8</v>
      </c>
      <c r="H73" s="5" t="str">
        <f>VLOOKUP(CONCATENATE($C73,$D73),Curriculos!$A$2:$J$303,7,FALSE)</f>
        <v>T</v>
      </c>
      <c r="I73" s="5">
        <f>VLOOKUP(CONCATENATE($C73,$D73),Curriculos!$A$2:$J$303,8,FALSE)</f>
        <v>60</v>
      </c>
      <c r="J73" s="5">
        <f>VLOOKUP(CONCATENATE($C73,$D73),Curriculos!$A$2:$J$303,9,FALSE)</f>
        <v>4</v>
      </c>
      <c r="K73" s="68"/>
      <c r="L73" s="68"/>
      <c r="M73" s="68"/>
      <c r="N73" s="5" t="str">
        <f>VLOOKUP(CONCATENATE($C73,$D73),Curriculos!$A$2:$J$303,10,FALSE)</f>
        <v>DCEC</v>
      </c>
      <c r="O73" s="69"/>
      <c r="P73" s="12" t="e">
        <f>VLOOKUP(O73,Lista_Professores!$A$2:$B$203,2,FALSE)</f>
        <v>#N/A</v>
      </c>
      <c r="Q73" s="70"/>
      <c r="R73" s="12" t="str">
        <f t="shared" si="2"/>
        <v xml:space="preserve">8º Semestre - </v>
      </c>
      <c r="S73" s="12"/>
      <c r="T73" s="12"/>
      <c r="U73" s="12"/>
      <c r="V73" s="12"/>
      <c r="W73" s="12"/>
      <c r="X73" s="12"/>
      <c r="Y73" s="12"/>
      <c r="Z73" s="12"/>
    </row>
    <row r="74" spans="1:26" ht="14.25" hidden="1" customHeight="1">
      <c r="A74" s="12" t="str">
        <f t="shared" si="0"/>
        <v xml:space="preserve">8º Semestre - </v>
      </c>
      <c r="B74" s="67" t="str">
        <f t="shared" si="1"/>
        <v>Curr2023MCEC062</v>
      </c>
      <c r="C74" s="12" t="s">
        <v>25</v>
      </c>
      <c r="D74" s="12" t="s">
        <v>110</v>
      </c>
      <c r="E74" s="12" t="str">
        <f>VLOOKUP(CONCATENATE($C74,$D74),Curriculos!$A$2:$J$303,4,FALSE)</f>
        <v>ECONOMIA E COOPERATIVISMO</v>
      </c>
      <c r="F74" s="5" t="str">
        <f>VLOOKUP(CONCATENATE($C74,$D74),Curriculos!$A$2:$J$303,5,FALSE)</f>
        <v>OP</v>
      </c>
      <c r="G74" s="5">
        <f>VLOOKUP(CONCATENATE($C74,$D74),Curriculos!$A$2:$J$303,6,FALSE)</f>
        <v>8</v>
      </c>
      <c r="H74" s="5" t="str">
        <f>VLOOKUP(CONCATENATE($C74,$D74),Curriculos!$A$2:$J$303,7,FALSE)</f>
        <v>T</v>
      </c>
      <c r="I74" s="5">
        <f>VLOOKUP(CONCATENATE($C74,$D74),Curriculos!$A$2:$J$303,8,FALSE)</f>
        <v>60</v>
      </c>
      <c r="J74" s="5">
        <f>VLOOKUP(CONCATENATE($C74,$D74),Curriculos!$A$2:$J$303,9,FALSE)</f>
        <v>4</v>
      </c>
      <c r="K74" s="68"/>
      <c r="L74" s="68"/>
      <c r="M74" s="68"/>
      <c r="N74" s="5" t="str">
        <f>VLOOKUP(CONCATENATE($C74,$D74),Curriculos!$A$2:$J$303,10,FALSE)</f>
        <v>DCEC</v>
      </c>
      <c r="O74" s="69"/>
      <c r="P74" s="12" t="e">
        <f>VLOOKUP(O74,Lista_Professores!$A$2:$B$203,2,FALSE)</f>
        <v>#N/A</v>
      </c>
      <c r="Q74" s="70"/>
      <c r="R74" s="12" t="str">
        <f t="shared" si="2"/>
        <v xml:space="preserve">8º Semestre - </v>
      </c>
      <c r="S74" s="12"/>
      <c r="T74" s="12"/>
      <c r="U74" s="12"/>
      <c r="V74" s="12"/>
      <c r="W74" s="12"/>
      <c r="X74" s="12"/>
      <c r="Y74" s="12"/>
      <c r="Z74" s="12"/>
    </row>
    <row r="75" spans="1:26" ht="14.25" hidden="1" customHeight="1">
      <c r="A75" s="12" t="str">
        <f t="shared" si="0"/>
        <v xml:space="preserve">10º Semestre - </v>
      </c>
      <c r="B75" s="67" t="str">
        <f t="shared" si="1"/>
        <v>Curr2023NCEC062</v>
      </c>
      <c r="C75" s="12" t="s">
        <v>22</v>
      </c>
      <c r="D75" s="12" t="s">
        <v>110</v>
      </c>
      <c r="E75" s="12" t="str">
        <f>VLOOKUP(CONCATENATE($C75,$D75),Curriculos!$A$2:$J$303,4,FALSE)</f>
        <v>ECONOMIA E COOPERATIVISMO</v>
      </c>
      <c r="F75" s="5" t="str">
        <f>VLOOKUP(CONCATENATE($C75,$D75),Curriculos!$A$2:$J$303,5,FALSE)</f>
        <v>OP</v>
      </c>
      <c r="G75" s="5">
        <f>VLOOKUP(CONCATENATE($C75,$D75),Curriculos!$A$2:$J$303,6,FALSE)</f>
        <v>10</v>
      </c>
      <c r="H75" s="5" t="str">
        <f>VLOOKUP(CONCATENATE($C75,$D75),Curriculos!$A$2:$J$303,7,FALSE)</f>
        <v>T</v>
      </c>
      <c r="I75" s="5">
        <f>VLOOKUP(CONCATENATE($C75,$D75),Curriculos!$A$2:$J$303,8,FALSE)</f>
        <v>60</v>
      </c>
      <c r="J75" s="5">
        <f>VLOOKUP(CONCATENATE($C75,$D75),Curriculos!$A$2:$J$303,9,FALSE)</f>
        <v>4</v>
      </c>
      <c r="K75" s="68"/>
      <c r="L75" s="68"/>
      <c r="M75" s="68"/>
      <c r="N75" s="5" t="str">
        <f>VLOOKUP(CONCATENATE($C75,$D75),Curriculos!$A$2:$J$303,10,FALSE)</f>
        <v>DCEC</v>
      </c>
      <c r="O75" s="69"/>
      <c r="P75" s="12" t="e">
        <f>VLOOKUP(O75,Lista_Professores!$A$2:$B$203,2,FALSE)</f>
        <v>#N/A</v>
      </c>
      <c r="Q75" s="70"/>
      <c r="R75" s="12" t="str">
        <f t="shared" si="2"/>
        <v xml:space="preserve">10º Semestre - </v>
      </c>
      <c r="S75" s="12"/>
      <c r="T75" s="12"/>
      <c r="U75" s="12"/>
      <c r="V75" s="12"/>
      <c r="W75" s="12"/>
      <c r="X75" s="12"/>
      <c r="Y75" s="12"/>
      <c r="Z75" s="12"/>
    </row>
    <row r="76" spans="1:26" ht="14.25" hidden="1" customHeight="1">
      <c r="A76" s="12" t="str">
        <f t="shared" si="0"/>
        <v xml:space="preserve">8º Semestre - </v>
      </c>
      <c r="B76" s="67" t="str">
        <f t="shared" si="1"/>
        <v>Curr2018CEC064</v>
      </c>
      <c r="C76" s="5" t="s">
        <v>31</v>
      </c>
      <c r="D76" s="12" t="s">
        <v>111</v>
      </c>
      <c r="E76" s="12" t="str">
        <f>VLOOKUP(CONCATENATE($C76,$D76),Curriculos!$A$2:$J$303,4,FALSE)</f>
        <v>ECONOMIA EMPRESARIAL</v>
      </c>
      <c r="F76" s="5" t="str">
        <f>VLOOKUP(CONCATENATE($C76,$D76),Curriculos!$A$2:$J$303,5,FALSE)</f>
        <v>OP</v>
      </c>
      <c r="G76" s="5">
        <f>VLOOKUP(CONCATENATE($C76,$D76),Curriculos!$A$2:$J$303,6,FALSE)</f>
        <v>8</v>
      </c>
      <c r="H76" s="5" t="str">
        <f>VLOOKUP(CONCATENATE($C76,$D76),Curriculos!$A$2:$J$303,7,FALSE)</f>
        <v>TP</v>
      </c>
      <c r="I76" s="5">
        <f>VLOOKUP(CONCATENATE($C76,$D76),Curriculos!$A$2:$J$303,8,FALSE)</f>
        <v>60</v>
      </c>
      <c r="J76" s="5">
        <f>VLOOKUP(CONCATENATE($C76,$D76),Curriculos!$A$2:$J$303,9,FALSE)</f>
        <v>4</v>
      </c>
      <c r="K76" s="68"/>
      <c r="L76" s="68"/>
      <c r="M76" s="68"/>
      <c r="N76" s="5" t="str">
        <f>VLOOKUP(CONCATENATE($C76,$D76),Curriculos!$A$2:$J$303,10,FALSE)</f>
        <v>DCEC</v>
      </c>
      <c r="O76" s="69"/>
      <c r="P76" s="12" t="e">
        <f>VLOOKUP(O76,Lista_Professores!$A$2:$B$203,2,FALSE)</f>
        <v>#N/A</v>
      </c>
      <c r="Q76" s="70"/>
      <c r="R76" s="12" t="str">
        <f t="shared" si="2"/>
        <v xml:space="preserve">8º Semestre - </v>
      </c>
      <c r="S76" s="12"/>
      <c r="T76" s="12"/>
      <c r="U76" s="12"/>
      <c r="V76" s="12"/>
      <c r="W76" s="12"/>
      <c r="X76" s="12"/>
      <c r="Y76" s="12"/>
      <c r="Z76" s="12"/>
    </row>
    <row r="77" spans="1:26" ht="14.25" hidden="1" customHeight="1">
      <c r="A77" s="12" t="str">
        <f t="shared" si="0"/>
        <v xml:space="preserve">8º Semestre - </v>
      </c>
      <c r="B77" s="67" t="str">
        <f t="shared" si="1"/>
        <v>Curr2023MCEC064</v>
      </c>
      <c r="C77" s="12" t="s">
        <v>25</v>
      </c>
      <c r="D77" s="12" t="s">
        <v>111</v>
      </c>
      <c r="E77" s="12" t="str">
        <f>VLOOKUP(CONCATENATE($C77,$D77),Curriculos!$A$2:$J$303,4,FALSE)</f>
        <v>ECONOMIA EMPRESARIAL</v>
      </c>
      <c r="F77" s="5" t="str">
        <f>VLOOKUP(CONCATENATE($C77,$D77),Curriculos!$A$2:$J$303,5,FALSE)</f>
        <v>OP</v>
      </c>
      <c r="G77" s="5">
        <f>VLOOKUP(CONCATENATE($C77,$D77),Curriculos!$A$2:$J$303,6,FALSE)</f>
        <v>8</v>
      </c>
      <c r="H77" s="5" t="str">
        <f>VLOOKUP(CONCATENATE($C77,$D77),Curriculos!$A$2:$J$303,7,FALSE)</f>
        <v>T</v>
      </c>
      <c r="I77" s="5">
        <f>VLOOKUP(CONCATENATE($C77,$D77),Curriculos!$A$2:$J$303,8,FALSE)</f>
        <v>60</v>
      </c>
      <c r="J77" s="5">
        <f>VLOOKUP(CONCATENATE($C77,$D77),Curriculos!$A$2:$J$303,9,FALSE)</f>
        <v>4</v>
      </c>
      <c r="K77" s="68"/>
      <c r="L77" s="68"/>
      <c r="M77" s="68"/>
      <c r="N77" s="5" t="str">
        <f>VLOOKUP(CONCATENATE($C77,$D77),Curriculos!$A$2:$J$303,10,FALSE)</f>
        <v>DCEC</v>
      </c>
      <c r="O77" s="69"/>
      <c r="P77" s="12" t="e">
        <f>VLOOKUP(O77,Lista_Professores!$A$2:$B$203,2,FALSE)</f>
        <v>#N/A</v>
      </c>
      <c r="Q77" s="70"/>
      <c r="R77" s="12" t="str">
        <f t="shared" si="2"/>
        <v xml:space="preserve">8º Semestre - </v>
      </c>
      <c r="S77" s="12"/>
      <c r="T77" s="12"/>
      <c r="U77" s="12"/>
      <c r="V77" s="12"/>
      <c r="W77" s="12"/>
      <c r="X77" s="12"/>
      <c r="Y77" s="12"/>
      <c r="Z77" s="12"/>
    </row>
    <row r="78" spans="1:26" ht="14.25" hidden="1" customHeight="1">
      <c r="A78" s="12" t="str">
        <f t="shared" si="0"/>
        <v xml:space="preserve">10º Semestre - </v>
      </c>
      <c r="B78" s="67" t="str">
        <f t="shared" si="1"/>
        <v>Curr2023NCEC064</v>
      </c>
      <c r="C78" s="12" t="s">
        <v>22</v>
      </c>
      <c r="D78" s="12" t="s">
        <v>111</v>
      </c>
      <c r="E78" s="12" t="str">
        <f>VLOOKUP(CONCATENATE($C78,$D78),Curriculos!$A$2:$J$303,4,FALSE)</f>
        <v>ECONOMIA EMPRESARIAL</v>
      </c>
      <c r="F78" s="5" t="str">
        <f>VLOOKUP(CONCATENATE($C78,$D78),Curriculos!$A$2:$J$303,5,FALSE)</f>
        <v>OP</v>
      </c>
      <c r="G78" s="5">
        <f>VLOOKUP(CONCATENATE($C78,$D78),Curriculos!$A$2:$J$303,6,FALSE)</f>
        <v>10</v>
      </c>
      <c r="H78" s="5" t="str">
        <f>VLOOKUP(CONCATENATE($C78,$D78),Curriculos!$A$2:$J$303,7,FALSE)</f>
        <v>T</v>
      </c>
      <c r="I78" s="5">
        <f>VLOOKUP(CONCATENATE($C78,$D78),Curriculos!$A$2:$J$303,8,FALSE)</f>
        <v>60</v>
      </c>
      <c r="J78" s="5">
        <f>VLOOKUP(CONCATENATE($C78,$D78),Curriculos!$A$2:$J$303,9,FALSE)</f>
        <v>4</v>
      </c>
      <c r="K78" s="68"/>
      <c r="L78" s="68"/>
      <c r="M78" s="68"/>
      <c r="N78" s="5" t="str">
        <f>VLOOKUP(CONCATENATE($C78,$D78),Curriculos!$A$2:$J$303,10,FALSE)</f>
        <v>DCEC</v>
      </c>
      <c r="O78" s="69"/>
      <c r="P78" s="12" t="e">
        <f>VLOOKUP(O78,Lista_Professores!$A$2:$B$203,2,FALSE)</f>
        <v>#N/A</v>
      </c>
      <c r="Q78" s="70"/>
      <c r="R78" s="12" t="str">
        <f t="shared" si="2"/>
        <v xml:space="preserve">10º Semestre - </v>
      </c>
      <c r="S78" s="12"/>
      <c r="T78" s="12"/>
      <c r="U78" s="12"/>
      <c r="V78" s="12"/>
      <c r="W78" s="12"/>
      <c r="X78" s="12"/>
      <c r="Y78" s="12"/>
      <c r="Z78" s="12"/>
    </row>
    <row r="79" spans="1:26" ht="14.25" hidden="1" customHeight="1">
      <c r="A79" s="12" t="str">
        <f t="shared" si="0"/>
        <v xml:space="preserve">6º Semestre - </v>
      </c>
      <c r="B79" s="67" t="str">
        <f t="shared" si="1"/>
        <v>Curr2023MCEC115</v>
      </c>
      <c r="C79" s="5" t="s">
        <v>25</v>
      </c>
      <c r="D79" s="12" t="s">
        <v>85</v>
      </c>
      <c r="E79" s="12" t="s">
        <v>223</v>
      </c>
      <c r="F79" s="5" t="str">
        <f>VLOOKUP(CONCATENATE($C79,$D79),Curriculos!$A$2:$J$303,5,FALSE)</f>
        <v>OP</v>
      </c>
      <c r="G79" s="5">
        <f>VLOOKUP(CONCATENATE($C79,$D79),Curriculos!$A$2:$J$303,6,FALSE)</f>
        <v>6</v>
      </c>
      <c r="H79" s="5" t="str">
        <f>VLOOKUP(CONCATENATE($C79,$D79),Curriculos!$A$2:$J$303,7,FALSE)</f>
        <v>P</v>
      </c>
      <c r="I79" s="5">
        <f>VLOOKUP(CONCATENATE($C79,$D79),Curriculos!$A$2:$J$303,8,FALSE)</f>
        <v>30</v>
      </c>
      <c r="J79" s="5">
        <f>VLOOKUP(CONCATENATE($C79,$D79),Curriculos!$A$2:$J$303,9,FALSE)</f>
        <v>1</v>
      </c>
      <c r="K79" s="68"/>
      <c r="L79" s="68"/>
      <c r="M79" s="68"/>
      <c r="N79" s="5" t="str">
        <f>VLOOKUP(CONCATENATE($C79,$D79),Curriculos!$A$2:$J$303,10,FALSE)</f>
        <v>DCEC</v>
      </c>
      <c r="O79" s="69"/>
      <c r="P79" s="12" t="e">
        <f>VLOOKUP(O79,Lista_Professores!$A$2:$B$203,2,FALSE)</f>
        <v>#N/A</v>
      </c>
      <c r="Q79" s="70">
        <v>1104</v>
      </c>
      <c r="R79" s="12" t="str">
        <f t="shared" si="2"/>
        <v xml:space="preserve">6º Semestre - </v>
      </c>
      <c r="S79" s="12">
        <f>I79/15</f>
        <v>2</v>
      </c>
      <c r="T79" s="12"/>
      <c r="U79" s="12"/>
      <c r="V79" s="12"/>
      <c r="W79" s="12"/>
      <c r="X79" s="12"/>
      <c r="Y79" s="12"/>
      <c r="Z79" s="12"/>
    </row>
    <row r="80" spans="1:26" ht="14.25" customHeight="1">
      <c r="A80" s="12" t="str">
        <f t="shared" si="0"/>
        <v>AN6º Semestre - T01</v>
      </c>
      <c r="B80" s="67" t="str">
        <f t="shared" si="1"/>
        <v>Curr2023NCEC115T01</v>
      </c>
      <c r="C80" s="5" t="s">
        <v>22</v>
      </c>
      <c r="D80" s="12" t="s">
        <v>85</v>
      </c>
      <c r="E80" s="12" t="s">
        <v>223</v>
      </c>
      <c r="F80" s="5" t="str">
        <f>VLOOKUP(CONCATENATE($C80,$D80),Curriculos!$A$2:$J$303,5,FALSE)</f>
        <v>OP</v>
      </c>
      <c r="G80" s="5">
        <f>VLOOKUP(CONCATENATE($C80,$D80),Curriculos!$A$2:$J$303,6,FALSE)</f>
        <v>6</v>
      </c>
      <c r="H80" s="5" t="str">
        <f>VLOOKUP(CONCATENATE($C80,$D80),Curriculos!$A$2:$J$303,7,FALSE)</f>
        <v>P</v>
      </c>
      <c r="I80" s="5">
        <f>VLOOKUP(CONCATENATE($C80,$D80),Curriculos!$A$2:$J$303,8,FALSE)</f>
        <v>30</v>
      </c>
      <c r="J80" s="5">
        <f>VLOOKUP(CONCATENATE($C80,$D80),Curriculos!$A$2:$J$303,9,FALSE)</f>
        <v>1</v>
      </c>
      <c r="K80" s="68" t="s">
        <v>24</v>
      </c>
      <c r="L80" s="68"/>
      <c r="M80" s="68" t="s">
        <v>191</v>
      </c>
      <c r="N80" s="5" t="str">
        <f>VLOOKUP(CONCATENATE($C80,$D80),Curriculos!$A$2:$J$303,10,FALSE)</f>
        <v>DCEC</v>
      </c>
      <c r="O80" s="69" t="s">
        <v>340</v>
      </c>
      <c r="P80" s="12" t="str">
        <f>VLOOKUP(O80,Lista_Professores!$A$2:$B$203,2,FALSE)</f>
        <v>Pedro Lopes Marinho</v>
      </c>
      <c r="Q80" s="70"/>
      <c r="R80" s="12" t="str">
        <f t="shared" si="2"/>
        <v>6º Semestre - T01</v>
      </c>
      <c r="S80" s="12"/>
      <c r="T80" s="12"/>
      <c r="U80" s="12"/>
      <c r="V80" s="12"/>
      <c r="W80" s="12"/>
      <c r="X80" s="12"/>
      <c r="Y80" s="12"/>
      <c r="Z80" s="12"/>
    </row>
    <row r="81" spans="1:26" ht="14.25" hidden="1" customHeight="1">
      <c r="A81" s="12" t="str">
        <f t="shared" si="0"/>
        <v xml:space="preserve">6º Semestre - </v>
      </c>
      <c r="B81" s="67" t="str">
        <f t="shared" si="1"/>
        <v>Curr2023MCEC116</v>
      </c>
      <c r="C81" s="5" t="s">
        <v>25</v>
      </c>
      <c r="D81" s="12" t="s">
        <v>35</v>
      </c>
      <c r="E81" s="12" t="s">
        <v>226</v>
      </c>
      <c r="F81" s="5" t="str">
        <f>VLOOKUP(CONCATENATE($C81,$D81),Curriculos!$A$2:$J$303,5,FALSE)</f>
        <v>OP</v>
      </c>
      <c r="G81" s="5">
        <f>VLOOKUP(CONCATENATE($C81,$D81),Curriculos!$A$2:$J$303,6,FALSE)</f>
        <v>6</v>
      </c>
      <c r="H81" s="5" t="str">
        <f>VLOOKUP(CONCATENATE($C81,$D81),Curriculos!$A$2:$J$303,7,FALSE)</f>
        <v>P</v>
      </c>
      <c r="I81" s="5">
        <f>VLOOKUP(CONCATENATE($C81,$D81),Curriculos!$A$2:$J$303,8,FALSE)</f>
        <v>30</v>
      </c>
      <c r="J81" s="5">
        <f>VLOOKUP(CONCATENATE($C81,$D81),Curriculos!$A$2:$J$303,9,FALSE)</f>
        <v>1</v>
      </c>
      <c r="K81" s="68"/>
      <c r="L81" s="68"/>
      <c r="M81" s="68"/>
      <c r="N81" s="5" t="str">
        <f>VLOOKUP(CONCATENATE($C81,$D81),Curriculos!$A$2:$J$303,10,FALSE)</f>
        <v>DCEC</v>
      </c>
      <c r="O81" s="69"/>
      <c r="P81" s="12" t="e">
        <f>VLOOKUP(O81,Lista_Professores!$A$2:$B$203,2,FALSE)</f>
        <v>#N/A</v>
      </c>
      <c r="Q81" s="70">
        <v>1104</v>
      </c>
      <c r="R81" s="12" t="str">
        <f t="shared" si="2"/>
        <v xml:space="preserve">6º Semestre - </v>
      </c>
      <c r="S81" s="12">
        <f>I81/15</f>
        <v>2</v>
      </c>
      <c r="T81" s="12"/>
      <c r="U81" s="12"/>
      <c r="V81" s="12"/>
      <c r="W81" s="12"/>
      <c r="X81" s="12"/>
      <c r="Y81" s="12"/>
      <c r="Z81" s="12"/>
    </row>
    <row r="82" spans="1:26" ht="14.25" customHeight="1">
      <c r="A82" s="12" t="str">
        <f t="shared" si="0"/>
        <v>BN6º Semestre - T01</v>
      </c>
      <c r="B82" s="67" t="str">
        <f t="shared" si="1"/>
        <v>Curr2023NCEC116T01</v>
      </c>
      <c r="C82" s="5" t="s">
        <v>22</v>
      </c>
      <c r="D82" s="12" t="s">
        <v>35</v>
      </c>
      <c r="E82" s="12" t="s">
        <v>226</v>
      </c>
      <c r="F82" s="5" t="str">
        <f>VLOOKUP(CONCATENATE($C82,$D82),Curriculos!$A$2:$J$303,5,FALSE)</f>
        <v>OP</v>
      </c>
      <c r="G82" s="5">
        <f>VLOOKUP(CONCATENATE($C82,$D82),Curriculos!$A$2:$J$303,6,FALSE)</f>
        <v>6</v>
      </c>
      <c r="H82" s="5" t="str">
        <f>VLOOKUP(CONCATENATE($C82,$D82),Curriculos!$A$2:$J$303,7,FALSE)</f>
        <v>P</v>
      </c>
      <c r="I82" s="5">
        <f>VLOOKUP(CONCATENATE($C82,$D82),Curriculos!$A$2:$J$303,8,FALSE)</f>
        <v>30</v>
      </c>
      <c r="J82" s="5">
        <f>VLOOKUP(CONCATENATE($C82,$D82),Curriculos!$A$2:$J$303,9,FALSE)</f>
        <v>1</v>
      </c>
      <c r="K82" s="68" t="s">
        <v>24</v>
      </c>
      <c r="L82" s="69" t="s">
        <v>370</v>
      </c>
      <c r="M82" s="68" t="s">
        <v>188</v>
      </c>
      <c r="N82" s="5" t="str">
        <f>VLOOKUP(CONCATENATE($C82,$D82),Curriculos!$A$2:$J$303,10,FALSE)</f>
        <v>DCEC</v>
      </c>
      <c r="O82" s="69" t="s">
        <v>368</v>
      </c>
      <c r="P82" s="12" t="str">
        <f>VLOOKUP(O82,Lista_Professores!$A$2:$B$203,2,FALSE)</f>
        <v>Ana Elísia de F. Merelles</v>
      </c>
      <c r="Q82" s="70"/>
      <c r="R82" s="12" t="str">
        <f t="shared" si="2"/>
        <v>6º Semestre - T01</v>
      </c>
      <c r="S82" s="12"/>
      <c r="T82" s="12"/>
      <c r="U82" s="12"/>
      <c r="V82" s="12"/>
      <c r="W82" s="12"/>
      <c r="X82" s="12"/>
      <c r="Y82" s="12"/>
      <c r="Z82" s="12"/>
    </row>
    <row r="83" spans="1:26" ht="14.25" hidden="1" customHeight="1">
      <c r="A83" s="12" t="str">
        <f t="shared" si="0"/>
        <v xml:space="preserve">6º Semestre - </v>
      </c>
      <c r="B83" s="67" t="str">
        <f t="shared" si="1"/>
        <v>Curr2023MCEC117</v>
      </c>
      <c r="C83" s="5" t="s">
        <v>25</v>
      </c>
      <c r="D83" s="12" t="s">
        <v>78</v>
      </c>
      <c r="E83" s="12" t="s">
        <v>228</v>
      </c>
      <c r="F83" s="5" t="str">
        <f>VLOOKUP(CONCATENATE($C83,$D83),Curriculos!$A$2:$J$303,5,FALSE)</f>
        <v>OP</v>
      </c>
      <c r="G83" s="5">
        <f>VLOOKUP(CONCATENATE($C83,$D83),Curriculos!$A$2:$J$303,6,FALSE)</f>
        <v>6</v>
      </c>
      <c r="H83" s="5" t="str">
        <f>VLOOKUP(CONCATENATE($C83,$D83),Curriculos!$A$2:$J$303,7,FALSE)</f>
        <v>P</v>
      </c>
      <c r="I83" s="5">
        <f>VLOOKUP(CONCATENATE($C83,$D83),Curriculos!$A$2:$J$303,8,FALSE)</f>
        <v>30</v>
      </c>
      <c r="J83" s="5">
        <f>VLOOKUP(CONCATENATE($C83,$D83),Curriculos!$A$2:$J$303,9,FALSE)</f>
        <v>1</v>
      </c>
      <c r="K83" s="68"/>
      <c r="L83" s="68"/>
      <c r="M83" s="68"/>
      <c r="N83" s="5" t="str">
        <f>VLOOKUP(CONCATENATE($C83,$D83),Curriculos!$A$2:$J$303,10,FALSE)</f>
        <v>DCEC</v>
      </c>
      <c r="O83" s="69"/>
      <c r="P83" s="12" t="e">
        <f>VLOOKUP(O83,Lista_Professores!$A$2:$B$203,2,FALSE)</f>
        <v>#N/A</v>
      </c>
      <c r="Q83" s="70">
        <v>1104</v>
      </c>
      <c r="R83" s="12" t="str">
        <f t="shared" si="2"/>
        <v xml:space="preserve">6º Semestre - </v>
      </c>
      <c r="S83" s="12">
        <f>I83/15</f>
        <v>2</v>
      </c>
      <c r="T83" s="12"/>
      <c r="U83" s="12"/>
      <c r="V83" s="12"/>
      <c r="W83" s="12"/>
      <c r="X83" s="12"/>
      <c r="Y83" s="12"/>
      <c r="Z83" s="12"/>
    </row>
    <row r="84" spans="1:26" ht="14.25" customHeight="1">
      <c r="A84" s="12" t="str">
        <f t="shared" si="0"/>
        <v>EN6º Semestre - T01</v>
      </c>
      <c r="B84" s="67" t="str">
        <f t="shared" si="1"/>
        <v>Curr2023NCEC117T01</v>
      </c>
      <c r="C84" s="5" t="s">
        <v>22</v>
      </c>
      <c r="D84" s="12" t="s">
        <v>78</v>
      </c>
      <c r="E84" s="12" t="s">
        <v>228</v>
      </c>
      <c r="F84" s="5" t="str">
        <f>VLOOKUP(CONCATENATE($C84,$D84),Curriculos!$A$2:$J$303,5,FALSE)</f>
        <v>OP</v>
      </c>
      <c r="G84" s="5">
        <f>VLOOKUP(CONCATENATE($C84,$D84),Curriculos!$A$2:$J$303,6,FALSE)</f>
        <v>6</v>
      </c>
      <c r="H84" s="5" t="str">
        <f>VLOOKUP(CONCATENATE($C84,$D84),Curriculos!$A$2:$J$303,7,FALSE)</f>
        <v>P</v>
      </c>
      <c r="I84" s="5">
        <f>VLOOKUP(CONCATENATE($C84,$D84),Curriculos!$A$2:$J$303,8,FALSE)</f>
        <v>30</v>
      </c>
      <c r="J84" s="5">
        <f>VLOOKUP(CONCATENATE($C84,$D84),Curriculos!$A$2:$J$303,9,FALSE)</f>
        <v>1</v>
      </c>
      <c r="K84" s="68" t="s">
        <v>24</v>
      </c>
      <c r="L84" s="69" t="s">
        <v>370</v>
      </c>
      <c r="M84" s="68" t="s">
        <v>178</v>
      </c>
      <c r="N84" s="5" t="str">
        <f>VLOOKUP(CONCATENATE($C84,$D84),Curriculos!$A$2:$J$303,10,FALSE)</f>
        <v>DCEC</v>
      </c>
      <c r="O84" s="69" t="s">
        <v>371</v>
      </c>
      <c r="P84" s="12" t="str">
        <f>VLOOKUP(O84,Lista_Professores!$A$2:$B$203,2,FALSE)</f>
        <v>Naisy Silva Soares</v>
      </c>
      <c r="Q84" s="70"/>
      <c r="R84" s="12" t="str">
        <f t="shared" si="2"/>
        <v>6º Semestre - T01</v>
      </c>
      <c r="S84" s="12"/>
      <c r="T84" s="12"/>
      <c r="U84" s="12"/>
      <c r="V84" s="12"/>
      <c r="W84" s="12"/>
      <c r="X84" s="12"/>
      <c r="Y84" s="12"/>
      <c r="Z84" s="12"/>
    </row>
    <row r="85" spans="1:26" ht="14.25" hidden="1" customHeight="1">
      <c r="A85" s="12" t="str">
        <f t="shared" si="0"/>
        <v xml:space="preserve">5º Semestre - </v>
      </c>
      <c r="B85" s="67" t="str">
        <f t="shared" si="1"/>
        <v>Curr2018CEC043</v>
      </c>
      <c r="C85" s="12" t="s">
        <v>31</v>
      </c>
      <c r="D85" s="12" t="s">
        <v>59</v>
      </c>
      <c r="E85" s="12" t="str">
        <f>VLOOKUP(CONCATENATE($C85,$D85),Curriculos!$A$2:$J$303,4,FALSE)</f>
        <v>ECONOMIA INDUSTRIAL</v>
      </c>
      <c r="F85" s="5" t="str">
        <f>VLOOKUP(CONCATENATE($C85,$D85),Curriculos!$A$2:$J$303,5,FALSE)</f>
        <v>OB</v>
      </c>
      <c r="G85" s="5">
        <f>VLOOKUP(CONCATENATE($C85,$D85),Curriculos!$A$2:$J$303,6,FALSE)</f>
        <v>5</v>
      </c>
      <c r="H85" s="5" t="str">
        <f>VLOOKUP(CONCATENATE($C85,$D85),Curriculos!$A$2:$J$303,7,FALSE)</f>
        <v>T</v>
      </c>
      <c r="I85" s="5">
        <f>VLOOKUP(CONCATENATE($C85,$D85),Curriculos!$A$2:$J$303,8,FALSE)</f>
        <v>60</v>
      </c>
      <c r="J85" s="5">
        <f>VLOOKUP(CONCATENATE($C85,$D85),Curriculos!$A$2:$J$303,9,FALSE)</f>
        <v>4</v>
      </c>
      <c r="K85" s="68"/>
      <c r="L85" s="68"/>
      <c r="M85" s="68"/>
      <c r="N85" s="5" t="str">
        <f>VLOOKUP(CONCATENATE($C85,$D85),Curriculos!$A$2:$J$303,10,FALSE)</f>
        <v>DCEC</v>
      </c>
      <c r="O85" s="69"/>
      <c r="P85" s="12" t="e">
        <f>VLOOKUP(O85,Lista_Professores!$A$2:$B$203,2,FALSE)</f>
        <v>#N/A</v>
      </c>
      <c r="Q85" s="70">
        <v>1104</v>
      </c>
      <c r="R85" s="12" t="str">
        <f t="shared" si="2"/>
        <v xml:space="preserve">5º Semestre - </v>
      </c>
      <c r="S85" s="12">
        <f>I85/15</f>
        <v>4</v>
      </c>
      <c r="T85" s="12"/>
      <c r="U85" s="12"/>
      <c r="V85" s="12"/>
      <c r="W85" s="12"/>
      <c r="X85" s="12"/>
      <c r="Y85" s="12"/>
      <c r="Z85" s="12"/>
    </row>
    <row r="86" spans="1:26" ht="14.25" hidden="1" customHeight="1">
      <c r="A86" s="12" t="str">
        <f t="shared" si="0"/>
        <v xml:space="preserve">5º Semestre - </v>
      </c>
      <c r="B86" s="67" t="str">
        <f t="shared" si="1"/>
        <v>Curr2023NCEC043</v>
      </c>
      <c r="C86" s="12" t="s">
        <v>22</v>
      </c>
      <c r="D86" s="12" t="s">
        <v>59</v>
      </c>
      <c r="E86" s="12" t="str">
        <f>VLOOKUP(CONCATENATE($C86,$D86),Curriculos!$A$2:$J$303,4,FALSE)</f>
        <v>ECONOMIA INDUSTRIAL</v>
      </c>
      <c r="F86" s="5" t="str">
        <f>VLOOKUP(CONCATENATE($C86,$D86),Curriculos!$A$2:$J$303,5,FALSE)</f>
        <v>OB</v>
      </c>
      <c r="G86" s="5">
        <f>VLOOKUP(CONCATENATE($C86,$D86),Curriculos!$A$2:$J$303,6,FALSE)</f>
        <v>5</v>
      </c>
      <c r="H86" s="5" t="str">
        <f>VLOOKUP(CONCATENATE($C86,$D86),Curriculos!$A$2:$J$303,7,FALSE)</f>
        <v>T</v>
      </c>
      <c r="I86" s="5">
        <f>VLOOKUP(CONCATENATE($C86,$D86),Curriculos!$A$2:$J$303,8,FALSE)</f>
        <v>60</v>
      </c>
      <c r="J86" s="5">
        <f>VLOOKUP(CONCATENATE($C86,$D86),Curriculos!$A$2:$J$303,9,FALSE)</f>
        <v>4</v>
      </c>
      <c r="K86" s="68"/>
      <c r="L86" s="68"/>
      <c r="M86" s="68"/>
      <c r="N86" s="5" t="str">
        <f>VLOOKUP(CONCATENATE($C86,$D86),Curriculos!$A$2:$J$303,10,FALSE)</f>
        <v>DCEC</v>
      </c>
      <c r="O86" s="69"/>
      <c r="P86" s="12" t="e">
        <f>VLOOKUP(O86,Lista_Professores!$A$2:$B$203,2,FALSE)</f>
        <v>#N/A</v>
      </c>
      <c r="Q86" s="70"/>
      <c r="R86" s="12" t="str">
        <f t="shared" si="2"/>
        <v xml:space="preserve">5º Semestre - </v>
      </c>
      <c r="S86" s="12"/>
      <c r="T86" s="12"/>
      <c r="U86" s="12"/>
      <c r="V86" s="12"/>
      <c r="W86" s="12"/>
      <c r="X86" s="12"/>
      <c r="Y86" s="12"/>
      <c r="Z86" s="12"/>
    </row>
    <row r="87" spans="1:26" ht="14.25" customHeight="1">
      <c r="A87" s="12" t="str">
        <f t="shared" si="0"/>
        <v>BM5º Semestre - T02</v>
      </c>
      <c r="B87" s="67" t="str">
        <f t="shared" si="1"/>
        <v>Curr2023MCEC043T02</v>
      </c>
      <c r="C87" s="12" t="s">
        <v>25</v>
      </c>
      <c r="D87" s="12" t="s">
        <v>59</v>
      </c>
      <c r="E87" s="12" t="str">
        <f>VLOOKUP(CONCATENATE($C87,$D87),Curriculos!$A$2:$J$303,4,FALSE)</f>
        <v>ECONOMIA INDUSTRIAL</v>
      </c>
      <c r="F87" s="5" t="str">
        <f>VLOOKUP(CONCATENATE($C87,$D87),Curriculos!$A$2:$J$303,5,FALSE)</f>
        <v>OB</v>
      </c>
      <c r="G87" s="5">
        <f>VLOOKUP(CONCATENATE($C87,$D87),Curriculos!$A$2:$J$303,6,FALSE)</f>
        <v>5</v>
      </c>
      <c r="H87" s="5" t="str">
        <f>VLOOKUP(CONCATENATE($C87,$D87),Curriculos!$A$2:$J$303,7,FALSE)</f>
        <v>T</v>
      </c>
      <c r="I87" s="5">
        <f>VLOOKUP(CONCATENATE($C87,$D87),Curriculos!$A$2:$J$303,8,FALSE)</f>
        <v>60</v>
      </c>
      <c r="J87" s="5">
        <f>VLOOKUP(CONCATENATE($C87,$D87),Curriculos!$A$2:$J$303,9,FALSE)</f>
        <v>4</v>
      </c>
      <c r="K87" s="68" t="s">
        <v>29</v>
      </c>
      <c r="L87" s="69" t="s">
        <v>352</v>
      </c>
      <c r="M87" s="68" t="s">
        <v>203</v>
      </c>
      <c r="N87" s="5" t="str">
        <f>VLOOKUP(CONCATENATE($C87,$D87),Curriculos!$A$2:$J$303,10,FALSE)</f>
        <v>DCEC</v>
      </c>
      <c r="O87" s="69" t="s">
        <v>353</v>
      </c>
      <c r="P87" s="12" t="str">
        <f>VLOOKUP(O87,Lista_Professores!$A$2:$B$203,2,FALSE)</f>
        <v>Elson Cedro Mira</v>
      </c>
      <c r="Q87" s="70"/>
      <c r="R87" s="12" t="str">
        <f t="shared" si="2"/>
        <v>5º Semestre - T02</v>
      </c>
      <c r="S87" s="12"/>
      <c r="T87" s="12"/>
      <c r="U87" s="12"/>
      <c r="V87" s="12"/>
      <c r="W87" s="12"/>
      <c r="X87" s="12"/>
      <c r="Y87" s="12"/>
      <c r="Z87" s="12"/>
    </row>
    <row r="88" spans="1:26" ht="14.25" hidden="1" customHeight="1">
      <c r="A88" s="12" t="str">
        <f t="shared" si="0"/>
        <v xml:space="preserve">8º Semestre - </v>
      </c>
      <c r="B88" s="67" t="str">
        <f t="shared" si="1"/>
        <v>Curr2018CEC065</v>
      </c>
      <c r="C88" s="5" t="s">
        <v>31</v>
      </c>
      <c r="D88" s="12" t="s">
        <v>60</v>
      </c>
      <c r="E88" s="12" t="str">
        <f>VLOOKUP(CONCATENATE($C88,$D88),Curriculos!$A$2:$J$303,4,FALSE)</f>
        <v>ECONOMIA INSTITUCIONAL</v>
      </c>
      <c r="F88" s="5" t="str">
        <f>VLOOKUP(CONCATENATE($C88,$D88),Curriculos!$A$2:$J$303,5,FALSE)</f>
        <v>OP</v>
      </c>
      <c r="G88" s="5">
        <f>VLOOKUP(CONCATENATE($C88,$D88),Curriculos!$A$2:$J$303,6,FALSE)</f>
        <v>8</v>
      </c>
      <c r="H88" s="5" t="str">
        <f>VLOOKUP(CONCATENATE($C88,$D88),Curriculos!$A$2:$J$303,7,FALSE)</f>
        <v>TP</v>
      </c>
      <c r="I88" s="5">
        <f>VLOOKUP(CONCATENATE($C88,$D88),Curriculos!$A$2:$J$303,8,FALSE)</f>
        <v>60</v>
      </c>
      <c r="J88" s="5">
        <f>VLOOKUP(CONCATENATE($C88,$D88),Curriculos!$A$2:$J$303,9,FALSE)</f>
        <v>4</v>
      </c>
      <c r="K88" s="68"/>
      <c r="L88" s="68"/>
      <c r="M88" s="68"/>
      <c r="N88" s="5" t="str">
        <f>VLOOKUP(CONCATENATE($C88,$D88),Curriculos!$A$2:$J$303,10,FALSE)</f>
        <v>DCEC</v>
      </c>
      <c r="O88" s="69"/>
      <c r="P88" s="12" t="e">
        <f>VLOOKUP(O88,Lista_Professores!$A$2:$B$203,2,FALSE)</f>
        <v>#N/A</v>
      </c>
      <c r="Q88" s="70">
        <v>1106</v>
      </c>
      <c r="R88" s="12" t="str">
        <f t="shared" si="2"/>
        <v xml:space="preserve">8º Semestre - </v>
      </c>
      <c r="S88" s="12">
        <f>I88/15</f>
        <v>4</v>
      </c>
      <c r="T88" s="12"/>
      <c r="U88" s="12"/>
      <c r="V88" s="12"/>
      <c r="W88" s="12"/>
      <c r="X88" s="12"/>
      <c r="Y88" s="12"/>
      <c r="Z88" s="12"/>
    </row>
    <row r="89" spans="1:26" ht="14.25" hidden="1" customHeight="1">
      <c r="A89" s="12" t="str">
        <f t="shared" si="0"/>
        <v xml:space="preserve">10º Semestre - </v>
      </c>
      <c r="B89" s="67" t="str">
        <f t="shared" si="1"/>
        <v>Curr2023NCEC065</v>
      </c>
      <c r="C89" s="12" t="s">
        <v>22</v>
      </c>
      <c r="D89" s="12" t="s">
        <v>60</v>
      </c>
      <c r="E89" s="12" t="str">
        <f>VLOOKUP(CONCATENATE($C89,$D89),Curriculos!$A$2:$J$303,4,FALSE)</f>
        <v>ECONOMIA INSTITUCIONAL</v>
      </c>
      <c r="F89" s="5" t="str">
        <f>VLOOKUP(CONCATENATE($C89,$D89),Curriculos!$A$2:$J$303,5,FALSE)</f>
        <v>OP</v>
      </c>
      <c r="G89" s="5">
        <f>VLOOKUP(CONCATENATE($C89,$D89),Curriculos!$A$2:$J$303,6,FALSE)</f>
        <v>10</v>
      </c>
      <c r="H89" s="5" t="str">
        <f>VLOOKUP(CONCATENATE($C89,$D89),Curriculos!$A$2:$J$303,7,FALSE)</f>
        <v>T</v>
      </c>
      <c r="I89" s="5">
        <f>VLOOKUP(CONCATENATE($C89,$D89),Curriculos!$A$2:$J$303,8,FALSE)</f>
        <v>60</v>
      </c>
      <c r="J89" s="5">
        <f>VLOOKUP(CONCATENATE($C89,$D89),Curriculos!$A$2:$J$303,9,FALSE)</f>
        <v>4</v>
      </c>
      <c r="K89" s="68"/>
      <c r="L89" s="68"/>
      <c r="M89" s="68"/>
      <c r="N89" s="5" t="str">
        <f>VLOOKUP(CONCATENATE($C89,$D89),Curriculos!$A$2:$J$303,10,FALSE)</f>
        <v>DCEC</v>
      </c>
      <c r="O89" s="69"/>
      <c r="P89" s="12" t="e">
        <f>VLOOKUP(O89,Lista_Professores!$A$2:$B$203,2,FALSE)</f>
        <v>#N/A</v>
      </c>
      <c r="Q89" s="70"/>
      <c r="R89" s="12" t="str">
        <f t="shared" si="2"/>
        <v xml:space="preserve">10º Semestre - </v>
      </c>
      <c r="S89" s="12"/>
      <c r="T89" s="12"/>
      <c r="U89" s="12"/>
      <c r="V89" s="12"/>
      <c r="W89" s="12"/>
      <c r="X89" s="12"/>
      <c r="Y89" s="12"/>
      <c r="Z89" s="12"/>
    </row>
    <row r="90" spans="1:26" ht="14.25" customHeight="1">
      <c r="A90" s="12" t="str">
        <f t="shared" si="0"/>
        <v>CM9º Semestre - T02</v>
      </c>
      <c r="B90" s="67" t="str">
        <f t="shared" si="1"/>
        <v>Curr2023MCEC065T02</v>
      </c>
      <c r="C90" s="12" t="s">
        <v>25</v>
      </c>
      <c r="D90" s="12" t="s">
        <v>60</v>
      </c>
      <c r="E90" s="12" t="str">
        <f>VLOOKUP(CONCATENATE($C90,$D90),Curriculos!$A$2:$J$303,4,FALSE)</f>
        <v>ECONOMIA INSTITUCIONAL</v>
      </c>
      <c r="F90" s="5" t="str">
        <f>VLOOKUP(CONCATENATE($C90,$D90),Curriculos!$A$2:$J$303,5,FALSE)</f>
        <v>OP</v>
      </c>
      <c r="G90" s="73">
        <v>9</v>
      </c>
      <c r="H90" s="5" t="str">
        <f>VLOOKUP(CONCATENATE($C90,$D90),Curriculos!$A$2:$J$303,7,FALSE)</f>
        <v>T</v>
      </c>
      <c r="I90" s="5">
        <f>VLOOKUP(CONCATENATE($C90,$D90),Curriculos!$A$2:$J$303,8,FALSE)</f>
        <v>60</v>
      </c>
      <c r="J90" s="5">
        <f>VLOOKUP(CONCATENATE($C90,$D90),Curriculos!$A$2:$J$303,9,FALSE)</f>
        <v>4</v>
      </c>
      <c r="K90" s="68" t="s">
        <v>29</v>
      </c>
      <c r="L90" s="68"/>
      <c r="M90" s="68" t="s">
        <v>175</v>
      </c>
      <c r="N90" s="5" t="str">
        <f>VLOOKUP(CONCATENATE($C90,$D90),Curriculos!$A$2:$J$303,10,FALSE)</f>
        <v>DCEC</v>
      </c>
      <c r="O90" s="69" t="s">
        <v>353</v>
      </c>
      <c r="P90" s="12" t="str">
        <f>VLOOKUP(O90,Lista_Professores!$A$2:$B$203,2,FALSE)</f>
        <v>Elson Cedro Mira</v>
      </c>
      <c r="Q90" s="70"/>
      <c r="R90" s="12" t="str">
        <f t="shared" si="2"/>
        <v>9º Semestre - T02</v>
      </c>
      <c r="S90" s="12"/>
      <c r="T90" s="12"/>
      <c r="U90" s="12"/>
      <c r="V90" s="12"/>
      <c r="W90" s="12"/>
      <c r="X90" s="12"/>
      <c r="Y90" s="12"/>
      <c r="Z90" s="12"/>
    </row>
    <row r="91" spans="1:26" ht="14.25" hidden="1" customHeight="1">
      <c r="A91" s="12" t="str">
        <f t="shared" si="0"/>
        <v xml:space="preserve">6º Semestre - </v>
      </c>
      <c r="B91" s="67" t="str">
        <f t="shared" si="1"/>
        <v>Curr2023MCEC089</v>
      </c>
      <c r="C91" s="12" t="s">
        <v>25</v>
      </c>
      <c r="D91" s="12" t="s">
        <v>79</v>
      </c>
      <c r="E91" s="12" t="str">
        <f>VLOOKUP(CONCATENATE($C91,$D91),Curriculos!$A$2:$J$303,4,FALSE)</f>
        <v>ECONOMIA INTERNACIONAL I</v>
      </c>
      <c r="F91" s="5" t="str">
        <f>VLOOKUP(CONCATENATE($C91,$D91),Curriculos!$A$2:$J$303,5,FALSE)</f>
        <v>OB</v>
      </c>
      <c r="G91" s="5">
        <f>VLOOKUP(CONCATENATE($C91,$D91),Curriculos!$A$2:$J$303,6,FALSE)</f>
        <v>6</v>
      </c>
      <c r="H91" s="5" t="str">
        <f>VLOOKUP(CONCATENATE($C91,$D91),Curriculos!$A$2:$J$303,7,FALSE)</f>
        <v>T</v>
      </c>
      <c r="I91" s="5">
        <f>VLOOKUP(CONCATENATE($C91,$D91),Curriculos!$A$2:$J$303,8,FALSE)</f>
        <v>60</v>
      </c>
      <c r="J91" s="5">
        <f>VLOOKUP(CONCATENATE($C91,$D91),Curriculos!$A$2:$J$303,9,FALSE)</f>
        <v>4</v>
      </c>
      <c r="K91" s="68"/>
      <c r="L91" s="68"/>
      <c r="M91" s="68"/>
      <c r="N91" s="5" t="str">
        <f>VLOOKUP(CONCATENATE($C91,$D91),Curriculos!$A$2:$J$303,10,FALSE)</f>
        <v>DCEC</v>
      </c>
      <c r="O91" s="69"/>
      <c r="P91" s="12" t="e">
        <f>VLOOKUP(O91,Lista_Professores!$A$2:$B$203,2,FALSE)</f>
        <v>#N/A</v>
      </c>
      <c r="Q91" s="70">
        <v>1104</v>
      </c>
      <c r="R91" s="12" t="str">
        <f t="shared" si="2"/>
        <v xml:space="preserve">6º Semestre - </v>
      </c>
      <c r="S91" s="12">
        <f t="shared" ref="S91:S92" si="6">I91/15</f>
        <v>4</v>
      </c>
      <c r="T91" s="12"/>
      <c r="U91" s="12"/>
      <c r="V91" s="12"/>
      <c r="W91" s="12"/>
      <c r="X91" s="12"/>
      <c r="Y91" s="12"/>
      <c r="Z91" s="12"/>
    </row>
    <row r="92" spans="1:26" ht="14.25" customHeight="1">
      <c r="A92" s="12" t="str">
        <f t="shared" si="0"/>
        <v>EN6º Semestre - T01</v>
      </c>
      <c r="B92" s="67" t="str">
        <f t="shared" si="1"/>
        <v>Curr2023NCEC089T01</v>
      </c>
      <c r="C92" s="12" t="s">
        <v>22</v>
      </c>
      <c r="D92" s="12" t="s">
        <v>79</v>
      </c>
      <c r="E92" s="12" t="str">
        <f>VLOOKUP(CONCATENATE($C92,$D92),Curriculos!$A$2:$J$303,4,FALSE)</f>
        <v>ECONOMIA INTERNACIONAL I</v>
      </c>
      <c r="F92" s="5" t="str">
        <f>VLOOKUP(CONCATENATE($C92,$D92),Curriculos!$A$2:$J$303,5,FALSE)</f>
        <v>OB</v>
      </c>
      <c r="G92" s="5">
        <f>VLOOKUP(CONCATENATE($C92,$D92),Curriculos!$A$2:$J$303,6,FALSE)</f>
        <v>6</v>
      </c>
      <c r="H92" s="5" t="str">
        <f>VLOOKUP(CONCATENATE($C92,$D92),Curriculos!$A$2:$J$303,7,FALSE)</f>
        <v>T</v>
      </c>
      <c r="I92" s="5">
        <f>VLOOKUP(CONCATENATE($C92,$D92),Curriculos!$A$2:$J$303,8,FALSE)</f>
        <v>60</v>
      </c>
      <c r="J92" s="5">
        <f>VLOOKUP(CONCATENATE($C92,$D92),Curriculos!$A$2:$J$303,9,FALSE)</f>
        <v>4</v>
      </c>
      <c r="K92" s="68" t="s">
        <v>24</v>
      </c>
      <c r="L92" s="69" t="s">
        <v>370</v>
      </c>
      <c r="M92" s="68" t="s">
        <v>178</v>
      </c>
      <c r="N92" s="5" t="str">
        <f>VLOOKUP(CONCATENATE($C92,$D92),Curriculos!$A$2:$J$303,10,FALSE)</f>
        <v>DCEC</v>
      </c>
      <c r="O92" s="69" t="s">
        <v>371</v>
      </c>
      <c r="P92" s="12" t="str">
        <f>VLOOKUP(O92,Lista_Professores!$A$2:$B$203,2,FALSE)</f>
        <v>Naisy Silva Soares</v>
      </c>
      <c r="Q92" s="70"/>
      <c r="R92" s="12" t="str">
        <f t="shared" si="2"/>
        <v>6º Semestre - T01</v>
      </c>
      <c r="S92" s="12">
        <f t="shared" si="6"/>
        <v>4</v>
      </c>
      <c r="T92" s="12"/>
      <c r="U92" s="12"/>
      <c r="V92" s="12"/>
      <c r="W92" s="12"/>
      <c r="X92" s="12"/>
      <c r="Y92" s="12"/>
      <c r="Z92" s="12"/>
    </row>
    <row r="93" spans="1:26" ht="14.25" hidden="1" customHeight="1">
      <c r="A93" s="12" t="str">
        <f t="shared" si="0"/>
        <v>EN6º Semestre - T01</v>
      </c>
      <c r="B93" s="67" t="str">
        <f t="shared" si="1"/>
        <v>Curr2018CEC046T01</v>
      </c>
      <c r="C93" s="12" t="s">
        <v>31</v>
      </c>
      <c r="D93" s="12" t="s">
        <v>63</v>
      </c>
      <c r="E93" s="12" t="str">
        <f>VLOOKUP(CONCATENATE($C93,$D93),Curriculos!$A$2:$J$303,4,FALSE)</f>
        <v>ECONOMIA INTERNACIONAL I</v>
      </c>
      <c r="F93" s="5" t="str">
        <f>VLOOKUP(CONCATENATE($C93,$D93),Curriculos!$A$2:$J$303,5,FALSE)</f>
        <v>OB</v>
      </c>
      <c r="G93" s="5">
        <f>VLOOKUP(CONCATENATE($C93,$D93),Curriculos!$A$2:$J$303,6,FALSE)</f>
        <v>6</v>
      </c>
      <c r="H93" s="5" t="str">
        <f>VLOOKUP(CONCATENATE($C93,$D93),Curriculos!$A$2:$J$303,7,FALSE)</f>
        <v>T</v>
      </c>
      <c r="I93" s="5">
        <f>VLOOKUP(CONCATENATE($C93,$D93),Curriculos!$A$2:$J$303,8,FALSE)</f>
        <v>90</v>
      </c>
      <c r="J93" s="5">
        <f>VLOOKUP(CONCATENATE($C93,$D93),Curriculos!$A$2:$J$303,9,FALSE)</f>
        <v>5</v>
      </c>
      <c r="K93" s="68" t="s">
        <v>24</v>
      </c>
      <c r="L93" s="68" t="s">
        <v>354</v>
      </c>
      <c r="M93" s="68" t="s">
        <v>178</v>
      </c>
      <c r="N93" s="5" t="str">
        <f>VLOOKUP(CONCATENATE($C93,$D93),Curriculos!$A$2:$J$303,10,FALSE)</f>
        <v>DCEC</v>
      </c>
      <c r="O93" s="69"/>
      <c r="P93" s="12" t="e">
        <f>VLOOKUP(O93,Lista_Professores!$A$2:$B$203,2,FALSE)</f>
        <v>#N/A</v>
      </c>
      <c r="Q93" s="70"/>
      <c r="R93" s="12" t="str">
        <f t="shared" si="2"/>
        <v>6º Semestre - T01</v>
      </c>
      <c r="S93" s="12"/>
      <c r="T93" s="12"/>
      <c r="U93" s="12"/>
      <c r="V93" s="12"/>
      <c r="W93" s="12"/>
      <c r="X93" s="12"/>
      <c r="Y93" s="12"/>
      <c r="Z93" s="12"/>
    </row>
    <row r="94" spans="1:26" ht="14.25" hidden="1" customHeight="1">
      <c r="A94" s="12" t="str">
        <f t="shared" si="0"/>
        <v xml:space="preserve">7º Semestre - </v>
      </c>
      <c r="B94" s="67" t="str">
        <f t="shared" si="1"/>
        <v>Curr2023NCEC090</v>
      </c>
      <c r="C94" s="12" t="s">
        <v>22</v>
      </c>
      <c r="D94" s="12" t="s">
        <v>55</v>
      </c>
      <c r="E94" s="12" t="str">
        <f>VLOOKUP(CONCATENATE($C94,$D94),Curriculos!$A$2:$J$303,4,FALSE)</f>
        <v>ECONOMIA INTERNACIONAL II</v>
      </c>
      <c r="F94" s="5" t="str">
        <f>VLOOKUP(CONCATENATE($C94,$D94),Curriculos!$A$2:$J$303,5,FALSE)</f>
        <v>OB</v>
      </c>
      <c r="G94" s="5">
        <f>VLOOKUP(CONCATENATE($C94,$D94),Curriculos!$A$2:$J$303,6,FALSE)</f>
        <v>7</v>
      </c>
      <c r="H94" s="5" t="str">
        <f>VLOOKUP(CONCATENATE($C94,$D94),Curriculos!$A$2:$J$303,7,FALSE)</f>
        <v>T</v>
      </c>
      <c r="I94" s="5">
        <f>VLOOKUP(CONCATENATE($C94,$D94),Curriculos!$A$2:$J$303,8,FALSE)</f>
        <v>60</v>
      </c>
      <c r="J94" s="5">
        <f>VLOOKUP(CONCATENATE($C94,$D94),Curriculos!$A$2:$J$303,9,FALSE)</f>
        <v>4</v>
      </c>
      <c r="K94" s="68"/>
      <c r="L94" s="68"/>
      <c r="M94" s="68"/>
      <c r="N94" s="5" t="str">
        <f>VLOOKUP(CONCATENATE($C94,$D94),Curriculos!$A$2:$J$303,10,FALSE)</f>
        <v>DCEC</v>
      </c>
      <c r="O94" s="69"/>
      <c r="P94" s="12" t="e">
        <f>VLOOKUP(O94,Lista_Professores!$A$2:$B$203,2,FALSE)</f>
        <v>#N/A</v>
      </c>
      <c r="Q94" s="70">
        <v>1105</v>
      </c>
      <c r="R94" s="12" t="str">
        <f t="shared" si="2"/>
        <v xml:space="preserve">7º Semestre - </v>
      </c>
      <c r="S94" s="12">
        <f>I94/15</f>
        <v>4</v>
      </c>
      <c r="T94" s="12"/>
      <c r="U94" s="12"/>
      <c r="V94" s="12"/>
      <c r="W94" s="12"/>
      <c r="X94" s="12"/>
      <c r="Y94" s="12"/>
      <c r="Z94" s="12"/>
    </row>
    <row r="95" spans="1:26" ht="14.25" customHeight="1">
      <c r="A95" s="12" t="str">
        <f t="shared" si="0"/>
        <v>AM7º Semestre - T02</v>
      </c>
      <c r="B95" s="67" t="str">
        <f t="shared" si="1"/>
        <v>Curr2023MCEC090T02</v>
      </c>
      <c r="C95" s="12" t="s">
        <v>25</v>
      </c>
      <c r="D95" s="12" t="s">
        <v>55</v>
      </c>
      <c r="E95" s="12" t="str">
        <f>VLOOKUP(CONCATENATE($C95,$D95),Curriculos!$A$2:$J$303,4,FALSE)</f>
        <v>ECONOMIA INTERNACIONAL II</v>
      </c>
      <c r="F95" s="5" t="str">
        <f>VLOOKUP(CONCATENATE($C95,$D95),Curriculos!$A$2:$J$303,5,FALSE)</f>
        <v>OB</v>
      </c>
      <c r="G95" s="5">
        <f>VLOOKUP(CONCATENATE($C95,$D95),Curriculos!$A$2:$J$303,6,FALSE)</f>
        <v>7</v>
      </c>
      <c r="H95" s="5" t="str">
        <f>VLOOKUP(CONCATENATE($C95,$D95),Curriculos!$A$2:$J$303,7,FALSE)</f>
        <v>T</v>
      </c>
      <c r="I95" s="5">
        <f>VLOOKUP(CONCATENATE($C95,$D95),Curriculos!$A$2:$J$303,8,FALSE)</f>
        <v>60</v>
      </c>
      <c r="J95" s="5">
        <f>VLOOKUP(CONCATENATE($C95,$D95),Curriculos!$A$2:$J$303,9,FALSE)</f>
        <v>4</v>
      </c>
      <c r="K95" s="68" t="s">
        <v>29</v>
      </c>
      <c r="L95" s="69" t="s">
        <v>352</v>
      </c>
      <c r="M95" s="68" t="s">
        <v>167</v>
      </c>
      <c r="N95" s="5" t="str">
        <f>VLOOKUP(CONCATENATE($C95,$D95),Curriculos!$A$2:$J$303,10,FALSE)</f>
        <v>DCEC</v>
      </c>
      <c r="O95" s="69" t="s">
        <v>372</v>
      </c>
      <c r="P95" s="12" t="str">
        <f>VLOOKUP(O95,Lista_Professores!$A$2:$B$203,2,FALSE)</f>
        <v>Carlos Eduardo Ribeiro</v>
      </c>
      <c r="Q95" s="70"/>
      <c r="R95" s="12" t="str">
        <f t="shared" si="2"/>
        <v>7º Semestre - T02</v>
      </c>
      <c r="S95" s="12"/>
      <c r="T95" s="12"/>
      <c r="U95" s="12"/>
      <c r="V95" s="12"/>
      <c r="W95" s="12"/>
      <c r="X95" s="12"/>
      <c r="Y95" s="12"/>
      <c r="Z95" s="12"/>
    </row>
    <row r="96" spans="1:26" ht="14.25" hidden="1" customHeight="1">
      <c r="A96" s="12" t="str">
        <f t="shared" si="0"/>
        <v>DM7º Semestre - T02</v>
      </c>
      <c r="B96" s="67" t="str">
        <f t="shared" si="1"/>
        <v>Curr2018CEC052T02</v>
      </c>
      <c r="C96" s="12" t="s">
        <v>31</v>
      </c>
      <c r="D96" s="12" t="s">
        <v>73</v>
      </c>
      <c r="E96" s="12" t="str">
        <f>VLOOKUP(CONCATENATE($C96,$D96),Curriculos!$A$2:$J$303,4,FALSE)</f>
        <v>ECONOMIA INTERNACIONAL II</v>
      </c>
      <c r="F96" s="5" t="str">
        <f>VLOOKUP(CONCATENATE($C96,$D96),Curriculos!$A$2:$J$303,5,FALSE)</f>
        <v>OB</v>
      </c>
      <c r="G96" s="5">
        <f>VLOOKUP(CONCATENATE($C96,$D96),Curriculos!$A$2:$J$303,6,FALSE)</f>
        <v>7</v>
      </c>
      <c r="H96" s="5" t="str">
        <f>VLOOKUP(CONCATENATE($C96,$D96),Curriculos!$A$2:$J$303,7,FALSE)</f>
        <v>TP</v>
      </c>
      <c r="I96" s="5">
        <f>VLOOKUP(CONCATENATE($C96,$D96),Curriculos!$A$2:$J$303,8,FALSE)</f>
        <v>90</v>
      </c>
      <c r="J96" s="5">
        <f>VLOOKUP(CONCATENATE($C96,$D96),Curriculos!$A$2:$J$303,9,FALSE)</f>
        <v>5</v>
      </c>
      <c r="K96" s="68" t="s">
        <v>29</v>
      </c>
      <c r="L96" s="68" t="s">
        <v>354</v>
      </c>
      <c r="M96" s="68" t="s">
        <v>182</v>
      </c>
      <c r="N96" s="5" t="str">
        <f>VLOOKUP(CONCATENATE($C96,$D96),Curriculos!$A$2:$J$303,10,FALSE)</f>
        <v>DCEC</v>
      </c>
      <c r="O96" s="69"/>
      <c r="P96" s="12" t="e">
        <f>VLOOKUP(O96,Lista_Professores!$A$2:$B$203,2,FALSE)</f>
        <v>#N/A</v>
      </c>
      <c r="Q96" s="70"/>
      <c r="R96" s="12" t="str">
        <f t="shared" si="2"/>
        <v>7º Semestre - T02</v>
      </c>
      <c r="S96" s="12">
        <f>I96/15</f>
        <v>6</v>
      </c>
      <c r="T96" s="12"/>
      <c r="U96" s="12"/>
      <c r="V96" s="12"/>
      <c r="W96" s="12"/>
      <c r="X96" s="12"/>
      <c r="Y96" s="12"/>
      <c r="Z96" s="12"/>
    </row>
    <row r="97" spans="1:26" ht="14.25" hidden="1" customHeight="1">
      <c r="A97" s="12" t="str">
        <f t="shared" si="0"/>
        <v xml:space="preserve">6º Semestre - </v>
      </c>
      <c r="B97" s="67" t="str">
        <f t="shared" si="1"/>
        <v>Curr2023MCEC118</v>
      </c>
      <c r="C97" s="5" t="s">
        <v>25</v>
      </c>
      <c r="D97" s="12" t="s">
        <v>44</v>
      </c>
      <c r="E97" s="12" t="s">
        <v>231</v>
      </c>
      <c r="F97" s="5" t="str">
        <f>VLOOKUP(CONCATENATE($C97,$D97),Curriculos!$A$2:$J$303,5,FALSE)</f>
        <v>OP</v>
      </c>
      <c r="G97" s="5">
        <f>VLOOKUP(CONCATENATE($C97,$D97),Curriculos!$A$2:$J$303,6,FALSE)</f>
        <v>6</v>
      </c>
      <c r="H97" s="5" t="str">
        <f>VLOOKUP(CONCATENATE($C97,$D97),Curriculos!$A$2:$J$303,7,FALSE)</f>
        <v>P</v>
      </c>
      <c r="I97" s="5">
        <f>VLOOKUP(CONCATENATE($C97,$D97),Curriculos!$A$2:$J$303,8,FALSE)</f>
        <v>30</v>
      </c>
      <c r="J97" s="5">
        <f>VLOOKUP(CONCATENATE($C97,$D97),Curriculos!$A$2:$J$303,9,FALSE)</f>
        <v>1</v>
      </c>
      <c r="K97" s="68"/>
      <c r="L97" s="68"/>
      <c r="M97" s="68"/>
      <c r="N97" s="5" t="str">
        <f>VLOOKUP(CONCATENATE($C97,$D97),Curriculos!$A$2:$J$303,10,FALSE)</f>
        <v>DCEC</v>
      </c>
      <c r="O97" s="69"/>
      <c r="P97" s="12" t="e">
        <f>VLOOKUP(O97,Lista_Professores!$A$2:$B$203,2,FALSE)</f>
        <v>#N/A</v>
      </c>
      <c r="Q97" s="70"/>
      <c r="R97" s="12" t="str">
        <f t="shared" si="2"/>
        <v xml:space="preserve">6º Semestre - </v>
      </c>
      <c r="S97" s="12"/>
      <c r="T97" s="12"/>
      <c r="U97" s="12"/>
      <c r="V97" s="12"/>
      <c r="W97" s="12"/>
      <c r="X97" s="12"/>
      <c r="Y97" s="12"/>
      <c r="Z97" s="12"/>
    </row>
    <row r="98" spans="1:26" ht="14.25" customHeight="1">
      <c r="A98" s="12" t="str">
        <f t="shared" si="0"/>
        <v>CN6º Semestre - T01</v>
      </c>
      <c r="B98" s="67" t="str">
        <f t="shared" si="1"/>
        <v>Curr2023NCEC118T01</v>
      </c>
      <c r="C98" s="5" t="s">
        <v>22</v>
      </c>
      <c r="D98" s="12" t="s">
        <v>44</v>
      </c>
      <c r="E98" s="12" t="s">
        <v>231</v>
      </c>
      <c r="F98" s="5" t="str">
        <f>VLOOKUP(CONCATENATE($C98,$D98),Curriculos!$A$2:$J$303,5,FALSE)</f>
        <v>OP</v>
      </c>
      <c r="G98" s="5">
        <f>VLOOKUP(CONCATENATE($C98,$D98),Curriculos!$A$2:$J$303,6,FALSE)</f>
        <v>6</v>
      </c>
      <c r="H98" s="5" t="str">
        <f>VLOOKUP(CONCATENATE($C98,$D98),Curriculos!$A$2:$J$303,7,FALSE)</f>
        <v>P</v>
      </c>
      <c r="I98" s="5">
        <f>VLOOKUP(CONCATENATE($C98,$D98),Curriculos!$A$2:$J$303,8,FALSE)</f>
        <v>30</v>
      </c>
      <c r="J98" s="5">
        <f>VLOOKUP(CONCATENATE($C98,$D98),Curriculos!$A$2:$J$303,9,FALSE)</f>
        <v>1</v>
      </c>
      <c r="K98" s="68" t="s">
        <v>24</v>
      </c>
      <c r="L98" s="69" t="s">
        <v>370</v>
      </c>
      <c r="M98" s="68" t="s">
        <v>160</v>
      </c>
      <c r="N98" s="5" t="str">
        <f>VLOOKUP(CONCATENATE($C98,$D98),Curriculos!$A$2:$J$303,10,FALSE)</f>
        <v>DCEC</v>
      </c>
      <c r="O98" s="69" t="s">
        <v>351</v>
      </c>
      <c r="P98" s="12" t="str">
        <f>VLOOKUP(O98,Lista_Professores!$A$2:$B$203,2,FALSE)</f>
        <v>Andréa da Silva Gomes</v>
      </c>
      <c r="Q98" s="70">
        <v>1104</v>
      </c>
      <c r="R98" s="12" t="str">
        <f t="shared" si="2"/>
        <v>6º Semestre - T01</v>
      </c>
      <c r="S98" s="12">
        <f>I98/15</f>
        <v>2</v>
      </c>
      <c r="T98" s="12"/>
      <c r="U98" s="12"/>
      <c r="V98" s="12"/>
      <c r="W98" s="12"/>
      <c r="X98" s="12"/>
      <c r="Y98" s="12"/>
      <c r="Z98" s="12"/>
    </row>
    <row r="99" spans="1:26" ht="14.25" hidden="1" customHeight="1">
      <c r="A99" s="12" t="str">
        <f t="shared" si="0"/>
        <v xml:space="preserve">7º Semestre - </v>
      </c>
      <c r="B99" s="67" t="str">
        <f t="shared" si="1"/>
        <v>Curr2023MCEC123</v>
      </c>
      <c r="C99" s="5" t="s">
        <v>25</v>
      </c>
      <c r="D99" s="12" t="s">
        <v>112</v>
      </c>
      <c r="E99" s="12" t="s">
        <v>283</v>
      </c>
      <c r="F99" s="5" t="str">
        <f>VLOOKUP(CONCATENATE($C99,$D99),Curriculos!$A$2:$J$303,5,FALSE)</f>
        <v>OP</v>
      </c>
      <c r="G99" s="5">
        <f>VLOOKUP(CONCATENATE($C99,$D99),Curriculos!$A$2:$J$303,6,FALSE)</f>
        <v>7</v>
      </c>
      <c r="H99" s="5" t="str">
        <f>VLOOKUP(CONCATENATE($C99,$D99),Curriculos!$A$2:$J$303,7,FALSE)</f>
        <v>P</v>
      </c>
      <c r="I99" s="5">
        <f>VLOOKUP(CONCATENATE($C99,$D99),Curriculos!$A$2:$J$303,8,FALSE)</f>
        <v>30</v>
      </c>
      <c r="J99" s="5">
        <f>VLOOKUP(CONCATENATE($C99,$D99),Curriculos!$A$2:$J$303,9,FALSE)</f>
        <v>1</v>
      </c>
      <c r="K99" s="68"/>
      <c r="L99" s="68"/>
      <c r="M99" s="68"/>
      <c r="N99" s="5" t="str">
        <f>VLOOKUP(CONCATENATE($C99,$D99),Curriculos!$A$2:$J$303,10,FALSE)</f>
        <v>DCEC</v>
      </c>
      <c r="O99" s="69"/>
      <c r="P99" s="12" t="e">
        <f>VLOOKUP(O99,Lista_Professores!$A$2:$B$203,2,FALSE)</f>
        <v>#N/A</v>
      </c>
      <c r="Q99" s="70"/>
      <c r="R99" s="12" t="str">
        <f t="shared" si="2"/>
        <v xml:space="preserve">7º Semestre - </v>
      </c>
      <c r="S99" s="12"/>
      <c r="T99" s="12"/>
      <c r="U99" s="12"/>
      <c r="V99" s="12"/>
      <c r="W99" s="12"/>
      <c r="X99" s="12"/>
      <c r="Y99" s="12"/>
      <c r="Z99" s="12"/>
    </row>
    <row r="100" spans="1:26" ht="14.25" hidden="1" customHeight="1">
      <c r="A100" s="12" t="str">
        <f t="shared" si="0"/>
        <v xml:space="preserve">7º Semestre - </v>
      </c>
      <c r="B100" s="67" t="str">
        <f t="shared" si="1"/>
        <v>Curr2023NCEC123</v>
      </c>
      <c r="C100" s="5" t="s">
        <v>22</v>
      </c>
      <c r="D100" s="12" t="s">
        <v>112</v>
      </c>
      <c r="E100" s="12" t="s">
        <v>283</v>
      </c>
      <c r="F100" s="5" t="str">
        <f>VLOOKUP(CONCATENATE($C100,$D100),Curriculos!$A$2:$J$303,5,FALSE)</f>
        <v>OP</v>
      </c>
      <c r="G100" s="5">
        <f>VLOOKUP(CONCATENATE($C100,$D100),Curriculos!$A$2:$J$303,6,FALSE)</f>
        <v>7</v>
      </c>
      <c r="H100" s="5" t="str">
        <f>VLOOKUP(CONCATENATE($C100,$D100),Curriculos!$A$2:$J$303,7,FALSE)</f>
        <v>P</v>
      </c>
      <c r="I100" s="5">
        <f>VLOOKUP(CONCATENATE($C100,$D100),Curriculos!$A$2:$J$303,8,FALSE)</f>
        <v>30</v>
      </c>
      <c r="J100" s="5">
        <f>VLOOKUP(CONCATENATE($C100,$D100),Curriculos!$A$2:$J$303,9,FALSE)</f>
        <v>1</v>
      </c>
      <c r="K100" s="68"/>
      <c r="L100" s="68"/>
      <c r="M100" s="68"/>
      <c r="N100" s="5" t="str">
        <f>VLOOKUP(CONCATENATE($C100,$D100),Curriculos!$A$2:$J$303,10,FALSE)</f>
        <v>DCEC</v>
      </c>
      <c r="O100" s="69"/>
      <c r="P100" s="12" t="e">
        <f>VLOOKUP(O100,Lista_Professores!$A$2:$B$203,2,FALSE)</f>
        <v>#N/A</v>
      </c>
      <c r="Q100" s="70"/>
      <c r="R100" s="12" t="str">
        <f t="shared" si="2"/>
        <v xml:space="preserve">7º Semestre - </v>
      </c>
      <c r="S100" s="12"/>
      <c r="T100" s="12"/>
      <c r="U100" s="12"/>
      <c r="V100" s="12"/>
      <c r="W100" s="12"/>
      <c r="X100" s="12"/>
      <c r="Y100" s="12"/>
      <c r="Z100" s="12"/>
    </row>
    <row r="101" spans="1:26" ht="14.25" hidden="1" customHeight="1">
      <c r="A101" s="12" t="str">
        <f t="shared" si="0"/>
        <v xml:space="preserve">6º Semestre - </v>
      </c>
      <c r="B101" s="67" t="str">
        <f t="shared" si="1"/>
        <v>Curr2023MCEC091</v>
      </c>
      <c r="C101" s="12" t="s">
        <v>25</v>
      </c>
      <c r="D101" s="12" t="s">
        <v>36</v>
      </c>
      <c r="E101" s="12" t="str">
        <f>VLOOKUP(CONCATENATE($C101,$D101),Curriculos!$A$2:$J$303,4,FALSE)</f>
        <v>ECONOMIA MONETÁRIA</v>
      </c>
      <c r="F101" s="5" t="str">
        <f>VLOOKUP(CONCATENATE($C101,$D101),Curriculos!$A$2:$J$303,5,FALSE)</f>
        <v>OB</v>
      </c>
      <c r="G101" s="5">
        <f>VLOOKUP(CONCATENATE($C101,$D101),Curriculos!$A$2:$J$303,6,FALSE)</f>
        <v>6</v>
      </c>
      <c r="H101" s="5" t="str">
        <f>VLOOKUP(CONCATENATE($C101,$D101),Curriculos!$A$2:$J$303,7,FALSE)</f>
        <v>T</v>
      </c>
      <c r="I101" s="5">
        <f>VLOOKUP(CONCATENATE($C101,$D101),Curriculos!$A$2:$J$303,8,FALSE)</f>
        <v>60</v>
      </c>
      <c r="J101" s="5">
        <f>VLOOKUP(CONCATENATE($C101,$D101),Curriculos!$A$2:$J$303,9,FALSE)</f>
        <v>4</v>
      </c>
      <c r="K101" s="68"/>
      <c r="L101" s="68"/>
      <c r="M101" s="68"/>
      <c r="N101" s="5" t="str">
        <f>VLOOKUP(CONCATENATE($C101,$D101),Curriculos!$A$2:$J$303,10,FALSE)</f>
        <v>DCEC</v>
      </c>
      <c r="O101" s="69"/>
      <c r="P101" s="12" t="e">
        <f>VLOOKUP(O101,Lista_Professores!$A$2:$B$203,2,FALSE)</f>
        <v>#N/A</v>
      </c>
      <c r="Q101" s="70"/>
      <c r="R101" s="12" t="str">
        <f t="shared" si="2"/>
        <v xml:space="preserve">6º Semestre - </v>
      </c>
      <c r="S101" s="12"/>
      <c r="T101" s="12"/>
      <c r="U101" s="12"/>
      <c r="V101" s="12"/>
      <c r="W101" s="12"/>
      <c r="X101" s="12"/>
      <c r="Y101" s="12"/>
      <c r="Z101" s="12"/>
    </row>
    <row r="102" spans="1:26" ht="14.25" customHeight="1">
      <c r="A102" s="12" t="str">
        <f t="shared" si="0"/>
        <v>BN6º Semestre - T01</v>
      </c>
      <c r="B102" s="67" t="str">
        <f t="shared" si="1"/>
        <v>Curr2023NCEC091T01</v>
      </c>
      <c r="C102" s="12" t="s">
        <v>22</v>
      </c>
      <c r="D102" s="12" t="s">
        <v>36</v>
      </c>
      <c r="E102" s="12" t="str">
        <f>VLOOKUP(CONCATENATE($C102,$D102),Curriculos!$A$2:$J$303,4,FALSE)</f>
        <v>ECONOMIA MONETÁRIA</v>
      </c>
      <c r="F102" s="5" t="str">
        <f>VLOOKUP(CONCATENATE($C102,$D102),Curriculos!$A$2:$J$303,5,FALSE)</f>
        <v>OB</v>
      </c>
      <c r="G102" s="5">
        <f>VLOOKUP(CONCATENATE($C102,$D102),Curriculos!$A$2:$J$303,6,FALSE)</f>
        <v>6</v>
      </c>
      <c r="H102" s="5" t="str">
        <f>VLOOKUP(CONCATENATE($C102,$D102),Curriculos!$A$2:$J$303,7,FALSE)</f>
        <v>T</v>
      </c>
      <c r="I102" s="5">
        <f>VLOOKUP(CONCATENATE($C102,$D102),Curriculos!$A$2:$J$303,8,FALSE)</f>
        <v>60</v>
      </c>
      <c r="J102" s="5">
        <f>VLOOKUP(CONCATENATE($C102,$D102),Curriculos!$A$2:$J$303,9,FALSE)</f>
        <v>4</v>
      </c>
      <c r="K102" s="68" t="s">
        <v>24</v>
      </c>
      <c r="L102" s="69" t="s">
        <v>370</v>
      </c>
      <c r="M102" s="68" t="s">
        <v>188</v>
      </c>
      <c r="N102" s="5" t="str">
        <f>VLOOKUP(CONCATENATE($C102,$D102),Curriculos!$A$2:$J$303,10,FALSE)</f>
        <v>DCEC</v>
      </c>
      <c r="O102" s="69" t="s">
        <v>368</v>
      </c>
      <c r="P102" s="12" t="str">
        <f>VLOOKUP(O102,Lista_Professores!$A$2:$B$203,2,FALSE)</f>
        <v>Ana Elísia de F. Merelles</v>
      </c>
      <c r="Q102" s="70">
        <v>1104</v>
      </c>
      <c r="R102" s="12" t="str">
        <f t="shared" si="2"/>
        <v>6º Semestre - T01</v>
      </c>
      <c r="S102" s="12">
        <f t="shared" ref="S102:S103" si="7">I102/15</f>
        <v>4</v>
      </c>
      <c r="T102" s="12"/>
      <c r="U102" s="12"/>
      <c r="V102" s="12"/>
      <c r="W102" s="12"/>
      <c r="X102" s="12"/>
      <c r="Y102" s="12"/>
      <c r="Z102" s="12"/>
    </row>
    <row r="103" spans="1:26" ht="14.25" hidden="1" customHeight="1">
      <c r="A103" s="12" t="str">
        <f t="shared" si="0"/>
        <v>BN6º Semestre - T01</v>
      </c>
      <c r="B103" s="67" t="str">
        <f t="shared" si="1"/>
        <v>Curr2018CEC047T01</v>
      </c>
      <c r="C103" s="12" t="s">
        <v>31</v>
      </c>
      <c r="D103" s="12" t="s">
        <v>65</v>
      </c>
      <c r="E103" s="12" t="str">
        <f>VLOOKUP(CONCATENATE($C103,$D103),Curriculos!$A$2:$J$303,4,FALSE)</f>
        <v>ECONOMIA MONETÁRIA</v>
      </c>
      <c r="F103" s="5" t="str">
        <f>VLOOKUP(CONCATENATE($C103,$D103),Curriculos!$A$2:$J$303,5,FALSE)</f>
        <v>OB</v>
      </c>
      <c r="G103" s="5">
        <f>VLOOKUP(CONCATENATE($C103,$D103),Curriculos!$A$2:$J$303,6,FALSE)</f>
        <v>6</v>
      </c>
      <c r="H103" s="5" t="str">
        <f>VLOOKUP(CONCATENATE($C103,$D103),Curriculos!$A$2:$J$303,7,FALSE)</f>
        <v>TP</v>
      </c>
      <c r="I103" s="5">
        <f>VLOOKUP(CONCATENATE($C103,$D103),Curriculos!$A$2:$J$303,8,FALSE)</f>
        <v>90</v>
      </c>
      <c r="J103" s="5">
        <f>VLOOKUP(CONCATENATE($C103,$D103),Curriculos!$A$2:$J$303,9,FALSE)</f>
        <v>5</v>
      </c>
      <c r="K103" s="68" t="s">
        <v>24</v>
      </c>
      <c r="L103" s="68" t="s">
        <v>354</v>
      </c>
      <c r="M103" s="68" t="s">
        <v>188</v>
      </c>
      <c r="N103" s="5" t="str">
        <f>VLOOKUP(CONCATENATE($C103,$D103),Curriculos!$A$2:$J$303,10,FALSE)</f>
        <v>DCEC</v>
      </c>
      <c r="O103" s="69"/>
      <c r="P103" s="12" t="e">
        <f>VLOOKUP(O103,Lista_Professores!$A$2:$B$203,2,FALSE)</f>
        <v>#N/A</v>
      </c>
      <c r="Q103" s="70"/>
      <c r="R103" s="12" t="str">
        <f t="shared" si="2"/>
        <v>6º Semestre - T01</v>
      </c>
      <c r="S103" s="12">
        <f t="shared" si="7"/>
        <v>6</v>
      </c>
      <c r="T103" s="12"/>
      <c r="U103" s="12"/>
      <c r="V103" s="12"/>
      <c r="W103" s="12"/>
      <c r="X103" s="12"/>
      <c r="Y103" s="12"/>
      <c r="Z103" s="12"/>
    </row>
    <row r="104" spans="1:26" ht="14.25" hidden="1" customHeight="1">
      <c r="A104" s="12" t="str">
        <f t="shared" si="0"/>
        <v xml:space="preserve">4º Semestre - </v>
      </c>
      <c r="B104" s="67" t="str">
        <f t="shared" si="1"/>
        <v>Curr2018CEC038</v>
      </c>
      <c r="C104" s="12" t="s">
        <v>31</v>
      </c>
      <c r="D104" s="12" t="s">
        <v>88</v>
      </c>
      <c r="E104" s="12" t="str">
        <f>VLOOKUP(CONCATENATE($C104,$D104),Curriculos!$A$2:$J$303,4,FALSE)</f>
        <v>ECONOMIA POLÍTICA</v>
      </c>
      <c r="F104" s="5" t="str">
        <f>VLOOKUP(CONCATENATE($C104,$D104),Curriculos!$A$2:$J$303,5,FALSE)</f>
        <v>OB</v>
      </c>
      <c r="G104" s="5">
        <f>VLOOKUP(CONCATENATE($C104,$D104),Curriculos!$A$2:$J$303,6,FALSE)</f>
        <v>4</v>
      </c>
      <c r="H104" s="5" t="str">
        <f>VLOOKUP(CONCATENATE($C104,$D104),Curriculos!$A$2:$J$303,7,FALSE)</f>
        <v>T</v>
      </c>
      <c r="I104" s="5">
        <f>VLOOKUP(CONCATENATE($C104,$D104),Curriculos!$A$2:$J$303,8,FALSE)</f>
        <v>60</v>
      </c>
      <c r="J104" s="5">
        <f>VLOOKUP(CONCATENATE($C104,$D104),Curriculos!$A$2:$J$303,9,FALSE)</f>
        <v>4</v>
      </c>
      <c r="K104" s="68"/>
      <c r="L104" s="68"/>
      <c r="M104" s="68"/>
      <c r="N104" s="5" t="str">
        <f>VLOOKUP(CONCATENATE($C104,$D104),Curriculos!$A$2:$J$303,10,FALSE)</f>
        <v>DCEC</v>
      </c>
      <c r="O104" s="69"/>
      <c r="P104" s="12" t="e">
        <f>VLOOKUP(O104,Lista_Professores!$A$2:$B$203,2,FALSE)</f>
        <v>#N/A</v>
      </c>
      <c r="Q104" s="70"/>
      <c r="R104" s="12" t="str">
        <f t="shared" si="2"/>
        <v xml:space="preserve">4º Semestre - </v>
      </c>
      <c r="S104" s="12"/>
      <c r="T104" s="12"/>
      <c r="U104" s="12"/>
      <c r="V104" s="12"/>
      <c r="W104" s="12"/>
      <c r="X104" s="12"/>
      <c r="Y104" s="12"/>
      <c r="Z104" s="12"/>
    </row>
    <row r="105" spans="1:26" ht="14.25" hidden="1" customHeight="1">
      <c r="A105" s="12" t="str">
        <f t="shared" si="0"/>
        <v xml:space="preserve">4º Semestre - </v>
      </c>
      <c r="B105" s="67" t="str">
        <f t="shared" si="1"/>
        <v>Curr2023MCEC038</v>
      </c>
      <c r="C105" s="12" t="s">
        <v>25</v>
      </c>
      <c r="D105" s="12" t="s">
        <v>88</v>
      </c>
      <c r="E105" s="12" t="str">
        <f>VLOOKUP(CONCATENATE($C105,$D105),Curriculos!$A$2:$J$303,4,FALSE)</f>
        <v>ECONOMIA POLÍTICA</v>
      </c>
      <c r="F105" s="5" t="str">
        <f>VLOOKUP(CONCATENATE($C105,$D105),Curriculos!$A$2:$J$303,5,FALSE)</f>
        <v>OB</v>
      </c>
      <c r="G105" s="5">
        <f>VLOOKUP(CONCATENATE($C105,$D105),Curriculos!$A$2:$J$303,6,FALSE)</f>
        <v>4</v>
      </c>
      <c r="H105" s="5" t="str">
        <f>VLOOKUP(CONCATENATE($C105,$D105),Curriculos!$A$2:$J$303,7,FALSE)</f>
        <v>T</v>
      </c>
      <c r="I105" s="5">
        <f>VLOOKUP(CONCATENATE($C105,$D105),Curriculos!$A$2:$J$303,8,FALSE)</f>
        <v>60</v>
      </c>
      <c r="J105" s="5">
        <f>VLOOKUP(CONCATENATE($C105,$D105),Curriculos!$A$2:$J$303,9,FALSE)</f>
        <v>4</v>
      </c>
      <c r="K105" s="68"/>
      <c r="L105" s="68"/>
      <c r="M105" s="68"/>
      <c r="N105" s="5" t="str">
        <f>VLOOKUP(CONCATENATE($C105,$D105),Curriculos!$A$2:$J$303,10,FALSE)</f>
        <v>DCEC</v>
      </c>
      <c r="O105" s="69"/>
      <c r="P105" s="12" t="e">
        <f>VLOOKUP(O105,Lista_Professores!$A$2:$B$203,2,FALSE)</f>
        <v>#N/A</v>
      </c>
      <c r="Q105" s="70"/>
      <c r="R105" s="12" t="str">
        <f t="shared" si="2"/>
        <v xml:space="preserve">4º Semestre - </v>
      </c>
      <c r="S105" s="12"/>
      <c r="T105" s="12"/>
      <c r="U105" s="12"/>
      <c r="V105" s="12"/>
      <c r="W105" s="12"/>
      <c r="X105" s="12"/>
      <c r="Y105" s="12"/>
      <c r="Z105" s="12"/>
    </row>
    <row r="106" spans="1:26" ht="14.25" customHeight="1">
      <c r="A106" s="12" t="str">
        <f t="shared" si="0"/>
        <v>CN4º Semestre - T01</v>
      </c>
      <c r="B106" s="67" t="str">
        <f t="shared" si="1"/>
        <v>Curr2023NCEC038T01</v>
      </c>
      <c r="C106" s="12" t="s">
        <v>22</v>
      </c>
      <c r="D106" s="12" t="s">
        <v>88</v>
      </c>
      <c r="E106" s="12" t="str">
        <f>VLOOKUP(CONCATENATE($C106,$D106),Curriculos!$A$2:$J$303,4,FALSE)</f>
        <v>ECONOMIA POLÍTICA</v>
      </c>
      <c r="F106" s="5" t="str">
        <f>VLOOKUP(CONCATENATE($C106,$D106),Curriculos!$A$2:$J$303,5,FALSE)</f>
        <v>OB</v>
      </c>
      <c r="G106" s="5">
        <f>VLOOKUP(CONCATENATE($C106,$D106),Curriculos!$A$2:$J$303,6,FALSE)</f>
        <v>4</v>
      </c>
      <c r="H106" s="5" t="str">
        <f>VLOOKUP(CONCATENATE($C106,$D106),Curriculos!$A$2:$J$303,7,FALSE)</f>
        <v>T</v>
      </c>
      <c r="I106" s="5">
        <f>VLOOKUP(CONCATENATE($C106,$D106),Curriculos!$A$2:$J$303,8,FALSE)</f>
        <v>60</v>
      </c>
      <c r="J106" s="5">
        <f>VLOOKUP(CONCATENATE($C106,$D106),Curriculos!$A$2:$J$303,9,FALSE)</f>
        <v>4</v>
      </c>
      <c r="K106" s="68" t="s">
        <v>24</v>
      </c>
      <c r="L106" s="68"/>
      <c r="M106" s="68" t="s">
        <v>160</v>
      </c>
      <c r="N106" s="5" t="str">
        <f>VLOOKUP(CONCATENATE($C106,$D106),Curriculos!$A$2:$J$303,10,FALSE)</f>
        <v>DCEC</v>
      </c>
      <c r="O106" s="71" t="s">
        <v>348</v>
      </c>
      <c r="P106" s="12" t="str">
        <f>VLOOKUP(O106,Lista_Professores!$A$2:$B$203,2,FALSE)</f>
        <v>Sérgio Ricardo Ribeiro</v>
      </c>
      <c r="Q106" s="70">
        <v>1103</v>
      </c>
      <c r="R106" s="12" t="str">
        <f t="shared" si="2"/>
        <v>4º Semestre - T01</v>
      </c>
      <c r="S106" s="12">
        <f>I106/15</f>
        <v>4</v>
      </c>
      <c r="T106" s="12"/>
      <c r="U106" s="12"/>
      <c r="V106" s="12"/>
      <c r="W106" s="12"/>
      <c r="X106" s="12"/>
      <c r="Y106" s="12"/>
      <c r="Z106" s="12"/>
    </row>
    <row r="107" spans="1:26" ht="14.25" hidden="1" customHeight="1">
      <c r="A107" s="12" t="str">
        <f t="shared" si="0"/>
        <v xml:space="preserve">6º Semestre - </v>
      </c>
      <c r="B107" s="67" t="str">
        <f t="shared" si="1"/>
        <v>Curr2023MCEC092</v>
      </c>
      <c r="C107" s="12" t="s">
        <v>25</v>
      </c>
      <c r="D107" s="12" t="s">
        <v>47</v>
      </c>
      <c r="E107" s="12" t="str">
        <f>VLOOKUP(CONCATENATE($C107,$D107),Curriculos!$A$2:$J$303,4,FALSE)</f>
        <v>ECONOMIA REGIONAL E URBANA</v>
      </c>
      <c r="F107" s="5" t="str">
        <f>VLOOKUP(CONCATENATE($C107,$D107),Curriculos!$A$2:$J$303,5,FALSE)</f>
        <v>OB</v>
      </c>
      <c r="G107" s="5">
        <f>VLOOKUP(CONCATENATE($C107,$D107),Curriculos!$A$2:$J$303,6,FALSE)</f>
        <v>6</v>
      </c>
      <c r="H107" s="5" t="str">
        <f>VLOOKUP(CONCATENATE($C107,$D107),Curriculos!$A$2:$J$303,7,FALSE)</f>
        <v>T</v>
      </c>
      <c r="I107" s="5">
        <f>VLOOKUP(CONCATENATE($C107,$D107),Curriculos!$A$2:$J$303,8,FALSE)</f>
        <v>60</v>
      </c>
      <c r="J107" s="5">
        <f>VLOOKUP(CONCATENATE($C107,$D107),Curriculos!$A$2:$J$303,9,FALSE)</f>
        <v>4</v>
      </c>
      <c r="K107" s="68"/>
      <c r="L107" s="68"/>
      <c r="M107" s="68"/>
      <c r="N107" s="5" t="str">
        <f>VLOOKUP(CONCATENATE($C107,$D107),Curriculos!$A$2:$J$303,10,FALSE)</f>
        <v>DCEC</v>
      </c>
      <c r="O107" s="69"/>
      <c r="P107" s="12" t="e">
        <f>VLOOKUP(O107,Lista_Professores!$A$2:$B$203,2,FALSE)</f>
        <v>#N/A</v>
      </c>
      <c r="Q107" s="70"/>
      <c r="R107" s="12" t="str">
        <f t="shared" si="2"/>
        <v xml:space="preserve">6º Semestre - </v>
      </c>
      <c r="S107" s="12"/>
      <c r="T107" s="12"/>
      <c r="U107" s="12"/>
      <c r="V107" s="12"/>
      <c r="W107" s="12"/>
      <c r="X107" s="12"/>
      <c r="Y107" s="12"/>
      <c r="Z107" s="12"/>
    </row>
    <row r="108" spans="1:26" ht="14.25" customHeight="1">
      <c r="A108" s="12" t="str">
        <f t="shared" si="0"/>
        <v>CN6º Semestre - T01</v>
      </c>
      <c r="B108" s="67" t="str">
        <f t="shared" si="1"/>
        <v>Curr2023NCEC092T01</v>
      </c>
      <c r="C108" s="12" t="s">
        <v>22</v>
      </c>
      <c r="D108" s="12" t="s">
        <v>47</v>
      </c>
      <c r="E108" s="12" t="str">
        <f>VLOOKUP(CONCATENATE($C108,$D108),Curriculos!$A$2:$J$303,4,FALSE)</f>
        <v>ECONOMIA REGIONAL E URBANA</v>
      </c>
      <c r="F108" s="5" t="str">
        <f>VLOOKUP(CONCATENATE($C108,$D108),Curriculos!$A$2:$J$303,5,FALSE)</f>
        <v>OB</v>
      </c>
      <c r="G108" s="5">
        <f>VLOOKUP(CONCATENATE($C108,$D108),Curriculos!$A$2:$J$303,6,FALSE)</f>
        <v>6</v>
      </c>
      <c r="H108" s="5" t="str">
        <f>VLOOKUP(CONCATENATE($C108,$D108),Curriculos!$A$2:$J$303,7,FALSE)</f>
        <v>T</v>
      </c>
      <c r="I108" s="5">
        <f>VLOOKUP(CONCATENATE($C108,$D108),Curriculos!$A$2:$J$303,8,FALSE)</f>
        <v>60</v>
      </c>
      <c r="J108" s="5">
        <f>VLOOKUP(CONCATENATE($C108,$D108),Curriculos!$A$2:$J$303,9,FALSE)</f>
        <v>4</v>
      </c>
      <c r="K108" s="68" t="s">
        <v>24</v>
      </c>
      <c r="L108" s="69" t="s">
        <v>370</v>
      </c>
      <c r="M108" s="68" t="s">
        <v>160</v>
      </c>
      <c r="N108" s="5" t="str">
        <f>VLOOKUP(CONCATENATE($C108,$D108),Curriculos!$A$2:$J$303,10,FALSE)</f>
        <v>DCEC</v>
      </c>
      <c r="O108" s="69" t="s">
        <v>351</v>
      </c>
      <c r="P108" s="12" t="str">
        <f>VLOOKUP(O108,Lista_Professores!$A$2:$B$203,2,FALSE)</f>
        <v>Andréa da Silva Gomes</v>
      </c>
      <c r="Q108" s="70">
        <v>1104</v>
      </c>
      <c r="R108" s="12" t="str">
        <f t="shared" si="2"/>
        <v>6º Semestre - T01</v>
      </c>
      <c r="S108" s="12">
        <f t="shared" ref="S108:S109" si="8">I108/15</f>
        <v>4</v>
      </c>
      <c r="T108" s="12"/>
      <c r="U108" s="12"/>
      <c r="V108" s="12"/>
      <c r="W108" s="12"/>
      <c r="X108" s="12"/>
      <c r="Y108" s="12"/>
      <c r="Z108" s="12"/>
    </row>
    <row r="109" spans="1:26" ht="14.25" hidden="1" customHeight="1">
      <c r="A109" s="12" t="str">
        <f t="shared" si="0"/>
        <v>CN6º Semestre - T01</v>
      </c>
      <c r="B109" s="67" t="str">
        <f t="shared" si="1"/>
        <v>Curr2018CEC048T01</v>
      </c>
      <c r="C109" s="12" t="s">
        <v>31</v>
      </c>
      <c r="D109" s="12" t="s">
        <v>66</v>
      </c>
      <c r="E109" s="12" t="str">
        <f>VLOOKUP(CONCATENATE($C109,$D109),Curriculos!$A$2:$J$303,4,FALSE)</f>
        <v>ECONOMIA REGIONAL E URBANA</v>
      </c>
      <c r="F109" s="5" t="str">
        <f>VLOOKUP(CONCATENATE($C109,$D109),Curriculos!$A$2:$J$303,5,FALSE)</f>
        <v>OB</v>
      </c>
      <c r="G109" s="5">
        <f>VLOOKUP(CONCATENATE($C109,$D109),Curriculos!$A$2:$J$303,6,FALSE)</f>
        <v>6</v>
      </c>
      <c r="H109" s="5" t="str">
        <f>VLOOKUP(CONCATENATE($C109,$D109),Curriculos!$A$2:$J$303,7,FALSE)</f>
        <v>TP</v>
      </c>
      <c r="I109" s="5">
        <f>VLOOKUP(CONCATENATE($C109,$D109),Curriculos!$A$2:$J$303,8,FALSE)</f>
        <v>90</v>
      </c>
      <c r="J109" s="5">
        <f>VLOOKUP(CONCATENATE($C109,$D109),Curriculos!$A$2:$J$303,9,FALSE)</f>
        <v>5</v>
      </c>
      <c r="K109" s="68" t="s">
        <v>24</v>
      </c>
      <c r="L109" s="68" t="s">
        <v>354</v>
      </c>
      <c r="M109" s="68" t="s">
        <v>160</v>
      </c>
      <c r="N109" s="5" t="str">
        <f>VLOOKUP(CONCATENATE($C109,$D109),Curriculos!$A$2:$J$303,10,FALSE)</f>
        <v>DCEC</v>
      </c>
      <c r="O109" s="69"/>
      <c r="P109" s="12" t="e">
        <f>VLOOKUP(O109,Lista_Professores!$A$2:$B$203,2,FALSE)</f>
        <v>#N/A</v>
      </c>
      <c r="Q109" s="70"/>
      <c r="R109" s="12" t="str">
        <f t="shared" si="2"/>
        <v>6º Semestre - T01</v>
      </c>
      <c r="S109" s="12">
        <f t="shared" si="8"/>
        <v>6</v>
      </c>
      <c r="T109" s="12"/>
      <c r="U109" s="12"/>
      <c r="V109" s="12"/>
      <c r="W109" s="12"/>
      <c r="X109" s="12"/>
      <c r="Y109" s="12"/>
      <c r="Z109" s="12"/>
    </row>
    <row r="110" spans="1:26" ht="14.25" hidden="1" customHeight="1">
      <c r="A110" s="12" t="str">
        <f t="shared" si="0"/>
        <v xml:space="preserve">8º Semestre - </v>
      </c>
      <c r="B110" s="67" t="str">
        <f t="shared" si="1"/>
        <v>Curr2023MCEC083</v>
      </c>
      <c r="C110" s="12" t="s">
        <v>25</v>
      </c>
      <c r="D110" s="12" t="s">
        <v>113</v>
      </c>
      <c r="E110" s="12" t="str">
        <f>VLOOKUP(CONCATENATE($C110,$D110),Curriculos!$A$2:$J$303,4,FALSE)</f>
        <v>ECONOMIA RURAL</v>
      </c>
      <c r="F110" s="5" t="str">
        <f>VLOOKUP(CONCATENATE($C110,$D110),Curriculos!$A$2:$J$303,5,FALSE)</f>
        <v>OP</v>
      </c>
      <c r="G110" s="5">
        <f>VLOOKUP(CONCATENATE($C110,$D110),Curriculos!$A$2:$J$303,6,FALSE)</f>
        <v>8</v>
      </c>
      <c r="H110" s="5" t="str">
        <f>VLOOKUP(CONCATENATE($C110,$D110),Curriculos!$A$2:$J$303,7,FALSE)</f>
        <v>T</v>
      </c>
      <c r="I110" s="5">
        <f>VLOOKUP(CONCATENATE($C110,$D110),Curriculos!$A$2:$J$303,8,FALSE)</f>
        <v>60</v>
      </c>
      <c r="J110" s="5">
        <f>VLOOKUP(CONCATENATE($C110,$D110),Curriculos!$A$2:$J$303,9,FALSE)</f>
        <v>4</v>
      </c>
      <c r="K110" s="68"/>
      <c r="L110" s="68"/>
      <c r="M110" s="68"/>
      <c r="N110" s="5" t="str">
        <f>VLOOKUP(CONCATENATE($C110,$D110),Curriculos!$A$2:$J$303,10,FALSE)</f>
        <v>DCEC</v>
      </c>
      <c r="O110" s="69"/>
      <c r="P110" s="12" t="e">
        <f>VLOOKUP(O110,Lista_Professores!$A$2:$B$203,2,FALSE)</f>
        <v>#N/A</v>
      </c>
      <c r="Q110" s="70"/>
      <c r="R110" s="12" t="str">
        <f t="shared" si="2"/>
        <v xml:space="preserve">8º Semestre - </v>
      </c>
      <c r="S110" s="12"/>
      <c r="T110" s="12"/>
      <c r="U110" s="12"/>
      <c r="V110" s="12"/>
      <c r="W110" s="12"/>
      <c r="X110" s="12"/>
      <c r="Y110" s="12"/>
      <c r="Z110" s="12"/>
    </row>
    <row r="111" spans="1:26" ht="14.25" hidden="1" customHeight="1">
      <c r="A111" s="12" t="str">
        <f t="shared" si="0"/>
        <v xml:space="preserve">9º Semestre - </v>
      </c>
      <c r="B111" s="67" t="str">
        <f t="shared" si="1"/>
        <v>Curr2018CEC083</v>
      </c>
      <c r="C111" s="5" t="s">
        <v>31</v>
      </c>
      <c r="D111" s="12" t="s">
        <v>113</v>
      </c>
      <c r="E111" s="12" t="str">
        <f>VLOOKUP(CONCATENATE($C111,$D111),Curriculos!$A$2:$J$303,4,FALSE)</f>
        <v>ECONOMIA RURAL</v>
      </c>
      <c r="F111" s="5" t="str">
        <f>VLOOKUP(CONCATENATE($C111,$D111),Curriculos!$A$2:$J$303,5,FALSE)</f>
        <v>OP</v>
      </c>
      <c r="G111" s="5">
        <f>VLOOKUP(CONCATENATE($C111,$D111),Curriculos!$A$2:$J$303,6,FALSE)</f>
        <v>9</v>
      </c>
      <c r="H111" s="5" t="str">
        <f>VLOOKUP(CONCATENATE($C111,$D111),Curriculos!$A$2:$J$303,7,FALSE)</f>
        <v>T</v>
      </c>
      <c r="I111" s="5">
        <f>VLOOKUP(CONCATENATE($C111,$D111),Curriculos!$A$2:$J$303,8,FALSE)</f>
        <v>60</v>
      </c>
      <c r="J111" s="5">
        <f>VLOOKUP(CONCATENATE($C111,$D111),Curriculos!$A$2:$J$303,9,FALSE)</f>
        <v>4</v>
      </c>
      <c r="K111" s="68"/>
      <c r="L111" s="68"/>
      <c r="M111" s="68"/>
      <c r="N111" s="5" t="str">
        <f>VLOOKUP(CONCATENATE($C111,$D111),Curriculos!$A$2:$J$303,10,FALSE)</f>
        <v>DCEC</v>
      </c>
      <c r="O111" s="69"/>
      <c r="P111" s="12" t="e">
        <f>VLOOKUP(O111,Lista_Professores!$A$2:$B$203,2,FALSE)</f>
        <v>#N/A</v>
      </c>
      <c r="Q111" s="70"/>
      <c r="R111" s="12" t="str">
        <f t="shared" si="2"/>
        <v xml:space="preserve">9º Semestre - </v>
      </c>
      <c r="S111" s="12"/>
      <c r="T111" s="12"/>
      <c r="U111" s="12"/>
      <c r="V111" s="12"/>
      <c r="W111" s="12"/>
      <c r="X111" s="12"/>
      <c r="Y111" s="12"/>
      <c r="Z111" s="12"/>
    </row>
    <row r="112" spans="1:26" ht="14.25" hidden="1" customHeight="1">
      <c r="A112" s="12" t="str">
        <f t="shared" si="0"/>
        <v xml:space="preserve">10º Semestre - </v>
      </c>
      <c r="B112" s="67" t="str">
        <f t="shared" si="1"/>
        <v>Curr2023NCEC083</v>
      </c>
      <c r="C112" s="12" t="s">
        <v>22</v>
      </c>
      <c r="D112" s="12" t="s">
        <v>113</v>
      </c>
      <c r="E112" s="12" t="str">
        <f>VLOOKUP(CONCATENATE($C112,$D112),Curriculos!$A$2:$J$303,4,FALSE)</f>
        <v>ECONOMIA RURAL</v>
      </c>
      <c r="F112" s="5" t="str">
        <f>VLOOKUP(CONCATENATE($C112,$D112),Curriculos!$A$2:$J$303,5,FALSE)</f>
        <v>OP</v>
      </c>
      <c r="G112" s="5">
        <f>VLOOKUP(CONCATENATE($C112,$D112),Curriculos!$A$2:$J$303,6,FALSE)</f>
        <v>10</v>
      </c>
      <c r="H112" s="5" t="str">
        <f>VLOOKUP(CONCATENATE($C112,$D112),Curriculos!$A$2:$J$303,7,FALSE)</f>
        <v>P</v>
      </c>
      <c r="I112" s="5">
        <f>VLOOKUP(CONCATENATE($C112,$D112),Curriculos!$A$2:$J$303,8,FALSE)</f>
        <v>60</v>
      </c>
      <c r="J112" s="5">
        <f>VLOOKUP(CONCATENATE($C112,$D112),Curriculos!$A$2:$J$303,9,FALSE)</f>
        <v>4</v>
      </c>
      <c r="K112" s="68"/>
      <c r="L112" s="68"/>
      <c r="M112" s="68"/>
      <c r="N112" s="5" t="str">
        <f>VLOOKUP(CONCATENATE($C112,$D112),Curriculos!$A$2:$J$303,10,FALSE)</f>
        <v>DCEC</v>
      </c>
      <c r="O112" s="69"/>
      <c r="P112" s="12" t="e">
        <f>VLOOKUP(O112,Lista_Professores!$A$2:$B$203,2,FALSE)</f>
        <v>#N/A</v>
      </c>
      <c r="Q112" s="70"/>
      <c r="R112" s="12" t="str">
        <f t="shared" si="2"/>
        <v xml:space="preserve">10º Semestre - </v>
      </c>
      <c r="S112" s="12"/>
      <c r="T112" s="12"/>
      <c r="U112" s="12"/>
      <c r="V112" s="12"/>
      <c r="W112" s="12"/>
      <c r="X112" s="12"/>
      <c r="Y112" s="12"/>
      <c r="Z112" s="12"/>
    </row>
    <row r="113" spans="1:26" ht="14.25" hidden="1" customHeight="1">
      <c r="A113" s="12" t="str">
        <f t="shared" si="0"/>
        <v xml:space="preserve">5º Semestre - </v>
      </c>
      <c r="B113" s="67" t="str">
        <f t="shared" si="1"/>
        <v>Curr2023MCEC119</v>
      </c>
      <c r="C113" s="5" t="s">
        <v>25</v>
      </c>
      <c r="D113" s="12" t="s">
        <v>114</v>
      </c>
      <c r="E113" s="12" t="s">
        <v>285</v>
      </c>
      <c r="F113" s="5" t="str">
        <f>VLOOKUP(CONCATENATE($C113,$D113),Curriculos!$A$2:$J$303,5,FALSE)</f>
        <v>OP</v>
      </c>
      <c r="G113" s="5">
        <f>VLOOKUP(CONCATENATE($C113,$D113),Curriculos!$A$2:$J$303,6,FALSE)</f>
        <v>5</v>
      </c>
      <c r="H113" s="5" t="str">
        <f>VLOOKUP(CONCATENATE($C113,$D113),Curriculos!$A$2:$J$303,7,FALSE)</f>
        <v>P</v>
      </c>
      <c r="I113" s="5">
        <f>VLOOKUP(CONCATENATE($C113,$D113),Curriculos!$A$2:$J$303,8,FALSE)</f>
        <v>30</v>
      </c>
      <c r="J113" s="5">
        <f>VLOOKUP(CONCATENATE($C113,$D113),Curriculos!$A$2:$J$303,9,FALSE)</f>
        <v>1</v>
      </c>
      <c r="K113" s="68"/>
      <c r="L113" s="68"/>
      <c r="M113" s="68"/>
      <c r="N113" s="5" t="str">
        <f>VLOOKUP(CONCATENATE($C113,$D113),Curriculos!$A$2:$J$303,10,FALSE)</f>
        <v>DCEC</v>
      </c>
      <c r="O113" s="69"/>
      <c r="P113" s="12" t="e">
        <f>VLOOKUP(O113,Lista_Professores!$A$2:$B$203,2,FALSE)</f>
        <v>#N/A</v>
      </c>
      <c r="Q113" s="70"/>
      <c r="R113" s="12" t="str">
        <f t="shared" si="2"/>
        <v xml:space="preserve">5º Semestre - </v>
      </c>
      <c r="S113" s="12"/>
      <c r="T113" s="12"/>
      <c r="U113" s="12"/>
      <c r="V113" s="12"/>
      <c r="W113" s="12"/>
      <c r="X113" s="12"/>
      <c r="Y113" s="12"/>
      <c r="Z113" s="12"/>
    </row>
    <row r="114" spans="1:26" ht="14.25" hidden="1" customHeight="1">
      <c r="A114" s="12" t="str">
        <f t="shared" si="0"/>
        <v xml:space="preserve">5º Semestre - </v>
      </c>
      <c r="B114" s="67" t="str">
        <f t="shared" si="1"/>
        <v>Curr2023NCEC119</v>
      </c>
      <c r="C114" s="5" t="s">
        <v>22</v>
      </c>
      <c r="D114" s="12" t="s">
        <v>114</v>
      </c>
      <c r="E114" s="12" t="s">
        <v>285</v>
      </c>
      <c r="F114" s="5" t="str">
        <f>VLOOKUP(CONCATENATE($C114,$D114),Curriculos!$A$2:$J$303,5,FALSE)</f>
        <v>OP</v>
      </c>
      <c r="G114" s="5">
        <f>VLOOKUP(CONCATENATE($C114,$D114),Curriculos!$A$2:$J$303,6,FALSE)</f>
        <v>5</v>
      </c>
      <c r="H114" s="5" t="str">
        <f>VLOOKUP(CONCATENATE($C114,$D114),Curriculos!$A$2:$J$303,7,FALSE)</f>
        <v>P</v>
      </c>
      <c r="I114" s="5">
        <f>VLOOKUP(CONCATENATE($C114,$D114),Curriculos!$A$2:$J$303,8,FALSE)</f>
        <v>30</v>
      </c>
      <c r="J114" s="5">
        <f>VLOOKUP(CONCATENATE($C114,$D114),Curriculos!$A$2:$J$303,9,FALSE)</f>
        <v>1</v>
      </c>
      <c r="K114" s="68"/>
      <c r="L114" s="68"/>
      <c r="M114" s="68"/>
      <c r="N114" s="5" t="str">
        <f>VLOOKUP(CONCATENATE($C114,$D114),Curriculos!$A$2:$J$303,10,FALSE)</f>
        <v>DCEC</v>
      </c>
      <c r="O114" s="69"/>
      <c r="P114" s="12" t="e">
        <f>VLOOKUP(O114,Lista_Professores!$A$2:$B$203,2,FALSE)</f>
        <v>#N/A</v>
      </c>
      <c r="Q114" s="70"/>
      <c r="R114" s="12" t="str">
        <f t="shared" si="2"/>
        <v xml:space="preserve">5º Semestre - </v>
      </c>
      <c r="S114" s="12"/>
      <c r="T114" s="12"/>
      <c r="U114" s="12"/>
      <c r="V114" s="12"/>
      <c r="W114" s="12"/>
      <c r="X114" s="12"/>
      <c r="Y114" s="12"/>
      <c r="Z114" s="12"/>
    </row>
    <row r="115" spans="1:26" ht="14.25" hidden="1" customHeight="1">
      <c r="A115" s="12" t="str">
        <f t="shared" si="0"/>
        <v xml:space="preserve">5º Semestre - </v>
      </c>
      <c r="B115" s="67" t="str">
        <f t="shared" si="1"/>
        <v>Curr2023NCEC120</v>
      </c>
      <c r="C115" s="5" t="s">
        <v>22</v>
      </c>
      <c r="D115" s="12" t="s">
        <v>115</v>
      </c>
      <c r="E115" s="12" t="s">
        <v>286</v>
      </c>
      <c r="F115" s="5" t="str">
        <f>VLOOKUP(CONCATENATE($C115,$D115),Curriculos!$A$2:$J$303,5,FALSE)</f>
        <v>OP</v>
      </c>
      <c r="G115" s="5">
        <f>VLOOKUP(CONCATENATE($C115,$D115),Curriculos!$A$2:$J$303,6,FALSE)</f>
        <v>5</v>
      </c>
      <c r="H115" s="5" t="str">
        <f>VLOOKUP(CONCATENATE($C115,$D115),Curriculos!$A$2:$J$303,7,FALSE)</f>
        <v>P</v>
      </c>
      <c r="I115" s="5">
        <f>VLOOKUP(CONCATENATE($C115,$D115),Curriculos!$A$2:$J$303,8,FALSE)</f>
        <v>30</v>
      </c>
      <c r="J115" s="5">
        <f>VLOOKUP(CONCATENATE($C115,$D115),Curriculos!$A$2:$J$303,9,FALSE)</f>
        <v>1</v>
      </c>
      <c r="K115" s="68"/>
      <c r="L115" s="68"/>
      <c r="M115" s="68"/>
      <c r="N115" s="5" t="str">
        <f>VLOOKUP(CONCATENATE($C115,$D115),Curriculos!$A$2:$J$303,10,FALSE)</f>
        <v>DCEC</v>
      </c>
      <c r="O115" s="69"/>
      <c r="P115" s="12" t="e">
        <f>VLOOKUP(O115,Lista_Professores!$A$2:$B$203,2,FALSE)</f>
        <v>#N/A</v>
      </c>
      <c r="Q115" s="70"/>
      <c r="R115" s="12" t="str">
        <f t="shared" si="2"/>
        <v xml:space="preserve">5º Semestre - </v>
      </c>
      <c r="S115" s="12"/>
      <c r="T115" s="12"/>
      <c r="U115" s="12"/>
      <c r="V115" s="12"/>
      <c r="W115" s="12"/>
      <c r="X115" s="12"/>
      <c r="Y115" s="12"/>
      <c r="Z115" s="12"/>
    </row>
    <row r="116" spans="1:26" ht="14.25" hidden="1" customHeight="1">
      <c r="A116" s="12" t="str">
        <f t="shared" si="0"/>
        <v xml:space="preserve">5º Semestre - </v>
      </c>
      <c r="B116" s="67" t="str">
        <f t="shared" si="1"/>
        <v>Curr2023MCEC120</v>
      </c>
      <c r="C116" s="5" t="s">
        <v>25</v>
      </c>
      <c r="D116" s="12" t="s">
        <v>115</v>
      </c>
      <c r="E116" s="12" t="s">
        <v>286</v>
      </c>
      <c r="F116" s="5" t="str">
        <f>VLOOKUP(CONCATENATE($C116,$D116),Curriculos!$A$2:$J$303,5,FALSE)</f>
        <v>OP</v>
      </c>
      <c r="G116" s="5">
        <f>VLOOKUP(CONCATENATE($C116,$D116),Curriculos!$A$2:$J$303,6,FALSE)</f>
        <v>5</v>
      </c>
      <c r="H116" s="5" t="str">
        <f>VLOOKUP(CONCATENATE($C116,$D116),Curriculos!$A$2:$J$303,7,FALSE)</f>
        <v>P</v>
      </c>
      <c r="I116" s="5">
        <f>VLOOKUP(CONCATENATE($C116,$D116),Curriculos!$A$2:$J$303,8,FALSE)</f>
        <v>30</v>
      </c>
      <c r="J116" s="5">
        <f>VLOOKUP(CONCATENATE($C116,$D116),Curriculos!$A$2:$J$303,9,FALSE)</f>
        <v>1</v>
      </c>
      <c r="K116" s="68"/>
      <c r="L116" s="68"/>
      <c r="M116" s="68"/>
      <c r="N116" s="5" t="str">
        <f>VLOOKUP(CONCATENATE($C116,$D116),Curriculos!$A$2:$J$303,10,FALSE)</f>
        <v>DCEC</v>
      </c>
      <c r="O116" s="69"/>
      <c r="P116" s="12" t="e">
        <f>VLOOKUP(O116,Lista_Professores!$A$2:$B$203,2,FALSE)</f>
        <v>#N/A</v>
      </c>
      <c r="Q116" s="70"/>
      <c r="R116" s="12" t="str">
        <f t="shared" si="2"/>
        <v xml:space="preserve">5º Semestre - </v>
      </c>
      <c r="S116" s="12"/>
      <c r="T116" s="12"/>
      <c r="U116" s="12"/>
      <c r="V116" s="12"/>
      <c r="W116" s="12"/>
      <c r="X116" s="12"/>
      <c r="Y116" s="12"/>
      <c r="Z116" s="12"/>
    </row>
    <row r="117" spans="1:26" ht="14.25" hidden="1" customHeight="1">
      <c r="A117" s="12" t="str">
        <f t="shared" si="0"/>
        <v xml:space="preserve">7º Semestre - </v>
      </c>
      <c r="B117" s="67" t="str">
        <f t="shared" si="1"/>
        <v>Curr2023NCEC121</v>
      </c>
      <c r="C117" s="5" t="s">
        <v>22</v>
      </c>
      <c r="D117" s="12" t="s">
        <v>56</v>
      </c>
      <c r="E117" s="12" t="s">
        <v>243</v>
      </c>
      <c r="F117" s="5" t="str">
        <f>VLOOKUP(CONCATENATE($C117,$D117),Curriculos!$A$2:$J$303,5,FALSE)</f>
        <v>OP</v>
      </c>
      <c r="G117" s="5">
        <f>VLOOKUP(CONCATENATE($C117,$D117),Curriculos!$A$2:$J$303,6,FALSE)</f>
        <v>7</v>
      </c>
      <c r="H117" s="5" t="str">
        <f>VLOOKUP(CONCATENATE($C117,$D117),Curriculos!$A$2:$J$303,7,FALSE)</f>
        <v>P</v>
      </c>
      <c r="I117" s="5">
        <f>VLOOKUP(CONCATENATE($C117,$D117),Curriculos!$A$2:$J$303,8,FALSE)</f>
        <v>30</v>
      </c>
      <c r="J117" s="5">
        <f>VLOOKUP(CONCATENATE($C117,$D117),Curriculos!$A$2:$J$303,9,FALSE)</f>
        <v>1</v>
      </c>
      <c r="K117" s="68"/>
      <c r="L117" s="68"/>
      <c r="M117" s="68"/>
      <c r="N117" s="5" t="str">
        <f>VLOOKUP(CONCATENATE($C117,$D117),Curriculos!$A$2:$J$303,10,FALSE)</f>
        <v>DCEC</v>
      </c>
      <c r="O117" s="69"/>
      <c r="P117" s="12" t="e">
        <f>VLOOKUP(O117,Lista_Professores!$A$2:$B$203,2,FALSE)</f>
        <v>#N/A</v>
      </c>
      <c r="Q117" s="70"/>
      <c r="R117" s="12" t="str">
        <f t="shared" si="2"/>
        <v xml:space="preserve">7º Semestre - </v>
      </c>
      <c r="S117" s="12"/>
      <c r="T117" s="12"/>
      <c r="U117" s="12"/>
      <c r="V117" s="12"/>
      <c r="W117" s="12"/>
      <c r="X117" s="12"/>
      <c r="Y117" s="12"/>
      <c r="Z117" s="12"/>
    </row>
    <row r="118" spans="1:26" ht="14.25" customHeight="1">
      <c r="A118" s="12" t="str">
        <f t="shared" si="0"/>
        <v>AM7º Semestre - T02</v>
      </c>
      <c r="B118" s="67" t="str">
        <f t="shared" si="1"/>
        <v>Curr2023MCEC121T02</v>
      </c>
      <c r="C118" s="5" t="s">
        <v>25</v>
      </c>
      <c r="D118" s="12" t="s">
        <v>56</v>
      </c>
      <c r="E118" s="12" t="s">
        <v>243</v>
      </c>
      <c r="F118" s="5" t="str">
        <f>VLOOKUP(CONCATENATE($C118,$D118),Curriculos!$A$2:$J$303,5,FALSE)</f>
        <v>OP</v>
      </c>
      <c r="G118" s="5">
        <f>VLOOKUP(CONCATENATE($C118,$D118),Curriculos!$A$2:$J$303,6,FALSE)</f>
        <v>7</v>
      </c>
      <c r="H118" s="5" t="str">
        <f>VLOOKUP(CONCATENATE($C118,$D118),Curriculos!$A$2:$J$303,7,FALSE)</f>
        <v>P</v>
      </c>
      <c r="I118" s="5">
        <f>VLOOKUP(CONCATENATE($C118,$D118),Curriculos!$A$2:$J$303,8,FALSE)</f>
        <v>30</v>
      </c>
      <c r="J118" s="5">
        <f>VLOOKUP(CONCATENATE($C118,$D118),Curriculos!$A$2:$J$303,9,FALSE)</f>
        <v>1</v>
      </c>
      <c r="K118" s="68" t="s">
        <v>29</v>
      </c>
      <c r="L118" s="68"/>
      <c r="M118" s="68" t="s">
        <v>167</v>
      </c>
      <c r="N118" s="5" t="str">
        <f>VLOOKUP(CONCATENATE($C118,$D118),Curriculos!$A$2:$J$303,10,FALSE)</f>
        <v>DCEC</v>
      </c>
      <c r="O118" s="69" t="s">
        <v>372</v>
      </c>
      <c r="P118" s="12" t="str">
        <f>VLOOKUP(O118,Lista_Professores!$A$2:$B$203,2,FALSE)</f>
        <v>Carlos Eduardo Ribeiro</v>
      </c>
      <c r="Q118" s="70">
        <v>1105</v>
      </c>
      <c r="R118" s="12" t="str">
        <f t="shared" si="2"/>
        <v>7º Semestre - T02</v>
      </c>
      <c r="S118" s="12">
        <f>I118/15</f>
        <v>2</v>
      </c>
      <c r="T118" s="12"/>
      <c r="U118" s="12"/>
      <c r="V118" s="12"/>
      <c r="W118" s="12"/>
      <c r="X118" s="12"/>
      <c r="Y118" s="12"/>
      <c r="Z118" s="12"/>
    </row>
    <row r="119" spans="1:26" ht="14.25" hidden="1" customHeight="1">
      <c r="A119" s="12" t="str">
        <f t="shared" si="0"/>
        <v xml:space="preserve">7º Semestre - </v>
      </c>
      <c r="B119" s="67" t="str">
        <f t="shared" si="1"/>
        <v>Curr2023MCEC122</v>
      </c>
      <c r="C119" s="5" t="s">
        <v>25</v>
      </c>
      <c r="D119" s="12" t="s">
        <v>116</v>
      </c>
      <c r="E119" s="12" t="s">
        <v>287</v>
      </c>
      <c r="F119" s="5" t="str">
        <f>VLOOKUP(CONCATENATE($C119,$D119),Curriculos!$A$2:$J$303,5,FALSE)</f>
        <v>OP</v>
      </c>
      <c r="G119" s="5">
        <f>VLOOKUP(CONCATENATE($C119,$D119),Curriculos!$A$2:$J$303,6,FALSE)</f>
        <v>7</v>
      </c>
      <c r="H119" s="5" t="str">
        <f>VLOOKUP(CONCATENATE($C119,$D119),Curriculos!$A$2:$J$303,7,FALSE)</f>
        <v>P</v>
      </c>
      <c r="I119" s="5">
        <f>VLOOKUP(CONCATENATE($C119,$D119),Curriculos!$A$2:$J$303,8,FALSE)</f>
        <v>30</v>
      </c>
      <c r="J119" s="5">
        <f>VLOOKUP(CONCATENATE($C119,$D119),Curriculos!$A$2:$J$303,9,FALSE)</f>
        <v>1</v>
      </c>
      <c r="K119" s="68"/>
      <c r="L119" s="68"/>
      <c r="M119" s="68"/>
      <c r="N119" s="5" t="str">
        <f>VLOOKUP(CONCATENATE($C119,$D119),Curriculos!$A$2:$J$303,10,FALSE)</f>
        <v>DCEC</v>
      </c>
      <c r="O119" s="69"/>
      <c r="P119" s="12" t="e">
        <f>VLOOKUP(O119,Lista_Professores!$A$2:$B$203,2,FALSE)</f>
        <v>#N/A</v>
      </c>
      <c r="Q119" s="70"/>
      <c r="R119" s="12" t="str">
        <f t="shared" si="2"/>
        <v xml:space="preserve">7º Semestre - </v>
      </c>
      <c r="S119" s="12"/>
      <c r="T119" s="12"/>
      <c r="U119" s="12"/>
      <c r="V119" s="12"/>
      <c r="W119" s="12"/>
      <c r="X119" s="12"/>
      <c r="Y119" s="12"/>
      <c r="Z119" s="12"/>
    </row>
    <row r="120" spans="1:26" ht="14.25" hidden="1" customHeight="1">
      <c r="A120" s="12" t="str">
        <f t="shared" si="0"/>
        <v xml:space="preserve">7º Semestre - </v>
      </c>
      <c r="B120" s="67" t="str">
        <f t="shared" si="1"/>
        <v>Curr2023NCEC122</v>
      </c>
      <c r="C120" s="5" t="s">
        <v>22</v>
      </c>
      <c r="D120" s="12" t="s">
        <v>116</v>
      </c>
      <c r="E120" s="12" t="s">
        <v>287</v>
      </c>
      <c r="F120" s="5" t="str">
        <f>VLOOKUP(CONCATENATE($C120,$D120),Curriculos!$A$2:$J$303,5,FALSE)</f>
        <v>OP</v>
      </c>
      <c r="G120" s="5">
        <f>VLOOKUP(CONCATENATE($C120,$D120),Curriculos!$A$2:$J$303,6,FALSE)</f>
        <v>7</v>
      </c>
      <c r="H120" s="5" t="str">
        <f>VLOOKUP(CONCATENATE($C120,$D120),Curriculos!$A$2:$J$303,7,FALSE)</f>
        <v>P</v>
      </c>
      <c r="I120" s="5">
        <f>VLOOKUP(CONCATENATE($C120,$D120),Curriculos!$A$2:$J$303,8,FALSE)</f>
        <v>30</v>
      </c>
      <c r="J120" s="5">
        <f>VLOOKUP(CONCATENATE($C120,$D120),Curriculos!$A$2:$J$303,9,FALSE)</f>
        <v>1</v>
      </c>
      <c r="K120" s="68"/>
      <c r="L120" s="68"/>
      <c r="M120" s="68"/>
      <c r="N120" s="5" t="str">
        <f>VLOOKUP(CONCATENATE($C120,$D120),Curriculos!$A$2:$J$303,10,FALSE)</f>
        <v>DCEC</v>
      </c>
      <c r="O120" s="69"/>
      <c r="P120" s="12" t="e">
        <f>VLOOKUP(O120,Lista_Professores!$A$2:$B$203,2,FALSE)</f>
        <v>#N/A</v>
      </c>
      <c r="Q120" s="70"/>
      <c r="R120" s="12" t="str">
        <f t="shared" si="2"/>
        <v xml:space="preserve">7º Semestre - </v>
      </c>
      <c r="S120" s="12"/>
      <c r="T120" s="12"/>
      <c r="U120" s="12"/>
      <c r="V120" s="12"/>
      <c r="W120" s="12"/>
      <c r="X120" s="12"/>
      <c r="Y120" s="12"/>
      <c r="Z120" s="12"/>
    </row>
    <row r="121" spans="1:26" ht="14.25" hidden="1" customHeight="1">
      <c r="A121" s="12" t="str">
        <f t="shared" si="0"/>
        <v xml:space="preserve">8º Semestre - </v>
      </c>
      <c r="B121" s="67" t="str">
        <f t="shared" si="1"/>
        <v>Curr2023MCEC124</v>
      </c>
      <c r="C121" s="5" t="s">
        <v>25</v>
      </c>
      <c r="D121" s="12" t="s">
        <v>117</v>
      </c>
      <c r="E121" s="12" t="s">
        <v>288</v>
      </c>
      <c r="F121" s="5" t="str">
        <f>VLOOKUP(CONCATENATE($C121,$D121),Curriculos!$A$2:$J$303,5,FALSE)</f>
        <v>OP</v>
      </c>
      <c r="G121" s="5">
        <f>VLOOKUP(CONCATENATE($C121,$D121),Curriculos!$A$2:$J$303,6,FALSE)</f>
        <v>8</v>
      </c>
      <c r="H121" s="5" t="str">
        <f>VLOOKUP(CONCATENATE($C121,$D121),Curriculos!$A$2:$J$303,7,FALSE)</f>
        <v>P</v>
      </c>
      <c r="I121" s="5">
        <f>VLOOKUP(CONCATENATE($C121,$D121),Curriculos!$A$2:$J$303,8,FALSE)</f>
        <v>30</v>
      </c>
      <c r="J121" s="5">
        <f>VLOOKUP(CONCATENATE($C121,$D121),Curriculos!$A$2:$J$303,9,FALSE)</f>
        <v>1</v>
      </c>
      <c r="K121" s="68"/>
      <c r="L121" s="68"/>
      <c r="M121" s="68"/>
      <c r="N121" s="5" t="str">
        <f>VLOOKUP(CONCATENATE($C121,$D121),Curriculos!$A$2:$J$303,10,FALSE)</f>
        <v>DCEC</v>
      </c>
      <c r="O121" s="69"/>
      <c r="P121" s="12" t="e">
        <f>VLOOKUP(O121,Lista_Professores!$A$2:$B$203,2,FALSE)</f>
        <v>#N/A</v>
      </c>
      <c r="Q121" s="70"/>
      <c r="R121" s="12" t="str">
        <f t="shared" si="2"/>
        <v xml:space="preserve">8º Semestre - </v>
      </c>
      <c r="S121" s="12"/>
      <c r="T121" s="12"/>
      <c r="U121" s="12"/>
      <c r="V121" s="12"/>
      <c r="W121" s="12"/>
      <c r="X121" s="12"/>
      <c r="Y121" s="12"/>
      <c r="Z121" s="12"/>
    </row>
    <row r="122" spans="1:26" ht="14.25" hidden="1" customHeight="1">
      <c r="A122" s="12" t="str">
        <f t="shared" si="0"/>
        <v xml:space="preserve">8º Semestre - </v>
      </c>
      <c r="B122" s="67" t="str">
        <f t="shared" si="1"/>
        <v>Curr2023NCEC124</v>
      </c>
      <c r="C122" s="5" t="s">
        <v>22</v>
      </c>
      <c r="D122" s="12" t="s">
        <v>117</v>
      </c>
      <c r="E122" s="12" t="s">
        <v>288</v>
      </c>
      <c r="F122" s="5" t="str">
        <f>VLOOKUP(CONCATENATE($C122,$D122),Curriculos!$A$2:$J$303,5,FALSE)</f>
        <v>OP</v>
      </c>
      <c r="G122" s="5">
        <f>VLOOKUP(CONCATENATE($C122,$D122),Curriculos!$A$2:$J$303,6,FALSE)</f>
        <v>8</v>
      </c>
      <c r="H122" s="5" t="str">
        <f>VLOOKUP(CONCATENATE($C122,$D122),Curriculos!$A$2:$J$303,7,FALSE)</f>
        <v>P</v>
      </c>
      <c r="I122" s="5">
        <f>VLOOKUP(CONCATENATE($C122,$D122),Curriculos!$A$2:$J$303,8,FALSE)</f>
        <v>30</v>
      </c>
      <c r="J122" s="5">
        <f>VLOOKUP(CONCATENATE($C122,$D122),Curriculos!$A$2:$J$303,9,FALSE)</f>
        <v>1</v>
      </c>
      <c r="K122" s="68"/>
      <c r="L122" s="68"/>
      <c r="M122" s="68"/>
      <c r="N122" s="5" t="str">
        <f>VLOOKUP(CONCATENATE($C122,$D122),Curriculos!$A$2:$J$303,10,FALSE)</f>
        <v>DCEC</v>
      </c>
      <c r="O122" s="69"/>
      <c r="P122" s="12" t="e">
        <f>VLOOKUP(O122,Lista_Professores!$A$2:$B$203,2,FALSE)</f>
        <v>#N/A</v>
      </c>
      <c r="Q122" s="70"/>
      <c r="R122" s="12" t="str">
        <f t="shared" si="2"/>
        <v xml:space="preserve">8º Semestre - </v>
      </c>
      <c r="S122" s="12"/>
      <c r="T122" s="12"/>
      <c r="U122" s="12"/>
      <c r="V122" s="12"/>
      <c r="W122" s="12"/>
      <c r="X122" s="12"/>
      <c r="Y122" s="12"/>
      <c r="Z122" s="12"/>
    </row>
    <row r="123" spans="1:26" ht="14.25" hidden="1" customHeight="1">
      <c r="A123" s="12" t="str">
        <f t="shared" si="0"/>
        <v xml:space="preserve">8º Semestre - </v>
      </c>
      <c r="B123" s="67" t="str">
        <f t="shared" si="1"/>
        <v>Curr2023MCEC125</v>
      </c>
      <c r="C123" s="5" t="s">
        <v>25</v>
      </c>
      <c r="D123" s="12" t="s">
        <v>118</v>
      </c>
      <c r="E123" s="12" t="s">
        <v>289</v>
      </c>
      <c r="F123" s="5" t="str">
        <f>VLOOKUP(CONCATENATE($C123,$D123),Curriculos!$A$2:$J$303,5,FALSE)</f>
        <v>OP</v>
      </c>
      <c r="G123" s="5">
        <f>VLOOKUP(CONCATENATE($C123,$D123),Curriculos!$A$2:$J$303,6,FALSE)</f>
        <v>8</v>
      </c>
      <c r="H123" s="5" t="str">
        <f>VLOOKUP(CONCATENATE($C123,$D123),Curriculos!$A$2:$J$303,7,FALSE)</f>
        <v>T</v>
      </c>
      <c r="I123" s="5">
        <f>VLOOKUP(CONCATENATE($C123,$D123),Curriculos!$A$2:$J$303,8,FALSE)</f>
        <v>30</v>
      </c>
      <c r="J123" s="5">
        <f>VLOOKUP(CONCATENATE($C123,$D123),Curriculos!$A$2:$J$303,9,FALSE)</f>
        <v>2</v>
      </c>
      <c r="K123" s="68"/>
      <c r="L123" s="68"/>
      <c r="M123" s="68"/>
      <c r="N123" s="5" t="str">
        <f>VLOOKUP(CONCATENATE($C123,$D123),Curriculos!$A$2:$J$303,10,FALSE)</f>
        <v>DCEC</v>
      </c>
      <c r="O123" s="69"/>
      <c r="P123" s="12" t="e">
        <f>VLOOKUP(O123,Lista_Professores!$A$2:$B$203,2,FALSE)</f>
        <v>#N/A</v>
      </c>
      <c r="Q123" s="70"/>
      <c r="R123" s="12" t="str">
        <f t="shared" si="2"/>
        <v xml:space="preserve">8º Semestre - </v>
      </c>
      <c r="S123" s="12"/>
      <c r="T123" s="12"/>
      <c r="U123" s="12"/>
      <c r="V123" s="12"/>
      <c r="W123" s="12"/>
      <c r="X123" s="12"/>
      <c r="Y123" s="12"/>
      <c r="Z123" s="12"/>
    </row>
    <row r="124" spans="1:26" ht="14.25" hidden="1" customHeight="1">
      <c r="A124" s="12" t="str">
        <f t="shared" si="0"/>
        <v xml:space="preserve">8º Semestre - </v>
      </c>
      <c r="B124" s="67" t="str">
        <f t="shared" si="1"/>
        <v>Curr2023NCEC125</v>
      </c>
      <c r="C124" s="5" t="s">
        <v>22</v>
      </c>
      <c r="D124" s="12" t="s">
        <v>118</v>
      </c>
      <c r="E124" s="12" t="s">
        <v>289</v>
      </c>
      <c r="F124" s="5" t="str">
        <f>VLOOKUP(CONCATENATE($C124,$D124),Curriculos!$A$2:$J$303,5,FALSE)</f>
        <v>OP</v>
      </c>
      <c r="G124" s="5">
        <f>VLOOKUP(CONCATENATE($C124,$D124),Curriculos!$A$2:$J$303,6,FALSE)</f>
        <v>8</v>
      </c>
      <c r="H124" s="5" t="str">
        <f>VLOOKUP(CONCATENATE($C124,$D124),Curriculos!$A$2:$J$303,7,FALSE)</f>
        <v>T</v>
      </c>
      <c r="I124" s="5">
        <f>VLOOKUP(CONCATENATE($C124,$D124),Curriculos!$A$2:$J$303,8,FALSE)</f>
        <v>30</v>
      </c>
      <c r="J124" s="5">
        <f>VLOOKUP(CONCATENATE($C124,$D124),Curriculos!$A$2:$J$303,9,FALSE)</f>
        <v>2</v>
      </c>
      <c r="K124" s="68"/>
      <c r="L124" s="68"/>
      <c r="M124" s="68"/>
      <c r="N124" s="5" t="str">
        <f>VLOOKUP(CONCATENATE($C124,$D124),Curriculos!$A$2:$J$303,10,FALSE)</f>
        <v>DCEC</v>
      </c>
      <c r="O124" s="69"/>
      <c r="P124" s="12" t="e">
        <f>VLOOKUP(O124,Lista_Professores!$A$2:$B$203,2,FALSE)</f>
        <v>#N/A</v>
      </c>
      <c r="Q124" s="70"/>
      <c r="R124" s="12" t="str">
        <f t="shared" si="2"/>
        <v xml:space="preserve">8º Semestre - </v>
      </c>
      <c r="S124" s="12"/>
      <c r="T124" s="12"/>
      <c r="U124" s="12"/>
      <c r="V124" s="12"/>
      <c r="W124" s="12"/>
      <c r="X124" s="12"/>
      <c r="Y124" s="12"/>
      <c r="Z124" s="12"/>
    </row>
    <row r="125" spans="1:26" ht="14.25" hidden="1" customHeight="1">
      <c r="A125" s="12" t="str">
        <f t="shared" si="0"/>
        <v xml:space="preserve">9º Semestre - </v>
      </c>
      <c r="B125" s="67" t="str">
        <f t="shared" si="1"/>
        <v>Curr2023MCEC126</v>
      </c>
      <c r="C125" s="5" t="s">
        <v>25</v>
      </c>
      <c r="D125" s="12" t="s">
        <v>119</v>
      </c>
      <c r="E125" s="12" t="s">
        <v>290</v>
      </c>
      <c r="F125" s="5" t="str">
        <f>VLOOKUP(CONCATENATE($C125,$D125),Curriculos!$A$2:$J$303,5,FALSE)</f>
        <v>OP</v>
      </c>
      <c r="G125" s="5">
        <f>VLOOKUP(CONCATENATE($C125,$D125),Curriculos!$A$2:$J$303,6,FALSE)</f>
        <v>9</v>
      </c>
      <c r="H125" s="5" t="str">
        <f>VLOOKUP(CONCATENATE($C125,$D125),Curriculos!$A$2:$J$303,7,FALSE)</f>
        <v>T</v>
      </c>
      <c r="I125" s="5">
        <f>VLOOKUP(CONCATENATE($C125,$D125),Curriculos!$A$2:$J$303,8,FALSE)</f>
        <v>30</v>
      </c>
      <c r="J125" s="5">
        <f>VLOOKUP(CONCATENATE($C125,$D125),Curriculos!$A$2:$J$303,9,FALSE)</f>
        <v>2</v>
      </c>
      <c r="K125" s="68"/>
      <c r="L125" s="68"/>
      <c r="M125" s="68"/>
      <c r="N125" s="5" t="str">
        <f>VLOOKUP(CONCATENATE($C125,$D125),Curriculos!$A$2:$J$303,10,FALSE)</f>
        <v>DCEC</v>
      </c>
      <c r="O125" s="69"/>
      <c r="P125" s="12" t="e">
        <f>VLOOKUP(O125,Lista_Professores!$A$2:$B$203,2,FALSE)</f>
        <v>#N/A</v>
      </c>
      <c r="Q125" s="70"/>
      <c r="R125" s="12" t="str">
        <f t="shared" si="2"/>
        <v xml:space="preserve">9º Semestre - </v>
      </c>
      <c r="S125" s="12"/>
      <c r="T125" s="12"/>
      <c r="U125" s="12"/>
      <c r="V125" s="12"/>
      <c r="W125" s="12"/>
      <c r="X125" s="12"/>
      <c r="Y125" s="12"/>
      <c r="Z125" s="12"/>
    </row>
    <row r="126" spans="1:26" ht="14.25" hidden="1" customHeight="1">
      <c r="A126" s="12" t="str">
        <f t="shared" si="0"/>
        <v xml:space="preserve">9º Semestre - </v>
      </c>
      <c r="B126" s="67" t="str">
        <f t="shared" si="1"/>
        <v>Curr2023NCEC126</v>
      </c>
      <c r="C126" s="5" t="s">
        <v>22</v>
      </c>
      <c r="D126" s="12" t="s">
        <v>119</v>
      </c>
      <c r="E126" s="12" t="s">
        <v>290</v>
      </c>
      <c r="F126" s="5" t="str">
        <f>VLOOKUP(CONCATENATE($C126,$D126),Curriculos!$A$2:$J$303,5,FALSE)</f>
        <v>OP</v>
      </c>
      <c r="G126" s="5">
        <f>VLOOKUP(CONCATENATE($C126,$D126),Curriculos!$A$2:$J$303,6,FALSE)</f>
        <v>9</v>
      </c>
      <c r="H126" s="5" t="str">
        <f>VLOOKUP(CONCATENATE($C126,$D126),Curriculos!$A$2:$J$303,7,FALSE)</f>
        <v>T</v>
      </c>
      <c r="I126" s="5">
        <f>VLOOKUP(CONCATENATE($C126,$D126),Curriculos!$A$2:$J$303,8,FALSE)</f>
        <v>30</v>
      </c>
      <c r="J126" s="5">
        <f>VLOOKUP(CONCATENATE($C126,$D126),Curriculos!$A$2:$J$303,9,FALSE)</f>
        <v>2</v>
      </c>
      <c r="K126" s="68"/>
      <c r="L126" s="68"/>
      <c r="M126" s="68"/>
      <c r="N126" s="5" t="str">
        <f>VLOOKUP(CONCATENATE($C126,$D126),Curriculos!$A$2:$J$303,10,FALSE)</f>
        <v>DCEC</v>
      </c>
      <c r="O126" s="69"/>
      <c r="P126" s="12" t="e">
        <f>VLOOKUP(O126,Lista_Professores!$A$2:$B$203,2,FALSE)</f>
        <v>#N/A</v>
      </c>
      <c r="Q126" s="70"/>
      <c r="R126" s="12" t="str">
        <f t="shared" si="2"/>
        <v xml:space="preserve">9º Semestre - </v>
      </c>
      <c r="S126" s="12"/>
      <c r="T126" s="12"/>
      <c r="U126" s="12"/>
      <c r="V126" s="12"/>
      <c r="W126" s="12"/>
      <c r="X126" s="12"/>
      <c r="Y126" s="12"/>
      <c r="Z126" s="12"/>
    </row>
    <row r="127" spans="1:26" ht="14.25" hidden="1" customHeight="1">
      <c r="A127" s="12" t="str">
        <f t="shared" si="0"/>
        <v xml:space="preserve">8º Semestre - </v>
      </c>
      <c r="B127" s="67" t="str">
        <f t="shared" si="1"/>
        <v>Curr2023MCEC096</v>
      </c>
      <c r="C127" s="12" t="s">
        <v>25</v>
      </c>
      <c r="D127" s="12" t="s">
        <v>120</v>
      </c>
      <c r="E127" s="12" t="str">
        <f>VLOOKUP(CONCATENATE($C127,$D127),Curriculos!$A$2:$J$303,4,FALSE)</f>
        <v>ELABORAÇÃO E ANÁLISE DE PROJETOS</v>
      </c>
      <c r="F127" s="5" t="str">
        <f>VLOOKUP(CONCATENATE($C127,$D127),Curriculos!$A$2:$J$303,5,FALSE)</f>
        <v>OB</v>
      </c>
      <c r="G127" s="5">
        <f>VLOOKUP(CONCATENATE($C127,$D127),Curriculos!$A$2:$J$303,6,FALSE)</f>
        <v>8</v>
      </c>
      <c r="H127" s="5" t="str">
        <f>VLOOKUP(CONCATENATE($C127,$D127),Curriculos!$A$2:$J$303,7,FALSE)</f>
        <v>TP</v>
      </c>
      <c r="I127" s="5">
        <f>VLOOKUP(CONCATENATE($C127,$D127),Curriculos!$A$2:$J$303,8,FALSE)</f>
        <v>60</v>
      </c>
      <c r="J127" s="5">
        <f>VLOOKUP(CONCATENATE($C127,$D127),Curriculos!$A$2:$J$303,9,FALSE)</f>
        <v>3</v>
      </c>
      <c r="K127" s="68"/>
      <c r="L127" s="68"/>
      <c r="M127" s="68"/>
      <c r="N127" s="5" t="str">
        <f>VLOOKUP(CONCATENATE($C127,$D127),Curriculos!$A$2:$J$303,10,FALSE)</f>
        <v>DCEC</v>
      </c>
      <c r="O127" s="69"/>
      <c r="P127" s="12" t="e">
        <f>VLOOKUP(O127,Lista_Professores!$A$2:$B$203,2,FALSE)</f>
        <v>#N/A</v>
      </c>
      <c r="Q127" s="70"/>
      <c r="R127" s="12" t="str">
        <f t="shared" si="2"/>
        <v xml:space="preserve">8º Semestre - </v>
      </c>
      <c r="S127" s="12"/>
      <c r="T127" s="12"/>
      <c r="U127" s="12"/>
      <c r="V127" s="12"/>
      <c r="W127" s="12"/>
      <c r="X127" s="12"/>
      <c r="Y127" s="12"/>
      <c r="Z127" s="12"/>
    </row>
    <row r="128" spans="1:26" ht="14.25" hidden="1" customHeight="1">
      <c r="A128" s="12" t="str">
        <f t="shared" si="0"/>
        <v xml:space="preserve">8º Semestre - </v>
      </c>
      <c r="B128" s="67" t="str">
        <f t="shared" si="1"/>
        <v>Curr2023MCEC096</v>
      </c>
      <c r="C128" s="12" t="s">
        <v>25</v>
      </c>
      <c r="D128" s="12" t="s">
        <v>120</v>
      </c>
      <c r="E128" s="12" t="str">
        <f>VLOOKUP(CONCATENATE($C128,$D128),Curriculos!$A$2:$J$303,4,FALSE)</f>
        <v>ELABORAÇÃO E ANÁLISE DE PROJETOS</v>
      </c>
      <c r="F128" s="5" t="str">
        <f>VLOOKUP(CONCATENATE($C128,$D128),Curriculos!$A$2:$J$303,5,FALSE)</f>
        <v>OB</v>
      </c>
      <c r="G128" s="5">
        <f>VLOOKUP(CONCATENATE($C128,$D128),Curriculos!$A$2:$J$303,6,FALSE)</f>
        <v>8</v>
      </c>
      <c r="H128" s="5" t="str">
        <f>VLOOKUP(CONCATENATE($C128,$D128),Curriculos!$A$2:$J$303,7,FALSE)</f>
        <v>TP</v>
      </c>
      <c r="I128" s="5">
        <f>VLOOKUP(CONCATENATE($C128,$D128),Curriculos!$A$2:$J$303,8,FALSE)</f>
        <v>60</v>
      </c>
      <c r="J128" s="5">
        <f>VLOOKUP(CONCATENATE($C128,$D128),Curriculos!$A$2:$J$303,9,FALSE)</f>
        <v>3</v>
      </c>
      <c r="K128" s="68"/>
      <c r="L128" s="68"/>
      <c r="M128" s="68"/>
      <c r="N128" s="5" t="str">
        <f>VLOOKUP(CONCATENATE($C128,$D128),Curriculos!$A$2:$J$303,10,FALSE)</f>
        <v>DCEC</v>
      </c>
      <c r="O128" s="69"/>
      <c r="P128" s="12" t="e">
        <f>VLOOKUP(O128,Lista_Professores!$A$2:$B$203,2,FALSE)</f>
        <v>#N/A</v>
      </c>
      <c r="Q128" s="70"/>
      <c r="R128" s="12" t="str">
        <f t="shared" si="2"/>
        <v xml:space="preserve">8º Semestre - </v>
      </c>
      <c r="S128" s="12"/>
      <c r="T128" s="12"/>
      <c r="U128" s="12"/>
      <c r="V128" s="12"/>
      <c r="W128" s="12"/>
      <c r="X128" s="12"/>
      <c r="Y128" s="12"/>
      <c r="Z128" s="12"/>
    </row>
    <row r="129" spans="1:26" ht="14.25" hidden="1" customHeight="1">
      <c r="A129" s="12" t="str">
        <f t="shared" si="0"/>
        <v xml:space="preserve">8º Semestre - </v>
      </c>
      <c r="B129" s="67" t="str">
        <f t="shared" si="1"/>
        <v>Curr2023NCEC096</v>
      </c>
      <c r="C129" s="12" t="s">
        <v>22</v>
      </c>
      <c r="D129" s="12" t="s">
        <v>120</v>
      </c>
      <c r="E129" s="12" t="str">
        <f>VLOOKUP(CONCATENATE($C129,$D129),Curriculos!$A$2:$J$303,4,FALSE)</f>
        <v>ELABORAÇÃO E ANÁLISE DE PROJETOS</v>
      </c>
      <c r="F129" s="5" t="str">
        <f>VLOOKUP(CONCATENATE($C129,$D129),Curriculos!$A$2:$J$303,5,FALSE)</f>
        <v>OB</v>
      </c>
      <c r="G129" s="5">
        <f>VLOOKUP(CONCATENATE($C129,$D129),Curriculos!$A$2:$J$303,6,FALSE)</f>
        <v>8</v>
      </c>
      <c r="H129" s="5" t="str">
        <f>VLOOKUP(CONCATENATE($C129,$D129),Curriculos!$A$2:$J$303,7,FALSE)</f>
        <v>TP</v>
      </c>
      <c r="I129" s="5">
        <f>VLOOKUP(CONCATENATE($C129,$D129),Curriculos!$A$2:$J$303,8,FALSE)</f>
        <v>60</v>
      </c>
      <c r="J129" s="5">
        <f>VLOOKUP(CONCATENATE($C129,$D129),Curriculos!$A$2:$J$303,9,FALSE)</f>
        <v>3</v>
      </c>
      <c r="K129" s="68"/>
      <c r="L129" s="68"/>
      <c r="M129" s="68"/>
      <c r="N129" s="5" t="str">
        <f>VLOOKUP(CONCATENATE($C129,$D129),Curriculos!$A$2:$J$303,10,FALSE)</f>
        <v>DCEC</v>
      </c>
      <c r="O129" s="69"/>
      <c r="P129" s="12" t="e">
        <f>VLOOKUP(O129,Lista_Professores!$A$2:$B$203,2,FALSE)</f>
        <v>#N/A</v>
      </c>
      <c r="Q129" s="70"/>
      <c r="R129" s="12" t="str">
        <f t="shared" si="2"/>
        <v xml:space="preserve">8º Semestre - </v>
      </c>
      <c r="S129" s="12"/>
      <c r="T129" s="12"/>
      <c r="U129" s="12"/>
      <c r="V129" s="12"/>
      <c r="W129" s="12"/>
      <c r="X129" s="12"/>
      <c r="Y129" s="12"/>
      <c r="Z129" s="12"/>
    </row>
    <row r="130" spans="1:26" ht="14.25" hidden="1" customHeight="1">
      <c r="A130" s="12" t="str">
        <f t="shared" si="0"/>
        <v xml:space="preserve">8º Semestre - </v>
      </c>
      <c r="B130" s="67" t="str">
        <f t="shared" si="1"/>
        <v>Curr2023NCEC096</v>
      </c>
      <c r="C130" s="12" t="s">
        <v>22</v>
      </c>
      <c r="D130" s="12" t="s">
        <v>120</v>
      </c>
      <c r="E130" s="12" t="str">
        <f>VLOOKUP(CONCATENATE($C130,$D130),Curriculos!$A$2:$J$303,4,FALSE)</f>
        <v>ELABORAÇÃO E ANÁLISE DE PROJETOS</v>
      </c>
      <c r="F130" s="5" t="str">
        <f>VLOOKUP(CONCATENATE($C130,$D130),Curriculos!$A$2:$J$303,5,FALSE)</f>
        <v>OB</v>
      </c>
      <c r="G130" s="5">
        <f>VLOOKUP(CONCATENATE($C130,$D130),Curriculos!$A$2:$J$303,6,FALSE)</f>
        <v>8</v>
      </c>
      <c r="H130" s="5" t="str">
        <f>VLOOKUP(CONCATENATE($C130,$D130),Curriculos!$A$2:$J$303,7,FALSE)</f>
        <v>TP</v>
      </c>
      <c r="I130" s="5">
        <f>VLOOKUP(CONCATENATE($C130,$D130),Curriculos!$A$2:$J$303,8,FALSE)</f>
        <v>60</v>
      </c>
      <c r="J130" s="5">
        <f>VLOOKUP(CONCATENATE($C130,$D130),Curriculos!$A$2:$J$303,9,FALSE)</f>
        <v>3</v>
      </c>
      <c r="K130" s="68"/>
      <c r="L130" s="68"/>
      <c r="M130" s="68"/>
      <c r="N130" s="5" t="str">
        <f>VLOOKUP(CONCATENATE($C130,$D130),Curriculos!$A$2:$J$303,10,FALSE)</f>
        <v>DCEC</v>
      </c>
      <c r="O130" s="69"/>
      <c r="P130" s="12" t="e">
        <f>VLOOKUP(O130,Lista_Professores!$A$2:$B$203,2,FALSE)</f>
        <v>#N/A</v>
      </c>
      <c r="Q130" s="70"/>
      <c r="R130" s="12" t="str">
        <f t="shared" si="2"/>
        <v xml:space="preserve">8º Semestre - </v>
      </c>
      <c r="S130" s="12"/>
      <c r="T130" s="12"/>
      <c r="U130" s="12"/>
      <c r="V130" s="12"/>
      <c r="W130" s="12"/>
      <c r="X130" s="12"/>
      <c r="Y130" s="12"/>
      <c r="Z130" s="12"/>
    </row>
    <row r="131" spans="1:26" ht="14.25" customHeight="1">
      <c r="A131" s="12" t="str">
        <f t="shared" si="0"/>
        <v>BN8º Semestre - T01</v>
      </c>
      <c r="B131" s="67" t="str">
        <f t="shared" si="1"/>
        <v>Curr2018CEC055T01</v>
      </c>
      <c r="C131" s="12" t="s">
        <v>31</v>
      </c>
      <c r="D131" s="12" t="s">
        <v>64</v>
      </c>
      <c r="E131" s="12" t="str">
        <f>VLOOKUP(CONCATENATE($C131,$D131),Curriculos!$A$2:$J$303,4,FALSE)</f>
        <v>ELABORAÇÃO E ANÁLISE DE PROJETOS</v>
      </c>
      <c r="F131" s="5" t="str">
        <f>VLOOKUP(CONCATENATE($C131,$D131),Curriculos!$A$2:$J$303,5,FALSE)</f>
        <v>OB</v>
      </c>
      <c r="G131" s="5">
        <f>VLOOKUP(CONCATENATE($C131,$D131),Curriculos!$A$2:$J$303,6,FALSE)</f>
        <v>8</v>
      </c>
      <c r="H131" s="5" t="str">
        <f>VLOOKUP(CONCATENATE($C131,$D131),Curriculos!$A$2:$J$303,7,FALSE)</f>
        <v>T</v>
      </c>
      <c r="I131" s="5">
        <f>VLOOKUP(CONCATENATE($C131,$D131),Curriculos!$A$2:$J$303,8,FALSE)</f>
        <v>120</v>
      </c>
      <c r="J131" s="5">
        <f>VLOOKUP(CONCATENATE($C131,$D131),Curriculos!$A$2:$J$303,9,FALSE)</f>
        <v>5</v>
      </c>
      <c r="K131" s="68" t="s">
        <v>24</v>
      </c>
      <c r="L131" s="68"/>
      <c r="M131" s="68" t="s">
        <v>188</v>
      </c>
      <c r="N131" s="5" t="str">
        <f>VLOOKUP(CONCATENATE($C131,$D131),Curriculos!$A$2:$J$303,10,FALSE)</f>
        <v>DCEC</v>
      </c>
      <c r="O131" s="69" t="s">
        <v>339</v>
      </c>
      <c r="P131" s="12" t="str">
        <f>VLOOKUP(O131,Lista_Professores!$A$2:$B$203,2,FALSE)</f>
        <v>Natânia Silva Ferreira</v>
      </c>
      <c r="Q131" s="70">
        <v>1105</v>
      </c>
      <c r="R131" s="12" t="str">
        <f t="shared" si="2"/>
        <v>8º Semestre - T01</v>
      </c>
      <c r="S131" s="12">
        <f>I131/15</f>
        <v>8</v>
      </c>
      <c r="T131" s="12"/>
      <c r="U131" s="12"/>
      <c r="V131" s="12"/>
      <c r="W131" s="12"/>
      <c r="X131" s="12"/>
      <c r="Y131" s="12"/>
      <c r="Z131" s="12"/>
    </row>
    <row r="132" spans="1:26" ht="14.25" hidden="1" customHeight="1">
      <c r="A132" s="12" t="str">
        <f t="shared" si="0"/>
        <v xml:space="preserve">8º Semestre - </v>
      </c>
      <c r="B132" s="67" t="str">
        <f t="shared" si="1"/>
        <v>Curr2023MCEC084</v>
      </c>
      <c r="C132" s="12" t="s">
        <v>25</v>
      </c>
      <c r="D132" s="12" t="s">
        <v>121</v>
      </c>
      <c r="E132" s="12" t="str">
        <f>VLOOKUP(CONCATENATE($C132,$D132),Curriculos!$A$2:$J$303,4,FALSE)</f>
        <v>ENGENHARIA ECONÔMICA</v>
      </c>
      <c r="F132" s="5" t="str">
        <f>VLOOKUP(CONCATENATE($C132,$D132),Curriculos!$A$2:$J$303,5,FALSE)</f>
        <v>OP</v>
      </c>
      <c r="G132" s="5">
        <f>VLOOKUP(CONCATENATE($C132,$D132),Curriculos!$A$2:$J$303,6,FALSE)</f>
        <v>8</v>
      </c>
      <c r="H132" s="5" t="str">
        <f>VLOOKUP(CONCATENATE($C132,$D132),Curriculos!$A$2:$J$303,7,FALSE)</f>
        <v>T</v>
      </c>
      <c r="I132" s="5">
        <f>VLOOKUP(CONCATENATE($C132,$D132),Curriculos!$A$2:$J$303,8,FALSE)</f>
        <v>60</v>
      </c>
      <c r="J132" s="5">
        <f>VLOOKUP(CONCATENATE($C132,$D132),Curriculos!$A$2:$J$303,9,FALSE)</f>
        <v>4</v>
      </c>
      <c r="K132" s="68"/>
      <c r="L132" s="68"/>
      <c r="M132" s="68"/>
      <c r="N132" s="5" t="str">
        <f>VLOOKUP(CONCATENATE($C132,$D132),Curriculos!$A$2:$J$303,10,FALSE)</f>
        <v>DCEC</v>
      </c>
      <c r="O132" s="69"/>
      <c r="P132" s="12" t="e">
        <f>VLOOKUP(O132,Lista_Professores!$A$2:$B$203,2,FALSE)</f>
        <v>#N/A</v>
      </c>
      <c r="Q132" s="70"/>
      <c r="R132" s="12" t="str">
        <f t="shared" si="2"/>
        <v xml:space="preserve">8º Semestre - </v>
      </c>
      <c r="S132" s="12"/>
      <c r="T132" s="12"/>
      <c r="U132" s="12"/>
      <c r="V132" s="12"/>
      <c r="W132" s="12"/>
      <c r="X132" s="12"/>
      <c r="Y132" s="12"/>
      <c r="Z132" s="12"/>
    </row>
    <row r="133" spans="1:26" ht="14.25" hidden="1" customHeight="1">
      <c r="A133" s="12" t="str">
        <f t="shared" si="0"/>
        <v xml:space="preserve">9º Semestre - </v>
      </c>
      <c r="B133" s="67" t="str">
        <f t="shared" si="1"/>
        <v>Curr2018CEC084</v>
      </c>
      <c r="C133" s="5" t="s">
        <v>31</v>
      </c>
      <c r="D133" s="12" t="s">
        <v>121</v>
      </c>
      <c r="E133" s="12" t="str">
        <f>VLOOKUP(CONCATENATE($C133,$D133),Curriculos!$A$2:$J$303,4,FALSE)</f>
        <v>ENGENHARIA ECONÔMICA</v>
      </c>
      <c r="F133" s="5" t="str">
        <f>VLOOKUP(CONCATENATE($C133,$D133),Curriculos!$A$2:$J$303,5,FALSE)</f>
        <v>OP</v>
      </c>
      <c r="G133" s="5">
        <f>VLOOKUP(CONCATENATE($C133,$D133),Curriculos!$A$2:$J$303,6,FALSE)</f>
        <v>9</v>
      </c>
      <c r="H133" s="5" t="str">
        <f>VLOOKUP(CONCATENATE($C133,$D133),Curriculos!$A$2:$J$303,7,FALSE)</f>
        <v>T</v>
      </c>
      <c r="I133" s="5">
        <f>VLOOKUP(CONCATENATE($C133,$D133),Curriculos!$A$2:$J$303,8,FALSE)</f>
        <v>60</v>
      </c>
      <c r="J133" s="5">
        <f>VLOOKUP(CONCATENATE($C133,$D133),Curriculos!$A$2:$J$303,9,FALSE)</f>
        <v>4</v>
      </c>
      <c r="K133" s="68"/>
      <c r="L133" s="68"/>
      <c r="M133" s="68"/>
      <c r="N133" s="5" t="str">
        <f>VLOOKUP(CONCATENATE($C133,$D133),Curriculos!$A$2:$J$303,10,FALSE)</f>
        <v>DCEC</v>
      </c>
      <c r="O133" s="69"/>
      <c r="P133" s="12" t="e">
        <f>VLOOKUP(O133,Lista_Professores!$A$2:$B$203,2,FALSE)</f>
        <v>#N/A</v>
      </c>
      <c r="Q133" s="70"/>
      <c r="R133" s="12" t="str">
        <f t="shared" si="2"/>
        <v xml:space="preserve">9º Semestre - </v>
      </c>
      <c r="S133" s="12"/>
      <c r="T133" s="12"/>
      <c r="U133" s="12"/>
      <c r="V133" s="12"/>
      <c r="W133" s="12"/>
      <c r="X133" s="12"/>
      <c r="Y133" s="12"/>
      <c r="Z133" s="12"/>
    </row>
    <row r="134" spans="1:26" ht="14.25" hidden="1" customHeight="1">
      <c r="A134" s="12" t="str">
        <f t="shared" si="0"/>
        <v xml:space="preserve">10º Semestre - </v>
      </c>
      <c r="B134" s="67" t="str">
        <f t="shared" si="1"/>
        <v>Curr2023NCEC084</v>
      </c>
      <c r="C134" s="12" t="s">
        <v>22</v>
      </c>
      <c r="D134" s="12" t="s">
        <v>121</v>
      </c>
      <c r="E134" s="12" t="str">
        <f>VLOOKUP(CONCATENATE($C134,$D134),Curriculos!$A$2:$J$303,4,FALSE)</f>
        <v>ENGENHARIA ECONÔMICA</v>
      </c>
      <c r="F134" s="5" t="str">
        <f>VLOOKUP(CONCATENATE($C134,$D134),Curriculos!$A$2:$J$303,5,FALSE)</f>
        <v>OP</v>
      </c>
      <c r="G134" s="5">
        <f>VLOOKUP(CONCATENATE($C134,$D134),Curriculos!$A$2:$J$303,6,FALSE)</f>
        <v>10</v>
      </c>
      <c r="H134" s="5" t="str">
        <f>VLOOKUP(CONCATENATE($C134,$D134),Curriculos!$A$2:$J$303,7,FALSE)</f>
        <v>P</v>
      </c>
      <c r="I134" s="5">
        <f>VLOOKUP(CONCATENATE($C134,$D134),Curriculos!$A$2:$J$303,8,FALSE)</f>
        <v>60</v>
      </c>
      <c r="J134" s="5">
        <f>VLOOKUP(CONCATENATE($C134,$D134),Curriculos!$A$2:$J$303,9,FALSE)</f>
        <v>4</v>
      </c>
      <c r="K134" s="68"/>
      <c r="L134" s="68"/>
      <c r="M134" s="68"/>
      <c r="N134" s="5" t="str">
        <f>VLOOKUP(CONCATENATE($C134,$D134),Curriculos!$A$2:$J$303,10,FALSE)</f>
        <v>DCEC</v>
      </c>
      <c r="O134" s="69"/>
      <c r="P134" s="12" t="e">
        <f>VLOOKUP(O134,Lista_Professores!$A$2:$B$203,2,FALSE)</f>
        <v>#N/A</v>
      </c>
      <c r="Q134" s="70"/>
      <c r="R134" s="12" t="str">
        <f t="shared" si="2"/>
        <v xml:space="preserve">10º Semestre - </v>
      </c>
      <c r="S134" s="12"/>
      <c r="T134" s="12"/>
      <c r="U134" s="12"/>
      <c r="V134" s="12"/>
      <c r="W134" s="12"/>
      <c r="X134" s="12"/>
      <c r="Y134" s="12"/>
      <c r="Z134" s="12"/>
    </row>
    <row r="135" spans="1:26" ht="14.25" hidden="1" customHeight="1">
      <c r="A135" s="12" t="str">
        <f t="shared" si="0"/>
        <v>DN3º Semestre - T01</v>
      </c>
      <c r="B135" s="67" t="str">
        <f t="shared" si="1"/>
        <v>Curr2023NCET1295T01</v>
      </c>
      <c r="C135" s="12" t="s">
        <v>22</v>
      </c>
      <c r="D135" s="12" t="s">
        <v>46</v>
      </c>
      <c r="E135" s="12" t="str">
        <f>VLOOKUP(CONCATENATE($C135,$D135),Curriculos!$A$2:$J$303,4,FALSE)</f>
        <v>ESTATÍSTICA APLICADA I</v>
      </c>
      <c r="F135" s="5" t="str">
        <f>VLOOKUP(CONCATENATE($C135,$D135),Curriculos!$A$2:$J$303,5,FALSE)</f>
        <v>OB</v>
      </c>
      <c r="G135" s="5">
        <f>VLOOKUP(CONCATENATE($C135,$D135),Curriculos!$A$2:$J$303,6,FALSE)</f>
        <v>3</v>
      </c>
      <c r="H135" s="5" t="str">
        <f>VLOOKUP(CONCATENATE($C135,$D135),Curriculos!$A$2:$J$303,7,FALSE)</f>
        <v>T</v>
      </c>
      <c r="I135" s="5">
        <f>VLOOKUP(CONCATENATE($C135,$D135),Curriculos!$A$2:$J$303,8,FALSE)</f>
        <v>60</v>
      </c>
      <c r="J135" s="5">
        <f>VLOOKUP(CONCATENATE($C135,$D135),Curriculos!$A$2:$J$303,9,FALSE)</f>
        <v>4</v>
      </c>
      <c r="K135" s="68" t="s">
        <v>24</v>
      </c>
      <c r="L135" s="68" t="s">
        <v>346</v>
      </c>
      <c r="M135" s="68" t="s">
        <v>195</v>
      </c>
      <c r="N135" s="5" t="str">
        <f>VLOOKUP(CONCATENATE($C135,$D135),Curriculos!$A$2:$J$303,10,FALSE)</f>
        <v>DCET</v>
      </c>
      <c r="O135" s="69" t="s">
        <v>385</v>
      </c>
      <c r="P135" s="12" t="str">
        <f>VLOOKUP(O135,Lista_Professores!$A$2:$B$203,2,FALSE)</f>
        <v>Marcelo Inácio Ferreira Ferraz</v>
      </c>
      <c r="Q135" s="70"/>
      <c r="R135" s="12" t="str">
        <f t="shared" si="2"/>
        <v>3º Semestre - T01</v>
      </c>
      <c r="S135" s="12"/>
      <c r="T135" s="12"/>
      <c r="U135" s="12"/>
      <c r="V135" s="12"/>
      <c r="W135" s="12"/>
      <c r="X135" s="12"/>
      <c r="Y135" s="12"/>
      <c r="Z135" s="12"/>
    </row>
    <row r="136" spans="1:26" ht="14.25" hidden="1" customHeight="1">
      <c r="A136" s="12" t="str">
        <f t="shared" si="0"/>
        <v>DM3º Semestre - T02</v>
      </c>
      <c r="B136" s="67" t="str">
        <f t="shared" si="1"/>
        <v>Curr2023MCET1295T02</v>
      </c>
      <c r="C136" s="12" t="s">
        <v>25</v>
      </c>
      <c r="D136" s="12" t="s">
        <v>46</v>
      </c>
      <c r="E136" s="12" t="str">
        <f>VLOOKUP(CONCATENATE($C136,$D136),Curriculos!$A$2:$J$303,4,FALSE)</f>
        <v>ESTATÍSTICA APLICADA I</v>
      </c>
      <c r="F136" s="5" t="str">
        <f>VLOOKUP(CONCATENATE($C136,$D136),Curriculos!$A$2:$J$303,5,FALSE)</f>
        <v>OB</v>
      </c>
      <c r="G136" s="5">
        <f>VLOOKUP(CONCATENATE($C136,$D136),Curriculos!$A$2:$J$303,6,FALSE)</f>
        <v>3</v>
      </c>
      <c r="H136" s="5" t="str">
        <f>VLOOKUP(CONCATENATE($C136,$D136),Curriculos!$A$2:$J$303,7,FALSE)</f>
        <v>T</v>
      </c>
      <c r="I136" s="5">
        <f>VLOOKUP(CONCATENATE($C136,$D136),Curriculos!$A$2:$J$303,8,FALSE)</f>
        <v>60</v>
      </c>
      <c r="J136" s="5">
        <f>VLOOKUP(CONCATENATE($C136,$D136),Curriculos!$A$2:$J$303,9,FALSE)</f>
        <v>4</v>
      </c>
      <c r="K136" s="68" t="s">
        <v>29</v>
      </c>
      <c r="L136" s="68"/>
      <c r="M136" s="68" t="s">
        <v>182</v>
      </c>
      <c r="N136" s="5" t="str">
        <f>VLOOKUP(CONCATENATE($C136,$D136),Curriculos!$A$2:$J$303,10,FALSE)</f>
        <v>DCET</v>
      </c>
      <c r="O136" s="69"/>
      <c r="P136" s="12" t="e">
        <f>VLOOKUP(O136,Lista_Professores!$A$2:$B$203,2,FALSE)</f>
        <v>#N/A</v>
      </c>
      <c r="Q136" s="70"/>
      <c r="R136" s="12" t="str">
        <f t="shared" si="2"/>
        <v>3º Semestre - T02</v>
      </c>
      <c r="S136" s="12"/>
      <c r="T136" s="12"/>
      <c r="U136" s="12"/>
      <c r="V136" s="12"/>
      <c r="W136" s="12"/>
      <c r="X136" s="12"/>
      <c r="Y136" s="12"/>
      <c r="Z136" s="12"/>
    </row>
    <row r="137" spans="1:26" ht="14.25" hidden="1" customHeight="1">
      <c r="A137" s="12" t="str">
        <f t="shared" si="0"/>
        <v xml:space="preserve">3º Semestre - </v>
      </c>
      <c r="B137" s="67" t="str">
        <f t="shared" si="1"/>
        <v>Curr2018CET1295</v>
      </c>
      <c r="C137" s="12" t="s">
        <v>31</v>
      </c>
      <c r="D137" s="12" t="s">
        <v>46</v>
      </c>
      <c r="E137" s="12" t="str">
        <f>VLOOKUP(CONCATENATE($C137,$D137),Curriculos!$A$2:$J$303,4,FALSE)</f>
        <v>ESTATÍSTICA APLICADA I</v>
      </c>
      <c r="F137" s="5" t="str">
        <f>VLOOKUP(CONCATENATE($C137,$D137),Curriculos!$A$2:$J$303,5,FALSE)</f>
        <v>OB</v>
      </c>
      <c r="G137" s="5">
        <f>VLOOKUP(CONCATENATE($C137,$D137),Curriculos!$A$2:$J$303,6,FALSE)</f>
        <v>3</v>
      </c>
      <c r="H137" s="5" t="str">
        <f>VLOOKUP(CONCATENATE($C137,$D137),Curriculos!$A$2:$J$303,7,FALSE)</f>
        <v>T</v>
      </c>
      <c r="I137" s="5">
        <f>VLOOKUP(CONCATENATE($C137,$D137),Curriculos!$A$2:$J$303,8,FALSE)</f>
        <v>60</v>
      </c>
      <c r="J137" s="5">
        <f>VLOOKUP(CONCATENATE($C137,$D137),Curriculos!$A$2:$J$303,9,FALSE)</f>
        <v>4</v>
      </c>
      <c r="K137" s="68"/>
      <c r="L137" s="68"/>
      <c r="M137" s="68"/>
      <c r="N137" s="5" t="str">
        <f>VLOOKUP(CONCATENATE($C137,$D137),Curriculos!$A$2:$J$303,10,FALSE)</f>
        <v>DCET</v>
      </c>
      <c r="O137" s="69"/>
      <c r="P137" s="12" t="e">
        <f>VLOOKUP(O137,Lista_Professores!$A$2:$B$203,2,FALSE)</f>
        <v>#N/A</v>
      </c>
      <c r="Q137" s="70"/>
      <c r="R137" s="12" t="str">
        <f t="shared" si="2"/>
        <v xml:space="preserve">3º Semestre - </v>
      </c>
      <c r="S137" s="12"/>
      <c r="T137" s="12"/>
      <c r="U137" s="12"/>
      <c r="V137" s="12"/>
      <c r="W137" s="12"/>
      <c r="X137" s="12"/>
      <c r="Y137" s="12"/>
      <c r="Z137" s="12"/>
    </row>
    <row r="138" spans="1:26" ht="14.25" hidden="1" customHeight="1">
      <c r="A138" s="12" t="str">
        <f t="shared" si="0"/>
        <v xml:space="preserve">3º Semestre - </v>
      </c>
      <c r="B138" s="67" t="str">
        <f t="shared" si="1"/>
        <v>Curr2023MCET1295</v>
      </c>
      <c r="C138" s="12" t="s">
        <v>25</v>
      </c>
      <c r="D138" s="12" t="s">
        <v>46</v>
      </c>
      <c r="E138" s="12" t="str">
        <f>VLOOKUP(CONCATENATE($C138,$D138),Curriculos!$A$2:$J$303,4,FALSE)</f>
        <v>ESTATÍSTICA APLICADA I</v>
      </c>
      <c r="F138" s="5" t="str">
        <f>VLOOKUP(CONCATENATE($C138,$D138),Curriculos!$A$2:$J$303,5,FALSE)</f>
        <v>OB</v>
      </c>
      <c r="G138" s="5">
        <f>VLOOKUP(CONCATENATE($C138,$D138),Curriculos!$A$2:$J$303,6,FALSE)</f>
        <v>3</v>
      </c>
      <c r="H138" s="5" t="str">
        <f>VLOOKUP(CONCATENATE($C138,$D138),Curriculos!$A$2:$J$303,7,FALSE)</f>
        <v>T</v>
      </c>
      <c r="I138" s="5">
        <f>VLOOKUP(CONCATENATE($C138,$D138),Curriculos!$A$2:$J$303,8,FALSE)</f>
        <v>60</v>
      </c>
      <c r="J138" s="5">
        <f>VLOOKUP(CONCATENATE($C138,$D138),Curriculos!$A$2:$J$303,9,FALSE)</f>
        <v>4</v>
      </c>
      <c r="K138" s="68"/>
      <c r="L138" s="68"/>
      <c r="M138" s="68"/>
      <c r="N138" s="5" t="str">
        <f>VLOOKUP(CONCATENATE($C138,$D138),Curriculos!$A$2:$J$303,10,FALSE)</f>
        <v>DCET</v>
      </c>
      <c r="O138" s="69"/>
      <c r="P138" s="12" t="e">
        <f>VLOOKUP(O138,Lista_Professores!$A$2:$B$203,2,FALSE)</f>
        <v>#N/A</v>
      </c>
      <c r="Q138" s="70">
        <v>1107</v>
      </c>
      <c r="R138" s="12" t="str">
        <f t="shared" si="2"/>
        <v xml:space="preserve">3º Semestre - </v>
      </c>
      <c r="S138" s="12">
        <f t="shared" ref="S138:S139" si="9">I138/15</f>
        <v>4</v>
      </c>
      <c r="T138" s="12"/>
      <c r="U138" s="12"/>
      <c r="V138" s="12"/>
      <c r="W138" s="12"/>
      <c r="X138" s="12"/>
      <c r="Y138" s="12"/>
      <c r="Z138" s="12"/>
    </row>
    <row r="139" spans="1:26" ht="14.25" hidden="1" customHeight="1">
      <c r="A139" s="12" t="str">
        <f t="shared" si="0"/>
        <v xml:space="preserve">3º Semestre - </v>
      </c>
      <c r="B139" s="67" t="str">
        <f t="shared" si="1"/>
        <v>Curr2023NCET1295</v>
      </c>
      <c r="C139" s="12" t="s">
        <v>22</v>
      </c>
      <c r="D139" s="12" t="s">
        <v>46</v>
      </c>
      <c r="E139" s="12" t="str">
        <f>VLOOKUP(CONCATENATE($C139,$D139),Curriculos!$A$2:$J$303,4,FALSE)</f>
        <v>ESTATÍSTICA APLICADA I</v>
      </c>
      <c r="F139" s="5" t="str">
        <f>VLOOKUP(CONCATENATE($C139,$D139),Curriculos!$A$2:$J$303,5,FALSE)</f>
        <v>OB</v>
      </c>
      <c r="G139" s="5">
        <f>VLOOKUP(CONCATENATE($C139,$D139),Curriculos!$A$2:$J$303,6,FALSE)</f>
        <v>3</v>
      </c>
      <c r="H139" s="5" t="str">
        <f>VLOOKUP(CONCATENATE($C139,$D139),Curriculos!$A$2:$J$303,7,FALSE)</f>
        <v>T</v>
      </c>
      <c r="I139" s="5">
        <f>VLOOKUP(CONCATENATE($C139,$D139),Curriculos!$A$2:$J$303,8,FALSE)</f>
        <v>60</v>
      </c>
      <c r="J139" s="5">
        <f>VLOOKUP(CONCATENATE($C139,$D139),Curriculos!$A$2:$J$303,9,FALSE)</f>
        <v>4</v>
      </c>
      <c r="K139" s="68"/>
      <c r="L139" s="68"/>
      <c r="M139" s="68"/>
      <c r="N139" s="5" t="str">
        <f>VLOOKUP(CONCATENATE($C139,$D139),Curriculos!$A$2:$J$303,10,FALSE)</f>
        <v>DCET</v>
      </c>
      <c r="O139" s="69"/>
      <c r="P139" s="12" t="e">
        <f>VLOOKUP(O139,Lista_Professores!$A$2:$B$203,2,FALSE)</f>
        <v>#N/A</v>
      </c>
      <c r="Q139" s="70">
        <v>1103</v>
      </c>
      <c r="R139" s="12" t="str">
        <f t="shared" si="2"/>
        <v xml:space="preserve">3º Semestre - </v>
      </c>
      <c r="S139" s="12">
        <f t="shared" si="9"/>
        <v>4</v>
      </c>
      <c r="T139" s="12"/>
      <c r="U139" s="12"/>
      <c r="V139" s="12"/>
      <c r="W139" s="12"/>
      <c r="X139" s="12"/>
      <c r="Y139" s="12"/>
      <c r="Z139" s="12"/>
    </row>
    <row r="140" spans="1:26" ht="14.25" hidden="1" customHeight="1">
      <c r="A140" s="12" t="str">
        <f t="shared" si="0"/>
        <v>EN4º Semestre - T01</v>
      </c>
      <c r="B140" s="67" t="str">
        <f t="shared" si="1"/>
        <v>Curr2023NCET1296T01</v>
      </c>
      <c r="C140" s="12" t="s">
        <v>22</v>
      </c>
      <c r="D140" s="12" t="s">
        <v>69</v>
      </c>
      <c r="E140" s="12" t="str">
        <f>VLOOKUP(CONCATENATE($C140,$D140),Curriculos!$A$2:$J$303,4,FALSE)</f>
        <v>ESTATÍSTICA APLICADA II</v>
      </c>
      <c r="F140" s="5" t="str">
        <f>VLOOKUP(CONCATENATE($C140,$D140),Curriculos!$A$2:$J$303,5,FALSE)</f>
        <v>OB</v>
      </c>
      <c r="G140" s="5">
        <f>VLOOKUP(CONCATENATE($C140,$D140),Curriculos!$A$2:$J$303,6,FALSE)</f>
        <v>4</v>
      </c>
      <c r="H140" s="5" t="str">
        <f>VLOOKUP(CONCATENATE($C140,$D140),Curriculos!$A$2:$J$303,7,FALSE)</f>
        <v>T</v>
      </c>
      <c r="I140" s="5">
        <f>VLOOKUP(CONCATENATE($C140,$D140),Curriculos!$A$2:$J$303,8,FALSE)</f>
        <v>60</v>
      </c>
      <c r="J140" s="5">
        <f>VLOOKUP(CONCATENATE($C140,$D140),Curriculos!$A$2:$J$303,9,FALSE)</f>
        <v>4</v>
      </c>
      <c r="K140" s="68" t="s">
        <v>24</v>
      </c>
      <c r="L140" s="68"/>
      <c r="M140" s="68" t="s">
        <v>178</v>
      </c>
      <c r="N140" s="5" t="str">
        <f>VLOOKUP(CONCATENATE($C140,$D140),Curriculos!$A$2:$J$303,10,FALSE)</f>
        <v>DCET</v>
      </c>
      <c r="O140" s="69" t="s">
        <v>385</v>
      </c>
      <c r="P140" s="12" t="str">
        <f>VLOOKUP(O140,Lista_Professores!$A$2:$B$203,2,FALSE)</f>
        <v>Marcelo Inácio Ferreira Ferraz</v>
      </c>
      <c r="Q140" s="70"/>
      <c r="R140" s="12" t="str">
        <f t="shared" si="2"/>
        <v>4º Semestre - T01</v>
      </c>
      <c r="S140" s="12"/>
      <c r="T140" s="12"/>
      <c r="U140" s="12"/>
      <c r="V140" s="12"/>
      <c r="W140" s="12"/>
      <c r="X140" s="12"/>
      <c r="Y140" s="12"/>
      <c r="Z140" s="12"/>
    </row>
    <row r="141" spans="1:26" ht="14.25" hidden="1" customHeight="1">
      <c r="A141" s="12" t="str">
        <f t="shared" si="0"/>
        <v xml:space="preserve">4º Semestre - </v>
      </c>
      <c r="B141" s="67" t="str">
        <f t="shared" si="1"/>
        <v>Curr2018CET1296</v>
      </c>
      <c r="C141" s="12" t="s">
        <v>31</v>
      </c>
      <c r="D141" s="12" t="s">
        <v>69</v>
      </c>
      <c r="E141" s="12" t="str">
        <f>VLOOKUP(CONCATENATE($C141,$D141),Curriculos!$A$2:$J$303,4,FALSE)</f>
        <v>ESTATÍSTICA APLICADA II</v>
      </c>
      <c r="F141" s="5" t="str">
        <f>VLOOKUP(CONCATENATE($C141,$D141),Curriculos!$A$2:$J$303,5,FALSE)</f>
        <v>OB</v>
      </c>
      <c r="G141" s="5">
        <f>VLOOKUP(CONCATENATE($C141,$D141),Curriculos!$A$2:$J$303,6,FALSE)</f>
        <v>4</v>
      </c>
      <c r="H141" s="5" t="str">
        <f>VLOOKUP(CONCATENATE($C141,$D141),Curriculos!$A$2:$J$303,7,FALSE)</f>
        <v>T</v>
      </c>
      <c r="I141" s="5">
        <f>VLOOKUP(CONCATENATE($C141,$D141),Curriculos!$A$2:$J$303,8,FALSE)</f>
        <v>60</v>
      </c>
      <c r="J141" s="5">
        <f>VLOOKUP(CONCATENATE($C141,$D141),Curriculos!$A$2:$J$303,9,FALSE)</f>
        <v>4</v>
      </c>
      <c r="K141" s="68"/>
      <c r="L141" s="68"/>
      <c r="M141" s="68"/>
      <c r="N141" s="5" t="str">
        <f>VLOOKUP(CONCATENATE($C141,$D141),Curriculos!$A$2:$J$303,10,FALSE)</f>
        <v>DCET</v>
      </c>
      <c r="O141" s="69"/>
      <c r="P141" s="12" t="e">
        <f>VLOOKUP(O141,Lista_Professores!$A$2:$B$203,2,FALSE)</f>
        <v>#N/A</v>
      </c>
      <c r="Q141" s="70"/>
      <c r="R141" s="12" t="str">
        <f t="shared" si="2"/>
        <v xml:space="preserve">4º Semestre - </v>
      </c>
      <c r="S141" s="12"/>
      <c r="T141" s="12"/>
      <c r="U141" s="12"/>
      <c r="V141" s="12"/>
      <c r="W141" s="12"/>
      <c r="X141" s="12"/>
      <c r="Y141" s="12"/>
      <c r="Z141" s="12"/>
    </row>
    <row r="142" spans="1:26" ht="14.25" hidden="1" customHeight="1">
      <c r="A142" s="12" t="str">
        <f t="shared" si="0"/>
        <v xml:space="preserve">4º Semestre - </v>
      </c>
      <c r="B142" s="67" t="str">
        <f t="shared" si="1"/>
        <v>Curr2023MCET1296</v>
      </c>
      <c r="C142" s="12" t="s">
        <v>25</v>
      </c>
      <c r="D142" s="12" t="s">
        <v>69</v>
      </c>
      <c r="E142" s="12" t="str">
        <f>VLOOKUP(CONCATENATE($C142,$D142),Curriculos!$A$2:$J$303,4,FALSE)</f>
        <v>ESTATÍSTICA APLICADA II</v>
      </c>
      <c r="F142" s="5" t="str">
        <f>VLOOKUP(CONCATENATE($C142,$D142),Curriculos!$A$2:$J$303,5,FALSE)</f>
        <v>OB</v>
      </c>
      <c r="G142" s="5">
        <f>VLOOKUP(CONCATENATE($C142,$D142),Curriculos!$A$2:$J$303,6,FALSE)</f>
        <v>4</v>
      </c>
      <c r="H142" s="5" t="str">
        <f>VLOOKUP(CONCATENATE($C142,$D142),Curriculos!$A$2:$J$303,7,FALSE)</f>
        <v>T</v>
      </c>
      <c r="I142" s="5">
        <f>VLOOKUP(CONCATENATE($C142,$D142),Curriculos!$A$2:$J$303,8,FALSE)</f>
        <v>60</v>
      </c>
      <c r="J142" s="5">
        <f>VLOOKUP(CONCATENATE($C142,$D142),Curriculos!$A$2:$J$303,9,FALSE)</f>
        <v>4</v>
      </c>
      <c r="K142" s="68"/>
      <c r="L142" s="68"/>
      <c r="M142" s="68"/>
      <c r="N142" s="5" t="str">
        <f>VLOOKUP(CONCATENATE($C142,$D142),Curriculos!$A$2:$J$303,10,FALSE)</f>
        <v>DCET</v>
      </c>
      <c r="O142" s="69"/>
      <c r="P142" s="12" t="e">
        <f>VLOOKUP(O142,Lista_Professores!$A$2:$B$203,2,FALSE)</f>
        <v>#N/A</v>
      </c>
      <c r="Q142" s="70"/>
      <c r="R142" s="12" t="str">
        <f t="shared" si="2"/>
        <v xml:space="preserve">4º Semestre - </v>
      </c>
      <c r="S142" s="12"/>
      <c r="T142" s="12"/>
      <c r="U142" s="12"/>
      <c r="V142" s="12"/>
      <c r="W142" s="12"/>
      <c r="X142" s="12"/>
      <c r="Y142" s="12"/>
      <c r="Z142" s="12"/>
    </row>
    <row r="143" spans="1:26" ht="14.25" hidden="1" customHeight="1">
      <c r="A143" s="12" t="str">
        <f t="shared" si="0"/>
        <v xml:space="preserve">4º Semestre - </v>
      </c>
      <c r="B143" s="67" t="str">
        <f t="shared" si="1"/>
        <v>Curr2023MCET1296</v>
      </c>
      <c r="C143" s="12" t="s">
        <v>25</v>
      </c>
      <c r="D143" s="12" t="s">
        <v>69</v>
      </c>
      <c r="E143" s="12" t="str">
        <f>VLOOKUP(CONCATENATE($C143,$D143),Curriculos!$A$2:$J$303,4,FALSE)</f>
        <v>ESTATÍSTICA APLICADA II</v>
      </c>
      <c r="F143" s="5" t="str">
        <f>VLOOKUP(CONCATENATE($C143,$D143),Curriculos!$A$2:$J$303,5,FALSE)</f>
        <v>OB</v>
      </c>
      <c r="G143" s="5">
        <f>VLOOKUP(CONCATENATE($C143,$D143),Curriculos!$A$2:$J$303,6,FALSE)</f>
        <v>4</v>
      </c>
      <c r="H143" s="5" t="str">
        <f>VLOOKUP(CONCATENATE($C143,$D143),Curriculos!$A$2:$J$303,7,FALSE)</f>
        <v>T</v>
      </c>
      <c r="I143" s="5">
        <f>VLOOKUP(CONCATENATE($C143,$D143),Curriculos!$A$2:$J$303,8,FALSE)</f>
        <v>60</v>
      </c>
      <c r="J143" s="5">
        <f>VLOOKUP(CONCATENATE($C143,$D143),Curriculos!$A$2:$J$303,9,FALSE)</f>
        <v>4</v>
      </c>
      <c r="K143" s="68"/>
      <c r="L143" s="68"/>
      <c r="M143" s="68"/>
      <c r="N143" s="5" t="str">
        <f>VLOOKUP(CONCATENATE($C143,$D143),Curriculos!$A$2:$J$303,10,FALSE)</f>
        <v>DCET</v>
      </c>
      <c r="O143" s="69"/>
      <c r="P143" s="12" t="e">
        <f>VLOOKUP(O143,Lista_Professores!$A$2:$B$203,2,FALSE)</f>
        <v>#N/A</v>
      </c>
      <c r="Q143" s="70"/>
      <c r="R143" s="12" t="str">
        <f t="shared" si="2"/>
        <v xml:space="preserve">4º Semestre - </v>
      </c>
      <c r="S143" s="12"/>
      <c r="T143" s="12"/>
      <c r="U143" s="12"/>
      <c r="V143" s="12"/>
      <c r="W143" s="12"/>
      <c r="X143" s="12"/>
      <c r="Y143" s="12"/>
      <c r="Z143" s="12"/>
    </row>
    <row r="144" spans="1:26" ht="14.25" hidden="1" customHeight="1">
      <c r="A144" s="12" t="str">
        <f t="shared" si="0"/>
        <v xml:space="preserve">4º Semestre - </v>
      </c>
      <c r="B144" s="67" t="str">
        <f t="shared" si="1"/>
        <v>Curr2023NCET1296</v>
      </c>
      <c r="C144" s="12" t="s">
        <v>22</v>
      </c>
      <c r="D144" s="12" t="s">
        <v>69</v>
      </c>
      <c r="E144" s="12" t="str">
        <f>VLOOKUP(CONCATENATE($C144,$D144),Curriculos!$A$2:$J$303,4,FALSE)</f>
        <v>ESTATÍSTICA APLICADA II</v>
      </c>
      <c r="F144" s="5" t="str">
        <f>VLOOKUP(CONCATENATE($C144,$D144),Curriculos!$A$2:$J$303,5,FALSE)</f>
        <v>OB</v>
      </c>
      <c r="G144" s="5">
        <f>VLOOKUP(CONCATENATE($C144,$D144),Curriculos!$A$2:$J$303,6,FALSE)</f>
        <v>4</v>
      </c>
      <c r="H144" s="5" t="str">
        <f>VLOOKUP(CONCATENATE($C144,$D144),Curriculos!$A$2:$J$303,7,FALSE)</f>
        <v>T</v>
      </c>
      <c r="I144" s="5">
        <f>VLOOKUP(CONCATENATE($C144,$D144),Curriculos!$A$2:$J$303,8,FALSE)</f>
        <v>60</v>
      </c>
      <c r="J144" s="5">
        <f>VLOOKUP(CONCATENATE($C144,$D144),Curriculos!$A$2:$J$303,9,FALSE)</f>
        <v>4</v>
      </c>
      <c r="K144" s="68"/>
      <c r="L144" s="68"/>
      <c r="M144" s="68"/>
      <c r="N144" s="5" t="str">
        <f>VLOOKUP(CONCATENATE($C144,$D144),Curriculos!$A$2:$J$303,10,FALSE)</f>
        <v>DCET</v>
      </c>
      <c r="O144" s="69"/>
      <c r="P144" s="12" t="e">
        <f>VLOOKUP(O144,Lista_Professores!$A$2:$B$203,2,FALSE)</f>
        <v>#N/A</v>
      </c>
      <c r="Q144" s="70">
        <v>1103</v>
      </c>
      <c r="R144" s="12" t="str">
        <f t="shared" si="2"/>
        <v xml:space="preserve">4º Semestre - </v>
      </c>
      <c r="S144" s="12">
        <f>I144/15</f>
        <v>4</v>
      </c>
      <c r="T144" s="12"/>
      <c r="U144" s="12"/>
      <c r="V144" s="12"/>
      <c r="W144" s="12"/>
      <c r="X144" s="12"/>
      <c r="Y144" s="12"/>
      <c r="Z144" s="12"/>
    </row>
    <row r="145" spans="1:26" ht="14.25" customHeight="1">
      <c r="A145" s="12" t="str">
        <f t="shared" si="0"/>
        <v>AM1º Semestre - T02</v>
      </c>
      <c r="B145" s="67" t="str">
        <f t="shared" si="1"/>
        <v>Curr2023MCEC029T02</v>
      </c>
      <c r="C145" s="12" t="s">
        <v>25</v>
      </c>
      <c r="D145" s="12" t="s">
        <v>81</v>
      </c>
      <c r="E145" s="12" t="str">
        <f>VLOOKUP(CONCATENATE($C145,$D145),Curriculos!$A$2:$J$303,4,FALSE)</f>
        <v>EVOLUÇÃO DO CAPITALISMO</v>
      </c>
      <c r="F145" s="5" t="str">
        <f>VLOOKUP(CONCATENATE($C145,$D145),Curriculos!$A$2:$J$303,5,FALSE)</f>
        <v>OB</v>
      </c>
      <c r="G145" s="5">
        <f>VLOOKUP(CONCATENATE($C145,$D145),Curriculos!$A$2:$J$303,6,FALSE)</f>
        <v>1</v>
      </c>
      <c r="H145" s="5" t="str">
        <f>VLOOKUP(CONCATENATE($C145,$D145),Curriculos!$A$2:$J$303,7,FALSE)</f>
        <v>T</v>
      </c>
      <c r="I145" s="5">
        <f>VLOOKUP(CONCATENATE($C145,$D145),Curriculos!$A$2:$J$303,8,FALSE)</f>
        <v>60</v>
      </c>
      <c r="J145" s="5">
        <f>VLOOKUP(CONCATENATE($C145,$D145),Curriculos!$A$2:$J$303,9,FALSE)</f>
        <v>4</v>
      </c>
      <c r="K145" s="68" t="s">
        <v>29</v>
      </c>
      <c r="L145" s="68"/>
      <c r="M145" s="68" t="s">
        <v>167</v>
      </c>
      <c r="N145" s="5" t="str">
        <f>VLOOKUP(CONCATENATE($C145,$D145),Curriculos!$A$2:$J$303,10,FALSE)</f>
        <v>DCEC</v>
      </c>
      <c r="O145" s="69" t="s">
        <v>339</v>
      </c>
      <c r="P145" s="12" t="str">
        <f>VLOOKUP(O145,Lista_Professores!$A$2:$B$203,2,FALSE)</f>
        <v>Natânia Silva Ferreira</v>
      </c>
      <c r="Q145" s="70"/>
      <c r="R145" s="12" t="str">
        <f t="shared" si="2"/>
        <v>1º Semestre - T02</v>
      </c>
      <c r="S145" s="12"/>
      <c r="T145" s="12"/>
      <c r="U145" s="12"/>
      <c r="V145" s="12"/>
      <c r="W145" s="12"/>
      <c r="X145" s="12"/>
      <c r="Y145" s="12"/>
      <c r="Z145" s="12"/>
    </row>
    <row r="146" spans="1:26" ht="14.25" customHeight="1">
      <c r="A146" s="12" t="str">
        <f t="shared" si="0"/>
        <v>AM1º Semestre - T04</v>
      </c>
      <c r="B146" s="67" t="str">
        <f t="shared" si="1"/>
        <v>Curr2023MCEC029T04</v>
      </c>
      <c r="C146" s="12" t="s">
        <v>25</v>
      </c>
      <c r="D146" s="12" t="s">
        <v>81</v>
      </c>
      <c r="E146" s="12" t="str">
        <f>VLOOKUP(CONCATENATE($C146,$D146),Curriculos!$A$2:$J$303,4,FALSE)</f>
        <v>EVOLUÇÃO DO CAPITALISMO</v>
      </c>
      <c r="F146" s="5" t="str">
        <f>VLOOKUP(CONCATENATE($C146,$D146),Curriculos!$A$2:$J$303,5,FALSE)</f>
        <v>OB</v>
      </c>
      <c r="G146" s="5">
        <f>VLOOKUP(CONCATENATE($C146,$D146),Curriculos!$A$2:$J$303,6,FALSE)</f>
        <v>1</v>
      </c>
      <c r="H146" s="5" t="str">
        <f>VLOOKUP(CONCATENATE($C146,$D146),Curriculos!$A$2:$J$303,7,FALSE)</f>
        <v>T</v>
      </c>
      <c r="I146" s="5">
        <f>VLOOKUP(CONCATENATE($C146,$D146),Curriculos!$A$2:$J$303,8,FALSE)</f>
        <v>60</v>
      </c>
      <c r="J146" s="5">
        <f>VLOOKUP(CONCATENATE($C146,$D146),Curriculos!$A$2:$J$303,9,FALSE)</f>
        <v>4</v>
      </c>
      <c r="K146" s="68" t="s">
        <v>27</v>
      </c>
      <c r="L146" s="68"/>
      <c r="M146" s="68" t="s">
        <v>167</v>
      </c>
      <c r="N146" s="5" t="str">
        <f>VLOOKUP(CONCATENATE($C146,$D146),Curriculos!$A$2:$J$303,10,FALSE)</f>
        <v>DCEC</v>
      </c>
      <c r="O146" s="69" t="s">
        <v>340</v>
      </c>
      <c r="P146" s="12" t="str">
        <f>VLOOKUP(O146,Lista_Professores!$A$2:$B$203,2,FALSE)</f>
        <v>Pedro Lopes Marinho</v>
      </c>
      <c r="Q146" s="70"/>
      <c r="R146" s="12" t="str">
        <f t="shared" si="2"/>
        <v>1º Semestre - T04</v>
      </c>
      <c r="S146" s="12"/>
      <c r="T146" s="12"/>
      <c r="U146" s="12"/>
      <c r="V146" s="12"/>
      <c r="W146" s="12"/>
      <c r="X146" s="12"/>
      <c r="Y146" s="12"/>
      <c r="Z146" s="12"/>
    </row>
    <row r="147" spans="1:26" ht="14.25" hidden="1" customHeight="1">
      <c r="A147" s="12" t="str">
        <f t="shared" si="0"/>
        <v xml:space="preserve">1º Semestre - </v>
      </c>
      <c r="B147" s="67" t="str">
        <f t="shared" si="1"/>
        <v>Curr2018CEC029</v>
      </c>
      <c r="C147" s="12" t="s">
        <v>31</v>
      </c>
      <c r="D147" s="12" t="s">
        <v>81</v>
      </c>
      <c r="E147" s="12" t="str">
        <f>VLOOKUP(CONCATENATE($C147,$D147),Curriculos!$A$2:$J$303,4,FALSE)</f>
        <v>EVOLUÇÃO DO CAPITALISMO</v>
      </c>
      <c r="F147" s="5" t="str">
        <f>VLOOKUP(CONCATENATE($C147,$D147),Curriculos!$A$2:$J$303,5,FALSE)</f>
        <v>OB</v>
      </c>
      <c r="G147" s="5">
        <f>VLOOKUP(CONCATENATE($C147,$D147),Curriculos!$A$2:$J$303,6,FALSE)</f>
        <v>1</v>
      </c>
      <c r="H147" s="5" t="str">
        <f>VLOOKUP(CONCATENATE($C147,$D147),Curriculos!$A$2:$J$303,7,FALSE)</f>
        <v>T</v>
      </c>
      <c r="I147" s="5">
        <f>VLOOKUP(CONCATENATE($C147,$D147),Curriculos!$A$2:$J$303,8,FALSE)</f>
        <v>60</v>
      </c>
      <c r="J147" s="5">
        <f>VLOOKUP(CONCATENATE($C147,$D147),Curriculos!$A$2:$J$303,9,FALSE)</f>
        <v>4</v>
      </c>
      <c r="K147" s="68"/>
      <c r="L147" s="68"/>
      <c r="M147" s="68"/>
      <c r="N147" s="5" t="str">
        <f>VLOOKUP(CONCATENATE($C147,$D147),Curriculos!$A$2:$J$303,10,FALSE)</f>
        <v>DCEC</v>
      </c>
      <c r="O147" s="69"/>
      <c r="P147" s="12" t="e">
        <f>VLOOKUP(O147,Lista_Professores!$A$2:$B$203,2,FALSE)</f>
        <v>#N/A</v>
      </c>
      <c r="Q147" s="70"/>
      <c r="R147" s="12" t="str">
        <f t="shared" si="2"/>
        <v xml:space="preserve">1º Semestre - </v>
      </c>
      <c r="S147" s="12"/>
      <c r="T147" s="12"/>
      <c r="U147" s="12"/>
      <c r="V147" s="12"/>
      <c r="W147" s="12"/>
      <c r="X147" s="12"/>
      <c r="Y147" s="12"/>
      <c r="Z147" s="12"/>
    </row>
    <row r="148" spans="1:26" ht="14.25" hidden="1" customHeight="1">
      <c r="A148" s="12" t="str">
        <f t="shared" si="0"/>
        <v xml:space="preserve">1º Semestre - </v>
      </c>
      <c r="B148" s="67" t="str">
        <f t="shared" si="1"/>
        <v>Curr2023NCEC029</v>
      </c>
      <c r="C148" s="12" t="s">
        <v>22</v>
      </c>
      <c r="D148" s="12" t="s">
        <v>81</v>
      </c>
      <c r="E148" s="12" t="str">
        <f>VLOOKUP(CONCATENATE($C148,$D148),Curriculos!$A$2:$J$303,4,FALSE)</f>
        <v>EVOLUÇÃO DO CAPITALISMO</v>
      </c>
      <c r="F148" s="5" t="str">
        <f>VLOOKUP(CONCATENATE($C148,$D148),Curriculos!$A$2:$J$303,5,FALSE)</f>
        <v>OB</v>
      </c>
      <c r="G148" s="5">
        <f>VLOOKUP(CONCATENATE($C148,$D148),Curriculos!$A$2:$J$303,6,FALSE)</f>
        <v>1</v>
      </c>
      <c r="H148" s="5" t="str">
        <f>VLOOKUP(CONCATENATE($C148,$D148),Curriculos!$A$2:$J$303,7,FALSE)</f>
        <v>T</v>
      </c>
      <c r="I148" s="5">
        <f>VLOOKUP(CONCATENATE($C148,$D148),Curriculos!$A$2:$J$303,8,FALSE)</f>
        <v>60</v>
      </c>
      <c r="J148" s="5">
        <f>VLOOKUP(CONCATENATE($C148,$D148),Curriculos!$A$2:$J$303,9,FALSE)</f>
        <v>4</v>
      </c>
      <c r="K148" s="68"/>
      <c r="L148" s="68"/>
      <c r="M148" s="68"/>
      <c r="N148" s="5" t="str">
        <f>VLOOKUP(CONCATENATE($C148,$D148),Curriculos!$A$2:$J$303,10,FALSE)</f>
        <v>DCEC</v>
      </c>
      <c r="O148" s="69"/>
      <c r="P148" s="12" t="e">
        <f>VLOOKUP(O148,Lista_Professores!$A$2:$B$203,2,FALSE)</f>
        <v>#N/A</v>
      </c>
      <c r="Q148" s="70">
        <v>1102</v>
      </c>
      <c r="R148" s="12" t="str">
        <f t="shared" si="2"/>
        <v xml:space="preserve">1º Semestre - </v>
      </c>
      <c r="S148" s="12">
        <f t="shared" ref="S148:S149" si="10">I148/15</f>
        <v>4</v>
      </c>
      <c r="T148" s="12"/>
      <c r="U148" s="12"/>
      <c r="V148" s="12"/>
      <c r="W148" s="12"/>
      <c r="X148" s="12"/>
      <c r="Y148" s="12"/>
      <c r="Z148" s="12"/>
    </row>
    <row r="149" spans="1:26" ht="14.25" hidden="1" customHeight="1">
      <c r="A149" s="12" t="str">
        <f t="shared" si="0"/>
        <v xml:space="preserve">1º Semestre - </v>
      </c>
      <c r="B149" s="67" t="str">
        <f t="shared" si="1"/>
        <v>Curr2023NCEC029</v>
      </c>
      <c r="C149" s="12" t="s">
        <v>22</v>
      </c>
      <c r="D149" s="12" t="s">
        <v>81</v>
      </c>
      <c r="E149" s="12" t="str">
        <f>VLOOKUP(CONCATENATE($C149,$D149),Curriculos!$A$2:$J$303,4,FALSE)</f>
        <v>EVOLUÇÃO DO CAPITALISMO</v>
      </c>
      <c r="F149" s="5" t="str">
        <f>VLOOKUP(CONCATENATE($C149,$D149),Curriculos!$A$2:$J$303,5,FALSE)</f>
        <v>OB</v>
      </c>
      <c r="G149" s="5">
        <f>VLOOKUP(CONCATENATE($C149,$D149),Curriculos!$A$2:$J$303,6,FALSE)</f>
        <v>1</v>
      </c>
      <c r="H149" s="5" t="str">
        <f>VLOOKUP(CONCATENATE($C149,$D149),Curriculos!$A$2:$J$303,7,FALSE)</f>
        <v>T</v>
      </c>
      <c r="I149" s="5">
        <f>VLOOKUP(CONCATENATE($C149,$D149),Curriculos!$A$2:$J$303,8,FALSE)</f>
        <v>60</v>
      </c>
      <c r="J149" s="5">
        <f>VLOOKUP(CONCATENATE($C149,$D149),Curriculos!$A$2:$J$303,9,FALSE)</f>
        <v>4</v>
      </c>
      <c r="K149" s="68"/>
      <c r="L149" s="68"/>
      <c r="M149" s="68"/>
      <c r="N149" s="5" t="str">
        <f>VLOOKUP(CONCATENATE($C149,$D149),Curriculos!$A$2:$J$303,10,FALSE)</f>
        <v>DCEC</v>
      </c>
      <c r="O149" s="69"/>
      <c r="P149" s="12" t="e">
        <f>VLOOKUP(O149,Lista_Professores!$A$2:$B$203,2,FALSE)</f>
        <v>#N/A</v>
      </c>
      <c r="Q149" s="70">
        <v>1106</v>
      </c>
      <c r="R149" s="12" t="str">
        <f t="shared" si="2"/>
        <v xml:space="preserve">1º Semestre - </v>
      </c>
      <c r="S149" s="12">
        <f t="shared" si="10"/>
        <v>4</v>
      </c>
      <c r="T149" s="12"/>
      <c r="U149" s="12"/>
      <c r="V149" s="12"/>
      <c r="W149" s="12"/>
      <c r="X149" s="12"/>
      <c r="Y149" s="12"/>
      <c r="Z149" s="12"/>
    </row>
    <row r="150" spans="1:26" ht="14.25" hidden="1" customHeight="1">
      <c r="A150" s="12" t="str">
        <f t="shared" si="0"/>
        <v xml:space="preserve">8º Semestre - </v>
      </c>
      <c r="B150" s="67" t="str">
        <f t="shared" si="1"/>
        <v>Curr2018CEC066</v>
      </c>
      <c r="C150" s="5" t="s">
        <v>31</v>
      </c>
      <c r="D150" s="12" t="s">
        <v>122</v>
      </c>
      <c r="E150" s="12" t="str">
        <f>VLOOKUP(CONCATENATE($C150,$D150),Curriculos!$A$2:$J$303,4,FALSE)</f>
        <v>FINANÇAS PÚBLICAS</v>
      </c>
      <c r="F150" s="5" t="str">
        <f>VLOOKUP(CONCATENATE($C150,$D150),Curriculos!$A$2:$J$303,5,FALSE)</f>
        <v>OP</v>
      </c>
      <c r="G150" s="5">
        <f>VLOOKUP(CONCATENATE($C150,$D150),Curriculos!$A$2:$J$303,6,FALSE)</f>
        <v>8</v>
      </c>
      <c r="H150" s="5" t="str">
        <f>VLOOKUP(CONCATENATE($C150,$D150),Curriculos!$A$2:$J$303,7,FALSE)</f>
        <v>TP</v>
      </c>
      <c r="I150" s="5">
        <f>VLOOKUP(CONCATENATE($C150,$D150),Curriculos!$A$2:$J$303,8,FALSE)</f>
        <v>60</v>
      </c>
      <c r="J150" s="5">
        <f>VLOOKUP(CONCATENATE($C150,$D150),Curriculos!$A$2:$J$303,9,FALSE)</f>
        <v>4</v>
      </c>
      <c r="K150" s="68"/>
      <c r="L150" s="68"/>
      <c r="M150" s="68"/>
      <c r="N150" s="5" t="str">
        <f>VLOOKUP(CONCATENATE($C150,$D150),Curriculos!$A$2:$J$303,10,FALSE)</f>
        <v>DCEC</v>
      </c>
      <c r="O150" s="69"/>
      <c r="P150" s="12" t="e">
        <f>VLOOKUP(O150,Lista_Professores!$A$2:$B$203,2,FALSE)</f>
        <v>#N/A</v>
      </c>
      <c r="Q150" s="70"/>
      <c r="R150" s="12" t="str">
        <f t="shared" si="2"/>
        <v xml:space="preserve">8º Semestre - </v>
      </c>
      <c r="S150" s="12"/>
      <c r="T150" s="12"/>
      <c r="U150" s="12"/>
      <c r="V150" s="12"/>
      <c r="W150" s="12"/>
      <c r="X150" s="12"/>
      <c r="Y150" s="12"/>
      <c r="Z150" s="12"/>
    </row>
    <row r="151" spans="1:26" ht="14.25" hidden="1" customHeight="1">
      <c r="A151" s="12" t="str">
        <f t="shared" si="0"/>
        <v xml:space="preserve">9º Semestre - </v>
      </c>
      <c r="B151" s="67" t="str">
        <f t="shared" si="1"/>
        <v>Curr2023MCEC066</v>
      </c>
      <c r="C151" s="5" t="s">
        <v>25</v>
      </c>
      <c r="D151" s="12" t="s">
        <v>122</v>
      </c>
      <c r="E151" s="12" t="str">
        <f>VLOOKUP(CONCATENATE($C151,$D151),Curriculos!$A$2:$J$303,4,FALSE)</f>
        <v>FINANÇAS PÚBLICAS</v>
      </c>
      <c r="F151" s="5" t="str">
        <f>VLOOKUP(CONCATENATE($C151,$D151),Curriculos!$A$2:$J$303,5,FALSE)</f>
        <v>OP</v>
      </c>
      <c r="G151" s="5">
        <f>VLOOKUP(CONCATENATE($C151,$D151),Curriculos!$A$2:$J$303,6,FALSE)</f>
        <v>9</v>
      </c>
      <c r="H151" s="5" t="str">
        <f>VLOOKUP(CONCATENATE($C151,$D151),Curriculos!$A$2:$J$303,7,FALSE)</f>
        <v>T</v>
      </c>
      <c r="I151" s="5">
        <f>VLOOKUP(CONCATENATE($C151,$D151),Curriculos!$A$2:$J$303,8,FALSE)</f>
        <v>60</v>
      </c>
      <c r="J151" s="5">
        <f>VLOOKUP(CONCATENATE($C151,$D151),Curriculos!$A$2:$J$303,9,FALSE)</f>
        <v>4</v>
      </c>
      <c r="K151" s="68"/>
      <c r="L151" s="68"/>
      <c r="M151" s="68"/>
      <c r="N151" s="5" t="str">
        <f>VLOOKUP(CONCATENATE($C151,$D151),Curriculos!$A$2:$J$303,10,FALSE)</f>
        <v>DCEC</v>
      </c>
      <c r="O151" s="69"/>
      <c r="P151" s="12" t="e">
        <f>VLOOKUP(O151,Lista_Professores!$A$2:$B$203,2,FALSE)</f>
        <v>#N/A</v>
      </c>
      <c r="Q151" s="70"/>
      <c r="R151" s="12" t="str">
        <f t="shared" si="2"/>
        <v xml:space="preserve">9º Semestre - </v>
      </c>
      <c r="S151" s="12"/>
      <c r="T151" s="12"/>
      <c r="U151" s="12"/>
      <c r="V151" s="12"/>
      <c r="W151" s="12"/>
      <c r="X151" s="12"/>
      <c r="Y151" s="12"/>
      <c r="Z151" s="12"/>
    </row>
    <row r="152" spans="1:26" ht="14.25" hidden="1" customHeight="1">
      <c r="A152" s="12" t="str">
        <f t="shared" si="0"/>
        <v xml:space="preserve">10º Semestre - </v>
      </c>
      <c r="B152" s="67" t="str">
        <f t="shared" si="1"/>
        <v>Curr2023NCEC066</v>
      </c>
      <c r="C152" s="12" t="s">
        <v>22</v>
      </c>
      <c r="D152" s="12" t="s">
        <v>122</v>
      </c>
      <c r="E152" s="12" t="str">
        <f>VLOOKUP(CONCATENATE($C152,$D152),Curriculos!$A$2:$J$303,4,FALSE)</f>
        <v>FINANÇAS PÚBLICAS</v>
      </c>
      <c r="F152" s="5" t="str">
        <f>VLOOKUP(CONCATENATE($C152,$D152),Curriculos!$A$2:$J$303,5,FALSE)</f>
        <v>OP</v>
      </c>
      <c r="G152" s="5">
        <f>VLOOKUP(CONCATENATE($C152,$D152),Curriculos!$A$2:$J$303,6,FALSE)</f>
        <v>10</v>
      </c>
      <c r="H152" s="5" t="str">
        <f>VLOOKUP(CONCATENATE($C152,$D152),Curriculos!$A$2:$J$303,7,FALSE)</f>
        <v>P</v>
      </c>
      <c r="I152" s="5">
        <f>VLOOKUP(CONCATENATE($C152,$D152),Curriculos!$A$2:$J$303,8,FALSE)</f>
        <v>60</v>
      </c>
      <c r="J152" s="5">
        <f>VLOOKUP(CONCATENATE($C152,$D152),Curriculos!$A$2:$J$303,9,FALSE)</f>
        <v>4</v>
      </c>
      <c r="K152" s="68"/>
      <c r="L152" s="68"/>
      <c r="M152" s="68"/>
      <c r="N152" s="5" t="str">
        <f>VLOOKUP(CONCATENATE($C152,$D152),Curriculos!$A$2:$J$303,10,FALSE)</f>
        <v>DCEC</v>
      </c>
      <c r="O152" s="69"/>
      <c r="P152" s="12" t="e">
        <f>VLOOKUP(O152,Lista_Professores!$A$2:$B$203,2,FALSE)</f>
        <v>#N/A</v>
      </c>
      <c r="Q152" s="70"/>
      <c r="R152" s="12" t="str">
        <f t="shared" si="2"/>
        <v xml:space="preserve">10º Semestre - </v>
      </c>
      <c r="S152" s="12"/>
      <c r="T152" s="12"/>
      <c r="U152" s="12"/>
      <c r="V152" s="12"/>
      <c r="W152" s="12"/>
      <c r="X152" s="12"/>
      <c r="Y152" s="12"/>
      <c r="Z152" s="12"/>
    </row>
    <row r="153" spans="1:26" ht="14.25" customHeight="1">
      <c r="A153" s="12" t="str">
        <f t="shared" si="0"/>
        <v>BN2º Semestre - T01</v>
      </c>
      <c r="B153" s="67" t="str">
        <f t="shared" si="1"/>
        <v>Curr2023NCEC031T01</v>
      </c>
      <c r="C153" s="12" t="s">
        <v>22</v>
      </c>
      <c r="D153" s="12" t="s">
        <v>74</v>
      </c>
      <c r="E153" s="12" t="str">
        <f>VLOOKUP(CONCATENATE($C153,$D153),Curriculos!$A$2:$J$303,4,FALSE)</f>
        <v>FORMAÇÃO ECONÔMICA DO BRASIL</v>
      </c>
      <c r="F153" s="5" t="str">
        <f>VLOOKUP(CONCATENATE($C153,$D153),Curriculos!$A$2:$J$303,5,FALSE)</f>
        <v>OB</v>
      </c>
      <c r="G153" s="5">
        <f>VLOOKUP(CONCATENATE($C153,$D153),Curriculos!$A$2:$J$303,6,FALSE)</f>
        <v>2</v>
      </c>
      <c r="H153" s="5" t="str">
        <f>VLOOKUP(CONCATENATE($C153,$D153),Curriculos!$A$2:$J$303,7,FALSE)</f>
        <v>T</v>
      </c>
      <c r="I153" s="5">
        <f>VLOOKUP(CONCATENATE($C153,$D153),Curriculos!$A$2:$J$303,8,FALSE)</f>
        <v>60</v>
      </c>
      <c r="J153" s="5">
        <f>VLOOKUP(CONCATENATE($C153,$D153),Curriculos!$A$2:$J$303,9,FALSE)</f>
        <v>4</v>
      </c>
      <c r="K153" s="68" t="s">
        <v>24</v>
      </c>
      <c r="L153" s="68"/>
      <c r="M153" s="68" t="s">
        <v>188</v>
      </c>
      <c r="N153" s="5" t="str">
        <f>VLOOKUP(CONCATENATE($C153,$D153),Curriculos!$A$2:$J$303,10,FALSE)</f>
        <v>DCEC</v>
      </c>
      <c r="O153" s="69" t="s">
        <v>341</v>
      </c>
      <c r="P153" s="12" t="str">
        <f>VLOOKUP(O153,Lista_Professores!$A$2:$B$203,2,FALSE)</f>
        <v>Maria Bernadete P. Bezerra</v>
      </c>
      <c r="Q153" s="70"/>
      <c r="R153" s="12" t="str">
        <f t="shared" si="2"/>
        <v>2º Semestre - T01</v>
      </c>
      <c r="S153" s="12"/>
      <c r="T153" s="12"/>
      <c r="U153" s="12"/>
      <c r="V153" s="12"/>
      <c r="W153" s="12"/>
      <c r="X153" s="12"/>
      <c r="Y153" s="12"/>
      <c r="Z153" s="12"/>
    </row>
    <row r="154" spans="1:26" ht="14.25" hidden="1" customHeight="1">
      <c r="A154" s="12" t="str">
        <f t="shared" si="0"/>
        <v xml:space="preserve">2º Semestre - </v>
      </c>
      <c r="B154" s="67" t="str">
        <f t="shared" si="1"/>
        <v>Curr2018CEC031</v>
      </c>
      <c r="C154" s="12" t="s">
        <v>31</v>
      </c>
      <c r="D154" s="12" t="s">
        <v>74</v>
      </c>
      <c r="E154" s="12" t="str">
        <f>VLOOKUP(CONCATENATE($C154,$D154),Curriculos!$A$2:$J$303,4,FALSE)</f>
        <v>FORMAÇÃO ECONÔMICA DO BRASIL</v>
      </c>
      <c r="F154" s="5" t="str">
        <f>VLOOKUP(CONCATENATE($C154,$D154),Curriculos!$A$2:$J$303,5,FALSE)</f>
        <v>OB</v>
      </c>
      <c r="G154" s="5">
        <f>VLOOKUP(CONCATENATE($C154,$D154),Curriculos!$A$2:$J$303,6,FALSE)</f>
        <v>2</v>
      </c>
      <c r="H154" s="5" t="str">
        <f>VLOOKUP(CONCATENATE($C154,$D154),Curriculos!$A$2:$J$303,7,FALSE)</f>
        <v>TP</v>
      </c>
      <c r="I154" s="5">
        <f>VLOOKUP(CONCATENATE($C154,$D154),Curriculos!$A$2:$J$303,8,FALSE)</f>
        <v>60</v>
      </c>
      <c r="J154" s="5">
        <f>VLOOKUP(CONCATENATE($C154,$D154),Curriculos!$A$2:$J$303,9,FALSE)</f>
        <v>4</v>
      </c>
      <c r="K154" s="68"/>
      <c r="L154" s="68"/>
      <c r="M154" s="68"/>
      <c r="N154" s="5" t="str">
        <f>VLOOKUP(CONCATENATE($C154,$D154),Curriculos!$A$2:$J$303,10,FALSE)</f>
        <v>DCEC</v>
      </c>
      <c r="O154" s="69"/>
      <c r="P154" s="12" t="e">
        <f>VLOOKUP(O154,Lista_Professores!$A$2:$B$203,2,FALSE)</f>
        <v>#N/A</v>
      </c>
      <c r="Q154" s="70"/>
      <c r="R154" s="12" t="str">
        <f t="shared" si="2"/>
        <v xml:space="preserve">2º Semestre - </v>
      </c>
      <c r="S154" s="12"/>
      <c r="T154" s="12"/>
      <c r="U154" s="12"/>
      <c r="V154" s="12"/>
      <c r="W154" s="12"/>
      <c r="X154" s="12"/>
      <c r="Y154" s="12"/>
      <c r="Z154" s="12"/>
    </row>
    <row r="155" spans="1:26" ht="14.25" hidden="1" customHeight="1">
      <c r="A155" s="12" t="str">
        <f t="shared" si="0"/>
        <v xml:space="preserve">2º Semestre - </v>
      </c>
      <c r="B155" s="67" t="str">
        <f t="shared" si="1"/>
        <v>Curr2023MCEC031</v>
      </c>
      <c r="C155" s="12" t="s">
        <v>25</v>
      </c>
      <c r="D155" s="12" t="s">
        <v>74</v>
      </c>
      <c r="E155" s="12" t="str">
        <f>VLOOKUP(CONCATENATE($C155,$D155),Curriculos!$A$2:$J$303,4,FALSE)</f>
        <v>FORMAÇÃO ECONÔMICA DO BRASIL</v>
      </c>
      <c r="F155" s="5" t="str">
        <f>VLOOKUP(CONCATENATE($C155,$D155),Curriculos!$A$2:$J$303,5,FALSE)</f>
        <v>OB</v>
      </c>
      <c r="G155" s="5">
        <f>VLOOKUP(CONCATENATE($C155,$D155),Curriculos!$A$2:$J$303,6,FALSE)</f>
        <v>2</v>
      </c>
      <c r="H155" s="5" t="str">
        <f>VLOOKUP(CONCATENATE($C155,$D155),Curriculos!$A$2:$J$303,7,FALSE)</f>
        <v>T</v>
      </c>
      <c r="I155" s="5">
        <f>VLOOKUP(CONCATENATE($C155,$D155),Curriculos!$A$2:$J$303,8,FALSE)</f>
        <v>60</v>
      </c>
      <c r="J155" s="5">
        <f>VLOOKUP(CONCATENATE($C155,$D155),Curriculos!$A$2:$J$303,9,FALSE)</f>
        <v>4</v>
      </c>
      <c r="K155" s="68"/>
      <c r="L155" s="68"/>
      <c r="M155" s="68"/>
      <c r="N155" s="5" t="str">
        <f>VLOOKUP(CONCATENATE($C155,$D155),Curriculos!$A$2:$J$303,10,FALSE)</f>
        <v>DCEC</v>
      </c>
      <c r="O155" s="69"/>
      <c r="P155" s="12" t="e">
        <f>VLOOKUP(O155,Lista_Professores!$A$2:$B$203,2,FALSE)</f>
        <v>#N/A</v>
      </c>
      <c r="Q155" s="70">
        <v>1102</v>
      </c>
      <c r="R155" s="12" t="str">
        <f t="shared" si="2"/>
        <v xml:space="preserve">2º Semestre - </v>
      </c>
      <c r="S155" s="12">
        <f>I155/15</f>
        <v>4</v>
      </c>
      <c r="T155" s="12"/>
      <c r="U155" s="12"/>
      <c r="V155" s="12"/>
      <c r="W155" s="12"/>
      <c r="X155" s="12"/>
      <c r="Y155" s="12"/>
      <c r="Z155" s="12"/>
    </row>
    <row r="156" spans="1:26" ht="14.25" hidden="1" customHeight="1">
      <c r="A156" s="12" t="str">
        <f t="shared" si="0"/>
        <v xml:space="preserve">1º Semestre - </v>
      </c>
      <c r="B156" s="67" t="str">
        <f t="shared" si="1"/>
        <v>Curr2018FCH005</v>
      </c>
      <c r="C156" s="12" t="s">
        <v>31</v>
      </c>
      <c r="D156" s="12" t="s">
        <v>28</v>
      </c>
      <c r="E156" s="12" t="str">
        <f>VLOOKUP(CONCATENATE($C156,$D156),Curriculos!$A$2:$J$303,4,FALSE)</f>
        <v>FUNDAMENTOS FILOSOFICOS</v>
      </c>
      <c r="F156" s="5" t="str">
        <f>VLOOKUP(CONCATENATE($C156,$D156),Curriculos!$A$2:$J$303,5,FALSE)</f>
        <v>OB</v>
      </c>
      <c r="G156" s="5">
        <f>VLOOKUP(CONCATENATE($C156,$D156),Curriculos!$A$2:$J$303,6,FALSE)</f>
        <v>1</v>
      </c>
      <c r="H156" s="5" t="str">
        <f>VLOOKUP(CONCATENATE($C156,$D156),Curriculos!$A$2:$J$303,7,FALSE)</f>
        <v>T</v>
      </c>
      <c r="I156" s="5">
        <f>VLOOKUP(CONCATENATE($C156,$D156),Curriculos!$A$2:$J$303,8,FALSE)</f>
        <v>60</v>
      </c>
      <c r="J156" s="5">
        <f>VLOOKUP(CONCATENATE($C156,$D156),Curriculos!$A$2:$J$303,9,FALSE)</f>
        <v>4</v>
      </c>
      <c r="K156" s="68"/>
      <c r="L156" s="68"/>
      <c r="M156" s="68"/>
      <c r="N156" s="5" t="str">
        <f>VLOOKUP(CONCATENATE($C156,$D156),Curriculos!$A$2:$J$303,10,FALSE)</f>
        <v>DFCH</v>
      </c>
      <c r="O156" s="69"/>
      <c r="P156" s="12" t="e">
        <f>VLOOKUP(O156,Lista_Professores!$A$2:$B$203,2,FALSE)</f>
        <v>#N/A</v>
      </c>
      <c r="Q156" s="70"/>
      <c r="R156" s="12" t="str">
        <f t="shared" si="2"/>
        <v xml:space="preserve">1º Semestre - </v>
      </c>
      <c r="S156" s="12"/>
      <c r="T156" s="12"/>
      <c r="U156" s="12"/>
      <c r="V156" s="12"/>
      <c r="W156" s="12"/>
      <c r="X156" s="12"/>
      <c r="Y156" s="12"/>
      <c r="Z156" s="12"/>
    </row>
    <row r="157" spans="1:26" ht="14.25" hidden="1" customHeight="1">
      <c r="A157" s="12" t="str">
        <f t="shared" si="0"/>
        <v>EM1º Semestre - T02</v>
      </c>
      <c r="B157" s="67" t="str">
        <f t="shared" si="1"/>
        <v>Curr2023MFCH005T02</v>
      </c>
      <c r="C157" s="12" t="s">
        <v>25</v>
      </c>
      <c r="D157" s="12" t="s">
        <v>28</v>
      </c>
      <c r="E157" s="12" t="str">
        <f>VLOOKUP(CONCATENATE($C157,$D157),Curriculos!$A$2:$J$303,4,FALSE)</f>
        <v>FUNDAMENTOS FILOSÓFICOS</v>
      </c>
      <c r="F157" s="5" t="str">
        <f>VLOOKUP(CONCATENATE($C157,$D157),Curriculos!$A$2:$J$303,5,FALSE)</f>
        <v>OB</v>
      </c>
      <c r="G157" s="5">
        <f>VLOOKUP(CONCATENATE($C157,$D157),Curriculos!$A$2:$J$303,6,FALSE)</f>
        <v>1</v>
      </c>
      <c r="H157" s="5" t="str">
        <f>VLOOKUP(CONCATENATE($C157,$D157),Curriculos!$A$2:$J$303,7,FALSE)</f>
        <v>T</v>
      </c>
      <c r="I157" s="5">
        <f>VLOOKUP(CONCATENATE($C157,$D157),Curriculos!$A$2:$J$303,8,FALSE)</f>
        <v>60</v>
      </c>
      <c r="J157" s="5">
        <f>VLOOKUP(CONCATENATE($C157,$D157),Curriculos!$A$2:$J$303,9,FALSE)</f>
        <v>4</v>
      </c>
      <c r="K157" s="68" t="s">
        <v>29</v>
      </c>
      <c r="L157" s="68"/>
      <c r="M157" s="68" t="s">
        <v>172</v>
      </c>
      <c r="N157" s="5" t="str">
        <f>VLOOKUP(CONCATENATE($C157,$D157),Curriculos!$A$2:$J$303,10,FALSE)</f>
        <v>DFCH</v>
      </c>
      <c r="O157" s="69"/>
      <c r="P157" s="12" t="e">
        <f>VLOOKUP(O157,Lista_Professores!$A$2:$B$203,2,FALSE)</f>
        <v>#N/A</v>
      </c>
      <c r="Q157" s="70"/>
      <c r="R157" s="12" t="str">
        <f t="shared" si="2"/>
        <v>1º Semestre - T02</v>
      </c>
      <c r="S157" s="12"/>
      <c r="T157" s="12"/>
      <c r="U157" s="12"/>
      <c r="V157" s="12"/>
      <c r="W157" s="12"/>
      <c r="X157" s="12"/>
      <c r="Y157" s="12"/>
      <c r="Z157" s="12"/>
    </row>
    <row r="158" spans="1:26" ht="14.25" hidden="1" customHeight="1">
      <c r="A158" s="12" t="str">
        <f t="shared" si="0"/>
        <v xml:space="preserve">1º Semestre - </v>
      </c>
      <c r="B158" s="67" t="str">
        <f t="shared" si="1"/>
        <v>Curr2023NFCH005</v>
      </c>
      <c r="C158" s="12" t="s">
        <v>22</v>
      </c>
      <c r="D158" s="12" t="s">
        <v>28</v>
      </c>
      <c r="E158" s="12" t="str">
        <f>VLOOKUP(CONCATENATE($C158,$D158),Curriculos!$A$2:$J$303,4,FALSE)</f>
        <v>FUNDAMENTOS FILOSÓFICOS</v>
      </c>
      <c r="F158" s="5" t="str">
        <f>VLOOKUP(CONCATENATE($C158,$D158),Curriculos!$A$2:$J$303,5,FALSE)</f>
        <v>OB</v>
      </c>
      <c r="G158" s="5">
        <f>VLOOKUP(CONCATENATE($C158,$D158),Curriculos!$A$2:$J$303,6,FALSE)</f>
        <v>1</v>
      </c>
      <c r="H158" s="5" t="str">
        <f>VLOOKUP(CONCATENATE($C158,$D158),Curriculos!$A$2:$J$303,7,FALSE)</f>
        <v>T</v>
      </c>
      <c r="I158" s="5">
        <f>VLOOKUP(CONCATENATE($C158,$D158),Curriculos!$A$2:$J$303,8,FALSE)</f>
        <v>60</v>
      </c>
      <c r="J158" s="5">
        <f>VLOOKUP(CONCATENATE($C158,$D158),Curriculos!$A$2:$J$303,9,FALSE)</f>
        <v>4</v>
      </c>
      <c r="K158" s="68"/>
      <c r="L158" s="5"/>
      <c r="M158" s="68"/>
      <c r="N158" s="5" t="str">
        <f>VLOOKUP(CONCATENATE($C158,$D158),Curriculos!$A$2:$J$303,10,FALSE)</f>
        <v>DFCH</v>
      </c>
      <c r="O158" s="69"/>
      <c r="P158" s="12" t="e">
        <f>VLOOKUP(O158,Lista_Professores!$A$2:$B$203,2,FALSE)</f>
        <v>#N/A</v>
      </c>
      <c r="Q158" s="70">
        <v>1102</v>
      </c>
      <c r="R158" s="12" t="str">
        <f t="shared" si="2"/>
        <v xml:space="preserve">1º Semestre - </v>
      </c>
      <c r="S158" s="12">
        <f>I158/15</f>
        <v>4</v>
      </c>
      <c r="T158" s="12"/>
      <c r="U158" s="12"/>
      <c r="V158" s="12"/>
      <c r="W158" s="12"/>
      <c r="X158" s="12"/>
      <c r="Y158" s="12"/>
      <c r="Z158" s="12"/>
    </row>
    <row r="159" spans="1:26" ht="14.25" hidden="1" customHeight="1">
      <c r="A159" s="12" t="str">
        <f t="shared" si="0"/>
        <v>CN1º Semestre - T01</v>
      </c>
      <c r="B159" s="67" t="str">
        <f t="shared" si="1"/>
        <v>Curr2023NCET423T01</v>
      </c>
      <c r="C159" s="12" t="s">
        <v>22</v>
      </c>
      <c r="D159" s="12" t="s">
        <v>23</v>
      </c>
      <c r="E159" s="12" t="str">
        <f>VLOOKUP(CONCATENATE($C159,$D159),Curriculos!$A$2:$J$303,4,FALSE)</f>
        <v>FUNDAMENTOS MATEMÁTICOS</v>
      </c>
      <c r="F159" s="5" t="str">
        <f>VLOOKUP(CONCATENATE($C159,$D159),Curriculos!$A$2:$J$303,5,FALSE)</f>
        <v>OB</v>
      </c>
      <c r="G159" s="5">
        <f>VLOOKUP(CONCATENATE($C159,$D159),Curriculos!$A$2:$J$303,6,FALSE)</f>
        <v>1</v>
      </c>
      <c r="H159" s="5" t="str">
        <f>VLOOKUP(CONCATENATE($C159,$D159),Curriculos!$A$2:$J$303,7,FALSE)</f>
        <v>T</v>
      </c>
      <c r="I159" s="5">
        <f>VLOOKUP(CONCATENATE($C159,$D159),Curriculos!$A$2:$J$303,8,FALSE)</f>
        <v>60</v>
      </c>
      <c r="J159" s="5">
        <f>VLOOKUP(CONCATENATE($C159,$D159),Curriculos!$A$2:$J$303,9,FALSE)</f>
        <v>4</v>
      </c>
      <c r="K159" s="68" t="s">
        <v>24</v>
      </c>
      <c r="L159" s="68"/>
      <c r="M159" s="68" t="s">
        <v>160</v>
      </c>
      <c r="N159" s="5" t="str">
        <f>VLOOKUP(CONCATENATE($C159,$D159),Curriculos!$A$2:$J$303,10,FALSE)</f>
        <v>DCET</v>
      </c>
      <c r="O159" s="69"/>
      <c r="P159" s="12" t="e">
        <f>VLOOKUP(O159,Lista_Professores!$A$2:$B$203,2,FALSE)</f>
        <v>#N/A</v>
      </c>
      <c r="Q159" s="70"/>
      <c r="R159" s="12" t="str">
        <f t="shared" si="2"/>
        <v>1º Semestre - T01</v>
      </c>
      <c r="S159" s="12"/>
      <c r="T159" s="12"/>
      <c r="U159" s="12"/>
      <c r="V159" s="12"/>
      <c r="W159" s="12"/>
      <c r="X159" s="12"/>
      <c r="Y159" s="12"/>
      <c r="Z159" s="12"/>
    </row>
    <row r="160" spans="1:26" ht="14.25" hidden="1" customHeight="1">
      <c r="A160" s="12" t="str">
        <f t="shared" si="0"/>
        <v>CM1º Semestre - T02</v>
      </c>
      <c r="B160" s="67" t="str">
        <f t="shared" si="1"/>
        <v>Curr2023MCET423T02</v>
      </c>
      <c r="C160" s="12" t="s">
        <v>25</v>
      </c>
      <c r="D160" s="12" t="s">
        <v>23</v>
      </c>
      <c r="E160" s="12" t="str">
        <f>VLOOKUP(CONCATENATE($C160,$D160),Curriculos!$A$2:$J$303,4,FALSE)</f>
        <v>FUNDAMENTOS MATEMÁTICOS</v>
      </c>
      <c r="F160" s="5" t="str">
        <f>VLOOKUP(CONCATENATE($C160,$D160),Curriculos!$A$2:$J$303,5,FALSE)</f>
        <v>OB</v>
      </c>
      <c r="G160" s="5">
        <f>VLOOKUP(CONCATENATE($C160,$D160),Curriculos!$A$2:$J$303,6,FALSE)</f>
        <v>1</v>
      </c>
      <c r="H160" s="5" t="str">
        <f>VLOOKUP(CONCATENATE($C160,$D160),Curriculos!$A$2:$J$303,7,FALSE)</f>
        <v>T</v>
      </c>
      <c r="I160" s="5">
        <f>VLOOKUP(CONCATENATE($C160,$D160),Curriculos!$A$2:$J$303,8,FALSE)</f>
        <v>60</v>
      </c>
      <c r="J160" s="5">
        <f>VLOOKUP(CONCATENATE($C160,$D160),Curriculos!$A$2:$J$303,9,FALSE)</f>
        <v>4</v>
      </c>
      <c r="K160" s="68" t="s">
        <v>29</v>
      </c>
      <c r="L160" s="68"/>
      <c r="M160" s="68" t="s">
        <v>175</v>
      </c>
      <c r="N160" s="5" t="str">
        <f>VLOOKUP(CONCATENATE($C160,$D160),Curriculos!$A$2:$J$303,10,FALSE)</f>
        <v>DCET</v>
      </c>
      <c r="O160" s="69"/>
      <c r="P160" s="12" t="e">
        <f>VLOOKUP(O160,Lista_Professores!$A$2:$B$203,2,FALSE)</f>
        <v>#N/A</v>
      </c>
      <c r="Q160" s="70"/>
      <c r="R160" s="12" t="str">
        <f t="shared" si="2"/>
        <v>1º Semestre - T02</v>
      </c>
      <c r="S160" s="12"/>
      <c r="T160" s="12"/>
      <c r="U160" s="12"/>
      <c r="V160" s="12"/>
      <c r="W160" s="12"/>
      <c r="X160" s="12"/>
      <c r="Y160" s="12"/>
      <c r="Z160" s="12"/>
    </row>
    <row r="161" spans="1:26" ht="14.25" hidden="1" customHeight="1">
      <c r="A161" s="12" t="str">
        <f t="shared" si="0"/>
        <v xml:space="preserve">1º Semestre - </v>
      </c>
      <c r="B161" s="67" t="str">
        <f t="shared" si="1"/>
        <v>Curr2018CET423</v>
      </c>
      <c r="C161" s="12" t="s">
        <v>31</v>
      </c>
      <c r="D161" s="12" t="s">
        <v>23</v>
      </c>
      <c r="E161" s="12" t="str">
        <f>VLOOKUP(CONCATENATE($C161,$D161),Curriculos!$A$2:$J$303,4,FALSE)</f>
        <v>FUNDAMENTOS MATEMÁTICOS</v>
      </c>
      <c r="F161" s="5" t="str">
        <f>VLOOKUP(CONCATENATE($C161,$D161),Curriculos!$A$2:$J$303,5,FALSE)</f>
        <v>OB</v>
      </c>
      <c r="G161" s="5">
        <f>VLOOKUP(CONCATENATE($C161,$D161),Curriculos!$A$2:$J$303,6,FALSE)</f>
        <v>1</v>
      </c>
      <c r="H161" s="5" t="str">
        <f>VLOOKUP(CONCATENATE($C161,$D161),Curriculos!$A$2:$J$303,7,FALSE)</f>
        <v>T</v>
      </c>
      <c r="I161" s="5">
        <f>VLOOKUP(CONCATENATE($C161,$D161),Curriculos!$A$2:$J$303,8,FALSE)</f>
        <v>60</v>
      </c>
      <c r="J161" s="5">
        <f>VLOOKUP(CONCATENATE($C161,$D161),Curriculos!$A$2:$J$303,9,FALSE)</f>
        <v>4</v>
      </c>
      <c r="K161" s="68"/>
      <c r="L161" s="68"/>
      <c r="M161" s="68"/>
      <c r="N161" s="5" t="str">
        <f>VLOOKUP(CONCATENATE($C161,$D161),Curriculos!$A$2:$J$303,10,FALSE)</f>
        <v>DCET</v>
      </c>
      <c r="O161" s="69"/>
      <c r="P161" s="12" t="e">
        <f>VLOOKUP(O161,Lista_Professores!$A$2:$B$203,2,FALSE)</f>
        <v>#N/A</v>
      </c>
      <c r="Q161" s="70"/>
      <c r="R161" s="12" t="str">
        <f t="shared" si="2"/>
        <v xml:space="preserve">1º Semestre - </v>
      </c>
      <c r="S161" s="12"/>
      <c r="T161" s="12"/>
      <c r="U161" s="12"/>
      <c r="V161" s="12"/>
      <c r="W161" s="12"/>
      <c r="X161" s="12"/>
      <c r="Y161" s="12"/>
      <c r="Z161" s="12"/>
    </row>
    <row r="162" spans="1:26" ht="14.25" hidden="1" customHeight="1">
      <c r="A162" s="12" t="str">
        <f t="shared" si="0"/>
        <v xml:space="preserve">1º Semestre - </v>
      </c>
      <c r="B162" s="67" t="str">
        <f t="shared" si="1"/>
        <v>Curr2023MCET423</v>
      </c>
      <c r="C162" s="12" t="s">
        <v>25</v>
      </c>
      <c r="D162" s="12" t="s">
        <v>23</v>
      </c>
      <c r="E162" s="12" t="str">
        <f>VLOOKUP(CONCATENATE($C162,$D162),Curriculos!$A$2:$J$303,4,FALSE)</f>
        <v>FUNDAMENTOS MATEMÁTICOS</v>
      </c>
      <c r="F162" s="5" t="str">
        <f>VLOOKUP(CONCATENATE($C162,$D162),Curriculos!$A$2:$J$303,5,FALSE)</f>
        <v>OB</v>
      </c>
      <c r="G162" s="5">
        <f>VLOOKUP(CONCATENATE($C162,$D162),Curriculos!$A$2:$J$303,6,FALSE)</f>
        <v>1</v>
      </c>
      <c r="H162" s="5" t="str">
        <f>VLOOKUP(CONCATENATE($C162,$D162),Curriculos!$A$2:$J$303,7,FALSE)</f>
        <v>T</v>
      </c>
      <c r="I162" s="5">
        <f>VLOOKUP(CONCATENATE($C162,$D162),Curriculos!$A$2:$J$303,8,FALSE)</f>
        <v>60</v>
      </c>
      <c r="J162" s="5">
        <f>VLOOKUP(CONCATENATE($C162,$D162),Curriculos!$A$2:$J$303,9,FALSE)</f>
        <v>4</v>
      </c>
      <c r="K162" s="68"/>
      <c r="L162" s="68"/>
      <c r="M162" s="68"/>
      <c r="N162" s="5" t="str">
        <f>VLOOKUP(CONCATENATE($C162,$D162),Curriculos!$A$2:$J$303,10,FALSE)</f>
        <v>DCET</v>
      </c>
      <c r="O162" s="69"/>
      <c r="P162" s="12" t="e">
        <f>VLOOKUP(O162,Lista_Professores!$A$2:$B$203,2,FALSE)</f>
        <v>#N/A</v>
      </c>
      <c r="Q162" s="70">
        <v>1112</v>
      </c>
      <c r="R162" s="12" t="str">
        <f t="shared" si="2"/>
        <v xml:space="preserve">1º Semestre - </v>
      </c>
      <c r="S162" s="12">
        <f t="shared" ref="S162:S163" si="11">I162/15</f>
        <v>4</v>
      </c>
      <c r="T162" s="12"/>
      <c r="U162" s="12"/>
      <c r="V162" s="12"/>
      <c r="W162" s="12"/>
      <c r="X162" s="12"/>
      <c r="Y162" s="12"/>
      <c r="Z162" s="12"/>
    </row>
    <row r="163" spans="1:26" ht="14.25" hidden="1" customHeight="1">
      <c r="A163" s="12" t="str">
        <f t="shared" si="0"/>
        <v xml:space="preserve">1º Semestre - </v>
      </c>
      <c r="B163" s="67" t="str">
        <f t="shared" si="1"/>
        <v>Curr2023NCET423</v>
      </c>
      <c r="C163" s="12" t="s">
        <v>22</v>
      </c>
      <c r="D163" s="12" t="s">
        <v>23</v>
      </c>
      <c r="E163" s="12" t="str">
        <f>VLOOKUP(CONCATENATE($C163,$D163),Curriculos!$A$2:$J$303,4,FALSE)</f>
        <v>FUNDAMENTOS MATEMÁTICOS</v>
      </c>
      <c r="F163" s="5" t="str">
        <f>VLOOKUP(CONCATENATE($C163,$D163),Curriculos!$A$2:$J$303,5,FALSE)</f>
        <v>OB</v>
      </c>
      <c r="G163" s="5">
        <f>VLOOKUP(CONCATENATE($C163,$D163),Curriculos!$A$2:$J$303,6,FALSE)</f>
        <v>1</v>
      </c>
      <c r="H163" s="5" t="str">
        <f>VLOOKUP(CONCATENATE($C163,$D163),Curriculos!$A$2:$J$303,7,FALSE)</f>
        <v>T</v>
      </c>
      <c r="I163" s="5">
        <f>VLOOKUP(CONCATENATE($C163,$D163),Curriculos!$A$2:$J$303,8,FALSE)</f>
        <v>60</v>
      </c>
      <c r="J163" s="5">
        <f>VLOOKUP(CONCATENATE($C163,$D163),Curriculos!$A$2:$J$303,9,FALSE)</f>
        <v>4</v>
      </c>
      <c r="K163" s="68"/>
      <c r="L163" s="5"/>
      <c r="M163" s="68"/>
      <c r="N163" s="5" t="str">
        <f>VLOOKUP(CONCATENATE($C163,$D163),Curriculos!$A$2:$J$303,10,FALSE)</f>
        <v>DCET</v>
      </c>
      <c r="O163" s="69"/>
      <c r="P163" s="12" t="e">
        <f>VLOOKUP(O163,Lista_Professores!$A$2:$B$203,2,FALSE)</f>
        <v>#N/A</v>
      </c>
      <c r="Q163" s="70">
        <v>1102</v>
      </c>
      <c r="R163" s="12" t="str">
        <f t="shared" si="2"/>
        <v xml:space="preserve">1º Semestre - </v>
      </c>
      <c r="S163" s="12">
        <f t="shared" si="11"/>
        <v>4</v>
      </c>
      <c r="T163" s="12"/>
      <c r="U163" s="12"/>
      <c r="V163" s="12"/>
      <c r="W163" s="12"/>
      <c r="X163" s="12"/>
      <c r="Y163" s="12"/>
      <c r="Z163" s="12"/>
    </row>
    <row r="164" spans="1:26" ht="14.25" hidden="1" customHeight="1">
      <c r="A164" s="12" t="str">
        <f t="shared" si="0"/>
        <v xml:space="preserve">8º Semestre - </v>
      </c>
      <c r="B164" s="67" t="str">
        <f t="shared" si="1"/>
        <v>Curr2018CEC067</v>
      </c>
      <c r="C164" s="5" t="s">
        <v>31</v>
      </c>
      <c r="D164" s="12" t="s">
        <v>123</v>
      </c>
      <c r="E164" s="12" t="str">
        <f>VLOOKUP(CONCATENATE($C164,$D164),Curriculos!$A$2:$J$303,4,FALSE)</f>
        <v>GEOGRAFIA ECONÔMICA</v>
      </c>
      <c r="F164" s="5" t="str">
        <f>VLOOKUP(CONCATENATE($C164,$D164),Curriculos!$A$2:$J$303,5,FALSE)</f>
        <v>OP</v>
      </c>
      <c r="G164" s="5">
        <f>VLOOKUP(CONCATENATE($C164,$D164),Curriculos!$A$2:$J$303,6,FALSE)</f>
        <v>8</v>
      </c>
      <c r="H164" s="5" t="str">
        <f>VLOOKUP(CONCATENATE($C164,$D164),Curriculos!$A$2:$J$303,7,FALSE)</f>
        <v>TP</v>
      </c>
      <c r="I164" s="5">
        <f>VLOOKUP(CONCATENATE($C164,$D164),Curriculos!$A$2:$J$303,8,FALSE)</f>
        <v>60</v>
      </c>
      <c r="J164" s="5">
        <f>VLOOKUP(CONCATENATE($C164,$D164),Curriculos!$A$2:$J$303,9,FALSE)</f>
        <v>4</v>
      </c>
      <c r="K164" s="68"/>
      <c r="L164" s="68"/>
      <c r="M164" s="68"/>
      <c r="N164" s="5" t="str">
        <f>VLOOKUP(CONCATENATE($C164,$D164),Curriculos!$A$2:$J$303,10,FALSE)</f>
        <v>DCEC</v>
      </c>
      <c r="O164" s="69"/>
      <c r="P164" s="12" t="e">
        <f>VLOOKUP(O164,Lista_Professores!$A$2:$B$203,2,FALSE)</f>
        <v>#N/A</v>
      </c>
      <c r="Q164" s="70"/>
      <c r="R164" s="12" t="str">
        <f t="shared" si="2"/>
        <v xml:space="preserve">8º Semestre - </v>
      </c>
      <c r="S164" s="12"/>
      <c r="T164" s="12"/>
      <c r="U164" s="12"/>
      <c r="V164" s="12"/>
      <c r="W164" s="12"/>
      <c r="X164" s="12"/>
      <c r="Y164" s="12"/>
      <c r="Z164" s="12"/>
    </row>
    <row r="165" spans="1:26" ht="14.25" hidden="1" customHeight="1">
      <c r="A165" s="12" t="str">
        <f t="shared" si="0"/>
        <v xml:space="preserve">8º Semestre - </v>
      </c>
      <c r="B165" s="67" t="str">
        <f t="shared" si="1"/>
        <v>Curr2023MCEC067</v>
      </c>
      <c r="C165" s="12" t="s">
        <v>25</v>
      </c>
      <c r="D165" s="12" t="s">
        <v>123</v>
      </c>
      <c r="E165" s="12" t="str">
        <f>VLOOKUP(CONCATENATE($C165,$D165),Curriculos!$A$2:$J$303,4,FALSE)</f>
        <v>GEOGRAFIA ECONÔMICA</v>
      </c>
      <c r="F165" s="5" t="str">
        <f>VLOOKUP(CONCATENATE($C165,$D165),Curriculos!$A$2:$J$303,5,FALSE)</f>
        <v>OP</v>
      </c>
      <c r="G165" s="5">
        <f>VLOOKUP(CONCATENATE($C165,$D165),Curriculos!$A$2:$J$303,6,FALSE)</f>
        <v>8</v>
      </c>
      <c r="H165" s="5" t="str">
        <f>VLOOKUP(CONCATENATE($C165,$D165),Curriculos!$A$2:$J$303,7,FALSE)</f>
        <v>T</v>
      </c>
      <c r="I165" s="5">
        <f>VLOOKUP(CONCATENATE($C165,$D165),Curriculos!$A$2:$J$303,8,FALSE)</f>
        <v>60</v>
      </c>
      <c r="J165" s="5">
        <f>VLOOKUP(CONCATENATE($C165,$D165),Curriculos!$A$2:$J$303,9,FALSE)</f>
        <v>4</v>
      </c>
      <c r="K165" s="68"/>
      <c r="L165" s="68"/>
      <c r="M165" s="68"/>
      <c r="N165" s="5" t="str">
        <f>VLOOKUP(CONCATENATE($C165,$D165),Curriculos!$A$2:$J$303,10,FALSE)</f>
        <v>DCEC</v>
      </c>
      <c r="O165" s="69"/>
      <c r="P165" s="12" t="e">
        <f>VLOOKUP(O165,Lista_Professores!$A$2:$B$203,2,FALSE)</f>
        <v>#N/A</v>
      </c>
      <c r="Q165" s="70"/>
      <c r="R165" s="12" t="str">
        <f t="shared" si="2"/>
        <v xml:space="preserve">8º Semestre - </v>
      </c>
      <c r="S165" s="12"/>
      <c r="T165" s="12"/>
      <c r="U165" s="12"/>
      <c r="V165" s="12"/>
      <c r="W165" s="12"/>
      <c r="X165" s="12"/>
      <c r="Y165" s="12"/>
      <c r="Z165" s="12"/>
    </row>
    <row r="166" spans="1:26" ht="14.25" hidden="1" customHeight="1">
      <c r="A166" s="12" t="str">
        <f t="shared" si="0"/>
        <v xml:space="preserve">10º Semestre - </v>
      </c>
      <c r="B166" s="67" t="str">
        <f t="shared" si="1"/>
        <v>Curr2023NCEC067</v>
      </c>
      <c r="C166" s="12" t="s">
        <v>22</v>
      </c>
      <c r="D166" s="12" t="s">
        <v>123</v>
      </c>
      <c r="E166" s="12" t="str">
        <f>VLOOKUP(CONCATENATE($C166,$D166),Curriculos!$A$2:$J$303,4,FALSE)</f>
        <v>GEOGRAFIA ECONÔMICA</v>
      </c>
      <c r="F166" s="5" t="str">
        <f>VLOOKUP(CONCATENATE($C166,$D166),Curriculos!$A$2:$J$303,5,FALSE)</f>
        <v>OP</v>
      </c>
      <c r="G166" s="5">
        <f>VLOOKUP(CONCATENATE($C166,$D166),Curriculos!$A$2:$J$303,6,FALSE)</f>
        <v>10</v>
      </c>
      <c r="H166" s="5" t="str">
        <f>VLOOKUP(CONCATENATE($C166,$D166),Curriculos!$A$2:$J$303,7,FALSE)</f>
        <v>P</v>
      </c>
      <c r="I166" s="5">
        <f>VLOOKUP(CONCATENATE($C166,$D166),Curriculos!$A$2:$J$303,8,FALSE)</f>
        <v>60</v>
      </c>
      <c r="J166" s="5">
        <f>VLOOKUP(CONCATENATE($C166,$D166),Curriculos!$A$2:$J$303,9,FALSE)</f>
        <v>4</v>
      </c>
      <c r="K166" s="68"/>
      <c r="L166" s="68"/>
      <c r="M166" s="68"/>
      <c r="N166" s="5" t="str">
        <f>VLOOKUP(CONCATENATE($C166,$D166),Curriculos!$A$2:$J$303,10,FALSE)</f>
        <v>DCEC</v>
      </c>
      <c r="O166" s="69"/>
      <c r="P166" s="12" t="e">
        <f>VLOOKUP(O166,Lista_Professores!$A$2:$B$203,2,FALSE)</f>
        <v>#N/A</v>
      </c>
      <c r="Q166" s="70"/>
      <c r="R166" s="12" t="str">
        <f t="shared" si="2"/>
        <v xml:space="preserve">10º Semestre - </v>
      </c>
      <c r="S166" s="12"/>
      <c r="T166" s="12"/>
      <c r="U166" s="12"/>
      <c r="V166" s="12"/>
      <c r="W166" s="12"/>
      <c r="X166" s="12"/>
      <c r="Y166" s="12"/>
      <c r="Z166" s="12"/>
    </row>
    <row r="167" spans="1:26" ht="14.25" customHeight="1">
      <c r="A167" s="12" t="str">
        <f t="shared" si="0"/>
        <v>CN2º Semestre - T01</v>
      </c>
      <c r="B167" s="67" t="str">
        <f t="shared" si="1"/>
        <v>Curr2023NCEC032T01</v>
      </c>
      <c r="C167" s="12" t="s">
        <v>22</v>
      </c>
      <c r="D167" s="12" t="s">
        <v>83</v>
      </c>
      <c r="E167" s="12" t="str">
        <f>VLOOKUP(CONCATENATE($C167,$D167),Curriculos!$A$2:$J$303,4,FALSE)</f>
        <v>HISTÓRIA DO PENSAMENTO ECONÔMICO I</v>
      </c>
      <c r="F167" s="5" t="str">
        <f>VLOOKUP(CONCATENATE($C167,$D167),Curriculos!$A$2:$J$303,5,FALSE)</f>
        <v>OB</v>
      </c>
      <c r="G167" s="5">
        <f>VLOOKUP(CONCATENATE($C167,$D167),Curriculos!$A$2:$J$303,6,FALSE)</f>
        <v>2</v>
      </c>
      <c r="H167" s="5" t="str">
        <f>VLOOKUP(CONCATENATE($C167,$D167),Curriculos!$A$2:$J$303,7,FALSE)</f>
        <v>T</v>
      </c>
      <c r="I167" s="5">
        <f>VLOOKUP(CONCATENATE($C167,$D167),Curriculos!$A$2:$J$303,8,FALSE)</f>
        <v>60</v>
      </c>
      <c r="J167" s="5">
        <f>VLOOKUP(CONCATENATE($C167,$D167),Curriculos!$A$2:$J$303,9,FALSE)</f>
        <v>4</v>
      </c>
      <c r="K167" s="68" t="s">
        <v>24</v>
      </c>
      <c r="L167" s="68"/>
      <c r="M167" s="68" t="s">
        <v>160</v>
      </c>
      <c r="N167" s="5" t="str">
        <f>VLOOKUP(CONCATENATE($C167,$D167),Curriculos!$A$2:$J$303,10,FALSE)</f>
        <v>DCEC</v>
      </c>
      <c r="O167" s="69" t="s">
        <v>339</v>
      </c>
      <c r="P167" s="12" t="str">
        <f>VLOOKUP(O167,Lista_Professores!$A$2:$B$203,2,FALSE)</f>
        <v>Natânia Silva Ferreira</v>
      </c>
      <c r="Q167" s="70"/>
      <c r="R167" s="12" t="str">
        <f t="shared" si="2"/>
        <v>2º Semestre - T01</v>
      </c>
      <c r="S167" s="12"/>
      <c r="T167" s="12"/>
      <c r="U167" s="12"/>
      <c r="V167" s="12"/>
      <c r="W167" s="12"/>
      <c r="X167" s="12"/>
      <c r="Y167" s="12"/>
      <c r="Z167" s="12"/>
    </row>
    <row r="168" spans="1:26" ht="14.25" hidden="1" customHeight="1">
      <c r="A168" s="12" t="str">
        <f t="shared" si="0"/>
        <v xml:space="preserve">2º Semestre - </v>
      </c>
      <c r="B168" s="67" t="str">
        <f t="shared" si="1"/>
        <v>Curr2018CEC032</v>
      </c>
      <c r="C168" s="12" t="s">
        <v>31</v>
      </c>
      <c r="D168" s="12" t="s">
        <v>83</v>
      </c>
      <c r="E168" s="12" t="str">
        <f>VLOOKUP(CONCATENATE($C168,$D168),Curriculos!$A$2:$J$303,4,FALSE)</f>
        <v>HISTÓRIA DO PENSAMENTO ECONÔMICO I</v>
      </c>
      <c r="F168" s="5" t="str">
        <f>VLOOKUP(CONCATENATE($C168,$D168),Curriculos!$A$2:$J$303,5,FALSE)</f>
        <v>OB</v>
      </c>
      <c r="G168" s="5">
        <f>VLOOKUP(CONCATENATE($C168,$D168),Curriculos!$A$2:$J$303,6,FALSE)</f>
        <v>2</v>
      </c>
      <c r="H168" s="5" t="str">
        <f>VLOOKUP(CONCATENATE($C168,$D168),Curriculos!$A$2:$J$303,7,FALSE)</f>
        <v>TP</v>
      </c>
      <c r="I168" s="5">
        <f>VLOOKUP(CONCATENATE($C168,$D168),Curriculos!$A$2:$J$303,8,FALSE)</f>
        <v>60</v>
      </c>
      <c r="J168" s="5">
        <f>VLOOKUP(CONCATENATE($C168,$D168),Curriculos!$A$2:$J$303,9,FALSE)</f>
        <v>4</v>
      </c>
      <c r="K168" s="68"/>
      <c r="L168" s="68"/>
      <c r="M168" s="68"/>
      <c r="N168" s="5" t="str">
        <f>VLOOKUP(CONCATENATE($C168,$D168),Curriculos!$A$2:$J$303,10,FALSE)</f>
        <v>DCEC</v>
      </c>
      <c r="O168" s="69"/>
      <c r="P168" s="12" t="e">
        <f>VLOOKUP(O168,Lista_Professores!$A$2:$B$203,2,FALSE)</f>
        <v>#N/A</v>
      </c>
      <c r="Q168" s="70"/>
      <c r="R168" s="12" t="str">
        <f t="shared" si="2"/>
        <v xml:space="preserve">2º Semestre - </v>
      </c>
      <c r="S168" s="12"/>
      <c r="T168" s="12"/>
      <c r="U168" s="12"/>
      <c r="V168" s="12"/>
      <c r="W168" s="12"/>
      <c r="X168" s="12"/>
      <c r="Y168" s="12"/>
      <c r="Z168" s="12"/>
    </row>
    <row r="169" spans="1:26" ht="14.25" hidden="1" customHeight="1">
      <c r="A169" s="12" t="str">
        <f t="shared" si="0"/>
        <v xml:space="preserve">2º Semestre - </v>
      </c>
      <c r="B169" s="67" t="str">
        <f t="shared" si="1"/>
        <v>Curr2023MCEC032</v>
      </c>
      <c r="C169" s="12" t="s">
        <v>25</v>
      </c>
      <c r="D169" s="12" t="s">
        <v>83</v>
      </c>
      <c r="E169" s="12" t="str">
        <f>VLOOKUP(CONCATENATE($C169,$D169),Curriculos!$A$2:$J$303,4,FALSE)</f>
        <v>HISTÓRIA DO PENSAMENTO ECONÔMICO I</v>
      </c>
      <c r="F169" s="5" t="str">
        <f>VLOOKUP(CONCATENATE($C169,$D169),Curriculos!$A$2:$J$303,5,FALSE)</f>
        <v>OB</v>
      </c>
      <c r="G169" s="5">
        <f>VLOOKUP(CONCATENATE($C169,$D169),Curriculos!$A$2:$J$303,6,FALSE)</f>
        <v>2</v>
      </c>
      <c r="H169" s="5" t="str">
        <f>VLOOKUP(CONCATENATE($C169,$D169),Curriculos!$A$2:$J$303,7,FALSE)</f>
        <v>T</v>
      </c>
      <c r="I169" s="5">
        <f>VLOOKUP(CONCATENATE($C169,$D169),Curriculos!$A$2:$J$303,8,FALSE)</f>
        <v>60</v>
      </c>
      <c r="J169" s="5">
        <f>VLOOKUP(CONCATENATE($C169,$D169),Curriculos!$A$2:$J$303,9,FALSE)</f>
        <v>4</v>
      </c>
      <c r="K169" s="68"/>
      <c r="L169" s="68"/>
      <c r="M169" s="68"/>
      <c r="N169" s="5" t="str">
        <f>VLOOKUP(CONCATENATE($C169,$D169),Curriculos!$A$2:$J$303,10,FALSE)</f>
        <v>DCEC</v>
      </c>
      <c r="O169" s="69"/>
      <c r="P169" s="12" t="e">
        <f>VLOOKUP(O169,Lista_Professores!$A$2:$B$203,2,FALSE)</f>
        <v>#N/A</v>
      </c>
      <c r="Q169" s="70">
        <v>1102</v>
      </c>
      <c r="R169" s="12" t="str">
        <f t="shared" si="2"/>
        <v xml:space="preserve">2º Semestre - </v>
      </c>
      <c r="S169" s="12">
        <f>I169/15</f>
        <v>4</v>
      </c>
      <c r="T169" s="12"/>
      <c r="U169" s="12"/>
      <c r="V169" s="12"/>
      <c r="W169" s="12"/>
      <c r="X169" s="12"/>
      <c r="Y169" s="12"/>
      <c r="Z169" s="12"/>
    </row>
    <row r="170" spans="1:26" ht="14.25" customHeight="1">
      <c r="A170" s="12" t="str">
        <f t="shared" si="0"/>
        <v>FM3º Semestre - T02</v>
      </c>
      <c r="B170" s="67" t="str">
        <f t="shared" si="1"/>
        <v>Curr2023MCEC033T02</v>
      </c>
      <c r="C170" s="12" t="s">
        <v>25</v>
      </c>
      <c r="D170" s="12" t="s">
        <v>124</v>
      </c>
      <c r="E170" s="12" t="str">
        <f>VLOOKUP(CONCATENATE($C170,$D170),Curriculos!$A$2:$J$303,4,FALSE)</f>
        <v>HISTÓRIA DO PENSAMENTO ECONÔMICO II</v>
      </c>
      <c r="F170" s="5" t="str">
        <f>VLOOKUP(CONCATENATE($C170,$D170),Curriculos!$A$2:$J$303,5,FALSE)</f>
        <v>OB</v>
      </c>
      <c r="G170" s="5">
        <f>VLOOKUP(CONCATENATE($C170,$D170),Curriculos!$A$2:$J$303,6,FALSE)</f>
        <v>3</v>
      </c>
      <c r="H170" s="5" t="str">
        <f>VLOOKUP(CONCATENATE($C170,$D170),Curriculos!$A$2:$J$303,7,FALSE)</f>
        <v>T</v>
      </c>
      <c r="I170" s="5">
        <f>VLOOKUP(CONCATENATE($C170,$D170),Curriculos!$A$2:$J$303,8,FALSE)</f>
        <v>60</v>
      </c>
      <c r="J170" s="5">
        <f>VLOOKUP(CONCATENATE($C170,$D170),Curriculos!$A$2:$J$303,9,FALSE)</f>
        <v>4</v>
      </c>
      <c r="K170" s="68" t="s">
        <v>29</v>
      </c>
      <c r="L170" s="68"/>
      <c r="M170" s="68" t="s">
        <v>202</v>
      </c>
      <c r="N170" s="5" t="str">
        <f>VLOOKUP(CONCATENATE($C170,$D170),Curriculos!$A$2:$J$303,10,FALSE)</f>
        <v>DCEC</v>
      </c>
      <c r="O170" s="71" t="s">
        <v>342</v>
      </c>
      <c r="P170" s="12" t="str">
        <f>VLOOKUP(O170,Lista_Professores!$A$2:$B$203,2,FALSE)</f>
        <v>Zilney Matos de Almeida</v>
      </c>
      <c r="Q170" s="70"/>
      <c r="R170" s="12" t="str">
        <f t="shared" si="2"/>
        <v>3º Semestre - T02</v>
      </c>
      <c r="S170" s="12"/>
      <c r="T170" s="12"/>
      <c r="U170" s="12"/>
      <c r="V170" s="12"/>
      <c r="W170" s="12"/>
      <c r="X170" s="12"/>
      <c r="Y170" s="12"/>
      <c r="Z170" s="12"/>
    </row>
    <row r="171" spans="1:26" ht="14.25" hidden="1" customHeight="1">
      <c r="A171" s="12" t="str">
        <f t="shared" si="0"/>
        <v xml:space="preserve">3º Semestre - </v>
      </c>
      <c r="B171" s="67" t="str">
        <f t="shared" si="1"/>
        <v>Curr2018CEC033</v>
      </c>
      <c r="C171" s="12" t="s">
        <v>31</v>
      </c>
      <c r="D171" s="12" t="s">
        <v>124</v>
      </c>
      <c r="E171" s="12" t="str">
        <f>VLOOKUP(CONCATENATE($C171,$D171),Curriculos!$A$2:$J$303,4,FALSE)</f>
        <v>HISTÓRIA DO PENSAMENTO ECONÔMICO II</v>
      </c>
      <c r="F171" s="5" t="str">
        <f>VLOOKUP(CONCATENATE($C171,$D171),Curriculos!$A$2:$J$303,5,FALSE)</f>
        <v>OB</v>
      </c>
      <c r="G171" s="5">
        <f>VLOOKUP(CONCATENATE($C171,$D171),Curriculos!$A$2:$J$303,6,FALSE)</f>
        <v>3</v>
      </c>
      <c r="H171" s="5" t="str">
        <f>VLOOKUP(CONCATENATE($C171,$D171),Curriculos!$A$2:$J$303,7,FALSE)</f>
        <v>T</v>
      </c>
      <c r="I171" s="5">
        <f>VLOOKUP(CONCATENATE($C171,$D171),Curriculos!$A$2:$J$303,8,FALSE)</f>
        <v>60</v>
      </c>
      <c r="J171" s="5">
        <f>VLOOKUP(CONCATENATE($C171,$D171),Curriculos!$A$2:$J$303,9,FALSE)</f>
        <v>4</v>
      </c>
      <c r="K171" s="68"/>
      <c r="L171" s="68"/>
      <c r="M171" s="68"/>
      <c r="N171" s="5" t="str">
        <f>VLOOKUP(CONCATENATE($C171,$D171),Curriculos!$A$2:$J$303,10,FALSE)</f>
        <v>DCEC</v>
      </c>
      <c r="O171" s="69"/>
      <c r="P171" s="12" t="e">
        <f>VLOOKUP(O171,Lista_Professores!$A$2:$B$203,2,FALSE)</f>
        <v>#N/A</v>
      </c>
      <c r="Q171" s="70">
        <v>1103</v>
      </c>
      <c r="R171" s="12" t="str">
        <f t="shared" si="2"/>
        <v xml:space="preserve">3º Semestre - </v>
      </c>
      <c r="S171" s="12">
        <f>I171/15</f>
        <v>4</v>
      </c>
      <c r="T171" s="12"/>
      <c r="U171" s="12"/>
      <c r="V171" s="12"/>
      <c r="W171" s="12"/>
      <c r="X171" s="12"/>
      <c r="Y171" s="12"/>
      <c r="Z171" s="12"/>
    </row>
    <row r="172" spans="1:26" ht="14.25" hidden="1" customHeight="1">
      <c r="A172" s="12" t="str">
        <f t="shared" si="0"/>
        <v xml:space="preserve">3º Semestre - </v>
      </c>
      <c r="B172" s="67" t="str">
        <f t="shared" si="1"/>
        <v>Curr2023NCEC033</v>
      </c>
      <c r="C172" s="12" t="s">
        <v>22</v>
      </c>
      <c r="D172" s="12" t="s">
        <v>124</v>
      </c>
      <c r="E172" s="12" t="str">
        <f>VLOOKUP(CONCATENATE($C172,$D172),Curriculos!$A$2:$J$303,4,FALSE)</f>
        <v>HISTÓRIA DO PENSAMENTO ECONÔMICO II</v>
      </c>
      <c r="F172" s="5" t="str">
        <f>VLOOKUP(CONCATENATE($C172,$D172),Curriculos!$A$2:$J$303,5,FALSE)</f>
        <v>OB</v>
      </c>
      <c r="G172" s="5">
        <f>VLOOKUP(CONCATENATE($C172,$D172),Curriculos!$A$2:$J$303,6,FALSE)</f>
        <v>3</v>
      </c>
      <c r="H172" s="5" t="str">
        <f>VLOOKUP(CONCATENATE($C172,$D172),Curriculos!$A$2:$J$303,7,FALSE)</f>
        <v>T</v>
      </c>
      <c r="I172" s="5">
        <f>VLOOKUP(CONCATENATE($C172,$D172),Curriculos!$A$2:$J$303,8,FALSE)</f>
        <v>60</v>
      </c>
      <c r="J172" s="5">
        <f>VLOOKUP(CONCATENATE($C172,$D172),Curriculos!$A$2:$J$303,9,FALSE)</f>
        <v>4</v>
      </c>
      <c r="K172" s="68"/>
      <c r="L172" s="68"/>
      <c r="M172" s="68"/>
      <c r="N172" s="5" t="str">
        <f>VLOOKUP(CONCATENATE($C172,$D172),Curriculos!$A$2:$J$303,10,FALSE)</f>
        <v>DCEC</v>
      </c>
      <c r="O172" s="69"/>
      <c r="P172" s="12" t="e">
        <f>VLOOKUP(O172,Lista_Professores!$A$2:$B$203,2,FALSE)</f>
        <v>#N/A</v>
      </c>
      <c r="Q172" s="70"/>
      <c r="R172" s="12" t="str">
        <f t="shared" si="2"/>
        <v xml:space="preserve">3º Semestre - </v>
      </c>
      <c r="S172" s="12"/>
      <c r="T172" s="12"/>
      <c r="U172" s="12"/>
      <c r="V172" s="12"/>
      <c r="W172" s="12"/>
      <c r="X172" s="12"/>
      <c r="Y172" s="12"/>
      <c r="Z172" s="12"/>
    </row>
    <row r="173" spans="1:26" ht="14.25" hidden="1" customHeight="1">
      <c r="A173" s="12" t="str">
        <f t="shared" si="0"/>
        <v xml:space="preserve">8º Semestre - </v>
      </c>
      <c r="B173" s="67" t="str">
        <f t="shared" si="1"/>
        <v>Curr2023MFCH649</v>
      </c>
      <c r="C173" s="12" t="s">
        <v>25</v>
      </c>
      <c r="D173" s="12" t="s">
        <v>125</v>
      </c>
      <c r="E173" s="12" t="str">
        <f>VLOOKUP(CONCATENATE($C173,$D173),Curriculos!$A$2:$J$303,4,FALSE)</f>
        <v>HISTÓRIA INDÍGENA</v>
      </c>
      <c r="F173" s="5" t="str">
        <f>VLOOKUP(CONCATENATE($C173,$D173),Curriculos!$A$2:$J$303,5,FALSE)</f>
        <v>OP</v>
      </c>
      <c r="G173" s="5">
        <f>VLOOKUP(CONCATENATE($C173,$D173),Curriculos!$A$2:$J$303,6,FALSE)</f>
        <v>8</v>
      </c>
      <c r="H173" s="5" t="str">
        <f>VLOOKUP(CONCATENATE($C173,$D173),Curriculos!$A$2:$J$303,7,FALSE)</f>
        <v>T</v>
      </c>
      <c r="I173" s="5">
        <f>VLOOKUP(CONCATENATE($C173,$D173),Curriculos!$A$2:$J$303,8,FALSE)</f>
        <v>60</v>
      </c>
      <c r="J173" s="5">
        <f>VLOOKUP(CONCATENATE($C173,$D173),Curriculos!$A$2:$J$303,9,FALSE)</f>
        <v>4</v>
      </c>
      <c r="K173" s="68"/>
      <c r="L173" s="68"/>
      <c r="M173" s="68"/>
      <c r="N173" s="5" t="str">
        <f>VLOOKUP(CONCATENATE($C173,$D173),Curriculos!$A$2:$J$303,10,FALSE)</f>
        <v>DFCH</v>
      </c>
      <c r="O173" s="69"/>
      <c r="P173" s="12" t="e">
        <f>VLOOKUP(O173,Lista_Professores!$A$2:$B$203,2,FALSE)</f>
        <v>#N/A</v>
      </c>
      <c r="Q173" s="70"/>
      <c r="R173" s="12" t="str">
        <f t="shared" si="2"/>
        <v xml:space="preserve">8º Semestre - </v>
      </c>
      <c r="S173" s="12"/>
      <c r="T173" s="12"/>
      <c r="U173" s="12"/>
      <c r="V173" s="12"/>
      <c r="W173" s="12"/>
      <c r="X173" s="12"/>
      <c r="Y173" s="12"/>
      <c r="Z173" s="12"/>
    </row>
    <row r="174" spans="1:26" ht="14.25" hidden="1" customHeight="1">
      <c r="A174" s="12" t="str">
        <f t="shared" si="0"/>
        <v xml:space="preserve">9º Semestre - </v>
      </c>
      <c r="B174" s="67" t="str">
        <f t="shared" si="1"/>
        <v>Curr2018FCH649</v>
      </c>
      <c r="C174" s="5" t="s">
        <v>31</v>
      </c>
      <c r="D174" s="12" t="s">
        <v>125</v>
      </c>
      <c r="E174" s="12" t="str">
        <f>VLOOKUP(CONCATENATE($C174,$D174),Curriculos!$A$2:$J$303,4,FALSE)</f>
        <v>HISTÓRIA INDÍGENA</v>
      </c>
      <c r="F174" s="5" t="str">
        <f>VLOOKUP(CONCATENATE($C174,$D174),Curriculos!$A$2:$J$303,5,FALSE)</f>
        <v>OP</v>
      </c>
      <c r="G174" s="5">
        <f>VLOOKUP(CONCATENATE($C174,$D174),Curriculos!$A$2:$J$303,6,FALSE)</f>
        <v>9</v>
      </c>
      <c r="H174" s="5" t="str">
        <f>VLOOKUP(CONCATENATE($C174,$D174),Curriculos!$A$2:$J$303,7,FALSE)</f>
        <v>T</v>
      </c>
      <c r="I174" s="5">
        <f>VLOOKUP(CONCATENATE($C174,$D174),Curriculos!$A$2:$J$303,8,FALSE)</f>
        <v>60</v>
      </c>
      <c r="J174" s="5">
        <f>VLOOKUP(CONCATENATE($C174,$D174),Curriculos!$A$2:$J$303,9,FALSE)</f>
        <v>4</v>
      </c>
      <c r="K174" s="68"/>
      <c r="L174" s="68"/>
      <c r="M174" s="68"/>
      <c r="N174" s="5" t="str">
        <f>VLOOKUP(CONCATENATE($C174,$D174),Curriculos!$A$2:$J$303,10,FALSE)</f>
        <v>DFCH</v>
      </c>
      <c r="O174" s="69"/>
      <c r="P174" s="12" t="e">
        <f>VLOOKUP(O174,Lista_Professores!$A$2:$B$203,2,FALSE)</f>
        <v>#N/A</v>
      </c>
      <c r="Q174" s="70"/>
      <c r="R174" s="12" t="str">
        <f t="shared" si="2"/>
        <v xml:space="preserve">9º Semestre - </v>
      </c>
      <c r="S174" s="12"/>
      <c r="T174" s="12"/>
      <c r="U174" s="12"/>
      <c r="V174" s="12"/>
      <c r="W174" s="12"/>
      <c r="X174" s="12"/>
      <c r="Y174" s="12"/>
      <c r="Z174" s="12"/>
    </row>
    <row r="175" spans="1:26" ht="14.25" hidden="1" customHeight="1">
      <c r="A175" s="12" t="str">
        <f t="shared" si="0"/>
        <v xml:space="preserve">10º Semestre - </v>
      </c>
      <c r="B175" s="67" t="str">
        <f t="shared" si="1"/>
        <v>Curr2023NFCH649</v>
      </c>
      <c r="C175" s="12" t="s">
        <v>22</v>
      </c>
      <c r="D175" s="12" t="s">
        <v>125</v>
      </c>
      <c r="E175" s="12" t="str">
        <f>VLOOKUP(CONCATENATE($C175,$D175),Curriculos!$A$2:$J$303,4,FALSE)</f>
        <v>HISTÓRIA INDÍGENA</v>
      </c>
      <c r="F175" s="5" t="str">
        <f>VLOOKUP(CONCATENATE($C175,$D175),Curriculos!$A$2:$J$303,5,FALSE)</f>
        <v>OP</v>
      </c>
      <c r="G175" s="5">
        <f>VLOOKUP(CONCATENATE($C175,$D175),Curriculos!$A$2:$J$303,6,FALSE)</f>
        <v>10</v>
      </c>
      <c r="H175" s="5" t="str">
        <f>VLOOKUP(CONCATENATE($C175,$D175),Curriculos!$A$2:$J$303,7,FALSE)</f>
        <v>P</v>
      </c>
      <c r="I175" s="5">
        <f>VLOOKUP(CONCATENATE($C175,$D175),Curriculos!$A$2:$J$303,8,FALSE)</f>
        <v>60</v>
      </c>
      <c r="J175" s="5">
        <f>VLOOKUP(CONCATENATE($C175,$D175),Curriculos!$A$2:$J$303,9,FALSE)</f>
        <v>4</v>
      </c>
      <c r="K175" s="68"/>
      <c r="L175" s="68"/>
      <c r="M175" s="68"/>
      <c r="N175" s="5" t="str">
        <f>VLOOKUP(CONCATENATE($C175,$D175),Curriculos!$A$2:$J$303,10,FALSE)</f>
        <v>DFCH</v>
      </c>
      <c r="O175" s="69"/>
      <c r="P175" s="12" t="e">
        <f>VLOOKUP(O175,Lista_Professores!$A$2:$B$203,2,FALSE)</f>
        <v>#N/A</v>
      </c>
      <c r="Q175" s="70"/>
      <c r="R175" s="12" t="str">
        <f t="shared" si="2"/>
        <v xml:space="preserve">10º Semestre - </v>
      </c>
      <c r="S175" s="12"/>
      <c r="T175" s="12"/>
      <c r="U175" s="12"/>
      <c r="V175" s="12"/>
      <c r="W175" s="12"/>
      <c r="X175" s="12"/>
      <c r="Y175" s="12"/>
      <c r="Z175" s="12"/>
    </row>
    <row r="176" spans="1:26" ht="14.25" hidden="1" customHeight="1">
      <c r="A176" s="12" t="str">
        <f t="shared" si="0"/>
        <v xml:space="preserve">8º Semestre - </v>
      </c>
      <c r="B176" s="67" t="str">
        <f t="shared" si="1"/>
        <v>Curr2023MLTA003</v>
      </c>
      <c r="C176" s="12" t="s">
        <v>25</v>
      </c>
      <c r="D176" s="12" t="s">
        <v>126</v>
      </c>
      <c r="E176" s="12" t="str">
        <f>VLOOKUP(CONCATENATE($C176,$D176),Curriculos!$A$2:$J$303,4,FALSE)</f>
        <v>INGLÊS INSTRUMENTAL</v>
      </c>
      <c r="F176" s="5" t="str">
        <f>VLOOKUP(CONCATENATE($C176,$D176),Curriculos!$A$2:$J$303,5,FALSE)</f>
        <v>OP</v>
      </c>
      <c r="G176" s="5">
        <f>VLOOKUP(CONCATENATE($C176,$D176),Curriculos!$A$2:$J$303,6,FALSE)</f>
        <v>8</v>
      </c>
      <c r="H176" s="5" t="str">
        <f>VLOOKUP(CONCATENATE($C176,$D176),Curriculos!$A$2:$J$303,7,FALSE)</f>
        <v>T</v>
      </c>
      <c r="I176" s="5">
        <f>VLOOKUP(CONCATENATE($C176,$D176),Curriculos!$A$2:$J$303,8,FALSE)</f>
        <v>60</v>
      </c>
      <c r="J176" s="5">
        <f>VLOOKUP(CONCATENATE($C176,$D176),Curriculos!$A$2:$J$303,9,FALSE)</f>
        <v>4</v>
      </c>
      <c r="K176" s="68"/>
      <c r="L176" s="68"/>
      <c r="M176" s="68"/>
      <c r="N176" s="5" t="str">
        <f>VLOOKUP(CONCATENATE($C176,$D176),Curriculos!$A$2:$J$303,10,FALSE)</f>
        <v>DLA</v>
      </c>
      <c r="O176" s="69"/>
      <c r="P176" s="12" t="e">
        <f>VLOOKUP(O176,Lista_Professores!$A$2:$B$203,2,FALSE)</f>
        <v>#N/A</v>
      </c>
      <c r="Q176" s="70"/>
      <c r="R176" s="12" t="str">
        <f t="shared" si="2"/>
        <v xml:space="preserve">8º Semestre - </v>
      </c>
      <c r="S176" s="12"/>
      <c r="T176" s="12"/>
      <c r="U176" s="12"/>
      <c r="V176" s="12"/>
      <c r="W176" s="12"/>
      <c r="X176" s="12"/>
      <c r="Y176" s="12"/>
      <c r="Z176" s="12"/>
    </row>
    <row r="177" spans="1:26" ht="14.25" hidden="1" customHeight="1">
      <c r="A177" s="12" t="str">
        <f t="shared" si="0"/>
        <v xml:space="preserve">9º Semestre - </v>
      </c>
      <c r="B177" s="67" t="str">
        <f t="shared" si="1"/>
        <v>Curr2018LTA003</v>
      </c>
      <c r="C177" s="5" t="s">
        <v>31</v>
      </c>
      <c r="D177" s="12" t="s">
        <v>126</v>
      </c>
      <c r="E177" s="12" t="str">
        <f>VLOOKUP(CONCATENATE($C177,$D177),Curriculos!$A$2:$J$303,4,FALSE)</f>
        <v>INGLÊS INSTRUMENTAL</v>
      </c>
      <c r="F177" s="5" t="str">
        <f>VLOOKUP(CONCATENATE($C177,$D177),Curriculos!$A$2:$J$303,5,FALSE)</f>
        <v>OP</v>
      </c>
      <c r="G177" s="5">
        <f>VLOOKUP(CONCATENATE($C177,$D177),Curriculos!$A$2:$J$303,6,FALSE)</f>
        <v>9</v>
      </c>
      <c r="H177" s="5" t="str">
        <f>VLOOKUP(CONCATENATE($C177,$D177),Curriculos!$A$2:$J$303,7,FALSE)</f>
        <v>T</v>
      </c>
      <c r="I177" s="5">
        <f>VLOOKUP(CONCATENATE($C177,$D177),Curriculos!$A$2:$J$303,8,FALSE)</f>
        <v>60</v>
      </c>
      <c r="J177" s="5">
        <f>VLOOKUP(CONCATENATE($C177,$D177),Curriculos!$A$2:$J$303,9,FALSE)</f>
        <v>4</v>
      </c>
      <c r="K177" s="68"/>
      <c r="L177" s="68"/>
      <c r="M177" s="68"/>
      <c r="N177" s="5" t="str">
        <f>VLOOKUP(CONCATENATE($C177,$D177),Curriculos!$A$2:$J$303,10,FALSE)</f>
        <v>DLA</v>
      </c>
      <c r="O177" s="69"/>
      <c r="P177" s="12" t="e">
        <f>VLOOKUP(O177,Lista_Professores!$A$2:$B$203,2,FALSE)</f>
        <v>#N/A</v>
      </c>
      <c r="Q177" s="70"/>
      <c r="R177" s="12" t="str">
        <f t="shared" si="2"/>
        <v xml:space="preserve">9º Semestre - </v>
      </c>
      <c r="S177" s="12"/>
      <c r="T177" s="12"/>
      <c r="U177" s="12"/>
      <c r="V177" s="12"/>
      <c r="W177" s="12"/>
      <c r="X177" s="12"/>
      <c r="Y177" s="12"/>
      <c r="Z177" s="12"/>
    </row>
    <row r="178" spans="1:26" ht="14.25" hidden="1" customHeight="1">
      <c r="A178" s="12" t="str">
        <f t="shared" si="0"/>
        <v xml:space="preserve">9º Semestre - </v>
      </c>
      <c r="B178" s="67" t="str">
        <f t="shared" si="1"/>
        <v>Curr2023NLTA003</v>
      </c>
      <c r="C178" s="5" t="s">
        <v>22</v>
      </c>
      <c r="D178" s="12" t="s">
        <v>126</v>
      </c>
      <c r="E178" s="12" t="str">
        <f>VLOOKUP(CONCATENATE($C178,$D178),Curriculos!$A$2:$J$303,4,FALSE)</f>
        <v>INGLÊS INSTRUMENTAL</v>
      </c>
      <c r="F178" s="5" t="str">
        <f>VLOOKUP(CONCATENATE($C178,$D178),Curriculos!$A$2:$J$303,5,FALSE)</f>
        <v>OP</v>
      </c>
      <c r="G178" s="5">
        <f>VLOOKUP(CONCATENATE($C178,$D178),Curriculos!$A$2:$J$303,6,FALSE)</f>
        <v>9</v>
      </c>
      <c r="H178" s="5" t="str">
        <f>VLOOKUP(CONCATENATE($C178,$D178),Curriculos!$A$2:$J$303,7,FALSE)</f>
        <v>P</v>
      </c>
      <c r="I178" s="5">
        <f>VLOOKUP(CONCATENATE($C178,$D178),Curriculos!$A$2:$J$303,8,FALSE)</f>
        <v>60</v>
      </c>
      <c r="J178" s="5">
        <f>VLOOKUP(CONCATENATE($C178,$D178),Curriculos!$A$2:$J$303,9,FALSE)</f>
        <v>4</v>
      </c>
      <c r="K178" s="68"/>
      <c r="L178" s="68"/>
      <c r="M178" s="68"/>
      <c r="N178" s="5" t="str">
        <f>VLOOKUP(CONCATENATE($C178,$D178),Curriculos!$A$2:$J$303,10,FALSE)</f>
        <v>DLA</v>
      </c>
      <c r="O178" s="69"/>
      <c r="P178" s="12" t="e">
        <f>VLOOKUP(O178,Lista_Professores!$A$2:$B$203,2,FALSE)</f>
        <v>#N/A</v>
      </c>
      <c r="Q178" s="70"/>
      <c r="R178" s="12" t="str">
        <f t="shared" si="2"/>
        <v xml:space="preserve">9º Semestre - </v>
      </c>
      <c r="S178" s="12"/>
      <c r="T178" s="12"/>
      <c r="U178" s="12"/>
      <c r="V178" s="12"/>
      <c r="W178" s="12"/>
      <c r="X178" s="12"/>
      <c r="Y178" s="12"/>
      <c r="Z178" s="12"/>
    </row>
    <row r="179" spans="1:26" ht="14.25" hidden="1" customHeight="1">
      <c r="A179" s="12" t="str">
        <f t="shared" si="0"/>
        <v xml:space="preserve">4º Semestre - </v>
      </c>
      <c r="B179" s="67" t="str">
        <f t="shared" si="1"/>
        <v>Curr2023MCIJ085</v>
      </c>
      <c r="C179" s="12" t="s">
        <v>25</v>
      </c>
      <c r="D179" s="12" t="s">
        <v>61</v>
      </c>
      <c r="E179" s="12" t="str">
        <f>VLOOKUP(CONCATENATE($C179,$D179),Curriculos!$A$2:$J$303,4,FALSE)</f>
        <v>INSTITUIÇÕES DO DIREITO PÚBLICO E PRIVADO</v>
      </c>
      <c r="F179" s="5" t="str">
        <f>VLOOKUP(CONCATENATE($C179,$D179),Curriculos!$A$2:$J$303,5,FALSE)</f>
        <v>OB</v>
      </c>
      <c r="G179" s="5">
        <f>VLOOKUP(CONCATENATE($C179,$D179),Curriculos!$A$2:$J$303,6,FALSE)</f>
        <v>4</v>
      </c>
      <c r="H179" s="5" t="str">
        <f>VLOOKUP(CONCATENATE($C179,$D179),Curriculos!$A$2:$J$303,7,FALSE)</f>
        <v>T</v>
      </c>
      <c r="I179" s="5">
        <f>VLOOKUP(CONCATENATE($C179,$D179),Curriculos!$A$2:$J$303,8,FALSE)</f>
        <v>60</v>
      </c>
      <c r="J179" s="5">
        <f>VLOOKUP(CONCATENATE($C179,$D179),Curriculos!$A$2:$J$303,9,FALSE)</f>
        <v>4</v>
      </c>
      <c r="K179" s="68"/>
      <c r="L179" s="68"/>
      <c r="M179" s="68"/>
      <c r="N179" s="5" t="str">
        <f>VLOOKUP(CONCATENATE($C179,$D179),Curriculos!$A$2:$J$303,10,FALSE)</f>
        <v>DCJUR</v>
      </c>
      <c r="O179" s="69"/>
      <c r="P179" s="12" t="e">
        <f>VLOOKUP(O179,Lista_Professores!$A$2:$B$203,2,FALSE)</f>
        <v>#N/A</v>
      </c>
      <c r="Q179" s="70">
        <v>1105</v>
      </c>
      <c r="R179" s="12" t="str">
        <f t="shared" si="2"/>
        <v xml:space="preserve">4º Semestre - </v>
      </c>
      <c r="S179" s="12">
        <f>I179/15</f>
        <v>4</v>
      </c>
      <c r="T179" s="12"/>
      <c r="U179" s="12"/>
      <c r="V179" s="12"/>
      <c r="W179" s="12"/>
      <c r="X179" s="12"/>
      <c r="Y179" s="12"/>
      <c r="Z179" s="12"/>
    </row>
    <row r="180" spans="1:26" ht="14.25" hidden="1" customHeight="1">
      <c r="A180" s="12" t="str">
        <f t="shared" si="0"/>
        <v xml:space="preserve">8º Semestre - </v>
      </c>
      <c r="B180" s="67" t="str">
        <f t="shared" si="1"/>
        <v>Curr2023NCIJ085</v>
      </c>
      <c r="C180" s="12" t="s">
        <v>22</v>
      </c>
      <c r="D180" s="12" t="s">
        <v>61</v>
      </c>
      <c r="E180" s="12" t="str">
        <f>VLOOKUP(CONCATENATE($C180,$D180),Curriculos!$A$2:$J$303,4,FALSE)</f>
        <v>INSTITUIÇÕES DO DIREITO PÚBLICO E PRIVADO</v>
      </c>
      <c r="F180" s="5" t="str">
        <f>VLOOKUP(CONCATENATE($C180,$D180),Curriculos!$A$2:$J$303,5,FALSE)</f>
        <v>OB</v>
      </c>
      <c r="G180" s="5">
        <f>VLOOKUP(CONCATENATE($C180,$D180),Curriculos!$A$2:$J$303,6,FALSE)</f>
        <v>8</v>
      </c>
      <c r="H180" s="5" t="str">
        <f>VLOOKUP(CONCATENATE($C180,$D180),Curriculos!$A$2:$J$303,7,FALSE)</f>
        <v>T</v>
      </c>
      <c r="I180" s="5">
        <f>VLOOKUP(CONCATENATE($C180,$D180),Curriculos!$A$2:$J$303,8,FALSE)</f>
        <v>60</v>
      </c>
      <c r="J180" s="5">
        <f>VLOOKUP(CONCATENATE($C180,$D180),Curriculos!$A$2:$J$303,9,FALSE)</f>
        <v>4</v>
      </c>
      <c r="K180" s="68"/>
      <c r="L180" s="68"/>
      <c r="M180" s="68"/>
      <c r="N180" s="5" t="str">
        <f>VLOOKUP(CONCATENATE($C180,$D180),Curriculos!$A$2:$J$303,10,FALSE)</f>
        <v>DCJUR</v>
      </c>
      <c r="O180" s="69"/>
      <c r="P180" s="12" t="e">
        <f>VLOOKUP(O180,Lista_Professores!$A$2:$B$203,2,FALSE)</f>
        <v>#N/A</v>
      </c>
      <c r="Q180" s="70"/>
      <c r="R180" s="12" t="str">
        <f t="shared" si="2"/>
        <v xml:space="preserve">8º Semestre - </v>
      </c>
      <c r="S180" s="12"/>
      <c r="T180" s="12"/>
      <c r="U180" s="12"/>
      <c r="V180" s="12"/>
      <c r="W180" s="12"/>
      <c r="X180" s="12"/>
      <c r="Y180" s="12"/>
      <c r="Z180" s="12"/>
    </row>
    <row r="181" spans="1:26" ht="14.25" hidden="1" customHeight="1">
      <c r="A181" s="12" t="str">
        <f t="shared" si="0"/>
        <v>BM7º Semestre - T02</v>
      </c>
      <c r="B181" s="67" t="str">
        <f t="shared" si="1"/>
        <v>Curr2018CIJ085T02</v>
      </c>
      <c r="C181" s="12" t="s">
        <v>31</v>
      </c>
      <c r="D181" s="12" t="s">
        <v>61</v>
      </c>
      <c r="E181" s="12" t="str">
        <f>VLOOKUP(CONCATENATE($C181,$D181),Curriculos!$A$2:$J$303,4,FALSE)</f>
        <v>INSTITUIÇÕES DO DIREITO PÚBLICO E PRIVADO</v>
      </c>
      <c r="F181" s="5" t="str">
        <f>VLOOKUP(CONCATENATE($C181,$D181),Curriculos!$A$2:$J$303,5,FALSE)</f>
        <v>OB</v>
      </c>
      <c r="G181" s="5">
        <f>VLOOKUP(CONCATENATE($C181,$D181),Curriculos!$A$2:$J$303,6,FALSE)</f>
        <v>7</v>
      </c>
      <c r="H181" s="5" t="str">
        <f>VLOOKUP(CONCATENATE($C181,$D181),Curriculos!$A$2:$J$303,7,FALSE)</f>
        <v>T</v>
      </c>
      <c r="I181" s="5">
        <f>VLOOKUP(CONCATENATE($C181,$D181),Curriculos!$A$2:$J$303,8,FALSE)</f>
        <v>60</v>
      </c>
      <c r="J181" s="5">
        <f>VLOOKUP(CONCATENATE($C181,$D181),Curriculos!$A$2:$J$303,9,FALSE)</f>
        <v>4</v>
      </c>
      <c r="K181" s="68" t="s">
        <v>29</v>
      </c>
      <c r="L181" s="68"/>
      <c r="M181" s="68" t="s">
        <v>203</v>
      </c>
      <c r="N181" s="5" t="str">
        <f>VLOOKUP(CONCATENATE($C181,$D181),Curriculos!$A$2:$J$303,10,FALSE)</f>
        <v>DCJUR</v>
      </c>
      <c r="O181" s="69" t="s">
        <v>394</v>
      </c>
      <c r="P181" s="12" t="str">
        <f>VLOOKUP(O181,Lista_Professores!$A$2:$B$203,2,FALSE)</f>
        <v>Guilhardes de Jesus Júnior</v>
      </c>
      <c r="Q181" s="70"/>
      <c r="R181" s="12" t="str">
        <f t="shared" si="2"/>
        <v>7º Semestre - T02</v>
      </c>
      <c r="S181" s="12"/>
      <c r="T181" s="12"/>
      <c r="U181" s="12"/>
      <c r="V181" s="12"/>
      <c r="W181" s="12"/>
      <c r="X181" s="12"/>
      <c r="Y181" s="12"/>
      <c r="Z181" s="12"/>
    </row>
    <row r="182" spans="1:26" ht="14.25" customHeight="1">
      <c r="A182" s="12" t="str">
        <f t="shared" si="0"/>
        <v>BM1º Semestre - T02</v>
      </c>
      <c r="B182" s="67" t="str">
        <f t="shared" si="1"/>
        <v>Curr2023MCEC085T02</v>
      </c>
      <c r="C182" s="12" t="s">
        <v>25</v>
      </c>
      <c r="D182" s="12" t="s">
        <v>34</v>
      </c>
      <c r="E182" s="12" t="str">
        <f>VLOOKUP(CONCATENATE($C182,$D182),Curriculos!$A$2:$J$303,4,FALSE)</f>
        <v>INTRODUÇÃO À ECONOMIA</v>
      </c>
      <c r="F182" s="5" t="str">
        <f>VLOOKUP(CONCATENATE($C182,$D182),Curriculos!$A$2:$J$303,5,FALSE)</f>
        <v>OB</v>
      </c>
      <c r="G182" s="5">
        <f>VLOOKUP(CONCATENATE($C182,$D182),Curriculos!$A$2:$J$303,6,FALSE)</f>
        <v>1</v>
      </c>
      <c r="H182" s="5" t="str">
        <f>VLOOKUP(CONCATENATE($C182,$D182),Curriculos!$A$2:$J$303,7,FALSE)</f>
        <v>T</v>
      </c>
      <c r="I182" s="5">
        <f>VLOOKUP(CONCATENATE($C182,$D182),Curriculos!$A$2:$J$303,8,FALSE)</f>
        <v>60</v>
      </c>
      <c r="J182" s="5">
        <f>VLOOKUP(CONCATENATE($C182,$D182),Curriculos!$A$2:$J$303,9,FALSE)</f>
        <v>4</v>
      </c>
      <c r="K182" s="68" t="s">
        <v>29</v>
      </c>
      <c r="L182" s="68"/>
      <c r="M182" s="68" t="s">
        <v>203</v>
      </c>
      <c r="N182" s="5" t="str">
        <f>VLOOKUP(CONCATENATE($C182,$D182),Curriculos!$A$2:$J$303,10,FALSE)</f>
        <v>DCEC</v>
      </c>
      <c r="O182" s="69" t="s">
        <v>367</v>
      </c>
      <c r="P182" s="12" t="str">
        <f>VLOOKUP(O182,Lista_Professores!$A$2:$B$203,2,FALSE)</f>
        <v>Gustavo Joaquim Lisboa</v>
      </c>
      <c r="Q182" s="70">
        <v>1102</v>
      </c>
      <c r="R182" s="12" t="str">
        <f t="shared" si="2"/>
        <v>1º Semestre - T02</v>
      </c>
      <c r="S182" s="12">
        <f t="shared" ref="S182:S183" si="12">I182/15</f>
        <v>4</v>
      </c>
      <c r="T182" s="12"/>
      <c r="U182" s="12"/>
      <c r="V182" s="12"/>
      <c r="W182" s="12"/>
      <c r="X182" s="12"/>
      <c r="Y182" s="12"/>
      <c r="Z182" s="12"/>
    </row>
    <row r="183" spans="1:26" ht="14.25" customHeight="1">
      <c r="A183" s="12" t="str">
        <f t="shared" si="0"/>
        <v>AN1º Semestre - T01</v>
      </c>
      <c r="B183" s="67" t="str">
        <f t="shared" si="1"/>
        <v>Curr2023NCEC085T01</v>
      </c>
      <c r="C183" s="12" t="s">
        <v>22</v>
      </c>
      <c r="D183" s="12" t="s">
        <v>34</v>
      </c>
      <c r="E183" s="12" t="str">
        <f>VLOOKUP(CONCATENATE($C183,$D183),Curriculos!$A$2:$J$303,4,FALSE)</f>
        <v>INTRODUÇÃO À ECONOMIA</v>
      </c>
      <c r="F183" s="5" t="str">
        <f>VLOOKUP(CONCATENATE($C183,$D183),Curriculos!$A$2:$J$303,5,FALSE)</f>
        <v>OB</v>
      </c>
      <c r="G183" s="5">
        <f>VLOOKUP(CONCATENATE($C183,$D183),Curriculos!$A$2:$J$303,6,FALSE)</f>
        <v>1</v>
      </c>
      <c r="H183" s="5" t="str">
        <f>VLOOKUP(CONCATENATE($C183,$D183),Curriculos!$A$2:$J$303,7,FALSE)</f>
        <v>T</v>
      </c>
      <c r="I183" s="5">
        <f>VLOOKUP(CONCATENATE($C183,$D183),Curriculos!$A$2:$J$303,8,FALSE)</f>
        <v>60</v>
      </c>
      <c r="J183" s="5">
        <f>VLOOKUP(CONCATENATE($C183,$D183),Curriculos!$A$2:$J$303,9,FALSE)</f>
        <v>4</v>
      </c>
      <c r="K183" s="68" t="s">
        <v>24</v>
      </c>
      <c r="L183" s="68"/>
      <c r="M183" s="68" t="s">
        <v>191</v>
      </c>
      <c r="N183" s="5" t="str">
        <f>VLOOKUP(CONCATENATE($C183,$D183),Curriculos!$A$2:$J$303,10,FALSE)</f>
        <v>DCEC</v>
      </c>
      <c r="O183" s="69" t="s">
        <v>368</v>
      </c>
      <c r="P183" s="12" t="str">
        <f>VLOOKUP(O183,Lista_Professores!$A$2:$B$203,2,FALSE)</f>
        <v>Ana Elísia de F. Merelles</v>
      </c>
      <c r="Q183" s="70">
        <v>1107</v>
      </c>
      <c r="R183" s="12" t="str">
        <f t="shared" si="2"/>
        <v>1º Semestre - T01</v>
      </c>
      <c r="S183" s="12">
        <f t="shared" si="12"/>
        <v>4</v>
      </c>
      <c r="T183" s="12"/>
      <c r="U183" s="12"/>
      <c r="V183" s="12"/>
      <c r="W183" s="12"/>
      <c r="X183" s="12"/>
      <c r="Y183" s="12"/>
      <c r="Z183" s="12"/>
    </row>
    <row r="184" spans="1:26" ht="14.25" hidden="1" customHeight="1">
      <c r="A184" s="12" t="str">
        <f t="shared" si="0"/>
        <v xml:space="preserve">1º Semestre - </v>
      </c>
      <c r="B184" s="67" t="str">
        <f t="shared" si="1"/>
        <v>Curr2018CEC030</v>
      </c>
      <c r="C184" s="12" t="s">
        <v>31</v>
      </c>
      <c r="D184" s="12" t="s">
        <v>127</v>
      </c>
      <c r="E184" s="12" t="str">
        <f>VLOOKUP(CONCATENATE($C184,$D184),Curriculos!$A$2:$J$303,4,FALSE)</f>
        <v>INTRODUÇÃO À ECONOMIA</v>
      </c>
      <c r="F184" s="5" t="str">
        <f>VLOOKUP(CONCATENATE($C184,$D184),Curriculos!$A$2:$J$303,5,FALSE)</f>
        <v>OB</v>
      </c>
      <c r="G184" s="5">
        <f>VLOOKUP(CONCATENATE($C184,$D184),Curriculos!$A$2:$J$303,6,FALSE)</f>
        <v>1</v>
      </c>
      <c r="H184" s="5" t="str">
        <f>VLOOKUP(CONCATENATE($C184,$D184),Curriculos!$A$2:$J$303,7,FALSE)</f>
        <v>T</v>
      </c>
      <c r="I184" s="5">
        <f>VLOOKUP(CONCATENATE($C184,$D184),Curriculos!$A$2:$J$303,8,FALSE)</f>
        <v>90</v>
      </c>
      <c r="J184" s="5">
        <f>VLOOKUP(CONCATENATE($C184,$D184),Curriculos!$A$2:$J$303,9,FALSE)</f>
        <v>6</v>
      </c>
      <c r="K184" s="68"/>
      <c r="L184" s="68"/>
      <c r="M184" s="68"/>
      <c r="N184" s="5" t="str">
        <f>VLOOKUP(CONCATENATE($C184,$D184),Curriculos!$A$2:$J$303,10,FALSE)</f>
        <v>DCEC</v>
      </c>
      <c r="O184" s="69"/>
      <c r="P184" s="12" t="e">
        <f>VLOOKUP(O184,Lista_Professores!$A$2:$B$203,2,FALSE)</f>
        <v>#N/A</v>
      </c>
      <c r="Q184" s="70"/>
      <c r="R184" s="12" t="str">
        <f t="shared" si="2"/>
        <v xml:space="preserve">1º Semestre - </v>
      </c>
      <c r="S184" s="12"/>
      <c r="T184" s="12"/>
      <c r="U184" s="12"/>
      <c r="V184" s="12"/>
      <c r="W184" s="12"/>
      <c r="X184" s="12"/>
      <c r="Y184" s="12"/>
      <c r="Z184" s="12"/>
    </row>
    <row r="185" spans="1:26" ht="14.25" hidden="1" customHeight="1">
      <c r="A185" s="12" t="str">
        <f t="shared" si="0"/>
        <v xml:space="preserve">1º Semestre - </v>
      </c>
      <c r="B185" s="67" t="str">
        <f t="shared" si="1"/>
        <v>Curr2023NCEC085</v>
      </c>
      <c r="C185" s="12" t="s">
        <v>22</v>
      </c>
      <c r="D185" s="12" t="s">
        <v>34</v>
      </c>
      <c r="E185" s="12" t="str">
        <f>VLOOKUP(CONCATENATE($C185,$D185),Curriculos!$A$2:$J$303,4,FALSE)</f>
        <v>INTRODUÇÃO À ECONOMIA</v>
      </c>
      <c r="F185" s="5" t="str">
        <f>VLOOKUP(CONCATENATE($C185,$D185),Curriculos!$A$2:$J$303,5,FALSE)</f>
        <v>OB</v>
      </c>
      <c r="G185" s="5">
        <f>VLOOKUP(CONCATENATE($C185,$D185),Curriculos!$A$2:$J$303,6,FALSE)</f>
        <v>1</v>
      </c>
      <c r="H185" s="5" t="str">
        <f>VLOOKUP(CONCATENATE($C185,$D185),Curriculos!$A$2:$J$303,7,FALSE)</f>
        <v>T</v>
      </c>
      <c r="I185" s="5">
        <f>VLOOKUP(CONCATENATE($C185,$D185),Curriculos!$A$2:$J$303,8,FALSE)</f>
        <v>60</v>
      </c>
      <c r="J185" s="5">
        <f>VLOOKUP(CONCATENATE($C185,$D185),Curriculos!$A$2:$J$303,9,FALSE)</f>
        <v>4</v>
      </c>
      <c r="K185" s="68"/>
      <c r="L185" s="5"/>
      <c r="M185" s="68"/>
      <c r="N185" s="5" t="str">
        <f>VLOOKUP(CONCATENATE($C185,$D185),Curriculos!$A$2:$J$303,10,FALSE)</f>
        <v>DCEC</v>
      </c>
      <c r="O185" s="69"/>
      <c r="P185" s="12" t="e">
        <f>VLOOKUP(O185,Lista_Professores!$A$2:$B$203,2,FALSE)</f>
        <v>#N/A</v>
      </c>
      <c r="Q185" s="70"/>
      <c r="R185" s="12" t="str">
        <f t="shared" si="2"/>
        <v xml:space="preserve">1º Semestre - </v>
      </c>
      <c r="S185" s="12"/>
      <c r="T185" s="12"/>
      <c r="U185" s="12"/>
      <c r="V185" s="12"/>
      <c r="W185" s="12"/>
      <c r="X185" s="12"/>
      <c r="Y185" s="12"/>
      <c r="Z185" s="12"/>
    </row>
    <row r="186" spans="1:26" ht="14.25" hidden="1" customHeight="1">
      <c r="A186" s="12" t="str">
        <f t="shared" si="0"/>
        <v xml:space="preserve">1º Semestre - </v>
      </c>
      <c r="B186" s="67" t="str">
        <f t="shared" si="1"/>
        <v>Curr2023MCEC085</v>
      </c>
      <c r="C186" s="12" t="s">
        <v>25</v>
      </c>
      <c r="D186" s="12" t="s">
        <v>34</v>
      </c>
      <c r="E186" s="12" t="str">
        <f>VLOOKUP(CONCATENATE($C186,$D186),Curriculos!$A$2:$J$303,4,FALSE)</f>
        <v>INTRODUÇÃO À ECONOMIA</v>
      </c>
      <c r="F186" s="5" t="str">
        <f>VLOOKUP(CONCATENATE($C186,$D186),Curriculos!$A$2:$J$303,5,FALSE)</f>
        <v>OB</v>
      </c>
      <c r="G186" s="5">
        <f>VLOOKUP(CONCATENATE($C186,$D186),Curriculos!$A$2:$J$303,6,FALSE)</f>
        <v>1</v>
      </c>
      <c r="H186" s="5" t="str">
        <f>VLOOKUP(CONCATENATE($C186,$D186),Curriculos!$A$2:$J$303,7,FALSE)</f>
        <v>T</v>
      </c>
      <c r="I186" s="5">
        <f>VLOOKUP(CONCATENATE($C186,$D186),Curriculos!$A$2:$J$303,8,FALSE)</f>
        <v>60</v>
      </c>
      <c r="J186" s="5">
        <f>VLOOKUP(CONCATENATE($C186,$D186),Curriculos!$A$2:$J$303,9,FALSE)</f>
        <v>4</v>
      </c>
      <c r="K186" s="68"/>
      <c r="L186" s="68"/>
      <c r="M186" s="68"/>
      <c r="N186" s="5" t="str">
        <f>VLOOKUP(CONCATENATE($C186,$D186),Curriculos!$A$2:$J$303,10,FALSE)</f>
        <v>DCEC</v>
      </c>
      <c r="O186" s="69"/>
      <c r="P186" s="12" t="e">
        <f>VLOOKUP(O186,Lista_Professores!$A$2:$B$203,2,FALSE)</f>
        <v>#N/A</v>
      </c>
      <c r="Q186" s="70"/>
      <c r="R186" s="12" t="str">
        <f t="shared" si="2"/>
        <v xml:space="preserve">1º Semestre - </v>
      </c>
      <c r="S186" s="12"/>
      <c r="T186" s="12"/>
      <c r="U186" s="12"/>
      <c r="V186" s="12"/>
      <c r="W186" s="12"/>
      <c r="X186" s="12"/>
      <c r="Y186" s="12"/>
      <c r="Z186" s="12"/>
    </row>
    <row r="187" spans="1:26" ht="14.25" hidden="1" customHeight="1">
      <c r="A187" s="12" t="str">
        <f t="shared" si="0"/>
        <v>EN2º Semestre - T01</v>
      </c>
      <c r="B187" s="67" t="str">
        <f t="shared" si="1"/>
        <v>Curr2023NFCH537T01</v>
      </c>
      <c r="C187" s="12" t="s">
        <v>22</v>
      </c>
      <c r="D187" s="12" t="s">
        <v>38</v>
      </c>
      <c r="E187" s="12" t="str">
        <f>VLOOKUP(CONCATENATE($C187,$D187),Curriculos!$A$2:$J$303,4,FALSE)</f>
        <v>INTRODUÇÃO ÀS CIÊNCIAS SOCIAIS</v>
      </c>
      <c r="F187" s="5" t="str">
        <f>VLOOKUP(CONCATENATE($C187,$D187),Curriculos!$A$2:$J$303,5,FALSE)</f>
        <v>OB</v>
      </c>
      <c r="G187" s="5">
        <f>VLOOKUP(CONCATENATE($C187,$D187),Curriculos!$A$2:$J$303,6,FALSE)</f>
        <v>2</v>
      </c>
      <c r="H187" s="5" t="str">
        <f>VLOOKUP(CONCATENATE($C187,$D187),Curriculos!$A$2:$J$303,7,FALSE)</f>
        <v>T</v>
      </c>
      <c r="I187" s="5">
        <f>VLOOKUP(CONCATENATE($C187,$D187),Curriculos!$A$2:$J$303,8,FALSE)</f>
        <v>60</v>
      </c>
      <c r="J187" s="5">
        <f>VLOOKUP(CONCATENATE($C187,$D187),Curriculos!$A$2:$J$303,9,FALSE)</f>
        <v>4</v>
      </c>
      <c r="K187" s="68" t="s">
        <v>24</v>
      </c>
      <c r="L187" s="68"/>
      <c r="M187" s="68" t="s">
        <v>178</v>
      </c>
      <c r="N187" s="5" t="str">
        <f>VLOOKUP(CONCATENATE($C187,$D187),Curriculos!$A$2:$J$303,10,FALSE)</f>
        <v>DFCH</v>
      </c>
      <c r="O187" s="69"/>
      <c r="P187" s="12" t="e">
        <f>VLOOKUP(O187,Lista_Professores!$A$2:$B$203,2,FALSE)</f>
        <v>#N/A</v>
      </c>
      <c r="Q187" s="70">
        <v>1102</v>
      </c>
      <c r="R187" s="12" t="str">
        <f t="shared" si="2"/>
        <v>2º Semestre - T01</v>
      </c>
      <c r="S187" s="12">
        <f>I187/15</f>
        <v>4</v>
      </c>
      <c r="T187" s="12"/>
      <c r="U187" s="12"/>
      <c r="V187" s="12"/>
      <c r="W187" s="12"/>
      <c r="X187" s="12"/>
      <c r="Y187" s="12"/>
      <c r="Z187" s="12"/>
    </row>
    <row r="188" spans="1:26" ht="14.25" hidden="1" customHeight="1">
      <c r="A188" s="12" t="str">
        <f t="shared" si="0"/>
        <v xml:space="preserve">2º Semestre - </v>
      </c>
      <c r="B188" s="67" t="str">
        <f t="shared" si="1"/>
        <v>Curr2018FCH537</v>
      </c>
      <c r="C188" s="12" t="s">
        <v>31</v>
      </c>
      <c r="D188" s="12" t="s">
        <v>38</v>
      </c>
      <c r="E188" s="12" t="str">
        <f>VLOOKUP(CONCATENATE($C188,$D188),Curriculos!$A$2:$J$303,4,FALSE)</f>
        <v>INTRODUÇÃO ÀS CIÊNCIAS SOCIAIS</v>
      </c>
      <c r="F188" s="5" t="str">
        <f>VLOOKUP(CONCATENATE($C188,$D188),Curriculos!$A$2:$J$303,5,FALSE)</f>
        <v>OB</v>
      </c>
      <c r="G188" s="5">
        <f>VLOOKUP(CONCATENATE($C188,$D188),Curriculos!$A$2:$J$303,6,FALSE)</f>
        <v>2</v>
      </c>
      <c r="H188" s="5" t="str">
        <f>VLOOKUP(CONCATENATE($C188,$D188),Curriculos!$A$2:$J$303,7,FALSE)</f>
        <v>TP</v>
      </c>
      <c r="I188" s="5">
        <f>VLOOKUP(CONCATENATE($C188,$D188),Curriculos!$A$2:$J$303,8,FALSE)</f>
        <v>60</v>
      </c>
      <c r="J188" s="5">
        <f>VLOOKUP(CONCATENATE($C188,$D188),Curriculos!$A$2:$J$303,9,FALSE)</f>
        <v>4</v>
      </c>
      <c r="K188" s="68"/>
      <c r="L188" s="68"/>
      <c r="M188" s="68"/>
      <c r="N188" s="5" t="str">
        <f>VLOOKUP(CONCATENATE($C188,$D188),Curriculos!$A$2:$J$303,10,FALSE)</f>
        <v>DFCH</v>
      </c>
      <c r="O188" s="69"/>
      <c r="P188" s="12" t="e">
        <f>VLOOKUP(O188,Lista_Professores!$A$2:$B$203,2,FALSE)</f>
        <v>#N/A</v>
      </c>
      <c r="Q188" s="70"/>
      <c r="R188" s="12" t="str">
        <f t="shared" si="2"/>
        <v xml:space="preserve">2º Semestre - </v>
      </c>
      <c r="S188" s="12"/>
      <c r="T188" s="12"/>
      <c r="U188" s="12"/>
      <c r="V188" s="12"/>
      <c r="W188" s="12"/>
      <c r="X188" s="12"/>
      <c r="Y188" s="12"/>
      <c r="Z188" s="12"/>
    </row>
    <row r="189" spans="1:26" ht="14.25" hidden="1" customHeight="1">
      <c r="A189" s="12" t="str">
        <f t="shared" si="0"/>
        <v xml:space="preserve">2º Semestre - </v>
      </c>
      <c r="B189" s="67" t="str">
        <f t="shared" si="1"/>
        <v>Curr2023MFCH537</v>
      </c>
      <c r="C189" s="12" t="s">
        <v>25</v>
      </c>
      <c r="D189" s="12" t="s">
        <v>38</v>
      </c>
      <c r="E189" s="12" t="str">
        <f>VLOOKUP(CONCATENATE($C189,$D189),Curriculos!$A$2:$J$303,4,FALSE)</f>
        <v>INTRODUÇÃO ÀS CIÊNCIAS SOCIAIS</v>
      </c>
      <c r="F189" s="5" t="str">
        <f>VLOOKUP(CONCATENATE($C189,$D189),Curriculos!$A$2:$J$303,5,FALSE)</f>
        <v>OB</v>
      </c>
      <c r="G189" s="5">
        <f>VLOOKUP(CONCATENATE($C189,$D189),Curriculos!$A$2:$J$303,6,FALSE)</f>
        <v>2</v>
      </c>
      <c r="H189" s="5" t="str">
        <f>VLOOKUP(CONCATENATE($C189,$D189),Curriculos!$A$2:$J$303,7,FALSE)</f>
        <v>T</v>
      </c>
      <c r="I189" s="5">
        <f>VLOOKUP(CONCATENATE($C189,$D189),Curriculos!$A$2:$J$303,8,FALSE)</f>
        <v>60</v>
      </c>
      <c r="J189" s="5">
        <f>VLOOKUP(CONCATENATE($C189,$D189),Curriculos!$A$2:$J$303,9,FALSE)</f>
        <v>4</v>
      </c>
      <c r="K189" s="68"/>
      <c r="L189" s="68"/>
      <c r="M189" s="68"/>
      <c r="N189" s="5" t="str">
        <f>VLOOKUP(CONCATENATE($C189,$D189),Curriculos!$A$2:$J$303,10,FALSE)</f>
        <v>DFCH</v>
      </c>
      <c r="O189" s="69"/>
      <c r="P189" s="12" t="e">
        <f>VLOOKUP(O189,Lista_Professores!$A$2:$B$203,2,FALSE)</f>
        <v>#N/A</v>
      </c>
      <c r="Q189" s="70"/>
      <c r="R189" s="12" t="str">
        <f t="shared" si="2"/>
        <v xml:space="preserve">2º Semestre - </v>
      </c>
      <c r="S189" s="12"/>
      <c r="T189" s="12"/>
      <c r="U189" s="12"/>
      <c r="V189" s="12"/>
      <c r="W189" s="12"/>
      <c r="X189" s="12"/>
      <c r="Y189" s="12"/>
      <c r="Z189" s="12"/>
    </row>
    <row r="190" spans="1:26" ht="14.25" hidden="1" customHeight="1">
      <c r="A190" s="12" t="str">
        <f t="shared" si="0"/>
        <v xml:space="preserve">8º Semestre - </v>
      </c>
      <c r="B190" s="67" t="str">
        <f t="shared" si="1"/>
        <v>Curr2018CEC068</v>
      </c>
      <c r="C190" s="5" t="s">
        <v>31</v>
      </c>
      <c r="D190" s="12" t="s">
        <v>128</v>
      </c>
      <c r="E190" s="12" t="str">
        <f>VLOOKUP(CONCATENATE($C190,$D190),Curriculos!$A$2:$J$303,4,FALSE)</f>
        <v>LABORATÓRIO DE PRÁTICA EM ANÁLISE E AVALIAÇÃO ECONÔMICO-FINANCEIRA</v>
      </c>
      <c r="F190" s="5" t="str">
        <f>VLOOKUP(CONCATENATE($C190,$D190),Curriculos!$A$2:$J$303,5,FALSE)</f>
        <v>OP</v>
      </c>
      <c r="G190" s="5">
        <f>VLOOKUP(CONCATENATE($C190,$D190),Curriculos!$A$2:$J$303,6,FALSE)</f>
        <v>8</v>
      </c>
      <c r="H190" s="5" t="str">
        <f>VLOOKUP(CONCATENATE($C190,$D190),Curriculos!$A$2:$J$303,7,FALSE)</f>
        <v>T</v>
      </c>
      <c r="I190" s="5">
        <f>VLOOKUP(CONCATENATE($C190,$D190),Curriculos!$A$2:$J$303,8,FALSE)</f>
        <v>90</v>
      </c>
      <c r="J190" s="5">
        <f>VLOOKUP(CONCATENATE($C190,$D190),Curriculos!$A$2:$J$303,9,FALSE)</f>
        <v>4</v>
      </c>
      <c r="K190" s="68"/>
      <c r="L190" s="68"/>
      <c r="M190" s="68"/>
      <c r="N190" s="5" t="str">
        <f>VLOOKUP(CONCATENATE($C190,$D190),Curriculos!$A$2:$J$303,10,FALSE)</f>
        <v>DCEC</v>
      </c>
      <c r="O190" s="69"/>
      <c r="P190" s="12" t="e">
        <f>VLOOKUP(O190,Lista_Professores!$A$2:$B$203,2,FALSE)</f>
        <v>#N/A</v>
      </c>
      <c r="Q190" s="70"/>
      <c r="R190" s="12" t="str">
        <f t="shared" si="2"/>
        <v xml:space="preserve">8º Semestre - </v>
      </c>
      <c r="S190" s="12"/>
      <c r="T190" s="12"/>
      <c r="U190" s="12"/>
      <c r="V190" s="12"/>
      <c r="W190" s="12"/>
      <c r="X190" s="12"/>
      <c r="Y190" s="12"/>
      <c r="Z190" s="12"/>
    </row>
    <row r="191" spans="1:26" ht="14.25" hidden="1" customHeight="1">
      <c r="A191" s="12" t="str">
        <f t="shared" si="0"/>
        <v xml:space="preserve">8º Semestre - </v>
      </c>
      <c r="B191" s="67" t="str">
        <f t="shared" si="1"/>
        <v>Curr2018CEC069</v>
      </c>
      <c r="C191" s="5" t="s">
        <v>31</v>
      </c>
      <c r="D191" s="12" t="s">
        <v>129</v>
      </c>
      <c r="E191" s="12" t="str">
        <f>VLOOKUP(CONCATENATE($C191,$D191),Curriculos!$A$2:$J$303,4,FALSE)</f>
        <v>LABORATÓRIO DE PRÁTICA EM CONSULTORIA ECONÔMICA</v>
      </c>
      <c r="F191" s="5" t="str">
        <f>VLOOKUP(CONCATENATE($C191,$D191),Curriculos!$A$2:$J$303,5,FALSE)</f>
        <v>OP</v>
      </c>
      <c r="G191" s="5">
        <f>VLOOKUP(CONCATENATE($C191,$D191),Curriculos!$A$2:$J$303,6,FALSE)</f>
        <v>8</v>
      </c>
      <c r="H191" s="5" t="str">
        <f>VLOOKUP(CONCATENATE($C191,$D191),Curriculos!$A$2:$J$303,7,FALSE)</f>
        <v>T</v>
      </c>
      <c r="I191" s="5">
        <f>VLOOKUP(CONCATENATE($C191,$D191),Curriculos!$A$2:$J$303,8,FALSE)</f>
        <v>90</v>
      </c>
      <c r="J191" s="5">
        <f>VLOOKUP(CONCATENATE($C191,$D191),Curriculos!$A$2:$J$303,9,FALSE)</f>
        <v>4</v>
      </c>
      <c r="K191" s="68"/>
      <c r="L191" s="68"/>
      <c r="M191" s="68"/>
      <c r="N191" s="5" t="str">
        <f>VLOOKUP(CONCATENATE($C191,$D191),Curriculos!$A$2:$J$303,10,FALSE)</f>
        <v>DCEC</v>
      </c>
      <c r="O191" s="69"/>
      <c r="P191" s="12" t="e">
        <f>VLOOKUP(O191,Lista_Professores!$A$2:$B$203,2,FALSE)</f>
        <v>#N/A</v>
      </c>
      <c r="Q191" s="70"/>
      <c r="R191" s="12" t="str">
        <f t="shared" si="2"/>
        <v xml:space="preserve">8º Semestre - </v>
      </c>
      <c r="S191" s="12"/>
      <c r="T191" s="12"/>
      <c r="U191" s="12"/>
      <c r="V191" s="12"/>
      <c r="W191" s="12"/>
      <c r="X191" s="12"/>
      <c r="Y191" s="12"/>
      <c r="Z191" s="12"/>
    </row>
    <row r="192" spans="1:26" ht="14.25" hidden="1" customHeight="1">
      <c r="A192" s="12" t="str">
        <f t="shared" si="0"/>
        <v xml:space="preserve">8º Semestre - </v>
      </c>
      <c r="B192" s="67" t="str">
        <f t="shared" si="1"/>
        <v>Curr2018CEC070</v>
      </c>
      <c r="C192" s="5" t="s">
        <v>31</v>
      </c>
      <c r="D192" s="12" t="s">
        <v>130</v>
      </c>
      <c r="E192" s="12" t="str">
        <f>VLOOKUP(CONCATENATE($C192,$D192),Curriculos!$A$2:$J$303,4,FALSE)</f>
        <v>LABORATÓRIO DE PRÁTICA EM PLANEJAMENTO ECONÔMICO</v>
      </c>
      <c r="F192" s="5" t="str">
        <f>VLOOKUP(CONCATENATE($C192,$D192),Curriculos!$A$2:$J$303,5,FALSE)</f>
        <v>OP</v>
      </c>
      <c r="G192" s="5">
        <f>VLOOKUP(CONCATENATE($C192,$D192),Curriculos!$A$2:$J$303,6,FALSE)</f>
        <v>8</v>
      </c>
      <c r="H192" s="5" t="str">
        <f>VLOOKUP(CONCATENATE($C192,$D192),Curriculos!$A$2:$J$303,7,FALSE)</f>
        <v>T</v>
      </c>
      <c r="I192" s="5">
        <f>VLOOKUP(CONCATENATE($C192,$D192),Curriculos!$A$2:$J$303,8,FALSE)</f>
        <v>90</v>
      </c>
      <c r="J192" s="5">
        <f>VLOOKUP(CONCATENATE($C192,$D192),Curriculos!$A$2:$J$303,9,FALSE)</f>
        <v>4</v>
      </c>
      <c r="K192" s="68"/>
      <c r="L192" s="68"/>
      <c r="M192" s="68"/>
      <c r="N192" s="5" t="str">
        <f>VLOOKUP(CONCATENATE($C192,$D192),Curriculos!$A$2:$J$303,10,FALSE)</f>
        <v>DCEC</v>
      </c>
      <c r="O192" s="69"/>
      <c r="P192" s="12" t="e">
        <f>VLOOKUP(O192,Lista_Professores!$A$2:$B$203,2,FALSE)</f>
        <v>#N/A</v>
      </c>
      <c r="Q192" s="70"/>
      <c r="R192" s="12" t="str">
        <f t="shared" si="2"/>
        <v xml:space="preserve">8º Semestre - </v>
      </c>
      <c r="S192" s="12"/>
      <c r="T192" s="12"/>
      <c r="U192" s="12"/>
      <c r="V192" s="12"/>
      <c r="W192" s="12"/>
      <c r="X192" s="12"/>
      <c r="Y192" s="12"/>
      <c r="Z192" s="12"/>
    </row>
    <row r="193" spans="1:26" ht="14.25" hidden="1" customHeight="1">
      <c r="A193" s="12" t="str">
        <f t="shared" si="0"/>
        <v xml:space="preserve">8º Semestre - </v>
      </c>
      <c r="B193" s="67" t="str">
        <f t="shared" si="1"/>
        <v>Curr2018CEC071</v>
      </c>
      <c r="C193" s="5" t="s">
        <v>31</v>
      </c>
      <c r="D193" s="12" t="s">
        <v>131</v>
      </c>
      <c r="E193" s="12" t="str">
        <f>VLOOKUP(CONCATENATE($C193,$D193),Curriculos!$A$2:$J$303,4,FALSE)</f>
        <v>LABORATÓRIO DE PRÁTICA EM POLÍTICAS PÚBLICAS</v>
      </c>
      <c r="F193" s="5" t="str">
        <f>VLOOKUP(CONCATENATE($C193,$D193),Curriculos!$A$2:$J$303,5,FALSE)</f>
        <v>OP</v>
      </c>
      <c r="G193" s="5">
        <f>VLOOKUP(CONCATENATE($C193,$D193),Curriculos!$A$2:$J$303,6,FALSE)</f>
        <v>8</v>
      </c>
      <c r="H193" s="5" t="str">
        <f>VLOOKUP(CONCATENATE($C193,$D193),Curriculos!$A$2:$J$303,7,FALSE)</f>
        <v>T</v>
      </c>
      <c r="I193" s="5">
        <f>VLOOKUP(CONCATENATE($C193,$D193),Curriculos!$A$2:$J$303,8,FALSE)</f>
        <v>90</v>
      </c>
      <c r="J193" s="5">
        <f>VLOOKUP(CONCATENATE($C193,$D193),Curriculos!$A$2:$J$303,9,FALSE)</f>
        <v>4</v>
      </c>
      <c r="K193" s="68"/>
      <c r="L193" s="68"/>
      <c r="M193" s="68"/>
      <c r="N193" s="5" t="str">
        <f>VLOOKUP(CONCATENATE($C193,$D193),Curriculos!$A$2:$J$303,10,FALSE)</f>
        <v>DCEC</v>
      </c>
      <c r="O193" s="69"/>
      <c r="P193" s="12" t="e">
        <f>VLOOKUP(O193,Lista_Professores!$A$2:$B$203,2,FALSE)</f>
        <v>#N/A</v>
      </c>
      <c r="Q193" s="70"/>
      <c r="R193" s="12" t="str">
        <f t="shared" si="2"/>
        <v xml:space="preserve">8º Semestre - </v>
      </c>
      <c r="S193" s="12"/>
      <c r="T193" s="12"/>
      <c r="U193" s="12"/>
      <c r="V193" s="12"/>
      <c r="W193" s="12"/>
      <c r="X193" s="12"/>
      <c r="Y193" s="12"/>
      <c r="Z193" s="12"/>
    </row>
    <row r="194" spans="1:26" ht="14.25" hidden="1" customHeight="1">
      <c r="A194" s="12" t="str">
        <f t="shared" si="0"/>
        <v xml:space="preserve">7º Semestre - </v>
      </c>
      <c r="B194" s="67" t="str">
        <f t="shared" si="1"/>
        <v>Curr2023MCEC099</v>
      </c>
      <c r="C194" s="12" t="s">
        <v>25</v>
      </c>
      <c r="D194" s="12" t="s">
        <v>132</v>
      </c>
      <c r="E194" s="12" t="str">
        <f>VLOOKUP(CONCATENATE($C194,$D194),Curriculos!$A$2:$J$303,4,FALSE)</f>
        <v>LABORATÓRIO DE PRÁTICA I</v>
      </c>
      <c r="F194" s="5" t="str">
        <f>VLOOKUP(CONCATENATE($C194,$D194),Curriculos!$A$2:$J$303,5,FALSE)</f>
        <v>OP</v>
      </c>
      <c r="G194" s="5">
        <f>VLOOKUP(CONCATENATE($C194,$D194),Curriculos!$A$2:$J$303,6,FALSE)</f>
        <v>7</v>
      </c>
      <c r="H194" s="5" t="str">
        <f>VLOOKUP(CONCATENATE($C194,$D194),Curriculos!$A$2:$J$303,7,FALSE)</f>
        <v>P</v>
      </c>
      <c r="I194" s="5">
        <f>VLOOKUP(CONCATENATE($C194,$D194),Curriculos!$A$2:$J$303,8,FALSE)</f>
        <v>60</v>
      </c>
      <c r="J194" s="5">
        <f>VLOOKUP(CONCATENATE($C194,$D194),Curriculos!$A$2:$J$303,9,FALSE)</f>
        <v>2</v>
      </c>
      <c r="K194" s="68"/>
      <c r="L194" s="68"/>
      <c r="M194" s="68"/>
      <c r="N194" s="5" t="str">
        <f>VLOOKUP(CONCATENATE($C194,$D194),Curriculos!$A$2:$J$303,10,FALSE)</f>
        <v>DCEC</v>
      </c>
      <c r="O194" s="69"/>
      <c r="P194" s="12" t="e">
        <f>VLOOKUP(O194,Lista_Professores!$A$2:$B$203,2,FALSE)</f>
        <v>#N/A</v>
      </c>
      <c r="Q194" s="70"/>
      <c r="R194" s="12" t="str">
        <f t="shared" si="2"/>
        <v xml:space="preserve">7º Semestre - </v>
      </c>
      <c r="S194" s="12"/>
      <c r="T194" s="12"/>
      <c r="U194" s="12"/>
      <c r="V194" s="12"/>
      <c r="W194" s="12"/>
      <c r="X194" s="12"/>
      <c r="Y194" s="12"/>
      <c r="Z194" s="12"/>
    </row>
    <row r="195" spans="1:26" ht="14.25" hidden="1" customHeight="1">
      <c r="A195" s="12" t="str">
        <f t="shared" si="0"/>
        <v xml:space="preserve">9º Semestre - </v>
      </c>
      <c r="B195" s="67" t="str">
        <f t="shared" si="1"/>
        <v>Curr2023NCEC099</v>
      </c>
      <c r="C195" s="5" t="s">
        <v>22</v>
      </c>
      <c r="D195" s="12" t="s">
        <v>132</v>
      </c>
      <c r="E195" s="12" t="str">
        <f>VLOOKUP(CONCATENATE($C195,$D195),Curriculos!$A$2:$J$303,4,FALSE)</f>
        <v>LABORATÓRIO DE PRÁTICA I</v>
      </c>
      <c r="F195" s="5" t="str">
        <f>VLOOKUP(CONCATENATE($C195,$D195),Curriculos!$A$2:$J$303,5,FALSE)</f>
        <v>OP</v>
      </c>
      <c r="G195" s="5">
        <f>VLOOKUP(CONCATENATE($C195,$D195),Curriculos!$A$2:$J$303,6,FALSE)</f>
        <v>9</v>
      </c>
      <c r="H195" s="5" t="str">
        <f>VLOOKUP(CONCATENATE($C195,$D195),Curriculos!$A$2:$J$303,7,FALSE)</f>
        <v>P</v>
      </c>
      <c r="I195" s="5">
        <f>VLOOKUP(CONCATENATE($C195,$D195),Curriculos!$A$2:$J$303,8,FALSE)</f>
        <v>60</v>
      </c>
      <c r="J195" s="5">
        <f>VLOOKUP(CONCATENATE($C195,$D195),Curriculos!$A$2:$J$303,9,FALSE)</f>
        <v>2</v>
      </c>
      <c r="K195" s="68"/>
      <c r="L195" s="68"/>
      <c r="M195" s="68"/>
      <c r="N195" s="5" t="str">
        <f>VLOOKUP(CONCATENATE($C195,$D195),Curriculos!$A$2:$J$303,10,FALSE)</f>
        <v>DCEC</v>
      </c>
      <c r="O195" s="69"/>
      <c r="P195" s="12" t="e">
        <f>VLOOKUP(O195,Lista_Professores!$A$2:$B$203,2,FALSE)</f>
        <v>#N/A</v>
      </c>
      <c r="Q195" s="70"/>
      <c r="R195" s="12" t="str">
        <f t="shared" si="2"/>
        <v xml:space="preserve">9º Semestre - </v>
      </c>
      <c r="S195" s="12"/>
      <c r="T195" s="12"/>
      <c r="U195" s="12"/>
      <c r="V195" s="12"/>
      <c r="W195" s="12"/>
      <c r="X195" s="12"/>
      <c r="Y195" s="12"/>
      <c r="Z195" s="12"/>
    </row>
    <row r="196" spans="1:26" ht="14.25" hidden="1" customHeight="1">
      <c r="A196" s="12" t="str">
        <f t="shared" si="0"/>
        <v xml:space="preserve">8º Semestre - </v>
      </c>
      <c r="B196" s="67" t="str">
        <f t="shared" si="1"/>
        <v>Curr2023MCEC100</v>
      </c>
      <c r="C196" s="12" t="s">
        <v>25</v>
      </c>
      <c r="D196" s="12" t="s">
        <v>133</v>
      </c>
      <c r="E196" s="12" t="str">
        <f>VLOOKUP(CONCATENATE($C196,$D196),Curriculos!$A$2:$J$303,4,FALSE)</f>
        <v>LABORATÓRIO DE PRÁTICA II</v>
      </c>
      <c r="F196" s="5" t="str">
        <f>VLOOKUP(CONCATENATE($C196,$D196),Curriculos!$A$2:$J$303,5,FALSE)</f>
        <v>OP</v>
      </c>
      <c r="G196" s="5">
        <f>VLOOKUP(CONCATENATE($C196,$D196),Curriculos!$A$2:$J$303,6,FALSE)</f>
        <v>8</v>
      </c>
      <c r="H196" s="5" t="str">
        <f>VLOOKUP(CONCATENATE($C196,$D196),Curriculos!$A$2:$J$303,7,FALSE)</f>
        <v>P</v>
      </c>
      <c r="I196" s="5">
        <f>VLOOKUP(CONCATENATE($C196,$D196),Curriculos!$A$2:$J$303,8,FALSE)</f>
        <v>60</v>
      </c>
      <c r="J196" s="5">
        <f>VLOOKUP(CONCATENATE($C196,$D196),Curriculos!$A$2:$J$303,9,FALSE)</f>
        <v>2</v>
      </c>
      <c r="K196" s="68"/>
      <c r="L196" s="68"/>
      <c r="M196" s="68"/>
      <c r="N196" s="5" t="str">
        <f>VLOOKUP(CONCATENATE($C196,$D196),Curriculos!$A$2:$J$303,10,FALSE)</f>
        <v>DCEC</v>
      </c>
      <c r="O196" s="69"/>
      <c r="P196" s="12" t="e">
        <f>VLOOKUP(O196,Lista_Professores!$A$2:$B$203,2,FALSE)</f>
        <v>#N/A</v>
      </c>
      <c r="Q196" s="70"/>
      <c r="R196" s="12" t="str">
        <f t="shared" si="2"/>
        <v xml:space="preserve">8º Semestre - </v>
      </c>
      <c r="S196" s="12"/>
      <c r="T196" s="12"/>
      <c r="U196" s="12"/>
      <c r="V196" s="12"/>
      <c r="W196" s="12"/>
      <c r="X196" s="12"/>
      <c r="Y196" s="12"/>
      <c r="Z196" s="12"/>
    </row>
    <row r="197" spans="1:26" ht="14.25" hidden="1" customHeight="1">
      <c r="A197" s="12" t="str">
        <f t="shared" si="0"/>
        <v xml:space="preserve">9º Semestre - </v>
      </c>
      <c r="B197" s="67" t="str">
        <f t="shared" si="1"/>
        <v>Curr2023NCEC100</v>
      </c>
      <c r="C197" s="5" t="s">
        <v>22</v>
      </c>
      <c r="D197" s="12" t="s">
        <v>133</v>
      </c>
      <c r="E197" s="12" t="str">
        <f>VLOOKUP(CONCATENATE($C197,$D197),Curriculos!$A$2:$J$303,4,FALSE)</f>
        <v>LABORATÓRIO DE PRÁTICA II</v>
      </c>
      <c r="F197" s="5" t="str">
        <f>VLOOKUP(CONCATENATE($C197,$D197),Curriculos!$A$2:$J$303,5,FALSE)</f>
        <v>OP</v>
      </c>
      <c r="G197" s="5">
        <f>VLOOKUP(CONCATENATE($C197,$D197),Curriculos!$A$2:$J$303,6,FALSE)</f>
        <v>9</v>
      </c>
      <c r="H197" s="5" t="str">
        <f>VLOOKUP(CONCATENATE($C197,$D197),Curriculos!$A$2:$J$303,7,FALSE)</f>
        <v>P</v>
      </c>
      <c r="I197" s="5">
        <f>VLOOKUP(CONCATENATE($C197,$D197),Curriculos!$A$2:$J$303,8,FALSE)</f>
        <v>60</v>
      </c>
      <c r="J197" s="5">
        <f>VLOOKUP(CONCATENATE($C197,$D197),Curriculos!$A$2:$J$303,9,FALSE)</f>
        <v>2</v>
      </c>
      <c r="K197" s="68"/>
      <c r="L197" s="68"/>
      <c r="M197" s="68"/>
      <c r="N197" s="5" t="str">
        <f>VLOOKUP(CONCATENATE($C197,$D197),Curriculos!$A$2:$J$303,10,FALSE)</f>
        <v>DCEC</v>
      </c>
      <c r="O197" s="69"/>
      <c r="P197" s="12" t="e">
        <f>VLOOKUP(O197,Lista_Professores!$A$2:$B$203,2,FALSE)</f>
        <v>#N/A</v>
      </c>
      <c r="Q197" s="70"/>
      <c r="R197" s="12" t="str">
        <f t="shared" si="2"/>
        <v xml:space="preserve">9º Semestre - </v>
      </c>
      <c r="S197" s="12"/>
      <c r="T197" s="12"/>
      <c r="U197" s="12"/>
      <c r="V197" s="12"/>
      <c r="W197" s="12"/>
      <c r="X197" s="12"/>
      <c r="Y197" s="12"/>
      <c r="Z197" s="12"/>
    </row>
    <row r="198" spans="1:26" ht="14.25" hidden="1" customHeight="1">
      <c r="A198" s="12" t="str">
        <f t="shared" si="0"/>
        <v xml:space="preserve">8º Semestre - </v>
      </c>
      <c r="B198" s="67" t="str">
        <f t="shared" si="1"/>
        <v>Curr2023MCEC101</v>
      </c>
      <c r="C198" s="12" t="s">
        <v>25</v>
      </c>
      <c r="D198" s="12" t="s">
        <v>134</v>
      </c>
      <c r="E198" s="12" t="str">
        <f>VLOOKUP(CONCATENATE($C198,$D198),Curriculos!$A$2:$J$303,4,FALSE)</f>
        <v>LABORATÓRIO DE PRÁTICA III</v>
      </c>
      <c r="F198" s="5" t="str">
        <f>VLOOKUP(CONCATENATE($C198,$D198),Curriculos!$A$2:$J$303,5,FALSE)</f>
        <v>OP</v>
      </c>
      <c r="G198" s="5">
        <f>VLOOKUP(CONCATENATE($C198,$D198),Curriculos!$A$2:$J$303,6,FALSE)</f>
        <v>8</v>
      </c>
      <c r="H198" s="5" t="str">
        <f>VLOOKUP(CONCATENATE($C198,$D198),Curriculos!$A$2:$J$303,7,FALSE)</f>
        <v>P</v>
      </c>
      <c r="I198" s="5">
        <f>VLOOKUP(CONCATENATE($C198,$D198),Curriculos!$A$2:$J$303,8,FALSE)</f>
        <v>60</v>
      </c>
      <c r="J198" s="5">
        <f>VLOOKUP(CONCATENATE($C198,$D198),Curriculos!$A$2:$J$303,9,FALSE)</f>
        <v>2</v>
      </c>
      <c r="K198" s="68"/>
      <c r="L198" s="68"/>
      <c r="M198" s="68"/>
      <c r="N198" s="5" t="str">
        <f>VLOOKUP(CONCATENATE($C198,$D198),Curriculos!$A$2:$J$303,10,FALSE)</f>
        <v>DCEC</v>
      </c>
      <c r="O198" s="69"/>
      <c r="P198" s="12" t="e">
        <f>VLOOKUP(O198,Lista_Professores!$A$2:$B$203,2,FALSE)</f>
        <v>#N/A</v>
      </c>
      <c r="Q198" s="70"/>
      <c r="R198" s="12" t="str">
        <f t="shared" si="2"/>
        <v xml:space="preserve">8º Semestre - </v>
      </c>
      <c r="S198" s="12"/>
      <c r="T198" s="12"/>
      <c r="U198" s="12"/>
      <c r="V198" s="12"/>
      <c r="W198" s="12"/>
      <c r="X198" s="12"/>
      <c r="Y198" s="12"/>
      <c r="Z198" s="12"/>
    </row>
    <row r="199" spans="1:26" ht="14.25" hidden="1" customHeight="1">
      <c r="A199" s="12" t="str">
        <f t="shared" si="0"/>
        <v xml:space="preserve">10º Semestre - </v>
      </c>
      <c r="B199" s="67" t="str">
        <f t="shared" si="1"/>
        <v>Curr2023NCEC101</v>
      </c>
      <c r="C199" s="12" t="s">
        <v>22</v>
      </c>
      <c r="D199" s="12" t="s">
        <v>134</v>
      </c>
      <c r="E199" s="12" t="str">
        <f>VLOOKUP(CONCATENATE($C199,$D199),Curriculos!$A$2:$J$303,4,FALSE)</f>
        <v>LABORATÓRIO DE PRÁTICA III</v>
      </c>
      <c r="F199" s="5" t="str">
        <f>VLOOKUP(CONCATENATE($C199,$D199),Curriculos!$A$2:$J$303,5,FALSE)</f>
        <v>OP</v>
      </c>
      <c r="G199" s="5">
        <f>VLOOKUP(CONCATENATE($C199,$D199),Curriculos!$A$2:$J$303,6,FALSE)</f>
        <v>10</v>
      </c>
      <c r="H199" s="5" t="str">
        <f>VLOOKUP(CONCATENATE($C199,$D199),Curriculos!$A$2:$J$303,7,FALSE)</f>
        <v>T</v>
      </c>
      <c r="I199" s="5">
        <f>VLOOKUP(CONCATENATE($C199,$D199),Curriculos!$A$2:$J$303,8,FALSE)</f>
        <v>60</v>
      </c>
      <c r="J199" s="5">
        <f>VLOOKUP(CONCATENATE($C199,$D199),Curriculos!$A$2:$J$303,9,FALSE)</f>
        <v>2</v>
      </c>
      <c r="K199" s="68"/>
      <c r="L199" s="68"/>
      <c r="M199" s="68"/>
      <c r="N199" s="5" t="str">
        <f>VLOOKUP(CONCATENATE($C199,$D199),Curriculos!$A$2:$J$303,10,FALSE)</f>
        <v>DCEC</v>
      </c>
      <c r="O199" s="69"/>
      <c r="P199" s="12" t="e">
        <f>VLOOKUP(O199,Lista_Professores!$A$2:$B$203,2,FALSE)</f>
        <v>#N/A</v>
      </c>
      <c r="Q199" s="70"/>
      <c r="R199" s="12" t="str">
        <f t="shared" si="2"/>
        <v xml:space="preserve">10º Semestre - </v>
      </c>
      <c r="S199" s="12"/>
      <c r="T199" s="12"/>
      <c r="U199" s="12"/>
      <c r="V199" s="12"/>
      <c r="W199" s="12"/>
      <c r="X199" s="12"/>
      <c r="Y199" s="12"/>
      <c r="Z199" s="12"/>
    </row>
    <row r="200" spans="1:26" ht="14.25" hidden="1" customHeight="1">
      <c r="A200" s="12" t="str">
        <f t="shared" si="0"/>
        <v xml:space="preserve">8º Semestre - </v>
      </c>
      <c r="B200" s="67" t="str">
        <f t="shared" si="1"/>
        <v>Curr2023MCEC102</v>
      </c>
      <c r="C200" s="12" t="s">
        <v>25</v>
      </c>
      <c r="D200" s="12" t="s">
        <v>135</v>
      </c>
      <c r="E200" s="12" t="str">
        <f>VLOOKUP(CONCATENATE($C200,$D200),Curriculos!$A$2:$J$303,4,FALSE)</f>
        <v>LABORATÓRIO DE PRÁTICA IV</v>
      </c>
      <c r="F200" s="5" t="str">
        <f>VLOOKUP(CONCATENATE($C200,$D200),Curriculos!$A$2:$J$303,5,FALSE)</f>
        <v>OP</v>
      </c>
      <c r="G200" s="5">
        <f>VLOOKUP(CONCATENATE($C200,$D200),Curriculos!$A$2:$J$303,6,FALSE)</f>
        <v>8</v>
      </c>
      <c r="H200" s="5" t="str">
        <f>VLOOKUP(CONCATENATE($C200,$D200),Curriculos!$A$2:$J$303,7,FALSE)</f>
        <v>P</v>
      </c>
      <c r="I200" s="5">
        <f>VLOOKUP(CONCATENATE($C200,$D200),Curriculos!$A$2:$J$303,8,FALSE)</f>
        <v>60</v>
      </c>
      <c r="J200" s="5">
        <f>VLOOKUP(CONCATENATE($C200,$D200),Curriculos!$A$2:$J$303,9,FALSE)</f>
        <v>2</v>
      </c>
      <c r="K200" s="68"/>
      <c r="L200" s="68"/>
      <c r="M200" s="68"/>
      <c r="N200" s="5" t="str">
        <f>VLOOKUP(CONCATENATE($C200,$D200),Curriculos!$A$2:$J$303,10,FALSE)</f>
        <v>DCEC</v>
      </c>
      <c r="O200" s="69"/>
      <c r="P200" s="12" t="e">
        <f>VLOOKUP(O200,Lista_Professores!$A$2:$B$203,2,FALSE)</f>
        <v>#N/A</v>
      </c>
      <c r="Q200" s="70"/>
      <c r="R200" s="12" t="str">
        <f t="shared" si="2"/>
        <v xml:space="preserve">8º Semestre - </v>
      </c>
      <c r="S200" s="12"/>
      <c r="T200" s="12"/>
      <c r="U200" s="12"/>
      <c r="V200" s="12"/>
      <c r="W200" s="12"/>
      <c r="X200" s="12"/>
      <c r="Y200" s="12"/>
      <c r="Z200" s="12"/>
    </row>
    <row r="201" spans="1:26" ht="14.25" hidden="1" customHeight="1">
      <c r="A201" s="12" t="str">
        <f t="shared" si="0"/>
        <v xml:space="preserve">10º Semestre - </v>
      </c>
      <c r="B201" s="67" t="str">
        <f t="shared" si="1"/>
        <v>Curr2023NCEC102</v>
      </c>
      <c r="C201" s="12" t="s">
        <v>22</v>
      </c>
      <c r="D201" s="12" t="s">
        <v>135</v>
      </c>
      <c r="E201" s="12" t="str">
        <f>VLOOKUP(CONCATENATE($C201,$D201),Curriculos!$A$2:$J$303,4,FALSE)</f>
        <v>LABORATÓRIO DE PRÁTICA IV</v>
      </c>
      <c r="F201" s="5" t="str">
        <f>VLOOKUP(CONCATENATE($C201,$D201),Curriculos!$A$2:$J$303,5,FALSE)</f>
        <v>OP</v>
      </c>
      <c r="G201" s="5">
        <f>VLOOKUP(CONCATENATE($C201,$D201),Curriculos!$A$2:$J$303,6,FALSE)</f>
        <v>10</v>
      </c>
      <c r="H201" s="5" t="str">
        <f>VLOOKUP(CONCATENATE($C201,$D201),Curriculos!$A$2:$J$303,7,FALSE)</f>
        <v>TP</v>
      </c>
      <c r="I201" s="5">
        <f>VLOOKUP(CONCATENATE($C201,$D201),Curriculos!$A$2:$J$303,8,FALSE)</f>
        <v>60</v>
      </c>
      <c r="J201" s="5">
        <f>VLOOKUP(CONCATENATE($C201,$D201),Curriculos!$A$2:$J$303,9,FALSE)</f>
        <v>2</v>
      </c>
      <c r="K201" s="68"/>
      <c r="L201" s="68"/>
      <c r="M201" s="68"/>
      <c r="N201" s="5" t="str">
        <f>VLOOKUP(CONCATENATE($C201,$D201),Curriculos!$A$2:$J$303,10,FALSE)</f>
        <v>DCEC</v>
      </c>
      <c r="O201" s="69"/>
      <c r="P201" s="12" t="e">
        <f>VLOOKUP(O201,Lista_Professores!$A$2:$B$203,2,FALSE)</f>
        <v>#N/A</v>
      </c>
      <c r="Q201" s="70"/>
      <c r="R201" s="12" t="str">
        <f t="shared" si="2"/>
        <v xml:space="preserve">10º Semestre - </v>
      </c>
      <c r="S201" s="12"/>
      <c r="T201" s="12"/>
      <c r="U201" s="12"/>
      <c r="V201" s="12"/>
      <c r="W201" s="12"/>
      <c r="X201" s="12"/>
      <c r="Y201" s="12"/>
      <c r="Z201" s="12"/>
    </row>
    <row r="202" spans="1:26" ht="14.25" hidden="1" customHeight="1">
      <c r="A202" s="12" t="str">
        <f t="shared" si="0"/>
        <v xml:space="preserve">8º Semestre - </v>
      </c>
      <c r="B202" s="67" t="str">
        <f t="shared" si="1"/>
        <v>Curr2018CEC103</v>
      </c>
      <c r="C202" s="5" t="s">
        <v>31</v>
      </c>
      <c r="D202" s="12" t="s">
        <v>67</v>
      </c>
      <c r="E202" s="12" t="s">
        <v>251</v>
      </c>
      <c r="F202" s="5" t="str">
        <f>VLOOKUP(CONCATENATE($C202,$D202),Curriculos!$A$2:$J$303,5,FALSE)</f>
        <v>OP</v>
      </c>
      <c r="G202" s="5">
        <f>VLOOKUP(CONCATENATE($C202,$D202),Curriculos!$A$2:$J$303,6,FALSE)</f>
        <v>8</v>
      </c>
      <c r="H202" s="5" t="str">
        <f>VLOOKUP(CONCATENATE($C202,$D202),Curriculos!$A$2:$J$303,7,FALSE)</f>
        <v>P</v>
      </c>
      <c r="I202" s="5">
        <f>VLOOKUP(CONCATENATE($C202,$D202),Curriculos!$A$2:$J$303,8,FALSE)</f>
        <v>60</v>
      </c>
      <c r="J202" s="5">
        <f>VLOOKUP(CONCATENATE($C202,$D202),Curriculos!$A$2:$J$303,9,FALSE)</f>
        <v>2</v>
      </c>
      <c r="K202" s="68"/>
      <c r="L202" s="68"/>
      <c r="M202" s="68"/>
      <c r="N202" s="5" t="str">
        <f>VLOOKUP(CONCATENATE($C202,$D202),Curriculos!$A$2:$J$303,10,FALSE)</f>
        <v>DCEC</v>
      </c>
      <c r="O202" s="69"/>
      <c r="P202" s="12" t="e">
        <f>VLOOKUP(O202,Lista_Professores!$A$2:$B$203,2,FALSE)</f>
        <v>#N/A</v>
      </c>
      <c r="Q202" s="70">
        <v>1111</v>
      </c>
      <c r="R202" s="12" t="str">
        <f t="shared" si="2"/>
        <v xml:space="preserve">8º Semestre - </v>
      </c>
      <c r="S202" s="12">
        <f>I202/15</f>
        <v>4</v>
      </c>
      <c r="T202" s="12"/>
      <c r="U202" s="12"/>
      <c r="V202" s="12"/>
      <c r="W202" s="12"/>
      <c r="X202" s="12"/>
      <c r="Y202" s="12"/>
      <c r="Z202" s="12"/>
    </row>
    <row r="203" spans="1:26" ht="14.25" hidden="1" customHeight="1">
      <c r="A203" s="12" t="str">
        <f t="shared" si="0"/>
        <v xml:space="preserve">9º Semestre - </v>
      </c>
      <c r="B203" s="67" t="str">
        <f t="shared" si="1"/>
        <v>Curr2023MCEC103</v>
      </c>
      <c r="C203" s="5" t="s">
        <v>25</v>
      </c>
      <c r="D203" s="12" t="s">
        <v>67</v>
      </c>
      <c r="E203" s="12" t="str">
        <f>VLOOKUP(CONCATENATE($C203,$D203),Curriculos!$A$2:$J$303,4,FALSE)</f>
        <v>LABORATÓRIO DE PRÁTICA V</v>
      </c>
      <c r="F203" s="5" t="str">
        <f>VLOOKUP(CONCATENATE($C203,$D203),Curriculos!$A$2:$J$303,5,FALSE)</f>
        <v>OP</v>
      </c>
      <c r="G203" s="5">
        <f>VLOOKUP(CONCATENATE($C203,$D203),Curriculos!$A$2:$J$303,6,FALSE)</f>
        <v>9</v>
      </c>
      <c r="H203" s="5" t="str">
        <f>VLOOKUP(CONCATENATE($C203,$D203),Curriculos!$A$2:$J$303,7,FALSE)</f>
        <v>P</v>
      </c>
      <c r="I203" s="5">
        <f>VLOOKUP(CONCATENATE($C203,$D203),Curriculos!$A$2:$J$303,8,FALSE)</f>
        <v>60</v>
      </c>
      <c r="J203" s="5">
        <f>VLOOKUP(CONCATENATE($C203,$D203),Curriculos!$A$2:$J$303,9,FALSE)</f>
        <v>2</v>
      </c>
      <c r="K203" s="68"/>
      <c r="L203" s="68"/>
      <c r="M203" s="68"/>
      <c r="N203" s="5" t="str">
        <f>VLOOKUP(CONCATENATE($C203,$D203),Curriculos!$A$2:$J$303,10,FALSE)</f>
        <v>DCEC</v>
      </c>
      <c r="O203" s="69"/>
      <c r="P203" s="12" t="e">
        <f>VLOOKUP(O203,Lista_Professores!$A$2:$B$203,2,FALSE)</f>
        <v>#N/A</v>
      </c>
      <c r="Q203" s="70"/>
      <c r="R203" s="12" t="str">
        <f t="shared" si="2"/>
        <v xml:space="preserve">9º Semestre - </v>
      </c>
      <c r="S203" s="12"/>
      <c r="T203" s="12"/>
      <c r="U203" s="12"/>
      <c r="V203" s="12"/>
      <c r="W203" s="12"/>
      <c r="X203" s="12"/>
      <c r="Y203" s="12"/>
      <c r="Z203" s="12"/>
    </row>
    <row r="204" spans="1:26" ht="14.25" hidden="1" customHeight="1">
      <c r="A204" s="12" t="str">
        <f t="shared" si="0"/>
        <v xml:space="preserve">10º Semestre - </v>
      </c>
      <c r="B204" s="67" t="str">
        <f t="shared" si="1"/>
        <v>Curr2023NCEC103</v>
      </c>
      <c r="C204" s="12" t="s">
        <v>22</v>
      </c>
      <c r="D204" s="12" t="s">
        <v>67</v>
      </c>
      <c r="E204" s="12" t="str">
        <f>VLOOKUP(CONCATENATE($C204,$D204),Curriculos!$A$2:$J$303,4,FALSE)</f>
        <v>LABORATÓRIO DE PRÁTICA V</v>
      </c>
      <c r="F204" s="5" t="str">
        <f>VLOOKUP(CONCATENATE($C204,$D204),Curriculos!$A$2:$J$303,5,FALSE)</f>
        <v>OP</v>
      </c>
      <c r="G204" s="5">
        <f>VLOOKUP(CONCATENATE($C204,$D204),Curriculos!$A$2:$J$303,6,FALSE)</f>
        <v>10</v>
      </c>
      <c r="H204" s="5" t="str">
        <f>VLOOKUP(CONCATENATE($C204,$D204),Curriculos!$A$2:$J$303,7,FALSE)</f>
        <v>T</v>
      </c>
      <c r="I204" s="5">
        <f>VLOOKUP(CONCATENATE($C204,$D204),Curriculos!$A$2:$J$303,8,FALSE)</f>
        <v>60</v>
      </c>
      <c r="J204" s="5">
        <f>VLOOKUP(CONCATENATE($C204,$D204),Curriculos!$A$2:$J$303,9,FALSE)</f>
        <v>2</v>
      </c>
      <c r="K204" s="68"/>
      <c r="L204" s="68"/>
      <c r="M204" s="68"/>
      <c r="N204" s="5" t="str">
        <f>VLOOKUP(CONCATENATE($C204,$D204),Curriculos!$A$2:$J$303,10,FALSE)</f>
        <v>DCEC</v>
      </c>
      <c r="O204" s="69"/>
      <c r="P204" s="12" t="e">
        <f>VLOOKUP(O204,Lista_Professores!$A$2:$B$203,2,FALSE)</f>
        <v>#N/A</v>
      </c>
      <c r="Q204" s="70"/>
      <c r="R204" s="12" t="str">
        <f t="shared" si="2"/>
        <v xml:space="preserve">10º Semestre - </v>
      </c>
      <c r="S204" s="12"/>
      <c r="T204" s="12"/>
      <c r="U204" s="12"/>
      <c r="V204" s="12"/>
      <c r="W204" s="12"/>
      <c r="X204" s="12"/>
      <c r="Y204" s="12"/>
      <c r="Z204" s="12"/>
    </row>
    <row r="205" spans="1:26" ht="14.25" customHeight="1">
      <c r="A205" s="12" t="str">
        <f t="shared" si="0"/>
        <v>DN8º Semestre - T01</v>
      </c>
      <c r="B205" s="67" t="str">
        <f t="shared" si="1"/>
        <v>Curr2018CEC103T01</v>
      </c>
      <c r="C205" s="5" t="s">
        <v>31</v>
      </c>
      <c r="D205" s="12" t="s">
        <v>67</v>
      </c>
      <c r="E205" s="12" t="s">
        <v>251</v>
      </c>
      <c r="F205" s="5" t="str">
        <f>VLOOKUP(CONCATENATE($C205,$D205),Curriculos!$A$2:$J$303,5,FALSE)</f>
        <v>OP</v>
      </c>
      <c r="G205" s="5">
        <f>VLOOKUP(CONCATENATE($C205,$D205),Curriculos!$A$2:$J$303,6,FALSE)</f>
        <v>8</v>
      </c>
      <c r="H205" s="5" t="str">
        <f>VLOOKUP(CONCATENATE($C205,$D205),Curriculos!$A$2:$J$303,7,FALSE)</f>
        <v>P</v>
      </c>
      <c r="I205" s="5">
        <f>VLOOKUP(CONCATENATE($C205,$D205),Curriculos!$A$2:$J$303,8,FALSE)</f>
        <v>60</v>
      </c>
      <c r="J205" s="5">
        <f>VLOOKUP(CONCATENATE($C205,$D205),Curriculos!$A$2:$J$303,9,FALSE)</f>
        <v>2</v>
      </c>
      <c r="K205" s="68" t="s">
        <v>24</v>
      </c>
      <c r="L205" s="68"/>
      <c r="M205" s="68" t="s">
        <v>195</v>
      </c>
      <c r="N205" s="5" t="str">
        <f>VLOOKUP(CONCATENATE($C205,$D205),Curriculos!$A$2:$J$303,10,FALSE)</f>
        <v>DCEC</v>
      </c>
      <c r="O205" s="69" t="s">
        <v>373</v>
      </c>
      <c r="P205" s="12" t="str">
        <f>VLOOKUP(O205,Lista_Professores!$A$2:$B$203,2,FALSE)</f>
        <v>João Carlos de Pádua</v>
      </c>
      <c r="Q205" s="70"/>
      <c r="R205" s="12" t="str">
        <f t="shared" si="2"/>
        <v>8º Semestre - T01</v>
      </c>
      <c r="S205" s="12"/>
      <c r="T205" s="12"/>
      <c r="U205" s="12"/>
      <c r="V205" s="12"/>
      <c r="W205" s="12"/>
      <c r="X205" s="12"/>
      <c r="Y205" s="12"/>
      <c r="Z205" s="12"/>
    </row>
    <row r="206" spans="1:26" ht="14.25" hidden="1" customHeight="1">
      <c r="A206" s="12" t="str">
        <f t="shared" si="0"/>
        <v xml:space="preserve">8º Semestre - </v>
      </c>
      <c r="B206" s="67" t="str">
        <f t="shared" si="1"/>
        <v>Curr2018CEC104</v>
      </c>
      <c r="C206" s="5" t="s">
        <v>31</v>
      </c>
      <c r="D206" s="12" t="s">
        <v>136</v>
      </c>
      <c r="E206" s="12" t="s">
        <v>306</v>
      </c>
      <c r="F206" s="5" t="str">
        <f>VLOOKUP(CONCATENATE($C206,$D206),Curriculos!$A$2:$J$303,5,FALSE)</f>
        <v>OP</v>
      </c>
      <c r="G206" s="5">
        <f>VLOOKUP(CONCATENATE($C206,$D206),Curriculos!$A$2:$J$303,6,FALSE)</f>
        <v>8</v>
      </c>
      <c r="H206" s="5" t="str">
        <f>VLOOKUP(CONCATENATE($C206,$D206),Curriculos!$A$2:$J$303,7,FALSE)</f>
        <v>P</v>
      </c>
      <c r="I206" s="5">
        <f>VLOOKUP(CONCATENATE($C206,$D206),Curriculos!$A$2:$J$303,8,FALSE)</f>
        <v>60</v>
      </c>
      <c r="J206" s="5">
        <f>VLOOKUP(CONCATENATE($C206,$D206),Curriculos!$A$2:$J$303,9,FALSE)</f>
        <v>2</v>
      </c>
      <c r="K206" s="68"/>
      <c r="L206" s="68"/>
      <c r="M206" s="68"/>
      <c r="N206" s="5" t="str">
        <f>VLOOKUP(CONCATENATE($C206,$D206),Curriculos!$A$2:$J$303,10,FALSE)</f>
        <v>DCEC</v>
      </c>
      <c r="O206" s="69"/>
      <c r="P206" s="12" t="e">
        <f>VLOOKUP(O206,Lista_Professores!$A$2:$B$203,2,FALSE)</f>
        <v>#N/A</v>
      </c>
      <c r="Q206" s="70"/>
      <c r="R206" s="12" t="str">
        <f t="shared" si="2"/>
        <v xml:space="preserve">8º Semestre - </v>
      </c>
      <c r="S206" s="12">
        <f>I206/15</f>
        <v>4</v>
      </c>
      <c r="T206" s="12"/>
      <c r="U206" s="12"/>
      <c r="V206" s="12"/>
      <c r="W206" s="12"/>
      <c r="X206" s="12"/>
      <c r="Y206" s="12"/>
      <c r="Z206" s="12"/>
    </row>
    <row r="207" spans="1:26" ht="14.25" hidden="1" customHeight="1">
      <c r="A207" s="12" t="str">
        <f t="shared" si="0"/>
        <v xml:space="preserve">9º Semestre - </v>
      </c>
      <c r="B207" s="67" t="str">
        <f t="shared" si="1"/>
        <v>Curr2023MCEC104</v>
      </c>
      <c r="C207" s="5" t="s">
        <v>25</v>
      </c>
      <c r="D207" s="12" t="s">
        <v>136</v>
      </c>
      <c r="E207" s="12" t="str">
        <f>VLOOKUP(CONCATENATE($C207,$D207),Curriculos!$A$2:$J$303,4,FALSE)</f>
        <v>LABORATÓRIO DE PRÁTICA VI</v>
      </c>
      <c r="F207" s="5" t="str">
        <f>VLOOKUP(CONCATENATE($C207,$D207),Curriculos!$A$2:$J$303,5,FALSE)</f>
        <v>OP</v>
      </c>
      <c r="G207" s="5">
        <f>VLOOKUP(CONCATENATE($C207,$D207),Curriculos!$A$2:$J$303,6,FALSE)</f>
        <v>9</v>
      </c>
      <c r="H207" s="5" t="str">
        <f>VLOOKUP(CONCATENATE($C207,$D207),Curriculos!$A$2:$J$303,7,FALSE)</f>
        <v>P</v>
      </c>
      <c r="I207" s="5">
        <f>VLOOKUP(CONCATENATE($C207,$D207),Curriculos!$A$2:$J$303,8,FALSE)</f>
        <v>60</v>
      </c>
      <c r="J207" s="5">
        <f>VLOOKUP(CONCATENATE($C207,$D207),Curriculos!$A$2:$J$303,9,FALSE)</f>
        <v>2</v>
      </c>
      <c r="K207" s="68"/>
      <c r="L207" s="68"/>
      <c r="M207" s="68"/>
      <c r="N207" s="5" t="str">
        <f>VLOOKUP(CONCATENATE($C207,$D207),Curriculos!$A$2:$J$303,10,FALSE)</f>
        <v>DCEC</v>
      </c>
      <c r="O207" s="69"/>
      <c r="P207" s="12" t="e">
        <f>VLOOKUP(O207,Lista_Professores!$A$2:$B$203,2,FALSE)</f>
        <v>#N/A</v>
      </c>
      <c r="Q207" s="70"/>
      <c r="R207" s="12" t="str">
        <f t="shared" si="2"/>
        <v xml:space="preserve">9º Semestre - </v>
      </c>
      <c r="S207" s="12"/>
      <c r="T207" s="12"/>
      <c r="U207" s="12"/>
      <c r="V207" s="12"/>
      <c r="W207" s="12"/>
      <c r="X207" s="12"/>
      <c r="Y207" s="12"/>
      <c r="Z207" s="12"/>
    </row>
    <row r="208" spans="1:26" ht="14.25" hidden="1" customHeight="1">
      <c r="A208" s="12" t="str">
        <f t="shared" si="0"/>
        <v xml:space="preserve">10º Semestre - </v>
      </c>
      <c r="B208" s="67" t="str">
        <f t="shared" si="1"/>
        <v>Curr2023NCEC104</v>
      </c>
      <c r="C208" s="12" t="s">
        <v>22</v>
      </c>
      <c r="D208" s="12" t="s">
        <v>136</v>
      </c>
      <c r="E208" s="12" t="str">
        <f>VLOOKUP(CONCATENATE($C208,$D208),Curriculos!$A$2:$J$303,4,FALSE)</f>
        <v>LABORATÓRIO DE PRÁTICA VI</v>
      </c>
      <c r="F208" s="5" t="str">
        <f>VLOOKUP(CONCATENATE($C208,$D208),Curriculos!$A$2:$J$303,5,FALSE)</f>
        <v>OP</v>
      </c>
      <c r="G208" s="5">
        <f>VLOOKUP(CONCATENATE($C208,$D208),Curriculos!$A$2:$J$303,6,FALSE)</f>
        <v>10</v>
      </c>
      <c r="H208" s="5" t="str">
        <f>VLOOKUP(CONCATENATE($C208,$D208),Curriculos!$A$2:$J$303,7,FALSE)</f>
        <v>T</v>
      </c>
      <c r="I208" s="5">
        <f>VLOOKUP(CONCATENATE($C208,$D208),Curriculos!$A$2:$J$303,8,FALSE)</f>
        <v>60</v>
      </c>
      <c r="J208" s="5">
        <f>VLOOKUP(CONCATENATE($C208,$D208),Curriculos!$A$2:$J$303,9,FALSE)</f>
        <v>2</v>
      </c>
      <c r="K208" s="68"/>
      <c r="L208" s="68"/>
      <c r="M208" s="68"/>
      <c r="N208" s="5" t="str">
        <f>VLOOKUP(CONCATENATE($C208,$D208),Curriculos!$A$2:$J$303,10,FALSE)</f>
        <v>DCEC</v>
      </c>
      <c r="O208" s="69"/>
      <c r="P208" s="12" t="e">
        <f>VLOOKUP(O208,Lista_Professores!$A$2:$B$203,2,FALSE)</f>
        <v>#N/A</v>
      </c>
      <c r="Q208" s="70"/>
      <c r="R208" s="12" t="str">
        <f t="shared" si="2"/>
        <v xml:space="preserve">10º Semestre - </v>
      </c>
      <c r="S208" s="12"/>
      <c r="T208" s="12"/>
      <c r="U208" s="12"/>
      <c r="V208" s="12"/>
      <c r="W208" s="12"/>
      <c r="X208" s="12"/>
      <c r="Y208" s="12"/>
      <c r="Z208" s="12"/>
    </row>
    <row r="209" spans="1:26" ht="14.25" customHeight="1">
      <c r="A209" s="12" t="str">
        <f t="shared" si="0"/>
        <v>ZM8º Semestre - T02</v>
      </c>
      <c r="B209" s="67" t="str">
        <f t="shared" si="1"/>
        <v>Curr2018CEC104T02</v>
      </c>
      <c r="C209" s="5" t="s">
        <v>31</v>
      </c>
      <c r="D209" s="12" t="s">
        <v>136</v>
      </c>
      <c r="E209" s="12" t="s">
        <v>306</v>
      </c>
      <c r="F209" s="5" t="str">
        <f>VLOOKUP(CONCATENATE($C209,$D209),Curriculos!$A$2:$J$303,5,FALSE)</f>
        <v>OP</v>
      </c>
      <c r="G209" s="5">
        <f>VLOOKUP(CONCATENATE($C209,$D209),Curriculos!$A$2:$J$303,6,FALSE)</f>
        <v>8</v>
      </c>
      <c r="H209" s="5" t="str">
        <f>VLOOKUP(CONCATENATE($C209,$D209),Curriculos!$A$2:$J$303,7,FALSE)</f>
        <v>P</v>
      </c>
      <c r="I209" s="5">
        <f>VLOOKUP(CONCATENATE($C209,$D209),Curriculos!$A$2:$J$303,8,FALSE)</f>
        <v>60</v>
      </c>
      <c r="J209" s="5">
        <f>VLOOKUP(CONCATENATE($C209,$D209),Curriculos!$A$2:$J$303,9,FALSE)</f>
        <v>2</v>
      </c>
      <c r="K209" s="68" t="s">
        <v>29</v>
      </c>
      <c r="L209" s="68"/>
      <c r="M209" s="72" t="s">
        <v>308</v>
      </c>
      <c r="N209" s="5" t="str">
        <f>VLOOKUP(CONCATENATE($C209,$D209),Curriculos!$A$2:$J$303,10,FALSE)</f>
        <v>DCEC</v>
      </c>
      <c r="O209" s="69" t="s">
        <v>348</v>
      </c>
      <c r="P209" s="12" t="str">
        <f>VLOOKUP(O209,Lista_Professores!$A$2:$B$203,2,FALSE)</f>
        <v>Sérgio Ricardo Ribeiro</v>
      </c>
      <c r="Q209" s="70"/>
      <c r="R209" s="12" t="str">
        <f t="shared" si="2"/>
        <v>8º Semestre - T02</v>
      </c>
      <c r="S209" s="12"/>
      <c r="T209" s="12"/>
      <c r="U209" s="12"/>
      <c r="V209" s="12"/>
      <c r="W209" s="12"/>
      <c r="X209" s="12"/>
      <c r="Y209" s="12"/>
      <c r="Z209" s="12"/>
    </row>
    <row r="210" spans="1:26" ht="14.25" hidden="1" customHeight="1">
      <c r="A210" s="12" t="str">
        <f t="shared" si="0"/>
        <v xml:space="preserve">8º Semestre - </v>
      </c>
      <c r="B210" s="67" t="str">
        <f t="shared" si="1"/>
        <v>Curr2018CEC105</v>
      </c>
      <c r="C210" s="5" t="s">
        <v>31</v>
      </c>
      <c r="D210" s="12" t="s">
        <v>54</v>
      </c>
      <c r="E210" s="12" t="s">
        <v>252</v>
      </c>
      <c r="F210" s="5" t="str">
        <f>VLOOKUP(CONCATENATE($C210,$D210),Curriculos!$A$2:$J$303,5,FALSE)</f>
        <v>OP</v>
      </c>
      <c r="G210" s="5">
        <f>VLOOKUP(CONCATENATE($C210,$D210),Curriculos!$A$2:$J$303,6,FALSE)</f>
        <v>8</v>
      </c>
      <c r="H210" s="5" t="str">
        <f>VLOOKUP(CONCATENATE($C210,$D210),Curriculos!$A$2:$J$303,7,FALSE)</f>
        <v>P</v>
      </c>
      <c r="I210" s="5">
        <f>VLOOKUP(CONCATENATE($C210,$D210),Curriculos!$A$2:$J$303,8,FALSE)</f>
        <v>60</v>
      </c>
      <c r="J210" s="5">
        <f>VLOOKUP(CONCATENATE($C210,$D210),Curriculos!$A$2:$J$303,9,FALSE)</f>
        <v>2</v>
      </c>
      <c r="K210" s="68"/>
      <c r="L210" s="68"/>
      <c r="M210" s="68"/>
      <c r="N210" s="5" t="str">
        <f>VLOOKUP(CONCATENATE($C210,$D210),Curriculos!$A$2:$J$303,10,FALSE)</f>
        <v>DCEC</v>
      </c>
      <c r="O210" s="69"/>
      <c r="P210" s="12" t="e">
        <f>VLOOKUP(O210,Lista_Professores!$A$2:$B$203,2,FALSE)</f>
        <v>#N/A</v>
      </c>
      <c r="Q210" s="70">
        <v>1111</v>
      </c>
      <c r="R210" s="12" t="str">
        <f t="shared" si="2"/>
        <v xml:space="preserve">8º Semestre - </v>
      </c>
      <c r="S210" s="12">
        <v>4</v>
      </c>
      <c r="T210" s="12"/>
      <c r="U210" s="12"/>
      <c r="V210" s="12"/>
      <c r="W210" s="12"/>
      <c r="X210" s="12"/>
      <c r="Y210" s="12"/>
      <c r="Z210" s="12"/>
    </row>
    <row r="211" spans="1:26" ht="14.25" hidden="1" customHeight="1">
      <c r="A211" s="12" t="str">
        <f t="shared" si="0"/>
        <v xml:space="preserve">9º Semestre - </v>
      </c>
      <c r="B211" s="67" t="str">
        <f t="shared" si="1"/>
        <v>Curr2023MCEC105</v>
      </c>
      <c r="C211" s="5" t="s">
        <v>25</v>
      </c>
      <c r="D211" s="12" t="s">
        <v>54</v>
      </c>
      <c r="E211" s="12" t="str">
        <f>VLOOKUP(CONCATENATE($C211,$D211),Curriculos!$A$2:$J$303,4,FALSE)</f>
        <v>LABORATÓRIO DE PRÁTICA VII</v>
      </c>
      <c r="F211" s="5" t="str">
        <f>VLOOKUP(CONCATENATE($C211,$D211),Curriculos!$A$2:$J$303,5,FALSE)</f>
        <v>OP</v>
      </c>
      <c r="G211" s="5">
        <f>VLOOKUP(CONCATENATE($C211,$D211),Curriculos!$A$2:$J$303,6,FALSE)</f>
        <v>9</v>
      </c>
      <c r="H211" s="5" t="str">
        <f>VLOOKUP(CONCATENATE($C211,$D211),Curriculos!$A$2:$J$303,7,FALSE)</f>
        <v>P</v>
      </c>
      <c r="I211" s="5">
        <f>VLOOKUP(CONCATENATE($C211,$D211),Curriculos!$A$2:$J$303,8,FALSE)</f>
        <v>60</v>
      </c>
      <c r="J211" s="5">
        <f>VLOOKUP(CONCATENATE($C211,$D211),Curriculos!$A$2:$J$303,9,FALSE)</f>
        <v>2</v>
      </c>
      <c r="K211" s="68"/>
      <c r="L211" s="68"/>
      <c r="M211" s="68"/>
      <c r="N211" s="5" t="str">
        <f>VLOOKUP(CONCATENATE($C211,$D211),Curriculos!$A$2:$J$303,10,FALSE)</f>
        <v>DCEC</v>
      </c>
      <c r="O211" s="69"/>
      <c r="P211" s="12" t="e">
        <f>VLOOKUP(O211,Lista_Professores!$A$2:$B$203,2,FALSE)</f>
        <v>#N/A</v>
      </c>
      <c r="Q211" s="70"/>
      <c r="R211" s="12" t="str">
        <f t="shared" si="2"/>
        <v xml:space="preserve">9º Semestre - </v>
      </c>
      <c r="S211" s="12"/>
      <c r="T211" s="12"/>
      <c r="U211" s="12"/>
      <c r="V211" s="12"/>
      <c r="W211" s="12"/>
      <c r="X211" s="12"/>
      <c r="Y211" s="12"/>
      <c r="Z211" s="12"/>
    </row>
    <row r="212" spans="1:26" ht="14.25" hidden="1" customHeight="1">
      <c r="A212" s="12" t="str">
        <f t="shared" si="0"/>
        <v xml:space="preserve">10º Semestre - </v>
      </c>
      <c r="B212" s="67" t="str">
        <f t="shared" si="1"/>
        <v>Curr2023NCEC105</v>
      </c>
      <c r="C212" s="12" t="s">
        <v>22</v>
      </c>
      <c r="D212" s="12" t="s">
        <v>54</v>
      </c>
      <c r="E212" s="12" t="str">
        <f>VLOOKUP(CONCATENATE($C212,$D212),Curriculos!$A$2:$J$303,4,FALSE)</f>
        <v>LABORATÓRIO DE PRÁTICA VII</v>
      </c>
      <c r="F212" s="5" t="str">
        <f>VLOOKUP(CONCATENATE($C212,$D212),Curriculos!$A$2:$J$303,5,FALSE)</f>
        <v>OP</v>
      </c>
      <c r="G212" s="5">
        <f>VLOOKUP(CONCATENATE($C212,$D212),Curriculos!$A$2:$J$303,6,FALSE)</f>
        <v>10</v>
      </c>
      <c r="H212" s="5" t="str">
        <f>VLOOKUP(CONCATENATE($C212,$D212),Curriculos!$A$2:$J$303,7,FALSE)</f>
        <v>T</v>
      </c>
      <c r="I212" s="5">
        <f>VLOOKUP(CONCATENATE($C212,$D212),Curriculos!$A$2:$J$303,8,FALSE)</f>
        <v>60</v>
      </c>
      <c r="J212" s="5">
        <f>VLOOKUP(CONCATENATE($C212,$D212),Curriculos!$A$2:$J$303,9,FALSE)</f>
        <v>2</v>
      </c>
      <c r="K212" s="68"/>
      <c r="L212" s="68"/>
      <c r="M212" s="68"/>
      <c r="N212" s="5" t="str">
        <f>VLOOKUP(CONCATENATE($C212,$D212),Curriculos!$A$2:$J$303,10,FALSE)</f>
        <v>DCEC</v>
      </c>
      <c r="O212" s="69"/>
      <c r="P212" s="12" t="e">
        <f>VLOOKUP(O212,Lista_Professores!$A$2:$B$203,2,FALSE)</f>
        <v>#N/A</v>
      </c>
      <c r="Q212" s="70"/>
      <c r="R212" s="12" t="str">
        <f t="shared" si="2"/>
        <v xml:space="preserve">10º Semestre - </v>
      </c>
      <c r="S212" s="12"/>
      <c r="T212" s="12"/>
      <c r="U212" s="12"/>
      <c r="V212" s="12"/>
      <c r="W212" s="12"/>
      <c r="X212" s="12"/>
      <c r="Y212" s="12"/>
      <c r="Z212" s="12"/>
    </row>
    <row r="213" spans="1:26" ht="14.25" customHeight="1">
      <c r="A213" s="12" t="str">
        <f t="shared" si="0"/>
        <v>BM8º Semestre - T02</v>
      </c>
      <c r="B213" s="67" t="str">
        <f t="shared" si="1"/>
        <v>Curr2018CEC105T02</v>
      </c>
      <c r="C213" s="5" t="s">
        <v>31</v>
      </c>
      <c r="D213" s="12" t="s">
        <v>54</v>
      </c>
      <c r="E213" s="12" t="s">
        <v>252</v>
      </c>
      <c r="F213" s="5" t="str">
        <f>VLOOKUP(CONCATENATE($C213,$D213),Curriculos!$A$2:$J$303,5,FALSE)</f>
        <v>OP</v>
      </c>
      <c r="G213" s="5">
        <f>VLOOKUP(CONCATENATE($C213,$D213),Curriculos!$A$2:$J$303,6,FALSE)</f>
        <v>8</v>
      </c>
      <c r="H213" s="5" t="str">
        <f>VLOOKUP(CONCATENATE($C213,$D213),Curriculos!$A$2:$J$303,7,FALSE)</f>
        <v>P</v>
      </c>
      <c r="I213" s="5">
        <f>VLOOKUP(CONCATENATE($C213,$D213),Curriculos!$A$2:$J$303,8,FALSE)</f>
        <v>60</v>
      </c>
      <c r="J213" s="5">
        <f>VLOOKUP(CONCATENATE($C213,$D213),Curriculos!$A$2:$J$303,9,FALSE)</f>
        <v>2</v>
      </c>
      <c r="K213" s="68" t="s">
        <v>29</v>
      </c>
      <c r="L213" s="68"/>
      <c r="M213" s="68" t="s">
        <v>203</v>
      </c>
      <c r="N213" s="5" t="str">
        <f>VLOOKUP(CONCATENATE($C213,$D213),Curriculos!$A$2:$J$303,10,FALSE)</f>
        <v>DCEC</v>
      </c>
      <c r="O213" s="69" t="s">
        <v>347</v>
      </c>
      <c r="P213" s="12" t="str">
        <f>VLOOKUP(O213,Lista_Professores!$A$2:$B$203,2,FALSE)</f>
        <v>Carla Regina</v>
      </c>
      <c r="Q213" s="70"/>
      <c r="R213" s="12" t="str">
        <f t="shared" si="2"/>
        <v>8º Semestre - T02</v>
      </c>
      <c r="S213" s="12"/>
      <c r="T213" s="12"/>
      <c r="U213" s="12"/>
      <c r="V213" s="12"/>
      <c r="W213" s="12"/>
      <c r="X213" s="12"/>
      <c r="Y213" s="12"/>
      <c r="Z213" s="12"/>
    </row>
    <row r="214" spans="1:26" ht="14.25" hidden="1" customHeight="1">
      <c r="A214" s="12" t="str">
        <f t="shared" si="0"/>
        <v xml:space="preserve">9º Semestre - </v>
      </c>
      <c r="B214" s="67" t="str">
        <f t="shared" si="1"/>
        <v>Curr2018CEC106</v>
      </c>
      <c r="C214" s="5" t="s">
        <v>31</v>
      </c>
      <c r="D214" s="12" t="s">
        <v>90</v>
      </c>
      <c r="E214" s="12" t="s">
        <v>307</v>
      </c>
      <c r="F214" s="5" t="str">
        <f>VLOOKUP(CONCATENATE($C214,$D214),Curriculos!$A$2:$J$303,5,FALSE)</f>
        <v>OP</v>
      </c>
      <c r="G214" s="5">
        <f>VLOOKUP(CONCATENATE($C214,$D214),Curriculos!$A$2:$J$303,6,FALSE)</f>
        <v>9</v>
      </c>
      <c r="H214" s="5" t="str">
        <f>VLOOKUP(CONCATENATE($C214,$D214),Curriculos!$A$2:$J$303,7,FALSE)</f>
        <v>P</v>
      </c>
      <c r="I214" s="5">
        <f>VLOOKUP(CONCATENATE($C214,$D214),Curriculos!$A$2:$J$303,8,FALSE)</f>
        <v>60</v>
      </c>
      <c r="J214" s="5">
        <f>VLOOKUP(CONCATENATE($C214,$D214),Curriculos!$A$2:$J$303,9,FALSE)</f>
        <v>2</v>
      </c>
      <c r="K214" s="68"/>
      <c r="L214" s="68"/>
      <c r="M214" s="68"/>
      <c r="N214" s="5" t="str">
        <f>VLOOKUP(CONCATENATE($C214,$D214),Curriculos!$A$2:$J$303,10,FALSE)</f>
        <v>DCEC</v>
      </c>
      <c r="O214" s="69"/>
      <c r="P214" s="12" t="e">
        <f>VLOOKUP(O214,Lista_Professores!$A$2:$B$203,2,FALSE)</f>
        <v>#N/A</v>
      </c>
      <c r="Q214" s="70">
        <v>1106</v>
      </c>
      <c r="R214" s="12" t="str">
        <f t="shared" si="2"/>
        <v xml:space="preserve">9º Semestre - </v>
      </c>
      <c r="S214" s="12"/>
      <c r="T214" s="12"/>
      <c r="U214" s="12"/>
      <c r="V214" s="12"/>
      <c r="W214" s="12"/>
      <c r="X214" s="12"/>
      <c r="Y214" s="12"/>
      <c r="Z214" s="12"/>
    </row>
    <row r="215" spans="1:26" ht="14.25" hidden="1" customHeight="1">
      <c r="A215" s="12" t="str">
        <f t="shared" si="0"/>
        <v xml:space="preserve">9º Semestre - </v>
      </c>
      <c r="B215" s="67" t="str">
        <f t="shared" si="1"/>
        <v>Curr2023MCEC106</v>
      </c>
      <c r="C215" s="5" t="s">
        <v>25</v>
      </c>
      <c r="D215" s="12" t="s">
        <v>90</v>
      </c>
      <c r="E215" s="12" t="str">
        <f>VLOOKUP(CONCATENATE($C215,$D215),Curriculos!$A$2:$J$303,4,FALSE)</f>
        <v>LABORATÓRIO DE PRÁTICA VIII</v>
      </c>
      <c r="F215" s="5" t="str">
        <f>VLOOKUP(CONCATENATE($C215,$D215),Curriculos!$A$2:$J$303,5,FALSE)</f>
        <v>OP</v>
      </c>
      <c r="G215" s="5">
        <f>VLOOKUP(CONCATENATE($C215,$D215),Curriculos!$A$2:$J$303,6,FALSE)</f>
        <v>9</v>
      </c>
      <c r="H215" s="5" t="str">
        <f>VLOOKUP(CONCATENATE($C215,$D215),Curriculos!$A$2:$J$303,7,FALSE)</f>
        <v>P</v>
      </c>
      <c r="I215" s="5">
        <f>VLOOKUP(CONCATENATE($C215,$D215),Curriculos!$A$2:$J$303,8,FALSE)</f>
        <v>60</v>
      </c>
      <c r="J215" s="5">
        <f>VLOOKUP(CONCATENATE($C215,$D215),Curriculos!$A$2:$J$303,9,FALSE)</f>
        <v>2</v>
      </c>
      <c r="K215" s="68"/>
      <c r="L215" s="68"/>
      <c r="M215" s="68"/>
      <c r="N215" s="5" t="str">
        <f>VLOOKUP(CONCATENATE($C215,$D215),Curriculos!$A$2:$J$303,10,FALSE)</f>
        <v>DCEC</v>
      </c>
      <c r="O215" s="69"/>
      <c r="P215" s="12" t="e">
        <f>VLOOKUP(O215,Lista_Professores!$A$2:$B$203,2,FALSE)</f>
        <v>#N/A</v>
      </c>
      <c r="Q215" s="70"/>
      <c r="R215" s="12" t="str">
        <f t="shared" si="2"/>
        <v xml:space="preserve">9º Semestre - </v>
      </c>
      <c r="S215" s="12"/>
      <c r="T215" s="12"/>
      <c r="U215" s="12"/>
      <c r="V215" s="12"/>
      <c r="W215" s="12"/>
      <c r="X215" s="12"/>
      <c r="Y215" s="12"/>
      <c r="Z215" s="12"/>
    </row>
    <row r="216" spans="1:26" ht="14.25" hidden="1" customHeight="1">
      <c r="A216" s="12" t="str">
        <f t="shared" si="0"/>
        <v xml:space="preserve">10º Semestre - </v>
      </c>
      <c r="B216" s="67" t="str">
        <f t="shared" si="1"/>
        <v>Curr2023NCEC106</v>
      </c>
      <c r="C216" s="12" t="s">
        <v>22</v>
      </c>
      <c r="D216" s="12" t="s">
        <v>90</v>
      </c>
      <c r="E216" s="12" t="str">
        <f>VLOOKUP(CONCATENATE($C216,$D216),Curriculos!$A$2:$J$303,4,FALSE)</f>
        <v>LABORATÓRIO DE PRÁTICA VIII</v>
      </c>
      <c r="F216" s="5" t="str">
        <f>VLOOKUP(CONCATENATE($C216,$D216),Curriculos!$A$2:$J$303,5,FALSE)</f>
        <v>OP</v>
      </c>
      <c r="G216" s="5">
        <f>VLOOKUP(CONCATENATE($C216,$D216),Curriculos!$A$2:$J$303,6,FALSE)</f>
        <v>10</v>
      </c>
      <c r="H216" s="5" t="str">
        <f>VLOOKUP(CONCATENATE($C216,$D216),Curriculos!$A$2:$J$303,7,FALSE)</f>
        <v>T</v>
      </c>
      <c r="I216" s="5">
        <f>VLOOKUP(CONCATENATE($C216,$D216),Curriculos!$A$2:$J$303,8,FALSE)</f>
        <v>60</v>
      </c>
      <c r="J216" s="5">
        <f>VLOOKUP(CONCATENATE($C216,$D216),Curriculos!$A$2:$J$303,9,FALSE)</f>
        <v>2</v>
      </c>
      <c r="K216" s="68"/>
      <c r="L216" s="68"/>
      <c r="M216" s="68"/>
      <c r="N216" s="5" t="str">
        <f>VLOOKUP(CONCATENATE($C216,$D216),Curriculos!$A$2:$J$303,10,FALSE)</f>
        <v>DCEC</v>
      </c>
      <c r="O216" s="69"/>
      <c r="P216" s="12" t="e">
        <f>VLOOKUP(O216,Lista_Professores!$A$2:$B$203,2,FALSE)</f>
        <v>#N/A</v>
      </c>
      <c r="Q216" s="70"/>
      <c r="R216" s="12" t="str">
        <f t="shared" si="2"/>
        <v xml:space="preserve">10º Semestre - </v>
      </c>
      <c r="S216" s="12"/>
      <c r="T216" s="12"/>
      <c r="U216" s="12"/>
      <c r="V216" s="12"/>
      <c r="W216" s="12"/>
      <c r="X216" s="12"/>
      <c r="Y216" s="12"/>
      <c r="Z216" s="12"/>
    </row>
    <row r="217" spans="1:26" ht="14.25" customHeight="1">
      <c r="A217" s="12" t="str">
        <f t="shared" si="0"/>
        <v>AN9º Semestre - T01</v>
      </c>
      <c r="B217" s="67" t="str">
        <f t="shared" si="1"/>
        <v>Curr2018CEC106T01</v>
      </c>
      <c r="C217" s="5" t="s">
        <v>31</v>
      </c>
      <c r="D217" s="12" t="s">
        <v>90</v>
      </c>
      <c r="E217" s="12" t="s">
        <v>307</v>
      </c>
      <c r="F217" s="5" t="str">
        <f>VLOOKUP(CONCATENATE($C217,$D217),Curriculos!$A$2:$J$303,5,FALSE)</f>
        <v>OP</v>
      </c>
      <c r="G217" s="5">
        <f>VLOOKUP(CONCATENATE($C217,$D217),Curriculos!$A$2:$J$303,6,FALSE)</f>
        <v>9</v>
      </c>
      <c r="H217" s="5" t="str">
        <f>VLOOKUP(CONCATENATE($C217,$D217),Curriculos!$A$2:$J$303,7,FALSE)</f>
        <v>P</v>
      </c>
      <c r="I217" s="5">
        <f>VLOOKUP(CONCATENATE($C217,$D217),Curriculos!$A$2:$J$303,8,FALSE)</f>
        <v>60</v>
      </c>
      <c r="J217" s="5">
        <f>VLOOKUP(CONCATENATE($C217,$D217),Curriculos!$A$2:$J$303,9,FALSE)</f>
        <v>2</v>
      </c>
      <c r="K217" s="68" t="s">
        <v>24</v>
      </c>
      <c r="L217" s="68"/>
      <c r="M217" s="68" t="s">
        <v>191</v>
      </c>
      <c r="N217" s="5" t="str">
        <f>VLOOKUP(CONCATENATE($C217,$D217),Curriculos!$A$2:$J$303,10,FALSE)</f>
        <v>DCEC</v>
      </c>
      <c r="O217" s="69" t="s">
        <v>363</v>
      </c>
      <c r="P217" s="12" t="str">
        <f>VLOOKUP(O217,Lista_Professores!$A$2:$B$203,2,FALSE)</f>
        <v>Sócrates Guzman</v>
      </c>
      <c r="Q217" s="70"/>
      <c r="R217" s="12" t="str">
        <f t="shared" si="2"/>
        <v>9º Semestre - T01</v>
      </c>
      <c r="S217" s="12"/>
      <c r="T217" s="12"/>
      <c r="U217" s="12"/>
      <c r="V217" s="12"/>
      <c r="W217" s="12"/>
      <c r="X217" s="12"/>
      <c r="Y217" s="12"/>
      <c r="Z217" s="12"/>
    </row>
    <row r="218" spans="1:26" ht="14.25" hidden="1" customHeight="1">
      <c r="A218" s="12" t="str">
        <f t="shared" si="0"/>
        <v xml:space="preserve">8º Semestre - </v>
      </c>
      <c r="B218" s="67" t="str">
        <f t="shared" si="1"/>
        <v>Curr2023MLTA175</v>
      </c>
      <c r="C218" s="12" t="s">
        <v>25</v>
      </c>
      <c r="D218" s="12" t="s">
        <v>87</v>
      </c>
      <c r="E218" s="12" t="str">
        <f>VLOOKUP(CONCATENATE($C218,$D218),Curriculos!$A$2:$J$303,4,FALSE)</f>
        <v>LEITURA E PRODUÇÃO DE TEXTOS</v>
      </c>
      <c r="F218" s="5" t="str">
        <f>VLOOKUP(CONCATENATE($C218,$D218),Curriculos!$A$2:$J$303,5,FALSE)</f>
        <v>OP</v>
      </c>
      <c r="G218" s="5">
        <f>VLOOKUP(CONCATENATE($C218,$D218),Curriculos!$A$2:$J$303,6,FALSE)</f>
        <v>8</v>
      </c>
      <c r="H218" s="5" t="str">
        <f>VLOOKUP(CONCATENATE($C218,$D218),Curriculos!$A$2:$J$303,7,FALSE)</f>
        <v>T</v>
      </c>
      <c r="I218" s="5">
        <f>VLOOKUP(CONCATENATE($C218,$D218),Curriculos!$A$2:$J$303,8,FALSE)</f>
        <v>60</v>
      </c>
      <c r="J218" s="5">
        <f>VLOOKUP(CONCATENATE($C218,$D218),Curriculos!$A$2:$J$303,9,FALSE)</f>
        <v>4</v>
      </c>
      <c r="K218" s="68"/>
      <c r="L218" s="68"/>
      <c r="M218" s="68"/>
      <c r="N218" s="5" t="str">
        <f>VLOOKUP(CONCATENATE($C218,$D218),Curriculos!$A$2:$J$303,10,FALSE)</f>
        <v>DLA</v>
      </c>
      <c r="O218" s="69"/>
      <c r="P218" s="12" t="e">
        <f>VLOOKUP(O218,Lista_Professores!$A$2:$B$203,2,FALSE)</f>
        <v>#N/A</v>
      </c>
      <c r="Q218" s="70">
        <v>1102</v>
      </c>
      <c r="R218" s="12" t="str">
        <f t="shared" si="2"/>
        <v xml:space="preserve">8º Semestre - </v>
      </c>
      <c r="S218" s="12">
        <f>I218/15</f>
        <v>4</v>
      </c>
      <c r="T218" s="12"/>
      <c r="U218" s="12"/>
      <c r="V218" s="12"/>
      <c r="W218" s="12"/>
      <c r="X218" s="12"/>
      <c r="Y218" s="12"/>
      <c r="Z218" s="12"/>
    </row>
    <row r="219" spans="1:26" ht="14.25" hidden="1" customHeight="1">
      <c r="A219" s="12" t="str">
        <f t="shared" si="0"/>
        <v xml:space="preserve">9º Semestre - </v>
      </c>
      <c r="B219" s="67" t="str">
        <f t="shared" si="1"/>
        <v>Curr2023NLTA175</v>
      </c>
      <c r="C219" s="5" t="s">
        <v>22</v>
      </c>
      <c r="D219" s="12" t="s">
        <v>87</v>
      </c>
      <c r="E219" s="12" t="str">
        <f>VLOOKUP(CONCATENATE($C219,$D219),Curriculos!$A$2:$J$303,4,FALSE)</f>
        <v>LEITURA E PRODUÇÃO DE TEXTOS</v>
      </c>
      <c r="F219" s="5" t="str">
        <f>VLOOKUP(CONCATENATE($C219,$D219),Curriculos!$A$2:$J$303,5,FALSE)</f>
        <v>OP</v>
      </c>
      <c r="G219" s="5">
        <f>VLOOKUP(CONCATENATE($C219,$D219),Curriculos!$A$2:$J$303,6,FALSE)</f>
        <v>9</v>
      </c>
      <c r="H219" s="5" t="str">
        <f>VLOOKUP(CONCATENATE($C219,$D219),Curriculos!$A$2:$J$303,7,FALSE)</f>
        <v>T</v>
      </c>
      <c r="I219" s="5">
        <f>VLOOKUP(CONCATENATE($C219,$D219),Curriculos!$A$2:$J$303,8,FALSE)</f>
        <v>60</v>
      </c>
      <c r="J219" s="5">
        <f>VLOOKUP(CONCATENATE($C219,$D219),Curriculos!$A$2:$J$303,9,FALSE)</f>
        <v>4</v>
      </c>
      <c r="K219" s="68"/>
      <c r="L219" s="68"/>
      <c r="M219" s="68"/>
      <c r="N219" s="5" t="str">
        <f>VLOOKUP(CONCATENATE($C219,$D219),Curriculos!$A$2:$J$303,10,FALSE)</f>
        <v>DLA</v>
      </c>
      <c r="O219" s="69"/>
      <c r="P219" s="12" t="e">
        <f>VLOOKUP(O219,Lista_Professores!$A$2:$B$203,2,FALSE)</f>
        <v>#N/A</v>
      </c>
      <c r="Q219" s="70"/>
      <c r="R219" s="12" t="str">
        <f t="shared" si="2"/>
        <v xml:space="preserve">9º Semestre - </v>
      </c>
      <c r="S219" s="12"/>
      <c r="T219" s="12"/>
      <c r="U219" s="12"/>
      <c r="V219" s="12"/>
      <c r="W219" s="12"/>
      <c r="X219" s="12"/>
      <c r="Y219" s="12"/>
      <c r="Z219" s="12"/>
    </row>
    <row r="220" spans="1:26" ht="14.25" hidden="1" customHeight="1">
      <c r="A220" s="12" t="str">
        <f t="shared" si="0"/>
        <v>FN9º Semestre - T01</v>
      </c>
      <c r="B220" s="67" t="str">
        <f t="shared" si="1"/>
        <v>Curr2018LTA175T01</v>
      </c>
      <c r="C220" s="5" t="s">
        <v>31</v>
      </c>
      <c r="D220" s="12" t="s">
        <v>87</v>
      </c>
      <c r="E220" s="12" t="str">
        <f>VLOOKUP(CONCATENATE($C220,$D220),Curriculos!$A$2:$J$303,4,FALSE)</f>
        <v>LEITURA E PRODUÇÃO DE TEXTOS</v>
      </c>
      <c r="F220" s="5" t="str">
        <f>VLOOKUP(CONCATENATE($C220,$D220),Curriculos!$A$2:$J$303,5,FALSE)</f>
        <v>OP</v>
      </c>
      <c r="G220" s="5">
        <f>VLOOKUP(CONCATENATE($C220,$D220),Curriculos!$A$2:$J$303,6,FALSE)</f>
        <v>9</v>
      </c>
      <c r="H220" s="5" t="str">
        <f>VLOOKUP(CONCATENATE($C220,$D220),Curriculos!$A$2:$J$303,7,FALSE)</f>
        <v>T</v>
      </c>
      <c r="I220" s="5">
        <f>VLOOKUP(CONCATENATE($C220,$D220),Curriculos!$A$2:$J$303,8,FALSE)</f>
        <v>60</v>
      </c>
      <c r="J220" s="5">
        <f>VLOOKUP(CONCATENATE($C220,$D220),Curriculos!$A$2:$J$303,9,FALSE)</f>
        <v>4</v>
      </c>
      <c r="K220" s="68" t="s">
        <v>24</v>
      </c>
      <c r="L220" s="68"/>
      <c r="M220" s="68" t="s">
        <v>239</v>
      </c>
      <c r="N220" s="5" t="str">
        <f>VLOOKUP(CONCATENATE($C220,$D220),Curriculos!$A$2:$J$303,10,FALSE)</f>
        <v>DLA</v>
      </c>
      <c r="O220" s="69"/>
      <c r="P220" s="12" t="e">
        <f>VLOOKUP(O220,Lista_Professores!$A$2:$B$203,2,FALSE)</f>
        <v>#N/A</v>
      </c>
      <c r="Q220" s="70"/>
      <c r="R220" s="12" t="str">
        <f t="shared" si="2"/>
        <v>9º Semestre - T01</v>
      </c>
      <c r="S220" s="12"/>
      <c r="T220" s="12"/>
      <c r="U220" s="12"/>
      <c r="V220" s="12"/>
      <c r="W220" s="12"/>
      <c r="X220" s="12"/>
      <c r="Y220" s="12"/>
      <c r="Z220" s="12"/>
    </row>
    <row r="221" spans="1:26" ht="14.25" hidden="1" customHeight="1">
      <c r="A221" s="12" t="str">
        <f t="shared" si="0"/>
        <v xml:space="preserve">8º Semestre - </v>
      </c>
      <c r="B221" s="67" t="str">
        <f t="shared" si="1"/>
        <v>Curr2023MLTA354</v>
      </c>
      <c r="C221" s="12" t="s">
        <v>25</v>
      </c>
      <c r="D221" s="12" t="s">
        <v>138</v>
      </c>
      <c r="E221" s="12" t="str">
        <f>VLOOKUP(CONCATENATE($C221,$D221),Curriculos!$A$2:$J$303,4,FALSE)</f>
        <v>LÍNGUA BRASILEIRA DE SINAIS - LIBRAS</v>
      </c>
      <c r="F221" s="5" t="str">
        <f>VLOOKUP(CONCATENATE($C221,$D221),Curriculos!$A$2:$J$303,5,FALSE)</f>
        <v>OP</v>
      </c>
      <c r="G221" s="5">
        <f>VLOOKUP(CONCATENATE($C221,$D221),Curriculos!$A$2:$J$303,6,FALSE)</f>
        <v>8</v>
      </c>
      <c r="H221" s="5" t="str">
        <f>VLOOKUP(CONCATENATE($C221,$D221),Curriculos!$A$2:$J$303,7,FALSE)</f>
        <v>TP</v>
      </c>
      <c r="I221" s="5">
        <f>VLOOKUP(CONCATENATE($C221,$D221),Curriculos!$A$2:$J$303,8,FALSE)</f>
        <v>60</v>
      </c>
      <c r="J221" s="5">
        <f>VLOOKUP(CONCATENATE($C221,$D221),Curriculos!$A$2:$J$303,9,FALSE)</f>
        <v>3</v>
      </c>
      <c r="K221" s="68"/>
      <c r="L221" s="68"/>
      <c r="M221" s="68"/>
      <c r="N221" s="5" t="str">
        <f>VLOOKUP(CONCATENATE($C221,$D221),Curriculos!$A$2:$J$303,10,FALSE)</f>
        <v>DLA</v>
      </c>
      <c r="O221" s="69"/>
      <c r="P221" s="12" t="e">
        <f>VLOOKUP(O221,Lista_Professores!$A$2:$B$203,2,FALSE)</f>
        <v>#N/A</v>
      </c>
      <c r="Q221" s="70"/>
      <c r="R221" s="12" t="str">
        <f t="shared" si="2"/>
        <v xml:space="preserve">8º Semestre - </v>
      </c>
      <c r="S221" s="12"/>
      <c r="T221" s="12"/>
      <c r="U221" s="12"/>
      <c r="V221" s="12"/>
      <c r="W221" s="12"/>
      <c r="X221" s="12"/>
      <c r="Y221" s="12"/>
      <c r="Z221" s="12"/>
    </row>
    <row r="222" spans="1:26" ht="14.25" hidden="1" customHeight="1">
      <c r="A222" s="12" t="str">
        <f t="shared" si="0"/>
        <v xml:space="preserve">9º Semestre - </v>
      </c>
      <c r="B222" s="67" t="str">
        <f t="shared" si="1"/>
        <v>Curr2018LTA354</v>
      </c>
      <c r="C222" s="5" t="s">
        <v>31</v>
      </c>
      <c r="D222" s="12" t="s">
        <v>138</v>
      </c>
      <c r="E222" s="12" t="str">
        <f>VLOOKUP(CONCATENATE($C222,$D222),Curriculos!$A$2:$J$303,4,FALSE)</f>
        <v>LÍNGUA BRASILEIRA DE SINAIS - Libras</v>
      </c>
      <c r="F222" s="5" t="str">
        <f>VLOOKUP(CONCATENATE($C222,$D222),Curriculos!$A$2:$J$303,5,FALSE)</f>
        <v>OP</v>
      </c>
      <c r="G222" s="5">
        <f>VLOOKUP(CONCATENATE($C222,$D222),Curriculos!$A$2:$J$303,6,FALSE)</f>
        <v>9</v>
      </c>
      <c r="H222" s="5" t="str">
        <f>VLOOKUP(CONCATENATE($C222,$D222),Curriculos!$A$2:$J$303,7,FALSE)</f>
        <v>T</v>
      </c>
      <c r="I222" s="5">
        <f>VLOOKUP(CONCATENATE($C222,$D222),Curriculos!$A$2:$J$303,8,FALSE)</f>
        <v>60</v>
      </c>
      <c r="J222" s="5">
        <f>VLOOKUP(CONCATENATE($C222,$D222),Curriculos!$A$2:$J$303,9,FALSE)</f>
        <v>3</v>
      </c>
      <c r="K222" s="68"/>
      <c r="L222" s="68"/>
      <c r="M222" s="68"/>
      <c r="N222" s="5" t="str">
        <f>VLOOKUP(CONCATENATE($C222,$D222),Curriculos!$A$2:$J$303,10,FALSE)</f>
        <v>DLA</v>
      </c>
      <c r="O222" s="69"/>
      <c r="P222" s="12" t="e">
        <f>VLOOKUP(O222,Lista_Professores!$A$2:$B$203,2,FALSE)</f>
        <v>#N/A</v>
      </c>
      <c r="Q222" s="70"/>
      <c r="R222" s="12" t="str">
        <f t="shared" si="2"/>
        <v xml:space="preserve">9º Semestre - </v>
      </c>
      <c r="S222" s="12"/>
      <c r="T222" s="12"/>
      <c r="U222" s="12"/>
      <c r="V222" s="12"/>
      <c r="W222" s="12"/>
      <c r="X222" s="12"/>
      <c r="Y222" s="12"/>
      <c r="Z222" s="12"/>
    </row>
    <row r="223" spans="1:26" ht="14.25" hidden="1" customHeight="1">
      <c r="A223" s="12" t="str">
        <f t="shared" si="0"/>
        <v xml:space="preserve">9º Semestre - </v>
      </c>
      <c r="B223" s="67" t="str">
        <f t="shared" si="1"/>
        <v>Curr2023NLTA354</v>
      </c>
      <c r="C223" s="5" t="s">
        <v>22</v>
      </c>
      <c r="D223" s="12" t="s">
        <v>138</v>
      </c>
      <c r="E223" s="12" t="str">
        <f>VLOOKUP(CONCATENATE($C223,$D223),Curriculos!$A$2:$J$303,4,FALSE)</f>
        <v>LÍNGUA BRASILEIRA DE SINAIS - LIBRAS</v>
      </c>
      <c r="F223" s="5" t="str">
        <f>VLOOKUP(CONCATENATE($C223,$D223),Curriculos!$A$2:$J$303,5,FALSE)</f>
        <v>OP</v>
      </c>
      <c r="G223" s="5">
        <f>VLOOKUP(CONCATENATE($C223,$D223),Curriculos!$A$2:$J$303,6,FALSE)</f>
        <v>9</v>
      </c>
      <c r="H223" s="5" t="str">
        <f>VLOOKUP(CONCATENATE($C223,$D223),Curriculos!$A$2:$J$303,7,FALSE)</f>
        <v>T</v>
      </c>
      <c r="I223" s="5">
        <f>VLOOKUP(CONCATENATE($C223,$D223),Curriculos!$A$2:$J$303,8,FALSE)</f>
        <v>60</v>
      </c>
      <c r="J223" s="5">
        <f>VLOOKUP(CONCATENATE($C223,$D223),Curriculos!$A$2:$J$303,9,FALSE)</f>
        <v>3</v>
      </c>
      <c r="K223" s="68"/>
      <c r="L223" s="68"/>
      <c r="M223" s="68"/>
      <c r="N223" s="5" t="str">
        <f>VLOOKUP(CONCATENATE($C223,$D223),Curriculos!$A$2:$J$303,10,FALSE)</f>
        <v>DLA</v>
      </c>
      <c r="O223" s="69"/>
      <c r="P223" s="12" t="e">
        <f>VLOOKUP(O223,Lista_Professores!$A$2:$B$203,2,FALSE)</f>
        <v>#N/A</v>
      </c>
      <c r="Q223" s="70"/>
      <c r="R223" s="12" t="str">
        <f t="shared" si="2"/>
        <v xml:space="preserve">9º Semestre - </v>
      </c>
      <c r="S223" s="12"/>
      <c r="T223" s="12"/>
      <c r="U223" s="12"/>
      <c r="V223" s="12"/>
      <c r="W223" s="12"/>
      <c r="X223" s="12"/>
      <c r="Y223" s="12"/>
      <c r="Z223" s="12"/>
    </row>
    <row r="224" spans="1:26" ht="14.25" hidden="1" customHeight="1">
      <c r="A224" s="12" t="str">
        <f t="shared" si="0"/>
        <v xml:space="preserve">8º Semestre - </v>
      </c>
      <c r="B224" s="67" t="str">
        <f t="shared" si="1"/>
        <v>Curr2023MLTA092</v>
      </c>
      <c r="C224" s="12" t="s">
        <v>25</v>
      </c>
      <c r="D224" s="12" t="s">
        <v>139</v>
      </c>
      <c r="E224" s="12" t="str">
        <f>VLOOKUP(CONCATENATE($C224,$D224),Curriculos!$A$2:$J$303,4,FALSE)</f>
        <v>LÍNGUA PORTUGUESA</v>
      </c>
      <c r="F224" s="5" t="str">
        <f>VLOOKUP(CONCATENATE($C224,$D224),Curriculos!$A$2:$J$303,5,FALSE)</f>
        <v>OP</v>
      </c>
      <c r="G224" s="5">
        <f>VLOOKUP(CONCATENATE($C224,$D224),Curriculos!$A$2:$J$303,6,FALSE)</f>
        <v>8</v>
      </c>
      <c r="H224" s="5" t="str">
        <f>VLOOKUP(CONCATENATE($C224,$D224),Curriculos!$A$2:$J$303,7,FALSE)</f>
        <v>T</v>
      </c>
      <c r="I224" s="5">
        <f>VLOOKUP(CONCATENATE($C224,$D224),Curriculos!$A$2:$J$303,8,FALSE)</f>
        <v>60</v>
      </c>
      <c r="J224" s="5">
        <f>VLOOKUP(CONCATENATE($C224,$D224),Curriculos!$A$2:$J$303,9,FALSE)</f>
        <v>4</v>
      </c>
      <c r="K224" s="68"/>
      <c r="L224" s="68"/>
      <c r="M224" s="68"/>
      <c r="N224" s="5" t="str">
        <f>VLOOKUP(CONCATENATE($C224,$D224),Curriculos!$A$2:$J$303,10,FALSE)</f>
        <v>DLA</v>
      </c>
      <c r="O224" s="69"/>
      <c r="P224" s="12" t="e">
        <f>VLOOKUP(O224,Lista_Professores!$A$2:$B$203,2,FALSE)</f>
        <v>#N/A</v>
      </c>
      <c r="Q224" s="70"/>
      <c r="R224" s="12" t="str">
        <f t="shared" si="2"/>
        <v xml:space="preserve">8º Semestre - </v>
      </c>
      <c r="S224" s="12"/>
      <c r="T224" s="12"/>
      <c r="U224" s="12"/>
      <c r="V224" s="12"/>
      <c r="W224" s="12"/>
      <c r="X224" s="12"/>
      <c r="Y224" s="12"/>
      <c r="Z224" s="12"/>
    </row>
    <row r="225" spans="1:26" ht="14.25" hidden="1" customHeight="1">
      <c r="A225" s="12" t="str">
        <f t="shared" si="0"/>
        <v xml:space="preserve">9º Semestre - </v>
      </c>
      <c r="B225" s="67" t="str">
        <f t="shared" si="1"/>
        <v>Curr2018LTA092</v>
      </c>
      <c r="C225" s="5" t="s">
        <v>31</v>
      </c>
      <c r="D225" s="12" t="s">
        <v>139</v>
      </c>
      <c r="E225" s="12" t="str">
        <f>VLOOKUP(CONCATENATE($C225,$D225),Curriculos!$A$2:$J$303,4,FALSE)</f>
        <v>LÍNGUA PORTUGUESA</v>
      </c>
      <c r="F225" s="5" t="str">
        <f>VLOOKUP(CONCATENATE($C225,$D225),Curriculos!$A$2:$J$303,5,FALSE)</f>
        <v>OP</v>
      </c>
      <c r="G225" s="5">
        <f>VLOOKUP(CONCATENATE($C225,$D225),Curriculos!$A$2:$J$303,6,FALSE)</f>
        <v>9</v>
      </c>
      <c r="H225" s="5" t="str">
        <f>VLOOKUP(CONCATENATE($C225,$D225),Curriculos!$A$2:$J$303,7,FALSE)</f>
        <v>T</v>
      </c>
      <c r="I225" s="5">
        <f>VLOOKUP(CONCATENATE($C225,$D225),Curriculos!$A$2:$J$303,8,FALSE)</f>
        <v>60</v>
      </c>
      <c r="J225" s="5">
        <f>VLOOKUP(CONCATENATE($C225,$D225),Curriculos!$A$2:$J$303,9,FALSE)</f>
        <v>4</v>
      </c>
      <c r="K225" s="68"/>
      <c r="L225" s="68"/>
      <c r="M225" s="68"/>
      <c r="N225" s="5" t="str">
        <f>VLOOKUP(CONCATENATE($C225,$D225),Curriculos!$A$2:$J$303,10,FALSE)</f>
        <v>DLA</v>
      </c>
      <c r="O225" s="69"/>
      <c r="P225" s="12" t="e">
        <f>VLOOKUP(O225,Lista_Professores!$A$2:$B$203,2,FALSE)</f>
        <v>#N/A</v>
      </c>
      <c r="Q225" s="70"/>
      <c r="R225" s="12" t="str">
        <f t="shared" si="2"/>
        <v xml:space="preserve">9º Semestre - </v>
      </c>
      <c r="S225" s="12"/>
      <c r="T225" s="12"/>
      <c r="U225" s="12"/>
      <c r="V225" s="12"/>
      <c r="W225" s="12"/>
      <c r="X225" s="12"/>
      <c r="Y225" s="12"/>
      <c r="Z225" s="12"/>
    </row>
    <row r="226" spans="1:26" ht="14.25" hidden="1" customHeight="1">
      <c r="A226" s="12" t="str">
        <f t="shared" si="0"/>
        <v xml:space="preserve">9º Semestre - </v>
      </c>
      <c r="B226" s="67" t="str">
        <f t="shared" si="1"/>
        <v>Curr2023NLTA092</v>
      </c>
      <c r="C226" s="5" t="s">
        <v>22</v>
      </c>
      <c r="D226" s="12" t="s">
        <v>139</v>
      </c>
      <c r="E226" s="12" t="str">
        <f>VLOOKUP(CONCATENATE($C226,$D226),Curriculos!$A$2:$J$303,4,FALSE)</f>
        <v>LÍNGUA PORTUGUESA</v>
      </c>
      <c r="F226" s="5" t="str">
        <f>VLOOKUP(CONCATENATE($C226,$D226),Curriculos!$A$2:$J$303,5,FALSE)</f>
        <v>OP</v>
      </c>
      <c r="G226" s="5">
        <f>VLOOKUP(CONCATENATE($C226,$D226),Curriculos!$A$2:$J$303,6,FALSE)</f>
        <v>9</v>
      </c>
      <c r="H226" s="5" t="str">
        <f>VLOOKUP(CONCATENATE($C226,$D226),Curriculos!$A$2:$J$303,7,FALSE)</f>
        <v>T</v>
      </c>
      <c r="I226" s="5">
        <f>VLOOKUP(CONCATENATE($C226,$D226),Curriculos!$A$2:$J$303,8,FALSE)</f>
        <v>60</v>
      </c>
      <c r="J226" s="5">
        <f>VLOOKUP(CONCATENATE($C226,$D226),Curriculos!$A$2:$J$303,9,FALSE)</f>
        <v>4</v>
      </c>
      <c r="K226" s="68"/>
      <c r="L226" s="68"/>
      <c r="M226" s="68"/>
      <c r="N226" s="5" t="str">
        <f>VLOOKUP(CONCATENATE($C226,$D226),Curriculos!$A$2:$J$303,10,FALSE)</f>
        <v>DLA</v>
      </c>
      <c r="O226" s="69"/>
      <c r="P226" s="12" t="e">
        <f>VLOOKUP(O226,Lista_Professores!$A$2:$B$203,2,FALSE)</f>
        <v>#N/A</v>
      </c>
      <c r="Q226" s="70"/>
      <c r="R226" s="12" t="str">
        <f t="shared" si="2"/>
        <v xml:space="preserve">9º Semestre - </v>
      </c>
      <c r="S226" s="12"/>
      <c r="T226" s="12"/>
      <c r="U226" s="12"/>
      <c r="V226" s="12"/>
      <c r="W226" s="12"/>
      <c r="X226" s="12"/>
      <c r="Y226" s="12"/>
      <c r="Z226" s="12"/>
    </row>
    <row r="227" spans="1:26" ht="14.25" hidden="1" customHeight="1">
      <c r="A227" s="12" t="str">
        <f t="shared" si="0"/>
        <v>CN2º Semestre - T03</v>
      </c>
      <c r="B227" s="67" t="str">
        <f t="shared" si="1"/>
        <v>Curr2023NCET1293T03</v>
      </c>
      <c r="C227" s="12" t="s">
        <v>22</v>
      </c>
      <c r="D227" s="12" t="s">
        <v>39</v>
      </c>
      <c r="E227" s="12" t="str">
        <f>VLOOKUP(CONCATENATE($C227,$D227),Curriculos!$A$2:$J$303,4,FALSE)</f>
        <v>MATEMÁTICA APLICADA I</v>
      </c>
      <c r="F227" s="5" t="str">
        <f>VLOOKUP(CONCATENATE($C227,$D227),Curriculos!$A$2:$J$303,5,FALSE)</f>
        <v>OB</v>
      </c>
      <c r="G227" s="5">
        <f>VLOOKUP(CONCATENATE($C227,$D227),Curriculos!$A$2:$J$303,6,FALSE)</f>
        <v>2</v>
      </c>
      <c r="H227" s="5" t="str">
        <f>VLOOKUP(CONCATENATE($C227,$D227),Curriculos!$A$2:$J$303,7,FALSE)</f>
        <v>T</v>
      </c>
      <c r="I227" s="5">
        <f>VLOOKUP(CONCATENATE($C227,$D227),Curriculos!$A$2:$J$303,8,FALSE)</f>
        <v>60</v>
      </c>
      <c r="J227" s="5">
        <f>VLOOKUP(CONCATENATE($C227,$D227),Curriculos!$A$2:$J$303,9,FALSE)</f>
        <v>4</v>
      </c>
      <c r="K227" s="68" t="s">
        <v>40</v>
      </c>
      <c r="L227" s="68" t="s">
        <v>346</v>
      </c>
      <c r="M227" s="68" t="s">
        <v>160</v>
      </c>
      <c r="N227" s="5" t="str">
        <f>VLOOKUP(CONCATENATE($C227,$D227),Curriculos!$A$2:$J$303,10,FALSE)</f>
        <v>DCET</v>
      </c>
      <c r="O227" s="69"/>
      <c r="P227" s="12" t="e">
        <f>VLOOKUP(O227,Lista_Professores!$A$2:$B$203,2,FALSE)</f>
        <v>#N/A</v>
      </c>
      <c r="Q227" s="70">
        <v>1107</v>
      </c>
      <c r="R227" s="12" t="str">
        <f t="shared" si="2"/>
        <v>2º Semestre - T03</v>
      </c>
      <c r="S227" s="12">
        <f t="shared" ref="S227:S228" si="13">I227/15</f>
        <v>4</v>
      </c>
      <c r="T227" s="12"/>
      <c r="U227" s="12"/>
      <c r="V227" s="12"/>
      <c r="W227" s="12"/>
      <c r="X227" s="12"/>
      <c r="Y227" s="12"/>
      <c r="Z227" s="12"/>
    </row>
    <row r="228" spans="1:26" ht="14.25" hidden="1" customHeight="1">
      <c r="A228" s="12" t="str">
        <f t="shared" si="0"/>
        <v>AN2º Semestre - T01</v>
      </c>
      <c r="B228" s="67" t="str">
        <f t="shared" si="1"/>
        <v>Curr2023NCET1293T01</v>
      </c>
      <c r="C228" s="12" t="s">
        <v>22</v>
      </c>
      <c r="D228" s="12" t="s">
        <v>39</v>
      </c>
      <c r="E228" s="12" t="str">
        <f>VLOOKUP(CONCATENATE($C228,$D228),Curriculos!$A$2:$J$303,4,FALSE)</f>
        <v>MATEMÁTICA APLICADA I</v>
      </c>
      <c r="F228" s="5" t="str">
        <f>VLOOKUP(CONCATENATE($C228,$D228),Curriculos!$A$2:$J$303,5,FALSE)</f>
        <v>OB</v>
      </c>
      <c r="G228" s="5">
        <f>VLOOKUP(CONCATENATE($C228,$D228),Curriculos!$A$2:$J$303,6,FALSE)</f>
        <v>2</v>
      </c>
      <c r="H228" s="5" t="str">
        <f>VLOOKUP(CONCATENATE($C228,$D228),Curriculos!$A$2:$J$303,7,FALSE)</f>
        <v>T</v>
      </c>
      <c r="I228" s="5">
        <f>VLOOKUP(CONCATENATE($C228,$D228),Curriculos!$A$2:$J$303,8,FALSE)</f>
        <v>60</v>
      </c>
      <c r="J228" s="5">
        <f>VLOOKUP(CONCATENATE($C228,$D228),Curriculos!$A$2:$J$303,9,FALSE)</f>
        <v>4</v>
      </c>
      <c r="K228" s="68" t="s">
        <v>24</v>
      </c>
      <c r="L228" s="68"/>
      <c r="M228" s="68" t="s">
        <v>191</v>
      </c>
      <c r="N228" s="5" t="str">
        <f>VLOOKUP(CONCATENATE($C228,$D228),Curriculos!$A$2:$J$303,10,FALSE)</f>
        <v>DCET</v>
      </c>
      <c r="O228" s="69"/>
      <c r="P228" s="12" t="e">
        <f>VLOOKUP(O228,Lista_Professores!$A$2:$B$203,2,FALSE)</f>
        <v>#N/A</v>
      </c>
      <c r="Q228" s="70">
        <v>1102</v>
      </c>
      <c r="R228" s="12" t="str">
        <f t="shared" si="2"/>
        <v>2º Semestre - T01</v>
      </c>
      <c r="S228" s="12">
        <f t="shared" si="13"/>
        <v>4</v>
      </c>
      <c r="T228" s="12"/>
      <c r="U228" s="12"/>
      <c r="V228" s="12"/>
      <c r="W228" s="12"/>
      <c r="X228" s="12"/>
      <c r="Y228" s="12"/>
      <c r="Z228" s="12"/>
    </row>
    <row r="229" spans="1:26" ht="14.25" hidden="1" customHeight="1">
      <c r="A229" s="12" t="str">
        <f t="shared" si="0"/>
        <v xml:space="preserve">2º Semestre - </v>
      </c>
      <c r="B229" s="67" t="str">
        <f t="shared" si="1"/>
        <v>Curr2018CET1293</v>
      </c>
      <c r="C229" s="12" t="s">
        <v>31</v>
      </c>
      <c r="D229" s="12" t="s">
        <v>39</v>
      </c>
      <c r="E229" s="12" t="str">
        <f>VLOOKUP(CONCATENATE($C229,$D229),Curriculos!$A$2:$J$303,4,FALSE)</f>
        <v>MATEMÁTICA APLICADA I</v>
      </c>
      <c r="F229" s="5" t="str">
        <f>VLOOKUP(CONCATENATE($C229,$D229),Curriculos!$A$2:$J$303,5,FALSE)</f>
        <v>OB</v>
      </c>
      <c r="G229" s="5">
        <f>VLOOKUP(CONCATENATE($C229,$D229),Curriculos!$A$2:$J$303,6,FALSE)</f>
        <v>2</v>
      </c>
      <c r="H229" s="5" t="str">
        <f>VLOOKUP(CONCATENATE($C229,$D229),Curriculos!$A$2:$J$303,7,FALSE)</f>
        <v>T</v>
      </c>
      <c r="I229" s="5">
        <f>VLOOKUP(CONCATENATE($C229,$D229),Curriculos!$A$2:$J$303,8,FALSE)</f>
        <v>60</v>
      </c>
      <c r="J229" s="5">
        <f>VLOOKUP(CONCATENATE($C229,$D229),Curriculos!$A$2:$J$303,9,FALSE)</f>
        <v>4</v>
      </c>
      <c r="K229" s="68"/>
      <c r="L229" s="68"/>
      <c r="M229" s="68"/>
      <c r="N229" s="5" t="str">
        <f>VLOOKUP(CONCATENATE($C229,$D229),Curriculos!$A$2:$J$303,10,FALSE)</f>
        <v>DCET</v>
      </c>
      <c r="O229" s="69"/>
      <c r="P229" s="12" t="e">
        <f>VLOOKUP(O229,Lista_Professores!$A$2:$B$203,2,FALSE)</f>
        <v>#N/A</v>
      </c>
      <c r="Q229" s="70"/>
      <c r="R229" s="12" t="str">
        <f t="shared" si="2"/>
        <v xml:space="preserve">2º Semestre - </v>
      </c>
      <c r="S229" s="12"/>
      <c r="T229" s="12"/>
      <c r="U229" s="12"/>
      <c r="V229" s="12"/>
      <c r="W229" s="12"/>
      <c r="X229" s="12"/>
      <c r="Y229" s="12"/>
      <c r="Z229" s="12"/>
    </row>
    <row r="230" spans="1:26" ht="14.25" hidden="1" customHeight="1">
      <c r="A230" s="12" t="str">
        <f t="shared" si="0"/>
        <v xml:space="preserve">2º Semestre - </v>
      </c>
      <c r="B230" s="67" t="str">
        <f t="shared" si="1"/>
        <v>Curr2023MCET1293</v>
      </c>
      <c r="C230" s="12" t="s">
        <v>25</v>
      </c>
      <c r="D230" s="12" t="s">
        <v>39</v>
      </c>
      <c r="E230" s="12" t="str">
        <f>VLOOKUP(CONCATENATE($C230,$D230),Curriculos!$A$2:$J$303,4,FALSE)</f>
        <v>MATEMÁTICA APLICADA I</v>
      </c>
      <c r="F230" s="5" t="str">
        <f>VLOOKUP(CONCATENATE($C230,$D230),Curriculos!$A$2:$J$303,5,FALSE)</f>
        <v>OB</v>
      </c>
      <c r="G230" s="5">
        <f>VLOOKUP(CONCATENATE($C230,$D230),Curriculos!$A$2:$J$303,6,FALSE)</f>
        <v>2</v>
      </c>
      <c r="H230" s="5" t="str">
        <f>VLOOKUP(CONCATENATE($C230,$D230),Curriculos!$A$2:$J$303,7,FALSE)</f>
        <v>T</v>
      </c>
      <c r="I230" s="5">
        <f>VLOOKUP(CONCATENATE($C230,$D230),Curriculos!$A$2:$J$303,8,FALSE)</f>
        <v>60</v>
      </c>
      <c r="J230" s="5">
        <f>VLOOKUP(CONCATENATE($C230,$D230),Curriculos!$A$2:$J$303,9,FALSE)</f>
        <v>4</v>
      </c>
      <c r="K230" s="68"/>
      <c r="L230" s="68"/>
      <c r="M230" s="68"/>
      <c r="N230" s="5" t="str">
        <f>VLOOKUP(CONCATENATE($C230,$D230),Curriculos!$A$2:$J$303,10,FALSE)</f>
        <v>DCET</v>
      </c>
      <c r="O230" s="69"/>
      <c r="P230" s="12" t="e">
        <f>VLOOKUP(O230,Lista_Professores!$A$2:$B$203,2,FALSE)</f>
        <v>#N/A</v>
      </c>
      <c r="Q230" s="70"/>
      <c r="R230" s="12" t="str">
        <f t="shared" si="2"/>
        <v xml:space="preserve">2º Semestre - </v>
      </c>
      <c r="S230" s="12"/>
      <c r="T230" s="12"/>
      <c r="U230" s="12"/>
      <c r="V230" s="12"/>
      <c r="W230" s="12"/>
      <c r="X230" s="12"/>
      <c r="Y230" s="12"/>
      <c r="Z230" s="12"/>
    </row>
    <row r="231" spans="1:26" ht="14.25" hidden="1" customHeight="1">
      <c r="A231" s="12" t="str">
        <f t="shared" si="0"/>
        <v xml:space="preserve">2º Semestre - </v>
      </c>
      <c r="B231" s="67" t="str">
        <f t="shared" si="1"/>
        <v>Curr2023MCET1293</v>
      </c>
      <c r="C231" s="12" t="s">
        <v>25</v>
      </c>
      <c r="D231" s="12" t="s">
        <v>39</v>
      </c>
      <c r="E231" s="12" t="str">
        <f>VLOOKUP(CONCATENATE($C231,$D231),Curriculos!$A$2:$J$303,4,FALSE)</f>
        <v>MATEMÁTICA APLICADA I</v>
      </c>
      <c r="F231" s="5" t="str">
        <f>VLOOKUP(CONCATENATE($C231,$D231),Curriculos!$A$2:$J$303,5,FALSE)</f>
        <v>OB</v>
      </c>
      <c r="G231" s="5">
        <f>VLOOKUP(CONCATENATE($C231,$D231),Curriculos!$A$2:$J$303,6,FALSE)</f>
        <v>2</v>
      </c>
      <c r="H231" s="5" t="str">
        <f>VLOOKUP(CONCATENATE($C231,$D231),Curriculos!$A$2:$J$303,7,FALSE)</f>
        <v>T</v>
      </c>
      <c r="I231" s="5">
        <f>VLOOKUP(CONCATENATE($C231,$D231),Curriculos!$A$2:$J$303,8,FALSE)</f>
        <v>60</v>
      </c>
      <c r="J231" s="5">
        <f>VLOOKUP(CONCATENATE($C231,$D231),Curriculos!$A$2:$J$303,9,FALSE)</f>
        <v>4</v>
      </c>
      <c r="K231" s="68"/>
      <c r="L231" s="68"/>
      <c r="M231" s="68"/>
      <c r="N231" s="5" t="str">
        <f>VLOOKUP(CONCATENATE($C231,$D231),Curriculos!$A$2:$J$303,10,FALSE)</f>
        <v>DCET</v>
      </c>
      <c r="O231" s="69"/>
      <c r="P231" s="12" t="e">
        <f>VLOOKUP(O231,Lista_Professores!$A$2:$B$203,2,FALSE)</f>
        <v>#N/A</v>
      </c>
      <c r="Q231" s="70"/>
      <c r="R231" s="12" t="str">
        <f t="shared" si="2"/>
        <v xml:space="preserve">2º Semestre - </v>
      </c>
      <c r="S231" s="12"/>
      <c r="T231" s="12"/>
      <c r="U231" s="12"/>
      <c r="V231" s="12"/>
      <c r="W231" s="12"/>
      <c r="X231" s="12"/>
      <c r="Y231" s="12"/>
      <c r="Z231" s="12"/>
    </row>
    <row r="232" spans="1:26" ht="14.25" hidden="1" customHeight="1">
      <c r="A232" s="12" t="str">
        <f t="shared" si="0"/>
        <v>BN3º Semestre - T01</v>
      </c>
      <c r="B232" s="67" t="str">
        <f t="shared" si="1"/>
        <v>Curr2023NCET1294T01</v>
      </c>
      <c r="C232" s="12" t="s">
        <v>22</v>
      </c>
      <c r="D232" s="12" t="s">
        <v>42</v>
      </c>
      <c r="E232" s="12" t="str">
        <f>VLOOKUP(CONCATENATE($C232,$D232),Curriculos!$A$2:$J$303,4,FALSE)</f>
        <v>MATEMÁTICA APLICADA II</v>
      </c>
      <c r="F232" s="5" t="str">
        <f>VLOOKUP(CONCATENATE($C232,$D232),Curriculos!$A$2:$J$303,5,FALSE)</f>
        <v>OB</v>
      </c>
      <c r="G232" s="5">
        <f>VLOOKUP(CONCATENATE($C232,$D232),Curriculos!$A$2:$J$303,6,FALSE)</f>
        <v>3</v>
      </c>
      <c r="H232" s="5" t="str">
        <f>VLOOKUP(CONCATENATE($C232,$D232),Curriculos!$A$2:$J$303,7,FALSE)</f>
        <v>T</v>
      </c>
      <c r="I232" s="5">
        <f>VLOOKUP(CONCATENATE($C232,$D232),Curriculos!$A$2:$J$303,8,FALSE)</f>
        <v>60</v>
      </c>
      <c r="J232" s="5">
        <f>VLOOKUP(CONCATENATE($C232,$D232),Curriculos!$A$2:$J$303,9,FALSE)</f>
        <v>4</v>
      </c>
      <c r="K232" s="68" t="s">
        <v>24</v>
      </c>
      <c r="L232" s="68" t="s">
        <v>346</v>
      </c>
      <c r="M232" s="68" t="s">
        <v>188</v>
      </c>
      <c r="N232" s="5" t="str">
        <f>VLOOKUP(CONCATENATE($C232,$D232),Curriculos!$A$2:$J$303,10,FALSE)</f>
        <v>DCET</v>
      </c>
      <c r="O232" s="69"/>
      <c r="P232" s="12" t="e">
        <f>VLOOKUP(O232,Lista_Professores!$A$2:$B$203,2,FALSE)</f>
        <v>#N/A</v>
      </c>
      <c r="Q232" s="70">
        <v>1107</v>
      </c>
      <c r="R232" s="12" t="str">
        <f t="shared" si="2"/>
        <v>3º Semestre - T01</v>
      </c>
      <c r="S232" s="12">
        <f t="shared" ref="S232:S233" si="14">I232/15</f>
        <v>4</v>
      </c>
      <c r="T232" s="12"/>
      <c r="U232" s="12"/>
      <c r="V232" s="12"/>
      <c r="W232" s="12"/>
      <c r="X232" s="12"/>
      <c r="Y232" s="12"/>
      <c r="Z232" s="12"/>
    </row>
    <row r="233" spans="1:26" ht="14.25" hidden="1" customHeight="1">
      <c r="A233" s="12" t="str">
        <f t="shared" si="0"/>
        <v>CM3º Semestre - T02</v>
      </c>
      <c r="B233" s="67" t="str">
        <f t="shared" si="1"/>
        <v>Curr2023MCET1294T02</v>
      </c>
      <c r="C233" s="12" t="s">
        <v>25</v>
      </c>
      <c r="D233" s="12" t="s">
        <v>42</v>
      </c>
      <c r="E233" s="12" t="str">
        <f>VLOOKUP(CONCATENATE($C233,$D233),Curriculos!$A$2:$J$303,4,FALSE)</f>
        <v>MATEMÁTICA APLICADA II</v>
      </c>
      <c r="F233" s="5" t="str">
        <f>VLOOKUP(CONCATENATE($C233,$D233),Curriculos!$A$2:$J$303,5,FALSE)</f>
        <v>OB</v>
      </c>
      <c r="G233" s="5">
        <f>VLOOKUP(CONCATENATE($C233,$D233),Curriculos!$A$2:$J$303,6,FALSE)</f>
        <v>3</v>
      </c>
      <c r="H233" s="5" t="str">
        <f>VLOOKUP(CONCATENATE($C233,$D233),Curriculos!$A$2:$J$303,7,FALSE)</f>
        <v>T</v>
      </c>
      <c r="I233" s="5">
        <f>VLOOKUP(CONCATENATE($C233,$D233),Curriculos!$A$2:$J$303,8,FALSE)</f>
        <v>60</v>
      </c>
      <c r="J233" s="5">
        <f>VLOOKUP(CONCATENATE($C233,$D233),Curriculos!$A$2:$J$303,9,FALSE)</f>
        <v>4</v>
      </c>
      <c r="K233" s="68" t="s">
        <v>29</v>
      </c>
      <c r="L233" s="68"/>
      <c r="M233" s="68" t="s">
        <v>175</v>
      </c>
      <c r="N233" s="5" t="str">
        <f>VLOOKUP(CONCATENATE($C233,$D233),Curriculos!$A$2:$J$303,10,FALSE)</f>
        <v>DCET</v>
      </c>
      <c r="O233" s="69"/>
      <c r="P233" s="12" t="e">
        <f>VLOOKUP(O233,Lista_Professores!$A$2:$B$203,2,FALSE)</f>
        <v>#N/A</v>
      </c>
      <c r="Q233" s="70">
        <v>1103</v>
      </c>
      <c r="R233" s="12" t="str">
        <f t="shared" si="2"/>
        <v>3º Semestre - T02</v>
      </c>
      <c r="S233" s="12">
        <f t="shared" si="14"/>
        <v>4</v>
      </c>
      <c r="T233" s="12"/>
      <c r="U233" s="12"/>
      <c r="V233" s="12"/>
      <c r="W233" s="12"/>
      <c r="X233" s="12"/>
      <c r="Y233" s="12"/>
      <c r="Z233" s="12"/>
    </row>
    <row r="234" spans="1:26" ht="14.25" hidden="1" customHeight="1">
      <c r="A234" s="12" t="str">
        <f t="shared" si="0"/>
        <v xml:space="preserve">3º Semestre - </v>
      </c>
      <c r="B234" s="67" t="str">
        <f t="shared" si="1"/>
        <v>Curr2018CET1294</v>
      </c>
      <c r="C234" s="12" t="s">
        <v>31</v>
      </c>
      <c r="D234" s="12" t="s">
        <v>42</v>
      </c>
      <c r="E234" s="12" t="str">
        <f>VLOOKUP(CONCATENATE($C234,$D234),Curriculos!$A$2:$J$303,4,FALSE)</f>
        <v>MATEMÁTICA APLICADA II</v>
      </c>
      <c r="F234" s="5" t="str">
        <f>VLOOKUP(CONCATENATE($C234,$D234),Curriculos!$A$2:$J$303,5,FALSE)</f>
        <v>OB</v>
      </c>
      <c r="G234" s="5">
        <f>VLOOKUP(CONCATENATE($C234,$D234),Curriculos!$A$2:$J$303,6,FALSE)</f>
        <v>3</v>
      </c>
      <c r="H234" s="5" t="str">
        <f>VLOOKUP(CONCATENATE($C234,$D234),Curriculos!$A$2:$J$303,7,FALSE)</f>
        <v>T</v>
      </c>
      <c r="I234" s="5">
        <f>VLOOKUP(CONCATENATE($C234,$D234),Curriculos!$A$2:$J$303,8,FALSE)</f>
        <v>60</v>
      </c>
      <c r="J234" s="5">
        <f>VLOOKUP(CONCATENATE($C234,$D234),Curriculos!$A$2:$J$303,9,FALSE)</f>
        <v>4</v>
      </c>
      <c r="K234" s="68"/>
      <c r="L234" s="68"/>
      <c r="M234" s="68"/>
      <c r="N234" s="5" t="str">
        <f>VLOOKUP(CONCATENATE($C234,$D234),Curriculos!$A$2:$J$303,10,FALSE)</f>
        <v>DCET</v>
      </c>
      <c r="O234" s="69"/>
      <c r="P234" s="12" t="e">
        <f>VLOOKUP(O234,Lista_Professores!$A$2:$B$203,2,FALSE)</f>
        <v>#N/A</v>
      </c>
      <c r="Q234" s="70"/>
      <c r="R234" s="12" t="str">
        <f t="shared" si="2"/>
        <v xml:space="preserve">3º Semestre - </v>
      </c>
      <c r="S234" s="12"/>
      <c r="T234" s="12"/>
      <c r="U234" s="12"/>
      <c r="V234" s="12"/>
      <c r="W234" s="12"/>
      <c r="X234" s="12"/>
      <c r="Y234" s="12"/>
      <c r="Z234" s="12"/>
    </row>
    <row r="235" spans="1:26" ht="14.25" hidden="1" customHeight="1">
      <c r="A235" s="12" t="str">
        <f t="shared" si="0"/>
        <v xml:space="preserve">3º Semestre - </v>
      </c>
      <c r="B235" s="67" t="str">
        <f t="shared" si="1"/>
        <v>Curr2023MCET1294</v>
      </c>
      <c r="C235" s="12" t="s">
        <v>25</v>
      </c>
      <c r="D235" s="12" t="s">
        <v>42</v>
      </c>
      <c r="E235" s="12" t="str">
        <f>VLOOKUP(CONCATENATE($C235,$D235),Curriculos!$A$2:$J$303,4,FALSE)</f>
        <v>MATEMÁTICA APLICADA II</v>
      </c>
      <c r="F235" s="5" t="str">
        <f>VLOOKUP(CONCATENATE($C235,$D235),Curriculos!$A$2:$J$303,5,FALSE)</f>
        <v>OB</v>
      </c>
      <c r="G235" s="5">
        <f>VLOOKUP(CONCATENATE($C235,$D235),Curriculos!$A$2:$J$303,6,FALSE)</f>
        <v>3</v>
      </c>
      <c r="H235" s="5" t="str">
        <f>VLOOKUP(CONCATENATE($C235,$D235),Curriculos!$A$2:$J$303,7,FALSE)</f>
        <v>T</v>
      </c>
      <c r="I235" s="5">
        <f>VLOOKUP(CONCATENATE($C235,$D235),Curriculos!$A$2:$J$303,8,FALSE)</f>
        <v>60</v>
      </c>
      <c r="J235" s="5">
        <f>VLOOKUP(CONCATENATE($C235,$D235),Curriculos!$A$2:$J$303,9,FALSE)</f>
        <v>4</v>
      </c>
      <c r="K235" s="68"/>
      <c r="L235" s="68"/>
      <c r="M235" s="68"/>
      <c r="N235" s="5" t="str">
        <f>VLOOKUP(CONCATENATE($C235,$D235),Curriculos!$A$2:$J$303,10,FALSE)</f>
        <v>DCET</v>
      </c>
      <c r="O235" s="69"/>
      <c r="P235" s="12" t="e">
        <f>VLOOKUP(O235,Lista_Professores!$A$2:$B$203,2,FALSE)</f>
        <v>#N/A</v>
      </c>
      <c r="Q235" s="70"/>
      <c r="R235" s="12" t="str">
        <f t="shared" si="2"/>
        <v xml:space="preserve">3º Semestre - </v>
      </c>
      <c r="S235" s="12"/>
      <c r="T235" s="12"/>
      <c r="U235" s="12"/>
      <c r="V235" s="12"/>
      <c r="W235" s="12"/>
      <c r="X235" s="12"/>
      <c r="Y235" s="12"/>
      <c r="Z235" s="12"/>
    </row>
    <row r="236" spans="1:26" ht="14.25" hidden="1" customHeight="1">
      <c r="A236" s="12" t="str">
        <f t="shared" si="0"/>
        <v xml:space="preserve">3º Semestre - </v>
      </c>
      <c r="B236" s="67" t="str">
        <f t="shared" si="1"/>
        <v>Curr2023NCET1294</v>
      </c>
      <c r="C236" s="12" t="s">
        <v>22</v>
      </c>
      <c r="D236" s="12" t="s">
        <v>42</v>
      </c>
      <c r="E236" s="12" t="str">
        <f>VLOOKUP(CONCATENATE($C236,$D236),Curriculos!$A$2:$J$303,4,FALSE)</f>
        <v>MATEMÁTICA APLICADA II</v>
      </c>
      <c r="F236" s="5" t="str">
        <f>VLOOKUP(CONCATENATE($C236,$D236),Curriculos!$A$2:$J$303,5,FALSE)</f>
        <v>OB</v>
      </c>
      <c r="G236" s="5">
        <f>VLOOKUP(CONCATENATE($C236,$D236),Curriculos!$A$2:$J$303,6,FALSE)</f>
        <v>3</v>
      </c>
      <c r="H236" s="5" t="str">
        <f>VLOOKUP(CONCATENATE($C236,$D236),Curriculos!$A$2:$J$303,7,FALSE)</f>
        <v>T</v>
      </c>
      <c r="I236" s="5">
        <f>VLOOKUP(CONCATENATE($C236,$D236),Curriculos!$A$2:$J$303,8,FALSE)</f>
        <v>60</v>
      </c>
      <c r="J236" s="5">
        <f>VLOOKUP(CONCATENATE($C236,$D236),Curriculos!$A$2:$J$303,9,FALSE)</f>
        <v>4</v>
      </c>
      <c r="K236" s="68"/>
      <c r="L236" s="68"/>
      <c r="M236" s="68"/>
      <c r="N236" s="5" t="str">
        <f>VLOOKUP(CONCATENATE($C236,$D236),Curriculos!$A$2:$J$303,10,FALSE)</f>
        <v>DCET</v>
      </c>
      <c r="O236" s="69"/>
      <c r="P236" s="12" t="e">
        <f>VLOOKUP(O236,Lista_Professores!$A$2:$B$203,2,FALSE)</f>
        <v>#N/A</v>
      </c>
      <c r="Q236" s="70"/>
      <c r="R236" s="12" t="str">
        <f t="shared" si="2"/>
        <v xml:space="preserve">3º Semestre - </v>
      </c>
      <c r="S236" s="12"/>
      <c r="T236" s="12"/>
      <c r="U236" s="12"/>
      <c r="V236" s="12"/>
      <c r="W236" s="12"/>
      <c r="X236" s="12"/>
      <c r="Y236" s="12"/>
      <c r="Z236" s="12"/>
    </row>
    <row r="237" spans="1:26" ht="14.25" hidden="1" customHeight="1">
      <c r="A237" s="12" t="str">
        <f t="shared" si="0"/>
        <v xml:space="preserve">8º Semestre - </v>
      </c>
      <c r="B237" s="67" t="str">
        <f t="shared" si="1"/>
        <v>Curr2018CEC019</v>
      </c>
      <c r="C237" s="5" t="s">
        <v>31</v>
      </c>
      <c r="D237" s="12" t="s">
        <v>80</v>
      </c>
      <c r="E237" s="12" t="str">
        <f>VLOOKUP(CONCATENATE($C237,$D237),Curriculos!$A$2:$J$303,4,FALSE)</f>
        <v>MERCADO DE CAPITAIS</v>
      </c>
      <c r="F237" s="5" t="str">
        <f>VLOOKUP(CONCATENATE($C237,$D237),Curriculos!$A$2:$J$303,5,FALSE)</f>
        <v>OP</v>
      </c>
      <c r="G237" s="5">
        <f>VLOOKUP(CONCATENATE($C237,$D237),Curriculos!$A$2:$J$303,6,FALSE)</f>
        <v>8</v>
      </c>
      <c r="H237" s="5" t="str">
        <f>VLOOKUP(CONCATENATE($C237,$D237),Curriculos!$A$2:$J$303,7,FALSE)</f>
        <v>T</v>
      </c>
      <c r="I237" s="5">
        <f>VLOOKUP(CONCATENATE($C237,$D237),Curriculos!$A$2:$J$303,8,FALSE)</f>
        <v>60</v>
      </c>
      <c r="J237" s="5">
        <f>VLOOKUP(CONCATENATE($C237,$D237),Curriculos!$A$2:$J$303,9,FALSE)</f>
        <v>4</v>
      </c>
      <c r="K237" s="68"/>
      <c r="L237" s="68"/>
      <c r="M237" s="68"/>
      <c r="N237" s="5" t="str">
        <f>VLOOKUP(CONCATENATE($C237,$D237),Curriculos!$A$2:$J$303,10,FALSE)</f>
        <v>DCEC</v>
      </c>
      <c r="O237" s="69"/>
      <c r="P237" s="12" t="e">
        <f>VLOOKUP(O237,Lista_Professores!$A$2:$B$203,2,FALSE)</f>
        <v>#N/A</v>
      </c>
      <c r="Q237" s="70"/>
      <c r="R237" s="12" t="str">
        <f t="shared" si="2"/>
        <v xml:space="preserve">8º Semestre - </v>
      </c>
      <c r="S237" s="12">
        <f>I237/15</f>
        <v>4</v>
      </c>
      <c r="T237" s="12"/>
      <c r="U237" s="12"/>
      <c r="V237" s="12"/>
      <c r="W237" s="12"/>
      <c r="X237" s="12"/>
      <c r="Y237" s="12"/>
      <c r="Z237" s="12"/>
    </row>
    <row r="238" spans="1:26" ht="14.25" hidden="1" customHeight="1">
      <c r="A238" s="12" t="str">
        <f t="shared" si="0"/>
        <v xml:space="preserve">8º Semestre - </v>
      </c>
      <c r="B238" s="67" t="str">
        <f t="shared" si="1"/>
        <v>Curr2023MCEC019</v>
      </c>
      <c r="C238" s="12" t="s">
        <v>25</v>
      </c>
      <c r="D238" s="12" t="s">
        <v>80</v>
      </c>
      <c r="E238" s="12" t="str">
        <f>VLOOKUP(CONCATENATE($C238,$D238),Curriculos!$A$2:$J$303,4,FALSE)</f>
        <v>MERCADO DE CAPITAIS</v>
      </c>
      <c r="F238" s="5" t="str">
        <f>VLOOKUP(CONCATENATE($C238,$D238),Curriculos!$A$2:$J$303,5,FALSE)</f>
        <v>OP</v>
      </c>
      <c r="G238" s="5">
        <f>VLOOKUP(CONCATENATE($C238,$D238),Curriculos!$A$2:$J$303,6,FALSE)</f>
        <v>8</v>
      </c>
      <c r="H238" s="5" t="str">
        <f>VLOOKUP(CONCATENATE($C238,$D238),Curriculos!$A$2:$J$303,7,FALSE)</f>
        <v>T</v>
      </c>
      <c r="I238" s="5">
        <f>VLOOKUP(CONCATENATE($C238,$D238),Curriculos!$A$2:$J$303,8,FALSE)</f>
        <v>60</v>
      </c>
      <c r="J238" s="5">
        <f>VLOOKUP(CONCATENATE($C238,$D238),Curriculos!$A$2:$J$303,9,FALSE)</f>
        <v>4</v>
      </c>
      <c r="K238" s="68"/>
      <c r="L238" s="68"/>
      <c r="M238" s="68"/>
      <c r="N238" s="5" t="str">
        <f>VLOOKUP(CONCATENATE($C238,$D238),Curriculos!$A$2:$J$303,10,FALSE)</f>
        <v>DCEC</v>
      </c>
      <c r="O238" s="69"/>
      <c r="P238" s="12" t="e">
        <f>VLOOKUP(O238,Lista_Professores!$A$2:$B$203,2,FALSE)</f>
        <v>#N/A</v>
      </c>
      <c r="Q238" s="70"/>
      <c r="R238" s="12" t="str">
        <f t="shared" si="2"/>
        <v xml:space="preserve">8º Semestre - </v>
      </c>
      <c r="S238" s="12"/>
      <c r="T238" s="12"/>
      <c r="U238" s="12"/>
      <c r="V238" s="12"/>
      <c r="W238" s="12"/>
      <c r="X238" s="12"/>
      <c r="Y238" s="12"/>
      <c r="Z238" s="12"/>
    </row>
    <row r="239" spans="1:26" ht="14.25" hidden="1" customHeight="1">
      <c r="A239" s="12" t="str">
        <f t="shared" si="0"/>
        <v xml:space="preserve">10º Semestre - </v>
      </c>
      <c r="B239" s="67" t="str">
        <f t="shared" si="1"/>
        <v>Curr2023NCEC019</v>
      </c>
      <c r="C239" s="12" t="s">
        <v>22</v>
      </c>
      <c r="D239" s="12" t="s">
        <v>80</v>
      </c>
      <c r="E239" s="12" t="str">
        <f>VLOOKUP(CONCATENATE($C239,$D239),Curriculos!$A$2:$J$303,4,FALSE)</f>
        <v>MERCADO DE CAPITAIS</v>
      </c>
      <c r="F239" s="5" t="str">
        <f>VLOOKUP(CONCATENATE($C239,$D239),Curriculos!$A$2:$J$303,5,FALSE)</f>
        <v>OP</v>
      </c>
      <c r="G239" s="5">
        <f>VLOOKUP(CONCATENATE($C239,$D239),Curriculos!$A$2:$J$303,6,FALSE)</f>
        <v>10</v>
      </c>
      <c r="H239" s="5" t="str">
        <f>VLOOKUP(CONCATENATE($C239,$D239),Curriculos!$A$2:$J$303,7,FALSE)</f>
        <v>T</v>
      </c>
      <c r="I239" s="5">
        <f>VLOOKUP(CONCATENATE($C239,$D239),Curriculos!$A$2:$J$303,8,FALSE)</f>
        <v>60</v>
      </c>
      <c r="J239" s="5">
        <f>VLOOKUP(CONCATENATE($C239,$D239),Curriculos!$A$2:$J$303,9,FALSE)</f>
        <v>4</v>
      </c>
      <c r="K239" s="68"/>
      <c r="L239" s="68"/>
      <c r="M239" s="68"/>
      <c r="N239" s="5" t="str">
        <f>VLOOKUP(CONCATENATE($C239,$D239),Curriculos!$A$2:$J$303,10,FALSE)</f>
        <v>DCEC</v>
      </c>
      <c r="O239" s="69"/>
      <c r="P239" s="12" t="e">
        <f>VLOOKUP(O239,Lista_Professores!$A$2:$B$203,2,FALSE)</f>
        <v>#N/A</v>
      </c>
      <c r="Q239" s="70"/>
      <c r="R239" s="12" t="str">
        <f t="shared" si="2"/>
        <v xml:space="preserve">10º Semestre - </v>
      </c>
      <c r="S239" s="12"/>
      <c r="T239" s="12"/>
      <c r="U239" s="12"/>
      <c r="V239" s="12"/>
      <c r="W239" s="12"/>
      <c r="X239" s="12"/>
      <c r="Y239" s="12"/>
      <c r="Z239" s="12"/>
    </row>
    <row r="240" spans="1:26" ht="14.25" hidden="1" customHeight="1">
      <c r="A240" s="12" t="str">
        <f t="shared" si="0"/>
        <v xml:space="preserve">8º Semestre - </v>
      </c>
      <c r="B240" s="67" t="str">
        <f t="shared" si="1"/>
        <v>Curr2018CEC072</v>
      </c>
      <c r="C240" s="5" t="s">
        <v>31</v>
      </c>
      <c r="D240" s="12" t="s">
        <v>140</v>
      </c>
      <c r="E240" s="12" t="str">
        <f>VLOOKUP(CONCATENATE($C240,$D240),Curriculos!$A$2:$J$303,4,FALSE)</f>
        <v>MERCADO E COMERCIALIZAÇÃO</v>
      </c>
      <c r="F240" s="5" t="str">
        <f>VLOOKUP(CONCATENATE($C240,$D240),Curriculos!$A$2:$J$303,5,FALSE)</f>
        <v>OP</v>
      </c>
      <c r="G240" s="5">
        <f>VLOOKUP(CONCATENATE($C240,$D240),Curriculos!$A$2:$J$303,6,FALSE)</f>
        <v>8</v>
      </c>
      <c r="H240" s="5" t="str">
        <f>VLOOKUP(CONCATENATE($C240,$D240),Curriculos!$A$2:$J$303,7,FALSE)</f>
        <v>T</v>
      </c>
      <c r="I240" s="5">
        <f>VLOOKUP(CONCATENATE($C240,$D240),Curriculos!$A$2:$J$303,8,FALSE)</f>
        <v>60</v>
      </c>
      <c r="J240" s="5">
        <f>VLOOKUP(CONCATENATE($C240,$D240),Curriculos!$A$2:$J$303,9,FALSE)</f>
        <v>4</v>
      </c>
      <c r="K240" s="68"/>
      <c r="L240" s="68"/>
      <c r="M240" s="68"/>
      <c r="N240" s="5" t="str">
        <f>VLOOKUP(CONCATENATE($C240,$D240),Curriculos!$A$2:$J$303,10,FALSE)</f>
        <v>DCEC</v>
      </c>
      <c r="O240" s="69"/>
      <c r="P240" s="12" t="e">
        <f>VLOOKUP(O240,Lista_Professores!$A$2:$B$203,2,FALSE)</f>
        <v>#N/A</v>
      </c>
      <c r="Q240" s="70"/>
      <c r="R240" s="12" t="str">
        <f t="shared" si="2"/>
        <v xml:space="preserve">8º Semestre - </v>
      </c>
      <c r="S240" s="12"/>
      <c r="T240" s="12"/>
      <c r="U240" s="12"/>
      <c r="V240" s="12"/>
      <c r="W240" s="12"/>
      <c r="X240" s="12"/>
      <c r="Y240" s="12"/>
      <c r="Z240" s="12"/>
    </row>
    <row r="241" spans="1:26" ht="14.25" hidden="1" customHeight="1">
      <c r="A241" s="12" t="str">
        <f t="shared" si="0"/>
        <v xml:space="preserve">8º Semestre - </v>
      </c>
      <c r="B241" s="67" t="str">
        <f t="shared" si="1"/>
        <v>Curr2023MCEC072</v>
      </c>
      <c r="C241" s="12" t="s">
        <v>25</v>
      </c>
      <c r="D241" s="12" t="s">
        <v>140</v>
      </c>
      <c r="E241" s="12" t="str">
        <f>VLOOKUP(CONCATENATE($C241,$D241),Curriculos!$A$2:$J$303,4,FALSE)</f>
        <v>MERCADO E COMERCIALIZAÇÃO</v>
      </c>
      <c r="F241" s="5" t="str">
        <f>VLOOKUP(CONCATENATE($C241,$D241),Curriculos!$A$2:$J$303,5,FALSE)</f>
        <v>OP</v>
      </c>
      <c r="G241" s="5">
        <f>VLOOKUP(CONCATENATE($C241,$D241),Curriculos!$A$2:$J$303,6,FALSE)</f>
        <v>8</v>
      </c>
      <c r="H241" s="5" t="str">
        <f>VLOOKUP(CONCATENATE($C241,$D241),Curriculos!$A$2:$J$303,7,FALSE)</f>
        <v>T</v>
      </c>
      <c r="I241" s="5">
        <f>VLOOKUP(CONCATENATE($C241,$D241),Curriculos!$A$2:$J$303,8,FALSE)</f>
        <v>60</v>
      </c>
      <c r="J241" s="5">
        <f>VLOOKUP(CONCATENATE($C241,$D241),Curriculos!$A$2:$J$303,9,FALSE)</f>
        <v>4</v>
      </c>
      <c r="K241" s="68"/>
      <c r="L241" s="68"/>
      <c r="M241" s="68"/>
      <c r="N241" s="5" t="str">
        <f>VLOOKUP(CONCATENATE($C241,$D241),Curriculos!$A$2:$J$303,10,FALSE)</f>
        <v>DCEC</v>
      </c>
      <c r="O241" s="69"/>
      <c r="P241" s="12" t="e">
        <f>VLOOKUP(O241,Lista_Professores!$A$2:$B$203,2,FALSE)</f>
        <v>#N/A</v>
      </c>
      <c r="Q241" s="70"/>
      <c r="R241" s="12" t="str">
        <f t="shared" si="2"/>
        <v xml:space="preserve">8º Semestre - </v>
      </c>
      <c r="S241" s="12"/>
      <c r="T241" s="12"/>
      <c r="U241" s="12"/>
      <c r="V241" s="12"/>
      <c r="W241" s="12"/>
      <c r="X241" s="12"/>
      <c r="Y241" s="12"/>
      <c r="Z241" s="12"/>
    </row>
    <row r="242" spans="1:26" ht="14.25" hidden="1" customHeight="1">
      <c r="A242" s="12" t="str">
        <f t="shared" si="0"/>
        <v xml:space="preserve">9º Semestre - </v>
      </c>
      <c r="B242" s="67" t="str">
        <f t="shared" si="1"/>
        <v>Curr2023NCEC072</v>
      </c>
      <c r="C242" s="5" t="s">
        <v>22</v>
      </c>
      <c r="D242" s="12" t="s">
        <v>140</v>
      </c>
      <c r="E242" s="12" t="str">
        <f>VLOOKUP(CONCATENATE($C242,$D242),Curriculos!$A$2:$J$303,4,FALSE)</f>
        <v>MERCADO E COMERCIALIZAÇÃO</v>
      </c>
      <c r="F242" s="5" t="str">
        <f>VLOOKUP(CONCATENATE($C242,$D242),Curriculos!$A$2:$J$303,5,FALSE)</f>
        <v>OP</v>
      </c>
      <c r="G242" s="5">
        <f>VLOOKUP(CONCATENATE($C242,$D242),Curriculos!$A$2:$J$303,6,FALSE)</f>
        <v>9</v>
      </c>
      <c r="H242" s="5" t="str">
        <f>VLOOKUP(CONCATENATE($C242,$D242),Curriculos!$A$2:$J$303,7,FALSE)</f>
        <v>T</v>
      </c>
      <c r="I242" s="5">
        <f>VLOOKUP(CONCATENATE($C242,$D242),Curriculos!$A$2:$J$303,8,FALSE)</f>
        <v>60</v>
      </c>
      <c r="J242" s="5">
        <f>VLOOKUP(CONCATENATE($C242,$D242),Curriculos!$A$2:$J$303,9,FALSE)</f>
        <v>4</v>
      </c>
      <c r="K242" s="68"/>
      <c r="L242" s="68"/>
      <c r="M242" s="68"/>
      <c r="N242" s="5" t="str">
        <f>VLOOKUP(CONCATENATE($C242,$D242),Curriculos!$A$2:$J$303,10,FALSE)</f>
        <v>DCEC</v>
      </c>
      <c r="O242" s="69"/>
      <c r="P242" s="12" t="e">
        <f>VLOOKUP(O242,Lista_Professores!$A$2:$B$203,2,FALSE)</f>
        <v>#N/A</v>
      </c>
      <c r="Q242" s="70"/>
      <c r="R242" s="12" t="str">
        <f t="shared" si="2"/>
        <v xml:space="preserve">9º Semestre - </v>
      </c>
      <c r="S242" s="12"/>
      <c r="T242" s="12"/>
      <c r="U242" s="12"/>
      <c r="V242" s="12"/>
      <c r="W242" s="12"/>
      <c r="X242" s="12"/>
      <c r="Y242" s="12"/>
      <c r="Z242" s="12"/>
    </row>
    <row r="243" spans="1:26" ht="14.25" hidden="1" customHeight="1">
      <c r="A243" s="12" t="str">
        <f t="shared" si="0"/>
        <v>DM1º Semestre - T02</v>
      </c>
      <c r="B243" s="67" t="str">
        <f t="shared" si="1"/>
        <v>Curr2023MFCH611T02</v>
      </c>
      <c r="C243" s="12" t="s">
        <v>25</v>
      </c>
      <c r="D243" s="12" t="s">
        <v>30</v>
      </c>
      <c r="E243" s="12" t="str">
        <f>VLOOKUP(CONCATENATE($C243,$D243),Curriculos!$A$2:$J$303,4,FALSE)</f>
        <v>METODOLOGIA DO TRABALHO CIENTÍFICO</v>
      </c>
      <c r="F243" s="5" t="str">
        <f>VLOOKUP(CONCATENATE($C243,$D243),Curriculos!$A$2:$J$303,5,FALSE)</f>
        <v>OB</v>
      </c>
      <c r="G243" s="5">
        <f>VLOOKUP(CONCATENATE($C243,$D243),Curriculos!$A$2:$J$303,6,FALSE)</f>
        <v>1</v>
      </c>
      <c r="H243" s="5" t="str">
        <f>VLOOKUP(CONCATENATE($C243,$D243),Curriculos!$A$2:$J$303,7,FALSE)</f>
        <v>T</v>
      </c>
      <c r="I243" s="5">
        <f>VLOOKUP(CONCATENATE($C243,$D243),Curriculos!$A$2:$J$303,8,FALSE)</f>
        <v>60</v>
      </c>
      <c r="J243" s="5">
        <f>VLOOKUP(CONCATENATE($C243,$D243),Curriculos!$A$2:$J$303,9,FALSE)</f>
        <v>4</v>
      </c>
      <c r="K243" s="68" t="s">
        <v>29</v>
      </c>
      <c r="L243" s="68"/>
      <c r="M243" s="68" t="s">
        <v>182</v>
      </c>
      <c r="N243" s="5" t="str">
        <f>VLOOKUP(CONCATENATE($C243,$D243),Curriculos!$A$2:$J$303,10,FALSE)</f>
        <v>DFCH</v>
      </c>
      <c r="O243" s="69"/>
      <c r="P243" s="12" t="e">
        <f>VLOOKUP(O243,Lista_Professores!$A$2:$B$203,2,FALSE)</f>
        <v>#N/A</v>
      </c>
      <c r="Q243" s="70">
        <v>1102</v>
      </c>
      <c r="R243" s="12" t="str">
        <f t="shared" si="2"/>
        <v>1º Semestre - T02</v>
      </c>
      <c r="S243" s="12">
        <f>I243/15</f>
        <v>4</v>
      </c>
      <c r="T243" s="12"/>
      <c r="U243" s="12"/>
      <c r="V243" s="12"/>
      <c r="W243" s="12"/>
      <c r="X243" s="12"/>
      <c r="Y243" s="12"/>
      <c r="Z243" s="12"/>
    </row>
    <row r="244" spans="1:26" ht="14.25" hidden="1" customHeight="1">
      <c r="A244" s="12" t="str">
        <f t="shared" si="0"/>
        <v>DM1º Semestre - T04</v>
      </c>
      <c r="B244" s="67" t="str">
        <f t="shared" si="1"/>
        <v>Curr2023MFCH611T04</v>
      </c>
      <c r="C244" s="12" t="s">
        <v>25</v>
      </c>
      <c r="D244" s="12" t="s">
        <v>30</v>
      </c>
      <c r="E244" s="12" t="str">
        <f>VLOOKUP(CONCATENATE($C244,$D244),Curriculos!$A$2:$J$303,4,FALSE)</f>
        <v>METODOLOGIA DO TRABALHO CIENTÍFICO</v>
      </c>
      <c r="F244" s="5" t="str">
        <f>VLOOKUP(CONCATENATE($C244,$D244),Curriculos!$A$2:$J$303,5,FALSE)</f>
        <v>OB</v>
      </c>
      <c r="G244" s="5">
        <f>VLOOKUP(CONCATENATE($C244,$D244),Curriculos!$A$2:$J$303,6,FALSE)</f>
        <v>1</v>
      </c>
      <c r="H244" s="5" t="str">
        <f>VLOOKUP(CONCATENATE($C244,$D244),Curriculos!$A$2:$J$303,7,FALSE)</f>
        <v>T</v>
      </c>
      <c r="I244" s="5">
        <f>VLOOKUP(CONCATENATE($C244,$D244),Curriculos!$A$2:$J$303,8,FALSE)</f>
        <v>60</v>
      </c>
      <c r="J244" s="5">
        <f>VLOOKUP(CONCATENATE($C244,$D244),Curriculos!$A$2:$J$303,9,FALSE)</f>
        <v>4</v>
      </c>
      <c r="K244" s="68" t="s">
        <v>27</v>
      </c>
      <c r="L244" s="68"/>
      <c r="M244" s="68" t="s">
        <v>182</v>
      </c>
      <c r="N244" s="5" t="str">
        <f>VLOOKUP(CONCATENATE($C244,$D244),Curriculos!$A$2:$J$303,10,FALSE)</f>
        <v>DFCH</v>
      </c>
      <c r="O244" s="69"/>
      <c r="P244" s="12" t="e">
        <f>VLOOKUP(O244,Lista_Professores!$A$2:$B$203,2,FALSE)</f>
        <v>#N/A</v>
      </c>
      <c r="Q244" s="70"/>
      <c r="R244" s="12" t="str">
        <f t="shared" si="2"/>
        <v>1º Semestre - T04</v>
      </c>
      <c r="S244" s="12"/>
      <c r="T244" s="12"/>
      <c r="U244" s="12"/>
      <c r="V244" s="12"/>
      <c r="W244" s="12"/>
      <c r="X244" s="12"/>
      <c r="Y244" s="12"/>
      <c r="Z244" s="12"/>
    </row>
    <row r="245" spans="1:26" ht="14.25" hidden="1" customHeight="1">
      <c r="A245" s="12" t="str">
        <f t="shared" si="0"/>
        <v xml:space="preserve">1º Semestre - </v>
      </c>
      <c r="B245" s="67" t="str">
        <f t="shared" si="1"/>
        <v>Curr2018FCH611</v>
      </c>
      <c r="C245" s="12" t="s">
        <v>31</v>
      </c>
      <c r="D245" s="12" t="s">
        <v>30</v>
      </c>
      <c r="E245" s="12" t="str">
        <f>VLOOKUP(CONCATENATE($C245,$D245),Curriculos!$A$2:$J$303,4,FALSE)</f>
        <v>METODOLOGIA DO TRABALHO CIENTÍFICO</v>
      </c>
      <c r="F245" s="5" t="str">
        <f>VLOOKUP(CONCATENATE($C245,$D245),Curriculos!$A$2:$J$303,5,FALSE)</f>
        <v>OB</v>
      </c>
      <c r="G245" s="5">
        <f>VLOOKUP(CONCATENATE($C245,$D245),Curriculos!$A$2:$J$303,6,FALSE)</f>
        <v>1</v>
      </c>
      <c r="H245" s="5" t="str">
        <f>VLOOKUP(CONCATENATE($C245,$D245),Curriculos!$A$2:$J$303,7,FALSE)</f>
        <v>T</v>
      </c>
      <c r="I245" s="5">
        <f>VLOOKUP(CONCATENATE($C245,$D245),Curriculos!$A$2:$J$303,8,FALSE)</f>
        <v>60</v>
      </c>
      <c r="J245" s="5">
        <f>VLOOKUP(CONCATENATE($C245,$D245),Curriculos!$A$2:$J$303,9,FALSE)</f>
        <v>4</v>
      </c>
      <c r="K245" s="68"/>
      <c r="L245" s="68"/>
      <c r="M245" s="68"/>
      <c r="N245" s="5" t="str">
        <f>VLOOKUP(CONCATENATE($C245,$D245),Curriculos!$A$2:$J$303,10,FALSE)</f>
        <v>DFCH</v>
      </c>
      <c r="O245" s="69"/>
      <c r="P245" s="12" t="e">
        <f>VLOOKUP(O245,Lista_Professores!$A$2:$B$203,2,FALSE)</f>
        <v>#N/A</v>
      </c>
      <c r="Q245" s="70"/>
      <c r="R245" s="12" t="str">
        <f t="shared" si="2"/>
        <v xml:space="preserve">1º Semestre - </v>
      </c>
      <c r="S245" s="12"/>
      <c r="T245" s="12"/>
      <c r="U245" s="12"/>
      <c r="V245" s="12"/>
      <c r="W245" s="12"/>
      <c r="X245" s="12"/>
      <c r="Y245" s="12"/>
      <c r="Z245" s="12"/>
    </row>
    <row r="246" spans="1:26" ht="14.25" hidden="1" customHeight="1">
      <c r="A246" s="12" t="str">
        <f t="shared" si="0"/>
        <v xml:space="preserve">1º Semestre - </v>
      </c>
      <c r="B246" s="67" t="str">
        <f t="shared" si="1"/>
        <v>Curr2023NFCH611</v>
      </c>
      <c r="C246" s="12" t="s">
        <v>22</v>
      </c>
      <c r="D246" s="12" t="s">
        <v>30</v>
      </c>
      <c r="E246" s="12" t="str">
        <f>VLOOKUP(CONCATENATE($C246,$D246),Curriculos!$A$2:$J$303,4,FALSE)</f>
        <v>METODOLOGIA DO TRABALHO CIENTÍFICO</v>
      </c>
      <c r="F246" s="5" t="str">
        <f>VLOOKUP(CONCATENATE($C246,$D246),Curriculos!$A$2:$J$303,5,FALSE)</f>
        <v>OB</v>
      </c>
      <c r="G246" s="5">
        <f>VLOOKUP(CONCATENATE($C246,$D246),Curriculos!$A$2:$J$303,6,FALSE)</f>
        <v>1</v>
      </c>
      <c r="H246" s="5" t="str">
        <f>VLOOKUP(CONCATENATE($C246,$D246),Curriculos!$A$2:$J$303,7,FALSE)</f>
        <v>T</v>
      </c>
      <c r="I246" s="5">
        <f>VLOOKUP(CONCATENATE($C246,$D246),Curriculos!$A$2:$J$303,8,FALSE)</f>
        <v>60</v>
      </c>
      <c r="J246" s="5">
        <f>VLOOKUP(CONCATENATE($C246,$D246),Curriculos!$A$2:$J$303,9,FALSE)</f>
        <v>4</v>
      </c>
      <c r="K246" s="68"/>
      <c r="L246" s="5"/>
      <c r="M246" s="68"/>
      <c r="N246" s="5" t="str">
        <f>VLOOKUP(CONCATENATE($C246,$D246),Curriculos!$A$2:$J$303,10,FALSE)</f>
        <v>DFCH</v>
      </c>
      <c r="O246" s="69"/>
      <c r="P246" s="12" t="e">
        <f>VLOOKUP(O246,Lista_Professores!$A$2:$B$203,2,FALSE)</f>
        <v>#N/A</v>
      </c>
      <c r="Q246" s="70"/>
      <c r="R246" s="12" t="str">
        <f t="shared" si="2"/>
        <v xml:space="preserve">1º Semestre - </v>
      </c>
      <c r="S246" s="12"/>
      <c r="T246" s="12"/>
      <c r="U246" s="12"/>
      <c r="V246" s="12"/>
      <c r="W246" s="12"/>
      <c r="X246" s="12"/>
      <c r="Y246" s="12"/>
      <c r="Z246" s="12"/>
    </row>
    <row r="247" spans="1:26" ht="14.25" hidden="1" customHeight="1">
      <c r="A247" s="12" t="str">
        <f t="shared" si="0"/>
        <v xml:space="preserve">1º Semestre - </v>
      </c>
      <c r="B247" s="67" t="str">
        <f t="shared" si="1"/>
        <v>Curr2023NFCH611</v>
      </c>
      <c r="C247" s="12" t="s">
        <v>22</v>
      </c>
      <c r="D247" s="12" t="s">
        <v>30</v>
      </c>
      <c r="E247" s="12" t="str">
        <f>VLOOKUP(CONCATENATE($C247,$D247),Curriculos!$A$2:$J$303,4,FALSE)</f>
        <v>METODOLOGIA DO TRABALHO CIENTÍFICO</v>
      </c>
      <c r="F247" s="5" t="str">
        <f>VLOOKUP(CONCATENATE($C247,$D247),Curriculos!$A$2:$J$303,5,FALSE)</f>
        <v>OB</v>
      </c>
      <c r="G247" s="5">
        <f>VLOOKUP(CONCATENATE($C247,$D247),Curriculos!$A$2:$J$303,6,FALSE)</f>
        <v>1</v>
      </c>
      <c r="H247" s="5" t="str">
        <f>VLOOKUP(CONCATENATE($C247,$D247),Curriculos!$A$2:$J$303,7,FALSE)</f>
        <v>T</v>
      </c>
      <c r="I247" s="5">
        <f>VLOOKUP(CONCATENATE($C247,$D247),Curriculos!$A$2:$J$303,8,FALSE)</f>
        <v>60</v>
      </c>
      <c r="J247" s="5">
        <f>VLOOKUP(CONCATENATE($C247,$D247),Curriculos!$A$2:$J$303,9,FALSE)</f>
        <v>4</v>
      </c>
      <c r="K247" s="68"/>
      <c r="L247" s="5"/>
      <c r="M247" s="68"/>
      <c r="N247" s="5" t="str">
        <f>VLOOKUP(CONCATENATE($C247,$D247),Curriculos!$A$2:$J$303,10,FALSE)</f>
        <v>DFCH</v>
      </c>
      <c r="O247" s="69"/>
      <c r="P247" s="12" t="e">
        <f>VLOOKUP(O247,Lista_Professores!$A$2:$B$203,2,FALSE)</f>
        <v>#N/A</v>
      </c>
      <c r="Q247" s="70">
        <v>1106</v>
      </c>
      <c r="R247" s="12" t="str">
        <f t="shared" si="2"/>
        <v xml:space="preserve">1º Semestre - </v>
      </c>
      <c r="S247" s="12">
        <f t="shared" ref="S247:S249" si="15">I247/15</f>
        <v>4</v>
      </c>
      <c r="T247" s="12"/>
      <c r="U247" s="12"/>
      <c r="V247" s="12"/>
      <c r="W247" s="12"/>
      <c r="X247" s="12"/>
      <c r="Y247" s="12"/>
      <c r="Z247" s="12"/>
    </row>
    <row r="248" spans="1:26" ht="14.25" hidden="1" customHeight="1">
      <c r="A248" s="12" t="str">
        <f t="shared" si="0"/>
        <v xml:space="preserve">8º Semestre - </v>
      </c>
      <c r="B248" s="67" t="str">
        <f t="shared" si="1"/>
        <v>Curr2023MCEC097</v>
      </c>
      <c r="C248" s="12" t="s">
        <v>25</v>
      </c>
      <c r="D248" s="12" t="s">
        <v>141</v>
      </c>
      <c r="E248" s="12" t="str">
        <f>VLOOKUP(CONCATENATE($C248,$D248),Curriculos!$A$2:$J$303,4,FALSE)</f>
        <v>PESQUISA APLICADA À ECONOMIA I</v>
      </c>
      <c r="F248" s="5" t="str">
        <f>VLOOKUP(CONCATENATE($C248,$D248),Curriculos!$A$2:$J$303,5,FALSE)</f>
        <v>OB</v>
      </c>
      <c r="G248" s="5">
        <f>VLOOKUP(CONCATENATE($C248,$D248),Curriculos!$A$2:$J$303,6,FALSE)</f>
        <v>8</v>
      </c>
      <c r="H248" s="5" t="str">
        <f>VLOOKUP(CONCATENATE($C248,$D248),Curriculos!$A$2:$J$303,7,FALSE)</f>
        <v>TP</v>
      </c>
      <c r="I248" s="5">
        <f>VLOOKUP(CONCATENATE($C248,$D248),Curriculos!$A$2:$J$303,8,FALSE)</f>
        <v>90</v>
      </c>
      <c r="J248" s="5">
        <f>VLOOKUP(CONCATENATE($C248,$D248),Curriculos!$A$2:$J$303,9,FALSE)</f>
        <v>3</v>
      </c>
      <c r="K248" s="68"/>
      <c r="L248" s="68"/>
      <c r="M248" s="68"/>
      <c r="N248" s="5" t="str">
        <f>VLOOKUP(CONCATENATE($C248,$D248),Curriculos!$A$2:$J$303,10,FALSE)</f>
        <v>DCEC</v>
      </c>
      <c r="O248" s="69"/>
      <c r="P248" s="12" t="e">
        <f>VLOOKUP(O248,Lista_Professores!$A$2:$B$203,2,FALSE)</f>
        <v>#N/A</v>
      </c>
      <c r="Q248" s="70">
        <v>1106</v>
      </c>
      <c r="R248" s="12" t="str">
        <f t="shared" si="2"/>
        <v xml:space="preserve">8º Semestre - </v>
      </c>
      <c r="S248" s="12">
        <f t="shared" si="15"/>
        <v>6</v>
      </c>
      <c r="T248" s="12"/>
      <c r="U248" s="12"/>
      <c r="V248" s="12"/>
      <c r="W248" s="12"/>
      <c r="X248" s="12"/>
      <c r="Y248" s="12"/>
      <c r="Z248" s="12"/>
    </row>
    <row r="249" spans="1:26" ht="14.25" hidden="1" customHeight="1">
      <c r="A249" s="12" t="str">
        <f t="shared" si="0"/>
        <v xml:space="preserve">8º Semestre - </v>
      </c>
      <c r="B249" s="67" t="str">
        <f t="shared" si="1"/>
        <v>Curr2023MCEC097</v>
      </c>
      <c r="C249" s="12" t="s">
        <v>25</v>
      </c>
      <c r="D249" s="12" t="s">
        <v>141</v>
      </c>
      <c r="E249" s="12" t="str">
        <f>VLOOKUP(CONCATENATE($C249,$D249),Curriculos!$A$2:$J$303,4,FALSE)</f>
        <v>PESQUISA APLICADA À ECONOMIA I</v>
      </c>
      <c r="F249" s="5" t="str">
        <f>VLOOKUP(CONCATENATE($C249,$D249),Curriculos!$A$2:$J$303,5,FALSE)</f>
        <v>OB</v>
      </c>
      <c r="G249" s="5">
        <f>VLOOKUP(CONCATENATE($C249,$D249),Curriculos!$A$2:$J$303,6,FALSE)</f>
        <v>8</v>
      </c>
      <c r="H249" s="5" t="str">
        <f>VLOOKUP(CONCATENATE($C249,$D249),Curriculos!$A$2:$J$303,7,FALSE)</f>
        <v>TP</v>
      </c>
      <c r="I249" s="5">
        <f>VLOOKUP(CONCATENATE($C249,$D249),Curriculos!$A$2:$J$303,8,FALSE)</f>
        <v>90</v>
      </c>
      <c r="J249" s="5">
        <f>VLOOKUP(CONCATENATE($C249,$D249),Curriculos!$A$2:$J$303,9,FALSE)</f>
        <v>3</v>
      </c>
      <c r="K249" s="68"/>
      <c r="L249" s="68"/>
      <c r="M249" s="68"/>
      <c r="N249" s="5" t="str">
        <f>VLOOKUP(CONCATENATE($C249,$D249),Curriculos!$A$2:$J$303,10,FALSE)</f>
        <v>DCEC</v>
      </c>
      <c r="O249" s="69"/>
      <c r="P249" s="12" t="e">
        <f>VLOOKUP(O249,Lista_Professores!$A$2:$B$203,2,FALSE)</f>
        <v>#N/A</v>
      </c>
      <c r="Q249" s="70">
        <v>1112</v>
      </c>
      <c r="R249" s="12" t="str">
        <f t="shared" si="2"/>
        <v xml:space="preserve">8º Semestre - </v>
      </c>
      <c r="S249" s="12">
        <f t="shared" si="15"/>
        <v>6</v>
      </c>
      <c r="T249" s="12"/>
      <c r="U249" s="12"/>
      <c r="V249" s="12"/>
      <c r="W249" s="12"/>
      <c r="X249" s="12"/>
      <c r="Y249" s="12"/>
      <c r="Z249" s="12"/>
    </row>
    <row r="250" spans="1:26" ht="14.25" hidden="1" customHeight="1">
      <c r="A250" s="12" t="str">
        <f t="shared" si="0"/>
        <v xml:space="preserve">8º Semestre - </v>
      </c>
      <c r="B250" s="67" t="str">
        <f t="shared" si="1"/>
        <v>Curr2023NCEC097</v>
      </c>
      <c r="C250" s="12" t="s">
        <v>22</v>
      </c>
      <c r="D250" s="12" t="s">
        <v>141</v>
      </c>
      <c r="E250" s="12" t="str">
        <f>VLOOKUP(CONCATENATE($C250,$D250),Curriculos!$A$2:$J$303,4,FALSE)</f>
        <v>PESQUISA APLICADA À ECONOMIA I</v>
      </c>
      <c r="F250" s="5" t="str">
        <f>VLOOKUP(CONCATENATE($C250,$D250),Curriculos!$A$2:$J$303,5,FALSE)</f>
        <v>OB</v>
      </c>
      <c r="G250" s="5">
        <f>VLOOKUP(CONCATENATE($C250,$D250),Curriculos!$A$2:$J$303,6,FALSE)</f>
        <v>8</v>
      </c>
      <c r="H250" s="5" t="str">
        <f>VLOOKUP(CONCATENATE($C250,$D250),Curriculos!$A$2:$J$303,7,FALSE)</f>
        <v>P</v>
      </c>
      <c r="I250" s="5">
        <f>VLOOKUP(CONCATENATE($C250,$D250),Curriculos!$A$2:$J$303,8,FALSE)</f>
        <v>90</v>
      </c>
      <c r="J250" s="5">
        <f>VLOOKUP(CONCATENATE($C250,$D250),Curriculos!$A$2:$J$303,9,FALSE)</f>
        <v>3</v>
      </c>
      <c r="K250" s="68"/>
      <c r="L250" s="68"/>
      <c r="M250" s="68"/>
      <c r="N250" s="5" t="str">
        <f>VLOOKUP(CONCATENATE($C250,$D250),Curriculos!$A$2:$J$303,10,FALSE)</f>
        <v>DCEC</v>
      </c>
      <c r="O250" s="69"/>
      <c r="P250" s="12" t="e">
        <f>VLOOKUP(O250,Lista_Professores!$A$2:$B$203,2,FALSE)</f>
        <v>#N/A</v>
      </c>
      <c r="Q250" s="70"/>
      <c r="R250" s="12" t="str">
        <f t="shared" si="2"/>
        <v xml:space="preserve">8º Semestre - </v>
      </c>
      <c r="S250" s="12"/>
      <c r="T250" s="12"/>
      <c r="U250" s="12"/>
      <c r="V250" s="12"/>
      <c r="W250" s="12"/>
      <c r="X250" s="12"/>
      <c r="Y250" s="12"/>
      <c r="Z250" s="12"/>
    </row>
    <row r="251" spans="1:26" ht="14.25" hidden="1" customHeight="1">
      <c r="A251" s="12" t="str">
        <f t="shared" si="0"/>
        <v xml:space="preserve">8º Semestre - </v>
      </c>
      <c r="B251" s="67" t="str">
        <f t="shared" si="1"/>
        <v>Curr2023NCEC097</v>
      </c>
      <c r="C251" s="12" t="s">
        <v>22</v>
      </c>
      <c r="D251" s="12" t="s">
        <v>141</v>
      </c>
      <c r="E251" s="12" t="str">
        <f>VLOOKUP(CONCATENATE($C251,$D251),Curriculos!$A$2:$J$303,4,FALSE)</f>
        <v>PESQUISA APLICADA À ECONOMIA I</v>
      </c>
      <c r="F251" s="5" t="str">
        <f>VLOOKUP(CONCATENATE($C251,$D251),Curriculos!$A$2:$J$303,5,FALSE)</f>
        <v>OB</v>
      </c>
      <c r="G251" s="5">
        <f>VLOOKUP(CONCATENATE($C251,$D251),Curriculos!$A$2:$J$303,6,FALSE)</f>
        <v>8</v>
      </c>
      <c r="H251" s="5" t="str">
        <f>VLOOKUP(CONCATENATE($C251,$D251),Curriculos!$A$2:$J$303,7,FALSE)</f>
        <v>P</v>
      </c>
      <c r="I251" s="5">
        <f>VLOOKUP(CONCATENATE($C251,$D251),Curriculos!$A$2:$J$303,8,FALSE)</f>
        <v>90</v>
      </c>
      <c r="J251" s="5">
        <f>VLOOKUP(CONCATENATE($C251,$D251),Curriculos!$A$2:$J$303,9,FALSE)</f>
        <v>3</v>
      </c>
      <c r="K251" s="68"/>
      <c r="L251" s="68"/>
      <c r="M251" s="68"/>
      <c r="N251" s="5" t="str">
        <f>VLOOKUP(CONCATENATE($C251,$D251),Curriculos!$A$2:$J$303,10,FALSE)</f>
        <v>DCEC</v>
      </c>
      <c r="O251" s="69"/>
      <c r="P251" s="12" t="e">
        <f>VLOOKUP(O251,Lista_Professores!$A$2:$B$203,2,FALSE)</f>
        <v>#N/A</v>
      </c>
      <c r="Q251" s="70"/>
      <c r="R251" s="12" t="str">
        <f t="shared" si="2"/>
        <v xml:space="preserve">8º Semestre - </v>
      </c>
      <c r="S251" s="12"/>
      <c r="T251" s="12"/>
      <c r="U251" s="12"/>
      <c r="V251" s="12"/>
      <c r="W251" s="12"/>
      <c r="X251" s="12"/>
      <c r="Y251" s="12"/>
      <c r="Z251" s="12"/>
    </row>
    <row r="252" spans="1:26" ht="14.25" customHeight="1">
      <c r="A252" s="12" t="str">
        <f t="shared" si="0"/>
        <v>AN8º Semestre - T01</v>
      </c>
      <c r="B252" s="67" t="str">
        <f t="shared" si="1"/>
        <v>Curr2018CEC053T01</v>
      </c>
      <c r="C252" s="12" t="s">
        <v>31</v>
      </c>
      <c r="D252" s="12" t="s">
        <v>50</v>
      </c>
      <c r="E252" s="12" t="str">
        <f>VLOOKUP(CONCATENATE($C252,$D252),Curriculos!$A$2:$J$303,4,FALSE)</f>
        <v>PESQUISA APLICADA À ECONOMIA I</v>
      </c>
      <c r="F252" s="5" t="str">
        <f>VLOOKUP(CONCATENATE($C252,$D252),Curriculos!$A$2:$J$303,5,FALSE)</f>
        <v>OB</v>
      </c>
      <c r="G252" s="5">
        <f>VLOOKUP(CONCATENATE($C252,$D252),Curriculos!$A$2:$J$303,6,FALSE)</f>
        <v>8</v>
      </c>
      <c r="H252" s="5" t="str">
        <f>VLOOKUP(CONCATENATE($C252,$D252),Curriculos!$A$2:$J$303,7,FALSE)</f>
        <v>T</v>
      </c>
      <c r="I252" s="5">
        <f>VLOOKUP(CONCATENATE($C252,$D252),Curriculos!$A$2:$J$303,8,FALSE)</f>
        <v>120</v>
      </c>
      <c r="J252" s="5">
        <f>VLOOKUP(CONCATENATE($C252,$D252),Curriculos!$A$2:$J$303,9,FALSE)</f>
        <v>5</v>
      </c>
      <c r="K252" s="68" t="s">
        <v>24</v>
      </c>
      <c r="L252" s="68"/>
      <c r="M252" s="68" t="s">
        <v>191</v>
      </c>
      <c r="N252" s="5" t="str">
        <f>VLOOKUP(CONCATENATE($C252,$D252),Curriculos!$A$2:$J$303,10,FALSE)</f>
        <v>DCEC</v>
      </c>
      <c r="O252" s="69" t="s">
        <v>360</v>
      </c>
      <c r="P252" s="12" t="str">
        <f>VLOOKUP(O252,Lista_Professores!$A$2:$B$203,2,FALSE)</f>
        <v>Angye Cássia Noia</v>
      </c>
      <c r="Q252" s="70"/>
      <c r="R252" s="12" t="str">
        <f t="shared" si="2"/>
        <v>8º Semestre - T01</v>
      </c>
      <c r="S252" s="12"/>
      <c r="T252" s="12"/>
      <c r="U252" s="12"/>
      <c r="V252" s="12"/>
      <c r="W252" s="12"/>
      <c r="X252" s="12"/>
      <c r="Y252" s="12"/>
      <c r="Z252" s="12"/>
    </row>
    <row r="253" spans="1:26" ht="14.25" customHeight="1">
      <c r="A253" s="12" t="str">
        <f t="shared" si="0"/>
        <v>AN8º Semestre - T03</v>
      </c>
      <c r="B253" s="67" t="str">
        <f t="shared" si="1"/>
        <v>Curr2018CEC053T03</v>
      </c>
      <c r="C253" s="12" t="s">
        <v>31</v>
      </c>
      <c r="D253" s="12" t="s">
        <v>50</v>
      </c>
      <c r="E253" s="12" t="str">
        <f>VLOOKUP(CONCATENATE($C253,$D253),Curriculos!$A$2:$J$303,4,FALSE)</f>
        <v>PESQUISA APLICADA À ECONOMIA I</v>
      </c>
      <c r="F253" s="5" t="str">
        <f>VLOOKUP(CONCATENATE($C253,$D253),Curriculos!$A$2:$J$303,5,FALSE)</f>
        <v>OB</v>
      </c>
      <c r="G253" s="5">
        <f>VLOOKUP(CONCATENATE($C253,$D253),Curriculos!$A$2:$J$303,6,FALSE)</f>
        <v>8</v>
      </c>
      <c r="H253" s="5" t="str">
        <f>VLOOKUP(CONCATENATE($C253,$D253),Curriculos!$A$2:$J$303,7,FALSE)</f>
        <v>T</v>
      </c>
      <c r="I253" s="5">
        <f>VLOOKUP(CONCATENATE($C253,$D253),Curriculos!$A$2:$J$303,8,FALSE)</f>
        <v>120</v>
      </c>
      <c r="J253" s="5">
        <f>VLOOKUP(CONCATENATE($C253,$D253),Curriculos!$A$2:$J$303,9,FALSE)</f>
        <v>5</v>
      </c>
      <c r="K253" s="68" t="s">
        <v>40</v>
      </c>
      <c r="L253" s="68"/>
      <c r="M253" s="68" t="s">
        <v>191</v>
      </c>
      <c r="N253" s="5" t="str">
        <f>VLOOKUP(CONCATENATE($C253,$D253),Curriculos!$A$2:$J$303,10,FALSE)</f>
        <v>DCEC</v>
      </c>
      <c r="O253" s="69" t="s">
        <v>357</v>
      </c>
      <c r="P253" s="12" t="str">
        <f>VLOOKUP(O253,Lista_Professores!$A$2:$B$203,2,FALSE)</f>
        <v>Helga Dulce Passos</v>
      </c>
      <c r="Q253" s="70"/>
      <c r="R253" s="12" t="str">
        <f t="shared" si="2"/>
        <v>8º Semestre - T03</v>
      </c>
      <c r="S253" s="12"/>
      <c r="T253" s="12"/>
      <c r="U253" s="12"/>
      <c r="V253" s="12"/>
      <c r="W253" s="12"/>
      <c r="X253" s="12"/>
      <c r="Y253" s="12"/>
      <c r="Z253" s="12"/>
    </row>
    <row r="254" spans="1:26" ht="14.25" hidden="1" customHeight="1">
      <c r="A254" s="12" t="str">
        <f t="shared" si="0"/>
        <v xml:space="preserve">9º Semestre - </v>
      </c>
      <c r="B254" s="67" t="str">
        <f t="shared" si="1"/>
        <v>Curr2018CEC056</v>
      </c>
      <c r="C254" s="5" t="s">
        <v>31</v>
      </c>
      <c r="D254" s="12" t="s">
        <v>51</v>
      </c>
      <c r="E254" s="12" t="str">
        <f>VLOOKUP(CONCATENATE($C254,$D254),Curriculos!$A$2:$J$303,4,FALSE)</f>
        <v>PESQUISA APLICADA À ECONOMIA II</v>
      </c>
      <c r="F254" s="5" t="str">
        <f>VLOOKUP(CONCATENATE($C254,$D254),Curriculos!$A$2:$J$303,5,FALSE)</f>
        <v>OB</v>
      </c>
      <c r="G254" s="5">
        <f>VLOOKUP(CONCATENATE($C254,$D254),Curriculos!$A$2:$J$303,6,FALSE)</f>
        <v>9</v>
      </c>
      <c r="H254" s="5" t="str">
        <f>VLOOKUP(CONCATENATE($C254,$D254),Curriculos!$A$2:$J$303,7,FALSE)</f>
        <v>T</v>
      </c>
      <c r="I254" s="5">
        <f>VLOOKUP(CONCATENATE($C254,$D254),Curriculos!$A$2:$J$303,8,FALSE)</f>
        <v>120</v>
      </c>
      <c r="J254" s="5">
        <f>VLOOKUP(CONCATENATE($C254,$D254),Curriculos!$A$2:$J$303,9,FALSE)</f>
        <v>5</v>
      </c>
      <c r="K254" s="68"/>
      <c r="L254" s="68"/>
      <c r="M254" s="68"/>
      <c r="N254" s="5" t="str">
        <f>VLOOKUP(CONCATENATE($C254,$D254),Curriculos!$A$2:$J$303,10,FALSE)</f>
        <v>DCEC</v>
      </c>
      <c r="O254" s="69"/>
      <c r="P254" s="12" t="e">
        <f>VLOOKUP(O254,Lista_Professores!$A$2:$B$203,2,FALSE)</f>
        <v>#N/A</v>
      </c>
      <c r="Q254" s="70">
        <v>1110</v>
      </c>
      <c r="R254" s="12" t="str">
        <f t="shared" si="2"/>
        <v xml:space="preserve">9º Semestre - </v>
      </c>
      <c r="S254" s="12">
        <f>I254/15</f>
        <v>8</v>
      </c>
      <c r="T254" s="12"/>
      <c r="U254" s="12"/>
      <c r="V254" s="12"/>
      <c r="W254" s="12"/>
      <c r="X254" s="12"/>
      <c r="Y254" s="12"/>
      <c r="Z254" s="12"/>
    </row>
    <row r="255" spans="1:26" ht="14.25" hidden="1" customHeight="1">
      <c r="A255" s="12" t="str">
        <f t="shared" si="0"/>
        <v xml:space="preserve">9º Semestre - </v>
      </c>
      <c r="B255" s="67" t="str">
        <f t="shared" si="1"/>
        <v>Curr2023MCEC098</v>
      </c>
      <c r="C255" s="5" t="s">
        <v>25</v>
      </c>
      <c r="D255" s="12" t="s">
        <v>142</v>
      </c>
      <c r="E255" s="12" t="str">
        <f>VLOOKUP(CONCATENATE($C255,$D255),Curriculos!$A$2:$J$303,4,FALSE)</f>
        <v>PESQUISA APLICADA À ECONOMIA II</v>
      </c>
      <c r="F255" s="5" t="str">
        <f>VLOOKUP(CONCATENATE($C255,$D255),Curriculos!$A$2:$J$303,5,FALSE)</f>
        <v>OB</v>
      </c>
      <c r="G255" s="5">
        <f>VLOOKUP(CONCATENATE($C255,$D255),Curriculos!$A$2:$J$303,6,FALSE)</f>
        <v>9</v>
      </c>
      <c r="H255" s="5" t="str">
        <f>VLOOKUP(CONCATENATE($C255,$D255),Curriculos!$A$2:$J$303,7,FALSE)</f>
        <v>TP</v>
      </c>
      <c r="I255" s="5">
        <f>VLOOKUP(CONCATENATE($C255,$D255),Curriculos!$A$2:$J$303,8,FALSE)</f>
        <v>90</v>
      </c>
      <c r="J255" s="5">
        <f>VLOOKUP(CONCATENATE($C255,$D255),Curriculos!$A$2:$J$303,9,FALSE)</f>
        <v>3</v>
      </c>
      <c r="K255" s="68"/>
      <c r="L255" s="68"/>
      <c r="M255" s="68"/>
      <c r="N255" s="5" t="str">
        <f>VLOOKUP(CONCATENATE($C255,$D255),Curriculos!$A$2:$J$303,10,FALSE)</f>
        <v>DCEC</v>
      </c>
      <c r="O255" s="69"/>
      <c r="P255" s="12" t="e">
        <f>VLOOKUP(O255,Lista_Professores!$A$2:$B$203,2,FALSE)</f>
        <v>#N/A</v>
      </c>
      <c r="Q255" s="70"/>
      <c r="R255" s="12" t="str">
        <f t="shared" si="2"/>
        <v xml:space="preserve">9º Semestre - </v>
      </c>
      <c r="S255" s="12"/>
      <c r="T255" s="12"/>
      <c r="U255" s="12"/>
      <c r="V255" s="12"/>
      <c r="W255" s="12"/>
      <c r="X255" s="12"/>
      <c r="Y255" s="12"/>
      <c r="Z255" s="12"/>
    </row>
    <row r="256" spans="1:26" ht="14.25" hidden="1" customHeight="1">
      <c r="A256" s="12" t="str">
        <f t="shared" si="0"/>
        <v xml:space="preserve">9º Semestre - </v>
      </c>
      <c r="B256" s="67" t="str">
        <f t="shared" si="1"/>
        <v>Curr2023MCEC098</v>
      </c>
      <c r="C256" s="5" t="s">
        <v>25</v>
      </c>
      <c r="D256" s="12" t="s">
        <v>142</v>
      </c>
      <c r="E256" s="12" t="str">
        <f>VLOOKUP(CONCATENATE($C256,$D256),Curriculos!$A$2:$J$303,4,FALSE)</f>
        <v>PESQUISA APLICADA À ECONOMIA II</v>
      </c>
      <c r="F256" s="5" t="str">
        <f>VLOOKUP(CONCATENATE($C256,$D256),Curriculos!$A$2:$J$303,5,FALSE)</f>
        <v>OB</v>
      </c>
      <c r="G256" s="5">
        <f>VLOOKUP(CONCATENATE($C256,$D256),Curriculos!$A$2:$J$303,6,FALSE)</f>
        <v>9</v>
      </c>
      <c r="H256" s="5" t="str">
        <f>VLOOKUP(CONCATENATE($C256,$D256),Curriculos!$A$2:$J$303,7,FALSE)</f>
        <v>TP</v>
      </c>
      <c r="I256" s="5">
        <f>VLOOKUP(CONCATENATE($C256,$D256),Curriculos!$A$2:$J$303,8,FALSE)</f>
        <v>90</v>
      </c>
      <c r="J256" s="5">
        <f>VLOOKUP(CONCATENATE($C256,$D256),Curriculos!$A$2:$J$303,9,FALSE)</f>
        <v>3</v>
      </c>
      <c r="K256" s="68"/>
      <c r="L256" s="68"/>
      <c r="M256" s="68"/>
      <c r="N256" s="5" t="str">
        <f>VLOOKUP(CONCATENATE($C256,$D256),Curriculos!$A$2:$J$303,10,FALSE)</f>
        <v>DCEC</v>
      </c>
      <c r="O256" s="69"/>
      <c r="P256" s="12" t="e">
        <f>VLOOKUP(O256,Lista_Professores!$A$2:$B$203,2,FALSE)</f>
        <v>#N/A</v>
      </c>
      <c r="Q256" s="70"/>
      <c r="R256" s="12" t="str">
        <f t="shared" si="2"/>
        <v xml:space="preserve">9º Semestre - </v>
      </c>
      <c r="S256" s="12"/>
      <c r="T256" s="12"/>
      <c r="U256" s="12"/>
      <c r="V256" s="12"/>
      <c r="W256" s="12"/>
      <c r="X256" s="12"/>
      <c r="Y256" s="12"/>
      <c r="Z256" s="12"/>
    </row>
    <row r="257" spans="1:26" ht="14.25" hidden="1" customHeight="1">
      <c r="A257" s="12" t="str">
        <f t="shared" ref="A257:A352" si="16">CONCATENATE(M257,R257)</f>
        <v xml:space="preserve">9º Semestre - </v>
      </c>
      <c r="B257" s="67" t="str">
        <f t="shared" ref="B257:B352" si="17">CONCATENATE(C257,D257,K257)</f>
        <v>Curr2023NCEC098</v>
      </c>
      <c r="C257" s="5" t="s">
        <v>22</v>
      </c>
      <c r="D257" s="12" t="s">
        <v>142</v>
      </c>
      <c r="E257" s="12" t="str">
        <f>VLOOKUP(CONCATENATE($C257,$D257),Curriculos!$A$2:$J$303,4,FALSE)</f>
        <v>PESQUISA APLICADA À ECONOMIA II</v>
      </c>
      <c r="F257" s="5" t="str">
        <f>VLOOKUP(CONCATENATE($C257,$D257),Curriculos!$A$2:$J$303,5,FALSE)</f>
        <v>OB</v>
      </c>
      <c r="G257" s="5">
        <f>VLOOKUP(CONCATENATE($C257,$D257),Curriculos!$A$2:$J$303,6,FALSE)</f>
        <v>9</v>
      </c>
      <c r="H257" s="5" t="str">
        <f>VLOOKUP(CONCATENATE($C257,$D257),Curriculos!$A$2:$J$303,7,FALSE)</f>
        <v>P</v>
      </c>
      <c r="I257" s="5">
        <f>VLOOKUP(CONCATENATE($C257,$D257),Curriculos!$A$2:$J$303,8,FALSE)</f>
        <v>90</v>
      </c>
      <c r="J257" s="5">
        <f>VLOOKUP(CONCATENATE($C257,$D257),Curriculos!$A$2:$J$303,9,FALSE)</f>
        <v>3</v>
      </c>
      <c r="K257" s="68"/>
      <c r="L257" s="68"/>
      <c r="M257" s="68"/>
      <c r="N257" s="5" t="str">
        <f>VLOOKUP(CONCATENATE($C257,$D257),Curriculos!$A$2:$J$303,10,FALSE)</f>
        <v>DCEC</v>
      </c>
      <c r="O257" s="69"/>
      <c r="P257" s="12" t="e">
        <f>VLOOKUP(O257,Lista_Professores!$A$2:$B$203,2,FALSE)</f>
        <v>#N/A</v>
      </c>
      <c r="Q257" s="70"/>
      <c r="R257" s="12" t="str">
        <f t="shared" ref="R257:R353" si="18">CONCATENATE(G257,"º"," ","Semestre"," ","-"," ",K257)</f>
        <v xml:space="preserve">9º Semestre - </v>
      </c>
      <c r="S257" s="12"/>
      <c r="T257" s="12"/>
      <c r="U257" s="12"/>
      <c r="V257" s="12"/>
      <c r="W257" s="12"/>
      <c r="X257" s="12"/>
      <c r="Y257" s="12"/>
      <c r="Z257" s="12"/>
    </row>
    <row r="258" spans="1:26" ht="14.25" hidden="1" customHeight="1">
      <c r="A258" s="12" t="str">
        <f t="shared" si="16"/>
        <v xml:space="preserve">9º Semestre - </v>
      </c>
      <c r="B258" s="67" t="str">
        <f t="shared" si="17"/>
        <v>Curr2023NCEC098</v>
      </c>
      <c r="C258" s="5" t="s">
        <v>22</v>
      </c>
      <c r="D258" s="12" t="s">
        <v>142</v>
      </c>
      <c r="E258" s="12" t="str">
        <f>VLOOKUP(CONCATENATE($C258,$D258),Curriculos!$A$2:$J$303,4,FALSE)</f>
        <v>PESQUISA APLICADA À ECONOMIA II</v>
      </c>
      <c r="F258" s="5" t="str">
        <f>VLOOKUP(CONCATENATE($C258,$D258),Curriculos!$A$2:$J$303,5,FALSE)</f>
        <v>OB</v>
      </c>
      <c r="G258" s="5">
        <f>VLOOKUP(CONCATENATE($C258,$D258),Curriculos!$A$2:$J$303,6,FALSE)</f>
        <v>9</v>
      </c>
      <c r="H258" s="5" t="str">
        <f>VLOOKUP(CONCATENATE($C258,$D258),Curriculos!$A$2:$J$303,7,FALSE)</f>
        <v>P</v>
      </c>
      <c r="I258" s="5">
        <f>VLOOKUP(CONCATENATE($C258,$D258),Curriculos!$A$2:$J$303,8,FALSE)</f>
        <v>90</v>
      </c>
      <c r="J258" s="5">
        <f>VLOOKUP(CONCATENATE($C258,$D258),Curriculos!$A$2:$J$303,9,FALSE)</f>
        <v>3</v>
      </c>
      <c r="K258" s="68"/>
      <c r="L258" s="68"/>
      <c r="M258" s="68"/>
      <c r="N258" s="5" t="str">
        <f>VLOOKUP(CONCATENATE($C258,$D258),Curriculos!$A$2:$J$303,10,FALSE)</f>
        <v>DCEC</v>
      </c>
      <c r="O258" s="69"/>
      <c r="P258" s="12" t="e">
        <f>VLOOKUP(O258,Lista_Professores!$A$2:$B$203,2,FALSE)</f>
        <v>#N/A</v>
      </c>
      <c r="Q258" s="70"/>
      <c r="R258" s="12" t="str">
        <f t="shared" si="18"/>
        <v xml:space="preserve">9º Semestre - </v>
      </c>
      <c r="S258" s="12"/>
      <c r="T258" s="12"/>
      <c r="U258" s="12"/>
      <c r="V258" s="12"/>
      <c r="W258" s="12"/>
      <c r="X258" s="12"/>
      <c r="Y258" s="12"/>
      <c r="Z258" s="12"/>
    </row>
    <row r="259" spans="1:26" ht="14.25" customHeight="1">
      <c r="A259" s="12" t="str">
        <f t="shared" si="16"/>
        <v>CN9º Semestre - T01</v>
      </c>
      <c r="B259" s="67" t="str">
        <f t="shared" si="17"/>
        <v>Curr2018CEC056T01</v>
      </c>
      <c r="C259" s="5" t="s">
        <v>31</v>
      </c>
      <c r="D259" s="12" t="s">
        <v>51</v>
      </c>
      <c r="E259" s="12" t="str">
        <f>VLOOKUP(CONCATENATE($C259,$D259),Curriculos!$A$2:$J$303,4,FALSE)</f>
        <v>PESQUISA APLICADA À ECONOMIA II</v>
      </c>
      <c r="F259" s="5" t="str">
        <f>VLOOKUP(CONCATENATE($C259,$D259),Curriculos!$A$2:$J$303,5,FALSE)</f>
        <v>OB</v>
      </c>
      <c r="G259" s="5">
        <f>VLOOKUP(CONCATENATE($C259,$D259),Curriculos!$A$2:$J$303,6,FALSE)</f>
        <v>9</v>
      </c>
      <c r="H259" s="5" t="str">
        <f>VLOOKUP(CONCATENATE($C259,$D259),Curriculos!$A$2:$J$303,7,FALSE)</f>
        <v>T</v>
      </c>
      <c r="I259" s="5">
        <f>VLOOKUP(CONCATENATE($C259,$D259),Curriculos!$A$2:$J$303,8,FALSE)</f>
        <v>120</v>
      </c>
      <c r="J259" s="5">
        <f>VLOOKUP(CONCATENATE($C259,$D259),Curriculos!$A$2:$J$303,9,FALSE)</f>
        <v>5</v>
      </c>
      <c r="K259" s="68" t="s">
        <v>24</v>
      </c>
      <c r="L259" s="68"/>
      <c r="M259" s="68" t="s">
        <v>160</v>
      </c>
      <c r="N259" s="5" t="str">
        <f>VLOOKUP(CONCATENATE($C259,$D259),Curriculos!$A$2:$J$303,10,FALSE)</f>
        <v>DCEC</v>
      </c>
      <c r="O259" s="69" t="s">
        <v>360</v>
      </c>
      <c r="P259" s="12" t="str">
        <f>VLOOKUP(O259,Lista_Professores!$A$2:$B$203,2,FALSE)</f>
        <v>Angye Cássia Noia</v>
      </c>
      <c r="Q259" s="70"/>
      <c r="R259" s="12" t="str">
        <f t="shared" si="18"/>
        <v>9º Semestre - T01</v>
      </c>
      <c r="S259" s="12"/>
      <c r="T259" s="12"/>
      <c r="U259" s="12"/>
      <c r="V259" s="12"/>
      <c r="W259" s="12"/>
      <c r="X259" s="12"/>
      <c r="Y259" s="12"/>
      <c r="Z259" s="12"/>
    </row>
    <row r="260" spans="1:26" ht="14.25" hidden="1" customHeight="1">
      <c r="A260" s="12" t="str">
        <f t="shared" si="16"/>
        <v xml:space="preserve">8º Semestre - </v>
      </c>
      <c r="B260" s="67" t="str">
        <f t="shared" si="17"/>
        <v>Curr2018CAC204</v>
      </c>
      <c r="C260" s="5" t="s">
        <v>31</v>
      </c>
      <c r="D260" s="12" t="s">
        <v>143</v>
      </c>
      <c r="E260" s="12" t="str">
        <f>VLOOKUP(CONCATENATE($C260,$D260),Curriculos!$A$2:$J$303,4,FALSE)</f>
        <v>PLANEJAMENTO ESTRATÉGICO</v>
      </c>
      <c r="F260" s="5" t="str">
        <f>VLOOKUP(CONCATENATE($C260,$D260),Curriculos!$A$2:$J$303,5,FALSE)</f>
        <v>OP</v>
      </c>
      <c r="G260" s="5">
        <f>VLOOKUP(CONCATENATE($C260,$D260),Curriculos!$A$2:$J$303,6,FALSE)</f>
        <v>8</v>
      </c>
      <c r="H260" s="5" t="str">
        <f>VLOOKUP(CONCATENATE($C260,$D260),Curriculos!$A$2:$J$303,7,FALSE)</f>
        <v>T</v>
      </c>
      <c r="I260" s="5">
        <f>VLOOKUP(CONCATENATE($C260,$D260),Curriculos!$A$2:$J$303,8,FALSE)</f>
        <v>60</v>
      </c>
      <c r="J260" s="5">
        <f>VLOOKUP(CONCATENATE($C260,$D260),Curriculos!$A$2:$J$303,9,FALSE)</f>
        <v>4</v>
      </c>
      <c r="K260" s="68"/>
      <c r="L260" s="68"/>
      <c r="M260" s="68"/>
      <c r="N260" s="5" t="str">
        <f>VLOOKUP(CONCATENATE($C260,$D260),Curriculos!$A$2:$J$303,10,FALSE)</f>
        <v>DCAC</v>
      </c>
      <c r="O260" s="69"/>
      <c r="P260" s="12" t="e">
        <f>VLOOKUP(O260,Lista_Professores!$A$2:$B$203,2,FALSE)</f>
        <v>#N/A</v>
      </c>
      <c r="Q260" s="70"/>
      <c r="R260" s="12" t="str">
        <f t="shared" si="18"/>
        <v xml:space="preserve">8º Semestre - </v>
      </c>
      <c r="S260" s="12"/>
      <c r="T260" s="12"/>
      <c r="U260" s="12"/>
      <c r="V260" s="12"/>
      <c r="W260" s="12"/>
      <c r="X260" s="12"/>
      <c r="Y260" s="12"/>
      <c r="Z260" s="12"/>
    </row>
    <row r="261" spans="1:26" ht="14.25" hidden="1" customHeight="1">
      <c r="A261" s="12" t="str">
        <f t="shared" si="16"/>
        <v xml:space="preserve">8º Semestre - </v>
      </c>
      <c r="B261" s="67" t="str">
        <f t="shared" si="17"/>
        <v>Curr2023MCAC204</v>
      </c>
      <c r="C261" s="12" t="s">
        <v>25</v>
      </c>
      <c r="D261" s="12" t="s">
        <v>143</v>
      </c>
      <c r="E261" s="12" t="str">
        <f>VLOOKUP(CONCATENATE($C261,$D261),Curriculos!$A$2:$J$303,4,FALSE)</f>
        <v>PLANEJAMENTO ESTRATÉGICO</v>
      </c>
      <c r="F261" s="5" t="str">
        <f>VLOOKUP(CONCATENATE($C261,$D261),Curriculos!$A$2:$J$303,5,FALSE)</f>
        <v>OP</v>
      </c>
      <c r="G261" s="5">
        <f>VLOOKUP(CONCATENATE($C261,$D261),Curriculos!$A$2:$J$303,6,FALSE)</f>
        <v>8</v>
      </c>
      <c r="H261" s="5" t="str">
        <f>VLOOKUP(CONCATENATE($C261,$D261),Curriculos!$A$2:$J$303,7,FALSE)</f>
        <v>T</v>
      </c>
      <c r="I261" s="5">
        <f>VLOOKUP(CONCATENATE($C261,$D261),Curriculos!$A$2:$J$303,8,FALSE)</f>
        <v>60</v>
      </c>
      <c r="J261" s="5">
        <f>VLOOKUP(CONCATENATE($C261,$D261),Curriculos!$A$2:$J$303,9,FALSE)</f>
        <v>4</v>
      </c>
      <c r="K261" s="68"/>
      <c r="L261" s="68"/>
      <c r="M261" s="68"/>
      <c r="N261" s="5" t="str">
        <f>VLOOKUP(CONCATENATE($C261,$D261),Curriculos!$A$2:$J$303,10,FALSE)</f>
        <v>DCAC</v>
      </c>
      <c r="O261" s="69"/>
      <c r="P261" s="12" t="e">
        <f>VLOOKUP(O261,Lista_Professores!$A$2:$B$203,2,FALSE)</f>
        <v>#N/A</v>
      </c>
      <c r="Q261" s="70"/>
      <c r="R261" s="12" t="str">
        <f t="shared" si="18"/>
        <v xml:space="preserve">8º Semestre - </v>
      </c>
      <c r="S261" s="12"/>
      <c r="T261" s="12"/>
      <c r="U261" s="12"/>
      <c r="V261" s="12"/>
      <c r="W261" s="12"/>
      <c r="X261" s="12"/>
      <c r="Y261" s="12"/>
      <c r="Z261" s="12"/>
    </row>
    <row r="262" spans="1:26" ht="14.25" hidden="1" customHeight="1">
      <c r="A262" s="12" t="str">
        <f t="shared" si="16"/>
        <v xml:space="preserve">10º Semestre - </v>
      </c>
      <c r="B262" s="67" t="str">
        <f t="shared" si="17"/>
        <v>Curr2023NCAC204</v>
      </c>
      <c r="C262" s="12" t="s">
        <v>22</v>
      </c>
      <c r="D262" s="12" t="s">
        <v>143</v>
      </c>
      <c r="E262" s="12" t="str">
        <f>VLOOKUP(CONCATENATE($C262,$D262),Curriculos!$A$2:$J$303,4,FALSE)</f>
        <v>PLANEJAMENTO ESTRATÉGICO</v>
      </c>
      <c r="F262" s="5" t="str">
        <f>VLOOKUP(CONCATENATE($C262,$D262),Curriculos!$A$2:$J$303,5,FALSE)</f>
        <v>OP</v>
      </c>
      <c r="G262" s="5">
        <f>VLOOKUP(CONCATENATE($C262,$D262),Curriculos!$A$2:$J$303,6,FALSE)</f>
        <v>10</v>
      </c>
      <c r="H262" s="5" t="str">
        <f>VLOOKUP(CONCATENATE($C262,$D262),Curriculos!$A$2:$J$303,7,FALSE)</f>
        <v>T</v>
      </c>
      <c r="I262" s="5">
        <f>VLOOKUP(CONCATENATE($C262,$D262),Curriculos!$A$2:$J$303,8,FALSE)</f>
        <v>60</v>
      </c>
      <c r="J262" s="5">
        <f>VLOOKUP(CONCATENATE($C262,$D262),Curriculos!$A$2:$J$303,9,FALSE)</f>
        <v>4</v>
      </c>
      <c r="K262" s="68"/>
      <c r="L262" s="68"/>
      <c r="M262" s="68"/>
      <c r="N262" s="5" t="str">
        <f>VLOOKUP(CONCATENATE($C262,$D262),Curriculos!$A$2:$J$303,10,FALSE)</f>
        <v>DCAC</v>
      </c>
      <c r="O262" s="69"/>
      <c r="P262" s="12" t="e">
        <f>VLOOKUP(O262,Lista_Professores!$A$2:$B$203,2,FALSE)</f>
        <v>#N/A</v>
      </c>
      <c r="Q262" s="70"/>
      <c r="R262" s="12" t="str">
        <f t="shared" si="18"/>
        <v xml:space="preserve">10º Semestre - </v>
      </c>
      <c r="S262" s="12"/>
      <c r="T262" s="12"/>
      <c r="U262" s="12"/>
      <c r="V262" s="12"/>
      <c r="W262" s="12"/>
      <c r="X262" s="12"/>
      <c r="Y262" s="12"/>
      <c r="Z262" s="12"/>
    </row>
    <row r="263" spans="1:26" ht="14.25" hidden="1" customHeight="1">
      <c r="A263" s="12" t="str">
        <f t="shared" si="16"/>
        <v xml:space="preserve">8º Semestre - </v>
      </c>
      <c r="B263" s="67" t="str">
        <f t="shared" si="17"/>
        <v>Curr2018CEC014</v>
      </c>
      <c r="C263" s="5" t="s">
        <v>31</v>
      </c>
      <c r="D263" s="12" t="s">
        <v>144</v>
      </c>
      <c r="E263" s="12" t="str">
        <f>VLOOKUP(CONCATENATE($C263,$D263),Curriculos!$A$2:$J$303,4,FALSE)</f>
        <v>POLÍTICA E PLANEJAMENTO ECONÔMICO</v>
      </c>
      <c r="F263" s="5" t="str">
        <f>VLOOKUP(CONCATENATE($C263,$D263),Curriculos!$A$2:$J$303,5,FALSE)</f>
        <v>OP</v>
      </c>
      <c r="G263" s="5">
        <f>VLOOKUP(CONCATENATE($C263,$D263),Curriculos!$A$2:$J$303,6,FALSE)</f>
        <v>8</v>
      </c>
      <c r="H263" s="5" t="str">
        <f>VLOOKUP(CONCATENATE($C263,$D263),Curriculos!$A$2:$J$303,7,FALSE)</f>
        <v>T</v>
      </c>
      <c r="I263" s="5">
        <f>VLOOKUP(CONCATENATE($C263,$D263),Curriculos!$A$2:$J$303,8,FALSE)</f>
        <v>60</v>
      </c>
      <c r="J263" s="5">
        <f>VLOOKUP(CONCATENATE($C263,$D263),Curriculos!$A$2:$J$303,9,FALSE)</f>
        <v>4</v>
      </c>
      <c r="K263" s="68"/>
      <c r="L263" s="68"/>
      <c r="M263" s="68"/>
      <c r="N263" s="5" t="str">
        <f>VLOOKUP(CONCATENATE($C263,$D263),Curriculos!$A$2:$J$303,10,FALSE)</f>
        <v>DCEC</v>
      </c>
      <c r="O263" s="69"/>
      <c r="P263" s="12" t="e">
        <f>VLOOKUP(O263,Lista_Professores!$A$2:$B$203,2,FALSE)</f>
        <v>#N/A</v>
      </c>
      <c r="Q263" s="70"/>
      <c r="R263" s="12" t="str">
        <f t="shared" si="18"/>
        <v xml:space="preserve">8º Semestre - </v>
      </c>
      <c r="S263" s="12"/>
      <c r="T263" s="12"/>
      <c r="U263" s="12"/>
      <c r="V263" s="12"/>
      <c r="W263" s="12"/>
      <c r="X263" s="12"/>
      <c r="Y263" s="12"/>
      <c r="Z263" s="12"/>
    </row>
    <row r="264" spans="1:26" ht="14.25" hidden="1" customHeight="1">
      <c r="A264" s="12" t="str">
        <f t="shared" si="16"/>
        <v xml:space="preserve">8º Semestre - </v>
      </c>
      <c r="B264" s="67" t="str">
        <f t="shared" si="17"/>
        <v>Curr2023MCEC014</v>
      </c>
      <c r="C264" s="12" t="s">
        <v>25</v>
      </c>
      <c r="D264" s="12" t="s">
        <v>144</v>
      </c>
      <c r="E264" s="12" t="str">
        <f>VLOOKUP(CONCATENATE($C264,$D264),Curriculos!$A$2:$J$303,4,FALSE)</f>
        <v>POLÍTICA E PLANEJAMENTO ECONÔMICO</v>
      </c>
      <c r="F264" s="5" t="str">
        <f>VLOOKUP(CONCATENATE($C264,$D264),Curriculos!$A$2:$J$303,5,FALSE)</f>
        <v>OP</v>
      </c>
      <c r="G264" s="5">
        <f>VLOOKUP(CONCATENATE($C264,$D264),Curriculos!$A$2:$J$303,6,FALSE)</f>
        <v>8</v>
      </c>
      <c r="H264" s="5" t="str">
        <f>VLOOKUP(CONCATENATE($C264,$D264),Curriculos!$A$2:$J$303,7,FALSE)</f>
        <v>T</v>
      </c>
      <c r="I264" s="5">
        <f>VLOOKUP(CONCATENATE($C264,$D264),Curriculos!$A$2:$J$303,8,FALSE)</f>
        <v>60</v>
      </c>
      <c r="J264" s="5">
        <f>VLOOKUP(CONCATENATE($C264,$D264),Curriculos!$A$2:$J$303,9,FALSE)</f>
        <v>4</v>
      </c>
      <c r="K264" s="68"/>
      <c r="L264" s="68"/>
      <c r="M264" s="68"/>
      <c r="N264" s="5" t="str">
        <f>VLOOKUP(CONCATENATE($C264,$D264),Curriculos!$A$2:$J$303,10,FALSE)</f>
        <v>DCEC</v>
      </c>
      <c r="O264" s="69"/>
      <c r="P264" s="12" t="e">
        <f>VLOOKUP(O264,Lista_Professores!$A$2:$B$203,2,FALSE)</f>
        <v>#N/A</v>
      </c>
      <c r="Q264" s="70"/>
      <c r="R264" s="12" t="str">
        <f t="shared" si="18"/>
        <v xml:space="preserve">8º Semestre - </v>
      </c>
      <c r="S264" s="12"/>
      <c r="T264" s="12"/>
      <c r="U264" s="12"/>
      <c r="V264" s="12"/>
      <c r="W264" s="12"/>
      <c r="X264" s="12"/>
      <c r="Y264" s="12"/>
      <c r="Z264" s="12"/>
    </row>
    <row r="265" spans="1:26" ht="14.25" hidden="1" customHeight="1">
      <c r="A265" s="12" t="str">
        <f t="shared" si="16"/>
        <v xml:space="preserve">10º Semestre - </v>
      </c>
      <c r="B265" s="67" t="str">
        <f t="shared" si="17"/>
        <v>Curr2023NCEC014</v>
      </c>
      <c r="C265" s="12" t="s">
        <v>22</v>
      </c>
      <c r="D265" s="12" t="s">
        <v>144</v>
      </c>
      <c r="E265" s="12" t="str">
        <f>VLOOKUP(CONCATENATE($C265,$D265),Curriculos!$A$2:$J$303,4,FALSE)</f>
        <v>POLÍTICA E PLANEJAMENTO ECONÔMICO</v>
      </c>
      <c r="F265" s="5" t="str">
        <f>VLOOKUP(CONCATENATE($C265,$D265),Curriculos!$A$2:$J$303,5,FALSE)</f>
        <v>OP</v>
      </c>
      <c r="G265" s="5">
        <f>VLOOKUP(CONCATENATE($C265,$D265),Curriculos!$A$2:$J$303,6,FALSE)</f>
        <v>10</v>
      </c>
      <c r="H265" s="5" t="str">
        <f>VLOOKUP(CONCATENATE($C265,$D265),Curriculos!$A$2:$J$303,7,FALSE)</f>
        <v>T</v>
      </c>
      <c r="I265" s="5">
        <f>VLOOKUP(CONCATENATE($C265,$D265),Curriculos!$A$2:$J$303,8,FALSE)</f>
        <v>60</v>
      </c>
      <c r="J265" s="5">
        <f>VLOOKUP(CONCATENATE($C265,$D265),Curriculos!$A$2:$J$303,9,FALSE)</f>
        <v>4</v>
      </c>
      <c r="K265" s="68"/>
      <c r="L265" s="68"/>
      <c r="M265" s="68"/>
      <c r="N265" s="5" t="str">
        <f>VLOOKUP(CONCATENATE($C265,$D265),Curriculos!$A$2:$J$303,10,FALSE)</f>
        <v>DCEC</v>
      </c>
      <c r="O265" s="69"/>
      <c r="P265" s="12" t="e">
        <f>VLOOKUP(O265,Lista_Professores!$A$2:$B$203,2,FALSE)</f>
        <v>#N/A</v>
      </c>
      <c r="Q265" s="70"/>
      <c r="R265" s="12" t="str">
        <f t="shared" si="18"/>
        <v xml:space="preserve">10º Semestre - </v>
      </c>
      <c r="S265" s="12"/>
      <c r="T265" s="12"/>
      <c r="U265" s="12"/>
      <c r="V265" s="12"/>
      <c r="W265" s="12"/>
      <c r="X265" s="12"/>
      <c r="Y265" s="12"/>
      <c r="Z265" s="12"/>
    </row>
    <row r="266" spans="1:26" ht="14.25" hidden="1" customHeight="1">
      <c r="A266" s="12" t="str">
        <f t="shared" si="16"/>
        <v xml:space="preserve">8º Semestre - </v>
      </c>
      <c r="B266" s="67" t="str">
        <f t="shared" si="17"/>
        <v>Curr2018CEC073</v>
      </c>
      <c r="C266" s="5" t="s">
        <v>31</v>
      </c>
      <c r="D266" s="12" t="s">
        <v>145</v>
      </c>
      <c r="E266" s="12" t="str">
        <f>VLOOKUP(CONCATENATE($C266,$D266),Curriculos!$A$2:$J$303,4,FALSE)</f>
        <v>POLÍTICAS PÚBLICAS E DESENVOLVIMENTO SOCIOECONÔMICO</v>
      </c>
      <c r="F266" s="5" t="str">
        <f>VLOOKUP(CONCATENATE($C266,$D266),Curriculos!$A$2:$J$303,5,FALSE)</f>
        <v>OP</v>
      </c>
      <c r="G266" s="5">
        <f>VLOOKUP(CONCATENATE($C266,$D266),Curriculos!$A$2:$J$303,6,FALSE)</f>
        <v>8</v>
      </c>
      <c r="H266" s="5" t="str">
        <f>VLOOKUP(CONCATENATE($C266,$D266),Curriculos!$A$2:$J$303,7,FALSE)</f>
        <v>T</v>
      </c>
      <c r="I266" s="5">
        <f>VLOOKUP(CONCATENATE($C266,$D266),Curriculos!$A$2:$J$303,8,FALSE)</f>
        <v>60</v>
      </c>
      <c r="J266" s="5">
        <f>VLOOKUP(CONCATENATE($C266,$D266),Curriculos!$A$2:$J$303,9,FALSE)</f>
        <v>4</v>
      </c>
      <c r="K266" s="68"/>
      <c r="L266" s="68"/>
      <c r="M266" s="68"/>
      <c r="N266" s="5" t="str">
        <f>VLOOKUP(CONCATENATE($C266,$D266),Curriculos!$A$2:$J$303,10,FALSE)</f>
        <v>DCEC</v>
      </c>
      <c r="O266" s="69"/>
      <c r="P266" s="12" t="e">
        <f>VLOOKUP(O266,Lista_Professores!$A$2:$B$203,2,FALSE)</f>
        <v>#N/A</v>
      </c>
      <c r="Q266" s="70"/>
      <c r="R266" s="12" t="str">
        <f t="shared" si="18"/>
        <v xml:space="preserve">8º Semestre - </v>
      </c>
      <c r="S266" s="12"/>
      <c r="T266" s="12"/>
      <c r="U266" s="12"/>
      <c r="V266" s="12"/>
      <c r="W266" s="12"/>
      <c r="X266" s="12"/>
      <c r="Y266" s="12"/>
      <c r="Z266" s="12"/>
    </row>
    <row r="267" spans="1:26" ht="14.25" hidden="1" customHeight="1">
      <c r="A267" s="12" t="str">
        <f t="shared" si="16"/>
        <v xml:space="preserve">8º Semestre - </v>
      </c>
      <c r="B267" s="67" t="str">
        <f t="shared" si="17"/>
        <v>Curr2023MCEC073</v>
      </c>
      <c r="C267" s="12" t="s">
        <v>25</v>
      </c>
      <c r="D267" s="12" t="s">
        <v>145</v>
      </c>
      <c r="E267" s="12" t="str">
        <f>VLOOKUP(CONCATENATE($C267,$D267),Curriculos!$A$2:$J$303,4,FALSE)</f>
        <v>POLÍTICAS PÚBLICAS E DESENVOLVIMENTO SOCIOECONÔMICO</v>
      </c>
      <c r="F267" s="5" t="str">
        <f>VLOOKUP(CONCATENATE($C267,$D267),Curriculos!$A$2:$J$303,5,FALSE)</f>
        <v>OP</v>
      </c>
      <c r="G267" s="5">
        <f>VLOOKUP(CONCATENATE($C267,$D267),Curriculos!$A$2:$J$303,6,FALSE)</f>
        <v>8</v>
      </c>
      <c r="H267" s="5" t="str">
        <f>VLOOKUP(CONCATENATE($C267,$D267),Curriculos!$A$2:$J$303,7,FALSE)</f>
        <v>T</v>
      </c>
      <c r="I267" s="5">
        <f>VLOOKUP(CONCATENATE($C267,$D267),Curriculos!$A$2:$J$303,8,FALSE)</f>
        <v>60</v>
      </c>
      <c r="J267" s="5">
        <f>VLOOKUP(CONCATENATE($C267,$D267),Curriculos!$A$2:$J$303,9,FALSE)</f>
        <v>4</v>
      </c>
      <c r="K267" s="68"/>
      <c r="L267" s="68"/>
      <c r="M267" s="68"/>
      <c r="N267" s="5" t="str">
        <f>VLOOKUP(CONCATENATE($C267,$D267),Curriculos!$A$2:$J$303,10,FALSE)</f>
        <v>DCEC</v>
      </c>
      <c r="O267" s="69"/>
      <c r="P267" s="12" t="e">
        <f>VLOOKUP(O267,Lista_Professores!$A$2:$B$203,2,FALSE)</f>
        <v>#N/A</v>
      </c>
      <c r="Q267" s="70"/>
      <c r="R267" s="12" t="str">
        <f t="shared" si="18"/>
        <v xml:space="preserve">8º Semestre - </v>
      </c>
      <c r="S267" s="12"/>
      <c r="T267" s="12"/>
      <c r="U267" s="12"/>
      <c r="V267" s="12"/>
      <c r="W267" s="12"/>
      <c r="X267" s="12"/>
      <c r="Y267" s="12"/>
      <c r="Z267" s="12"/>
    </row>
    <row r="268" spans="1:26" ht="14.25" hidden="1" customHeight="1">
      <c r="A268" s="12" t="str">
        <f t="shared" si="16"/>
        <v xml:space="preserve">10º Semestre - </v>
      </c>
      <c r="B268" s="67" t="str">
        <f t="shared" si="17"/>
        <v>Curr2023NCEC073</v>
      </c>
      <c r="C268" s="12" t="s">
        <v>22</v>
      </c>
      <c r="D268" s="12" t="s">
        <v>145</v>
      </c>
      <c r="E268" s="12" t="str">
        <f>VLOOKUP(CONCATENATE($C268,$D268),Curriculos!$A$2:$J$303,4,FALSE)</f>
        <v>POLÍTICAS PÚBLICAS E DESENVOLVIMENTO SOCIOECONÔMICO</v>
      </c>
      <c r="F268" s="5" t="str">
        <f>VLOOKUP(CONCATENATE($C268,$D268),Curriculos!$A$2:$J$303,5,FALSE)</f>
        <v>OP</v>
      </c>
      <c r="G268" s="5">
        <f>VLOOKUP(CONCATENATE($C268,$D268),Curriculos!$A$2:$J$303,6,FALSE)</f>
        <v>10</v>
      </c>
      <c r="H268" s="5" t="str">
        <f>VLOOKUP(CONCATENATE($C268,$D268),Curriculos!$A$2:$J$303,7,FALSE)</f>
        <v>T</v>
      </c>
      <c r="I268" s="5">
        <f>VLOOKUP(CONCATENATE($C268,$D268),Curriculos!$A$2:$J$303,8,FALSE)</f>
        <v>60</v>
      </c>
      <c r="J268" s="5">
        <f>VLOOKUP(CONCATENATE($C268,$D268),Curriculos!$A$2:$J$303,9,FALSE)</f>
        <v>4</v>
      </c>
      <c r="K268" s="68"/>
      <c r="L268" s="68"/>
      <c r="M268" s="68"/>
      <c r="N268" s="5" t="str">
        <f>VLOOKUP(CONCATENATE($C268,$D268),Curriculos!$A$2:$J$303,10,FALSE)</f>
        <v>DCEC</v>
      </c>
      <c r="O268" s="69"/>
      <c r="P268" s="12" t="e">
        <f>VLOOKUP(O268,Lista_Professores!$A$2:$B$203,2,FALSE)</f>
        <v>#N/A</v>
      </c>
      <c r="Q268" s="70"/>
      <c r="R268" s="12" t="str">
        <f t="shared" si="18"/>
        <v xml:space="preserve">10º Semestre - </v>
      </c>
      <c r="S268" s="12"/>
      <c r="T268" s="12"/>
      <c r="U268" s="12"/>
      <c r="V268" s="12"/>
      <c r="W268" s="12"/>
      <c r="X268" s="12"/>
      <c r="Y268" s="12"/>
      <c r="Z268" s="12"/>
    </row>
    <row r="269" spans="1:26" ht="14.25" customHeight="1">
      <c r="A269" s="12" t="str">
        <f t="shared" si="16"/>
        <v>CM6º Semestre - T04</v>
      </c>
      <c r="B269" s="67" t="str">
        <f t="shared" si="17"/>
        <v>Curr2023MCEC111T04</v>
      </c>
      <c r="C269" s="12" t="s">
        <v>25</v>
      </c>
      <c r="D269" s="12" t="s">
        <v>26</v>
      </c>
      <c r="E269" s="12" t="str">
        <f>VLOOKUP(CONCATENATE($C269,$D269),Curriculos!$A$2:$J$303,4,FALSE)</f>
        <v>PRÁTICA EXTENSIONISTA I</v>
      </c>
      <c r="F269" s="5" t="str">
        <f>VLOOKUP(CONCATENATE($C269,$D269),Curriculos!$A$2:$J$303,5,FALSE)</f>
        <v>OB</v>
      </c>
      <c r="G269" s="73">
        <v>6</v>
      </c>
      <c r="H269" s="5" t="str">
        <f>VLOOKUP(CONCATENATE($C269,$D269),Curriculos!$A$2:$J$303,7,FALSE)</f>
        <v>P</v>
      </c>
      <c r="I269" s="5">
        <f>VLOOKUP(CONCATENATE($C269,$D269),Curriculos!$A$2:$J$303,8,FALSE)</f>
        <v>90</v>
      </c>
      <c r="J269" s="5">
        <f>VLOOKUP(CONCATENATE($C269,$D269),Curriculos!$A$2:$J$303,9,FALSE)</f>
        <v>3</v>
      </c>
      <c r="K269" s="68" t="s">
        <v>27</v>
      </c>
      <c r="L269" s="68" t="s">
        <v>375</v>
      </c>
      <c r="M269" s="68" t="s">
        <v>175</v>
      </c>
      <c r="N269" s="5" t="str">
        <f>VLOOKUP(CONCATENATE($C269,$D269),Curriculos!$A$2:$J$303,10,FALSE)</f>
        <v>DCEC</v>
      </c>
      <c r="O269" s="69" t="s">
        <v>359</v>
      </c>
      <c r="P269" s="12" t="str">
        <f>VLOOKUP(O269,Lista_Professores!$A$2:$B$203,2,FALSE)</f>
        <v>Aline Conceição Souza</v>
      </c>
      <c r="Q269" s="70">
        <v>1107</v>
      </c>
      <c r="R269" s="12" t="str">
        <f t="shared" si="18"/>
        <v>6º Semestre - T04</v>
      </c>
      <c r="S269" s="12">
        <f t="shared" ref="S269:S272" si="19">I269/15</f>
        <v>6</v>
      </c>
      <c r="T269" s="12"/>
      <c r="U269" s="12"/>
      <c r="V269" s="12"/>
      <c r="W269" s="12"/>
      <c r="X269" s="12"/>
      <c r="Y269" s="12"/>
      <c r="Z269" s="12"/>
    </row>
    <row r="270" spans="1:26" ht="14.25" customHeight="1">
      <c r="A270" s="12" t="str">
        <f t="shared" si="16"/>
        <v>CM6º Semestre - T08</v>
      </c>
      <c r="B270" s="67" t="str">
        <f t="shared" si="17"/>
        <v>Curr2023MCEC111T08</v>
      </c>
      <c r="C270" s="12" t="s">
        <v>25</v>
      </c>
      <c r="D270" s="12" t="s">
        <v>26</v>
      </c>
      <c r="E270" s="12" t="str">
        <f>VLOOKUP(CONCATENATE($C270,$D270),Curriculos!$A$2:$J$303,4,FALSE)</f>
        <v>PRÁTICA EXTENSIONISTA I</v>
      </c>
      <c r="F270" s="5" t="str">
        <f>VLOOKUP(CONCATENATE($C270,$D270),Curriculos!$A$2:$J$303,5,FALSE)</f>
        <v>OB</v>
      </c>
      <c r="G270" s="73">
        <v>6</v>
      </c>
      <c r="H270" s="5" t="str">
        <f>VLOOKUP(CONCATENATE($C270,$D270),Curriculos!$A$2:$J$303,7,FALSE)</f>
        <v>P</v>
      </c>
      <c r="I270" s="5">
        <f>VLOOKUP(CONCATENATE($C270,$D270),Curriculos!$A$2:$J$303,8,FALSE)</f>
        <v>90</v>
      </c>
      <c r="J270" s="5">
        <f>VLOOKUP(CONCATENATE($C270,$D270),Curriculos!$A$2:$J$303,9,FALSE)</f>
        <v>3</v>
      </c>
      <c r="K270" s="68" t="s">
        <v>52</v>
      </c>
      <c r="L270" s="68" t="s">
        <v>375</v>
      </c>
      <c r="M270" s="68" t="s">
        <v>175</v>
      </c>
      <c r="N270" s="5" t="str">
        <f>VLOOKUP(CONCATENATE($C270,$D270),Curriculos!$A$2:$J$303,10,FALSE)</f>
        <v>DCEC</v>
      </c>
      <c r="O270" s="69" t="s">
        <v>376</v>
      </c>
      <c r="P270" s="12" t="str">
        <f>VLOOKUP(O270,Lista_Professores!$A$2:$B$203,2,FALSE)</f>
        <v>Aniran Lins Calvalcante</v>
      </c>
      <c r="Q270" s="70"/>
      <c r="R270" s="12" t="str">
        <f t="shared" si="18"/>
        <v>6º Semestre - T08</v>
      </c>
      <c r="S270" s="12">
        <f t="shared" si="19"/>
        <v>6</v>
      </c>
      <c r="T270" s="12"/>
      <c r="U270" s="12"/>
      <c r="V270" s="12"/>
      <c r="W270" s="12"/>
      <c r="X270" s="12"/>
      <c r="Y270" s="12"/>
      <c r="Z270" s="12"/>
    </row>
    <row r="271" spans="1:26" ht="14.25" customHeight="1">
      <c r="A271" s="12" t="str">
        <f t="shared" si="16"/>
        <v>CM6º Semestre - T06</v>
      </c>
      <c r="B271" s="67" t="str">
        <f t="shared" si="17"/>
        <v>Curr2023MCEC111T06</v>
      </c>
      <c r="C271" s="12" t="s">
        <v>25</v>
      </c>
      <c r="D271" s="12" t="s">
        <v>26</v>
      </c>
      <c r="E271" s="12" t="str">
        <f>VLOOKUP(CONCATENATE($C271,$D271),Curriculos!$A$2:$J$303,4,FALSE)</f>
        <v>PRÁTICA EXTENSIONISTA I</v>
      </c>
      <c r="F271" s="5" t="str">
        <f>VLOOKUP(CONCATENATE($C271,$D271),Curriculos!$A$2:$J$303,5,FALSE)</f>
        <v>OB</v>
      </c>
      <c r="G271" s="73">
        <v>6</v>
      </c>
      <c r="H271" s="5" t="str">
        <f>VLOOKUP(CONCATENATE($C271,$D271),Curriculos!$A$2:$J$303,7,FALSE)</f>
        <v>P</v>
      </c>
      <c r="I271" s="5">
        <f>VLOOKUP(CONCATENATE($C271,$D271),Curriculos!$A$2:$J$303,8,FALSE)</f>
        <v>90</v>
      </c>
      <c r="J271" s="5">
        <f>VLOOKUP(CONCATENATE($C271,$D271),Curriculos!$A$2:$J$303,9,FALSE)</f>
        <v>3</v>
      </c>
      <c r="K271" s="68" t="s">
        <v>57</v>
      </c>
      <c r="L271" s="68" t="s">
        <v>375</v>
      </c>
      <c r="M271" s="68" t="s">
        <v>175</v>
      </c>
      <c r="N271" s="5" t="str">
        <f>VLOOKUP(CONCATENATE($C271,$D271),Curriculos!$A$2:$J$303,10,FALSE)</f>
        <v>DCEC</v>
      </c>
      <c r="O271" s="69" t="s">
        <v>378</v>
      </c>
      <c r="P271" s="12" t="str">
        <f>VLOOKUP(O271,Lista_Professores!$A$2:$B$203,2,FALSE)</f>
        <v>Carlos Henrique L. Borges</v>
      </c>
      <c r="Q271" s="70"/>
      <c r="R271" s="12" t="str">
        <f t="shared" si="18"/>
        <v>6º Semestre - T06</v>
      </c>
      <c r="S271" s="12">
        <f t="shared" si="19"/>
        <v>6</v>
      </c>
      <c r="T271" s="12"/>
      <c r="U271" s="12"/>
      <c r="V271" s="12"/>
      <c r="W271" s="12"/>
      <c r="X271" s="12"/>
      <c r="Y271" s="12"/>
      <c r="Z271" s="12"/>
    </row>
    <row r="272" spans="1:26" ht="14.25" customHeight="1">
      <c r="A272" s="12" t="str">
        <f t="shared" si="16"/>
        <v>CM6º Semestre - T02</v>
      </c>
      <c r="B272" s="67" t="str">
        <f t="shared" si="17"/>
        <v>Curr2023MCEC111T02</v>
      </c>
      <c r="C272" s="12" t="s">
        <v>25</v>
      </c>
      <c r="D272" s="12" t="s">
        <v>26</v>
      </c>
      <c r="E272" s="12" t="str">
        <f>VLOOKUP(CONCATENATE($C272,$D272),Curriculos!$A$2:$J$303,4,FALSE)</f>
        <v>PRÁTICA EXTENSIONISTA I</v>
      </c>
      <c r="F272" s="5" t="str">
        <f>VLOOKUP(CONCATENATE($C272,$D272),Curriculos!$A$2:$J$303,5,FALSE)</f>
        <v>OB</v>
      </c>
      <c r="G272" s="73">
        <v>6</v>
      </c>
      <c r="H272" s="5" t="str">
        <f>VLOOKUP(CONCATENATE($C272,$D272),Curriculos!$A$2:$J$303,7,FALSE)</f>
        <v>P</v>
      </c>
      <c r="I272" s="5">
        <f>VLOOKUP(CONCATENATE($C272,$D272),Curriculos!$A$2:$J$303,8,FALSE)</f>
        <v>90</v>
      </c>
      <c r="J272" s="5">
        <f>VLOOKUP(CONCATENATE($C272,$D272),Curriculos!$A$2:$J$303,9,FALSE)</f>
        <v>3</v>
      </c>
      <c r="K272" s="68" t="s">
        <v>29</v>
      </c>
      <c r="L272" s="68" t="s">
        <v>375</v>
      </c>
      <c r="M272" s="68" t="s">
        <v>175</v>
      </c>
      <c r="N272" s="5" t="str">
        <f>VLOOKUP(CONCATENATE($C272,$D272),Curriculos!$A$2:$J$303,10,FALSE)</f>
        <v>DCEC</v>
      </c>
      <c r="O272" s="69" t="s">
        <v>369</v>
      </c>
      <c r="P272" s="12" t="str">
        <f>VLOOKUP(O272,Lista_Professores!$A$2:$B$203,2,FALSE)</f>
        <v>Omar Santos Costa</v>
      </c>
      <c r="Q272" s="70">
        <v>1108</v>
      </c>
      <c r="R272" s="12" t="str">
        <f t="shared" si="18"/>
        <v>6º Semestre - T02</v>
      </c>
      <c r="S272" s="12">
        <f t="shared" si="19"/>
        <v>6</v>
      </c>
      <c r="T272" s="12"/>
      <c r="U272" s="12"/>
      <c r="V272" s="12"/>
      <c r="W272" s="12"/>
      <c r="X272" s="12"/>
      <c r="Y272" s="12"/>
      <c r="Z272" s="12"/>
    </row>
    <row r="273" spans="1:26" ht="14.25" hidden="1" customHeight="1">
      <c r="A273" s="12" t="str">
        <f t="shared" si="16"/>
        <v xml:space="preserve">7º Semestre - </v>
      </c>
      <c r="B273" s="67" t="str">
        <f t="shared" si="17"/>
        <v>Curr2023NCEC111</v>
      </c>
      <c r="C273" s="12" t="s">
        <v>22</v>
      </c>
      <c r="D273" s="12" t="s">
        <v>26</v>
      </c>
      <c r="E273" s="12" t="str">
        <f>VLOOKUP(CONCATENATE($C273,$D273),Curriculos!$A$2:$J$303,4,FALSE)</f>
        <v>PRÁTICA EXTENSIONISTA I</v>
      </c>
      <c r="F273" s="5" t="str">
        <f>VLOOKUP(CONCATENATE($C273,$D273),Curriculos!$A$2:$J$303,5,FALSE)</f>
        <v>OB</v>
      </c>
      <c r="G273" s="5">
        <f>VLOOKUP(CONCATENATE($C273,$D273),Curriculos!$A$2:$J$303,6,FALSE)</f>
        <v>7</v>
      </c>
      <c r="H273" s="5" t="str">
        <f>VLOOKUP(CONCATENATE($C273,$D273),Curriculos!$A$2:$J$303,7,FALSE)</f>
        <v>P</v>
      </c>
      <c r="I273" s="5">
        <f>VLOOKUP(CONCATENATE($C273,$D273),Curriculos!$A$2:$J$303,8,FALSE)</f>
        <v>90</v>
      </c>
      <c r="J273" s="5">
        <f>VLOOKUP(CONCATENATE($C273,$D273),Curriculos!$A$2:$J$303,9,FALSE)</f>
        <v>3</v>
      </c>
      <c r="K273" s="68"/>
      <c r="L273" s="68"/>
      <c r="M273" s="68"/>
      <c r="N273" s="5" t="str">
        <f>VLOOKUP(CONCATENATE($C273,$D273),Curriculos!$A$2:$J$303,10,FALSE)</f>
        <v>DCEC</v>
      </c>
      <c r="O273" s="69"/>
      <c r="P273" s="12" t="e">
        <f>VLOOKUP(O273,Lista_Professores!$A$2:$B$203,2,FALSE)</f>
        <v>#N/A</v>
      </c>
      <c r="Q273" s="70"/>
      <c r="R273" s="12" t="str">
        <f t="shared" si="18"/>
        <v xml:space="preserve">7º Semestre - </v>
      </c>
      <c r="S273" s="12"/>
      <c r="T273" s="12"/>
      <c r="U273" s="12"/>
      <c r="V273" s="12"/>
      <c r="W273" s="12"/>
      <c r="X273" s="12"/>
      <c r="Y273" s="12"/>
      <c r="Z273" s="12"/>
    </row>
    <row r="274" spans="1:26" ht="14.25" hidden="1" customHeight="1">
      <c r="A274" s="12" t="str">
        <f t="shared" si="16"/>
        <v xml:space="preserve">7º Semestre - </v>
      </c>
      <c r="B274" s="67" t="str">
        <f t="shared" si="17"/>
        <v>Curr2023NCEC111</v>
      </c>
      <c r="C274" s="12" t="s">
        <v>22</v>
      </c>
      <c r="D274" s="12" t="s">
        <v>26</v>
      </c>
      <c r="E274" s="12" t="str">
        <f>VLOOKUP(CONCATENATE($C274,$D274),Curriculos!$A$2:$J$303,4,FALSE)</f>
        <v>PRÁTICA EXTENSIONISTA I</v>
      </c>
      <c r="F274" s="5" t="str">
        <f>VLOOKUP(CONCATENATE($C274,$D274),Curriculos!$A$2:$J$303,5,FALSE)</f>
        <v>OB</v>
      </c>
      <c r="G274" s="5">
        <f>VLOOKUP(CONCATENATE($C274,$D274),Curriculos!$A$2:$J$303,6,FALSE)</f>
        <v>7</v>
      </c>
      <c r="H274" s="5" t="str">
        <f>VLOOKUP(CONCATENATE($C274,$D274),Curriculos!$A$2:$J$303,7,FALSE)</f>
        <v>P</v>
      </c>
      <c r="I274" s="5">
        <f>VLOOKUP(CONCATENATE($C274,$D274),Curriculos!$A$2:$J$303,8,FALSE)</f>
        <v>90</v>
      </c>
      <c r="J274" s="5">
        <f>VLOOKUP(CONCATENATE($C274,$D274),Curriculos!$A$2:$J$303,9,FALSE)</f>
        <v>3</v>
      </c>
      <c r="K274" s="68"/>
      <c r="L274" s="68"/>
      <c r="M274" s="68"/>
      <c r="N274" s="5" t="str">
        <f>VLOOKUP(CONCATENATE($C274,$D274),Curriculos!$A$2:$J$303,10,FALSE)</f>
        <v>DCEC</v>
      </c>
      <c r="O274" s="69"/>
      <c r="P274" s="12" t="e">
        <f>VLOOKUP(O274,Lista_Professores!$A$2:$B$203,2,FALSE)</f>
        <v>#N/A</v>
      </c>
      <c r="Q274" s="70"/>
      <c r="R274" s="12" t="str">
        <f t="shared" si="18"/>
        <v xml:space="preserve">7º Semestre - </v>
      </c>
      <c r="S274" s="12"/>
      <c r="T274" s="12"/>
      <c r="U274" s="12"/>
      <c r="V274" s="12"/>
      <c r="W274" s="12"/>
      <c r="X274" s="12"/>
      <c r="Y274" s="12"/>
      <c r="Z274" s="12"/>
    </row>
    <row r="275" spans="1:26" ht="14.25" hidden="1" customHeight="1">
      <c r="A275" s="12" t="str">
        <f t="shared" si="16"/>
        <v xml:space="preserve">6º Semestre - </v>
      </c>
      <c r="B275" s="67" t="str">
        <f t="shared" si="17"/>
        <v>Curr2023MCEC112</v>
      </c>
      <c r="C275" s="12" t="s">
        <v>25</v>
      </c>
      <c r="D275" s="12" t="s">
        <v>146</v>
      </c>
      <c r="E275" s="12" t="str">
        <f>VLOOKUP(CONCATENATE($C275,$D275),Curriculos!$A$2:$J$303,4,FALSE)</f>
        <v>PRÁTICA EXTENSIONISTA II</v>
      </c>
      <c r="F275" s="5" t="str">
        <f>VLOOKUP(CONCATENATE($C275,$D275),Curriculos!$A$2:$J$303,5,FALSE)</f>
        <v>OB</v>
      </c>
      <c r="G275" s="5">
        <f>VLOOKUP(CONCATENATE($C275,$D275),Curriculos!$A$2:$J$303,6,FALSE)</f>
        <v>6</v>
      </c>
      <c r="H275" s="5" t="str">
        <f>VLOOKUP(CONCATENATE($C275,$D275),Curriculos!$A$2:$J$303,7,FALSE)</f>
        <v>P</v>
      </c>
      <c r="I275" s="5">
        <f>VLOOKUP(CONCATENATE($C275,$D275),Curriculos!$A$2:$J$303,8,FALSE)</f>
        <v>90</v>
      </c>
      <c r="J275" s="5">
        <f>VLOOKUP(CONCATENATE($C275,$D275),Curriculos!$A$2:$J$303,9,FALSE)</f>
        <v>3</v>
      </c>
      <c r="K275" s="68"/>
      <c r="L275" s="68"/>
      <c r="M275" s="68"/>
      <c r="N275" s="5" t="str">
        <f>VLOOKUP(CONCATENATE($C275,$D275),Curriculos!$A$2:$J$303,10,FALSE)</f>
        <v>DCEC</v>
      </c>
      <c r="O275" s="69"/>
      <c r="P275" s="12" t="e">
        <f>VLOOKUP(O275,Lista_Professores!$A$2:$B$203,2,FALSE)</f>
        <v>#N/A</v>
      </c>
      <c r="Q275" s="70"/>
      <c r="R275" s="12" t="str">
        <f t="shared" si="18"/>
        <v xml:space="preserve">6º Semestre - </v>
      </c>
      <c r="S275" s="12"/>
      <c r="T275" s="12"/>
      <c r="U275" s="12"/>
      <c r="V275" s="12"/>
      <c r="W275" s="12"/>
      <c r="X275" s="12"/>
      <c r="Y275" s="12"/>
      <c r="Z275" s="12"/>
    </row>
    <row r="276" spans="1:26" ht="14.25" hidden="1" customHeight="1">
      <c r="A276" s="12" t="str">
        <f t="shared" si="16"/>
        <v xml:space="preserve">6º Semestre - </v>
      </c>
      <c r="B276" s="67" t="str">
        <f t="shared" si="17"/>
        <v>Curr2023MCEC112</v>
      </c>
      <c r="C276" s="12" t="s">
        <v>25</v>
      </c>
      <c r="D276" s="12" t="s">
        <v>146</v>
      </c>
      <c r="E276" s="12" t="str">
        <f>VLOOKUP(CONCATENATE($C276,$D276),Curriculos!$A$2:$J$303,4,FALSE)</f>
        <v>PRÁTICA EXTENSIONISTA II</v>
      </c>
      <c r="F276" s="5" t="str">
        <f>VLOOKUP(CONCATENATE($C276,$D276),Curriculos!$A$2:$J$303,5,FALSE)</f>
        <v>OB</v>
      </c>
      <c r="G276" s="5">
        <f>VLOOKUP(CONCATENATE($C276,$D276),Curriculos!$A$2:$J$303,6,FALSE)</f>
        <v>6</v>
      </c>
      <c r="H276" s="5" t="str">
        <f>VLOOKUP(CONCATENATE($C276,$D276),Curriculos!$A$2:$J$303,7,FALSE)</f>
        <v>P</v>
      </c>
      <c r="I276" s="5">
        <f>VLOOKUP(CONCATENATE($C276,$D276),Curriculos!$A$2:$J$303,8,FALSE)</f>
        <v>90</v>
      </c>
      <c r="J276" s="5">
        <f>VLOOKUP(CONCATENATE($C276,$D276),Curriculos!$A$2:$J$303,9,FALSE)</f>
        <v>3</v>
      </c>
      <c r="K276" s="68"/>
      <c r="L276" s="68"/>
      <c r="M276" s="68"/>
      <c r="N276" s="5" t="str">
        <f>VLOOKUP(CONCATENATE($C276,$D276),Curriculos!$A$2:$J$303,10,FALSE)</f>
        <v>DCEC</v>
      </c>
      <c r="O276" s="69"/>
      <c r="P276" s="12" t="e">
        <f>VLOOKUP(O276,Lista_Professores!$A$2:$B$203,2,FALSE)</f>
        <v>#N/A</v>
      </c>
      <c r="Q276" s="70"/>
      <c r="R276" s="12" t="str">
        <f t="shared" si="18"/>
        <v xml:space="preserve">6º Semestre - </v>
      </c>
      <c r="S276" s="12"/>
      <c r="T276" s="12"/>
      <c r="U276" s="12"/>
      <c r="V276" s="12"/>
      <c r="W276" s="12"/>
      <c r="X276" s="12"/>
      <c r="Y276" s="12"/>
      <c r="Z276" s="12"/>
    </row>
    <row r="277" spans="1:26" ht="14.25" hidden="1" customHeight="1">
      <c r="A277" s="12" t="str">
        <f t="shared" si="16"/>
        <v xml:space="preserve">8º Semestre - </v>
      </c>
      <c r="B277" s="67" t="str">
        <f t="shared" si="17"/>
        <v>Curr2023NCEC112</v>
      </c>
      <c r="C277" s="12" t="s">
        <v>22</v>
      </c>
      <c r="D277" s="12" t="s">
        <v>146</v>
      </c>
      <c r="E277" s="12" t="str">
        <f>VLOOKUP(CONCATENATE($C277,$D277),Curriculos!$A$2:$J$303,4,FALSE)</f>
        <v>PRÁTICA EXTENSIONISTA II</v>
      </c>
      <c r="F277" s="5" t="str">
        <f>VLOOKUP(CONCATENATE($C277,$D277),Curriculos!$A$2:$J$303,5,FALSE)</f>
        <v>OB</v>
      </c>
      <c r="G277" s="5">
        <f>VLOOKUP(CONCATENATE($C277,$D277),Curriculos!$A$2:$J$303,6,FALSE)</f>
        <v>8</v>
      </c>
      <c r="H277" s="5" t="str">
        <f>VLOOKUP(CONCATENATE($C277,$D277),Curriculos!$A$2:$J$303,7,FALSE)</f>
        <v>P</v>
      </c>
      <c r="I277" s="5">
        <f>VLOOKUP(CONCATENATE($C277,$D277),Curriculos!$A$2:$J$303,8,FALSE)</f>
        <v>90</v>
      </c>
      <c r="J277" s="5">
        <f>VLOOKUP(CONCATENATE($C277,$D277),Curriculos!$A$2:$J$303,9,FALSE)</f>
        <v>3</v>
      </c>
      <c r="K277" s="68"/>
      <c r="L277" s="68"/>
      <c r="M277" s="68"/>
      <c r="N277" s="5" t="str">
        <f>VLOOKUP(CONCATENATE($C277,$D277),Curriculos!$A$2:$J$303,10,FALSE)</f>
        <v>DCEC</v>
      </c>
      <c r="O277" s="69"/>
      <c r="P277" s="12" t="e">
        <f>VLOOKUP(O277,Lista_Professores!$A$2:$B$203,2,FALSE)</f>
        <v>#N/A</v>
      </c>
      <c r="Q277" s="70"/>
      <c r="R277" s="12" t="str">
        <f t="shared" si="18"/>
        <v xml:space="preserve">8º Semestre - </v>
      </c>
      <c r="S277" s="12"/>
      <c r="T277" s="12"/>
      <c r="U277" s="12"/>
      <c r="V277" s="12"/>
      <c r="W277" s="12"/>
      <c r="X277" s="12"/>
      <c r="Y277" s="12"/>
      <c r="Z277" s="12"/>
    </row>
    <row r="278" spans="1:26" ht="14.25" hidden="1" customHeight="1">
      <c r="A278" s="12" t="str">
        <f t="shared" si="16"/>
        <v xml:space="preserve">8º Semestre - </v>
      </c>
      <c r="B278" s="67" t="str">
        <f t="shared" si="17"/>
        <v>Curr2023NCEC112</v>
      </c>
      <c r="C278" s="12" t="s">
        <v>22</v>
      </c>
      <c r="D278" s="12" t="s">
        <v>146</v>
      </c>
      <c r="E278" s="12" t="str">
        <f>VLOOKUP(CONCATENATE($C278,$D278),Curriculos!$A$2:$J$303,4,FALSE)</f>
        <v>PRÁTICA EXTENSIONISTA II</v>
      </c>
      <c r="F278" s="5" t="str">
        <f>VLOOKUP(CONCATENATE($C278,$D278),Curriculos!$A$2:$J$303,5,FALSE)</f>
        <v>OB</v>
      </c>
      <c r="G278" s="5">
        <f>VLOOKUP(CONCATENATE($C278,$D278),Curriculos!$A$2:$J$303,6,FALSE)</f>
        <v>8</v>
      </c>
      <c r="H278" s="5" t="str">
        <f>VLOOKUP(CONCATENATE($C278,$D278),Curriculos!$A$2:$J$303,7,FALSE)</f>
        <v>P</v>
      </c>
      <c r="I278" s="5">
        <f>VLOOKUP(CONCATENATE($C278,$D278),Curriculos!$A$2:$J$303,8,FALSE)</f>
        <v>90</v>
      </c>
      <c r="J278" s="5">
        <f>VLOOKUP(CONCATENATE($C278,$D278),Curriculos!$A$2:$J$303,9,FALSE)</f>
        <v>3</v>
      </c>
      <c r="K278" s="68"/>
      <c r="L278" s="68"/>
      <c r="M278" s="68"/>
      <c r="N278" s="5" t="str">
        <f>VLOOKUP(CONCATENATE($C278,$D278),Curriculos!$A$2:$J$303,10,FALSE)</f>
        <v>DCEC</v>
      </c>
      <c r="O278" s="69"/>
      <c r="P278" s="12" t="e">
        <f>VLOOKUP(O278,Lista_Professores!$A$2:$B$203,2,FALSE)</f>
        <v>#N/A</v>
      </c>
      <c r="Q278" s="70"/>
      <c r="R278" s="12" t="str">
        <f t="shared" si="18"/>
        <v xml:space="preserve">8º Semestre - </v>
      </c>
      <c r="S278" s="12"/>
      <c r="T278" s="12"/>
      <c r="U278" s="12"/>
      <c r="V278" s="12"/>
      <c r="W278" s="12"/>
      <c r="X278" s="12"/>
      <c r="Y278" s="12"/>
      <c r="Z278" s="12"/>
    </row>
    <row r="279" spans="1:26" ht="14.25" hidden="1" customHeight="1">
      <c r="A279" s="12" t="str">
        <f t="shared" si="16"/>
        <v xml:space="preserve">7º Semestre - </v>
      </c>
      <c r="B279" s="67" t="str">
        <f t="shared" si="17"/>
        <v>Curr2023MCEC113</v>
      </c>
      <c r="C279" s="12" t="s">
        <v>25</v>
      </c>
      <c r="D279" s="12" t="s">
        <v>147</v>
      </c>
      <c r="E279" s="12" t="str">
        <f>VLOOKUP(CONCATENATE($C279,$D279),Curriculos!$A$2:$J$303,4,FALSE)</f>
        <v>PRÁTICA EXTENSIONISTA III</v>
      </c>
      <c r="F279" s="5" t="str">
        <f>VLOOKUP(CONCATENATE($C279,$D279),Curriculos!$A$2:$J$303,5,FALSE)</f>
        <v>OB</v>
      </c>
      <c r="G279" s="5">
        <f>VLOOKUP(CONCATENATE($C279,$D279),Curriculos!$A$2:$J$303,6,FALSE)</f>
        <v>7</v>
      </c>
      <c r="H279" s="5" t="str">
        <f>VLOOKUP(CONCATENATE($C279,$D279),Curriculos!$A$2:$J$303,7,FALSE)</f>
        <v>P</v>
      </c>
      <c r="I279" s="5">
        <f>VLOOKUP(CONCATENATE($C279,$D279),Curriculos!$A$2:$J$303,8,FALSE)</f>
        <v>90</v>
      </c>
      <c r="J279" s="5">
        <f>VLOOKUP(CONCATENATE($C279,$D279),Curriculos!$A$2:$J$303,9,FALSE)</f>
        <v>3</v>
      </c>
      <c r="K279" s="68"/>
      <c r="L279" s="68"/>
      <c r="M279" s="68"/>
      <c r="N279" s="5" t="str">
        <f>VLOOKUP(CONCATENATE($C279,$D279),Curriculos!$A$2:$J$303,10,FALSE)</f>
        <v>DCEC</v>
      </c>
      <c r="O279" s="69"/>
      <c r="P279" s="12" t="e">
        <f>VLOOKUP(O279,Lista_Professores!$A$2:$B$203,2,FALSE)</f>
        <v>#N/A</v>
      </c>
      <c r="Q279" s="70"/>
      <c r="R279" s="12" t="str">
        <f t="shared" si="18"/>
        <v xml:space="preserve">7º Semestre - </v>
      </c>
      <c r="S279" s="12"/>
      <c r="T279" s="12"/>
      <c r="U279" s="12"/>
      <c r="V279" s="12"/>
      <c r="W279" s="12"/>
      <c r="X279" s="12"/>
      <c r="Y279" s="12"/>
      <c r="Z279" s="12"/>
    </row>
    <row r="280" spans="1:26" ht="14.25" hidden="1" customHeight="1">
      <c r="A280" s="12" t="str">
        <f t="shared" si="16"/>
        <v xml:space="preserve">7º Semestre - </v>
      </c>
      <c r="B280" s="67" t="str">
        <f t="shared" si="17"/>
        <v>Curr2023MCEC113</v>
      </c>
      <c r="C280" s="12" t="s">
        <v>25</v>
      </c>
      <c r="D280" s="12" t="s">
        <v>147</v>
      </c>
      <c r="E280" s="12" t="str">
        <f>VLOOKUP(CONCATENATE($C280,$D280),Curriculos!$A$2:$J$303,4,FALSE)</f>
        <v>PRÁTICA EXTENSIONISTA III</v>
      </c>
      <c r="F280" s="5" t="str">
        <f>VLOOKUP(CONCATENATE($C280,$D280),Curriculos!$A$2:$J$303,5,FALSE)</f>
        <v>OB</v>
      </c>
      <c r="G280" s="5">
        <f>VLOOKUP(CONCATENATE($C280,$D280),Curriculos!$A$2:$J$303,6,FALSE)</f>
        <v>7</v>
      </c>
      <c r="H280" s="5" t="str">
        <f>VLOOKUP(CONCATENATE($C280,$D280),Curriculos!$A$2:$J$303,7,FALSE)</f>
        <v>P</v>
      </c>
      <c r="I280" s="5">
        <f>VLOOKUP(CONCATENATE($C280,$D280),Curriculos!$A$2:$J$303,8,FALSE)</f>
        <v>90</v>
      </c>
      <c r="J280" s="5">
        <f>VLOOKUP(CONCATENATE($C280,$D280),Curriculos!$A$2:$J$303,9,FALSE)</f>
        <v>3</v>
      </c>
      <c r="K280" s="68"/>
      <c r="L280" s="68"/>
      <c r="M280" s="68"/>
      <c r="N280" s="5" t="str">
        <f>VLOOKUP(CONCATENATE($C280,$D280),Curriculos!$A$2:$J$303,10,FALSE)</f>
        <v>DCEC</v>
      </c>
      <c r="O280" s="69"/>
      <c r="P280" s="12" t="e">
        <f>VLOOKUP(O280,Lista_Professores!$A$2:$B$203,2,FALSE)</f>
        <v>#N/A</v>
      </c>
      <c r="Q280" s="70"/>
      <c r="R280" s="12" t="str">
        <f t="shared" si="18"/>
        <v xml:space="preserve">7º Semestre - </v>
      </c>
      <c r="S280" s="12"/>
      <c r="T280" s="12"/>
      <c r="U280" s="12"/>
      <c r="V280" s="12"/>
      <c r="W280" s="12"/>
      <c r="X280" s="12"/>
      <c r="Y280" s="12"/>
      <c r="Z280" s="12"/>
    </row>
    <row r="281" spans="1:26" ht="14.25" hidden="1" customHeight="1">
      <c r="A281" s="12" t="str">
        <f t="shared" si="16"/>
        <v xml:space="preserve">9º Semestre - </v>
      </c>
      <c r="B281" s="67" t="str">
        <f t="shared" si="17"/>
        <v>Curr2023NCEC113</v>
      </c>
      <c r="C281" s="5" t="s">
        <v>22</v>
      </c>
      <c r="D281" s="12" t="s">
        <v>147</v>
      </c>
      <c r="E281" s="12" t="str">
        <f>VLOOKUP(CONCATENATE($C281,$D281),Curriculos!$A$2:$J$303,4,FALSE)</f>
        <v>PRÁTICA EXTENSIONISTA III</v>
      </c>
      <c r="F281" s="5" t="str">
        <f>VLOOKUP(CONCATENATE($C281,$D281),Curriculos!$A$2:$J$303,5,FALSE)</f>
        <v>OB</v>
      </c>
      <c r="G281" s="5">
        <f>VLOOKUP(CONCATENATE($C281,$D281),Curriculos!$A$2:$J$303,6,FALSE)</f>
        <v>9</v>
      </c>
      <c r="H281" s="5" t="str">
        <f>VLOOKUP(CONCATENATE($C281,$D281),Curriculos!$A$2:$J$303,7,FALSE)</f>
        <v>T</v>
      </c>
      <c r="I281" s="5">
        <f>VLOOKUP(CONCATENATE($C281,$D281),Curriculos!$A$2:$J$303,8,FALSE)</f>
        <v>90</v>
      </c>
      <c r="J281" s="5">
        <f>VLOOKUP(CONCATENATE($C281,$D281),Curriculos!$A$2:$J$303,9,FALSE)</f>
        <v>3</v>
      </c>
      <c r="K281" s="68"/>
      <c r="L281" s="68"/>
      <c r="M281" s="68"/>
      <c r="N281" s="5" t="str">
        <f>VLOOKUP(CONCATENATE($C281,$D281),Curriculos!$A$2:$J$303,10,FALSE)</f>
        <v>DCEC</v>
      </c>
      <c r="O281" s="69"/>
      <c r="P281" s="12" t="e">
        <f>VLOOKUP(O281,Lista_Professores!$A$2:$B$203,2,FALSE)</f>
        <v>#N/A</v>
      </c>
      <c r="Q281" s="70"/>
      <c r="R281" s="12" t="str">
        <f t="shared" si="18"/>
        <v xml:space="preserve">9º Semestre - </v>
      </c>
      <c r="S281" s="12"/>
      <c r="T281" s="12"/>
      <c r="U281" s="12"/>
      <c r="V281" s="12"/>
      <c r="W281" s="12"/>
      <c r="X281" s="12"/>
      <c r="Y281" s="12"/>
      <c r="Z281" s="12"/>
    </row>
    <row r="282" spans="1:26" ht="14.25" hidden="1" customHeight="1">
      <c r="A282" s="12" t="str">
        <f t="shared" si="16"/>
        <v xml:space="preserve">9º Semestre - </v>
      </c>
      <c r="B282" s="67" t="str">
        <f t="shared" si="17"/>
        <v>Curr2023NCEC113</v>
      </c>
      <c r="C282" s="5" t="s">
        <v>22</v>
      </c>
      <c r="D282" s="12" t="s">
        <v>147</v>
      </c>
      <c r="E282" s="12" t="str">
        <f>VLOOKUP(CONCATENATE($C282,$D282),Curriculos!$A$2:$J$303,4,FALSE)</f>
        <v>PRÁTICA EXTENSIONISTA III</v>
      </c>
      <c r="F282" s="5" t="str">
        <f>VLOOKUP(CONCATENATE($C282,$D282),Curriculos!$A$2:$J$303,5,FALSE)</f>
        <v>OB</v>
      </c>
      <c r="G282" s="5">
        <f>VLOOKUP(CONCATENATE($C282,$D282),Curriculos!$A$2:$J$303,6,FALSE)</f>
        <v>9</v>
      </c>
      <c r="H282" s="5" t="str">
        <f>VLOOKUP(CONCATENATE($C282,$D282),Curriculos!$A$2:$J$303,7,FALSE)</f>
        <v>T</v>
      </c>
      <c r="I282" s="5">
        <f>VLOOKUP(CONCATENATE($C282,$D282),Curriculos!$A$2:$J$303,8,FALSE)</f>
        <v>90</v>
      </c>
      <c r="J282" s="5">
        <f>VLOOKUP(CONCATENATE($C282,$D282),Curriculos!$A$2:$J$303,9,FALSE)</f>
        <v>3</v>
      </c>
      <c r="K282" s="68"/>
      <c r="L282" s="68"/>
      <c r="M282" s="68"/>
      <c r="N282" s="5" t="str">
        <f>VLOOKUP(CONCATENATE($C282,$D282),Curriculos!$A$2:$J$303,10,FALSE)</f>
        <v>DCEC</v>
      </c>
      <c r="O282" s="69"/>
      <c r="P282" s="12" t="e">
        <f>VLOOKUP(O282,Lista_Professores!$A$2:$B$203,2,FALSE)</f>
        <v>#N/A</v>
      </c>
      <c r="Q282" s="70"/>
      <c r="R282" s="12" t="str">
        <f t="shared" si="18"/>
        <v xml:space="preserve">9º Semestre - </v>
      </c>
      <c r="S282" s="12"/>
      <c r="T282" s="12"/>
      <c r="U282" s="12"/>
      <c r="V282" s="12"/>
      <c r="W282" s="12"/>
      <c r="X282" s="12"/>
      <c r="Y282" s="12"/>
      <c r="Z282" s="12"/>
    </row>
    <row r="283" spans="1:26" ht="14.25" hidden="1" customHeight="1">
      <c r="A283" s="12" t="str">
        <f t="shared" si="16"/>
        <v xml:space="preserve">8º Semestre - </v>
      </c>
      <c r="B283" s="67" t="str">
        <f t="shared" si="17"/>
        <v>Curr2023MCEC114</v>
      </c>
      <c r="C283" s="12" t="s">
        <v>25</v>
      </c>
      <c r="D283" s="12" t="s">
        <v>148</v>
      </c>
      <c r="E283" s="12" t="str">
        <f>VLOOKUP(CONCATENATE($C283,$D283),Curriculos!$A$2:$J$303,4,FALSE)</f>
        <v>PRÁTICA EXTENSIONISTA IV</v>
      </c>
      <c r="F283" s="5" t="str">
        <f>VLOOKUP(CONCATENATE($C283,$D283),Curriculos!$A$2:$J$303,5,FALSE)</f>
        <v>OB</v>
      </c>
      <c r="G283" s="5">
        <f>VLOOKUP(CONCATENATE($C283,$D283),Curriculos!$A$2:$J$303,6,FALSE)</f>
        <v>8</v>
      </c>
      <c r="H283" s="5" t="str">
        <f>VLOOKUP(CONCATENATE($C283,$D283),Curriculos!$A$2:$J$303,7,FALSE)</f>
        <v>P</v>
      </c>
      <c r="I283" s="5">
        <f>VLOOKUP(CONCATENATE($C283,$D283),Curriculos!$A$2:$J$303,8,FALSE)</f>
        <v>90</v>
      </c>
      <c r="J283" s="5">
        <f>VLOOKUP(CONCATENATE($C283,$D283),Curriculos!$A$2:$J$303,9,FALSE)</f>
        <v>3</v>
      </c>
      <c r="K283" s="68"/>
      <c r="L283" s="68"/>
      <c r="M283" s="68"/>
      <c r="N283" s="5" t="str">
        <f>VLOOKUP(CONCATENATE($C283,$D283),Curriculos!$A$2:$J$303,10,FALSE)</f>
        <v>DCEC</v>
      </c>
      <c r="O283" s="69"/>
      <c r="P283" s="12" t="e">
        <f>VLOOKUP(O283,Lista_Professores!$A$2:$B$203,2,FALSE)</f>
        <v>#N/A</v>
      </c>
      <c r="Q283" s="70"/>
      <c r="R283" s="12" t="str">
        <f t="shared" si="18"/>
        <v xml:space="preserve">8º Semestre - </v>
      </c>
      <c r="S283" s="12"/>
      <c r="T283" s="12"/>
      <c r="U283" s="12"/>
      <c r="V283" s="12"/>
      <c r="W283" s="12"/>
      <c r="X283" s="12"/>
      <c r="Y283" s="12"/>
      <c r="Z283" s="12"/>
    </row>
    <row r="284" spans="1:26" ht="14.25" hidden="1" customHeight="1">
      <c r="A284" s="12" t="str">
        <f t="shared" si="16"/>
        <v xml:space="preserve">8º Semestre - </v>
      </c>
      <c r="B284" s="67" t="str">
        <f t="shared" si="17"/>
        <v>Curr2023MCEC114</v>
      </c>
      <c r="C284" s="12" t="s">
        <v>25</v>
      </c>
      <c r="D284" s="12" t="s">
        <v>148</v>
      </c>
      <c r="E284" s="12" t="str">
        <f>VLOOKUP(CONCATENATE($C284,$D284),Curriculos!$A$2:$J$303,4,FALSE)</f>
        <v>PRÁTICA EXTENSIONISTA IV</v>
      </c>
      <c r="F284" s="5" t="str">
        <f>VLOOKUP(CONCATENATE($C284,$D284),Curriculos!$A$2:$J$303,5,FALSE)</f>
        <v>OB</v>
      </c>
      <c r="G284" s="5">
        <f>VLOOKUP(CONCATENATE($C284,$D284),Curriculos!$A$2:$J$303,6,FALSE)</f>
        <v>8</v>
      </c>
      <c r="H284" s="5" t="str">
        <f>VLOOKUP(CONCATENATE($C284,$D284),Curriculos!$A$2:$J$303,7,FALSE)</f>
        <v>P</v>
      </c>
      <c r="I284" s="5">
        <f>VLOOKUP(CONCATENATE($C284,$D284),Curriculos!$A$2:$J$303,8,FALSE)</f>
        <v>90</v>
      </c>
      <c r="J284" s="5">
        <f>VLOOKUP(CONCATENATE($C284,$D284),Curriculos!$A$2:$J$303,9,FALSE)</f>
        <v>3</v>
      </c>
      <c r="K284" s="68"/>
      <c r="L284" s="68"/>
      <c r="M284" s="68"/>
      <c r="N284" s="5" t="str">
        <f>VLOOKUP(CONCATENATE($C284,$D284),Curriculos!$A$2:$J$303,10,FALSE)</f>
        <v>DCEC</v>
      </c>
      <c r="O284" s="69"/>
      <c r="P284" s="12" t="e">
        <f>VLOOKUP(O284,Lista_Professores!$A$2:$B$203,2,FALSE)</f>
        <v>#N/A</v>
      </c>
      <c r="Q284" s="70"/>
      <c r="R284" s="12" t="str">
        <f t="shared" si="18"/>
        <v xml:space="preserve">8º Semestre - </v>
      </c>
      <c r="S284" s="12"/>
      <c r="T284" s="12"/>
      <c r="U284" s="12"/>
      <c r="V284" s="12"/>
      <c r="W284" s="12"/>
      <c r="X284" s="12"/>
      <c r="Y284" s="12"/>
      <c r="Z284" s="12"/>
    </row>
    <row r="285" spans="1:26" ht="14.25" hidden="1" customHeight="1">
      <c r="A285" s="12" t="str">
        <f t="shared" si="16"/>
        <v xml:space="preserve">10º Semestre - </v>
      </c>
      <c r="B285" s="67" t="str">
        <f t="shared" si="17"/>
        <v>Curr2023NCEC114</v>
      </c>
      <c r="C285" s="12" t="s">
        <v>22</v>
      </c>
      <c r="D285" s="12" t="s">
        <v>148</v>
      </c>
      <c r="E285" s="12" t="str">
        <f>VLOOKUP(CONCATENATE($C285,$D285),Curriculos!$A$2:$J$303,4,FALSE)</f>
        <v>PRÁTICA EXTENSIONISTA IV</v>
      </c>
      <c r="F285" s="5" t="str">
        <f>VLOOKUP(CONCATENATE($C285,$D285),Curriculos!$A$2:$J$303,5,FALSE)</f>
        <v>OB</v>
      </c>
      <c r="G285" s="5">
        <f>VLOOKUP(CONCATENATE($C285,$D285),Curriculos!$A$2:$J$303,6,FALSE)</f>
        <v>10</v>
      </c>
      <c r="H285" s="5" t="str">
        <f>VLOOKUP(CONCATENATE($C285,$D285),Curriculos!$A$2:$J$303,7,FALSE)</f>
        <v>T</v>
      </c>
      <c r="I285" s="5">
        <f>VLOOKUP(CONCATENATE($C285,$D285),Curriculos!$A$2:$J$303,8,FALSE)</f>
        <v>90</v>
      </c>
      <c r="J285" s="5">
        <f>VLOOKUP(CONCATENATE($C285,$D285),Curriculos!$A$2:$J$303,9,FALSE)</f>
        <v>3</v>
      </c>
      <c r="K285" s="68"/>
      <c r="L285" s="68"/>
      <c r="M285" s="68"/>
      <c r="N285" s="5" t="str">
        <f>VLOOKUP(CONCATENATE($C285,$D285),Curriculos!$A$2:$J$303,10,FALSE)</f>
        <v>DCEC</v>
      </c>
      <c r="O285" s="69"/>
      <c r="P285" s="12" t="e">
        <f>VLOOKUP(O285,Lista_Professores!$A$2:$B$203,2,FALSE)</f>
        <v>#N/A</v>
      </c>
      <c r="Q285" s="70"/>
      <c r="R285" s="12" t="str">
        <f t="shared" si="18"/>
        <v xml:space="preserve">10º Semestre - </v>
      </c>
      <c r="S285" s="12"/>
      <c r="T285" s="12"/>
      <c r="U285" s="12"/>
      <c r="V285" s="12"/>
      <c r="W285" s="12"/>
      <c r="X285" s="12"/>
      <c r="Y285" s="12"/>
      <c r="Z285" s="12"/>
    </row>
    <row r="286" spans="1:26" ht="14.25" hidden="1" customHeight="1">
      <c r="A286" s="12" t="str">
        <f t="shared" si="16"/>
        <v xml:space="preserve">10º Semestre - </v>
      </c>
      <c r="B286" s="67" t="str">
        <f t="shared" si="17"/>
        <v>Curr2023NCEC114</v>
      </c>
      <c r="C286" s="12" t="s">
        <v>22</v>
      </c>
      <c r="D286" s="12" t="s">
        <v>148</v>
      </c>
      <c r="E286" s="12" t="str">
        <f>VLOOKUP(CONCATENATE($C286,$D286),Curriculos!$A$2:$J$303,4,FALSE)</f>
        <v>PRÁTICA EXTENSIONISTA IV</v>
      </c>
      <c r="F286" s="5" t="str">
        <f>VLOOKUP(CONCATENATE($C286,$D286),Curriculos!$A$2:$J$303,5,FALSE)</f>
        <v>OB</v>
      </c>
      <c r="G286" s="5">
        <f>VLOOKUP(CONCATENATE($C286,$D286),Curriculos!$A$2:$J$303,6,FALSE)</f>
        <v>10</v>
      </c>
      <c r="H286" s="5" t="str">
        <f>VLOOKUP(CONCATENATE($C286,$D286),Curriculos!$A$2:$J$303,7,FALSE)</f>
        <v>T</v>
      </c>
      <c r="I286" s="5">
        <f>VLOOKUP(CONCATENATE($C286,$D286),Curriculos!$A$2:$J$303,8,FALSE)</f>
        <v>90</v>
      </c>
      <c r="J286" s="5">
        <f>VLOOKUP(CONCATENATE($C286,$D286),Curriculos!$A$2:$J$303,9,FALSE)</f>
        <v>3</v>
      </c>
      <c r="K286" s="68"/>
      <c r="L286" s="68"/>
      <c r="M286" s="68"/>
      <c r="N286" s="5" t="str">
        <f>VLOOKUP(CONCATENATE($C286,$D286),Curriculos!$A$2:$J$303,10,FALSE)</f>
        <v>DCEC</v>
      </c>
      <c r="O286" s="69"/>
      <c r="P286" s="12" t="e">
        <f>VLOOKUP(O286,Lista_Professores!$A$2:$B$203,2,FALSE)</f>
        <v>#N/A</v>
      </c>
      <c r="Q286" s="70"/>
      <c r="R286" s="12" t="str">
        <f t="shared" si="18"/>
        <v xml:space="preserve">10º Semestre - </v>
      </c>
      <c r="S286" s="12"/>
      <c r="T286" s="12"/>
      <c r="U286" s="12"/>
      <c r="V286" s="12"/>
      <c r="W286" s="12"/>
      <c r="X286" s="12"/>
      <c r="Y286" s="12"/>
      <c r="Z286" s="12"/>
    </row>
    <row r="287" spans="1:26" ht="14.25" hidden="1" customHeight="1">
      <c r="A287" s="12" t="str">
        <f t="shared" si="16"/>
        <v>AN6º Semestre - T01</v>
      </c>
      <c r="B287" s="67" t="str">
        <f t="shared" si="17"/>
        <v>Curr2018CEC044T01</v>
      </c>
      <c r="C287" s="12" t="s">
        <v>31</v>
      </c>
      <c r="D287" s="12" t="s">
        <v>68</v>
      </c>
      <c r="E287" s="12" t="str">
        <f>VLOOKUP(CONCATENATE($C287,$D287),Curriculos!$A$2:$J$303,4,FALSE)</f>
        <v>TÉCNICAS DE PESQUISA EM ECONOMIA I</v>
      </c>
      <c r="F287" s="5" t="str">
        <f>VLOOKUP(CONCATENATE($C287,$D287),Curriculos!$A$2:$J$303,5,FALSE)</f>
        <v>OB</v>
      </c>
      <c r="G287" s="5">
        <f>VLOOKUP(CONCATENATE($C287,$D287),Curriculos!$A$2:$J$303,6,FALSE)</f>
        <v>6</v>
      </c>
      <c r="H287" s="5" t="str">
        <f>VLOOKUP(CONCATENATE($C287,$D287),Curriculos!$A$2:$J$303,7,FALSE)</f>
        <v>T</v>
      </c>
      <c r="I287" s="5">
        <f>VLOOKUP(CONCATENATE($C287,$D287),Curriculos!$A$2:$J$303,8,FALSE)</f>
        <v>90</v>
      </c>
      <c r="J287" s="5">
        <f>VLOOKUP(CONCATENATE($C287,$D287),Curriculos!$A$2:$J$303,9,FALSE)</f>
        <v>5</v>
      </c>
      <c r="K287" s="68" t="s">
        <v>24</v>
      </c>
      <c r="L287" s="68" t="s">
        <v>354</v>
      </c>
      <c r="M287" s="68" t="s">
        <v>191</v>
      </c>
      <c r="N287" s="5" t="str">
        <f>VLOOKUP(CONCATENATE($C287,$D287),Curriculos!$A$2:$J$303,10,FALSE)</f>
        <v>DCEC</v>
      </c>
      <c r="O287" s="69"/>
      <c r="P287" s="12" t="e">
        <f>VLOOKUP(O287,Lista_Professores!$A$2:$B$203,2,FALSE)</f>
        <v>#N/A</v>
      </c>
      <c r="Q287" s="70"/>
      <c r="R287" s="12" t="str">
        <f t="shared" si="18"/>
        <v>6º Semestre - T01</v>
      </c>
      <c r="S287" s="12">
        <f t="shared" ref="S287:S288" si="20">I287/15</f>
        <v>6</v>
      </c>
      <c r="T287" s="12"/>
      <c r="U287" s="12"/>
      <c r="V287" s="12"/>
      <c r="W287" s="12"/>
      <c r="X287" s="12"/>
      <c r="Y287" s="12"/>
      <c r="Z287" s="12"/>
    </row>
    <row r="288" spans="1:26" ht="14.25" customHeight="1">
      <c r="A288" s="12" t="str">
        <f t="shared" si="16"/>
        <v>AN6º Semestre - T01</v>
      </c>
      <c r="B288" s="67" t="str">
        <f t="shared" si="17"/>
        <v>Curr2023NCEC093T01</v>
      </c>
      <c r="C288" s="12" t="s">
        <v>22</v>
      </c>
      <c r="D288" s="12" t="s">
        <v>86</v>
      </c>
      <c r="E288" s="12" t="str">
        <f>VLOOKUP(CONCATENATE($C288,$D288),Curriculos!$A$2:$J$303,4,FALSE)</f>
        <v>TÉCNICAS DE PESQUISA EM ECONOMIA I</v>
      </c>
      <c r="F288" s="5" t="str">
        <f>VLOOKUP(CONCATENATE($C288,$D288),Curriculos!$A$2:$J$303,5,FALSE)</f>
        <v>OB</v>
      </c>
      <c r="G288" s="5">
        <f>VLOOKUP(CONCATENATE($C288,$D288),Curriculos!$A$2:$J$303,6,FALSE)</f>
        <v>6</v>
      </c>
      <c r="H288" s="5" t="str">
        <f>VLOOKUP(CONCATENATE($C288,$D288),Curriculos!$A$2:$J$303,7,FALSE)</f>
        <v>T</v>
      </c>
      <c r="I288" s="5">
        <f>VLOOKUP(CONCATENATE($C288,$D288),Curriculos!$A$2:$J$303,8,FALSE)</f>
        <v>60</v>
      </c>
      <c r="J288" s="5">
        <f>VLOOKUP(CONCATENATE($C288,$D288),Curriculos!$A$2:$J$303,9,FALSE)</f>
        <v>4</v>
      </c>
      <c r="K288" s="68" t="s">
        <v>24</v>
      </c>
      <c r="L288" s="68"/>
      <c r="M288" s="68" t="s">
        <v>191</v>
      </c>
      <c r="N288" s="5" t="str">
        <f>VLOOKUP(CONCATENATE($C288,$D288),Curriculos!$A$2:$J$303,10,FALSE)</f>
        <v>DCEC</v>
      </c>
      <c r="O288" s="69" t="s">
        <v>340</v>
      </c>
      <c r="P288" s="12" t="str">
        <f>VLOOKUP(O288,Lista_Professores!$A$2:$B$203,2,FALSE)</f>
        <v>Pedro Lopes Marinho</v>
      </c>
      <c r="Q288" s="70">
        <v>1104</v>
      </c>
      <c r="R288" s="12" t="str">
        <f t="shared" si="18"/>
        <v>6º Semestre - T01</v>
      </c>
      <c r="S288" s="12">
        <f t="shared" si="20"/>
        <v>4</v>
      </c>
      <c r="T288" s="12"/>
      <c r="U288" s="12"/>
      <c r="V288" s="12"/>
      <c r="W288" s="12"/>
      <c r="X288" s="12"/>
      <c r="Y288" s="12"/>
      <c r="Z288" s="12"/>
    </row>
    <row r="289" spans="1:26" ht="14.25" hidden="1" customHeight="1">
      <c r="A289" s="12" t="str">
        <f t="shared" si="16"/>
        <v xml:space="preserve">6º Semestre - </v>
      </c>
      <c r="B289" s="67" t="str">
        <f t="shared" si="17"/>
        <v>Curr2023MCEC093</v>
      </c>
      <c r="C289" s="12" t="s">
        <v>25</v>
      </c>
      <c r="D289" s="12" t="s">
        <v>86</v>
      </c>
      <c r="E289" s="12" t="str">
        <f>VLOOKUP(CONCATENATE($C289,$D289),Curriculos!$A$2:$J$303,4,FALSE)</f>
        <v>TÉCNICAS DE PESQUISA EM ECONOMIA I</v>
      </c>
      <c r="F289" s="5" t="str">
        <f>VLOOKUP(CONCATENATE($C289,$D289),Curriculos!$A$2:$J$303,5,FALSE)</f>
        <v>OB</v>
      </c>
      <c r="G289" s="5">
        <f>VLOOKUP(CONCATENATE($C289,$D289),Curriculos!$A$2:$J$303,6,FALSE)</f>
        <v>6</v>
      </c>
      <c r="H289" s="5" t="str">
        <f>VLOOKUP(CONCATENATE($C289,$D289),Curriculos!$A$2:$J$303,7,FALSE)</f>
        <v>T</v>
      </c>
      <c r="I289" s="5">
        <f>VLOOKUP(CONCATENATE($C289,$D289),Curriculos!$A$2:$J$303,8,FALSE)</f>
        <v>60</v>
      </c>
      <c r="J289" s="5">
        <f>VLOOKUP(CONCATENATE($C289,$D289),Curriculos!$A$2:$J$303,9,FALSE)</f>
        <v>4</v>
      </c>
      <c r="K289" s="68"/>
      <c r="L289" s="68"/>
      <c r="M289" s="68"/>
      <c r="N289" s="5" t="str">
        <f>VLOOKUP(CONCATENATE($C289,$D289),Curriculos!$A$2:$J$303,10,FALSE)</f>
        <v>DCEC</v>
      </c>
      <c r="O289" s="69"/>
      <c r="P289" s="12" t="e">
        <f>VLOOKUP(O289,Lista_Professores!$A$2:$B$203,2,FALSE)</f>
        <v>#N/A</v>
      </c>
      <c r="Q289" s="70"/>
      <c r="R289" s="12" t="str">
        <f t="shared" si="18"/>
        <v xml:space="preserve">6º Semestre - </v>
      </c>
      <c r="S289" s="12"/>
      <c r="T289" s="12"/>
      <c r="U289" s="12"/>
      <c r="V289" s="12"/>
      <c r="W289" s="12"/>
      <c r="X289" s="12"/>
      <c r="Y289" s="12"/>
      <c r="Z289" s="12"/>
    </row>
    <row r="290" spans="1:26" ht="14.25" customHeight="1">
      <c r="A290" s="12" t="str">
        <f t="shared" si="16"/>
        <v>CM7º Semestre - T02</v>
      </c>
      <c r="B290" s="67" t="str">
        <f t="shared" si="17"/>
        <v>Curr2018CEC049T02</v>
      </c>
      <c r="C290" s="12" t="s">
        <v>31</v>
      </c>
      <c r="D290" s="12" t="s">
        <v>62</v>
      </c>
      <c r="E290" s="12" t="str">
        <f>VLOOKUP(CONCATENATE($C290,$D290),Curriculos!$A$2:$J$303,4,FALSE)</f>
        <v>TÉCNICAS DE PESQUISA EM ECONOMIA II</v>
      </c>
      <c r="F290" s="5" t="str">
        <f>VLOOKUP(CONCATENATE($C290,$D290),Curriculos!$A$2:$J$303,5,FALSE)</f>
        <v>OB</v>
      </c>
      <c r="G290" s="5">
        <f>VLOOKUP(CONCATENATE($C290,$D290),Curriculos!$A$2:$J$303,6,FALSE)</f>
        <v>7</v>
      </c>
      <c r="H290" s="5" t="str">
        <f>VLOOKUP(CONCATENATE($C290,$D290),Curriculos!$A$2:$J$303,7,FALSE)</f>
        <v>TP</v>
      </c>
      <c r="I290" s="5">
        <f>VLOOKUP(CONCATENATE($C290,$D290),Curriculos!$A$2:$J$303,8,FALSE)</f>
        <v>90</v>
      </c>
      <c r="J290" s="5">
        <f>VLOOKUP(CONCATENATE($C290,$D290),Curriculos!$A$2:$J$303,9,FALSE)</f>
        <v>4</v>
      </c>
      <c r="K290" s="68" t="s">
        <v>29</v>
      </c>
      <c r="L290" s="68"/>
      <c r="M290" s="68" t="s">
        <v>175</v>
      </c>
      <c r="N290" s="5" t="str">
        <f>VLOOKUP(CONCATENATE($C290,$D290),Curriculos!$A$2:$J$303,10,FALSE)</f>
        <v>DCEC</v>
      </c>
      <c r="O290" s="69" t="s">
        <v>357</v>
      </c>
      <c r="P290" s="12" t="str">
        <f>VLOOKUP(O290,Lista_Professores!$A$2:$B$203,2,FALSE)</f>
        <v>Helga Dulce Passos</v>
      </c>
      <c r="Q290" s="70">
        <v>1106</v>
      </c>
      <c r="R290" s="12" t="str">
        <f t="shared" si="18"/>
        <v>7º Semestre - T02</v>
      </c>
      <c r="S290" s="12">
        <f>I290/15</f>
        <v>6</v>
      </c>
      <c r="T290" s="12"/>
      <c r="U290" s="12"/>
      <c r="V290" s="12"/>
      <c r="W290" s="12"/>
      <c r="X290" s="12"/>
      <c r="Y290" s="12"/>
      <c r="Z290" s="12"/>
    </row>
    <row r="291" spans="1:26" ht="14.25" hidden="1" customHeight="1">
      <c r="A291" s="12" t="str">
        <f t="shared" si="16"/>
        <v xml:space="preserve">7º Semestre - </v>
      </c>
      <c r="B291" s="67" t="str">
        <f t="shared" si="17"/>
        <v>Curr2018CEC049</v>
      </c>
      <c r="C291" s="12" t="s">
        <v>31</v>
      </c>
      <c r="D291" s="12" t="s">
        <v>62</v>
      </c>
      <c r="E291" s="12" t="str">
        <f>VLOOKUP(CONCATENATE($C291,$D291),Curriculos!$A$2:$J$303,4,FALSE)</f>
        <v>TÉCNICAS DE PESQUISA EM ECONOMIA II</v>
      </c>
      <c r="F291" s="5" t="str">
        <f>VLOOKUP(CONCATENATE($C291,$D291),Curriculos!$A$2:$J$303,5,FALSE)</f>
        <v>OB</v>
      </c>
      <c r="G291" s="5">
        <f>VLOOKUP(CONCATENATE($C291,$D291),Curriculos!$A$2:$J$303,6,FALSE)</f>
        <v>7</v>
      </c>
      <c r="H291" s="5" t="str">
        <f>VLOOKUP(CONCATENATE($C291,$D291),Curriculos!$A$2:$J$303,7,FALSE)</f>
        <v>TP</v>
      </c>
      <c r="I291" s="5">
        <f>VLOOKUP(CONCATENATE($C291,$D291),Curriculos!$A$2:$J$303,8,FALSE)</f>
        <v>90</v>
      </c>
      <c r="J291" s="5">
        <f>VLOOKUP(CONCATENATE($C291,$D291),Curriculos!$A$2:$J$303,9,FALSE)</f>
        <v>4</v>
      </c>
      <c r="K291" s="68"/>
      <c r="L291" s="68"/>
      <c r="M291" s="68"/>
      <c r="N291" s="5" t="str">
        <f>VLOOKUP(CONCATENATE($C291,$D291),Curriculos!$A$2:$J$303,10,FALSE)</f>
        <v>DCEC</v>
      </c>
      <c r="O291" s="69"/>
      <c r="P291" s="12" t="e">
        <f>VLOOKUP(O291,Lista_Professores!$A$2:$B$203,2,FALSE)</f>
        <v>#N/A</v>
      </c>
      <c r="Q291" s="70"/>
      <c r="R291" s="12" t="str">
        <f t="shared" si="18"/>
        <v xml:space="preserve">7º Semestre - </v>
      </c>
      <c r="S291" s="12"/>
      <c r="T291" s="12"/>
      <c r="U291" s="12"/>
      <c r="V291" s="12"/>
      <c r="W291" s="12"/>
      <c r="X291" s="12"/>
      <c r="Y291" s="12"/>
      <c r="Z291" s="12"/>
    </row>
    <row r="292" spans="1:26" ht="14.25" hidden="1" customHeight="1">
      <c r="A292" s="12" t="str">
        <f t="shared" si="16"/>
        <v xml:space="preserve">7º Semestre - </v>
      </c>
      <c r="B292" s="67" t="str">
        <f t="shared" si="17"/>
        <v>Curr2023MCEC094</v>
      </c>
      <c r="C292" s="12" t="s">
        <v>25</v>
      </c>
      <c r="D292" s="12" t="s">
        <v>149</v>
      </c>
      <c r="E292" s="12" t="str">
        <f>VLOOKUP(CONCATENATE($C292,$D292),Curriculos!$A$2:$J$303,4,FALSE)</f>
        <v>TÉCNICAS DE PESQUISA EM ECONOMIA II</v>
      </c>
      <c r="F292" s="5" t="str">
        <f>VLOOKUP(CONCATENATE($C292,$D292),Curriculos!$A$2:$J$303,5,FALSE)</f>
        <v>OB</v>
      </c>
      <c r="G292" s="5">
        <f>VLOOKUP(CONCATENATE($C292,$D292),Curriculos!$A$2:$J$303,6,FALSE)</f>
        <v>7</v>
      </c>
      <c r="H292" s="5" t="str">
        <f>VLOOKUP(CONCATENATE($C292,$D292),Curriculos!$A$2:$J$303,7,FALSE)</f>
        <v>P</v>
      </c>
      <c r="I292" s="5">
        <f>VLOOKUP(CONCATENATE($C292,$D292),Curriculos!$A$2:$J$303,8,FALSE)</f>
        <v>60</v>
      </c>
      <c r="J292" s="5">
        <f>VLOOKUP(CONCATENATE($C292,$D292),Curriculos!$A$2:$J$303,9,FALSE)</f>
        <v>3</v>
      </c>
      <c r="K292" s="68"/>
      <c r="L292" s="68"/>
      <c r="M292" s="68"/>
      <c r="N292" s="5" t="str">
        <f>VLOOKUP(CONCATENATE($C292,$D292),Curriculos!$A$2:$J$303,10,FALSE)</f>
        <v>DCEC</v>
      </c>
      <c r="O292" s="69"/>
      <c r="P292" s="12" t="e">
        <f>VLOOKUP(O292,Lista_Professores!$A$2:$B$203,2,FALSE)</f>
        <v>#N/A</v>
      </c>
      <c r="Q292" s="70"/>
      <c r="R292" s="12" t="str">
        <f t="shared" si="18"/>
        <v xml:space="preserve">7º Semestre - </v>
      </c>
      <c r="S292" s="12"/>
      <c r="T292" s="12"/>
      <c r="U292" s="12"/>
      <c r="V292" s="12"/>
      <c r="W292" s="12"/>
      <c r="X292" s="12"/>
      <c r="Y292" s="12"/>
      <c r="Z292" s="12"/>
    </row>
    <row r="293" spans="1:26" ht="14.25" hidden="1" customHeight="1">
      <c r="A293" s="12" t="str">
        <f t="shared" si="16"/>
        <v xml:space="preserve">7º Semestre - </v>
      </c>
      <c r="B293" s="67" t="str">
        <f t="shared" si="17"/>
        <v>Curr2023NCEC094</v>
      </c>
      <c r="C293" s="12" t="s">
        <v>22</v>
      </c>
      <c r="D293" s="12" t="s">
        <v>149</v>
      </c>
      <c r="E293" s="12" t="str">
        <f>VLOOKUP(CONCATENATE($C293,$D293),Curriculos!$A$2:$J$303,4,FALSE)</f>
        <v>TÉCNICAS DE PESQUISA EM ECONOMIA II</v>
      </c>
      <c r="F293" s="5" t="str">
        <f>VLOOKUP(CONCATENATE($C293,$D293),Curriculos!$A$2:$J$303,5,FALSE)</f>
        <v>OB</v>
      </c>
      <c r="G293" s="5">
        <f>VLOOKUP(CONCATENATE($C293,$D293),Curriculos!$A$2:$J$303,6,FALSE)</f>
        <v>7</v>
      </c>
      <c r="H293" s="5" t="str">
        <f>VLOOKUP(CONCATENATE($C293,$D293),Curriculos!$A$2:$J$303,7,FALSE)</f>
        <v>P</v>
      </c>
      <c r="I293" s="5">
        <f>VLOOKUP(CONCATENATE($C293,$D293),Curriculos!$A$2:$J$303,8,FALSE)</f>
        <v>60</v>
      </c>
      <c r="J293" s="5">
        <f>VLOOKUP(CONCATENATE($C293,$D293),Curriculos!$A$2:$J$303,9,FALSE)</f>
        <v>3</v>
      </c>
      <c r="K293" s="68"/>
      <c r="L293" s="68"/>
      <c r="M293" s="68"/>
      <c r="N293" s="5" t="str">
        <f>VLOOKUP(CONCATENATE($C293,$D293),Curriculos!$A$2:$J$303,10,FALSE)</f>
        <v>DCEC</v>
      </c>
      <c r="O293" s="69"/>
      <c r="P293" s="12" t="e">
        <f>VLOOKUP(O293,Lista_Professores!$A$2:$B$203,2,FALSE)</f>
        <v>#N/A</v>
      </c>
      <c r="Q293" s="70"/>
      <c r="R293" s="12" t="str">
        <f t="shared" si="18"/>
        <v xml:space="preserve">7º Semestre - </v>
      </c>
      <c r="S293" s="12"/>
      <c r="T293" s="12"/>
      <c r="U293" s="12"/>
      <c r="V293" s="12"/>
      <c r="W293" s="12"/>
      <c r="X293" s="12"/>
      <c r="Y293" s="12"/>
      <c r="Z293" s="12"/>
    </row>
    <row r="294" spans="1:26" ht="14.25" hidden="1" customHeight="1">
      <c r="A294" s="12" t="str">
        <f t="shared" si="16"/>
        <v xml:space="preserve">7º Semestre - </v>
      </c>
      <c r="B294" s="67" t="str">
        <f t="shared" si="17"/>
        <v>Curr2023NCEC094</v>
      </c>
      <c r="C294" s="12" t="s">
        <v>22</v>
      </c>
      <c r="D294" s="12" t="s">
        <v>149</v>
      </c>
      <c r="E294" s="12" t="str">
        <f>VLOOKUP(CONCATENATE($C294,$D294),Curriculos!$A$2:$J$303,4,FALSE)</f>
        <v>TÉCNICAS DE PESQUISA EM ECONOMIA II</v>
      </c>
      <c r="F294" s="5" t="str">
        <f>VLOOKUP(CONCATENATE($C294,$D294),Curriculos!$A$2:$J$303,5,FALSE)</f>
        <v>OB</v>
      </c>
      <c r="G294" s="5">
        <f>VLOOKUP(CONCATENATE($C294,$D294),Curriculos!$A$2:$J$303,6,FALSE)</f>
        <v>7</v>
      </c>
      <c r="H294" s="5" t="str">
        <f>VLOOKUP(CONCATENATE($C294,$D294),Curriculos!$A$2:$J$303,7,FALSE)</f>
        <v>P</v>
      </c>
      <c r="I294" s="5">
        <f>VLOOKUP(CONCATENATE($C294,$D294),Curriculos!$A$2:$J$303,8,FALSE)</f>
        <v>60</v>
      </c>
      <c r="J294" s="5">
        <f>VLOOKUP(CONCATENATE($C294,$D294),Curriculos!$A$2:$J$303,9,FALSE)</f>
        <v>3</v>
      </c>
      <c r="K294" s="68"/>
      <c r="L294" s="68"/>
      <c r="M294" s="68"/>
      <c r="N294" s="5" t="str">
        <f>VLOOKUP(CONCATENATE($C294,$D294),Curriculos!$A$2:$J$303,10,FALSE)</f>
        <v>DCEC</v>
      </c>
      <c r="O294" s="69"/>
      <c r="P294" s="12" t="e">
        <f>VLOOKUP(O294,Lista_Professores!$A$2:$B$203,2,FALSE)</f>
        <v>#N/A</v>
      </c>
      <c r="Q294" s="70"/>
      <c r="R294" s="12" t="str">
        <f t="shared" si="18"/>
        <v xml:space="preserve">7º Semestre - </v>
      </c>
      <c r="S294" s="12"/>
      <c r="T294" s="12"/>
      <c r="U294" s="12"/>
      <c r="V294" s="12"/>
      <c r="W294" s="12"/>
      <c r="X294" s="12"/>
      <c r="Y294" s="12"/>
      <c r="Z294" s="12"/>
    </row>
    <row r="295" spans="1:26" ht="14.25" hidden="1" customHeight="1">
      <c r="A295" s="12" t="str">
        <f t="shared" si="16"/>
        <v xml:space="preserve">7º Semestre - </v>
      </c>
      <c r="B295" s="67" t="str">
        <f t="shared" si="17"/>
        <v>Curr2018CEC049</v>
      </c>
      <c r="C295" s="12" t="s">
        <v>31</v>
      </c>
      <c r="D295" s="12" t="s">
        <v>62</v>
      </c>
      <c r="E295" s="12" t="str">
        <f>VLOOKUP(CONCATENATE($C295,$D295),Curriculos!$A$2:$J$303,4,FALSE)</f>
        <v>TÉCNICAS DE PESQUISA EM ECONOMIA II</v>
      </c>
      <c r="F295" s="5" t="str">
        <f>VLOOKUP(CONCATENATE($C295,$D295),Curriculos!$A$2:$J$303,5,FALSE)</f>
        <v>OB</v>
      </c>
      <c r="G295" s="5">
        <f>VLOOKUP(CONCATENATE($C295,$D295),Curriculos!$A$2:$J$303,6,FALSE)</f>
        <v>7</v>
      </c>
      <c r="H295" s="5" t="str">
        <f>VLOOKUP(CONCATENATE($C295,$D295),Curriculos!$A$2:$J$303,7,FALSE)</f>
        <v>TP</v>
      </c>
      <c r="I295" s="5">
        <f>VLOOKUP(CONCATENATE($C295,$D295),Curriculos!$A$2:$J$303,8,FALSE)</f>
        <v>90</v>
      </c>
      <c r="J295" s="5">
        <f>VLOOKUP(CONCATENATE($C295,$D295),Curriculos!$A$2:$J$303,9,FALSE)</f>
        <v>4</v>
      </c>
      <c r="K295" s="68"/>
      <c r="L295" s="68"/>
      <c r="M295" s="68"/>
      <c r="N295" s="5" t="str">
        <f>VLOOKUP(CONCATENATE($C295,$D295),Curriculos!$A$2:$J$303,10,FALSE)</f>
        <v>DCEC</v>
      </c>
      <c r="O295" s="69"/>
      <c r="P295" s="12" t="e">
        <f>VLOOKUP(O295,Lista_Professores!$A$2:$B$203,2,FALSE)</f>
        <v>#N/A</v>
      </c>
      <c r="Q295" s="70"/>
      <c r="R295" s="12" t="str">
        <f t="shared" si="18"/>
        <v xml:space="preserve">7º Semestre - </v>
      </c>
      <c r="S295" s="12">
        <f t="shared" ref="S295:S296" si="21">I295/15</f>
        <v>6</v>
      </c>
      <c r="T295" s="12"/>
      <c r="U295" s="12"/>
      <c r="V295" s="12"/>
      <c r="W295" s="12"/>
      <c r="X295" s="12"/>
      <c r="Y295" s="12"/>
      <c r="Z295" s="12"/>
    </row>
    <row r="296" spans="1:26" ht="14.25" hidden="1" customHeight="1">
      <c r="A296" s="12" t="str">
        <f t="shared" si="16"/>
        <v xml:space="preserve">2º Semestre - </v>
      </c>
      <c r="B296" s="67" t="str">
        <f t="shared" si="17"/>
        <v>Curr2023MCAC140</v>
      </c>
      <c r="C296" s="12" t="s">
        <v>25</v>
      </c>
      <c r="D296" s="12" t="s">
        <v>82</v>
      </c>
      <c r="E296" s="12" t="str">
        <f>VLOOKUP(CONCATENATE($C296,$D296),Curriculos!$A$2:$J$303,4,FALSE)</f>
        <v>TEORIA GERAL DA ADMINISTRAÇÃO I</v>
      </c>
      <c r="F296" s="5" t="str">
        <f>VLOOKUP(CONCATENATE($C296,$D296),Curriculos!$A$2:$J$303,5,FALSE)</f>
        <v>OB</v>
      </c>
      <c r="G296" s="5">
        <f>VLOOKUP(CONCATENATE($C296,$D296),Curriculos!$A$2:$J$303,6,FALSE)</f>
        <v>2</v>
      </c>
      <c r="H296" s="5" t="str">
        <f>VLOOKUP(CONCATENATE($C296,$D296),Curriculos!$A$2:$J$303,7,FALSE)</f>
        <v>T</v>
      </c>
      <c r="I296" s="5">
        <f>VLOOKUP(CONCATENATE($C296,$D296),Curriculos!$A$2:$J$303,8,FALSE)</f>
        <v>60</v>
      </c>
      <c r="J296" s="5">
        <f>VLOOKUP(CONCATENATE($C296,$D296),Curriculos!$A$2:$J$303,9,FALSE)</f>
        <v>4</v>
      </c>
      <c r="K296" s="68"/>
      <c r="L296" s="68"/>
      <c r="M296" s="68"/>
      <c r="N296" s="5" t="str">
        <f>VLOOKUP(CONCATENATE($C296,$D296),Curriculos!$A$2:$J$303,10,FALSE)</f>
        <v>DCAC</v>
      </c>
      <c r="O296" s="69"/>
      <c r="P296" s="12" t="e">
        <f>VLOOKUP(O296,Lista_Professores!$A$2:$B$203,2,FALSE)</f>
        <v>#N/A</v>
      </c>
      <c r="Q296" s="70">
        <v>1105</v>
      </c>
      <c r="R296" s="12" t="str">
        <f t="shared" si="18"/>
        <v xml:space="preserve">2º Semestre - </v>
      </c>
      <c r="S296" s="12">
        <f t="shared" si="21"/>
        <v>4</v>
      </c>
      <c r="T296" s="12"/>
      <c r="U296" s="12"/>
      <c r="V296" s="12"/>
      <c r="W296" s="12"/>
      <c r="X296" s="12"/>
      <c r="Y296" s="12"/>
      <c r="Z296" s="12"/>
    </row>
    <row r="297" spans="1:26" ht="14.25" hidden="1" customHeight="1">
      <c r="A297" s="12" t="str">
        <f t="shared" si="16"/>
        <v xml:space="preserve">8º Semestre - </v>
      </c>
      <c r="B297" s="67" t="str">
        <f t="shared" si="17"/>
        <v>Curr2023NCAC140</v>
      </c>
      <c r="C297" s="12" t="s">
        <v>22</v>
      </c>
      <c r="D297" s="12" t="s">
        <v>82</v>
      </c>
      <c r="E297" s="12" t="str">
        <f>VLOOKUP(CONCATENATE($C297,$D297),Curriculos!$A$2:$J$303,4,FALSE)</f>
        <v>TEORIA GERAL DA ADMINISTRAÇÃO I</v>
      </c>
      <c r="F297" s="5" t="str">
        <f>VLOOKUP(CONCATENATE($C297,$D297),Curriculos!$A$2:$J$303,5,FALSE)</f>
        <v>OB</v>
      </c>
      <c r="G297" s="5">
        <f>VLOOKUP(CONCATENATE($C297,$D297),Curriculos!$A$2:$J$303,6,FALSE)</f>
        <v>8</v>
      </c>
      <c r="H297" s="5" t="str">
        <f>VLOOKUP(CONCATENATE($C297,$D297),Curriculos!$A$2:$J$303,7,FALSE)</f>
        <v>T</v>
      </c>
      <c r="I297" s="5">
        <f>VLOOKUP(CONCATENATE($C297,$D297),Curriculos!$A$2:$J$303,8,FALSE)</f>
        <v>60</v>
      </c>
      <c r="J297" s="5">
        <f>VLOOKUP(CONCATENATE($C297,$D297),Curriculos!$A$2:$J$303,9,FALSE)</f>
        <v>4</v>
      </c>
      <c r="K297" s="68"/>
      <c r="L297" s="68"/>
      <c r="M297" s="68"/>
      <c r="N297" s="5" t="str">
        <f>VLOOKUP(CONCATENATE($C297,$D297),Curriculos!$A$2:$J$303,10,FALSE)</f>
        <v>DCAC</v>
      </c>
      <c r="O297" s="69"/>
      <c r="P297" s="12" t="e">
        <f>VLOOKUP(O297,Lista_Professores!$A$2:$B$203,2,FALSE)</f>
        <v>#N/A</v>
      </c>
      <c r="Q297" s="70"/>
      <c r="R297" s="12" t="str">
        <f t="shared" si="18"/>
        <v xml:space="preserve">8º Semestre - </v>
      </c>
      <c r="S297" s="12"/>
      <c r="T297" s="12"/>
      <c r="U297" s="12"/>
      <c r="V297" s="12"/>
      <c r="W297" s="12"/>
      <c r="X297" s="12"/>
      <c r="Y297" s="12"/>
      <c r="Z297" s="12"/>
    </row>
    <row r="298" spans="1:26" ht="14.25" hidden="1" customHeight="1">
      <c r="A298" s="12" t="str">
        <f t="shared" si="16"/>
        <v>EN8º Semestre - T01</v>
      </c>
      <c r="B298" s="67" t="str">
        <f t="shared" si="17"/>
        <v>Curr2018CAC140T01</v>
      </c>
      <c r="C298" s="12" t="s">
        <v>31</v>
      </c>
      <c r="D298" s="12" t="s">
        <v>82</v>
      </c>
      <c r="E298" s="12" t="str">
        <f>VLOOKUP(CONCATENATE($C298,$D298),Curriculos!$A$2:$J$303,4,FALSE)</f>
        <v>TEORIA GERAL DA ADMINISTRAÇÃO I</v>
      </c>
      <c r="F298" s="5" t="str">
        <f>VLOOKUP(CONCATENATE($C298,$D298),Curriculos!$A$2:$J$303,5,FALSE)</f>
        <v>OB</v>
      </c>
      <c r="G298" s="5">
        <f>VLOOKUP(CONCATENATE($C298,$D298),Curriculos!$A$2:$J$303,6,FALSE)</f>
        <v>8</v>
      </c>
      <c r="H298" s="5" t="str">
        <f>VLOOKUP(CONCATENATE($C298,$D298),Curriculos!$A$2:$J$303,7,FALSE)</f>
        <v>T</v>
      </c>
      <c r="I298" s="5">
        <f>VLOOKUP(CONCATENATE($C298,$D298),Curriculos!$A$2:$J$303,8,FALSE)</f>
        <v>60</v>
      </c>
      <c r="J298" s="5">
        <f>VLOOKUP(CONCATENATE($C298,$D298),Curriculos!$A$2:$J$303,9,FALSE)</f>
        <v>4</v>
      </c>
      <c r="K298" s="68" t="s">
        <v>24</v>
      </c>
      <c r="L298" s="68"/>
      <c r="M298" s="68" t="s">
        <v>178</v>
      </c>
      <c r="N298" s="5" t="str">
        <f>VLOOKUP(CONCATENATE($C298,$D298),Curriculos!$A$2:$J$303,10,FALSE)</f>
        <v>DCAC</v>
      </c>
      <c r="O298" s="69"/>
      <c r="P298" s="12" t="e">
        <f>VLOOKUP(O298,Lista_Professores!$A$2:$B$203,2,FALSE)</f>
        <v>#N/A</v>
      </c>
      <c r="Q298" s="70"/>
      <c r="R298" s="12" t="str">
        <f t="shared" si="18"/>
        <v>8º Semestre - T01</v>
      </c>
      <c r="S298" s="12"/>
      <c r="T298" s="12"/>
      <c r="U298" s="12"/>
      <c r="V298" s="12"/>
      <c r="W298" s="12"/>
      <c r="X298" s="12"/>
      <c r="Y298" s="12"/>
      <c r="Z298" s="12"/>
    </row>
    <row r="299" spans="1:26" ht="14.25" customHeight="1">
      <c r="A299" s="12" t="str">
        <f t="shared" si="16"/>
        <v>DN4º Semestre - T01</v>
      </c>
      <c r="B299" s="67" t="str">
        <f t="shared" si="17"/>
        <v>Curr2023NCEC039T01</v>
      </c>
      <c r="C299" s="12" t="s">
        <v>22</v>
      </c>
      <c r="D299" s="12" t="s">
        <v>58</v>
      </c>
      <c r="E299" s="12" t="str">
        <f>VLOOKUP(CONCATENATE($C299,$D299),Curriculos!$A$2:$J$303,4,FALSE)</f>
        <v>TEORIA MACROECONÔMICA I</v>
      </c>
      <c r="F299" s="5" t="str">
        <f>VLOOKUP(CONCATENATE($C299,$D299),Curriculos!$A$2:$J$303,5,FALSE)</f>
        <v>OB</v>
      </c>
      <c r="G299" s="5">
        <f>VLOOKUP(CONCATENATE($C299,$D299),Curriculos!$A$2:$J$303,6,FALSE)</f>
        <v>4</v>
      </c>
      <c r="H299" s="5" t="str">
        <f>VLOOKUP(CONCATENATE($C299,$D299),Curriculos!$A$2:$J$303,7,FALSE)</f>
        <v>T</v>
      </c>
      <c r="I299" s="5">
        <f>VLOOKUP(CONCATENATE($C299,$D299),Curriculos!$A$2:$J$303,8,FALSE)</f>
        <v>60</v>
      </c>
      <c r="J299" s="5">
        <f>VLOOKUP(CONCATENATE($C299,$D299),Curriculos!$A$2:$J$303,9,FALSE)</f>
        <v>4</v>
      </c>
      <c r="K299" s="68" t="s">
        <v>24</v>
      </c>
      <c r="L299" s="68"/>
      <c r="M299" s="68" t="s">
        <v>195</v>
      </c>
      <c r="N299" s="5" t="str">
        <f>VLOOKUP(CONCATENATE($C299,$D299),Curriculos!$A$2:$J$303,10,FALSE)</f>
        <v>DCEC</v>
      </c>
      <c r="O299" s="69" t="s">
        <v>350</v>
      </c>
      <c r="P299" s="12" t="str">
        <f>VLOOKUP(O299,Lista_Professores!$A$2:$B$203,2,FALSE)</f>
        <v>Elenildes Santana de Pereira</v>
      </c>
      <c r="Q299" s="70">
        <v>1103</v>
      </c>
      <c r="R299" s="12" t="str">
        <f t="shared" si="18"/>
        <v>4º Semestre - T01</v>
      </c>
      <c r="S299" s="12">
        <f>I299/15</f>
        <v>4</v>
      </c>
      <c r="T299" s="12"/>
      <c r="U299" s="12"/>
      <c r="V299" s="12"/>
      <c r="W299" s="12"/>
      <c r="X299" s="12"/>
      <c r="Y299" s="12"/>
      <c r="Z299" s="12"/>
    </row>
    <row r="300" spans="1:26" ht="14.25" hidden="1" customHeight="1">
      <c r="A300" s="12" t="str">
        <f t="shared" si="16"/>
        <v xml:space="preserve">4º Semestre - </v>
      </c>
      <c r="B300" s="67" t="str">
        <f t="shared" si="17"/>
        <v>Curr2018CEC039</v>
      </c>
      <c r="C300" s="12" t="s">
        <v>31</v>
      </c>
      <c r="D300" s="12" t="s">
        <v>58</v>
      </c>
      <c r="E300" s="12" t="str">
        <f>VLOOKUP(CONCATENATE($C300,$D300),Curriculos!$A$2:$J$303,4,FALSE)</f>
        <v>TEORIA MACROECONÔMICA I</v>
      </c>
      <c r="F300" s="5" t="str">
        <f>VLOOKUP(CONCATENATE($C300,$D300),Curriculos!$A$2:$J$303,5,FALSE)</f>
        <v>OB</v>
      </c>
      <c r="G300" s="5">
        <f>VLOOKUP(CONCATENATE($C300,$D300),Curriculos!$A$2:$J$303,6,FALSE)</f>
        <v>4</v>
      </c>
      <c r="H300" s="5" t="str">
        <f>VLOOKUP(CONCATENATE($C300,$D300),Curriculos!$A$2:$J$303,7,FALSE)</f>
        <v>T</v>
      </c>
      <c r="I300" s="5">
        <f>VLOOKUP(CONCATENATE($C300,$D300),Curriculos!$A$2:$J$303,8,FALSE)</f>
        <v>60</v>
      </c>
      <c r="J300" s="5">
        <f>VLOOKUP(CONCATENATE($C300,$D300),Curriculos!$A$2:$J$303,9,FALSE)</f>
        <v>4</v>
      </c>
      <c r="K300" s="68"/>
      <c r="L300" s="68"/>
      <c r="M300" s="68"/>
      <c r="N300" s="5" t="str">
        <f>VLOOKUP(CONCATENATE($C300,$D300),Curriculos!$A$2:$J$303,10,FALSE)</f>
        <v>DCEC</v>
      </c>
      <c r="O300" s="69"/>
      <c r="P300" s="12" t="e">
        <f>VLOOKUP(O300,Lista_Professores!$A$2:$B$203,2,FALSE)</f>
        <v>#N/A</v>
      </c>
      <c r="Q300" s="70"/>
      <c r="R300" s="12" t="str">
        <f t="shared" si="18"/>
        <v xml:space="preserve">4º Semestre - </v>
      </c>
      <c r="S300" s="12"/>
      <c r="T300" s="12"/>
      <c r="U300" s="12"/>
      <c r="V300" s="12"/>
      <c r="W300" s="12"/>
      <c r="X300" s="12"/>
      <c r="Y300" s="12"/>
      <c r="Z300" s="12"/>
    </row>
    <row r="301" spans="1:26" ht="14.25" hidden="1" customHeight="1">
      <c r="A301" s="12" t="str">
        <f t="shared" si="16"/>
        <v xml:space="preserve">4º Semestre - </v>
      </c>
      <c r="B301" s="67" t="str">
        <f t="shared" si="17"/>
        <v>Curr2023MCEC039</v>
      </c>
      <c r="C301" s="12" t="s">
        <v>25</v>
      </c>
      <c r="D301" s="12" t="s">
        <v>58</v>
      </c>
      <c r="E301" s="12" t="str">
        <f>VLOOKUP(CONCATENATE($C301,$D301),Curriculos!$A$2:$J$303,4,FALSE)</f>
        <v>TEORIA MACROECONÔMICA I</v>
      </c>
      <c r="F301" s="5" t="str">
        <f>VLOOKUP(CONCATENATE($C301,$D301),Curriculos!$A$2:$J$303,5,FALSE)</f>
        <v>OB</v>
      </c>
      <c r="G301" s="5">
        <f>VLOOKUP(CONCATENATE($C301,$D301),Curriculos!$A$2:$J$303,6,FALSE)</f>
        <v>4</v>
      </c>
      <c r="H301" s="5" t="str">
        <f>VLOOKUP(CONCATENATE($C301,$D301),Curriculos!$A$2:$J$303,7,FALSE)</f>
        <v>T</v>
      </c>
      <c r="I301" s="5">
        <f>VLOOKUP(CONCATENATE($C301,$D301),Curriculos!$A$2:$J$303,8,FALSE)</f>
        <v>60</v>
      </c>
      <c r="J301" s="5">
        <f>VLOOKUP(CONCATENATE($C301,$D301),Curriculos!$A$2:$J$303,9,FALSE)</f>
        <v>4</v>
      </c>
      <c r="K301" s="68"/>
      <c r="L301" s="68"/>
      <c r="M301" s="68"/>
      <c r="N301" s="5" t="str">
        <f>VLOOKUP(CONCATENATE($C301,$D301),Curriculos!$A$2:$J$303,10,FALSE)</f>
        <v>DCEC</v>
      </c>
      <c r="O301" s="69"/>
      <c r="P301" s="12" t="e">
        <f>VLOOKUP(O301,Lista_Professores!$A$2:$B$203,2,FALSE)</f>
        <v>#N/A</v>
      </c>
      <c r="Q301" s="70"/>
      <c r="R301" s="12" t="str">
        <f t="shared" si="18"/>
        <v xml:space="preserve">4º Semestre - </v>
      </c>
      <c r="S301" s="12"/>
      <c r="T301" s="12"/>
      <c r="U301" s="12"/>
      <c r="V301" s="12"/>
      <c r="W301" s="12"/>
      <c r="X301" s="12"/>
      <c r="Y301" s="12"/>
      <c r="Z301" s="12"/>
    </row>
    <row r="302" spans="1:26" ht="14.25" customHeight="1">
      <c r="A302" s="12" t="str">
        <f t="shared" si="16"/>
        <v>AM5º Semestre - T02</v>
      </c>
      <c r="B302" s="67" t="str">
        <f t="shared" si="17"/>
        <v>Curr2023MCEC045T02</v>
      </c>
      <c r="C302" s="12" t="s">
        <v>25</v>
      </c>
      <c r="D302" s="12" t="s">
        <v>49</v>
      </c>
      <c r="E302" s="12" t="str">
        <f>VLOOKUP(CONCATENATE($C302,$D302),Curriculos!$A$2:$J$303,4,FALSE)</f>
        <v>TEORIA MACROECONÔMICA II</v>
      </c>
      <c r="F302" s="5" t="str">
        <f>VLOOKUP(CONCATENATE($C302,$D302),Curriculos!$A$2:$J$303,5,FALSE)</f>
        <v>OB</v>
      </c>
      <c r="G302" s="5">
        <f>VLOOKUP(CONCATENATE($C302,$D302),Curriculos!$A$2:$J$303,6,FALSE)</f>
        <v>5</v>
      </c>
      <c r="H302" s="5" t="str">
        <f>VLOOKUP(CONCATENATE($C302,$D302),Curriculos!$A$2:$J$303,7,FALSE)</f>
        <v>T</v>
      </c>
      <c r="I302" s="5">
        <f>VLOOKUP(CONCATENATE($C302,$D302),Curriculos!$A$2:$J$303,8,FALSE)</f>
        <v>60</v>
      </c>
      <c r="J302" s="5">
        <f>VLOOKUP(CONCATENATE($C302,$D302),Curriculos!$A$2:$J$303,9,FALSE)</f>
        <v>4</v>
      </c>
      <c r="K302" s="68" t="s">
        <v>29</v>
      </c>
      <c r="L302" s="68"/>
      <c r="M302" s="68" t="s">
        <v>167</v>
      </c>
      <c r="N302" s="5" t="str">
        <f>VLOOKUP(CONCATENATE($C302,$D302),Curriculos!$A$2:$J$303,10,FALSE)</f>
        <v>DCEC</v>
      </c>
      <c r="O302" s="69" t="s">
        <v>353</v>
      </c>
      <c r="P302" s="12" t="str">
        <f>VLOOKUP(O302,Lista_Professores!$A$2:$B$203,2,FALSE)</f>
        <v>Elson Cedro Mira</v>
      </c>
      <c r="Q302" s="70">
        <v>1104</v>
      </c>
      <c r="R302" s="12" t="str">
        <f t="shared" si="18"/>
        <v>5º Semestre - T02</v>
      </c>
      <c r="S302" s="12">
        <f t="shared" ref="S302:S303" si="22">I302/15</f>
        <v>4</v>
      </c>
      <c r="T302" s="12"/>
      <c r="U302" s="12"/>
      <c r="V302" s="12"/>
      <c r="W302" s="12"/>
      <c r="X302" s="12"/>
      <c r="Y302" s="12"/>
      <c r="Z302" s="12"/>
    </row>
    <row r="303" spans="1:26" ht="14.25" customHeight="1">
      <c r="A303" s="12" t="str">
        <f t="shared" si="16"/>
        <v>DN5º Semestre - T01</v>
      </c>
      <c r="B303" s="67" t="str">
        <f t="shared" si="17"/>
        <v>Curr2023NCEC045T01</v>
      </c>
      <c r="C303" s="12" t="s">
        <v>22</v>
      </c>
      <c r="D303" s="12" t="s">
        <v>49</v>
      </c>
      <c r="E303" s="12" t="str">
        <f>VLOOKUP(CONCATENATE($C303,$D303),Curriculos!$A$2:$J$303,4,FALSE)</f>
        <v>TEORIA MACROECONÔMICA II</v>
      </c>
      <c r="F303" s="5" t="str">
        <f>VLOOKUP(CONCATENATE($C303,$D303),Curriculos!$A$2:$J$303,5,FALSE)</f>
        <v>OB</v>
      </c>
      <c r="G303" s="5">
        <f>VLOOKUP(CONCATENATE($C303,$D303),Curriculos!$A$2:$J$303,6,FALSE)</f>
        <v>5</v>
      </c>
      <c r="H303" s="5" t="str">
        <f>VLOOKUP(CONCATENATE($C303,$D303),Curriculos!$A$2:$J$303,7,FALSE)</f>
        <v>T</v>
      </c>
      <c r="I303" s="5">
        <f>VLOOKUP(CONCATENATE($C303,$D303),Curriculos!$A$2:$J$303,8,FALSE)</f>
        <v>60</v>
      </c>
      <c r="J303" s="5">
        <f>VLOOKUP(CONCATENATE($C303,$D303),Curriculos!$A$2:$J$303,9,FALSE)</f>
        <v>4</v>
      </c>
      <c r="K303" s="68" t="s">
        <v>24</v>
      </c>
      <c r="L303" s="69" t="s">
        <v>338</v>
      </c>
      <c r="M303" s="68" t="s">
        <v>195</v>
      </c>
      <c r="N303" s="5" t="str">
        <f>VLOOKUP(CONCATENATE($C303,$D303),Curriculos!$A$2:$J$303,10,FALSE)</f>
        <v>DCEC</v>
      </c>
      <c r="O303" s="69" t="s">
        <v>356</v>
      </c>
      <c r="P303" s="12" t="str">
        <f>VLOOKUP(O303,Lista_Professores!$A$2:$B$203,2,FALSE)</f>
        <v>Andreia Andrade dos Santos</v>
      </c>
      <c r="Q303" s="70">
        <v>1105</v>
      </c>
      <c r="R303" s="12" t="str">
        <f t="shared" si="18"/>
        <v>5º Semestre - T01</v>
      </c>
      <c r="S303" s="12">
        <f t="shared" si="22"/>
        <v>4</v>
      </c>
      <c r="T303" s="12"/>
      <c r="U303" s="12"/>
      <c r="V303" s="12"/>
      <c r="W303" s="12"/>
      <c r="X303" s="12"/>
      <c r="Y303" s="12"/>
      <c r="Z303" s="12"/>
    </row>
    <row r="304" spans="1:26" ht="14.25" hidden="1" customHeight="1">
      <c r="A304" s="12" t="str">
        <f t="shared" si="16"/>
        <v xml:space="preserve">5º Semestre - </v>
      </c>
      <c r="B304" s="67" t="str">
        <f t="shared" si="17"/>
        <v>Curr2018CEC045</v>
      </c>
      <c r="C304" s="12" t="s">
        <v>31</v>
      </c>
      <c r="D304" s="12" t="s">
        <v>49</v>
      </c>
      <c r="E304" s="12" t="str">
        <f>VLOOKUP(CONCATENATE($C304,$D304),Curriculos!$A$2:$J$303,4,FALSE)</f>
        <v>TEORIA MACROECONÔMICA II</v>
      </c>
      <c r="F304" s="5" t="str">
        <f>VLOOKUP(CONCATENATE($C304,$D304),Curriculos!$A$2:$J$303,5,FALSE)</f>
        <v>OB</v>
      </c>
      <c r="G304" s="5">
        <f>VLOOKUP(CONCATENATE($C304,$D304),Curriculos!$A$2:$J$303,6,FALSE)</f>
        <v>5</v>
      </c>
      <c r="H304" s="5" t="str">
        <f>VLOOKUP(CONCATENATE($C304,$D304),Curriculos!$A$2:$J$303,7,FALSE)</f>
        <v>T</v>
      </c>
      <c r="I304" s="5">
        <f>VLOOKUP(CONCATENATE($C304,$D304),Curriculos!$A$2:$J$303,8,FALSE)</f>
        <v>60</v>
      </c>
      <c r="J304" s="5">
        <f>VLOOKUP(CONCATENATE($C304,$D304),Curriculos!$A$2:$J$303,9,FALSE)</f>
        <v>4</v>
      </c>
      <c r="K304" s="68"/>
      <c r="L304" s="68"/>
      <c r="M304" s="68"/>
      <c r="N304" s="5" t="str">
        <f>VLOOKUP(CONCATENATE($C304,$D304),Curriculos!$A$2:$J$303,10,FALSE)</f>
        <v>DCEC</v>
      </c>
      <c r="O304" s="69"/>
      <c r="P304" s="12" t="e">
        <f>VLOOKUP(O304,Lista_Professores!$A$2:$B$203,2,FALSE)</f>
        <v>#N/A</v>
      </c>
      <c r="Q304" s="70"/>
      <c r="R304" s="12" t="str">
        <f t="shared" si="18"/>
        <v xml:space="preserve">5º Semestre - </v>
      </c>
      <c r="S304" s="12"/>
      <c r="T304" s="12"/>
      <c r="U304" s="12"/>
      <c r="V304" s="12"/>
      <c r="W304" s="12"/>
      <c r="X304" s="12"/>
      <c r="Y304" s="12"/>
      <c r="Z304" s="12"/>
    </row>
    <row r="305" spans="1:26" ht="14.25" customHeight="1">
      <c r="A305" s="12" t="str">
        <f t="shared" si="16"/>
        <v>DM6º Semestre - T02</v>
      </c>
      <c r="B305" s="67" t="str">
        <f t="shared" si="17"/>
        <v>Curr2023MCEC050T02</v>
      </c>
      <c r="C305" s="12" t="s">
        <v>25</v>
      </c>
      <c r="D305" s="12" t="s">
        <v>77</v>
      </c>
      <c r="E305" s="12" t="str">
        <f>VLOOKUP(CONCATENATE($C305,$D305),Curriculos!$A$2:$J$303,4,FALSE)</f>
        <v>TEORIA MACROECONÔMICA III</v>
      </c>
      <c r="F305" s="5" t="str">
        <f>VLOOKUP(CONCATENATE($C305,$D305),Curriculos!$A$2:$J$303,5,FALSE)</f>
        <v>OB</v>
      </c>
      <c r="G305" s="5">
        <f>VLOOKUP(CONCATENATE($C305,$D305),Curriculos!$A$2:$J$303,6,FALSE)</f>
        <v>6</v>
      </c>
      <c r="H305" s="5" t="str">
        <f>VLOOKUP(CONCATENATE($C305,$D305),Curriculos!$A$2:$J$303,7,FALSE)</f>
        <v>T</v>
      </c>
      <c r="I305" s="5">
        <f>VLOOKUP(CONCATENATE($C305,$D305),Curriculos!$A$2:$J$303,8,FALSE)</f>
        <v>60</v>
      </c>
      <c r="J305" s="5">
        <f>VLOOKUP(CONCATENATE($C305,$D305),Curriculos!$A$2:$J$303,9,FALSE)</f>
        <v>4</v>
      </c>
      <c r="K305" s="68" t="s">
        <v>29</v>
      </c>
      <c r="L305" s="69" t="s">
        <v>338</v>
      </c>
      <c r="M305" s="68" t="s">
        <v>182</v>
      </c>
      <c r="N305" s="5" t="str">
        <f>VLOOKUP(CONCATENATE($C305,$D305),Curriculos!$A$2:$J$303,10,FALSE)</f>
        <v>DCEC</v>
      </c>
      <c r="O305" s="69" t="s">
        <v>358</v>
      </c>
      <c r="P305" s="12" t="str">
        <f>VLOOKUP(O305,Lista_Professores!$A$2:$B$203,2,FALSE)</f>
        <v>Marianne Costa Oliveira</v>
      </c>
      <c r="Q305" s="70">
        <v>1108</v>
      </c>
      <c r="R305" s="12" t="str">
        <f t="shared" si="18"/>
        <v>6º Semestre - T02</v>
      </c>
      <c r="S305" s="12">
        <f t="shared" ref="S305:S306" si="23">I305/15</f>
        <v>4</v>
      </c>
      <c r="T305" s="12"/>
      <c r="U305" s="12"/>
      <c r="V305" s="12"/>
      <c r="W305" s="12"/>
      <c r="X305" s="12"/>
      <c r="Y305" s="12"/>
      <c r="Z305" s="12"/>
    </row>
    <row r="306" spans="1:26" ht="14.25" customHeight="1">
      <c r="A306" s="12" t="str">
        <f t="shared" si="16"/>
        <v>DN6º Semestre - T01</v>
      </c>
      <c r="B306" s="67" t="str">
        <f t="shared" si="17"/>
        <v>Curr2023NCEC050T01</v>
      </c>
      <c r="C306" s="12" t="s">
        <v>22</v>
      </c>
      <c r="D306" s="12" t="s">
        <v>77</v>
      </c>
      <c r="E306" s="12" t="str">
        <f>VLOOKUP(CONCATENATE($C306,$D306),Curriculos!$A$2:$J$303,4,FALSE)</f>
        <v>TEORIA MACROECONÔMICA III</v>
      </c>
      <c r="F306" s="5" t="str">
        <f>VLOOKUP(CONCATENATE($C306,$D306),Curriculos!$A$2:$J$303,5,FALSE)</f>
        <v>OB</v>
      </c>
      <c r="G306" s="5">
        <f>VLOOKUP(CONCATENATE($C306,$D306),Curriculos!$A$2:$J$303,6,FALSE)</f>
        <v>6</v>
      </c>
      <c r="H306" s="5" t="str">
        <f>VLOOKUP(CONCATENATE($C306,$D306),Curriculos!$A$2:$J$303,7,FALSE)</f>
        <v>T</v>
      </c>
      <c r="I306" s="5">
        <f>VLOOKUP(CONCATENATE($C306,$D306),Curriculos!$A$2:$J$303,8,FALSE)</f>
        <v>60</v>
      </c>
      <c r="J306" s="5">
        <f>VLOOKUP(CONCATENATE($C306,$D306),Curriculos!$A$2:$J$303,9,FALSE)</f>
        <v>4</v>
      </c>
      <c r="K306" s="68" t="s">
        <v>24</v>
      </c>
      <c r="L306" s="68"/>
      <c r="M306" s="68" t="s">
        <v>195</v>
      </c>
      <c r="N306" s="5" t="str">
        <f>VLOOKUP(CONCATENATE($C306,$D306),Curriculos!$A$2:$J$303,10,FALSE)</f>
        <v>DCEC</v>
      </c>
      <c r="O306" s="69" t="s">
        <v>358</v>
      </c>
      <c r="P306" s="12" t="str">
        <f>VLOOKUP(O306,Lista_Professores!$A$2:$B$203,2,FALSE)</f>
        <v>Marianne Costa Oliveira</v>
      </c>
      <c r="Q306" s="70">
        <v>1104</v>
      </c>
      <c r="R306" s="12" t="str">
        <f t="shared" si="18"/>
        <v>6º Semestre - T01</v>
      </c>
      <c r="S306" s="12">
        <f t="shared" si="23"/>
        <v>4</v>
      </c>
      <c r="T306" s="12"/>
      <c r="U306" s="12"/>
      <c r="V306" s="12"/>
      <c r="W306" s="12"/>
      <c r="X306" s="12"/>
      <c r="Y306" s="12"/>
      <c r="Z306" s="12"/>
    </row>
    <row r="307" spans="1:26" ht="14.25" hidden="1" customHeight="1">
      <c r="A307" s="12" t="str">
        <f t="shared" si="16"/>
        <v xml:space="preserve">6º Semestre - </v>
      </c>
      <c r="B307" s="67" t="str">
        <f t="shared" si="17"/>
        <v>Curr2018CEC050</v>
      </c>
      <c r="C307" s="12" t="s">
        <v>31</v>
      </c>
      <c r="D307" s="12" t="s">
        <v>77</v>
      </c>
      <c r="E307" s="12" t="str">
        <f>VLOOKUP(CONCATENATE($C307,$D307),Curriculos!$A$2:$J$303,4,FALSE)</f>
        <v>TEORIA MACROECONÔMICA III</v>
      </c>
      <c r="F307" s="5" t="str">
        <f>VLOOKUP(CONCATENATE($C307,$D307),Curriculos!$A$2:$J$303,5,FALSE)</f>
        <v>OB</v>
      </c>
      <c r="G307" s="5">
        <f>VLOOKUP(CONCATENATE($C307,$D307),Curriculos!$A$2:$J$303,6,FALSE)</f>
        <v>6</v>
      </c>
      <c r="H307" s="5" t="str">
        <f>VLOOKUP(CONCATENATE($C307,$D307),Curriculos!$A$2:$J$303,7,FALSE)</f>
        <v>TP</v>
      </c>
      <c r="I307" s="5">
        <f>VLOOKUP(CONCATENATE($C307,$D307),Curriculos!$A$2:$J$303,8,FALSE)</f>
        <v>60</v>
      </c>
      <c r="J307" s="5">
        <f>VLOOKUP(CONCATENATE($C307,$D307),Curriculos!$A$2:$J$303,9,FALSE)</f>
        <v>4</v>
      </c>
      <c r="K307" s="68"/>
      <c r="L307" s="68"/>
      <c r="M307" s="68"/>
      <c r="N307" s="5" t="str">
        <f>VLOOKUP(CONCATENATE($C307,$D307),Curriculos!$A$2:$J$303,10,FALSE)</f>
        <v>DCEC</v>
      </c>
      <c r="O307" s="69"/>
      <c r="P307" s="12" t="e">
        <f>VLOOKUP(O307,Lista_Professores!$A$2:$B$203,2,FALSE)</f>
        <v>#N/A</v>
      </c>
      <c r="Q307" s="70"/>
      <c r="R307" s="12" t="str">
        <f t="shared" si="18"/>
        <v xml:space="preserve">6º Semestre - </v>
      </c>
      <c r="S307" s="12"/>
      <c r="T307" s="12"/>
      <c r="U307" s="12"/>
      <c r="V307" s="12"/>
      <c r="W307" s="12"/>
      <c r="X307" s="12"/>
      <c r="Y307" s="12"/>
      <c r="Z307" s="12"/>
    </row>
    <row r="308" spans="1:26" ht="14.25" customHeight="1">
      <c r="A308" s="12" t="str">
        <f t="shared" si="16"/>
        <v>CN3º Semestre - T01</v>
      </c>
      <c r="B308" s="67" t="str">
        <f t="shared" si="17"/>
        <v>Curr2023NCEC036T01</v>
      </c>
      <c r="C308" s="12" t="s">
        <v>22</v>
      </c>
      <c r="D308" s="12" t="s">
        <v>53</v>
      </c>
      <c r="E308" s="12" t="str">
        <f>VLOOKUP(CONCATENATE($C308,$D308),Curriculos!$A$2:$J$303,4,FALSE)</f>
        <v>TEORIA MICROECONÔMICA I</v>
      </c>
      <c r="F308" s="5" t="str">
        <f>VLOOKUP(CONCATENATE($C308,$D308),Curriculos!$A$2:$J$303,5,FALSE)</f>
        <v>OB</v>
      </c>
      <c r="G308" s="5">
        <f>VLOOKUP(CONCATENATE($C308,$D308),Curriculos!$A$2:$J$303,6,FALSE)</f>
        <v>3</v>
      </c>
      <c r="H308" s="5" t="str">
        <f>VLOOKUP(CONCATENATE($C308,$D308),Curriculos!$A$2:$J$303,7,FALSE)</f>
        <v>T</v>
      </c>
      <c r="I308" s="5">
        <f>VLOOKUP(CONCATENATE($C308,$D308),Curriculos!$A$2:$J$303,8,FALSE)</f>
        <v>60</v>
      </c>
      <c r="J308" s="5">
        <f>VLOOKUP(CONCATENATE($C308,$D308),Curriculos!$A$2:$J$303,9,FALSE)</f>
        <v>4</v>
      </c>
      <c r="K308" s="68" t="s">
        <v>24</v>
      </c>
      <c r="L308" s="68" t="s">
        <v>346</v>
      </c>
      <c r="M308" s="68" t="s">
        <v>160</v>
      </c>
      <c r="N308" s="5" t="str">
        <f>VLOOKUP(CONCATENATE($C308,$D308),Curriculos!$A$2:$J$303,10,FALSE)</f>
        <v>DCEC</v>
      </c>
      <c r="O308" s="69" t="s">
        <v>347</v>
      </c>
      <c r="P308" s="12" t="str">
        <f>VLOOKUP(O308,Lista_Professores!$A$2:$B$203,2,FALSE)</f>
        <v>Carla Regina</v>
      </c>
      <c r="Q308" s="70">
        <v>1105</v>
      </c>
      <c r="R308" s="12" t="str">
        <f t="shared" si="18"/>
        <v>3º Semestre - T01</v>
      </c>
      <c r="S308" s="12">
        <f t="shared" ref="S308:S309" si="24">I308/15</f>
        <v>4</v>
      </c>
      <c r="T308" s="12"/>
      <c r="U308" s="12"/>
      <c r="V308" s="12"/>
      <c r="W308" s="12"/>
      <c r="X308" s="12"/>
      <c r="Y308" s="12"/>
      <c r="Z308" s="12"/>
    </row>
    <row r="309" spans="1:26" ht="14.25" customHeight="1">
      <c r="A309" s="12" t="str">
        <f t="shared" si="16"/>
        <v>BM3º Semestre - T02</v>
      </c>
      <c r="B309" s="67" t="str">
        <f t="shared" si="17"/>
        <v>Curr2023MCEC036T02</v>
      </c>
      <c r="C309" s="12" t="s">
        <v>25</v>
      </c>
      <c r="D309" s="12" t="s">
        <v>53</v>
      </c>
      <c r="E309" s="12" t="str">
        <f>VLOOKUP(CONCATENATE($C309,$D309),Curriculos!$A$2:$J$303,4,FALSE)</f>
        <v>TEORIA MICROECONÔMICA I</v>
      </c>
      <c r="F309" s="5" t="str">
        <f>VLOOKUP(CONCATENATE($C309,$D309),Curriculos!$A$2:$J$303,5,FALSE)</f>
        <v>OB</v>
      </c>
      <c r="G309" s="5">
        <f>VLOOKUP(CONCATENATE($C309,$D309),Curriculos!$A$2:$J$303,6,FALSE)</f>
        <v>3</v>
      </c>
      <c r="H309" s="5" t="str">
        <f>VLOOKUP(CONCATENATE($C309,$D309),Curriculos!$A$2:$J$303,7,FALSE)</f>
        <v>T</v>
      </c>
      <c r="I309" s="5">
        <f>VLOOKUP(CONCATENATE($C309,$D309),Curriculos!$A$2:$J$303,8,FALSE)</f>
        <v>60</v>
      </c>
      <c r="J309" s="5">
        <f>VLOOKUP(CONCATENATE($C309,$D309),Curriculos!$A$2:$J$303,9,FALSE)</f>
        <v>4</v>
      </c>
      <c r="K309" s="68" t="s">
        <v>29</v>
      </c>
      <c r="L309" s="68"/>
      <c r="M309" s="68" t="s">
        <v>203</v>
      </c>
      <c r="N309" s="5" t="str">
        <f>VLOOKUP(CONCATENATE($C309,$D309),Curriculos!$A$2:$J$303,10,FALSE)</f>
        <v>DCEC</v>
      </c>
      <c r="O309" s="69" t="s">
        <v>344</v>
      </c>
      <c r="P309" s="12" t="str">
        <f>VLOOKUP(O309,Lista_Professores!$A$2:$B$203,2,FALSE)</f>
        <v>Mônica de M. Pires</v>
      </c>
      <c r="Q309" s="70">
        <v>1103</v>
      </c>
      <c r="R309" s="12" t="str">
        <f t="shared" si="18"/>
        <v>3º Semestre - T02</v>
      </c>
      <c r="S309" s="12">
        <f t="shared" si="24"/>
        <v>4</v>
      </c>
      <c r="T309" s="12"/>
      <c r="U309" s="12"/>
      <c r="V309" s="12"/>
      <c r="W309" s="12"/>
      <c r="X309" s="12"/>
      <c r="Y309" s="12"/>
      <c r="Z309" s="12"/>
    </row>
    <row r="310" spans="1:26" ht="14.25" hidden="1" customHeight="1">
      <c r="A310" s="12" t="str">
        <f t="shared" si="16"/>
        <v xml:space="preserve">3º Semestre - </v>
      </c>
      <c r="B310" s="67" t="str">
        <f t="shared" si="17"/>
        <v>Curr2018CEC036</v>
      </c>
      <c r="C310" s="12" t="s">
        <v>31</v>
      </c>
      <c r="D310" s="12" t="s">
        <v>53</v>
      </c>
      <c r="E310" s="12" t="str">
        <f>VLOOKUP(CONCATENATE($C310,$D310),Curriculos!$A$2:$J$303,4,FALSE)</f>
        <v>TEORIA MICROECONÔMICA I</v>
      </c>
      <c r="F310" s="5" t="str">
        <f>VLOOKUP(CONCATENATE($C310,$D310),Curriculos!$A$2:$J$303,5,FALSE)</f>
        <v>OB</v>
      </c>
      <c r="G310" s="5">
        <f>VLOOKUP(CONCATENATE($C310,$D310),Curriculos!$A$2:$J$303,6,FALSE)</f>
        <v>3</v>
      </c>
      <c r="H310" s="5" t="str">
        <f>VLOOKUP(CONCATENATE($C310,$D310),Curriculos!$A$2:$J$303,7,FALSE)</f>
        <v>T</v>
      </c>
      <c r="I310" s="5">
        <f>VLOOKUP(CONCATENATE($C310,$D310),Curriculos!$A$2:$J$303,8,FALSE)</f>
        <v>60</v>
      </c>
      <c r="J310" s="5">
        <f>VLOOKUP(CONCATENATE($C310,$D310),Curriculos!$A$2:$J$303,9,FALSE)</f>
        <v>4</v>
      </c>
      <c r="K310" s="68"/>
      <c r="L310" s="68"/>
      <c r="M310" s="68"/>
      <c r="N310" s="5" t="str">
        <f>VLOOKUP(CONCATENATE($C310,$D310),Curriculos!$A$2:$J$303,10,FALSE)</f>
        <v>DCEC</v>
      </c>
      <c r="O310" s="69"/>
      <c r="P310" s="12" t="e">
        <f>VLOOKUP(O310,Lista_Professores!$A$2:$B$203,2,FALSE)</f>
        <v>#N/A</v>
      </c>
      <c r="Q310" s="70"/>
      <c r="R310" s="12" t="str">
        <f t="shared" si="18"/>
        <v xml:space="preserve">3º Semestre - </v>
      </c>
      <c r="S310" s="12"/>
      <c r="T310" s="12"/>
      <c r="U310" s="12"/>
      <c r="V310" s="12"/>
      <c r="W310" s="12"/>
      <c r="X310" s="12"/>
      <c r="Y310" s="12"/>
      <c r="Z310" s="12"/>
    </row>
    <row r="311" spans="1:26" ht="14.25" hidden="1" customHeight="1">
      <c r="A311" s="12" t="str">
        <f t="shared" si="16"/>
        <v xml:space="preserve">3º Semestre - </v>
      </c>
      <c r="B311" s="67" t="str">
        <f t="shared" si="17"/>
        <v>Curr2023MCEC036</v>
      </c>
      <c r="C311" s="12" t="s">
        <v>25</v>
      </c>
      <c r="D311" s="12" t="s">
        <v>53</v>
      </c>
      <c r="E311" s="12" t="str">
        <f>VLOOKUP(CONCATENATE($C311,$D311),Curriculos!$A$2:$J$303,4,FALSE)</f>
        <v>TEORIA MICROECONÔMICA I</v>
      </c>
      <c r="F311" s="5" t="str">
        <f>VLOOKUP(CONCATENATE($C311,$D311),Curriculos!$A$2:$J$303,5,FALSE)</f>
        <v>OB</v>
      </c>
      <c r="G311" s="5">
        <f>VLOOKUP(CONCATENATE($C311,$D311),Curriculos!$A$2:$J$303,6,FALSE)</f>
        <v>3</v>
      </c>
      <c r="H311" s="5" t="str">
        <f>VLOOKUP(CONCATENATE($C311,$D311),Curriculos!$A$2:$J$303,7,FALSE)</f>
        <v>T</v>
      </c>
      <c r="I311" s="5">
        <f>VLOOKUP(CONCATENATE($C311,$D311),Curriculos!$A$2:$J$303,8,FALSE)</f>
        <v>60</v>
      </c>
      <c r="J311" s="5">
        <f>VLOOKUP(CONCATENATE($C311,$D311),Curriculos!$A$2:$J$303,9,FALSE)</f>
        <v>4</v>
      </c>
      <c r="K311" s="68"/>
      <c r="L311" s="68"/>
      <c r="M311" s="68"/>
      <c r="N311" s="5" t="str">
        <f>VLOOKUP(CONCATENATE($C311,$D311),Curriculos!$A$2:$J$303,10,FALSE)</f>
        <v>DCEC</v>
      </c>
      <c r="O311" s="69"/>
      <c r="P311" s="12" t="e">
        <f>VLOOKUP(O311,Lista_Professores!$A$2:$B$203,2,FALSE)</f>
        <v>#N/A</v>
      </c>
      <c r="Q311" s="70"/>
      <c r="R311" s="12" t="str">
        <f t="shared" si="18"/>
        <v xml:space="preserve">3º Semestre - </v>
      </c>
      <c r="S311" s="12"/>
      <c r="T311" s="12"/>
      <c r="U311" s="12"/>
      <c r="V311" s="12"/>
      <c r="W311" s="12"/>
      <c r="X311" s="12"/>
      <c r="Y311" s="12"/>
      <c r="Z311" s="12"/>
    </row>
    <row r="312" spans="1:26" ht="14.25" hidden="1" customHeight="1">
      <c r="A312" s="12" t="str">
        <f t="shared" si="16"/>
        <v xml:space="preserve">3º Semestre - </v>
      </c>
      <c r="B312" s="67" t="str">
        <f t="shared" si="17"/>
        <v>Curr2023NCEC036</v>
      </c>
      <c r="C312" s="12" t="s">
        <v>22</v>
      </c>
      <c r="D312" s="12" t="s">
        <v>53</v>
      </c>
      <c r="E312" s="12" t="str">
        <f>VLOOKUP(CONCATENATE($C312,$D312),Curriculos!$A$2:$J$303,4,FALSE)</f>
        <v>TEORIA MICROECONÔMICA I</v>
      </c>
      <c r="F312" s="5" t="str">
        <f>VLOOKUP(CONCATENATE($C312,$D312),Curriculos!$A$2:$J$303,5,FALSE)</f>
        <v>OB</v>
      </c>
      <c r="G312" s="5">
        <f>VLOOKUP(CONCATENATE($C312,$D312),Curriculos!$A$2:$J$303,6,FALSE)</f>
        <v>3</v>
      </c>
      <c r="H312" s="5" t="str">
        <f>VLOOKUP(CONCATENATE($C312,$D312),Curriculos!$A$2:$J$303,7,FALSE)</f>
        <v>T</v>
      </c>
      <c r="I312" s="5">
        <f>VLOOKUP(CONCATENATE($C312,$D312),Curriculos!$A$2:$J$303,8,FALSE)</f>
        <v>60</v>
      </c>
      <c r="J312" s="5">
        <f>VLOOKUP(CONCATENATE($C312,$D312),Curriculos!$A$2:$J$303,9,FALSE)</f>
        <v>4</v>
      </c>
      <c r="K312" s="68"/>
      <c r="L312" s="68"/>
      <c r="M312" s="68"/>
      <c r="N312" s="5" t="str">
        <f>VLOOKUP(CONCATENATE($C312,$D312),Curriculos!$A$2:$J$303,10,FALSE)</f>
        <v>DCEC</v>
      </c>
      <c r="O312" s="69"/>
      <c r="P312" s="12" t="e">
        <f>VLOOKUP(O312,Lista_Professores!$A$2:$B$203,2,FALSE)</f>
        <v>#N/A</v>
      </c>
      <c r="Q312" s="70"/>
      <c r="R312" s="12" t="str">
        <f t="shared" si="18"/>
        <v xml:space="preserve">3º Semestre - </v>
      </c>
      <c r="S312" s="12"/>
      <c r="T312" s="12"/>
      <c r="U312" s="12"/>
      <c r="V312" s="12"/>
      <c r="W312" s="12"/>
      <c r="X312" s="12"/>
      <c r="Y312" s="12"/>
      <c r="Z312" s="12"/>
    </row>
    <row r="313" spans="1:26" ht="14.25" customHeight="1">
      <c r="A313" s="12" t="str">
        <f t="shared" si="16"/>
        <v>BN4º Semestre - T01</v>
      </c>
      <c r="B313" s="67" t="str">
        <f t="shared" si="17"/>
        <v>Curr2023NCEC040T01</v>
      </c>
      <c r="C313" s="12" t="s">
        <v>22</v>
      </c>
      <c r="D313" s="12" t="s">
        <v>43</v>
      </c>
      <c r="E313" s="12" t="str">
        <f>VLOOKUP(CONCATENATE($C313,$D313),Curriculos!$A$2:$J$303,4,FALSE)</f>
        <v>TEORIA MICROECONÔMICA II</v>
      </c>
      <c r="F313" s="5" t="str">
        <f>VLOOKUP(CONCATENATE($C313,$D313),Curriculos!$A$2:$J$303,5,FALSE)</f>
        <v>OB</v>
      </c>
      <c r="G313" s="5">
        <f>VLOOKUP(CONCATENATE($C313,$D313),Curriculos!$A$2:$J$303,6,FALSE)</f>
        <v>4</v>
      </c>
      <c r="H313" s="5" t="str">
        <f>VLOOKUP(CONCATENATE($C313,$D313),Curriculos!$A$2:$J$303,7,FALSE)</f>
        <v>T</v>
      </c>
      <c r="I313" s="5">
        <f>VLOOKUP(CONCATENATE($C313,$D313),Curriculos!$A$2:$J$303,8,FALSE)</f>
        <v>60</v>
      </c>
      <c r="J313" s="5">
        <f>VLOOKUP(CONCATENATE($C313,$D313),Curriculos!$A$2:$J$303,9,FALSE)</f>
        <v>4</v>
      </c>
      <c r="K313" s="68" t="s">
        <v>24</v>
      </c>
      <c r="L313" s="68"/>
      <c r="M313" s="68" t="s">
        <v>188</v>
      </c>
      <c r="N313" s="5" t="str">
        <f>VLOOKUP(CONCATENATE($C313,$D313),Curriculos!$A$2:$J$303,10,FALSE)</f>
        <v>DCEC</v>
      </c>
      <c r="O313" s="69" t="s">
        <v>351</v>
      </c>
      <c r="P313" s="12" t="str">
        <f>VLOOKUP(O313,Lista_Professores!$A$2:$B$203,2,FALSE)</f>
        <v>Andréa da Silva Gomes</v>
      </c>
      <c r="Q313" s="70">
        <v>1103</v>
      </c>
      <c r="R313" s="12" t="str">
        <f t="shared" si="18"/>
        <v>4º Semestre - T01</v>
      </c>
      <c r="S313" s="12">
        <f>I313/15</f>
        <v>4</v>
      </c>
      <c r="T313" s="12"/>
      <c r="U313" s="12"/>
      <c r="V313" s="12"/>
      <c r="W313" s="12"/>
      <c r="X313" s="12"/>
      <c r="Y313" s="12"/>
      <c r="Z313" s="12"/>
    </row>
    <row r="314" spans="1:26" ht="14.25" hidden="1" customHeight="1">
      <c r="A314" s="12" t="str">
        <f t="shared" si="16"/>
        <v xml:space="preserve">4º Semestre - </v>
      </c>
      <c r="B314" s="67" t="str">
        <f t="shared" si="17"/>
        <v>Curr2018CEC040</v>
      </c>
      <c r="C314" s="12" t="s">
        <v>31</v>
      </c>
      <c r="D314" s="12" t="s">
        <v>43</v>
      </c>
      <c r="E314" s="12" t="str">
        <f>VLOOKUP(CONCATENATE($C314,$D314),Curriculos!$A$2:$J$303,4,FALSE)</f>
        <v>TEORIA MICROECONÔMICA II</v>
      </c>
      <c r="F314" s="5" t="str">
        <f>VLOOKUP(CONCATENATE($C314,$D314),Curriculos!$A$2:$J$303,5,FALSE)</f>
        <v>OB</v>
      </c>
      <c r="G314" s="5">
        <f>VLOOKUP(CONCATENATE($C314,$D314),Curriculos!$A$2:$J$303,6,FALSE)</f>
        <v>4</v>
      </c>
      <c r="H314" s="5" t="str">
        <f>VLOOKUP(CONCATENATE($C314,$D314),Curriculos!$A$2:$J$303,7,FALSE)</f>
        <v>T</v>
      </c>
      <c r="I314" s="5">
        <f>VLOOKUP(CONCATENATE($C314,$D314),Curriculos!$A$2:$J$303,8,FALSE)</f>
        <v>60</v>
      </c>
      <c r="J314" s="5">
        <f>VLOOKUP(CONCATENATE($C314,$D314),Curriculos!$A$2:$J$303,9,FALSE)</f>
        <v>4</v>
      </c>
      <c r="K314" s="68"/>
      <c r="L314" s="68"/>
      <c r="M314" s="68"/>
      <c r="N314" s="5" t="str">
        <f>VLOOKUP(CONCATENATE($C314,$D314),Curriculos!$A$2:$J$303,10,FALSE)</f>
        <v>DCEC</v>
      </c>
      <c r="O314" s="69"/>
      <c r="P314" s="12" t="e">
        <f>VLOOKUP(O314,Lista_Professores!$A$2:$B$203,2,FALSE)</f>
        <v>#N/A</v>
      </c>
      <c r="Q314" s="70"/>
      <c r="R314" s="12" t="str">
        <f t="shared" si="18"/>
        <v xml:space="preserve">4º Semestre - </v>
      </c>
      <c r="S314" s="12"/>
      <c r="T314" s="12"/>
      <c r="U314" s="12"/>
      <c r="V314" s="12"/>
      <c r="W314" s="12"/>
      <c r="X314" s="12"/>
      <c r="Y314" s="12"/>
      <c r="Z314" s="12"/>
    </row>
    <row r="315" spans="1:26" ht="14.25" hidden="1" customHeight="1">
      <c r="A315" s="12" t="str">
        <f t="shared" si="16"/>
        <v xml:space="preserve">4º Semestre - </v>
      </c>
      <c r="B315" s="67" t="str">
        <f t="shared" si="17"/>
        <v>Curr2023MCEC040</v>
      </c>
      <c r="C315" s="12" t="s">
        <v>25</v>
      </c>
      <c r="D315" s="12" t="s">
        <v>43</v>
      </c>
      <c r="E315" s="12" t="str">
        <f>VLOOKUP(CONCATENATE($C315,$D315),Curriculos!$A$2:$J$303,4,FALSE)</f>
        <v>TEORIA MICROECONÔMICA II</v>
      </c>
      <c r="F315" s="5" t="str">
        <f>VLOOKUP(CONCATENATE($C315,$D315),Curriculos!$A$2:$J$303,5,FALSE)</f>
        <v>OB</v>
      </c>
      <c r="G315" s="5">
        <f>VLOOKUP(CONCATENATE($C315,$D315),Curriculos!$A$2:$J$303,6,FALSE)</f>
        <v>4</v>
      </c>
      <c r="H315" s="5" t="str">
        <f>VLOOKUP(CONCATENATE($C315,$D315),Curriculos!$A$2:$J$303,7,FALSE)</f>
        <v>T</v>
      </c>
      <c r="I315" s="5">
        <f>VLOOKUP(CONCATENATE($C315,$D315),Curriculos!$A$2:$J$303,8,FALSE)</f>
        <v>60</v>
      </c>
      <c r="J315" s="5">
        <f>VLOOKUP(CONCATENATE($C315,$D315),Curriculos!$A$2:$J$303,9,FALSE)</f>
        <v>4</v>
      </c>
      <c r="K315" s="68"/>
      <c r="L315" s="68"/>
      <c r="M315" s="68"/>
      <c r="N315" s="5" t="str">
        <f>VLOOKUP(CONCATENATE($C315,$D315),Curriculos!$A$2:$J$303,10,FALSE)</f>
        <v>DCEC</v>
      </c>
      <c r="O315" s="69"/>
      <c r="P315" s="12" t="e">
        <f>VLOOKUP(O315,Lista_Professores!$A$2:$B$203,2,FALSE)</f>
        <v>#N/A</v>
      </c>
      <c r="Q315" s="70"/>
      <c r="R315" s="12" t="str">
        <f t="shared" si="18"/>
        <v xml:space="preserve">4º Semestre - </v>
      </c>
      <c r="S315" s="12"/>
      <c r="T315" s="12"/>
      <c r="U315" s="12"/>
      <c r="V315" s="12"/>
      <c r="W315" s="12"/>
      <c r="X315" s="12"/>
      <c r="Y315" s="12"/>
      <c r="Z315" s="12"/>
    </row>
    <row r="316" spans="1:26" ht="14.25" hidden="1" customHeight="1">
      <c r="A316" s="12" t="str">
        <f t="shared" si="16"/>
        <v xml:space="preserve">8º Semestre - </v>
      </c>
      <c r="B316" s="67" t="str">
        <f t="shared" si="17"/>
        <v>Curr2023MCEC074</v>
      </c>
      <c r="C316" s="12" t="s">
        <v>25</v>
      </c>
      <c r="D316" s="12" t="s">
        <v>137</v>
      </c>
      <c r="E316" s="12" t="str">
        <f>VLOOKUP(CONCATENATE($C316,$D316),Curriculos!$A$2:$J$303,4,FALSE)</f>
        <v>TÓPICOS ESPECIAIS EM ECONOMIA BRASILEIRA</v>
      </c>
      <c r="F316" s="5" t="str">
        <f>VLOOKUP(CONCATENATE($C316,$D316),Curriculos!$A$2:$J$303,5,FALSE)</f>
        <v>OP</v>
      </c>
      <c r="G316" s="5">
        <f>VLOOKUP(CONCATENATE($C316,$D316),Curriculos!$A$2:$J$303,6,FALSE)</f>
        <v>8</v>
      </c>
      <c r="H316" s="5" t="str">
        <f>VLOOKUP(CONCATENATE($C316,$D316),Curriculos!$A$2:$J$303,7,FALSE)</f>
        <v>T</v>
      </c>
      <c r="I316" s="5">
        <f>VLOOKUP(CONCATENATE($C316,$D316),Curriculos!$A$2:$J$303,8,FALSE)</f>
        <v>60</v>
      </c>
      <c r="J316" s="5">
        <f>VLOOKUP(CONCATENATE($C316,$D316),Curriculos!$A$2:$J$303,9,FALSE)</f>
        <v>4</v>
      </c>
      <c r="K316" s="68"/>
      <c r="L316" s="68"/>
      <c r="M316" s="68"/>
      <c r="N316" s="5" t="str">
        <f>VLOOKUP(CONCATENATE($C316,$D316),Curriculos!$A$2:$J$303,10,FALSE)</f>
        <v>DCEC</v>
      </c>
      <c r="O316" s="69"/>
      <c r="P316" s="12" t="e">
        <f>VLOOKUP(O316,Lista_Professores!$A$2:$B$203,2,FALSE)</f>
        <v>#N/A</v>
      </c>
      <c r="Q316" s="70"/>
      <c r="R316" s="12" t="str">
        <f t="shared" si="18"/>
        <v xml:space="preserve">8º Semestre - </v>
      </c>
      <c r="S316" s="12"/>
      <c r="T316" s="12"/>
      <c r="U316" s="12"/>
      <c r="V316" s="12"/>
      <c r="W316" s="12"/>
      <c r="X316" s="12"/>
      <c r="Y316" s="12"/>
      <c r="Z316" s="12"/>
    </row>
    <row r="317" spans="1:26" ht="12.75" hidden="1" customHeight="1">
      <c r="A317" s="12" t="str">
        <f t="shared" si="16"/>
        <v xml:space="preserve">9º Semestre - </v>
      </c>
      <c r="B317" s="67" t="str">
        <f t="shared" si="17"/>
        <v>Curr2023NCEC074</v>
      </c>
      <c r="C317" s="5" t="s">
        <v>22</v>
      </c>
      <c r="D317" s="12" t="s">
        <v>137</v>
      </c>
      <c r="E317" s="12" t="str">
        <f>VLOOKUP(CONCATENATE($C317,$D317),Curriculos!$A$2:$J$303,4,FALSE)</f>
        <v>TÓPICOS ESPECIAIS EM ECONOMIA BRASILEIRA</v>
      </c>
      <c r="F317" s="5" t="str">
        <f>VLOOKUP(CONCATENATE($C317,$D317),Curriculos!$A$2:$J$303,5,FALSE)</f>
        <v>OP</v>
      </c>
      <c r="G317" s="5">
        <f>VLOOKUP(CONCATENATE($C317,$D317),Curriculos!$A$2:$J$303,6,FALSE)</f>
        <v>9</v>
      </c>
      <c r="H317" s="5" t="str">
        <f>VLOOKUP(CONCATENATE($C317,$D317),Curriculos!$A$2:$J$303,7,FALSE)</f>
        <v>T</v>
      </c>
      <c r="I317" s="5">
        <f>VLOOKUP(CONCATENATE($C317,$D317),Curriculos!$A$2:$J$303,8,FALSE)</f>
        <v>60</v>
      </c>
      <c r="J317" s="5">
        <f>VLOOKUP(CONCATENATE($C317,$D317),Curriculos!$A$2:$J$303,9,FALSE)</f>
        <v>4</v>
      </c>
      <c r="K317" s="68"/>
      <c r="L317" s="68"/>
      <c r="M317" s="68"/>
      <c r="N317" s="5" t="str">
        <f>VLOOKUP(CONCATENATE($C317,$D317),Curriculos!$A$2:$J$303,10,FALSE)</f>
        <v>DCEC</v>
      </c>
      <c r="O317" s="69"/>
      <c r="P317" s="12" t="e">
        <f>VLOOKUP(O317,Lista_Professores!$A$2:$B$203,2,FALSE)</f>
        <v>#N/A</v>
      </c>
      <c r="Q317" s="70"/>
      <c r="R317" s="12" t="str">
        <f t="shared" si="18"/>
        <v xml:space="preserve">9º Semestre - </v>
      </c>
      <c r="S317" s="12"/>
      <c r="T317" s="12"/>
      <c r="U317" s="12"/>
      <c r="V317" s="12"/>
      <c r="W317" s="12"/>
      <c r="X317" s="12"/>
      <c r="Y317" s="12"/>
      <c r="Z317" s="12"/>
    </row>
    <row r="318" spans="1:26" ht="14.25" hidden="1" customHeight="1">
      <c r="A318" s="12" t="str">
        <f t="shared" si="16"/>
        <v xml:space="preserve">9º Semestre - </v>
      </c>
      <c r="B318" s="67" t="str">
        <f t="shared" si="17"/>
        <v>Curr2018CEC074</v>
      </c>
      <c r="C318" s="5" t="s">
        <v>31</v>
      </c>
      <c r="D318" s="12" t="s">
        <v>137</v>
      </c>
      <c r="E318" s="12" t="str">
        <f>VLOOKUP(CONCATENATE($C318,$D318),Curriculos!$A$2:$J$303,4,FALSE)</f>
        <v>TÓPICOS ESPECIAIS EM ECONOMIA BRASILEIRA</v>
      </c>
      <c r="F318" s="5" t="str">
        <f>VLOOKUP(CONCATENATE($C318,$D318),Curriculos!$A$2:$J$303,5,FALSE)</f>
        <v>OP</v>
      </c>
      <c r="G318" s="5">
        <f>VLOOKUP(CONCATENATE($C318,$D318),Curriculos!$A$2:$J$303,6,FALSE)</f>
        <v>9</v>
      </c>
      <c r="H318" s="5" t="str">
        <f>VLOOKUP(CONCATENATE($C318,$D318),Curriculos!$A$2:$J$303,7,FALSE)</f>
        <v>T</v>
      </c>
      <c r="I318" s="5">
        <f>VLOOKUP(CONCATENATE($C318,$D318),Curriculos!$A$2:$J$303,8,FALSE)</f>
        <v>60</v>
      </c>
      <c r="J318" s="5">
        <f>VLOOKUP(CONCATENATE($C318,$D318),Curriculos!$A$2:$J$303,9,FALSE)</f>
        <v>4</v>
      </c>
      <c r="K318" s="68"/>
      <c r="L318" s="68"/>
      <c r="M318" s="68"/>
      <c r="N318" s="5" t="str">
        <f>VLOOKUP(CONCATENATE($C318,$D318),Curriculos!$A$2:$J$303,10,FALSE)</f>
        <v>DCEC</v>
      </c>
      <c r="O318" s="69" t="s">
        <v>365</v>
      </c>
      <c r="P318" s="12" t="str">
        <f>VLOOKUP(O318,Lista_Professores!$A$2:$B$203,2,FALSE)</f>
        <v>Carlos Eduardo Drumond</v>
      </c>
      <c r="Q318" s="70">
        <v>1104</v>
      </c>
      <c r="R318" s="12" t="str">
        <f t="shared" si="18"/>
        <v xml:space="preserve">9º Semestre - </v>
      </c>
      <c r="S318" s="12">
        <f>I318/15</f>
        <v>4</v>
      </c>
      <c r="T318" s="12"/>
      <c r="U318" s="12"/>
      <c r="V318" s="12"/>
      <c r="W318" s="12"/>
      <c r="X318" s="12"/>
      <c r="Y318" s="12"/>
      <c r="Z318" s="12"/>
    </row>
    <row r="319" spans="1:26" ht="14.25" hidden="1" customHeight="1">
      <c r="A319" s="12" t="str">
        <f t="shared" si="16"/>
        <v xml:space="preserve">9º Semestre - </v>
      </c>
      <c r="B319" s="67" t="str">
        <f t="shared" si="17"/>
        <v>Curr2018CEC075</v>
      </c>
      <c r="C319" s="5" t="s">
        <v>31</v>
      </c>
      <c r="D319" s="12" t="s">
        <v>150</v>
      </c>
      <c r="E319" s="12" t="str">
        <f>VLOOKUP(CONCATENATE($C319,$D319),Curriculos!$A$2:$J$303,4,FALSE)</f>
        <v>TÓPICOS ESPECIAIS EM ECONOMIA DO MEIO AMBIENTE</v>
      </c>
      <c r="F319" s="5" t="str">
        <f>VLOOKUP(CONCATENATE($C319,$D319),Curriculos!$A$2:$J$303,5,FALSE)</f>
        <v>OP</v>
      </c>
      <c r="G319" s="5">
        <f>VLOOKUP(CONCATENATE($C319,$D319),Curriculos!$A$2:$J$303,6,FALSE)</f>
        <v>9</v>
      </c>
      <c r="H319" s="5" t="str">
        <f>VLOOKUP(CONCATENATE($C319,$D319),Curriculos!$A$2:$J$303,7,FALSE)</f>
        <v>T</v>
      </c>
      <c r="I319" s="5">
        <f>VLOOKUP(CONCATENATE($C319,$D319),Curriculos!$A$2:$J$303,8,FALSE)</f>
        <v>60</v>
      </c>
      <c r="J319" s="5">
        <f>VLOOKUP(CONCATENATE($C319,$D319),Curriculos!$A$2:$J$303,9,FALSE)</f>
        <v>4</v>
      </c>
      <c r="K319" s="68"/>
      <c r="L319" s="68"/>
      <c r="M319" s="68"/>
      <c r="N319" s="5" t="str">
        <f>VLOOKUP(CONCATENATE($C319,$D319),Curriculos!$A$2:$J$303,10,FALSE)</f>
        <v>DCEC</v>
      </c>
      <c r="O319" s="69"/>
      <c r="P319" s="12" t="e">
        <f>VLOOKUP(O319,Lista_Professores!$A$2:$B$203,2,FALSE)</f>
        <v>#N/A</v>
      </c>
      <c r="Q319" s="70"/>
      <c r="R319" s="12" t="str">
        <f t="shared" si="18"/>
        <v xml:space="preserve">9º Semestre - </v>
      </c>
      <c r="S319" s="12"/>
      <c r="T319" s="12"/>
      <c r="U319" s="12"/>
      <c r="V319" s="12"/>
      <c r="W319" s="12"/>
      <c r="X319" s="12"/>
      <c r="Y319" s="12"/>
      <c r="Z319" s="12"/>
    </row>
    <row r="320" spans="1:26" ht="14.25" hidden="1" customHeight="1">
      <c r="A320" s="12" t="str">
        <f t="shared" si="16"/>
        <v xml:space="preserve">9º Semestre - </v>
      </c>
      <c r="B320" s="67" t="str">
        <f t="shared" si="17"/>
        <v>Curr2023MCEC075</v>
      </c>
      <c r="C320" s="5" t="s">
        <v>25</v>
      </c>
      <c r="D320" s="12" t="s">
        <v>150</v>
      </c>
      <c r="E320" s="12" t="str">
        <f>VLOOKUP(CONCATENATE($C320,$D320),Curriculos!$A$2:$J$303,4,FALSE)</f>
        <v>TÓPICOS ESPECIAIS EM ECONOMIA DO MEIO AMBIENTE</v>
      </c>
      <c r="F320" s="5" t="str">
        <f>VLOOKUP(CONCATENATE($C320,$D320),Curriculos!$A$2:$J$303,5,FALSE)</f>
        <v>OP</v>
      </c>
      <c r="G320" s="5">
        <f>VLOOKUP(CONCATENATE($C320,$D320),Curriculos!$A$2:$J$303,6,FALSE)</f>
        <v>9</v>
      </c>
      <c r="H320" s="5" t="str">
        <f>VLOOKUP(CONCATENATE($C320,$D320),Curriculos!$A$2:$J$303,7,FALSE)</f>
        <v>T</v>
      </c>
      <c r="I320" s="5">
        <f>VLOOKUP(CONCATENATE($C320,$D320),Curriculos!$A$2:$J$303,8,FALSE)</f>
        <v>60</v>
      </c>
      <c r="J320" s="5">
        <f>VLOOKUP(CONCATENATE($C320,$D320),Curriculos!$A$2:$J$303,9,FALSE)</f>
        <v>4</v>
      </c>
      <c r="K320" s="68"/>
      <c r="L320" s="68"/>
      <c r="M320" s="68"/>
      <c r="N320" s="5" t="str">
        <f>VLOOKUP(CONCATENATE($C320,$D320),Curriculos!$A$2:$J$303,10,FALSE)</f>
        <v>DCEC</v>
      </c>
      <c r="O320" s="69"/>
      <c r="P320" s="12" t="e">
        <f>VLOOKUP(O320,Lista_Professores!$A$2:$B$203,2,FALSE)</f>
        <v>#N/A</v>
      </c>
      <c r="Q320" s="70"/>
      <c r="R320" s="12" t="str">
        <f t="shared" si="18"/>
        <v xml:space="preserve">9º Semestre - </v>
      </c>
      <c r="S320" s="12"/>
      <c r="T320" s="12"/>
      <c r="U320" s="12"/>
      <c r="V320" s="12"/>
      <c r="W320" s="12"/>
      <c r="X320" s="12"/>
      <c r="Y320" s="12"/>
      <c r="Z320" s="12"/>
    </row>
    <row r="321" spans="1:26" ht="14.25" hidden="1" customHeight="1">
      <c r="A321" s="12" t="str">
        <f t="shared" si="16"/>
        <v xml:space="preserve">10º Semestre - </v>
      </c>
      <c r="B321" s="67" t="str">
        <f t="shared" si="17"/>
        <v>Curr2023NCEC075</v>
      </c>
      <c r="C321" s="12" t="s">
        <v>22</v>
      </c>
      <c r="D321" s="12" t="s">
        <v>150</v>
      </c>
      <c r="E321" s="12" t="str">
        <f>VLOOKUP(CONCATENATE($C321,$D321),Curriculos!$A$2:$J$303,4,FALSE)</f>
        <v>TÓPICOS ESPECIAIS EM ECONOMIA DO MEIO AMBIENTE</v>
      </c>
      <c r="F321" s="5" t="str">
        <f>VLOOKUP(CONCATENATE($C321,$D321),Curriculos!$A$2:$J$303,5,FALSE)</f>
        <v>OP</v>
      </c>
      <c r="G321" s="5">
        <f>VLOOKUP(CONCATENATE($C321,$D321),Curriculos!$A$2:$J$303,6,FALSE)</f>
        <v>10</v>
      </c>
      <c r="H321" s="5" t="str">
        <f>VLOOKUP(CONCATENATE($C321,$D321),Curriculos!$A$2:$J$303,7,FALSE)</f>
        <v>T</v>
      </c>
      <c r="I321" s="5">
        <f>VLOOKUP(CONCATENATE($C321,$D321),Curriculos!$A$2:$J$303,8,FALSE)</f>
        <v>60</v>
      </c>
      <c r="J321" s="5">
        <f>VLOOKUP(CONCATENATE($C321,$D321),Curriculos!$A$2:$J$303,9,FALSE)</f>
        <v>4</v>
      </c>
      <c r="K321" s="68"/>
      <c r="L321" s="68"/>
      <c r="M321" s="68"/>
      <c r="N321" s="5" t="str">
        <f>VLOOKUP(CONCATENATE($C321,$D321),Curriculos!$A$2:$J$303,10,FALSE)</f>
        <v>DCEC</v>
      </c>
      <c r="O321" s="69"/>
      <c r="P321" s="12" t="e">
        <f>VLOOKUP(O321,Lista_Professores!$A$2:$B$203,2,FALSE)</f>
        <v>#N/A</v>
      </c>
      <c r="Q321" s="70"/>
      <c r="R321" s="12" t="str">
        <f t="shared" si="18"/>
        <v xml:space="preserve">10º Semestre - </v>
      </c>
      <c r="S321" s="12"/>
      <c r="T321" s="12"/>
      <c r="U321" s="12"/>
      <c r="V321" s="12"/>
      <c r="W321" s="12"/>
      <c r="X321" s="12"/>
      <c r="Y321" s="12"/>
      <c r="Z321" s="12"/>
    </row>
    <row r="322" spans="1:26" ht="14.25" hidden="1" customHeight="1">
      <c r="A322" s="12" t="str">
        <f t="shared" si="16"/>
        <v xml:space="preserve">9º Semestre - </v>
      </c>
      <c r="B322" s="67" t="str">
        <f t="shared" si="17"/>
        <v>Curr2018CEC076</v>
      </c>
      <c r="C322" s="5" t="s">
        <v>31</v>
      </c>
      <c r="D322" s="12" t="s">
        <v>151</v>
      </c>
      <c r="E322" s="12" t="str">
        <f>VLOOKUP(CONCATENATE($C322,$D322),Curriculos!$A$2:$J$303,4,FALSE)</f>
        <v>TÓPICOS ESPECIAIS EM ECONOMIA DO SETOR PÚBLICO</v>
      </c>
      <c r="F322" s="5" t="str">
        <f>VLOOKUP(CONCATENATE($C322,$D322),Curriculos!$A$2:$J$303,5,FALSE)</f>
        <v>OP</v>
      </c>
      <c r="G322" s="5">
        <f>VLOOKUP(CONCATENATE($C322,$D322),Curriculos!$A$2:$J$303,6,FALSE)</f>
        <v>9</v>
      </c>
      <c r="H322" s="5" t="str">
        <f>VLOOKUP(CONCATENATE($C322,$D322),Curriculos!$A$2:$J$303,7,FALSE)</f>
        <v>T</v>
      </c>
      <c r="I322" s="5">
        <f>VLOOKUP(CONCATENATE($C322,$D322),Curriculos!$A$2:$J$303,8,FALSE)</f>
        <v>60</v>
      </c>
      <c r="J322" s="5">
        <f>VLOOKUP(CONCATENATE($C322,$D322),Curriculos!$A$2:$J$303,9,FALSE)</f>
        <v>4</v>
      </c>
      <c r="K322" s="68"/>
      <c r="L322" s="68"/>
      <c r="M322" s="68"/>
      <c r="N322" s="5" t="str">
        <f>VLOOKUP(CONCATENATE($C322,$D322),Curriculos!$A$2:$J$303,10,FALSE)</f>
        <v>DCEC</v>
      </c>
      <c r="O322" s="69"/>
      <c r="P322" s="12" t="e">
        <f>VLOOKUP(O322,Lista_Professores!$A$2:$B$203,2,FALSE)</f>
        <v>#N/A</v>
      </c>
      <c r="Q322" s="70"/>
      <c r="R322" s="12" t="str">
        <f t="shared" si="18"/>
        <v xml:space="preserve">9º Semestre - </v>
      </c>
      <c r="S322" s="12"/>
      <c r="T322" s="12"/>
      <c r="U322" s="12"/>
      <c r="V322" s="12"/>
      <c r="W322" s="12"/>
      <c r="X322" s="12"/>
      <c r="Y322" s="12"/>
      <c r="Z322" s="12"/>
    </row>
    <row r="323" spans="1:26" ht="14.25" hidden="1" customHeight="1">
      <c r="A323" s="12" t="str">
        <f t="shared" si="16"/>
        <v xml:space="preserve">9º Semestre - </v>
      </c>
      <c r="B323" s="67" t="str">
        <f t="shared" si="17"/>
        <v>Curr2023MCEC076</v>
      </c>
      <c r="C323" s="5" t="s">
        <v>25</v>
      </c>
      <c r="D323" s="12" t="s">
        <v>151</v>
      </c>
      <c r="E323" s="12" t="str">
        <f>VLOOKUP(CONCATENATE($C323,$D323),Curriculos!$A$2:$J$303,4,FALSE)</f>
        <v>TÓPICOS ESPECIAIS EM ECONOMIA DO SETOR PÚBLICO</v>
      </c>
      <c r="F323" s="5" t="str">
        <f>VLOOKUP(CONCATENATE($C323,$D323),Curriculos!$A$2:$J$303,5,FALSE)</f>
        <v>OP</v>
      </c>
      <c r="G323" s="5">
        <f>VLOOKUP(CONCATENATE($C323,$D323),Curriculos!$A$2:$J$303,6,FALSE)</f>
        <v>9</v>
      </c>
      <c r="H323" s="5" t="str">
        <f>VLOOKUP(CONCATENATE($C323,$D323),Curriculos!$A$2:$J$303,7,FALSE)</f>
        <v>T</v>
      </c>
      <c r="I323" s="5">
        <f>VLOOKUP(CONCATENATE($C323,$D323),Curriculos!$A$2:$J$303,8,FALSE)</f>
        <v>60</v>
      </c>
      <c r="J323" s="5">
        <f>VLOOKUP(CONCATENATE($C323,$D323),Curriculos!$A$2:$J$303,9,FALSE)</f>
        <v>4</v>
      </c>
      <c r="K323" s="68"/>
      <c r="L323" s="68"/>
      <c r="M323" s="68"/>
      <c r="N323" s="5" t="str">
        <f>VLOOKUP(CONCATENATE($C323,$D323),Curriculos!$A$2:$J$303,10,FALSE)</f>
        <v>DCEC</v>
      </c>
      <c r="O323" s="69"/>
      <c r="P323" s="12" t="e">
        <f>VLOOKUP(O323,Lista_Professores!$A$2:$B$203,2,FALSE)</f>
        <v>#N/A</v>
      </c>
      <c r="Q323" s="70"/>
      <c r="R323" s="12" t="str">
        <f t="shared" si="18"/>
        <v xml:space="preserve">9º Semestre - </v>
      </c>
      <c r="S323" s="12"/>
      <c r="T323" s="12"/>
      <c r="U323" s="12"/>
      <c r="V323" s="12"/>
      <c r="W323" s="12"/>
      <c r="X323" s="12"/>
      <c r="Y323" s="12"/>
      <c r="Z323" s="12"/>
    </row>
    <row r="324" spans="1:26" ht="14.25" hidden="1" customHeight="1">
      <c r="A324" s="12" t="str">
        <f t="shared" si="16"/>
        <v xml:space="preserve">10º Semestre - </v>
      </c>
      <c r="B324" s="67" t="str">
        <f t="shared" si="17"/>
        <v>Curr2023NCEC076</v>
      </c>
      <c r="C324" s="12" t="s">
        <v>22</v>
      </c>
      <c r="D324" s="12" t="s">
        <v>151</v>
      </c>
      <c r="E324" s="12" t="str">
        <f>VLOOKUP(CONCATENATE($C324,$D324),Curriculos!$A$2:$J$303,4,FALSE)</f>
        <v>TÓPICOS ESPECIAIS EM ECONOMIA DO SETOR PÚBLICO</v>
      </c>
      <c r="F324" s="5" t="str">
        <f>VLOOKUP(CONCATENATE($C324,$D324),Curriculos!$A$2:$J$303,5,FALSE)</f>
        <v>OP</v>
      </c>
      <c r="G324" s="5">
        <f>VLOOKUP(CONCATENATE($C324,$D324),Curriculos!$A$2:$J$303,6,FALSE)</f>
        <v>10</v>
      </c>
      <c r="H324" s="5" t="str">
        <f>VLOOKUP(CONCATENATE($C324,$D324),Curriculos!$A$2:$J$303,7,FALSE)</f>
        <v>T</v>
      </c>
      <c r="I324" s="5">
        <f>VLOOKUP(CONCATENATE($C324,$D324),Curriculos!$A$2:$J$303,8,FALSE)</f>
        <v>60</v>
      </c>
      <c r="J324" s="5">
        <f>VLOOKUP(CONCATENATE($C324,$D324),Curriculos!$A$2:$J$303,9,FALSE)</f>
        <v>4</v>
      </c>
      <c r="K324" s="68"/>
      <c r="L324" s="68"/>
      <c r="M324" s="68"/>
      <c r="N324" s="5" t="str">
        <f>VLOOKUP(CONCATENATE($C324,$D324),Curriculos!$A$2:$J$303,10,FALSE)</f>
        <v>DCEC</v>
      </c>
      <c r="O324" s="69"/>
      <c r="P324" s="12" t="e">
        <f>VLOOKUP(O324,Lista_Professores!$A$2:$B$203,2,FALSE)</f>
        <v>#N/A</v>
      </c>
      <c r="Q324" s="70"/>
      <c r="R324" s="12" t="str">
        <f t="shared" si="18"/>
        <v xml:space="preserve">10º Semestre - </v>
      </c>
      <c r="S324" s="12"/>
      <c r="T324" s="12"/>
      <c r="U324" s="12"/>
      <c r="V324" s="12"/>
      <c r="W324" s="12"/>
      <c r="X324" s="12"/>
      <c r="Y324" s="12"/>
      <c r="Z324" s="12"/>
    </row>
    <row r="325" spans="1:26" ht="14.25" hidden="1" customHeight="1">
      <c r="A325" s="12" t="str">
        <f t="shared" si="16"/>
        <v xml:space="preserve">8º Semestre - </v>
      </c>
      <c r="B325" s="67" t="str">
        <f t="shared" si="17"/>
        <v>Curr2018CEC107</v>
      </c>
      <c r="C325" s="5" t="s">
        <v>31</v>
      </c>
      <c r="D325" s="12" t="s">
        <v>152</v>
      </c>
      <c r="E325" s="12" t="s">
        <v>321</v>
      </c>
      <c r="F325" s="5" t="str">
        <f>VLOOKUP(CONCATENATE($C325,$D325),Curriculos!$A$2:$J$303,5,FALSE)</f>
        <v>OP</v>
      </c>
      <c r="G325" s="5">
        <f>VLOOKUP(CONCATENATE($C325,$D325),Curriculos!$A$2:$J$303,6,FALSE)</f>
        <v>8</v>
      </c>
      <c r="H325" s="5" t="str">
        <f>VLOOKUP(CONCATENATE($C325,$D325),Curriculos!$A$2:$J$303,7,FALSE)</f>
        <v>T</v>
      </c>
      <c r="I325" s="5">
        <f>VLOOKUP(CONCATENATE($C325,$D325),Curriculos!$A$2:$J$303,8,FALSE)</f>
        <v>60</v>
      </c>
      <c r="J325" s="5">
        <f>VLOOKUP(CONCATENATE($C325,$D325),Curriculos!$A$2:$J$303,9,FALSE)</f>
        <v>4</v>
      </c>
      <c r="K325" s="68"/>
      <c r="L325" s="68"/>
      <c r="M325" s="68"/>
      <c r="N325" s="5" t="str">
        <f>VLOOKUP(CONCATENATE($C325,$D325),Curriculos!$A$2:$J$303,10,FALSE)</f>
        <v>DCEC</v>
      </c>
      <c r="O325" s="69"/>
      <c r="P325" s="12" t="e">
        <f>VLOOKUP(O325,Lista_Professores!$A$2:$B$203,2,FALSE)</f>
        <v>#N/A</v>
      </c>
      <c r="Q325" s="70"/>
      <c r="R325" s="12" t="str">
        <f t="shared" si="18"/>
        <v xml:space="preserve">8º Semestre - </v>
      </c>
      <c r="S325" s="12"/>
      <c r="T325" s="12"/>
      <c r="U325" s="12"/>
      <c r="V325" s="12"/>
      <c r="W325" s="12"/>
      <c r="X325" s="12"/>
      <c r="Y325" s="12"/>
      <c r="Z325" s="12"/>
    </row>
    <row r="326" spans="1:26" ht="14.25" hidden="1" customHeight="1">
      <c r="A326" s="12" t="str">
        <f t="shared" si="16"/>
        <v xml:space="preserve">8º Semestre - </v>
      </c>
      <c r="B326" s="67" t="str">
        <f t="shared" si="17"/>
        <v>Curr2018CEC107</v>
      </c>
      <c r="C326" s="5" t="s">
        <v>31</v>
      </c>
      <c r="D326" s="12" t="s">
        <v>152</v>
      </c>
      <c r="E326" s="12" t="s">
        <v>321</v>
      </c>
      <c r="F326" s="5" t="str">
        <f>VLOOKUP(CONCATENATE($C326,$D326),Curriculos!$A$2:$J$303,5,FALSE)</f>
        <v>OP</v>
      </c>
      <c r="G326" s="5">
        <f>VLOOKUP(CONCATENATE($C326,$D326),Curriculos!$A$2:$J$303,6,FALSE)</f>
        <v>8</v>
      </c>
      <c r="H326" s="5" t="str">
        <f>VLOOKUP(CONCATENATE($C326,$D326),Curriculos!$A$2:$J$303,7,FALSE)</f>
        <v>T</v>
      </c>
      <c r="I326" s="5">
        <f>VLOOKUP(CONCATENATE($C326,$D326),Curriculos!$A$2:$J$303,8,FALSE)</f>
        <v>60</v>
      </c>
      <c r="J326" s="5">
        <f>VLOOKUP(CONCATENATE($C326,$D326),Curriculos!$A$2:$J$303,9,FALSE)</f>
        <v>4</v>
      </c>
      <c r="K326" s="68"/>
      <c r="L326" s="68"/>
      <c r="M326" s="68"/>
      <c r="N326" s="5" t="str">
        <f>VLOOKUP(CONCATENATE($C326,$D326),Curriculos!$A$2:$J$303,10,FALSE)</f>
        <v>DCEC</v>
      </c>
      <c r="O326" s="69"/>
      <c r="P326" s="12" t="e">
        <f>VLOOKUP(O326,Lista_Professores!$A$2:$B$203,2,FALSE)</f>
        <v>#N/A</v>
      </c>
      <c r="Q326" s="70"/>
      <c r="R326" s="12" t="str">
        <f t="shared" si="18"/>
        <v xml:space="preserve">8º Semestre - </v>
      </c>
      <c r="S326" s="12"/>
      <c r="T326" s="12"/>
      <c r="U326" s="12"/>
      <c r="V326" s="12"/>
      <c r="W326" s="12"/>
      <c r="X326" s="12"/>
      <c r="Y326" s="12"/>
      <c r="Z326" s="12"/>
    </row>
    <row r="327" spans="1:26" ht="14.25" hidden="1" customHeight="1">
      <c r="A327" s="12" t="str">
        <f t="shared" si="16"/>
        <v xml:space="preserve">8º Semestre - </v>
      </c>
      <c r="B327" s="67" t="str">
        <f t="shared" si="17"/>
        <v>Curr2023MCEC107</v>
      </c>
      <c r="C327" s="12" t="s">
        <v>25</v>
      </c>
      <c r="D327" s="12" t="s">
        <v>152</v>
      </c>
      <c r="E327" s="12" t="str">
        <f>VLOOKUP(CONCATENATE($C327,$D327),Curriculos!$A$2:$J$303,4,FALSE)</f>
        <v>TÓPICOS ESPECIAIS EM ECONOMIA I</v>
      </c>
      <c r="F327" s="5" t="str">
        <f>VLOOKUP(CONCATENATE($C327,$D327),Curriculos!$A$2:$J$303,5,FALSE)</f>
        <v>OP</v>
      </c>
      <c r="G327" s="5">
        <f>VLOOKUP(CONCATENATE($C327,$D327),Curriculos!$A$2:$J$303,6,FALSE)</f>
        <v>8</v>
      </c>
      <c r="H327" s="5" t="str">
        <f>VLOOKUP(CONCATENATE($C327,$D327),Curriculos!$A$2:$J$303,7,FALSE)</f>
        <v>T</v>
      </c>
      <c r="I327" s="5">
        <f>VLOOKUP(CONCATENATE($C327,$D327),Curriculos!$A$2:$J$303,8,FALSE)</f>
        <v>60</v>
      </c>
      <c r="J327" s="5">
        <f>VLOOKUP(CONCATENATE($C327,$D327),Curriculos!$A$2:$J$303,9,FALSE)</f>
        <v>4</v>
      </c>
      <c r="K327" s="68"/>
      <c r="L327" s="68"/>
      <c r="M327" s="68"/>
      <c r="N327" s="5" t="str">
        <f>VLOOKUP(CONCATENATE($C327,$D327),Curriculos!$A$2:$J$303,10,FALSE)</f>
        <v>DCEC</v>
      </c>
      <c r="O327" s="69"/>
      <c r="P327" s="12" t="e">
        <f>VLOOKUP(O327,Lista_Professores!$A$2:$B$203,2,FALSE)</f>
        <v>#N/A</v>
      </c>
      <c r="Q327" s="70"/>
      <c r="R327" s="12" t="str">
        <f t="shared" si="18"/>
        <v xml:space="preserve">8º Semestre - </v>
      </c>
      <c r="S327" s="12"/>
      <c r="T327" s="12"/>
      <c r="U327" s="12"/>
      <c r="V327" s="12"/>
      <c r="W327" s="12"/>
      <c r="X327" s="12"/>
      <c r="Y327" s="12"/>
      <c r="Z327" s="12"/>
    </row>
    <row r="328" spans="1:26" ht="14.25" hidden="1" customHeight="1">
      <c r="A328" s="12" t="str">
        <f t="shared" si="16"/>
        <v xml:space="preserve">10º Semestre - </v>
      </c>
      <c r="B328" s="67" t="str">
        <f t="shared" si="17"/>
        <v>Curr2023NCEC107</v>
      </c>
      <c r="C328" s="12" t="s">
        <v>22</v>
      </c>
      <c r="D328" s="12" t="s">
        <v>152</v>
      </c>
      <c r="E328" s="12" t="str">
        <f>VLOOKUP(CONCATENATE($C328,$D328),Curriculos!$A$2:$J$303,4,FALSE)</f>
        <v>TÓPICOS ESPECIAIS EM ECONOMIA I</v>
      </c>
      <c r="F328" s="5" t="str">
        <f>VLOOKUP(CONCATENATE($C328,$D328),Curriculos!$A$2:$J$303,5,FALSE)</f>
        <v>OP</v>
      </c>
      <c r="G328" s="5">
        <f>VLOOKUP(CONCATENATE($C328,$D328),Curriculos!$A$2:$J$303,6,FALSE)</f>
        <v>10</v>
      </c>
      <c r="H328" s="5" t="str">
        <f>VLOOKUP(CONCATENATE($C328,$D328),Curriculos!$A$2:$J$303,7,FALSE)</f>
        <v>T</v>
      </c>
      <c r="I328" s="5">
        <f>VLOOKUP(CONCATENATE($C328,$D328),Curriculos!$A$2:$J$303,8,FALSE)</f>
        <v>60</v>
      </c>
      <c r="J328" s="5">
        <f>VLOOKUP(CONCATENATE($C328,$D328),Curriculos!$A$2:$J$303,9,FALSE)</f>
        <v>4</v>
      </c>
      <c r="K328" s="68"/>
      <c r="L328" s="68"/>
      <c r="M328" s="68"/>
      <c r="N328" s="5" t="str">
        <f>VLOOKUP(CONCATENATE($C328,$D328),Curriculos!$A$2:$J$303,10,FALSE)</f>
        <v>DCEC</v>
      </c>
      <c r="O328" s="69"/>
      <c r="P328" s="12" t="e">
        <f>VLOOKUP(O328,Lista_Professores!$A$2:$B$203,2,FALSE)</f>
        <v>#N/A</v>
      </c>
      <c r="Q328" s="70"/>
      <c r="R328" s="12" t="str">
        <f t="shared" si="18"/>
        <v xml:space="preserve">10º Semestre - </v>
      </c>
      <c r="S328" s="12"/>
      <c r="T328" s="12"/>
      <c r="U328" s="12"/>
      <c r="V328" s="12"/>
      <c r="W328" s="12"/>
      <c r="X328" s="12"/>
      <c r="Y328" s="12"/>
      <c r="Z328" s="12"/>
    </row>
    <row r="329" spans="1:26" ht="14.25" hidden="1" customHeight="1">
      <c r="A329" s="12" t="str">
        <f t="shared" si="16"/>
        <v xml:space="preserve">8º Semestre - </v>
      </c>
      <c r="B329" s="67" t="str">
        <f t="shared" si="17"/>
        <v>Curr2018CEC108</v>
      </c>
      <c r="C329" s="5" t="s">
        <v>31</v>
      </c>
      <c r="D329" s="12" t="s">
        <v>153</v>
      </c>
      <c r="E329" s="12" t="s">
        <v>322</v>
      </c>
      <c r="F329" s="5" t="str">
        <f>VLOOKUP(CONCATENATE($C329,$D329),Curriculos!$A$2:$J$303,5,FALSE)</f>
        <v>OP</v>
      </c>
      <c r="G329" s="5">
        <f>VLOOKUP(CONCATENATE($C329,$D329),Curriculos!$A$2:$J$303,6,FALSE)</f>
        <v>8</v>
      </c>
      <c r="H329" s="5" t="str">
        <f>VLOOKUP(CONCATENATE($C329,$D329),Curriculos!$A$2:$J$303,7,FALSE)</f>
        <v>T</v>
      </c>
      <c r="I329" s="5">
        <f>VLOOKUP(CONCATENATE($C329,$D329),Curriculos!$A$2:$J$303,8,FALSE)</f>
        <v>60</v>
      </c>
      <c r="J329" s="5">
        <f>VLOOKUP(CONCATENATE($C329,$D329),Curriculos!$A$2:$J$303,9,FALSE)</f>
        <v>4</v>
      </c>
      <c r="K329" s="68"/>
      <c r="L329" s="68"/>
      <c r="M329" s="68"/>
      <c r="N329" s="5" t="str">
        <f>VLOOKUP(CONCATENATE($C329,$D329),Curriculos!$A$2:$J$303,10,FALSE)</f>
        <v>DCEC</v>
      </c>
      <c r="O329" s="69"/>
      <c r="P329" s="12" t="e">
        <f>VLOOKUP(O329,Lista_Professores!$A$2:$B$203,2,FALSE)</f>
        <v>#N/A</v>
      </c>
      <c r="Q329" s="70"/>
      <c r="R329" s="12" t="str">
        <f t="shared" si="18"/>
        <v xml:space="preserve">8º Semestre - </v>
      </c>
      <c r="S329" s="12"/>
      <c r="T329" s="12"/>
      <c r="U329" s="12"/>
      <c r="V329" s="12"/>
      <c r="W329" s="12"/>
      <c r="X329" s="12"/>
      <c r="Y329" s="12"/>
      <c r="Z329" s="12"/>
    </row>
    <row r="330" spans="1:26" ht="14.25" hidden="1" customHeight="1">
      <c r="A330" s="12" t="str">
        <f t="shared" si="16"/>
        <v xml:space="preserve">8º Semestre - </v>
      </c>
      <c r="B330" s="67" t="str">
        <f t="shared" si="17"/>
        <v>Curr2018CEC108</v>
      </c>
      <c r="C330" s="5" t="s">
        <v>31</v>
      </c>
      <c r="D330" s="12" t="s">
        <v>153</v>
      </c>
      <c r="E330" s="12" t="s">
        <v>322</v>
      </c>
      <c r="F330" s="5" t="str">
        <f>VLOOKUP(CONCATENATE($C330,$D330),Curriculos!$A$2:$J$303,5,FALSE)</f>
        <v>OP</v>
      </c>
      <c r="G330" s="5">
        <f>VLOOKUP(CONCATENATE($C330,$D330),Curriculos!$A$2:$J$303,6,FALSE)</f>
        <v>8</v>
      </c>
      <c r="H330" s="5" t="str">
        <f>VLOOKUP(CONCATENATE($C330,$D330),Curriculos!$A$2:$J$303,7,FALSE)</f>
        <v>T</v>
      </c>
      <c r="I330" s="5">
        <f>VLOOKUP(CONCATENATE($C330,$D330),Curriculos!$A$2:$J$303,8,FALSE)</f>
        <v>60</v>
      </c>
      <c r="J330" s="5">
        <f>VLOOKUP(CONCATENATE($C330,$D330),Curriculos!$A$2:$J$303,9,FALSE)</f>
        <v>4</v>
      </c>
      <c r="K330" s="68"/>
      <c r="L330" s="68"/>
      <c r="M330" s="68"/>
      <c r="N330" s="5" t="str">
        <f>VLOOKUP(CONCATENATE($C330,$D330),Curriculos!$A$2:$J$303,10,FALSE)</f>
        <v>DCEC</v>
      </c>
      <c r="O330" s="69"/>
      <c r="P330" s="12" t="e">
        <f>VLOOKUP(O330,Lista_Professores!$A$2:$B$203,2,FALSE)</f>
        <v>#N/A</v>
      </c>
      <c r="Q330" s="70"/>
      <c r="R330" s="12" t="str">
        <f t="shared" si="18"/>
        <v xml:space="preserve">8º Semestre - </v>
      </c>
      <c r="S330" s="12"/>
      <c r="T330" s="12"/>
      <c r="U330" s="12"/>
      <c r="V330" s="12"/>
      <c r="W330" s="12"/>
      <c r="X330" s="12"/>
      <c r="Y330" s="12"/>
      <c r="Z330" s="12"/>
    </row>
    <row r="331" spans="1:26" ht="14.25" hidden="1" customHeight="1">
      <c r="A331" s="12" t="str">
        <f t="shared" si="16"/>
        <v xml:space="preserve">9º Semestre - </v>
      </c>
      <c r="B331" s="67" t="str">
        <f t="shared" si="17"/>
        <v>Curr2023MCEC108</v>
      </c>
      <c r="C331" s="5" t="s">
        <v>25</v>
      </c>
      <c r="D331" s="12" t="s">
        <v>153</v>
      </c>
      <c r="E331" s="12" t="str">
        <f>VLOOKUP(CONCATENATE($C331,$D331),Curriculos!$A$2:$J$303,4,FALSE)</f>
        <v>TÓPICOS ESPECIAIS EM ECONOMIA II</v>
      </c>
      <c r="F331" s="5" t="str">
        <f>VLOOKUP(CONCATENATE($C331,$D331),Curriculos!$A$2:$J$303,5,FALSE)</f>
        <v>OP</v>
      </c>
      <c r="G331" s="5">
        <f>VLOOKUP(CONCATENATE($C331,$D331),Curriculos!$A$2:$J$303,6,FALSE)</f>
        <v>9</v>
      </c>
      <c r="H331" s="5" t="str">
        <f>VLOOKUP(CONCATENATE($C331,$D331),Curriculos!$A$2:$J$303,7,FALSE)</f>
        <v>T</v>
      </c>
      <c r="I331" s="5">
        <f>VLOOKUP(CONCATENATE($C331,$D331),Curriculos!$A$2:$J$303,8,FALSE)</f>
        <v>60</v>
      </c>
      <c r="J331" s="5">
        <f>VLOOKUP(CONCATENATE($C331,$D331),Curriculos!$A$2:$J$303,9,FALSE)</f>
        <v>4</v>
      </c>
      <c r="K331" s="68"/>
      <c r="L331" s="68"/>
      <c r="M331" s="68"/>
      <c r="N331" s="5" t="str">
        <f>VLOOKUP(CONCATENATE($C331,$D331),Curriculos!$A$2:$J$303,10,FALSE)</f>
        <v>DCEC</v>
      </c>
      <c r="O331" s="69"/>
      <c r="P331" s="12" t="e">
        <f>VLOOKUP(O331,Lista_Professores!$A$2:$B$203,2,FALSE)</f>
        <v>#N/A</v>
      </c>
      <c r="Q331" s="70"/>
      <c r="R331" s="12" t="str">
        <f t="shared" si="18"/>
        <v xml:space="preserve">9º Semestre - </v>
      </c>
      <c r="S331" s="12"/>
      <c r="T331" s="12"/>
      <c r="U331" s="12"/>
      <c r="V331" s="12"/>
      <c r="W331" s="12"/>
      <c r="X331" s="12"/>
      <c r="Y331" s="12"/>
      <c r="Z331" s="12"/>
    </row>
    <row r="332" spans="1:26" ht="14.25" hidden="1" customHeight="1">
      <c r="A332" s="12" t="str">
        <f t="shared" si="16"/>
        <v xml:space="preserve">10º Semestre - </v>
      </c>
      <c r="B332" s="67" t="str">
        <f t="shared" si="17"/>
        <v>Curr2023NCEC108</v>
      </c>
      <c r="C332" s="12" t="s">
        <v>22</v>
      </c>
      <c r="D332" s="12" t="s">
        <v>153</v>
      </c>
      <c r="E332" s="12" t="str">
        <f>VLOOKUP(CONCATENATE($C332,$D332),Curriculos!$A$2:$J$303,4,FALSE)</f>
        <v>TÓPICOS ESPECIAIS EM ECONOMIA II</v>
      </c>
      <c r="F332" s="5" t="str">
        <f>VLOOKUP(CONCATENATE($C332,$D332),Curriculos!$A$2:$J$303,5,FALSE)</f>
        <v>OP</v>
      </c>
      <c r="G332" s="5">
        <f>VLOOKUP(CONCATENATE($C332,$D332),Curriculos!$A$2:$J$303,6,FALSE)</f>
        <v>10</v>
      </c>
      <c r="H332" s="5" t="str">
        <f>VLOOKUP(CONCATENATE($C332,$D332),Curriculos!$A$2:$J$303,7,FALSE)</f>
        <v>T</v>
      </c>
      <c r="I332" s="5">
        <f>VLOOKUP(CONCATENATE($C332,$D332),Curriculos!$A$2:$J$303,8,FALSE)</f>
        <v>60</v>
      </c>
      <c r="J332" s="5">
        <f>VLOOKUP(CONCATENATE($C332,$D332),Curriculos!$A$2:$J$303,9,FALSE)</f>
        <v>4</v>
      </c>
      <c r="K332" s="68"/>
      <c r="L332" s="68"/>
      <c r="M332" s="68"/>
      <c r="N332" s="5" t="str">
        <f>VLOOKUP(CONCATENATE($C332,$D332),Curriculos!$A$2:$J$303,10,FALSE)</f>
        <v>DCEC</v>
      </c>
      <c r="O332" s="69"/>
      <c r="P332" s="12" t="e">
        <f>VLOOKUP(O332,Lista_Professores!$A$2:$B$203,2,FALSE)</f>
        <v>#N/A</v>
      </c>
      <c r="Q332" s="70"/>
      <c r="R332" s="12" t="str">
        <f t="shared" si="18"/>
        <v xml:space="preserve">10º Semestre - </v>
      </c>
      <c r="S332" s="12"/>
      <c r="T332" s="12"/>
      <c r="U332" s="12"/>
      <c r="V332" s="12"/>
      <c r="W332" s="12"/>
      <c r="X332" s="12"/>
      <c r="Y332" s="12"/>
      <c r="Z332" s="12"/>
    </row>
    <row r="333" spans="1:26" ht="14.25" customHeight="1">
      <c r="A333" s="12" t="str">
        <f t="shared" si="16"/>
        <v>CN8º Semestre - T01</v>
      </c>
      <c r="B333" s="67" t="str">
        <f t="shared" si="17"/>
        <v>Curr2018CEC109T01</v>
      </c>
      <c r="C333" s="5" t="s">
        <v>31</v>
      </c>
      <c r="D333" s="12" t="s">
        <v>37</v>
      </c>
      <c r="E333" s="12" t="s">
        <v>257</v>
      </c>
      <c r="F333" s="5" t="str">
        <f>VLOOKUP(CONCATENATE($C333,$D333),Curriculos!$A$2:$J$303,5,FALSE)</f>
        <v>OP</v>
      </c>
      <c r="G333" s="5">
        <f>VLOOKUP(CONCATENATE($C333,$D333),Curriculos!$A$2:$J$303,6,FALSE)</f>
        <v>8</v>
      </c>
      <c r="H333" s="5" t="str">
        <f>VLOOKUP(CONCATENATE($C333,$D333),Curriculos!$A$2:$J$303,7,FALSE)</f>
        <v>T</v>
      </c>
      <c r="I333" s="5">
        <f>VLOOKUP(CONCATENATE($C333,$D333),Curriculos!$A$2:$J$303,8,FALSE)</f>
        <v>60</v>
      </c>
      <c r="J333" s="5">
        <f>VLOOKUP(CONCATENATE($C333,$D333),Curriculos!$A$2:$J$303,9,FALSE)</f>
        <v>4</v>
      </c>
      <c r="K333" s="68" t="s">
        <v>24</v>
      </c>
      <c r="L333" s="68"/>
      <c r="M333" s="68" t="s">
        <v>160</v>
      </c>
      <c r="N333" s="5" t="str">
        <f>VLOOKUP(CONCATENATE($C333,$D333),Curriculos!$A$2:$J$303,10,FALSE)</f>
        <v>DCEC</v>
      </c>
      <c r="O333" s="69" t="s">
        <v>368</v>
      </c>
      <c r="P333" s="12" t="str">
        <f>VLOOKUP(O333,Lista_Professores!$A$2:$B$203,2,FALSE)</f>
        <v>Ana Elísia de F. Merelles</v>
      </c>
      <c r="Q333" s="70">
        <v>1106</v>
      </c>
      <c r="R333" s="12" t="str">
        <f t="shared" si="18"/>
        <v>8º Semestre - T01</v>
      </c>
      <c r="S333" s="12">
        <f>I333/15</f>
        <v>4</v>
      </c>
      <c r="T333" s="12"/>
      <c r="U333" s="12"/>
      <c r="V333" s="12"/>
      <c r="W333" s="12"/>
      <c r="X333" s="12"/>
      <c r="Y333" s="12"/>
      <c r="Z333" s="12"/>
    </row>
    <row r="334" spans="1:26" ht="14.25" hidden="1" customHeight="1">
      <c r="A334" s="12" t="str">
        <f t="shared" si="16"/>
        <v xml:space="preserve">8º Semestre - </v>
      </c>
      <c r="B334" s="67" t="str">
        <f t="shared" si="17"/>
        <v>Curr2018CEC109</v>
      </c>
      <c r="C334" s="5" t="s">
        <v>31</v>
      </c>
      <c r="D334" s="12" t="s">
        <v>37</v>
      </c>
      <c r="E334" s="12" t="s">
        <v>257</v>
      </c>
      <c r="F334" s="5" t="str">
        <f>VLOOKUP(CONCATENATE($C334,$D334),Curriculos!$A$2:$J$303,5,FALSE)</f>
        <v>OP</v>
      </c>
      <c r="G334" s="5">
        <f>VLOOKUP(CONCATENATE($C334,$D334),Curriculos!$A$2:$J$303,6,FALSE)</f>
        <v>8</v>
      </c>
      <c r="H334" s="5" t="str">
        <f>VLOOKUP(CONCATENATE($C334,$D334),Curriculos!$A$2:$J$303,7,FALSE)</f>
        <v>T</v>
      </c>
      <c r="I334" s="5">
        <f>VLOOKUP(CONCATENATE($C334,$D334),Curriculos!$A$2:$J$303,8,FALSE)</f>
        <v>60</v>
      </c>
      <c r="J334" s="5">
        <f>VLOOKUP(CONCATENATE($C334,$D334),Curriculos!$A$2:$J$303,9,FALSE)</f>
        <v>4</v>
      </c>
      <c r="K334" s="68"/>
      <c r="L334" s="68"/>
      <c r="M334" s="68"/>
      <c r="N334" s="5" t="str">
        <f>VLOOKUP(CONCATENATE($C334,$D334),Curriculos!$A$2:$J$303,10,FALSE)</f>
        <v>DCEC</v>
      </c>
      <c r="O334" s="69"/>
      <c r="P334" s="12" t="e">
        <f>VLOOKUP(O334,Lista_Professores!$A$2:$B$203,2,FALSE)</f>
        <v>#N/A</v>
      </c>
      <c r="Q334" s="70"/>
      <c r="R334" s="12" t="str">
        <f t="shared" si="18"/>
        <v xml:space="preserve">8º Semestre - </v>
      </c>
      <c r="S334" s="12"/>
      <c r="T334" s="12"/>
      <c r="U334" s="12"/>
      <c r="V334" s="12"/>
      <c r="W334" s="12"/>
      <c r="X334" s="12"/>
      <c r="Y334" s="12"/>
      <c r="Z334" s="12"/>
    </row>
    <row r="335" spans="1:26" ht="14.25" hidden="1" customHeight="1">
      <c r="A335" s="12" t="str">
        <f t="shared" si="16"/>
        <v xml:space="preserve">9º Semestre - </v>
      </c>
      <c r="B335" s="67" t="str">
        <f t="shared" si="17"/>
        <v>Curr2023MCEC109</v>
      </c>
      <c r="C335" s="5" t="s">
        <v>25</v>
      </c>
      <c r="D335" s="12" t="s">
        <v>37</v>
      </c>
      <c r="E335" s="12" t="str">
        <f>VLOOKUP(CONCATENATE($C335,$D335),Curriculos!$A$2:$J$303,4,FALSE)</f>
        <v>TÓPICOS ESPECIAIS EM ECONOMIA III</v>
      </c>
      <c r="F335" s="5" t="str">
        <f>VLOOKUP(CONCATENATE($C335,$D335),Curriculos!$A$2:$J$303,5,FALSE)</f>
        <v>OP</v>
      </c>
      <c r="G335" s="5">
        <f>VLOOKUP(CONCATENATE($C335,$D335),Curriculos!$A$2:$J$303,6,FALSE)</f>
        <v>9</v>
      </c>
      <c r="H335" s="5" t="str">
        <f>VLOOKUP(CONCATENATE($C335,$D335),Curriculos!$A$2:$J$303,7,FALSE)</f>
        <v>T</v>
      </c>
      <c r="I335" s="5">
        <f>VLOOKUP(CONCATENATE($C335,$D335),Curriculos!$A$2:$J$303,8,FALSE)</f>
        <v>60</v>
      </c>
      <c r="J335" s="5">
        <f>VLOOKUP(CONCATENATE($C335,$D335),Curriculos!$A$2:$J$303,9,FALSE)</f>
        <v>4</v>
      </c>
      <c r="K335" s="68"/>
      <c r="L335" s="68"/>
      <c r="M335" s="68"/>
      <c r="N335" s="5" t="str">
        <f>VLOOKUP(CONCATENATE($C335,$D335),Curriculos!$A$2:$J$303,10,FALSE)</f>
        <v>DCEC</v>
      </c>
      <c r="O335" s="69"/>
      <c r="P335" s="12" t="e">
        <f>VLOOKUP(O335,Lista_Professores!$A$2:$B$203,2,FALSE)</f>
        <v>#N/A</v>
      </c>
      <c r="Q335" s="70"/>
      <c r="R335" s="12" t="str">
        <f t="shared" si="18"/>
        <v xml:space="preserve">9º Semestre - </v>
      </c>
      <c r="S335" s="12"/>
      <c r="T335" s="12"/>
      <c r="U335" s="12"/>
      <c r="V335" s="12"/>
      <c r="W335" s="12"/>
      <c r="X335" s="12"/>
      <c r="Y335" s="12"/>
      <c r="Z335" s="12"/>
    </row>
    <row r="336" spans="1:26" ht="14.25" hidden="1" customHeight="1">
      <c r="A336" s="12" t="str">
        <f t="shared" si="16"/>
        <v xml:space="preserve">10º Semestre - </v>
      </c>
      <c r="B336" s="67" t="str">
        <f t="shared" si="17"/>
        <v>Curr2023NCEC109</v>
      </c>
      <c r="C336" s="12" t="s">
        <v>22</v>
      </c>
      <c r="D336" s="12" t="s">
        <v>37</v>
      </c>
      <c r="E336" s="12" t="str">
        <f>VLOOKUP(CONCATENATE($C336,$D336),Curriculos!$A$2:$J$303,4,FALSE)</f>
        <v>TÓPICOS ESPECIAIS EM ECONOMIA III</v>
      </c>
      <c r="F336" s="5" t="str">
        <f>VLOOKUP(CONCATENATE($C336,$D336),Curriculos!$A$2:$J$303,5,FALSE)</f>
        <v>OP</v>
      </c>
      <c r="G336" s="5">
        <f>VLOOKUP(CONCATENATE($C336,$D336),Curriculos!$A$2:$J$303,6,FALSE)</f>
        <v>10</v>
      </c>
      <c r="H336" s="5" t="str">
        <f>VLOOKUP(CONCATENATE($C336,$D336),Curriculos!$A$2:$J$303,7,FALSE)</f>
        <v>T</v>
      </c>
      <c r="I336" s="5">
        <f>VLOOKUP(CONCATENATE($C336,$D336),Curriculos!$A$2:$J$303,8,FALSE)</f>
        <v>60</v>
      </c>
      <c r="J336" s="5">
        <f>VLOOKUP(CONCATENATE($C336,$D336),Curriculos!$A$2:$J$303,9,FALSE)</f>
        <v>4</v>
      </c>
      <c r="K336" s="68"/>
      <c r="L336" s="68"/>
      <c r="M336" s="68"/>
      <c r="N336" s="5" t="str">
        <f>VLOOKUP(CONCATENATE($C336,$D336),Curriculos!$A$2:$J$303,10,FALSE)</f>
        <v>DCEC</v>
      </c>
      <c r="O336" s="69"/>
      <c r="P336" s="12" t="e">
        <f>VLOOKUP(O336,Lista_Professores!$A$2:$B$203,2,FALSE)</f>
        <v>#N/A</v>
      </c>
      <c r="Q336" s="70"/>
      <c r="R336" s="12" t="str">
        <f t="shared" si="18"/>
        <v xml:space="preserve">10º Semestre - </v>
      </c>
      <c r="S336" s="12"/>
      <c r="T336" s="12"/>
      <c r="U336" s="12"/>
      <c r="V336" s="12"/>
      <c r="W336" s="12"/>
      <c r="X336" s="12"/>
      <c r="Y336" s="12"/>
      <c r="Z336" s="12"/>
    </row>
    <row r="337" spans="1:26" ht="14.25" hidden="1" customHeight="1">
      <c r="A337" s="12" t="str">
        <f t="shared" si="16"/>
        <v xml:space="preserve">9º Semestre - </v>
      </c>
      <c r="B337" s="67" t="str">
        <f t="shared" si="17"/>
        <v>Curr2018CEC082</v>
      </c>
      <c r="C337" s="5" t="s">
        <v>31</v>
      </c>
      <c r="D337" s="12" t="s">
        <v>154</v>
      </c>
      <c r="E337" s="12" t="str">
        <f>VLOOKUP(CONCATENATE($C337,$D337),Curriculos!$A$2:$J$303,4,FALSE)</f>
        <v>TÓPICOS ESPECIAIS EM ECONOMIA INTERNACIONAL</v>
      </c>
      <c r="F337" s="5" t="str">
        <f>VLOOKUP(CONCATENATE($C337,$D337),Curriculos!$A$2:$J$303,5,FALSE)</f>
        <v>OP</v>
      </c>
      <c r="G337" s="5">
        <f>VLOOKUP(CONCATENATE($C337,$D337),Curriculos!$A$2:$J$303,6,FALSE)</f>
        <v>9</v>
      </c>
      <c r="H337" s="5" t="str">
        <f>VLOOKUP(CONCATENATE($C337,$D337),Curriculos!$A$2:$J$303,7,FALSE)</f>
        <v>T</v>
      </c>
      <c r="I337" s="5">
        <f>VLOOKUP(CONCATENATE($C337,$D337),Curriculos!$A$2:$J$303,8,FALSE)</f>
        <v>60</v>
      </c>
      <c r="J337" s="5">
        <f>VLOOKUP(CONCATENATE($C337,$D337),Curriculos!$A$2:$J$303,9,FALSE)</f>
        <v>4</v>
      </c>
      <c r="K337" s="68"/>
      <c r="L337" s="68"/>
      <c r="M337" s="68"/>
      <c r="N337" s="5" t="str">
        <f>VLOOKUP(CONCATENATE($C337,$D337),Curriculos!$A$2:$J$303,10,FALSE)</f>
        <v>DCEC</v>
      </c>
      <c r="O337" s="69"/>
      <c r="P337" s="12" t="e">
        <f>VLOOKUP(O337,Lista_Professores!$A$2:$B$203,2,FALSE)</f>
        <v>#N/A</v>
      </c>
      <c r="Q337" s="70"/>
      <c r="R337" s="12" t="str">
        <f t="shared" si="18"/>
        <v xml:space="preserve">9º Semestre - </v>
      </c>
      <c r="S337" s="12"/>
      <c r="T337" s="12"/>
      <c r="U337" s="12"/>
      <c r="V337" s="12"/>
      <c r="W337" s="12"/>
      <c r="X337" s="12"/>
      <c r="Y337" s="12"/>
      <c r="Z337" s="12"/>
    </row>
    <row r="338" spans="1:26" ht="14.25" hidden="1" customHeight="1">
      <c r="A338" s="12" t="str">
        <f t="shared" si="16"/>
        <v xml:space="preserve">9º Semestre - </v>
      </c>
      <c r="B338" s="67" t="str">
        <f t="shared" si="17"/>
        <v>Curr2023MCEC082</v>
      </c>
      <c r="C338" s="5" t="s">
        <v>25</v>
      </c>
      <c r="D338" s="12" t="s">
        <v>154</v>
      </c>
      <c r="E338" s="12" t="str">
        <f>VLOOKUP(CONCATENATE($C338,$D338),Curriculos!$A$2:$J$303,4,FALSE)</f>
        <v>TÓPICOS ESPECIAIS EM ECONOMIA INTERNACIONAL</v>
      </c>
      <c r="F338" s="5" t="str">
        <f>VLOOKUP(CONCATENATE($C338,$D338),Curriculos!$A$2:$J$303,5,FALSE)</f>
        <v>OP</v>
      </c>
      <c r="G338" s="5">
        <f>VLOOKUP(CONCATENATE($C338,$D338),Curriculos!$A$2:$J$303,6,FALSE)</f>
        <v>9</v>
      </c>
      <c r="H338" s="5" t="str">
        <f>VLOOKUP(CONCATENATE($C338,$D338),Curriculos!$A$2:$J$303,7,FALSE)</f>
        <v>T</v>
      </c>
      <c r="I338" s="5">
        <f>VLOOKUP(CONCATENATE($C338,$D338),Curriculos!$A$2:$J$303,8,FALSE)</f>
        <v>60</v>
      </c>
      <c r="J338" s="5">
        <f>VLOOKUP(CONCATENATE($C338,$D338),Curriculos!$A$2:$J$303,9,FALSE)</f>
        <v>4</v>
      </c>
      <c r="K338" s="68"/>
      <c r="L338" s="68"/>
      <c r="M338" s="68"/>
      <c r="N338" s="5" t="str">
        <f>VLOOKUP(CONCATENATE($C338,$D338),Curriculos!$A$2:$J$303,10,FALSE)</f>
        <v>DCEC</v>
      </c>
      <c r="O338" s="69"/>
      <c r="P338" s="12" t="e">
        <f>VLOOKUP(O338,Lista_Professores!$A$2:$B$203,2,FALSE)</f>
        <v>#N/A</v>
      </c>
      <c r="Q338" s="70"/>
      <c r="R338" s="12" t="str">
        <f t="shared" si="18"/>
        <v xml:space="preserve">9º Semestre - </v>
      </c>
      <c r="S338" s="12"/>
      <c r="T338" s="12"/>
      <c r="U338" s="12"/>
      <c r="V338" s="12"/>
      <c r="W338" s="12"/>
      <c r="X338" s="12"/>
      <c r="Y338" s="12"/>
      <c r="Z338" s="12"/>
    </row>
    <row r="339" spans="1:26" ht="14.25" hidden="1" customHeight="1">
      <c r="A339" s="12" t="str">
        <f t="shared" si="16"/>
        <v xml:space="preserve">10º Semestre - </v>
      </c>
      <c r="B339" s="67" t="str">
        <f t="shared" si="17"/>
        <v>Curr2023NCEC082</v>
      </c>
      <c r="C339" s="12" t="s">
        <v>22</v>
      </c>
      <c r="D339" s="12" t="s">
        <v>154</v>
      </c>
      <c r="E339" s="12" t="str">
        <f>VLOOKUP(CONCATENATE($C339,$D339),Curriculos!$A$2:$J$303,4,FALSE)</f>
        <v>TÓPICOS ESPECIAIS EM ECONOMIA INTERNACIONAL</v>
      </c>
      <c r="F339" s="5" t="str">
        <f>VLOOKUP(CONCATENATE($C339,$D339),Curriculos!$A$2:$J$303,5,FALSE)</f>
        <v>OP</v>
      </c>
      <c r="G339" s="5">
        <f>VLOOKUP(CONCATENATE($C339,$D339),Curriculos!$A$2:$J$303,6,FALSE)</f>
        <v>10</v>
      </c>
      <c r="H339" s="5" t="str">
        <f>VLOOKUP(CONCATENATE($C339,$D339),Curriculos!$A$2:$J$303,7,FALSE)</f>
        <v>T</v>
      </c>
      <c r="I339" s="5">
        <f>VLOOKUP(CONCATENATE($C339,$D339),Curriculos!$A$2:$J$303,8,FALSE)</f>
        <v>60</v>
      </c>
      <c r="J339" s="5">
        <f>VLOOKUP(CONCATENATE($C339,$D339),Curriculos!$A$2:$J$303,9,FALSE)</f>
        <v>4</v>
      </c>
      <c r="K339" s="68"/>
      <c r="L339" s="68"/>
      <c r="M339" s="68"/>
      <c r="N339" s="5" t="str">
        <f>VLOOKUP(CONCATENATE($C339,$D339),Curriculos!$A$2:$J$303,10,FALSE)</f>
        <v>DCEC</v>
      </c>
      <c r="O339" s="69"/>
      <c r="P339" s="12" t="e">
        <f>VLOOKUP(O339,Lista_Professores!$A$2:$B$203,2,FALSE)</f>
        <v>#N/A</v>
      </c>
      <c r="Q339" s="70"/>
      <c r="R339" s="12" t="str">
        <f t="shared" si="18"/>
        <v xml:space="preserve">10º Semestre - </v>
      </c>
      <c r="S339" s="12"/>
      <c r="T339" s="12"/>
      <c r="U339" s="12"/>
      <c r="V339" s="12"/>
      <c r="W339" s="12"/>
      <c r="X339" s="12"/>
      <c r="Y339" s="12"/>
      <c r="Z339" s="12"/>
    </row>
    <row r="340" spans="1:26" ht="14.25" hidden="1" customHeight="1">
      <c r="A340" s="12" t="str">
        <f t="shared" si="16"/>
        <v xml:space="preserve">9º Semestre - </v>
      </c>
      <c r="B340" s="67" t="str">
        <f t="shared" si="17"/>
        <v>Curr2018CEC110</v>
      </c>
      <c r="C340" s="5" t="s">
        <v>31</v>
      </c>
      <c r="D340" s="12" t="s">
        <v>91</v>
      </c>
      <c r="E340" s="12" t="s">
        <v>266</v>
      </c>
      <c r="F340" s="5" t="str">
        <f>VLOOKUP(CONCATENATE($C340,$D340),Curriculos!$A$2:$J$303,5,FALSE)</f>
        <v>OP</v>
      </c>
      <c r="G340" s="5">
        <f>VLOOKUP(CONCATENATE($C340,$D340),Curriculos!$A$2:$J$303,6,FALSE)</f>
        <v>9</v>
      </c>
      <c r="H340" s="5" t="str">
        <f>VLOOKUP(CONCATENATE($C340,$D340),Curriculos!$A$2:$J$303,7,FALSE)</f>
        <v>T</v>
      </c>
      <c r="I340" s="5">
        <f>VLOOKUP(CONCATENATE($C340,$D340),Curriculos!$A$2:$J$303,8,FALSE)</f>
        <v>60</v>
      </c>
      <c r="J340" s="5">
        <f>VLOOKUP(CONCATENATE($C340,$D340),Curriculos!$A$2:$J$303,9,FALSE)</f>
        <v>4</v>
      </c>
      <c r="K340" s="68"/>
      <c r="L340" s="68"/>
      <c r="M340" s="68"/>
      <c r="N340" s="5" t="str">
        <f>VLOOKUP(CONCATENATE($C340,$D340),Curriculos!$A$2:$J$303,10,FALSE)</f>
        <v>DCEC</v>
      </c>
      <c r="O340" s="69"/>
      <c r="P340" s="12" t="e">
        <f>VLOOKUP(O340,Lista_Professores!$A$2:$B$203,2,FALSE)</f>
        <v>#N/A</v>
      </c>
      <c r="Q340" s="70"/>
      <c r="R340" s="12" t="str">
        <f t="shared" si="18"/>
        <v xml:space="preserve">9º Semestre - </v>
      </c>
      <c r="S340" s="12">
        <f>I340/15</f>
        <v>4</v>
      </c>
      <c r="T340" s="12"/>
      <c r="U340" s="12"/>
      <c r="V340" s="12"/>
      <c r="W340" s="12"/>
      <c r="X340" s="12"/>
      <c r="Y340" s="12"/>
      <c r="Z340" s="12"/>
    </row>
    <row r="341" spans="1:26" ht="14.25" hidden="1" customHeight="1">
      <c r="A341" s="12" t="str">
        <f t="shared" si="16"/>
        <v xml:space="preserve">9º Semestre - </v>
      </c>
      <c r="B341" s="67" t="str">
        <f t="shared" si="17"/>
        <v>Curr2018CEC110</v>
      </c>
      <c r="C341" s="5" t="s">
        <v>31</v>
      </c>
      <c r="D341" s="12" t="s">
        <v>91</v>
      </c>
      <c r="E341" s="12" t="s">
        <v>266</v>
      </c>
      <c r="F341" s="5" t="str">
        <f>VLOOKUP(CONCATENATE($C341,$D341),Curriculos!$A$2:$J$303,5,FALSE)</f>
        <v>OP</v>
      </c>
      <c r="G341" s="5">
        <f>VLOOKUP(CONCATENATE($C341,$D341),Curriculos!$A$2:$J$303,6,FALSE)</f>
        <v>9</v>
      </c>
      <c r="H341" s="5" t="str">
        <f>VLOOKUP(CONCATENATE($C341,$D341),Curriculos!$A$2:$J$303,7,FALSE)</f>
        <v>T</v>
      </c>
      <c r="I341" s="5">
        <f>VLOOKUP(CONCATENATE($C341,$D341),Curriculos!$A$2:$J$303,8,FALSE)</f>
        <v>60</v>
      </c>
      <c r="J341" s="5">
        <f>VLOOKUP(CONCATENATE($C341,$D341),Curriculos!$A$2:$J$303,9,FALSE)</f>
        <v>4</v>
      </c>
      <c r="K341" s="68"/>
      <c r="L341" s="68"/>
      <c r="M341" s="68"/>
      <c r="N341" s="5" t="str">
        <f>VLOOKUP(CONCATENATE($C341,$D341),Curriculos!$A$2:$J$303,10,FALSE)</f>
        <v>DCEC</v>
      </c>
      <c r="O341" s="69"/>
      <c r="P341" s="12" t="e">
        <f>VLOOKUP(O341,Lista_Professores!$A$2:$B$203,2,FALSE)</f>
        <v>#N/A</v>
      </c>
      <c r="Q341" s="70"/>
      <c r="R341" s="12" t="str">
        <f t="shared" si="18"/>
        <v xml:space="preserve">9º Semestre - </v>
      </c>
      <c r="S341" s="12"/>
      <c r="T341" s="12"/>
      <c r="U341" s="12"/>
      <c r="V341" s="12"/>
      <c r="W341" s="12"/>
      <c r="X341" s="12"/>
      <c r="Y341" s="12"/>
      <c r="Z341" s="12"/>
    </row>
    <row r="342" spans="1:26" ht="14.25" hidden="1" customHeight="1">
      <c r="A342" s="12" t="str">
        <f t="shared" si="16"/>
        <v xml:space="preserve">9º Semestre - </v>
      </c>
      <c r="B342" s="67" t="str">
        <f t="shared" si="17"/>
        <v>Curr2023MCEC110</v>
      </c>
      <c r="C342" s="5" t="s">
        <v>25</v>
      </c>
      <c r="D342" s="12" t="s">
        <v>91</v>
      </c>
      <c r="E342" s="12" t="str">
        <f>VLOOKUP(CONCATENATE($C342,$D342),Curriculos!$A$2:$J$303,4,FALSE)</f>
        <v>TÓPICOS ESPECIAIS EM ECONOMIA IV</v>
      </c>
      <c r="F342" s="5" t="str">
        <f>VLOOKUP(CONCATENATE($C342,$D342),Curriculos!$A$2:$J$303,5,FALSE)</f>
        <v>OP</v>
      </c>
      <c r="G342" s="5">
        <f>VLOOKUP(CONCATENATE($C342,$D342),Curriculos!$A$2:$J$303,6,FALSE)</f>
        <v>9</v>
      </c>
      <c r="H342" s="5" t="str">
        <f>VLOOKUP(CONCATENATE($C342,$D342),Curriculos!$A$2:$J$303,7,FALSE)</f>
        <v>T</v>
      </c>
      <c r="I342" s="5">
        <f>VLOOKUP(CONCATENATE($C342,$D342),Curriculos!$A$2:$J$303,8,FALSE)</f>
        <v>60</v>
      </c>
      <c r="J342" s="5">
        <f>VLOOKUP(CONCATENATE($C342,$D342),Curriculos!$A$2:$J$303,9,FALSE)</f>
        <v>4</v>
      </c>
      <c r="K342" s="68"/>
      <c r="L342" s="68"/>
      <c r="M342" s="68"/>
      <c r="N342" s="5" t="str">
        <f>VLOOKUP(CONCATENATE($C342,$D342),Curriculos!$A$2:$J$303,10,FALSE)</f>
        <v>DCEC</v>
      </c>
      <c r="O342" s="69"/>
      <c r="P342" s="12" t="e">
        <f>VLOOKUP(O342,Lista_Professores!$A$2:$B$203,2,FALSE)</f>
        <v>#N/A</v>
      </c>
      <c r="Q342" s="70"/>
      <c r="R342" s="12" t="str">
        <f t="shared" si="18"/>
        <v xml:space="preserve">9º Semestre - </v>
      </c>
      <c r="S342" s="12"/>
      <c r="T342" s="12"/>
      <c r="U342" s="12"/>
      <c r="V342" s="12"/>
      <c r="W342" s="12"/>
      <c r="X342" s="12"/>
      <c r="Y342" s="12"/>
      <c r="Z342" s="12"/>
    </row>
    <row r="343" spans="1:26" ht="14.25" hidden="1" customHeight="1">
      <c r="A343" s="12" t="str">
        <f t="shared" si="16"/>
        <v xml:space="preserve">10º Semestre - </v>
      </c>
      <c r="B343" s="67" t="str">
        <f t="shared" si="17"/>
        <v>Curr2023NCEC110</v>
      </c>
      <c r="C343" s="12" t="s">
        <v>22</v>
      </c>
      <c r="D343" s="12" t="s">
        <v>91</v>
      </c>
      <c r="E343" s="12" t="str">
        <f>VLOOKUP(CONCATENATE($C343,$D343),Curriculos!$A$2:$J$303,4,FALSE)</f>
        <v>TÓPICOS ESPECIAIS EM ECONOMIA IV</v>
      </c>
      <c r="F343" s="5" t="str">
        <f>VLOOKUP(CONCATENATE($C343,$D343),Curriculos!$A$2:$J$303,5,FALSE)</f>
        <v>OP</v>
      </c>
      <c r="G343" s="5">
        <f>VLOOKUP(CONCATENATE($C343,$D343),Curriculos!$A$2:$J$303,6,FALSE)</f>
        <v>10</v>
      </c>
      <c r="H343" s="5" t="str">
        <f>VLOOKUP(CONCATENATE($C343,$D343),Curriculos!$A$2:$J$303,7,FALSE)</f>
        <v>T</v>
      </c>
      <c r="I343" s="5">
        <f>VLOOKUP(CONCATENATE($C343,$D343),Curriculos!$A$2:$J$303,8,FALSE)</f>
        <v>60</v>
      </c>
      <c r="J343" s="5">
        <f>VLOOKUP(CONCATENATE($C343,$D343),Curriculos!$A$2:$J$303,9,FALSE)</f>
        <v>4</v>
      </c>
      <c r="K343" s="68"/>
      <c r="L343" s="68"/>
      <c r="M343" s="68"/>
      <c r="N343" s="5" t="str">
        <f>VLOOKUP(CONCATENATE($C343,$D343),Curriculos!$A$2:$J$303,10,FALSE)</f>
        <v>DCEC</v>
      </c>
      <c r="O343" s="69"/>
      <c r="P343" s="12" t="e">
        <f>VLOOKUP(O343,Lista_Professores!$A$2:$B$203,2,FALSE)</f>
        <v>#N/A</v>
      </c>
      <c r="Q343" s="70"/>
      <c r="R343" s="12" t="str">
        <f t="shared" si="18"/>
        <v xml:space="preserve">10º Semestre - </v>
      </c>
      <c r="S343" s="12"/>
      <c r="T343" s="12"/>
      <c r="U343" s="12"/>
      <c r="V343" s="12"/>
      <c r="W343" s="12"/>
      <c r="X343" s="12"/>
      <c r="Y343" s="12"/>
      <c r="Z343" s="12"/>
    </row>
    <row r="344" spans="1:26" ht="14.25" hidden="1" customHeight="1">
      <c r="A344" s="12" t="str">
        <f t="shared" si="16"/>
        <v xml:space="preserve">9º Semestre - </v>
      </c>
      <c r="B344" s="67" t="str">
        <f t="shared" si="17"/>
        <v>Curr2018CEC077</v>
      </c>
      <c r="C344" s="5" t="s">
        <v>31</v>
      </c>
      <c r="D344" s="12" t="s">
        <v>92</v>
      </c>
      <c r="E344" s="12" t="str">
        <f>VLOOKUP(CONCATENATE($C344,$D344),Curriculos!$A$2:$J$303,4,FALSE)</f>
        <v>TÓPICOS ESPECIAIS EM HISTÓRIA DO PENSAMENTO ECONÔMICO</v>
      </c>
      <c r="F344" s="5" t="str">
        <f>VLOOKUP(CONCATENATE($C344,$D344),Curriculos!$A$2:$J$303,5,FALSE)</f>
        <v>OP</v>
      </c>
      <c r="G344" s="5">
        <f>VLOOKUP(CONCATENATE($C344,$D344),Curriculos!$A$2:$J$303,6,FALSE)</f>
        <v>9</v>
      </c>
      <c r="H344" s="5" t="str">
        <f>VLOOKUP(CONCATENATE($C344,$D344),Curriculos!$A$2:$J$303,7,FALSE)</f>
        <v>TP</v>
      </c>
      <c r="I344" s="5">
        <f>VLOOKUP(CONCATENATE($C344,$D344),Curriculos!$A$2:$J$303,8,FALSE)</f>
        <v>60</v>
      </c>
      <c r="J344" s="5">
        <f>VLOOKUP(CONCATENATE($C344,$D344),Curriculos!$A$2:$J$303,9,FALSE)</f>
        <v>4</v>
      </c>
      <c r="K344" s="68"/>
      <c r="L344" s="68"/>
      <c r="M344" s="72"/>
      <c r="N344" s="5" t="str">
        <f>VLOOKUP(CONCATENATE($C344,$D344),Curriculos!$A$2:$J$303,10,FALSE)</f>
        <v>DCEC</v>
      </c>
      <c r="O344" s="69"/>
      <c r="P344" s="12" t="e">
        <f>VLOOKUP(O344,Lista_Professores!$A$2:$B$203,2,FALSE)</f>
        <v>#N/A</v>
      </c>
      <c r="Q344" s="70">
        <v>1106</v>
      </c>
      <c r="R344" s="12" t="str">
        <f t="shared" si="18"/>
        <v xml:space="preserve">9º Semestre - </v>
      </c>
      <c r="S344" s="12">
        <f>I344/15</f>
        <v>4</v>
      </c>
      <c r="T344" s="12"/>
      <c r="U344" s="12"/>
      <c r="V344" s="12"/>
      <c r="W344" s="12"/>
      <c r="X344" s="12"/>
      <c r="Y344" s="12"/>
      <c r="Z344" s="12"/>
    </row>
    <row r="345" spans="1:26" ht="14.25" hidden="1" customHeight="1">
      <c r="A345" s="12" t="str">
        <f t="shared" si="16"/>
        <v xml:space="preserve">9º Semestre - </v>
      </c>
      <c r="B345" s="67" t="str">
        <f t="shared" si="17"/>
        <v>Curr2023MCEC077</v>
      </c>
      <c r="C345" s="5" t="s">
        <v>25</v>
      </c>
      <c r="D345" s="12" t="s">
        <v>92</v>
      </c>
      <c r="E345" s="12" t="str">
        <f>VLOOKUP(CONCATENATE($C345,$D345),Curriculos!$A$2:$J$303,4,FALSE)</f>
        <v>TÓPICOS ESPECIAIS EM HISTÓRIA DO PENSAMENTO ECONÔMICO</v>
      </c>
      <c r="F345" s="5" t="str">
        <f>VLOOKUP(CONCATENATE($C345,$D345),Curriculos!$A$2:$J$303,5,FALSE)</f>
        <v>OP</v>
      </c>
      <c r="G345" s="5">
        <f>VLOOKUP(CONCATENATE($C345,$D345),Curriculos!$A$2:$J$303,6,FALSE)</f>
        <v>9</v>
      </c>
      <c r="H345" s="5" t="str">
        <f>VLOOKUP(CONCATENATE($C345,$D345),Curriculos!$A$2:$J$303,7,FALSE)</f>
        <v>T</v>
      </c>
      <c r="I345" s="5">
        <f>VLOOKUP(CONCATENATE($C345,$D345),Curriculos!$A$2:$J$303,8,FALSE)</f>
        <v>60</v>
      </c>
      <c r="J345" s="5">
        <f>VLOOKUP(CONCATENATE($C345,$D345),Curriculos!$A$2:$J$303,9,FALSE)</f>
        <v>4</v>
      </c>
      <c r="K345" s="68"/>
      <c r="L345" s="68"/>
      <c r="M345" s="68"/>
      <c r="N345" s="5" t="str">
        <f>VLOOKUP(CONCATENATE($C345,$D345),Curriculos!$A$2:$J$303,10,FALSE)</f>
        <v>DCEC</v>
      </c>
      <c r="O345" s="69"/>
      <c r="P345" s="12" t="e">
        <f>VLOOKUP(O345,Lista_Professores!$A$2:$B$203,2,FALSE)</f>
        <v>#N/A</v>
      </c>
      <c r="Q345" s="70"/>
      <c r="R345" s="12" t="str">
        <f t="shared" si="18"/>
        <v xml:space="preserve">9º Semestre - </v>
      </c>
      <c r="S345" s="12"/>
      <c r="T345" s="12"/>
      <c r="U345" s="12"/>
      <c r="V345" s="12"/>
      <c r="W345" s="12"/>
      <c r="X345" s="12"/>
      <c r="Y345" s="12"/>
      <c r="Z345" s="12"/>
    </row>
    <row r="346" spans="1:26" ht="14.25" hidden="1" customHeight="1">
      <c r="A346" s="12" t="str">
        <f t="shared" si="16"/>
        <v xml:space="preserve">9º Semestre - </v>
      </c>
      <c r="B346" s="67" t="str">
        <f t="shared" si="17"/>
        <v>Curr2023NCEC077</v>
      </c>
      <c r="C346" s="5" t="s">
        <v>22</v>
      </c>
      <c r="D346" s="12" t="s">
        <v>92</v>
      </c>
      <c r="E346" s="12" t="str">
        <f>VLOOKUP(CONCATENATE($C346,$D346),Curriculos!$A$2:$J$303,4,FALSE)</f>
        <v>TÓPICOS ESPECIAIS EM HISTÓRIA DO PENSAMENTO ECONÔMICO</v>
      </c>
      <c r="F346" s="5" t="str">
        <f>VLOOKUP(CONCATENATE($C346,$D346),Curriculos!$A$2:$J$303,5,FALSE)</f>
        <v>OP</v>
      </c>
      <c r="G346" s="5">
        <f>VLOOKUP(CONCATENATE($C346,$D346),Curriculos!$A$2:$J$303,6,FALSE)</f>
        <v>9</v>
      </c>
      <c r="H346" s="5" t="str">
        <f>VLOOKUP(CONCATENATE($C346,$D346),Curriculos!$A$2:$J$303,7,FALSE)</f>
        <v>T</v>
      </c>
      <c r="I346" s="5">
        <f>VLOOKUP(CONCATENATE($C346,$D346),Curriculos!$A$2:$J$303,8,FALSE)</f>
        <v>60</v>
      </c>
      <c r="J346" s="5">
        <f>VLOOKUP(CONCATENATE($C346,$D346),Curriculos!$A$2:$J$303,9,FALSE)</f>
        <v>4</v>
      </c>
      <c r="K346" s="68"/>
      <c r="L346" s="68"/>
      <c r="M346" s="68"/>
      <c r="N346" s="5" t="str">
        <f>VLOOKUP(CONCATENATE($C346,$D346),Curriculos!$A$2:$J$303,10,FALSE)</f>
        <v>DCEC</v>
      </c>
      <c r="O346" s="69"/>
      <c r="P346" s="12" t="e">
        <f>VLOOKUP(O346,Lista_Professores!$A$2:$B$203,2,FALSE)</f>
        <v>#N/A</v>
      </c>
      <c r="Q346" s="70"/>
      <c r="R346" s="12" t="str">
        <f t="shared" si="18"/>
        <v xml:space="preserve">9º Semestre - </v>
      </c>
      <c r="S346" s="12"/>
      <c r="T346" s="12"/>
      <c r="U346" s="12"/>
      <c r="V346" s="12"/>
      <c r="W346" s="12"/>
      <c r="X346" s="12"/>
      <c r="Y346" s="12"/>
      <c r="Z346" s="12"/>
    </row>
    <row r="347" spans="1:26" ht="14.25" customHeight="1">
      <c r="A347" s="12" t="str">
        <f t="shared" si="16"/>
        <v>DM9º Semestre - T02</v>
      </c>
      <c r="B347" s="67" t="str">
        <f t="shared" si="17"/>
        <v>Curr2018CEC080T02</v>
      </c>
      <c r="C347" s="5" t="s">
        <v>31</v>
      </c>
      <c r="D347" s="12" t="s">
        <v>155</v>
      </c>
      <c r="E347" s="12" t="str">
        <f>VLOOKUP(CONCATENATE($C347,$D347),Curriculos!$A$2:$J$303,4,FALSE)</f>
        <v>TÓPICOS ESPECIAIS EM MACROECONOMIA</v>
      </c>
      <c r="F347" s="5" t="str">
        <f>VLOOKUP(CONCATENATE($C347,$D347),Curriculos!$A$2:$J$303,5,FALSE)</f>
        <v>OP</v>
      </c>
      <c r="G347" s="5">
        <f>VLOOKUP(CONCATENATE($C347,$D347),Curriculos!$A$2:$J$303,6,FALSE)</f>
        <v>9</v>
      </c>
      <c r="H347" s="5" t="str">
        <f>VLOOKUP(CONCATENATE($C347,$D347),Curriculos!$A$2:$J$303,7,FALSE)</f>
        <v>T</v>
      </c>
      <c r="I347" s="5">
        <f>VLOOKUP(CONCATENATE($C347,$D347),Curriculos!$A$2:$J$303,8,FALSE)</f>
        <v>60</v>
      </c>
      <c r="J347" s="5">
        <f>VLOOKUP(CONCATENATE($C347,$D347),Curriculos!$A$2:$J$303,9,FALSE)</f>
        <v>4</v>
      </c>
      <c r="K347" s="68" t="s">
        <v>29</v>
      </c>
      <c r="L347" s="68"/>
      <c r="M347" s="68" t="s">
        <v>182</v>
      </c>
      <c r="N347" s="5" t="str">
        <f>VLOOKUP(CONCATENATE($C347,$D347),Curriculos!$A$2:$J$303,10,FALSE)</f>
        <v>DCEC</v>
      </c>
      <c r="O347" s="69" t="s">
        <v>365</v>
      </c>
      <c r="P347" s="12" t="str">
        <f>VLOOKUP(O347,Lista_Professores!$A$2:$B$203,2,FALSE)</f>
        <v>Carlos Eduardo Drumond</v>
      </c>
      <c r="Q347" s="70"/>
      <c r="R347" s="12" t="str">
        <f t="shared" si="18"/>
        <v>9º Semestre - T02</v>
      </c>
      <c r="S347" s="12"/>
      <c r="T347" s="12"/>
      <c r="U347" s="12"/>
      <c r="V347" s="12"/>
      <c r="W347" s="12"/>
      <c r="X347" s="12"/>
      <c r="Y347" s="12"/>
      <c r="Z347" s="12"/>
    </row>
    <row r="348" spans="1:26" ht="14.25" hidden="1" customHeight="1">
      <c r="A348" s="12" t="str">
        <f t="shared" si="16"/>
        <v xml:space="preserve">9º Semestre - </v>
      </c>
      <c r="B348" s="67" t="str">
        <f t="shared" si="17"/>
        <v>Curr2023MCEC080</v>
      </c>
      <c r="C348" s="5" t="s">
        <v>25</v>
      </c>
      <c r="D348" s="12" t="s">
        <v>155</v>
      </c>
      <c r="E348" s="12" t="str">
        <f>VLOOKUP(CONCATENATE($C348,$D348),Curriculos!$A$2:$J$303,4,FALSE)</f>
        <v>TÓPICOS ESPECIAIS EM MACROECONOMIA</v>
      </c>
      <c r="F348" s="5" t="str">
        <f>VLOOKUP(CONCATENATE($C348,$D348),Curriculos!$A$2:$J$303,5,FALSE)</f>
        <v>OP</v>
      </c>
      <c r="G348" s="5">
        <f>VLOOKUP(CONCATENATE($C348,$D348),Curriculos!$A$2:$J$303,6,FALSE)</f>
        <v>9</v>
      </c>
      <c r="H348" s="5" t="str">
        <f>VLOOKUP(CONCATENATE($C348,$D348),Curriculos!$A$2:$J$303,7,FALSE)</f>
        <v>T</v>
      </c>
      <c r="I348" s="5">
        <f>VLOOKUP(CONCATENATE($C348,$D348),Curriculos!$A$2:$J$303,8,FALSE)</f>
        <v>60</v>
      </c>
      <c r="J348" s="5">
        <f>VLOOKUP(CONCATENATE($C348,$D348),Curriculos!$A$2:$J$303,9,FALSE)</f>
        <v>4</v>
      </c>
      <c r="K348" s="68"/>
      <c r="L348" s="68"/>
      <c r="M348" s="68"/>
      <c r="N348" s="5" t="str">
        <f>VLOOKUP(CONCATENATE($C348,$D348),Curriculos!$A$2:$J$303,10,FALSE)</f>
        <v>DCEC</v>
      </c>
      <c r="O348" s="69"/>
      <c r="P348" s="12" t="e">
        <f>VLOOKUP(O348,Lista_Professores!$A$2:$B$203,2,FALSE)</f>
        <v>#N/A</v>
      </c>
      <c r="Q348" s="70"/>
      <c r="R348" s="12" t="str">
        <f t="shared" si="18"/>
        <v xml:space="preserve">9º Semestre - </v>
      </c>
      <c r="S348" s="12"/>
      <c r="T348" s="12"/>
      <c r="U348" s="12"/>
      <c r="V348" s="12"/>
      <c r="W348" s="12"/>
      <c r="X348" s="12"/>
      <c r="Y348" s="12"/>
      <c r="Z348" s="12"/>
    </row>
    <row r="349" spans="1:26" ht="14.25" hidden="1" customHeight="1">
      <c r="A349" s="12" t="str">
        <f t="shared" si="16"/>
        <v xml:space="preserve">10º Semestre - </v>
      </c>
      <c r="B349" s="67" t="str">
        <f t="shared" si="17"/>
        <v>Curr2023NCEC080</v>
      </c>
      <c r="C349" s="12" t="s">
        <v>22</v>
      </c>
      <c r="D349" s="12" t="s">
        <v>155</v>
      </c>
      <c r="E349" s="12" t="str">
        <f>VLOOKUP(CONCATENATE($C349,$D349),Curriculos!$A$2:$J$303,4,FALSE)</f>
        <v>TÓPICOS ESPECIAIS EM MACROECONOMIA</v>
      </c>
      <c r="F349" s="5" t="str">
        <f>VLOOKUP(CONCATENATE($C349,$D349),Curriculos!$A$2:$J$303,5,FALSE)</f>
        <v>OP</v>
      </c>
      <c r="G349" s="5">
        <f>VLOOKUP(CONCATENATE($C349,$D349),Curriculos!$A$2:$J$303,6,FALSE)</f>
        <v>10</v>
      </c>
      <c r="H349" s="5" t="str">
        <f>VLOOKUP(CONCATENATE($C349,$D349),Curriculos!$A$2:$J$303,7,FALSE)</f>
        <v>T</v>
      </c>
      <c r="I349" s="5">
        <f>VLOOKUP(CONCATENATE($C349,$D349),Curriculos!$A$2:$J$303,8,FALSE)</f>
        <v>60</v>
      </c>
      <c r="J349" s="5">
        <f>VLOOKUP(CONCATENATE($C349,$D349),Curriculos!$A$2:$J$303,9,FALSE)</f>
        <v>4</v>
      </c>
      <c r="K349" s="68"/>
      <c r="L349" s="68"/>
      <c r="M349" s="68"/>
      <c r="N349" s="5" t="str">
        <f>VLOOKUP(CONCATENATE($C349,$D349),Curriculos!$A$2:$J$303,10,FALSE)</f>
        <v>DCEC</v>
      </c>
      <c r="O349" s="69"/>
      <c r="P349" s="12" t="e">
        <f>VLOOKUP(O349,Lista_Professores!$A$2:$B$203,2,FALSE)</f>
        <v>#N/A</v>
      </c>
      <c r="Q349" s="70"/>
      <c r="R349" s="12" t="str">
        <f t="shared" si="18"/>
        <v xml:space="preserve">10º Semestre - </v>
      </c>
      <c r="S349" s="12"/>
      <c r="T349" s="12"/>
      <c r="U349" s="12"/>
      <c r="V349" s="12"/>
      <c r="W349" s="12"/>
      <c r="X349" s="12"/>
      <c r="Y349" s="12"/>
      <c r="Z349" s="12"/>
    </row>
    <row r="350" spans="1:26" ht="14.25" hidden="1" customHeight="1">
      <c r="A350" s="12" t="str">
        <f t="shared" si="16"/>
        <v xml:space="preserve">9º Semestre - </v>
      </c>
      <c r="B350" s="67" t="str">
        <f t="shared" si="17"/>
        <v>Curr2018CEC081</v>
      </c>
      <c r="C350" s="5" t="s">
        <v>31</v>
      </c>
      <c r="D350" s="12" t="s">
        <v>156</v>
      </c>
      <c r="E350" s="12" t="str">
        <f>VLOOKUP(CONCATENATE($C350,$D350),Curriculos!$A$2:$J$303,4,FALSE)</f>
        <v>TÓPICOS ESPECIAIS EM MICROECONOMIA</v>
      </c>
      <c r="F350" s="5" t="str">
        <f>VLOOKUP(CONCATENATE($C350,$D350),Curriculos!$A$2:$J$303,5,FALSE)</f>
        <v>OP</v>
      </c>
      <c r="G350" s="5">
        <f>VLOOKUP(CONCATENATE($C350,$D350),Curriculos!$A$2:$J$303,6,FALSE)</f>
        <v>9</v>
      </c>
      <c r="H350" s="5" t="str">
        <f>VLOOKUP(CONCATENATE($C350,$D350),Curriculos!$A$2:$J$303,7,FALSE)</f>
        <v>T</v>
      </c>
      <c r="I350" s="5">
        <f>VLOOKUP(CONCATENATE($C350,$D350),Curriculos!$A$2:$J$303,8,FALSE)</f>
        <v>60</v>
      </c>
      <c r="J350" s="5">
        <f>VLOOKUP(CONCATENATE($C350,$D350),Curriculos!$A$2:$J$303,9,FALSE)</f>
        <v>4</v>
      </c>
      <c r="K350" s="68"/>
      <c r="L350" s="68"/>
      <c r="M350" s="68"/>
      <c r="N350" s="5" t="str">
        <f>VLOOKUP(CONCATENATE($C350,$D350),Curriculos!$A$2:$J$303,10,FALSE)</f>
        <v>DCEC</v>
      </c>
      <c r="O350" s="69"/>
      <c r="P350" s="12" t="e">
        <f>VLOOKUP(O350,Lista_Professores!$A$2:$B$203,2,FALSE)</f>
        <v>#N/A</v>
      </c>
      <c r="Q350" s="70"/>
      <c r="R350" s="12" t="str">
        <f t="shared" si="18"/>
        <v xml:space="preserve">9º Semestre - </v>
      </c>
      <c r="S350" s="12"/>
      <c r="T350" s="12"/>
      <c r="U350" s="12"/>
      <c r="V350" s="12"/>
      <c r="W350" s="12"/>
      <c r="X350" s="12"/>
      <c r="Y350" s="12"/>
      <c r="Z350" s="12"/>
    </row>
    <row r="351" spans="1:26" ht="14.25" hidden="1" customHeight="1">
      <c r="A351" s="12" t="str">
        <f t="shared" si="16"/>
        <v xml:space="preserve">9º Semestre - </v>
      </c>
      <c r="B351" s="67" t="str">
        <f t="shared" si="17"/>
        <v>Curr2023MCEC081</v>
      </c>
      <c r="C351" s="5" t="s">
        <v>25</v>
      </c>
      <c r="D351" s="12" t="s">
        <v>156</v>
      </c>
      <c r="E351" s="12" t="str">
        <f>VLOOKUP(CONCATENATE($C351,$D351),Curriculos!$A$2:$J$303,4,FALSE)</f>
        <v>TÓPICOS ESPECIAIS EM MICROECONOMIA</v>
      </c>
      <c r="F351" s="5" t="str">
        <f>VLOOKUP(CONCATENATE($C351,$D351),Curriculos!$A$2:$J$303,5,FALSE)</f>
        <v>OP</v>
      </c>
      <c r="G351" s="5">
        <f>VLOOKUP(CONCATENATE($C351,$D351),Curriculos!$A$2:$J$303,6,FALSE)</f>
        <v>9</v>
      </c>
      <c r="H351" s="5" t="str">
        <f>VLOOKUP(CONCATENATE($C351,$D351),Curriculos!$A$2:$J$303,7,FALSE)</f>
        <v>T</v>
      </c>
      <c r="I351" s="5">
        <f>VLOOKUP(CONCATENATE($C351,$D351),Curriculos!$A$2:$J$303,8,FALSE)</f>
        <v>60</v>
      </c>
      <c r="J351" s="5">
        <f>VLOOKUP(CONCATENATE($C351,$D351),Curriculos!$A$2:$J$303,9,FALSE)</f>
        <v>4</v>
      </c>
      <c r="K351" s="68"/>
      <c r="L351" s="68"/>
      <c r="M351" s="68"/>
      <c r="N351" s="5" t="str">
        <f>VLOOKUP(CONCATENATE($C351,$D351),Curriculos!$A$2:$J$303,10,FALSE)</f>
        <v>DCEC</v>
      </c>
      <c r="O351" s="69"/>
      <c r="P351" s="12" t="e">
        <f>VLOOKUP(O351,Lista_Professores!$A$2:$B$203,2,FALSE)</f>
        <v>#N/A</v>
      </c>
      <c r="Q351" s="70"/>
      <c r="R351" s="12" t="str">
        <f t="shared" si="18"/>
        <v xml:space="preserve">9º Semestre - </v>
      </c>
      <c r="S351" s="12"/>
      <c r="T351" s="12"/>
      <c r="U351" s="12"/>
      <c r="V351" s="12"/>
      <c r="W351" s="12"/>
      <c r="X351" s="12"/>
      <c r="Y351" s="12"/>
      <c r="Z351" s="12"/>
    </row>
    <row r="352" spans="1:26" ht="14.25" hidden="1" customHeight="1">
      <c r="A352" s="12" t="str">
        <f t="shared" si="16"/>
        <v xml:space="preserve">10º Semestre - </v>
      </c>
      <c r="B352" s="67" t="str">
        <f t="shared" si="17"/>
        <v>Curr2023NCEC081</v>
      </c>
      <c r="C352" s="12" t="s">
        <v>22</v>
      </c>
      <c r="D352" s="12" t="s">
        <v>156</v>
      </c>
      <c r="E352" s="12" t="str">
        <f>VLOOKUP(CONCATENATE($C352,$D352),Curriculos!$A$2:$J$303,4,FALSE)</f>
        <v>TÓPICOS ESPECIAIS EM MICROECONOMIA</v>
      </c>
      <c r="F352" s="5" t="str">
        <f>VLOOKUP(CONCATENATE($C352,$D352),Curriculos!$A$2:$J$303,5,FALSE)</f>
        <v>OP</v>
      </c>
      <c r="G352" s="5">
        <f>VLOOKUP(CONCATENATE($C352,$D352),Curriculos!$A$2:$J$303,6,FALSE)</f>
        <v>10</v>
      </c>
      <c r="H352" s="5" t="str">
        <f>VLOOKUP(CONCATENATE($C352,$D352),Curriculos!$A$2:$J$303,7,FALSE)</f>
        <v>T</v>
      </c>
      <c r="I352" s="5">
        <f>VLOOKUP(CONCATENATE($C352,$D352),Curriculos!$A$2:$J$303,8,FALSE)</f>
        <v>60</v>
      </c>
      <c r="J352" s="5">
        <f>VLOOKUP(CONCATENATE($C352,$D352),Curriculos!$A$2:$J$303,9,FALSE)</f>
        <v>4</v>
      </c>
      <c r="K352" s="68"/>
      <c r="L352" s="68"/>
      <c r="M352" s="68"/>
      <c r="N352" s="5" t="str">
        <f>VLOOKUP(CONCATENATE($C352,$D352),Curriculos!$A$2:$J$303,10,FALSE)</f>
        <v>DCEC</v>
      </c>
      <c r="O352" s="69"/>
      <c r="P352" s="12" t="e">
        <f>VLOOKUP(O352,Lista_Professores!$A$2:$B$203,2,FALSE)</f>
        <v>#N/A</v>
      </c>
      <c r="Q352" s="70"/>
      <c r="R352" s="12" t="str">
        <f t="shared" si="18"/>
        <v xml:space="preserve">10º Semestre - </v>
      </c>
      <c r="S352" s="12"/>
      <c r="T352" s="12"/>
      <c r="U352" s="12"/>
      <c r="V352" s="12"/>
      <c r="W352" s="12"/>
      <c r="X352" s="12"/>
      <c r="Y352" s="12"/>
      <c r="Z352" s="12"/>
    </row>
    <row r="353" spans="1:26" ht="14.25" hidden="1" customHeight="1">
      <c r="A353" s="75"/>
      <c r="B353" s="76"/>
      <c r="C353" s="75"/>
      <c r="D353" s="75"/>
      <c r="E353" s="75"/>
      <c r="F353" s="73"/>
      <c r="G353" s="73"/>
      <c r="H353" s="73"/>
      <c r="I353" s="73"/>
      <c r="J353" s="73"/>
      <c r="K353" s="72"/>
      <c r="L353" s="71"/>
      <c r="M353" s="72"/>
      <c r="N353" s="73"/>
      <c r="O353" s="71"/>
      <c r="P353" s="75" t="e">
        <f>VLOOKUP(O353,Lista_Professores!$A$2:$B$203,2,FALSE)</f>
        <v>#N/A</v>
      </c>
      <c r="Q353" s="70"/>
      <c r="R353" s="12" t="str">
        <f t="shared" si="18"/>
        <v xml:space="preserve">º Semestre - </v>
      </c>
      <c r="S353" s="12"/>
      <c r="T353" s="12"/>
      <c r="U353" s="12"/>
      <c r="V353" s="12"/>
      <c r="W353" s="12"/>
      <c r="X353" s="12"/>
      <c r="Y353" s="12"/>
      <c r="Z353" s="12"/>
    </row>
    <row r="354" spans="1:26" ht="14.25" customHeight="1">
      <c r="A354" s="12"/>
      <c r="B354" s="67"/>
      <c r="C354" s="5"/>
      <c r="D354" s="12"/>
      <c r="E354" s="12"/>
      <c r="F354" s="5"/>
      <c r="G354" s="5"/>
      <c r="H354" s="5"/>
      <c r="I354" s="5"/>
      <c r="J354" s="5"/>
      <c r="K354" s="5"/>
      <c r="L354" s="5"/>
      <c r="M354" s="68"/>
      <c r="N354" s="5"/>
      <c r="O354" s="69"/>
      <c r="P354" s="12"/>
      <c r="Q354" s="70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4.25" customHeight="1">
      <c r="A355" s="12"/>
      <c r="B355" s="67"/>
      <c r="C355" s="5"/>
      <c r="D355" s="12"/>
      <c r="E355" s="12"/>
      <c r="F355" s="5"/>
      <c r="G355" s="5"/>
      <c r="H355" s="5"/>
      <c r="I355" s="5"/>
      <c r="J355" s="5"/>
      <c r="K355" s="5"/>
      <c r="L355" s="5"/>
      <c r="M355" s="68"/>
      <c r="N355" s="5"/>
      <c r="O355" s="69"/>
      <c r="P355" s="12"/>
      <c r="Q355" s="70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4.25" customHeight="1">
      <c r="A356" s="12"/>
      <c r="B356" s="67"/>
      <c r="C356" s="5"/>
      <c r="D356" s="12"/>
      <c r="E356" s="12"/>
      <c r="F356" s="5"/>
      <c r="G356" s="5"/>
      <c r="H356" s="5"/>
      <c r="I356" s="5"/>
      <c r="J356" s="5"/>
      <c r="K356" s="5"/>
      <c r="L356" s="5"/>
      <c r="M356" s="68"/>
      <c r="N356" s="5"/>
      <c r="O356" s="69"/>
      <c r="P356" s="12"/>
      <c r="Q356" s="70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4.25" customHeight="1">
      <c r="A357" s="12"/>
      <c r="B357" s="67"/>
      <c r="C357" s="5"/>
      <c r="D357" s="12"/>
      <c r="E357" s="12"/>
      <c r="F357" s="5"/>
      <c r="G357" s="5"/>
      <c r="H357" s="5"/>
      <c r="I357" s="5"/>
      <c r="J357" s="5"/>
      <c r="K357" s="5"/>
      <c r="L357" s="5"/>
      <c r="M357" s="68"/>
      <c r="N357" s="5"/>
      <c r="O357" s="69"/>
      <c r="P357" s="12"/>
      <c r="Q357" s="70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4.25" customHeight="1">
      <c r="A358" s="12"/>
      <c r="B358" s="67"/>
      <c r="C358" s="5"/>
      <c r="D358" s="12"/>
      <c r="E358" s="12"/>
      <c r="F358" s="5"/>
      <c r="G358" s="5"/>
      <c r="H358" s="5"/>
      <c r="I358" s="5"/>
      <c r="J358" s="5"/>
      <c r="K358" s="5"/>
      <c r="L358" s="5"/>
      <c r="M358" s="68"/>
      <c r="N358" s="5"/>
      <c r="O358" s="69"/>
      <c r="P358" s="12"/>
      <c r="Q358" s="70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4.25" customHeight="1">
      <c r="A359" s="12"/>
      <c r="B359" s="67"/>
      <c r="C359" s="5"/>
      <c r="D359" s="12"/>
      <c r="E359" s="12"/>
      <c r="F359" s="5"/>
      <c r="G359" s="5"/>
      <c r="H359" s="5"/>
      <c r="I359" s="5"/>
      <c r="J359" s="5"/>
      <c r="K359" s="5"/>
      <c r="L359" s="5"/>
      <c r="M359" s="68"/>
      <c r="N359" s="5"/>
      <c r="O359" s="69"/>
      <c r="P359" s="12"/>
      <c r="Q359" s="70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4.25" customHeight="1">
      <c r="A360" s="12"/>
      <c r="B360" s="67"/>
      <c r="C360" s="5"/>
      <c r="D360" s="12"/>
      <c r="E360" s="12"/>
      <c r="F360" s="5"/>
      <c r="G360" s="5"/>
      <c r="H360" s="5"/>
      <c r="I360" s="5"/>
      <c r="J360" s="5"/>
      <c r="K360" s="5"/>
      <c r="L360" s="5"/>
      <c r="M360" s="68"/>
      <c r="N360" s="5"/>
      <c r="O360" s="69"/>
      <c r="P360" s="12"/>
      <c r="Q360" s="70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4.25" customHeight="1">
      <c r="A361" s="12"/>
      <c r="B361" s="67"/>
      <c r="C361" s="5"/>
      <c r="D361" s="12"/>
      <c r="E361" s="12"/>
      <c r="F361" s="5"/>
      <c r="G361" s="5"/>
      <c r="H361" s="5"/>
      <c r="I361" s="5"/>
      <c r="J361" s="5"/>
      <c r="K361" s="5"/>
      <c r="L361" s="5"/>
      <c r="M361" s="68"/>
      <c r="N361" s="5"/>
      <c r="O361" s="69"/>
      <c r="P361" s="12"/>
      <c r="Q361" s="70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4.25" customHeight="1">
      <c r="A362" s="12"/>
      <c r="B362" s="67"/>
      <c r="C362" s="5"/>
      <c r="D362" s="12"/>
      <c r="E362" s="12"/>
      <c r="F362" s="5"/>
      <c r="G362" s="5"/>
      <c r="H362" s="5"/>
      <c r="I362" s="5"/>
      <c r="J362" s="5"/>
      <c r="K362" s="5"/>
      <c r="L362" s="5"/>
      <c r="M362" s="68"/>
      <c r="N362" s="5"/>
      <c r="O362" s="69"/>
      <c r="P362" s="12"/>
      <c r="Q362" s="70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4.25" customHeight="1">
      <c r="A363" s="12"/>
      <c r="B363" s="67"/>
      <c r="C363" s="5"/>
      <c r="D363" s="12"/>
      <c r="E363" s="12"/>
      <c r="F363" s="5"/>
      <c r="G363" s="5"/>
      <c r="H363" s="5"/>
      <c r="I363" s="5"/>
      <c r="J363" s="5"/>
      <c r="K363" s="5"/>
      <c r="L363" s="5"/>
      <c r="M363" s="68"/>
      <c r="N363" s="5"/>
      <c r="O363" s="69"/>
      <c r="P363" s="12"/>
      <c r="Q363" s="70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4.25" customHeight="1">
      <c r="A364" s="12"/>
      <c r="B364" s="67"/>
      <c r="C364" s="5"/>
      <c r="D364" s="12"/>
      <c r="E364" s="12"/>
      <c r="F364" s="5"/>
      <c r="G364" s="5"/>
      <c r="H364" s="5"/>
      <c r="I364" s="5"/>
      <c r="J364" s="5"/>
      <c r="K364" s="5"/>
      <c r="L364" s="5"/>
      <c r="M364" s="68"/>
      <c r="N364" s="5"/>
      <c r="O364" s="69"/>
      <c r="P364" s="12"/>
      <c r="Q364" s="70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4.25" customHeight="1">
      <c r="A365" s="12"/>
      <c r="B365" s="67"/>
      <c r="C365" s="5"/>
      <c r="D365" s="12"/>
      <c r="E365" s="12"/>
      <c r="F365" s="5"/>
      <c r="G365" s="5"/>
      <c r="H365" s="5"/>
      <c r="I365" s="5"/>
      <c r="J365" s="5"/>
      <c r="K365" s="5"/>
      <c r="L365" s="5"/>
      <c r="M365" s="68"/>
      <c r="N365" s="5"/>
      <c r="O365" s="69"/>
      <c r="P365" s="12"/>
      <c r="Q365" s="70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4.25" customHeight="1">
      <c r="A366" s="12"/>
      <c r="B366" s="67"/>
      <c r="C366" s="5"/>
      <c r="D366" s="12"/>
      <c r="E366" s="12"/>
      <c r="F366" s="5"/>
      <c r="G366" s="5"/>
      <c r="H366" s="5"/>
      <c r="I366" s="5"/>
      <c r="J366" s="5"/>
      <c r="K366" s="5"/>
      <c r="L366" s="5"/>
      <c r="M366" s="68"/>
      <c r="N366" s="5"/>
      <c r="O366" s="69"/>
      <c r="P366" s="12"/>
      <c r="Q366" s="70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4.25" customHeight="1">
      <c r="A367" s="12"/>
      <c r="B367" s="67"/>
      <c r="C367" s="5"/>
      <c r="D367" s="12"/>
      <c r="E367" s="12"/>
      <c r="F367" s="5"/>
      <c r="G367" s="5"/>
      <c r="H367" s="5"/>
      <c r="I367" s="5"/>
      <c r="J367" s="5"/>
      <c r="K367" s="5"/>
      <c r="L367" s="5"/>
      <c r="M367" s="68"/>
      <c r="N367" s="5"/>
      <c r="O367" s="69"/>
      <c r="P367" s="12"/>
      <c r="Q367" s="70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4.25" customHeight="1">
      <c r="A368" s="12"/>
      <c r="B368" s="67"/>
      <c r="C368" s="5"/>
      <c r="D368" s="12"/>
      <c r="E368" s="12"/>
      <c r="F368" s="5"/>
      <c r="G368" s="5"/>
      <c r="H368" s="5"/>
      <c r="I368" s="5"/>
      <c r="J368" s="5"/>
      <c r="K368" s="5"/>
      <c r="L368" s="5"/>
      <c r="M368" s="68"/>
      <c r="N368" s="5"/>
      <c r="O368" s="69"/>
      <c r="P368" s="12"/>
      <c r="Q368" s="70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4.25" customHeight="1">
      <c r="A369" s="12"/>
      <c r="B369" s="67"/>
      <c r="C369" s="5"/>
      <c r="D369" s="12"/>
      <c r="E369" s="12"/>
      <c r="F369" s="5"/>
      <c r="G369" s="5"/>
      <c r="H369" s="5"/>
      <c r="I369" s="5"/>
      <c r="J369" s="5"/>
      <c r="K369" s="5"/>
      <c r="L369" s="5"/>
      <c r="M369" s="68"/>
      <c r="N369" s="5"/>
      <c r="O369" s="69"/>
      <c r="P369" s="12"/>
      <c r="Q369" s="70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4.25" customHeight="1">
      <c r="A370" s="12"/>
      <c r="B370" s="67"/>
      <c r="C370" s="5"/>
      <c r="D370" s="12"/>
      <c r="E370" s="12"/>
      <c r="F370" s="5"/>
      <c r="G370" s="5"/>
      <c r="H370" s="5"/>
      <c r="I370" s="5"/>
      <c r="J370" s="5"/>
      <c r="K370" s="5"/>
      <c r="L370" s="5"/>
      <c r="M370" s="68"/>
      <c r="N370" s="5"/>
      <c r="O370" s="69"/>
      <c r="P370" s="12"/>
      <c r="Q370" s="70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4.25" customHeight="1">
      <c r="A371" s="12"/>
      <c r="B371" s="67"/>
      <c r="C371" s="5"/>
      <c r="D371" s="12"/>
      <c r="E371" s="12"/>
      <c r="F371" s="5"/>
      <c r="G371" s="5"/>
      <c r="H371" s="5"/>
      <c r="I371" s="5"/>
      <c r="J371" s="5"/>
      <c r="K371" s="5"/>
      <c r="L371" s="5"/>
      <c r="M371" s="68"/>
      <c r="N371" s="5"/>
      <c r="O371" s="69"/>
      <c r="P371" s="12"/>
      <c r="Q371" s="70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4.25" customHeight="1">
      <c r="A372" s="12"/>
      <c r="B372" s="67"/>
      <c r="C372" s="5"/>
      <c r="D372" s="12"/>
      <c r="E372" s="12"/>
      <c r="F372" s="5"/>
      <c r="G372" s="5"/>
      <c r="H372" s="5"/>
      <c r="I372" s="5"/>
      <c r="J372" s="5"/>
      <c r="K372" s="5"/>
      <c r="L372" s="5"/>
      <c r="M372" s="68"/>
      <c r="N372" s="5"/>
      <c r="O372" s="69"/>
      <c r="P372" s="12"/>
      <c r="Q372" s="70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4.25" customHeight="1">
      <c r="A373" s="12"/>
      <c r="B373" s="67"/>
      <c r="C373" s="5"/>
      <c r="D373" s="12"/>
      <c r="E373" s="12"/>
      <c r="F373" s="5"/>
      <c r="G373" s="5"/>
      <c r="H373" s="5"/>
      <c r="I373" s="5"/>
      <c r="J373" s="5"/>
      <c r="K373" s="5"/>
      <c r="L373" s="5"/>
      <c r="M373" s="68"/>
      <c r="N373" s="5"/>
      <c r="O373" s="69"/>
      <c r="P373" s="12"/>
      <c r="Q373" s="70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4.25" customHeight="1">
      <c r="A374" s="12"/>
      <c r="B374" s="67"/>
      <c r="C374" s="5"/>
      <c r="D374" s="12"/>
      <c r="E374" s="12"/>
      <c r="F374" s="5"/>
      <c r="G374" s="5"/>
      <c r="H374" s="5"/>
      <c r="I374" s="5"/>
      <c r="J374" s="5"/>
      <c r="K374" s="5"/>
      <c r="L374" s="5"/>
      <c r="M374" s="68"/>
      <c r="N374" s="5"/>
      <c r="O374" s="69"/>
      <c r="P374" s="12"/>
      <c r="Q374" s="70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4.25" customHeight="1">
      <c r="A375" s="12"/>
      <c r="B375" s="67"/>
      <c r="C375" s="5"/>
      <c r="D375" s="12"/>
      <c r="E375" s="12"/>
      <c r="F375" s="5"/>
      <c r="G375" s="5"/>
      <c r="H375" s="5"/>
      <c r="I375" s="5"/>
      <c r="J375" s="5"/>
      <c r="K375" s="5"/>
      <c r="L375" s="5"/>
      <c r="M375" s="68"/>
      <c r="N375" s="5"/>
      <c r="O375" s="69"/>
      <c r="P375" s="12"/>
      <c r="Q375" s="70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4.25" customHeight="1">
      <c r="A376" s="12"/>
      <c r="B376" s="67"/>
      <c r="C376" s="5"/>
      <c r="D376" s="12"/>
      <c r="E376" s="12"/>
      <c r="F376" s="5"/>
      <c r="G376" s="5"/>
      <c r="H376" s="5"/>
      <c r="I376" s="5"/>
      <c r="J376" s="5"/>
      <c r="K376" s="5"/>
      <c r="L376" s="5"/>
      <c r="M376" s="68"/>
      <c r="N376" s="5"/>
      <c r="O376" s="69"/>
      <c r="P376" s="12"/>
      <c r="Q376" s="70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4.25" customHeight="1">
      <c r="A377" s="12"/>
      <c r="B377" s="67"/>
      <c r="C377" s="5"/>
      <c r="D377" s="12"/>
      <c r="E377" s="12"/>
      <c r="F377" s="5"/>
      <c r="G377" s="5"/>
      <c r="H377" s="5"/>
      <c r="I377" s="5"/>
      <c r="J377" s="5"/>
      <c r="K377" s="5"/>
      <c r="L377" s="5"/>
      <c r="M377" s="68"/>
      <c r="N377" s="5"/>
      <c r="O377" s="69"/>
      <c r="P377" s="12"/>
      <c r="Q377" s="70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4.25" customHeight="1">
      <c r="A378" s="12"/>
      <c r="B378" s="67"/>
      <c r="C378" s="5"/>
      <c r="D378" s="12"/>
      <c r="E378" s="12"/>
      <c r="F378" s="5"/>
      <c r="G378" s="5"/>
      <c r="H378" s="5"/>
      <c r="I378" s="5"/>
      <c r="J378" s="5"/>
      <c r="K378" s="5"/>
      <c r="L378" s="5"/>
      <c r="M378" s="68"/>
      <c r="N378" s="5"/>
      <c r="O378" s="69"/>
      <c r="P378" s="12"/>
      <c r="Q378" s="70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4.25" customHeight="1">
      <c r="A379" s="12"/>
      <c r="B379" s="67"/>
      <c r="C379" s="5"/>
      <c r="D379" s="12"/>
      <c r="E379" s="12"/>
      <c r="F379" s="5"/>
      <c r="G379" s="5"/>
      <c r="H379" s="5"/>
      <c r="I379" s="5"/>
      <c r="J379" s="5"/>
      <c r="K379" s="5"/>
      <c r="L379" s="5"/>
      <c r="M379" s="68"/>
      <c r="N379" s="5"/>
      <c r="O379" s="69"/>
      <c r="P379" s="12"/>
      <c r="Q379" s="70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4.25" customHeight="1">
      <c r="A380" s="12"/>
      <c r="B380" s="67"/>
      <c r="C380" s="5"/>
      <c r="D380" s="12"/>
      <c r="E380" s="12"/>
      <c r="F380" s="5"/>
      <c r="G380" s="5"/>
      <c r="H380" s="5"/>
      <c r="I380" s="5"/>
      <c r="J380" s="5"/>
      <c r="K380" s="5"/>
      <c r="L380" s="5"/>
      <c r="M380" s="68"/>
      <c r="N380" s="5"/>
      <c r="O380" s="69"/>
      <c r="P380" s="12"/>
      <c r="Q380" s="70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4.25" customHeight="1">
      <c r="A381" s="12"/>
      <c r="B381" s="67"/>
      <c r="C381" s="5"/>
      <c r="D381" s="12"/>
      <c r="E381" s="12"/>
      <c r="F381" s="5"/>
      <c r="G381" s="5"/>
      <c r="H381" s="5"/>
      <c r="I381" s="5"/>
      <c r="J381" s="5"/>
      <c r="K381" s="5"/>
      <c r="L381" s="5"/>
      <c r="M381" s="68"/>
      <c r="N381" s="5"/>
      <c r="O381" s="69"/>
      <c r="P381" s="12"/>
      <c r="Q381" s="70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4.25" customHeight="1">
      <c r="A382" s="12"/>
      <c r="B382" s="67"/>
      <c r="C382" s="5"/>
      <c r="D382" s="12"/>
      <c r="E382" s="12"/>
      <c r="F382" s="5"/>
      <c r="G382" s="5"/>
      <c r="H382" s="5"/>
      <c r="I382" s="5"/>
      <c r="J382" s="5"/>
      <c r="K382" s="5"/>
      <c r="L382" s="5"/>
      <c r="M382" s="68"/>
      <c r="N382" s="5"/>
      <c r="O382" s="69"/>
      <c r="P382" s="12"/>
      <c r="Q382" s="70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4.25" customHeight="1">
      <c r="A383" s="12"/>
      <c r="B383" s="67"/>
      <c r="C383" s="5"/>
      <c r="D383" s="12"/>
      <c r="E383" s="12"/>
      <c r="F383" s="5"/>
      <c r="G383" s="5"/>
      <c r="H383" s="5"/>
      <c r="I383" s="5"/>
      <c r="J383" s="5"/>
      <c r="K383" s="5"/>
      <c r="L383" s="5"/>
      <c r="M383" s="68"/>
      <c r="N383" s="5"/>
      <c r="O383" s="69"/>
      <c r="P383" s="12"/>
      <c r="Q383" s="70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4.25" customHeight="1">
      <c r="A384" s="12"/>
      <c r="B384" s="67"/>
      <c r="C384" s="5"/>
      <c r="D384" s="12"/>
      <c r="E384" s="12"/>
      <c r="F384" s="5"/>
      <c r="G384" s="5"/>
      <c r="H384" s="5"/>
      <c r="I384" s="5"/>
      <c r="J384" s="5"/>
      <c r="K384" s="5"/>
      <c r="L384" s="5"/>
      <c r="M384" s="68"/>
      <c r="N384" s="5"/>
      <c r="O384" s="69"/>
      <c r="P384" s="12"/>
      <c r="Q384" s="70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4.25" customHeight="1">
      <c r="A385" s="12"/>
      <c r="B385" s="67"/>
      <c r="C385" s="5"/>
      <c r="D385" s="12"/>
      <c r="E385" s="12"/>
      <c r="F385" s="5"/>
      <c r="G385" s="5"/>
      <c r="H385" s="5"/>
      <c r="I385" s="5"/>
      <c r="J385" s="5"/>
      <c r="K385" s="5"/>
      <c r="L385" s="5"/>
      <c r="M385" s="68"/>
      <c r="N385" s="5"/>
      <c r="O385" s="69"/>
      <c r="P385" s="12"/>
      <c r="Q385" s="70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4.25" customHeight="1">
      <c r="A386" s="12"/>
      <c r="B386" s="67"/>
      <c r="C386" s="5"/>
      <c r="D386" s="12"/>
      <c r="E386" s="12"/>
      <c r="F386" s="5"/>
      <c r="G386" s="5"/>
      <c r="H386" s="5"/>
      <c r="I386" s="5"/>
      <c r="J386" s="5"/>
      <c r="K386" s="5"/>
      <c r="L386" s="5"/>
      <c r="M386" s="68"/>
      <c r="N386" s="5"/>
      <c r="O386" s="69"/>
      <c r="P386" s="12"/>
      <c r="Q386" s="70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4.25" customHeight="1">
      <c r="A387" s="12"/>
      <c r="B387" s="67"/>
      <c r="C387" s="5"/>
      <c r="D387" s="12"/>
      <c r="E387" s="12"/>
      <c r="F387" s="5"/>
      <c r="G387" s="5"/>
      <c r="H387" s="5"/>
      <c r="I387" s="5"/>
      <c r="J387" s="5"/>
      <c r="K387" s="5"/>
      <c r="L387" s="5"/>
      <c r="M387" s="68"/>
      <c r="N387" s="5"/>
      <c r="O387" s="69"/>
      <c r="P387" s="12"/>
      <c r="Q387" s="70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4.25" customHeight="1">
      <c r="A388" s="12"/>
      <c r="B388" s="67"/>
      <c r="C388" s="5"/>
      <c r="D388" s="12"/>
      <c r="E388" s="12"/>
      <c r="F388" s="5"/>
      <c r="G388" s="5"/>
      <c r="H388" s="5"/>
      <c r="I388" s="5"/>
      <c r="J388" s="5"/>
      <c r="K388" s="5"/>
      <c r="L388" s="5"/>
      <c r="M388" s="68"/>
      <c r="N388" s="5"/>
      <c r="O388" s="69"/>
      <c r="P388" s="12"/>
      <c r="Q388" s="70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4.25" customHeight="1">
      <c r="A389" s="12"/>
      <c r="B389" s="67"/>
      <c r="C389" s="5"/>
      <c r="D389" s="12"/>
      <c r="E389" s="12"/>
      <c r="F389" s="5"/>
      <c r="G389" s="5"/>
      <c r="H389" s="5"/>
      <c r="I389" s="5"/>
      <c r="J389" s="5"/>
      <c r="K389" s="5"/>
      <c r="L389" s="5"/>
      <c r="M389" s="68"/>
      <c r="N389" s="5"/>
      <c r="O389" s="69"/>
      <c r="P389" s="12"/>
      <c r="Q389" s="70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4.25" customHeight="1">
      <c r="A390" s="12"/>
      <c r="B390" s="67"/>
      <c r="C390" s="5"/>
      <c r="D390" s="12"/>
      <c r="E390" s="12"/>
      <c r="F390" s="5"/>
      <c r="G390" s="5"/>
      <c r="H390" s="5"/>
      <c r="I390" s="5"/>
      <c r="J390" s="5"/>
      <c r="K390" s="5"/>
      <c r="L390" s="5"/>
      <c r="M390" s="68"/>
      <c r="N390" s="5"/>
      <c r="O390" s="69"/>
      <c r="P390" s="12"/>
      <c r="Q390" s="70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4.25" customHeight="1">
      <c r="A391" s="12"/>
      <c r="B391" s="67"/>
      <c r="C391" s="5"/>
      <c r="D391" s="12"/>
      <c r="E391" s="12"/>
      <c r="F391" s="5"/>
      <c r="G391" s="5"/>
      <c r="H391" s="5"/>
      <c r="I391" s="5"/>
      <c r="J391" s="5"/>
      <c r="K391" s="5"/>
      <c r="L391" s="5"/>
      <c r="M391" s="68"/>
      <c r="N391" s="5"/>
      <c r="O391" s="69"/>
      <c r="P391" s="12"/>
      <c r="Q391" s="70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4.25" customHeight="1">
      <c r="A392" s="12"/>
      <c r="B392" s="67"/>
      <c r="C392" s="5"/>
      <c r="D392" s="12"/>
      <c r="E392" s="12"/>
      <c r="F392" s="5"/>
      <c r="G392" s="5"/>
      <c r="H392" s="5"/>
      <c r="I392" s="5"/>
      <c r="J392" s="5"/>
      <c r="K392" s="5"/>
      <c r="L392" s="5"/>
      <c r="M392" s="68"/>
      <c r="N392" s="5"/>
      <c r="O392" s="69"/>
      <c r="P392" s="12"/>
      <c r="Q392" s="70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4.25" customHeight="1">
      <c r="A393" s="12"/>
      <c r="B393" s="67"/>
      <c r="C393" s="5"/>
      <c r="D393" s="12"/>
      <c r="E393" s="12"/>
      <c r="F393" s="5"/>
      <c r="G393" s="5"/>
      <c r="H393" s="5"/>
      <c r="I393" s="5"/>
      <c r="J393" s="5"/>
      <c r="K393" s="5"/>
      <c r="L393" s="5"/>
      <c r="M393" s="68"/>
      <c r="N393" s="5"/>
      <c r="O393" s="69"/>
      <c r="P393" s="12"/>
      <c r="Q393" s="70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4.25" customHeight="1">
      <c r="A394" s="12"/>
      <c r="B394" s="67"/>
      <c r="C394" s="5"/>
      <c r="D394" s="12"/>
      <c r="E394" s="12"/>
      <c r="F394" s="5"/>
      <c r="G394" s="5"/>
      <c r="H394" s="5"/>
      <c r="I394" s="5"/>
      <c r="J394" s="5"/>
      <c r="K394" s="5"/>
      <c r="L394" s="5"/>
      <c r="M394" s="68"/>
      <c r="N394" s="5"/>
      <c r="O394" s="69"/>
      <c r="P394" s="12"/>
      <c r="Q394" s="70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4.25" customHeight="1">
      <c r="A395" s="12"/>
      <c r="B395" s="67"/>
      <c r="C395" s="5"/>
      <c r="D395" s="12"/>
      <c r="E395" s="12"/>
      <c r="F395" s="5"/>
      <c r="G395" s="5"/>
      <c r="H395" s="5"/>
      <c r="I395" s="5"/>
      <c r="J395" s="5"/>
      <c r="K395" s="5"/>
      <c r="L395" s="5"/>
      <c r="M395" s="68"/>
      <c r="N395" s="5"/>
      <c r="O395" s="69"/>
      <c r="P395" s="12"/>
      <c r="Q395" s="70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4.25" customHeight="1">
      <c r="A396" s="12"/>
      <c r="B396" s="67"/>
      <c r="C396" s="5"/>
      <c r="D396" s="12"/>
      <c r="E396" s="12"/>
      <c r="F396" s="5"/>
      <c r="G396" s="5"/>
      <c r="H396" s="5"/>
      <c r="I396" s="5"/>
      <c r="J396" s="5"/>
      <c r="K396" s="5"/>
      <c r="L396" s="5"/>
      <c r="M396" s="68"/>
      <c r="N396" s="5"/>
      <c r="O396" s="69"/>
      <c r="P396" s="12"/>
      <c r="Q396" s="70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4.25" customHeight="1">
      <c r="A397" s="12"/>
      <c r="B397" s="67"/>
      <c r="C397" s="5"/>
      <c r="D397" s="12"/>
      <c r="E397" s="12"/>
      <c r="F397" s="5"/>
      <c r="G397" s="5"/>
      <c r="H397" s="5"/>
      <c r="I397" s="5"/>
      <c r="J397" s="5"/>
      <c r="K397" s="5"/>
      <c r="L397" s="5"/>
      <c r="M397" s="68"/>
      <c r="N397" s="5"/>
      <c r="O397" s="69"/>
      <c r="P397" s="12"/>
      <c r="Q397" s="70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4.25" customHeight="1">
      <c r="A398" s="12"/>
      <c r="B398" s="67"/>
      <c r="C398" s="5"/>
      <c r="D398" s="12"/>
      <c r="E398" s="12"/>
      <c r="F398" s="5"/>
      <c r="G398" s="5"/>
      <c r="H398" s="5"/>
      <c r="I398" s="5"/>
      <c r="J398" s="5"/>
      <c r="K398" s="5"/>
      <c r="L398" s="5"/>
      <c r="M398" s="68"/>
      <c r="N398" s="5"/>
      <c r="O398" s="69"/>
      <c r="P398" s="12"/>
      <c r="Q398" s="70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4.25" customHeight="1">
      <c r="A399" s="12"/>
      <c r="B399" s="67"/>
      <c r="C399" s="5"/>
      <c r="D399" s="12"/>
      <c r="E399" s="12"/>
      <c r="F399" s="5"/>
      <c r="G399" s="5"/>
      <c r="H399" s="5"/>
      <c r="I399" s="5"/>
      <c r="J399" s="5"/>
      <c r="K399" s="5"/>
      <c r="L399" s="5"/>
      <c r="M399" s="68"/>
      <c r="N399" s="5"/>
      <c r="O399" s="69"/>
      <c r="P399" s="12"/>
      <c r="Q399" s="70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4.25" customHeight="1">
      <c r="A400" s="12"/>
      <c r="B400" s="67"/>
      <c r="C400" s="5"/>
      <c r="D400" s="12"/>
      <c r="E400" s="12"/>
      <c r="F400" s="5"/>
      <c r="G400" s="5"/>
      <c r="H400" s="5"/>
      <c r="I400" s="5"/>
      <c r="J400" s="5"/>
      <c r="K400" s="5"/>
      <c r="L400" s="5"/>
      <c r="M400" s="68"/>
      <c r="N400" s="5"/>
      <c r="O400" s="69"/>
      <c r="P400" s="12"/>
      <c r="Q400" s="70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4.25" customHeight="1">
      <c r="A401" s="12"/>
      <c r="B401" s="67"/>
      <c r="C401" s="5"/>
      <c r="D401" s="12"/>
      <c r="E401" s="12"/>
      <c r="F401" s="5"/>
      <c r="G401" s="5"/>
      <c r="H401" s="5"/>
      <c r="I401" s="5"/>
      <c r="J401" s="5"/>
      <c r="K401" s="5"/>
      <c r="L401" s="5"/>
      <c r="M401" s="68"/>
      <c r="N401" s="5"/>
      <c r="O401" s="69"/>
      <c r="P401" s="12"/>
      <c r="Q401" s="70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4.25" customHeight="1">
      <c r="A402" s="12"/>
      <c r="B402" s="67"/>
      <c r="C402" s="5"/>
      <c r="D402" s="12"/>
      <c r="E402" s="12"/>
      <c r="F402" s="5"/>
      <c r="G402" s="5"/>
      <c r="H402" s="5"/>
      <c r="I402" s="5"/>
      <c r="J402" s="5"/>
      <c r="K402" s="5"/>
      <c r="L402" s="5"/>
      <c r="M402" s="68"/>
      <c r="N402" s="5"/>
      <c r="O402" s="69"/>
      <c r="P402" s="12"/>
      <c r="Q402" s="70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4.25" customHeight="1">
      <c r="A403" s="12"/>
      <c r="B403" s="67"/>
      <c r="C403" s="5"/>
      <c r="D403" s="12"/>
      <c r="E403" s="12"/>
      <c r="F403" s="5"/>
      <c r="G403" s="5"/>
      <c r="H403" s="5"/>
      <c r="I403" s="5"/>
      <c r="J403" s="5"/>
      <c r="K403" s="5"/>
      <c r="L403" s="5"/>
      <c r="M403" s="68"/>
      <c r="N403" s="5"/>
      <c r="O403" s="69"/>
      <c r="P403" s="12"/>
      <c r="Q403" s="70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4.25" customHeight="1">
      <c r="A404" s="12"/>
      <c r="B404" s="67"/>
      <c r="C404" s="5"/>
      <c r="D404" s="12"/>
      <c r="E404" s="12"/>
      <c r="F404" s="5"/>
      <c r="G404" s="5"/>
      <c r="H404" s="5"/>
      <c r="I404" s="5"/>
      <c r="J404" s="5"/>
      <c r="K404" s="5"/>
      <c r="L404" s="5"/>
      <c r="M404" s="68"/>
      <c r="N404" s="5"/>
      <c r="O404" s="69"/>
      <c r="P404" s="12"/>
      <c r="Q404" s="70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4.25" customHeight="1">
      <c r="A405" s="12"/>
      <c r="B405" s="67"/>
      <c r="C405" s="5"/>
      <c r="D405" s="12"/>
      <c r="E405" s="12"/>
      <c r="F405" s="5"/>
      <c r="G405" s="5"/>
      <c r="H405" s="5"/>
      <c r="I405" s="5"/>
      <c r="J405" s="5"/>
      <c r="K405" s="5"/>
      <c r="L405" s="5"/>
      <c r="M405" s="68"/>
      <c r="N405" s="5"/>
      <c r="O405" s="69"/>
      <c r="P405" s="12"/>
      <c r="Q405" s="70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4.25" customHeight="1">
      <c r="A406" s="12"/>
      <c r="B406" s="67"/>
      <c r="C406" s="5"/>
      <c r="D406" s="12"/>
      <c r="E406" s="12"/>
      <c r="F406" s="5"/>
      <c r="G406" s="5"/>
      <c r="H406" s="5"/>
      <c r="I406" s="5"/>
      <c r="J406" s="5"/>
      <c r="K406" s="5"/>
      <c r="L406" s="5"/>
      <c r="M406" s="68"/>
      <c r="N406" s="5"/>
      <c r="O406" s="69"/>
      <c r="P406" s="12"/>
      <c r="Q406" s="70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4.25" customHeight="1">
      <c r="A407" s="12"/>
      <c r="B407" s="67"/>
      <c r="C407" s="5"/>
      <c r="D407" s="12"/>
      <c r="E407" s="12"/>
      <c r="F407" s="5"/>
      <c r="G407" s="5"/>
      <c r="H407" s="5"/>
      <c r="I407" s="5"/>
      <c r="J407" s="5"/>
      <c r="K407" s="5"/>
      <c r="L407" s="5"/>
      <c r="M407" s="68"/>
      <c r="N407" s="5"/>
      <c r="O407" s="69"/>
      <c r="P407" s="12"/>
      <c r="Q407" s="70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4.25" customHeight="1">
      <c r="A408" s="12"/>
      <c r="B408" s="67"/>
      <c r="C408" s="5"/>
      <c r="D408" s="12"/>
      <c r="E408" s="12"/>
      <c r="F408" s="5"/>
      <c r="G408" s="5"/>
      <c r="H408" s="5"/>
      <c r="I408" s="5"/>
      <c r="J408" s="5"/>
      <c r="K408" s="5"/>
      <c r="L408" s="5"/>
      <c r="M408" s="68"/>
      <c r="N408" s="5"/>
      <c r="O408" s="69"/>
      <c r="P408" s="12"/>
      <c r="Q408" s="70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4.25" customHeight="1">
      <c r="A409" s="12"/>
      <c r="B409" s="67"/>
      <c r="C409" s="5"/>
      <c r="D409" s="12"/>
      <c r="E409" s="12"/>
      <c r="F409" s="5"/>
      <c r="G409" s="5"/>
      <c r="H409" s="5"/>
      <c r="I409" s="5"/>
      <c r="J409" s="5"/>
      <c r="K409" s="5"/>
      <c r="L409" s="5"/>
      <c r="M409" s="68"/>
      <c r="N409" s="5"/>
      <c r="O409" s="69"/>
      <c r="P409" s="12"/>
      <c r="Q409" s="70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4.25" customHeight="1">
      <c r="A410" s="12"/>
      <c r="B410" s="67"/>
      <c r="C410" s="5"/>
      <c r="D410" s="12"/>
      <c r="E410" s="12"/>
      <c r="F410" s="5"/>
      <c r="G410" s="5"/>
      <c r="H410" s="5"/>
      <c r="I410" s="5"/>
      <c r="J410" s="5"/>
      <c r="K410" s="5"/>
      <c r="L410" s="5"/>
      <c r="M410" s="68"/>
      <c r="N410" s="5"/>
      <c r="O410" s="69"/>
      <c r="P410" s="12"/>
      <c r="Q410" s="70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4.25" customHeight="1">
      <c r="A411" s="12"/>
      <c r="B411" s="67"/>
      <c r="C411" s="5"/>
      <c r="D411" s="12"/>
      <c r="E411" s="12"/>
      <c r="F411" s="5"/>
      <c r="G411" s="5"/>
      <c r="H411" s="5"/>
      <c r="I411" s="5"/>
      <c r="J411" s="5"/>
      <c r="K411" s="5"/>
      <c r="L411" s="5"/>
      <c r="M411" s="68"/>
      <c r="N411" s="5"/>
      <c r="O411" s="69"/>
      <c r="P411" s="12"/>
      <c r="Q411" s="70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4.25" customHeight="1">
      <c r="A412" s="12"/>
      <c r="B412" s="67"/>
      <c r="C412" s="5"/>
      <c r="D412" s="12"/>
      <c r="E412" s="12"/>
      <c r="F412" s="5"/>
      <c r="G412" s="5"/>
      <c r="H412" s="5"/>
      <c r="I412" s="5"/>
      <c r="J412" s="5"/>
      <c r="K412" s="5"/>
      <c r="L412" s="5"/>
      <c r="M412" s="68"/>
      <c r="N412" s="5"/>
      <c r="O412" s="69"/>
      <c r="P412" s="12"/>
      <c r="Q412" s="70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4.25" customHeight="1">
      <c r="A413" s="12"/>
      <c r="B413" s="67"/>
      <c r="C413" s="5"/>
      <c r="D413" s="12"/>
      <c r="E413" s="12"/>
      <c r="F413" s="5"/>
      <c r="G413" s="5"/>
      <c r="H413" s="5"/>
      <c r="I413" s="5"/>
      <c r="J413" s="5"/>
      <c r="K413" s="5"/>
      <c r="L413" s="5"/>
      <c r="M413" s="68"/>
      <c r="N413" s="5"/>
      <c r="O413" s="69"/>
      <c r="P413" s="12"/>
      <c r="Q413" s="70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4.25" customHeight="1">
      <c r="A414" s="12"/>
      <c r="B414" s="67"/>
      <c r="C414" s="5"/>
      <c r="D414" s="12"/>
      <c r="E414" s="12"/>
      <c r="F414" s="5"/>
      <c r="G414" s="5"/>
      <c r="H414" s="5"/>
      <c r="I414" s="5"/>
      <c r="J414" s="5"/>
      <c r="K414" s="5"/>
      <c r="L414" s="5"/>
      <c r="M414" s="68"/>
      <c r="N414" s="5"/>
      <c r="O414" s="69"/>
      <c r="P414" s="12"/>
      <c r="Q414" s="70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4.25" customHeight="1">
      <c r="A415" s="12"/>
      <c r="B415" s="67"/>
      <c r="C415" s="5"/>
      <c r="D415" s="12"/>
      <c r="E415" s="12"/>
      <c r="F415" s="5"/>
      <c r="G415" s="5"/>
      <c r="H415" s="5"/>
      <c r="I415" s="5"/>
      <c r="J415" s="5"/>
      <c r="K415" s="5"/>
      <c r="L415" s="5"/>
      <c r="M415" s="68"/>
      <c r="N415" s="5"/>
      <c r="O415" s="69"/>
      <c r="P415" s="12"/>
      <c r="Q415" s="70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4.25" customHeight="1">
      <c r="A416" s="12"/>
      <c r="B416" s="67"/>
      <c r="C416" s="5"/>
      <c r="D416" s="12"/>
      <c r="E416" s="12"/>
      <c r="F416" s="5"/>
      <c r="G416" s="5"/>
      <c r="H416" s="5"/>
      <c r="I416" s="5"/>
      <c r="J416" s="5"/>
      <c r="K416" s="5"/>
      <c r="L416" s="5"/>
      <c r="M416" s="68"/>
      <c r="N416" s="5"/>
      <c r="O416" s="69"/>
      <c r="P416" s="12"/>
      <c r="Q416" s="70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4.25" customHeight="1">
      <c r="A417" s="12"/>
      <c r="B417" s="67"/>
      <c r="C417" s="5"/>
      <c r="D417" s="12"/>
      <c r="E417" s="12"/>
      <c r="F417" s="5"/>
      <c r="G417" s="5"/>
      <c r="H417" s="5"/>
      <c r="I417" s="5"/>
      <c r="J417" s="5"/>
      <c r="K417" s="5"/>
      <c r="L417" s="5"/>
      <c r="M417" s="68"/>
      <c r="N417" s="5"/>
      <c r="O417" s="69"/>
      <c r="P417" s="12"/>
      <c r="Q417" s="70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4.25" customHeight="1">
      <c r="A418" s="12"/>
      <c r="B418" s="67"/>
      <c r="C418" s="5"/>
      <c r="D418" s="12"/>
      <c r="E418" s="12"/>
      <c r="F418" s="5"/>
      <c r="G418" s="5"/>
      <c r="H418" s="5"/>
      <c r="I418" s="5"/>
      <c r="J418" s="5"/>
      <c r="K418" s="5"/>
      <c r="L418" s="5"/>
      <c r="M418" s="68"/>
      <c r="N418" s="5"/>
      <c r="O418" s="69"/>
      <c r="P418" s="12"/>
      <c r="Q418" s="70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4.25" customHeight="1">
      <c r="A419" s="12"/>
      <c r="B419" s="67"/>
      <c r="C419" s="5"/>
      <c r="D419" s="12"/>
      <c r="E419" s="12"/>
      <c r="F419" s="5"/>
      <c r="G419" s="5"/>
      <c r="H419" s="5"/>
      <c r="I419" s="5"/>
      <c r="J419" s="5"/>
      <c r="K419" s="5"/>
      <c r="L419" s="5"/>
      <c r="M419" s="68"/>
      <c r="N419" s="5"/>
      <c r="O419" s="69"/>
      <c r="P419" s="12"/>
      <c r="Q419" s="70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4.25" customHeight="1">
      <c r="A420" s="12"/>
      <c r="B420" s="67"/>
      <c r="C420" s="5"/>
      <c r="D420" s="12"/>
      <c r="E420" s="12"/>
      <c r="F420" s="5"/>
      <c r="G420" s="5"/>
      <c r="H420" s="5"/>
      <c r="I420" s="5"/>
      <c r="J420" s="5"/>
      <c r="K420" s="5"/>
      <c r="L420" s="5"/>
      <c r="M420" s="68"/>
      <c r="N420" s="5"/>
      <c r="O420" s="69"/>
      <c r="P420" s="12"/>
      <c r="Q420" s="70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4.25" customHeight="1">
      <c r="A421" s="12"/>
      <c r="B421" s="67"/>
      <c r="C421" s="5"/>
      <c r="D421" s="12"/>
      <c r="E421" s="12"/>
      <c r="F421" s="5"/>
      <c r="G421" s="5"/>
      <c r="H421" s="5"/>
      <c r="I421" s="5"/>
      <c r="J421" s="5"/>
      <c r="K421" s="5"/>
      <c r="L421" s="5"/>
      <c r="M421" s="68"/>
      <c r="N421" s="5"/>
      <c r="O421" s="69"/>
      <c r="P421" s="12"/>
      <c r="Q421" s="70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4.25" customHeight="1">
      <c r="A422" s="12"/>
      <c r="B422" s="67"/>
      <c r="C422" s="5"/>
      <c r="D422" s="12"/>
      <c r="E422" s="12"/>
      <c r="F422" s="5"/>
      <c r="G422" s="5"/>
      <c r="H422" s="5"/>
      <c r="I422" s="5"/>
      <c r="J422" s="5"/>
      <c r="K422" s="5"/>
      <c r="L422" s="5"/>
      <c r="M422" s="68"/>
      <c r="N422" s="5"/>
      <c r="O422" s="69"/>
      <c r="P422" s="12"/>
      <c r="Q422" s="70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4.25" customHeight="1">
      <c r="A423" s="12"/>
      <c r="B423" s="67"/>
      <c r="C423" s="5"/>
      <c r="D423" s="12"/>
      <c r="E423" s="12"/>
      <c r="F423" s="5"/>
      <c r="G423" s="5"/>
      <c r="H423" s="5"/>
      <c r="I423" s="5"/>
      <c r="J423" s="5"/>
      <c r="K423" s="5"/>
      <c r="L423" s="5"/>
      <c r="M423" s="68"/>
      <c r="N423" s="5"/>
      <c r="O423" s="69"/>
      <c r="P423" s="12"/>
      <c r="Q423" s="70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4.25" customHeight="1">
      <c r="A424" s="12"/>
      <c r="B424" s="67"/>
      <c r="C424" s="5"/>
      <c r="D424" s="12"/>
      <c r="E424" s="12"/>
      <c r="F424" s="5"/>
      <c r="G424" s="5"/>
      <c r="H424" s="5"/>
      <c r="I424" s="5"/>
      <c r="J424" s="5"/>
      <c r="K424" s="5"/>
      <c r="L424" s="5"/>
      <c r="M424" s="68"/>
      <c r="N424" s="5"/>
      <c r="O424" s="69"/>
      <c r="P424" s="12"/>
      <c r="Q424" s="70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4.25" customHeight="1">
      <c r="A425" s="12"/>
      <c r="B425" s="67"/>
      <c r="C425" s="5"/>
      <c r="D425" s="12"/>
      <c r="E425" s="12"/>
      <c r="F425" s="5"/>
      <c r="G425" s="5"/>
      <c r="H425" s="5"/>
      <c r="I425" s="5"/>
      <c r="J425" s="5"/>
      <c r="K425" s="5"/>
      <c r="L425" s="5"/>
      <c r="M425" s="68"/>
      <c r="N425" s="5"/>
      <c r="O425" s="69"/>
      <c r="P425" s="12"/>
      <c r="Q425" s="70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4.25" customHeight="1">
      <c r="A426" s="12"/>
      <c r="B426" s="67"/>
      <c r="C426" s="5"/>
      <c r="D426" s="12"/>
      <c r="E426" s="12"/>
      <c r="F426" s="5"/>
      <c r="G426" s="5"/>
      <c r="H426" s="5"/>
      <c r="I426" s="5"/>
      <c r="J426" s="5"/>
      <c r="K426" s="5"/>
      <c r="L426" s="5"/>
      <c r="M426" s="68"/>
      <c r="N426" s="5"/>
      <c r="O426" s="69"/>
      <c r="P426" s="12"/>
      <c r="Q426" s="70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4.25" customHeight="1">
      <c r="A427" s="12"/>
      <c r="B427" s="67"/>
      <c r="C427" s="5"/>
      <c r="D427" s="12"/>
      <c r="E427" s="12"/>
      <c r="F427" s="5"/>
      <c r="G427" s="5"/>
      <c r="H427" s="5"/>
      <c r="I427" s="5"/>
      <c r="J427" s="5"/>
      <c r="K427" s="5"/>
      <c r="L427" s="5"/>
      <c r="M427" s="68"/>
      <c r="N427" s="5"/>
      <c r="O427" s="69"/>
      <c r="P427" s="12"/>
      <c r="Q427" s="70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4.25" customHeight="1">
      <c r="A428" s="12"/>
      <c r="B428" s="67"/>
      <c r="C428" s="5"/>
      <c r="D428" s="12"/>
      <c r="E428" s="12"/>
      <c r="F428" s="5"/>
      <c r="G428" s="5"/>
      <c r="H428" s="5"/>
      <c r="I428" s="5"/>
      <c r="J428" s="5"/>
      <c r="K428" s="5"/>
      <c r="L428" s="5"/>
      <c r="M428" s="68"/>
      <c r="N428" s="5"/>
      <c r="O428" s="69"/>
      <c r="P428" s="12"/>
      <c r="Q428" s="70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4.25" customHeight="1">
      <c r="A429" s="12"/>
      <c r="B429" s="67"/>
      <c r="C429" s="5"/>
      <c r="D429" s="12"/>
      <c r="E429" s="12"/>
      <c r="F429" s="5"/>
      <c r="G429" s="5"/>
      <c r="H429" s="5"/>
      <c r="I429" s="5"/>
      <c r="J429" s="5"/>
      <c r="K429" s="5"/>
      <c r="L429" s="5"/>
      <c r="M429" s="68"/>
      <c r="N429" s="5"/>
      <c r="O429" s="69"/>
      <c r="P429" s="12"/>
      <c r="Q429" s="70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4.25" customHeight="1">
      <c r="A430" s="12"/>
      <c r="B430" s="67"/>
      <c r="C430" s="5"/>
      <c r="D430" s="12"/>
      <c r="E430" s="12"/>
      <c r="F430" s="5"/>
      <c r="G430" s="5"/>
      <c r="H430" s="5"/>
      <c r="I430" s="5"/>
      <c r="J430" s="5"/>
      <c r="K430" s="5"/>
      <c r="L430" s="5"/>
      <c r="M430" s="68"/>
      <c r="N430" s="5"/>
      <c r="O430" s="69"/>
      <c r="P430" s="12"/>
      <c r="Q430" s="70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4.25" customHeight="1">
      <c r="A431" s="12"/>
      <c r="B431" s="67"/>
      <c r="C431" s="5"/>
      <c r="D431" s="12"/>
      <c r="E431" s="12"/>
      <c r="F431" s="5"/>
      <c r="G431" s="5"/>
      <c r="H431" s="5"/>
      <c r="I431" s="5"/>
      <c r="J431" s="5"/>
      <c r="K431" s="5"/>
      <c r="L431" s="5"/>
      <c r="M431" s="68"/>
      <c r="N431" s="5"/>
      <c r="O431" s="69"/>
      <c r="P431" s="12"/>
      <c r="Q431" s="70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4.25" customHeight="1">
      <c r="A432" s="12"/>
      <c r="B432" s="67"/>
      <c r="C432" s="5"/>
      <c r="D432" s="12"/>
      <c r="E432" s="12"/>
      <c r="F432" s="5"/>
      <c r="G432" s="5"/>
      <c r="H432" s="5"/>
      <c r="I432" s="5"/>
      <c r="J432" s="5"/>
      <c r="K432" s="5"/>
      <c r="L432" s="5"/>
      <c r="M432" s="68"/>
      <c r="N432" s="5"/>
      <c r="O432" s="69"/>
      <c r="P432" s="12"/>
      <c r="Q432" s="70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4.25" customHeight="1">
      <c r="A433" s="12"/>
      <c r="B433" s="67"/>
      <c r="C433" s="5"/>
      <c r="D433" s="12"/>
      <c r="E433" s="12"/>
      <c r="F433" s="5"/>
      <c r="G433" s="5"/>
      <c r="H433" s="5"/>
      <c r="I433" s="5"/>
      <c r="J433" s="5"/>
      <c r="K433" s="5"/>
      <c r="L433" s="5"/>
      <c r="M433" s="68"/>
      <c r="N433" s="5"/>
      <c r="O433" s="69"/>
      <c r="P433" s="12"/>
      <c r="Q433" s="70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4.25" customHeight="1">
      <c r="A434" s="12"/>
      <c r="B434" s="67"/>
      <c r="C434" s="5"/>
      <c r="D434" s="12"/>
      <c r="E434" s="12"/>
      <c r="F434" s="5"/>
      <c r="G434" s="5"/>
      <c r="H434" s="5"/>
      <c r="I434" s="5"/>
      <c r="J434" s="5"/>
      <c r="K434" s="5"/>
      <c r="L434" s="5"/>
      <c r="M434" s="68"/>
      <c r="N434" s="5"/>
      <c r="O434" s="69"/>
      <c r="P434" s="12"/>
      <c r="Q434" s="70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4.25" customHeight="1">
      <c r="A435" s="12"/>
      <c r="B435" s="67"/>
      <c r="C435" s="5"/>
      <c r="D435" s="12"/>
      <c r="E435" s="12"/>
      <c r="F435" s="5"/>
      <c r="G435" s="5"/>
      <c r="H435" s="5"/>
      <c r="I435" s="5"/>
      <c r="J435" s="5"/>
      <c r="K435" s="5"/>
      <c r="L435" s="5"/>
      <c r="M435" s="68"/>
      <c r="N435" s="5"/>
      <c r="O435" s="69"/>
      <c r="P435" s="12"/>
      <c r="Q435" s="70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4.25" customHeight="1">
      <c r="A436" s="12"/>
      <c r="B436" s="67"/>
      <c r="C436" s="5"/>
      <c r="D436" s="12"/>
      <c r="E436" s="12"/>
      <c r="F436" s="5"/>
      <c r="G436" s="5"/>
      <c r="H436" s="5"/>
      <c r="I436" s="5"/>
      <c r="J436" s="5"/>
      <c r="K436" s="5"/>
      <c r="L436" s="5"/>
      <c r="M436" s="68"/>
      <c r="N436" s="5"/>
      <c r="O436" s="69"/>
      <c r="P436" s="12"/>
      <c r="Q436" s="70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4.25" customHeight="1">
      <c r="A437" s="12"/>
      <c r="B437" s="67"/>
      <c r="C437" s="5"/>
      <c r="D437" s="12"/>
      <c r="E437" s="12"/>
      <c r="F437" s="5"/>
      <c r="G437" s="5"/>
      <c r="H437" s="5"/>
      <c r="I437" s="5"/>
      <c r="J437" s="5"/>
      <c r="K437" s="5"/>
      <c r="L437" s="5"/>
      <c r="M437" s="68"/>
      <c r="N437" s="5"/>
      <c r="O437" s="69"/>
      <c r="P437" s="12"/>
      <c r="Q437" s="70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4.25" customHeight="1">
      <c r="A438" s="12"/>
      <c r="B438" s="67"/>
      <c r="C438" s="5"/>
      <c r="D438" s="12"/>
      <c r="E438" s="12"/>
      <c r="F438" s="5"/>
      <c r="G438" s="5"/>
      <c r="H438" s="5"/>
      <c r="I438" s="5"/>
      <c r="J438" s="5"/>
      <c r="K438" s="5"/>
      <c r="L438" s="5"/>
      <c r="M438" s="68"/>
      <c r="N438" s="5"/>
      <c r="O438" s="69"/>
      <c r="P438" s="12"/>
      <c r="Q438" s="70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4.25" customHeight="1">
      <c r="A439" s="12"/>
      <c r="B439" s="67"/>
      <c r="C439" s="5"/>
      <c r="D439" s="12"/>
      <c r="E439" s="12"/>
      <c r="F439" s="5"/>
      <c r="G439" s="5"/>
      <c r="H439" s="5"/>
      <c r="I439" s="5"/>
      <c r="J439" s="5"/>
      <c r="K439" s="5"/>
      <c r="L439" s="5"/>
      <c r="M439" s="68"/>
      <c r="N439" s="5"/>
      <c r="O439" s="69"/>
      <c r="P439" s="12"/>
      <c r="Q439" s="70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4.25" customHeight="1">
      <c r="A440" s="12"/>
      <c r="B440" s="67"/>
      <c r="C440" s="5"/>
      <c r="D440" s="12"/>
      <c r="E440" s="12"/>
      <c r="F440" s="5"/>
      <c r="G440" s="5"/>
      <c r="H440" s="5"/>
      <c r="I440" s="5"/>
      <c r="J440" s="5"/>
      <c r="K440" s="5"/>
      <c r="L440" s="5"/>
      <c r="M440" s="68"/>
      <c r="N440" s="5"/>
      <c r="O440" s="69"/>
      <c r="P440" s="12"/>
      <c r="Q440" s="70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4.25" customHeight="1">
      <c r="A441" s="12"/>
      <c r="B441" s="67"/>
      <c r="C441" s="5"/>
      <c r="D441" s="12"/>
      <c r="E441" s="12"/>
      <c r="F441" s="5"/>
      <c r="G441" s="5"/>
      <c r="H441" s="5"/>
      <c r="I441" s="5"/>
      <c r="J441" s="5"/>
      <c r="K441" s="5"/>
      <c r="L441" s="5"/>
      <c r="M441" s="68"/>
      <c r="N441" s="5"/>
      <c r="O441" s="69"/>
      <c r="P441" s="12"/>
      <c r="Q441" s="70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4.25" customHeight="1">
      <c r="A442" s="12"/>
      <c r="B442" s="67"/>
      <c r="C442" s="5"/>
      <c r="D442" s="12"/>
      <c r="E442" s="12"/>
      <c r="F442" s="5"/>
      <c r="G442" s="5"/>
      <c r="H442" s="5"/>
      <c r="I442" s="5"/>
      <c r="J442" s="5"/>
      <c r="K442" s="5"/>
      <c r="L442" s="5"/>
      <c r="M442" s="68"/>
      <c r="N442" s="5"/>
      <c r="O442" s="69"/>
      <c r="P442" s="12"/>
      <c r="Q442" s="70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4.25" customHeight="1">
      <c r="A443" s="12"/>
      <c r="B443" s="67"/>
      <c r="C443" s="5"/>
      <c r="D443" s="12"/>
      <c r="E443" s="12"/>
      <c r="F443" s="5"/>
      <c r="G443" s="5"/>
      <c r="H443" s="5"/>
      <c r="I443" s="5"/>
      <c r="J443" s="5"/>
      <c r="K443" s="5"/>
      <c r="L443" s="5"/>
      <c r="M443" s="68"/>
      <c r="N443" s="5"/>
      <c r="O443" s="69"/>
      <c r="P443" s="12"/>
      <c r="Q443" s="70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4.25" customHeight="1">
      <c r="A444" s="12"/>
      <c r="B444" s="67"/>
      <c r="C444" s="5"/>
      <c r="D444" s="12"/>
      <c r="E444" s="12"/>
      <c r="F444" s="5"/>
      <c r="G444" s="5"/>
      <c r="H444" s="5"/>
      <c r="I444" s="5"/>
      <c r="J444" s="5"/>
      <c r="K444" s="5"/>
      <c r="L444" s="5"/>
      <c r="M444" s="68"/>
      <c r="N444" s="5"/>
      <c r="O444" s="69"/>
      <c r="P444" s="12"/>
      <c r="Q444" s="70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4.25" customHeight="1">
      <c r="A445" s="12"/>
      <c r="B445" s="67"/>
      <c r="C445" s="5"/>
      <c r="D445" s="12"/>
      <c r="E445" s="12"/>
      <c r="F445" s="5"/>
      <c r="G445" s="5"/>
      <c r="H445" s="5"/>
      <c r="I445" s="5"/>
      <c r="J445" s="5"/>
      <c r="K445" s="5"/>
      <c r="L445" s="5"/>
      <c r="M445" s="68"/>
      <c r="N445" s="5"/>
      <c r="O445" s="69"/>
      <c r="P445" s="12"/>
      <c r="Q445" s="70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4.25" customHeight="1">
      <c r="A446" s="12"/>
      <c r="B446" s="67"/>
      <c r="C446" s="5"/>
      <c r="D446" s="12"/>
      <c r="E446" s="12"/>
      <c r="F446" s="5"/>
      <c r="G446" s="5"/>
      <c r="H446" s="5"/>
      <c r="I446" s="5"/>
      <c r="J446" s="5"/>
      <c r="K446" s="5"/>
      <c r="L446" s="5"/>
      <c r="M446" s="68"/>
      <c r="N446" s="5"/>
      <c r="O446" s="69"/>
      <c r="P446" s="12"/>
      <c r="Q446" s="70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4.25" customHeight="1">
      <c r="A447" s="12"/>
      <c r="B447" s="67"/>
      <c r="C447" s="5"/>
      <c r="D447" s="12"/>
      <c r="E447" s="12"/>
      <c r="F447" s="5"/>
      <c r="G447" s="5"/>
      <c r="H447" s="5"/>
      <c r="I447" s="5"/>
      <c r="J447" s="5"/>
      <c r="K447" s="5"/>
      <c r="L447" s="5"/>
      <c r="M447" s="68"/>
      <c r="N447" s="5"/>
      <c r="O447" s="69"/>
      <c r="P447" s="12"/>
      <c r="Q447" s="70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4.25" customHeight="1">
      <c r="A448" s="12"/>
      <c r="B448" s="67"/>
      <c r="C448" s="5"/>
      <c r="D448" s="12"/>
      <c r="E448" s="12"/>
      <c r="F448" s="5"/>
      <c r="G448" s="5"/>
      <c r="H448" s="5"/>
      <c r="I448" s="5"/>
      <c r="J448" s="5"/>
      <c r="K448" s="5"/>
      <c r="L448" s="5"/>
      <c r="M448" s="68"/>
      <c r="N448" s="5"/>
      <c r="O448" s="69"/>
      <c r="P448" s="12"/>
      <c r="Q448" s="70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4.25" customHeight="1">
      <c r="A449" s="12"/>
      <c r="B449" s="67"/>
      <c r="C449" s="5"/>
      <c r="D449" s="12"/>
      <c r="E449" s="12"/>
      <c r="F449" s="5"/>
      <c r="G449" s="5"/>
      <c r="H449" s="5"/>
      <c r="I449" s="5"/>
      <c r="J449" s="5"/>
      <c r="K449" s="5"/>
      <c r="L449" s="5"/>
      <c r="M449" s="68"/>
      <c r="N449" s="5"/>
      <c r="O449" s="69"/>
      <c r="P449" s="12"/>
      <c r="Q449" s="70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4.25" customHeight="1">
      <c r="A450" s="12"/>
      <c r="B450" s="67"/>
      <c r="C450" s="5"/>
      <c r="D450" s="12"/>
      <c r="E450" s="12"/>
      <c r="F450" s="5"/>
      <c r="G450" s="5"/>
      <c r="H450" s="5"/>
      <c r="I450" s="5"/>
      <c r="J450" s="5"/>
      <c r="K450" s="5"/>
      <c r="L450" s="5"/>
      <c r="M450" s="68"/>
      <c r="N450" s="5"/>
      <c r="O450" s="69"/>
      <c r="P450" s="12"/>
      <c r="Q450" s="70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4.25" customHeight="1">
      <c r="A451" s="12"/>
      <c r="B451" s="67"/>
      <c r="C451" s="5"/>
      <c r="D451" s="12"/>
      <c r="E451" s="12"/>
      <c r="F451" s="5"/>
      <c r="G451" s="5"/>
      <c r="H451" s="5"/>
      <c r="I451" s="5"/>
      <c r="J451" s="5"/>
      <c r="K451" s="5"/>
      <c r="L451" s="5"/>
      <c r="M451" s="68"/>
      <c r="N451" s="5"/>
      <c r="O451" s="69"/>
      <c r="P451" s="12"/>
      <c r="Q451" s="70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4.25" customHeight="1">
      <c r="A452" s="12"/>
      <c r="B452" s="67"/>
      <c r="C452" s="5"/>
      <c r="D452" s="12"/>
      <c r="E452" s="12"/>
      <c r="F452" s="5"/>
      <c r="G452" s="5"/>
      <c r="H452" s="5"/>
      <c r="I452" s="5"/>
      <c r="J452" s="5"/>
      <c r="K452" s="5"/>
      <c r="L452" s="5"/>
      <c r="M452" s="68"/>
      <c r="N452" s="5"/>
      <c r="O452" s="69"/>
      <c r="P452" s="12"/>
      <c r="Q452" s="70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4.25" customHeight="1">
      <c r="A453" s="12"/>
      <c r="B453" s="67"/>
      <c r="C453" s="5"/>
      <c r="D453" s="12"/>
      <c r="E453" s="12"/>
      <c r="F453" s="5"/>
      <c r="G453" s="5"/>
      <c r="H453" s="5"/>
      <c r="I453" s="5"/>
      <c r="J453" s="5"/>
      <c r="K453" s="5"/>
      <c r="L453" s="5"/>
      <c r="M453" s="68"/>
      <c r="N453" s="5"/>
      <c r="O453" s="69"/>
      <c r="P453" s="12"/>
      <c r="Q453" s="70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4.25" customHeight="1">
      <c r="A454" s="12"/>
      <c r="B454" s="67"/>
      <c r="C454" s="5"/>
      <c r="D454" s="12"/>
      <c r="E454" s="12"/>
      <c r="F454" s="5"/>
      <c r="G454" s="5"/>
      <c r="H454" s="5"/>
      <c r="I454" s="5"/>
      <c r="J454" s="5"/>
      <c r="K454" s="5"/>
      <c r="L454" s="5"/>
      <c r="M454" s="68"/>
      <c r="N454" s="5"/>
      <c r="O454" s="69"/>
      <c r="P454" s="12"/>
      <c r="Q454" s="70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4.25" customHeight="1">
      <c r="A455" s="12"/>
      <c r="B455" s="67"/>
      <c r="C455" s="5"/>
      <c r="D455" s="12"/>
      <c r="E455" s="12"/>
      <c r="F455" s="5"/>
      <c r="G455" s="5"/>
      <c r="H455" s="5"/>
      <c r="I455" s="5"/>
      <c r="J455" s="5"/>
      <c r="K455" s="5"/>
      <c r="L455" s="5"/>
      <c r="M455" s="68"/>
      <c r="N455" s="5"/>
      <c r="O455" s="69"/>
      <c r="P455" s="12"/>
      <c r="Q455" s="70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4.25" customHeight="1">
      <c r="A456" s="12"/>
      <c r="B456" s="67"/>
      <c r="C456" s="5"/>
      <c r="D456" s="12"/>
      <c r="E456" s="12"/>
      <c r="F456" s="5"/>
      <c r="G456" s="5"/>
      <c r="H456" s="5"/>
      <c r="I456" s="5"/>
      <c r="J456" s="5"/>
      <c r="K456" s="5"/>
      <c r="L456" s="5"/>
      <c r="M456" s="68"/>
      <c r="N456" s="5"/>
      <c r="O456" s="69"/>
      <c r="P456" s="12"/>
      <c r="Q456" s="70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4.25" customHeight="1">
      <c r="A457" s="12"/>
      <c r="B457" s="67"/>
      <c r="C457" s="5"/>
      <c r="D457" s="12"/>
      <c r="E457" s="12"/>
      <c r="F457" s="5"/>
      <c r="G457" s="5"/>
      <c r="H457" s="5"/>
      <c r="I457" s="5"/>
      <c r="J457" s="5"/>
      <c r="K457" s="5"/>
      <c r="L457" s="5"/>
      <c r="M457" s="68"/>
      <c r="N457" s="5"/>
      <c r="O457" s="69"/>
      <c r="P457" s="12"/>
      <c r="Q457" s="70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4.25" customHeight="1">
      <c r="A458" s="12"/>
      <c r="B458" s="67"/>
      <c r="C458" s="5"/>
      <c r="D458" s="12"/>
      <c r="E458" s="12"/>
      <c r="F458" s="5"/>
      <c r="G458" s="5"/>
      <c r="H458" s="5"/>
      <c r="I458" s="5"/>
      <c r="J458" s="5"/>
      <c r="K458" s="5"/>
      <c r="L458" s="5"/>
      <c r="M458" s="68"/>
      <c r="N458" s="5"/>
      <c r="O458" s="69"/>
      <c r="P458" s="12"/>
      <c r="Q458" s="70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4.25" customHeight="1">
      <c r="A459" s="12"/>
      <c r="B459" s="67"/>
      <c r="C459" s="5"/>
      <c r="D459" s="12"/>
      <c r="E459" s="12"/>
      <c r="F459" s="5"/>
      <c r="G459" s="5"/>
      <c r="H459" s="5"/>
      <c r="I459" s="5"/>
      <c r="J459" s="5"/>
      <c r="K459" s="5"/>
      <c r="L459" s="5"/>
      <c r="M459" s="68"/>
      <c r="N459" s="5"/>
      <c r="O459" s="69"/>
      <c r="P459" s="12"/>
      <c r="Q459" s="70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4.25" customHeight="1">
      <c r="A460" s="12"/>
      <c r="B460" s="67"/>
      <c r="C460" s="5"/>
      <c r="D460" s="12"/>
      <c r="E460" s="12"/>
      <c r="F460" s="5"/>
      <c r="G460" s="5"/>
      <c r="H460" s="5"/>
      <c r="I460" s="5"/>
      <c r="J460" s="5"/>
      <c r="K460" s="5"/>
      <c r="L460" s="5"/>
      <c r="M460" s="68"/>
      <c r="N460" s="5"/>
      <c r="O460" s="69"/>
      <c r="P460" s="12"/>
      <c r="Q460" s="70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4.25" customHeight="1">
      <c r="A461" s="12"/>
      <c r="B461" s="67"/>
      <c r="C461" s="5"/>
      <c r="D461" s="12"/>
      <c r="E461" s="12"/>
      <c r="F461" s="5"/>
      <c r="G461" s="5"/>
      <c r="H461" s="5"/>
      <c r="I461" s="5"/>
      <c r="J461" s="5"/>
      <c r="K461" s="5"/>
      <c r="L461" s="5"/>
      <c r="M461" s="68"/>
      <c r="N461" s="5"/>
      <c r="O461" s="69"/>
      <c r="P461" s="12"/>
      <c r="Q461" s="70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4.25" customHeight="1">
      <c r="A462" s="12"/>
      <c r="B462" s="67"/>
      <c r="C462" s="5"/>
      <c r="D462" s="12"/>
      <c r="E462" s="12"/>
      <c r="F462" s="5"/>
      <c r="G462" s="5"/>
      <c r="H462" s="5"/>
      <c r="I462" s="5"/>
      <c r="J462" s="5"/>
      <c r="K462" s="5"/>
      <c r="L462" s="5"/>
      <c r="M462" s="68"/>
      <c r="N462" s="5"/>
      <c r="O462" s="69"/>
      <c r="P462" s="12"/>
      <c r="Q462" s="70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4.25" customHeight="1">
      <c r="A463" s="12"/>
      <c r="B463" s="67"/>
      <c r="C463" s="5"/>
      <c r="D463" s="12"/>
      <c r="E463" s="12"/>
      <c r="F463" s="5"/>
      <c r="G463" s="5"/>
      <c r="H463" s="5"/>
      <c r="I463" s="5"/>
      <c r="J463" s="5"/>
      <c r="K463" s="5"/>
      <c r="L463" s="5"/>
      <c r="M463" s="68"/>
      <c r="N463" s="5"/>
      <c r="O463" s="69"/>
      <c r="P463" s="12"/>
      <c r="Q463" s="70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4.25" customHeight="1">
      <c r="A464" s="12"/>
      <c r="B464" s="67"/>
      <c r="C464" s="5"/>
      <c r="D464" s="12"/>
      <c r="E464" s="12"/>
      <c r="F464" s="5"/>
      <c r="G464" s="5"/>
      <c r="H464" s="5"/>
      <c r="I464" s="5"/>
      <c r="J464" s="5"/>
      <c r="K464" s="5"/>
      <c r="L464" s="5"/>
      <c r="M464" s="68"/>
      <c r="N464" s="5"/>
      <c r="O464" s="69"/>
      <c r="P464" s="12"/>
      <c r="Q464" s="70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4.25" customHeight="1">
      <c r="A465" s="12"/>
      <c r="B465" s="67"/>
      <c r="C465" s="5"/>
      <c r="D465" s="12"/>
      <c r="E465" s="12"/>
      <c r="F465" s="5"/>
      <c r="G465" s="5"/>
      <c r="H465" s="5"/>
      <c r="I465" s="5"/>
      <c r="J465" s="5"/>
      <c r="K465" s="5"/>
      <c r="L465" s="5"/>
      <c r="M465" s="68"/>
      <c r="N465" s="5"/>
      <c r="O465" s="69"/>
      <c r="P465" s="12"/>
      <c r="Q465" s="70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4.25" customHeight="1">
      <c r="A466" s="12"/>
      <c r="B466" s="67"/>
      <c r="C466" s="5"/>
      <c r="D466" s="12"/>
      <c r="E466" s="12"/>
      <c r="F466" s="5"/>
      <c r="G466" s="5"/>
      <c r="H466" s="5"/>
      <c r="I466" s="5"/>
      <c r="J466" s="5"/>
      <c r="K466" s="5"/>
      <c r="L466" s="5"/>
      <c r="M466" s="68"/>
      <c r="N466" s="5"/>
      <c r="O466" s="69"/>
      <c r="P466" s="12"/>
      <c r="Q466" s="70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4.25" customHeight="1">
      <c r="A467" s="12"/>
      <c r="B467" s="67"/>
      <c r="C467" s="5"/>
      <c r="D467" s="12"/>
      <c r="E467" s="12"/>
      <c r="F467" s="5"/>
      <c r="G467" s="5"/>
      <c r="H467" s="5"/>
      <c r="I467" s="5"/>
      <c r="J467" s="5"/>
      <c r="K467" s="5"/>
      <c r="L467" s="5"/>
      <c r="M467" s="68"/>
      <c r="N467" s="5"/>
      <c r="O467" s="69"/>
      <c r="P467" s="12"/>
      <c r="Q467" s="70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4.25" customHeight="1">
      <c r="A468" s="12"/>
      <c r="B468" s="67"/>
      <c r="C468" s="5"/>
      <c r="D468" s="12"/>
      <c r="E468" s="12"/>
      <c r="F468" s="5"/>
      <c r="G468" s="5"/>
      <c r="H468" s="5"/>
      <c r="I468" s="5"/>
      <c r="J468" s="5"/>
      <c r="K468" s="5"/>
      <c r="L468" s="5"/>
      <c r="M468" s="68"/>
      <c r="N468" s="5"/>
      <c r="O468" s="69"/>
      <c r="P468" s="12"/>
      <c r="Q468" s="70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4.25" customHeight="1">
      <c r="A469" s="12"/>
      <c r="B469" s="67"/>
      <c r="C469" s="5"/>
      <c r="D469" s="12"/>
      <c r="E469" s="12"/>
      <c r="F469" s="5"/>
      <c r="G469" s="5"/>
      <c r="H469" s="5"/>
      <c r="I469" s="5"/>
      <c r="J469" s="5"/>
      <c r="K469" s="5"/>
      <c r="L469" s="5"/>
      <c r="M469" s="68"/>
      <c r="N469" s="5"/>
      <c r="O469" s="69"/>
      <c r="P469" s="12"/>
      <c r="Q469" s="70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4.25" customHeight="1">
      <c r="A470" s="12"/>
      <c r="B470" s="67"/>
      <c r="C470" s="5"/>
      <c r="D470" s="12"/>
      <c r="E470" s="12"/>
      <c r="F470" s="5"/>
      <c r="G470" s="5"/>
      <c r="H470" s="5"/>
      <c r="I470" s="5"/>
      <c r="J470" s="5"/>
      <c r="K470" s="5"/>
      <c r="L470" s="5"/>
      <c r="M470" s="68"/>
      <c r="N470" s="5"/>
      <c r="O470" s="69"/>
      <c r="P470" s="12"/>
      <c r="Q470" s="70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4.25" customHeight="1">
      <c r="A471" s="12"/>
      <c r="B471" s="67"/>
      <c r="C471" s="5"/>
      <c r="D471" s="12"/>
      <c r="E471" s="12"/>
      <c r="F471" s="5"/>
      <c r="G471" s="5"/>
      <c r="H471" s="5"/>
      <c r="I471" s="5"/>
      <c r="J471" s="5"/>
      <c r="K471" s="5"/>
      <c r="L471" s="5"/>
      <c r="M471" s="68"/>
      <c r="N471" s="5"/>
      <c r="O471" s="69"/>
      <c r="P471" s="12"/>
      <c r="Q471" s="70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4.25" customHeight="1">
      <c r="A472" s="12"/>
      <c r="B472" s="67"/>
      <c r="C472" s="5"/>
      <c r="D472" s="12"/>
      <c r="E472" s="12"/>
      <c r="F472" s="5"/>
      <c r="G472" s="5"/>
      <c r="H472" s="5"/>
      <c r="I472" s="5"/>
      <c r="J472" s="5"/>
      <c r="K472" s="5"/>
      <c r="L472" s="5"/>
      <c r="M472" s="68"/>
      <c r="N472" s="5"/>
      <c r="O472" s="69"/>
      <c r="P472" s="12"/>
      <c r="Q472" s="70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4.25" customHeight="1">
      <c r="A473" s="12"/>
      <c r="B473" s="67"/>
      <c r="C473" s="5"/>
      <c r="D473" s="12"/>
      <c r="E473" s="12"/>
      <c r="F473" s="5"/>
      <c r="G473" s="5"/>
      <c r="H473" s="5"/>
      <c r="I473" s="5"/>
      <c r="J473" s="5"/>
      <c r="K473" s="5"/>
      <c r="L473" s="5"/>
      <c r="M473" s="68"/>
      <c r="N473" s="5"/>
      <c r="O473" s="69"/>
      <c r="P473" s="12"/>
      <c r="Q473" s="70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4.25" customHeight="1">
      <c r="A474" s="12"/>
      <c r="B474" s="67"/>
      <c r="C474" s="5"/>
      <c r="D474" s="12"/>
      <c r="E474" s="12"/>
      <c r="F474" s="5"/>
      <c r="G474" s="5"/>
      <c r="H474" s="5"/>
      <c r="I474" s="5"/>
      <c r="J474" s="5"/>
      <c r="K474" s="5"/>
      <c r="L474" s="5"/>
      <c r="M474" s="68"/>
      <c r="N474" s="5"/>
      <c r="O474" s="69"/>
      <c r="P474" s="12"/>
      <c r="Q474" s="70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4.25" customHeight="1">
      <c r="A475" s="12"/>
      <c r="B475" s="67"/>
      <c r="C475" s="5"/>
      <c r="D475" s="12"/>
      <c r="E475" s="12"/>
      <c r="F475" s="5"/>
      <c r="G475" s="5"/>
      <c r="H475" s="5"/>
      <c r="I475" s="5"/>
      <c r="J475" s="5"/>
      <c r="K475" s="5"/>
      <c r="L475" s="5"/>
      <c r="M475" s="68"/>
      <c r="N475" s="5"/>
      <c r="O475" s="69"/>
      <c r="P475" s="12"/>
      <c r="Q475" s="70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4.25" customHeight="1">
      <c r="A476" s="12"/>
      <c r="B476" s="67"/>
      <c r="C476" s="5"/>
      <c r="D476" s="12"/>
      <c r="E476" s="12"/>
      <c r="F476" s="5"/>
      <c r="G476" s="5"/>
      <c r="H476" s="5"/>
      <c r="I476" s="5"/>
      <c r="J476" s="5"/>
      <c r="K476" s="5"/>
      <c r="L476" s="5"/>
      <c r="M476" s="68"/>
      <c r="N476" s="5"/>
      <c r="O476" s="69"/>
      <c r="P476" s="12"/>
      <c r="Q476" s="70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4.25" customHeight="1">
      <c r="A477" s="12"/>
      <c r="B477" s="67"/>
      <c r="C477" s="5"/>
      <c r="D477" s="12"/>
      <c r="E477" s="12"/>
      <c r="F477" s="5"/>
      <c r="G477" s="5"/>
      <c r="H477" s="5"/>
      <c r="I477" s="5"/>
      <c r="J477" s="5"/>
      <c r="K477" s="5"/>
      <c r="L477" s="5"/>
      <c r="M477" s="68"/>
      <c r="N477" s="5"/>
      <c r="O477" s="69"/>
      <c r="P477" s="12"/>
      <c r="Q477" s="70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4.25" customHeight="1">
      <c r="A478" s="12"/>
      <c r="B478" s="67"/>
      <c r="C478" s="5"/>
      <c r="D478" s="12"/>
      <c r="E478" s="12"/>
      <c r="F478" s="5"/>
      <c r="G478" s="5"/>
      <c r="H478" s="5"/>
      <c r="I478" s="5"/>
      <c r="J478" s="5"/>
      <c r="K478" s="5"/>
      <c r="L478" s="5"/>
      <c r="M478" s="68"/>
      <c r="N478" s="5"/>
      <c r="O478" s="69"/>
      <c r="P478" s="12"/>
      <c r="Q478" s="70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4.25" customHeight="1">
      <c r="A479" s="12"/>
      <c r="B479" s="67"/>
      <c r="C479" s="5"/>
      <c r="D479" s="12"/>
      <c r="E479" s="12"/>
      <c r="F479" s="5"/>
      <c r="G479" s="5"/>
      <c r="H479" s="5"/>
      <c r="I479" s="5"/>
      <c r="J479" s="5"/>
      <c r="K479" s="5"/>
      <c r="L479" s="5"/>
      <c r="M479" s="68"/>
      <c r="N479" s="5"/>
      <c r="O479" s="69"/>
      <c r="P479" s="12"/>
      <c r="Q479" s="70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4.25" customHeight="1">
      <c r="A480" s="12"/>
      <c r="B480" s="67"/>
      <c r="C480" s="5"/>
      <c r="D480" s="12"/>
      <c r="E480" s="12"/>
      <c r="F480" s="5"/>
      <c r="G480" s="5"/>
      <c r="H480" s="5"/>
      <c r="I480" s="5"/>
      <c r="J480" s="5"/>
      <c r="K480" s="5"/>
      <c r="L480" s="5"/>
      <c r="M480" s="68"/>
      <c r="N480" s="5"/>
      <c r="O480" s="69"/>
      <c r="P480" s="12"/>
      <c r="Q480" s="70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4.25" customHeight="1">
      <c r="A481" s="12"/>
      <c r="B481" s="67"/>
      <c r="C481" s="5"/>
      <c r="D481" s="12"/>
      <c r="E481" s="12"/>
      <c r="F481" s="5"/>
      <c r="G481" s="5"/>
      <c r="H481" s="5"/>
      <c r="I481" s="5"/>
      <c r="J481" s="5"/>
      <c r="K481" s="5"/>
      <c r="L481" s="5"/>
      <c r="M481" s="68"/>
      <c r="N481" s="5"/>
      <c r="O481" s="69"/>
      <c r="P481" s="12"/>
      <c r="Q481" s="70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4.25" customHeight="1">
      <c r="A482" s="12"/>
      <c r="B482" s="67"/>
      <c r="C482" s="5"/>
      <c r="D482" s="12"/>
      <c r="E482" s="12"/>
      <c r="F482" s="5"/>
      <c r="G482" s="5"/>
      <c r="H482" s="5"/>
      <c r="I482" s="5"/>
      <c r="J482" s="5"/>
      <c r="K482" s="5"/>
      <c r="L482" s="5"/>
      <c r="M482" s="68"/>
      <c r="N482" s="5"/>
      <c r="O482" s="69"/>
      <c r="P482" s="12"/>
      <c r="Q482" s="70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4.25" customHeight="1">
      <c r="A483" s="12"/>
      <c r="B483" s="67"/>
      <c r="C483" s="5"/>
      <c r="D483" s="12"/>
      <c r="E483" s="12"/>
      <c r="F483" s="5"/>
      <c r="G483" s="5"/>
      <c r="H483" s="5"/>
      <c r="I483" s="5"/>
      <c r="J483" s="5"/>
      <c r="K483" s="5"/>
      <c r="L483" s="5"/>
      <c r="M483" s="68"/>
      <c r="N483" s="5"/>
      <c r="O483" s="69"/>
      <c r="P483" s="12"/>
      <c r="Q483" s="70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4.25" customHeight="1">
      <c r="A484" s="12"/>
      <c r="B484" s="67"/>
      <c r="C484" s="5"/>
      <c r="D484" s="12"/>
      <c r="E484" s="12"/>
      <c r="F484" s="5"/>
      <c r="G484" s="5"/>
      <c r="H484" s="5"/>
      <c r="I484" s="5"/>
      <c r="J484" s="5"/>
      <c r="K484" s="5"/>
      <c r="L484" s="5"/>
      <c r="M484" s="68"/>
      <c r="N484" s="5"/>
      <c r="O484" s="69"/>
      <c r="P484" s="12"/>
      <c r="Q484" s="70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4.25" customHeight="1">
      <c r="A485" s="12"/>
      <c r="B485" s="67"/>
      <c r="C485" s="5"/>
      <c r="D485" s="12"/>
      <c r="E485" s="12"/>
      <c r="F485" s="5"/>
      <c r="G485" s="5"/>
      <c r="H485" s="5"/>
      <c r="I485" s="5"/>
      <c r="J485" s="5"/>
      <c r="K485" s="5"/>
      <c r="L485" s="5"/>
      <c r="M485" s="68"/>
      <c r="N485" s="5"/>
      <c r="O485" s="69"/>
      <c r="P485" s="12"/>
      <c r="Q485" s="70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4.25" customHeight="1">
      <c r="A486" s="12"/>
      <c r="B486" s="67"/>
      <c r="C486" s="5"/>
      <c r="D486" s="12"/>
      <c r="E486" s="12"/>
      <c r="F486" s="5"/>
      <c r="G486" s="5"/>
      <c r="H486" s="5"/>
      <c r="I486" s="5"/>
      <c r="J486" s="5"/>
      <c r="K486" s="5"/>
      <c r="L486" s="5"/>
      <c r="M486" s="68"/>
      <c r="N486" s="5"/>
      <c r="O486" s="69"/>
      <c r="P486" s="12"/>
      <c r="Q486" s="70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4.25" customHeight="1">
      <c r="A487" s="12"/>
      <c r="B487" s="67"/>
      <c r="C487" s="5"/>
      <c r="D487" s="12"/>
      <c r="E487" s="12"/>
      <c r="F487" s="5"/>
      <c r="G487" s="5"/>
      <c r="H487" s="5"/>
      <c r="I487" s="5"/>
      <c r="J487" s="5"/>
      <c r="K487" s="5"/>
      <c r="L487" s="5"/>
      <c r="M487" s="68"/>
      <c r="N487" s="5"/>
      <c r="O487" s="69"/>
      <c r="P487" s="12"/>
      <c r="Q487" s="70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4.25" customHeight="1">
      <c r="A488" s="12"/>
      <c r="B488" s="67"/>
      <c r="C488" s="5"/>
      <c r="D488" s="12"/>
      <c r="E488" s="12"/>
      <c r="F488" s="5"/>
      <c r="G488" s="5"/>
      <c r="H488" s="5"/>
      <c r="I488" s="5"/>
      <c r="J488" s="5"/>
      <c r="K488" s="5"/>
      <c r="L488" s="5"/>
      <c r="M488" s="68"/>
      <c r="N488" s="5"/>
      <c r="O488" s="69"/>
      <c r="P488" s="12"/>
      <c r="Q488" s="70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4.25" customHeight="1">
      <c r="A489" s="12"/>
      <c r="B489" s="67"/>
      <c r="C489" s="5"/>
      <c r="D489" s="12"/>
      <c r="E489" s="12"/>
      <c r="F489" s="5"/>
      <c r="G489" s="5"/>
      <c r="H489" s="5"/>
      <c r="I489" s="5"/>
      <c r="J489" s="5"/>
      <c r="K489" s="5"/>
      <c r="L489" s="5"/>
      <c r="M489" s="68"/>
      <c r="N489" s="5"/>
      <c r="O489" s="69"/>
      <c r="P489" s="12"/>
      <c r="Q489" s="70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4.25" customHeight="1">
      <c r="A490" s="12"/>
      <c r="B490" s="67"/>
      <c r="C490" s="5"/>
      <c r="D490" s="12"/>
      <c r="E490" s="12"/>
      <c r="F490" s="5"/>
      <c r="G490" s="5"/>
      <c r="H490" s="5"/>
      <c r="I490" s="5"/>
      <c r="J490" s="5"/>
      <c r="K490" s="5"/>
      <c r="L490" s="5"/>
      <c r="M490" s="68"/>
      <c r="N490" s="5"/>
      <c r="O490" s="69"/>
      <c r="P490" s="12"/>
      <c r="Q490" s="70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4.25" customHeight="1">
      <c r="A491" s="12"/>
      <c r="B491" s="67"/>
      <c r="C491" s="5"/>
      <c r="D491" s="12"/>
      <c r="E491" s="12"/>
      <c r="F491" s="5"/>
      <c r="G491" s="5"/>
      <c r="H491" s="5"/>
      <c r="I491" s="5"/>
      <c r="J491" s="5"/>
      <c r="K491" s="5"/>
      <c r="L491" s="5"/>
      <c r="M491" s="68"/>
      <c r="N491" s="5"/>
      <c r="O491" s="69"/>
      <c r="P491" s="12"/>
      <c r="Q491" s="70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4.25" customHeight="1">
      <c r="A492" s="12"/>
      <c r="B492" s="67"/>
      <c r="C492" s="5"/>
      <c r="D492" s="12"/>
      <c r="E492" s="12"/>
      <c r="F492" s="5"/>
      <c r="G492" s="5"/>
      <c r="H492" s="5"/>
      <c r="I492" s="5"/>
      <c r="J492" s="5"/>
      <c r="K492" s="5"/>
      <c r="L492" s="5"/>
      <c r="M492" s="68"/>
      <c r="N492" s="5"/>
      <c r="O492" s="69"/>
      <c r="P492" s="12"/>
      <c r="Q492" s="70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4.25" customHeight="1">
      <c r="A493" s="12"/>
      <c r="B493" s="67"/>
      <c r="C493" s="5"/>
      <c r="D493" s="12"/>
      <c r="E493" s="12"/>
      <c r="F493" s="5"/>
      <c r="G493" s="5"/>
      <c r="H493" s="5"/>
      <c r="I493" s="5"/>
      <c r="J493" s="5"/>
      <c r="K493" s="5"/>
      <c r="L493" s="5"/>
      <c r="M493" s="68"/>
      <c r="N493" s="5"/>
      <c r="O493" s="69"/>
      <c r="P493" s="12"/>
      <c r="Q493" s="70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4.25" customHeight="1">
      <c r="A494" s="12"/>
      <c r="B494" s="67"/>
      <c r="C494" s="5"/>
      <c r="D494" s="12"/>
      <c r="E494" s="12"/>
      <c r="F494" s="5"/>
      <c r="G494" s="5"/>
      <c r="H494" s="5"/>
      <c r="I494" s="5"/>
      <c r="J494" s="5"/>
      <c r="K494" s="5"/>
      <c r="L494" s="5"/>
      <c r="M494" s="68"/>
      <c r="N494" s="5"/>
      <c r="O494" s="69"/>
      <c r="P494" s="12"/>
      <c r="Q494" s="70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4.25" customHeight="1">
      <c r="A495" s="12"/>
      <c r="B495" s="67"/>
      <c r="C495" s="5"/>
      <c r="D495" s="12"/>
      <c r="E495" s="12"/>
      <c r="F495" s="5"/>
      <c r="G495" s="5"/>
      <c r="H495" s="5"/>
      <c r="I495" s="5"/>
      <c r="J495" s="5"/>
      <c r="K495" s="5"/>
      <c r="L495" s="5"/>
      <c r="M495" s="68"/>
      <c r="N495" s="5"/>
      <c r="O495" s="69"/>
      <c r="P495" s="12"/>
      <c r="Q495" s="70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4.25" customHeight="1">
      <c r="A496" s="12"/>
      <c r="B496" s="67"/>
      <c r="C496" s="5"/>
      <c r="D496" s="12"/>
      <c r="E496" s="12"/>
      <c r="F496" s="5"/>
      <c r="G496" s="5"/>
      <c r="H496" s="5"/>
      <c r="I496" s="5"/>
      <c r="J496" s="5"/>
      <c r="K496" s="5"/>
      <c r="L496" s="5"/>
      <c r="M496" s="68"/>
      <c r="N496" s="5"/>
      <c r="O496" s="69"/>
      <c r="P496" s="12"/>
      <c r="Q496" s="70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4.25" customHeight="1">
      <c r="A497" s="12"/>
      <c r="B497" s="67"/>
      <c r="C497" s="5"/>
      <c r="D497" s="12"/>
      <c r="E497" s="12"/>
      <c r="F497" s="5"/>
      <c r="G497" s="5"/>
      <c r="H497" s="5"/>
      <c r="I497" s="5"/>
      <c r="J497" s="5"/>
      <c r="K497" s="5"/>
      <c r="L497" s="5"/>
      <c r="M497" s="68"/>
      <c r="N497" s="5"/>
      <c r="O497" s="69"/>
      <c r="P497" s="12"/>
      <c r="Q497" s="70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4.25" customHeight="1">
      <c r="A498" s="12"/>
      <c r="B498" s="67"/>
      <c r="C498" s="5"/>
      <c r="D498" s="12"/>
      <c r="E498" s="12"/>
      <c r="F498" s="5"/>
      <c r="G498" s="5"/>
      <c r="H498" s="5"/>
      <c r="I498" s="5"/>
      <c r="J498" s="5"/>
      <c r="K498" s="5"/>
      <c r="L498" s="5"/>
      <c r="M498" s="68"/>
      <c r="N498" s="5"/>
      <c r="O498" s="69"/>
      <c r="P498" s="12"/>
      <c r="Q498" s="70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4.25" customHeight="1">
      <c r="A499" s="12"/>
      <c r="B499" s="67"/>
      <c r="C499" s="5"/>
      <c r="D499" s="12"/>
      <c r="E499" s="12"/>
      <c r="F499" s="5"/>
      <c r="G499" s="5"/>
      <c r="H499" s="5"/>
      <c r="I499" s="5"/>
      <c r="J499" s="5"/>
      <c r="K499" s="5"/>
      <c r="L499" s="5"/>
      <c r="M499" s="68"/>
      <c r="N499" s="5"/>
      <c r="O499" s="69"/>
      <c r="P499" s="12"/>
      <c r="Q499" s="70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4.25" customHeight="1">
      <c r="A500" s="12"/>
      <c r="B500" s="67"/>
      <c r="C500" s="5"/>
      <c r="D500" s="12"/>
      <c r="E500" s="12"/>
      <c r="F500" s="5"/>
      <c r="G500" s="5"/>
      <c r="H500" s="5"/>
      <c r="I500" s="5"/>
      <c r="J500" s="5"/>
      <c r="K500" s="5"/>
      <c r="L500" s="5"/>
      <c r="M500" s="68"/>
      <c r="N500" s="5"/>
      <c r="O500" s="69"/>
      <c r="P500" s="12"/>
      <c r="Q500" s="70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4.25" customHeight="1">
      <c r="A501" s="12"/>
      <c r="B501" s="67"/>
      <c r="C501" s="5"/>
      <c r="D501" s="12"/>
      <c r="E501" s="12"/>
      <c r="F501" s="5"/>
      <c r="G501" s="5"/>
      <c r="H501" s="5"/>
      <c r="I501" s="5"/>
      <c r="J501" s="5"/>
      <c r="K501" s="5"/>
      <c r="L501" s="5"/>
      <c r="M501" s="68"/>
      <c r="N501" s="5"/>
      <c r="O501" s="69"/>
      <c r="P501" s="12"/>
      <c r="Q501" s="70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4.25" customHeight="1">
      <c r="A502" s="12"/>
      <c r="B502" s="67"/>
      <c r="C502" s="5"/>
      <c r="D502" s="12"/>
      <c r="E502" s="12"/>
      <c r="F502" s="5"/>
      <c r="G502" s="5"/>
      <c r="H502" s="5"/>
      <c r="I502" s="5"/>
      <c r="J502" s="5"/>
      <c r="K502" s="5"/>
      <c r="L502" s="5"/>
      <c r="M502" s="68"/>
      <c r="N502" s="5"/>
      <c r="O502" s="69"/>
      <c r="P502" s="12"/>
      <c r="Q502" s="70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4.25" customHeight="1">
      <c r="A503" s="12"/>
      <c r="B503" s="67"/>
      <c r="C503" s="5"/>
      <c r="D503" s="12"/>
      <c r="E503" s="12"/>
      <c r="F503" s="5"/>
      <c r="G503" s="5"/>
      <c r="H503" s="5"/>
      <c r="I503" s="5"/>
      <c r="J503" s="5"/>
      <c r="K503" s="5"/>
      <c r="L503" s="5"/>
      <c r="M503" s="68"/>
      <c r="N503" s="5"/>
      <c r="O503" s="69"/>
      <c r="P503" s="12"/>
      <c r="Q503" s="70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4.25" customHeight="1">
      <c r="A504" s="12"/>
      <c r="B504" s="67"/>
      <c r="C504" s="5"/>
      <c r="D504" s="12"/>
      <c r="E504" s="12"/>
      <c r="F504" s="5"/>
      <c r="G504" s="5"/>
      <c r="H504" s="5"/>
      <c r="I504" s="5"/>
      <c r="J504" s="5"/>
      <c r="K504" s="5"/>
      <c r="L504" s="5"/>
      <c r="M504" s="68"/>
      <c r="N504" s="5"/>
      <c r="O504" s="69"/>
      <c r="P504" s="12"/>
      <c r="Q504" s="70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4.25" customHeight="1">
      <c r="A505" s="12"/>
      <c r="B505" s="67"/>
      <c r="C505" s="5"/>
      <c r="D505" s="12"/>
      <c r="E505" s="12"/>
      <c r="F505" s="5"/>
      <c r="G505" s="5"/>
      <c r="H505" s="5"/>
      <c r="I505" s="5"/>
      <c r="J505" s="5"/>
      <c r="K505" s="5"/>
      <c r="L505" s="5"/>
      <c r="M505" s="68"/>
      <c r="N505" s="5"/>
      <c r="O505" s="69"/>
      <c r="P505" s="12"/>
      <c r="Q505" s="70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4.25" customHeight="1">
      <c r="A506" s="12"/>
      <c r="B506" s="67"/>
      <c r="C506" s="5"/>
      <c r="D506" s="12"/>
      <c r="E506" s="12"/>
      <c r="F506" s="5"/>
      <c r="G506" s="5"/>
      <c r="H506" s="5"/>
      <c r="I506" s="5"/>
      <c r="J506" s="5"/>
      <c r="K506" s="5"/>
      <c r="L506" s="5"/>
      <c r="M506" s="68"/>
      <c r="N506" s="5"/>
      <c r="O506" s="69"/>
      <c r="P506" s="12"/>
      <c r="Q506" s="70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4.25" customHeight="1">
      <c r="A507" s="12"/>
      <c r="B507" s="67"/>
      <c r="C507" s="5"/>
      <c r="D507" s="12"/>
      <c r="E507" s="12"/>
      <c r="F507" s="5"/>
      <c r="G507" s="5"/>
      <c r="H507" s="5"/>
      <c r="I507" s="5"/>
      <c r="J507" s="5"/>
      <c r="K507" s="5"/>
      <c r="L507" s="5"/>
      <c r="M507" s="68"/>
      <c r="N507" s="5"/>
      <c r="O507" s="69"/>
      <c r="P507" s="12"/>
      <c r="Q507" s="70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4.25" customHeight="1">
      <c r="A508" s="12"/>
      <c r="B508" s="67"/>
      <c r="C508" s="5"/>
      <c r="D508" s="12"/>
      <c r="E508" s="12"/>
      <c r="F508" s="5"/>
      <c r="G508" s="5"/>
      <c r="H508" s="5"/>
      <c r="I508" s="5"/>
      <c r="J508" s="5"/>
      <c r="K508" s="5"/>
      <c r="L508" s="5"/>
      <c r="M508" s="68"/>
      <c r="N508" s="5"/>
      <c r="O508" s="69"/>
      <c r="P508" s="12"/>
      <c r="Q508" s="70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4.25" customHeight="1">
      <c r="A509" s="12"/>
      <c r="B509" s="67"/>
      <c r="C509" s="5"/>
      <c r="D509" s="12"/>
      <c r="E509" s="12"/>
      <c r="F509" s="5"/>
      <c r="G509" s="5"/>
      <c r="H509" s="5"/>
      <c r="I509" s="5"/>
      <c r="J509" s="5"/>
      <c r="K509" s="5"/>
      <c r="L509" s="5"/>
      <c r="M509" s="68"/>
      <c r="N509" s="5"/>
      <c r="O509" s="69"/>
      <c r="P509" s="12"/>
      <c r="Q509" s="70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4.25" customHeight="1">
      <c r="A510" s="12"/>
      <c r="B510" s="67"/>
      <c r="C510" s="5"/>
      <c r="D510" s="12"/>
      <c r="E510" s="12"/>
      <c r="F510" s="5"/>
      <c r="G510" s="5"/>
      <c r="H510" s="5"/>
      <c r="I510" s="5"/>
      <c r="J510" s="5"/>
      <c r="K510" s="5"/>
      <c r="L510" s="5"/>
      <c r="M510" s="68"/>
      <c r="N510" s="5"/>
      <c r="O510" s="69"/>
      <c r="P510" s="12"/>
      <c r="Q510" s="70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4.25" customHeight="1">
      <c r="A511" s="12"/>
      <c r="B511" s="67"/>
      <c r="C511" s="5"/>
      <c r="D511" s="12"/>
      <c r="E511" s="12"/>
      <c r="F511" s="5"/>
      <c r="G511" s="5"/>
      <c r="H511" s="5"/>
      <c r="I511" s="5"/>
      <c r="J511" s="5"/>
      <c r="K511" s="5"/>
      <c r="L511" s="5"/>
      <c r="M511" s="68"/>
      <c r="N511" s="5"/>
      <c r="O511" s="69"/>
      <c r="P511" s="12"/>
      <c r="Q511" s="70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4.25" customHeight="1">
      <c r="A512" s="12"/>
      <c r="B512" s="67"/>
      <c r="C512" s="5"/>
      <c r="D512" s="12"/>
      <c r="E512" s="12"/>
      <c r="F512" s="5"/>
      <c r="G512" s="5"/>
      <c r="H512" s="5"/>
      <c r="I512" s="5"/>
      <c r="J512" s="5"/>
      <c r="K512" s="5"/>
      <c r="L512" s="5"/>
      <c r="M512" s="68"/>
      <c r="N512" s="5"/>
      <c r="O512" s="69"/>
      <c r="P512" s="12"/>
      <c r="Q512" s="70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4.25" customHeight="1">
      <c r="A513" s="12"/>
      <c r="B513" s="67"/>
      <c r="C513" s="5"/>
      <c r="D513" s="12"/>
      <c r="E513" s="12"/>
      <c r="F513" s="5"/>
      <c r="G513" s="5"/>
      <c r="H513" s="5"/>
      <c r="I513" s="5"/>
      <c r="J513" s="5"/>
      <c r="K513" s="5"/>
      <c r="L513" s="5"/>
      <c r="M513" s="68"/>
      <c r="N513" s="5"/>
      <c r="O513" s="69"/>
      <c r="P513" s="12"/>
      <c r="Q513" s="70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4.25" customHeight="1">
      <c r="A514" s="12"/>
      <c r="B514" s="67"/>
      <c r="C514" s="5"/>
      <c r="D514" s="12"/>
      <c r="E514" s="12"/>
      <c r="F514" s="5"/>
      <c r="G514" s="5"/>
      <c r="H514" s="5"/>
      <c r="I514" s="5"/>
      <c r="J514" s="5"/>
      <c r="K514" s="5"/>
      <c r="L514" s="5"/>
      <c r="M514" s="68"/>
      <c r="N514" s="5"/>
      <c r="O514" s="69"/>
      <c r="P514" s="12"/>
      <c r="Q514" s="70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4.25" customHeight="1">
      <c r="A515" s="12"/>
      <c r="B515" s="67"/>
      <c r="C515" s="5"/>
      <c r="D515" s="12"/>
      <c r="E515" s="12"/>
      <c r="F515" s="5"/>
      <c r="G515" s="5"/>
      <c r="H515" s="5"/>
      <c r="I515" s="5"/>
      <c r="J515" s="5"/>
      <c r="K515" s="5"/>
      <c r="L515" s="5"/>
      <c r="M515" s="68"/>
      <c r="N515" s="5"/>
      <c r="O515" s="69"/>
      <c r="P515" s="12"/>
      <c r="Q515" s="70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4.25" customHeight="1">
      <c r="A516" s="12"/>
      <c r="B516" s="67"/>
      <c r="C516" s="5"/>
      <c r="D516" s="12"/>
      <c r="E516" s="12"/>
      <c r="F516" s="5"/>
      <c r="G516" s="5"/>
      <c r="H516" s="5"/>
      <c r="I516" s="5"/>
      <c r="J516" s="5"/>
      <c r="K516" s="5"/>
      <c r="L516" s="5"/>
      <c r="M516" s="68"/>
      <c r="N516" s="5"/>
      <c r="O516" s="69"/>
      <c r="P516" s="12"/>
      <c r="Q516" s="70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4.25" customHeight="1">
      <c r="A517" s="12"/>
      <c r="B517" s="67"/>
      <c r="C517" s="5"/>
      <c r="D517" s="12"/>
      <c r="E517" s="12"/>
      <c r="F517" s="5"/>
      <c r="G517" s="5"/>
      <c r="H517" s="5"/>
      <c r="I517" s="5"/>
      <c r="J517" s="5"/>
      <c r="K517" s="5"/>
      <c r="L517" s="5"/>
      <c r="M517" s="68"/>
      <c r="N517" s="5"/>
      <c r="O517" s="69"/>
      <c r="P517" s="12"/>
      <c r="Q517" s="70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4.25" customHeight="1">
      <c r="A518" s="12"/>
      <c r="B518" s="67"/>
      <c r="C518" s="5"/>
      <c r="D518" s="12"/>
      <c r="E518" s="12"/>
      <c r="F518" s="5"/>
      <c r="G518" s="5"/>
      <c r="H518" s="5"/>
      <c r="I518" s="5"/>
      <c r="J518" s="5"/>
      <c r="K518" s="5"/>
      <c r="L518" s="5"/>
      <c r="M518" s="68"/>
      <c r="N518" s="5"/>
      <c r="O518" s="69"/>
      <c r="P518" s="12"/>
      <c r="Q518" s="70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4.25" customHeight="1">
      <c r="A519" s="12"/>
      <c r="B519" s="67"/>
      <c r="C519" s="5"/>
      <c r="D519" s="12"/>
      <c r="E519" s="12"/>
      <c r="F519" s="5"/>
      <c r="G519" s="5"/>
      <c r="H519" s="5"/>
      <c r="I519" s="5"/>
      <c r="J519" s="5"/>
      <c r="K519" s="5"/>
      <c r="L519" s="5"/>
      <c r="M519" s="68"/>
      <c r="N519" s="5"/>
      <c r="O519" s="69"/>
      <c r="P519" s="12"/>
      <c r="Q519" s="70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4.25" customHeight="1">
      <c r="A520" s="12"/>
      <c r="B520" s="67"/>
      <c r="C520" s="5"/>
      <c r="D520" s="12"/>
      <c r="E520" s="12"/>
      <c r="F520" s="5"/>
      <c r="G520" s="5"/>
      <c r="H520" s="5"/>
      <c r="I520" s="5"/>
      <c r="J520" s="5"/>
      <c r="K520" s="5"/>
      <c r="L520" s="5"/>
      <c r="M520" s="68"/>
      <c r="N520" s="5"/>
      <c r="O520" s="69"/>
      <c r="P520" s="12"/>
      <c r="Q520" s="70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4.25" customHeight="1">
      <c r="A521" s="12"/>
      <c r="B521" s="67"/>
      <c r="C521" s="5"/>
      <c r="D521" s="12"/>
      <c r="E521" s="12"/>
      <c r="F521" s="5"/>
      <c r="G521" s="5"/>
      <c r="H521" s="5"/>
      <c r="I521" s="5"/>
      <c r="J521" s="5"/>
      <c r="K521" s="5"/>
      <c r="L521" s="5"/>
      <c r="M521" s="68"/>
      <c r="N521" s="5"/>
      <c r="O521" s="69"/>
      <c r="P521" s="12"/>
      <c r="Q521" s="70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4.25" customHeight="1">
      <c r="A522" s="12"/>
      <c r="B522" s="67"/>
      <c r="C522" s="5"/>
      <c r="D522" s="12"/>
      <c r="E522" s="12"/>
      <c r="F522" s="5"/>
      <c r="G522" s="5"/>
      <c r="H522" s="5"/>
      <c r="I522" s="5"/>
      <c r="J522" s="5"/>
      <c r="K522" s="5"/>
      <c r="L522" s="5"/>
      <c r="M522" s="68"/>
      <c r="N522" s="5"/>
      <c r="O522" s="69"/>
      <c r="P522" s="12"/>
      <c r="Q522" s="70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4.25" customHeight="1">
      <c r="A523" s="12"/>
      <c r="B523" s="67"/>
      <c r="C523" s="5"/>
      <c r="D523" s="12"/>
      <c r="E523" s="12"/>
      <c r="F523" s="5"/>
      <c r="G523" s="5"/>
      <c r="H523" s="5"/>
      <c r="I523" s="5"/>
      <c r="J523" s="5"/>
      <c r="K523" s="5"/>
      <c r="L523" s="5"/>
      <c r="M523" s="68"/>
      <c r="N523" s="5"/>
      <c r="O523" s="69"/>
      <c r="P523" s="12"/>
      <c r="Q523" s="70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4.25" customHeight="1">
      <c r="A524" s="12"/>
      <c r="B524" s="67"/>
      <c r="C524" s="5"/>
      <c r="D524" s="12"/>
      <c r="E524" s="12"/>
      <c r="F524" s="5"/>
      <c r="G524" s="5"/>
      <c r="H524" s="5"/>
      <c r="I524" s="5"/>
      <c r="J524" s="5"/>
      <c r="K524" s="5"/>
      <c r="L524" s="5"/>
      <c r="M524" s="68"/>
      <c r="N524" s="5"/>
      <c r="O524" s="69"/>
      <c r="P524" s="12"/>
      <c r="Q524" s="70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4.25" customHeight="1">
      <c r="A525" s="12"/>
      <c r="B525" s="67"/>
      <c r="C525" s="5"/>
      <c r="D525" s="12"/>
      <c r="E525" s="12"/>
      <c r="F525" s="5"/>
      <c r="G525" s="5"/>
      <c r="H525" s="5"/>
      <c r="I525" s="5"/>
      <c r="J525" s="5"/>
      <c r="K525" s="5"/>
      <c r="L525" s="5"/>
      <c r="M525" s="68"/>
      <c r="N525" s="5"/>
      <c r="O525" s="69"/>
      <c r="P525" s="12"/>
      <c r="Q525" s="70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4.25" customHeight="1">
      <c r="A526" s="12"/>
      <c r="B526" s="67"/>
      <c r="C526" s="5"/>
      <c r="D526" s="12"/>
      <c r="E526" s="12"/>
      <c r="F526" s="5"/>
      <c r="G526" s="5"/>
      <c r="H526" s="5"/>
      <c r="I526" s="5"/>
      <c r="J526" s="5"/>
      <c r="K526" s="5"/>
      <c r="L526" s="5"/>
      <c r="M526" s="68"/>
      <c r="N526" s="5"/>
      <c r="O526" s="69"/>
      <c r="P526" s="12"/>
      <c r="Q526" s="70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4.25" customHeight="1">
      <c r="A527" s="12"/>
      <c r="B527" s="67"/>
      <c r="C527" s="5"/>
      <c r="D527" s="12"/>
      <c r="E527" s="12"/>
      <c r="F527" s="5"/>
      <c r="G527" s="5"/>
      <c r="H527" s="5"/>
      <c r="I527" s="5"/>
      <c r="J527" s="5"/>
      <c r="K527" s="5"/>
      <c r="L527" s="5"/>
      <c r="M527" s="68"/>
      <c r="N527" s="5"/>
      <c r="O527" s="69"/>
      <c r="P527" s="12"/>
      <c r="Q527" s="70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4.25" customHeight="1">
      <c r="A528" s="12"/>
      <c r="B528" s="67"/>
      <c r="C528" s="5"/>
      <c r="D528" s="12"/>
      <c r="E528" s="12"/>
      <c r="F528" s="5"/>
      <c r="G528" s="5"/>
      <c r="H528" s="5"/>
      <c r="I528" s="5"/>
      <c r="J528" s="5"/>
      <c r="K528" s="5"/>
      <c r="L528" s="5"/>
      <c r="M528" s="68"/>
      <c r="N528" s="5"/>
      <c r="O528" s="69"/>
      <c r="P528" s="12"/>
      <c r="Q528" s="70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4.25" customHeight="1">
      <c r="A529" s="12"/>
      <c r="B529" s="67"/>
      <c r="C529" s="5"/>
      <c r="D529" s="12"/>
      <c r="E529" s="12"/>
      <c r="F529" s="5"/>
      <c r="G529" s="5"/>
      <c r="H529" s="5"/>
      <c r="I529" s="5"/>
      <c r="J529" s="5"/>
      <c r="K529" s="5"/>
      <c r="L529" s="5"/>
      <c r="M529" s="68"/>
      <c r="N529" s="5"/>
      <c r="O529" s="69"/>
      <c r="P529" s="12"/>
      <c r="Q529" s="70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4.25" customHeight="1">
      <c r="A530" s="12"/>
      <c r="B530" s="67"/>
      <c r="C530" s="5"/>
      <c r="D530" s="12"/>
      <c r="E530" s="12"/>
      <c r="F530" s="5"/>
      <c r="G530" s="5"/>
      <c r="H530" s="5"/>
      <c r="I530" s="5"/>
      <c r="J530" s="5"/>
      <c r="K530" s="5"/>
      <c r="L530" s="5"/>
      <c r="M530" s="68"/>
      <c r="N530" s="5"/>
      <c r="O530" s="69"/>
      <c r="P530" s="12"/>
      <c r="Q530" s="70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4.25" customHeight="1">
      <c r="A531" s="12"/>
      <c r="B531" s="67"/>
      <c r="C531" s="5"/>
      <c r="D531" s="12"/>
      <c r="E531" s="12"/>
      <c r="F531" s="5"/>
      <c r="G531" s="5"/>
      <c r="H531" s="5"/>
      <c r="I531" s="5"/>
      <c r="J531" s="5"/>
      <c r="K531" s="5"/>
      <c r="L531" s="5"/>
      <c r="M531" s="68"/>
      <c r="N531" s="5"/>
      <c r="O531" s="69"/>
      <c r="P531" s="12"/>
      <c r="Q531" s="70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4.25" customHeight="1">
      <c r="A532" s="12"/>
      <c r="B532" s="67"/>
      <c r="C532" s="5"/>
      <c r="D532" s="12"/>
      <c r="E532" s="12"/>
      <c r="F532" s="5"/>
      <c r="G532" s="5"/>
      <c r="H532" s="5"/>
      <c r="I532" s="5"/>
      <c r="J532" s="5"/>
      <c r="K532" s="5"/>
      <c r="L532" s="5"/>
      <c r="M532" s="68"/>
      <c r="N532" s="5"/>
      <c r="O532" s="69"/>
      <c r="P532" s="12"/>
      <c r="Q532" s="70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4.25" customHeight="1">
      <c r="A533" s="12"/>
      <c r="B533" s="67"/>
      <c r="C533" s="5"/>
      <c r="D533" s="12"/>
      <c r="E533" s="12"/>
      <c r="F533" s="5"/>
      <c r="G533" s="5"/>
      <c r="H533" s="5"/>
      <c r="I533" s="5"/>
      <c r="J533" s="5"/>
      <c r="K533" s="5"/>
      <c r="L533" s="5"/>
      <c r="M533" s="68"/>
      <c r="N533" s="5"/>
      <c r="O533" s="69"/>
      <c r="P533" s="12"/>
      <c r="Q533" s="70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4.25" customHeight="1">
      <c r="A534" s="12"/>
      <c r="B534" s="67"/>
      <c r="C534" s="5"/>
      <c r="D534" s="12"/>
      <c r="E534" s="12"/>
      <c r="F534" s="5"/>
      <c r="G534" s="5"/>
      <c r="H534" s="5"/>
      <c r="I534" s="5"/>
      <c r="J534" s="5"/>
      <c r="K534" s="5"/>
      <c r="L534" s="5"/>
      <c r="M534" s="68"/>
      <c r="N534" s="5"/>
      <c r="O534" s="69"/>
      <c r="P534" s="12"/>
      <c r="Q534" s="70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4.25" customHeight="1">
      <c r="A535" s="12"/>
      <c r="B535" s="67"/>
      <c r="C535" s="5"/>
      <c r="D535" s="12"/>
      <c r="E535" s="12"/>
      <c r="F535" s="5"/>
      <c r="G535" s="5"/>
      <c r="H535" s="5"/>
      <c r="I535" s="5"/>
      <c r="J535" s="5"/>
      <c r="K535" s="5"/>
      <c r="L535" s="5"/>
      <c r="M535" s="68"/>
      <c r="N535" s="5"/>
      <c r="O535" s="69"/>
      <c r="P535" s="12"/>
      <c r="Q535" s="70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4.25" customHeight="1">
      <c r="A536" s="12"/>
      <c r="B536" s="67"/>
      <c r="C536" s="5"/>
      <c r="D536" s="12"/>
      <c r="E536" s="12"/>
      <c r="F536" s="5"/>
      <c r="G536" s="5"/>
      <c r="H536" s="5"/>
      <c r="I536" s="5"/>
      <c r="J536" s="5"/>
      <c r="K536" s="5"/>
      <c r="L536" s="5"/>
      <c r="M536" s="68"/>
      <c r="N536" s="5"/>
      <c r="O536" s="69"/>
      <c r="P536" s="12"/>
      <c r="Q536" s="70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4.25" customHeight="1">
      <c r="A537" s="12"/>
      <c r="B537" s="67"/>
      <c r="C537" s="5"/>
      <c r="D537" s="12"/>
      <c r="E537" s="12"/>
      <c r="F537" s="5"/>
      <c r="G537" s="5"/>
      <c r="H537" s="5"/>
      <c r="I537" s="5"/>
      <c r="J537" s="5"/>
      <c r="K537" s="5"/>
      <c r="L537" s="5"/>
      <c r="M537" s="68"/>
      <c r="N537" s="5"/>
      <c r="O537" s="69"/>
      <c r="P537" s="12"/>
      <c r="Q537" s="70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4.25" customHeight="1">
      <c r="A538" s="12"/>
      <c r="B538" s="67"/>
      <c r="C538" s="5"/>
      <c r="D538" s="12"/>
      <c r="E538" s="12"/>
      <c r="F538" s="5"/>
      <c r="G538" s="5"/>
      <c r="H538" s="5"/>
      <c r="I538" s="5"/>
      <c r="J538" s="5"/>
      <c r="K538" s="5"/>
      <c r="L538" s="5"/>
      <c r="M538" s="68"/>
      <c r="N538" s="5"/>
      <c r="O538" s="69"/>
      <c r="P538" s="12"/>
      <c r="Q538" s="70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4.25" customHeight="1">
      <c r="A539" s="12"/>
      <c r="B539" s="67"/>
      <c r="C539" s="5"/>
      <c r="D539" s="12"/>
      <c r="E539" s="12"/>
      <c r="F539" s="5"/>
      <c r="G539" s="5"/>
      <c r="H539" s="5"/>
      <c r="I539" s="5"/>
      <c r="J539" s="5"/>
      <c r="K539" s="5"/>
      <c r="L539" s="5"/>
      <c r="M539" s="68"/>
      <c r="N539" s="5"/>
      <c r="O539" s="69"/>
      <c r="P539" s="12"/>
      <c r="Q539" s="70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4.25" customHeight="1">
      <c r="A540" s="12"/>
      <c r="B540" s="67"/>
      <c r="C540" s="5"/>
      <c r="D540" s="12"/>
      <c r="E540" s="12"/>
      <c r="F540" s="5"/>
      <c r="G540" s="5"/>
      <c r="H540" s="5"/>
      <c r="I540" s="5"/>
      <c r="J540" s="5"/>
      <c r="K540" s="5"/>
      <c r="L540" s="5"/>
      <c r="M540" s="68"/>
      <c r="N540" s="5"/>
      <c r="O540" s="69"/>
      <c r="P540" s="12"/>
      <c r="Q540" s="70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4.25" customHeight="1">
      <c r="A541" s="12"/>
      <c r="B541" s="67"/>
      <c r="C541" s="5"/>
      <c r="D541" s="12"/>
      <c r="E541" s="12"/>
      <c r="F541" s="5"/>
      <c r="G541" s="5"/>
      <c r="H541" s="5"/>
      <c r="I541" s="5"/>
      <c r="J541" s="5"/>
      <c r="K541" s="5"/>
      <c r="L541" s="5"/>
      <c r="M541" s="68"/>
      <c r="N541" s="5"/>
      <c r="O541" s="69"/>
      <c r="P541" s="12"/>
      <c r="Q541" s="70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4.25" customHeight="1">
      <c r="A542" s="12"/>
      <c r="B542" s="67"/>
      <c r="C542" s="5"/>
      <c r="D542" s="12"/>
      <c r="E542" s="12"/>
      <c r="F542" s="5"/>
      <c r="G542" s="5"/>
      <c r="H542" s="5"/>
      <c r="I542" s="5"/>
      <c r="J542" s="5"/>
      <c r="K542" s="5"/>
      <c r="L542" s="5"/>
      <c r="M542" s="68"/>
      <c r="N542" s="5"/>
      <c r="O542" s="69"/>
      <c r="P542" s="12"/>
      <c r="Q542" s="70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4.25" customHeight="1">
      <c r="A543" s="12"/>
      <c r="B543" s="67"/>
      <c r="C543" s="5"/>
      <c r="D543" s="12"/>
      <c r="E543" s="12"/>
      <c r="F543" s="5"/>
      <c r="G543" s="5"/>
      <c r="H543" s="5"/>
      <c r="I543" s="5"/>
      <c r="J543" s="5"/>
      <c r="K543" s="5"/>
      <c r="L543" s="5"/>
      <c r="M543" s="68"/>
      <c r="N543" s="5"/>
      <c r="O543" s="69"/>
      <c r="P543" s="12"/>
      <c r="Q543" s="70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4.25" customHeight="1">
      <c r="A544" s="12"/>
      <c r="B544" s="67"/>
      <c r="C544" s="5"/>
      <c r="D544" s="12"/>
      <c r="E544" s="12"/>
      <c r="F544" s="5"/>
      <c r="G544" s="5"/>
      <c r="H544" s="5"/>
      <c r="I544" s="5"/>
      <c r="J544" s="5"/>
      <c r="K544" s="5"/>
      <c r="L544" s="5"/>
      <c r="M544" s="68"/>
      <c r="N544" s="5"/>
      <c r="O544" s="69"/>
      <c r="P544" s="12"/>
      <c r="Q544" s="70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4.25" customHeight="1">
      <c r="A545" s="12"/>
      <c r="B545" s="67"/>
      <c r="C545" s="5"/>
      <c r="D545" s="12"/>
      <c r="E545" s="12"/>
      <c r="F545" s="5"/>
      <c r="G545" s="5"/>
      <c r="H545" s="5"/>
      <c r="I545" s="5"/>
      <c r="J545" s="5"/>
      <c r="K545" s="5"/>
      <c r="L545" s="5"/>
      <c r="M545" s="68"/>
      <c r="N545" s="5"/>
      <c r="O545" s="69"/>
      <c r="P545" s="12"/>
      <c r="Q545" s="70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4.25" customHeight="1">
      <c r="A546" s="12"/>
      <c r="B546" s="67"/>
      <c r="C546" s="5"/>
      <c r="D546" s="12"/>
      <c r="E546" s="12"/>
      <c r="F546" s="5"/>
      <c r="G546" s="5"/>
      <c r="H546" s="5"/>
      <c r="I546" s="5"/>
      <c r="J546" s="5"/>
      <c r="K546" s="5"/>
      <c r="L546" s="5"/>
      <c r="M546" s="68"/>
      <c r="N546" s="5"/>
      <c r="O546" s="69"/>
      <c r="P546" s="12"/>
      <c r="Q546" s="70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4.25" customHeight="1">
      <c r="A547" s="12"/>
      <c r="B547" s="67"/>
      <c r="C547" s="5"/>
      <c r="D547" s="12"/>
      <c r="E547" s="12"/>
      <c r="F547" s="5"/>
      <c r="G547" s="5"/>
      <c r="H547" s="5"/>
      <c r="I547" s="5"/>
      <c r="J547" s="5"/>
      <c r="K547" s="5"/>
      <c r="L547" s="5"/>
      <c r="M547" s="68"/>
      <c r="N547" s="5"/>
      <c r="O547" s="69"/>
      <c r="P547" s="12"/>
      <c r="Q547" s="70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4.25" customHeight="1">
      <c r="A548" s="12"/>
      <c r="B548" s="67"/>
      <c r="C548" s="5"/>
      <c r="D548" s="12"/>
      <c r="E548" s="12"/>
      <c r="F548" s="5"/>
      <c r="G548" s="5"/>
      <c r="H548" s="5"/>
      <c r="I548" s="5"/>
      <c r="J548" s="5"/>
      <c r="K548" s="5"/>
      <c r="L548" s="5"/>
      <c r="M548" s="68"/>
      <c r="N548" s="5"/>
      <c r="O548" s="69"/>
      <c r="P548" s="12"/>
      <c r="Q548" s="70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4.25" customHeight="1">
      <c r="A549" s="12"/>
      <c r="B549" s="67"/>
      <c r="C549" s="5"/>
      <c r="D549" s="12"/>
      <c r="E549" s="12"/>
      <c r="F549" s="5"/>
      <c r="G549" s="5"/>
      <c r="H549" s="5"/>
      <c r="I549" s="5"/>
      <c r="J549" s="5"/>
      <c r="K549" s="5"/>
      <c r="L549" s="5"/>
      <c r="M549" s="68"/>
      <c r="N549" s="5"/>
      <c r="O549" s="69"/>
      <c r="P549" s="12"/>
      <c r="Q549" s="70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4.25" customHeight="1">
      <c r="A550" s="12"/>
      <c r="B550" s="67"/>
      <c r="C550" s="5"/>
      <c r="D550" s="12"/>
      <c r="E550" s="12"/>
      <c r="F550" s="5"/>
      <c r="G550" s="5"/>
      <c r="H550" s="5"/>
      <c r="I550" s="5"/>
      <c r="J550" s="5"/>
      <c r="K550" s="5"/>
      <c r="L550" s="5"/>
      <c r="M550" s="68"/>
      <c r="N550" s="5"/>
      <c r="O550" s="69"/>
      <c r="P550" s="12"/>
      <c r="Q550" s="70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4.25" customHeight="1">
      <c r="A551" s="12"/>
      <c r="B551" s="67"/>
      <c r="C551" s="5"/>
      <c r="D551" s="12"/>
      <c r="E551" s="12"/>
      <c r="F551" s="5"/>
      <c r="G551" s="5"/>
      <c r="H551" s="5"/>
      <c r="I551" s="5"/>
      <c r="J551" s="5"/>
      <c r="K551" s="5"/>
      <c r="L551" s="5"/>
      <c r="M551" s="68"/>
      <c r="N551" s="5"/>
      <c r="O551" s="69"/>
      <c r="P551" s="12"/>
      <c r="Q551" s="70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4.25" customHeight="1">
      <c r="A552" s="12"/>
      <c r="B552" s="67"/>
      <c r="C552" s="5"/>
      <c r="D552" s="12"/>
      <c r="E552" s="12"/>
      <c r="F552" s="5"/>
      <c r="G552" s="5"/>
      <c r="H552" s="5"/>
      <c r="I552" s="5"/>
      <c r="J552" s="5"/>
      <c r="K552" s="5"/>
      <c r="L552" s="5"/>
      <c r="M552" s="68"/>
      <c r="N552" s="5"/>
      <c r="O552" s="69"/>
      <c r="P552" s="12"/>
      <c r="Q552" s="70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4.25" customHeight="1">
      <c r="A553" s="12"/>
      <c r="B553" s="67"/>
      <c r="C553" s="5"/>
      <c r="D553" s="12"/>
      <c r="E553" s="12"/>
      <c r="F553" s="5"/>
      <c r="G553" s="5"/>
      <c r="H553" s="5"/>
      <c r="I553" s="5"/>
      <c r="J553" s="5"/>
      <c r="K553" s="5"/>
      <c r="L553" s="5"/>
      <c r="M553" s="68"/>
      <c r="N553" s="5"/>
      <c r="O553" s="69"/>
      <c r="P553" s="12"/>
      <c r="Q553" s="70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5.75" customHeight="1"/>
    <row r="555" spans="1:26" ht="15.75" customHeight="1"/>
    <row r="556" spans="1:26" ht="15.75" customHeight="1"/>
    <row r="557" spans="1:26" ht="15.75" customHeight="1"/>
    <row r="558" spans="1:26" ht="15.75" customHeight="1"/>
    <row r="559" spans="1:26" ht="15.75" customHeight="1"/>
    <row r="560" spans="1:26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HuIktkX4Qlcqz86Nx4vD1aeNMHmx1BA7k6ZVRmAQwstjx5A1kssmy8y/whuMtsHgKRaL3/wXxOIEuRME9lCIWg==" saltValue="jwoS/lHHtOvXT7CwVG0kkw==" spinCount="100000" sheet="1" objects="1" scenarios="1"/>
  <autoFilter ref="A1:S353" xr:uid="{00000000-0009-0000-0000-000003000000}">
    <filterColumn colId="10">
      <customFilters>
        <customFilter operator="notEqual" val=" "/>
      </customFilters>
    </filterColumn>
    <filterColumn colId="11">
      <filters blank="1">
        <filter val="COMBO C/ 5º"/>
        <filter val="COMBO C/ 6º"/>
        <filter val="Extra PPC"/>
        <filter val="Ingresso 2021"/>
        <filter val="P/ 6º"/>
      </filters>
    </filterColumn>
    <filterColumn colId="13">
      <filters>
        <filter val="DCEC"/>
      </filters>
    </filterColumn>
  </autoFilter>
  <printOptions horizontalCentered="1"/>
  <pageMargins left="0.51181102362204722" right="0.51181102362204722" top="0.98425196850393704" bottom="0.78740157480314965" header="0" footer="0"/>
  <pageSetup paperSize="9" orientation="portrait"/>
  <headerFooter>
    <oddHeader>&amp;CBACHARELADO EM CIÊNCIAS ECONÔMICAS Solicitação de indicação docente - 2023.2</oddHeader>
    <oddFooter>&amp;C&amp;P/</oddFooter>
  </headerFooter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selection sqref="A1:H1"/>
    </sheetView>
  </sheetViews>
  <sheetFormatPr defaultColWidth="14.42578125" defaultRowHeight="15" customHeight="1"/>
  <cols>
    <col min="1" max="1" width="11.7109375" customWidth="1"/>
    <col min="2" max="7" width="19.140625" customWidth="1"/>
    <col min="8" max="8" width="11.7109375" customWidth="1"/>
    <col min="9" max="11" width="9.140625" customWidth="1"/>
    <col min="12" max="17" width="19.140625" customWidth="1"/>
    <col min="18" max="26" width="9.140625" customWidth="1"/>
  </cols>
  <sheetData>
    <row r="1" spans="1:26" ht="25.5" customHeight="1">
      <c r="A1" s="160" t="s">
        <v>395</v>
      </c>
      <c r="B1" s="161"/>
      <c r="C1" s="161"/>
      <c r="D1" s="161"/>
      <c r="E1" s="161"/>
      <c r="F1" s="161"/>
      <c r="G1" s="161"/>
      <c r="H1" s="161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5.5" customHeight="1">
      <c r="A2" s="80" t="s">
        <v>162</v>
      </c>
      <c r="B2" s="81" t="s">
        <v>176</v>
      </c>
      <c r="C2" s="81" t="s">
        <v>161</v>
      </c>
      <c r="D2" s="81" t="s">
        <v>164</v>
      </c>
      <c r="E2" s="81" t="s">
        <v>173</v>
      </c>
      <c r="F2" s="81" t="s">
        <v>174</v>
      </c>
      <c r="G2" s="81" t="s">
        <v>225</v>
      </c>
      <c r="H2" s="82" t="s">
        <v>396</v>
      </c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39" customHeight="1">
      <c r="A3" s="83">
        <v>0.77777777777777779</v>
      </c>
      <c r="B3" s="84" t="str">
        <f>VLOOKUP(CONCATENATE(A1,$A$2,B$2,$A3),Oferta_Detalhada!$L$2:$AC$2892,4,FALSE)</f>
        <v>INTRODUÇÃO À ECONOMIA</v>
      </c>
      <c r="C3" s="84" t="str">
        <f>VLOOKUP(CONCATENATE(A1,$A$2,C$2,$A3),Oferta_Detalhada!$L$2:$AC$2892,4,FALSE)</f>
        <v>FUNDAMENTOS MATEMÁTICOS</v>
      </c>
      <c r="D3" s="84" t="e">
        <f>VLOOKUP(CONCATENATE(A1,$A$2,D$2,$A3),Oferta_Detalhada!$L$2:$AC$2892,4,FALSE)</f>
        <v>#N/A</v>
      </c>
      <c r="E3" s="84" t="e">
        <f>VLOOKUP(CONCATENATE(A1,$A$2,E$2,$A3),Oferta_Detalhada!$L$2:$AC$2892,4,FALSE)</f>
        <v>#N/A</v>
      </c>
      <c r="F3" s="84" t="e">
        <f>VLOOKUP(CONCATENATE(A1,$A$2,F$2,$A3),Oferta_Detalhada!$L$2:$AC$2892,4,FALSE)</f>
        <v>#N/A</v>
      </c>
      <c r="G3" s="84" t="e">
        <f>VLOOKUP(CONCATENATE(A1,$A$2,G$2,$H3),Oferta_Detalhada!$L$2:$AC$2892,4,FALSE)</f>
        <v>#N/A</v>
      </c>
      <c r="H3" s="83">
        <v>0.3125</v>
      </c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" customHeight="1">
      <c r="A4" s="83">
        <v>0.8125</v>
      </c>
      <c r="B4" s="84" t="str">
        <f>VLOOKUP(CONCATENATE(A1,$A$2,B$2,$A4),Oferta_Detalhada!$L$2:$AC$2892,4,FALSE)</f>
        <v>INTRODUÇÃO À ECONOMIA</v>
      </c>
      <c r="C4" s="84" t="str">
        <f>VLOOKUP(CONCATENATE(A1,$A$2,C$2,$A4),Oferta_Detalhada!$L$2:$AC$2892,4,FALSE)</f>
        <v>FUNDAMENTOS MATEMÁTICOS</v>
      </c>
      <c r="D4" s="84" t="e">
        <f>VLOOKUP(CONCATENATE(A1,$A$2,D$2,$A4),Oferta_Detalhada!$L$2:$AC$2892,4,FALSE)</f>
        <v>#N/A</v>
      </c>
      <c r="E4" s="84" t="e">
        <f>VLOOKUP(CONCATENATE(A1,$A$2,E$2,$A4),Oferta_Detalhada!$L$2:$AC$2892,4,FALSE)</f>
        <v>#N/A</v>
      </c>
      <c r="F4" s="84" t="e">
        <f>VLOOKUP(CONCATENATE(A1,$A$2,F$2,$A4),Oferta_Detalhada!$L$2:$AC$2892,4,FALSE)</f>
        <v>#N/A</v>
      </c>
      <c r="G4" s="84" t="e">
        <f>VLOOKUP(CONCATENATE(A1,$A$2,G$2,$H4),Oferta_Detalhada!$L$2:$AC$2892,4,FALSE)</f>
        <v>#N/A</v>
      </c>
      <c r="H4" s="83">
        <v>0.34722222222222227</v>
      </c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" customHeight="1">
      <c r="A5" s="83">
        <v>0.84722222222222221</v>
      </c>
      <c r="B5" s="84" t="e">
        <f>VLOOKUP(CONCATENATE(A1,$A$2,B$2,$A5),Oferta_Detalhada!$L$2:$AC$2892,4,FALSE)</f>
        <v>#N/A</v>
      </c>
      <c r="C5" s="84" t="str">
        <f>VLOOKUP(CONCATENATE(A1,$A$2,C$2,$A5),Oferta_Detalhada!$L$2:$AC$2892,4,FALSE)</f>
        <v>INTRODUÇÃO À ECONOMIA</v>
      </c>
      <c r="D5" s="84" t="str">
        <f>VLOOKUP(CONCATENATE(A1,$A$2,D$2,$A5),Oferta_Detalhada!$L$2:$AC$2892,4,FALSE)</f>
        <v>FUNDAMENTOS MATEMÁTICOS</v>
      </c>
      <c r="E5" s="84" t="e">
        <f>VLOOKUP(CONCATENATE(A1,$A$2,E$2,$A5),Oferta_Detalhada!$L$2:$AC$2892,4,FALSE)</f>
        <v>#N/A</v>
      </c>
      <c r="F5" s="84" t="e">
        <f>VLOOKUP(CONCATENATE(A1,$A$2,F$2,$A5),Oferta_Detalhada!$L$2:$AC$2892,4,FALSE)</f>
        <v>#N/A</v>
      </c>
      <c r="G5" s="84" t="e">
        <f>VLOOKUP(CONCATENATE(A1,$A$2,G$2,$H5),Oferta_Detalhada!$L$2:$AC$2892,4,FALSE)</f>
        <v>#N/A</v>
      </c>
      <c r="H5" s="83">
        <v>0.38194444444444442</v>
      </c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" customHeight="1">
      <c r="A6" s="83">
        <v>0.88194444444444453</v>
      </c>
      <c r="B6" s="84" t="e">
        <f>VLOOKUP(CONCATENATE(A1,$A$2,B$2,$A6),Oferta_Detalhada!$L$2:$AC$2892,4,FALSE)</f>
        <v>#N/A</v>
      </c>
      <c r="C6" s="84" t="str">
        <f>VLOOKUP(CONCATENATE(A1,$A$2,C$2,$A6),Oferta_Detalhada!$L$2:$AC$2892,4,FALSE)</f>
        <v>INTRODUÇÃO À ECONOMIA</v>
      </c>
      <c r="D6" s="84" t="str">
        <f>VLOOKUP(CONCATENATE(A1,$A$2,D$2,$A6),Oferta_Detalhada!$L$2:$AC$2892,4,FALSE)</f>
        <v>FUNDAMENTOS MATEMÁTICOS</v>
      </c>
      <c r="E6" s="84" t="e">
        <f>VLOOKUP(CONCATENATE(A1,$A$2,E$2,$A6),Oferta_Detalhada!$L$2:$AC$2892,4,FALSE)</f>
        <v>#N/A</v>
      </c>
      <c r="F6" s="84" t="e">
        <f>VLOOKUP(CONCATENATE(A1,$A$2,F$2,$A6),Oferta_Detalhada!$L$2:$AC$2892,4,FALSE)</f>
        <v>#N/A</v>
      </c>
      <c r="G6" s="84" t="e">
        <f>VLOOKUP(CONCATENATE(A1,$A$2,G$2,$H6),Oferta_Detalhada!$L$2:$AC$2892,4,FALSE)</f>
        <v>#N/A</v>
      </c>
      <c r="H6" s="83">
        <v>0.41666666666666669</v>
      </c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39" customHeight="1">
      <c r="A7" s="13"/>
      <c r="B7" s="85"/>
      <c r="C7" s="85"/>
      <c r="D7" s="85"/>
      <c r="E7" s="85"/>
      <c r="F7" s="85"/>
      <c r="G7" s="84" t="e">
        <f>VLOOKUP(CONCATENATE(A1,$A$2,G$2,$H7),Oferta_Detalhada!$L$2:$AC$2892,4,FALSE)</f>
        <v>#N/A</v>
      </c>
      <c r="H7" s="83">
        <v>0.4513888888888889</v>
      </c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39" customHeight="1">
      <c r="A8" s="13"/>
      <c r="B8" s="85"/>
      <c r="C8" s="85"/>
      <c r="D8" s="85"/>
      <c r="E8" s="85"/>
      <c r="F8" s="85"/>
      <c r="G8" s="84" t="e">
        <f>VLOOKUP(CONCATENATE(A1,$A$2,G$2,$H8),Oferta_Detalhada!$L$2:$AC$2892,4,FALSE)</f>
        <v>#N/A</v>
      </c>
      <c r="H8" s="83">
        <v>0.4861111111111111</v>
      </c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5.5" customHeight="1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21" customHeight="1">
      <c r="A10" s="86"/>
      <c r="B10" s="87" t="s">
        <v>6</v>
      </c>
      <c r="C10" s="162" t="s">
        <v>7</v>
      </c>
      <c r="D10" s="158"/>
      <c r="E10" s="159"/>
      <c r="F10" s="162" t="s">
        <v>397</v>
      </c>
      <c r="G10" s="158"/>
      <c r="H10" s="159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</row>
    <row r="11" spans="1:26" ht="21" customHeight="1">
      <c r="A11" s="89" t="s">
        <v>191</v>
      </c>
      <c r="B11" s="90" t="str">
        <f>VLOOKUP(CONCATENATE($A11,A1),Oferta!$A$2:$R$312,4,FALSE)</f>
        <v>CEC085</v>
      </c>
      <c r="C11" s="157" t="str">
        <f>VLOOKUP(CONCATENATE($A11,A1),Oferta!$A$2:$R$312,5,FALSE)</f>
        <v>INTRODUÇÃO À ECONOMIA</v>
      </c>
      <c r="D11" s="158"/>
      <c r="E11" s="159"/>
      <c r="F11" s="157" t="str">
        <f>VLOOKUP(CONCATENATE($A11,A1),Oferta!$A$2:$R$312,16,FALSE)</f>
        <v>Ana Elísia de F. Merelles</v>
      </c>
      <c r="G11" s="158"/>
      <c r="H11" s="159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</row>
    <row r="12" spans="1:26" ht="21" customHeight="1">
      <c r="A12" s="89" t="s">
        <v>188</v>
      </c>
      <c r="B12" s="90" t="e">
        <f>VLOOKUP(CONCATENATE($A12,A1),Oferta!$A$2:$R$312,4,FALSE)</f>
        <v>#N/A</v>
      </c>
      <c r="C12" s="157" t="e">
        <f>VLOOKUP(CONCATENATE($A12,A1),Oferta!$A$2:$R$312,5,FALSE)</f>
        <v>#N/A</v>
      </c>
      <c r="D12" s="158"/>
      <c r="E12" s="159"/>
      <c r="F12" s="157" t="e">
        <f>VLOOKUP(CONCATENATE($A12,A1),Oferta!$A$2:$R$312,16,FALSE)</f>
        <v>#N/A</v>
      </c>
      <c r="G12" s="158"/>
      <c r="H12" s="159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</row>
    <row r="13" spans="1:26" ht="21" customHeight="1">
      <c r="A13" s="89" t="s">
        <v>160</v>
      </c>
      <c r="B13" s="90" t="str">
        <f>VLOOKUP(CONCATENATE($A13,A1),Oferta!$A$2:$R$312,4,FALSE)</f>
        <v>CET423</v>
      </c>
      <c r="C13" s="157" t="str">
        <f>VLOOKUP(CONCATENATE($A13,A1),Oferta!$A$2:$R$312,5,FALSE)</f>
        <v>FUNDAMENTOS MATEMÁTICOS</v>
      </c>
      <c r="D13" s="158"/>
      <c r="E13" s="159"/>
      <c r="F13" s="157" t="str">
        <f>VLOOKUP(CONCATENATE($A13,A1),Oferta!$A$2:$R$312,16,FALSE)</f>
        <v>José Carlos Chagas</v>
      </c>
      <c r="G13" s="158"/>
      <c r="H13" s="159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</row>
    <row r="14" spans="1:26" ht="21" customHeight="1">
      <c r="A14" s="89" t="s">
        <v>195</v>
      </c>
      <c r="B14" s="90" t="e">
        <f>VLOOKUP(CONCATENATE($A14,A1),Oferta!$A$2:$R$312,4,FALSE)</f>
        <v>#N/A</v>
      </c>
      <c r="C14" s="157" t="e">
        <f>VLOOKUP(CONCATENATE($A14,A1),Oferta!$A$2:$R$312,5,FALSE)</f>
        <v>#N/A</v>
      </c>
      <c r="D14" s="158"/>
      <c r="E14" s="159"/>
      <c r="F14" s="157" t="e">
        <f>VLOOKUP(CONCATENATE($A14,A1),Oferta!$A$2:$R$312,16,FALSE)</f>
        <v>#N/A</v>
      </c>
      <c r="G14" s="158"/>
      <c r="H14" s="159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</row>
    <row r="15" spans="1:26" ht="21" customHeight="1">
      <c r="A15" s="89" t="s">
        <v>178</v>
      </c>
      <c r="B15" s="90" t="e">
        <f>VLOOKUP(CONCATENATE($A15,A1),Oferta!$A$2:$R$312,4,FALSE)</f>
        <v>#N/A</v>
      </c>
      <c r="C15" s="157" t="e">
        <f>VLOOKUP(CONCATENATE($A15,A1),Oferta!$A$2:$R$312,5,FALSE)</f>
        <v>#N/A</v>
      </c>
      <c r="D15" s="158"/>
      <c r="E15" s="159"/>
      <c r="F15" s="157" t="e">
        <f>VLOOKUP(CONCATENATE($A15,A1),Oferta!$A$2:$R$312,16,FALSE)</f>
        <v>#N/A</v>
      </c>
      <c r="G15" s="158"/>
      <c r="H15" s="159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</row>
    <row r="16" spans="1:26" ht="21" customHeight="1">
      <c r="A16" s="89" t="s">
        <v>239</v>
      </c>
      <c r="B16" s="90" t="e">
        <f>VLOOKUP(CONCATENATE($A16,A1),Oferta!$A$2:$R$312,4,FALSE)</f>
        <v>#N/A</v>
      </c>
      <c r="C16" s="157" t="e">
        <f>VLOOKUP(CONCATENATE($A16,A1),Oferta!$A$2:$R$312,5,FALSE)</f>
        <v>#N/A</v>
      </c>
      <c r="D16" s="158"/>
      <c r="E16" s="159"/>
      <c r="F16" s="157" t="e">
        <f>VLOOKUP(CONCATENATE($A16,A1),Oferta!$A$2:$R$312,16,FALSE)</f>
        <v>#N/A</v>
      </c>
      <c r="G16" s="158"/>
      <c r="H16" s="159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1:26" ht="25.5" customHeight="1">
      <c r="A17" s="160" t="s">
        <v>398</v>
      </c>
      <c r="B17" s="161"/>
      <c r="C17" s="161"/>
      <c r="D17" s="161"/>
      <c r="E17" s="161"/>
      <c r="F17" s="161"/>
      <c r="G17" s="161"/>
      <c r="H17" s="161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</row>
    <row r="18" spans="1:26" ht="25.5" customHeight="1">
      <c r="A18" s="80" t="s">
        <v>162</v>
      </c>
      <c r="B18" s="81" t="s">
        <v>176</v>
      </c>
      <c r="C18" s="81" t="s">
        <v>161</v>
      </c>
      <c r="D18" s="81" t="s">
        <v>164</v>
      </c>
      <c r="E18" s="81" t="s">
        <v>173</v>
      </c>
      <c r="F18" s="81" t="s">
        <v>174</v>
      </c>
      <c r="G18" s="81" t="s">
        <v>225</v>
      </c>
      <c r="H18" s="82" t="s">
        <v>396</v>
      </c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39" customHeight="1">
      <c r="A19" s="83">
        <v>0.77777777777777779</v>
      </c>
      <c r="B19" s="84" t="e">
        <f>VLOOKUP(CONCATENATE(A17,$A$2,B$2,$A19),Oferta_Detalhada!$L$2:$AC$2892,4,FALSE)</f>
        <v>#N/A</v>
      </c>
      <c r="C19" s="84" t="e">
        <f>VLOOKUP(CONCATENATE(A17,$A$2,C$2,$A19),Oferta_Detalhada!$L$2:$AC$2892,4,FALSE)</f>
        <v>#N/A</v>
      </c>
      <c r="D19" s="84" t="e">
        <f>VLOOKUP(CONCATENATE(A17,$A$2,D$2,$A19),Oferta_Detalhada!$L$2:$AC$2892,4,FALSE)</f>
        <v>#N/A</v>
      </c>
      <c r="E19" s="84" t="e">
        <f>VLOOKUP(CONCATENATE(A17,$A$2,E$2,$A19),Oferta_Detalhada!$L$2:$AC$2892,4,FALSE)</f>
        <v>#N/A</v>
      </c>
      <c r="F19" s="84" t="e">
        <f>VLOOKUP(CONCATENATE(A17,$A$2,F$2,$A19),Oferta_Detalhada!$L$2:$AC$2892,4,FALSE)</f>
        <v>#N/A</v>
      </c>
      <c r="G19" s="84" t="e">
        <f>VLOOKUP(CONCATENATE(A17,$A$2,G$2,$H19),Oferta_Detalhada!$L$2:$AC$2892,4,FALSE)</f>
        <v>#N/A</v>
      </c>
      <c r="H19" s="83">
        <v>0.3125</v>
      </c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39" customHeight="1">
      <c r="A20" s="83">
        <v>0.8125</v>
      </c>
      <c r="B20" s="84" t="e">
        <f>VLOOKUP(CONCATENATE(A17,$A$2,B$2,$A20),Oferta_Detalhada!$L$2:$AC$2892,4,FALSE)</f>
        <v>#N/A</v>
      </c>
      <c r="C20" s="84" t="e">
        <f>VLOOKUP(CONCATENATE(A17,$A$2,C$2,$A20),Oferta_Detalhada!$L$2:$AC$2892,4,FALSE)</f>
        <v>#N/A</v>
      </c>
      <c r="D20" s="84" t="e">
        <f>VLOOKUP(CONCATENATE(A17,$A$2,D$2,$A20),Oferta_Detalhada!$L$2:$AC$2892,4,FALSE)</f>
        <v>#N/A</v>
      </c>
      <c r="E20" s="84" t="e">
        <f>VLOOKUP(CONCATENATE(A17,$A$2,E$2,$A20),Oferta_Detalhada!$L$2:$AC$2892,4,FALSE)</f>
        <v>#N/A</v>
      </c>
      <c r="F20" s="84" t="e">
        <f>VLOOKUP(CONCATENATE(A17,$A$2,F$2,$A20),Oferta_Detalhada!$L$2:$AC$2892,4,FALSE)</f>
        <v>#N/A</v>
      </c>
      <c r="G20" s="84" t="e">
        <f>VLOOKUP(CONCATENATE(A17,$A$2,G$2,$H20),Oferta_Detalhada!$L$2:$AC$2892,4,FALSE)</f>
        <v>#N/A</v>
      </c>
      <c r="H20" s="83">
        <v>0.34722222222222227</v>
      </c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39" customHeight="1">
      <c r="A21" s="83">
        <v>0.84722222222222221</v>
      </c>
      <c r="B21" s="84" t="e">
        <f>VLOOKUP(CONCATENATE(A17,$A$2,B$2,$A21),Oferta_Detalhada!$L$2:$AC$2892,4,FALSE)</f>
        <v>#N/A</v>
      </c>
      <c r="C21" s="84" t="e">
        <f>VLOOKUP(CONCATENATE(A17,$A$2,C$2,$A21),Oferta_Detalhada!$L$2:$AC$2892,4,FALSE)</f>
        <v>#N/A</v>
      </c>
      <c r="D21" s="84" t="e">
        <f>VLOOKUP(CONCATENATE(A17,$A$2,D$2,$A21),Oferta_Detalhada!$L$2:$AC$2892,4,FALSE)</f>
        <v>#N/A</v>
      </c>
      <c r="E21" s="84" t="e">
        <f>VLOOKUP(CONCATENATE(A17,$A$2,E$2,$A21),Oferta_Detalhada!$L$2:$AC$2892,4,FALSE)</f>
        <v>#N/A</v>
      </c>
      <c r="F21" s="84" t="e">
        <f>VLOOKUP(CONCATENATE(A17,$A$2,F$2,$A21),Oferta_Detalhada!$L$2:$AC$2892,4,FALSE)</f>
        <v>#N/A</v>
      </c>
      <c r="G21" s="84" t="e">
        <f>VLOOKUP(CONCATENATE(A17,$A$2,G$2,$H21),Oferta_Detalhada!$L$2:$AC$2892,4,FALSE)</f>
        <v>#N/A</v>
      </c>
      <c r="H21" s="83">
        <v>0.38194444444444442</v>
      </c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39" customHeight="1">
      <c r="A22" s="83">
        <v>0.88194444444444453</v>
      </c>
      <c r="B22" s="84" t="e">
        <f>VLOOKUP(CONCATENATE(A17,$A$2,B$2,$A22),Oferta_Detalhada!$L$2:$AC$2892,4,FALSE)</f>
        <v>#N/A</v>
      </c>
      <c r="C22" s="84" t="e">
        <f>VLOOKUP(CONCATENATE(A17,$A$2,C$2,$A22),Oferta_Detalhada!$L$2:$AC$2892,4,FALSE)</f>
        <v>#N/A</v>
      </c>
      <c r="D22" s="84" t="e">
        <f>VLOOKUP(CONCATENATE(A17,$A$2,D$2,$A22),Oferta_Detalhada!$L$2:$AC$2892,4,FALSE)</f>
        <v>#N/A</v>
      </c>
      <c r="E22" s="84" t="e">
        <f>VLOOKUP(CONCATENATE(A17,$A$2,E$2,$A22),Oferta_Detalhada!$L$2:$AC$2892,4,FALSE)</f>
        <v>#N/A</v>
      </c>
      <c r="F22" s="84" t="e">
        <f>VLOOKUP(CONCATENATE(A17,$A$2,F$2,$A22),Oferta_Detalhada!$L$2:$AC$2892,4,FALSE)</f>
        <v>#N/A</v>
      </c>
      <c r="G22" s="84" t="e">
        <f>VLOOKUP(CONCATENATE(A17,$A$2,G$2,$H22),Oferta_Detalhada!$L$2:$AC$2892,4,FALSE)</f>
        <v>#N/A</v>
      </c>
      <c r="H22" s="83">
        <v>0.41666666666666669</v>
      </c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39" customHeight="1">
      <c r="A23" s="13"/>
      <c r="B23" s="85"/>
      <c r="C23" s="85"/>
      <c r="D23" s="85"/>
      <c r="E23" s="85"/>
      <c r="F23" s="85"/>
      <c r="G23" s="84" t="e">
        <f>VLOOKUP(CONCATENATE(A17,$A$2,G$2,$H23),Oferta_Detalhada!$L$2:$AC$2892,4,FALSE)</f>
        <v>#N/A</v>
      </c>
      <c r="H23" s="83">
        <v>0.4513888888888889</v>
      </c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39" customHeight="1">
      <c r="A24" s="13"/>
      <c r="B24" s="85"/>
      <c r="C24" s="85"/>
      <c r="D24" s="85"/>
      <c r="E24" s="85"/>
      <c r="F24" s="85"/>
      <c r="G24" s="84" t="e">
        <f>VLOOKUP(CONCATENATE(A17,$A$2,G$2,$H24),Oferta_Detalhada!$L$2:$AC$2892,4,FALSE)</f>
        <v>#N/A</v>
      </c>
      <c r="H24" s="83">
        <v>0.4861111111111111</v>
      </c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25.5" customHeight="1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21" customHeight="1">
      <c r="A26" s="86"/>
      <c r="B26" s="87" t="s">
        <v>6</v>
      </c>
      <c r="C26" s="162" t="s">
        <v>7</v>
      </c>
      <c r="D26" s="158"/>
      <c r="E26" s="159"/>
      <c r="F26" s="162" t="s">
        <v>397</v>
      </c>
      <c r="G26" s="158"/>
      <c r="H26" s="159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</row>
    <row r="27" spans="1:26" ht="21" customHeight="1">
      <c r="A27" s="89" t="s">
        <v>191</v>
      </c>
      <c r="B27" s="90" t="e">
        <f>VLOOKUP(CONCATENATE($A27,A17),Oferta!$A$2:$R$312,4,FALSE)</f>
        <v>#N/A</v>
      </c>
      <c r="C27" s="157" t="e">
        <f>VLOOKUP(CONCATENATE($A27,A17),Oferta!$A$2:$R$312,5,FALSE)</f>
        <v>#N/A</v>
      </c>
      <c r="D27" s="158"/>
      <c r="E27" s="159"/>
      <c r="F27" s="157" t="e">
        <f>VLOOKUP(CONCATENATE($A27,A17),Oferta!$A$2:$R$312,16,FALSE)</f>
        <v>#N/A</v>
      </c>
      <c r="G27" s="158"/>
      <c r="H27" s="159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spans="1:26" ht="21" customHeight="1">
      <c r="A28" s="89" t="s">
        <v>188</v>
      </c>
      <c r="B28" s="90" t="e">
        <f>VLOOKUP(CONCATENATE($A28,A17),Oferta!$A$2:$R$312,4,FALSE)</f>
        <v>#N/A</v>
      </c>
      <c r="C28" s="157" t="e">
        <f>VLOOKUP(CONCATENATE($A28,A17),Oferta!$A$2:$R$312,5,FALSE)</f>
        <v>#N/A</v>
      </c>
      <c r="D28" s="158"/>
      <c r="E28" s="159"/>
      <c r="F28" s="157" t="e">
        <f>VLOOKUP(CONCATENATE($A28,A17),Oferta!$A$2:$R$312,16,FALSE)</f>
        <v>#N/A</v>
      </c>
      <c r="G28" s="158"/>
      <c r="H28" s="159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1:26" ht="21" customHeight="1">
      <c r="A29" s="89" t="s">
        <v>160</v>
      </c>
      <c r="B29" s="90" t="e">
        <f>VLOOKUP(CONCATENATE($A29,A17),Oferta!$A$2:$R$312,4,FALSE)</f>
        <v>#N/A</v>
      </c>
      <c r="C29" s="157" t="e">
        <f>VLOOKUP(CONCATENATE($A29,A17),Oferta!$A$2:$R$312,5,FALSE)</f>
        <v>#N/A</v>
      </c>
      <c r="D29" s="158"/>
      <c r="E29" s="159"/>
      <c r="F29" s="157" t="e">
        <f>VLOOKUP(CONCATENATE($A29,A17),Oferta!$A$2:$R$312,16,FALSE)</f>
        <v>#N/A</v>
      </c>
      <c r="G29" s="158"/>
      <c r="H29" s="159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1:26" ht="21" customHeight="1">
      <c r="A30" s="89" t="s">
        <v>195</v>
      </c>
      <c r="B30" s="90" t="e">
        <f>VLOOKUP(CONCATENATE($A30,A17),Oferta!$A$2:$R$312,4,FALSE)</f>
        <v>#N/A</v>
      </c>
      <c r="C30" s="157" t="e">
        <f>VLOOKUP(CONCATENATE($A30,A17),Oferta!$A$2:$R$312,5,FALSE)</f>
        <v>#N/A</v>
      </c>
      <c r="D30" s="158"/>
      <c r="E30" s="159"/>
      <c r="F30" s="157" t="e">
        <f>VLOOKUP(CONCATENATE($A30,A17),Oferta!$A$2:$R$312,16,FALSE)</f>
        <v>#N/A</v>
      </c>
      <c r="G30" s="158"/>
      <c r="H30" s="159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1:26" ht="21" customHeight="1">
      <c r="A31" s="89" t="s">
        <v>178</v>
      </c>
      <c r="B31" s="90" t="e">
        <f>VLOOKUP(CONCATENATE($A31,A17),Oferta!$A$2:$R$312,4,FALSE)</f>
        <v>#N/A</v>
      </c>
      <c r="C31" s="157" t="e">
        <f>VLOOKUP(CONCATENATE($A31,A17),Oferta!$A$2:$R$312,5,FALSE)</f>
        <v>#N/A</v>
      </c>
      <c r="D31" s="158"/>
      <c r="E31" s="159"/>
      <c r="F31" s="157" t="e">
        <f>VLOOKUP(CONCATENATE($A31,A17),Oferta!$A$2:$R$312,16,FALSE)</f>
        <v>#N/A</v>
      </c>
      <c r="G31" s="158"/>
      <c r="H31" s="159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1:26" ht="21" customHeight="1">
      <c r="A32" s="89" t="s">
        <v>239</v>
      </c>
      <c r="B32" s="90" t="e">
        <f>VLOOKUP(CONCATENATE($A32,A17),Oferta!$A$2:$R$312,4,FALSE)</f>
        <v>#N/A</v>
      </c>
      <c r="C32" s="157" t="e">
        <f>VLOOKUP(CONCATENATE($A32,A17),Oferta!$A$2:$R$312,5,FALSE)</f>
        <v>#N/A</v>
      </c>
      <c r="D32" s="158"/>
      <c r="E32" s="159"/>
      <c r="F32" s="157" t="e">
        <f>VLOOKUP(CONCATENATE($A32,A17),Oferta!$A$2:$R$312,16,FALSE)</f>
        <v>#N/A</v>
      </c>
      <c r="G32" s="158"/>
      <c r="H32" s="159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spans="1:26" ht="25.5" customHeight="1">
      <c r="A33" s="160" t="s">
        <v>399</v>
      </c>
      <c r="B33" s="161"/>
      <c r="C33" s="161"/>
      <c r="D33" s="161"/>
      <c r="E33" s="161"/>
      <c r="F33" s="161"/>
      <c r="G33" s="161"/>
      <c r="H33" s="161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</row>
    <row r="34" spans="1:26" ht="25.5" customHeight="1">
      <c r="A34" s="80" t="s">
        <v>162</v>
      </c>
      <c r="B34" s="81" t="s">
        <v>176</v>
      </c>
      <c r="C34" s="81" t="s">
        <v>161</v>
      </c>
      <c r="D34" s="81" t="s">
        <v>164</v>
      </c>
      <c r="E34" s="81" t="s">
        <v>173</v>
      </c>
      <c r="F34" s="81" t="s">
        <v>174</v>
      </c>
      <c r="G34" s="81" t="s">
        <v>225</v>
      </c>
      <c r="H34" s="82" t="s">
        <v>396</v>
      </c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39" customHeight="1">
      <c r="A35" s="83">
        <v>0.77777777777777779</v>
      </c>
      <c r="B35" s="84" t="str">
        <f>VLOOKUP(CONCATENATE(A33,$A$2,B$2,$A35),Oferta_Detalhada!$L$2:$AC$2892,4,FALSE)</f>
        <v>FORMAÇÃO ECONÔMICA DO BRASIL</v>
      </c>
      <c r="C35" s="84" t="str">
        <f>VLOOKUP(CONCATENATE(A33,$A$2,C$2,$A35),Oferta_Detalhada!$L$2:$AC$2892,4,FALSE)</f>
        <v>HISTÓRIA DO PENSAMENTO ECONÔMICO I</v>
      </c>
      <c r="D35" s="84" t="str">
        <f>VLOOKUP(CONCATENATE(A33,$A$2,D$2,$A35),Oferta_Detalhada!$L$2:$AC$2892,4,FALSE)</f>
        <v>MATEMÁTICA APLICADA I</v>
      </c>
      <c r="E35" s="84" t="str">
        <f>VLOOKUP(CONCATENATE(A33,$A$2,E$2,$A35),Oferta_Detalhada!$L$2:$AC$2892,4,FALSE)</f>
        <v>CONTABILIDADE SOCIAL</v>
      </c>
      <c r="F35" s="84" t="str">
        <f>VLOOKUP(CONCATENATE(A33,$A$2,F$2,$A35),Oferta_Detalhada!$L$2:$AC$2892,4,FALSE)</f>
        <v>INTRODUÇÃO ÀS CIÊNCIAS SOCIAIS</v>
      </c>
      <c r="G35" s="84" t="e">
        <f>VLOOKUP(CONCATENATE(A33,$A$2,G$2,$H35),Oferta_Detalhada!$L$2:$AC$2892,4,FALSE)</f>
        <v>#N/A</v>
      </c>
      <c r="H35" s="83">
        <v>0.3125</v>
      </c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39" customHeight="1">
      <c r="A36" s="83">
        <v>0.8125</v>
      </c>
      <c r="B36" s="84" t="str">
        <f>VLOOKUP(CONCATENATE(A33,$A$2,B$2,$A36),Oferta_Detalhada!$L$2:$AC$2892,4,FALSE)</f>
        <v>FORMAÇÃO ECONÔMICA DO BRASIL</v>
      </c>
      <c r="C36" s="84" t="str">
        <f>VLOOKUP(CONCATENATE(A33,$A$2,C$2,$A36),Oferta_Detalhada!$L$2:$AC$2892,4,FALSE)</f>
        <v>HISTÓRIA DO PENSAMENTO ECONÔMICO I</v>
      </c>
      <c r="D36" s="84" t="str">
        <f>VLOOKUP(CONCATENATE(A33,$A$2,D$2,$A36),Oferta_Detalhada!$L$2:$AC$2892,4,FALSE)</f>
        <v>MATEMÁTICA APLICADA I</v>
      </c>
      <c r="E36" s="84" t="str">
        <f>VLOOKUP(CONCATENATE(A33,$A$2,E$2,$A36),Oferta_Detalhada!$L$2:$AC$2892,4,FALSE)</f>
        <v>CONTABILIDADE SOCIAL</v>
      </c>
      <c r="F36" s="84" t="str">
        <f>VLOOKUP(CONCATENATE(A33,$A$2,F$2,$A36),Oferta_Detalhada!$L$2:$AC$2892,4,FALSE)</f>
        <v>INTRODUÇÃO ÀS CIÊNCIAS SOCIAIS</v>
      </c>
      <c r="G36" s="84" t="e">
        <f>VLOOKUP(CONCATENATE(A33,$A$2,G$2,$H36),Oferta_Detalhada!$L$2:$AC$2892,4,FALSE)</f>
        <v>#N/A</v>
      </c>
      <c r="H36" s="83">
        <v>0.34722222222222227</v>
      </c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39" customHeight="1">
      <c r="A37" s="83">
        <v>0.84722222222222221</v>
      </c>
      <c r="B37" s="84" t="str">
        <f>VLOOKUP(CONCATENATE(A33,$A$2,B$2,$A37),Oferta_Detalhada!$L$2:$AC$2892,4,FALSE)</f>
        <v>MATEMÁTICA APLICADA I</v>
      </c>
      <c r="C37" s="84" t="str">
        <f>VLOOKUP(CONCATENATE(A33,$A$2,C$2,$A37),Oferta_Detalhada!$L$2:$AC$2892,4,FALSE)</f>
        <v>FORMAÇÃO ECONÔMICA DO BRASIL</v>
      </c>
      <c r="D37" s="84" t="str">
        <f>VLOOKUP(CONCATENATE(A33,$A$2,D$2,$A37),Oferta_Detalhada!$L$2:$AC$2892,4,FALSE)</f>
        <v>HISTÓRIA DO PENSAMENTO ECONÔMICO I</v>
      </c>
      <c r="E37" s="84" t="str">
        <f>VLOOKUP(CONCATENATE(A33,$A$2,E$2,$A37),Oferta_Detalhada!$L$2:$AC$2892,4,FALSE)</f>
        <v>INTRODUÇÃO ÀS CIÊNCIAS SOCIAIS</v>
      </c>
      <c r="F37" s="84" t="str">
        <f>VLOOKUP(CONCATENATE(A33,$A$2,F$2,$A37),Oferta_Detalhada!$L$2:$AC$2892,4,FALSE)</f>
        <v>CONTABILIDADE SOCIAL</v>
      </c>
      <c r="G37" s="84" t="e">
        <f>VLOOKUP(CONCATENATE(A33,$A$2,G$2,$H37),Oferta_Detalhada!$L$2:$AC$2892,4,FALSE)</f>
        <v>#N/A</v>
      </c>
      <c r="H37" s="83">
        <v>0.38194444444444442</v>
      </c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39" customHeight="1">
      <c r="A38" s="83">
        <v>0.88194444444444453</v>
      </c>
      <c r="B38" s="84" t="str">
        <f>VLOOKUP(CONCATENATE(A33,$A$2,B$2,$A38),Oferta_Detalhada!$L$2:$AC$2892,4,FALSE)</f>
        <v>MATEMÁTICA APLICADA I</v>
      </c>
      <c r="C38" s="84" t="str">
        <f>VLOOKUP(CONCATENATE(A33,$A$2,C$2,$A38),Oferta_Detalhada!$L$2:$AC$2892,4,FALSE)</f>
        <v>FORMAÇÃO ECONÔMICA DO BRASIL</v>
      </c>
      <c r="D38" s="84" t="str">
        <f>VLOOKUP(CONCATENATE(A33,$A$2,D$2,$A38),Oferta_Detalhada!$L$2:$AC$2892,4,FALSE)</f>
        <v>HISTÓRIA DO PENSAMENTO ECONÔMICO I</v>
      </c>
      <c r="E38" s="84" t="str">
        <f>VLOOKUP(CONCATENATE(A33,$A$2,E$2,$A38),Oferta_Detalhada!$L$2:$AC$2892,4,FALSE)</f>
        <v>INTRODUÇÃO ÀS CIÊNCIAS SOCIAIS</v>
      </c>
      <c r="F38" s="84" t="str">
        <f>VLOOKUP(CONCATENATE(A33,$A$2,F$2,$A38),Oferta_Detalhada!$L$2:$AC$2892,4,FALSE)</f>
        <v>CONTABILIDADE SOCIAL</v>
      </c>
      <c r="G38" s="84" t="e">
        <f>VLOOKUP(CONCATENATE(A33,$A$2,G$2,$H38),Oferta_Detalhada!$L$2:$AC$2892,4,FALSE)</f>
        <v>#N/A</v>
      </c>
      <c r="H38" s="83">
        <v>0.41666666666666669</v>
      </c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39" customHeight="1">
      <c r="A39" s="13"/>
      <c r="B39" s="85"/>
      <c r="C39" s="85"/>
      <c r="D39" s="85"/>
      <c r="E39" s="85"/>
      <c r="F39" s="85"/>
      <c r="G39" s="84" t="e">
        <f>VLOOKUP(CONCATENATE(A33,$A$2,G$2,$H39),Oferta_Detalhada!$L$2:$AC$2892,4,FALSE)</f>
        <v>#N/A</v>
      </c>
      <c r="H39" s="83">
        <v>0.4513888888888889</v>
      </c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39" customHeight="1">
      <c r="A40" s="13"/>
      <c r="B40" s="85"/>
      <c r="C40" s="85"/>
      <c r="D40" s="85"/>
      <c r="E40" s="85"/>
      <c r="F40" s="85"/>
      <c r="G40" s="84" t="e">
        <f>VLOOKUP(CONCATENATE(A33,$A$2,G$2,$H40),Oferta_Detalhada!$L$2:$AC$2892,4,FALSE)</f>
        <v>#N/A</v>
      </c>
      <c r="H40" s="83">
        <v>0.4861111111111111</v>
      </c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25.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21" customHeight="1">
      <c r="A42" s="86"/>
      <c r="B42" s="87" t="s">
        <v>6</v>
      </c>
      <c r="C42" s="162" t="s">
        <v>7</v>
      </c>
      <c r="D42" s="158"/>
      <c r="E42" s="159"/>
      <c r="F42" s="162" t="s">
        <v>397</v>
      </c>
      <c r="G42" s="158"/>
      <c r="H42" s="159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</row>
    <row r="43" spans="1:26" ht="21" customHeight="1">
      <c r="A43" s="89" t="s">
        <v>191</v>
      </c>
      <c r="B43" s="90" t="str">
        <f>VLOOKUP(CONCATENATE($A43,A33),Oferta!$A$2:$R$312,4,FALSE)</f>
        <v>CEC031</v>
      </c>
      <c r="C43" s="157" t="str">
        <f>VLOOKUP(CONCATENATE($A43,A33),Oferta!$A$2:$R$312,5,FALSE)</f>
        <v>FORMAÇÃO ECONÔMICA DO BRASIL</v>
      </c>
      <c r="D43" s="158"/>
      <c r="E43" s="159"/>
      <c r="F43" s="157" t="str">
        <f>VLOOKUP(CONCATENATE($A43,A33),Oferta!$A$2:$R$312,16,FALSE)</f>
        <v>Maria Bernadete P. Bezerra</v>
      </c>
      <c r="G43" s="158"/>
      <c r="H43" s="159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1:26" ht="21" customHeight="1">
      <c r="A44" s="89" t="s">
        <v>188</v>
      </c>
      <c r="B44" s="90" t="str">
        <f>VLOOKUP(CONCATENATE($A44,A33),Oferta!$A$2:$R$312,4,FALSE)</f>
        <v>CET1293</v>
      </c>
      <c r="C44" s="157" t="str">
        <f>VLOOKUP(CONCATENATE($A44,A33),Oferta!$A$2:$R$312,5,FALSE)</f>
        <v>MATEMÁTICA APLICADA I</v>
      </c>
      <c r="D44" s="158"/>
      <c r="E44" s="159"/>
      <c r="F44" s="157" t="str">
        <f>VLOOKUP(CONCATENATE($A44,A33),Oferta!$A$2:$R$312,16,FALSE)</f>
        <v>Vera Lúcia Merlini</v>
      </c>
      <c r="G44" s="158"/>
      <c r="H44" s="159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ht="21" customHeight="1">
      <c r="A45" s="89" t="s">
        <v>160</v>
      </c>
      <c r="B45" s="90" t="str">
        <f>VLOOKUP(CONCATENATE($A45,A33),Oferta!$A$2:$R$312,4,FALSE)</f>
        <v>CEC032</v>
      </c>
      <c r="C45" s="157" t="str">
        <f>VLOOKUP(CONCATENATE($A45,A33),Oferta!$A$2:$R$312,5,FALSE)</f>
        <v>HISTÓRIA DO PENSAMENTO ECONÔMICO I</v>
      </c>
      <c r="D45" s="158"/>
      <c r="E45" s="159"/>
      <c r="F45" s="157" t="str">
        <f>VLOOKUP(CONCATENATE($A45,A33),Oferta!$A$2:$R$312,16,FALSE)</f>
        <v>Natânia Silva Ferreira</v>
      </c>
      <c r="G45" s="158"/>
      <c r="H45" s="159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ht="21" customHeight="1">
      <c r="A46" s="89" t="s">
        <v>195</v>
      </c>
      <c r="B46" s="90" t="e">
        <f>VLOOKUP(CONCATENATE($A46,A33),Oferta!$A$2:$R$312,4,FALSE)</f>
        <v>#N/A</v>
      </c>
      <c r="C46" s="157" t="e">
        <f>VLOOKUP(CONCATENATE($A46,A33),Oferta!$A$2:$R$312,5,FALSE)</f>
        <v>#N/A</v>
      </c>
      <c r="D46" s="158"/>
      <c r="E46" s="159"/>
      <c r="F46" s="157" t="e">
        <f>VLOOKUP(CONCATENATE($A46,A33),Oferta!$A$2:$R$312,16,FALSE)</f>
        <v>#N/A</v>
      </c>
      <c r="G46" s="158"/>
      <c r="H46" s="159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ht="21" customHeight="1">
      <c r="A47" s="89" t="s">
        <v>178</v>
      </c>
      <c r="B47" s="90" t="str">
        <f>VLOOKUP(CONCATENATE($A47,A33),Oferta!$A$2:$R$312,4,FALSE)</f>
        <v>CEC086</v>
      </c>
      <c r="C47" s="157" t="str">
        <f>VLOOKUP(CONCATENATE($A47,A33),Oferta!$A$2:$R$312,5,FALSE)</f>
        <v>CONTABILIDADE SOCIAL</v>
      </c>
      <c r="D47" s="158"/>
      <c r="E47" s="159"/>
      <c r="F47" s="157" t="str">
        <f>VLOOKUP(CONCATENATE($A47,A33),Oferta!$A$2:$R$312,16,FALSE)</f>
        <v>Elenildes Santana de Pereira</v>
      </c>
      <c r="G47" s="158"/>
      <c r="H47" s="159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ht="21" customHeight="1">
      <c r="A48" s="89" t="s">
        <v>239</v>
      </c>
      <c r="B48" s="90" t="e">
        <f>VLOOKUP(CONCATENATE($A48,A33),Oferta!$A$2:$R$312,4,FALSE)</f>
        <v>#N/A</v>
      </c>
      <c r="C48" s="157" t="e">
        <f>VLOOKUP(CONCATENATE($A48,A33),Oferta!$A$2:$R$312,5,FALSE)</f>
        <v>#N/A</v>
      </c>
      <c r="D48" s="158"/>
      <c r="E48" s="159"/>
      <c r="F48" s="157" t="e">
        <f>VLOOKUP(CONCATENATE($A48,A33),Oferta!$A$2:$R$312,16,FALSE)</f>
        <v>#N/A</v>
      </c>
      <c r="G48" s="158"/>
      <c r="H48" s="159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ht="25.5" customHeight="1">
      <c r="A49" s="160" t="s">
        <v>400</v>
      </c>
      <c r="B49" s="161"/>
      <c r="C49" s="161"/>
      <c r="D49" s="161"/>
      <c r="E49" s="161"/>
      <c r="F49" s="161"/>
      <c r="G49" s="161"/>
      <c r="H49" s="161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</row>
    <row r="50" spans="1:26" ht="25.5" customHeight="1">
      <c r="A50" s="80" t="s">
        <v>162</v>
      </c>
      <c r="B50" s="81" t="s">
        <v>176</v>
      </c>
      <c r="C50" s="81" t="s">
        <v>161</v>
      </c>
      <c r="D50" s="81" t="s">
        <v>164</v>
      </c>
      <c r="E50" s="81" t="s">
        <v>173</v>
      </c>
      <c r="F50" s="81" t="s">
        <v>174</v>
      </c>
      <c r="G50" s="81" t="s">
        <v>225</v>
      </c>
      <c r="H50" s="82" t="s">
        <v>396</v>
      </c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39" customHeight="1">
      <c r="A51" s="83">
        <v>0.77777777777777779</v>
      </c>
      <c r="B51" s="84" t="e">
        <f>VLOOKUP(CONCATENATE(A49,$A$2,B$2,$A51),Oferta_Detalhada!$L$2:$AC$2892,4,FALSE)</f>
        <v>#N/A</v>
      </c>
      <c r="C51" s="84" t="str">
        <f>VLOOKUP(CONCATENATE(A49,$A$2,C$2,$A51),Oferta_Detalhada!$L$2:$AC$2892,4,FALSE)</f>
        <v>CONTABILIDADE SOCIAL</v>
      </c>
      <c r="D51" s="84" t="e">
        <f>VLOOKUP(CONCATENATE(A49,$A$2,D$2,$A51),Oferta_Detalhada!$L$2:$AC$2892,4,FALSE)</f>
        <v>#N/A</v>
      </c>
      <c r="E51" s="84" t="str">
        <f>VLOOKUP(CONCATENATE(A49,$A$2,E$2,$A51),Oferta_Detalhada!$L$2:$AC$2892,4,FALSE)</f>
        <v>MATEMÁTICA APLICADA I</v>
      </c>
      <c r="F51" s="84" t="e">
        <f>VLOOKUP(CONCATENATE(A49,$A$2,F$2,$A51),Oferta_Detalhada!$L$2:$AC$2892,4,FALSE)</f>
        <v>#N/A</v>
      </c>
      <c r="G51" s="84" t="e">
        <f>VLOOKUP(CONCATENATE(A49,$A$2,G$2,$H51),Oferta_Detalhada!$L$2:$AC$2892,4,FALSE)</f>
        <v>#N/A</v>
      </c>
      <c r="H51" s="83">
        <v>0.3125</v>
      </c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39" customHeight="1">
      <c r="A52" s="83">
        <v>0.8125</v>
      </c>
      <c r="B52" s="84" t="e">
        <f>VLOOKUP(CONCATENATE(A49,$A$2,B$2,$A52),Oferta_Detalhada!$L$2:$AC$2892,4,FALSE)</f>
        <v>#N/A</v>
      </c>
      <c r="C52" s="84" t="str">
        <f>VLOOKUP(CONCATENATE(A49,$A$2,C$2,$A52),Oferta_Detalhada!$L$2:$AC$2892,4,FALSE)</f>
        <v>CONTABILIDADE SOCIAL</v>
      </c>
      <c r="D52" s="84" t="e">
        <f>VLOOKUP(CONCATENATE(A49,$A$2,D$2,$A52),Oferta_Detalhada!$L$2:$AC$2892,4,FALSE)</f>
        <v>#N/A</v>
      </c>
      <c r="E52" s="84" t="str">
        <f>VLOOKUP(CONCATENATE(A49,$A$2,E$2,$A52),Oferta_Detalhada!$L$2:$AC$2892,4,FALSE)</f>
        <v>MATEMÁTICA APLICADA I</v>
      </c>
      <c r="F52" s="84" t="e">
        <f>VLOOKUP(CONCATENATE(A49,$A$2,F$2,$A52),Oferta_Detalhada!$L$2:$AC$2892,4,FALSE)</f>
        <v>#N/A</v>
      </c>
      <c r="G52" s="84" t="e">
        <f>VLOOKUP(CONCATENATE(A49,$A$2,G$2,$H52),Oferta_Detalhada!$L$2:$AC$2892,4,FALSE)</f>
        <v>#N/A</v>
      </c>
      <c r="H52" s="83">
        <v>0.34722222222222227</v>
      </c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39" customHeight="1">
      <c r="A53" s="83">
        <v>0.84722222222222221</v>
      </c>
      <c r="B53" s="84" t="e">
        <f>VLOOKUP(CONCATENATE(A49,$A$2,B$2,$A53),Oferta_Detalhada!$L$2:$AC$2892,4,FALSE)</f>
        <v>#N/A</v>
      </c>
      <c r="C53" s="84" t="e">
        <f>VLOOKUP(CONCATENATE(A49,$A$2,C$2,$A53),Oferta_Detalhada!$L$2:$AC$2892,4,FALSE)</f>
        <v>#N/A</v>
      </c>
      <c r="D53" s="84" t="str">
        <f>VLOOKUP(CONCATENATE(A49,$A$2,D$2,$A53),Oferta_Detalhada!$L$2:$AC$2892,4,FALSE)</f>
        <v>CONTABILIDADE SOCIAL</v>
      </c>
      <c r="E53" s="84" t="e">
        <f>VLOOKUP(CONCATENATE(A49,$A$2,E$2,$A53),Oferta_Detalhada!$L$2:$AC$2892,4,FALSE)</f>
        <v>#N/A</v>
      </c>
      <c r="F53" s="84" t="str">
        <f>VLOOKUP(CONCATENATE(A49,$A$2,F$2,$A53),Oferta_Detalhada!$L$2:$AC$2892,4,FALSE)</f>
        <v>MATEMÁTICA APLICADA I</v>
      </c>
      <c r="G53" s="84" t="e">
        <f>VLOOKUP(CONCATENATE(A49,$A$2,G$2,$H53),Oferta_Detalhada!$L$2:$AC$2892,4,FALSE)</f>
        <v>#N/A</v>
      </c>
      <c r="H53" s="83">
        <v>0.38194444444444442</v>
      </c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39" customHeight="1">
      <c r="A54" s="83">
        <v>0.88194444444444453</v>
      </c>
      <c r="B54" s="84" t="e">
        <f>VLOOKUP(CONCATENATE(A49,$A$2,B$2,$A54),Oferta_Detalhada!$L$2:$AC$2892,4,FALSE)</f>
        <v>#N/A</v>
      </c>
      <c r="C54" s="84" t="e">
        <f>VLOOKUP(CONCATENATE(A49,$A$2,C$2,$A54),Oferta_Detalhada!$L$2:$AC$2892,4,FALSE)</f>
        <v>#N/A</v>
      </c>
      <c r="D54" s="84" t="str">
        <f>VLOOKUP(CONCATENATE(A49,$A$2,D$2,$A54),Oferta_Detalhada!$L$2:$AC$2892,4,FALSE)</f>
        <v>CONTABILIDADE SOCIAL</v>
      </c>
      <c r="E54" s="84" t="e">
        <f>VLOOKUP(CONCATENATE(A49,$A$2,E$2,$A54),Oferta_Detalhada!$L$2:$AC$2892,4,FALSE)</f>
        <v>#N/A</v>
      </c>
      <c r="F54" s="84" t="str">
        <f>VLOOKUP(CONCATENATE(A49,$A$2,F$2,$A54),Oferta_Detalhada!$L$2:$AC$2892,4,FALSE)</f>
        <v>MATEMÁTICA APLICADA I</v>
      </c>
      <c r="G54" s="84" t="e">
        <f>VLOOKUP(CONCATENATE(A49,$A$2,G$2,$H54),Oferta_Detalhada!$L$2:$AC$2892,4,FALSE)</f>
        <v>#N/A</v>
      </c>
      <c r="H54" s="83">
        <v>0.41666666666666669</v>
      </c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39" customHeight="1">
      <c r="A55" s="13"/>
      <c r="B55" s="85"/>
      <c r="C55" s="85"/>
      <c r="D55" s="85"/>
      <c r="E55" s="85"/>
      <c r="F55" s="85"/>
      <c r="G55" s="84" t="e">
        <f>VLOOKUP(CONCATENATE(A49,$A$2,G$2,$H55),Oferta_Detalhada!$L$2:$AC$2892,4,FALSE)</f>
        <v>#N/A</v>
      </c>
      <c r="H55" s="83">
        <v>0.4513888888888889</v>
      </c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39" customHeight="1">
      <c r="A56" s="13"/>
      <c r="B56" s="85"/>
      <c r="C56" s="85"/>
      <c r="D56" s="85"/>
      <c r="E56" s="85"/>
      <c r="F56" s="85"/>
      <c r="G56" s="84" t="e">
        <f>VLOOKUP(CONCATENATE(A49,$A$2,G$2,$H56),Oferta_Detalhada!$L$2:$AC$2892,4,FALSE)</f>
        <v>#N/A</v>
      </c>
      <c r="H56" s="83">
        <v>0.4861111111111111</v>
      </c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25.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21" customHeight="1">
      <c r="A58" s="86"/>
      <c r="B58" s="87" t="s">
        <v>6</v>
      </c>
      <c r="C58" s="162" t="s">
        <v>7</v>
      </c>
      <c r="D58" s="158"/>
      <c r="E58" s="159"/>
      <c r="F58" s="162" t="s">
        <v>397</v>
      </c>
      <c r="G58" s="158"/>
      <c r="H58" s="159"/>
      <c r="I58" s="88" t="s">
        <v>20</v>
      </c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</row>
    <row r="59" spans="1:26" ht="21" customHeight="1">
      <c r="A59" s="89" t="s">
        <v>191</v>
      </c>
      <c r="B59" s="90" t="e">
        <f>VLOOKUP(CONCATENATE($A59,A49),Oferta!$A$2:$R$312,4,FALSE)</f>
        <v>#N/A</v>
      </c>
      <c r="C59" s="157" t="e">
        <f>VLOOKUP(CONCATENATE($A59,A49),Oferta!$A$2:$R$312,5,FALSE)</f>
        <v>#N/A</v>
      </c>
      <c r="D59" s="158"/>
      <c r="E59" s="159"/>
      <c r="F59" s="157" t="e">
        <f>VLOOKUP(CONCATENATE($A59,A49),Oferta!$A$2:$R$312,16,FALSE)</f>
        <v>#N/A</v>
      </c>
      <c r="G59" s="158"/>
      <c r="H59" s="159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spans="1:26" ht="21" customHeight="1">
      <c r="A60" s="89" t="s">
        <v>188</v>
      </c>
      <c r="B60" s="90" t="e">
        <f>VLOOKUP(CONCATENATE($A60,A49),Oferta!$A$2:$R$312,4,FALSE)</f>
        <v>#N/A</v>
      </c>
      <c r="C60" s="157" t="e">
        <f>VLOOKUP(CONCATENATE($A60,A49),Oferta!$A$2:$R$312,5,FALSE)</f>
        <v>#N/A</v>
      </c>
      <c r="D60" s="158"/>
      <c r="E60" s="159"/>
      <c r="F60" s="157" t="e">
        <f>VLOOKUP(CONCATENATE($A60,A49),Oferta!$A$2:$R$312,16,FALSE)</f>
        <v>#N/A</v>
      </c>
      <c r="G60" s="158"/>
      <c r="H60" s="159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spans="1:26" ht="21" customHeight="1">
      <c r="A61" s="89" t="s">
        <v>160</v>
      </c>
      <c r="B61" s="90" t="str">
        <f>VLOOKUP(CONCATENATE($A61,A49),Oferta!$A$2:$R$312,4,FALSE)</f>
        <v>CEC086</v>
      </c>
      <c r="C61" s="157" t="str">
        <f>VLOOKUP(CONCATENATE($A61,A49),Oferta!$A$2:$R$312,5,FALSE)</f>
        <v>CONTABILIDADE SOCIAL</v>
      </c>
      <c r="D61" s="158"/>
      <c r="E61" s="159"/>
      <c r="F61" s="157" t="str">
        <f>VLOOKUP(CONCATENATE($A61,A49),Oferta!$A$2:$R$312,16,FALSE)</f>
        <v>Andreia Andrade dos Santos</v>
      </c>
      <c r="G61" s="158"/>
      <c r="H61" s="159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spans="1:26" ht="21" customHeight="1">
      <c r="A62" s="89" t="s">
        <v>195</v>
      </c>
      <c r="B62" s="90" t="e">
        <f>VLOOKUP(CONCATENATE($A62,A49),Oferta!$A$2:$R$312,4,FALSE)</f>
        <v>#N/A</v>
      </c>
      <c r="C62" s="157" t="e">
        <f>VLOOKUP(CONCATENATE($A62,A49),Oferta!$A$2:$R$312,5,FALSE)</f>
        <v>#N/A</v>
      </c>
      <c r="D62" s="158"/>
      <c r="E62" s="159"/>
      <c r="F62" s="157" t="e">
        <f>VLOOKUP(CONCATENATE($A62,A49),Oferta!$A$2:$R$312,16,FALSE)</f>
        <v>#N/A</v>
      </c>
      <c r="G62" s="158"/>
      <c r="H62" s="159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spans="1:26" ht="21" customHeight="1">
      <c r="A63" s="89" t="s">
        <v>178</v>
      </c>
      <c r="B63" s="90" t="str">
        <f>VLOOKUP(CONCATENATE($A63,A49),Oferta!$A$2:$R$312,4,FALSE)</f>
        <v>CET1293</v>
      </c>
      <c r="C63" s="157" t="str">
        <f>VLOOKUP(CONCATENATE($A63,A49),Oferta!$A$2:$R$312,5,FALSE)</f>
        <v>MATEMÁTICA APLICADA I</v>
      </c>
      <c r="D63" s="158"/>
      <c r="E63" s="159"/>
      <c r="F63" s="157" t="e">
        <f>VLOOKUP(CONCATENATE($A63,A49),Oferta!$A$2:$R$312,16,FALSE)</f>
        <v>#N/A</v>
      </c>
      <c r="G63" s="158"/>
      <c r="H63" s="159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spans="1:26" ht="21" customHeight="1">
      <c r="A64" s="89" t="s">
        <v>239</v>
      </c>
      <c r="B64" s="90" t="e">
        <f>VLOOKUP(CONCATENATE($A64,A49),Oferta!$A$2:$R$312,4,FALSE)</f>
        <v>#N/A</v>
      </c>
      <c r="C64" s="157" t="e">
        <f>VLOOKUP(CONCATENATE($A64,A49),Oferta!$A$2:$R$312,5,FALSE)</f>
        <v>#N/A</v>
      </c>
      <c r="D64" s="158"/>
      <c r="E64" s="159"/>
      <c r="F64" s="157" t="e">
        <f>VLOOKUP(CONCATENATE($A64,A49),Oferta!$A$2:$R$312,16,FALSE)</f>
        <v>#N/A</v>
      </c>
      <c r="G64" s="158"/>
      <c r="H64" s="159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spans="1:26" ht="25.5" customHeight="1">
      <c r="A65" s="160" t="s">
        <v>401</v>
      </c>
      <c r="B65" s="161"/>
      <c r="C65" s="161"/>
      <c r="D65" s="161"/>
      <c r="E65" s="161"/>
      <c r="F65" s="161"/>
      <c r="G65" s="161"/>
      <c r="H65" s="161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5.5" customHeight="1">
      <c r="A66" s="80" t="s">
        <v>162</v>
      </c>
      <c r="B66" s="81" t="s">
        <v>176</v>
      </c>
      <c r="C66" s="81" t="s">
        <v>161</v>
      </c>
      <c r="D66" s="81" t="s">
        <v>164</v>
      </c>
      <c r="E66" s="81" t="s">
        <v>173</v>
      </c>
      <c r="F66" s="81" t="s">
        <v>174</v>
      </c>
      <c r="G66" s="81" t="s">
        <v>225</v>
      </c>
      <c r="H66" s="82" t="s">
        <v>396</v>
      </c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39" customHeight="1">
      <c r="A67" s="83">
        <v>0.77777777777777779</v>
      </c>
      <c r="B67" s="84" t="e">
        <f>VLOOKUP(CONCATENATE(A65,$A$2,B$2,$A67),Oferta_Detalhada!$L$2:$AC$2892,4,FALSE)</f>
        <v>#N/A</v>
      </c>
      <c r="C67" s="84" t="e">
        <f>VLOOKUP(CONCATENATE(A65,$A$2,C$2,$A67),Oferta_Detalhada!$L$2:$AC$2892,4,FALSE)</f>
        <v>#N/A</v>
      </c>
      <c r="D67" s="84" t="str">
        <f>VLOOKUP(CONCATENATE(A65,$A$2,D$2,$A67),Oferta_Detalhada!$L$2:$AC$2892,4,FALSE)</f>
        <v>MATEMÁTICA APLICADA II</v>
      </c>
      <c r="E67" s="84" t="str">
        <f>VLOOKUP(CONCATENATE(A65,$A$2,E$2,$A67),Oferta_Detalhada!$L$2:$AC$2892,4,FALSE)</f>
        <v>TEORIA MICROECONÔMICA I</v>
      </c>
      <c r="F67" s="84" t="str">
        <f>VLOOKUP(CONCATENATE(A65,$A$2,F$2,$A67),Oferta_Detalhada!$L$2:$AC$2892,4,FALSE)</f>
        <v>ESTATÍSTICA APLICADA I</v>
      </c>
      <c r="G67" s="84" t="e">
        <f>VLOOKUP(CONCATENATE(A65,$A$2,G$2,$H67),Oferta_Detalhada!$L$2:$AC$2892,4,FALSE)</f>
        <v>#N/A</v>
      </c>
      <c r="H67" s="83">
        <v>0.3125</v>
      </c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39" customHeight="1">
      <c r="A68" s="83">
        <v>0.8125</v>
      </c>
      <c r="B68" s="84" t="e">
        <f>VLOOKUP(CONCATENATE(A65,$A$2,B$2,$A68),Oferta_Detalhada!$L$2:$AC$2892,4,FALSE)</f>
        <v>#N/A</v>
      </c>
      <c r="C68" s="84" t="e">
        <f>VLOOKUP(CONCATENATE(A65,$A$2,C$2,$A68),Oferta_Detalhada!$L$2:$AC$2892,4,FALSE)</f>
        <v>#N/A</v>
      </c>
      <c r="D68" s="84" t="str">
        <f>VLOOKUP(CONCATENATE(A65,$A$2,D$2,$A68),Oferta_Detalhada!$L$2:$AC$2892,4,FALSE)</f>
        <v>MATEMÁTICA APLICADA II</v>
      </c>
      <c r="E68" s="84" t="str">
        <f>VLOOKUP(CONCATENATE(A65,$A$2,E$2,$A68),Oferta_Detalhada!$L$2:$AC$2892,4,FALSE)</f>
        <v>TEORIA MICROECONÔMICA I</v>
      </c>
      <c r="F68" s="84" t="str">
        <f>VLOOKUP(CONCATENATE(A65,$A$2,F$2,$A68),Oferta_Detalhada!$L$2:$AC$2892,4,FALSE)</f>
        <v>ESTATÍSTICA APLICADA I</v>
      </c>
      <c r="G68" s="84" t="e">
        <f>VLOOKUP(CONCATENATE(A65,$A$2,G$2,$H68),Oferta_Detalhada!$L$2:$AC$2892,4,FALSE)</f>
        <v>#N/A</v>
      </c>
      <c r="H68" s="83">
        <v>0.34722222222222227</v>
      </c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39" customHeight="1">
      <c r="A69" s="83">
        <v>0.84722222222222221</v>
      </c>
      <c r="B69" s="84" t="str">
        <f>VLOOKUP(CONCATENATE(A65,$A$2,B$2,$A69),Oferta_Detalhada!$L$2:$AC$2892,4,FALSE)</f>
        <v>MATEMÁTICA APLICADA II</v>
      </c>
      <c r="C69" s="84" t="e">
        <f>VLOOKUP(CONCATENATE(A65,$A$2,C$2,$A69),Oferta_Detalhada!$L$2:$AC$2892,4,FALSE)</f>
        <v>#N/A</v>
      </c>
      <c r="D69" s="84" t="e">
        <f>VLOOKUP(CONCATENATE(A65,$A$2,D$2,$A69),Oferta_Detalhada!$L$2:$AC$2892,4,FALSE)</f>
        <v>#N/A</v>
      </c>
      <c r="E69" s="84" t="str">
        <f>VLOOKUP(CONCATENATE(A65,$A$2,E$2,$A69),Oferta_Detalhada!$L$2:$AC$2892,4,FALSE)</f>
        <v>ESTATÍSTICA APLICADA I</v>
      </c>
      <c r="F69" s="84" t="str">
        <f>VLOOKUP(CONCATENATE(A65,$A$2,F$2,$A69),Oferta_Detalhada!$L$2:$AC$2892,4,FALSE)</f>
        <v>TEORIA MICROECONÔMICA I</v>
      </c>
      <c r="G69" s="84" t="e">
        <f>VLOOKUP(CONCATENATE(A65,$A$2,G$2,$H69),Oferta_Detalhada!$L$2:$AC$2892,4,FALSE)</f>
        <v>#N/A</v>
      </c>
      <c r="H69" s="83">
        <v>0.38194444444444442</v>
      </c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39" customHeight="1">
      <c r="A70" s="83">
        <v>0.88194444444444453</v>
      </c>
      <c r="B70" s="84" t="str">
        <f>VLOOKUP(CONCATENATE(A65,$A$2,B$2,$A70),Oferta_Detalhada!$L$2:$AC$2892,4,FALSE)</f>
        <v>MATEMÁTICA APLICADA II</v>
      </c>
      <c r="C70" s="84" t="e">
        <f>VLOOKUP(CONCATENATE(A65,$A$2,C$2,$A70),Oferta_Detalhada!$L$2:$AC$2892,4,FALSE)</f>
        <v>#N/A</v>
      </c>
      <c r="D70" s="84" t="e">
        <f>VLOOKUP(CONCATENATE(A65,$A$2,D$2,$A70),Oferta_Detalhada!$L$2:$AC$2892,4,FALSE)</f>
        <v>#N/A</v>
      </c>
      <c r="E70" s="84" t="str">
        <f>VLOOKUP(CONCATENATE(A65,$A$2,E$2,$A70),Oferta_Detalhada!$L$2:$AC$2892,4,FALSE)</f>
        <v>ESTATÍSTICA APLICADA I</v>
      </c>
      <c r="F70" s="84" t="str">
        <f>VLOOKUP(CONCATENATE(A65,$A$2,F$2,$A70),Oferta_Detalhada!$L$2:$AC$2892,4,FALSE)</f>
        <v>TEORIA MICROECONÔMICA I</v>
      </c>
      <c r="G70" s="84" t="e">
        <f>VLOOKUP(CONCATENATE(A65,$A$2,G$2,$H70),Oferta_Detalhada!$L$2:$AC$2892,4,FALSE)</f>
        <v>#N/A</v>
      </c>
      <c r="H70" s="83">
        <v>0.41666666666666669</v>
      </c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39" customHeight="1">
      <c r="A71" s="13"/>
      <c r="B71" s="85"/>
      <c r="C71" s="85"/>
      <c r="D71" s="85"/>
      <c r="E71" s="85"/>
      <c r="F71" s="85"/>
      <c r="G71" s="84" t="e">
        <f>VLOOKUP(CONCATENATE(A65,$A$2,G$2,$H71),Oferta_Detalhada!$L$2:$AC$2892,4,FALSE)</f>
        <v>#N/A</v>
      </c>
      <c r="H71" s="83">
        <v>0.4513888888888889</v>
      </c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39" customHeight="1">
      <c r="A72" s="13"/>
      <c r="B72" s="85"/>
      <c r="C72" s="85"/>
      <c r="D72" s="85"/>
      <c r="E72" s="85"/>
      <c r="F72" s="85"/>
      <c r="G72" s="84" t="e">
        <f>VLOOKUP(CONCATENATE(A65,$A$2,G$2,$H72),Oferta_Detalhada!$L$2:$AC$2892,4,FALSE)</f>
        <v>#N/A</v>
      </c>
      <c r="H72" s="83">
        <v>0.4861111111111111</v>
      </c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25.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21" customHeight="1">
      <c r="A74" s="86"/>
      <c r="B74" s="87" t="s">
        <v>6</v>
      </c>
      <c r="C74" s="162" t="s">
        <v>7</v>
      </c>
      <c r="D74" s="158"/>
      <c r="E74" s="159"/>
      <c r="F74" s="162" t="s">
        <v>397</v>
      </c>
      <c r="G74" s="158"/>
      <c r="H74" s="159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</row>
    <row r="75" spans="1:26" ht="21" customHeight="1">
      <c r="A75" s="89" t="s">
        <v>191</v>
      </c>
      <c r="B75" s="90" t="e">
        <f>VLOOKUP(CONCATENATE($A75,A65),Oferta!$A$2:$R$312,4,FALSE)</f>
        <v>#N/A</v>
      </c>
      <c r="C75" s="157" t="e">
        <f>VLOOKUP(CONCATENATE($A75,A65),Oferta!$A$2:$R$312,5,FALSE)</f>
        <v>#N/A</v>
      </c>
      <c r="D75" s="158"/>
      <c r="E75" s="159"/>
      <c r="F75" s="157" t="e">
        <f>VLOOKUP(CONCATENATE($A75,A65),Oferta!$A$2:$R$312,16,FALSE)</f>
        <v>#N/A</v>
      </c>
      <c r="G75" s="158"/>
      <c r="H75" s="159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spans="1:26" ht="21" customHeight="1">
      <c r="A76" s="89" t="s">
        <v>188</v>
      </c>
      <c r="B76" s="90" t="str">
        <f>VLOOKUP(CONCATENATE($A76,A65),Oferta!$A$2:$R$312,4,FALSE)</f>
        <v>CET1294</v>
      </c>
      <c r="C76" s="157" t="str">
        <f>VLOOKUP(CONCATENATE($A76,A65),Oferta!$A$2:$R$312,5,FALSE)</f>
        <v>MATEMÁTICA APLICADA II</v>
      </c>
      <c r="D76" s="158"/>
      <c r="E76" s="159"/>
      <c r="F76" s="157" t="e">
        <f>VLOOKUP(CONCATENATE($A76,A65),Oferta!$A$2:$R$312,16,FALSE)</f>
        <v>#N/A</v>
      </c>
      <c r="G76" s="158"/>
      <c r="H76" s="159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spans="1:26" ht="21" customHeight="1">
      <c r="A77" s="89" t="s">
        <v>160</v>
      </c>
      <c r="B77" s="90" t="e">
        <f>VLOOKUP(CONCATENATE($A77,A65),Oferta!$A$2:$R$312,4,FALSE)</f>
        <v>#N/A</v>
      </c>
      <c r="C77" s="157" t="e">
        <f>VLOOKUP(CONCATENATE($A77,A65),Oferta!$A$2:$R$312,5,FALSE)</f>
        <v>#N/A</v>
      </c>
      <c r="D77" s="158"/>
      <c r="E77" s="159"/>
      <c r="F77" s="157" t="e">
        <f>VLOOKUP(CONCATENATE($A77,A65),Oferta!$A$2:$R$312,16,FALSE)</f>
        <v>#N/A</v>
      </c>
      <c r="G77" s="158"/>
      <c r="H77" s="159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spans="1:26" ht="21" customHeight="1">
      <c r="A78" s="89" t="s">
        <v>195</v>
      </c>
      <c r="B78" s="90" t="str">
        <f>VLOOKUP(CONCATENATE($A78,A65),Oferta!$A$2:$R$312,4,FALSE)</f>
        <v>CET1295</v>
      </c>
      <c r="C78" s="157" t="str">
        <f>VLOOKUP(CONCATENATE($A78,A65),Oferta!$A$2:$R$312,5,FALSE)</f>
        <v>ESTATÍSTICA APLICADA I</v>
      </c>
      <c r="D78" s="158"/>
      <c r="E78" s="159"/>
      <c r="F78" s="157" t="str">
        <f>VLOOKUP(CONCATENATE($A78,A65),Oferta!$A$2:$R$312,16,FALSE)</f>
        <v>Marcelo Inácio Ferreira Ferraz</v>
      </c>
      <c r="G78" s="158"/>
      <c r="H78" s="159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spans="1:26" ht="21" customHeight="1">
      <c r="A79" s="89" t="s">
        <v>178</v>
      </c>
      <c r="B79" s="90" t="str">
        <f>VLOOKUP(CONCATENATE($A79,A65),Oferta!$A$2:$R$312,4,FALSE)</f>
        <v>CEC036</v>
      </c>
      <c r="C79" s="157" t="str">
        <f>VLOOKUP(CONCATENATE($A79,A65),Oferta!$A$2:$R$312,5,FALSE)</f>
        <v>TEORIA MICROECONÔMICA I</v>
      </c>
      <c r="D79" s="158"/>
      <c r="E79" s="159"/>
      <c r="F79" s="157" t="str">
        <f>VLOOKUP(CONCATENATE($A79,A65),Oferta!$A$2:$R$312,16,FALSE)</f>
        <v>Carla Regina</v>
      </c>
      <c r="G79" s="158"/>
      <c r="H79" s="159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spans="1:26" ht="21" customHeight="1">
      <c r="A80" s="89" t="s">
        <v>239</v>
      </c>
      <c r="B80" s="90" t="e">
        <f>VLOOKUP(CONCATENATE($A80,A65),Oferta!$A$2:$R$312,4,FALSE)</f>
        <v>#N/A</v>
      </c>
      <c r="C80" s="157" t="e">
        <f>VLOOKUP(CONCATENATE($A80,A65),Oferta!$A$2:$R$312,5,FALSE)</f>
        <v>#N/A</v>
      </c>
      <c r="D80" s="158"/>
      <c r="E80" s="159"/>
      <c r="F80" s="157" t="e">
        <f>VLOOKUP(CONCATENATE($A80,A65),Oferta!$A$2:$R$312,16,FALSE)</f>
        <v>#N/A</v>
      </c>
      <c r="G80" s="158"/>
      <c r="H80" s="159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spans="1:26" ht="25.5" customHeight="1">
      <c r="A81" s="160" t="s">
        <v>402</v>
      </c>
      <c r="B81" s="161"/>
      <c r="C81" s="161"/>
      <c r="D81" s="161"/>
      <c r="E81" s="161"/>
      <c r="F81" s="161"/>
      <c r="G81" s="161"/>
      <c r="H81" s="161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5.5" customHeight="1">
      <c r="A82" s="80" t="s">
        <v>162</v>
      </c>
      <c r="B82" s="81" t="s">
        <v>176</v>
      </c>
      <c r="C82" s="81" t="s">
        <v>161</v>
      </c>
      <c r="D82" s="81" t="s">
        <v>164</v>
      </c>
      <c r="E82" s="81" t="s">
        <v>173</v>
      </c>
      <c r="F82" s="81" t="s">
        <v>174</v>
      </c>
      <c r="G82" s="81" t="s">
        <v>225</v>
      </c>
      <c r="H82" s="82" t="s">
        <v>396</v>
      </c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39" customHeight="1">
      <c r="A83" s="83">
        <v>0.77777777777777779</v>
      </c>
      <c r="B83" s="84" t="e">
        <f>VLOOKUP(CONCATENATE(A81,$A$2,B$2,$A83),Oferta_Detalhada!$L$2:$AC$2892,4,FALSE)</f>
        <v>#N/A</v>
      </c>
      <c r="C83" s="84" t="e">
        <f>VLOOKUP(CONCATENATE(A81,$A$2,C$2,$A83),Oferta_Detalhada!$L$2:$AC$2892,4,FALSE)</f>
        <v>#N/A</v>
      </c>
      <c r="D83" s="84" t="e">
        <f>VLOOKUP(CONCATENATE(A81,$A$2,D$2,$A83),Oferta_Detalhada!$L$2:$AC$2892,4,FALSE)</f>
        <v>#N/A</v>
      </c>
      <c r="E83" s="84" t="e">
        <f>VLOOKUP(CONCATENATE(A81,$A$2,E$2,$A83),Oferta_Detalhada!$L$2:$AC$2892,4,FALSE)</f>
        <v>#N/A</v>
      </c>
      <c r="F83" s="84" t="e">
        <f>VLOOKUP(CONCATENATE(A81,$A$2,F$2,$A83),Oferta_Detalhada!$L$2:$AC$2892,4,FALSE)</f>
        <v>#N/A</v>
      </c>
      <c r="G83" s="84" t="e">
        <f>VLOOKUP(CONCATENATE(A81,$A$2,G$2,$H83),Oferta_Detalhada!$L$2:$AC$2892,4,FALSE)</f>
        <v>#N/A</v>
      </c>
      <c r="H83" s="83">
        <v>0.3125</v>
      </c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39" customHeight="1">
      <c r="A84" s="83">
        <v>0.8125</v>
      </c>
      <c r="B84" s="84" t="e">
        <f>VLOOKUP(CONCATENATE(A81,$A$2,B$2,$A84),Oferta_Detalhada!$L$2:$AC$2892,4,FALSE)</f>
        <v>#N/A</v>
      </c>
      <c r="C84" s="84" t="e">
        <f>VLOOKUP(CONCATENATE(A81,$A$2,C$2,$A84),Oferta_Detalhada!$L$2:$AC$2892,4,FALSE)</f>
        <v>#N/A</v>
      </c>
      <c r="D84" s="84" t="e">
        <f>VLOOKUP(CONCATENATE(A81,$A$2,D$2,$A84),Oferta_Detalhada!$L$2:$AC$2892,4,FALSE)</f>
        <v>#N/A</v>
      </c>
      <c r="E84" s="84" t="e">
        <f>VLOOKUP(CONCATENATE(A81,$A$2,E$2,$A84),Oferta_Detalhada!$L$2:$AC$2892,4,FALSE)</f>
        <v>#N/A</v>
      </c>
      <c r="F84" s="84" t="e">
        <f>VLOOKUP(CONCATENATE(A81,$A$2,F$2,$A84),Oferta_Detalhada!$L$2:$AC$2892,4,FALSE)</f>
        <v>#N/A</v>
      </c>
      <c r="G84" s="84" t="e">
        <f>VLOOKUP(CONCATENATE(A81,$A$2,G$2,$H84),Oferta_Detalhada!$L$2:$AC$2892,4,FALSE)</f>
        <v>#N/A</v>
      </c>
      <c r="H84" s="83">
        <v>0.34722222222222227</v>
      </c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39" customHeight="1">
      <c r="A85" s="83">
        <v>0.84722222222222221</v>
      </c>
      <c r="B85" s="84" t="e">
        <f>VLOOKUP(CONCATENATE(A81,$A$2,B$2,$A85),Oferta_Detalhada!$L$2:$AC$2892,4,FALSE)</f>
        <v>#N/A</v>
      </c>
      <c r="C85" s="84" t="e">
        <f>VLOOKUP(CONCATENATE(A81,$A$2,C$2,$A85),Oferta_Detalhada!$L$2:$AC$2892,4,FALSE)</f>
        <v>#N/A</v>
      </c>
      <c r="D85" s="84" t="e">
        <f>VLOOKUP(CONCATENATE(A81,$A$2,D$2,$A85),Oferta_Detalhada!$L$2:$AC$2892,4,FALSE)</f>
        <v>#N/A</v>
      </c>
      <c r="E85" s="84" t="e">
        <f>VLOOKUP(CONCATENATE(A81,$A$2,E$2,$A85),Oferta_Detalhada!$L$2:$AC$2892,4,FALSE)</f>
        <v>#N/A</v>
      </c>
      <c r="F85" s="84" t="e">
        <f>VLOOKUP(CONCATENATE(A81,$A$2,F$2,$A85),Oferta_Detalhada!$L$2:$AC$2892,4,FALSE)</f>
        <v>#N/A</v>
      </c>
      <c r="G85" s="84" t="e">
        <f>VLOOKUP(CONCATENATE(A81,$A$2,G$2,$H85),Oferta_Detalhada!$L$2:$AC$2892,4,FALSE)</f>
        <v>#N/A</v>
      </c>
      <c r="H85" s="83">
        <v>0.38194444444444442</v>
      </c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39" customHeight="1">
      <c r="A86" s="83">
        <v>0.88194444444444453</v>
      </c>
      <c r="B86" s="84" t="e">
        <f>VLOOKUP(CONCATENATE(A81,$A$2,B$2,$A86),Oferta_Detalhada!$L$2:$AC$2892,4,FALSE)</f>
        <v>#N/A</v>
      </c>
      <c r="C86" s="84" t="e">
        <f>VLOOKUP(CONCATENATE(A81,$A$2,C$2,$A86),Oferta_Detalhada!$L$2:$AC$2892,4,FALSE)</f>
        <v>#N/A</v>
      </c>
      <c r="D86" s="84" t="e">
        <f>VLOOKUP(CONCATENATE(A81,$A$2,D$2,$A86),Oferta_Detalhada!$L$2:$AC$2892,4,FALSE)</f>
        <v>#N/A</v>
      </c>
      <c r="E86" s="84" t="e">
        <f>VLOOKUP(CONCATENATE(A81,$A$2,E$2,$A86),Oferta_Detalhada!$L$2:$AC$2892,4,FALSE)</f>
        <v>#N/A</v>
      </c>
      <c r="F86" s="84" t="e">
        <f>VLOOKUP(CONCATENATE(A81,$A$2,F$2,$A86),Oferta_Detalhada!$L$2:$AC$2892,4,FALSE)</f>
        <v>#N/A</v>
      </c>
      <c r="G86" s="84" t="e">
        <f>VLOOKUP(CONCATENATE(A81,$A$2,G$2,$H86),Oferta_Detalhada!$L$2:$AC$2892,4,FALSE)</f>
        <v>#N/A</v>
      </c>
      <c r="H86" s="83">
        <v>0.41666666666666669</v>
      </c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39" customHeight="1">
      <c r="A87" s="13"/>
      <c r="B87" s="85"/>
      <c r="C87" s="85"/>
      <c r="D87" s="85"/>
      <c r="E87" s="85"/>
      <c r="F87" s="85"/>
      <c r="G87" s="84" t="e">
        <f>VLOOKUP(CONCATENATE(A81,$A$2,G$2,$H87),Oferta_Detalhada!$L$2:$AC$2892,4,FALSE)</f>
        <v>#N/A</v>
      </c>
      <c r="H87" s="83">
        <v>0.4513888888888889</v>
      </c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39" customHeight="1">
      <c r="A88" s="13"/>
      <c r="B88" s="85"/>
      <c r="C88" s="85"/>
      <c r="D88" s="85"/>
      <c r="E88" s="85"/>
      <c r="F88" s="85"/>
      <c r="G88" s="84" t="e">
        <f>VLOOKUP(CONCATENATE(A81,$A$2,G$2,$H88),Oferta_Detalhada!$L$2:$AC$2892,4,FALSE)</f>
        <v>#N/A</v>
      </c>
      <c r="H88" s="83">
        <v>0.4861111111111111</v>
      </c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25.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21" customHeight="1">
      <c r="A90" s="86"/>
      <c r="B90" s="87" t="s">
        <v>6</v>
      </c>
      <c r="C90" s="162" t="s">
        <v>7</v>
      </c>
      <c r="D90" s="158"/>
      <c r="E90" s="159"/>
      <c r="F90" s="162" t="s">
        <v>397</v>
      </c>
      <c r="G90" s="158"/>
      <c r="H90" s="159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</row>
    <row r="91" spans="1:26" ht="21" customHeight="1">
      <c r="A91" s="89" t="s">
        <v>191</v>
      </c>
      <c r="B91" s="90" t="e">
        <f>VLOOKUP(CONCATENATE($A91,A81),Oferta!$A$2:$R$312,4,FALSE)</f>
        <v>#N/A</v>
      </c>
      <c r="C91" s="157" t="e">
        <f>VLOOKUP(CONCATENATE($A91,A81),Oferta!$A$2:$R$312,5,FALSE)</f>
        <v>#N/A</v>
      </c>
      <c r="D91" s="158"/>
      <c r="E91" s="159"/>
      <c r="F91" s="157" t="e">
        <f>VLOOKUP(CONCATENATE($A91,A81),Oferta!$A$2:$R$312,16,FALSE)</f>
        <v>#N/A</v>
      </c>
      <c r="G91" s="158"/>
      <c r="H91" s="159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spans="1:26" ht="21" customHeight="1">
      <c r="A92" s="89" t="s">
        <v>188</v>
      </c>
      <c r="B92" s="90" t="e">
        <f>VLOOKUP(CONCATENATE($A92,A81),Oferta!$A$2:$R$312,4,FALSE)</f>
        <v>#N/A</v>
      </c>
      <c r="C92" s="157" t="e">
        <f>VLOOKUP(CONCATENATE($A92,A81),Oferta!$A$2:$R$312,5,FALSE)</f>
        <v>#N/A</v>
      </c>
      <c r="D92" s="158"/>
      <c r="E92" s="159"/>
      <c r="F92" s="157" t="e">
        <f>VLOOKUP(CONCATENATE($A92,A81),Oferta!$A$2:$R$312,16,FALSE)</f>
        <v>#N/A</v>
      </c>
      <c r="G92" s="158"/>
      <c r="H92" s="159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spans="1:26" ht="21" customHeight="1">
      <c r="A93" s="89" t="s">
        <v>160</v>
      </c>
      <c r="B93" s="90" t="e">
        <f>VLOOKUP(CONCATENATE($A93,A81),Oferta!$A$2:$R$312,4,FALSE)</f>
        <v>#N/A</v>
      </c>
      <c r="C93" s="157" t="e">
        <f>VLOOKUP(CONCATENATE($A93,A81),Oferta!$A$2:$R$312,5,FALSE)</f>
        <v>#N/A</v>
      </c>
      <c r="D93" s="158"/>
      <c r="E93" s="159"/>
      <c r="F93" s="157" t="e">
        <f>VLOOKUP(CONCATENATE($A93,A81),Oferta!$A$2:$R$312,16,FALSE)</f>
        <v>#N/A</v>
      </c>
      <c r="G93" s="158"/>
      <c r="H93" s="159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spans="1:26" ht="21" customHeight="1">
      <c r="A94" s="89" t="s">
        <v>195</v>
      </c>
      <c r="B94" s="90" t="e">
        <f>VLOOKUP(CONCATENATE($A94,A81),Oferta!$A$2:$R$312,4,FALSE)</f>
        <v>#N/A</v>
      </c>
      <c r="C94" s="157" t="e">
        <f>VLOOKUP(CONCATENATE($A94,A81),Oferta!$A$2:$R$312,5,FALSE)</f>
        <v>#N/A</v>
      </c>
      <c r="D94" s="158"/>
      <c r="E94" s="159"/>
      <c r="F94" s="157" t="e">
        <f>VLOOKUP(CONCATENATE($A94,A81),Oferta!$A$2:$R$312,16,FALSE)</f>
        <v>#N/A</v>
      </c>
      <c r="G94" s="158"/>
      <c r="H94" s="159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spans="1:26" ht="21" customHeight="1">
      <c r="A95" s="89" t="s">
        <v>178</v>
      </c>
      <c r="B95" s="90" t="e">
        <f>VLOOKUP(CONCATENATE($A95,A81),Oferta!$A$2:$R$312,4,FALSE)</f>
        <v>#N/A</v>
      </c>
      <c r="C95" s="157" t="e">
        <f>VLOOKUP(CONCATENATE($A95,A81),Oferta!$A$2:$R$312,5,FALSE)</f>
        <v>#N/A</v>
      </c>
      <c r="D95" s="158"/>
      <c r="E95" s="159"/>
      <c r="F95" s="157" t="e">
        <f>VLOOKUP(CONCATENATE($A95,A81),Oferta!$A$2:$R$312,16,FALSE)</f>
        <v>#N/A</v>
      </c>
      <c r="G95" s="158"/>
      <c r="H95" s="159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spans="1:26" ht="21" customHeight="1">
      <c r="A96" s="89" t="s">
        <v>239</v>
      </c>
      <c r="B96" s="90" t="e">
        <f>VLOOKUP(CONCATENATE($A96,A81),Oferta!$A$2:$R$312,4,FALSE)</f>
        <v>#N/A</v>
      </c>
      <c r="C96" s="157" t="e">
        <f>VLOOKUP(CONCATENATE($A96,A81),Oferta!$A$2:$R$312,5,FALSE)</f>
        <v>#N/A</v>
      </c>
      <c r="D96" s="158"/>
      <c r="E96" s="159"/>
      <c r="F96" s="157" t="e">
        <f>VLOOKUP(CONCATENATE($A96,A81),Oferta!$A$2:$R$312,16,FALSE)</f>
        <v>#N/A</v>
      </c>
      <c r="G96" s="158"/>
      <c r="H96" s="159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spans="1:26" ht="25.5" customHeight="1">
      <c r="A97" s="160" t="s">
        <v>403</v>
      </c>
      <c r="B97" s="161"/>
      <c r="C97" s="161"/>
      <c r="D97" s="161"/>
      <c r="E97" s="161"/>
      <c r="F97" s="161"/>
      <c r="G97" s="161"/>
      <c r="H97" s="161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5.5" customHeight="1">
      <c r="A98" s="80" t="s">
        <v>162</v>
      </c>
      <c r="B98" s="81" t="s">
        <v>176</v>
      </c>
      <c r="C98" s="81" t="s">
        <v>161</v>
      </c>
      <c r="D98" s="81" t="s">
        <v>164</v>
      </c>
      <c r="E98" s="81" t="s">
        <v>173</v>
      </c>
      <c r="F98" s="81" t="s">
        <v>174</v>
      </c>
      <c r="G98" s="81" t="s">
        <v>225</v>
      </c>
      <c r="H98" s="82" t="s">
        <v>396</v>
      </c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39" customHeight="1">
      <c r="A99" s="83">
        <v>0.77777777777777779</v>
      </c>
      <c r="B99" s="84" t="str">
        <f>VLOOKUP(CONCATENATE(A97,$A$2,B$2,$A99),Oferta_Detalhada!$L$2:$AC$2892,4,FALSE)</f>
        <v>TEORIA MICROECONÔMICA II</v>
      </c>
      <c r="C99" s="84" t="str">
        <f>VLOOKUP(CONCATENATE(A97,$A$2,C$2,$A99),Oferta_Detalhada!$L$2:$AC$2892,4,FALSE)</f>
        <v>ECONOMIA POLÍTICA</v>
      </c>
      <c r="D99" s="84" t="str">
        <f>VLOOKUP(CONCATENATE(A97,$A$2,D$2,$A99),Oferta_Detalhada!$L$2:$AC$2892,4,FALSE)</f>
        <v>ECONOMIA BRASILEIRA E CONTEMPORÂNEA II</v>
      </c>
      <c r="E99" s="84" t="str">
        <f>VLOOKUP(CONCATENATE(A97,$A$2,E$2,$A99),Oferta_Detalhada!$L$2:$AC$2892,4,FALSE)</f>
        <v>ESTATÍSTICA APLICADA II</v>
      </c>
      <c r="F99" s="84" t="str">
        <f>VLOOKUP(CONCATENATE(A97,$A$2,F$2,$A99),Oferta_Detalhada!$L$2:$AC$2892,4,FALSE)</f>
        <v>TEORIA MACROECONÔMICA I</v>
      </c>
      <c r="G99" s="84" t="e">
        <f>VLOOKUP(CONCATENATE(A97,$A$2,G$2,$H99),Oferta_Detalhada!$L$2:$AC$2892,4,FALSE)</f>
        <v>#N/A</v>
      </c>
      <c r="H99" s="83">
        <v>0.3125</v>
      </c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39" customHeight="1">
      <c r="A100" s="83">
        <v>0.8125</v>
      </c>
      <c r="B100" s="84" t="str">
        <f>VLOOKUP(CONCATENATE(A97,$A$2,B$2,$A100),Oferta_Detalhada!$L$2:$AC$2892,4,FALSE)</f>
        <v>TEORIA MICROECONÔMICA II</v>
      </c>
      <c r="C100" s="84" t="str">
        <f>VLOOKUP(CONCATENATE(A97,$A$2,C$2,$A100),Oferta_Detalhada!$L$2:$AC$2892,4,FALSE)</f>
        <v>ECONOMIA POLÍTICA</v>
      </c>
      <c r="D100" s="84" t="str">
        <f>VLOOKUP(CONCATENATE(A97,$A$2,D$2,$A100),Oferta_Detalhada!$L$2:$AC$2892,4,FALSE)</f>
        <v>ECONOMIA BRASILEIRA E CONTEMPORÂNEA II</v>
      </c>
      <c r="E100" s="84" t="str">
        <f>VLOOKUP(CONCATENATE(A97,$A$2,E$2,$A100),Oferta_Detalhada!$L$2:$AC$2892,4,FALSE)</f>
        <v>ESTATÍSTICA APLICADA II</v>
      </c>
      <c r="F100" s="84" t="str">
        <f>VLOOKUP(CONCATENATE(A97,$A$2,F$2,$A100),Oferta_Detalhada!$L$2:$AC$2892,4,FALSE)</f>
        <v>TEORIA MACROECONÔMICA I</v>
      </c>
      <c r="G100" s="84" t="e">
        <f>VLOOKUP(CONCATENATE(A97,$A$2,G$2,$H100),Oferta_Detalhada!$L$2:$AC$2892,4,FALSE)</f>
        <v>#N/A</v>
      </c>
      <c r="H100" s="83">
        <v>0.34722222222222227</v>
      </c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39" customHeight="1">
      <c r="A101" s="83">
        <v>0.84722222222222221</v>
      </c>
      <c r="B101" s="84" t="str">
        <f>VLOOKUP(CONCATENATE(A97,$A$2,B$2,$A101),Oferta_Detalhada!$L$2:$AC$2892,4,FALSE)</f>
        <v>ECONOMIA BRASILEIRA E CONTEMPORÂNEA II</v>
      </c>
      <c r="C101" s="84" t="str">
        <f>VLOOKUP(CONCATENATE(A97,$A$2,C$2,$A101),Oferta_Detalhada!$L$2:$AC$2892,4,FALSE)</f>
        <v>TEORIA MICROECONÔMICA II</v>
      </c>
      <c r="D101" s="84" t="str">
        <f>VLOOKUP(CONCATENATE(A97,$A$2,D$2,$A101),Oferta_Detalhada!$L$2:$AC$2892,4,FALSE)</f>
        <v>ECONOMIA POLÍTICA</v>
      </c>
      <c r="E101" s="84" t="str">
        <f>VLOOKUP(CONCATENATE(A97,$A$2,E$2,$A101),Oferta_Detalhada!$L$2:$AC$2892,4,FALSE)</f>
        <v>TEORIA MACROECONÔMICA I</v>
      </c>
      <c r="F101" s="84" t="str">
        <f>VLOOKUP(CONCATENATE(A97,$A$2,F$2,$A101),Oferta_Detalhada!$L$2:$AC$2892,4,FALSE)</f>
        <v>ESTATÍSTICA APLICADA II</v>
      </c>
      <c r="G101" s="84" t="e">
        <f>VLOOKUP(CONCATENATE(A97,$A$2,G$2,$H101),Oferta_Detalhada!$L$2:$AC$2892,4,FALSE)</f>
        <v>#N/A</v>
      </c>
      <c r="H101" s="83">
        <v>0.38194444444444442</v>
      </c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39" customHeight="1">
      <c r="A102" s="83">
        <v>0.88194444444444453</v>
      </c>
      <c r="B102" s="84" t="str">
        <f>VLOOKUP(CONCATENATE(A97,$A$2,B$2,$A102),Oferta_Detalhada!$L$2:$AC$2892,4,FALSE)</f>
        <v>ECONOMIA BRASILEIRA E CONTEMPORÂNEA II</v>
      </c>
      <c r="C102" s="84" t="str">
        <f>VLOOKUP(CONCATENATE(A97,$A$2,C$2,$A102),Oferta_Detalhada!$L$2:$AC$2892,4,FALSE)</f>
        <v>TEORIA MICROECONÔMICA II</v>
      </c>
      <c r="D102" s="84" t="str">
        <f>VLOOKUP(CONCATENATE(A97,$A$2,D$2,$A102),Oferta_Detalhada!$L$2:$AC$2892,4,FALSE)</f>
        <v>ECONOMIA POLÍTICA</v>
      </c>
      <c r="E102" s="84" t="str">
        <f>VLOOKUP(CONCATENATE(A97,$A$2,E$2,$A102),Oferta_Detalhada!$L$2:$AC$2892,4,FALSE)</f>
        <v>TEORIA MACROECONÔMICA I</v>
      </c>
      <c r="F102" s="84" t="str">
        <f>VLOOKUP(CONCATENATE(A97,$A$2,F$2,$A102),Oferta_Detalhada!$L$2:$AC$2892,4,FALSE)</f>
        <v>ESTATÍSTICA APLICADA II</v>
      </c>
      <c r="G102" s="84" t="e">
        <f>VLOOKUP(CONCATENATE(A97,$A$2,G$2,$H102),Oferta_Detalhada!$L$2:$AC$2892,4,FALSE)</f>
        <v>#N/A</v>
      </c>
      <c r="H102" s="83">
        <v>0.41666666666666669</v>
      </c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39" customHeight="1">
      <c r="A103" s="13"/>
      <c r="B103" s="85"/>
      <c r="C103" s="85"/>
      <c r="D103" s="85"/>
      <c r="E103" s="85"/>
      <c r="F103" s="85"/>
      <c r="G103" s="84" t="e">
        <f>VLOOKUP(CONCATENATE(A97,$A$2,G$2,$H103),Oferta_Detalhada!$L$2:$AC$2892,4,FALSE)</f>
        <v>#N/A</v>
      </c>
      <c r="H103" s="83">
        <v>0.4513888888888889</v>
      </c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39" customHeight="1">
      <c r="A104" s="13"/>
      <c r="B104" s="85"/>
      <c r="C104" s="85"/>
      <c r="D104" s="85"/>
      <c r="E104" s="85"/>
      <c r="F104" s="85"/>
      <c r="G104" s="84" t="e">
        <f>VLOOKUP(CONCATENATE(A97,$A$2,G$2,$H104),Oferta_Detalhada!$L$2:$AC$2892,4,FALSE)</f>
        <v>#N/A</v>
      </c>
      <c r="H104" s="83">
        <v>0.4861111111111111</v>
      </c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25.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21" customHeight="1">
      <c r="A106" s="86"/>
      <c r="B106" s="87" t="s">
        <v>6</v>
      </c>
      <c r="C106" s="162" t="s">
        <v>7</v>
      </c>
      <c r="D106" s="158"/>
      <c r="E106" s="159"/>
      <c r="F106" s="162" t="s">
        <v>397</v>
      </c>
      <c r="G106" s="158"/>
      <c r="H106" s="159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</row>
    <row r="107" spans="1:26" ht="21" customHeight="1">
      <c r="A107" s="89" t="s">
        <v>191</v>
      </c>
      <c r="B107" s="90" t="str">
        <f>VLOOKUP(CONCATENATE($A107,A97),Oferta!$A$2:$R$312,4,FALSE)</f>
        <v>CEC040</v>
      </c>
      <c r="C107" s="157" t="str">
        <f>VLOOKUP(CONCATENATE($A107,A97),Oferta!$A$2:$R$312,5,FALSE)</f>
        <v>TEORIA MICROECONÔMICA II</v>
      </c>
      <c r="D107" s="158"/>
      <c r="E107" s="159"/>
      <c r="F107" s="157" t="str">
        <f>VLOOKUP(CONCATENATE($A107,A97),Oferta!$A$2:$R$312,16,FALSE)</f>
        <v>Andréa da Silva Gomes</v>
      </c>
      <c r="G107" s="158"/>
      <c r="H107" s="159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spans="1:26" ht="21" customHeight="1">
      <c r="A108" s="89" t="s">
        <v>188</v>
      </c>
      <c r="B108" s="90" t="str">
        <f>VLOOKUP(CONCATENATE($A108,A97),Oferta!$A$2:$R$312,4,FALSE)</f>
        <v>CEC037</v>
      </c>
      <c r="C108" s="157" t="str">
        <f>VLOOKUP(CONCATENATE($A108,A97),Oferta!$A$2:$R$312,5,FALSE)</f>
        <v>ECONOMIA BRASILEIRA E CONTEMPORÂNEA II</v>
      </c>
      <c r="D108" s="158"/>
      <c r="E108" s="159"/>
      <c r="F108" s="157" t="str">
        <f>VLOOKUP(CONCATENATE($A108,A97),Oferta!$A$2:$R$312,16,FALSE)</f>
        <v>Maria Bernadete P. Bezerra</v>
      </c>
      <c r="G108" s="158"/>
      <c r="H108" s="159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spans="1:26" ht="21" customHeight="1">
      <c r="A109" s="89" t="s">
        <v>160</v>
      </c>
      <c r="B109" s="90" t="str">
        <f>VLOOKUP(CONCATENATE($A109,A97),Oferta!$A$2:$R$312,4,FALSE)</f>
        <v>CEC038</v>
      </c>
      <c r="C109" s="157" t="str">
        <f>VLOOKUP(CONCATENATE($A109,A97),Oferta!$A$2:$R$312,5,FALSE)</f>
        <v>ECONOMIA POLÍTICA</v>
      </c>
      <c r="D109" s="158"/>
      <c r="E109" s="159"/>
      <c r="F109" s="157" t="str">
        <f>VLOOKUP(CONCATENATE($A109,A97),Oferta!$A$2:$R$312,16,FALSE)</f>
        <v>Sérgio Ricardo Ribeiro</v>
      </c>
      <c r="G109" s="158"/>
      <c r="H109" s="159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spans="1:26" ht="21" customHeight="1">
      <c r="A110" s="89" t="s">
        <v>195</v>
      </c>
      <c r="B110" s="90" t="str">
        <f>VLOOKUP(CONCATENATE($A110,A97),Oferta!$A$2:$R$312,4,FALSE)</f>
        <v>CEC039</v>
      </c>
      <c r="C110" s="157" t="str">
        <f>VLOOKUP(CONCATENATE($A110,A97),Oferta!$A$2:$R$312,5,FALSE)</f>
        <v>TEORIA MACROECONÔMICA I</v>
      </c>
      <c r="D110" s="158"/>
      <c r="E110" s="159"/>
      <c r="F110" s="157" t="str">
        <f>VLOOKUP(CONCATENATE($A110,A97),Oferta!$A$2:$R$312,16,FALSE)</f>
        <v>Elenildes Santana de Pereira</v>
      </c>
      <c r="G110" s="158"/>
      <c r="H110" s="159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spans="1:26" ht="21" customHeight="1">
      <c r="A111" s="89" t="s">
        <v>178</v>
      </c>
      <c r="B111" s="90" t="str">
        <f>VLOOKUP(CONCATENATE($A111,A97),Oferta!$A$2:$R$312,4,FALSE)</f>
        <v>CET1296</v>
      </c>
      <c r="C111" s="157" t="str">
        <f>VLOOKUP(CONCATENATE($A111,A97),Oferta!$A$2:$R$312,5,FALSE)</f>
        <v>ESTATÍSTICA APLICADA II</v>
      </c>
      <c r="D111" s="158"/>
      <c r="E111" s="159"/>
      <c r="F111" s="157" t="str">
        <f>VLOOKUP(CONCATENATE($A111,A97),Oferta!$A$2:$R$312,16,FALSE)</f>
        <v>Sérgio José Ribeiro de Oliveira</v>
      </c>
      <c r="G111" s="158"/>
      <c r="H111" s="159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spans="1:26" ht="21" customHeight="1">
      <c r="A112" s="89" t="s">
        <v>239</v>
      </c>
      <c r="B112" s="90" t="e">
        <f>VLOOKUP(CONCATENATE($A112,A97),Oferta!$A$2:$R$312,4,FALSE)</f>
        <v>#N/A</v>
      </c>
      <c r="C112" s="157" t="e">
        <f>VLOOKUP(CONCATENATE($A112,A97),Oferta!$A$2:$R$312,5,FALSE)</f>
        <v>#N/A</v>
      </c>
      <c r="D112" s="158"/>
      <c r="E112" s="159"/>
      <c r="F112" s="157" t="e">
        <f>VLOOKUP(CONCATENATE($A112,A97),Oferta!$A$2:$R$312,16,FALSE)</f>
        <v>#N/A</v>
      </c>
      <c r="G112" s="158"/>
      <c r="H112" s="159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spans="1:26" ht="25.5" customHeight="1">
      <c r="A113" s="160" t="s">
        <v>404</v>
      </c>
      <c r="B113" s="161"/>
      <c r="C113" s="161"/>
      <c r="D113" s="161"/>
      <c r="E113" s="161"/>
      <c r="F113" s="161"/>
      <c r="G113" s="161"/>
      <c r="H113" s="161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5.5" customHeight="1">
      <c r="A114" s="80" t="s">
        <v>162</v>
      </c>
      <c r="B114" s="81" t="s">
        <v>176</v>
      </c>
      <c r="C114" s="81" t="s">
        <v>161</v>
      </c>
      <c r="D114" s="81" t="s">
        <v>164</v>
      </c>
      <c r="E114" s="81" t="s">
        <v>173</v>
      </c>
      <c r="F114" s="81" t="s">
        <v>174</v>
      </c>
      <c r="G114" s="81" t="s">
        <v>225</v>
      </c>
      <c r="H114" s="82" t="s">
        <v>396</v>
      </c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39" customHeight="1">
      <c r="A115" s="83">
        <v>0.77777777777777779</v>
      </c>
      <c r="B115" s="84" t="e">
        <f>VLOOKUP(CONCATENATE(A113,$A$2,B$2,$A115),Oferta_Detalhada!$L$2:$AC$2892,4,FALSE)</f>
        <v>#N/A</v>
      </c>
      <c r="C115" s="84" t="e">
        <f>VLOOKUP(CONCATENATE(A113,$A$2,C$2,$A115),Oferta_Detalhada!$L$2:$AC$2892,4,FALSE)</f>
        <v>#N/A</v>
      </c>
      <c r="D115" s="84" t="e">
        <f>VLOOKUP(CONCATENATE(A113,$A$2,D$2,$A115),Oferta_Detalhada!$L$2:$AC$2892,4,FALSE)</f>
        <v>#N/A</v>
      </c>
      <c r="E115" s="84" t="e">
        <f>VLOOKUP(CONCATENATE(A113,$A$2,E$2,$A115),Oferta_Detalhada!$L$2:$AC$2892,4,FALSE)</f>
        <v>#N/A</v>
      </c>
      <c r="F115" s="84" t="e">
        <f>VLOOKUP(CONCATENATE(A113,$A$2,F$2,$A115),Oferta_Detalhada!$L$2:$AC$2892,4,FALSE)</f>
        <v>#N/A</v>
      </c>
      <c r="G115" s="84" t="e">
        <f>VLOOKUP(CONCATENATE(A113,$A$2,G$2,$H115),Oferta_Detalhada!$L$2:$AC$2892,4,FALSE)</f>
        <v>#N/A</v>
      </c>
      <c r="H115" s="83">
        <v>0.3125</v>
      </c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39" customHeight="1">
      <c r="A116" s="83">
        <v>0.8125</v>
      </c>
      <c r="B116" s="84" t="e">
        <f>VLOOKUP(CONCATENATE(A113,$A$2,B$2,$A116),Oferta_Detalhada!$L$2:$AC$2892,4,FALSE)</f>
        <v>#N/A</v>
      </c>
      <c r="C116" s="84" t="e">
        <f>VLOOKUP(CONCATENATE(A113,$A$2,C$2,$A116),Oferta_Detalhada!$L$2:$AC$2892,4,FALSE)</f>
        <v>#N/A</v>
      </c>
      <c r="D116" s="84" t="e">
        <f>VLOOKUP(CONCATENATE(A113,$A$2,D$2,$A116),Oferta_Detalhada!$L$2:$AC$2892,4,FALSE)</f>
        <v>#N/A</v>
      </c>
      <c r="E116" s="84" t="e">
        <f>VLOOKUP(CONCATENATE(A113,$A$2,E$2,$A116),Oferta_Detalhada!$L$2:$AC$2892,4,FALSE)</f>
        <v>#N/A</v>
      </c>
      <c r="F116" s="84" t="e">
        <f>VLOOKUP(CONCATENATE(A113,$A$2,F$2,$A116),Oferta_Detalhada!$L$2:$AC$2892,4,FALSE)</f>
        <v>#N/A</v>
      </c>
      <c r="G116" s="84" t="e">
        <f>VLOOKUP(CONCATENATE(A113,$A$2,G$2,$H116),Oferta_Detalhada!$L$2:$AC$2892,4,FALSE)</f>
        <v>#N/A</v>
      </c>
      <c r="H116" s="83">
        <v>0.34722222222222227</v>
      </c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39" customHeight="1">
      <c r="A117" s="83">
        <v>0.84722222222222221</v>
      </c>
      <c r="B117" s="84" t="e">
        <f>VLOOKUP(CONCATENATE(A113,$A$2,B$2,$A117),Oferta_Detalhada!$L$2:$AC$2892,4,FALSE)</f>
        <v>#N/A</v>
      </c>
      <c r="C117" s="84" t="e">
        <f>VLOOKUP(CONCATENATE(A113,$A$2,C$2,$A117),Oferta_Detalhada!$L$2:$AC$2892,4,FALSE)</f>
        <v>#N/A</v>
      </c>
      <c r="D117" s="84" t="e">
        <f>VLOOKUP(CONCATENATE(A113,$A$2,D$2,$A117),Oferta_Detalhada!$L$2:$AC$2892,4,FALSE)</f>
        <v>#N/A</v>
      </c>
      <c r="E117" s="84" t="e">
        <f>VLOOKUP(CONCATENATE(A113,$A$2,E$2,$A117),Oferta_Detalhada!$L$2:$AC$2892,4,FALSE)</f>
        <v>#N/A</v>
      </c>
      <c r="F117" s="84" t="e">
        <f>VLOOKUP(CONCATENATE(A113,$A$2,F$2,$A117),Oferta_Detalhada!$L$2:$AC$2892,4,FALSE)</f>
        <v>#N/A</v>
      </c>
      <c r="G117" s="84" t="e">
        <f>VLOOKUP(CONCATENATE(A113,$A$2,G$2,$H117),Oferta_Detalhada!$L$2:$AC$2892,4,FALSE)</f>
        <v>#N/A</v>
      </c>
      <c r="H117" s="83">
        <v>0.38194444444444442</v>
      </c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39" customHeight="1">
      <c r="A118" s="83">
        <v>0.88194444444444453</v>
      </c>
      <c r="B118" s="84" t="e">
        <f>VLOOKUP(CONCATENATE(A113,$A$2,B$2,$A118),Oferta_Detalhada!$L$2:$AC$2892,4,FALSE)</f>
        <v>#N/A</v>
      </c>
      <c r="C118" s="84" t="e">
        <f>VLOOKUP(CONCATENATE(A113,$A$2,C$2,$A118),Oferta_Detalhada!$L$2:$AC$2892,4,FALSE)</f>
        <v>#N/A</v>
      </c>
      <c r="D118" s="84" t="e">
        <f>VLOOKUP(CONCATENATE(A113,$A$2,D$2,$A118),Oferta_Detalhada!$L$2:$AC$2892,4,FALSE)</f>
        <v>#N/A</v>
      </c>
      <c r="E118" s="84" t="e">
        <f>VLOOKUP(CONCATENATE(A113,$A$2,E$2,$A118),Oferta_Detalhada!$L$2:$AC$2892,4,FALSE)</f>
        <v>#N/A</v>
      </c>
      <c r="F118" s="84" t="e">
        <f>VLOOKUP(CONCATENATE(A113,$A$2,F$2,$A118),Oferta_Detalhada!$L$2:$AC$2892,4,FALSE)</f>
        <v>#N/A</v>
      </c>
      <c r="G118" s="84" t="e">
        <f>VLOOKUP(CONCATENATE(A113,$A$2,G$2,$H118),Oferta_Detalhada!$L$2:$AC$2892,4,FALSE)</f>
        <v>#N/A</v>
      </c>
      <c r="H118" s="83">
        <v>0.41666666666666669</v>
      </c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39" customHeight="1">
      <c r="A119" s="13"/>
      <c r="B119" s="85"/>
      <c r="C119" s="85"/>
      <c r="D119" s="85"/>
      <c r="E119" s="85"/>
      <c r="F119" s="85"/>
      <c r="G119" s="84" t="e">
        <f>VLOOKUP(CONCATENATE(A113,$A$2,G$2,$H119),Oferta_Detalhada!$L$2:$AC$2892,4,FALSE)</f>
        <v>#N/A</v>
      </c>
      <c r="H119" s="83">
        <v>0.4513888888888889</v>
      </c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39" customHeight="1">
      <c r="A120" s="13"/>
      <c r="B120" s="85"/>
      <c r="C120" s="85"/>
      <c r="D120" s="85"/>
      <c r="E120" s="85"/>
      <c r="F120" s="85"/>
      <c r="G120" s="84" t="e">
        <f>VLOOKUP(CONCATENATE(A113,$A$2,G$2,$H120),Oferta_Detalhada!$L$2:$AC$2892,4,FALSE)</f>
        <v>#N/A</v>
      </c>
      <c r="H120" s="83">
        <v>0.4861111111111111</v>
      </c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25.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21" customHeight="1">
      <c r="A122" s="86"/>
      <c r="B122" s="87" t="s">
        <v>6</v>
      </c>
      <c r="C122" s="162" t="s">
        <v>7</v>
      </c>
      <c r="D122" s="158"/>
      <c r="E122" s="159"/>
      <c r="F122" s="162" t="s">
        <v>397</v>
      </c>
      <c r="G122" s="158"/>
      <c r="H122" s="159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</row>
    <row r="123" spans="1:26" ht="21" customHeight="1">
      <c r="A123" s="89" t="s">
        <v>191</v>
      </c>
      <c r="B123" s="90" t="e">
        <f>VLOOKUP(CONCATENATE($A123,A113),Oferta!$A$2:$R$312,4,FALSE)</f>
        <v>#N/A</v>
      </c>
      <c r="C123" s="157" t="e">
        <f>VLOOKUP(CONCATENATE($A123,A113),Oferta!$A$2:$R$312,5,FALSE)</f>
        <v>#N/A</v>
      </c>
      <c r="D123" s="158"/>
      <c r="E123" s="159"/>
      <c r="F123" s="157" t="e">
        <f>VLOOKUP(CONCATENATE($A123,A113),Oferta!$A$2:$R$312,16,FALSE)</f>
        <v>#N/A</v>
      </c>
      <c r="G123" s="158"/>
      <c r="H123" s="159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spans="1:26" ht="21" customHeight="1">
      <c r="A124" s="89" t="s">
        <v>188</v>
      </c>
      <c r="B124" s="90" t="e">
        <f>VLOOKUP(CONCATENATE($A124,A113),Oferta!$A$2:$R$312,4,FALSE)</f>
        <v>#N/A</v>
      </c>
      <c r="C124" s="157" t="e">
        <f>VLOOKUP(CONCATENATE($A124,A113),Oferta!$A$2:$R$312,5,FALSE)</f>
        <v>#N/A</v>
      </c>
      <c r="D124" s="158"/>
      <c r="E124" s="159"/>
      <c r="F124" s="157" t="e">
        <f>VLOOKUP(CONCATENATE($A124,A113),Oferta!$A$2:$R$312,16,FALSE)</f>
        <v>#N/A</v>
      </c>
      <c r="G124" s="158"/>
      <c r="H124" s="159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spans="1:26" ht="21" customHeight="1">
      <c r="A125" s="89" t="s">
        <v>160</v>
      </c>
      <c r="B125" s="90" t="e">
        <f>VLOOKUP(CONCATENATE($A125,A113),Oferta!$A$2:$R$312,4,FALSE)</f>
        <v>#N/A</v>
      </c>
      <c r="C125" s="157" t="e">
        <f>VLOOKUP(CONCATENATE($A125,A113),Oferta!$A$2:$R$312,5,FALSE)</f>
        <v>#N/A</v>
      </c>
      <c r="D125" s="158"/>
      <c r="E125" s="159"/>
      <c r="F125" s="157" t="e">
        <f>VLOOKUP(CONCATENATE($A125,A113),Oferta!$A$2:$R$312,16,FALSE)</f>
        <v>#N/A</v>
      </c>
      <c r="G125" s="158"/>
      <c r="H125" s="159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spans="1:26" ht="21" customHeight="1">
      <c r="A126" s="89" t="s">
        <v>195</v>
      </c>
      <c r="B126" s="90" t="e">
        <f>VLOOKUP(CONCATENATE($A126,A113),Oferta!$A$2:$R$312,4,FALSE)</f>
        <v>#N/A</v>
      </c>
      <c r="C126" s="157" t="e">
        <f>VLOOKUP(CONCATENATE($A126,A113),Oferta!$A$2:$R$312,5,FALSE)</f>
        <v>#N/A</v>
      </c>
      <c r="D126" s="158"/>
      <c r="E126" s="159"/>
      <c r="F126" s="157" t="e">
        <f>VLOOKUP(CONCATENATE($A126,A113),Oferta!$A$2:$R$312,16,FALSE)</f>
        <v>#N/A</v>
      </c>
      <c r="G126" s="158"/>
      <c r="H126" s="159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spans="1:26" ht="21" customHeight="1">
      <c r="A127" s="89" t="s">
        <v>178</v>
      </c>
      <c r="B127" s="90" t="e">
        <f>VLOOKUP(CONCATENATE($A127,A113),Oferta!$A$2:$R$312,4,FALSE)</f>
        <v>#N/A</v>
      </c>
      <c r="C127" s="157" t="e">
        <f>VLOOKUP(CONCATENATE($A127,A113),Oferta!$A$2:$R$312,5,FALSE)</f>
        <v>#N/A</v>
      </c>
      <c r="D127" s="158"/>
      <c r="E127" s="159"/>
      <c r="F127" s="157" t="e">
        <f>VLOOKUP(CONCATENATE($A127,A113),Oferta!$A$2:$R$312,16,FALSE)</f>
        <v>#N/A</v>
      </c>
      <c r="G127" s="158"/>
      <c r="H127" s="159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spans="1:26" ht="21" customHeight="1">
      <c r="A128" s="89" t="s">
        <v>239</v>
      </c>
      <c r="B128" s="90" t="e">
        <f>VLOOKUP(CONCATENATE($A128,A113),Oferta!$A$2:$R$312,4,FALSE)</f>
        <v>#N/A</v>
      </c>
      <c r="C128" s="157" t="e">
        <f>VLOOKUP(CONCATENATE($A128,A113),Oferta!$A$2:$R$312,5,FALSE)</f>
        <v>#N/A</v>
      </c>
      <c r="D128" s="158"/>
      <c r="E128" s="159"/>
      <c r="F128" s="157" t="e">
        <f>VLOOKUP(CONCATENATE($A128,A113),Oferta!$A$2:$R$312,16,FALSE)</f>
        <v>#N/A</v>
      </c>
      <c r="G128" s="158"/>
      <c r="H128" s="159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spans="1:26" ht="25.5" customHeight="1">
      <c r="A129" s="160" t="s">
        <v>405</v>
      </c>
      <c r="B129" s="161"/>
      <c r="C129" s="161"/>
      <c r="D129" s="161"/>
      <c r="E129" s="161"/>
      <c r="F129" s="161"/>
      <c r="G129" s="161"/>
      <c r="H129" s="161"/>
      <c r="I129" s="79"/>
      <c r="J129" s="79"/>
      <c r="K129" s="79" t="s">
        <v>405</v>
      </c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5.5" customHeight="1">
      <c r="A130" s="80" t="s">
        <v>162</v>
      </c>
      <c r="B130" s="81" t="s">
        <v>176</v>
      </c>
      <c r="C130" s="81" t="s">
        <v>161</v>
      </c>
      <c r="D130" s="81" t="s">
        <v>164</v>
      </c>
      <c r="E130" s="81" t="s">
        <v>173</v>
      </c>
      <c r="F130" s="81" t="s">
        <v>174</v>
      </c>
      <c r="G130" s="81" t="s">
        <v>225</v>
      </c>
      <c r="H130" s="82" t="s">
        <v>396</v>
      </c>
      <c r="I130" s="12"/>
      <c r="J130" s="12"/>
      <c r="K130" s="12"/>
      <c r="L130" s="92" t="s">
        <v>176</v>
      </c>
      <c r="M130" s="92" t="s">
        <v>161</v>
      </c>
      <c r="N130" s="92" t="s">
        <v>164</v>
      </c>
      <c r="O130" s="92" t="s">
        <v>173</v>
      </c>
      <c r="P130" s="92" t="s">
        <v>174</v>
      </c>
      <c r="Q130" s="92" t="s">
        <v>225</v>
      </c>
      <c r="R130" s="81" t="s">
        <v>396</v>
      </c>
      <c r="S130" s="12"/>
      <c r="T130" s="12"/>
      <c r="U130" s="12"/>
      <c r="V130" s="12"/>
      <c r="W130" s="12"/>
      <c r="X130" s="12"/>
      <c r="Y130" s="12"/>
      <c r="Z130" s="12"/>
    </row>
    <row r="131" spans="1:26" ht="39" customHeight="1">
      <c r="A131" s="83">
        <v>0.77777777777777779</v>
      </c>
      <c r="B131" s="84" t="str">
        <f>VLOOKUP(CONCATENATE(A129,$A$2,B$2,$A131),Oferta_Detalhada!$L$2:$AC$2892,4,FALSE)</f>
        <v>TEORIA MACROECONÔMICA II</v>
      </c>
      <c r="C131" s="84" t="e">
        <f>VLOOKUP(CONCATENATE(A129,$A$2,C$2,$A131),Oferta_Detalhada!$L$2:$AC$2892,4,FALSE)</f>
        <v>#N/A</v>
      </c>
      <c r="D131" s="84" t="e">
        <f>VLOOKUP(CONCATENATE(A129,$A$2,D$2,$A131),Oferta_Detalhada!$L$2:$AC$2892,4,FALSE)</f>
        <v>#N/A</v>
      </c>
      <c r="E131" s="84" t="e">
        <f>VLOOKUP(CONCATENATE(A129,$A$2,E$2,$A131),Oferta_Detalhada!$L$2:$AC$2892,4,FALSE)</f>
        <v>#N/A</v>
      </c>
      <c r="F131" s="84" t="str">
        <f>VLOOKUP(CONCATENATE(A129,$A$2,F$2,$A131),Oferta_Detalhada!$L$2:$AC$2892,4,FALSE)</f>
        <v>ANÁLISE ECONÔMICO FINANCEIRA</v>
      </c>
      <c r="G131" s="84" t="e">
        <f>VLOOKUP(CONCATENATE(A129,$A$2,G$2,$H131),Oferta_Detalhada!$L$2:$AC$2892,4,FALSE)</f>
        <v>#N/A</v>
      </c>
      <c r="H131" s="83">
        <v>0.3125</v>
      </c>
      <c r="I131" s="13"/>
      <c r="J131" s="13"/>
      <c r="K131" s="93">
        <v>0.77777777777777779</v>
      </c>
      <c r="L131" s="94" t="s">
        <v>213</v>
      </c>
      <c r="M131" s="95" t="s">
        <v>233</v>
      </c>
      <c r="N131" s="96" t="s">
        <v>232</v>
      </c>
      <c r="O131" s="97" t="s">
        <v>230</v>
      </c>
      <c r="P131" s="98" t="s">
        <v>211</v>
      </c>
      <c r="Q131" s="84"/>
      <c r="R131" s="99">
        <v>0.3125</v>
      </c>
      <c r="S131" s="13"/>
      <c r="T131" s="13"/>
      <c r="U131" s="13"/>
      <c r="V131" s="13"/>
      <c r="W131" s="13"/>
      <c r="X131" s="13"/>
      <c r="Y131" s="13"/>
      <c r="Z131" s="13"/>
    </row>
    <row r="132" spans="1:26" ht="39" customHeight="1">
      <c r="A132" s="83">
        <v>0.8125</v>
      </c>
      <c r="B132" s="84" t="str">
        <f>VLOOKUP(CONCATENATE(A129,$A$2,B$2,$A132),Oferta_Detalhada!$L$2:$AC$2892,4,FALSE)</f>
        <v>TEORIA MACROECONÔMICA II</v>
      </c>
      <c r="C132" s="84" t="e">
        <f>VLOOKUP(CONCATENATE(A129,$A$2,C$2,$A132),Oferta_Detalhada!$L$2:$AC$2892,4,FALSE)</f>
        <v>#N/A</v>
      </c>
      <c r="D132" s="84" t="e">
        <f>VLOOKUP(CONCATENATE(A129,$A$2,D$2,$A132),Oferta_Detalhada!$L$2:$AC$2892,4,FALSE)</f>
        <v>#N/A</v>
      </c>
      <c r="E132" s="84" t="e">
        <f>VLOOKUP(CONCATENATE(A129,$A$2,E$2,$A132),Oferta_Detalhada!$L$2:$AC$2892,4,FALSE)</f>
        <v>#N/A</v>
      </c>
      <c r="F132" s="84" t="str">
        <f>VLOOKUP(CONCATENATE(A129,$A$2,F$2,$A132),Oferta_Detalhada!$L$2:$AC$2892,4,FALSE)</f>
        <v>ANÁLISE ECONÔMICO FINANCEIRA</v>
      </c>
      <c r="G132" s="84" t="e">
        <f>VLOOKUP(CONCATENATE(A129,$A$2,G$2,$H132),Oferta_Detalhada!$L$2:$AC$2892,4,FALSE)</f>
        <v>#N/A</v>
      </c>
      <c r="H132" s="83">
        <v>0.34722222222222227</v>
      </c>
      <c r="I132" s="13"/>
      <c r="J132" s="13"/>
      <c r="K132" s="93">
        <v>0.8125</v>
      </c>
      <c r="L132" s="94" t="s">
        <v>213</v>
      </c>
      <c r="M132" s="95" t="s">
        <v>233</v>
      </c>
      <c r="N132" s="96" t="s">
        <v>232</v>
      </c>
      <c r="O132" s="97" t="s">
        <v>230</v>
      </c>
      <c r="P132" s="98" t="s">
        <v>211</v>
      </c>
      <c r="Q132" s="96" t="s">
        <v>226</v>
      </c>
      <c r="R132" s="99">
        <v>0.34722222222222227</v>
      </c>
      <c r="S132" s="13"/>
      <c r="T132" s="13"/>
      <c r="U132" s="13"/>
      <c r="V132" s="13"/>
      <c r="W132" s="13"/>
      <c r="X132" s="13"/>
      <c r="Y132" s="13"/>
      <c r="Z132" s="13"/>
    </row>
    <row r="133" spans="1:26" ht="39" customHeight="1">
      <c r="A133" s="83">
        <v>0.84722222222222221</v>
      </c>
      <c r="B133" s="84" t="e">
        <f>VLOOKUP(CONCATENATE(A129,$A$2,B$2,$A133),Oferta_Detalhada!$L$2:$AC$2892,4,FALSE)</f>
        <v>#N/A</v>
      </c>
      <c r="C133" s="84" t="str">
        <f>VLOOKUP(CONCATENATE(A129,$A$2,C$2,$A133),Oferta_Detalhada!$L$2:$AC$2892,4,FALSE)</f>
        <v>TEORIA MACROECONÔMICA II</v>
      </c>
      <c r="D133" s="84" t="e">
        <f>VLOOKUP(CONCATENATE(A129,$A$2,D$2,$A133),Oferta_Detalhada!$L$2:$AC$2892,4,FALSE)</f>
        <v>#N/A</v>
      </c>
      <c r="E133" s="84" t="str">
        <f>VLOOKUP(CONCATENATE(A129,$A$2,E$2,$A133),Oferta_Detalhada!$L$2:$AC$2892,4,FALSE)</f>
        <v>ANÁLISE ECONÔMICO FINANCEIRA</v>
      </c>
      <c r="F133" s="84" t="e">
        <f>VLOOKUP(CONCATENATE(A129,$A$2,F$2,$A133),Oferta_Detalhada!$L$2:$AC$2892,4,FALSE)</f>
        <v>#N/A</v>
      </c>
      <c r="G133" s="84" t="e">
        <f>VLOOKUP(CONCATENATE(A129,$A$2,G$2,$H133),Oferta_Detalhada!$L$2:$AC$2892,4,FALSE)</f>
        <v>#N/A</v>
      </c>
      <c r="H133" s="83">
        <v>0.38194444444444442</v>
      </c>
      <c r="I133" s="13"/>
      <c r="J133" s="13"/>
      <c r="K133" s="93">
        <v>0.84722222222222221</v>
      </c>
      <c r="L133" s="96" t="s">
        <v>232</v>
      </c>
      <c r="M133" s="94" t="s">
        <v>213</v>
      </c>
      <c r="N133" s="95" t="s">
        <v>233</v>
      </c>
      <c r="O133" s="98" t="s">
        <v>211</v>
      </c>
      <c r="P133" s="97" t="s">
        <v>230</v>
      </c>
      <c r="Q133" s="84" t="s">
        <v>163</v>
      </c>
      <c r="R133" s="99">
        <v>0.38194444444444442</v>
      </c>
      <c r="S133" s="13"/>
      <c r="T133" s="13"/>
      <c r="U133" s="13"/>
      <c r="V133" s="13"/>
      <c r="W133" s="13"/>
      <c r="X133" s="13"/>
      <c r="Y133" s="13"/>
      <c r="Z133" s="13"/>
    </row>
    <row r="134" spans="1:26" ht="39" customHeight="1">
      <c r="A134" s="83">
        <v>0.88194444444444453</v>
      </c>
      <c r="B134" s="84" t="e">
        <f>VLOOKUP(CONCATENATE(A129,$A$2,B$2,$A134),Oferta_Detalhada!$L$2:$AC$2892,4,FALSE)</f>
        <v>#N/A</v>
      </c>
      <c r="C134" s="84" t="str">
        <f>VLOOKUP(CONCATENATE(A129,$A$2,C$2,$A134),Oferta_Detalhada!$L$2:$AC$2892,4,FALSE)</f>
        <v>TEORIA MACROECONÔMICA II</v>
      </c>
      <c r="D134" s="84" t="e">
        <f>VLOOKUP(CONCATENATE(A129,$A$2,D$2,$A134),Oferta_Detalhada!$L$2:$AC$2892,4,FALSE)</f>
        <v>#N/A</v>
      </c>
      <c r="E134" s="84" t="str">
        <f>VLOOKUP(CONCATENATE(A129,$A$2,E$2,$A134),Oferta_Detalhada!$L$2:$AC$2892,4,FALSE)</f>
        <v>ANÁLISE ECONÔMICO FINANCEIRA</v>
      </c>
      <c r="F134" s="84" t="e">
        <f>VLOOKUP(CONCATENATE(A129,$A$2,F$2,$A134),Oferta_Detalhada!$L$2:$AC$2892,4,FALSE)</f>
        <v>#N/A</v>
      </c>
      <c r="G134" s="84" t="e">
        <f>VLOOKUP(CONCATENATE(A129,$A$2,G$2,$H134),Oferta_Detalhada!$L$2:$AC$2892,4,FALSE)</f>
        <v>#N/A</v>
      </c>
      <c r="H134" s="83">
        <v>0.41666666666666669</v>
      </c>
      <c r="I134" s="13"/>
      <c r="J134" s="13"/>
      <c r="K134" s="93">
        <v>0.88194444444444453</v>
      </c>
      <c r="L134" s="96" t="s">
        <v>232</v>
      </c>
      <c r="M134" s="94" t="s">
        <v>213</v>
      </c>
      <c r="N134" s="95" t="s">
        <v>233</v>
      </c>
      <c r="O134" s="98" t="s">
        <v>211</v>
      </c>
      <c r="P134" s="97" t="s">
        <v>230</v>
      </c>
      <c r="Q134" s="84" t="s">
        <v>163</v>
      </c>
      <c r="R134" s="99">
        <v>0.41666666666666669</v>
      </c>
      <c r="S134" s="13"/>
      <c r="T134" s="13"/>
      <c r="U134" s="13"/>
      <c r="V134" s="13"/>
      <c r="W134" s="13"/>
      <c r="X134" s="13"/>
      <c r="Y134" s="13"/>
      <c r="Z134" s="13"/>
    </row>
    <row r="135" spans="1:26" ht="39" customHeight="1">
      <c r="A135" s="13"/>
      <c r="B135" s="85"/>
      <c r="C135" s="85"/>
      <c r="D135" s="85"/>
      <c r="E135" s="85"/>
      <c r="F135" s="85"/>
      <c r="G135" s="84" t="e">
        <f>VLOOKUP(CONCATENATE(A129,$A$2,G$2,$H135),Oferta_Detalhada!$L$2:$AC$2892,4,FALSE)</f>
        <v>#N/A</v>
      </c>
      <c r="H135" s="83">
        <v>0.4513888888888889</v>
      </c>
      <c r="I135" s="13"/>
      <c r="J135" s="13"/>
      <c r="K135" s="13"/>
      <c r="L135" s="100"/>
      <c r="M135" s="100"/>
      <c r="N135" s="100"/>
      <c r="O135" s="100"/>
      <c r="P135" s="100"/>
      <c r="Q135" s="97" t="s">
        <v>228</v>
      </c>
      <c r="R135" s="99">
        <v>0.4513888888888889</v>
      </c>
      <c r="S135" s="13"/>
      <c r="T135" s="13"/>
      <c r="U135" s="13"/>
      <c r="V135" s="13"/>
      <c r="W135" s="13"/>
      <c r="X135" s="13"/>
      <c r="Y135" s="13"/>
      <c r="Z135" s="13"/>
    </row>
    <row r="136" spans="1:26" ht="39" customHeight="1">
      <c r="A136" s="13"/>
      <c r="B136" s="85"/>
      <c r="C136" s="85"/>
      <c r="D136" s="85"/>
      <c r="E136" s="85"/>
      <c r="F136" s="85"/>
      <c r="G136" s="84" t="e">
        <f>VLOOKUP(CONCATENATE(A129,$A$2,G$2,$H136),Oferta_Detalhada!$L$2:$AC$2892,4,FALSE)</f>
        <v>#N/A</v>
      </c>
      <c r="H136" s="83">
        <v>0.4861111111111111</v>
      </c>
      <c r="I136" s="13"/>
      <c r="J136" s="13"/>
      <c r="K136" s="13"/>
      <c r="L136" s="100"/>
      <c r="M136" s="100"/>
      <c r="N136" s="100"/>
      <c r="O136" s="100"/>
      <c r="P136" s="100"/>
      <c r="Q136" s="95" t="s">
        <v>231</v>
      </c>
      <c r="R136" s="99">
        <v>0.4861111111111111</v>
      </c>
      <c r="S136" s="13"/>
      <c r="T136" s="13"/>
      <c r="U136" s="13"/>
      <c r="V136" s="13"/>
      <c r="W136" s="13"/>
      <c r="X136" s="13"/>
      <c r="Y136" s="13"/>
      <c r="Z136" s="13"/>
    </row>
    <row r="137" spans="1:26" ht="25.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21" customHeight="1">
      <c r="A138" s="86"/>
      <c r="B138" s="87" t="s">
        <v>6</v>
      </c>
      <c r="C138" s="162" t="s">
        <v>7</v>
      </c>
      <c r="D138" s="158"/>
      <c r="E138" s="159"/>
      <c r="F138" s="162" t="s">
        <v>397</v>
      </c>
      <c r="G138" s="158"/>
      <c r="H138" s="159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</row>
    <row r="139" spans="1:26" ht="21" customHeight="1">
      <c r="A139" s="89" t="s">
        <v>191</v>
      </c>
      <c r="B139" s="90" t="str">
        <f>VLOOKUP(CONCATENATE($A139,A129),Oferta!$A$2:$R$312,4,FALSE)</f>
        <v>CEC045</v>
      </c>
      <c r="C139" s="157" t="str">
        <f>VLOOKUP(CONCATENATE($A139,A129),Oferta!$A$2:$R$312,5,FALSE)</f>
        <v>TEORIA MACROECONÔMICA II</v>
      </c>
      <c r="D139" s="158"/>
      <c r="E139" s="159"/>
      <c r="F139" s="157" t="str">
        <f>VLOOKUP(CONCATENATE($A139,A129),Oferta!$A$2:$R$312,16,FALSE)</f>
        <v>Andreia Andrade dos Santos</v>
      </c>
      <c r="G139" s="158"/>
      <c r="H139" s="159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spans="1:26" ht="21" customHeight="1">
      <c r="A140" s="89" t="s">
        <v>188</v>
      </c>
      <c r="B140" s="90" t="e">
        <f>VLOOKUP(CONCATENATE($A140,A129),Oferta!$A$2:$R$312,4,FALSE)</f>
        <v>#N/A</v>
      </c>
      <c r="C140" s="157" t="e">
        <f>VLOOKUP(CONCATENATE($A140,A129),Oferta!$A$2:$R$312,5,FALSE)</f>
        <v>#N/A</v>
      </c>
      <c r="D140" s="158"/>
      <c r="E140" s="159"/>
      <c r="F140" s="157" t="e">
        <f>VLOOKUP(CONCATENATE($A140,A129),Oferta!$A$2:$R$312,16,FALSE)</f>
        <v>#N/A</v>
      </c>
      <c r="G140" s="158"/>
      <c r="H140" s="159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spans="1:26" ht="21" customHeight="1">
      <c r="A141" s="89" t="s">
        <v>160</v>
      </c>
      <c r="B141" s="90" t="e">
        <f>VLOOKUP(CONCATENATE($A141,A129),Oferta!$A$2:$R$312,4,FALSE)</f>
        <v>#N/A</v>
      </c>
      <c r="C141" s="157" t="e">
        <f>VLOOKUP(CONCATENATE($A141,A129),Oferta!$A$2:$R$312,5,FALSE)</f>
        <v>#N/A</v>
      </c>
      <c r="D141" s="158"/>
      <c r="E141" s="159"/>
      <c r="F141" s="157" t="e">
        <f>VLOOKUP(CONCATENATE($A141,A129),Oferta!$A$2:$R$312,16,FALSE)</f>
        <v>#N/A</v>
      </c>
      <c r="G141" s="158"/>
      <c r="H141" s="159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spans="1:26" ht="21" customHeight="1">
      <c r="A142" s="89" t="s">
        <v>195</v>
      </c>
      <c r="B142" s="90" t="str">
        <f>VLOOKUP(CONCATENATE($A142,A129),Oferta!$A$2:$R$312,4,FALSE)</f>
        <v>CEC006</v>
      </c>
      <c r="C142" s="157" t="str">
        <f>VLOOKUP(CONCATENATE($A142,A129),Oferta!$A$2:$R$312,5,FALSE)</f>
        <v>ANÁLISE ECONÔMICO FINANCEIRA</v>
      </c>
      <c r="D142" s="158"/>
      <c r="E142" s="159"/>
      <c r="F142" s="157" t="str">
        <f>VLOOKUP(CONCATENATE($A142,A129),Oferta!$A$2:$R$312,16,FALSE)</f>
        <v>Marcelo Santos Silva</v>
      </c>
      <c r="G142" s="158"/>
      <c r="H142" s="159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spans="1:26" ht="21" customHeight="1">
      <c r="A143" s="89" t="s">
        <v>178</v>
      </c>
      <c r="B143" s="90" t="e">
        <f>VLOOKUP(CONCATENATE($A143,A129),Oferta!$A$2:$R$312,4,FALSE)</f>
        <v>#N/A</v>
      </c>
      <c r="C143" s="157" t="e">
        <f>VLOOKUP(CONCATENATE($A143,A129),Oferta!$A$2:$R$312,5,FALSE)</f>
        <v>#N/A</v>
      </c>
      <c r="D143" s="158"/>
      <c r="E143" s="159"/>
      <c r="F143" s="157" t="e">
        <f>VLOOKUP(CONCATENATE($A143,A129),Oferta!$A$2:$R$312,16,FALSE)</f>
        <v>#N/A</v>
      </c>
      <c r="G143" s="158"/>
      <c r="H143" s="159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spans="1:26" ht="21" customHeight="1">
      <c r="A144" s="89" t="s">
        <v>239</v>
      </c>
      <c r="B144" s="90" t="e">
        <f>VLOOKUP(CONCATENATE($A144,A129),Oferta!$A$2:$R$312,4,FALSE)</f>
        <v>#N/A</v>
      </c>
      <c r="C144" s="157" t="e">
        <f>VLOOKUP(CONCATENATE($A144,A129),Oferta!$A$2:$R$312,5,FALSE)</f>
        <v>#N/A</v>
      </c>
      <c r="D144" s="158"/>
      <c r="E144" s="159"/>
      <c r="F144" s="157" t="e">
        <f>VLOOKUP(CONCATENATE($A144,A129),Oferta!$A$2:$R$312,16,FALSE)</f>
        <v>#N/A</v>
      </c>
      <c r="G144" s="158"/>
      <c r="H144" s="159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spans="1:26" ht="25.5" customHeight="1">
      <c r="A145" s="160" t="s">
        <v>406</v>
      </c>
      <c r="B145" s="161"/>
      <c r="C145" s="161"/>
      <c r="D145" s="161"/>
      <c r="E145" s="161"/>
      <c r="F145" s="161"/>
      <c r="G145" s="161"/>
      <c r="H145" s="161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5.5" customHeight="1">
      <c r="A146" s="80" t="s">
        <v>162</v>
      </c>
      <c r="B146" s="81" t="s">
        <v>176</v>
      </c>
      <c r="C146" s="81" t="s">
        <v>161</v>
      </c>
      <c r="D146" s="81" t="s">
        <v>164</v>
      </c>
      <c r="E146" s="81" t="s">
        <v>173</v>
      </c>
      <c r="F146" s="81" t="s">
        <v>174</v>
      </c>
      <c r="G146" s="81" t="s">
        <v>225</v>
      </c>
      <c r="H146" s="82" t="s">
        <v>396</v>
      </c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39" customHeight="1">
      <c r="A147" s="83">
        <v>0.77777777777777779</v>
      </c>
      <c r="B147" s="84" t="e">
        <f>VLOOKUP(CONCATENATE(A145,$A$2,B$2,$A147),Oferta_Detalhada!$L$2:$AC$2892,4,FALSE)</f>
        <v>#N/A</v>
      </c>
      <c r="C147" s="84" t="e">
        <f>VLOOKUP(CONCATENATE(A145,$A$2,C$2,$A147),Oferta_Detalhada!$L$2:$AC$2892,4,FALSE)</f>
        <v>#N/A</v>
      </c>
      <c r="D147" s="84" t="e">
        <f>VLOOKUP(CONCATENATE(A145,$A$2,D$2,$A147),Oferta_Detalhada!$L$2:$AC$2892,4,FALSE)</f>
        <v>#N/A</v>
      </c>
      <c r="E147" s="84" t="e">
        <f>VLOOKUP(CONCATENATE(A145,$A$2,E$2,$A147),Oferta_Detalhada!$L$2:$AC$2892,4,FALSE)</f>
        <v>#N/A</v>
      </c>
      <c r="F147" s="84" t="e">
        <f>VLOOKUP(CONCATENATE(A145,$A$2,F$2,$A147),Oferta_Detalhada!$L$2:$AC$2892,4,FALSE)</f>
        <v>#N/A</v>
      </c>
      <c r="G147" s="84" t="e">
        <f>VLOOKUP(CONCATENATE(A145,$A$2,G$2,$H147),Oferta_Detalhada!$L$2:$AC$2892,4,FALSE)</f>
        <v>#N/A</v>
      </c>
      <c r="H147" s="83">
        <v>0.3125</v>
      </c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39" customHeight="1">
      <c r="A148" s="83">
        <v>0.8125</v>
      </c>
      <c r="B148" s="84" t="e">
        <f>VLOOKUP(CONCATENATE(A145,$A$2,B$2,$A148),Oferta_Detalhada!$L$2:$AC$2892,4,FALSE)</f>
        <v>#N/A</v>
      </c>
      <c r="C148" s="84" t="e">
        <f>VLOOKUP(CONCATENATE(A145,$A$2,C$2,$A148),Oferta_Detalhada!$L$2:$AC$2892,4,FALSE)</f>
        <v>#N/A</v>
      </c>
      <c r="D148" s="84" t="e">
        <f>VLOOKUP(CONCATENATE(A145,$A$2,D$2,$A148),Oferta_Detalhada!$L$2:$AC$2892,4,FALSE)</f>
        <v>#N/A</v>
      </c>
      <c r="E148" s="84" t="e">
        <f>VLOOKUP(CONCATENATE(A145,$A$2,E$2,$A148),Oferta_Detalhada!$L$2:$AC$2892,4,FALSE)</f>
        <v>#N/A</v>
      </c>
      <c r="F148" s="84" t="e">
        <f>VLOOKUP(CONCATENATE(A145,$A$2,F$2,$A148),Oferta_Detalhada!$L$2:$AC$2892,4,FALSE)</f>
        <v>#N/A</v>
      </c>
      <c r="G148" s="84" t="e">
        <f>VLOOKUP(CONCATENATE(A145,$A$2,G$2,$H148),Oferta_Detalhada!$L$2:$AC$2892,4,FALSE)</f>
        <v>#N/A</v>
      </c>
      <c r="H148" s="83">
        <v>0.34722222222222227</v>
      </c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39" customHeight="1">
      <c r="A149" s="83">
        <v>0.84722222222222221</v>
      </c>
      <c r="B149" s="84" t="e">
        <f>VLOOKUP(CONCATENATE(A145,$A$2,B$2,$A149),Oferta_Detalhada!$L$2:$AC$2892,4,FALSE)</f>
        <v>#N/A</v>
      </c>
      <c r="C149" s="84" t="e">
        <f>VLOOKUP(CONCATENATE(A145,$A$2,C$2,$A149),Oferta_Detalhada!$L$2:$AC$2892,4,FALSE)</f>
        <v>#N/A</v>
      </c>
      <c r="D149" s="84" t="e">
        <f>VLOOKUP(CONCATENATE(A145,$A$2,D$2,$A149),Oferta_Detalhada!$L$2:$AC$2892,4,FALSE)</f>
        <v>#N/A</v>
      </c>
      <c r="E149" s="84" t="e">
        <f>VLOOKUP(CONCATENATE(A145,$A$2,E$2,$A149),Oferta_Detalhada!$L$2:$AC$2892,4,FALSE)</f>
        <v>#N/A</v>
      </c>
      <c r="F149" s="84" t="e">
        <f>VLOOKUP(CONCATENATE(A145,$A$2,F$2,$A149),Oferta_Detalhada!$L$2:$AC$2892,4,FALSE)</f>
        <v>#N/A</v>
      </c>
      <c r="G149" s="84" t="e">
        <f>VLOOKUP(CONCATENATE(A145,$A$2,G$2,$H149),Oferta_Detalhada!$L$2:$AC$2892,4,FALSE)</f>
        <v>#N/A</v>
      </c>
      <c r="H149" s="83">
        <v>0.38194444444444442</v>
      </c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39" customHeight="1">
      <c r="A150" s="83">
        <v>0.88194444444444453</v>
      </c>
      <c r="B150" s="84" t="e">
        <f>VLOOKUP(CONCATENATE(A145,$A$2,B$2,$A150),Oferta_Detalhada!$L$2:$AC$2892,4,FALSE)</f>
        <v>#N/A</v>
      </c>
      <c r="C150" s="84" t="e">
        <f>VLOOKUP(CONCATENATE(A145,$A$2,C$2,$A150),Oferta_Detalhada!$L$2:$AC$2892,4,FALSE)</f>
        <v>#N/A</v>
      </c>
      <c r="D150" s="84" t="e">
        <f>VLOOKUP(CONCATENATE(A145,$A$2,D$2,$A150),Oferta_Detalhada!$L$2:$AC$2892,4,FALSE)</f>
        <v>#N/A</v>
      </c>
      <c r="E150" s="84" t="e">
        <f>VLOOKUP(CONCATENATE(A145,$A$2,E$2,$A150),Oferta_Detalhada!$L$2:$AC$2892,4,FALSE)</f>
        <v>#N/A</v>
      </c>
      <c r="F150" s="84" t="e">
        <f>VLOOKUP(CONCATENATE(A145,$A$2,F$2,$A150),Oferta_Detalhada!$L$2:$AC$2892,4,FALSE)</f>
        <v>#N/A</v>
      </c>
      <c r="G150" s="84" t="e">
        <f>VLOOKUP(CONCATENATE(A145,$A$2,G$2,$H150),Oferta_Detalhada!$L$2:$AC$2892,4,FALSE)</f>
        <v>#N/A</v>
      </c>
      <c r="H150" s="83">
        <v>0.41666666666666669</v>
      </c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39" customHeight="1">
      <c r="A151" s="13"/>
      <c r="B151" s="85"/>
      <c r="C151" s="85"/>
      <c r="D151" s="85"/>
      <c r="E151" s="85"/>
      <c r="F151" s="85"/>
      <c r="G151" s="84" t="e">
        <f>VLOOKUP(CONCATENATE(A145,$A$2,G$2,$H151),Oferta_Detalhada!$L$2:$AC$2892,4,FALSE)</f>
        <v>#N/A</v>
      </c>
      <c r="H151" s="83">
        <v>0.4513888888888889</v>
      </c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39" customHeight="1">
      <c r="A152" s="13"/>
      <c r="B152" s="85"/>
      <c r="C152" s="85"/>
      <c r="D152" s="85"/>
      <c r="E152" s="85"/>
      <c r="F152" s="85"/>
      <c r="G152" s="84" t="e">
        <f>VLOOKUP(CONCATENATE(A145,$A$2,G$2,$H152),Oferta_Detalhada!$L$2:$AC$2892,4,FALSE)</f>
        <v>#N/A</v>
      </c>
      <c r="H152" s="83">
        <v>0.4861111111111111</v>
      </c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25.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21" customHeight="1">
      <c r="A154" s="86"/>
      <c r="B154" s="87" t="s">
        <v>6</v>
      </c>
      <c r="C154" s="162" t="s">
        <v>7</v>
      </c>
      <c r="D154" s="158"/>
      <c r="E154" s="159"/>
      <c r="F154" s="162" t="s">
        <v>397</v>
      </c>
      <c r="G154" s="158"/>
      <c r="H154" s="159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</row>
    <row r="155" spans="1:26" ht="21" customHeight="1">
      <c r="A155" s="89" t="s">
        <v>191</v>
      </c>
      <c r="B155" s="90" t="e">
        <f>VLOOKUP(CONCATENATE($A155,A145),Oferta!$A$2:$R$312,4,FALSE)</f>
        <v>#N/A</v>
      </c>
      <c r="C155" s="157" t="e">
        <f>VLOOKUP(CONCATENATE($A155,A145),Oferta!$A$2:$R$312,5,FALSE)</f>
        <v>#N/A</v>
      </c>
      <c r="D155" s="158"/>
      <c r="E155" s="159"/>
      <c r="F155" s="157" t="e">
        <f>VLOOKUP(CONCATENATE($A155,A145),Oferta!$A$2:$R$312,16,FALSE)</f>
        <v>#N/A</v>
      </c>
      <c r="G155" s="158"/>
      <c r="H155" s="159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spans="1:26" ht="21" customHeight="1">
      <c r="A156" s="89" t="s">
        <v>188</v>
      </c>
      <c r="B156" s="90" t="e">
        <f>VLOOKUP(CONCATENATE($A156,A145),Oferta!$A$2:$R$312,4,FALSE)</f>
        <v>#N/A</v>
      </c>
      <c r="C156" s="157" t="e">
        <f>VLOOKUP(CONCATENATE($A156,A145),Oferta!$A$2:$R$312,5,FALSE)</f>
        <v>#N/A</v>
      </c>
      <c r="D156" s="158"/>
      <c r="E156" s="159"/>
      <c r="F156" s="157" t="e">
        <f>VLOOKUP(CONCATENATE($A156,A145),Oferta!$A$2:$R$312,16,FALSE)</f>
        <v>#N/A</v>
      </c>
      <c r="G156" s="158"/>
      <c r="H156" s="159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spans="1:26" ht="21" customHeight="1">
      <c r="A157" s="89" t="s">
        <v>160</v>
      </c>
      <c r="B157" s="90" t="e">
        <f>VLOOKUP(CONCATENATE($A157,A145),Oferta!$A$2:$R$312,4,FALSE)</f>
        <v>#N/A</v>
      </c>
      <c r="C157" s="157" t="e">
        <f>VLOOKUP(CONCATENATE($A157,A145),Oferta!$A$2:$R$312,5,FALSE)</f>
        <v>#N/A</v>
      </c>
      <c r="D157" s="158"/>
      <c r="E157" s="159"/>
      <c r="F157" s="157" t="e">
        <f>VLOOKUP(CONCATENATE($A157,A145),Oferta!$A$2:$R$312,16,FALSE)</f>
        <v>#N/A</v>
      </c>
      <c r="G157" s="158"/>
      <c r="H157" s="159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spans="1:26" ht="21" customHeight="1">
      <c r="A158" s="89" t="s">
        <v>195</v>
      </c>
      <c r="B158" s="90" t="e">
        <f>VLOOKUP(CONCATENATE($A158,A145),Oferta!$A$2:$R$312,4,FALSE)</f>
        <v>#N/A</v>
      </c>
      <c r="C158" s="157" t="e">
        <f>VLOOKUP(CONCATENATE($A158,A145),Oferta!$A$2:$R$312,5,FALSE)</f>
        <v>#N/A</v>
      </c>
      <c r="D158" s="158"/>
      <c r="E158" s="159"/>
      <c r="F158" s="157" t="e">
        <f>VLOOKUP(CONCATENATE($A158,A145),Oferta!$A$2:$R$312,16,FALSE)</f>
        <v>#N/A</v>
      </c>
      <c r="G158" s="158"/>
      <c r="H158" s="159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spans="1:26" ht="21" customHeight="1">
      <c r="A159" s="89" t="s">
        <v>178</v>
      </c>
      <c r="B159" s="90" t="e">
        <f>VLOOKUP(CONCATENATE($A159,A145),Oferta!$A$2:$R$312,4,FALSE)</f>
        <v>#N/A</v>
      </c>
      <c r="C159" s="157" t="e">
        <f>VLOOKUP(CONCATENATE($A159,A145),Oferta!$A$2:$R$312,5,FALSE)</f>
        <v>#N/A</v>
      </c>
      <c r="D159" s="158"/>
      <c r="E159" s="159"/>
      <c r="F159" s="157" t="e">
        <f>VLOOKUP(CONCATENATE($A159,A145),Oferta!$A$2:$R$312,16,FALSE)</f>
        <v>#N/A</v>
      </c>
      <c r="G159" s="158"/>
      <c r="H159" s="159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spans="1:26" ht="21" customHeight="1">
      <c r="A160" s="89" t="s">
        <v>239</v>
      </c>
      <c r="B160" s="90" t="e">
        <f>VLOOKUP(CONCATENATE($A160,A145),Oferta!$A$2:$R$312,4,FALSE)</f>
        <v>#N/A</v>
      </c>
      <c r="C160" s="157" t="e">
        <f>VLOOKUP(CONCATENATE($A160,A145),Oferta!$A$2:$R$312,5,FALSE)</f>
        <v>#N/A</v>
      </c>
      <c r="D160" s="158"/>
      <c r="E160" s="159"/>
      <c r="F160" s="157" t="e">
        <f>VLOOKUP(CONCATENATE($A160,A145),Oferta!$A$2:$R$312,16,FALSE)</f>
        <v>#N/A</v>
      </c>
      <c r="G160" s="158"/>
      <c r="H160" s="159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spans="1:26" ht="25.5" customHeight="1">
      <c r="A161" s="160" t="s">
        <v>407</v>
      </c>
      <c r="B161" s="161"/>
      <c r="C161" s="161"/>
      <c r="D161" s="161"/>
      <c r="E161" s="161"/>
      <c r="F161" s="161"/>
      <c r="G161" s="161"/>
      <c r="H161" s="161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5.5" customHeight="1">
      <c r="A162" s="80" t="s">
        <v>162</v>
      </c>
      <c r="B162" s="81" t="s">
        <v>176</v>
      </c>
      <c r="C162" s="81" t="s">
        <v>161</v>
      </c>
      <c r="D162" s="81" t="s">
        <v>164</v>
      </c>
      <c r="E162" s="81" t="s">
        <v>173</v>
      </c>
      <c r="F162" s="81" t="s">
        <v>174</v>
      </c>
      <c r="G162" s="81" t="s">
        <v>225</v>
      </c>
      <c r="H162" s="82" t="s">
        <v>396</v>
      </c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39" customHeight="1">
      <c r="A163" s="83">
        <v>0.77777777777777779</v>
      </c>
      <c r="B163" s="84" t="str">
        <f>VLOOKUP(CONCATENATE(A161,$A$2,B$2,$A163),Oferta_Detalhada!$L$2:$AC$2892,4,FALSE)</f>
        <v>TÉCNICAS DE PESQUISA EM ECONOMIA I</v>
      </c>
      <c r="C163" s="84" t="str">
        <f>VLOOKUP(CONCATENATE(A161,$A$2,C$2,$A163),Oferta_Detalhada!$L$2:$AC$2892,4,FALSE)</f>
        <v>ECONOMIA REGIONAL E URBANA</v>
      </c>
      <c r="D163" s="84" t="str">
        <f>VLOOKUP(CONCATENATE(A161,$A$2,D$2,$A163),Oferta_Detalhada!$L$2:$AC$2892,4,FALSE)</f>
        <v>ECONOMIA MONETÁRIA</v>
      </c>
      <c r="E163" s="84" t="str">
        <f>VLOOKUP(CONCATENATE(A161,$A$2,E$2,$A163),Oferta_Detalhada!$L$2:$AC$2892,4,FALSE)</f>
        <v>ECONOMIA INTERNACIONAL I</v>
      </c>
      <c r="F163" s="84" t="str">
        <f>VLOOKUP(CONCATENATE(A161,$A$2,F$2,$A163),Oferta_Detalhada!$L$2:$AC$2892,4,FALSE)</f>
        <v>TEORIA MACROECONÔMICA III</v>
      </c>
      <c r="G163" s="84" t="str">
        <f>VLOOKUP(CONCATENATE(A161,$A$2,G$2,$H163),Oferta_Detalhada!$L$2:$AC$2892,4,FALSE)</f>
        <v>TÉCNICAS DE PESQUISA EM ECONOMIA I</v>
      </c>
      <c r="H163" s="83">
        <v>0.3125</v>
      </c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39" customHeight="1">
      <c r="A164" s="83">
        <v>0.8125</v>
      </c>
      <c r="B164" s="84" t="str">
        <f>VLOOKUP(CONCATENATE(A161,$A$2,B$2,$A164),Oferta_Detalhada!$L$2:$AC$2892,4,FALSE)</f>
        <v>TÉCNICAS DE PESQUISA EM ECONOMIA I</v>
      </c>
      <c r="C164" s="84" t="str">
        <f>VLOOKUP(CONCATENATE(A161,$A$2,C$2,$A164),Oferta_Detalhada!$L$2:$AC$2892,4,FALSE)</f>
        <v>ECONOMIA REGIONAL E URBANA</v>
      </c>
      <c r="D164" s="84" t="str">
        <f>VLOOKUP(CONCATENATE(A161,$A$2,D$2,$A164),Oferta_Detalhada!$L$2:$AC$2892,4,FALSE)</f>
        <v>ECONOMIA MONETÁRIA</v>
      </c>
      <c r="E164" s="84" t="str">
        <f>VLOOKUP(CONCATENATE(A161,$A$2,E$2,$A164),Oferta_Detalhada!$L$2:$AC$2892,4,FALSE)</f>
        <v>ECONOMIA INTERNACIONAL I</v>
      </c>
      <c r="F164" s="84" t="str">
        <f>VLOOKUP(CONCATENATE(A161,$A$2,F$2,$A164),Oferta_Detalhada!$L$2:$AC$2892,4,FALSE)</f>
        <v>TEORIA MACROECONÔMICA III</v>
      </c>
      <c r="G164" s="84" t="str">
        <f>VLOOKUP(CONCATENATE(A161,$A$2,G$2,$H164),Oferta_Detalhada!$L$2:$AC$2892,4,FALSE)</f>
        <v>ECONOMIA II (Economia Monetária)</v>
      </c>
      <c r="H164" s="83">
        <v>0.34722222222222227</v>
      </c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39" customHeight="1">
      <c r="A165" s="83">
        <v>0.84722222222222221</v>
      </c>
      <c r="B165" s="84" t="str">
        <f>VLOOKUP(CONCATENATE(A161,$A$2,B$2,$A165),Oferta_Detalhada!$L$2:$AC$2892,4,FALSE)</f>
        <v>ECONOMIA MONETÁRIA</v>
      </c>
      <c r="C165" s="84" t="str">
        <f>VLOOKUP(CONCATENATE(A161,$A$2,C$2,$A165),Oferta_Detalhada!$L$2:$AC$2892,4,FALSE)</f>
        <v>TÉCNICAS DE PESQUISA EM ECONOMIA I</v>
      </c>
      <c r="D165" s="84" t="str">
        <f>VLOOKUP(CONCATENATE(A161,$A$2,D$2,$A165),Oferta_Detalhada!$L$2:$AC$2892,4,FALSE)</f>
        <v>ECONOMIA REGIONAL E URBANA</v>
      </c>
      <c r="E165" s="84" t="str">
        <f>VLOOKUP(CONCATENATE(A161,$A$2,E$2,$A165),Oferta_Detalhada!$L$2:$AC$2892,4,FALSE)</f>
        <v>TEORIA MACROECONÔMICA III</v>
      </c>
      <c r="F165" s="84" t="str">
        <f>VLOOKUP(CONCATENATE(A161,$A$2,F$2,$A165),Oferta_Detalhada!$L$2:$AC$2892,4,FALSE)</f>
        <v>ECONOMIA INTERNACIONAL I</v>
      </c>
      <c r="G165" s="84" t="e">
        <f>VLOOKUP(CONCATENATE(A161,$A$2,G$2,$H165),Oferta_Detalhada!$L$2:$AC$2892,4,FALSE)</f>
        <v>#N/A</v>
      </c>
      <c r="H165" s="83">
        <v>0.38194444444444442</v>
      </c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39" customHeight="1">
      <c r="A166" s="83">
        <v>0.88194444444444453</v>
      </c>
      <c r="B166" s="84" t="str">
        <f>VLOOKUP(CONCATENATE(A161,$A$2,B$2,$A166),Oferta_Detalhada!$L$2:$AC$2892,4,FALSE)</f>
        <v>ECONOMIA MONETÁRIA</v>
      </c>
      <c r="C166" s="84" t="str">
        <f>VLOOKUP(CONCATENATE(A161,$A$2,C$2,$A166),Oferta_Detalhada!$L$2:$AC$2892,4,FALSE)</f>
        <v>TÉCNICAS DE PESQUISA EM ECONOMIA I</v>
      </c>
      <c r="D166" s="84" t="str">
        <f>VLOOKUP(CONCATENATE(A161,$A$2,D$2,$A166),Oferta_Detalhada!$L$2:$AC$2892,4,FALSE)</f>
        <v>ECONOMIA REGIONAL E URBANA</v>
      </c>
      <c r="E166" s="84" t="str">
        <f>VLOOKUP(CONCATENATE(A161,$A$2,E$2,$A166),Oferta_Detalhada!$L$2:$AC$2892,4,FALSE)</f>
        <v>TEORIA MACROECONÔMICA III</v>
      </c>
      <c r="F166" s="84" t="str">
        <f>VLOOKUP(CONCATENATE(A161,$A$2,F$2,$A166),Oferta_Detalhada!$L$2:$AC$2892,4,FALSE)</f>
        <v>ECONOMIA INTERNACIONAL I</v>
      </c>
      <c r="G166" s="84" t="e">
        <f>VLOOKUP(CONCATENATE(A161,$A$2,G$2,$H166),Oferta_Detalhada!$L$2:$AC$2892,4,FALSE)</f>
        <v>#N/A</v>
      </c>
      <c r="H166" s="83">
        <v>0.41666666666666669</v>
      </c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39" customHeight="1">
      <c r="A167" s="13"/>
      <c r="B167" s="85"/>
      <c r="C167" s="85"/>
      <c r="D167" s="85"/>
      <c r="E167" s="85"/>
      <c r="F167" s="85"/>
      <c r="G167" s="84" t="str">
        <f>VLOOKUP(CONCATENATE(A161,$A$2,G$2,$H167),Oferta_Detalhada!$L$2:$AC$2892,4,FALSE)</f>
        <v>ECONOMIA INTERNACIONAL I</v>
      </c>
      <c r="H167" s="83">
        <v>0.4513888888888889</v>
      </c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39" customHeight="1">
      <c r="A168" s="13"/>
      <c r="B168" s="85"/>
      <c r="C168" s="85"/>
      <c r="D168" s="85"/>
      <c r="E168" s="85"/>
      <c r="F168" s="85"/>
      <c r="G168" s="84" t="str">
        <f>VLOOKUP(CONCATENATE(A161,$A$2,G$2,$H168),Oferta_Detalhada!$L$2:$AC$2892,4,FALSE)</f>
        <v>ECONOMIA IV (Economia Regional)</v>
      </c>
      <c r="H168" s="83">
        <v>0.4861111111111111</v>
      </c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25.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21" customHeight="1">
      <c r="A170" s="86"/>
      <c r="B170" s="87" t="s">
        <v>6</v>
      </c>
      <c r="C170" s="162" t="s">
        <v>7</v>
      </c>
      <c r="D170" s="158"/>
      <c r="E170" s="159"/>
      <c r="F170" s="162" t="s">
        <v>397</v>
      </c>
      <c r="G170" s="158"/>
      <c r="H170" s="159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</row>
    <row r="171" spans="1:26" ht="21" customHeight="1">
      <c r="A171" s="89" t="s">
        <v>191</v>
      </c>
      <c r="B171" s="90" t="str">
        <f>VLOOKUP(CONCATENATE($A171,A161),Oferta!$A$2:$R$312,4,FALSE)</f>
        <v>CEC044</v>
      </c>
      <c r="C171" s="157" t="str">
        <f>VLOOKUP(CONCATENATE($A171,A161),Oferta!$A$2:$R$312,5,FALSE)</f>
        <v>TÉCNICAS DE PESQUISA EM ECONOMIA I</v>
      </c>
      <c r="D171" s="158"/>
      <c r="E171" s="159"/>
      <c r="F171" s="157" t="e">
        <f>VLOOKUP(CONCATENATE($A171,A161),Oferta!$A$2:$R$312,16,FALSE)</f>
        <v>#N/A</v>
      </c>
      <c r="G171" s="158"/>
      <c r="H171" s="159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spans="1:26" ht="21" customHeight="1">
      <c r="A172" s="89" t="s">
        <v>188</v>
      </c>
      <c r="B172" s="90" t="str">
        <f>VLOOKUP(CONCATENATE($A172,A161),Oferta!$A$2:$R$312,4,FALSE)</f>
        <v>CEC047</v>
      </c>
      <c r="C172" s="157" t="str">
        <f>VLOOKUP(CONCATENATE($A172,A161),Oferta!$A$2:$R$312,5,FALSE)</f>
        <v>ECONOMIA MONETÁRIA</v>
      </c>
      <c r="D172" s="158"/>
      <c r="E172" s="159"/>
      <c r="F172" s="157" t="e">
        <f>VLOOKUP(CONCATENATE($A172,A161),Oferta!$A$2:$R$312,16,FALSE)</f>
        <v>#N/A</v>
      </c>
      <c r="G172" s="158"/>
      <c r="H172" s="159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spans="1:26" ht="21" customHeight="1">
      <c r="A173" s="89" t="s">
        <v>160</v>
      </c>
      <c r="B173" s="90" t="str">
        <f>VLOOKUP(CONCATENATE($A173,A161),Oferta!$A$2:$R$312,4,FALSE)</f>
        <v>CEC048</v>
      </c>
      <c r="C173" s="157" t="str">
        <f>VLOOKUP(CONCATENATE($A173,A161),Oferta!$A$2:$R$312,5,FALSE)</f>
        <v>ECONOMIA REGIONAL E URBANA</v>
      </c>
      <c r="D173" s="158"/>
      <c r="E173" s="159"/>
      <c r="F173" s="157" t="e">
        <f>VLOOKUP(CONCATENATE($A173,A161),Oferta!$A$2:$R$312,16,FALSE)</f>
        <v>#N/A</v>
      </c>
      <c r="G173" s="158"/>
      <c r="H173" s="159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spans="1:26" ht="21" customHeight="1">
      <c r="A174" s="89" t="s">
        <v>195</v>
      </c>
      <c r="B174" s="90" t="str">
        <f>VLOOKUP(CONCATENATE($A174,A161),Oferta!$A$2:$R$312,4,FALSE)</f>
        <v>CEC050</v>
      </c>
      <c r="C174" s="157" t="str">
        <f>VLOOKUP(CONCATENATE($A174,A161),Oferta!$A$2:$R$312,5,FALSE)</f>
        <v>TEORIA MACROECONÔMICA III</v>
      </c>
      <c r="D174" s="158"/>
      <c r="E174" s="159"/>
      <c r="F174" s="157" t="str">
        <f>VLOOKUP(CONCATENATE($A174,A161),Oferta!$A$2:$R$312,16,FALSE)</f>
        <v>Marianne Costa Oliveira</v>
      </c>
      <c r="G174" s="158"/>
      <c r="H174" s="159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spans="1:26" ht="21" customHeight="1">
      <c r="A175" s="89" t="s">
        <v>178</v>
      </c>
      <c r="B175" s="90" t="str">
        <f>VLOOKUP(CONCATENATE($A175,A161),Oferta!$A$2:$R$312,4,FALSE)</f>
        <v>CEC046</v>
      </c>
      <c r="C175" s="157" t="str">
        <f>VLOOKUP(CONCATENATE($A175,A161),Oferta!$A$2:$R$312,5,FALSE)</f>
        <v>ECONOMIA INTERNACIONAL I</v>
      </c>
      <c r="D175" s="158"/>
      <c r="E175" s="159"/>
      <c r="F175" s="157" t="e">
        <f>VLOOKUP(CONCATENATE($A175,A161),Oferta!$A$2:$R$312,16,FALSE)</f>
        <v>#N/A</v>
      </c>
      <c r="G175" s="158"/>
      <c r="H175" s="159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spans="1:26" ht="21" customHeight="1">
      <c r="A176" s="89" t="s">
        <v>239</v>
      </c>
      <c r="B176" s="90" t="e">
        <f>VLOOKUP(CONCATENATE($A176,A161),Oferta!$A$2:$R$312,4,FALSE)</f>
        <v>#N/A</v>
      </c>
      <c r="C176" s="157" t="e">
        <f>VLOOKUP(CONCATENATE($A176,A161),Oferta!$A$2:$R$312,5,FALSE)</f>
        <v>#N/A</v>
      </c>
      <c r="D176" s="158"/>
      <c r="E176" s="159"/>
      <c r="F176" s="157" t="e">
        <f>VLOOKUP(CONCATENATE($A176,A161),Oferta!$A$2:$R$312,16,FALSE)</f>
        <v>#N/A</v>
      </c>
      <c r="G176" s="158"/>
      <c r="H176" s="159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spans="1:26" ht="25.5" customHeight="1">
      <c r="A177" s="160" t="s">
        <v>408</v>
      </c>
      <c r="B177" s="161"/>
      <c r="C177" s="161"/>
      <c r="D177" s="161"/>
      <c r="E177" s="161"/>
      <c r="F177" s="161"/>
      <c r="G177" s="161"/>
      <c r="H177" s="161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5.5" customHeight="1">
      <c r="A178" s="80" t="s">
        <v>162</v>
      </c>
      <c r="B178" s="81" t="s">
        <v>176</v>
      </c>
      <c r="C178" s="81" t="s">
        <v>161</v>
      </c>
      <c r="D178" s="81" t="s">
        <v>164</v>
      </c>
      <c r="E178" s="81" t="s">
        <v>173</v>
      </c>
      <c r="F178" s="81" t="s">
        <v>174</v>
      </c>
      <c r="G178" s="81" t="s">
        <v>225</v>
      </c>
      <c r="H178" s="82" t="s">
        <v>396</v>
      </c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39" customHeight="1">
      <c r="A179" s="83">
        <v>0.77777777777777779</v>
      </c>
      <c r="B179" s="84" t="e">
        <f>VLOOKUP(CONCATENATE(A177,$A$2,B$2,$A179),Oferta_Detalhada!$L$2:$AC$2892,4,FALSE)</f>
        <v>#N/A</v>
      </c>
      <c r="C179" s="84" t="e">
        <f>VLOOKUP(CONCATENATE(A177,$A$2,C$2,$A179),Oferta_Detalhada!$L$2:$AC$2892,4,FALSE)</f>
        <v>#N/A</v>
      </c>
      <c r="D179" s="84" t="e">
        <f>VLOOKUP(CONCATENATE(A177,$A$2,D$2,$A179),Oferta_Detalhada!$L$2:$AC$2892,4,FALSE)</f>
        <v>#N/A</v>
      </c>
      <c r="E179" s="84" t="e">
        <f>VLOOKUP(CONCATENATE(A177,$A$2,E$2,$A179),Oferta_Detalhada!$L$2:$AC$2892,4,FALSE)</f>
        <v>#N/A</v>
      </c>
      <c r="F179" s="84" t="e">
        <f>VLOOKUP(CONCATENATE(A177,$A$2,F$2,$A179),Oferta_Detalhada!$L$2:$AC$2892,4,FALSE)</f>
        <v>#N/A</v>
      </c>
      <c r="G179" s="84" t="e">
        <f>VLOOKUP(CONCATENATE(A177,$A$2,G$2,$H179),Oferta_Detalhada!$L$2:$AC$2892,4,FALSE)</f>
        <v>#N/A</v>
      </c>
      <c r="H179" s="83">
        <v>0.3125</v>
      </c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39" customHeight="1">
      <c r="A180" s="83">
        <v>0.8125</v>
      </c>
      <c r="B180" s="84" t="e">
        <f>VLOOKUP(CONCATENATE(A177,$A$2,B$2,$A180),Oferta_Detalhada!$L$2:$AC$2892,4,FALSE)</f>
        <v>#N/A</v>
      </c>
      <c r="C180" s="84" t="e">
        <f>VLOOKUP(CONCATENATE(A177,$A$2,C$2,$A180),Oferta_Detalhada!$L$2:$AC$2892,4,FALSE)</f>
        <v>#N/A</v>
      </c>
      <c r="D180" s="84" t="e">
        <f>VLOOKUP(CONCATENATE(A177,$A$2,D$2,$A180),Oferta_Detalhada!$L$2:$AC$2892,4,FALSE)</f>
        <v>#N/A</v>
      </c>
      <c r="E180" s="84" t="e">
        <f>VLOOKUP(CONCATENATE(A177,$A$2,E$2,$A180),Oferta_Detalhada!$L$2:$AC$2892,4,FALSE)</f>
        <v>#N/A</v>
      </c>
      <c r="F180" s="84" t="e">
        <f>VLOOKUP(CONCATENATE(A177,$A$2,F$2,$A180),Oferta_Detalhada!$L$2:$AC$2892,4,FALSE)</f>
        <v>#N/A</v>
      </c>
      <c r="G180" s="84" t="e">
        <f>VLOOKUP(CONCATENATE(A177,$A$2,G$2,$H180),Oferta_Detalhada!$L$2:$AC$2892,4,FALSE)</f>
        <v>#N/A</v>
      </c>
      <c r="H180" s="83">
        <v>0.34722222222222227</v>
      </c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39" customHeight="1">
      <c r="A181" s="83">
        <v>0.84722222222222221</v>
      </c>
      <c r="B181" s="84" t="e">
        <f>VLOOKUP(CONCATENATE(A177,$A$2,B$2,$A181),Oferta_Detalhada!$L$2:$AC$2892,4,FALSE)</f>
        <v>#N/A</v>
      </c>
      <c r="C181" s="84" t="e">
        <f>VLOOKUP(CONCATENATE(A177,$A$2,C$2,$A181),Oferta_Detalhada!$L$2:$AC$2892,4,FALSE)</f>
        <v>#N/A</v>
      </c>
      <c r="D181" s="84" t="e">
        <f>VLOOKUP(CONCATENATE(A177,$A$2,D$2,$A181),Oferta_Detalhada!$L$2:$AC$2892,4,FALSE)</f>
        <v>#N/A</v>
      </c>
      <c r="E181" s="84" t="e">
        <f>VLOOKUP(CONCATENATE(A177,$A$2,E$2,$A181),Oferta_Detalhada!$L$2:$AC$2892,4,FALSE)</f>
        <v>#N/A</v>
      </c>
      <c r="F181" s="84" t="e">
        <f>VLOOKUP(CONCATENATE(A177,$A$2,F$2,$A181),Oferta_Detalhada!$L$2:$AC$2892,4,FALSE)</f>
        <v>#N/A</v>
      </c>
      <c r="G181" s="84" t="e">
        <f>VLOOKUP(CONCATENATE(A177,$A$2,G$2,$H181),Oferta_Detalhada!$L$2:$AC$2892,4,FALSE)</f>
        <v>#N/A</v>
      </c>
      <c r="H181" s="83">
        <v>0.38194444444444442</v>
      </c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39" customHeight="1">
      <c r="A182" s="83">
        <v>0.88194444444444453</v>
      </c>
      <c r="B182" s="84" t="e">
        <f>VLOOKUP(CONCATENATE(A177,$A$2,B$2,$A182),Oferta_Detalhada!$L$2:$AC$2892,4,FALSE)</f>
        <v>#N/A</v>
      </c>
      <c r="C182" s="84" t="e">
        <f>VLOOKUP(CONCATENATE(A177,$A$2,C$2,$A182),Oferta_Detalhada!$L$2:$AC$2892,4,FALSE)</f>
        <v>#N/A</v>
      </c>
      <c r="D182" s="84" t="e">
        <f>VLOOKUP(CONCATENATE(A177,$A$2,D$2,$A182),Oferta_Detalhada!$L$2:$AC$2892,4,FALSE)</f>
        <v>#N/A</v>
      </c>
      <c r="E182" s="84" t="e">
        <f>VLOOKUP(CONCATENATE(A177,$A$2,E$2,$A182),Oferta_Detalhada!$L$2:$AC$2892,4,FALSE)</f>
        <v>#N/A</v>
      </c>
      <c r="F182" s="84" t="e">
        <f>VLOOKUP(CONCATENATE(A177,$A$2,F$2,$A182),Oferta_Detalhada!$L$2:$AC$2892,4,FALSE)</f>
        <v>#N/A</v>
      </c>
      <c r="G182" s="84" t="e">
        <f>VLOOKUP(CONCATENATE(A177,$A$2,G$2,$H182),Oferta_Detalhada!$L$2:$AC$2892,4,FALSE)</f>
        <v>#N/A</v>
      </c>
      <c r="H182" s="83">
        <v>0.41666666666666669</v>
      </c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39" customHeight="1">
      <c r="A183" s="13"/>
      <c r="B183" s="85"/>
      <c r="C183" s="85"/>
      <c r="D183" s="85"/>
      <c r="E183" s="85"/>
      <c r="F183" s="85"/>
      <c r="G183" s="84" t="e">
        <f>VLOOKUP(CONCATENATE(A177,$A$2,G$2,$H183),Oferta_Detalhada!$L$2:$AC$2892,4,FALSE)</f>
        <v>#N/A</v>
      </c>
      <c r="H183" s="83">
        <v>0.4513888888888889</v>
      </c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39" customHeight="1">
      <c r="A184" s="13"/>
      <c r="B184" s="85"/>
      <c r="C184" s="85"/>
      <c r="D184" s="85"/>
      <c r="E184" s="85"/>
      <c r="F184" s="85"/>
      <c r="G184" s="84" t="e">
        <f>VLOOKUP(CONCATENATE(A177,$A$2,G$2,$H184),Oferta_Detalhada!$L$2:$AC$2892,4,FALSE)</f>
        <v>#N/A</v>
      </c>
      <c r="H184" s="83">
        <v>0.4861111111111111</v>
      </c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25.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21" customHeight="1">
      <c r="A186" s="86"/>
      <c r="B186" s="87" t="s">
        <v>6</v>
      </c>
      <c r="C186" s="162" t="s">
        <v>7</v>
      </c>
      <c r="D186" s="158"/>
      <c r="E186" s="159"/>
      <c r="F186" s="162" t="s">
        <v>397</v>
      </c>
      <c r="G186" s="158"/>
      <c r="H186" s="159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</row>
    <row r="187" spans="1:26" ht="21" customHeight="1">
      <c r="A187" s="89" t="s">
        <v>191</v>
      </c>
      <c r="B187" s="90" t="e">
        <f>VLOOKUP(CONCATENATE($A187,A177),Oferta!$A$2:$R$312,4,FALSE)</f>
        <v>#N/A</v>
      </c>
      <c r="C187" s="157" t="e">
        <f>VLOOKUP(CONCATENATE($A187,A177),Oferta!$A$2:$R$312,5,FALSE)</f>
        <v>#N/A</v>
      </c>
      <c r="D187" s="158"/>
      <c r="E187" s="159"/>
      <c r="F187" s="157" t="e">
        <f>VLOOKUP(CONCATENATE($A187,A177),Oferta!$A$2:$R$312,16,FALSE)</f>
        <v>#N/A</v>
      </c>
      <c r="G187" s="158"/>
      <c r="H187" s="159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spans="1:26" ht="21" customHeight="1">
      <c r="A188" s="89" t="s">
        <v>188</v>
      </c>
      <c r="B188" s="90" t="e">
        <f>VLOOKUP(CONCATENATE($A188,A177),Oferta!$A$2:$R$312,4,FALSE)</f>
        <v>#N/A</v>
      </c>
      <c r="C188" s="157" t="e">
        <f>VLOOKUP(CONCATENATE($A188,A177),Oferta!$A$2:$R$312,5,FALSE)</f>
        <v>#N/A</v>
      </c>
      <c r="D188" s="158"/>
      <c r="E188" s="159"/>
      <c r="F188" s="157" t="e">
        <f>VLOOKUP(CONCATENATE($A188,A177),Oferta!$A$2:$R$312,16,FALSE)</f>
        <v>#N/A</v>
      </c>
      <c r="G188" s="158"/>
      <c r="H188" s="159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spans="1:26" ht="21" customHeight="1">
      <c r="A189" s="89" t="s">
        <v>160</v>
      </c>
      <c r="B189" s="90" t="e">
        <f>VLOOKUP(CONCATENATE($A189,A177),Oferta!$A$2:$R$312,4,FALSE)</f>
        <v>#N/A</v>
      </c>
      <c r="C189" s="157" t="e">
        <f>VLOOKUP(CONCATENATE($A189,A177),Oferta!$A$2:$R$312,5,FALSE)</f>
        <v>#N/A</v>
      </c>
      <c r="D189" s="158"/>
      <c r="E189" s="159"/>
      <c r="F189" s="157" t="e">
        <f>VLOOKUP(CONCATENATE($A189,A177),Oferta!$A$2:$R$312,16,FALSE)</f>
        <v>#N/A</v>
      </c>
      <c r="G189" s="158"/>
      <c r="H189" s="159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spans="1:26" ht="21" customHeight="1">
      <c r="A190" s="89" t="s">
        <v>195</v>
      </c>
      <c r="B190" s="90" t="e">
        <f>VLOOKUP(CONCATENATE($A190,A177),Oferta!$A$2:$R$312,4,FALSE)</f>
        <v>#N/A</v>
      </c>
      <c r="C190" s="157" t="e">
        <f>VLOOKUP(CONCATENATE($A190,A177),Oferta!$A$2:$R$312,5,FALSE)</f>
        <v>#N/A</v>
      </c>
      <c r="D190" s="158"/>
      <c r="E190" s="159"/>
      <c r="F190" s="157" t="e">
        <f>VLOOKUP(CONCATENATE($A190,A177),Oferta!$A$2:$R$312,16,FALSE)</f>
        <v>#N/A</v>
      </c>
      <c r="G190" s="158"/>
      <c r="H190" s="159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spans="1:26" ht="21" customHeight="1">
      <c r="A191" s="89" t="s">
        <v>178</v>
      </c>
      <c r="B191" s="90" t="e">
        <f>VLOOKUP(CONCATENATE($A191,A177),Oferta!$A$2:$R$312,4,FALSE)</f>
        <v>#N/A</v>
      </c>
      <c r="C191" s="157" t="e">
        <f>VLOOKUP(CONCATENATE($A191,A177),Oferta!$A$2:$R$312,5,FALSE)</f>
        <v>#N/A</v>
      </c>
      <c r="D191" s="158"/>
      <c r="E191" s="159"/>
      <c r="F191" s="157" t="e">
        <f>VLOOKUP(CONCATENATE($A191,A177),Oferta!$A$2:$R$312,16,FALSE)</f>
        <v>#N/A</v>
      </c>
      <c r="G191" s="158"/>
      <c r="H191" s="159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spans="1:26" ht="21" customHeight="1">
      <c r="A192" s="89" t="s">
        <v>239</v>
      </c>
      <c r="B192" s="90" t="e">
        <f>VLOOKUP(CONCATENATE($A192,A177),Oferta!$A$2:$R$312,4,FALSE)</f>
        <v>#N/A</v>
      </c>
      <c r="C192" s="157" t="e">
        <f>VLOOKUP(CONCATENATE($A192,A177),Oferta!$A$2:$R$312,5,FALSE)</f>
        <v>#N/A</v>
      </c>
      <c r="D192" s="158"/>
      <c r="E192" s="159"/>
      <c r="F192" s="157" t="e">
        <f>VLOOKUP(CONCATENATE($A192,A177),Oferta!$A$2:$R$312,16,FALSE)</f>
        <v>#N/A</v>
      </c>
      <c r="G192" s="158"/>
      <c r="H192" s="159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spans="1:26" ht="25.5" customHeight="1">
      <c r="A193" s="160" t="s">
        <v>409</v>
      </c>
      <c r="B193" s="161"/>
      <c r="C193" s="161"/>
      <c r="D193" s="161"/>
      <c r="E193" s="161"/>
      <c r="F193" s="161"/>
      <c r="G193" s="161"/>
      <c r="H193" s="161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5.5" customHeight="1">
      <c r="A194" s="80" t="s">
        <v>162</v>
      </c>
      <c r="B194" s="81" t="s">
        <v>176</v>
      </c>
      <c r="C194" s="81" t="s">
        <v>161</v>
      </c>
      <c r="D194" s="81" t="s">
        <v>164</v>
      </c>
      <c r="E194" s="81" t="s">
        <v>173</v>
      </c>
      <c r="F194" s="81" t="s">
        <v>174</v>
      </c>
      <c r="G194" s="81" t="s">
        <v>225</v>
      </c>
      <c r="H194" s="82" t="s">
        <v>396</v>
      </c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39" customHeight="1">
      <c r="A195" s="83">
        <v>0.77777777777777779</v>
      </c>
      <c r="B195" s="84" t="e">
        <f>VLOOKUP(CONCATENATE(A193,$A$2,B$2,$A195),Oferta_Detalhada!$L$2:$AC$2892,4,FALSE)</f>
        <v>#N/A</v>
      </c>
      <c r="C195" s="84" t="e">
        <f>VLOOKUP(CONCATENATE(A193,$A$2,C$2,$A195),Oferta_Detalhada!$L$2:$AC$2892,4,FALSE)</f>
        <v>#N/A</v>
      </c>
      <c r="D195" s="84" t="e">
        <f>VLOOKUP(CONCATENATE(A193,$A$2,D$2,$A195),Oferta_Detalhada!$L$2:$AC$2892,4,FALSE)</f>
        <v>#N/A</v>
      </c>
      <c r="E195" s="84" t="e">
        <f>VLOOKUP(CONCATENATE(A193,$A$2,E$2,$A195),Oferta_Detalhada!$L$2:$AC$2892,4,FALSE)</f>
        <v>#N/A</v>
      </c>
      <c r="F195" s="84" t="e">
        <f>VLOOKUP(CONCATENATE(A193,$A$2,F$2,$A195),Oferta_Detalhada!$L$2:$AC$2892,4,FALSE)</f>
        <v>#N/A</v>
      </c>
      <c r="G195" s="84" t="str">
        <f>VLOOKUP(CONCATENATE(A193,$A$2,G$2,$H195),Oferta_Detalhada!$L$2:$AC$2892,4,FALSE)</f>
        <v>CONTABILIDADE I</v>
      </c>
      <c r="H195" s="83">
        <v>0.3125</v>
      </c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39" customHeight="1">
      <c r="A196" s="83">
        <v>0.8125</v>
      </c>
      <c r="B196" s="84" t="e">
        <f>VLOOKUP(CONCATENATE(A193,$A$2,B$2,$A196),Oferta_Detalhada!$L$2:$AC$2892,4,FALSE)</f>
        <v>#N/A</v>
      </c>
      <c r="C196" s="84" t="e">
        <f>VLOOKUP(CONCATENATE(A193,$A$2,C$2,$A196),Oferta_Detalhada!$L$2:$AC$2892,4,FALSE)</f>
        <v>#N/A</v>
      </c>
      <c r="D196" s="84" t="e">
        <f>VLOOKUP(CONCATENATE(A193,$A$2,D$2,$A196),Oferta_Detalhada!$L$2:$AC$2892,4,FALSE)</f>
        <v>#N/A</v>
      </c>
      <c r="E196" s="84" t="e">
        <f>VLOOKUP(CONCATENATE(A193,$A$2,E$2,$A196),Oferta_Detalhada!$L$2:$AC$2892,4,FALSE)</f>
        <v>#N/A</v>
      </c>
      <c r="F196" s="84" t="e">
        <f>VLOOKUP(CONCATENATE(A193,$A$2,F$2,$A196),Oferta_Detalhada!$L$2:$AC$2892,4,FALSE)</f>
        <v>#N/A</v>
      </c>
      <c r="G196" s="84" t="str">
        <f>VLOOKUP(CONCATENATE(A193,$A$2,G$2,$H196),Oferta_Detalhada!$L$2:$AC$2892,4,FALSE)</f>
        <v>CONTABILIDADE I</v>
      </c>
      <c r="H196" s="83">
        <v>0.34722222222222227</v>
      </c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39" customHeight="1">
      <c r="A197" s="83">
        <v>0.84722222222222221</v>
      </c>
      <c r="B197" s="84" t="e">
        <f>VLOOKUP(CONCATENATE(A193,$A$2,B$2,$A197),Oferta_Detalhada!$L$2:$AC$2892,4,FALSE)</f>
        <v>#N/A</v>
      </c>
      <c r="C197" s="84" t="e">
        <f>VLOOKUP(CONCATENATE(A193,$A$2,C$2,$A197),Oferta_Detalhada!$L$2:$AC$2892,4,FALSE)</f>
        <v>#N/A</v>
      </c>
      <c r="D197" s="84" t="e">
        <f>VLOOKUP(CONCATENATE(A193,$A$2,D$2,$A197),Oferta_Detalhada!$L$2:$AC$2892,4,FALSE)</f>
        <v>#N/A</v>
      </c>
      <c r="E197" s="84" t="e">
        <f>VLOOKUP(CONCATENATE(A193,$A$2,E$2,$A197),Oferta_Detalhada!$L$2:$AC$2892,4,FALSE)</f>
        <v>#N/A</v>
      </c>
      <c r="F197" s="84" t="e">
        <f>VLOOKUP(CONCATENATE(A193,$A$2,F$2,$A197),Oferta_Detalhada!$L$2:$AC$2892,4,FALSE)</f>
        <v>#N/A</v>
      </c>
      <c r="G197" s="84" t="str">
        <f>VLOOKUP(CONCATENATE(A193,$A$2,G$2,$H197),Oferta_Detalhada!$L$2:$AC$2892,4,FALSE)</f>
        <v>CONTABILIDADE I</v>
      </c>
      <c r="H197" s="83">
        <v>0.38194444444444442</v>
      </c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39" customHeight="1">
      <c r="A198" s="83">
        <v>0.88194444444444453</v>
      </c>
      <c r="B198" s="84" t="e">
        <f>VLOOKUP(CONCATENATE(A193,$A$2,B$2,$A198),Oferta_Detalhada!$L$2:$AC$2892,4,FALSE)</f>
        <v>#N/A</v>
      </c>
      <c r="C198" s="84" t="e">
        <f>VLOOKUP(CONCATENATE(A193,$A$2,C$2,$A198),Oferta_Detalhada!$L$2:$AC$2892,4,FALSE)</f>
        <v>#N/A</v>
      </c>
      <c r="D198" s="84" t="e">
        <f>VLOOKUP(CONCATENATE(A193,$A$2,D$2,$A198),Oferta_Detalhada!$L$2:$AC$2892,4,FALSE)</f>
        <v>#N/A</v>
      </c>
      <c r="E198" s="84" t="e">
        <f>VLOOKUP(CONCATENATE(A193,$A$2,E$2,$A198),Oferta_Detalhada!$L$2:$AC$2892,4,FALSE)</f>
        <v>#N/A</v>
      </c>
      <c r="F198" s="84" t="e">
        <f>VLOOKUP(CONCATENATE(A193,$A$2,F$2,$A198),Oferta_Detalhada!$L$2:$AC$2892,4,FALSE)</f>
        <v>#N/A</v>
      </c>
      <c r="G198" s="84" t="str">
        <f>VLOOKUP(CONCATENATE(A193,$A$2,G$2,$H198),Oferta_Detalhada!$L$2:$AC$2892,4,FALSE)</f>
        <v>CONTABILIDADE I</v>
      </c>
      <c r="H198" s="83">
        <v>0.41666666666666669</v>
      </c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39" customHeight="1">
      <c r="A199" s="13"/>
      <c r="B199" s="85"/>
      <c r="C199" s="85"/>
      <c r="D199" s="85"/>
      <c r="E199" s="85"/>
      <c r="F199" s="85"/>
      <c r="G199" s="84" t="e">
        <f>VLOOKUP(CONCATENATE(A193,$A$2,G$2,$H199),Oferta_Detalhada!$L$2:$AC$2892,4,FALSE)</f>
        <v>#N/A</v>
      </c>
      <c r="H199" s="83">
        <v>0.4513888888888889</v>
      </c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39" customHeight="1">
      <c r="A200" s="13"/>
      <c r="B200" s="85"/>
      <c r="C200" s="85"/>
      <c r="D200" s="85"/>
      <c r="E200" s="85"/>
      <c r="F200" s="85"/>
      <c r="G200" s="84" t="e">
        <f>VLOOKUP(CONCATENATE(A193,$A$2,G$2,$H200),Oferta_Detalhada!$L$2:$AC$2892,4,FALSE)</f>
        <v>#N/A</v>
      </c>
      <c r="H200" s="83">
        <v>0.4861111111111111</v>
      </c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25.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21" customHeight="1">
      <c r="A202" s="86"/>
      <c r="B202" s="87" t="s">
        <v>6</v>
      </c>
      <c r="C202" s="162" t="s">
        <v>7</v>
      </c>
      <c r="D202" s="158"/>
      <c r="E202" s="159"/>
      <c r="F202" s="162" t="s">
        <v>397</v>
      </c>
      <c r="G202" s="158"/>
      <c r="H202" s="159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</row>
    <row r="203" spans="1:26" ht="21" customHeight="1">
      <c r="A203" s="89" t="s">
        <v>191</v>
      </c>
      <c r="B203" s="90" t="e">
        <f>VLOOKUP(CONCATENATE($A203,A193),Oferta!$A$2:$R$312,4,FALSE)</f>
        <v>#N/A</v>
      </c>
      <c r="C203" s="157" t="e">
        <f>VLOOKUP(CONCATENATE($A203,A193),Oferta!$A$2:$R$312,5,FALSE)</f>
        <v>#N/A</v>
      </c>
      <c r="D203" s="158"/>
      <c r="E203" s="159"/>
      <c r="F203" s="157" t="e">
        <f>VLOOKUP(CONCATENATE($A203,A193),Oferta!$A$2:$R$312,16,FALSE)</f>
        <v>#N/A</v>
      </c>
      <c r="G203" s="158"/>
      <c r="H203" s="159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spans="1:26" ht="21" customHeight="1">
      <c r="A204" s="89" t="s">
        <v>188</v>
      </c>
      <c r="B204" s="90" t="e">
        <f>VLOOKUP(CONCATENATE($A204,A193),Oferta!$A$2:$R$312,4,FALSE)</f>
        <v>#N/A</v>
      </c>
      <c r="C204" s="157" t="e">
        <f>VLOOKUP(CONCATENATE($A204,A193),Oferta!$A$2:$R$312,5,FALSE)</f>
        <v>#N/A</v>
      </c>
      <c r="D204" s="158"/>
      <c r="E204" s="159"/>
      <c r="F204" s="157" t="e">
        <f>VLOOKUP(CONCATENATE($A204,A193),Oferta!$A$2:$R$312,16,FALSE)</f>
        <v>#N/A</v>
      </c>
      <c r="G204" s="158"/>
      <c r="H204" s="159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spans="1:26" ht="21" customHeight="1">
      <c r="A205" s="89" t="s">
        <v>160</v>
      </c>
      <c r="B205" s="90" t="e">
        <f>VLOOKUP(CONCATENATE($A205,A193),Oferta!$A$2:$R$312,4,FALSE)</f>
        <v>#N/A</v>
      </c>
      <c r="C205" s="157" t="e">
        <f>VLOOKUP(CONCATENATE($A205,A193),Oferta!$A$2:$R$312,5,FALSE)</f>
        <v>#N/A</v>
      </c>
      <c r="D205" s="158"/>
      <c r="E205" s="159"/>
      <c r="F205" s="157" t="e">
        <f>VLOOKUP(CONCATENATE($A205,A193),Oferta!$A$2:$R$312,16,FALSE)</f>
        <v>#N/A</v>
      </c>
      <c r="G205" s="158"/>
      <c r="H205" s="159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spans="1:26" ht="21" customHeight="1">
      <c r="A206" s="89" t="s">
        <v>195</v>
      </c>
      <c r="B206" s="90" t="e">
        <f>VLOOKUP(CONCATENATE($A206,A193),Oferta!$A$2:$R$312,4,FALSE)</f>
        <v>#N/A</v>
      </c>
      <c r="C206" s="157" t="e">
        <f>VLOOKUP(CONCATENATE($A206,A193),Oferta!$A$2:$R$312,5,FALSE)</f>
        <v>#N/A</v>
      </c>
      <c r="D206" s="158"/>
      <c r="E206" s="159"/>
      <c r="F206" s="157" t="e">
        <f>VLOOKUP(CONCATENATE($A206,A193),Oferta!$A$2:$R$312,16,FALSE)</f>
        <v>#N/A</v>
      </c>
      <c r="G206" s="158"/>
      <c r="H206" s="159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spans="1:26" ht="21" customHeight="1">
      <c r="A207" s="89" t="s">
        <v>178</v>
      </c>
      <c r="B207" s="90" t="e">
        <f>VLOOKUP(CONCATENATE($A207,A193),Oferta!$A$2:$R$312,4,FALSE)</f>
        <v>#N/A</v>
      </c>
      <c r="C207" s="157" t="e">
        <f>VLOOKUP(CONCATENATE($A207,A193),Oferta!$A$2:$R$312,5,FALSE)</f>
        <v>#N/A</v>
      </c>
      <c r="D207" s="158"/>
      <c r="E207" s="159"/>
      <c r="F207" s="157" t="e">
        <f>VLOOKUP(CONCATENATE($A207,A193),Oferta!$A$2:$R$312,16,FALSE)</f>
        <v>#N/A</v>
      </c>
      <c r="G207" s="158"/>
      <c r="H207" s="159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spans="1:26" ht="21" customHeight="1">
      <c r="A208" s="89" t="s">
        <v>239</v>
      </c>
      <c r="B208" s="90" t="str">
        <f>VLOOKUP(CONCATENATE($A208,A193),Oferta!$A$2:$R$312,4,FALSE)</f>
        <v>CAC096</v>
      </c>
      <c r="C208" s="157" t="str">
        <f>VLOOKUP(CONCATENATE($A208,A193),Oferta!$A$2:$R$312,5,FALSE)</f>
        <v>CONTABILIDADE I</v>
      </c>
      <c r="D208" s="158"/>
      <c r="E208" s="159"/>
      <c r="F208" s="157" t="str">
        <f>VLOOKUP(CONCATENATE($A208,A193),Oferta!$A$2:$R$312,16,FALSE)</f>
        <v>A definir</v>
      </c>
      <c r="G208" s="158"/>
      <c r="H208" s="159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spans="1:26" ht="25.5" customHeight="1">
      <c r="A209" s="160" t="s">
        <v>410</v>
      </c>
      <c r="B209" s="161"/>
      <c r="C209" s="161"/>
      <c r="D209" s="161"/>
      <c r="E209" s="161"/>
      <c r="F209" s="161"/>
      <c r="G209" s="161"/>
      <c r="H209" s="161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5.5" customHeight="1">
      <c r="A210" s="80" t="s">
        <v>162</v>
      </c>
      <c r="B210" s="81" t="s">
        <v>176</v>
      </c>
      <c r="C210" s="81" t="s">
        <v>161</v>
      </c>
      <c r="D210" s="81" t="s">
        <v>164</v>
      </c>
      <c r="E210" s="81" t="s">
        <v>173</v>
      </c>
      <c r="F210" s="81" t="s">
        <v>174</v>
      </c>
      <c r="G210" s="81" t="s">
        <v>225</v>
      </c>
      <c r="H210" s="82" t="s">
        <v>396</v>
      </c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39" customHeight="1">
      <c r="A211" s="83">
        <v>0.77777777777777779</v>
      </c>
      <c r="B211" s="84" t="e">
        <f>VLOOKUP(CONCATENATE(A209,$A$2,B$2,$A211),Oferta_Detalhada!$L$2:$AC$2892,4,FALSE)</f>
        <v>#N/A</v>
      </c>
      <c r="C211" s="84" t="e">
        <f>VLOOKUP(CONCATENATE(A209,$A$2,C$2,$A211),Oferta_Detalhada!$L$2:$AC$2892,4,FALSE)</f>
        <v>#N/A</v>
      </c>
      <c r="D211" s="84" t="e">
        <f>VLOOKUP(CONCATENATE(A209,$A$2,D$2,$A211),Oferta_Detalhada!$L$2:$AC$2892,4,FALSE)</f>
        <v>#N/A</v>
      </c>
      <c r="E211" s="84" t="e">
        <f>VLOOKUP(CONCATENATE(A209,$A$2,E$2,$A211),Oferta_Detalhada!$L$2:$AC$2892,4,FALSE)</f>
        <v>#N/A</v>
      </c>
      <c r="F211" s="84" t="e">
        <f>VLOOKUP(CONCATENATE(A209,$A$2,F$2,$A211),Oferta_Detalhada!$L$2:$AC$2892,4,FALSE)</f>
        <v>#N/A</v>
      </c>
      <c r="G211" s="84" t="e">
        <f>VLOOKUP(CONCATENATE(A209,$A$2,G$2,$H211),Oferta_Detalhada!$L$2:$AC$2892,4,FALSE)</f>
        <v>#N/A</v>
      </c>
      <c r="H211" s="83">
        <v>0.3125</v>
      </c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39" customHeight="1">
      <c r="A212" s="83">
        <v>0.8125</v>
      </c>
      <c r="B212" s="84" t="e">
        <f>VLOOKUP(CONCATENATE(A209,$A$2,B$2,$A212),Oferta_Detalhada!$L$2:$AC$2892,4,FALSE)</f>
        <v>#N/A</v>
      </c>
      <c r="C212" s="84" t="e">
        <f>VLOOKUP(CONCATENATE(A209,$A$2,C$2,$A212),Oferta_Detalhada!$L$2:$AC$2892,4,FALSE)</f>
        <v>#N/A</v>
      </c>
      <c r="D212" s="84" t="e">
        <f>VLOOKUP(CONCATENATE(A209,$A$2,D$2,$A212),Oferta_Detalhada!$L$2:$AC$2892,4,FALSE)</f>
        <v>#N/A</v>
      </c>
      <c r="E212" s="84" t="e">
        <f>VLOOKUP(CONCATENATE(A209,$A$2,E$2,$A212),Oferta_Detalhada!$L$2:$AC$2892,4,FALSE)</f>
        <v>#N/A</v>
      </c>
      <c r="F212" s="84" t="e">
        <f>VLOOKUP(CONCATENATE(A209,$A$2,F$2,$A212),Oferta_Detalhada!$L$2:$AC$2892,4,FALSE)</f>
        <v>#N/A</v>
      </c>
      <c r="G212" s="84" t="e">
        <f>VLOOKUP(CONCATENATE(A209,$A$2,G$2,$H212),Oferta_Detalhada!$L$2:$AC$2892,4,FALSE)</f>
        <v>#N/A</v>
      </c>
      <c r="H212" s="83">
        <v>0.34722222222222227</v>
      </c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39" customHeight="1">
      <c r="A213" s="83">
        <v>0.84722222222222221</v>
      </c>
      <c r="B213" s="84" t="e">
        <f>VLOOKUP(CONCATENATE(A209,$A$2,B$2,$A213),Oferta_Detalhada!$L$2:$AC$2892,4,FALSE)</f>
        <v>#N/A</v>
      </c>
      <c r="C213" s="84" t="e">
        <f>VLOOKUP(CONCATENATE(A209,$A$2,C$2,$A213),Oferta_Detalhada!$L$2:$AC$2892,4,FALSE)</f>
        <v>#N/A</v>
      </c>
      <c r="D213" s="84" t="e">
        <f>VLOOKUP(CONCATENATE(A209,$A$2,D$2,$A213),Oferta_Detalhada!$L$2:$AC$2892,4,FALSE)</f>
        <v>#N/A</v>
      </c>
      <c r="E213" s="84" t="e">
        <f>VLOOKUP(CONCATENATE(A209,$A$2,E$2,$A213),Oferta_Detalhada!$L$2:$AC$2892,4,FALSE)</f>
        <v>#N/A</v>
      </c>
      <c r="F213" s="84" t="e">
        <f>VLOOKUP(CONCATENATE(A209,$A$2,F$2,$A213),Oferta_Detalhada!$L$2:$AC$2892,4,FALSE)</f>
        <v>#N/A</v>
      </c>
      <c r="G213" s="84" t="e">
        <f>VLOOKUP(CONCATENATE(A209,$A$2,G$2,$H213),Oferta_Detalhada!$L$2:$AC$2892,4,FALSE)</f>
        <v>#N/A</v>
      </c>
      <c r="H213" s="83">
        <v>0.38194444444444442</v>
      </c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39" customHeight="1">
      <c r="A214" s="83">
        <v>0.88194444444444453</v>
      </c>
      <c r="B214" s="84" t="e">
        <f>VLOOKUP(CONCATENATE(A209,$A$2,B$2,$A214),Oferta_Detalhada!$L$2:$AC$2892,4,FALSE)</f>
        <v>#N/A</v>
      </c>
      <c r="C214" s="84" t="e">
        <f>VLOOKUP(CONCATENATE(A209,$A$2,C$2,$A214),Oferta_Detalhada!$L$2:$AC$2892,4,FALSE)</f>
        <v>#N/A</v>
      </c>
      <c r="D214" s="84" t="e">
        <f>VLOOKUP(CONCATENATE(A209,$A$2,D$2,$A214),Oferta_Detalhada!$L$2:$AC$2892,4,FALSE)</f>
        <v>#N/A</v>
      </c>
      <c r="E214" s="84" t="e">
        <f>VLOOKUP(CONCATENATE(A209,$A$2,E$2,$A214),Oferta_Detalhada!$L$2:$AC$2892,4,FALSE)</f>
        <v>#N/A</v>
      </c>
      <c r="F214" s="84" t="e">
        <f>VLOOKUP(CONCATENATE(A209,$A$2,F$2,$A214),Oferta_Detalhada!$L$2:$AC$2892,4,FALSE)</f>
        <v>#N/A</v>
      </c>
      <c r="G214" s="84" t="e">
        <f>VLOOKUP(CONCATENATE(A209,$A$2,G$2,$H214),Oferta_Detalhada!$L$2:$AC$2892,4,FALSE)</f>
        <v>#N/A</v>
      </c>
      <c r="H214" s="83">
        <v>0.41666666666666669</v>
      </c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39" customHeight="1">
      <c r="A215" s="13"/>
      <c r="B215" s="85"/>
      <c r="C215" s="85"/>
      <c r="D215" s="85"/>
      <c r="E215" s="85"/>
      <c r="F215" s="85"/>
      <c r="G215" s="84" t="e">
        <f>VLOOKUP(CONCATENATE(A209,$A$2,G$2,$H215),Oferta_Detalhada!$L$2:$AC$2892,4,FALSE)</f>
        <v>#N/A</v>
      </c>
      <c r="H215" s="83">
        <v>0.4513888888888889</v>
      </c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39" customHeight="1">
      <c r="A216" s="13"/>
      <c r="B216" s="85"/>
      <c r="C216" s="85"/>
      <c r="D216" s="85"/>
      <c r="E216" s="85"/>
      <c r="F216" s="85"/>
      <c r="G216" s="84" t="e">
        <f>VLOOKUP(CONCATENATE(A209,$A$2,G$2,$H216),Oferta_Detalhada!$L$2:$AC$2892,4,FALSE)</f>
        <v>#N/A</v>
      </c>
      <c r="H216" s="83">
        <v>0.4861111111111111</v>
      </c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25.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21" customHeight="1">
      <c r="A218" s="86"/>
      <c r="B218" s="87" t="s">
        <v>6</v>
      </c>
      <c r="C218" s="162" t="s">
        <v>7</v>
      </c>
      <c r="D218" s="158"/>
      <c r="E218" s="159"/>
      <c r="F218" s="162" t="s">
        <v>397</v>
      </c>
      <c r="G218" s="158"/>
      <c r="H218" s="159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</row>
    <row r="219" spans="1:26" ht="21" customHeight="1">
      <c r="A219" s="89" t="s">
        <v>191</v>
      </c>
      <c r="B219" s="90" t="e">
        <f>VLOOKUP(CONCATENATE($A219,A209),Oferta!$A$2:$R$312,4,FALSE)</f>
        <v>#N/A</v>
      </c>
      <c r="C219" s="157" t="e">
        <f>VLOOKUP(CONCATENATE($A219,A209),Oferta!$A$2:$R$312,5,FALSE)</f>
        <v>#N/A</v>
      </c>
      <c r="D219" s="158"/>
      <c r="E219" s="159"/>
      <c r="F219" s="157" t="e">
        <f>VLOOKUP(CONCATENATE($A219,A209),Oferta!$A$2:$R$312,16,FALSE)</f>
        <v>#N/A</v>
      </c>
      <c r="G219" s="158"/>
      <c r="H219" s="159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spans="1:26" ht="21" customHeight="1">
      <c r="A220" s="89" t="s">
        <v>188</v>
      </c>
      <c r="B220" s="90" t="e">
        <f>VLOOKUP(CONCATENATE($A220,A209),Oferta!$A$2:$R$312,4,FALSE)</f>
        <v>#N/A</v>
      </c>
      <c r="C220" s="157" t="e">
        <f>VLOOKUP(CONCATENATE($A220,A209),Oferta!$A$2:$R$312,5,FALSE)</f>
        <v>#N/A</v>
      </c>
      <c r="D220" s="158"/>
      <c r="E220" s="159"/>
      <c r="F220" s="157" t="e">
        <f>VLOOKUP(CONCATENATE($A220,A209),Oferta!$A$2:$R$312,16,FALSE)</f>
        <v>#N/A</v>
      </c>
      <c r="G220" s="158"/>
      <c r="H220" s="159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spans="1:26" ht="21" customHeight="1">
      <c r="A221" s="89" t="s">
        <v>160</v>
      </c>
      <c r="B221" s="90" t="e">
        <f>VLOOKUP(CONCATENATE($A221,A209),Oferta!$A$2:$R$312,4,FALSE)</f>
        <v>#N/A</v>
      </c>
      <c r="C221" s="157" t="e">
        <f>VLOOKUP(CONCATENATE($A221,A209),Oferta!$A$2:$R$312,5,FALSE)</f>
        <v>#N/A</v>
      </c>
      <c r="D221" s="158"/>
      <c r="E221" s="159"/>
      <c r="F221" s="157" t="e">
        <f>VLOOKUP(CONCATENATE($A221,A209),Oferta!$A$2:$R$312,16,FALSE)</f>
        <v>#N/A</v>
      </c>
      <c r="G221" s="158"/>
      <c r="H221" s="159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spans="1:26" ht="21" customHeight="1">
      <c r="A222" s="89" t="s">
        <v>195</v>
      </c>
      <c r="B222" s="90" t="e">
        <f>VLOOKUP(CONCATENATE($A222,A209),Oferta!$A$2:$R$312,4,FALSE)</f>
        <v>#N/A</v>
      </c>
      <c r="C222" s="157" t="e">
        <f>VLOOKUP(CONCATENATE($A222,A209),Oferta!$A$2:$R$312,5,FALSE)</f>
        <v>#N/A</v>
      </c>
      <c r="D222" s="158"/>
      <c r="E222" s="159"/>
      <c r="F222" s="157" t="e">
        <f>VLOOKUP(CONCATENATE($A222,A209),Oferta!$A$2:$R$312,16,FALSE)</f>
        <v>#N/A</v>
      </c>
      <c r="G222" s="158"/>
      <c r="H222" s="159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spans="1:26" ht="21" customHeight="1">
      <c r="A223" s="89" t="s">
        <v>178</v>
      </c>
      <c r="B223" s="90" t="e">
        <f>VLOOKUP(CONCATENATE($A223,A209),Oferta!$A$2:$R$312,4,FALSE)</f>
        <v>#N/A</v>
      </c>
      <c r="C223" s="157" t="e">
        <f>VLOOKUP(CONCATENATE($A223,A209),Oferta!$A$2:$R$312,5,FALSE)</f>
        <v>#N/A</v>
      </c>
      <c r="D223" s="158"/>
      <c r="E223" s="159"/>
      <c r="F223" s="157" t="e">
        <f>VLOOKUP(CONCATENATE($A223,A209),Oferta!$A$2:$R$312,16,FALSE)</f>
        <v>#N/A</v>
      </c>
      <c r="G223" s="158"/>
      <c r="H223" s="159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spans="1:26" ht="21" customHeight="1">
      <c r="A224" s="89" t="s">
        <v>239</v>
      </c>
      <c r="B224" s="90" t="e">
        <f>VLOOKUP(CONCATENATE($A224,A209),Oferta!$A$2:$R$312,4,FALSE)</f>
        <v>#N/A</v>
      </c>
      <c r="C224" s="157" t="e">
        <f>VLOOKUP(CONCATENATE($A224,A209),Oferta!$A$2:$R$312,5,FALSE)</f>
        <v>#N/A</v>
      </c>
      <c r="D224" s="158"/>
      <c r="E224" s="159"/>
      <c r="F224" s="157" t="e">
        <f>VLOOKUP(CONCATENATE($A224,A209),Oferta!$A$2:$R$312,16,FALSE)</f>
        <v>#N/A</v>
      </c>
      <c r="G224" s="158"/>
      <c r="H224" s="159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spans="1:26" ht="25.5" customHeight="1">
      <c r="A225" s="160" t="s">
        <v>411</v>
      </c>
      <c r="B225" s="161"/>
      <c r="C225" s="161"/>
      <c r="D225" s="161"/>
      <c r="E225" s="161"/>
      <c r="F225" s="161"/>
      <c r="G225" s="161"/>
      <c r="H225" s="161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5.5" customHeight="1">
      <c r="A226" s="80" t="s">
        <v>162</v>
      </c>
      <c r="B226" s="81" t="s">
        <v>176</v>
      </c>
      <c r="C226" s="81" t="s">
        <v>161</v>
      </c>
      <c r="D226" s="81" t="s">
        <v>164</v>
      </c>
      <c r="E226" s="81" t="s">
        <v>173</v>
      </c>
      <c r="F226" s="81" t="s">
        <v>174</v>
      </c>
      <c r="G226" s="81" t="s">
        <v>225</v>
      </c>
      <c r="H226" s="82" t="s">
        <v>396</v>
      </c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39" customHeight="1">
      <c r="A227" s="83">
        <v>0.77777777777777779</v>
      </c>
      <c r="B227" s="84" t="str">
        <f>VLOOKUP(CONCATENATE(A225,$A$2,B$2,$A227),Oferta_Detalhada!$L$2:$AC$2892,4,FALSE)</f>
        <v>PESQUISA APLICADA À ECONOMIA I</v>
      </c>
      <c r="C227" s="84" t="str">
        <f>VLOOKUP(CONCATENATE(A225,$A$2,C$2,$A227),Oferta_Detalhada!$L$2:$AC$2892,4,FALSE)</f>
        <v>TÓPICOS ESPECIAIS EM ECONOMIA III</v>
      </c>
      <c r="D227" s="84" t="str">
        <f>VLOOKUP(CONCATENATE(A225,$A$2,D$2,$A227),Oferta_Detalhada!$L$2:$AC$2892,4,FALSE)</f>
        <v>ELABORAÇÃO E ANÁLISE DE PROJETOS</v>
      </c>
      <c r="E227" s="84" t="str">
        <f>VLOOKUP(CONCATENATE(A225,$A$2,E$2,$A227),Oferta_Detalhada!$L$2:$AC$2892,4,FALSE)</f>
        <v>TEORIA GERAL DA ADMINISTRAÇÃO I</v>
      </c>
      <c r="F227" s="84" t="str">
        <f>VLOOKUP(CONCATENATE(A225,$A$2,F$2,$A227),Oferta_Detalhada!$L$2:$AC$2892,4,FALSE)</f>
        <v>LABORATÓRIO DE PRÁTICA V</v>
      </c>
      <c r="G227" s="84" t="str">
        <f>VLOOKUP(CONCATENATE(A225,$A$2,G$2,$H227),Oferta_Detalhada!$L$2:$AC$2892,4,FALSE)</f>
        <v>PESQUISA APLICADA À ECONOMIA I</v>
      </c>
      <c r="H227" s="83">
        <v>0.3125</v>
      </c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39" customHeight="1">
      <c r="A228" s="83">
        <v>0.8125</v>
      </c>
      <c r="B228" s="84" t="str">
        <f>VLOOKUP(CONCATENATE(A225,$A$2,B$2,$A228),Oferta_Detalhada!$L$2:$AC$2892,4,FALSE)</f>
        <v>PESQUISA APLICADA À ECONOMIA I</v>
      </c>
      <c r="C228" s="84" t="str">
        <f>VLOOKUP(CONCATENATE(A225,$A$2,C$2,$A228),Oferta_Detalhada!$L$2:$AC$2892,4,FALSE)</f>
        <v>TÓPICOS ESPECIAIS EM ECONOMIA III</v>
      </c>
      <c r="D228" s="84" t="str">
        <f>VLOOKUP(CONCATENATE(A225,$A$2,D$2,$A228),Oferta_Detalhada!$L$2:$AC$2892,4,FALSE)</f>
        <v>ELABORAÇÃO E ANÁLISE DE PROJETOS</v>
      </c>
      <c r="E228" s="84" t="str">
        <f>VLOOKUP(CONCATENATE(A225,$A$2,E$2,$A228),Oferta_Detalhada!$L$2:$AC$2892,4,FALSE)</f>
        <v>TEORIA GERAL DA ADMINISTRAÇÃO I</v>
      </c>
      <c r="F228" s="84" t="str">
        <f>VLOOKUP(CONCATENATE(A225,$A$2,F$2,$A228),Oferta_Detalhada!$L$2:$AC$2892,4,FALSE)</f>
        <v>LABORATÓRIO DE PRÁTICA V</v>
      </c>
      <c r="G228" s="84" t="str">
        <f>VLOOKUP(CONCATENATE(A225,$A$2,G$2,$H228),Oferta_Detalhada!$L$2:$AC$2892,4,FALSE)</f>
        <v>ELABORAÇÃO E ANÁLISE DE PROJETOS</v>
      </c>
      <c r="H228" s="83">
        <v>0.34722222222222227</v>
      </c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39" customHeight="1">
      <c r="A229" s="83">
        <v>0.84722222222222221</v>
      </c>
      <c r="B229" s="84" t="str">
        <f>VLOOKUP(CONCATENATE(A225,$A$2,B$2,$A229),Oferta_Detalhada!$L$2:$AC$2892,4,FALSE)</f>
        <v>ELABORAÇÃO E ANÁLISE DE PROJETOS</v>
      </c>
      <c r="C229" s="84" t="str">
        <f>VLOOKUP(CONCATENATE(A225,$A$2,C$2,$A229),Oferta_Detalhada!$L$2:$AC$2892,4,FALSE)</f>
        <v>PESQUISA APLICADA À ECONOMIA I</v>
      </c>
      <c r="D229" s="84" t="str">
        <f>VLOOKUP(CONCATENATE(A225,$A$2,D$2,$A229),Oferta_Detalhada!$L$2:$AC$2892,4,FALSE)</f>
        <v>TÓPICOS ESPECIAIS EM ECONOMIA III</v>
      </c>
      <c r="E229" s="84" t="str">
        <f>VLOOKUP(CONCATENATE(A225,$A$2,E$2,$A229),Oferta_Detalhada!$L$2:$AC$2892,4,FALSE)</f>
        <v>LABORATÓRIO DE PRÁTICA V</v>
      </c>
      <c r="F229" s="84" t="str">
        <f>VLOOKUP(CONCATENATE(A225,$A$2,F$2,$A229),Oferta_Detalhada!$L$2:$AC$2892,4,FALSE)</f>
        <v>TEORIA GERAL DA ADMINISTRAÇÃO I</v>
      </c>
      <c r="G229" s="84" t="e">
        <f>VLOOKUP(CONCATENATE(A225,$A$2,G$2,$H229),Oferta_Detalhada!$L$2:$AC$2892,4,FALSE)</f>
        <v>#N/A</v>
      </c>
      <c r="H229" s="83">
        <v>0.38194444444444442</v>
      </c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39" customHeight="1">
      <c r="A230" s="83">
        <v>0.88194444444444453</v>
      </c>
      <c r="B230" s="84" t="str">
        <f>VLOOKUP(CONCATENATE(A225,$A$2,B$2,$A230),Oferta_Detalhada!$L$2:$AC$2892,4,FALSE)</f>
        <v>ELABORAÇÃO E ANÁLISE DE PROJETOS</v>
      </c>
      <c r="C230" s="84" t="str">
        <f>VLOOKUP(CONCATENATE(A225,$A$2,C$2,$A230),Oferta_Detalhada!$L$2:$AC$2892,4,FALSE)</f>
        <v>PESQUISA APLICADA À ECONOMIA I</v>
      </c>
      <c r="D230" s="84" t="str">
        <f>VLOOKUP(CONCATENATE(A225,$A$2,D$2,$A230),Oferta_Detalhada!$L$2:$AC$2892,4,FALSE)</f>
        <v>TÓPICOS ESPECIAIS EM ECONOMIA III</v>
      </c>
      <c r="E230" s="84" t="str">
        <f>VLOOKUP(CONCATENATE(A225,$A$2,E$2,$A230),Oferta_Detalhada!$L$2:$AC$2892,4,FALSE)</f>
        <v>LABORATÓRIO DE PRÁTICA V</v>
      </c>
      <c r="F230" s="84" t="str">
        <f>VLOOKUP(CONCATENATE(A225,$A$2,F$2,$A230),Oferta_Detalhada!$L$2:$AC$2892,4,FALSE)</f>
        <v>TEORIA GERAL DA ADMINISTRAÇÃO I</v>
      </c>
      <c r="G230" s="84" t="e">
        <f>VLOOKUP(CONCATENATE(A225,$A$2,G$2,$H230),Oferta_Detalhada!$L$2:$AC$2892,4,FALSE)</f>
        <v>#N/A</v>
      </c>
      <c r="H230" s="83">
        <v>0.41666666666666669</v>
      </c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39" customHeight="1">
      <c r="A231" s="13"/>
      <c r="B231" s="85"/>
      <c r="C231" s="85"/>
      <c r="D231" s="85"/>
      <c r="E231" s="85"/>
      <c r="F231" s="85"/>
      <c r="G231" s="84" t="e">
        <f>VLOOKUP(CONCATENATE(A225,$A$2,G$2,$H231),Oferta_Detalhada!$L$2:$AC$2892,4,FALSE)</f>
        <v>#N/A</v>
      </c>
      <c r="H231" s="83">
        <v>0.4513888888888889</v>
      </c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39" customHeight="1">
      <c r="A232" s="13"/>
      <c r="B232" s="85"/>
      <c r="C232" s="85"/>
      <c r="D232" s="85"/>
      <c r="E232" s="85"/>
      <c r="F232" s="85"/>
      <c r="G232" s="84" t="e">
        <f>VLOOKUP(CONCATENATE(A225,$A$2,G$2,$H232),Oferta_Detalhada!$L$2:$AC$2892,4,FALSE)</f>
        <v>#N/A</v>
      </c>
      <c r="H232" s="83">
        <v>0.4861111111111111</v>
      </c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25.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21" customHeight="1">
      <c r="A234" s="86"/>
      <c r="B234" s="87" t="s">
        <v>6</v>
      </c>
      <c r="C234" s="162" t="s">
        <v>7</v>
      </c>
      <c r="D234" s="158"/>
      <c r="E234" s="159"/>
      <c r="F234" s="162" t="s">
        <v>397</v>
      </c>
      <c r="G234" s="158"/>
      <c r="H234" s="159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</row>
    <row r="235" spans="1:26" ht="21" customHeight="1">
      <c r="A235" s="89" t="s">
        <v>191</v>
      </c>
      <c r="B235" s="90" t="str">
        <f>VLOOKUP(CONCATENATE($A235,A225),Oferta!$A$2:$R$312,4,FALSE)</f>
        <v>CEC053</v>
      </c>
      <c r="C235" s="157" t="str">
        <f>VLOOKUP(CONCATENATE($A235,A225),Oferta!$A$2:$R$312,5,FALSE)</f>
        <v>PESQUISA APLICADA À ECONOMIA I</v>
      </c>
      <c r="D235" s="158"/>
      <c r="E235" s="159"/>
      <c r="F235" s="157" t="str">
        <f>VLOOKUP(CONCATENATE($A235,A225),Oferta!$A$2:$R$312,16,FALSE)</f>
        <v>Angye Cássia Noia</v>
      </c>
      <c r="G235" s="158"/>
      <c r="H235" s="159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spans="1:26" ht="21" customHeight="1">
      <c r="A236" s="89" t="s">
        <v>188</v>
      </c>
      <c r="B236" s="90" t="str">
        <f>VLOOKUP(CONCATENATE($A236,A225),Oferta!$A$2:$R$312,4,FALSE)</f>
        <v>CEC055</v>
      </c>
      <c r="C236" s="157" t="str">
        <f>VLOOKUP(CONCATENATE($A236,A225),Oferta!$A$2:$R$312,5,FALSE)</f>
        <v>ELABORAÇÃO E ANÁLISE DE PROJETOS</v>
      </c>
      <c r="D236" s="158"/>
      <c r="E236" s="159"/>
      <c r="F236" s="157" t="str">
        <f>VLOOKUP(CONCATENATE($A236,A225),Oferta!$A$2:$R$312,16,FALSE)</f>
        <v>Natânia Silva Ferreira</v>
      </c>
      <c r="G236" s="158"/>
      <c r="H236" s="159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spans="1:26" ht="21" customHeight="1">
      <c r="A237" s="89" t="s">
        <v>160</v>
      </c>
      <c r="B237" s="90" t="str">
        <f>VLOOKUP(CONCATENATE($A237,A225),Oferta!$A$2:$R$312,4,FALSE)</f>
        <v>CEC109</v>
      </c>
      <c r="C237" s="157" t="str">
        <f>VLOOKUP(CONCATENATE($A237,A225),Oferta!$A$2:$R$312,5,FALSE)</f>
        <v>TÓPICOS ESPECIAIS EM ECONOMIA III</v>
      </c>
      <c r="D237" s="158"/>
      <c r="E237" s="159"/>
      <c r="F237" s="157" t="str">
        <f>VLOOKUP(CONCATENATE($A237,A225),Oferta!$A$2:$R$312,16,FALSE)</f>
        <v>Ana Elísia de F. Merelles</v>
      </c>
      <c r="G237" s="158"/>
      <c r="H237" s="159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spans="1:26" ht="21" customHeight="1">
      <c r="A238" s="89" t="s">
        <v>195</v>
      </c>
      <c r="B238" s="90" t="str">
        <f>VLOOKUP(CONCATENATE($A238,A225),Oferta!$A$2:$R$312,4,FALSE)</f>
        <v>CEC103</v>
      </c>
      <c r="C238" s="157" t="str">
        <f>VLOOKUP(CONCATENATE($A238,A225),Oferta!$A$2:$R$312,5,FALSE)</f>
        <v>LABORATÓRIO DE PRÁTICA V</v>
      </c>
      <c r="D238" s="158"/>
      <c r="E238" s="159"/>
      <c r="F238" s="157" t="str">
        <f>VLOOKUP(CONCATENATE($A238,A225),Oferta!$A$2:$R$312,16,FALSE)</f>
        <v>João Carlos de Pádua</v>
      </c>
      <c r="G238" s="158"/>
      <c r="H238" s="159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spans="1:26" ht="21" customHeight="1">
      <c r="A239" s="89" t="s">
        <v>178</v>
      </c>
      <c r="B239" s="90" t="str">
        <f>VLOOKUP(CONCATENATE($A239,A225),Oferta!$A$2:$R$312,4,FALSE)</f>
        <v>CAC140</v>
      </c>
      <c r="C239" s="157" t="str">
        <f>VLOOKUP(CONCATENATE($A239,A225),Oferta!$A$2:$R$312,5,FALSE)</f>
        <v>TEORIA GERAL DA ADMINISTRAÇÃO I</v>
      </c>
      <c r="D239" s="158"/>
      <c r="E239" s="159"/>
      <c r="F239" s="157" t="str">
        <f>VLOOKUP(CONCATENATE($A239,A225),Oferta!$A$2:$R$312,16,FALSE)</f>
        <v>A definir</v>
      </c>
      <c r="G239" s="158"/>
      <c r="H239" s="159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spans="1:26" ht="21" customHeight="1">
      <c r="A240" s="89" t="s">
        <v>239</v>
      </c>
      <c r="B240" s="90" t="e">
        <f>VLOOKUP(CONCATENATE($A240,A225),Oferta!$A$2:$R$312,4,FALSE)</f>
        <v>#N/A</v>
      </c>
      <c r="C240" s="157" t="e">
        <f>VLOOKUP(CONCATENATE($A240,A225),Oferta!$A$2:$R$312,5,FALSE)</f>
        <v>#N/A</v>
      </c>
      <c r="D240" s="158"/>
      <c r="E240" s="159"/>
      <c r="F240" s="157" t="e">
        <f>VLOOKUP(CONCATENATE($A240,A225),Oferta!$A$2:$R$312,16,FALSE)</f>
        <v>#N/A</v>
      </c>
      <c r="G240" s="158"/>
      <c r="H240" s="159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spans="1:26" ht="25.5" customHeight="1">
      <c r="A241" s="160" t="s">
        <v>412</v>
      </c>
      <c r="B241" s="161"/>
      <c r="C241" s="161"/>
      <c r="D241" s="161"/>
      <c r="E241" s="161"/>
      <c r="F241" s="161"/>
      <c r="G241" s="161"/>
      <c r="H241" s="161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5.5" customHeight="1">
      <c r="A242" s="80" t="s">
        <v>162</v>
      </c>
      <c r="B242" s="81" t="s">
        <v>176</v>
      </c>
      <c r="C242" s="81" t="s">
        <v>161</v>
      </c>
      <c r="D242" s="81" t="s">
        <v>164</v>
      </c>
      <c r="E242" s="81" t="s">
        <v>173</v>
      </c>
      <c r="F242" s="81" t="s">
        <v>174</v>
      </c>
      <c r="G242" s="81" t="s">
        <v>225</v>
      </c>
      <c r="H242" s="82" t="s">
        <v>396</v>
      </c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39" customHeight="1">
      <c r="A243" s="83">
        <v>0.77777777777777779</v>
      </c>
      <c r="B243" s="84" t="str">
        <f>VLOOKUP(CONCATENATE(A241,$A$2,B$2,$A243),Oferta_Detalhada!$L$2:$AC$2892,4,FALSE)</f>
        <v>PESQUISA APLICADA À ECONOMIA I</v>
      </c>
      <c r="C243" s="84" t="e">
        <f>VLOOKUP(CONCATENATE(A241,$A$2,C$2,$A243),Oferta_Detalhada!$L$2:$AC$2892,4,FALSE)</f>
        <v>#N/A</v>
      </c>
      <c r="D243" s="84" t="e">
        <f>VLOOKUP(CONCATENATE(A241,$A$2,D$2,$A243),Oferta_Detalhada!$L$2:$AC$2892,4,FALSE)</f>
        <v>#N/A</v>
      </c>
      <c r="E243" s="84" t="e">
        <f>VLOOKUP(CONCATENATE(A241,$A$2,E$2,$A243),Oferta_Detalhada!$L$2:$AC$2892,4,FALSE)</f>
        <v>#N/A</v>
      </c>
      <c r="F243" s="84" t="e">
        <f>VLOOKUP(CONCATENATE(A241,$A$2,F$2,$A243),Oferta_Detalhada!$L$2:$AC$2892,4,FALSE)</f>
        <v>#N/A</v>
      </c>
      <c r="G243" s="84" t="str">
        <f>VLOOKUP(CONCATENATE(A241,$A$2,G$2,$H243),Oferta_Detalhada!$L$2:$AC$2892,4,FALSE)</f>
        <v>PESQUISA APLICADA À ECONOMIA I</v>
      </c>
      <c r="H243" s="83">
        <v>0.3125</v>
      </c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39" customHeight="1">
      <c r="A244" s="83">
        <v>0.8125</v>
      </c>
      <c r="B244" s="84" t="str">
        <f>VLOOKUP(CONCATENATE(A241,$A$2,B$2,$A244),Oferta_Detalhada!$L$2:$AC$2892,4,FALSE)</f>
        <v>PESQUISA APLICADA À ECONOMIA I</v>
      </c>
      <c r="C244" s="84" t="e">
        <f>VLOOKUP(CONCATENATE(A241,$A$2,C$2,$A244),Oferta_Detalhada!$L$2:$AC$2892,4,FALSE)</f>
        <v>#N/A</v>
      </c>
      <c r="D244" s="84" t="e">
        <f>VLOOKUP(CONCATENATE(A241,$A$2,D$2,$A244),Oferta_Detalhada!$L$2:$AC$2892,4,FALSE)</f>
        <v>#N/A</v>
      </c>
      <c r="E244" s="84" t="e">
        <f>VLOOKUP(CONCATENATE(A241,$A$2,E$2,$A244),Oferta_Detalhada!$L$2:$AC$2892,4,FALSE)</f>
        <v>#N/A</v>
      </c>
      <c r="F244" s="84" t="e">
        <f>VLOOKUP(CONCATENATE(A241,$A$2,F$2,$A244),Oferta_Detalhada!$L$2:$AC$2892,4,FALSE)</f>
        <v>#N/A</v>
      </c>
      <c r="G244" s="84" t="e">
        <f>VLOOKUP(CONCATENATE(A241,$A$2,G$2,$H244),Oferta_Detalhada!$L$2:$AC$2892,4,FALSE)</f>
        <v>#N/A</v>
      </c>
      <c r="H244" s="83">
        <v>0.34722222222222227</v>
      </c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39" customHeight="1">
      <c r="A245" s="83">
        <v>0.84722222222222221</v>
      </c>
      <c r="B245" s="84" t="e">
        <f>VLOOKUP(CONCATENATE(A241,$A$2,B$2,$A245),Oferta_Detalhada!$L$2:$AC$2892,4,FALSE)</f>
        <v>#N/A</v>
      </c>
      <c r="C245" s="84" t="str">
        <f>VLOOKUP(CONCATENATE(A241,$A$2,C$2,$A245),Oferta_Detalhada!$L$2:$AC$2892,4,FALSE)</f>
        <v>PESQUISA APLICADA À ECONOMIA I</v>
      </c>
      <c r="D245" s="84" t="e">
        <f>VLOOKUP(CONCATENATE(A241,$A$2,D$2,$A245),Oferta_Detalhada!$L$2:$AC$2892,4,FALSE)</f>
        <v>#N/A</v>
      </c>
      <c r="E245" s="84" t="e">
        <f>VLOOKUP(CONCATENATE(A241,$A$2,E$2,$A245),Oferta_Detalhada!$L$2:$AC$2892,4,FALSE)</f>
        <v>#N/A</v>
      </c>
      <c r="F245" s="84" t="e">
        <f>VLOOKUP(CONCATENATE(A241,$A$2,F$2,$A245),Oferta_Detalhada!$L$2:$AC$2892,4,FALSE)</f>
        <v>#N/A</v>
      </c>
      <c r="G245" s="84" t="e">
        <f>VLOOKUP(CONCATENATE(A241,$A$2,G$2,$H245),Oferta_Detalhada!$L$2:$AC$2892,4,FALSE)</f>
        <v>#N/A</v>
      </c>
      <c r="H245" s="83">
        <v>0.38194444444444442</v>
      </c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39" customHeight="1">
      <c r="A246" s="83">
        <v>0.88194444444444453</v>
      </c>
      <c r="B246" s="84" t="e">
        <f>VLOOKUP(CONCATENATE(A241,$A$2,B$2,$A246),Oferta_Detalhada!$L$2:$AC$2892,4,FALSE)</f>
        <v>#N/A</v>
      </c>
      <c r="C246" s="84" t="str">
        <f>VLOOKUP(CONCATENATE(A241,$A$2,C$2,$A246),Oferta_Detalhada!$L$2:$AC$2892,4,FALSE)</f>
        <v>PESQUISA APLICADA À ECONOMIA I</v>
      </c>
      <c r="D246" s="84" t="e">
        <f>VLOOKUP(CONCATENATE(A241,$A$2,D$2,$A246),Oferta_Detalhada!$L$2:$AC$2892,4,FALSE)</f>
        <v>#N/A</v>
      </c>
      <c r="E246" s="84" t="e">
        <f>VLOOKUP(CONCATENATE(A241,$A$2,E$2,$A246),Oferta_Detalhada!$L$2:$AC$2892,4,FALSE)</f>
        <v>#N/A</v>
      </c>
      <c r="F246" s="84" t="e">
        <f>VLOOKUP(CONCATENATE(A241,$A$2,F$2,$A246),Oferta_Detalhada!$L$2:$AC$2892,4,FALSE)</f>
        <v>#N/A</v>
      </c>
      <c r="G246" s="84" t="e">
        <f>VLOOKUP(CONCATENATE(A241,$A$2,G$2,$H246),Oferta_Detalhada!$L$2:$AC$2892,4,FALSE)</f>
        <v>#N/A</v>
      </c>
      <c r="H246" s="83">
        <v>0.41666666666666669</v>
      </c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39" customHeight="1">
      <c r="A247" s="13"/>
      <c r="B247" s="85"/>
      <c r="C247" s="85"/>
      <c r="D247" s="85"/>
      <c r="E247" s="85"/>
      <c r="F247" s="85"/>
      <c r="G247" s="84" t="e">
        <f>VLOOKUP(CONCATENATE(A241,$A$2,G$2,$H247),Oferta_Detalhada!$L$2:$AC$2892,4,FALSE)</f>
        <v>#N/A</v>
      </c>
      <c r="H247" s="83">
        <v>0.4513888888888889</v>
      </c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39" customHeight="1">
      <c r="A248" s="13"/>
      <c r="B248" s="85"/>
      <c r="C248" s="85"/>
      <c r="D248" s="85"/>
      <c r="E248" s="85"/>
      <c r="F248" s="85"/>
      <c r="G248" s="84" t="e">
        <f>VLOOKUP(CONCATENATE(A241,$A$2,G$2,$H248),Oferta_Detalhada!$L$2:$AC$2892,4,FALSE)</f>
        <v>#N/A</v>
      </c>
      <c r="H248" s="83">
        <v>0.4861111111111111</v>
      </c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25.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21" customHeight="1">
      <c r="A250" s="86"/>
      <c r="B250" s="87" t="s">
        <v>6</v>
      </c>
      <c r="C250" s="162" t="s">
        <v>7</v>
      </c>
      <c r="D250" s="158"/>
      <c r="E250" s="159"/>
      <c r="F250" s="162" t="s">
        <v>397</v>
      </c>
      <c r="G250" s="158"/>
      <c r="H250" s="159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</row>
    <row r="251" spans="1:26" ht="21" customHeight="1">
      <c r="A251" s="89" t="s">
        <v>191</v>
      </c>
      <c r="B251" s="90" t="str">
        <f>VLOOKUP(CONCATENATE($A251,A241),Oferta!$A$2:$R$312,4,FALSE)</f>
        <v>CEC053</v>
      </c>
      <c r="C251" s="157" t="str">
        <f>VLOOKUP(CONCATENATE($A251,A241),Oferta!$A$2:$R$312,5,FALSE)</f>
        <v>PESQUISA APLICADA À ECONOMIA I</v>
      </c>
      <c r="D251" s="158"/>
      <c r="E251" s="159"/>
      <c r="F251" s="157" t="str">
        <f>VLOOKUP(CONCATENATE($A251,A241),Oferta!$A$2:$R$312,16,FALSE)</f>
        <v>Helga Dulce Passos</v>
      </c>
      <c r="G251" s="158"/>
      <c r="H251" s="159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spans="1:26" ht="21" customHeight="1">
      <c r="A252" s="89" t="s">
        <v>188</v>
      </c>
      <c r="B252" s="90" t="e">
        <f>VLOOKUP(CONCATENATE($A252,A241),Oferta!$A$2:$R$312,4,FALSE)</f>
        <v>#N/A</v>
      </c>
      <c r="C252" s="157" t="e">
        <f>VLOOKUP(CONCATENATE($A252,A241),Oferta!$A$2:$R$312,5,FALSE)</f>
        <v>#N/A</v>
      </c>
      <c r="D252" s="158"/>
      <c r="E252" s="159"/>
      <c r="F252" s="157" t="e">
        <f>VLOOKUP(CONCATENATE($A252,A241),Oferta!$A$2:$R$312,16,FALSE)</f>
        <v>#N/A</v>
      </c>
      <c r="G252" s="158"/>
      <c r="H252" s="159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spans="1:26" ht="21" customHeight="1">
      <c r="A253" s="89" t="s">
        <v>160</v>
      </c>
      <c r="B253" s="90" t="e">
        <f>VLOOKUP(CONCATENATE($A253,A241),Oferta!$A$2:$R$312,4,FALSE)</f>
        <v>#N/A</v>
      </c>
      <c r="C253" s="157" t="e">
        <f>VLOOKUP(CONCATENATE($A253,A241),Oferta!$A$2:$R$312,5,FALSE)</f>
        <v>#N/A</v>
      </c>
      <c r="D253" s="158"/>
      <c r="E253" s="159"/>
      <c r="F253" s="157" t="e">
        <f>VLOOKUP(CONCATENATE($A253,A241),Oferta!$A$2:$R$312,16,FALSE)</f>
        <v>#N/A</v>
      </c>
      <c r="G253" s="158"/>
      <c r="H253" s="159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spans="1:26" ht="21" customHeight="1">
      <c r="A254" s="89" t="s">
        <v>195</v>
      </c>
      <c r="B254" s="90" t="e">
        <f>VLOOKUP(CONCATENATE($A254,A241),Oferta!$A$2:$R$312,4,FALSE)</f>
        <v>#N/A</v>
      </c>
      <c r="C254" s="157" t="e">
        <f>VLOOKUP(CONCATENATE($A254,A241),Oferta!$A$2:$R$312,5,FALSE)</f>
        <v>#N/A</v>
      </c>
      <c r="D254" s="158"/>
      <c r="E254" s="159"/>
      <c r="F254" s="157" t="e">
        <f>VLOOKUP(CONCATENATE($A254,A241),Oferta!$A$2:$R$312,16,FALSE)</f>
        <v>#N/A</v>
      </c>
      <c r="G254" s="158"/>
      <c r="H254" s="159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spans="1:26" ht="21" customHeight="1">
      <c r="A255" s="89" t="s">
        <v>178</v>
      </c>
      <c r="B255" s="90" t="e">
        <f>VLOOKUP(CONCATENATE($A255,A241),Oferta!$A$2:$R$312,4,FALSE)</f>
        <v>#N/A</v>
      </c>
      <c r="C255" s="157" t="e">
        <f>VLOOKUP(CONCATENATE($A255,A241),Oferta!$A$2:$R$312,5,FALSE)</f>
        <v>#N/A</v>
      </c>
      <c r="D255" s="158"/>
      <c r="E255" s="159"/>
      <c r="F255" s="157" t="e">
        <f>VLOOKUP(CONCATENATE($A255,A241),Oferta!$A$2:$R$312,16,FALSE)</f>
        <v>#N/A</v>
      </c>
      <c r="G255" s="158"/>
      <c r="H255" s="159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spans="1:26" ht="21" customHeight="1">
      <c r="A256" s="89" t="s">
        <v>239</v>
      </c>
      <c r="B256" s="90" t="e">
        <f>VLOOKUP(CONCATENATE($A256,A241),Oferta!$A$2:$R$312,4,FALSE)</f>
        <v>#N/A</v>
      </c>
      <c r="C256" s="157" t="e">
        <f>VLOOKUP(CONCATENATE($A256,A241),Oferta!$A$2:$R$312,5,FALSE)</f>
        <v>#N/A</v>
      </c>
      <c r="D256" s="158"/>
      <c r="E256" s="159"/>
      <c r="F256" s="157" t="e">
        <f>VLOOKUP(CONCATENATE($A256,A241),Oferta!$A$2:$R$312,16,FALSE)</f>
        <v>#N/A</v>
      </c>
      <c r="G256" s="158"/>
      <c r="H256" s="159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spans="1:26" ht="25.5" customHeight="1">
      <c r="A257" s="160" t="s">
        <v>413</v>
      </c>
      <c r="B257" s="161"/>
      <c r="C257" s="161"/>
      <c r="D257" s="161"/>
      <c r="E257" s="161"/>
      <c r="F257" s="161"/>
      <c r="G257" s="161"/>
      <c r="H257" s="161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5.5" customHeight="1">
      <c r="A258" s="80" t="s">
        <v>162</v>
      </c>
      <c r="B258" s="81" t="s">
        <v>176</v>
      </c>
      <c r="C258" s="81" t="s">
        <v>161</v>
      </c>
      <c r="D258" s="81" t="s">
        <v>164</v>
      </c>
      <c r="E258" s="81" t="s">
        <v>173</v>
      </c>
      <c r="F258" s="81" t="s">
        <v>174</v>
      </c>
      <c r="G258" s="81" t="s">
        <v>225</v>
      </c>
      <c r="H258" s="82" t="s">
        <v>396</v>
      </c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39" customHeight="1">
      <c r="A259" s="83">
        <v>0.77777777777777779</v>
      </c>
      <c r="B259" s="84" t="str">
        <f>VLOOKUP(CONCATENATE(A257,$A$2,B$2,$A259),Oferta_Detalhada!$L$2:$AC$2892,4,FALSE)</f>
        <v>LABORATÓRIO DE PRÁTICA VIII</v>
      </c>
      <c r="C259" s="84" t="str">
        <f>VLOOKUP(CONCATENATE(A257,$A$2,C$2,$A259),Oferta_Detalhada!$L$2:$AC$2892,4,FALSE)</f>
        <v>PESQUISA APLICADA À ECONOMIA II</v>
      </c>
      <c r="D259" s="84" t="e">
        <f>VLOOKUP(CONCATENATE(A257,$A$2,D$2,$A259),Oferta_Detalhada!$L$2:$AC$2892,4,FALSE)</f>
        <v>#N/A</v>
      </c>
      <c r="E259" s="84" t="e">
        <f>VLOOKUP(CONCATENATE(A257,$A$2,E$2,$A259),Oferta_Detalhada!$L$2:$AC$2892,4,FALSE)</f>
        <v>#N/A</v>
      </c>
      <c r="F259" s="84" t="e">
        <f>VLOOKUP(CONCATENATE(A257,$A$2,F$2,$A259),Oferta_Detalhada!$L$2:$AC$2892,4,FALSE)</f>
        <v>#N/A</v>
      </c>
      <c r="G259" s="84" t="str">
        <f>VLOOKUP(CONCATENATE(A257,$A$2,G$2,$H259),Oferta_Detalhada!$L$2:$AC$2892,4,FALSE)</f>
        <v>LEITURA E PRODUÇÃO DE TEXTOS</v>
      </c>
      <c r="H259" s="83">
        <v>0.3125</v>
      </c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39" customHeight="1">
      <c r="A260" s="83">
        <v>0.8125</v>
      </c>
      <c r="B260" s="84" t="str">
        <f>VLOOKUP(CONCATENATE(A257,$A$2,B$2,$A260),Oferta_Detalhada!$L$2:$AC$2892,4,FALSE)</f>
        <v>LABORATÓRIO DE PRÁTICA VIII</v>
      </c>
      <c r="C260" s="84" t="str">
        <f>VLOOKUP(CONCATENATE(A257,$A$2,C$2,$A260),Oferta_Detalhada!$L$2:$AC$2892,4,FALSE)</f>
        <v>PESQUISA APLICADA À ECONOMIA II</v>
      </c>
      <c r="D260" s="84" t="e">
        <f>VLOOKUP(CONCATENATE(A257,$A$2,D$2,$A260),Oferta_Detalhada!$L$2:$AC$2892,4,FALSE)</f>
        <v>#N/A</v>
      </c>
      <c r="E260" s="84" t="e">
        <f>VLOOKUP(CONCATENATE(A257,$A$2,E$2,$A260),Oferta_Detalhada!$L$2:$AC$2892,4,FALSE)</f>
        <v>#N/A</v>
      </c>
      <c r="F260" s="84" t="e">
        <f>VLOOKUP(CONCATENATE(A257,$A$2,F$2,$A260),Oferta_Detalhada!$L$2:$AC$2892,4,FALSE)</f>
        <v>#N/A</v>
      </c>
      <c r="G260" s="84" t="str">
        <f>VLOOKUP(CONCATENATE(A257,$A$2,G$2,$H260),Oferta_Detalhada!$L$2:$AC$2892,4,FALSE)</f>
        <v>LEITURA E PRODUÇÃO DE TEXTOS</v>
      </c>
      <c r="H260" s="83">
        <v>0.34722222222222227</v>
      </c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39" customHeight="1">
      <c r="A261" s="83">
        <v>0.84722222222222221</v>
      </c>
      <c r="B261" s="84" t="e">
        <f>VLOOKUP(CONCATENATE(A257,$A$2,B$2,$A261),Oferta_Detalhada!$L$2:$AC$2892,4,FALSE)</f>
        <v>#N/A</v>
      </c>
      <c r="C261" s="84" t="str">
        <f>VLOOKUP(CONCATENATE(A257,$A$2,C$2,$A261),Oferta_Detalhada!$L$2:$AC$2892,4,FALSE)</f>
        <v>LABORATÓRIO DE PRÁTICA VIII</v>
      </c>
      <c r="D261" s="84" t="str">
        <f>VLOOKUP(CONCATENATE(A257,$A$2,D$2,$A261),Oferta_Detalhada!$L$2:$AC$2892,4,FALSE)</f>
        <v>PESQUISA APLICADA À ECONOMIA II</v>
      </c>
      <c r="E261" s="84" t="e">
        <f>VLOOKUP(CONCATENATE(A257,$A$2,E$2,$A261),Oferta_Detalhada!$L$2:$AC$2892,4,FALSE)</f>
        <v>#N/A</v>
      </c>
      <c r="F261" s="84" t="e">
        <f>VLOOKUP(CONCATENATE(A257,$A$2,F$2,$A261),Oferta_Detalhada!$L$2:$AC$2892,4,FALSE)</f>
        <v>#N/A</v>
      </c>
      <c r="G261" s="84" t="str">
        <f>VLOOKUP(CONCATENATE(A257,$A$2,G$2,$H261),Oferta_Detalhada!$L$2:$AC$2892,4,FALSE)</f>
        <v>LEITURA E PRODUÇÃO DE TEXTOS</v>
      </c>
      <c r="H261" s="83">
        <v>0.38194444444444442</v>
      </c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39" customHeight="1">
      <c r="A262" s="83">
        <v>0.88194444444444453</v>
      </c>
      <c r="B262" s="84" t="e">
        <f>VLOOKUP(CONCATENATE(A257,$A$2,B$2,$A262),Oferta_Detalhada!$L$2:$AC$2892,4,FALSE)</f>
        <v>#N/A</v>
      </c>
      <c r="C262" s="84" t="str">
        <f>VLOOKUP(CONCATENATE(A257,$A$2,C$2,$A262),Oferta_Detalhada!$L$2:$AC$2892,4,FALSE)</f>
        <v>LABORATÓRIO DE PRÁTICA VIII</v>
      </c>
      <c r="D262" s="84" t="str">
        <f>VLOOKUP(CONCATENATE(A257,$A$2,D$2,$A262),Oferta_Detalhada!$L$2:$AC$2892,4,FALSE)</f>
        <v>PESQUISA APLICADA À ECONOMIA II</v>
      </c>
      <c r="E262" s="84" t="e">
        <f>VLOOKUP(CONCATENATE(A257,$A$2,E$2,$A262),Oferta_Detalhada!$L$2:$AC$2892,4,FALSE)</f>
        <v>#N/A</v>
      </c>
      <c r="F262" s="84" t="e">
        <f>VLOOKUP(CONCATENATE(A257,$A$2,F$2,$A262),Oferta_Detalhada!$L$2:$AC$2892,4,FALSE)</f>
        <v>#N/A</v>
      </c>
      <c r="G262" s="84" t="str">
        <f>VLOOKUP(CONCATENATE(A257,$A$2,G$2,$H262),Oferta_Detalhada!$L$2:$AC$2892,4,FALSE)</f>
        <v>LEITURA E PRODUÇÃO DE TEXTOS</v>
      </c>
      <c r="H262" s="83">
        <v>0.41666666666666669</v>
      </c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39" customHeight="1">
      <c r="A263" s="13"/>
      <c r="B263" s="85"/>
      <c r="C263" s="85"/>
      <c r="D263" s="85"/>
      <c r="E263" s="85"/>
      <c r="F263" s="85"/>
      <c r="G263" s="84" t="e">
        <f>VLOOKUP(CONCATENATE(A257,$A$2,G$2,$H263),Oferta_Detalhada!$L$2:$AC$2892,4,FALSE)</f>
        <v>#N/A</v>
      </c>
      <c r="H263" s="83">
        <v>0.4513888888888889</v>
      </c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39" customHeight="1">
      <c r="A264" s="13"/>
      <c r="B264" s="85"/>
      <c r="C264" s="85"/>
      <c r="D264" s="85"/>
      <c r="E264" s="85"/>
      <c r="F264" s="85"/>
      <c r="G264" s="84" t="str">
        <f>VLOOKUP(CONCATENATE(A257,$A$2,G$2,$H264),Oferta_Detalhada!$L$2:$AC$2892,4,FALSE)</f>
        <v>PESQUISA APLICADA À ECONOMIA II</v>
      </c>
      <c r="H264" s="83">
        <v>0.4861111111111111</v>
      </c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25.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21" customHeight="1">
      <c r="A266" s="86"/>
      <c r="B266" s="87" t="s">
        <v>6</v>
      </c>
      <c r="C266" s="162" t="s">
        <v>7</v>
      </c>
      <c r="D266" s="158"/>
      <c r="E266" s="159"/>
      <c r="F266" s="162" t="s">
        <v>397</v>
      </c>
      <c r="G266" s="158"/>
      <c r="H266" s="159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</row>
    <row r="267" spans="1:26" ht="21" customHeight="1">
      <c r="A267" s="89" t="s">
        <v>191</v>
      </c>
      <c r="B267" s="90" t="str">
        <f>VLOOKUP(CONCATENATE($A267,A257),Oferta!$A$2:$R$312,4,FALSE)</f>
        <v>CEC106</v>
      </c>
      <c r="C267" s="157" t="str">
        <f>VLOOKUP(CONCATENATE($A267,A257),Oferta!$A$2:$R$312,5,FALSE)</f>
        <v>LABORATÓRIO DE PRÁTICA VIII</v>
      </c>
      <c r="D267" s="158"/>
      <c r="E267" s="159"/>
      <c r="F267" s="157" t="str">
        <f>VLOOKUP(CONCATENATE($A267,A257),Oferta!$A$2:$R$312,16,FALSE)</f>
        <v>Sócrates Guzman</v>
      </c>
      <c r="G267" s="158"/>
      <c r="H267" s="159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spans="1:26" ht="21" customHeight="1">
      <c r="A268" s="89" t="s">
        <v>188</v>
      </c>
      <c r="B268" s="90" t="e">
        <f>VLOOKUP(CONCATENATE($A268,A257),Oferta!$A$2:$R$312,4,FALSE)</f>
        <v>#N/A</v>
      </c>
      <c r="C268" s="157" t="e">
        <f>VLOOKUP(CONCATENATE($A268,A257),Oferta!$A$2:$R$312,5,FALSE)</f>
        <v>#N/A</v>
      </c>
      <c r="D268" s="158"/>
      <c r="E268" s="159"/>
      <c r="F268" s="157" t="e">
        <f>VLOOKUP(CONCATENATE($A268,A257),Oferta!$A$2:$R$312,16,FALSE)</f>
        <v>#N/A</v>
      </c>
      <c r="G268" s="158"/>
      <c r="H268" s="159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spans="1:26" ht="21" customHeight="1">
      <c r="A269" s="89" t="s">
        <v>160</v>
      </c>
      <c r="B269" s="90" t="str">
        <f>VLOOKUP(CONCATENATE($A269,A257),Oferta!$A$2:$R$312,4,FALSE)</f>
        <v>CEC056</v>
      </c>
      <c r="C269" s="157" t="str">
        <f>VLOOKUP(CONCATENATE($A269,A257),Oferta!$A$2:$R$312,5,FALSE)</f>
        <v>PESQUISA APLICADA À ECONOMIA II</v>
      </c>
      <c r="D269" s="158"/>
      <c r="E269" s="159"/>
      <c r="F269" s="157" t="str">
        <f>VLOOKUP(CONCATENATE($A269,A257),Oferta!$A$2:$R$312,16,FALSE)</f>
        <v>Angye Cássia Noia</v>
      </c>
      <c r="G269" s="158"/>
      <c r="H269" s="159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spans="1:26" ht="21" customHeight="1">
      <c r="A270" s="89" t="s">
        <v>195</v>
      </c>
      <c r="B270" s="90" t="e">
        <f>VLOOKUP(CONCATENATE($A270,A257),Oferta!$A$2:$R$312,4,FALSE)</f>
        <v>#N/A</v>
      </c>
      <c r="C270" s="157" t="e">
        <f>VLOOKUP(CONCATENATE($A270,A257),Oferta!$A$2:$R$312,5,FALSE)</f>
        <v>#N/A</v>
      </c>
      <c r="D270" s="158"/>
      <c r="E270" s="159"/>
      <c r="F270" s="157" t="e">
        <f>VLOOKUP(CONCATENATE($A270,A257),Oferta!$A$2:$R$312,16,FALSE)</f>
        <v>#N/A</v>
      </c>
      <c r="G270" s="158"/>
      <c r="H270" s="159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spans="1:26" ht="21" customHeight="1">
      <c r="A271" s="89" t="s">
        <v>178</v>
      </c>
      <c r="B271" s="90" t="e">
        <f>VLOOKUP(CONCATENATE($A271,A257),Oferta!$A$2:$R$312,4,FALSE)</f>
        <v>#N/A</v>
      </c>
      <c r="C271" s="157" t="e">
        <f>VLOOKUP(CONCATENATE($A271,A257),Oferta!$A$2:$R$312,5,FALSE)</f>
        <v>#N/A</v>
      </c>
      <c r="D271" s="158"/>
      <c r="E271" s="159"/>
      <c r="F271" s="157" t="e">
        <f>VLOOKUP(CONCATENATE($A271,A257),Oferta!$A$2:$R$312,16,FALSE)</f>
        <v>#N/A</v>
      </c>
      <c r="G271" s="158"/>
      <c r="H271" s="159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spans="1:26" ht="21" customHeight="1">
      <c r="A272" s="89" t="s">
        <v>239</v>
      </c>
      <c r="B272" s="90" t="e">
        <f>VLOOKUP(CONCATENATE($A272,A257),Oferta!$A$2:$R$312,4,FALSE)</f>
        <v>#N/A</v>
      </c>
      <c r="C272" s="157" t="e">
        <f>VLOOKUP(CONCATENATE($A272,A257),Oferta!$A$2:$R$312,5,FALSE)</f>
        <v>#N/A</v>
      </c>
      <c r="D272" s="158"/>
      <c r="E272" s="159"/>
      <c r="F272" s="157" t="e">
        <f>VLOOKUP(CONCATENATE($A272,A257),Oferta!$A$2:$R$312,16,FALSE)</f>
        <v>#N/A</v>
      </c>
      <c r="G272" s="158"/>
      <c r="H272" s="159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spans="1:26" ht="25.5" customHeight="1">
      <c r="A273" s="160" t="s">
        <v>414</v>
      </c>
      <c r="B273" s="161"/>
      <c r="C273" s="161"/>
      <c r="D273" s="161"/>
      <c r="E273" s="161"/>
      <c r="F273" s="161"/>
      <c r="G273" s="161"/>
      <c r="H273" s="161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5.5" customHeight="1">
      <c r="A274" s="80" t="s">
        <v>162</v>
      </c>
      <c r="B274" s="81" t="s">
        <v>176</v>
      </c>
      <c r="C274" s="81" t="s">
        <v>161</v>
      </c>
      <c r="D274" s="81" t="s">
        <v>164</v>
      </c>
      <c r="E274" s="81" t="s">
        <v>173</v>
      </c>
      <c r="F274" s="81" t="s">
        <v>174</v>
      </c>
      <c r="G274" s="81" t="s">
        <v>225</v>
      </c>
      <c r="H274" s="82" t="s">
        <v>396</v>
      </c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39" customHeight="1">
      <c r="A275" s="83">
        <v>0.77777777777777779</v>
      </c>
      <c r="B275" s="84" t="e">
        <f>VLOOKUP(CONCATENATE(A273,$A$2,B$2,$A275),Oferta_Detalhada!$L$2:$AC$2892,4,FALSE)</f>
        <v>#N/A</v>
      </c>
      <c r="C275" s="84" t="e">
        <f>VLOOKUP(CONCATENATE(A273,$A$2,C$2,$A275),Oferta_Detalhada!$L$2:$AC$2892,4,FALSE)</f>
        <v>#N/A</v>
      </c>
      <c r="D275" s="84" t="e">
        <f>VLOOKUP(CONCATENATE(A273,$A$2,D$2,$A275),Oferta_Detalhada!$L$2:$AC$2892,4,FALSE)</f>
        <v>#N/A</v>
      </c>
      <c r="E275" s="84" t="e">
        <f>VLOOKUP(CONCATENATE(A273,$A$2,E$2,$A275),Oferta_Detalhada!$L$2:$AC$2892,4,FALSE)</f>
        <v>#N/A</v>
      </c>
      <c r="F275" s="84" t="e">
        <f>VLOOKUP(CONCATENATE(A273,$A$2,F$2,$A275),Oferta_Detalhada!$L$2:$AC$2892,4,FALSE)</f>
        <v>#N/A</v>
      </c>
      <c r="G275" s="84" t="e">
        <f>VLOOKUP(CONCATENATE(A273,$A$2,G$2,$H275),Oferta_Detalhada!$L$2:$AC$2892,4,FALSE)</f>
        <v>#N/A</v>
      </c>
      <c r="H275" s="83">
        <v>0.3125</v>
      </c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39" customHeight="1">
      <c r="A276" s="83">
        <v>0.8125</v>
      </c>
      <c r="B276" s="84" t="e">
        <f>VLOOKUP(CONCATENATE(A273,$A$2,B$2,$A276),Oferta_Detalhada!$L$2:$AC$2892,4,FALSE)</f>
        <v>#N/A</v>
      </c>
      <c r="C276" s="84" t="e">
        <f>VLOOKUP(CONCATENATE(A273,$A$2,C$2,$A276),Oferta_Detalhada!$L$2:$AC$2892,4,FALSE)</f>
        <v>#N/A</v>
      </c>
      <c r="D276" s="84" t="e">
        <f>VLOOKUP(CONCATENATE(A273,$A$2,D$2,$A276),Oferta_Detalhada!$L$2:$AC$2892,4,FALSE)</f>
        <v>#N/A</v>
      </c>
      <c r="E276" s="84" t="e">
        <f>VLOOKUP(CONCATENATE(A273,$A$2,E$2,$A276),Oferta_Detalhada!$L$2:$AC$2892,4,FALSE)</f>
        <v>#N/A</v>
      </c>
      <c r="F276" s="84" t="e">
        <f>VLOOKUP(CONCATENATE(A273,$A$2,F$2,$A276),Oferta_Detalhada!$L$2:$AC$2892,4,FALSE)</f>
        <v>#N/A</v>
      </c>
      <c r="G276" s="84" t="e">
        <f>VLOOKUP(CONCATENATE(A273,$A$2,G$2,$H276),Oferta_Detalhada!$L$2:$AC$2892,4,FALSE)</f>
        <v>#N/A</v>
      </c>
      <c r="H276" s="83">
        <v>0.34722222222222227</v>
      </c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39" customHeight="1">
      <c r="A277" s="83">
        <v>0.84722222222222221</v>
      </c>
      <c r="B277" s="84" t="e">
        <f>VLOOKUP(CONCATENATE(A273,$A$2,B$2,$A277),Oferta_Detalhada!$L$2:$AC$2892,4,FALSE)</f>
        <v>#N/A</v>
      </c>
      <c r="C277" s="84" t="e">
        <f>VLOOKUP(CONCATENATE(A273,$A$2,C$2,$A277),Oferta_Detalhada!$L$2:$AC$2892,4,FALSE)</f>
        <v>#N/A</v>
      </c>
      <c r="D277" s="84" t="e">
        <f>VLOOKUP(CONCATENATE(A273,$A$2,D$2,$A277),Oferta_Detalhada!$L$2:$AC$2892,4,FALSE)</f>
        <v>#N/A</v>
      </c>
      <c r="E277" s="84" t="e">
        <f>VLOOKUP(CONCATENATE(A273,$A$2,E$2,$A277),Oferta_Detalhada!$L$2:$AC$2892,4,FALSE)</f>
        <v>#N/A</v>
      </c>
      <c r="F277" s="84" t="e">
        <f>VLOOKUP(CONCATENATE(A273,$A$2,F$2,$A277),Oferta_Detalhada!$L$2:$AC$2892,4,FALSE)</f>
        <v>#N/A</v>
      </c>
      <c r="G277" s="84" t="e">
        <f>VLOOKUP(CONCATENATE(A273,$A$2,G$2,$H277),Oferta_Detalhada!$L$2:$AC$2892,4,FALSE)</f>
        <v>#N/A</v>
      </c>
      <c r="H277" s="83">
        <v>0.38194444444444442</v>
      </c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39" customHeight="1">
      <c r="A278" s="83">
        <v>0.88194444444444453</v>
      </c>
      <c r="B278" s="84" t="e">
        <f>VLOOKUP(CONCATENATE(A273,$A$2,B$2,$A278),Oferta_Detalhada!$L$2:$AC$2892,4,FALSE)</f>
        <v>#N/A</v>
      </c>
      <c r="C278" s="84" t="e">
        <f>VLOOKUP(CONCATENATE(A273,$A$2,C$2,$A278),Oferta_Detalhada!$L$2:$AC$2892,4,FALSE)</f>
        <v>#N/A</v>
      </c>
      <c r="D278" s="84" t="e">
        <f>VLOOKUP(CONCATENATE(A273,$A$2,D$2,$A278),Oferta_Detalhada!$L$2:$AC$2892,4,FALSE)</f>
        <v>#N/A</v>
      </c>
      <c r="E278" s="84" t="e">
        <f>VLOOKUP(CONCATENATE(A273,$A$2,E$2,$A278),Oferta_Detalhada!$L$2:$AC$2892,4,FALSE)</f>
        <v>#N/A</v>
      </c>
      <c r="F278" s="84" t="e">
        <f>VLOOKUP(CONCATENATE(A273,$A$2,F$2,$A278),Oferta_Detalhada!$L$2:$AC$2892,4,FALSE)</f>
        <v>#N/A</v>
      </c>
      <c r="G278" s="84" t="e">
        <f>VLOOKUP(CONCATENATE(A273,$A$2,G$2,$H278),Oferta_Detalhada!$L$2:$AC$2892,4,FALSE)</f>
        <v>#N/A</v>
      </c>
      <c r="H278" s="83">
        <v>0.41666666666666669</v>
      </c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39" customHeight="1">
      <c r="A279" s="13"/>
      <c r="B279" s="85"/>
      <c r="C279" s="85"/>
      <c r="D279" s="85"/>
      <c r="E279" s="85"/>
      <c r="F279" s="85"/>
      <c r="G279" s="84" t="e">
        <f>VLOOKUP(CONCATENATE(A273,$A$2,G$2,$H279),Oferta_Detalhada!$L$2:$AC$2892,4,FALSE)</f>
        <v>#N/A</v>
      </c>
      <c r="H279" s="83">
        <v>0.4513888888888889</v>
      </c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39" customHeight="1">
      <c r="A280" s="13"/>
      <c r="B280" s="85"/>
      <c r="C280" s="85"/>
      <c r="D280" s="85"/>
      <c r="E280" s="85"/>
      <c r="F280" s="85"/>
      <c r="G280" s="84" t="e">
        <f>VLOOKUP(CONCATENATE(A273,$A$2,G$2,$H280),Oferta_Detalhada!$L$2:$AC$2892,4,FALSE)</f>
        <v>#N/A</v>
      </c>
      <c r="H280" s="83">
        <v>0.4861111111111111</v>
      </c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25.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21" customHeight="1">
      <c r="A282" s="86"/>
      <c r="B282" s="87" t="s">
        <v>6</v>
      </c>
      <c r="C282" s="162" t="s">
        <v>7</v>
      </c>
      <c r="D282" s="158"/>
      <c r="E282" s="159"/>
      <c r="F282" s="162" t="s">
        <v>397</v>
      </c>
      <c r="G282" s="158"/>
      <c r="H282" s="159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</row>
    <row r="283" spans="1:26" ht="21" customHeight="1">
      <c r="A283" s="89" t="s">
        <v>191</v>
      </c>
      <c r="B283" s="90" t="e">
        <f>VLOOKUP(CONCATENATE($A283,A273),Oferta!$A$2:$R$312,4,FALSE)</f>
        <v>#N/A</v>
      </c>
      <c r="C283" s="157" t="e">
        <f>VLOOKUP(CONCATENATE($A283,A273),Oferta!$A$2:$R$312,5,FALSE)</f>
        <v>#N/A</v>
      </c>
      <c r="D283" s="158"/>
      <c r="E283" s="159"/>
      <c r="F283" s="157" t="e">
        <f>VLOOKUP(CONCATENATE($A283,A273),Oferta!$A$2:$R$312,16,FALSE)</f>
        <v>#N/A</v>
      </c>
      <c r="G283" s="158"/>
      <c r="H283" s="159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spans="1:26" ht="21" customHeight="1">
      <c r="A284" s="89" t="s">
        <v>188</v>
      </c>
      <c r="B284" s="90" t="e">
        <f>VLOOKUP(CONCATENATE($A284,A273),Oferta!$A$2:$R$312,4,FALSE)</f>
        <v>#N/A</v>
      </c>
      <c r="C284" s="157" t="e">
        <f>VLOOKUP(CONCATENATE($A284,A273),Oferta!$A$2:$R$312,5,FALSE)</f>
        <v>#N/A</v>
      </c>
      <c r="D284" s="158"/>
      <c r="E284" s="159"/>
      <c r="F284" s="157" t="e">
        <f>VLOOKUP(CONCATENATE($A284,A273),Oferta!$A$2:$R$312,16,FALSE)</f>
        <v>#N/A</v>
      </c>
      <c r="G284" s="158"/>
      <c r="H284" s="159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spans="1:26" ht="21" customHeight="1">
      <c r="A285" s="89" t="s">
        <v>160</v>
      </c>
      <c r="B285" s="90" t="e">
        <f>VLOOKUP(CONCATENATE($A285,A273),Oferta!$A$2:$R$312,4,FALSE)</f>
        <v>#N/A</v>
      </c>
      <c r="C285" s="157" t="e">
        <f>VLOOKUP(CONCATENATE($A285,A273),Oferta!$A$2:$R$312,5,FALSE)</f>
        <v>#N/A</v>
      </c>
      <c r="D285" s="158"/>
      <c r="E285" s="159"/>
      <c r="F285" s="157" t="e">
        <f>VLOOKUP(CONCATENATE($A285,A273),Oferta!$A$2:$R$312,16,FALSE)</f>
        <v>#N/A</v>
      </c>
      <c r="G285" s="158"/>
      <c r="H285" s="159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spans="1:26" ht="21" customHeight="1">
      <c r="A286" s="89" t="s">
        <v>195</v>
      </c>
      <c r="B286" s="90" t="e">
        <f>VLOOKUP(CONCATENATE($A286,A273),Oferta!$A$2:$R$312,4,FALSE)</f>
        <v>#N/A</v>
      </c>
      <c r="C286" s="157" t="e">
        <f>VLOOKUP(CONCATENATE($A286,A273),Oferta!$A$2:$R$312,5,FALSE)</f>
        <v>#N/A</v>
      </c>
      <c r="D286" s="158"/>
      <c r="E286" s="159"/>
      <c r="F286" s="157" t="e">
        <f>VLOOKUP(CONCATENATE($A286,A273),Oferta!$A$2:$R$312,16,FALSE)</f>
        <v>#N/A</v>
      </c>
      <c r="G286" s="158"/>
      <c r="H286" s="159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spans="1:26" ht="21" customHeight="1">
      <c r="A287" s="89" t="s">
        <v>178</v>
      </c>
      <c r="B287" s="90" t="e">
        <f>VLOOKUP(CONCATENATE($A287,A273),Oferta!$A$2:$R$312,4,FALSE)</f>
        <v>#N/A</v>
      </c>
      <c r="C287" s="157" t="e">
        <f>VLOOKUP(CONCATENATE($A287,A273),Oferta!$A$2:$R$312,5,FALSE)</f>
        <v>#N/A</v>
      </c>
      <c r="D287" s="158"/>
      <c r="E287" s="159"/>
      <c r="F287" s="157" t="e">
        <f>VLOOKUP(CONCATENATE($A287,A273),Oferta!$A$2:$R$312,16,FALSE)</f>
        <v>#N/A</v>
      </c>
      <c r="G287" s="158"/>
      <c r="H287" s="159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spans="1:26" ht="21" customHeight="1">
      <c r="A288" s="89" t="s">
        <v>239</v>
      </c>
      <c r="B288" s="90" t="e">
        <f>VLOOKUP(CONCATENATE($A288,A273),Oferta!$A$2:$R$312,4,FALSE)</f>
        <v>#N/A</v>
      </c>
      <c r="C288" s="157" t="e">
        <f>VLOOKUP(CONCATENATE($A288,A273),Oferta!$A$2:$R$312,5,FALSE)</f>
        <v>#N/A</v>
      </c>
      <c r="D288" s="158"/>
      <c r="E288" s="159"/>
      <c r="F288" s="157" t="e">
        <f>VLOOKUP(CONCATENATE($A288,A273),Oferta!$A$2:$R$312,16,FALSE)</f>
        <v>#N/A</v>
      </c>
      <c r="G288" s="158"/>
      <c r="H288" s="159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spans="1:26" ht="25.5" customHeight="1">
      <c r="A289" s="160" t="s">
        <v>415</v>
      </c>
      <c r="B289" s="161"/>
      <c r="C289" s="161"/>
      <c r="D289" s="161"/>
      <c r="E289" s="161"/>
      <c r="F289" s="161"/>
      <c r="G289" s="161"/>
      <c r="H289" s="161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5.5" customHeight="1">
      <c r="A290" s="80" t="s">
        <v>162</v>
      </c>
      <c r="B290" s="81" t="s">
        <v>176</v>
      </c>
      <c r="C290" s="81" t="s">
        <v>161</v>
      </c>
      <c r="D290" s="81" t="s">
        <v>164</v>
      </c>
      <c r="E290" s="81" t="s">
        <v>173</v>
      </c>
      <c r="F290" s="81" t="s">
        <v>174</v>
      </c>
      <c r="G290" s="81" t="s">
        <v>225</v>
      </c>
      <c r="H290" s="82" t="s">
        <v>396</v>
      </c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39" customHeight="1">
      <c r="A291" s="83">
        <v>0.77777777777777779</v>
      </c>
      <c r="B291" s="84" t="e">
        <f>VLOOKUP(CONCATENATE(A289,$A$2,B$2,$A291),Oferta_Detalhada!$L$2:$AC$2892,4,FALSE)</f>
        <v>#N/A</v>
      </c>
      <c r="C291" s="84" t="e">
        <f>VLOOKUP(CONCATENATE(A289,$A$2,C$2,$A291),Oferta_Detalhada!$L$2:$AC$2892,4,FALSE)</f>
        <v>#N/A</v>
      </c>
      <c r="D291" s="84" t="e">
        <f>VLOOKUP(CONCATENATE(A289,$A$2,D$2,$A291),Oferta_Detalhada!$L$2:$AC$2892,4,FALSE)</f>
        <v>#N/A</v>
      </c>
      <c r="E291" s="84" t="e">
        <f>VLOOKUP(CONCATENATE(A289,$A$2,E$2,$A291),Oferta_Detalhada!$L$2:$AC$2892,4,FALSE)</f>
        <v>#N/A</v>
      </c>
      <c r="F291" s="84" t="e">
        <f>VLOOKUP(CONCATENATE(A289,$A$2,F$2,$A291),Oferta_Detalhada!$L$2:$AC$2892,4,FALSE)</f>
        <v>#N/A</v>
      </c>
      <c r="G291" s="84" t="e">
        <f>VLOOKUP(CONCATENATE(A289,$A$2,G$2,$H291),Oferta_Detalhada!$L$2:$AC$2892,4,FALSE)</f>
        <v>#N/A</v>
      </c>
      <c r="H291" s="83">
        <v>0.3125</v>
      </c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39" customHeight="1">
      <c r="A292" s="83">
        <v>0.8125</v>
      </c>
      <c r="B292" s="84" t="e">
        <f>VLOOKUP(CONCATENATE(A289,$A$2,B$2,$A292),Oferta_Detalhada!$L$2:$AC$2892,4,FALSE)</f>
        <v>#N/A</v>
      </c>
      <c r="C292" s="84" t="e">
        <f>VLOOKUP(CONCATENATE(A289,$A$2,C$2,$A292),Oferta_Detalhada!$L$2:$AC$2892,4,FALSE)</f>
        <v>#N/A</v>
      </c>
      <c r="D292" s="84" t="e">
        <f>VLOOKUP(CONCATENATE(A289,$A$2,D$2,$A292),Oferta_Detalhada!$L$2:$AC$2892,4,FALSE)</f>
        <v>#N/A</v>
      </c>
      <c r="E292" s="84" t="e">
        <f>VLOOKUP(CONCATENATE(A289,$A$2,E$2,$A292),Oferta_Detalhada!$L$2:$AC$2892,4,FALSE)</f>
        <v>#N/A</v>
      </c>
      <c r="F292" s="84" t="e">
        <f>VLOOKUP(CONCATENATE(A289,$A$2,F$2,$A292),Oferta_Detalhada!$L$2:$AC$2892,4,FALSE)</f>
        <v>#N/A</v>
      </c>
      <c r="G292" s="84" t="e">
        <f>VLOOKUP(CONCATENATE(A289,$A$2,G$2,$H292),Oferta_Detalhada!$L$2:$AC$2892,4,FALSE)</f>
        <v>#N/A</v>
      </c>
      <c r="H292" s="83">
        <v>0.34722222222222227</v>
      </c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39" customHeight="1">
      <c r="A293" s="83">
        <v>0.84722222222222221</v>
      </c>
      <c r="B293" s="84" t="e">
        <f>VLOOKUP(CONCATENATE(A289,$A$2,B$2,$A293),Oferta_Detalhada!$L$2:$AC$2892,4,FALSE)</f>
        <v>#N/A</v>
      </c>
      <c r="C293" s="84" t="e">
        <f>VLOOKUP(CONCATENATE(A289,$A$2,C$2,$A293),Oferta_Detalhada!$L$2:$AC$2892,4,FALSE)</f>
        <v>#N/A</v>
      </c>
      <c r="D293" s="84" t="e">
        <f>VLOOKUP(CONCATENATE(A289,$A$2,D$2,$A293),Oferta_Detalhada!$L$2:$AC$2892,4,FALSE)</f>
        <v>#N/A</v>
      </c>
      <c r="E293" s="84" t="e">
        <f>VLOOKUP(CONCATENATE(A289,$A$2,E$2,$A293),Oferta_Detalhada!$L$2:$AC$2892,4,FALSE)</f>
        <v>#N/A</v>
      </c>
      <c r="F293" s="84" t="e">
        <f>VLOOKUP(CONCATENATE(A289,$A$2,F$2,$A293),Oferta_Detalhada!$L$2:$AC$2892,4,FALSE)</f>
        <v>#N/A</v>
      </c>
      <c r="G293" s="84" t="e">
        <f>VLOOKUP(CONCATENATE(A289,$A$2,G$2,$H293),Oferta_Detalhada!$L$2:$AC$2892,4,FALSE)</f>
        <v>#N/A</v>
      </c>
      <c r="H293" s="83">
        <v>0.38194444444444442</v>
      </c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39" customHeight="1">
      <c r="A294" s="83">
        <v>0.88194444444444453</v>
      </c>
      <c r="B294" s="84" t="e">
        <f>VLOOKUP(CONCATENATE(A289,$A$2,B$2,$A294),Oferta_Detalhada!$L$2:$AC$2892,4,FALSE)</f>
        <v>#N/A</v>
      </c>
      <c r="C294" s="84" t="e">
        <f>VLOOKUP(CONCATENATE(A289,$A$2,C$2,$A294),Oferta_Detalhada!$L$2:$AC$2892,4,FALSE)</f>
        <v>#N/A</v>
      </c>
      <c r="D294" s="84" t="e">
        <f>VLOOKUP(CONCATENATE(A289,$A$2,D$2,$A294),Oferta_Detalhada!$L$2:$AC$2892,4,FALSE)</f>
        <v>#N/A</v>
      </c>
      <c r="E294" s="84" t="e">
        <f>VLOOKUP(CONCATENATE(A289,$A$2,E$2,$A294),Oferta_Detalhada!$L$2:$AC$2892,4,FALSE)</f>
        <v>#N/A</v>
      </c>
      <c r="F294" s="84" t="e">
        <f>VLOOKUP(CONCATENATE(A289,$A$2,F$2,$A294),Oferta_Detalhada!$L$2:$AC$2892,4,FALSE)</f>
        <v>#N/A</v>
      </c>
      <c r="G294" s="84" t="e">
        <f>VLOOKUP(CONCATENATE(A289,$A$2,G$2,$H294),Oferta_Detalhada!$L$2:$AC$2892,4,FALSE)</f>
        <v>#N/A</v>
      </c>
      <c r="H294" s="83">
        <v>0.41666666666666669</v>
      </c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39" customHeight="1">
      <c r="A295" s="13"/>
      <c r="B295" s="85"/>
      <c r="C295" s="85"/>
      <c r="D295" s="85"/>
      <c r="E295" s="85"/>
      <c r="F295" s="85"/>
      <c r="G295" s="84" t="e">
        <f>VLOOKUP(CONCATENATE(A289,$A$2,G$2,$H295),Oferta_Detalhada!$L$2:$AC$2892,4,FALSE)</f>
        <v>#N/A</v>
      </c>
      <c r="H295" s="83">
        <v>0.4513888888888889</v>
      </c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39" customHeight="1">
      <c r="A296" s="13"/>
      <c r="B296" s="85"/>
      <c r="C296" s="85"/>
      <c r="D296" s="85"/>
      <c r="E296" s="85"/>
      <c r="F296" s="85"/>
      <c r="G296" s="84" t="e">
        <f>VLOOKUP(CONCATENATE(A289,$A$2,G$2,$H296),Oferta_Detalhada!$L$2:$AC$2892,4,FALSE)</f>
        <v>#N/A</v>
      </c>
      <c r="H296" s="83">
        <v>0.4861111111111111</v>
      </c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25.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21" customHeight="1">
      <c r="A298" s="86"/>
      <c r="B298" s="87" t="s">
        <v>6</v>
      </c>
      <c r="C298" s="162" t="s">
        <v>7</v>
      </c>
      <c r="D298" s="158"/>
      <c r="E298" s="159"/>
      <c r="F298" s="162" t="s">
        <v>397</v>
      </c>
      <c r="G298" s="158"/>
      <c r="H298" s="159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</row>
    <row r="299" spans="1:26" ht="21" customHeight="1">
      <c r="A299" s="89" t="s">
        <v>191</v>
      </c>
      <c r="B299" s="90" t="e">
        <f>VLOOKUP(CONCATENATE($A299,A289),Oferta!$A$2:$R$312,4,FALSE)</f>
        <v>#N/A</v>
      </c>
      <c r="C299" s="157" t="e">
        <f>VLOOKUP(CONCATENATE($A299,A289),Oferta!$A$2:$R$312,5,FALSE)</f>
        <v>#N/A</v>
      </c>
      <c r="D299" s="158"/>
      <c r="E299" s="159"/>
      <c r="F299" s="157" t="e">
        <f>VLOOKUP(CONCATENATE($A299,A289),Oferta!$A$2:$R$312,16,FALSE)</f>
        <v>#N/A</v>
      </c>
      <c r="G299" s="158"/>
      <c r="H299" s="159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spans="1:26" ht="21" customHeight="1">
      <c r="A300" s="89" t="s">
        <v>188</v>
      </c>
      <c r="B300" s="90" t="e">
        <f>VLOOKUP(CONCATENATE($A300,A289),Oferta!$A$2:$R$312,4,FALSE)</f>
        <v>#N/A</v>
      </c>
      <c r="C300" s="157" t="e">
        <f>VLOOKUP(CONCATENATE($A300,A289),Oferta!$A$2:$R$312,5,FALSE)</f>
        <v>#N/A</v>
      </c>
      <c r="D300" s="158"/>
      <c r="E300" s="159"/>
      <c r="F300" s="157" t="e">
        <f>VLOOKUP(CONCATENATE($A300,A289),Oferta!$A$2:$R$312,16,FALSE)</f>
        <v>#N/A</v>
      </c>
      <c r="G300" s="158"/>
      <c r="H300" s="159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spans="1:26" ht="21" customHeight="1">
      <c r="A301" s="89" t="s">
        <v>160</v>
      </c>
      <c r="B301" s="90" t="e">
        <f>VLOOKUP(CONCATENATE($A301,A289),Oferta!$A$2:$R$312,4,FALSE)</f>
        <v>#N/A</v>
      </c>
      <c r="C301" s="157" t="e">
        <f>VLOOKUP(CONCATENATE($A301,A289),Oferta!$A$2:$R$312,5,FALSE)</f>
        <v>#N/A</v>
      </c>
      <c r="D301" s="158"/>
      <c r="E301" s="159"/>
      <c r="F301" s="157" t="e">
        <f>VLOOKUP(CONCATENATE($A301,A289),Oferta!$A$2:$R$312,16,FALSE)</f>
        <v>#N/A</v>
      </c>
      <c r="G301" s="158"/>
      <c r="H301" s="159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spans="1:26" ht="21" customHeight="1">
      <c r="A302" s="89" t="s">
        <v>195</v>
      </c>
      <c r="B302" s="90" t="e">
        <f>VLOOKUP(CONCATENATE($A302,A289),Oferta!$A$2:$R$312,4,FALSE)</f>
        <v>#N/A</v>
      </c>
      <c r="C302" s="157" t="e">
        <f>VLOOKUP(CONCATENATE($A302,A289),Oferta!$A$2:$R$312,5,FALSE)</f>
        <v>#N/A</v>
      </c>
      <c r="D302" s="158"/>
      <c r="E302" s="159"/>
      <c r="F302" s="157" t="e">
        <f>VLOOKUP(CONCATENATE($A302,A289),Oferta!$A$2:$R$312,16,FALSE)</f>
        <v>#N/A</v>
      </c>
      <c r="G302" s="158"/>
      <c r="H302" s="159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spans="1:26" ht="21" customHeight="1">
      <c r="A303" s="89" t="s">
        <v>178</v>
      </c>
      <c r="B303" s="90" t="e">
        <f>VLOOKUP(CONCATENATE($A303,A289),Oferta!$A$2:$R$312,4,FALSE)</f>
        <v>#N/A</v>
      </c>
      <c r="C303" s="157" t="e">
        <f>VLOOKUP(CONCATENATE($A303,A289),Oferta!$A$2:$R$312,5,FALSE)</f>
        <v>#N/A</v>
      </c>
      <c r="D303" s="158"/>
      <c r="E303" s="159"/>
      <c r="F303" s="157" t="e">
        <f>VLOOKUP(CONCATENATE($A303,A289),Oferta!$A$2:$R$312,16,FALSE)</f>
        <v>#N/A</v>
      </c>
      <c r="G303" s="158"/>
      <c r="H303" s="159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spans="1:26" ht="21" customHeight="1">
      <c r="A304" s="89" t="s">
        <v>239</v>
      </c>
      <c r="B304" s="90" t="e">
        <f>VLOOKUP(CONCATENATE($A304,A289),Oferta!$A$2:$R$312,4,FALSE)</f>
        <v>#N/A</v>
      </c>
      <c r="C304" s="157" t="e">
        <f>VLOOKUP(CONCATENATE($A304,A289),Oferta!$A$2:$R$312,5,FALSE)</f>
        <v>#N/A</v>
      </c>
      <c r="D304" s="158"/>
      <c r="E304" s="159"/>
      <c r="F304" s="157" t="e">
        <f>VLOOKUP(CONCATENATE($A304,A289),Oferta!$A$2:$R$312,16,FALSE)</f>
        <v>#N/A</v>
      </c>
      <c r="G304" s="158"/>
      <c r="H304" s="159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spans="1:26" ht="25.5" customHeight="1">
      <c r="A305" s="160" t="s">
        <v>416</v>
      </c>
      <c r="B305" s="161"/>
      <c r="C305" s="161"/>
      <c r="D305" s="161"/>
      <c r="E305" s="161"/>
      <c r="F305" s="161"/>
      <c r="G305" s="161"/>
      <c r="H305" s="161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5.5" customHeight="1">
      <c r="A306" s="80" t="s">
        <v>162</v>
      </c>
      <c r="B306" s="81" t="s">
        <v>176</v>
      </c>
      <c r="C306" s="81" t="s">
        <v>161</v>
      </c>
      <c r="D306" s="81" t="s">
        <v>164</v>
      </c>
      <c r="E306" s="81" t="s">
        <v>173</v>
      </c>
      <c r="F306" s="81" t="s">
        <v>174</v>
      </c>
      <c r="G306" s="81" t="s">
        <v>225</v>
      </c>
      <c r="H306" s="82" t="s">
        <v>396</v>
      </c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39" customHeight="1">
      <c r="A307" s="83">
        <v>0.77777777777777779</v>
      </c>
      <c r="B307" s="84" t="e">
        <f>VLOOKUP(CONCATENATE(A305,$A$2,B$2,$A307),Oferta_Detalhada!$L$2:$AC$2892,4,FALSE)</f>
        <v>#N/A</v>
      </c>
      <c r="C307" s="84" t="e">
        <f>VLOOKUP(CONCATENATE(A305,$A$2,C$2,$A307),Oferta_Detalhada!$L$2:$AC$2892,4,FALSE)</f>
        <v>#N/A</v>
      </c>
      <c r="D307" s="84" t="e">
        <f>VLOOKUP(CONCATENATE(A305,$A$2,D$2,$A307),Oferta_Detalhada!$L$2:$AC$2892,4,FALSE)</f>
        <v>#N/A</v>
      </c>
      <c r="E307" s="84" t="e">
        <f>VLOOKUP(CONCATENATE(A305,$A$2,E$2,$A307),Oferta_Detalhada!$L$2:$AC$2892,4,FALSE)</f>
        <v>#N/A</v>
      </c>
      <c r="F307" s="84" t="e">
        <f>VLOOKUP(CONCATENATE(A305,$A$2,F$2,$A307),Oferta_Detalhada!$L$2:$AC$2892,4,FALSE)</f>
        <v>#N/A</v>
      </c>
      <c r="G307" s="84" t="e">
        <f>VLOOKUP(CONCATENATE(A305,$A$2,G$2,$H307),Oferta_Detalhada!$L$2:$AC$2892,4,FALSE)</f>
        <v>#N/A</v>
      </c>
      <c r="H307" s="83">
        <v>0.3125</v>
      </c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39" customHeight="1">
      <c r="A308" s="83">
        <v>0.8125</v>
      </c>
      <c r="B308" s="84" t="e">
        <f>VLOOKUP(CONCATENATE(A305,$A$2,B$2,$A308),Oferta_Detalhada!$L$2:$AC$2892,4,FALSE)</f>
        <v>#N/A</v>
      </c>
      <c r="C308" s="84" t="e">
        <f>VLOOKUP(CONCATENATE(A305,$A$2,C$2,$A308),Oferta_Detalhada!$L$2:$AC$2892,4,FALSE)</f>
        <v>#N/A</v>
      </c>
      <c r="D308" s="84" t="e">
        <f>VLOOKUP(CONCATENATE(A305,$A$2,D$2,$A308),Oferta_Detalhada!$L$2:$AC$2892,4,FALSE)</f>
        <v>#N/A</v>
      </c>
      <c r="E308" s="84" t="e">
        <f>VLOOKUP(CONCATENATE(A305,$A$2,E$2,$A308),Oferta_Detalhada!$L$2:$AC$2892,4,FALSE)</f>
        <v>#N/A</v>
      </c>
      <c r="F308" s="84" t="e">
        <f>VLOOKUP(CONCATENATE(A305,$A$2,F$2,$A308),Oferta_Detalhada!$L$2:$AC$2892,4,FALSE)</f>
        <v>#N/A</v>
      </c>
      <c r="G308" s="84" t="e">
        <f>VLOOKUP(CONCATENATE(A305,$A$2,G$2,$H308),Oferta_Detalhada!$L$2:$AC$2892,4,FALSE)</f>
        <v>#N/A</v>
      </c>
      <c r="H308" s="83">
        <v>0.34722222222222227</v>
      </c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39" customHeight="1">
      <c r="A309" s="83">
        <v>0.84722222222222221</v>
      </c>
      <c r="B309" s="84" t="e">
        <f>VLOOKUP(CONCATENATE(A305,$A$2,B$2,$A309),Oferta_Detalhada!$L$2:$AC$2892,4,FALSE)</f>
        <v>#N/A</v>
      </c>
      <c r="C309" s="84" t="e">
        <f>VLOOKUP(CONCATENATE(A305,$A$2,C$2,$A309),Oferta_Detalhada!$L$2:$AC$2892,4,FALSE)</f>
        <v>#N/A</v>
      </c>
      <c r="D309" s="84" t="e">
        <f>VLOOKUP(CONCATENATE(A305,$A$2,D$2,$A309),Oferta_Detalhada!$L$2:$AC$2892,4,FALSE)</f>
        <v>#N/A</v>
      </c>
      <c r="E309" s="84" t="e">
        <f>VLOOKUP(CONCATENATE(A305,$A$2,E$2,$A309),Oferta_Detalhada!$L$2:$AC$2892,4,FALSE)</f>
        <v>#N/A</v>
      </c>
      <c r="F309" s="84" t="e">
        <f>VLOOKUP(CONCATENATE(A305,$A$2,F$2,$A309),Oferta_Detalhada!$L$2:$AC$2892,4,FALSE)</f>
        <v>#N/A</v>
      </c>
      <c r="G309" s="84" t="e">
        <f>VLOOKUP(CONCATENATE(A305,$A$2,G$2,$H309),Oferta_Detalhada!$L$2:$AC$2892,4,FALSE)</f>
        <v>#N/A</v>
      </c>
      <c r="H309" s="83">
        <v>0.38194444444444442</v>
      </c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39" customHeight="1">
      <c r="A310" s="83">
        <v>0.88194444444444453</v>
      </c>
      <c r="B310" s="84" t="e">
        <f>VLOOKUP(CONCATENATE(A305,$A$2,B$2,$A310),Oferta_Detalhada!$L$2:$AC$2892,4,FALSE)</f>
        <v>#N/A</v>
      </c>
      <c r="C310" s="84" t="e">
        <f>VLOOKUP(CONCATENATE(A305,$A$2,C$2,$A310),Oferta_Detalhada!$L$2:$AC$2892,4,FALSE)</f>
        <v>#N/A</v>
      </c>
      <c r="D310" s="84" t="e">
        <f>VLOOKUP(CONCATENATE(A305,$A$2,D$2,$A310),Oferta_Detalhada!$L$2:$AC$2892,4,FALSE)</f>
        <v>#N/A</v>
      </c>
      <c r="E310" s="84" t="e">
        <f>VLOOKUP(CONCATENATE(A305,$A$2,E$2,$A310),Oferta_Detalhada!$L$2:$AC$2892,4,FALSE)</f>
        <v>#N/A</v>
      </c>
      <c r="F310" s="84" t="e">
        <f>VLOOKUP(CONCATENATE(A305,$A$2,F$2,$A310),Oferta_Detalhada!$L$2:$AC$2892,4,FALSE)</f>
        <v>#N/A</v>
      </c>
      <c r="G310" s="84" t="e">
        <f>VLOOKUP(CONCATENATE(A305,$A$2,G$2,$H310),Oferta_Detalhada!$L$2:$AC$2892,4,FALSE)</f>
        <v>#N/A</v>
      </c>
      <c r="H310" s="83">
        <v>0.41666666666666669</v>
      </c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39" customHeight="1">
      <c r="A311" s="13"/>
      <c r="B311" s="85"/>
      <c r="C311" s="85"/>
      <c r="D311" s="85"/>
      <c r="E311" s="85"/>
      <c r="F311" s="85"/>
      <c r="G311" s="84" t="e">
        <f>VLOOKUP(CONCATENATE(A305,$A$2,G$2,$H311),Oferta_Detalhada!$L$2:$AC$2892,4,FALSE)</f>
        <v>#N/A</v>
      </c>
      <c r="H311" s="83">
        <v>0.4513888888888889</v>
      </c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39" customHeight="1">
      <c r="A312" s="13"/>
      <c r="B312" s="85"/>
      <c r="C312" s="85"/>
      <c r="D312" s="85"/>
      <c r="E312" s="85"/>
      <c r="F312" s="85"/>
      <c r="G312" s="84" t="e">
        <f>VLOOKUP(CONCATENATE(A305,$A$2,G$2,$H312),Oferta_Detalhada!$L$2:$AC$2892,4,FALSE)</f>
        <v>#N/A</v>
      </c>
      <c r="H312" s="83">
        <v>0.4861111111111111</v>
      </c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25.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21" customHeight="1">
      <c r="A314" s="86"/>
      <c r="B314" s="87" t="s">
        <v>6</v>
      </c>
      <c r="C314" s="162" t="s">
        <v>7</v>
      </c>
      <c r="D314" s="158"/>
      <c r="E314" s="159"/>
      <c r="F314" s="162" t="s">
        <v>397</v>
      </c>
      <c r="G314" s="158"/>
      <c r="H314" s="159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</row>
    <row r="315" spans="1:26" ht="21" customHeight="1">
      <c r="A315" s="89" t="s">
        <v>191</v>
      </c>
      <c r="B315" s="90" t="e">
        <f>VLOOKUP(CONCATENATE($A315,A305),Oferta!$A$2:$R$312,4,FALSE)</f>
        <v>#N/A</v>
      </c>
      <c r="C315" s="157" t="e">
        <f>VLOOKUP(CONCATENATE($A315,A305),Oferta!$A$2:$R$312,5,FALSE)</f>
        <v>#N/A</v>
      </c>
      <c r="D315" s="158"/>
      <c r="E315" s="159"/>
      <c r="F315" s="157" t="e">
        <f>VLOOKUP(CONCATENATE($A315,A305),Oferta!$A$2:$R$312,16,FALSE)</f>
        <v>#N/A</v>
      </c>
      <c r="G315" s="158"/>
      <c r="H315" s="159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spans="1:26" ht="21" customHeight="1">
      <c r="A316" s="89" t="s">
        <v>188</v>
      </c>
      <c r="B316" s="90" t="e">
        <f>VLOOKUP(CONCATENATE($A316,A305),Oferta!$A$2:$R$312,4,FALSE)</f>
        <v>#N/A</v>
      </c>
      <c r="C316" s="157" t="e">
        <f>VLOOKUP(CONCATENATE($A316,A305),Oferta!$A$2:$R$312,5,FALSE)</f>
        <v>#N/A</v>
      </c>
      <c r="D316" s="158"/>
      <c r="E316" s="159"/>
      <c r="F316" s="157" t="e">
        <f>VLOOKUP(CONCATENATE($A316,A305),Oferta!$A$2:$R$312,16,FALSE)</f>
        <v>#N/A</v>
      </c>
      <c r="G316" s="158"/>
      <c r="H316" s="159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spans="1:26" ht="21" customHeight="1">
      <c r="A317" s="89" t="s">
        <v>160</v>
      </c>
      <c r="B317" s="90" t="e">
        <f>VLOOKUP(CONCATENATE($A317,A305),Oferta!$A$2:$R$312,4,FALSE)</f>
        <v>#N/A</v>
      </c>
      <c r="C317" s="157" t="e">
        <f>VLOOKUP(CONCATENATE($A317,A305),Oferta!$A$2:$R$312,5,FALSE)</f>
        <v>#N/A</v>
      </c>
      <c r="D317" s="158"/>
      <c r="E317" s="159"/>
      <c r="F317" s="157" t="e">
        <f>VLOOKUP(CONCATENATE($A317,A305),Oferta!$A$2:$R$312,16,FALSE)</f>
        <v>#N/A</v>
      </c>
      <c r="G317" s="158"/>
      <c r="H317" s="159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spans="1:26" ht="21" customHeight="1">
      <c r="A318" s="89" t="s">
        <v>195</v>
      </c>
      <c r="B318" s="90" t="e">
        <f>VLOOKUP(CONCATENATE($A318,A305),Oferta!$A$2:$R$312,4,FALSE)</f>
        <v>#N/A</v>
      </c>
      <c r="C318" s="157" t="e">
        <f>VLOOKUP(CONCATENATE($A318,A305),Oferta!$A$2:$R$312,5,FALSE)</f>
        <v>#N/A</v>
      </c>
      <c r="D318" s="158"/>
      <c r="E318" s="159"/>
      <c r="F318" s="157" t="e">
        <f>VLOOKUP(CONCATENATE($A318,A305),Oferta!$A$2:$R$312,16,FALSE)</f>
        <v>#N/A</v>
      </c>
      <c r="G318" s="158"/>
      <c r="H318" s="159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spans="1:26" ht="21" customHeight="1">
      <c r="A319" s="89" t="s">
        <v>178</v>
      </c>
      <c r="B319" s="90" t="e">
        <f>VLOOKUP(CONCATENATE($A319,A305),Oferta!$A$2:$R$312,4,FALSE)</f>
        <v>#N/A</v>
      </c>
      <c r="C319" s="157" t="e">
        <f>VLOOKUP(CONCATENATE($A319,A305),Oferta!$A$2:$R$312,5,FALSE)</f>
        <v>#N/A</v>
      </c>
      <c r="D319" s="158"/>
      <c r="E319" s="159"/>
      <c r="F319" s="157" t="e">
        <f>VLOOKUP(CONCATENATE($A319,A305),Oferta!$A$2:$R$312,16,FALSE)</f>
        <v>#N/A</v>
      </c>
      <c r="G319" s="158"/>
      <c r="H319" s="159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spans="1:26" ht="21" customHeight="1">
      <c r="A320" s="89" t="s">
        <v>239</v>
      </c>
      <c r="B320" s="90" t="e">
        <f>VLOOKUP(CONCATENATE($A320,A305),Oferta!$A$2:$R$312,4,FALSE)</f>
        <v>#N/A</v>
      </c>
      <c r="C320" s="157" t="e">
        <f>VLOOKUP(CONCATENATE($A320,A305),Oferta!$A$2:$R$312,5,FALSE)</f>
        <v>#N/A</v>
      </c>
      <c r="D320" s="158"/>
      <c r="E320" s="159"/>
      <c r="F320" s="157" t="e">
        <f>VLOOKUP(CONCATENATE($A320,A305),Oferta!$A$2:$R$312,16,FALSE)</f>
        <v>#N/A</v>
      </c>
      <c r="G320" s="158"/>
      <c r="H320" s="159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spans="1:26" ht="25.5" customHeight="1">
      <c r="A321" s="160" t="s">
        <v>417</v>
      </c>
      <c r="B321" s="161"/>
      <c r="C321" s="161"/>
      <c r="D321" s="161"/>
      <c r="E321" s="161"/>
      <c r="F321" s="161"/>
      <c r="G321" s="161"/>
      <c r="H321" s="161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5.5" customHeight="1">
      <c r="A322" s="80" t="s">
        <v>162</v>
      </c>
      <c r="B322" s="81" t="s">
        <v>176</v>
      </c>
      <c r="C322" s="81" t="s">
        <v>161</v>
      </c>
      <c r="D322" s="81" t="s">
        <v>164</v>
      </c>
      <c r="E322" s="81" t="s">
        <v>173</v>
      </c>
      <c r="F322" s="81" t="s">
        <v>174</v>
      </c>
      <c r="G322" s="81" t="s">
        <v>225</v>
      </c>
      <c r="H322" s="82" t="s">
        <v>396</v>
      </c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39" customHeight="1">
      <c r="A323" s="83">
        <v>0.77777777777777779</v>
      </c>
      <c r="B323" s="84" t="e">
        <f>VLOOKUP(CONCATENATE(A321,$A$2,B$2,$A323),Oferta_Detalhada!$L$2:$AC$2892,4,FALSE)</f>
        <v>#N/A</v>
      </c>
      <c r="C323" s="84" t="e">
        <f>VLOOKUP(CONCATENATE(A321,$A$2,C$2,$A323),Oferta_Detalhada!$L$2:$AC$2892,4,FALSE)</f>
        <v>#N/A</v>
      </c>
      <c r="D323" s="84" t="e">
        <f>VLOOKUP(CONCATENATE(A321,$A$2,D$2,$A323),Oferta_Detalhada!$L$2:$AC$2892,4,FALSE)</f>
        <v>#N/A</v>
      </c>
      <c r="E323" s="84" t="e">
        <f>VLOOKUP(CONCATENATE(A321,$A$2,E$2,$A323),Oferta_Detalhada!$L$2:$AC$2892,4,FALSE)</f>
        <v>#N/A</v>
      </c>
      <c r="F323" s="84" t="e">
        <f>VLOOKUP(CONCATENATE(A321,$A$2,F$2,$A323),Oferta_Detalhada!$L$2:$AC$2892,4,FALSE)</f>
        <v>#N/A</v>
      </c>
      <c r="G323" s="84" t="e">
        <f>VLOOKUP(CONCATENATE(A321,$A$2,G$2,$H323),Oferta_Detalhada!$L$2:$AC$2892,4,FALSE)</f>
        <v>#N/A</v>
      </c>
      <c r="H323" s="83">
        <v>0.3125</v>
      </c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39" customHeight="1">
      <c r="A324" s="83">
        <v>0.8125</v>
      </c>
      <c r="B324" s="84" t="e">
        <f>VLOOKUP(CONCATENATE(A321,$A$2,B$2,$A324),Oferta_Detalhada!$L$2:$AC$2892,4,FALSE)</f>
        <v>#N/A</v>
      </c>
      <c r="C324" s="84" t="e">
        <f>VLOOKUP(CONCATENATE(A321,$A$2,C$2,$A324),Oferta_Detalhada!$L$2:$AC$2892,4,FALSE)</f>
        <v>#N/A</v>
      </c>
      <c r="D324" s="84" t="e">
        <f>VLOOKUP(CONCATENATE(A321,$A$2,D$2,$A324),Oferta_Detalhada!$L$2:$AC$2892,4,FALSE)</f>
        <v>#N/A</v>
      </c>
      <c r="E324" s="84" t="e">
        <f>VLOOKUP(CONCATENATE(A321,$A$2,E$2,$A324),Oferta_Detalhada!$L$2:$AC$2892,4,FALSE)</f>
        <v>#N/A</v>
      </c>
      <c r="F324" s="84" t="e">
        <f>VLOOKUP(CONCATENATE(A321,$A$2,F$2,$A324),Oferta_Detalhada!$L$2:$AC$2892,4,FALSE)</f>
        <v>#N/A</v>
      </c>
      <c r="G324" s="84" t="e">
        <f>VLOOKUP(CONCATENATE(A321,$A$2,G$2,$H324),Oferta_Detalhada!$L$2:$AC$2892,4,FALSE)</f>
        <v>#N/A</v>
      </c>
      <c r="H324" s="83">
        <v>0.34722222222222227</v>
      </c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39" customHeight="1">
      <c r="A325" s="83">
        <v>0.84722222222222221</v>
      </c>
      <c r="B325" s="84" t="e">
        <f>VLOOKUP(CONCATENATE(A321,$A$2,B$2,$A325),Oferta_Detalhada!$L$2:$AC$2892,4,FALSE)</f>
        <v>#N/A</v>
      </c>
      <c r="C325" s="84" t="e">
        <f>VLOOKUP(CONCATENATE(A321,$A$2,C$2,$A325),Oferta_Detalhada!$L$2:$AC$2892,4,FALSE)</f>
        <v>#N/A</v>
      </c>
      <c r="D325" s="84" t="e">
        <f>VLOOKUP(CONCATENATE(A321,$A$2,D$2,$A325),Oferta_Detalhada!$L$2:$AC$2892,4,FALSE)</f>
        <v>#N/A</v>
      </c>
      <c r="E325" s="84" t="e">
        <f>VLOOKUP(CONCATENATE(A321,$A$2,E$2,$A325),Oferta_Detalhada!$L$2:$AC$2892,4,FALSE)</f>
        <v>#N/A</v>
      </c>
      <c r="F325" s="84" t="e">
        <f>VLOOKUP(CONCATENATE(A321,$A$2,F$2,$A325),Oferta_Detalhada!$L$2:$AC$2892,4,FALSE)</f>
        <v>#N/A</v>
      </c>
      <c r="G325" s="84" t="e">
        <f>VLOOKUP(CONCATENATE(A321,$A$2,G$2,$H325),Oferta_Detalhada!$L$2:$AC$2892,4,FALSE)</f>
        <v>#N/A</v>
      </c>
      <c r="H325" s="83">
        <v>0.38194444444444442</v>
      </c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39" customHeight="1">
      <c r="A326" s="83">
        <v>0.88194444444444453</v>
      </c>
      <c r="B326" s="84" t="e">
        <f>VLOOKUP(CONCATENATE(A321,$A$2,B$2,$A326),Oferta_Detalhada!$L$2:$AC$2892,4,FALSE)</f>
        <v>#N/A</v>
      </c>
      <c r="C326" s="84" t="e">
        <f>VLOOKUP(CONCATENATE(A321,$A$2,C$2,$A326),Oferta_Detalhada!$L$2:$AC$2892,4,FALSE)</f>
        <v>#N/A</v>
      </c>
      <c r="D326" s="84" t="e">
        <f>VLOOKUP(CONCATENATE(A321,$A$2,D$2,$A326),Oferta_Detalhada!$L$2:$AC$2892,4,FALSE)</f>
        <v>#N/A</v>
      </c>
      <c r="E326" s="84" t="e">
        <f>VLOOKUP(CONCATENATE(A321,$A$2,E$2,$A326),Oferta_Detalhada!$L$2:$AC$2892,4,FALSE)</f>
        <v>#N/A</v>
      </c>
      <c r="F326" s="84" t="e">
        <f>VLOOKUP(CONCATENATE(A321,$A$2,F$2,$A326),Oferta_Detalhada!$L$2:$AC$2892,4,FALSE)</f>
        <v>#N/A</v>
      </c>
      <c r="G326" s="84" t="e">
        <f>VLOOKUP(CONCATENATE(A321,$A$2,G$2,$H326),Oferta_Detalhada!$L$2:$AC$2892,4,FALSE)</f>
        <v>#N/A</v>
      </c>
      <c r="H326" s="83">
        <v>0.41666666666666669</v>
      </c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39" customHeight="1">
      <c r="A327" s="13"/>
      <c r="B327" s="85"/>
      <c r="C327" s="85"/>
      <c r="D327" s="85"/>
      <c r="E327" s="85"/>
      <c r="F327" s="85"/>
      <c r="G327" s="84" t="e">
        <f>VLOOKUP(CONCATENATE(A321,$A$2,G$2,$H327),Oferta_Detalhada!$L$2:$AC$2892,4,FALSE)</f>
        <v>#N/A</v>
      </c>
      <c r="H327" s="83">
        <v>0.4513888888888889</v>
      </c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39" customHeight="1">
      <c r="A328" s="13"/>
      <c r="B328" s="85"/>
      <c r="C328" s="85"/>
      <c r="D328" s="85"/>
      <c r="E328" s="85"/>
      <c r="F328" s="85"/>
      <c r="G328" s="84" t="e">
        <f>VLOOKUP(CONCATENATE(A321,$A$2,G$2,$H328),Oferta_Detalhada!$L$2:$AC$2892,4,FALSE)</f>
        <v>#N/A</v>
      </c>
      <c r="H328" s="83">
        <v>0.4861111111111111</v>
      </c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25.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21" customHeight="1">
      <c r="A330" s="86"/>
      <c r="B330" s="87" t="s">
        <v>6</v>
      </c>
      <c r="C330" s="162" t="s">
        <v>7</v>
      </c>
      <c r="D330" s="158"/>
      <c r="E330" s="159"/>
      <c r="F330" s="162" t="s">
        <v>397</v>
      </c>
      <c r="G330" s="158"/>
      <c r="H330" s="159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</row>
    <row r="331" spans="1:26" ht="21" customHeight="1">
      <c r="A331" s="89" t="s">
        <v>191</v>
      </c>
      <c r="B331" s="90" t="e">
        <f>VLOOKUP(CONCATENATE($A331,A321),Oferta!$A$2:$R$312,4,FALSE)</f>
        <v>#N/A</v>
      </c>
      <c r="C331" s="157" t="e">
        <f>VLOOKUP(CONCATENATE($A331,A321),Oferta!$A$2:$R$312,5,FALSE)</f>
        <v>#N/A</v>
      </c>
      <c r="D331" s="158"/>
      <c r="E331" s="159"/>
      <c r="F331" s="157" t="e">
        <f>VLOOKUP(CONCATENATE($A331,A321),Oferta!$A$2:$R$312,16,FALSE)</f>
        <v>#N/A</v>
      </c>
      <c r="G331" s="158"/>
      <c r="H331" s="159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spans="1:26" ht="21" customHeight="1">
      <c r="A332" s="89" t="s">
        <v>188</v>
      </c>
      <c r="B332" s="90" t="e">
        <f>VLOOKUP(CONCATENATE($A332,A321),Oferta!$A$2:$R$312,4,FALSE)</f>
        <v>#N/A</v>
      </c>
      <c r="C332" s="157" t="e">
        <f>VLOOKUP(CONCATENATE($A332,A321),Oferta!$A$2:$R$312,5,FALSE)</f>
        <v>#N/A</v>
      </c>
      <c r="D332" s="158"/>
      <c r="E332" s="159"/>
      <c r="F332" s="157" t="e">
        <f>VLOOKUP(CONCATENATE($A332,A321),Oferta!$A$2:$R$312,16,FALSE)</f>
        <v>#N/A</v>
      </c>
      <c r="G332" s="158"/>
      <c r="H332" s="159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spans="1:26" ht="21" customHeight="1">
      <c r="A333" s="89" t="s">
        <v>160</v>
      </c>
      <c r="B333" s="90" t="e">
        <f>VLOOKUP(CONCATENATE($A333,A321),Oferta!$A$2:$R$312,4,FALSE)</f>
        <v>#N/A</v>
      </c>
      <c r="C333" s="157" t="e">
        <f>VLOOKUP(CONCATENATE($A333,A321),Oferta!$A$2:$R$312,5,FALSE)</f>
        <v>#N/A</v>
      </c>
      <c r="D333" s="158"/>
      <c r="E333" s="159"/>
      <c r="F333" s="157" t="e">
        <f>VLOOKUP(CONCATENATE($A333,A321),Oferta!$A$2:$R$312,16,FALSE)</f>
        <v>#N/A</v>
      </c>
      <c r="G333" s="158"/>
      <c r="H333" s="159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spans="1:26" ht="21" customHeight="1">
      <c r="A334" s="89" t="s">
        <v>195</v>
      </c>
      <c r="B334" s="90" t="e">
        <f>VLOOKUP(CONCATENATE($A334,A321),Oferta!$A$2:$R$312,4,FALSE)</f>
        <v>#N/A</v>
      </c>
      <c r="C334" s="157" t="e">
        <f>VLOOKUP(CONCATENATE($A334,A321),Oferta!$A$2:$R$312,5,FALSE)</f>
        <v>#N/A</v>
      </c>
      <c r="D334" s="158"/>
      <c r="E334" s="159"/>
      <c r="F334" s="157" t="e">
        <f>VLOOKUP(CONCATENATE($A334,A321),Oferta!$A$2:$R$312,16,FALSE)</f>
        <v>#N/A</v>
      </c>
      <c r="G334" s="158"/>
      <c r="H334" s="159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spans="1:26" ht="21" customHeight="1">
      <c r="A335" s="89" t="s">
        <v>178</v>
      </c>
      <c r="B335" s="90" t="e">
        <f>VLOOKUP(CONCATENATE($A335,A321),Oferta!$A$2:$R$312,4,FALSE)</f>
        <v>#N/A</v>
      </c>
      <c r="C335" s="157" t="e">
        <f>VLOOKUP(CONCATENATE($A335,A321),Oferta!$A$2:$R$312,5,FALSE)</f>
        <v>#N/A</v>
      </c>
      <c r="D335" s="158"/>
      <c r="E335" s="159"/>
      <c r="F335" s="157" t="e">
        <f>VLOOKUP(CONCATENATE($A335,A321),Oferta!$A$2:$R$312,16,FALSE)</f>
        <v>#N/A</v>
      </c>
      <c r="G335" s="158"/>
      <c r="H335" s="159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spans="1:26" ht="21" customHeight="1">
      <c r="A336" s="89" t="s">
        <v>239</v>
      </c>
      <c r="B336" s="90" t="e">
        <f>VLOOKUP(CONCATENATE($A336,A321),Oferta!$A$2:$R$312,4,FALSE)</f>
        <v>#N/A</v>
      </c>
      <c r="C336" s="157" t="e">
        <f>VLOOKUP(CONCATENATE($A336,A321),Oferta!$A$2:$R$312,5,FALSE)</f>
        <v>#N/A</v>
      </c>
      <c r="D336" s="158"/>
      <c r="E336" s="159"/>
      <c r="F336" s="157" t="e">
        <f>VLOOKUP(CONCATENATE($A336,A321),Oferta!$A$2:$R$312,16,FALSE)</f>
        <v>#N/A</v>
      </c>
      <c r="G336" s="158"/>
      <c r="H336" s="159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spans="1:26" ht="25.5" customHeight="1">
      <c r="A337" s="160" t="s">
        <v>418</v>
      </c>
      <c r="B337" s="161"/>
      <c r="C337" s="161"/>
      <c r="D337" s="161"/>
      <c r="E337" s="161"/>
      <c r="F337" s="161"/>
      <c r="G337" s="161"/>
      <c r="H337" s="161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5.5" customHeight="1">
      <c r="A338" s="80" t="s">
        <v>162</v>
      </c>
      <c r="B338" s="81" t="s">
        <v>176</v>
      </c>
      <c r="C338" s="81" t="s">
        <v>161</v>
      </c>
      <c r="D338" s="81" t="s">
        <v>164</v>
      </c>
      <c r="E338" s="81" t="s">
        <v>173</v>
      </c>
      <c r="F338" s="81" t="s">
        <v>174</v>
      </c>
      <c r="G338" s="81" t="s">
        <v>225</v>
      </c>
      <c r="H338" s="82" t="s">
        <v>396</v>
      </c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39" customHeight="1">
      <c r="A339" s="83">
        <v>0.77777777777777779</v>
      </c>
      <c r="B339" s="84" t="e">
        <f>VLOOKUP(CONCATENATE(A337,$A$2,B$2,$A339),Oferta_Detalhada!$L$2:$AC$2892,4,FALSE)</f>
        <v>#N/A</v>
      </c>
      <c r="C339" s="84" t="e">
        <f>VLOOKUP(CONCATENATE(A337,$A$2,C$2,$A339),Oferta_Detalhada!$L$2:$AC$2892,4,FALSE)</f>
        <v>#N/A</v>
      </c>
      <c r="D339" s="84" t="e">
        <f>VLOOKUP(CONCATENATE(A337,$A$2,D$2,$A339),Oferta_Detalhada!$L$2:$AC$2892,4,FALSE)</f>
        <v>#N/A</v>
      </c>
      <c r="E339" s="84" t="e">
        <f>VLOOKUP(CONCATENATE(A337,$A$2,E$2,$A339),Oferta_Detalhada!$L$2:$AC$2892,4,FALSE)</f>
        <v>#N/A</v>
      </c>
      <c r="F339" s="84" t="e">
        <f>VLOOKUP(CONCATENATE(A337,$A$2,F$2,$A339),Oferta_Detalhada!$L$2:$AC$2892,4,FALSE)</f>
        <v>#N/A</v>
      </c>
      <c r="G339" s="84" t="e">
        <f>VLOOKUP(CONCATENATE(A337,$A$2,G$2,$H339),Oferta_Detalhada!$L$2:$AC$2892,4,FALSE)</f>
        <v>#N/A</v>
      </c>
      <c r="H339" s="83">
        <v>0.3125</v>
      </c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39" customHeight="1">
      <c r="A340" s="83">
        <v>0.8125</v>
      </c>
      <c r="B340" s="84" t="e">
        <f>VLOOKUP(CONCATENATE(A337,$A$2,B$2,$A340),Oferta_Detalhada!$L$2:$AC$2892,4,FALSE)</f>
        <v>#N/A</v>
      </c>
      <c r="C340" s="84" t="e">
        <f>VLOOKUP(CONCATENATE(A337,$A$2,C$2,$A340),Oferta_Detalhada!$L$2:$AC$2892,4,FALSE)</f>
        <v>#N/A</v>
      </c>
      <c r="D340" s="84" t="e">
        <f>VLOOKUP(CONCATENATE(A337,$A$2,D$2,$A340),Oferta_Detalhada!$L$2:$AC$2892,4,FALSE)</f>
        <v>#N/A</v>
      </c>
      <c r="E340" s="84" t="e">
        <f>VLOOKUP(CONCATENATE(A337,$A$2,E$2,$A340),Oferta_Detalhada!$L$2:$AC$2892,4,FALSE)</f>
        <v>#N/A</v>
      </c>
      <c r="F340" s="84" t="e">
        <f>VLOOKUP(CONCATENATE(A337,$A$2,F$2,$A340),Oferta_Detalhada!$L$2:$AC$2892,4,FALSE)</f>
        <v>#N/A</v>
      </c>
      <c r="G340" s="84" t="e">
        <f>VLOOKUP(CONCATENATE(A337,$A$2,G$2,$H340),Oferta_Detalhada!$L$2:$AC$2892,4,FALSE)</f>
        <v>#N/A</v>
      </c>
      <c r="H340" s="83">
        <v>0.34722222222222227</v>
      </c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39" customHeight="1">
      <c r="A341" s="83">
        <v>0.84722222222222221</v>
      </c>
      <c r="B341" s="84" t="e">
        <f>VLOOKUP(CONCATENATE(A337,$A$2,B$2,$A341),Oferta_Detalhada!$L$2:$AC$2892,4,FALSE)</f>
        <v>#N/A</v>
      </c>
      <c r="C341" s="84" t="e">
        <f>VLOOKUP(CONCATENATE(A337,$A$2,C$2,$A341),Oferta_Detalhada!$L$2:$AC$2892,4,FALSE)</f>
        <v>#N/A</v>
      </c>
      <c r="D341" s="84" t="e">
        <f>VLOOKUP(CONCATENATE(A337,$A$2,D$2,$A341),Oferta_Detalhada!$L$2:$AC$2892,4,FALSE)</f>
        <v>#N/A</v>
      </c>
      <c r="E341" s="84" t="e">
        <f>VLOOKUP(CONCATENATE(A337,$A$2,E$2,$A341),Oferta_Detalhada!$L$2:$AC$2892,4,FALSE)</f>
        <v>#N/A</v>
      </c>
      <c r="F341" s="84" t="e">
        <f>VLOOKUP(CONCATENATE(A337,$A$2,F$2,$A341),Oferta_Detalhada!$L$2:$AC$2892,4,FALSE)</f>
        <v>#N/A</v>
      </c>
      <c r="G341" s="84" t="e">
        <f>VLOOKUP(CONCATENATE(A337,$A$2,G$2,$H341),Oferta_Detalhada!$L$2:$AC$2892,4,FALSE)</f>
        <v>#N/A</v>
      </c>
      <c r="H341" s="83">
        <v>0.38194444444444442</v>
      </c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39" customHeight="1">
      <c r="A342" s="83">
        <v>0.88194444444444453</v>
      </c>
      <c r="B342" s="84" t="e">
        <f>VLOOKUP(CONCATENATE(A337,$A$2,B$2,$A342),Oferta_Detalhada!$L$2:$AC$2892,4,FALSE)</f>
        <v>#N/A</v>
      </c>
      <c r="C342" s="84" t="e">
        <f>VLOOKUP(CONCATENATE(A337,$A$2,C$2,$A342),Oferta_Detalhada!$L$2:$AC$2892,4,FALSE)</f>
        <v>#N/A</v>
      </c>
      <c r="D342" s="84" t="e">
        <f>VLOOKUP(CONCATENATE(A337,$A$2,D$2,$A342),Oferta_Detalhada!$L$2:$AC$2892,4,FALSE)</f>
        <v>#N/A</v>
      </c>
      <c r="E342" s="84" t="e">
        <f>VLOOKUP(CONCATENATE(A337,$A$2,E$2,$A342),Oferta_Detalhada!$L$2:$AC$2892,4,FALSE)</f>
        <v>#N/A</v>
      </c>
      <c r="F342" s="84" t="e">
        <f>VLOOKUP(CONCATENATE(A337,$A$2,F$2,$A342),Oferta_Detalhada!$L$2:$AC$2892,4,FALSE)</f>
        <v>#N/A</v>
      </c>
      <c r="G342" s="84" t="e">
        <f>VLOOKUP(CONCATENATE(A337,$A$2,G$2,$H342),Oferta_Detalhada!$L$2:$AC$2892,4,FALSE)</f>
        <v>#N/A</v>
      </c>
      <c r="H342" s="83">
        <v>0.41666666666666669</v>
      </c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39" customHeight="1">
      <c r="A343" s="13"/>
      <c r="B343" s="85"/>
      <c r="C343" s="85"/>
      <c r="D343" s="85"/>
      <c r="E343" s="85"/>
      <c r="F343" s="85"/>
      <c r="G343" s="84" t="e">
        <f>VLOOKUP(CONCATENATE(A337,$A$2,G$2,$H343),Oferta_Detalhada!$L$2:$AC$2892,4,FALSE)</f>
        <v>#N/A</v>
      </c>
      <c r="H343" s="83">
        <v>0.4513888888888889</v>
      </c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39" customHeight="1">
      <c r="A344" s="13"/>
      <c r="B344" s="85"/>
      <c r="C344" s="85"/>
      <c r="D344" s="85"/>
      <c r="E344" s="85"/>
      <c r="F344" s="85"/>
      <c r="G344" s="84" t="e">
        <f>VLOOKUP(CONCATENATE(A337,$A$2,G$2,$H344),Oferta_Detalhada!$L$2:$AC$2892,4,FALSE)</f>
        <v>#N/A</v>
      </c>
      <c r="H344" s="83">
        <v>0.4861111111111111</v>
      </c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25.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21" customHeight="1">
      <c r="A346" s="86"/>
      <c r="B346" s="87" t="s">
        <v>6</v>
      </c>
      <c r="C346" s="162" t="s">
        <v>7</v>
      </c>
      <c r="D346" s="158"/>
      <c r="E346" s="159"/>
      <c r="F346" s="162" t="s">
        <v>397</v>
      </c>
      <c r="G346" s="158"/>
      <c r="H346" s="159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</row>
    <row r="347" spans="1:26" ht="21" customHeight="1">
      <c r="A347" s="89" t="s">
        <v>191</v>
      </c>
      <c r="B347" s="90" t="e">
        <f>VLOOKUP(CONCATENATE($A347,A337),Oferta!$A$2:$R$312,4,FALSE)</f>
        <v>#N/A</v>
      </c>
      <c r="C347" s="157" t="e">
        <f>VLOOKUP(CONCATENATE($A347,A337),Oferta!$A$2:$R$312,5,FALSE)</f>
        <v>#N/A</v>
      </c>
      <c r="D347" s="158"/>
      <c r="E347" s="159"/>
      <c r="F347" s="157" t="e">
        <f>VLOOKUP(CONCATENATE($A347,A337),Oferta!$A$2:$R$312,16,FALSE)</f>
        <v>#N/A</v>
      </c>
      <c r="G347" s="158"/>
      <c r="H347" s="159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spans="1:26" ht="21" customHeight="1">
      <c r="A348" s="89" t="s">
        <v>188</v>
      </c>
      <c r="B348" s="90" t="e">
        <f>VLOOKUP(CONCATENATE($A348,A337),Oferta!$A$2:$R$312,4,FALSE)</f>
        <v>#N/A</v>
      </c>
      <c r="C348" s="157" t="e">
        <f>VLOOKUP(CONCATENATE($A348,A337),Oferta!$A$2:$R$312,5,FALSE)</f>
        <v>#N/A</v>
      </c>
      <c r="D348" s="158"/>
      <c r="E348" s="159"/>
      <c r="F348" s="157" t="e">
        <f>VLOOKUP(CONCATENATE($A348,A337),Oferta!$A$2:$R$312,16,FALSE)</f>
        <v>#N/A</v>
      </c>
      <c r="G348" s="158"/>
      <c r="H348" s="159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spans="1:26" ht="21" customHeight="1">
      <c r="A349" s="89" t="s">
        <v>160</v>
      </c>
      <c r="B349" s="90" t="e">
        <f>VLOOKUP(CONCATENATE($A349,A337),Oferta!$A$2:$R$312,4,FALSE)</f>
        <v>#N/A</v>
      </c>
      <c r="C349" s="157" t="e">
        <f>VLOOKUP(CONCATENATE($A349,A337),Oferta!$A$2:$R$312,5,FALSE)</f>
        <v>#N/A</v>
      </c>
      <c r="D349" s="158"/>
      <c r="E349" s="159"/>
      <c r="F349" s="157" t="e">
        <f>VLOOKUP(CONCATENATE($A349,A337),Oferta!$A$2:$R$312,16,FALSE)</f>
        <v>#N/A</v>
      </c>
      <c r="G349" s="158"/>
      <c r="H349" s="159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spans="1:26" ht="21" customHeight="1">
      <c r="A350" s="89" t="s">
        <v>195</v>
      </c>
      <c r="B350" s="90" t="e">
        <f>VLOOKUP(CONCATENATE($A350,A337),Oferta!$A$2:$R$312,4,FALSE)</f>
        <v>#N/A</v>
      </c>
      <c r="C350" s="157" t="e">
        <f>VLOOKUP(CONCATENATE($A350,A337),Oferta!$A$2:$R$312,5,FALSE)</f>
        <v>#N/A</v>
      </c>
      <c r="D350" s="158"/>
      <c r="E350" s="159"/>
      <c r="F350" s="157" t="e">
        <f>VLOOKUP(CONCATENATE($A350,A337),Oferta!$A$2:$R$312,16,FALSE)</f>
        <v>#N/A</v>
      </c>
      <c r="G350" s="158"/>
      <c r="H350" s="159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spans="1:26" ht="21" customHeight="1">
      <c r="A351" s="89" t="s">
        <v>178</v>
      </c>
      <c r="B351" s="90" t="e">
        <f>VLOOKUP(CONCATENATE($A351,A337),Oferta!$A$2:$R$312,4,FALSE)</f>
        <v>#N/A</v>
      </c>
      <c r="C351" s="157" t="e">
        <f>VLOOKUP(CONCATENATE($A351,A337),Oferta!$A$2:$R$312,5,FALSE)</f>
        <v>#N/A</v>
      </c>
      <c r="D351" s="158"/>
      <c r="E351" s="159"/>
      <c r="F351" s="157" t="e">
        <f>VLOOKUP(CONCATENATE($A351,A337),Oferta!$A$2:$R$312,16,FALSE)</f>
        <v>#N/A</v>
      </c>
      <c r="G351" s="158"/>
      <c r="H351" s="159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spans="1:26" ht="21" customHeight="1">
      <c r="A352" s="89" t="s">
        <v>239</v>
      </c>
      <c r="B352" s="90" t="e">
        <f>VLOOKUP(CONCATENATE($A352,A337),Oferta!$A$2:$R$312,4,FALSE)</f>
        <v>#N/A</v>
      </c>
      <c r="C352" s="157" t="e">
        <f>VLOOKUP(CONCATENATE($A352,A337),Oferta!$A$2:$R$312,5,FALSE)</f>
        <v>#N/A</v>
      </c>
      <c r="D352" s="158"/>
      <c r="E352" s="159"/>
      <c r="F352" s="157" t="e">
        <f>VLOOKUP(CONCATENATE($A352,A337),Oferta!$A$2:$R$312,16,FALSE)</f>
        <v>#N/A</v>
      </c>
      <c r="G352" s="158"/>
      <c r="H352" s="159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spans="1:26" ht="25.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25.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25.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25.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25.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25.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25.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25.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25.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25.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25.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25.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25.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25.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25.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25.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25.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25.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25.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25.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25.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25.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25.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25.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25.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25.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25.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25.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25.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25.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25.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25.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25.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25.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25.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25.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25.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25.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25.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25.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25.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25.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25.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25.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25.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25.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25.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25.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25.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25.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25.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25.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25.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25.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25.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25.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25.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25.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25.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25.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25.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25.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25.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25.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25.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25.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25.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25.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25.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25.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25.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25.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25.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25.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25.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25.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25.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25.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25.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25.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25.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25.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25.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25.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25.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25.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25.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25.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25.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25.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25.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25.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25.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25.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25.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25.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25.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25.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25.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25.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25.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25.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25.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25.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25.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25.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25.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25.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25.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25.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25.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25.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25.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25.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25.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25.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25.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25.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25.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25.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25.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25.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25.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25.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25.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25.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25.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25.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25.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25.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25.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25.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25.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25.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25.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25.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25.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25.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25.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25.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25.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25.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25.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25.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25.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25.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25.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25.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25.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25.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25.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25.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25.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25.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25.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25.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25.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25.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25.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25.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25.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25.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25.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25.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25.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25.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25.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25.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25.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25.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25.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25.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25.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25.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25.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25.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25.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25.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25.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25.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25.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25.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25.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25.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25.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25.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25.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25.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25.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25.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25.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25.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25.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25.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25.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25.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25.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25.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25.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25.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25.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25.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25.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25.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25.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25.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25.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25.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25.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25.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25.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25.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25.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25.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25.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25.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25.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25.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25.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25.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25.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25.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25.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25.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25.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25.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25.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25.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25.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25.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25.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25.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25.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25.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25.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25.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25.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25.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25.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25.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25.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25.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25.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25.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25.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25.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25.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25.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25.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25.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25.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25.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25.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25.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25.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25.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25.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25.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25.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25.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25.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25.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25.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25.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25.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25.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25.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25.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25.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25.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25.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25.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25.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25.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25.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25.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25.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25.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25.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25.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25.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25.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25.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25.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25.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25.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25.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25.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25.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25.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25.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25.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25.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25.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25.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25.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25.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25.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25.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25.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25.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25.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25.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25.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25.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25.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25.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25.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25.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25.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25.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25.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25.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25.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25.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25.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25.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25.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25.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25.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25.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25.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25.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25.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25.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25.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25.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25.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25.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25.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25.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25.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25.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25.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25.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25.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25.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25.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25.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25.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25.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25.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25.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25.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25.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25.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25.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25.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25.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25.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25.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25.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25.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25.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25.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25.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25.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25.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25.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25.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25.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25.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25.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25.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25.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25.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25.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25.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25.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25.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25.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25.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25.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25.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25.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25.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25.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25.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25.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25.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25.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25.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25.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25.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25.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25.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25.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25.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25.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25.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25.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25.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25.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25.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25.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25.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25.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25.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25.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25.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25.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25.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25.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25.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25.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25.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25.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25.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25.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25.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25.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25.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25.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25.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25.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25.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25.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25.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25.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25.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25.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25.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25.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25.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25.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25.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25.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25.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25.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25.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25.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25.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25.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25.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25.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25.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25.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25.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25.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25.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25.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25.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25.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25.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25.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25.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25.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25.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25.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25.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25.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25.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25.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25.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25.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25.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25.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25.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25.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25.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25.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25.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25.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25.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25.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25.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25.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25.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25.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25.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25.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25.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25.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25.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25.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25.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25.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25.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25.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25.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25.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25.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25.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25.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25.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25.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25.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25.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25.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25.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25.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25.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25.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25.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25.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25.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25.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25.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25.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25.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25.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25.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25.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25.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25.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25.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25.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25.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25.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25.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25.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25.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25.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25.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25.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25.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25.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25.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25.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25.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25.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25.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25.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25.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25.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25.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25.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25.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25.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25.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25.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25.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25.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25.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25.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25.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25.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25.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25.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25.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25.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25.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25.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25.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25.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25.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25.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25.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25.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25.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25.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25.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25.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25.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25.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25.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25.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25.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25.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25.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25.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25.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25.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25.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25.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25.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25.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25.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25.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25.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25.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25.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25.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25.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25.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25.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25.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25.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25.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25.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25.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25.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25.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25.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25.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25.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25.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25.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25.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25.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25.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25.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25.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25.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25.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25.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25.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25.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25.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25.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25.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25.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25.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25.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25.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25.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25.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25.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25.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25.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25.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25.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25.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25.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25.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25.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25.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25.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25.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25.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25.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25.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25.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25.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25.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25.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25.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25.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25.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25.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25.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25.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25.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25.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25.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25.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25.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25.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25.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25.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25.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25.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25.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25.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25.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25.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25.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25.5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sheetProtection algorithmName="SHA-512" hashValue="a3U9SjtoAi07qN4jWlr8s6cOOT+NyQGjegSFoHZ5zd4dMZVQLd0UNc6lWT6hzYFj4Dfw+IuunE4mOWrQ8V0dvw==" saltValue="FnNWgA7MfoazekhGfVzRvw==" spinCount="100000" sheet="1" objects="1" scenarios="1"/>
  <mergeCells count="330">
    <mergeCell ref="C352:E352"/>
    <mergeCell ref="F352:H352"/>
    <mergeCell ref="C346:E346"/>
    <mergeCell ref="C347:E347"/>
    <mergeCell ref="F347:H347"/>
    <mergeCell ref="C348:E348"/>
    <mergeCell ref="F348:H348"/>
    <mergeCell ref="C349:E349"/>
    <mergeCell ref="F349:H349"/>
    <mergeCell ref="C335:E335"/>
    <mergeCell ref="C336:E336"/>
    <mergeCell ref="F336:H336"/>
    <mergeCell ref="A337:H337"/>
    <mergeCell ref="F346:H346"/>
    <mergeCell ref="C350:E350"/>
    <mergeCell ref="F350:H350"/>
    <mergeCell ref="C351:E351"/>
    <mergeCell ref="F351:H351"/>
    <mergeCell ref="C330:E330"/>
    <mergeCell ref="F330:H330"/>
    <mergeCell ref="C331:E331"/>
    <mergeCell ref="F331:H331"/>
    <mergeCell ref="C332:E332"/>
    <mergeCell ref="F332:H332"/>
    <mergeCell ref="F333:H333"/>
    <mergeCell ref="C333:E333"/>
    <mergeCell ref="C334:E334"/>
    <mergeCell ref="C320:E320"/>
    <mergeCell ref="F320:H320"/>
    <mergeCell ref="A321:H321"/>
    <mergeCell ref="C316:E316"/>
    <mergeCell ref="C317:E317"/>
    <mergeCell ref="F317:H317"/>
    <mergeCell ref="C318:E318"/>
    <mergeCell ref="F318:H318"/>
    <mergeCell ref="C319:E319"/>
    <mergeCell ref="F319:H319"/>
    <mergeCell ref="C234:E234"/>
    <mergeCell ref="F234:H234"/>
    <mergeCell ref="C235:E235"/>
    <mergeCell ref="F235:H235"/>
    <mergeCell ref="F240:H240"/>
    <mergeCell ref="A241:H241"/>
    <mergeCell ref="F270:H270"/>
    <mergeCell ref="F271:H271"/>
    <mergeCell ref="A273:H273"/>
    <mergeCell ref="C218:E218"/>
    <mergeCell ref="F218:H218"/>
    <mergeCell ref="F223:H223"/>
    <mergeCell ref="F224:H224"/>
    <mergeCell ref="A225:H225"/>
    <mergeCell ref="C219:E219"/>
    <mergeCell ref="F219:H219"/>
    <mergeCell ref="C220:E220"/>
    <mergeCell ref="F220:H220"/>
    <mergeCell ref="C221:E221"/>
    <mergeCell ref="F221:H221"/>
    <mergeCell ref="F222:H222"/>
    <mergeCell ref="C222:E222"/>
    <mergeCell ref="C223:E223"/>
    <mergeCell ref="C224:E224"/>
    <mergeCell ref="F252:H252"/>
    <mergeCell ref="C256:E256"/>
    <mergeCell ref="F256:H256"/>
    <mergeCell ref="A257:H257"/>
    <mergeCell ref="C252:E252"/>
    <mergeCell ref="C253:E253"/>
    <mergeCell ref="F253:H253"/>
    <mergeCell ref="C254:E254"/>
    <mergeCell ref="F254:H254"/>
    <mergeCell ref="C255:E255"/>
    <mergeCell ref="F255:H255"/>
    <mergeCell ref="C238:E238"/>
    <mergeCell ref="F238:H238"/>
    <mergeCell ref="F239:H239"/>
    <mergeCell ref="C239:E239"/>
    <mergeCell ref="C240:E240"/>
    <mergeCell ref="C250:E250"/>
    <mergeCell ref="F250:H250"/>
    <mergeCell ref="C251:E251"/>
    <mergeCell ref="F251:H251"/>
    <mergeCell ref="C170:E170"/>
    <mergeCell ref="F170:H170"/>
    <mergeCell ref="C171:E171"/>
    <mergeCell ref="F171:H171"/>
    <mergeCell ref="F176:H176"/>
    <mergeCell ref="A177:H177"/>
    <mergeCell ref="F206:H206"/>
    <mergeCell ref="F207:H207"/>
    <mergeCell ref="A209:H209"/>
    <mergeCell ref="C202:E202"/>
    <mergeCell ref="F202:H202"/>
    <mergeCell ref="C203:E203"/>
    <mergeCell ref="F203:H203"/>
    <mergeCell ref="C204:E204"/>
    <mergeCell ref="F204:H204"/>
    <mergeCell ref="F205:H205"/>
    <mergeCell ref="C205:E205"/>
    <mergeCell ref="C206:E206"/>
    <mergeCell ref="C207:E207"/>
    <mergeCell ref="C208:E208"/>
    <mergeCell ref="F208:H208"/>
    <mergeCell ref="C154:E154"/>
    <mergeCell ref="F154:H154"/>
    <mergeCell ref="F159:H159"/>
    <mergeCell ref="F160:H160"/>
    <mergeCell ref="A161:H161"/>
    <mergeCell ref="C155:E155"/>
    <mergeCell ref="F155:H155"/>
    <mergeCell ref="C156:E156"/>
    <mergeCell ref="F156:H156"/>
    <mergeCell ref="C157:E157"/>
    <mergeCell ref="F157:H157"/>
    <mergeCell ref="F158:H158"/>
    <mergeCell ref="C158:E158"/>
    <mergeCell ref="C159:E159"/>
    <mergeCell ref="C160:E160"/>
    <mergeCell ref="C299:E299"/>
    <mergeCell ref="F299:H299"/>
    <mergeCell ref="F304:H304"/>
    <mergeCell ref="A305:H305"/>
    <mergeCell ref="F334:H334"/>
    <mergeCell ref="F335:H335"/>
    <mergeCell ref="C172:E172"/>
    <mergeCell ref="F172:H172"/>
    <mergeCell ref="C173:E173"/>
    <mergeCell ref="F173:H173"/>
    <mergeCell ref="C174:E174"/>
    <mergeCell ref="F174:H174"/>
    <mergeCell ref="F175:H175"/>
    <mergeCell ref="C175:E175"/>
    <mergeCell ref="C176:E176"/>
    <mergeCell ref="C186:E186"/>
    <mergeCell ref="F186:H186"/>
    <mergeCell ref="C187:E187"/>
    <mergeCell ref="F187:H187"/>
    <mergeCell ref="F188:H188"/>
    <mergeCell ref="C236:E236"/>
    <mergeCell ref="F236:H236"/>
    <mergeCell ref="C237:E237"/>
    <mergeCell ref="F237:H237"/>
    <mergeCell ref="C284:E284"/>
    <mergeCell ref="F284:H284"/>
    <mergeCell ref="C285:E285"/>
    <mergeCell ref="F285:H285"/>
    <mergeCell ref="F286:H286"/>
    <mergeCell ref="C286:E286"/>
    <mergeCell ref="C287:E287"/>
    <mergeCell ref="C288:E288"/>
    <mergeCell ref="C298:E298"/>
    <mergeCell ref="F298:H298"/>
    <mergeCell ref="C314:E314"/>
    <mergeCell ref="F314:H314"/>
    <mergeCell ref="C315:E315"/>
    <mergeCell ref="F315:H315"/>
    <mergeCell ref="F316:H316"/>
    <mergeCell ref="C266:E266"/>
    <mergeCell ref="F266:H266"/>
    <mergeCell ref="C267:E267"/>
    <mergeCell ref="F267:H267"/>
    <mergeCell ref="C268:E268"/>
    <mergeCell ref="F268:H268"/>
    <mergeCell ref="F269:H269"/>
    <mergeCell ref="C269:E269"/>
    <mergeCell ref="C270:E270"/>
    <mergeCell ref="C271:E271"/>
    <mergeCell ref="C272:E272"/>
    <mergeCell ref="F272:H272"/>
    <mergeCell ref="C282:E282"/>
    <mergeCell ref="F282:H282"/>
    <mergeCell ref="F287:H287"/>
    <mergeCell ref="F288:H288"/>
    <mergeCell ref="A289:H289"/>
    <mergeCell ref="C283:E283"/>
    <mergeCell ref="F283:H283"/>
    <mergeCell ref="C300:E300"/>
    <mergeCell ref="F300:H300"/>
    <mergeCell ref="C301:E301"/>
    <mergeCell ref="F301:H301"/>
    <mergeCell ref="C302:E302"/>
    <mergeCell ref="F302:H302"/>
    <mergeCell ref="F303:H303"/>
    <mergeCell ref="C303:E303"/>
    <mergeCell ref="C304:E304"/>
    <mergeCell ref="C192:E192"/>
    <mergeCell ref="F192:H192"/>
    <mergeCell ref="A193:H193"/>
    <mergeCell ref="C188:E188"/>
    <mergeCell ref="C189:E189"/>
    <mergeCell ref="F189:H189"/>
    <mergeCell ref="C190:E190"/>
    <mergeCell ref="F190:H190"/>
    <mergeCell ref="C191:E191"/>
    <mergeCell ref="F191:H191"/>
    <mergeCell ref="C106:E106"/>
    <mergeCell ref="F106:H106"/>
    <mergeCell ref="C107:E107"/>
    <mergeCell ref="F107:H107"/>
    <mergeCell ref="F112:H112"/>
    <mergeCell ref="A113:H113"/>
    <mergeCell ref="F142:H142"/>
    <mergeCell ref="F143:H143"/>
    <mergeCell ref="A145:H145"/>
    <mergeCell ref="C138:E138"/>
    <mergeCell ref="F138:H138"/>
    <mergeCell ref="C139:E139"/>
    <mergeCell ref="F139:H139"/>
    <mergeCell ref="C140:E140"/>
    <mergeCell ref="F140:H140"/>
    <mergeCell ref="F141:H141"/>
    <mergeCell ref="C141:E141"/>
    <mergeCell ref="C142:E142"/>
    <mergeCell ref="C143:E143"/>
    <mergeCell ref="C144:E144"/>
    <mergeCell ref="F144:H144"/>
    <mergeCell ref="F95:H95"/>
    <mergeCell ref="F96:H96"/>
    <mergeCell ref="A97:H97"/>
    <mergeCell ref="C91:E91"/>
    <mergeCell ref="F91:H91"/>
    <mergeCell ref="C92:E92"/>
    <mergeCell ref="F92:H92"/>
    <mergeCell ref="C93:E93"/>
    <mergeCell ref="F93:H93"/>
    <mergeCell ref="F94:H94"/>
    <mergeCell ref="C94:E94"/>
    <mergeCell ref="C95:E95"/>
    <mergeCell ref="C96:E96"/>
    <mergeCell ref="F124:H124"/>
    <mergeCell ref="C128:E128"/>
    <mergeCell ref="F128:H128"/>
    <mergeCell ref="A129:H129"/>
    <mergeCell ref="C124:E124"/>
    <mergeCell ref="C125:E125"/>
    <mergeCell ref="F125:H125"/>
    <mergeCell ref="C126:E126"/>
    <mergeCell ref="F126:H126"/>
    <mergeCell ref="C127:E127"/>
    <mergeCell ref="F127:H127"/>
    <mergeCell ref="C110:E110"/>
    <mergeCell ref="F110:H110"/>
    <mergeCell ref="F111:H111"/>
    <mergeCell ref="C111:E111"/>
    <mergeCell ref="C112:E112"/>
    <mergeCell ref="C122:E122"/>
    <mergeCell ref="F122:H122"/>
    <mergeCell ref="C123:E123"/>
    <mergeCell ref="F123:H123"/>
    <mergeCell ref="C42:E42"/>
    <mergeCell ref="F42:H42"/>
    <mergeCell ref="F43:H43"/>
    <mergeCell ref="F78:H78"/>
    <mergeCell ref="F79:H79"/>
    <mergeCell ref="A81:H81"/>
    <mergeCell ref="C108:E108"/>
    <mergeCell ref="F108:H108"/>
    <mergeCell ref="C109:E109"/>
    <mergeCell ref="F109:H109"/>
    <mergeCell ref="C74:E74"/>
    <mergeCell ref="F74:H74"/>
    <mergeCell ref="C75:E75"/>
    <mergeCell ref="F75:H75"/>
    <mergeCell ref="C76:E76"/>
    <mergeCell ref="F76:H76"/>
    <mergeCell ref="F77:H77"/>
    <mergeCell ref="C77:E77"/>
    <mergeCell ref="C78:E78"/>
    <mergeCell ref="C79:E79"/>
    <mergeCell ref="C80:E80"/>
    <mergeCell ref="F80:H80"/>
    <mergeCell ref="C90:E90"/>
    <mergeCell ref="F90:H90"/>
    <mergeCell ref="A33:H33"/>
    <mergeCell ref="C26:E26"/>
    <mergeCell ref="F26:H26"/>
    <mergeCell ref="C27:E27"/>
    <mergeCell ref="F27:H27"/>
    <mergeCell ref="C28:E28"/>
    <mergeCell ref="F28:H28"/>
    <mergeCell ref="F29:H29"/>
    <mergeCell ref="C29:E29"/>
    <mergeCell ref="C30:E30"/>
    <mergeCell ref="C31:E31"/>
    <mergeCell ref="C32:E32"/>
    <mergeCell ref="C63:E63"/>
    <mergeCell ref="F63:H63"/>
    <mergeCell ref="C64:E64"/>
    <mergeCell ref="F64:H64"/>
    <mergeCell ref="A65:H65"/>
    <mergeCell ref="A1:H1"/>
    <mergeCell ref="C10:E10"/>
    <mergeCell ref="F10:H10"/>
    <mergeCell ref="C11:E11"/>
    <mergeCell ref="F11:H11"/>
    <mergeCell ref="C12:E12"/>
    <mergeCell ref="F12:H12"/>
    <mergeCell ref="F16:H16"/>
    <mergeCell ref="A17:H17"/>
    <mergeCell ref="C13:E13"/>
    <mergeCell ref="F13:H13"/>
    <mergeCell ref="C14:E14"/>
    <mergeCell ref="F14:H14"/>
    <mergeCell ref="C15:E15"/>
    <mergeCell ref="F15:H15"/>
    <mergeCell ref="C16:E16"/>
    <mergeCell ref="F30:H30"/>
    <mergeCell ref="F31:H31"/>
    <mergeCell ref="F32:H32"/>
    <mergeCell ref="F58:H58"/>
    <mergeCell ref="C58:E58"/>
    <mergeCell ref="C59:E59"/>
    <mergeCell ref="F59:H59"/>
    <mergeCell ref="C60:E60"/>
    <mergeCell ref="F60:H60"/>
    <mergeCell ref="C61:E61"/>
    <mergeCell ref="F61:H61"/>
    <mergeCell ref="C62:E62"/>
    <mergeCell ref="F62:H62"/>
    <mergeCell ref="F44:H44"/>
    <mergeCell ref="F45:H45"/>
    <mergeCell ref="F46:H46"/>
    <mergeCell ref="F47:H47"/>
    <mergeCell ref="F48:H48"/>
    <mergeCell ref="A49:H49"/>
    <mergeCell ref="C43:E43"/>
    <mergeCell ref="C44:E44"/>
    <mergeCell ref="C45:E45"/>
    <mergeCell ref="C46:E46"/>
    <mergeCell ref="C47:E47"/>
    <mergeCell ref="C48:E48"/>
  </mergeCells>
  <pageMargins left="0.35433070866141736" right="0.35433070866141736" top="1.0236220472440944" bottom="0.62992125984251968" header="0" footer="0"/>
  <pageSetup paperSize="9" orientation="landscape"/>
  <headerFooter>
    <oddHeader>&amp;CColegiado de Ciências Econômicas &amp;A</oddHeader>
    <oddFooter>&amp;C&amp;P/&amp;R&amp;F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topLeftCell="B1" workbookViewId="0"/>
  </sheetViews>
  <sheetFormatPr defaultColWidth="14.42578125" defaultRowHeight="15" customHeight="1" outlineLevelCol="1"/>
  <cols>
    <col min="1" max="1" width="9.140625" hidden="1" customWidth="1" outlineLevel="1"/>
    <col min="2" max="2" width="11.7109375" customWidth="1" collapsed="1"/>
    <col min="3" max="7" width="23.28515625" customWidth="1"/>
    <col min="8" max="9" width="9.140625" customWidth="1"/>
    <col min="10" max="10" width="11.42578125" customWidth="1"/>
    <col min="11" max="15" width="23.28515625" customWidth="1"/>
    <col min="16" max="26" width="9.140625" customWidth="1"/>
  </cols>
  <sheetData>
    <row r="1" spans="1:26" ht="25.5" customHeight="1">
      <c r="A1" s="79"/>
      <c r="B1" s="160" t="s">
        <v>419</v>
      </c>
      <c r="C1" s="161"/>
      <c r="D1" s="161"/>
      <c r="E1" s="161"/>
      <c r="F1" s="161"/>
      <c r="G1" s="161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5.5" customHeight="1">
      <c r="A2" s="12"/>
      <c r="B2" s="80" t="s">
        <v>168</v>
      </c>
      <c r="C2" s="81" t="s">
        <v>176</v>
      </c>
      <c r="D2" s="81" t="s">
        <v>161</v>
      </c>
      <c r="E2" s="81" t="s">
        <v>164</v>
      </c>
      <c r="F2" s="81" t="s">
        <v>173</v>
      </c>
      <c r="G2" s="81" t="s">
        <v>174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39" customHeight="1">
      <c r="A3" s="13"/>
      <c r="B3" s="83">
        <v>0.3125</v>
      </c>
      <c r="C3" s="84" t="str">
        <f>VLOOKUP(CONCATENATE(B1,$B$2,C$2,$B3),Oferta_Detalhada!$L$2:$AC$2892,4,FALSE)</f>
        <v>INTRODUÇÃO À ECONOMIA</v>
      </c>
      <c r="D3" s="84" t="str">
        <f>VLOOKUP(CONCATENATE(B1,$B$2,D$2,$B3),Oferta_Detalhada!$L$2:$AC$2892,4,FALSE)</f>
        <v>EVOLUÇÃO DO CAPITALISMO</v>
      </c>
      <c r="E3" s="84" t="str">
        <f>VLOOKUP(CONCATENATE(B1,$B$2,E$2,$B3),Oferta_Detalhada!$L$2:$AC$2892,4,FALSE)</f>
        <v>FUNDAMENTOS MATEMÁTICOS</v>
      </c>
      <c r="F3" s="84" t="str">
        <f>VLOOKUP(CONCATENATE(B1,$B$2,F$2,$B3),Oferta_Detalhada!$L$2:$AC$2892,4,FALSE)</f>
        <v>METODOLOGIA DO TRABALHO CIENTÍFICO</v>
      </c>
      <c r="G3" s="84" t="e">
        <f>VLOOKUP(CONCATENATE(B1,$B$2,G$2,$B3),Oferta_Detalhada!$L$2:$AC$2892,4,FALSE)</f>
        <v>#N/A</v>
      </c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" customHeight="1">
      <c r="A4" s="13"/>
      <c r="B4" s="83">
        <v>0.34722222222222227</v>
      </c>
      <c r="C4" s="84" t="str">
        <f>VLOOKUP(CONCATENATE(B1,$B$2,C$2,$B4),Oferta_Detalhada!$L$2:$AC$2892,4,FALSE)</f>
        <v>INTRODUÇÃO À ECONOMIA</v>
      </c>
      <c r="D4" s="84" t="str">
        <f>VLOOKUP(CONCATENATE(B1,$B$2,D$2,$B4),Oferta_Detalhada!$L$2:$AC$2892,4,FALSE)</f>
        <v>EVOLUÇÃO DO CAPITALISMO</v>
      </c>
      <c r="E4" s="84" t="str">
        <f>VLOOKUP(CONCATENATE(B1,$B$2,E$2,$B4),Oferta_Detalhada!$L$2:$AC$2892,4,FALSE)</f>
        <v>FUNDAMENTOS MATEMÁTICOS</v>
      </c>
      <c r="F4" s="84" t="str">
        <f>VLOOKUP(CONCATENATE(B1,$B$2,F$2,$B4),Oferta_Detalhada!$L$2:$AC$2892,4,FALSE)</f>
        <v>METODOLOGIA DO TRABALHO CIENTÍFICO</v>
      </c>
      <c r="G4" s="84" t="e">
        <f>VLOOKUP(CONCATENATE(B1,$B$2,G$2,$B4),Oferta_Detalhada!$L$2:$AC$2892,4,FALSE)</f>
        <v>#N/A</v>
      </c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" customHeight="1">
      <c r="A5" s="13"/>
      <c r="B5" s="83">
        <v>0.38194444444444442</v>
      </c>
      <c r="C5" s="84" t="str">
        <f>VLOOKUP(CONCATENATE(B1,$B$2,C$2,$B5),Oferta_Detalhada!$L$2:$AC$2892,4,FALSE)</f>
        <v>EVOLUÇÃO DO CAPITALISMO</v>
      </c>
      <c r="D5" s="84" t="str">
        <f>VLOOKUP(CONCATENATE(B1,$B$2,D$2,$B5),Oferta_Detalhada!$L$2:$AC$2892,4,FALSE)</f>
        <v>FUNDAMENTOS MATEMÁTICOS</v>
      </c>
      <c r="E5" s="84" t="str">
        <f>VLOOKUP(CONCATENATE(B1,$B$2,E$2,$B5),Oferta_Detalhada!$L$2:$AC$2892,4,FALSE)</f>
        <v>INTRODUÇÃO À ECONOMIA</v>
      </c>
      <c r="F5" s="84" t="str">
        <f>VLOOKUP(CONCATENATE(B1,$B$2,F$2,$B5),Oferta_Detalhada!$L$2:$AC$2892,4,FALSE)</f>
        <v>FUNDAMENTOS FILOSÓFICOS</v>
      </c>
      <c r="G5" s="84" t="str">
        <f>VLOOKUP(CONCATENATE(B1,$B$2,G$2,$B5),Oferta_Detalhada!$L$2:$AC$2892,4,FALSE)</f>
        <v>METODOLOGIA DO TRABALHO CIENTÍFICO</v>
      </c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" customHeight="1">
      <c r="A6" s="13"/>
      <c r="B6" s="83">
        <v>0.41666666666666669</v>
      </c>
      <c r="C6" s="84" t="str">
        <f>VLOOKUP(CONCATENATE(B1,$B$2,C$2,$B6),Oferta_Detalhada!$L$2:$AC$2892,4,FALSE)</f>
        <v>EVOLUÇÃO DO CAPITALISMO</v>
      </c>
      <c r="D6" s="84" t="str">
        <f>VLOOKUP(CONCATENATE(B1,$B$2,D$2,$B6),Oferta_Detalhada!$L$2:$AC$2892,4,FALSE)</f>
        <v>FUNDAMENTOS MATEMÁTICOS</v>
      </c>
      <c r="E6" s="84" t="str">
        <f>VLOOKUP(CONCATENATE(B1,$B$2,E$2,$B6),Oferta_Detalhada!$L$2:$AC$2892,4,FALSE)</f>
        <v>INTRODUÇÃO À ECONOMIA</v>
      </c>
      <c r="F6" s="84" t="str">
        <f>VLOOKUP(CONCATENATE(B1,$B$2,F$2,$B6),Oferta_Detalhada!$L$2:$AC$2892,4,FALSE)</f>
        <v>FUNDAMENTOS FILOSÓFICOS</v>
      </c>
      <c r="G6" s="84" t="str">
        <f>VLOOKUP(CONCATENATE(B1,$B$2,G$2,$B6),Oferta_Detalhada!$L$2:$AC$2892,4,FALSE)</f>
        <v>METODOLOGIA DO TRABALHO CIENTÍFICO</v>
      </c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39" customHeight="1">
      <c r="A7" s="13"/>
      <c r="B7" s="83">
        <v>0.4513888888888889</v>
      </c>
      <c r="C7" s="84" t="e">
        <f>VLOOKUP(CONCATENATE(B1,$B$2,C$2,$B7),Oferta_Detalhada!$L$2:$AC$2892,4,FALSE)</f>
        <v>#N/A</v>
      </c>
      <c r="D7" s="84" t="e">
        <f>VLOOKUP(CONCATENATE(B1,$B$2,D$2,$B7),Oferta_Detalhada!$L$2:$AC$2892,4,FALSE)</f>
        <v>#N/A</v>
      </c>
      <c r="E7" s="84" t="str">
        <f>VLOOKUP(CONCATENATE(B1,$B$2,E$2,$B7),Oferta_Detalhada!$L$2:$AC$2892,4,FALSE)</f>
        <v>FUNDAMENTOS FILOSÓFICOS</v>
      </c>
      <c r="F7" s="84" t="e">
        <f>VLOOKUP(CONCATENATE(B1,$B$2,F$2,$B7),Oferta_Detalhada!$L$2:$AC$2892,4,FALSE)</f>
        <v>#N/A</v>
      </c>
      <c r="G7" s="84" t="e">
        <f>VLOOKUP(CONCATENATE(B1,$B$2,G$2,$B7),Oferta_Detalhada!$L$2:$AC$2892,4,FALSE)</f>
        <v>#N/A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39" customHeight="1">
      <c r="A8" s="13"/>
      <c r="B8" s="83">
        <v>0.4861111111111111</v>
      </c>
      <c r="C8" s="84" t="e">
        <f>VLOOKUP(CONCATENATE(B1,$B$2,C$2,$B8),Oferta_Detalhada!$L$2:$AC$2892,4,FALSE)</f>
        <v>#N/A</v>
      </c>
      <c r="D8" s="84" t="e">
        <f>VLOOKUP(CONCATENATE(B1,$B$2,D$2,$B8),Oferta_Detalhada!$L$2:$AC$2892,4,FALSE)</f>
        <v>#N/A</v>
      </c>
      <c r="E8" s="84" t="str">
        <f>VLOOKUP(CONCATENATE(B1,$B$2,E$2,$B8),Oferta_Detalhada!$L$2:$AC$2892,4,FALSE)</f>
        <v>FUNDAMENTOS FILOSÓFICOS</v>
      </c>
      <c r="F8" s="84" t="e">
        <f>VLOOKUP(CONCATENATE(B1,$B$2,F$2,$B8),Oferta_Detalhada!$L$2:$AC$2892,4,FALSE)</f>
        <v>#N/A</v>
      </c>
      <c r="G8" s="84" t="e">
        <f>VLOOKUP(CONCATENATE(B1,$B$2,G$2,$B8),Oferta_Detalhada!$L$2:$AC$2892,4,FALSE)</f>
        <v>#N/A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5.5" customHeight="1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21" customHeight="1">
      <c r="A10" s="101"/>
      <c r="B10" s="87" t="s">
        <v>6</v>
      </c>
      <c r="C10" s="162" t="s">
        <v>7</v>
      </c>
      <c r="D10" s="158"/>
      <c r="E10" s="159"/>
      <c r="F10" s="162" t="s">
        <v>397</v>
      </c>
      <c r="G10" s="159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</row>
    <row r="11" spans="1:26" ht="21" customHeight="1">
      <c r="A11" s="91" t="s">
        <v>167</v>
      </c>
      <c r="B11" s="90" t="e">
        <f>VLOOKUP(CONCATENATE($A11,B1),Oferta!$A$2:$R$312,4,FALSE)</f>
        <v>#N/A</v>
      </c>
      <c r="C11" s="157" t="e">
        <f>VLOOKUP(CONCATENATE($A11,B1),Oferta!$A$2:$R$312,5,FALSE)</f>
        <v>#N/A</v>
      </c>
      <c r="D11" s="158"/>
      <c r="E11" s="159"/>
      <c r="F11" s="157" t="e">
        <f>VLOOKUP(CONCATENATE($A11,B1),Oferta!$A$2:$R$312,16,FALSE)</f>
        <v>#N/A</v>
      </c>
      <c r="G11" s="159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</row>
    <row r="12" spans="1:26" ht="21" customHeight="1">
      <c r="A12" s="91" t="s">
        <v>203</v>
      </c>
      <c r="B12" s="90" t="str">
        <f>VLOOKUP(CONCATENATE($A12,B1),Oferta!$A$2:$R$312,4,FALSE)</f>
        <v>CEC085</v>
      </c>
      <c r="C12" s="157" t="str">
        <f>VLOOKUP(CONCATENATE($A12,B1),Oferta!$A$2:$R$312,5,FALSE)</f>
        <v>INTRODUÇÃO À ECONOMIA</v>
      </c>
      <c r="D12" s="158"/>
      <c r="E12" s="159"/>
      <c r="F12" s="157" t="str">
        <f>VLOOKUP(CONCATENATE($A12,B1),Oferta!$A$2:$R$312,16,FALSE)</f>
        <v>Gustavo Joaquim Lisboa</v>
      </c>
      <c r="G12" s="159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</row>
    <row r="13" spans="1:26" ht="21" customHeight="1">
      <c r="A13" s="91" t="s">
        <v>175</v>
      </c>
      <c r="B13" s="90" t="str">
        <f>VLOOKUP(CONCATENATE($A13,B1),Oferta!$A$2:$R$312,4,FALSE)</f>
        <v>CEC029</v>
      </c>
      <c r="C13" s="157" t="str">
        <f>VLOOKUP(CONCATENATE($A13,B1),Oferta!$A$2:$R$312,5,FALSE)</f>
        <v>EVOLUÇÃO DO CAPITALISMO</v>
      </c>
      <c r="D13" s="158"/>
      <c r="E13" s="159"/>
      <c r="F13" s="157" t="str">
        <f>VLOOKUP(CONCATENATE($A13,B1),Oferta!$A$2:$R$312,16,FALSE)</f>
        <v>Natânia Silva Ferreira</v>
      </c>
      <c r="G13" s="159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</row>
    <row r="14" spans="1:26" ht="21" customHeight="1">
      <c r="A14" s="91" t="s">
        <v>182</v>
      </c>
      <c r="B14" s="90" t="e">
        <f>VLOOKUP(CONCATENATE($A14,B1),Oferta!$A$2:$R$312,4,FALSE)</f>
        <v>#N/A</v>
      </c>
      <c r="C14" s="157" t="e">
        <f>VLOOKUP(CONCATENATE($A14,B1),Oferta!$A$2:$R$312,5,FALSE)</f>
        <v>#N/A</v>
      </c>
      <c r="D14" s="158"/>
      <c r="E14" s="159"/>
      <c r="F14" s="157" t="e">
        <f>VLOOKUP(CONCATENATE($A14,B1),Oferta!$A$2:$R$312,16,FALSE)</f>
        <v>#N/A</v>
      </c>
      <c r="G14" s="159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</row>
    <row r="15" spans="1:26" ht="21" customHeight="1">
      <c r="A15" s="91" t="s">
        <v>172</v>
      </c>
      <c r="B15" s="90" t="e">
        <f>VLOOKUP(CONCATENATE($A15,B1),Oferta!$A$2:$R$312,4,FALSE)</f>
        <v>#N/A</v>
      </c>
      <c r="C15" s="157" t="e">
        <f>VLOOKUP(CONCATENATE($A15,B1),Oferta!$A$2:$R$312,5,FALSE)</f>
        <v>#N/A</v>
      </c>
      <c r="D15" s="158"/>
      <c r="E15" s="159"/>
      <c r="F15" s="157" t="e">
        <f>VLOOKUP(CONCATENATE($A15,B1),Oferta!$A$2:$R$312,16,FALSE)</f>
        <v>#N/A</v>
      </c>
      <c r="G15" s="159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</row>
    <row r="16" spans="1:26" ht="21" customHeight="1">
      <c r="A16" s="91" t="s">
        <v>202</v>
      </c>
      <c r="B16" s="90" t="e">
        <f>VLOOKUP(CONCATENATE($A16,B1),Oferta!$A$2:$R$312,4,FALSE)</f>
        <v>#N/A</v>
      </c>
      <c r="C16" s="157" t="e">
        <f>VLOOKUP(CONCATENATE($A16,B1),Oferta!$A$2:$R$312,5,FALSE)</f>
        <v>#N/A</v>
      </c>
      <c r="D16" s="158"/>
      <c r="E16" s="159"/>
      <c r="F16" s="157" t="e">
        <f>VLOOKUP(CONCATENATE($A16,B1),Oferta!$A$2:$R$312,16,FALSE)</f>
        <v>#N/A</v>
      </c>
      <c r="G16" s="159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1:26" ht="25.5" customHeight="1">
      <c r="A17" s="79"/>
      <c r="B17" s="160" t="s">
        <v>420</v>
      </c>
      <c r="C17" s="161"/>
      <c r="D17" s="161"/>
      <c r="E17" s="161"/>
      <c r="F17" s="161"/>
      <c r="G17" s="161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</row>
    <row r="18" spans="1:26" ht="25.5" customHeight="1">
      <c r="A18" s="12"/>
      <c r="B18" s="80" t="s">
        <v>168</v>
      </c>
      <c r="C18" s="81" t="s">
        <v>176</v>
      </c>
      <c r="D18" s="81" t="s">
        <v>161</v>
      </c>
      <c r="E18" s="81" t="s">
        <v>164</v>
      </c>
      <c r="F18" s="81" t="s">
        <v>173</v>
      </c>
      <c r="G18" s="81" t="s">
        <v>174</v>
      </c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39" customHeight="1">
      <c r="A19" s="13"/>
      <c r="B19" s="83">
        <v>0.3125</v>
      </c>
      <c r="C19" s="84" t="e">
        <f>VLOOKUP(CONCATENATE(B17,$B$2,C$2,$B19),Oferta_Detalhada!$L$2:$AC$2892,4,FALSE)</f>
        <v>#N/A</v>
      </c>
      <c r="D19" s="84" t="str">
        <f>VLOOKUP(CONCATENATE(B17,$B$2,D$2,$B19),Oferta_Detalhada!$L$2:$AC$2892,4,FALSE)</f>
        <v>EVOLUÇÃO DO CAPITALISMO</v>
      </c>
      <c r="E19" s="84" t="e">
        <f>VLOOKUP(CONCATENATE(B17,$B$2,E$2,$B19),Oferta_Detalhada!$L$2:$AC$2892,4,FALSE)</f>
        <v>#N/A</v>
      </c>
      <c r="F19" s="84" t="e">
        <f>VLOOKUP(CONCATENATE(B17,$B$2,F$2,$B19),Oferta_Detalhada!$L$2:$AC$2892,4,FALSE)</f>
        <v>#N/A</v>
      </c>
      <c r="G19" s="84" t="str">
        <f>VLOOKUP(CONCATENATE(B17,$B$2,G$2,$B19),Oferta_Detalhada!$L$2:$AC$2892,4,FALSE)</f>
        <v>METODOLOGIA DO TRABALHO CIENTÍFICO</v>
      </c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39" customHeight="1">
      <c r="A20" s="13"/>
      <c r="B20" s="83">
        <v>0.34722222222222227</v>
      </c>
      <c r="C20" s="84" t="e">
        <f>VLOOKUP(CONCATENATE(B17,$B$2,C$2,$B20),Oferta_Detalhada!$L$2:$AC$2892,4,FALSE)</f>
        <v>#N/A</v>
      </c>
      <c r="D20" s="84" t="str">
        <f>VLOOKUP(CONCATENATE(B17,$B$2,D$2,$B20),Oferta_Detalhada!$L$2:$AC$2892,4,FALSE)</f>
        <v>EVOLUÇÃO DO CAPITALISMO</v>
      </c>
      <c r="E20" s="84" t="e">
        <f>VLOOKUP(CONCATENATE(B17,$B$2,E$2,$B20),Oferta_Detalhada!$L$2:$AC$2892,4,FALSE)</f>
        <v>#N/A</v>
      </c>
      <c r="F20" s="84" t="e">
        <f>VLOOKUP(CONCATENATE(B17,$B$2,F$2,$B20),Oferta_Detalhada!$L$2:$AC$2892,4,FALSE)</f>
        <v>#N/A</v>
      </c>
      <c r="G20" s="84" t="str">
        <f>VLOOKUP(CONCATENATE(B17,$B$2,G$2,$B20),Oferta_Detalhada!$L$2:$AC$2892,4,FALSE)</f>
        <v>METODOLOGIA DO TRABALHO CIENTÍFICO</v>
      </c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39" customHeight="1">
      <c r="A21" s="13"/>
      <c r="B21" s="83">
        <v>0.38194444444444442</v>
      </c>
      <c r="C21" s="84" t="str">
        <f>VLOOKUP(CONCATENATE(B17,$B$2,C$2,$B21),Oferta_Detalhada!$L$2:$AC$2892,4,FALSE)</f>
        <v>EVOLUÇÃO DO CAPITALISMO</v>
      </c>
      <c r="D21" s="84" t="e">
        <f>VLOOKUP(CONCATENATE(B17,$B$2,D$2,$B21),Oferta_Detalhada!$L$2:$AC$2892,4,FALSE)</f>
        <v>#N/A</v>
      </c>
      <c r="E21" s="84" t="e">
        <f>VLOOKUP(CONCATENATE(B17,$B$2,E$2,$B21),Oferta_Detalhada!$L$2:$AC$2892,4,FALSE)</f>
        <v>#N/A</v>
      </c>
      <c r="F21" s="84" t="e">
        <f>VLOOKUP(CONCATENATE(B17,$B$2,F$2,$B21),Oferta_Detalhada!$L$2:$AC$2892,4,FALSE)</f>
        <v>#N/A</v>
      </c>
      <c r="G21" s="84" t="e">
        <f>VLOOKUP(CONCATENATE(B17,$B$2,G$2,$B21),Oferta_Detalhada!$L$2:$AC$2892,4,FALSE)</f>
        <v>#N/A</v>
      </c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39" customHeight="1">
      <c r="A22" s="13"/>
      <c r="B22" s="83">
        <v>0.41666666666666669</v>
      </c>
      <c r="C22" s="84" t="str">
        <f>VLOOKUP(CONCATENATE(B17,$B$2,C$2,$B22),Oferta_Detalhada!$L$2:$AC$2892,4,FALSE)</f>
        <v>EVOLUÇÃO DO CAPITALISMO</v>
      </c>
      <c r="D22" s="84" t="e">
        <f>VLOOKUP(CONCATENATE(B17,$B$2,D$2,$B22),Oferta_Detalhada!$L$2:$AC$2892,4,FALSE)</f>
        <v>#N/A</v>
      </c>
      <c r="E22" s="84" t="e">
        <f>VLOOKUP(CONCATENATE(B17,$B$2,E$2,$B22),Oferta_Detalhada!$L$2:$AC$2892,4,FALSE)</f>
        <v>#N/A</v>
      </c>
      <c r="F22" s="84" t="e">
        <f>VLOOKUP(CONCATENATE(B17,$B$2,F$2,$B22),Oferta_Detalhada!$L$2:$AC$2892,4,FALSE)</f>
        <v>#N/A</v>
      </c>
      <c r="G22" s="84" t="e">
        <f>VLOOKUP(CONCATENATE(B17,$B$2,G$2,$B22),Oferta_Detalhada!$L$2:$AC$2892,4,FALSE)</f>
        <v>#N/A</v>
      </c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39" customHeight="1">
      <c r="A23" s="13"/>
      <c r="B23" s="83">
        <v>0.4513888888888889</v>
      </c>
      <c r="C23" s="84" t="e">
        <f>VLOOKUP(CONCATENATE(B17,$B$2,C$2,$B23),Oferta_Detalhada!$L$2:$AC$2892,4,FALSE)</f>
        <v>#N/A</v>
      </c>
      <c r="D23" s="84" t="e">
        <f>VLOOKUP(CONCATENATE(B17,$B$2,D$2,$B23),Oferta_Detalhada!$L$2:$AC$2892,4,FALSE)</f>
        <v>#N/A</v>
      </c>
      <c r="E23" s="84" t="e">
        <f>VLOOKUP(CONCATENATE(B17,$B$2,E$2,$B23),Oferta_Detalhada!$L$2:$AC$2892,4,FALSE)</f>
        <v>#N/A</v>
      </c>
      <c r="F23" s="84" t="str">
        <f>VLOOKUP(CONCATENATE(B17,$B$2,F$2,$B23),Oferta_Detalhada!$L$2:$AC$2892,4,FALSE)</f>
        <v>METODOLOGIA DO TRABALHO CIENTÍFICO</v>
      </c>
      <c r="G23" s="84" t="e">
        <f>VLOOKUP(CONCATENATE(B17,$B$2,G$2,$B23),Oferta_Detalhada!$L$2:$AC$2892,4,FALSE)</f>
        <v>#N/A</v>
      </c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39" customHeight="1">
      <c r="A24" s="13"/>
      <c r="B24" s="83">
        <v>0.4861111111111111</v>
      </c>
      <c r="C24" s="84" t="e">
        <f>VLOOKUP(CONCATENATE(B17,$B$2,C$2,$B24),Oferta_Detalhada!$L$2:$AC$2892,4,FALSE)</f>
        <v>#N/A</v>
      </c>
      <c r="D24" s="84" t="e">
        <f>VLOOKUP(CONCATENATE(B17,$B$2,D$2,$B24),Oferta_Detalhada!$L$2:$AC$2892,4,FALSE)</f>
        <v>#N/A</v>
      </c>
      <c r="E24" s="84" t="e">
        <f>VLOOKUP(CONCATENATE(B17,$B$2,E$2,$B24),Oferta_Detalhada!$L$2:$AC$2892,4,FALSE)</f>
        <v>#N/A</v>
      </c>
      <c r="F24" s="84" t="str">
        <f>VLOOKUP(CONCATENATE(B17,$B$2,F$2,$B24),Oferta_Detalhada!$L$2:$AC$2892,4,FALSE)</f>
        <v>METODOLOGIA DO TRABALHO CIENTÍFICO</v>
      </c>
      <c r="G24" s="84" t="e">
        <f>VLOOKUP(CONCATENATE(B17,$B$2,G$2,$B24),Oferta_Detalhada!$L$2:$AC$2892,4,FALSE)</f>
        <v>#N/A</v>
      </c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25.5" customHeight="1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21" customHeight="1">
      <c r="A26" s="101"/>
      <c r="B26" s="87" t="s">
        <v>6</v>
      </c>
      <c r="C26" s="162" t="s">
        <v>7</v>
      </c>
      <c r="D26" s="158"/>
      <c r="E26" s="159"/>
      <c r="F26" s="162" t="s">
        <v>397</v>
      </c>
      <c r="G26" s="159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</row>
    <row r="27" spans="1:26" ht="21" customHeight="1">
      <c r="A27" s="91" t="s">
        <v>167</v>
      </c>
      <c r="B27" s="90" t="e">
        <f>VLOOKUP(CONCATENATE($A27,B17),Oferta!$A$2:$R$312,4,FALSE)</f>
        <v>#N/A</v>
      </c>
      <c r="C27" s="157" t="e">
        <f>VLOOKUP(CONCATENATE($A27,B17),Oferta!$A$2:$R$312,5,FALSE)</f>
        <v>#N/A</v>
      </c>
      <c r="D27" s="158"/>
      <c r="E27" s="159"/>
      <c r="F27" s="157" t="e">
        <f>VLOOKUP(CONCATENATE($A27,B17),Oferta!$A$2:$R$312,16,FALSE)</f>
        <v>#N/A</v>
      </c>
      <c r="G27" s="159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spans="1:26" ht="21" customHeight="1">
      <c r="A28" s="91" t="s">
        <v>203</v>
      </c>
      <c r="B28" s="90" t="e">
        <f>VLOOKUP(CONCATENATE($A28,B17),Oferta!$A$2:$R$312,4,FALSE)</f>
        <v>#N/A</v>
      </c>
      <c r="C28" s="157" t="e">
        <f>VLOOKUP(CONCATENATE($A28,B17),Oferta!$A$2:$R$312,5,FALSE)</f>
        <v>#N/A</v>
      </c>
      <c r="D28" s="158"/>
      <c r="E28" s="159"/>
      <c r="F28" s="157" t="e">
        <f>VLOOKUP(CONCATENATE($A28,B17),Oferta!$A$2:$R$312,16,FALSE)</f>
        <v>#N/A</v>
      </c>
      <c r="G28" s="159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1:26" ht="21" customHeight="1">
      <c r="A29" s="91" t="s">
        <v>175</v>
      </c>
      <c r="B29" s="90" t="str">
        <f>VLOOKUP(CONCATENATE($A29,B17),Oferta!$A$2:$R$312,4,FALSE)</f>
        <v>CEC029</v>
      </c>
      <c r="C29" s="157" t="str">
        <f>VLOOKUP(CONCATENATE($A29,B17),Oferta!$A$2:$R$312,5,FALSE)</f>
        <v>EVOLUÇÃO DO CAPITALISMO</v>
      </c>
      <c r="D29" s="158"/>
      <c r="E29" s="159"/>
      <c r="F29" s="157" t="str">
        <f>VLOOKUP(CONCATENATE($A29,B17),Oferta!$A$2:$R$312,16,FALSE)</f>
        <v>Pedro Lopes Marinho</v>
      </c>
      <c r="G29" s="159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1:26" ht="21" customHeight="1">
      <c r="A30" s="91" t="s">
        <v>182</v>
      </c>
      <c r="B30" s="90" t="e">
        <f>VLOOKUP(CONCATENATE($A30,B17),Oferta!$A$2:$R$312,4,FALSE)</f>
        <v>#N/A</v>
      </c>
      <c r="C30" s="157" t="e">
        <f>VLOOKUP(CONCATENATE($A30,B17),Oferta!$A$2:$R$312,5,FALSE)</f>
        <v>#N/A</v>
      </c>
      <c r="D30" s="158"/>
      <c r="E30" s="159"/>
      <c r="F30" s="157" t="e">
        <f>VLOOKUP(CONCATENATE($A30,B17),Oferta!$A$2:$R$312,16,FALSE)</f>
        <v>#N/A</v>
      </c>
      <c r="G30" s="159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1:26" ht="21" customHeight="1">
      <c r="A31" s="91" t="s">
        <v>172</v>
      </c>
      <c r="B31" s="90" t="e">
        <f>VLOOKUP(CONCATENATE($A31,B17),Oferta!$A$2:$R$312,4,FALSE)</f>
        <v>#N/A</v>
      </c>
      <c r="C31" s="157" t="e">
        <f>VLOOKUP(CONCATENATE($A31,B17),Oferta!$A$2:$R$312,5,FALSE)</f>
        <v>#N/A</v>
      </c>
      <c r="D31" s="158"/>
      <c r="E31" s="159"/>
      <c r="F31" s="157" t="e">
        <f>VLOOKUP(CONCATENATE($A31,B17),Oferta!$A$2:$R$312,16,FALSE)</f>
        <v>#N/A</v>
      </c>
      <c r="G31" s="159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1:26" ht="21" customHeight="1">
      <c r="A32" s="91" t="s">
        <v>202</v>
      </c>
      <c r="B32" s="90" t="e">
        <f>VLOOKUP(CONCATENATE($A32,B17),Oferta!$A$2:$R$312,4,FALSE)</f>
        <v>#N/A</v>
      </c>
      <c r="C32" s="157" t="e">
        <f>VLOOKUP(CONCATENATE($A32,B17),Oferta!$A$2:$R$312,5,FALSE)</f>
        <v>#N/A</v>
      </c>
      <c r="D32" s="158"/>
      <c r="E32" s="159"/>
      <c r="F32" s="157" t="e">
        <f>VLOOKUP(CONCATENATE($A32,B17),Oferta!$A$2:$R$312,16,FALSE)</f>
        <v>#N/A</v>
      </c>
      <c r="G32" s="159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spans="1:26" ht="25.5" customHeight="1">
      <c r="A33" s="79"/>
      <c r="B33" s="160" t="s">
        <v>421</v>
      </c>
      <c r="C33" s="161"/>
      <c r="D33" s="161"/>
      <c r="E33" s="161"/>
      <c r="F33" s="161"/>
      <c r="G33" s="161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</row>
    <row r="34" spans="1:26" ht="25.5" customHeight="1">
      <c r="A34" s="12"/>
      <c r="B34" s="80" t="s">
        <v>168</v>
      </c>
      <c r="C34" s="81" t="s">
        <v>176</v>
      </c>
      <c r="D34" s="81" t="s">
        <v>161</v>
      </c>
      <c r="E34" s="81" t="s">
        <v>164</v>
      </c>
      <c r="F34" s="81" t="s">
        <v>173</v>
      </c>
      <c r="G34" s="81" t="s">
        <v>174</v>
      </c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39" customHeight="1">
      <c r="A35" s="13"/>
      <c r="B35" s="83">
        <v>0.3125</v>
      </c>
      <c r="C35" s="84" t="e">
        <f>VLOOKUP(CONCATENATE(B33,$B$2,C$2,$B35),Oferta_Detalhada!$L$2:$AC$2892,4,FALSE)</f>
        <v>#N/A</v>
      </c>
      <c r="D35" s="84" t="e">
        <f>VLOOKUP(CONCATENATE(B33,$B$2,D$2,$B35),Oferta_Detalhada!$L$2:$AC$2892,4,FALSE)</f>
        <v>#N/A</v>
      </c>
      <c r="E35" s="84" t="e">
        <f>VLOOKUP(CONCATENATE(B33,$B$2,E$2,$B35),Oferta_Detalhada!$L$2:$AC$2892,4,FALSE)</f>
        <v>#N/A</v>
      </c>
      <c r="F35" s="84" t="e">
        <f>VLOOKUP(CONCATENATE(B33,$B$2,F$2,$B35),Oferta_Detalhada!$L$2:$AC$2892,4,FALSE)</f>
        <v>#N/A</v>
      </c>
      <c r="G35" s="84" t="e">
        <f>VLOOKUP(CONCATENATE(B33,$B$2,G$2,$B35),Oferta_Detalhada!$L$2:$AC$2892,4,FALSE)</f>
        <v>#N/A</v>
      </c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39" customHeight="1">
      <c r="A36" s="13"/>
      <c r="B36" s="83">
        <v>0.34722222222222227</v>
      </c>
      <c r="C36" s="84" t="e">
        <f>VLOOKUP(CONCATENATE(B33,$B$2,C$2,$B36),Oferta_Detalhada!$L$2:$AC$2892,4,FALSE)</f>
        <v>#N/A</v>
      </c>
      <c r="D36" s="84" t="e">
        <f>VLOOKUP(CONCATENATE(B33,$B$2,D$2,$B36),Oferta_Detalhada!$L$2:$AC$2892,4,FALSE)</f>
        <v>#N/A</v>
      </c>
      <c r="E36" s="84" t="e">
        <f>VLOOKUP(CONCATENATE(B33,$B$2,E$2,$B36),Oferta_Detalhada!$L$2:$AC$2892,4,FALSE)</f>
        <v>#N/A</v>
      </c>
      <c r="F36" s="84" t="e">
        <f>VLOOKUP(CONCATENATE(B33,$B$2,F$2,$B36),Oferta_Detalhada!$L$2:$AC$2892,4,FALSE)</f>
        <v>#N/A</v>
      </c>
      <c r="G36" s="84" t="e">
        <f>VLOOKUP(CONCATENATE(B33,$B$2,G$2,$B36),Oferta_Detalhada!$L$2:$AC$2892,4,FALSE)</f>
        <v>#N/A</v>
      </c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39" customHeight="1">
      <c r="A37" s="13"/>
      <c r="B37" s="83">
        <v>0.38194444444444442</v>
      </c>
      <c r="C37" s="84" t="e">
        <f>VLOOKUP(CONCATENATE(B33,$B$2,C$2,$B37),Oferta_Detalhada!$L$2:$AC$2892,4,FALSE)</f>
        <v>#N/A</v>
      </c>
      <c r="D37" s="84" t="e">
        <f>VLOOKUP(CONCATENATE(B33,$B$2,D$2,$B37),Oferta_Detalhada!$L$2:$AC$2892,4,FALSE)</f>
        <v>#N/A</v>
      </c>
      <c r="E37" s="84" t="e">
        <f>VLOOKUP(CONCATENATE(B33,$B$2,E$2,$B37),Oferta_Detalhada!$L$2:$AC$2892,4,FALSE)</f>
        <v>#N/A</v>
      </c>
      <c r="F37" s="84" t="e">
        <f>VLOOKUP(CONCATENATE(B33,$B$2,F$2,$B37),Oferta_Detalhada!$L$2:$AC$2892,4,FALSE)</f>
        <v>#N/A</v>
      </c>
      <c r="G37" s="84" t="e">
        <f>VLOOKUP(CONCATENATE(B33,$B$2,G$2,$B37),Oferta_Detalhada!$L$2:$AC$2892,4,FALSE)</f>
        <v>#N/A</v>
      </c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39" customHeight="1">
      <c r="A38" s="13"/>
      <c r="B38" s="83">
        <v>0.41666666666666669</v>
      </c>
      <c r="C38" s="84" t="e">
        <f>VLOOKUP(CONCATENATE(B33,$B$2,C$2,$B38),Oferta_Detalhada!$L$2:$AC$2892,4,FALSE)</f>
        <v>#N/A</v>
      </c>
      <c r="D38" s="84" t="e">
        <f>VLOOKUP(CONCATENATE(B33,$B$2,D$2,$B38),Oferta_Detalhada!$L$2:$AC$2892,4,FALSE)</f>
        <v>#N/A</v>
      </c>
      <c r="E38" s="84" t="e">
        <f>VLOOKUP(CONCATENATE(B33,$B$2,E$2,$B38),Oferta_Detalhada!$L$2:$AC$2892,4,FALSE)</f>
        <v>#N/A</v>
      </c>
      <c r="F38" s="84" t="e">
        <f>VLOOKUP(CONCATENATE(B33,$B$2,F$2,$B38),Oferta_Detalhada!$L$2:$AC$2892,4,FALSE)</f>
        <v>#N/A</v>
      </c>
      <c r="G38" s="84" t="e">
        <f>VLOOKUP(CONCATENATE(B33,$B$2,G$2,$B38),Oferta_Detalhada!$L$2:$AC$2892,4,FALSE)</f>
        <v>#N/A</v>
      </c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39" customHeight="1">
      <c r="A39" s="13"/>
      <c r="B39" s="83">
        <v>0.4513888888888889</v>
      </c>
      <c r="C39" s="84" t="e">
        <f>VLOOKUP(CONCATENATE(B33,$B$2,C$2,$B39),Oferta_Detalhada!$L$2:$AC$2892,4,FALSE)</f>
        <v>#N/A</v>
      </c>
      <c r="D39" s="84" t="e">
        <f>VLOOKUP(CONCATENATE(B33,$B$2,D$2,$B39),Oferta_Detalhada!$L$2:$AC$2892,4,FALSE)</f>
        <v>#N/A</v>
      </c>
      <c r="E39" s="84" t="e">
        <f>VLOOKUP(CONCATENATE(B33,$B$2,E$2,$B39),Oferta_Detalhada!$L$2:$AC$2892,4,FALSE)</f>
        <v>#N/A</v>
      </c>
      <c r="F39" s="84" t="e">
        <f>VLOOKUP(CONCATENATE(B33,$B$2,F$2,$B39),Oferta_Detalhada!$L$2:$AC$2892,4,FALSE)</f>
        <v>#N/A</v>
      </c>
      <c r="G39" s="84" t="e">
        <f>VLOOKUP(CONCATENATE(B33,$B$2,G$2,$B39),Oferta_Detalhada!$L$2:$AC$2892,4,FALSE)</f>
        <v>#N/A</v>
      </c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39" customHeight="1">
      <c r="A40" s="13"/>
      <c r="B40" s="83">
        <v>0.4861111111111111</v>
      </c>
      <c r="C40" s="84" t="e">
        <f>VLOOKUP(CONCATENATE(B33,$B$2,C$2,$B40),Oferta_Detalhada!$L$2:$AC$2892,4,FALSE)</f>
        <v>#N/A</v>
      </c>
      <c r="D40" s="84" t="e">
        <f>VLOOKUP(CONCATENATE(B33,$B$2,D$2,$B40),Oferta_Detalhada!$L$2:$AC$2892,4,FALSE)</f>
        <v>#N/A</v>
      </c>
      <c r="E40" s="84" t="e">
        <f>VLOOKUP(CONCATENATE(B33,$B$2,E$2,$B40),Oferta_Detalhada!$L$2:$AC$2892,4,FALSE)</f>
        <v>#N/A</v>
      </c>
      <c r="F40" s="84" t="e">
        <f>VLOOKUP(CONCATENATE(B33,$B$2,F$2,$B40),Oferta_Detalhada!$L$2:$AC$2892,4,FALSE)</f>
        <v>#N/A</v>
      </c>
      <c r="G40" s="84" t="e">
        <f>VLOOKUP(CONCATENATE(B33,$B$2,G$2,$B40),Oferta_Detalhada!$L$2:$AC$2892,4,FALSE)</f>
        <v>#N/A</v>
      </c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25.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21" customHeight="1">
      <c r="A42" s="101"/>
      <c r="B42" s="87" t="s">
        <v>6</v>
      </c>
      <c r="C42" s="162" t="s">
        <v>7</v>
      </c>
      <c r="D42" s="158"/>
      <c r="E42" s="159"/>
      <c r="F42" s="162" t="s">
        <v>397</v>
      </c>
      <c r="G42" s="159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</row>
    <row r="43" spans="1:26" ht="21" customHeight="1">
      <c r="A43" s="91" t="s">
        <v>167</v>
      </c>
      <c r="B43" s="90" t="e">
        <f>VLOOKUP(CONCATENATE($A43,B33),Oferta!$A$2:$R$312,4,FALSE)</f>
        <v>#N/A</v>
      </c>
      <c r="C43" s="157" t="e">
        <f>VLOOKUP(CONCATENATE($A43,B33),Oferta!$A$2:$R$312,5,FALSE)</f>
        <v>#N/A</v>
      </c>
      <c r="D43" s="158"/>
      <c r="E43" s="159"/>
      <c r="F43" s="157" t="e">
        <f>VLOOKUP(CONCATENATE($A43,B33),Oferta!$A$2:$R$312,16,FALSE)</f>
        <v>#N/A</v>
      </c>
      <c r="G43" s="159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1:26" ht="21" customHeight="1">
      <c r="A44" s="91" t="s">
        <v>203</v>
      </c>
      <c r="B44" s="90" t="e">
        <f>VLOOKUP(CONCATENATE($A44,B33),Oferta!$A$2:$R$312,4,FALSE)</f>
        <v>#N/A</v>
      </c>
      <c r="C44" s="157" t="e">
        <f>VLOOKUP(CONCATENATE($A44,B33),Oferta!$A$2:$R$312,5,FALSE)</f>
        <v>#N/A</v>
      </c>
      <c r="D44" s="158"/>
      <c r="E44" s="159"/>
      <c r="F44" s="157" t="e">
        <f>VLOOKUP(CONCATENATE($A44,B33),Oferta!$A$2:$R$312,16,FALSE)</f>
        <v>#N/A</v>
      </c>
      <c r="G44" s="159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ht="21" customHeight="1">
      <c r="A45" s="91" t="s">
        <v>175</v>
      </c>
      <c r="B45" s="90" t="e">
        <f>VLOOKUP(CONCATENATE($A45,B33),Oferta!$A$2:$R$312,4,FALSE)</f>
        <v>#N/A</v>
      </c>
      <c r="C45" s="157" t="e">
        <f>VLOOKUP(CONCATENATE($A45,B33),Oferta!$A$2:$R$312,5,FALSE)</f>
        <v>#N/A</v>
      </c>
      <c r="D45" s="158"/>
      <c r="E45" s="159"/>
      <c r="F45" s="157" t="e">
        <f>VLOOKUP(CONCATENATE($A45,B33),Oferta!$A$2:$R$312,16,FALSE)</f>
        <v>#N/A</v>
      </c>
      <c r="G45" s="159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ht="21" customHeight="1">
      <c r="A46" s="91" t="s">
        <v>182</v>
      </c>
      <c r="B46" s="90" t="e">
        <f>VLOOKUP(CONCATENATE($A46,B33),Oferta!$A$2:$R$312,4,FALSE)</f>
        <v>#N/A</v>
      </c>
      <c r="C46" s="157" t="e">
        <f>VLOOKUP(CONCATENATE($A46,B33),Oferta!$A$2:$R$312,5,FALSE)</f>
        <v>#N/A</v>
      </c>
      <c r="D46" s="158"/>
      <c r="E46" s="159"/>
      <c r="F46" s="157" t="e">
        <f>VLOOKUP(CONCATENATE($A46,B33),Oferta!$A$2:$R$312,16,FALSE)</f>
        <v>#N/A</v>
      </c>
      <c r="G46" s="159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ht="21" customHeight="1">
      <c r="A47" s="91" t="s">
        <v>172</v>
      </c>
      <c r="B47" s="90" t="e">
        <f>VLOOKUP(CONCATENATE($A47,B33),Oferta!$A$2:$R$312,4,FALSE)</f>
        <v>#N/A</v>
      </c>
      <c r="C47" s="157" t="e">
        <f>VLOOKUP(CONCATENATE($A47,B33),Oferta!$A$2:$R$312,5,FALSE)</f>
        <v>#N/A</v>
      </c>
      <c r="D47" s="158"/>
      <c r="E47" s="159"/>
      <c r="F47" s="157" t="e">
        <f>VLOOKUP(CONCATENATE($A47,B33),Oferta!$A$2:$R$312,16,FALSE)</f>
        <v>#N/A</v>
      </c>
      <c r="G47" s="159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ht="21" customHeight="1">
      <c r="A48" s="91" t="s">
        <v>202</v>
      </c>
      <c r="B48" s="90" t="e">
        <f>VLOOKUP(CONCATENATE($A48,B33),Oferta!$A$2:$R$312,4,FALSE)</f>
        <v>#N/A</v>
      </c>
      <c r="C48" s="157" t="e">
        <f>VLOOKUP(CONCATENATE($A48,B33),Oferta!$A$2:$R$312,5,FALSE)</f>
        <v>#N/A</v>
      </c>
      <c r="D48" s="158"/>
      <c r="E48" s="159"/>
      <c r="F48" s="157" t="e">
        <f>VLOOKUP(CONCATENATE($A48,B33),Oferta!$A$2:$R$312,16,FALSE)</f>
        <v>#N/A</v>
      </c>
      <c r="G48" s="159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ht="25.5" customHeight="1">
      <c r="A49" s="79"/>
      <c r="B49" s="160" t="s">
        <v>422</v>
      </c>
      <c r="C49" s="161"/>
      <c r="D49" s="161"/>
      <c r="E49" s="161"/>
      <c r="F49" s="161"/>
      <c r="G49" s="161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</row>
    <row r="50" spans="1:26" ht="25.5" customHeight="1">
      <c r="A50" s="12"/>
      <c r="B50" s="80" t="s">
        <v>168</v>
      </c>
      <c r="C50" s="81" t="s">
        <v>176</v>
      </c>
      <c r="D50" s="81" t="s">
        <v>161</v>
      </c>
      <c r="E50" s="81" t="s">
        <v>164</v>
      </c>
      <c r="F50" s="81" t="s">
        <v>173</v>
      </c>
      <c r="G50" s="81" t="s">
        <v>174</v>
      </c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39" customHeight="1">
      <c r="A51" s="13"/>
      <c r="B51" s="83">
        <v>0.3125</v>
      </c>
      <c r="C51" s="84" t="e">
        <f>VLOOKUP(CONCATENATE(B49,$B$2,C$2,$B51),Oferta_Detalhada!$L$2:$AC$2892,4,FALSE)</f>
        <v>#N/A</v>
      </c>
      <c r="D51" s="84" t="e">
        <f>VLOOKUP(CONCATENATE(B49,$B$2,D$2,$B51),Oferta_Detalhada!$L$2:$AC$2892,4,FALSE)</f>
        <v>#N/A</v>
      </c>
      <c r="E51" s="84" t="e">
        <f>VLOOKUP(CONCATENATE(B49,$B$2,E$2,$B51),Oferta_Detalhada!$L$2:$AC$2892,4,FALSE)</f>
        <v>#N/A</v>
      </c>
      <c r="F51" s="84" t="e">
        <f>VLOOKUP(CONCATENATE(B49,$B$2,F$2,$B51),Oferta_Detalhada!$L$2:$AC$2892,4,FALSE)</f>
        <v>#N/A</v>
      </c>
      <c r="G51" s="84" t="e">
        <f>VLOOKUP(CONCATENATE(B49,$B$2,G$2,$B51),Oferta_Detalhada!$L$2:$AC$2892,4,FALSE)</f>
        <v>#N/A</v>
      </c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39" customHeight="1">
      <c r="A52" s="13"/>
      <c r="B52" s="83">
        <v>0.34722222222222227</v>
      </c>
      <c r="C52" s="84" t="e">
        <f>VLOOKUP(CONCATENATE(B49,$B$2,C$2,$B52),Oferta_Detalhada!$L$2:$AC$2892,4,FALSE)</f>
        <v>#N/A</v>
      </c>
      <c r="D52" s="84" t="e">
        <f>VLOOKUP(CONCATENATE(B49,$B$2,D$2,$B52),Oferta_Detalhada!$L$2:$AC$2892,4,FALSE)</f>
        <v>#N/A</v>
      </c>
      <c r="E52" s="84" t="e">
        <f>VLOOKUP(CONCATENATE(B49,$B$2,E$2,$B52),Oferta_Detalhada!$L$2:$AC$2892,4,FALSE)</f>
        <v>#N/A</v>
      </c>
      <c r="F52" s="84" t="e">
        <f>VLOOKUP(CONCATENATE(B49,$B$2,F$2,$B52),Oferta_Detalhada!$L$2:$AC$2892,4,FALSE)</f>
        <v>#N/A</v>
      </c>
      <c r="G52" s="84" t="e">
        <f>VLOOKUP(CONCATENATE(B49,$B$2,G$2,$B52),Oferta_Detalhada!$L$2:$AC$2892,4,FALSE)</f>
        <v>#N/A</v>
      </c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39" customHeight="1">
      <c r="A53" s="13"/>
      <c r="B53" s="83">
        <v>0.38194444444444442</v>
      </c>
      <c r="C53" s="84" t="e">
        <f>VLOOKUP(CONCATENATE(B49,$B$2,C$2,$B53),Oferta_Detalhada!$L$2:$AC$2892,4,FALSE)</f>
        <v>#N/A</v>
      </c>
      <c r="D53" s="84" t="e">
        <f>VLOOKUP(CONCATENATE(B49,$B$2,D$2,$B53),Oferta_Detalhada!$L$2:$AC$2892,4,FALSE)</f>
        <v>#N/A</v>
      </c>
      <c r="E53" s="84" t="e">
        <f>VLOOKUP(CONCATENATE(B49,$B$2,E$2,$B53),Oferta_Detalhada!$L$2:$AC$2892,4,FALSE)</f>
        <v>#N/A</v>
      </c>
      <c r="F53" s="84" t="e">
        <f>VLOOKUP(CONCATENATE(B49,$B$2,F$2,$B53),Oferta_Detalhada!$L$2:$AC$2892,4,FALSE)</f>
        <v>#N/A</v>
      </c>
      <c r="G53" s="84" t="e">
        <f>VLOOKUP(CONCATENATE(B49,$B$2,G$2,$B53),Oferta_Detalhada!$L$2:$AC$2892,4,FALSE)</f>
        <v>#N/A</v>
      </c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39" customHeight="1">
      <c r="A54" s="13"/>
      <c r="B54" s="83">
        <v>0.41666666666666669</v>
      </c>
      <c r="C54" s="84" t="e">
        <f>VLOOKUP(CONCATENATE(B49,$B$2,C$2,$B54),Oferta_Detalhada!$L$2:$AC$2892,4,FALSE)</f>
        <v>#N/A</v>
      </c>
      <c r="D54" s="84" t="e">
        <f>VLOOKUP(CONCATENATE(B49,$B$2,D$2,$B54),Oferta_Detalhada!$L$2:$AC$2892,4,FALSE)</f>
        <v>#N/A</v>
      </c>
      <c r="E54" s="84" t="e">
        <f>VLOOKUP(CONCATENATE(B49,$B$2,E$2,$B54),Oferta_Detalhada!$L$2:$AC$2892,4,FALSE)</f>
        <v>#N/A</v>
      </c>
      <c r="F54" s="84" t="e">
        <f>VLOOKUP(CONCATENATE(B49,$B$2,F$2,$B54),Oferta_Detalhada!$L$2:$AC$2892,4,FALSE)</f>
        <v>#N/A</v>
      </c>
      <c r="G54" s="84" t="e">
        <f>VLOOKUP(CONCATENATE(B49,$B$2,G$2,$B54),Oferta_Detalhada!$L$2:$AC$2892,4,FALSE)</f>
        <v>#N/A</v>
      </c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39" customHeight="1">
      <c r="A55" s="13"/>
      <c r="B55" s="83">
        <v>0.4513888888888889</v>
      </c>
      <c r="C55" s="84" t="e">
        <f>VLOOKUP(CONCATENATE(B49,$B$2,C$2,$B55),Oferta_Detalhada!$L$2:$AC$2892,4,FALSE)</f>
        <v>#N/A</v>
      </c>
      <c r="D55" s="84" t="e">
        <f>VLOOKUP(CONCATENATE(B49,$B$2,D$2,$B55),Oferta_Detalhada!$L$2:$AC$2892,4,FALSE)</f>
        <v>#N/A</v>
      </c>
      <c r="E55" s="84" t="e">
        <f>VLOOKUP(CONCATENATE(B49,$B$2,E$2,$B55),Oferta_Detalhada!$L$2:$AC$2892,4,FALSE)</f>
        <v>#N/A</v>
      </c>
      <c r="F55" s="84" t="e">
        <f>VLOOKUP(CONCATENATE(B49,$B$2,F$2,$B55),Oferta_Detalhada!$L$2:$AC$2892,4,FALSE)</f>
        <v>#N/A</v>
      </c>
      <c r="G55" s="84" t="e">
        <f>VLOOKUP(CONCATENATE(B49,$B$2,G$2,$B55),Oferta_Detalhada!$L$2:$AC$2892,4,FALSE)</f>
        <v>#N/A</v>
      </c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39" customHeight="1">
      <c r="A56" s="13"/>
      <c r="B56" s="83">
        <v>0.4861111111111111</v>
      </c>
      <c r="C56" s="84" t="e">
        <f>VLOOKUP(CONCATENATE(B49,$B$2,C$2,$B56),Oferta_Detalhada!$L$2:$AC$2892,4,FALSE)</f>
        <v>#N/A</v>
      </c>
      <c r="D56" s="84" t="e">
        <f>VLOOKUP(CONCATENATE(B49,$B$2,D$2,$B56),Oferta_Detalhada!$L$2:$AC$2892,4,FALSE)</f>
        <v>#N/A</v>
      </c>
      <c r="E56" s="84" t="e">
        <f>VLOOKUP(CONCATENATE(B49,$B$2,E$2,$B56),Oferta_Detalhada!$L$2:$AC$2892,4,FALSE)</f>
        <v>#N/A</v>
      </c>
      <c r="F56" s="84" t="e">
        <f>VLOOKUP(CONCATENATE(B49,$B$2,F$2,$B56),Oferta_Detalhada!$L$2:$AC$2892,4,FALSE)</f>
        <v>#N/A</v>
      </c>
      <c r="G56" s="84" t="e">
        <f>VLOOKUP(CONCATENATE(B49,$B$2,G$2,$B56),Oferta_Detalhada!$L$2:$AC$2892,4,FALSE)</f>
        <v>#N/A</v>
      </c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25.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21" customHeight="1">
      <c r="A58" s="101"/>
      <c r="B58" s="87" t="s">
        <v>6</v>
      </c>
      <c r="C58" s="162" t="s">
        <v>7</v>
      </c>
      <c r="D58" s="158"/>
      <c r="E58" s="159"/>
      <c r="F58" s="162" t="s">
        <v>397</v>
      </c>
      <c r="G58" s="159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</row>
    <row r="59" spans="1:26" ht="21" customHeight="1">
      <c r="A59" s="91" t="s">
        <v>167</v>
      </c>
      <c r="B59" s="90" t="e">
        <f>VLOOKUP(CONCATENATE($A59,B49),Oferta!$A$2:$R$312,4,FALSE)</f>
        <v>#N/A</v>
      </c>
      <c r="C59" s="157" t="e">
        <f>VLOOKUP(CONCATENATE($A59,B49),Oferta!$A$2:$R$312,5,FALSE)</f>
        <v>#N/A</v>
      </c>
      <c r="D59" s="158"/>
      <c r="E59" s="159"/>
      <c r="F59" s="157" t="e">
        <f>VLOOKUP(CONCATENATE($A59,B49),Oferta!$A$2:$R$312,16,FALSE)</f>
        <v>#N/A</v>
      </c>
      <c r="G59" s="159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spans="1:26" ht="21" customHeight="1">
      <c r="A60" s="91" t="s">
        <v>203</v>
      </c>
      <c r="B60" s="90" t="e">
        <f>VLOOKUP(CONCATENATE($A60,B49),Oferta!$A$2:$R$312,4,FALSE)</f>
        <v>#N/A</v>
      </c>
      <c r="C60" s="157" t="e">
        <f>VLOOKUP(CONCATENATE($A60,B49),Oferta!$A$2:$R$312,5,FALSE)</f>
        <v>#N/A</v>
      </c>
      <c r="D60" s="158"/>
      <c r="E60" s="159"/>
      <c r="F60" s="157" t="e">
        <f>VLOOKUP(CONCATENATE($A60,B49),Oferta!$A$2:$R$312,16,FALSE)</f>
        <v>#N/A</v>
      </c>
      <c r="G60" s="159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spans="1:26" ht="21" customHeight="1">
      <c r="A61" s="91" t="s">
        <v>175</v>
      </c>
      <c r="B61" s="90" t="e">
        <f>VLOOKUP(CONCATENATE($A61,B49),Oferta!$A$2:$R$312,4,FALSE)</f>
        <v>#N/A</v>
      </c>
      <c r="C61" s="157" t="e">
        <f>VLOOKUP(CONCATENATE($A61,B49),Oferta!$A$2:$R$312,5,FALSE)</f>
        <v>#N/A</v>
      </c>
      <c r="D61" s="158"/>
      <c r="E61" s="159"/>
      <c r="F61" s="157" t="e">
        <f>VLOOKUP(CONCATENATE($A61,B49),Oferta!$A$2:$R$312,16,FALSE)</f>
        <v>#N/A</v>
      </c>
      <c r="G61" s="159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spans="1:26" ht="21" customHeight="1">
      <c r="A62" s="91" t="s">
        <v>182</v>
      </c>
      <c r="B62" s="90" t="e">
        <f>VLOOKUP(CONCATENATE($A62,B49),Oferta!$A$2:$R$312,4,FALSE)</f>
        <v>#N/A</v>
      </c>
      <c r="C62" s="157" t="e">
        <f>VLOOKUP(CONCATENATE($A62,B49),Oferta!$A$2:$R$312,5,FALSE)</f>
        <v>#N/A</v>
      </c>
      <c r="D62" s="158"/>
      <c r="E62" s="159"/>
      <c r="F62" s="157" t="e">
        <f>VLOOKUP(CONCATENATE($A62,B49),Oferta!$A$2:$R$312,16,FALSE)</f>
        <v>#N/A</v>
      </c>
      <c r="G62" s="159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spans="1:26" ht="21" customHeight="1">
      <c r="A63" s="91" t="s">
        <v>172</v>
      </c>
      <c r="B63" s="90" t="e">
        <f>VLOOKUP(CONCATENATE($A63,B49),Oferta!$A$2:$R$312,4,FALSE)</f>
        <v>#N/A</v>
      </c>
      <c r="C63" s="157" t="e">
        <f>VLOOKUP(CONCATENATE($A63,B49),Oferta!$A$2:$R$312,5,FALSE)</f>
        <v>#N/A</v>
      </c>
      <c r="D63" s="158"/>
      <c r="E63" s="159"/>
      <c r="F63" s="157" t="e">
        <f>VLOOKUP(CONCATENATE($A63,B49),Oferta!$A$2:$R$312,16,FALSE)</f>
        <v>#N/A</v>
      </c>
      <c r="G63" s="159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spans="1:26" ht="21" customHeight="1">
      <c r="A64" s="91" t="s">
        <v>202</v>
      </c>
      <c r="B64" s="90" t="e">
        <f>VLOOKUP(CONCATENATE($A64,B49),Oferta!$A$2:$R$312,4,FALSE)</f>
        <v>#N/A</v>
      </c>
      <c r="C64" s="157" t="e">
        <f>VLOOKUP(CONCATENATE($A64,B49),Oferta!$A$2:$R$312,5,FALSE)</f>
        <v>#N/A</v>
      </c>
      <c r="D64" s="158"/>
      <c r="E64" s="159"/>
      <c r="F64" s="157" t="e">
        <f>VLOOKUP(CONCATENATE($A64,B49),Oferta!$A$2:$R$312,16,FALSE)</f>
        <v>#N/A</v>
      </c>
      <c r="G64" s="159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spans="1:26" ht="25.5" customHeight="1">
      <c r="A65" s="79"/>
      <c r="B65" s="160" t="s">
        <v>423</v>
      </c>
      <c r="C65" s="161"/>
      <c r="D65" s="161"/>
      <c r="E65" s="161"/>
      <c r="F65" s="161"/>
      <c r="G65" s="161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5.5" customHeight="1">
      <c r="A66" s="12"/>
      <c r="B66" s="80" t="s">
        <v>168</v>
      </c>
      <c r="C66" s="81" t="s">
        <v>176</v>
      </c>
      <c r="D66" s="81" t="s">
        <v>161</v>
      </c>
      <c r="E66" s="81" t="s">
        <v>164</v>
      </c>
      <c r="F66" s="81" t="s">
        <v>173</v>
      </c>
      <c r="G66" s="81" t="s">
        <v>174</v>
      </c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39" customHeight="1">
      <c r="A67" s="13"/>
      <c r="B67" s="83">
        <v>0.3125</v>
      </c>
      <c r="C67" s="84" t="str">
        <f>VLOOKUP(CONCATENATE(B65,$B$2,C$2,$B67),Oferta_Detalhada!$L$2:$AC$2892,4,FALSE)</f>
        <v>TEORIA MICROECONÔMICA I</v>
      </c>
      <c r="D67" s="84" t="str">
        <f>VLOOKUP(CONCATENATE(B65,$B$2,D$2,$B67),Oferta_Detalhada!$L$2:$AC$2892,4,FALSE)</f>
        <v>MATEMÁTICA APLICADA II</v>
      </c>
      <c r="E67" s="84" t="str">
        <f>VLOOKUP(CONCATENATE(B65,$B$2,E$2,$B67),Oferta_Detalhada!$L$2:$AC$2892,4,FALSE)</f>
        <v>ECONOMIA BRASILEIRA E CONTEMPORÂNEA I</v>
      </c>
      <c r="F67" s="84" t="str">
        <f>VLOOKUP(CONCATENATE(B65,$B$2,F$2,$B67),Oferta_Detalhada!$L$2:$AC$2892,4,FALSE)</f>
        <v>ESTATÍSTICA APLICADA I</v>
      </c>
      <c r="G67" s="84" t="e">
        <f>VLOOKUP(CONCATENATE(B65,$B$2,G$2,$B67),Oferta_Detalhada!$L$2:$AC$2892,4,FALSE)</f>
        <v>#N/A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39" customHeight="1">
      <c r="A68" s="13"/>
      <c r="B68" s="83">
        <v>0.34722222222222227</v>
      </c>
      <c r="C68" s="84" t="str">
        <f>VLOOKUP(CONCATENATE(B65,$B$2,C$2,$B68),Oferta_Detalhada!$L$2:$AC$2892,4,FALSE)</f>
        <v>TEORIA MICROECONÔMICA I</v>
      </c>
      <c r="D68" s="84" t="str">
        <f>VLOOKUP(CONCATENATE(B65,$B$2,D$2,$B68),Oferta_Detalhada!$L$2:$AC$2892,4,FALSE)</f>
        <v>MATEMÁTICA APLICADA II</v>
      </c>
      <c r="E68" s="84" t="str">
        <f>VLOOKUP(CONCATENATE(B65,$B$2,E$2,$B68),Oferta_Detalhada!$L$2:$AC$2892,4,FALSE)</f>
        <v>ECONOMIA BRASILEIRA E CONTEMPORÂNEA I</v>
      </c>
      <c r="F68" s="84" t="str">
        <f>VLOOKUP(CONCATENATE(B65,$B$2,F$2,$B68),Oferta_Detalhada!$L$2:$AC$2892,4,FALSE)</f>
        <v>ESTATÍSTICA APLICADA I</v>
      </c>
      <c r="G68" s="84" t="e">
        <f>VLOOKUP(CONCATENATE(B65,$B$2,G$2,$B68),Oferta_Detalhada!$L$2:$AC$2892,4,FALSE)</f>
        <v>#N/A</v>
      </c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39" customHeight="1">
      <c r="A69" s="13"/>
      <c r="B69" s="83">
        <v>0.38194444444444442</v>
      </c>
      <c r="C69" s="84" t="str">
        <f>VLOOKUP(CONCATENATE(B65,$B$2,C$2,$B69),Oferta_Detalhada!$L$2:$AC$2892,4,FALSE)</f>
        <v>MATEMÁTICA APLICADA II</v>
      </c>
      <c r="D69" s="84" t="str">
        <f>VLOOKUP(CONCATENATE(B65,$B$2,D$2,$B69),Oferta_Detalhada!$L$2:$AC$2892,4,FALSE)</f>
        <v>ECONOMIA BRASILEIRA E CONTEMPORÂNEA I</v>
      </c>
      <c r="E69" s="84" t="str">
        <f>VLOOKUP(CONCATENATE(B65,$B$2,E$2,$B69),Oferta_Detalhada!$L$2:$AC$2892,4,FALSE)</f>
        <v>TEORIA MICROECONÔMICA I</v>
      </c>
      <c r="F69" s="84" t="str">
        <f>VLOOKUP(CONCATENATE(B65,$B$2,F$2,$B69),Oferta_Detalhada!$L$2:$AC$2892,4,FALSE)</f>
        <v>HISTÓRIA DO PENSAMENTO ECONÔMICO II</v>
      </c>
      <c r="G69" s="84" t="str">
        <f>VLOOKUP(CONCATENATE(B65,$B$2,G$2,$B69),Oferta_Detalhada!$L$2:$AC$2892,4,FALSE)</f>
        <v>ESTATÍSTICA APLICADA I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39" customHeight="1">
      <c r="A70" s="13"/>
      <c r="B70" s="83">
        <v>0.41666666666666669</v>
      </c>
      <c r="C70" s="84" t="str">
        <f>VLOOKUP(CONCATENATE(B65,$B$2,C$2,$B70),Oferta_Detalhada!$L$2:$AC$2892,4,FALSE)</f>
        <v>MATEMÁTICA APLICADA II</v>
      </c>
      <c r="D70" s="84" t="str">
        <f>VLOOKUP(CONCATENATE(B65,$B$2,D$2,$B70),Oferta_Detalhada!$L$2:$AC$2892,4,FALSE)</f>
        <v>ECONOMIA BRASILEIRA E CONTEMPORÂNEA I</v>
      </c>
      <c r="E70" s="84" t="str">
        <f>VLOOKUP(CONCATENATE(B65,$B$2,E$2,$B70),Oferta_Detalhada!$L$2:$AC$2892,4,FALSE)</f>
        <v>TEORIA MICROECONÔMICA I</v>
      </c>
      <c r="F70" s="84" t="str">
        <f>VLOOKUP(CONCATENATE(B65,$B$2,F$2,$B70),Oferta_Detalhada!$L$2:$AC$2892,4,FALSE)</f>
        <v>HISTÓRIA DO PENSAMENTO ECONÔMICO II</v>
      </c>
      <c r="G70" s="84" t="str">
        <f>VLOOKUP(CONCATENATE(B65,$B$2,G$2,$B70),Oferta_Detalhada!$L$2:$AC$2892,4,FALSE)</f>
        <v>ESTATÍSTICA APLICADA I</v>
      </c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39" customHeight="1">
      <c r="A71" s="13"/>
      <c r="B71" s="83">
        <v>0.4513888888888889</v>
      </c>
      <c r="C71" s="84" t="e">
        <f>VLOOKUP(CONCATENATE(B65,$B$2,C$2,$B71),Oferta_Detalhada!$L$2:$AC$2892,4,FALSE)</f>
        <v>#N/A</v>
      </c>
      <c r="D71" s="84" t="e">
        <f>VLOOKUP(CONCATENATE(B65,$B$2,D$2,$B71),Oferta_Detalhada!$L$2:$AC$2892,4,FALSE)</f>
        <v>#N/A</v>
      </c>
      <c r="E71" s="84" t="str">
        <f>VLOOKUP(CONCATENATE(B65,$B$2,E$2,$B71),Oferta_Detalhada!$L$2:$AC$2892,4,FALSE)</f>
        <v>HISTÓRIA DO PENSAMENTO ECONÔMICO II</v>
      </c>
      <c r="F71" s="84" t="e">
        <f>VLOOKUP(CONCATENATE(B65,$B$2,F$2,$B71),Oferta_Detalhada!$L$2:$AC$2892,4,FALSE)</f>
        <v>#N/A</v>
      </c>
      <c r="G71" s="84" t="e">
        <f>VLOOKUP(CONCATENATE(B65,$B$2,G$2,$B71),Oferta_Detalhada!$L$2:$AC$2892,4,FALSE)</f>
        <v>#N/A</v>
      </c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39" customHeight="1">
      <c r="A72" s="13"/>
      <c r="B72" s="83">
        <v>0.4861111111111111</v>
      </c>
      <c r="C72" s="84" t="e">
        <f>VLOOKUP(CONCATENATE(B65,$B$2,C$2,$B72),Oferta_Detalhada!$L$2:$AC$2892,4,FALSE)</f>
        <v>#N/A</v>
      </c>
      <c r="D72" s="84" t="e">
        <f>VLOOKUP(CONCATENATE(B65,$B$2,D$2,$B72),Oferta_Detalhada!$L$2:$AC$2892,4,FALSE)</f>
        <v>#N/A</v>
      </c>
      <c r="E72" s="84" t="str">
        <f>VLOOKUP(CONCATENATE(B65,$B$2,E$2,$B72),Oferta_Detalhada!$L$2:$AC$2892,4,FALSE)</f>
        <v>HISTÓRIA DO PENSAMENTO ECONÔMICO II</v>
      </c>
      <c r="F72" s="84" t="e">
        <f>VLOOKUP(CONCATENATE(B65,$B$2,F$2,$B72),Oferta_Detalhada!$L$2:$AC$2892,4,FALSE)</f>
        <v>#N/A</v>
      </c>
      <c r="G72" s="84" t="e">
        <f>VLOOKUP(CONCATENATE(B65,$B$2,G$2,$B72),Oferta_Detalhada!$L$2:$AC$2892,4,FALSE)</f>
        <v>#N/A</v>
      </c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25.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21" customHeight="1">
      <c r="A74" s="101"/>
      <c r="B74" s="87" t="s">
        <v>6</v>
      </c>
      <c r="C74" s="162" t="s">
        <v>7</v>
      </c>
      <c r="D74" s="158"/>
      <c r="E74" s="159"/>
      <c r="F74" s="162" t="s">
        <v>397</v>
      </c>
      <c r="G74" s="159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</row>
    <row r="75" spans="1:26" ht="21" customHeight="1">
      <c r="A75" s="91" t="s">
        <v>167</v>
      </c>
      <c r="B75" s="90" t="str">
        <f>VLOOKUP(CONCATENATE($A75,B65),Oferta!$A$2:$R$312,4,FALSE)</f>
        <v>CEC034</v>
      </c>
      <c r="C75" s="157" t="str">
        <f>VLOOKUP(CONCATENATE($A75,B65),Oferta!$A$2:$R$312,5,FALSE)</f>
        <v>ECONOMIA BRASILEIRA E CONTEMPORÂNEA I</v>
      </c>
      <c r="D75" s="158"/>
      <c r="E75" s="159"/>
      <c r="F75" s="157" t="str">
        <f>VLOOKUP(CONCATENATE($A75,B65),Oferta!$A$2:$R$312,16,FALSE)</f>
        <v>Zilney Matos de Almeida</v>
      </c>
      <c r="G75" s="159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spans="1:26" ht="21" customHeight="1">
      <c r="A76" s="91" t="s">
        <v>203</v>
      </c>
      <c r="B76" s="90" t="str">
        <f>VLOOKUP(CONCATENATE($A76,B65),Oferta!$A$2:$R$312,4,FALSE)</f>
        <v>CEC036</v>
      </c>
      <c r="C76" s="157" t="str">
        <f>VLOOKUP(CONCATENATE($A76,B65),Oferta!$A$2:$R$312,5,FALSE)</f>
        <v>TEORIA MICROECONÔMICA I</v>
      </c>
      <c r="D76" s="158"/>
      <c r="E76" s="159"/>
      <c r="F76" s="157" t="str">
        <f>VLOOKUP(CONCATENATE($A76,B65),Oferta!$A$2:$R$312,16,FALSE)</f>
        <v>Mônica de M. Pires</v>
      </c>
      <c r="G76" s="159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spans="1:26" ht="21" customHeight="1">
      <c r="A77" s="91" t="s">
        <v>175</v>
      </c>
      <c r="B77" s="90" t="str">
        <f>VLOOKUP(CONCATENATE($A77,B65),Oferta!$A$2:$R$312,4,FALSE)</f>
        <v>CET1294</v>
      </c>
      <c r="C77" s="157" t="str">
        <f>VLOOKUP(CONCATENATE($A77,B65),Oferta!$A$2:$R$312,5,FALSE)</f>
        <v>MATEMÁTICA APLICADA II</v>
      </c>
      <c r="D77" s="158"/>
      <c r="E77" s="159"/>
      <c r="F77" s="157" t="str">
        <f>VLOOKUP(CONCATENATE($A77,B65),Oferta!$A$2:$R$312,16,FALSE)</f>
        <v>Larissa Brito de Oliveira</v>
      </c>
      <c r="G77" s="159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spans="1:26" ht="21" customHeight="1">
      <c r="A78" s="91" t="s">
        <v>182</v>
      </c>
      <c r="B78" s="90" t="str">
        <f>VLOOKUP(CONCATENATE($A78,B65),Oferta!$A$2:$R$312,4,FALSE)</f>
        <v>CET1295</v>
      </c>
      <c r="C78" s="157" t="str">
        <f>VLOOKUP(CONCATENATE($A78,B65),Oferta!$A$2:$R$312,5,FALSE)</f>
        <v>ESTATÍSTICA APLICADA I</v>
      </c>
      <c r="D78" s="158"/>
      <c r="E78" s="159"/>
      <c r="F78" s="157" t="str">
        <f>VLOOKUP(CONCATENATE($A78,B65),Oferta!$A$2:$R$312,16,FALSE)</f>
        <v>Marcelo Inácio Ferreira Ferraz</v>
      </c>
      <c r="G78" s="159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spans="1:26" ht="21" customHeight="1">
      <c r="A79" s="91" t="s">
        <v>172</v>
      </c>
      <c r="B79" s="90" t="e">
        <f>VLOOKUP(CONCATENATE($A79,B65),Oferta!$A$2:$R$312,4,FALSE)</f>
        <v>#N/A</v>
      </c>
      <c r="C79" s="157" t="e">
        <f>VLOOKUP(CONCATENATE($A79,B65),Oferta!$A$2:$R$312,5,FALSE)</f>
        <v>#N/A</v>
      </c>
      <c r="D79" s="158"/>
      <c r="E79" s="159"/>
      <c r="F79" s="157" t="e">
        <f>VLOOKUP(CONCATENATE($A79,B65),Oferta!$A$2:$R$312,16,FALSE)</f>
        <v>#N/A</v>
      </c>
      <c r="G79" s="159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spans="1:26" ht="21" customHeight="1">
      <c r="A80" s="91" t="s">
        <v>202</v>
      </c>
      <c r="B80" s="90" t="str">
        <f>VLOOKUP(CONCATENATE($A80,B65),Oferta!$A$2:$R$312,4,FALSE)</f>
        <v>CEC033</v>
      </c>
      <c r="C80" s="157" t="str">
        <f>VLOOKUP(CONCATENATE($A80,B65),Oferta!$A$2:$R$312,5,FALSE)</f>
        <v>HISTÓRIA DO PENSAMENTO ECONÔMICO II</v>
      </c>
      <c r="D80" s="158"/>
      <c r="E80" s="159"/>
      <c r="F80" s="157" t="str">
        <f>VLOOKUP(CONCATENATE($A80,B65),Oferta!$A$2:$R$312,16,FALSE)</f>
        <v>Zilney Matos de Almeida</v>
      </c>
      <c r="G80" s="159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spans="1:26" ht="25.5" customHeight="1">
      <c r="A81" s="79"/>
      <c r="B81" s="160" t="s">
        <v>424</v>
      </c>
      <c r="C81" s="161"/>
      <c r="D81" s="161"/>
      <c r="E81" s="161"/>
      <c r="F81" s="161"/>
      <c r="G81" s="161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5.5" customHeight="1">
      <c r="A82" s="12"/>
      <c r="B82" s="80" t="s">
        <v>168</v>
      </c>
      <c r="C82" s="81" t="s">
        <v>176</v>
      </c>
      <c r="D82" s="81" t="s">
        <v>161</v>
      </c>
      <c r="E82" s="81" t="s">
        <v>164</v>
      </c>
      <c r="F82" s="81" t="s">
        <v>173</v>
      </c>
      <c r="G82" s="81" t="s">
        <v>174</v>
      </c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39" customHeight="1">
      <c r="A83" s="13"/>
      <c r="B83" s="83">
        <v>0.3125</v>
      </c>
      <c r="C83" s="84" t="e">
        <f>VLOOKUP(CONCATENATE(B81,$B$2,C$2,$B83),Oferta_Detalhada!$L$2:$AC$2892,4,FALSE)</f>
        <v>#N/A</v>
      </c>
      <c r="D83" s="84" t="e">
        <f>VLOOKUP(CONCATENATE(B81,$B$2,D$2,$B83),Oferta_Detalhada!$L$2:$AC$2892,4,FALSE)</f>
        <v>#N/A</v>
      </c>
      <c r="E83" s="84" t="e">
        <f>VLOOKUP(CONCATENATE(B81,$B$2,E$2,$B83),Oferta_Detalhada!$L$2:$AC$2892,4,FALSE)</f>
        <v>#N/A</v>
      </c>
      <c r="F83" s="84" t="e">
        <f>VLOOKUP(CONCATENATE(B81,$B$2,F$2,$B83),Oferta_Detalhada!$L$2:$AC$2892,4,FALSE)</f>
        <v>#N/A</v>
      </c>
      <c r="G83" s="84" t="e">
        <f>VLOOKUP(CONCATENATE(B81,$B$2,G$2,$B83),Oferta_Detalhada!$L$2:$AC$2892,4,FALSE)</f>
        <v>#N/A</v>
      </c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39" customHeight="1">
      <c r="A84" s="13"/>
      <c r="B84" s="83">
        <v>0.34722222222222227</v>
      </c>
      <c r="C84" s="84" t="e">
        <f>VLOOKUP(CONCATENATE(B81,$B$2,C$2,$B84),Oferta_Detalhada!$L$2:$AC$2892,4,FALSE)</f>
        <v>#N/A</v>
      </c>
      <c r="D84" s="84" t="e">
        <f>VLOOKUP(CONCATENATE(B81,$B$2,D$2,$B84),Oferta_Detalhada!$L$2:$AC$2892,4,FALSE)</f>
        <v>#N/A</v>
      </c>
      <c r="E84" s="84" t="e">
        <f>VLOOKUP(CONCATENATE(B81,$B$2,E$2,$B84),Oferta_Detalhada!$L$2:$AC$2892,4,FALSE)</f>
        <v>#N/A</v>
      </c>
      <c r="F84" s="84" t="e">
        <f>VLOOKUP(CONCATENATE(B81,$B$2,F$2,$B84),Oferta_Detalhada!$L$2:$AC$2892,4,FALSE)</f>
        <v>#N/A</v>
      </c>
      <c r="G84" s="84" t="e">
        <f>VLOOKUP(CONCATENATE(B81,$B$2,G$2,$B84),Oferta_Detalhada!$L$2:$AC$2892,4,FALSE)</f>
        <v>#N/A</v>
      </c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39" customHeight="1">
      <c r="A85" s="13"/>
      <c r="B85" s="83">
        <v>0.38194444444444442</v>
      </c>
      <c r="C85" s="84" t="e">
        <f>VLOOKUP(CONCATENATE(B81,$B$2,C$2,$B85),Oferta_Detalhada!$L$2:$AC$2892,4,FALSE)</f>
        <v>#N/A</v>
      </c>
      <c r="D85" s="84" t="e">
        <f>VLOOKUP(CONCATENATE(B81,$B$2,D$2,$B85),Oferta_Detalhada!$L$2:$AC$2892,4,FALSE)</f>
        <v>#N/A</v>
      </c>
      <c r="E85" s="84" t="e">
        <f>VLOOKUP(CONCATENATE(B81,$B$2,E$2,$B85),Oferta_Detalhada!$L$2:$AC$2892,4,FALSE)</f>
        <v>#N/A</v>
      </c>
      <c r="F85" s="84" t="e">
        <f>VLOOKUP(CONCATENATE(B81,$B$2,F$2,$B85),Oferta_Detalhada!$L$2:$AC$2892,4,FALSE)</f>
        <v>#N/A</v>
      </c>
      <c r="G85" s="84" t="e">
        <f>VLOOKUP(CONCATENATE(B81,$B$2,G$2,$B85),Oferta_Detalhada!$L$2:$AC$2892,4,FALSE)</f>
        <v>#N/A</v>
      </c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39" customHeight="1">
      <c r="A86" s="13"/>
      <c r="B86" s="83">
        <v>0.41666666666666669</v>
      </c>
      <c r="C86" s="84" t="e">
        <f>VLOOKUP(CONCATENATE(B81,$B$2,C$2,$B86),Oferta_Detalhada!$L$2:$AC$2892,4,FALSE)</f>
        <v>#N/A</v>
      </c>
      <c r="D86" s="84" t="e">
        <f>VLOOKUP(CONCATENATE(B81,$B$2,D$2,$B86),Oferta_Detalhada!$L$2:$AC$2892,4,FALSE)</f>
        <v>#N/A</v>
      </c>
      <c r="E86" s="84" t="e">
        <f>VLOOKUP(CONCATENATE(B81,$B$2,E$2,$B86),Oferta_Detalhada!$L$2:$AC$2892,4,FALSE)</f>
        <v>#N/A</v>
      </c>
      <c r="F86" s="84" t="e">
        <f>VLOOKUP(CONCATENATE(B81,$B$2,F$2,$B86),Oferta_Detalhada!$L$2:$AC$2892,4,FALSE)</f>
        <v>#N/A</v>
      </c>
      <c r="G86" s="84" t="e">
        <f>VLOOKUP(CONCATENATE(B81,$B$2,G$2,$B86),Oferta_Detalhada!$L$2:$AC$2892,4,FALSE)</f>
        <v>#N/A</v>
      </c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39" customHeight="1">
      <c r="A87" s="13"/>
      <c r="B87" s="83">
        <v>0.4513888888888889</v>
      </c>
      <c r="C87" s="84" t="e">
        <f>VLOOKUP(CONCATENATE(B81,$B$2,C$2,$B87),Oferta_Detalhada!$L$2:$AC$2892,4,FALSE)</f>
        <v>#N/A</v>
      </c>
      <c r="D87" s="84" t="e">
        <f>VLOOKUP(CONCATENATE(B81,$B$2,D$2,$B87),Oferta_Detalhada!$L$2:$AC$2892,4,FALSE)</f>
        <v>#N/A</v>
      </c>
      <c r="E87" s="84" t="e">
        <f>VLOOKUP(CONCATENATE(B81,$B$2,E$2,$B87),Oferta_Detalhada!$L$2:$AC$2892,4,FALSE)</f>
        <v>#N/A</v>
      </c>
      <c r="F87" s="84" t="e">
        <f>VLOOKUP(CONCATENATE(B81,$B$2,F$2,$B87),Oferta_Detalhada!$L$2:$AC$2892,4,FALSE)</f>
        <v>#N/A</v>
      </c>
      <c r="G87" s="84" t="e">
        <f>VLOOKUP(CONCATENATE(B81,$B$2,G$2,$B87),Oferta_Detalhada!$L$2:$AC$2892,4,FALSE)</f>
        <v>#N/A</v>
      </c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39" customHeight="1">
      <c r="A88" s="13"/>
      <c r="B88" s="83">
        <v>0.4861111111111111</v>
      </c>
      <c r="C88" s="84" t="e">
        <f>VLOOKUP(CONCATENATE(B81,$B$2,C$2,$B88),Oferta_Detalhada!$L$2:$AC$2892,4,FALSE)</f>
        <v>#N/A</v>
      </c>
      <c r="D88" s="84" t="e">
        <f>VLOOKUP(CONCATENATE(B81,$B$2,D$2,$B88),Oferta_Detalhada!$L$2:$AC$2892,4,FALSE)</f>
        <v>#N/A</v>
      </c>
      <c r="E88" s="84" t="e">
        <f>VLOOKUP(CONCATENATE(B81,$B$2,E$2,$B88),Oferta_Detalhada!$L$2:$AC$2892,4,FALSE)</f>
        <v>#N/A</v>
      </c>
      <c r="F88" s="84" t="e">
        <f>VLOOKUP(CONCATENATE(B81,$B$2,F$2,$B88),Oferta_Detalhada!$L$2:$AC$2892,4,FALSE)</f>
        <v>#N/A</v>
      </c>
      <c r="G88" s="84" t="e">
        <f>VLOOKUP(CONCATENATE(B81,$B$2,G$2,$B88),Oferta_Detalhada!$L$2:$AC$2892,4,FALSE)</f>
        <v>#N/A</v>
      </c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25.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21" customHeight="1">
      <c r="A90" s="101"/>
      <c r="B90" s="87" t="s">
        <v>6</v>
      </c>
      <c r="C90" s="162" t="s">
        <v>7</v>
      </c>
      <c r="D90" s="158"/>
      <c r="E90" s="159"/>
      <c r="F90" s="162" t="s">
        <v>397</v>
      </c>
      <c r="G90" s="159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</row>
    <row r="91" spans="1:26" ht="21" customHeight="1">
      <c r="A91" s="91" t="s">
        <v>167</v>
      </c>
      <c r="B91" s="90" t="e">
        <f>VLOOKUP(CONCATENATE($A91,B81),Oferta!$A$2:$R$312,4,FALSE)</f>
        <v>#N/A</v>
      </c>
      <c r="C91" s="157" t="e">
        <f>VLOOKUP(CONCATENATE($A91,B81),Oferta!$A$2:$R$312,5,FALSE)</f>
        <v>#N/A</v>
      </c>
      <c r="D91" s="158"/>
      <c r="E91" s="159"/>
      <c r="F91" s="157" t="e">
        <f>VLOOKUP(CONCATENATE($A91,B81),Oferta!$A$2:$R$312,16,FALSE)</f>
        <v>#N/A</v>
      </c>
      <c r="G91" s="159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spans="1:26" ht="21" customHeight="1">
      <c r="A92" s="91" t="s">
        <v>203</v>
      </c>
      <c r="B92" s="90" t="e">
        <f>VLOOKUP(CONCATENATE($A92,B81),Oferta!$A$2:$R$312,4,FALSE)</f>
        <v>#N/A</v>
      </c>
      <c r="C92" s="157" t="e">
        <f>VLOOKUP(CONCATENATE($A92,B81),Oferta!$A$2:$R$312,5,FALSE)</f>
        <v>#N/A</v>
      </c>
      <c r="D92" s="158"/>
      <c r="E92" s="159"/>
      <c r="F92" s="157" t="e">
        <f>VLOOKUP(CONCATENATE($A92,B81),Oferta!$A$2:$R$312,16,FALSE)</f>
        <v>#N/A</v>
      </c>
      <c r="G92" s="159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spans="1:26" ht="21" customHeight="1">
      <c r="A93" s="91" t="s">
        <v>175</v>
      </c>
      <c r="B93" s="90" t="e">
        <f>VLOOKUP(CONCATENATE($A93,B81),Oferta!$A$2:$R$312,4,FALSE)</f>
        <v>#N/A</v>
      </c>
      <c r="C93" s="157" t="e">
        <f>VLOOKUP(CONCATENATE($A93,B81),Oferta!$A$2:$R$312,5,FALSE)</f>
        <v>#N/A</v>
      </c>
      <c r="D93" s="158"/>
      <c r="E93" s="159"/>
      <c r="F93" s="157" t="e">
        <f>VLOOKUP(CONCATENATE($A93,B81),Oferta!$A$2:$R$312,16,FALSE)</f>
        <v>#N/A</v>
      </c>
      <c r="G93" s="159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spans="1:26" ht="21" customHeight="1">
      <c r="A94" s="91" t="s">
        <v>182</v>
      </c>
      <c r="B94" s="90" t="e">
        <f>VLOOKUP(CONCATENATE($A94,B81),Oferta!$A$2:$R$312,4,FALSE)</f>
        <v>#N/A</v>
      </c>
      <c r="C94" s="157" t="e">
        <f>VLOOKUP(CONCATENATE($A94,B81),Oferta!$A$2:$R$312,5,FALSE)</f>
        <v>#N/A</v>
      </c>
      <c r="D94" s="158"/>
      <c r="E94" s="159"/>
      <c r="F94" s="157" t="e">
        <f>VLOOKUP(CONCATENATE($A94,B81),Oferta!$A$2:$R$312,16,FALSE)</f>
        <v>#N/A</v>
      </c>
      <c r="G94" s="159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spans="1:26" ht="21" customHeight="1">
      <c r="A95" s="91" t="s">
        <v>172</v>
      </c>
      <c r="B95" s="90" t="e">
        <f>VLOOKUP(CONCATENATE($A95,B81),Oferta!$A$2:$R$312,4,FALSE)</f>
        <v>#N/A</v>
      </c>
      <c r="C95" s="157" t="e">
        <f>VLOOKUP(CONCATENATE($A95,B81),Oferta!$A$2:$R$312,5,FALSE)</f>
        <v>#N/A</v>
      </c>
      <c r="D95" s="158"/>
      <c r="E95" s="159"/>
      <c r="F95" s="157" t="e">
        <f>VLOOKUP(CONCATENATE($A95,B81),Oferta!$A$2:$R$312,16,FALSE)</f>
        <v>#N/A</v>
      </c>
      <c r="G95" s="159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spans="1:26" ht="21" customHeight="1">
      <c r="A96" s="91" t="s">
        <v>202</v>
      </c>
      <c r="B96" s="90" t="e">
        <f>VLOOKUP(CONCATENATE($A96,B81),Oferta!$A$2:$R$312,4,FALSE)</f>
        <v>#N/A</v>
      </c>
      <c r="C96" s="157" t="e">
        <f>VLOOKUP(CONCATENATE($A96,B81),Oferta!$A$2:$R$312,5,FALSE)</f>
        <v>#N/A</v>
      </c>
      <c r="D96" s="158"/>
      <c r="E96" s="159"/>
      <c r="F96" s="157" t="e">
        <f>VLOOKUP(CONCATENATE($A96,B81),Oferta!$A$2:$R$312,16,FALSE)</f>
        <v>#N/A</v>
      </c>
      <c r="G96" s="159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spans="1:26" ht="25.5" customHeight="1">
      <c r="A97" s="79"/>
      <c r="B97" s="160" t="s">
        <v>425</v>
      </c>
      <c r="C97" s="161"/>
      <c r="D97" s="161"/>
      <c r="E97" s="161"/>
      <c r="F97" s="161"/>
      <c r="G97" s="161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5.5" customHeight="1">
      <c r="A98" s="12"/>
      <c r="B98" s="80" t="s">
        <v>168</v>
      </c>
      <c r="C98" s="81" t="s">
        <v>176</v>
      </c>
      <c r="D98" s="81" t="s">
        <v>161</v>
      </c>
      <c r="E98" s="81" t="s">
        <v>164</v>
      </c>
      <c r="F98" s="81" t="s">
        <v>173</v>
      </c>
      <c r="G98" s="81" t="s">
        <v>174</v>
      </c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39" customHeight="1">
      <c r="A99" s="13"/>
      <c r="B99" s="83">
        <v>0.3125</v>
      </c>
      <c r="C99" s="84" t="e">
        <f>VLOOKUP(CONCATENATE(B97,$B$2,C$2,$B99),Oferta_Detalhada!$L$2:$AC$2892,4,FALSE)</f>
        <v>#N/A</v>
      </c>
      <c r="D99" s="84" t="e">
        <f>VLOOKUP(CONCATENATE(B97,$B$2,D$2,$B99),Oferta_Detalhada!$L$2:$AC$2892,4,FALSE)</f>
        <v>#N/A</v>
      </c>
      <c r="E99" s="84" t="e">
        <f>VLOOKUP(CONCATENATE(B97,$B$2,E$2,$B99),Oferta_Detalhada!$L$2:$AC$2892,4,FALSE)</f>
        <v>#N/A</v>
      </c>
      <c r="F99" s="84" t="e">
        <f>VLOOKUP(CONCATENATE(B97,$B$2,F$2,$B99),Oferta_Detalhada!$L$2:$AC$2892,4,FALSE)</f>
        <v>#N/A</v>
      </c>
      <c r="G99" s="84" t="e">
        <f>VLOOKUP(CONCATENATE(B97,$B$2,G$2,$B99),Oferta_Detalhada!$L$2:$AC$2892,4,FALSE)</f>
        <v>#N/A</v>
      </c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39" customHeight="1">
      <c r="A100" s="13"/>
      <c r="B100" s="83">
        <v>0.34722222222222227</v>
      </c>
      <c r="C100" s="84" t="e">
        <f>VLOOKUP(CONCATENATE(B97,$B$2,C$2,$B100),Oferta_Detalhada!$L$2:$AC$2892,4,FALSE)</f>
        <v>#N/A</v>
      </c>
      <c r="D100" s="84" t="e">
        <f>VLOOKUP(CONCATENATE(B97,$B$2,D$2,$B100),Oferta_Detalhada!$L$2:$AC$2892,4,FALSE)</f>
        <v>#N/A</v>
      </c>
      <c r="E100" s="84" t="e">
        <f>VLOOKUP(CONCATENATE(B97,$B$2,E$2,$B100),Oferta_Detalhada!$L$2:$AC$2892,4,FALSE)</f>
        <v>#N/A</v>
      </c>
      <c r="F100" s="84" t="e">
        <f>VLOOKUP(CONCATENATE(B97,$B$2,F$2,$B100),Oferta_Detalhada!$L$2:$AC$2892,4,FALSE)</f>
        <v>#N/A</v>
      </c>
      <c r="G100" s="84" t="e">
        <f>VLOOKUP(CONCATENATE(B97,$B$2,G$2,$B100),Oferta_Detalhada!$L$2:$AC$2892,4,FALSE)</f>
        <v>#N/A</v>
      </c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39" customHeight="1">
      <c r="A101" s="13"/>
      <c r="B101" s="83">
        <v>0.38194444444444442</v>
      </c>
      <c r="C101" s="84" t="e">
        <f>VLOOKUP(CONCATENATE(B97,$B$2,C$2,$B101),Oferta_Detalhada!$L$2:$AC$2892,4,FALSE)</f>
        <v>#N/A</v>
      </c>
      <c r="D101" s="84" t="e">
        <f>VLOOKUP(CONCATENATE(B97,$B$2,D$2,$B101),Oferta_Detalhada!$L$2:$AC$2892,4,FALSE)</f>
        <v>#N/A</v>
      </c>
      <c r="E101" s="84" t="e">
        <f>VLOOKUP(CONCATENATE(B97,$B$2,E$2,$B101),Oferta_Detalhada!$L$2:$AC$2892,4,FALSE)</f>
        <v>#N/A</v>
      </c>
      <c r="F101" s="84" t="e">
        <f>VLOOKUP(CONCATENATE(B97,$B$2,F$2,$B101),Oferta_Detalhada!$L$2:$AC$2892,4,FALSE)</f>
        <v>#N/A</v>
      </c>
      <c r="G101" s="84" t="e">
        <f>VLOOKUP(CONCATENATE(B97,$B$2,G$2,$B101),Oferta_Detalhada!$L$2:$AC$2892,4,FALSE)</f>
        <v>#N/A</v>
      </c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39" customHeight="1">
      <c r="A102" s="13"/>
      <c r="B102" s="83">
        <v>0.41666666666666669</v>
      </c>
      <c r="C102" s="84" t="e">
        <f>VLOOKUP(CONCATENATE(B97,$B$2,C$2,$B102),Oferta_Detalhada!$L$2:$AC$2892,4,FALSE)</f>
        <v>#N/A</v>
      </c>
      <c r="D102" s="84" t="e">
        <f>VLOOKUP(CONCATENATE(B97,$B$2,D$2,$B102),Oferta_Detalhada!$L$2:$AC$2892,4,FALSE)</f>
        <v>#N/A</v>
      </c>
      <c r="E102" s="84" t="e">
        <f>VLOOKUP(CONCATENATE(B97,$B$2,E$2,$B102),Oferta_Detalhada!$L$2:$AC$2892,4,FALSE)</f>
        <v>#N/A</v>
      </c>
      <c r="F102" s="84" t="e">
        <f>VLOOKUP(CONCATENATE(B97,$B$2,F$2,$B102),Oferta_Detalhada!$L$2:$AC$2892,4,FALSE)</f>
        <v>#N/A</v>
      </c>
      <c r="G102" s="84" t="e">
        <f>VLOOKUP(CONCATENATE(B97,$B$2,G$2,$B102),Oferta_Detalhada!$L$2:$AC$2892,4,FALSE)</f>
        <v>#N/A</v>
      </c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39" customHeight="1">
      <c r="A103" s="13"/>
      <c r="B103" s="83">
        <v>0.4513888888888889</v>
      </c>
      <c r="C103" s="84" t="e">
        <f>VLOOKUP(CONCATENATE(B97,$B$2,C$2,$B103),Oferta_Detalhada!$L$2:$AC$2892,4,FALSE)</f>
        <v>#N/A</v>
      </c>
      <c r="D103" s="84" t="e">
        <f>VLOOKUP(CONCATENATE(B97,$B$2,D$2,$B103),Oferta_Detalhada!$L$2:$AC$2892,4,FALSE)</f>
        <v>#N/A</v>
      </c>
      <c r="E103" s="84" t="e">
        <f>VLOOKUP(CONCATENATE(B97,$B$2,E$2,$B103),Oferta_Detalhada!$L$2:$AC$2892,4,FALSE)</f>
        <v>#N/A</v>
      </c>
      <c r="F103" s="84" t="e">
        <f>VLOOKUP(CONCATENATE(B97,$B$2,F$2,$B103),Oferta_Detalhada!$L$2:$AC$2892,4,FALSE)</f>
        <v>#N/A</v>
      </c>
      <c r="G103" s="84" t="e">
        <f>VLOOKUP(CONCATENATE(B97,$B$2,G$2,$B103),Oferta_Detalhada!$L$2:$AC$2892,4,FALSE)</f>
        <v>#N/A</v>
      </c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39" customHeight="1">
      <c r="A104" s="13"/>
      <c r="B104" s="83">
        <v>0.4861111111111111</v>
      </c>
      <c r="C104" s="84" t="e">
        <f>VLOOKUP(CONCATENATE(B97,$B$2,C$2,$B104),Oferta_Detalhada!$L$2:$AC$2892,4,FALSE)</f>
        <v>#N/A</v>
      </c>
      <c r="D104" s="84" t="e">
        <f>VLOOKUP(CONCATENATE(B97,$B$2,D$2,$B104),Oferta_Detalhada!$L$2:$AC$2892,4,FALSE)</f>
        <v>#N/A</v>
      </c>
      <c r="E104" s="84" t="e">
        <f>VLOOKUP(CONCATENATE(B97,$B$2,E$2,$B104),Oferta_Detalhada!$L$2:$AC$2892,4,FALSE)</f>
        <v>#N/A</v>
      </c>
      <c r="F104" s="84" t="e">
        <f>VLOOKUP(CONCATENATE(B97,$B$2,F$2,$B104),Oferta_Detalhada!$L$2:$AC$2892,4,FALSE)</f>
        <v>#N/A</v>
      </c>
      <c r="G104" s="84" t="e">
        <f>VLOOKUP(CONCATENATE(B97,$B$2,G$2,$B104),Oferta_Detalhada!$L$2:$AC$2892,4,FALSE)</f>
        <v>#N/A</v>
      </c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25.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21" customHeight="1">
      <c r="A106" s="101"/>
      <c r="B106" s="87" t="s">
        <v>6</v>
      </c>
      <c r="C106" s="162" t="s">
        <v>7</v>
      </c>
      <c r="D106" s="158"/>
      <c r="E106" s="159"/>
      <c r="F106" s="162" t="s">
        <v>397</v>
      </c>
      <c r="G106" s="159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</row>
    <row r="107" spans="1:26" ht="21" customHeight="1">
      <c r="A107" s="91" t="s">
        <v>167</v>
      </c>
      <c r="B107" s="90" t="e">
        <f>VLOOKUP(CONCATENATE($A107,B97),Oferta!$A$2:$R$312,4,FALSE)</f>
        <v>#N/A</v>
      </c>
      <c r="C107" s="157" t="e">
        <f>VLOOKUP(CONCATENATE($A107,B97),Oferta!$A$2:$R$312,5,FALSE)</f>
        <v>#N/A</v>
      </c>
      <c r="D107" s="158"/>
      <c r="E107" s="159"/>
      <c r="F107" s="157" t="e">
        <f>VLOOKUP(CONCATENATE($A107,B97),Oferta!$A$2:$R$312,16,FALSE)</f>
        <v>#N/A</v>
      </c>
      <c r="G107" s="159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spans="1:26" ht="21" customHeight="1">
      <c r="A108" s="91" t="s">
        <v>203</v>
      </c>
      <c r="B108" s="90" t="e">
        <f>VLOOKUP(CONCATENATE($A108,B97),Oferta!$A$2:$R$312,4,FALSE)</f>
        <v>#N/A</v>
      </c>
      <c r="C108" s="157" t="e">
        <f>VLOOKUP(CONCATENATE($A108,B97),Oferta!$A$2:$R$312,5,FALSE)</f>
        <v>#N/A</v>
      </c>
      <c r="D108" s="158"/>
      <c r="E108" s="159"/>
      <c r="F108" s="157" t="e">
        <f>VLOOKUP(CONCATENATE($A108,B97),Oferta!$A$2:$R$312,16,FALSE)</f>
        <v>#N/A</v>
      </c>
      <c r="G108" s="159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spans="1:26" ht="21" customHeight="1">
      <c r="A109" s="91" t="s">
        <v>175</v>
      </c>
      <c r="B109" s="90" t="e">
        <f>VLOOKUP(CONCATENATE($A109,B97),Oferta!$A$2:$R$312,4,FALSE)</f>
        <v>#N/A</v>
      </c>
      <c r="C109" s="157" t="e">
        <f>VLOOKUP(CONCATENATE($A109,B97),Oferta!$A$2:$R$312,5,FALSE)</f>
        <v>#N/A</v>
      </c>
      <c r="D109" s="158"/>
      <c r="E109" s="159"/>
      <c r="F109" s="157" t="e">
        <f>VLOOKUP(CONCATENATE($A109,B97),Oferta!$A$2:$R$312,16,FALSE)</f>
        <v>#N/A</v>
      </c>
      <c r="G109" s="159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spans="1:26" ht="21" customHeight="1">
      <c r="A110" s="91" t="s">
        <v>182</v>
      </c>
      <c r="B110" s="90" t="e">
        <f>VLOOKUP(CONCATENATE($A110,B97),Oferta!$A$2:$R$312,4,FALSE)</f>
        <v>#N/A</v>
      </c>
      <c r="C110" s="157" t="e">
        <f>VLOOKUP(CONCATENATE($A110,B97),Oferta!$A$2:$R$312,5,FALSE)</f>
        <v>#N/A</v>
      </c>
      <c r="D110" s="158"/>
      <c r="E110" s="159"/>
      <c r="F110" s="157" t="e">
        <f>VLOOKUP(CONCATENATE($A110,B97),Oferta!$A$2:$R$312,16,FALSE)</f>
        <v>#N/A</v>
      </c>
      <c r="G110" s="159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spans="1:26" ht="21" customHeight="1">
      <c r="A111" s="91" t="s">
        <v>172</v>
      </c>
      <c r="B111" s="90" t="e">
        <f>VLOOKUP(CONCATENATE($A111,B97),Oferta!$A$2:$R$312,4,FALSE)</f>
        <v>#N/A</v>
      </c>
      <c r="C111" s="157" t="e">
        <f>VLOOKUP(CONCATENATE($A111,B97),Oferta!$A$2:$R$312,5,FALSE)</f>
        <v>#N/A</v>
      </c>
      <c r="D111" s="158"/>
      <c r="E111" s="159"/>
      <c r="F111" s="157" t="e">
        <f>VLOOKUP(CONCATENATE($A111,B97),Oferta!$A$2:$R$312,16,FALSE)</f>
        <v>#N/A</v>
      </c>
      <c r="G111" s="159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spans="1:26" ht="21" customHeight="1">
      <c r="A112" s="91" t="s">
        <v>202</v>
      </c>
      <c r="B112" s="90" t="e">
        <f>VLOOKUP(CONCATENATE($A112,B97),Oferta!$A$2:$R$312,4,FALSE)</f>
        <v>#N/A</v>
      </c>
      <c r="C112" s="157" t="e">
        <f>VLOOKUP(CONCATENATE($A112,B97),Oferta!$A$2:$R$312,5,FALSE)</f>
        <v>#N/A</v>
      </c>
      <c r="D112" s="158"/>
      <c r="E112" s="159"/>
      <c r="F112" s="157" t="e">
        <f>VLOOKUP(CONCATENATE($A112,B97),Oferta!$A$2:$R$312,16,FALSE)</f>
        <v>#N/A</v>
      </c>
      <c r="G112" s="159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spans="1:26" ht="25.5" customHeight="1">
      <c r="A113" s="79"/>
      <c r="B113" s="160" t="s">
        <v>426</v>
      </c>
      <c r="C113" s="161"/>
      <c r="D113" s="161"/>
      <c r="E113" s="161"/>
      <c r="F113" s="161"/>
      <c r="G113" s="161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5.5" customHeight="1">
      <c r="A114" s="12"/>
      <c r="B114" s="80" t="s">
        <v>168</v>
      </c>
      <c r="C114" s="81" t="s">
        <v>176</v>
      </c>
      <c r="D114" s="81" t="s">
        <v>161</v>
      </c>
      <c r="E114" s="81" t="s">
        <v>164</v>
      </c>
      <c r="F114" s="81" t="s">
        <v>173</v>
      </c>
      <c r="G114" s="81" t="s">
        <v>174</v>
      </c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39" customHeight="1">
      <c r="A115" s="13"/>
      <c r="B115" s="83">
        <v>0.3125</v>
      </c>
      <c r="C115" s="84" t="e">
        <f>VLOOKUP(CONCATENATE(B113,$B$2,C$2,$B115),Oferta_Detalhada!$L$2:$AC$2892,4,FALSE)</f>
        <v>#N/A</v>
      </c>
      <c r="D115" s="84" t="e">
        <f>VLOOKUP(CONCATENATE(B113,$B$2,D$2,$B115),Oferta_Detalhada!$L$2:$AC$2892,4,FALSE)</f>
        <v>#N/A</v>
      </c>
      <c r="E115" s="84" t="e">
        <f>VLOOKUP(CONCATENATE(B113,$B$2,E$2,$B115),Oferta_Detalhada!$L$2:$AC$2892,4,FALSE)</f>
        <v>#N/A</v>
      </c>
      <c r="F115" s="84" t="e">
        <f>VLOOKUP(CONCATENATE(B113,$B$2,F$2,$B115),Oferta_Detalhada!$L$2:$AC$2892,4,FALSE)</f>
        <v>#N/A</v>
      </c>
      <c r="G115" s="84" t="e">
        <f>VLOOKUP(CONCATENATE(B113,$B$2,G$2,$B115),Oferta_Detalhada!$L$2:$AC$2892,4,FALSE)</f>
        <v>#N/A</v>
      </c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39" customHeight="1">
      <c r="A116" s="13"/>
      <c r="B116" s="83">
        <v>0.34722222222222227</v>
      </c>
      <c r="C116" s="84" t="e">
        <f>VLOOKUP(CONCATENATE(B113,$B$2,C$2,$B116),Oferta_Detalhada!$L$2:$AC$2892,4,FALSE)</f>
        <v>#N/A</v>
      </c>
      <c r="D116" s="84" t="e">
        <f>VLOOKUP(CONCATENATE(B113,$B$2,D$2,$B116),Oferta_Detalhada!$L$2:$AC$2892,4,FALSE)</f>
        <v>#N/A</v>
      </c>
      <c r="E116" s="84" t="e">
        <f>VLOOKUP(CONCATENATE(B113,$B$2,E$2,$B116),Oferta_Detalhada!$L$2:$AC$2892,4,FALSE)</f>
        <v>#N/A</v>
      </c>
      <c r="F116" s="84" t="e">
        <f>VLOOKUP(CONCATENATE(B113,$B$2,F$2,$B116),Oferta_Detalhada!$L$2:$AC$2892,4,FALSE)</f>
        <v>#N/A</v>
      </c>
      <c r="G116" s="84" t="e">
        <f>VLOOKUP(CONCATENATE(B113,$B$2,G$2,$B116),Oferta_Detalhada!$L$2:$AC$2892,4,FALSE)</f>
        <v>#N/A</v>
      </c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39" customHeight="1">
      <c r="A117" s="13"/>
      <c r="B117" s="83">
        <v>0.38194444444444442</v>
      </c>
      <c r="C117" s="84" t="e">
        <f>VLOOKUP(CONCATENATE(B113,$B$2,C$2,$B117),Oferta_Detalhada!$L$2:$AC$2892,4,FALSE)</f>
        <v>#N/A</v>
      </c>
      <c r="D117" s="84" t="e">
        <f>VLOOKUP(CONCATENATE(B113,$B$2,D$2,$B117),Oferta_Detalhada!$L$2:$AC$2892,4,FALSE)</f>
        <v>#N/A</v>
      </c>
      <c r="E117" s="84" t="e">
        <f>VLOOKUP(CONCATENATE(B113,$B$2,E$2,$B117),Oferta_Detalhada!$L$2:$AC$2892,4,FALSE)</f>
        <v>#N/A</v>
      </c>
      <c r="F117" s="84" t="e">
        <f>VLOOKUP(CONCATENATE(B113,$B$2,F$2,$B117),Oferta_Detalhada!$L$2:$AC$2892,4,FALSE)</f>
        <v>#N/A</v>
      </c>
      <c r="G117" s="84" t="e">
        <f>VLOOKUP(CONCATENATE(B113,$B$2,G$2,$B117),Oferta_Detalhada!$L$2:$AC$2892,4,FALSE)</f>
        <v>#N/A</v>
      </c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39" customHeight="1">
      <c r="A118" s="13"/>
      <c r="B118" s="83">
        <v>0.41666666666666669</v>
      </c>
      <c r="C118" s="84" t="e">
        <f>VLOOKUP(CONCATENATE(B113,$B$2,C$2,$B118),Oferta_Detalhada!$L$2:$AC$2892,4,FALSE)</f>
        <v>#N/A</v>
      </c>
      <c r="D118" s="84" t="e">
        <f>VLOOKUP(CONCATENATE(B113,$B$2,D$2,$B118),Oferta_Detalhada!$L$2:$AC$2892,4,FALSE)</f>
        <v>#N/A</v>
      </c>
      <c r="E118" s="84" t="e">
        <f>VLOOKUP(CONCATENATE(B113,$B$2,E$2,$B118),Oferta_Detalhada!$L$2:$AC$2892,4,FALSE)</f>
        <v>#N/A</v>
      </c>
      <c r="F118" s="84" t="e">
        <f>VLOOKUP(CONCATENATE(B113,$B$2,F$2,$B118),Oferta_Detalhada!$L$2:$AC$2892,4,FALSE)</f>
        <v>#N/A</v>
      </c>
      <c r="G118" s="84" t="e">
        <f>VLOOKUP(CONCATENATE(B113,$B$2,G$2,$B118),Oferta_Detalhada!$L$2:$AC$2892,4,FALSE)</f>
        <v>#N/A</v>
      </c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39" customHeight="1">
      <c r="A119" s="13"/>
      <c r="B119" s="83">
        <v>0.4513888888888889</v>
      </c>
      <c r="C119" s="84" t="e">
        <f>VLOOKUP(CONCATENATE(B113,$B$2,C$2,$B119),Oferta_Detalhada!$L$2:$AC$2892,4,FALSE)</f>
        <v>#N/A</v>
      </c>
      <c r="D119" s="84" t="e">
        <f>VLOOKUP(CONCATENATE(B113,$B$2,D$2,$B119),Oferta_Detalhada!$L$2:$AC$2892,4,FALSE)</f>
        <v>#N/A</v>
      </c>
      <c r="E119" s="84" t="e">
        <f>VLOOKUP(CONCATENATE(B113,$B$2,E$2,$B119),Oferta_Detalhada!$L$2:$AC$2892,4,FALSE)</f>
        <v>#N/A</v>
      </c>
      <c r="F119" s="84" t="e">
        <f>VLOOKUP(CONCATENATE(B113,$B$2,F$2,$B119),Oferta_Detalhada!$L$2:$AC$2892,4,FALSE)</f>
        <v>#N/A</v>
      </c>
      <c r="G119" s="84" t="e">
        <f>VLOOKUP(CONCATENATE(B113,$B$2,G$2,$B119),Oferta_Detalhada!$L$2:$AC$2892,4,FALSE)</f>
        <v>#N/A</v>
      </c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39" customHeight="1">
      <c r="A120" s="13"/>
      <c r="B120" s="83">
        <v>0.4861111111111111</v>
      </c>
      <c r="C120" s="84" t="e">
        <f>VLOOKUP(CONCATENATE(B113,$B$2,C$2,$B120),Oferta_Detalhada!$L$2:$AC$2892,4,FALSE)</f>
        <v>#N/A</v>
      </c>
      <c r="D120" s="84" t="e">
        <f>VLOOKUP(CONCATENATE(B113,$B$2,D$2,$B120),Oferta_Detalhada!$L$2:$AC$2892,4,FALSE)</f>
        <v>#N/A</v>
      </c>
      <c r="E120" s="84" t="e">
        <f>VLOOKUP(CONCATENATE(B113,$B$2,E$2,$B120),Oferta_Detalhada!$L$2:$AC$2892,4,FALSE)</f>
        <v>#N/A</v>
      </c>
      <c r="F120" s="84" t="e">
        <f>VLOOKUP(CONCATENATE(B113,$B$2,F$2,$B120),Oferta_Detalhada!$L$2:$AC$2892,4,FALSE)</f>
        <v>#N/A</v>
      </c>
      <c r="G120" s="84" t="e">
        <f>VLOOKUP(CONCATENATE(B113,$B$2,G$2,$B120),Oferta_Detalhada!$L$2:$AC$2892,4,FALSE)</f>
        <v>#N/A</v>
      </c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25.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21" customHeight="1">
      <c r="A122" s="101"/>
      <c r="B122" s="87" t="s">
        <v>6</v>
      </c>
      <c r="C122" s="162" t="s">
        <v>7</v>
      </c>
      <c r="D122" s="158"/>
      <c r="E122" s="159"/>
      <c r="F122" s="162" t="s">
        <v>397</v>
      </c>
      <c r="G122" s="159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</row>
    <row r="123" spans="1:26" ht="21" customHeight="1">
      <c r="A123" s="91" t="s">
        <v>167</v>
      </c>
      <c r="B123" s="90" t="e">
        <f>VLOOKUP(CONCATENATE($A123,B113),Oferta!$A$2:$R$312,4,FALSE)</f>
        <v>#N/A</v>
      </c>
      <c r="C123" s="157" t="e">
        <f>VLOOKUP(CONCATENATE($A123,B113),Oferta!$A$2:$R$312,5,FALSE)</f>
        <v>#N/A</v>
      </c>
      <c r="D123" s="158"/>
      <c r="E123" s="159"/>
      <c r="F123" s="157" t="e">
        <f>VLOOKUP(CONCATENATE($A123,B113),Oferta!$A$2:$R$312,16,FALSE)</f>
        <v>#N/A</v>
      </c>
      <c r="G123" s="159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spans="1:26" ht="21" customHeight="1">
      <c r="A124" s="91" t="s">
        <v>203</v>
      </c>
      <c r="B124" s="90" t="e">
        <f>VLOOKUP(CONCATENATE($A124,B113),Oferta!$A$2:$R$312,4,FALSE)</f>
        <v>#N/A</v>
      </c>
      <c r="C124" s="157" t="e">
        <f>VLOOKUP(CONCATENATE($A124,B113),Oferta!$A$2:$R$312,5,FALSE)</f>
        <v>#N/A</v>
      </c>
      <c r="D124" s="158"/>
      <c r="E124" s="159"/>
      <c r="F124" s="157" t="e">
        <f>VLOOKUP(CONCATENATE($A124,B113),Oferta!$A$2:$R$312,16,FALSE)</f>
        <v>#N/A</v>
      </c>
      <c r="G124" s="159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spans="1:26" ht="21" customHeight="1">
      <c r="A125" s="91" t="s">
        <v>175</v>
      </c>
      <c r="B125" s="90" t="e">
        <f>VLOOKUP(CONCATENATE($A125,B113),Oferta!$A$2:$R$312,4,FALSE)</f>
        <v>#N/A</v>
      </c>
      <c r="C125" s="157" t="e">
        <f>VLOOKUP(CONCATENATE($A125,B113),Oferta!$A$2:$R$312,5,FALSE)</f>
        <v>#N/A</v>
      </c>
      <c r="D125" s="158"/>
      <c r="E125" s="159"/>
      <c r="F125" s="157" t="e">
        <f>VLOOKUP(CONCATENATE($A125,B113),Oferta!$A$2:$R$312,16,FALSE)</f>
        <v>#N/A</v>
      </c>
      <c r="G125" s="159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spans="1:26" ht="21" customHeight="1">
      <c r="A126" s="91" t="s">
        <v>182</v>
      </c>
      <c r="B126" s="90" t="e">
        <f>VLOOKUP(CONCATENATE($A126,B113),Oferta!$A$2:$R$312,4,FALSE)</f>
        <v>#N/A</v>
      </c>
      <c r="C126" s="157" t="e">
        <f>VLOOKUP(CONCATENATE($A126,B113),Oferta!$A$2:$R$312,5,FALSE)</f>
        <v>#N/A</v>
      </c>
      <c r="D126" s="158"/>
      <c r="E126" s="159"/>
      <c r="F126" s="157" t="e">
        <f>VLOOKUP(CONCATENATE($A126,B113),Oferta!$A$2:$R$312,16,FALSE)</f>
        <v>#N/A</v>
      </c>
      <c r="G126" s="159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spans="1:26" ht="21" customHeight="1">
      <c r="A127" s="91" t="s">
        <v>172</v>
      </c>
      <c r="B127" s="90" t="e">
        <f>VLOOKUP(CONCATENATE($A127,B113),Oferta!$A$2:$R$312,4,FALSE)</f>
        <v>#N/A</v>
      </c>
      <c r="C127" s="157" t="e">
        <f>VLOOKUP(CONCATENATE($A127,B113),Oferta!$A$2:$R$312,5,FALSE)</f>
        <v>#N/A</v>
      </c>
      <c r="D127" s="158"/>
      <c r="E127" s="159"/>
      <c r="F127" s="157" t="e">
        <f>VLOOKUP(CONCATENATE($A127,B113),Oferta!$A$2:$R$312,16,FALSE)</f>
        <v>#N/A</v>
      </c>
      <c r="G127" s="159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spans="1:26" ht="21" customHeight="1">
      <c r="A128" s="91" t="s">
        <v>202</v>
      </c>
      <c r="B128" s="90" t="e">
        <f>VLOOKUP(CONCATENATE($A128,B113),Oferta!$A$2:$R$312,4,FALSE)</f>
        <v>#N/A</v>
      </c>
      <c r="C128" s="157" t="e">
        <f>VLOOKUP(CONCATENATE($A128,B113),Oferta!$A$2:$R$312,5,FALSE)</f>
        <v>#N/A</v>
      </c>
      <c r="D128" s="158"/>
      <c r="E128" s="159"/>
      <c r="F128" s="157" t="e">
        <f>VLOOKUP(CONCATENATE($A128,B113),Oferta!$A$2:$R$312,16,FALSE)</f>
        <v>#N/A</v>
      </c>
      <c r="G128" s="159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spans="1:26" ht="25.5" customHeight="1">
      <c r="A129" s="79"/>
      <c r="B129" s="160" t="s">
        <v>427</v>
      </c>
      <c r="C129" s="161"/>
      <c r="D129" s="161"/>
      <c r="E129" s="161"/>
      <c r="F129" s="161"/>
      <c r="G129" s="161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5.5" customHeight="1">
      <c r="A130" s="12"/>
      <c r="B130" s="80" t="s">
        <v>168</v>
      </c>
      <c r="C130" s="81" t="s">
        <v>176</v>
      </c>
      <c r="D130" s="81" t="s">
        <v>161</v>
      </c>
      <c r="E130" s="81" t="s">
        <v>164</v>
      </c>
      <c r="F130" s="81" t="s">
        <v>173</v>
      </c>
      <c r="G130" s="81" t="s">
        <v>174</v>
      </c>
      <c r="H130" s="12"/>
      <c r="I130" s="12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12"/>
      <c r="V130" s="12"/>
      <c r="W130" s="12"/>
      <c r="X130" s="12"/>
      <c r="Y130" s="12"/>
      <c r="Z130" s="12"/>
    </row>
    <row r="131" spans="1:26" ht="39" customHeight="1">
      <c r="A131" s="13"/>
      <c r="B131" s="83">
        <v>0.3125</v>
      </c>
      <c r="C131" s="84" t="str">
        <f>VLOOKUP(CONCATENATE(B129,$B$2,C$2,$B131),Oferta_Detalhada!$L$2:$AC$2892,4,FALSE)</f>
        <v>ECONOMIA INDUSTRIAL</v>
      </c>
      <c r="D131" s="84" t="e">
        <f>VLOOKUP(CONCATENATE(B129,$B$2,D$2,$B131),Oferta_Detalhada!$L$2:$AC$2892,4,FALSE)</f>
        <v>#N/A</v>
      </c>
      <c r="E131" s="84" t="str">
        <f>VLOOKUP(CONCATENATE(B129,$B$2,E$2,$B131),Oferta_Detalhada!$L$2:$AC$2892,4,FALSE)</f>
        <v>TEORIA MACROECONÔMICA II</v>
      </c>
      <c r="F131" s="84" t="str">
        <f>VLOOKUP(CONCATENATE(B129,$B$2,F$2,$B131),Oferta_Detalhada!$L$2:$AC$2892,4,FALSE)</f>
        <v>ANÁLISE ECONÔMICO FINANCEIRA</v>
      </c>
      <c r="G131" s="84" t="str">
        <f>VLOOKUP(CONCATENATE(B129,$B$2,G$2,$B131),Oferta_Detalhada!$L$2:$AC$2892,4,FALSE)</f>
        <v>ECONOMETRIA I</v>
      </c>
      <c r="H131" s="13"/>
      <c r="I131" s="13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13"/>
      <c r="V131" s="13"/>
      <c r="W131" s="13"/>
      <c r="X131" s="13"/>
      <c r="Y131" s="13"/>
      <c r="Z131" s="13"/>
    </row>
    <row r="132" spans="1:26" ht="39" customHeight="1">
      <c r="A132" s="13"/>
      <c r="B132" s="83">
        <v>0.34722222222222227</v>
      </c>
      <c r="C132" s="84" t="str">
        <f>VLOOKUP(CONCATENATE(B129,$B$2,C$2,$B132),Oferta_Detalhada!$L$2:$AC$2892,4,FALSE)</f>
        <v>ECONOMIA INDUSTRIAL</v>
      </c>
      <c r="D132" s="84" t="e">
        <f>VLOOKUP(CONCATENATE(B129,$B$2,D$2,$B132),Oferta_Detalhada!$L$2:$AC$2892,4,FALSE)</f>
        <v>#N/A</v>
      </c>
      <c r="E132" s="84" t="str">
        <f>VLOOKUP(CONCATENATE(B129,$B$2,E$2,$B132),Oferta_Detalhada!$L$2:$AC$2892,4,FALSE)</f>
        <v>TEORIA MACROECONÔMICA II</v>
      </c>
      <c r="F132" s="84" t="str">
        <f>VLOOKUP(CONCATENATE(B129,$B$2,F$2,$B132),Oferta_Detalhada!$L$2:$AC$2892,4,FALSE)</f>
        <v>ANÁLISE ECONÔMICO FINANCEIRA</v>
      </c>
      <c r="G132" s="84" t="str">
        <f>VLOOKUP(CONCATENATE(B129,$B$2,G$2,$B132),Oferta_Detalhada!$L$2:$AC$2892,4,FALSE)</f>
        <v>ECONOMETRIA I</v>
      </c>
      <c r="H132" s="13"/>
      <c r="I132" s="13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13"/>
      <c r="V132" s="13"/>
      <c r="W132" s="13"/>
      <c r="X132" s="13"/>
      <c r="Y132" s="13"/>
      <c r="Z132" s="13"/>
    </row>
    <row r="133" spans="1:26" ht="39" customHeight="1">
      <c r="A133" s="13"/>
      <c r="B133" s="83">
        <v>0.38194444444444442</v>
      </c>
      <c r="C133" s="84" t="e">
        <f>VLOOKUP(CONCATENATE(B129,$B$2,C$2,$B133),Oferta_Detalhada!$L$2:$AC$2892,4,FALSE)</f>
        <v>#N/A</v>
      </c>
      <c r="D133" s="84" t="str">
        <f>VLOOKUP(CONCATENATE(B129,$B$2,D$2,$B133),Oferta_Detalhada!$L$2:$AC$2892,4,FALSE)</f>
        <v>TEORIA MACROECONÔMICA II</v>
      </c>
      <c r="E133" s="84" t="str">
        <f>VLOOKUP(CONCATENATE(B129,$B$2,E$2,$B133),Oferta_Detalhada!$L$2:$AC$2892,4,FALSE)</f>
        <v>ECONOMIA INDUSTRIAL</v>
      </c>
      <c r="F133" s="84" t="str">
        <f>VLOOKUP(CONCATENATE(B129,$B$2,F$2,$B133),Oferta_Detalhada!$L$2:$AC$2892,4,FALSE)</f>
        <v>ECONOMIA DO SETOR PÚBLICO</v>
      </c>
      <c r="G133" s="84" t="str">
        <f>VLOOKUP(CONCATENATE(B129,$B$2,G$2,$B133),Oferta_Detalhada!$L$2:$AC$2892,4,FALSE)</f>
        <v>ANÁLISE ECONÔMICO FINANCEIRA</v>
      </c>
      <c r="H133" s="13"/>
      <c r="I133" s="13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13"/>
      <c r="V133" s="13"/>
      <c r="W133" s="13"/>
      <c r="X133" s="13"/>
      <c r="Y133" s="13"/>
      <c r="Z133" s="13"/>
    </row>
    <row r="134" spans="1:26" ht="39" customHeight="1">
      <c r="A134" s="13"/>
      <c r="B134" s="83">
        <v>0.41666666666666669</v>
      </c>
      <c r="C134" s="84" t="e">
        <f>VLOOKUP(CONCATENATE(B129,$B$2,C$2,$B134),Oferta_Detalhada!$L$2:$AC$2892,4,FALSE)</f>
        <v>#N/A</v>
      </c>
      <c r="D134" s="84" t="str">
        <f>VLOOKUP(CONCATENATE(B129,$B$2,D$2,$B134),Oferta_Detalhada!$L$2:$AC$2892,4,FALSE)</f>
        <v>TEORIA MACROECONÔMICA II</v>
      </c>
      <c r="E134" s="84" t="str">
        <f>VLOOKUP(CONCATENATE(B129,$B$2,E$2,$B134),Oferta_Detalhada!$L$2:$AC$2892,4,FALSE)</f>
        <v>ECONOMIA INDUSTRIAL</v>
      </c>
      <c r="F134" s="84" t="str">
        <f>VLOOKUP(CONCATENATE(B129,$B$2,F$2,$B134),Oferta_Detalhada!$L$2:$AC$2892,4,FALSE)</f>
        <v>ECONOMIA DO SETOR PÚBLICO</v>
      </c>
      <c r="G134" s="84" t="str">
        <f>VLOOKUP(CONCATENATE(B129,$B$2,G$2,$B134),Oferta_Detalhada!$L$2:$AC$2892,4,FALSE)</f>
        <v>ANÁLISE ECONÔMICO FINANCEIRA</v>
      </c>
      <c r="H134" s="13"/>
      <c r="I134" s="13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13"/>
      <c r="V134" s="13"/>
      <c r="W134" s="13"/>
      <c r="X134" s="13"/>
      <c r="Y134" s="13"/>
      <c r="Z134" s="13"/>
    </row>
    <row r="135" spans="1:26" ht="39" customHeight="1">
      <c r="A135" s="13"/>
      <c r="B135" s="83">
        <v>0.4513888888888889</v>
      </c>
      <c r="C135" s="84" t="e">
        <f>VLOOKUP(CONCATENATE(B129,$B$2,C$2,$B135),Oferta_Detalhada!$L$2:$AC$2892,4,FALSE)</f>
        <v>#N/A</v>
      </c>
      <c r="D135" s="84" t="e">
        <f>VLOOKUP(CONCATENATE(B129,$B$2,D$2,$B135),Oferta_Detalhada!$L$2:$AC$2892,4,FALSE)</f>
        <v>#N/A</v>
      </c>
      <c r="E135" s="84" t="str">
        <f>VLOOKUP(CONCATENATE(B129,$B$2,E$2,$B135),Oferta_Detalhada!$L$2:$AC$2892,4,FALSE)</f>
        <v>ECONOMIA DO SETOR PÚBLICO</v>
      </c>
      <c r="F135" s="84" t="str">
        <f>VLOOKUP(CONCATENATE(B129,$B$2,F$2,$B135),Oferta_Detalhada!$L$2:$AC$2892,4,FALSE)</f>
        <v>ECONOMETRIA I</v>
      </c>
      <c r="G135" s="84" t="e">
        <f>VLOOKUP(CONCATENATE(B129,$B$2,G$2,$B135),Oferta_Detalhada!$L$2:$AC$2892,4,FALSE)</f>
        <v>#N/A</v>
      </c>
      <c r="H135" s="13"/>
      <c r="I135" s="13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13"/>
      <c r="V135" s="13"/>
      <c r="W135" s="13"/>
      <c r="X135" s="13"/>
      <c r="Y135" s="13"/>
      <c r="Z135" s="13"/>
    </row>
    <row r="136" spans="1:26" ht="39" customHeight="1">
      <c r="A136" s="13"/>
      <c r="B136" s="83">
        <v>0.4861111111111111</v>
      </c>
      <c r="C136" s="84" t="e">
        <f>VLOOKUP(CONCATENATE(B129,$B$2,C$2,$B136),Oferta_Detalhada!$L$2:$AC$2892,4,FALSE)</f>
        <v>#N/A</v>
      </c>
      <c r="D136" s="84" t="e">
        <f>VLOOKUP(CONCATENATE(B129,$B$2,D$2,$B136),Oferta_Detalhada!$L$2:$AC$2892,4,FALSE)</f>
        <v>#N/A</v>
      </c>
      <c r="E136" s="84" t="str">
        <f>VLOOKUP(CONCATENATE(B129,$B$2,E$2,$B136),Oferta_Detalhada!$L$2:$AC$2892,4,FALSE)</f>
        <v>ECONOMIA DO SETOR PÚBLICO</v>
      </c>
      <c r="F136" s="84" t="str">
        <f>VLOOKUP(CONCATENATE(B129,$B$2,F$2,$B136),Oferta_Detalhada!$L$2:$AC$2892,4,FALSE)</f>
        <v>ECONOMETRIA I</v>
      </c>
      <c r="G136" s="84" t="e">
        <f>VLOOKUP(CONCATENATE(B129,$B$2,G$2,$B136),Oferta_Detalhada!$L$2:$AC$2892,4,FALSE)</f>
        <v>#N/A</v>
      </c>
      <c r="H136" s="13"/>
      <c r="I136" s="13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13"/>
      <c r="V136" s="13"/>
      <c r="W136" s="13"/>
      <c r="X136" s="13"/>
      <c r="Y136" s="13"/>
      <c r="Z136" s="13"/>
    </row>
    <row r="137" spans="1:26" ht="25.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12"/>
      <c r="V137" s="12"/>
      <c r="W137" s="12"/>
      <c r="X137" s="12"/>
      <c r="Y137" s="12"/>
      <c r="Z137" s="12"/>
    </row>
    <row r="138" spans="1:26" ht="21" customHeight="1">
      <c r="A138" s="101"/>
      <c r="B138" s="87" t="s">
        <v>6</v>
      </c>
      <c r="C138" s="162" t="s">
        <v>7</v>
      </c>
      <c r="D138" s="158"/>
      <c r="E138" s="159"/>
      <c r="F138" s="162" t="s">
        <v>397</v>
      </c>
      <c r="G138" s="159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</row>
    <row r="139" spans="1:26" ht="21" customHeight="1">
      <c r="A139" s="91" t="s">
        <v>167</v>
      </c>
      <c r="B139" s="90" t="str">
        <f>VLOOKUP(CONCATENATE($A139,B129),Oferta!$A$2:$R$312,4,FALSE)</f>
        <v>CEC045</v>
      </c>
      <c r="C139" s="157" t="str">
        <f>VLOOKUP(CONCATENATE($A139,B129),Oferta!$A$2:$R$312,5,FALSE)</f>
        <v>TEORIA MACROECONÔMICA II</v>
      </c>
      <c r="D139" s="158"/>
      <c r="E139" s="159"/>
      <c r="F139" s="157" t="str">
        <f>VLOOKUP(CONCATENATE($A139,B129),Oferta!$A$2:$R$312,16,FALSE)</f>
        <v>Elson Cedro Mira</v>
      </c>
      <c r="G139" s="159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spans="1:26" ht="21" customHeight="1">
      <c r="A140" s="91" t="s">
        <v>203</v>
      </c>
      <c r="B140" s="90" t="str">
        <f>VLOOKUP(CONCATENATE($A140,B129),Oferta!$A$2:$R$312,4,FALSE)</f>
        <v>CEC043</v>
      </c>
      <c r="C140" s="157" t="str">
        <f>VLOOKUP(CONCATENATE($A140,B129),Oferta!$A$2:$R$312,5,FALSE)</f>
        <v>ECONOMIA INDUSTRIAL</v>
      </c>
      <c r="D140" s="158"/>
      <c r="E140" s="159"/>
      <c r="F140" s="157" t="str">
        <f>VLOOKUP(CONCATENATE($A140,B129),Oferta!$A$2:$R$312,16,FALSE)</f>
        <v>Elson Cedro Mira</v>
      </c>
      <c r="G140" s="159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spans="1:26" ht="21" customHeight="1">
      <c r="A141" s="91" t="s">
        <v>175</v>
      </c>
      <c r="B141" s="90" t="e">
        <f>VLOOKUP(CONCATENATE($A141,B129),Oferta!$A$2:$R$312,4,FALSE)</f>
        <v>#N/A</v>
      </c>
      <c r="C141" s="157" t="e">
        <f>VLOOKUP(CONCATENATE($A141,B129),Oferta!$A$2:$R$312,5,FALSE)</f>
        <v>#N/A</v>
      </c>
      <c r="D141" s="158"/>
      <c r="E141" s="159"/>
      <c r="F141" s="157" t="e">
        <f>VLOOKUP(CONCATENATE($A141,B129),Oferta!$A$2:$R$312,16,FALSE)</f>
        <v>#N/A</v>
      </c>
      <c r="G141" s="159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spans="1:26" ht="21" customHeight="1">
      <c r="A142" s="91" t="s">
        <v>182</v>
      </c>
      <c r="B142" s="90" t="str">
        <f>VLOOKUP(CONCATENATE($A142,B129),Oferta!$A$2:$R$312,4,FALSE)</f>
        <v>CEC006</v>
      </c>
      <c r="C142" s="157" t="str">
        <f>VLOOKUP(CONCATENATE($A142,B129),Oferta!$A$2:$R$312,5,FALSE)</f>
        <v>ANÁLISE ECONÔMICO FINANCEIRA</v>
      </c>
      <c r="D142" s="158"/>
      <c r="E142" s="159"/>
      <c r="F142" s="157" t="str">
        <f>VLOOKUP(CONCATENATE($A142,B129),Oferta!$A$2:$R$312,16,FALSE)</f>
        <v>Marcelo Santos Silva</v>
      </c>
      <c r="G142" s="159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spans="1:26" ht="21" customHeight="1">
      <c r="A143" s="91" t="s">
        <v>172</v>
      </c>
      <c r="B143" s="90" t="str">
        <f>VLOOKUP(CONCATENATE($A143,B129),Oferta!$A$2:$R$312,4,FALSE)</f>
        <v>CEC087</v>
      </c>
      <c r="C143" s="157" t="str">
        <f>VLOOKUP(CONCATENATE($A143,B129),Oferta!$A$2:$R$312,5,FALSE)</f>
        <v>ECONOMETRIA I</v>
      </c>
      <c r="D143" s="158"/>
      <c r="E143" s="159"/>
      <c r="F143" s="157" t="str">
        <f>VLOOKUP(CONCATENATE($A143,B129),Oferta!$A$2:$R$312,16,FALSE)</f>
        <v>Marcelo Santos Silva</v>
      </c>
      <c r="G143" s="159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spans="1:26" ht="21" customHeight="1">
      <c r="A144" s="91" t="s">
        <v>202</v>
      </c>
      <c r="B144" s="90" t="str">
        <f>VLOOKUP(CONCATENATE($A144,B129),Oferta!$A$2:$R$312,4,FALSE)</f>
        <v>CEC088</v>
      </c>
      <c r="C144" s="157" t="str">
        <f>VLOOKUP(CONCATENATE($A144,B129),Oferta!$A$2:$R$312,5,FALSE)</f>
        <v>ECONOMIA DO SETOR PÚBLICO</v>
      </c>
      <c r="D144" s="158"/>
      <c r="E144" s="159"/>
      <c r="F144" s="157" t="str">
        <f>VLOOKUP(CONCATENATE($A144,B129),Oferta!$A$2:$R$312,16,FALSE)</f>
        <v>Omar Santos Costa</v>
      </c>
      <c r="G144" s="159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spans="1:26" ht="25.5" customHeight="1">
      <c r="A145" s="79"/>
      <c r="B145" s="160" t="s">
        <v>428</v>
      </c>
      <c r="C145" s="161"/>
      <c r="D145" s="161"/>
      <c r="E145" s="161"/>
      <c r="F145" s="161"/>
      <c r="G145" s="161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5.5" customHeight="1">
      <c r="A146" s="12"/>
      <c r="B146" s="80" t="s">
        <v>168</v>
      </c>
      <c r="C146" s="81" t="s">
        <v>176</v>
      </c>
      <c r="D146" s="81" t="s">
        <v>161</v>
      </c>
      <c r="E146" s="81" t="s">
        <v>164</v>
      </c>
      <c r="F146" s="81" t="s">
        <v>173</v>
      </c>
      <c r="G146" s="81" t="s">
        <v>174</v>
      </c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39" customHeight="1">
      <c r="A147" s="13"/>
      <c r="B147" s="83">
        <v>0.3125</v>
      </c>
      <c r="C147" s="84" t="e">
        <f>VLOOKUP(CONCATENATE(B145,$B$2,C$2,$B147),Oferta_Detalhada!$L$2:$AC$2892,4,FALSE)</f>
        <v>#N/A</v>
      </c>
      <c r="D147" s="84" t="e">
        <f>VLOOKUP(CONCATENATE(B145,$B$2,D$2,$B147),Oferta_Detalhada!$L$2:$AC$2892,4,FALSE)</f>
        <v>#N/A</v>
      </c>
      <c r="E147" s="84" t="e">
        <f>VLOOKUP(CONCATENATE(B145,$B$2,E$2,$B147),Oferta_Detalhada!$L$2:$AC$2892,4,FALSE)</f>
        <v>#N/A</v>
      </c>
      <c r="F147" s="84" t="e">
        <f>VLOOKUP(CONCATENATE(B145,$B$2,F$2,$B147),Oferta_Detalhada!$L$2:$AC$2892,4,FALSE)</f>
        <v>#N/A</v>
      </c>
      <c r="G147" s="84" t="e">
        <f>VLOOKUP(CONCATENATE(B145,$B$2,G$2,$B147),Oferta_Detalhada!$L$2:$AC$2892,4,FALSE)</f>
        <v>#N/A</v>
      </c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39" customHeight="1">
      <c r="A148" s="13"/>
      <c r="B148" s="83">
        <v>0.34722222222222227</v>
      </c>
      <c r="C148" s="84" t="e">
        <f>VLOOKUP(CONCATENATE(B145,$B$2,C$2,$B148),Oferta_Detalhada!$L$2:$AC$2892,4,FALSE)</f>
        <v>#N/A</v>
      </c>
      <c r="D148" s="84" t="e">
        <f>VLOOKUP(CONCATENATE(B145,$B$2,D$2,$B148),Oferta_Detalhada!$L$2:$AC$2892,4,FALSE)</f>
        <v>#N/A</v>
      </c>
      <c r="E148" s="84" t="e">
        <f>VLOOKUP(CONCATENATE(B145,$B$2,E$2,$B148),Oferta_Detalhada!$L$2:$AC$2892,4,FALSE)</f>
        <v>#N/A</v>
      </c>
      <c r="F148" s="84" t="e">
        <f>VLOOKUP(CONCATENATE(B145,$B$2,F$2,$B148),Oferta_Detalhada!$L$2:$AC$2892,4,FALSE)</f>
        <v>#N/A</v>
      </c>
      <c r="G148" s="84" t="e">
        <f>VLOOKUP(CONCATENATE(B145,$B$2,G$2,$B148),Oferta_Detalhada!$L$2:$AC$2892,4,FALSE)</f>
        <v>#N/A</v>
      </c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39" customHeight="1">
      <c r="A149" s="13"/>
      <c r="B149" s="83">
        <v>0.38194444444444442</v>
      </c>
      <c r="C149" s="84" t="e">
        <f>VLOOKUP(CONCATENATE(B145,$B$2,C$2,$B149),Oferta_Detalhada!$L$2:$AC$2892,4,FALSE)</f>
        <v>#N/A</v>
      </c>
      <c r="D149" s="84" t="e">
        <f>VLOOKUP(CONCATENATE(B145,$B$2,D$2,$B149),Oferta_Detalhada!$L$2:$AC$2892,4,FALSE)</f>
        <v>#N/A</v>
      </c>
      <c r="E149" s="84" t="e">
        <f>VLOOKUP(CONCATENATE(B145,$B$2,E$2,$B149),Oferta_Detalhada!$L$2:$AC$2892,4,FALSE)</f>
        <v>#N/A</v>
      </c>
      <c r="F149" s="84" t="e">
        <f>VLOOKUP(CONCATENATE(B145,$B$2,F$2,$B149),Oferta_Detalhada!$L$2:$AC$2892,4,FALSE)</f>
        <v>#N/A</v>
      </c>
      <c r="G149" s="84" t="e">
        <f>VLOOKUP(CONCATENATE(B145,$B$2,G$2,$B149),Oferta_Detalhada!$L$2:$AC$2892,4,FALSE)</f>
        <v>#N/A</v>
      </c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39" customHeight="1">
      <c r="A150" s="13"/>
      <c r="B150" s="83">
        <v>0.41666666666666669</v>
      </c>
      <c r="C150" s="84" t="e">
        <f>VLOOKUP(CONCATENATE(B145,$B$2,C$2,$B150),Oferta_Detalhada!$L$2:$AC$2892,4,FALSE)</f>
        <v>#N/A</v>
      </c>
      <c r="D150" s="84" t="e">
        <f>VLOOKUP(CONCATENATE(B145,$B$2,D$2,$B150),Oferta_Detalhada!$L$2:$AC$2892,4,FALSE)</f>
        <v>#N/A</v>
      </c>
      <c r="E150" s="84" t="e">
        <f>VLOOKUP(CONCATENATE(B145,$B$2,E$2,$B150),Oferta_Detalhada!$L$2:$AC$2892,4,FALSE)</f>
        <v>#N/A</v>
      </c>
      <c r="F150" s="84" t="e">
        <f>VLOOKUP(CONCATENATE(B145,$B$2,F$2,$B150),Oferta_Detalhada!$L$2:$AC$2892,4,FALSE)</f>
        <v>#N/A</v>
      </c>
      <c r="G150" s="84" t="e">
        <f>VLOOKUP(CONCATENATE(B145,$B$2,G$2,$B150),Oferta_Detalhada!$L$2:$AC$2892,4,FALSE)</f>
        <v>#N/A</v>
      </c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39" customHeight="1">
      <c r="A151" s="13"/>
      <c r="B151" s="83">
        <v>0.4513888888888889</v>
      </c>
      <c r="C151" s="84" t="e">
        <f>VLOOKUP(CONCATENATE(B145,$B$2,C$2,$B151),Oferta_Detalhada!$L$2:$AC$2892,4,FALSE)</f>
        <v>#N/A</v>
      </c>
      <c r="D151" s="84" t="e">
        <f>VLOOKUP(CONCATENATE(B145,$B$2,D$2,$B151),Oferta_Detalhada!$L$2:$AC$2892,4,FALSE)</f>
        <v>#N/A</v>
      </c>
      <c r="E151" s="84" t="e">
        <f>VLOOKUP(CONCATENATE(B145,$B$2,E$2,$B151),Oferta_Detalhada!$L$2:$AC$2892,4,FALSE)</f>
        <v>#N/A</v>
      </c>
      <c r="F151" s="84" t="e">
        <f>VLOOKUP(CONCATENATE(B145,$B$2,F$2,$B151),Oferta_Detalhada!$L$2:$AC$2892,4,FALSE)</f>
        <v>#N/A</v>
      </c>
      <c r="G151" s="84" t="e">
        <f>VLOOKUP(CONCATENATE(B145,$B$2,G$2,$B151),Oferta_Detalhada!$L$2:$AC$2892,4,FALSE)</f>
        <v>#N/A</v>
      </c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39" customHeight="1">
      <c r="A152" s="13"/>
      <c r="B152" s="83">
        <v>0.4861111111111111</v>
      </c>
      <c r="C152" s="84" t="e">
        <f>VLOOKUP(CONCATENATE(B145,$B$2,C$2,$B152),Oferta_Detalhada!$L$2:$AC$2892,4,FALSE)</f>
        <v>#N/A</v>
      </c>
      <c r="D152" s="84" t="e">
        <f>VLOOKUP(CONCATENATE(B145,$B$2,D$2,$B152),Oferta_Detalhada!$L$2:$AC$2892,4,FALSE)</f>
        <v>#N/A</v>
      </c>
      <c r="E152" s="84" t="e">
        <f>VLOOKUP(CONCATENATE(B145,$B$2,E$2,$B152),Oferta_Detalhada!$L$2:$AC$2892,4,FALSE)</f>
        <v>#N/A</v>
      </c>
      <c r="F152" s="84" t="e">
        <f>VLOOKUP(CONCATENATE(B145,$B$2,F$2,$B152),Oferta_Detalhada!$L$2:$AC$2892,4,FALSE)</f>
        <v>#N/A</v>
      </c>
      <c r="G152" s="84" t="e">
        <f>VLOOKUP(CONCATENATE(B145,$B$2,G$2,$B152),Oferta_Detalhada!$L$2:$AC$2892,4,FALSE)</f>
        <v>#N/A</v>
      </c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25.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21" customHeight="1">
      <c r="A154" s="101"/>
      <c r="B154" s="87" t="s">
        <v>6</v>
      </c>
      <c r="C154" s="162" t="s">
        <v>7</v>
      </c>
      <c r="D154" s="158"/>
      <c r="E154" s="159"/>
      <c r="F154" s="162" t="s">
        <v>397</v>
      </c>
      <c r="G154" s="159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</row>
    <row r="155" spans="1:26" ht="21" customHeight="1">
      <c r="A155" s="91" t="s">
        <v>167</v>
      </c>
      <c r="B155" s="90" t="e">
        <f>VLOOKUP(CONCATENATE($A155,B145),Oferta!$A$2:$R$312,4,FALSE)</f>
        <v>#N/A</v>
      </c>
      <c r="C155" s="157" t="e">
        <f>VLOOKUP(CONCATENATE($A155,B145),Oferta!$A$2:$R$312,5,FALSE)</f>
        <v>#N/A</v>
      </c>
      <c r="D155" s="158"/>
      <c r="E155" s="159"/>
      <c r="F155" s="157" t="e">
        <f>VLOOKUP(CONCATENATE($A155,B145),Oferta!$A$2:$R$312,16,FALSE)</f>
        <v>#N/A</v>
      </c>
      <c r="G155" s="159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spans="1:26" ht="21" customHeight="1">
      <c r="A156" s="91" t="s">
        <v>203</v>
      </c>
      <c r="B156" s="90" t="e">
        <f>VLOOKUP(CONCATENATE($A156,B145),Oferta!$A$2:$R$312,4,FALSE)</f>
        <v>#N/A</v>
      </c>
      <c r="C156" s="157" t="e">
        <f>VLOOKUP(CONCATENATE($A156,B145),Oferta!$A$2:$R$312,5,FALSE)</f>
        <v>#N/A</v>
      </c>
      <c r="D156" s="158"/>
      <c r="E156" s="159"/>
      <c r="F156" s="157" t="e">
        <f>VLOOKUP(CONCATENATE($A156,B145),Oferta!$A$2:$R$312,16,FALSE)</f>
        <v>#N/A</v>
      </c>
      <c r="G156" s="159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spans="1:26" ht="21" customHeight="1">
      <c r="A157" s="91" t="s">
        <v>175</v>
      </c>
      <c r="B157" s="90" t="e">
        <f>VLOOKUP(CONCATENATE($A157,B145),Oferta!$A$2:$R$312,4,FALSE)</f>
        <v>#N/A</v>
      </c>
      <c r="C157" s="157" t="e">
        <f>VLOOKUP(CONCATENATE($A157,B145),Oferta!$A$2:$R$312,5,FALSE)</f>
        <v>#N/A</v>
      </c>
      <c r="D157" s="158"/>
      <c r="E157" s="159"/>
      <c r="F157" s="157" t="e">
        <f>VLOOKUP(CONCATENATE($A157,B145),Oferta!$A$2:$R$312,16,FALSE)</f>
        <v>#N/A</v>
      </c>
      <c r="G157" s="159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spans="1:26" ht="21" customHeight="1">
      <c r="A158" s="91" t="s">
        <v>182</v>
      </c>
      <c r="B158" s="90" t="e">
        <f>VLOOKUP(CONCATENATE($A158,B145),Oferta!$A$2:$R$312,4,FALSE)</f>
        <v>#N/A</v>
      </c>
      <c r="C158" s="157" t="e">
        <f>VLOOKUP(CONCATENATE($A158,B145),Oferta!$A$2:$R$312,5,FALSE)</f>
        <v>#N/A</v>
      </c>
      <c r="D158" s="158"/>
      <c r="E158" s="159"/>
      <c r="F158" s="157" t="e">
        <f>VLOOKUP(CONCATENATE($A158,B145),Oferta!$A$2:$R$312,16,FALSE)</f>
        <v>#N/A</v>
      </c>
      <c r="G158" s="159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spans="1:26" ht="21" customHeight="1">
      <c r="A159" s="91" t="s">
        <v>172</v>
      </c>
      <c r="B159" s="90" t="e">
        <f>VLOOKUP(CONCATENATE($A159,B145),Oferta!$A$2:$R$312,4,FALSE)</f>
        <v>#N/A</v>
      </c>
      <c r="C159" s="157" t="e">
        <f>VLOOKUP(CONCATENATE($A159,B145),Oferta!$A$2:$R$312,5,FALSE)</f>
        <v>#N/A</v>
      </c>
      <c r="D159" s="158"/>
      <c r="E159" s="159"/>
      <c r="F159" s="157" t="e">
        <f>VLOOKUP(CONCATENATE($A159,B145),Oferta!$A$2:$R$312,16,FALSE)</f>
        <v>#N/A</v>
      </c>
      <c r="G159" s="159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spans="1:26" ht="21" customHeight="1">
      <c r="A160" s="91" t="s">
        <v>202</v>
      </c>
      <c r="B160" s="90" t="e">
        <f>VLOOKUP(CONCATENATE($A160,B145),Oferta!$A$2:$R$312,4,FALSE)</f>
        <v>#N/A</v>
      </c>
      <c r="C160" s="157" t="e">
        <f>VLOOKUP(CONCATENATE($A160,B145),Oferta!$A$2:$R$312,5,FALSE)</f>
        <v>#N/A</v>
      </c>
      <c r="D160" s="158"/>
      <c r="E160" s="159"/>
      <c r="F160" s="157" t="e">
        <f>VLOOKUP(CONCATENATE($A160,B145),Oferta!$A$2:$R$312,16,FALSE)</f>
        <v>#N/A</v>
      </c>
      <c r="G160" s="159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spans="1:26" ht="25.5" customHeight="1">
      <c r="A161" s="79"/>
      <c r="B161" s="160" t="s">
        <v>429</v>
      </c>
      <c r="C161" s="161"/>
      <c r="D161" s="161"/>
      <c r="E161" s="161"/>
      <c r="F161" s="161"/>
      <c r="G161" s="161"/>
      <c r="H161" s="79"/>
      <c r="I161" s="79"/>
      <c r="J161" s="79" t="s">
        <v>430</v>
      </c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5.5" customHeight="1">
      <c r="A162" s="12"/>
      <c r="B162" s="80" t="s">
        <v>168</v>
      </c>
      <c r="C162" s="81" t="s">
        <v>176</v>
      </c>
      <c r="D162" s="81" t="s">
        <v>161</v>
      </c>
      <c r="E162" s="81" t="s">
        <v>164</v>
      </c>
      <c r="F162" s="81" t="s">
        <v>173</v>
      </c>
      <c r="G162" s="81" t="s">
        <v>174</v>
      </c>
      <c r="H162" s="12"/>
      <c r="I162" s="12"/>
      <c r="J162" s="85"/>
      <c r="K162" s="92" t="s">
        <v>176</v>
      </c>
      <c r="L162" s="92" t="s">
        <v>161</v>
      </c>
      <c r="M162" s="92" t="s">
        <v>164</v>
      </c>
      <c r="N162" s="92" t="s">
        <v>173</v>
      </c>
      <c r="O162" s="92" t="s">
        <v>174</v>
      </c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39" customHeight="1">
      <c r="A163" s="13"/>
      <c r="B163" s="83">
        <v>0.3125</v>
      </c>
      <c r="C163" s="94" t="e">
        <f>VLOOKUP(CONCATENATE(B161,$B$2,C$2,$B163),Oferta_Detalhada!$L$2:$AC$2892,4,FALSE)</f>
        <v>#N/A</v>
      </c>
      <c r="D163" s="84" t="e">
        <f>VLOOKUP(CONCATENATE(B161,$B$2,D$2,$B163),Oferta_Detalhada!$L$2:$AC$2892,4,FALSE)</f>
        <v>#N/A</v>
      </c>
      <c r="E163" s="102" t="str">
        <f>VLOOKUP(CONCATENATE(B161,$B$2,E$2,$B163),Oferta_Detalhada!$L$2:$AC$2892,4,FALSE)</f>
        <v>TEORIA MACROECONÔMICA III</v>
      </c>
      <c r="F163" s="84" t="str">
        <f>VLOOKUP(CONCATENATE(B161,$B$2,F$2,$B163),Oferta_Detalhada!$L$2:$AC$2892,4,FALSE)</f>
        <v>PRÁTICA EXTENSIONISTA I</v>
      </c>
      <c r="G163" s="84" t="e">
        <f>VLOOKUP(CONCATENATE(B161,$B$2,G$2,$B163),Oferta_Detalhada!$L$2:$AC$2892,4,FALSE)</f>
        <v>#N/A</v>
      </c>
      <c r="H163" s="13"/>
      <c r="I163" s="13"/>
      <c r="J163" s="93">
        <v>0.3125</v>
      </c>
      <c r="K163" s="96" t="s">
        <v>217</v>
      </c>
      <c r="L163" s="95" t="s">
        <v>241</v>
      </c>
      <c r="M163" s="94" t="s">
        <v>235</v>
      </c>
      <c r="N163" s="98" t="s">
        <v>219</v>
      </c>
      <c r="O163" s="103" t="s">
        <v>214</v>
      </c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39" customHeight="1">
      <c r="A164" s="13"/>
      <c r="B164" s="83">
        <v>0.34722222222222227</v>
      </c>
      <c r="C164" s="94" t="e">
        <f>VLOOKUP(CONCATENATE(B161,$B$2,C$2,$B164),Oferta_Detalhada!$L$2:$AC$2892,4,FALSE)</f>
        <v>#N/A</v>
      </c>
      <c r="D164" s="84" t="e">
        <f>VLOOKUP(CONCATENATE(B161,$B$2,D$2,$B164),Oferta_Detalhada!$L$2:$AC$2892,4,FALSE)</f>
        <v>#N/A</v>
      </c>
      <c r="E164" s="102" t="str">
        <f>VLOOKUP(CONCATENATE(B161,$B$2,E$2,$B164),Oferta_Detalhada!$L$2:$AC$2892,4,FALSE)</f>
        <v>TEORIA MACROECONÔMICA III</v>
      </c>
      <c r="F164" s="84" t="str">
        <f>VLOOKUP(CONCATENATE(B161,$B$2,F$2,$B164),Oferta_Detalhada!$L$2:$AC$2892,4,FALSE)</f>
        <v>PRÁTICA EXTENSIONISTA I</v>
      </c>
      <c r="G164" s="84" t="e">
        <f>VLOOKUP(CONCATENATE(B161,$B$2,G$2,$B164),Oferta_Detalhada!$L$2:$AC$2892,4,FALSE)</f>
        <v>#N/A</v>
      </c>
      <c r="H164" s="13"/>
      <c r="I164" s="13"/>
      <c r="J164" s="93">
        <v>0.34722222222222227</v>
      </c>
      <c r="K164" s="96" t="s">
        <v>217</v>
      </c>
      <c r="L164" s="95" t="s">
        <v>241</v>
      </c>
      <c r="M164" s="94" t="s">
        <v>235</v>
      </c>
      <c r="N164" s="98" t="s">
        <v>219</v>
      </c>
      <c r="O164" s="103" t="s">
        <v>214</v>
      </c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39" customHeight="1">
      <c r="A165" s="13"/>
      <c r="B165" s="83">
        <v>0.38194444444444442</v>
      </c>
      <c r="C165" s="84" t="e">
        <f>VLOOKUP(CONCATENATE(B161,$B$2,C$2,$B165),Oferta_Detalhada!$L$2:$AC$2892,4,FALSE)</f>
        <v>#N/A</v>
      </c>
      <c r="D165" s="102" t="str">
        <f>VLOOKUP(CONCATENATE(B161,$B$2,D$2,$B165),Oferta_Detalhada!$L$2:$AC$2892,4,FALSE)</f>
        <v>TEORIA MACROECONÔMICA III</v>
      </c>
      <c r="E165" s="94" t="e">
        <f>VLOOKUP(CONCATENATE(B161,$B$2,E$2,$B165),Oferta_Detalhada!$L$2:$AC$2892,4,FALSE)</f>
        <v>#N/A</v>
      </c>
      <c r="F165" s="94" t="e">
        <f>VLOOKUP(CONCATENATE(B161,$B$2,F$2,$B165),Oferta_Detalhada!$L$2:$AC$2892,4,FALSE)</f>
        <v>#N/A</v>
      </c>
      <c r="G165" s="84" t="str">
        <f>VLOOKUP(CONCATENATE(B161,$B$2,G$2,$B165),Oferta_Detalhada!$L$2:$AC$2892,4,FALSE)</f>
        <v>PRÁTICA EXTENSIONISTA I</v>
      </c>
      <c r="H165" s="13"/>
      <c r="I165" s="13"/>
      <c r="J165" s="93">
        <v>0.38194444444444442</v>
      </c>
      <c r="K165" s="95" t="s">
        <v>241</v>
      </c>
      <c r="L165" s="94" t="s">
        <v>235</v>
      </c>
      <c r="M165" s="96" t="s">
        <v>217</v>
      </c>
      <c r="N165" s="84" t="s">
        <v>215</v>
      </c>
      <c r="O165" s="98" t="s">
        <v>219</v>
      </c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39" customHeight="1">
      <c r="A166" s="13"/>
      <c r="B166" s="83">
        <v>0.41666666666666669</v>
      </c>
      <c r="C166" s="84" t="e">
        <f>VLOOKUP(CONCATENATE(B161,$B$2,C$2,$B166),Oferta_Detalhada!$L$2:$AC$2892,4,FALSE)</f>
        <v>#N/A</v>
      </c>
      <c r="D166" s="102" t="str">
        <f>VLOOKUP(CONCATENATE(B161,$B$2,D$2,$B166),Oferta_Detalhada!$L$2:$AC$2892,4,FALSE)</f>
        <v>TEORIA MACROECONÔMICA III</v>
      </c>
      <c r="E166" s="94" t="e">
        <f>VLOOKUP(CONCATENATE(B161,$B$2,E$2,$B166),Oferta_Detalhada!$L$2:$AC$2892,4,FALSE)</f>
        <v>#N/A</v>
      </c>
      <c r="F166" s="94" t="e">
        <f>VLOOKUP(CONCATENATE(B161,$B$2,F$2,$B166),Oferta_Detalhada!$L$2:$AC$2892,4,FALSE)</f>
        <v>#N/A</v>
      </c>
      <c r="G166" s="84" t="str">
        <f>VLOOKUP(CONCATENATE(B161,$B$2,G$2,$B166),Oferta_Detalhada!$L$2:$AC$2892,4,FALSE)</f>
        <v>PRÁTICA EXTENSIONISTA I</v>
      </c>
      <c r="H166" s="13"/>
      <c r="I166" s="13"/>
      <c r="J166" s="93">
        <v>0.41666666666666669</v>
      </c>
      <c r="K166" s="95" t="s">
        <v>241</v>
      </c>
      <c r="L166" s="94" t="s">
        <v>235</v>
      </c>
      <c r="M166" s="96" t="s">
        <v>217</v>
      </c>
      <c r="N166" s="84" t="s">
        <v>215</v>
      </c>
      <c r="O166" s="98" t="s">
        <v>219</v>
      </c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39" customHeight="1">
      <c r="A167" s="13"/>
      <c r="B167" s="83">
        <v>0.4513888888888889</v>
      </c>
      <c r="C167" s="84" t="e">
        <f>VLOOKUP(CONCATENATE(B161,$B$2,C$2,$B167),Oferta_Detalhada!$L$2:$AC$2892,4,FALSE)</f>
        <v>#N/A</v>
      </c>
      <c r="D167" s="102" t="e">
        <f>VLOOKUP(CONCATENATE(B161,$B$2,D$2,$B167),Oferta_Detalhada!$L$2:$AC$2892,4,FALSE)</f>
        <v>#N/A</v>
      </c>
      <c r="E167" s="94" t="e">
        <f>VLOOKUP(CONCATENATE(B161,$B$2,E$2,$B167),Oferta_Detalhada!$L$2:$AC$2892,4,FALSE)</f>
        <v>#N/A</v>
      </c>
      <c r="F167" s="84" t="e">
        <f>VLOOKUP(CONCATENATE(B161,$B$2,F$2,$B167),Oferta_Detalhada!$L$2:$AC$2892,4,FALSE)</f>
        <v>#N/A</v>
      </c>
      <c r="G167" s="84" t="str">
        <f>VLOOKUP(CONCATENATE(B161,$B$2,G$2,$B167),Oferta_Detalhada!$L$2:$AC$2892,4,FALSE)</f>
        <v>PRÁTICA EXTENSIONISTA I</v>
      </c>
      <c r="H167" s="13"/>
      <c r="I167" s="13"/>
      <c r="J167" s="93">
        <v>0.4513888888888889</v>
      </c>
      <c r="K167" s="95" t="s">
        <v>243</v>
      </c>
      <c r="L167" s="94"/>
      <c r="M167" s="84" t="s">
        <v>215</v>
      </c>
      <c r="N167" s="103" t="s">
        <v>214</v>
      </c>
      <c r="O167" s="98" t="s">
        <v>219</v>
      </c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39" customHeight="1">
      <c r="A168" s="13"/>
      <c r="B168" s="83">
        <v>0.4861111111111111</v>
      </c>
      <c r="C168" s="84" t="e">
        <f>VLOOKUP(CONCATENATE(B161,$B$2,C$2,$B168),Oferta_Detalhada!$L$2:$AC$2892,4,FALSE)</f>
        <v>#N/A</v>
      </c>
      <c r="D168" s="102" t="e">
        <f>VLOOKUP(CONCATENATE(B161,$B$2,D$2,$B168),Oferta_Detalhada!$L$2:$AC$2892,4,FALSE)</f>
        <v>#N/A</v>
      </c>
      <c r="E168" s="94" t="e">
        <f>VLOOKUP(CONCATENATE(B161,$B$2,E$2,$B168),Oferta_Detalhada!$L$2:$AC$2892,4,FALSE)</f>
        <v>#N/A</v>
      </c>
      <c r="F168" s="84" t="e">
        <f>VLOOKUP(CONCATENATE(B161,$B$2,F$2,$B168),Oferta_Detalhada!$L$2:$AC$2892,4,FALSE)</f>
        <v>#N/A</v>
      </c>
      <c r="G168" s="84" t="str">
        <f>VLOOKUP(CONCATENATE(B161,$B$2,G$2,$B168),Oferta_Detalhada!$L$2:$AC$2892,4,FALSE)</f>
        <v>PRÁTICA EXTENSIONISTA I</v>
      </c>
      <c r="H168" s="13"/>
      <c r="I168" s="13"/>
      <c r="J168" s="93">
        <v>0.4861111111111111</v>
      </c>
      <c r="K168" s="95" t="s">
        <v>243</v>
      </c>
      <c r="L168" s="94"/>
      <c r="M168" s="84" t="s">
        <v>215</v>
      </c>
      <c r="N168" s="103" t="s">
        <v>214</v>
      </c>
      <c r="O168" s="98" t="s">
        <v>219</v>
      </c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25.5" customHeight="1">
      <c r="A169" s="12"/>
      <c r="B169" s="12"/>
      <c r="C169" s="12"/>
      <c r="D169" s="12"/>
      <c r="E169" s="12"/>
      <c r="F169" s="12"/>
      <c r="G169" s="12"/>
      <c r="H169" s="12"/>
      <c r="I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21" customHeight="1">
      <c r="A170" s="101"/>
      <c r="B170" s="87" t="s">
        <v>6</v>
      </c>
      <c r="C170" s="162" t="s">
        <v>7</v>
      </c>
      <c r="D170" s="158"/>
      <c r="E170" s="159"/>
      <c r="F170" s="162" t="s">
        <v>397</v>
      </c>
      <c r="G170" s="159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</row>
    <row r="171" spans="1:26" ht="21" customHeight="1">
      <c r="A171" s="91" t="s">
        <v>167</v>
      </c>
      <c r="B171" s="90" t="str">
        <f>VLOOKUP(CONCATENATE($A171,B161),Oferta!$A$2:$R$312,4,FALSE)</f>
        <v>CEC050</v>
      </c>
      <c r="C171" s="157" t="str">
        <f>VLOOKUP(CONCATENATE($A171,B161),Oferta!$A$2:$R$312,5,FALSE)</f>
        <v>TEORIA MACROECONÔMICA III</v>
      </c>
      <c r="D171" s="158"/>
      <c r="E171" s="159"/>
      <c r="F171" s="157" t="str">
        <f>VLOOKUP(CONCATENATE($A171,B161),Oferta!$A$2:$R$312,16,FALSE)</f>
        <v>Marianne Costa Oliveira</v>
      </c>
      <c r="G171" s="159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spans="1:26" ht="21" customHeight="1">
      <c r="A172" s="91" t="s">
        <v>203</v>
      </c>
      <c r="B172" s="90" t="e">
        <f>VLOOKUP(CONCATENATE($A172,B161),Oferta!$A$2:$R$312,4,FALSE)</f>
        <v>#N/A</v>
      </c>
      <c r="C172" s="157" t="e">
        <f>VLOOKUP(CONCATENATE($A172,B161),Oferta!$A$2:$R$312,5,FALSE)</f>
        <v>#N/A</v>
      </c>
      <c r="D172" s="158"/>
      <c r="E172" s="159"/>
      <c r="F172" s="157" t="e">
        <f>VLOOKUP(CONCATENATE($A172,B161),Oferta!$A$2:$R$312,16,FALSE)</f>
        <v>#N/A</v>
      </c>
      <c r="G172" s="159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spans="1:26" ht="21" customHeight="1">
      <c r="A173" s="91" t="s">
        <v>175</v>
      </c>
      <c r="B173" s="90" t="e">
        <f>VLOOKUP(CONCATENATE($A173,B161),Oferta!$A$2:$R$312,4,FALSE)</f>
        <v>#N/A</v>
      </c>
      <c r="C173" s="157" t="e">
        <f>VLOOKUP(CONCATENATE($A173,B161),Oferta!$A$2:$R$312,5,FALSE)</f>
        <v>#N/A</v>
      </c>
      <c r="D173" s="158"/>
      <c r="E173" s="159"/>
      <c r="F173" s="157" t="e">
        <f>VLOOKUP(CONCATENATE($A173,B161),Oferta!$A$2:$R$312,16,FALSE)</f>
        <v>#N/A</v>
      </c>
      <c r="G173" s="159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spans="1:26" ht="21" customHeight="1">
      <c r="A174" s="91" t="s">
        <v>182</v>
      </c>
      <c r="B174" s="90" t="str">
        <f>VLOOKUP(CONCATENATE($A174,B161),Oferta!$A$2:$R$312,4,FALSE)</f>
        <v>CEC111</v>
      </c>
      <c r="C174" s="157" t="str">
        <f>VLOOKUP(CONCATENATE($A174,B161),Oferta!$A$2:$R$312,5,FALSE)</f>
        <v>PRÁTICA EXTENSIONISTA I</v>
      </c>
      <c r="D174" s="158"/>
      <c r="E174" s="159"/>
      <c r="F174" s="157" t="str">
        <f>VLOOKUP(CONCATENATE($A174,B161),Oferta!$A$2:$R$312,16,FALSE)</f>
        <v>Omar Santos Costa</v>
      </c>
      <c r="G174" s="159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spans="1:26" ht="21" customHeight="1">
      <c r="A175" s="91" t="s">
        <v>172</v>
      </c>
      <c r="B175" s="90" t="e">
        <f>VLOOKUP(CONCATENATE($A175,B161),Oferta!$A$2:$R$312,4,FALSE)</f>
        <v>#N/A</v>
      </c>
      <c r="C175" s="157" t="e">
        <f>VLOOKUP(CONCATENATE($A175,B161),Oferta!$A$2:$R$312,5,FALSE)</f>
        <v>#N/A</v>
      </c>
      <c r="D175" s="158"/>
      <c r="E175" s="159"/>
      <c r="F175" s="157" t="e">
        <f>VLOOKUP(CONCATENATE($A175,B161),Oferta!$A$2:$R$312,16,FALSE)</f>
        <v>#N/A</v>
      </c>
      <c r="G175" s="159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spans="1:26" ht="21" customHeight="1">
      <c r="A176" s="91" t="s">
        <v>202</v>
      </c>
      <c r="B176" s="90" t="e">
        <f>VLOOKUP(CONCATENATE($A176,B161),Oferta!$A$2:$R$312,4,FALSE)</f>
        <v>#N/A</v>
      </c>
      <c r="C176" s="157" t="e">
        <f>VLOOKUP(CONCATENATE($A176,B161),Oferta!$A$2:$R$312,5,FALSE)</f>
        <v>#N/A</v>
      </c>
      <c r="D176" s="158"/>
      <c r="E176" s="159"/>
      <c r="F176" s="157" t="e">
        <f>VLOOKUP(CONCATENATE($A176,B161),Oferta!$A$2:$R$312,16,FALSE)</f>
        <v>#N/A</v>
      </c>
      <c r="G176" s="159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spans="1:26" ht="25.5" customHeight="1">
      <c r="A177" s="79"/>
      <c r="B177" s="160" t="s">
        <v>431</v>
      </c>
      <c r="C177" s="161"/>
      <c r="D177" s="161"/>
      <c r="E177" s="161"/>
      <c r="F177" s="161"/>
      <c r="G177" s="161"/>
      <c r="H177" s="79"/>
      <c r="I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5.5" customHeight="1">
      <c r="A178" s="12"/>
      <c r="B178" s="80" t="s">
        <v>168</v>
      </c>
      <c r="C178" s="81" t="s">
        <v>176</v>
      </c>
      <c r="D178" s="81" t="s">
        <v>161</v>
      </c>
      <c r="E178" s="81" t="s">
        <v>164</v>
      </c>
      <c r="F178" s="81" t="s">
        <v>173</v>
      </c>
      <c r="G178" s="81" t="s">
        <v>174</v>
      </c>
      <c r="H178" s="12"/>
      <c r="I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39" customHeight="1">
      <c r="A179" s="13"/>
      <c r="B179" s="83">
        <v>0.3125</v>
      </c>
      <c r="C179" s="84" t="e">
        <f>VLOOKUP(CONCATENATE(B177,$B$2,C$2,$B179),Oferta_Detalhada!$L$2:$AC$2892,4,FALSE)</f>
        <v>#N/A</v>
      </c>
      <c r="D179" s="84" t="e">
        <f>VLOOKUP(CONCATENATE(B177,$B$2,D$2,$B179),Oferta_Detalhada!$L$2:$AC$2892,4,FALSE)</f>
        <v>#N/A</v>
      </c>
      <c r="E179" s="84" t="e">
        <f>VLOOKUP(CONCATENATE(B177,$B$2,E$2,$B179),Oferta_Detalhada!$L$2:$AC$2892,4,FALSE)</f>
        <v>#N/A</v>
      </c>
      <c r="F179" s="84" t="str">
        <f>VLOOKUP(CONCATENATE(B177,$B$2,F$2,$B179),Oferta_Detalhada!$L$2:$AC$2892,4,FALSE)</f>
        <v>PRÁTICA EXTENSIONISTA I</v>
      </c>
      <c r="G179" s="84" t="e">
        <f>VLOOKUP(CONCATENATE(B177,$B$2,G$2,$B179),Oferta_Detalhada!$L$2:$AC$2892,4,FALSE)</f>
        <v>#N/A</v>
      </c>
      <c r="H179" s="13"/>
      <c r="I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39" customHeight="1">
      <c r="A180" s="13"/>
      <c r="B180" s="83">
        <v>0.34722222222222227</v>
      </c>
      <c r="C180" s="84" t="e">
        <f>VLOOKUP(CONCATENATE(B177,$B$2,C$2,$B180),Oferta_Detalhada!$L$2:$AC$2892,4,FALSE)</f>
        <v>#N/A</v>
      </c>
      <c r="D180" s="84" t="e">
        <f>VLOOKUP(CONCATENATE(B177,$B$2,D$2,$B180),Oferta_Detalhada!$L$2:$AC$2892,4,FALSE)</f>
        <v>#N/A</v>
      </c>
      <c r="E180" s="84" t="e">
        <f>VLOOKUP(CONCATENATE(B177,$B$2,E$2,$B180),Oferta_Detalhada!$L$2:$AC$2892,4,FALSE)</f>
        <v>#N/A</v>
      </c>
      <c r="F180" s="84" t="str">
        <f>VLOOKUP(CONCATENATE(B177,$B$2,F$2,$B180),Oferta_Detalhada!$L$2:$AC$2892,4,FALSE)</f>
        <v>PRÁTICA EXTENSIONISTA I</v>
      </c>
      <c r="G180" s="84" t="e">
        <f>VLOOKUP(CONCATENATE(B177,$B$2,G$2,$B180),Oferta_Detalhada!$L$2:$AC$2892,4,FALSE)</f>
        <v>#N/A</v>
      </c>
      <c r="H180" s="13"/>
      <c r="I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39" customHeight="1">
      <c r="A181" s="13"/>
      <c r="B181" s="83">
        <v>0.38194444444444442</v>
      </c>
      <c r="C181" s="84" t="e">
        <f>VLOOKUP(CONCATENATE(B177,$B$2,C$2,$B181),Oferta_Detalhada!$L$2:$AC$2892,4,FALSE)</f>
        <v>#N/A</v>
      </c>
      <c r="D181" s="84" t="e">
        <f>VLOOKUP(CONCATENATE(B177,$B$2,D$2,$B181),Oferta_Detalhada!$L$2:$AC$2892,4,FALSE)</f>
        <v>#N/A</v>
      </c>
      <c r="E181" s="84" t="e">
        <f>VLOOKUP(CONCATENATE(B177,$B$2,E$2,$B181),Oferta_Detalhada!$L$2:$AC$2892,4,FALSE)</f>
        <v>#N/A</v>
      </c>
      <c r="F181" s="84" t="e">
        <f>VLOOKUP(CONCATENATE(B177,$B$2,F$2,$B181),Oferta_Detalhada!$L$2:$AC$2892,4,FALSE)</f>
        <v>#N/A</v>
      </c>
      <c r="G181" s="84" t="str">
        <f>VLOOKUP(CONCATENATE(B177,$B$2,G$2,$B181),Oferta_Detalhada!$L$2:$AC$2892,4,FALSE)</f>
        <v>PRÁTICA EXTENSIONISTA I</v>
      </c>
      <c r="H181" s="13"/>
      <c r="I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39" customHeight="1">
      <c r="A182" s="13"/>
      <c r="B182" s="83">
        <v>0.41666666666666669</v>
      </c>
      <c r="C182" s="84" t="e">
        <f>VLOOKUP(CONCATENATE(B177,$B$2,C$2,$B182),Oferta_Detalhada!$L$2:$AC$2892,4,FALSE)</f>
        <v>#N/A</v>
      </c>
      <c r="D182" s="84" t="e">
        <f>VLOOKUP(CONCATENATE(B177,$B$2,D$2,$B182),Oferta_Detalhada!$L$2:$AC$2892,4,FALSE)</f>
        <v>#N/A</v>
      </c>
      <c r="E182" s="84" t="e">
        <f>VLOOKUP(CONCATENATE(B177,$B$2,E$2,$B182),Oferta_Detalhada!$L$2:$AC$2892,4,FALSE)</f>
        <v>#N/A</v>
      </c>
      <c r="F182" s="84" t="e">
        <f>VLOOKUP(CONCATENATE(B177,$B$2,F$2,$B182),Oferta_Detalhada!$L$2:$AC$2892,4,FALSE)</f>
        <v>#N/A</v>
      </c>
      <c r="G182" s="84" t="str">
        <f>VLOOKUP(CONCATENATE(B177,$B$2,G$2,$B182),Oferta_Detalhada!$L$2:$AC$2892,4,FALSE)</f>
        <v>PRÁTICA EXTENSIONISTA I</v>
      </c>
      <c r="H182" s="13"/>
      <c r="I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39" customHeight="1">
      <c r="A183" s="13"/>
      <c r="B183" s="83">
        <v>0.4513888888888889</v>
      </c>
      <c r="C183" s="84" t="e">
        <f>VLOOKUP(CONCATENATE(B177,$B$2,C$2,$B183),Oferta_Detalhada!$L$2:$AC$2892,4,FALSE)</f>
        <v>#N/A</v>
      </c>
      <c r="D183" s="84" t="e">
        <f>VLOOKUP(CONCATENATE(B177,$B$2,D$2,$B183),Oferta_Detalhada!$L$2:$AC$2892,4,FALSE)</f>
        <v>#N/A</v>
      </c>
      <c r="E183" s="84" t="e">
        <f>VLOOKUP(CONCATENATE(B177,$B$2,E$2,$B183),Oferta_Detalhada!$L$2:$AC$2892,4,FALSE)</f>
        <v>#N/A</v>
      </c>
      <c r="F183" s="84" t="e">
        <f>VLOOKUP(CONCATENATE(B177,$B$2,F$2,$B183),Oferta_Detalhada!$L$2:$AC$2892,4,FALSE)</f>
        <v>#N/A</v>
      </c>
      <c r="G183" s="84" t="str">
        <f>VLOOKUP(CONCATENATE(B177,$B$2,G$2,$B183),Oferta_Detalhada!$L$2:$AC$2892,4,FALSE)</f>
        <v>PRÁTICA EXTENSIONISTA I</v>
      </c>
      <c r="H183" s="13"/>
      <c r="I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39" customHeight="1">
      <c r="A184" s="13"/>
      <c r="B184" s="83">
        <v>0.4861111111111111</v>
      </c>
      <c r="C184" s="84" t="e">
        <f>VLOOKUP(CONCATENATE(B177,$B$2,C$2,$B184),Oferta_Detalhada!$L$2:$AC$2892,4,FALSE)</f>
        <v>#N/A</v>
      </c>
      <c r="D184" s="84" t="e">
        <f>VLOOKUP(CONCATENATE(B177,$B$2,D$2,$B184),Oferta_Detalhada!$L$2:$AC$2892,4,FALSE)</f>
        <v>#N/A</v>
      </c>
      <c r="E184" s="84" t="e">
        <f>VLOOKUP(CONCATENATE(B177,$B$2,E$2,$B184),Oferta_Detalhada!$L$2:$AC$2892,4,FALSE)</f>
        <v>#N/A</v>
      </c>
      <c r="F184" s="84" t="e">
        <f>VLOOKUP(CONCATENATE(B177,$B$2,F$2,$B184),Oferta_Detalhada!$L$2:$AC$2892,4,FALSE)</f>
        <v>#N/A</v>
      </c>
      <c r="G184" s="84" t="str">
        <f>VLOOKUP(CONCATENATE(B177,$B$2,G$2,$B184),Oferta_Detalhada!$L$2:$AC$2892,4,FALSE)</f>
        <v>PRÁTICA EXTENSIONISTA I</v>
      </c>
      <c r="H184" s="13"/>
      <c r="I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25.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21" customHeight="1">
      <c r="A186" s="101"/>
      <c r="B186" s="87" t="s">
        <v>6</v>
      </c>
      <c r="C186" s="162" t="s">
        <v>7</v>
      </c>
      <c r="D186" s="158"/>
      <c r="E186" s="159"/>
      <c r="F186" s="162" t="s">
        <v>397</v>
      </c>
      <c r="G186" s="159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</row>
    <row r="187" spans="1:26" ht="21" customHeight="1">
      <c r="A187" s="91" t="s">
        <v>167</v>
      </c>
      <c r="B187" s="90" t="e">
        <f>VLOOKUP(CONCATENATE($A187,B177),Oferta!$A$2:$R$312,4,FALSE)</f>
        <v>#N/A</v>
      </c>
      <c r="C187" s="157" t="e">
        <f>VLOOKUP(CONCATENATE($A187,B177),Oferta!$A$2:$R$312,5,FALSE)</f>
        <v>#N/A</v>
      </c>
      <c r="D187" s="158"/>
      <c r="E187" s="159"/>
      <c r="F187" s="157" t="e">
        <f>VLOOKUP(CONCATENATE($A187,B177),Oferta!$A$2:$R$312,16,FALSE)</f>
        <v>#N/A</v>
      </c>
      <c r="G187" s="159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spans="1:26" ht="21" customHeight="1">
      <c r="A188" s="91" t="s">
        <v>203</v>
      </c>
      <c r="B188" s="90" t="e">
        <f>VLOOKUP(CONCATENATE($A188,B177),Oferta!$A$2:$R$312,4,FALSE)</f>
        <v>#N/A</v>
      </c>
      <c r="C188" s="157" t="e">
        <f>VLOOKUP(CONCATENATE($A188,B177),Oferta!$A$2:$R$312,5,FALSE)</f>
        <v>#N/A</v>
      </c>
      <c r="D188" s="158"/>
      <c r="E188" s="159"/>
      <c r="F188" s="157" t="e">
        <f>VLOOKUP(CONCATENATE($A188,B177),Oferta!$A$2:$R$312,16,FALSE)</f>
        <v>#N/A</v>
      </c>
      <c r="G188" s="159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spans="1:26" ht="21" customHeight="1">
      <c r="A189" s="91" t="s">
        <v>175</v>
      </c>
      <c r="B189" s="90" t="e">
        <f>VLOOKUP(CONCATENATE($A189,B177),Oferta!$A$2:$R$312,4,FALSE)</f>
        <v>#N/A</v>
      </c>
      <c r="C189" s="157" t="e">
        <f>VLOOKUP(CONCATENATE($A189,B177),Oferta!$A$2:$R$312,5,FALSE)</f>
        <v>#N/A</v>
      </c>
      <c r="D189" s="158"/>
      <c r="E189" s="159"/>
      <c r="F189" s="157" t="e">
        <f>VLOOKUP(CONCATENATE($A189,B177),Oferta!$A$2:$R$312,16,FALSE)</f>
        <v>#N/A</v>
      </c>
      <c r="G189" s="159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spans="1:26" ht="21" customHeight="1">
      <c r="A190" s="91" t="s">
        <v>182</v>
      </c>
      <c r="B190" s="90" t="str">
        <f>VLOOKUP(CONCATENATE($A190,B177),Oferta!$A$2:$R$312,4,FALSE)</f>
        <v>CEC111</v>
      </c>
      <c r="C190" s="157" t="str">
        <f>VLOOKUP(CONCATENATE($A190,B177),Oferta!$A$2:$R$312,5,FALSE)</f>
        <v>PRÁTICA EXTENSIONISTA I</v>
      </c>
      <c r="D190" s="158"/>
      <c r="E190" s="159"/>
      <c r="F190" s="157" t="str">
        <f>VLOOKUP(CONCATENATE($A190,B177),Oferta!$A$2:$R$312,16,FALSE)</f>
        <v>Aline Conceição Souza</v>
      </c>
      <c r="G190" s="159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spans="1:26" ht="21" customHeight="1">
      <c r="A191" s="91" t="s">
        <v>172</v>
      </c>
      <c r="B191" s="90" t="e">
        <f>VLOOKUP(CONCATENATE($A191,B177),Oferta!$A$2:$R$312,4,FALSE)</f>
        <v>#N/A</v>
      </c>
      <c r="C191" s="157" t="e">
        <f>VLOOKUP(CONCATENATE($A191,B177),Oferta!$A$2:$R$312,5,FALSE)</f>
        <v>#N/A</v>
      </c>
      <c r="D191" s="158"/>
      <c r="E191" s="159"/>
      <c r="F191" s="157" t="e">
        <f>VLOOKUP(CONCATENATE($A191,B177),Oferta!$A$2:$R$312,16,FALSE)</f>
        <v>#N/A</v>
      </c>
      <c r="G191" s="159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spans="1:26" ht="21" customHeight="1">
      <c r="A192" s="91" t="s">
        <v>202</v>
      </c>
      <c r="B192" s="90" t="e">
        <f>VLOOKUP(CONCATENATE($A192,B177),Oferta!$A$2:$R$312,4,FALSE)</f>
        <v>#N/A</v>
      </c>
      <c r="C192" s="157" t="e">
        <f>VLOOKUP(CONCATENATE($A192,B177),Oferta!$A$2:$R$312,5,FALSE)</f>
        <v>#N/A</v>
      </c>
      <c r="D192" s="158"/>
      <c r="E192" s="159"/>
      <c r="F192" s="157" t="e">
        <f>VLOOKUP(CONCATENATE($A192,B177),Oferta!$A$2:$R$312,16,FALSE)</f>
        <v>#N/A</v>
      </c>
      <c r="G192" s="159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spans="1:26" ht="25.5" customHeight="1">
      <c r="A193" s="79"/>
      <c r="B193" s="160" t="s">
        <v>432</v>
      </c>
      <c r="C193" s="161"/>
      <c r="D193" s="161"/>
      <c r="E193" s="161"/>
      <c r="F193" s="161"/>
      <c r="G193" s="161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5.5" customHeight="1">
      <c r="A194" s="12"/>
      <c r="B194" s="80" t="s">
        <v>168</v>
      </c>
      <c r="C194" s="81" t="s">
        <v>176</v>
      </c>
      <c r="D194" s="81" t="s">
        <v>161</v>
      </c>
      <c r="E194" s="81" t="s">
        <v>164</v>
      </c>
      <c r="F194" s="81" t="s">
        <v>173</v>
      </c>
      <c r="G194" s="81" t="s">
        <v>174</v>
      </c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39" customHeight="1">
      <c r="A195" s="13"/>
      <c r="B195" s="83">
        <v>0.3125</v>
      </c>
      <c r="C195" s="84" t="str">
        <f>VLOOKUP(CONCATENATE(B193,$B$2,C$2,$B195),Oferta_Detalhada!$L$2:$AC$2892,4,FALSE)</f>
        <v>INSTITUIÇÕES DO DIREITO PÚBLICO E PRIVADO</v>
      </c>
      <c r="D195" s="84" t="str">
        <f>VLOOKUP(CONCATENATE(B193,$B$2,D$2,$B195),Oferta_Detalhada!$L$2:$AC$2892,4,FALSE)</f>
        <v>ECONOMIA INTERNACIONAL II</v>
      </c>
      <c r="E195" s="84" t="str">
        <f>VLOOKUP(CONCATENATE(B193,$B$2,E$2,$B195),Oferta_Detalhada!$L$2:$AC$2892,4,FALSE)</f>
        <v>DESENVOLVIMENTO SOCIOECONÔMICO</v>
      </c>
      <c r="F195" s="84" t="str">
        <f>VLOOKUP(CONCATENATE(B193,$B$2,F$2,$B195),Oferta_Detalhada!$L$2:$AC$2892,4,FALSE)</f>
        <v>TÉCNICAS DE PESQUISA EM ECONOMIA II</v>
      </c>
      <c r="G195" s="84" t="str">
        <f>VLOOKUP(CONCATENATE(B193,$B$2,G$2,$B195),Oferta_Detalhada!$L$2:$AC$2892,4,FALSE)</f>
        <v>CONTABILIDADE I</v>
      </c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39" customHeight="1">
      <c r="A196" s="13"/>
      <c r="B196" s="83">
        <v>0.34722222222222227</v>
      </c>
      <c r="C196" s="84" t="str">
        <f>VLOOKUP(CONCATENATE(B193,$B$2,C$2,$B196),Oferta_Detalhada!$L$2:$AC$2892,4,FALSE)</f>
        <v>INSTITUIÇÕES DO DIREITO PÚBLICO E PRIVADO</v>
      </c>
      <c r="D196" s="84" t="str">
        <f>VLOOKUP(CONCATENATE(B193,$B$2,D$2,$B196),Oferta_Detalhada!$L$2:$AC$2892,4,FALSE)</f>
        <v>ECONOMIA INTERNACIONAL II</v>
      </c>
      <c r="E196" s="84" t="str">
        <f>VLOOKUP(CONCATENATE(B193,$B$2,E$2,$B196),Oferta_Detalhada!$L$2:$AC$2892,4,FALSE)</f>
        <v>DESENVOLVIMENTO SOCIOECONÔMICO</v>
      </c>
      <c r="F196" s="84" t="str">
        <f>VLOOKUP(CONCATENATE(B193,$B$2,F$2,$B196),Oferta_Detalhada!$L$2:$AC$2892,4,FALSE)</f>
        <v>TÉCNICAS DE PESQUISA EM ECONOMIA II</v>
      </c>
      <c r="G196" s="84" t="str">
        <f>VLOOKUP(CONCATENATE(B193,$B$2,G$2,$B196),Oferta_Detalhada!$L$2:$AC$2892,4,FALSE)</f>
        <v>CONTABILIDADE I</v>
      </c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39" customHeight="1">
      <c r="A197" s="13"/>
      <c r="B197" s="83">
        <v>0.38194444444444442</v>
      </c>
      <c r="C197" s="84" t="str">
        <f>VLOOKUP(CONCATENATE(B193,$B$2,C$2,$B197),Oferta_Detalhada!$L$2:$AC$2892,4,FALSE)</f>
        <v>ECONOMIA INTERNACIONAL II</v>
      </c>
      <c r="D197" s="84" t="str">
        <f>VLOOKUP(CONCATENATE(B193,$B$2,D$2,$B197),Oferta_Detalhada!$L$2:$AC$2892,4,FALSE)</f>
        <v>DESENVOLVIMENTO SOCIOECONÔMICO</v>
      </c>
      <c r="E197" s="84" t="str">
        <f>VLOOKUP(CONCATENATE(B193,$B$2,E$2,$B197),Oferta_Detalhada!$L$2:$AC$2892,4,FALSE)</f>
        <v>INSTITUIÇÕES DO DIREITO PÚBLICO E PRIVADO</v>
      </c>
      <c r="F197" s="84" t="e">
        <f>VLOOKUP(CONCATENATE(B193,$B$2,F$2,$B197),Oferta_Detalhada!$L$2:$AC$2892,4,FALSE)</f>
        <v>#N/A</v>
      </c>
      <c r="G197" s="84" t="str">
        <f>VLOOKUP(CONCATENATE(B193,$B$2,G$2,$B197),Oferta_Detalhada!$L$2:$AC$2892,4,FALSE)</f>
        <v>TÉCNICAS DE PESQUISA EM ECONOMIA II</v>
      </c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39" customHeight="1">
      <c r="A198" s="13"/>
      <c r="B198" s="83">
        <v>0.41666666666666669</v>
      </c>
      <c r="C198" s="84" t="str">
        <f>VLOOKUP(CONCATENATE(B193,$B$2,C$2,$B198),Oferta_Detalhada!$L$2:$AC$2892,4,FALSE)</f>
        <v>ECONOMIA INTERNACIONAL II</v>
      </c>
      <c r="D198" s="84" t="str">
        <f>VLOOKUP(CONCATENATE(B193,$B$2,D$2,$B198),Oferta_Detalhada!$L$2:$AC$2892,4,FALSE)</f>
        <v>DESENVOLVIMENTO SOCIOECONÔMICO</v>
      </c>
      <c r="E198" s="84" t="str">
        <f>VLOOKUP(CONCATENATE(B193,$B$2,E$2,$B198),Oferta_Detalhada!$L$2:$AC$2892,4,FALSE)</f>
        <v>INSTITUIÇÕES DO DIREITO PÚBLICO E PRIVADO</v>
      </c>
      <c r="F198" s="84" t="e">
        <f>VLOOKUP(CONCATENATE(B193,$B$2,F$2,$B198),Oferta_Detalhada!$L$2:$AC$2892,4,FALSE)</f>
        <v>#N/A</v>
      </c>
      <c r="G198" s="84" t="str">
        <f>VLOOKUP(CONCATENATE(B193,$B$2,G$2,$B198),Oferta_Detalhada!$L$2:$AC$2892,4,FALSE)</f>
        <v>TÉCNICAS DE PESQUISA EM ECONOMIA II</v>
      </c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39" customHeight="1">
      <c r="A199" s="13"/>
      <c r="B199" s="83">
        <v>0.4513888888888889</v>
      </c>
      <c r="C199" s="84" t="str">
        <f>VLOOKUP(CONCATENATE(B193,$B$2,C$2,$B199),Oferta_Detalhada!$L$2:$AC$2892,4,FALSE)</f>
        <v>ECONOMIA VII (Internacional II)</v>
      </c>
      <c r="D199" s="84" t="str">
        <f>VLOOKUP(CONCATENATE(B193,$B$2,D$2,$B199),Oferta_Detalhada!$L$2:$AC$2892,4,FALSE)</f>
        <v>DESENVOLVIMENTO SOCIOECONÔMICO</v>
      </c>
      <c r="E199" s="84" t="e">
        <f>VLOOKUP(CONCATENATE(B193,$B$2,E$2,$B199),Oferta_Detalhada!$L$2:$AC$2892,4,FALSE)</f>
        <v>#N/A</v>
      </c>
      <c r="F199" s="84" t="str">
        <f>VLOOKUP(CONCATENATE(B193,$B$2,F$2,$B199),Oferta_Detalhada!$L$2:$AC$2892,4,FALSE)</f>
        <v>CONTABILIDADE I</v>
      </c>
      <c r="G199" s="84" t="str">
        <f>VLOOKUP(CONCATENATE(B193,$B$2,G$2,$B199),Oferta_Detalhada!$L$2:$AC$2892,4,FALSE)</f>
        <v>TÉCNICAS DE PESQUISA EM ECONOMIA II</v>
      </c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39" customHeight="1">
      <c r="A200" s="13"/>
      <c r="B200" s="83">
        <v>0.4861111111111111</v>
      </c>
      <c r="C200" s="84" t="str">
        <f>VLOOKUP(CONCATENATE(B193,$B$2,C$2,$B200),Oferta_Detalhada!$L$2:$AC$2892,4,FALSE)</f>
        <v>ECONOMIA VII (Internacional II)</v>
      </c>
      <c r="D200" s="84" t="str">
        <f>VLOOKUP(CONCATENATE(B193,$B$2,D$2,$B200),Oferta_Detalhada!$L$2:$AC$2892,4,FALSE)</f>
        <v>DESENVOLVIMENTO SOCIOECONÔMICO</v>
      </c>
      <c r="E200" s="84" t="e">
        <f>VLOOKUP(CONCATENATE(B193,$B$2,E$2,$B200),Oferta_Detalhada!$L$2:$AC$2892,4,FALSE)</f>
        <v>#N/A</v>
      </c>
      <c r="F200" s="84" t="str">
        <f>VLOOKUP(CONCATENATE(B193,$B$2,F$2,$B200),Oferta_Detalhada!$L$2:$AC$2892,4,FALSE)</f>
        <v>CONTABILIDADE I</v>
      </c>
      <c r="G200" s="84" t="str">
        <f>VLOOKUP(CONCATENATE(B193,$B$2,G$2,$B200),Oferta_Detalhada!$L$2:$AC$2892,4,FALSE)</f>
        <v>TÉCNICAS DE PESQUISA EM ECONOMIA II</v>
      </c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25.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21" customHeight="1">
      <c r="A202" s="101"/>
      <c r="B202" s="87" t="s">
        <v>6</v>
      </c>
      <c r="C202" s="162" t="s">
        <v>7</v>
      </c>
      <c r="D202" s="158"/>
      <c r="E202" s="159"/>
      <c r="F202" s="162" t="s">
        <v>397</v>
      </c>
      <c r="G202" s="159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</row>
    <row r="203" spans="1:26" ht="21" customHeight="1">
      <c r="A203" s="91" t="s">
        <v>167</v>
      </c>
      <c r="B203" s="90" t="str">
        <f>VLOOKUP(CONCATENATE($A203,B193),Oferta!$A$2:$R$312,4,FALSE)</f>
        <v>CEC051</v>
      </c>
      <c r="C203" s="157" t="str">
        <f>VLOOKUP(CONCATENATE($A203,B193),Oferta!$A$2:$R$312,5,FALSE)</f>
        <v>DESENVOLVIMENTO SOCIOECONÔMICO</v>
      </c>
      <c r="D203" s="158"/>
      <c r="E203" s="159"/>
      <c r="F203" s="157" t="str">
        <f>VLOOKUP(CONCATENATE($A203,B193),Oferta!$A$2:$R$312,16,FALSE)</f>
        <v>Aline Conceição Souza</v>
      </c>
      <c r="G203" s="159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spans="1:26" ht="21" customHeight="1">
      <c r="A204" s="91" t="s">
        <v>203</v>
      </c>
      <c r="B204" s="90" t="e">
        <f>VLOOKUP(CONCATENATE($A204,B193),Oferta!$A$2:$R$312,4,FALSE)</f>
        <v>#N/A</v>
      </c>
      <c r="C204" s="157" t="e">
        <f>VLOOKUP(CONCATENATE($A204,B193),Oferta!$A$2:$R$312,5,FALSE)</f>
        <v>#N/A</v>
      </c>
      <c r="D204" s="158"/>
      <c r="E204" s="159"/>
      <c r="F204" s="157" t="e">
        <f>VLOOKUP(CONCATENATE($A204,B193),Oferta!$A$2:$R$312,16,FALSE)</f>
        <v>#N/A</v>
      </c>
      <c r="G204" s="159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spans="1:26" ht="21" customHeight="1">
      <c r="A205" s="91" t="s">
        <v>175</v>
      </c>
      <c r="B205" s="90" t="str">
        <f>VLOOKUP(CONCATENATE($A205,B193),Oferta!$A$2:$R$312,4,FALSE)</f>
        <v>CEC090</v>
      </c>
      <c r="C205" s="157" t="str">
        <f>VLOOKUP(CONCATENATE($A205,B193),Oferta!$A$2:$R$312,5,FALSE)</f>
        <v>ECONOMIA INTERNACIONAL II</v>
      </c>
      <c r="D205" s="158"/>
      <c r="E205" s="159"/>
      <c r="F205" s="157" t="str">
        <f>VLOOKUP(CONCATENATE($A205,B193),Oferta!$A$2:$R$312,16,FALSE)</f>
        <v>Carlos Eduardo Ribeiro</v>
      </c>
      <c r="G205" s="159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spans="1:26" ht="21" customHeight="1">
      <c r="A206" s="91" t="s">
        <v>182</v>
      </c>
      <c r="B206" s="90" t="str">
        <f>VLOOKUP(CONCATENATE($A206,B193),Oferta!$A$2:$R$312,4,FALSE)</f>
        <v>CEC049</v>
      </c>
      <c r="C206" s="157" t="str">
        <f>VLOOKUP(CONCATENATE($A206,B193),Oferta!$A$2:$R$312,5,FALSE)</f>
        <v>TÉCNICAS DE PESQUISA EM ECONOMIA II</v>
      </c>
      <c r="D206" s="158"/>
      <c r="E206" s="159"/>
      <c r="F206" s="157" t="str">
        <f>VLOOKUP(CONCATENATE($A206,B193),Oferta!$A$2:$R$312,16,FALSE)</f>
        <v>Helga Dulce Passos</v>
      </c>
      <c r="G206" s="159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spans="1:26" ht="21" customHeight="1">
      <c r="A207" s="91" t="s">
        <v>172</v>
      </c>
      <c r="B207" s="90" t="str">
        <f>VLOOKUP(CONCATENATE($A207,B193),Oferta!$A$2:$R$312,4,FALSE)</f>
        <v>CAC096</v>
      </c>
      <c r="C207" s="157" t="str">
        <f>VLOOKUP(CONCATENATE($A207,B193),Oferta!$A$2:$R$312,5,FALSE)</f>
        <v>CONTABILIDADE I</v>
      </c>
      <c r="D207" s="158"/>
      <c r="E207" s="159"/>
      <c r="F207" s="157" t="str">
        <f>VLOOKUP(CONCATENATE($A207,B193),Oferta!$A$2:$R$312,16,FALSE)</f>
        <v>A definir</v>
      </c>
      <c r="G207" s="159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spans="1:26" ht="21" customHeight="1">
      <c r="A208" s="91" t="s">
        <v>202</v>
      </c>
      <c r="B208" s="90" t="e">
        <f>VLOOKUP(CONCATENATE($A208,B193),Oferta!$A$2:$R$312,4,FALSE)</f>
        <v>#N/A</v>
      </c>
      <c r="C208" s="157" t="e">
        <f>VLOOKUP(CONCATENATE($A208,B193),Oferta!$A$2:$R$312,5,FALSE)</f>
        <v>#N/A</v>
      </c>
      <c r="D208" s="158"/>
      <c r="E208" s="159"/>
      <c r="F208" s="157" t="e">
        <f>VLOOKUP(CONCATENATE($A208,B193),Oferta!$A$2:$R$312,16,FALSE)</f>
        <v>#N/A</v>
      </c>
      <c r="G208" s="159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spans="1:26" ht="25.5" customHeight="1">
      <c r="A209" s="79"/>
      <c r="B209" s="160" t="s">
        <v>433</v>
      </c>
      <c r="C209" s="161"/>
      <c r="D209" s="161"/>
      <c r="E209" s="161"/>
      <c r="F209" s="161"/>
      <c r="G209" s="161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5.5" customHeight="1">
      <c r="A210" s="12"/>
      <c r="B210" s="80" t="s">
        <v>168</v>
      </c>
      <c r="C210" s="81" t="s">
        <v>176</v>
      </c>
      <c r="D210" s="81" t="s">
        <v>161</v>
      </c>
      <c r="E210" s="81" t="s">
        <v>164</v>
      </c>
      <c r="F210" s="81" t="s">
        <v>173</v>
      </c>
      <c r="G210" s="81" t="s">
        <v>174</v>
      </c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39" customHeight="1">
      <c r="A211" s="13"/>
      <c r="B211" s="83">
        <v>0.3125</v>
      </c>
      <c r="C211" s="84" t="e">
        <f>VLOOKUP(CONCATENATE(B209,$B$2,C$2,$B211),Oferta_Detalhada!$L$2:$AC$2892,4,FALSE)</f>
        <v>#N/A</v>
      </c>
      <c r="D211" s="84" t="e">
        <f>VLOOKUP(CONCATENATE(B209,$B$2,D$2,$B211),Oferta_Detalhada!$L$2:$AC$2892,4,FALSE)</f>
        <v>#N/A</v>
      </c>
      <c r="E211" s="84" t="e">
        <f>VLOOKUP(CONCATENATE(B209,$B$2,E$2,$B211),Oferta_Detalhada!$L$2:$AC$2892,4,FALSE)</f>
        <v>#N/A</v>
      </c>
      <c r="F211" s="84" t="e">
        <f>VLOOKUP(CONCATENATE(B209,$B$2,F$2,$B211),Oferta_Detalhada!$L$2:$AC$2892,4,FALSE)</f>
        <v>#N/A</v>
      </c>
      <c r="G211" s="84" t="e">
        <f>VLOOKUP(CONCATENATE(B209,$B$2,G$2,$B211),Oferta_Detalhada!$L$2:$AC$2892,4,FALSE)</f>
        <v>#N/A</v>
      </c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39" customHeight="1">
      <c r="A212" s="13"/>
      <c r="B212" s="83">
        <v>0.34722222222222227</v>
      </c>
      <c r="C212" s="84" t="e">
        <f>VLOOKUP(CONCATENATE(B209,$B$2,C$2,$B212),Oferta_Detalhada!$L$2:$AC$2892,4,FALSE)</f>
        <v>#N/A</v>
      </c>
      <c r="D212" s="84" t="e">
        <f>VLOOKUP(CONCATENATE(B209,$B$2,D$2,$B212),Oferta_Detalhada!$L$2:$AC$2892,4,FALSE)</f>
        <v>#N/A</v>
      </c>
      <c r="E212" s="84" t="e">
        <f>VLOOKUP(CONCATENATE(B209,$B$2,E$2,$B212),Oferta_Detalhada!$L$2:$AC$2892,4,FALSE)</f>
        <v>#N/A</v>
      </c>
      <c r="F212" s="84" t="e">
        <f>VLOOKUP(CONCATENATE(B209,$B$2,F$2,$B212),Oferta_Detalhada!$L$2:$AC$2892,4,FALSE)</f>
        <v>#N/A</v>
      </c>
      <c r="G212" s="84" t="e">
        <f>VLOOKUP(CONCATENATE(B209,$B$2,G$2,$B212),Oferta_Detalhada!$L$2:$AC$2892,4,FALSE)</f>
        <v>#N/A</v>
      </c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39" customHeight="1">
      <c r="A213" s="13"/>
      <c r="B213" s="83">
        <v>0.38194444444444442</v>
      </c>
      <c r="C213" s="84" t="e">
        <f>VLOOKUP(CONCATENATE(B209,$B$2,C$2,$B213),Oferta_Detalhada!$L$2:$AC$2892,4,FALSE)</f>
        <v>#N/A</v>
      </c>
      <c r="D213" s="84" t="e">
        <f>VLOOKUP(CONCATENATE(B209,$B$2,D$2,$B213),Oferta_Detalhada!$L$2:$AC$2892,4,FALSE)</f>
        <v>#N/A</v>
      </c>
      <c r="E213" s="84" t="e">
        <f>VLOOKUP(CONCATENATE(B209,$B$2,E$2,$B213),Oferta_Detalhada!$L$2:$AC$2892,4,FALSE)</f>
        <v>#N/A</v>
      </c>
      <c r="F213" s="84" t="e">
        <f>VLOOKUP(CONCATENATE(B209,$B$2,F$2,$B213),Oferta_Detalhada!$L$2:$AC$2892,4,FALSE)</f>
        <v>#N/A</v>
      </c>
      <c r="G213" s="84" t="e">
        <f>VLOOKUP(CONCATENATE(B209,$B$2,G$2,$B213),Oferta_Detalhada!$L$2:$AC$2892,4,FALSE)</f>
        <v>#N/A</v>
      </c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39" customHeight="1">
      <c r="A214" s="13"/>
      <c r="B214" s="83">
        <v>0.41666666666666669</v>
      </c>
      <c r="C214" s="84" t="e">
        <f>VLOOKUP(CONCATENATE(B209,$B$2,C$2,$B214),Oferta_Detalhada!$L$2:$AC$2892,4,FALSE)</f>
        <v>#N/A</v>
      </c>
      <c r="D214" s="84" t="e">
        <f>VLOOKUP(CONCATENATE(B209,$B$2,D$2,$B214),Oferta_Detalhada!$L$2:$AC$2892,4,FALSE)</f>
        <v>#N/A</v>
      </c>
      <c r="E214" s="84" t="e">
        <f>VLOOKUP(CONCATENATE(B209,$B$2,E$2,$B214),Oferta_Detalhada!$L$2:$AC$2892,4,FALSE)</f>
        <v>#N/A</v>
      </c>
      <c r="F214" s="84" t="e">
        <f>VLOOKUP(CONCATENATE(B209,$B$2,F$2,$B214),Oferta_Detalhada!$L$2:$AC$2892,4,FALSE)</f>
        <v>#N/A</v>
      </c>
      <c r="G214" s="84" t="e">
        <f>VLOOKUP(CONCATENATE(B209,$B$2,G$2,$B214),Oferta_Detalhada!$L$2:$AC$2892,4,FALSE)</f>
        <v>#N/A</v>
      </c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39" customHeight="1">
      <c r="A215" s="13"/>
      <c r="B215" s="83">
        <v>0.4513888888888889</v>
      </c>
      <c r="C215" s="84" t="e">
        <f>VLOOKUP(CONCATENATE(B209,$B$2,C$2,$B215),Oferta_Detalhada!$L$2:$AC$2892,4,FALSE)</f>
        <v>#N/A</v>
      </c>
      <c r="D215" s="84" t="e">
        <f>VLOOKUP(CONCATENATE(B209,$B$2,D$2,$B215),Oferta_Detalhada!$L$2:$AC$2892,4,FALSE)</f>
        <v>#N/A</v>
      </c>
      <c r="E215" s="84" t="e">
        <f>VLOOKUP(CONCATENATE(B209,$B$2,E$2,$B215),Oferta_Detalhada!$L$2:$AC$2892,4,FALSE)</f>
        <v>#N/A</v>
      </c>
      <c r="F215" s="84" t="e">
        <f>VLOOKUP(CONCATENATE(B209,$B$2,F$2,$B215),Oferta_Detalhada!$L$2:$AC$2892,4,FALSE)</f>
        <v>#N/A</v>
      </c>
      <c r="G215" s="84" t="e">
        <f>VLOOKUP(CONCATENATE(B209,$B$2,G$2,$B215),Oferta_Detalhada!$L$2:$AC$2892,4,FALSE)</f>
        <v>#N/A</v>
      </c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39" customHeight="1">
      <c r="A216" s="13"/>
      <c r="B216" s="83">
        <v>0.4861111111111111</v>
      </c>
      <c r="C216" s="84" t="e">
        <f>VLOOKUP(CONCATENATE(B209,$B$2,C$2,$B216),Oferta_Detalhada!$L$2:$AC$2892,4,FALSE)</f>
        <v>#N/A</v>
      </c>
      <c r="D216" s="84" t="e">
        <f>VLOOKUP(CONCATENATE(B209,$B$2,D$2,$B216),Oferta_Detalhada!$L$2:$AC$2892,4,FALSE)</f>
        <v>#N/A</v>
      </c>
      <c r="E216" s="84" t="e">
        <f>VLOOKUP(CONCATENATE(B209,$B$2,E$2,$B216),Oferta_Detalhada!$L$2:$AC$2892,4,FALSE)</f>
        <v>#N/A</v>
      </c>
      <c r="F216" s="84" t="e">
        <f>VLOOKUP(CONCATENATE(B209,$B$2,F$2,$B216),Oferta_Detalhada!$L$2:$AC$2892,4,FALSE)</f>
        <v>#N/A</v>
      </c>
      <c r="G216" s="84" t="e">
        <f>VLOOKUP(CONCATENATE(B209,$B$2,G$2,$B216),Oferta_Detalhada!$L$2:$AC$2892,4,FALSE)</f>
        <v>#N/A</v>
      </c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25.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21" customHeight="1">
      <c r="A218" s="101"/>
      <c r="B218" s="87" t="s">
        <v>6</v>
      </c>
      <c r="C218" s="162" t="s">
        <v>7</v>
      </c>
      <c r="D218" s="158"/>
      <c r="E218" s="159"/>
      <c r="F218" s="162" t="s">
        <v>397</v>
      </c>
      <c r="G218" s="159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</row>
    <row r="219" spans="1:26" ht="21" customHeight="1">
      <c r="A219" s="91" t="s">
        <v>167</v>
      </c>
      <c r="B219" s="90" t="e">
        <f>VLOOKUP(CONCATENATE($A219,B209),Oferta!$A$2:$R$312,4,FALSE)</f>
        <v>#N/A</v>
      </c>
      <c r="C219" s="157" t="e">
        <f>VLOOKUP(CONCATENATE($A219,B209),Oferta!$A$2:$R$312,5,FALSE)</f>
        <v>#N/A</v>
      </c>
      <c r="D219" s="158"/>
      <c r="E219" s="159"/>
      <c r="F219" s="157" t="e">
        <f>VLOOKUP(CONCATENATE($A219,B209),Oferta!$A$2:$R$312,16,FALSE)</f>
        <v>#N/A</v>
      </c>
      <c r="G219" s="159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spans="1:26" ht="21" customHeight="1">
      <c r="A220" s="91" t="s">
        <v>203</v>
      </c>
      <c r="B220" s="90" t="e">
        <f>VLOOKUP(CONCATENATE($A220,B209),Oferta!$A$2:$R$312,4,FALSE)</f>
        <v>#N/A</v>
      </c>
      <c r="C220" s="157" t="e">
        <f>VLOOKUP(CONCATENATE($A220,B209),Oferta!$A$2:$R$312,5,FALSE)</f>
        <v>#N/A</v>
      </c>
      <c r="D220" s="158"/>
      <c r="E220" s="159"/>
      <c r="F220" s="157" t="e">
        <f>VLOOKUP(CONCATENATE($A220,B209),Oferta!$A$2:$R$312,16,FALSE)</f>
        <v>#N/A</v>
      </c>
      <c r="G220" s="159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spans="1:26" ht="21" customHeight="1">
      <c r="A221" s="91" t="s">
        <v>175</v>
      </c>
      <c r="B221" s="90" t="e">
        <f>VLOOKUP(CONCATENATE($A221,B209),Oferta!$A$2:$R$312,4,FALSE)</f>
        <v>#N/A</v>
      </c>
      <c r="C221" s="157" t="e">
        <f>VLOOKUP(CONCATENATE($A221,B209),Oferta!$A$2:$R$312,5,FALSE)</f>
        <v>#N/A</v>
      </c>
      <c r="D221" s="158"/>
      <c r="E221" s="159"/>
      <c r="F221" s="157" t="e">
        <f>VLOOKUP(CONCATENATE($A221,B209),Oferta!$A$2:$R$312,16,FALSE)</f>
        <v>#N/A</v>
      </c>
      <c r="G221" s="159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spans="1:26" ht="21" customHeight="1">
      <c r="A222" s="91" t="s">
        <v>182</v>
      </c>
      <c r="B222" s="90" t="e">
        <f>VLOOKUP(CONCATENATE($A222,B209),Oferta!$A$2:$R$312,4,FALSE)</f>
        <v>#N/A</v>
      </c>
      <c r="C222" s="157" t="e">
        <f>VLOOKUP(CONCATENATE($A222,B209),Oferta!$A$2:$R$312,5,FALSE)</f>
        <v>#N/A</v>
      </c>
      <c r="D222" s="158"/>
      <c r="E222" s="159"/>
      <c r="F222" s="157" t="e">
        <f>VLOOKUP(CONCATENATE($A222,B209),Oferta!$A$2:$R$312,16,FALSE)</f>
        <v>#N/A</v>
      </c>
      <c r="G222" s="159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spans="1:26" ht="21" customHeight="1">
      <c r="A223" s="91" t="s">
        <v>172</v>
      </c>
      <c r="B223" s="90" t="e">
        <f>VLOOKUP(CONCATENATE($A223,B209),Oferta!$A$2:$R$312,4,FALSE)</f>
        <v>#N/A</v>
      </c>
      <c r="C223" s="157" t="e">
        <f>VLOOKUP(CONCATENATE($A223,B209),Oferta!$A$2:$R$312,5,FALSE)</f>
        <v>#N/A</v>
      </c>
      <c r="D223" s="158"/>
      <c r="E223" s="159"/>
      <c r="F223" s="157" t="e">
        <f>VLOOKUP(CONCATENATE($A223,B209),Oferta!$A$2:$R$312,16,FALSE)</f>
        <v>#N/A</v>
      </c>
      <c r="G223" s="159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spans="1:26" ht="21" customHeight="1">
      <c r="A224" s="91" t="s">
        <v>202</v>
      </c>
      <c r="B224" s="90" t="e">
        <f>VLOOKUP(CONCATENATE($A224,B209),Oferta!$A$2:$R$312,4,FALSE)</f>
        <v>#N/A</v>
      </c>
      <c r="C224" s="157" t="e">
        <f>VLOOKUP(CONCATENATE($A224,B209),Oferta!$A$2:$R$312,5,FALSE)</f>
        <v>#N/A</v>
      </c>
      <c r="D224" s="158"/>
      <c r="E224" s="159"/>
      <c r="F224" s="157" t="e">
        <f>VLOOKUP(CONCATENATE($A224,B209),Oferta!$A$2:$R$312,16,FALSE)</f>
        <v>#N/A</v>
      </c>
      <c r="G224" s="159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spans="1:26" ht="25.5" customHeight="1">
      <c r="A225" s="79"/>
      <c r="B225" s="160" t="s">
        <v>434</v>
      </c>
      <c r="C225" s="161"/>
      <c r="D225" s="161"/>
      <c r="E225" s="161"/>
      <c r="F225" s="161"/>
      <c r="G225" s="161"/>
      <c r="H225" s="79"/>
      <c r="I225" s="79"/>
      <c r="J225" s="160" t="s">
        <v>434</v>
      </c>
      <c r="K225" s="161"/>
      <c r="L225" s="161"/>
      <c r="M225" s="161"/>
      <c r="N225" s="161"/>
      <c r="O225" s="161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5.5" customHeight="1">
      <c r="A226" s="12"/>
      <c r="B226" s="80" t="s">
        <v>168</v>
      </c>
      <c r="C226" s="81" t="s">
        <v>176</v>
      </c>
      <c r="D226" s="81" t="s">
        <v>161</v>
      </c>
      <c r="E226" s="81" t="s">
        <v>164</v>
      </c>
      <c r="F226" s="81" t="s">
        <v>173</v>
      </c>
      <c r="G226" s="81" t="s">
        <v>174</v>
      </c>
      <c r="H226" s="12"/>
      <c r="I226" s="12"/>
      <c r="J226" s="80" t="s">
        <v>168</v>
      </c>
      <c r="K226" s="81" t="s">
        <v>176</v>
      </c>
      <c r="L226" s="81" t="s">
        <v>161</v>
      </c>
      <c r="M226" s="81" t="s">
        <v>164</v>
      </c>
      <c r="N226" s="81" t="s">
        <v>173</v>
      </c>
      <c r="O226" s="81" t="s">
        <v>174</v>
      </c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39" customHeight="1">
      <c r="A227" s="13"/>
      <c r="B227" s="83">
        <v>0.3125</v>
      </c>
      <c r="C227" s="84" t="e">
        <f>VLOOKUP(CONCATENATE(B225,$B$2,C$2,$B227),Oferta_Detalhada!$L$2:$AC$2892,4,FALSE)</f>
        <v>#N/A</v>
      </c>
      <c r="D227" s="84" t="e">
        <f>VLOOKUP(CONCATENATE(B225,$B$2,D$2,$B227),Oferta_Detalhada!$L$2:$AC$2892,4,FALSE)</f>
        <v>#N/A</v>
      </c>
      <c r="E227" s="84" t="e">
        <f>VLOOKUP(CONCATENATE(B225,$B$2,E$2,$B227),Oferta_Detalhada!$L$2:$AC$2892,4,FALSE)</f>
        <v>#N/A</v>
      </c>
      <c r="F227" s="84" t="e">
        <f>VLOOKUP(CONCATENATE(B225,$B$2,F$2,$B227),Oferta_Detalhada!$L$2:$AC$2892,4,FALSE)</f>
        <v>#N/A</v>
      </c>
      <c r="G227" s="84" t="str">
        <f>VLOOKUP(CONCATENATE(B225,$B$2,G$2,$B227),Oferta_Detalhada!$L$2:$AC$2892,4,FALSE)</f>
        <v>LABORATÓRIO DE PRÁTICA VII</v>
      </c>
      <c r="H227" s="13"/>
      <c r="I227" s="13"/>
      <c r="J227" s="83">
        <v>0.5625</v>
      </c>
      <c r="K227" s="84" t="e">
        <f>VLOOKUP(CONCATENATE(J225,$B$2,K$2,$B227),Oferta_Detalhada!$L$2:$AC$2892,4,FALSE)</f>
        <v>#N/A</v>
      </c>
      <c r="L227" s="84" t="e">
        <f>VLOOKUP(CONCATENATE(J225,$B$2,L$2,$B227),Oferta_Detalhada!$L$2:$AC$2892,4,FALSE)</f>
        <v>#N/A</v>
      </c>
      <c r="M227" s="84" t="e">
        <f>VLOOKUP(CONCATENATE(J225,$B$2,M$2,$B227),Oferta_Detalhada!$L$2:$AC$2892,4,FALSE)</f>
        <v>#N/A</v>
      </c>
      <c r="N227" s="84" t="e">
        <f>VLOOKUP(CONCATENATE(J225,$B$2,N$2,$B227),Oferta_Detalhada!$L$2:$AC$2892,4,FALSE)</f>
        <v>#N/A</v>
      </c>
      <c r="O227" s="84" t="e">
        <f>VLOOKUP(CONCATENATE(J225,$B$2,O$2,$B227),Oferta_Detalhada!$L$2:$AC$2892,4,FALSE)</f>
        <v>#N/A</v>
      </c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39" customHeight="1">
      <c r="A228" s="13"/>
      <c r="B228" s="83">
        <v>0.34722222222222227</v>
      </c>
      <c r="C228" s="84" t="e">
        <f>VLOOKUP(CONCATENATE(B225,$B$2,C$2,$B228),Oferta_Detalhada!$L$2:$AC$2892,4,FALSE)</f>
        <v>#N/A</v>
      </c>
      <c r="D228" s="84" t="e">
        <f>VLOOKUP(CONCATENATE(B225,$B$2,D$2,$B228),Oferta_Detalhada!$L$2:$AC$2892,4,FALSE)</f>
        <v>#N/A</v>
      </c>
      <c r="E228" s="84" t="e">
        <f>VLOOKUP(CONCATENATE(B225,$B$2,E$2,$B228),Oferta_Detalhada!$L$2:$AC$2892,4,FALSE)</f>
        <v>#N/A</v>
      </c>
      <c r="F228" s="84" t="e">
        <f>VLOOKUP(CONCATENATE(B225,$B$2,F$2,$B228),Oferta_Detalhada!$L$2:$AC$2892,4,FALSE)</f>
        <v>#N/A</v>
      </c>
      <c r="G228" s="84" t="str">
        <f>VLOOKUP(CONCATENATE(B225,$B$2,G$2,$B228),Oferta_Detalhada!$L$2:$AC$2892,4,FALSE)</f>
        <v>LABORATÓRIO DE PRÁTICA VII</v>
      </c>
      <c r="H228" s="13"/>
      <c r="I228" s="13"/>
      <c r="J228" s="83">
        <v>0.59722222222222221</v>
      </c>
      <c r="K228" s="84" t="e">
        <f>VLOOKUP(CONCATENATE(J225,$B$2,K$2,$B228),Oferta_Detalhada!$L$2:$AC$2892,4,FALSE)</f>
        <v>#N/A</v>
      </c>
      <c r="L228" s="94" t="s">
        <v>306</v>
      </c>
      <c r="M228" s="84" t="e">
        <f>VLOOKUP(CONCATENATE(J225,$B$2,M$2,$B228),Oferta_Detalhada!$L$2:$AC$2892,4,FALSE)</f>
        <v>#N/A</v>
      </c>
      <c r="N228" s="84" t="e">
        <f>VLOOKUP(CONCATENATE(J225,$B$2,N$2,$B228),Oferta_Detalhada!$L$2:$AC$2892,4,FALSE)</f>
        <v>#N/A</v>
      </c>
      <c r="O228" s="94" t="s">
        <v>306</v>
      </c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39" customHeight="1">
      <c r="A229" s="13"/>
      <c r="B229" s="83">
        <v>0.38194444444444442</v>
      </c>
      <c r="C229" s="84" t="e">
        <f>VLOOKUP(CONCATENATE(B225,$B$2,C$2,$B229),Oferta_Detalhada!$L$2:$AC$2892,4,FALSE)</f>
        <v>#N/A</v>
      </c>
      <c r="D229" s="84" t="e">
        <f>VLOOKUP(CONCATENATE(B225,$B$2,D$2,$B229),Oferta_Detalhada!$L$2:$AC$2892,4,FALSE)</f>
        <v>#N/A</v>
      </c>
      <c r="E229" s="84" t="e">
        <f>VLOOKUP(CONCATENATE(B225,$B$2,E$2,$B229),Oferta_Detalhada!$L$2:$AC$2892,4,FALSE)</f>
        <v>#N/A</v>
      </c>
      <c r="F229" s="84" t="e">
        <f>VLOOKUP(CONCATENATE(B225,$B$2,F$2,$B229),Oferta_Detalhada!$L$2:$AC$2892,4,FALSE)</f>
        <v>#N/A</v>
      </c>
      <c r="G229" s="84" t="e">
        <f>VLOOKUP(CONCATENATE(B225,$B$2,G$2,$B229),Oferta_Detalhada!$L$2:$AC$2892,4,FALSE)</f>
        <v>#N/A</v>
      </c>
      <c r="H229" s="13"/>
      <c r="I229" s="13"/>
      <c r="J229" s="83">
        <v>0.63194444444444442</v>
      </c>
      <c r="K229" s="84" t="e">
        <f>VLOOKUP(CONCATENATE(J225,$B$2,K$2,$B229),Oferta_Detalhada!$L$2:$AC$2892,4,FALSE)</f>
        <v>#N/A</v>
      </c>
      <c r="L229" s="94" t="s">
        <v>306</v>
      </c>
      <c r="M229" s="84" t="e">
        <f>VLOOKUP(CONCATENATE(J225,$B$2,M$2,$B229),Oferta_Detalhada!$L$2:$AC$2892,4,FALSE)</f>
        <v>#N/A</v>
      </c>
      <c r="N229" s="84" t="e">
        <f>VLOOKUP(CONCATENATE(J225,$B$2,N$2,$B229),Oferta_Detalhada!$L$2:$AC$2892,4,FALSE)</f>
        <v>#N/A</v>
      </c>
      <c r="O229" s="94" t="s">
        <v>306</v>
      </c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39" customHeight="1">
      <c r="A230" s="13"/>
      <c r="B230" s="83">
        <v>0.41666666666666669</v>
      </c>
      <c r="C230" s="84" t="e">
        <f>VLOOKUP(CONCATENATE(B225,$B$2,C$2,$B230),Oferta_Detalhada!$L$2:$AC$2892,4,FALSE)</f>
        <v>#N/A</v>
      </c>
      <c r="D230" s="84" t="e">
        <f>VLOOKUP(CONCATENATE(B225,$B$2,D$2,$B230),Oferta_Detalhada!$L$2:$AC$2892,4,FALSE)</f>
        <v>#N/A</v>
      </c>
      <c r="E230" s="84" t="e">
        <f>VLOOKUP(CONCATENATE(B225,$B$2,E$2,$B230),Oferta_Detalhada!$L$2:$AC$2892,4,FALSE)</f>
        <v>#N/A</v>
      </c>
      <c r="F230" s="84" t="e">
        <f>VLOOKUP(CONCATENATE(B225,$B$2,F$2,$B230),Oferta_Detalhada!$L$2:$AC$2892,4,FALSE)</f>
        <v>#N/A</v>
      </c>
      <c r="G230" s="84" t="e">
        <f>VLOOKUP(CONCATENATE(B225,$B$2,G$2,$B230),Oferta_Detalhada!$L$2:$AC$2892,4,FALSE)</f>
        <v>#N/A</v>
      </c>
      <c r="H230" s="13"/>
      <c r="I230" s="13"/>
      <c r="J230" s="83">
        <v>0.66666666666666663</v>
      </c>
      <c r="K230" s="84" t="e">
        <f>VLOOKUP(CONCATENATE(J225,$B$2,K$2,$B230),Oferta_Detalhada!$L$2:$AC$2892,4,FALSE)</f>
        <v>#N/A</v>
      </c>
      <c r="L230" s="94" t="s">
        <v>306</v>
      </c>
      <c r="M230" s="84" t="e">
        <f>VLOOKUP(CONCATENATE(J225,$B$2,M$2,$B230),Oferta_Detalhada!$L$2:$AC$2892,4,FALSE)</f>
        <v>#N/A</v>
      </c>
      <c r="N230" s="84" t="e">
        <f>VLOOKUP(CONCATENATE(J225,$B$2,N$2,$B230),Oferta_Detalhada!$L$2:$AC$2892,4,FALSE)</f>
        <v>#N/A</v>
      </c>
      <c r="O230" s="94" t="s">
        <v>306</v>
      </c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39" customHeight="1">
      <c r="A231" s="13"/>
      <c r="B231" s="83">
        <v>0.4513888888888889</v>
      </c>
      <c r="C231" s="84" t="e">
        <f>VLOOKUP(CONCATENATE(B225,$B$2,C$2,$B231),Oferta_Detalhada!$L$2:$AC$2892,4,FALSE)</f>
        <v>#N/A</v>
      </c>
      <c r="D231" s="84" t="e">
        <f>VLOOKUP(CONCATENATE(B225,$B$2,D$2,$B231),Oferta_Detalhada!$L$2:$AC$2892,4,FALSE)</f>
        <v>#N/A</v>
      </c>
      <c r="E231" s="84" t="e">
        <f>VLOOKUP(CONCATENATE(B225,$B$2,E$2,$B231),Oferta_Detalhada!$L$2:$AC$2892,4,FALSE)</f>
        <v>#N/A</v>
      </c>
      <c r="F231" s="84" t="str">
        <f>VLOOKUP(CONCATENATE(B225,$B$2,F$2,$B231),Oferta_Detalhada!$L$2:$AC$2892,4,FALSE)</f>
        <v>LABORATÓRIO DE PRÁTICA VII</v>
      </c>
      <c r="G231" s="84" t="e">
        <f>VLOOKUP(CONCATENATE(B225,$B$2,G$2,$B231),Oferta_Detalhada!$L$2:$AC$2892,4,FALSE)</f>
        <v>#N/A</v>
      </c>
      <c r="H231" s="13"/>
      <c r="I231" s="13"/>
      <c r="J231" s="83">
        <v>0.70138888888888884</v>
      </c>
      <c r="K231" s="84" t="e">
        <f>VLOOKUP(CONCATENATE(J225,$B$2,K$2,$B231),Oferta_Detalhada!$L$2:$AC$2892,4,FALSE)</f>
        <v>#N/A</v>
      </c>
      <c r="L231" s="94" t="s">
        <v>306</v>
      </c>
      <c r="M231" s="84" t="e">
        <f>VLOOKUP(CONCATENATE(J225,$B$2,M$2,$B231),Oferta_Detalhada!$L$2:$AC$2892,4,FALSE)</f>
        <v>#N/A</v>
      </c>
      <c r="N231" s="84" t="e">
        <f>VLOOKUP(CONCATENATE(J225,$B$2,N$2,$B231),Oferta_Detalhada!$L$2:$AC$2892,4,FALSE)</f>
        <v>#N/A</v>
      </c>
      <c r="O231" s="94" t="s">
        <v>306</v>
      </c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39" customHeight="1">
      <c r="A232" s="13"/>
      <c r="B232" s="83">
        <v>0.4861111111111111</v>
      </c>
      <c r="C232" s="84" t="e">
        <f>VLOOKUP(CONCATENATE(B225,$B$2,C$2,$B232),Oferta_Detalhada!$L$2:$AC$2892,4,FALSE)</f>
        <v>#N/A</v>
      </c>
      <c r="D232" s="84" t="e">
        <f>VLOOKUP(CONCATENATE(B225,$B$2,D$2,$B232),Oferta_Detalhada!$L$2:$AC$2892,4,FALSE)</f>
        <v>#N/A</v>
      </c>
      <c r="E232" s="84" t="e">
        <f>VLOOKUP(CONCATENATE(B225,$B$2,E$2,$B232),Oferta_Detalhada!$L$2:$AC$2892,4,FALSE)</f>
        <v>#N/A</v>
      </c>
      <c r="F232" s="84" t="str">
        <f>VLOOKUP(CONCATENATE(B225,$B$2,F$2,$B231),Oferta_Detalhada!$L$2:$AC$2892,4,FALSE)</f>
        <v>LABORATÓRIO DE PRÁTICA VII</v>
      </c>
      <c r="G232" s="84" t="e">
        <f>VLOOKUP(CONCATENATE(B225,$B$2,G$2,$B232),Oferta_Detalhada!$L$2:$AC$2892,4,FALSE)</f>
        <v>#N/A</v>
      </c>
      <c r="H232" s="13"/>
      <c r="I232" s="13"/>
      <c r="J232" s="83">
        <v>0.73611111111111116</v>
      </c>
      <c r="K232" s="84" t="e">
        <f>VLOOKUP(CONCATENATE(J225,$B$2,K$2,$B232),Oferta_Detalhada!$L$2:$AC$2892,4,FALSE)</f>
        <v>#N/A</v>
      </c>
      <c r="L232" s="84" t="e">
        <f>VLOOKUP(CONCATENATE(J225,$B$2,L$2,$B232),Oferta_Detalhada!$L$2:$AC$2892,4,FALSE)</f>
        <v>#N/A</v>
      </c>
      <c r="M232" s="84" t="e">
        <f>VLOOKUP(CONCATENATE(J225,$B$2,M$2,$B232),Oferta_Detalhada!$L$2:$AC$2892,4,FALSE)</f>
        <v>#N/A</v>
      </c>
      <c r="N232" s="84" t="e">
        <f>VLOOKUP(CONCATENATE(J225,$B$2,N$2,$B232),Oferta_Detalhada!$L$2:$AC$2892,4,FALSE)</f>
        <v>#N/A</v>
      </c>
      <c r="O232" s="84" t="e">
        <f>VLOOKUP(CONCATENATE(J225,$B$2,O$2,$B232),Oferta_Detalhada!$L$2:$AC$2892,4,FALSE)</f>
        <v>#N/A</v>
      </c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25.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21" customHeight="1">
      <c r="A234" s="101"/>
      <c r="B234" s="87" t="s">
        <v>6</v>
      </c>
      <c r="C234" s="162" t="s">
        <v>7</v>
      </c>
      <c r="D234" s="158"/>
      <c r="E234" s="159"/>
      <c r="F234" s="162" t="s">
        <v>397</v>
      </c>
      <c r="G234" s="159"/>
      <c r="H234" s="88"/>
      <c r="I234" s="88"/>
      <c r="J234" s="87" t="s">
        <v>6</v>
      </c>
      <c r="K234" s="162" t="s">
        <v>7</v>
      </c>
      <c r="L234" s="158"/>
      <c r="M234" s="159"/>
      <c r="N234" s="162" t="s">
        <v>397</v>
      </c>
      <c r="O234" s="159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</row>
    <row r="235" spans="1:26" ht="21" customHeight="1">
      <c r="A235" s="91" t="s">
        <v>167</v>
      </c>
      <c r="B235" s="90" t="e">
        <f>VLOOKUP(CONCATENATE($A235,B225),Oferta!$A$2:$R$312,4,FALSE)</f>
        <v>#N/A</v>
      </c>
      <c r="C235" s="157" t="e">
        <f>VLOOKUP(CONCATENATE($A235,B225),Oferta!$A$2:$R$312,5,FALSE)</f>
        <v>#N/A</v>
      </c>
      <c r="D235" s="158"/>
      <c r="E235" s="159"/>
      <c r="F235" s="157" t="e">
        <f>VLOOKUP(CONCATENATE($A235,B225),Oferta!$A$2:$R$312,16,FALSE)</f>
        <v>#N/A</v>
      </c>
      <c r="G235" s="159"/>
      <c r="H235" s="91"/>
      <c r="I235" s="91"/>
      <c r="J235" s="90" t="s">
        <v>136</v>
      </c>
      <c r="K235" s="157" t="s">
        <v>306</v>
      </c>
      <c r="L235" s="158"/>
      <c r="M235" s="159"/>
      <c r="N235" s="157" t="s">
        <v>189</v>
      </c>
      <c r="O235" s="159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spans="1:26" ht="21" customHeight="1">
      <c r="A236" s="91" t="s">
        <v>203</v>
      </c>
      <c r="B236" s="90" t="e">
        <f>VLOOKUP(CONCATENATE($A236,B225),Oferta!$A$2:$R$312,4,FALSE)</f>
        <v>#N/A</v>
      </c>
      <c r="C236" s="157" t="e">
        <f>VLOOKUP(CONCATENATE($A236,B225),Oferta!$A$2:$R$312,5,FALSE)</f>
        <v>#N/A</v>
      </c>
      <c r="D236" s="158"/>
      <c r="E236" s="159"/>
      <c r="F236" s="157" t="e">
        <f>VLOOKUP(CONCATENATE($A236,B225),Oferta!$A$2:$R$312,16,FALSE)</f>
        <v>#N/A</v>
      </c>
      <c r="G236" s="159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spans="1:26" ht="21" customHeight="1">
      <c r="A237" s="91" t="s">
        <v>175</v>
      </c>
      <c r="B237" s="90" t="e">
        <f>VLOOKUP(CONCATENATE($A237,B225),Oferta!$A$2:$R$312,4,FALSE)</f>
        <v>#N/A</v>
      </c>
      <c r="C237" s="157" t="e">
        <f>VLOOKUP(CONCATENATE($A237,B225),Oferta!$A$2:$R$312,5,FALSE)</f>
        <v>#N/A</v>
      </c>
      <c r="D237" s="158"/>
      <c r="E237" s="159"/>
      <c r="F237" s="157" t="e">
        <f>VLOOKUP(CONCATENATE($A237,B225),Oferta!$A$2:$R$312,16,FALSE)</f>
        <v>#N/A</v>
      </c>
      <c r="G237" s="159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spans="1:26" ht="21" customHeight="1">
      <c r="A238" s="91" t="s">
        <v>182</v>
      </c>
      <c r="B238" s="90" t="e">
        <f>VLOOKUP(CONCATENATE($A238,B225),Oferta!$A$2:$R$312,4,FALSE)</f>
        <v>#N/A</v>
      </c>
      <c r="C238" s="157" t="e">
        <f>VLOOKUP(CONCATENATE($A238,B225),Oferta!$A$2:$R$312,5,FALSE)</f>
        <v>#N/A</v>
      </c>
      <c r="D238" s="158"/>
      <c r="E238" s="159"/>
      <c r="F238" s="157" t="e">
        <f>VLOOKUP(CONCATENATE($A238,B225),Oferta!$A$2:$R$312,16,FALSE)</f>
        <v>#N/A</v>
      </c>
      <c r="G238" s="159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spans="1:26" ht="21" customHeight="1">
      <c r="A239" s="91" t="s">
        <v>172</v>
      </c>
      <c r="B239" s="90" t="str">
        <f>VLOOKUP(CONCATENATE($A239,B225),Oferta!$A$2:$R$312,4,FALSE)</f>
        <v>CEC105</v>
      </c>
      <c r="C239" s="157" t="str">
        <f>VLOOKUP(CONCATENATE($A239,B225),Oferta!$A$2:$R$312,5,FALSE)</f>
        <v>LABORATÓRIO DE PRÁTICA VII</v>
      </c>
      <c r="D239" s="158"/>
      <c r="E239" s="159"/>
      <c r="F239" s="157" t="str">
        <f>VLOOKUP(CONCATENATE($A239,B225),Oferta!$A$2:$R$312,16,FALSE)</f>
        <v>Carla Regina</v>
      </c>
      <c r="G239" s="159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spans="1:26" ht="21" customHeight="1">
      <c r="A240" s="91" t="s">
        <v>202</v>
      </c>
      <c r="B240" s="90" t="e">
        <f>VLOOKUP(CONCATENATE($A240,B225),Oferta!$A$2:$R$312,4,FALSE)</f>
        <v>#N/A</v>
      </c>
      <c r="C240" s="157" t="e">
        <f>VLOOKUP(CONCATENATE($A240,B225),Oferta!$A$2:$R$312,5,FALSE)</f>
        <v>#N/A</v>
      </c>
      <c r="D240" s="158"/>
      <c r="E240" s="159"/>
      <c r="F240" s="157" t="e">
        <f>VLOOKUP(CONCATENATE($A240,B225),Oferta!$A$2:$R$312,16,FALSE)</f>
        <v>#N/A</v>
      </c>
      <c r="G240" s="159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spans="1:26" ht="25.5" customHeight="1">
      <c r="A241" s="79"/>
      <c r="B241" s="160" t="s">
        <v>435</v>
      </c>
      <c r="C241" s="161"/>
      <c r="D241" s="161"/>
      <c r="E241" s="161"/>
      <c r="F241" s="161"/>
      <c r="G241" s="161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5.5" customHeight="1">
      <c r="A242" s="12"/>
      <c r="B242" s="80" t="s">
        <v>168</v>
      </c>
      <c r="C242" s="81" t="s">
        <v>176</v>
      </c>
      <c r="D242" s="81" t="s">
        <v>161</v>
      </c>
      <c r="E242" s="81" t="s">
        <v>164</v>
      </c>
      <c r="F242" s="81" t="s">
        <v>173</v>
      </c>
      <c r="G242" s="81" t="s">
        <v>174</v>
      </c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39" customHeight="1">
      <c r="A243" s="13"/>
      <c r="B243" s="83">
        <v>0.3125</v>
      </c>
      <c r="C243" s="84" t="e">
        <f>VLOOKUP(CONCATENATE(B241,$B$2,C$2,$B243),Oferta_Detalhada!$L$2:$AC$2892,4,FALSE)</f>
        <v>#N/A</v>
      </c>
      <c r="D243" s="84" t="e">
        <f>VLOOKUP(CONCATENATE(B241,$B$2,D$2,$B243),Oferta_Detalhada!$L$2:$AC$2892,4,FALSE)</f>
        <v>#N/A</v>
      </c>
      <c r="E243" s="84" t="e">
        <f>VLOOKUP(CONCATENATE(B241,$B$2,E$2,$B243),Oferta_Detalhada!$L$2:$AC$2892,4,FALSE)</f>
        <v>#N/A</v>
      </c>
      <c r="F243" s="84" t="e">
        <f>VLOOKUP(CONCATENATE(B241,$B$2,F$2,$B243),Oferta_Detalhada!$L$2:$AC$2892,4,FALSE)</f>
        <v>#N/A</v>
      </c>
      <c r="G243" s="84" t="e">
        <f>VLOOKUP(CONCATENATE(B241,$B$2,G$2,$B243),Oferta_Detalhada!$L$2:$AC$2892,4,FALSE)</f>
        <v>#N/A</v>
      </c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39" customHeight="1">
      <c r="A244" s="13"/>
      <c r="B244" s="83">
        <v>0.34722222222222227</v>
      </c>
      <c r="C244" s="84" t="e">
        <f>VLOOKUP(CONCATENATE(B241,$B$2,C$2,$B244),Oferta_Detalhada!$L$2:$AC$2892,4,FALSE)</f>
        <v>#N/A</v>
      </c>
      <c r="D244" s="84" t="e">
        <f>VLOOKUP(CONCATENATE(B241,$B$2,D$2,$B244),Oferta_Detalhada!$L$2:$AC$2892,4,FALSE)</f>
        <v>#N/A</v>
      </c>
      <c r="E244" s="84" t="e">
        <f>VLOOKUP(CONCATENATE(B241,$B$2,E$2,$B244),Oferta_Detalhada!$L$2:$AC$2892,4,FALSE)</f>
        <v>#N/A</v>
      </c>
      <c r="F244" s="84" t="e">
        <f>VLOOKUP(CONCATENATE(B241,$B$2,F$2,$B244),Oferta_Detalhada!$L$2:$AC$2892,4,FALSE)</f>
        <v>#N/A</v>
      </c>
      <c r="G244" s="84" t="e">
        <f>VLOOKUP(CONCATENATE(B241,$B$2,G$2,$B244),Oferta_Detalhada!$L$2:$AC$2892,4,FALSE)</f>
        <v>#N/A</v>
      </c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39" customHeight="1">
      <c r="A245" s="13"/>
      <c r="B245" s="83">
        <v>0.38194444444444442</v>
      </c>
      <c r="C245" s="84" t="e">
        <f>VLOOKUP(CONCATENATE(B241,$B$2,C$2,$B245),Oferta_Detalhada!$L$2:$AC$2892,4,FALSE)</f>
        <v>#N/A</v>
      </c>
      <c r="D245" s="84" t="e">
        <f>VLOOKUP(CONCATENATE(B241,$B$2,D$2,$B245),Oferta_Detalhada!$L$2:$AC$2892,4,FALSE)</f>
        <v>#N/A</v>
      </c>
      <c r="E245" s="84" t="e">
        <f>VLOOKUP(CONCATENATE(B241,$B$2,E$2,$B245),Oferta_Detalhada!$L$2:$AC$2892,4,FALSE)</f>
        <v>#N/A</v>
      </c>
      <c r="F245" s="84" t="e">
        <f>VLOOKUP(CONCATENATE(B241,$B$2,F$2,$B245),Oferta_Detalhada!$L$2:$AC$2892,4,FALSE)</f>
        <v>#N/A</v>
      </c>
      <c r="G245" s="84" t="e">
        <f>VLOOKUP(CONCATENATE(B241,$B$2,G$2,$B245),Oferta_Detalhada!$L$2:$AC$2892,4,FALSE)</f>
        <v>#N/A</v>
      </c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39" customHeight="1">
      <c r="A246" s="13"/>
      <c r="B246" s="83">
        <v>0.41666666666666669</v>
      </c>
      <c r="C246" s="84" t="e">
        <f>VLOOKUP(CONCATENATE(B241,$B$2,C$2,$B246),Oferta_Detalhada!$L$2:$AC$2892,4,FALSE)</f>
        <v>#N/A</v>
      </c>
      <c r="D246" s="84" t="e">
        <f>VLOOKUP(CONCATENATE(B241,$B$2,D$2,$B246),Oferta_Detalhada!$L$2:$AC$2892,4,FALSE)</f>
        <v>#N/A</v>
      </c>
      <c r="E246" s="84" t="e">
        <f>VLOOKUP(CONCATENATE(B241,$B$2,E$2,$B246),Oferta_Detalhada!$L$2:$AC$2892,4,FALSE)</f>
        <v>#N/A</v>
      </c>
      <c r="F246" s="84" t="e">
        <f>VLOOKUP(CONCATENATE(B241,$B$2,F$2,$B246),Oferta_Detalhada!$L$2:$AC$2892,4,FALSE)</f>
        <v>#N/A</v>
      </c>
      <c r="G246" s="84" t="e">
        <f>VLOOKUP(CONCATENATE(B241,$B$2,G$2,$B246),Oferta_Detalhada!$L$2:$AC$2892,4,FALSE)</f>
        <v>#N/A</v>
      </c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39" customHeight="1">
      <c r="A247" s="13"/>
      <c r="B247" s="83">
        <v>0.4513888888888889</v>
      </c>
      <c r="C247" s="84" t="e">
        <f>VLOOKUP(CONCATENATE(B241,$B$2,C$2,$B247),Oferta_Detalhada!$L$2:$AC$2892,4,FALSE)</f>
        <v>#N/A</v>
      </c>
      <c r="D247" s="84" t="e">
        <f>VLOOKUP(CONCATENATE(B241,$B$2,D$2,$B247),Oferta_Detalhada!$L$2:$AC$2892,4,FALSE)</f>
        <v>#N/A</v>
      </c>
      <c r="E247" s="84" t="e">
        <f>VLOOKUP(CONCATENATE(B241,$B$2,E$2,$B247),Oferta_Detalhada!$L$2:$AC$2892,4,FALSE)</f>
        <v>#N/A</v>
      </c>
      <c r="F247" s="84" t="e">
        <f>VLOOKUP(CONCATENATE(B241,$B$2,F$2,$B247),Oferta_Detalhada!$L$2:$AC$2892,4,FALSE)</f>
        <v>#N/A</v>
      </c>
      <c r="G247" s="84" t="e">
        <f>VLOOKUP(CONCATENATE(B241,$B$2,G$2,$B247),Oferta_Detalhada!$L$2:$AC$2892,4,FALSE)</f>
        <v>#N/A</v>
      </c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39" customHeight="1">
      <c r="A248" s="13"/>
      <c r="B248" s="83">
        <v>0.4861111111111111</v>
      </c>
      <c r="C248" s="84" t="e">
        <f>VLOOKUP(CONCATENATE(B241,$B$2,C$2,$B248),Oferta_Detalhada!$L$2:$AC$2892,4,FALSE)</f>
        <v>#N/A</v>
      </c>
      <c r="D248" s="84" t="e">
        <f>VLOOKUP(CONCATENATE(B241,$B$2,D$2,$B248),Oferta_Detalhada!$L$2:$AC$2892,4,FALSE)</f>
        <v>#N/A</v>
      </c>
      <c r="E248" s="84" t="e">
        <f>VLOOKUP(CONCATENATE(B241,$B$2,E$2,$B248),Oferta_Detalhada!$L$2:$AC$2892,4,FALSE)</f>
        <v>#N/A</v>
      </c>
      <c r="F248" s="84" t="e">
        <f>VLOOKUP(CONCATENATE(B241,$B$2,F$2,$B248),Oferta_Detalhada!$L$2:$AC$2892,4,FALSE)</f>
        <v>#N/A</v>
      </c>
      <c r="G248" s="84" t="e">
        <f>VLOOKUP(CONCATENATE(B241,$B$2,G$2,$B248),Oferta_Detalhada!$L$2:$AC$2892,4,FALSE)</f>
        <v>#N/A</v>
      </c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25.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21" customHeight="1">
      <c r="A250" s="101"/>
      <c r="B250" s="87" t="s">
        <v>6</v>
      </c>
      <c r="C250" s="162" t="s">
        <v>7</v>
      </c>
      <c r="D250" s="158"/>
      <c r="E250" s="159"/>
      <c r="F250" s="162" t="s">
        <v>397</v>
      </c>
      <c r="G250" s="159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</row>
    <row r="251" spans="1:26" ht="21" customHeight="1">
      <c r="A251" s="91" t="s">
        <v>167</v>
      </c>
      <c r="B251" s="90" t="e">
        <f>VLOOKUP(CONCATENATE($A251,B241),Oferta!$A$2:$R$312,4,FALSE)</f>
        <v>#N/A</v>
      </c>
      <c r="C251" s="157" t="e">
        <f>VLOOKUP(CONCATENATE($A251,B241),Oferta!$A$2:$R$312,5,FALSE)</f>
        <v>#N/A</v>
      </c>
      <c r="D251" s="158"/>
      <c r="E251" s="159"/>
      <c r="F251" s="157" t="e">
        <f>VLOOKUP(CONCATENATE($A251,B241),Oferta!$A$2:$R$312,16,FALSE)</f>
        <v>#N/A</v>
      </c>
      <c r="G251" s="159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spans="1:26" ht="21" customHeight="1">
      <c r="A252" s="91" t="s">
        <v>203</v>
      </c>
      <c r="B252" s="90" t="e">
        <f>VLOOKUP(CONCATENATE($A252,B241),Oferta!$A$2:$R$312,4,FALSE)</f>
        <v>#N/A</v>
      </c>
      <c r="C252" s="157" t="e">
        <f>VLOOKUP(CONCATENATE($A252,B241),Oferta!$A$2:$R$312,5,FALSE)</f>
        <v>#N/A</v>
      </c>
      <c r="D252" s="158"/>
      <c r="E252" s="159"/>
      <c r="F252" s="157" t="e">
        <f>VLOOKUP(CONCATENATE($A252,B241),Oferta!$A$2:$R$312,16,FALSE)</f>
        <v>#N/A</v>
      </c>
      <c r="G252" s="159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spans="1:26" ht="21" customHeight="1">
      <c r="A253" s="91" t="s">
        <v>175</v>
      </c>
      <c r="B253" s="90" t="e">
        <f>VLOOKUP(CONCATENATE($A253,B241),Oferta!$A$2:$R$312,4,FALSE)</f>
        <v>#N/A</v>
      </c>
      <c r="C253" s="157" t="e">
        <f>VLOOKUP(CONCATENATE($A253,B241),Oferta!$A$2:$R$312,5,FALSE)</f>
        <v>#N/A</v>
      </c>
      <c r="D253" s="158"/>
      <c r="E253" s="159"/>
      <c r="F253" s="157" t="e">
        <f>VLOOKUP(CONCATENATE($A253,B241),Oferta!$A$2:$R$312,16,FALSE)</f>
        <v>#N/A</v>
      </c>
      <c r="G253" s="159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spans="1:26" ht="21" customHeight="1">
      <c r="A254" s="91" t="s">
        <v>182</v>
      </c>
      <c r="B254" s="90" t="e">
        <f>VLOOKUP(CONCATENATE($A254,B241),Oferta!$A$2:$R$312,4,FALSE)</f>
        <v>#N/A</v>
      </c>
      <c r="C254" s="157" t="e">
        <f>VLOOKUP(CONCATENATE($A254,B241),Oferta!$A$2:$R$312,5,FALSE)</f>
        <v>#N/A</v>
      </c>
      <c r="D254" s="158"/>
      <c r="E254" s="159"/>
      <c r="F254" s="157" t="e">
        <f>VLOOKUP(CONCATENATE($A254,B241),Oferta!$A$2:$R$312,16,FALSE)</f>
        <v>#N/A</v>
      </c>
      <c r="G254" s="159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spans="1:26" ht="21" customHeight="1">
      <c r="A255" s="91" t="s">
        <v>172</v>
      </c>
      <c r="B255" s="90" t="e">
        <f>VLOOKUP(CONCATENATE($A255,B241),Oferta!$A$2:$R$312,4,FALSE)</f>
        <v>#N/A</v>
      </c>
      <c r="C255" s="157" t="e">
        <f>VLOOKUP(CONCATENATE($A255,B241),Oferta!$A$2:$R$312,5,FALSE)</f>
        <v>#N/A</v>
      </c>
      <c r="D255" s="158"/>
      <c r="E255" s="159"/>
      <c r="F255" s="157" t="e">
        <f>VLOOKUP(CONCATENATE($A255,B241),Oferta!$A$2:$R$312,16,FALSE)</f>
        <v>#N/A</v>
      </c>
      <c r="G255" s="159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spans="1:26" ht="21" customHeight="1">
      <c r="A256" s="91" t="s">
        <v>202</v>
      </c>
      <c r="B256" s="90" t="e">
        <f>VLOOKUP(CONCATENATE($A256,B241),Oferta!$A$2:$R$312,4,FALSE)</f>
        <v>#N/A</v>
      </c>
      <c r="C256" s="157" t="e">
        <f>VLOOKUP(CONCATENATE($A256,B241),Oferta!$A$2:$R$312,5,FALSE)</f>
        <v>#N/A</v>
      </c>
      <c r="D256" s="158"/>
      <c r="E256" s="159"/>
      <c r="F256" s="157" t="e">
        <f>VLOOKUP(CONCATENATE($A256,B241),Oferta!$A$2:$R$312,16,FALSE)</f>
        <v>#N/A</v>
      </c>
      <c r="G256" s="159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spans="1:26" ht="25.5" customHeight="1">
      <c r="A257" s="79"/>
      <c r="B257" s="160" t="s">
        <v>436</v>
      </c>
      <c r="C257" s="161"/>
      <c r="D257" s="161"/>
      <c r="E257" s="161"/>
      <c r="F257" s="161"/>
      <c r="G257" s="161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5.5" customHeight="1">
      <c r="A258" s="12"/>
      <c r="B258" s="80" t="s">
        <v>168</v>
      </c>
      <c r="C258" s="81" t="s">
        <v>176</v>
      </c>
      <c r="D258" s="81" t="s">
        <v>161</v>
      </c>
      <c r="E258" s="81" t="s">
        <v>164</v>
      </c>
      <c r="F258" s="81" t="s">
        <v>173</v>
      </c>
      <c r="G258" s="81" t="s">
        <v>174</v>
      </c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39" customHeight="1">
      <c r="A259" s="13"/>
      <c r="B259" s="83">
        <v>0.3125</v>
      </c>
      <c r="C259" s="84" t="str">
        <f>VLOOKUP(CONCATENATE(B257,$B$2,C$2,$B259),Oferta_Detalhada!$L$2:$AC$2892,4,FALSE)</f>
        <v>ECONOMIA BAIANA</v>
      </c>
      <c r="D259" s="84" t="str">
        <f>VLOOKUP(CONCATENATE(B257,$B$2,D$2,$B259),Oferta_Detalhada!$L$2:$AC$2892,4,FALSE)</f>
        <v>ECONOMIA INSTITUCIONAL</v>
      </c>
      <c r="E259" s="84" t="e">
        <f>VLOOKUP(CONCATENATE(B257,$B$2,E$2,$B259),Oferta_Detalhada!$L$2:$AC$2892,4,FALSE)</f>
        <v>#N/A</v>
      </c>
      <c r="F259" s="84" t="str">
        <f>VLOOKUP(CONCATENATE(B257,$B$2,F$2,$B259),Oferta_Detalhada!$L$2:$AC$2892,4,FALSE)</f>
        <v>TÓPICOS ESPECIAIS EM MACROECONOMIA</v>
      </c>
      <c r="G259" s="84" t="e">
        <f>VLOOKUP(CONCATENATE(B257,$B$2,G$2,$B259),Oferta_Detalhada!$L$2:$AC$2892,4,FALSE)</f>
        <v>#N/A</v>
      </c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39" customHeight="1">
      <c r="A260" s="13"/>
      <c r="B260" s="83">
        <v>0.34722222222222227</v>
      </c>
      <c r="C260" s="84" t="str">
        <f>VLOOKUP(CONCATENATE(B257,$B$2,C$2,$B260),Oferta_Detalhada!$L$2:$AC$2892,4,FALSE)</f>
        <v>ECONOMIA BAIANA</v>
      </c>
      <c r="D260" s="84" t="str">
        <f>VLOOKUP(CONCATENATE(B257,$B$2,D$2,$B260),Oferta_Detalhada!$L$2:$AC$2892,4,FALSE)</f>
        <v>ECONOMIA INSTITUCIONAL</v>
      </c>
      <c r="E260" s="84" t="e">
        <f>VLOOKUP(CONCATENATE(B257,$B$2,E$2,$B260),Oferta_Detalhada!$L$2:$AC$2892,4,FALSE)</f>
        <v>#N/A</v>
      </c>
      <c r="F260" s="84" t="str">
        <f>VLOOKUP(CONCATENATE(B257,$B$2,F$2,$B260),Oferta_Detalhada!$L$2:$AC$2892,4,FALSE)</f>
        <v>TÓPICOS ESPECIAIS EM MACROECONOMIA</v>
      </c>
      <c r="G260" s="84" t="e">
        <f>VLOOKUP(CONCATENATE(B257,$B$2,G$2,$B260),Oferta_Detalhada!$L$2:$AC$2892,4,FALSE)</f>
        <v>#N/A</v>
      </c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39" customHeight="1">
      <c r="A261" s="13"/>
      <c r="B261" s="83">
        <v>0.38194444444444442</v>
      </c>
      <c r="C261" s="84" t="str">
        <f>VLOOKUP(CONCATENATE(B257,$B$2,C$2,$B261),Oferta_Detalhada!$L$2:$AC$2892,4,FALSE)</f>
        <v>ECONOMIA INSTITUCIONAL</v>
      </c>
      <c r="D261" s="84" t="e">
        <f>VLOOKUP(CONCATENATE(B257,$B$2,D$2,$B261),Oferta_Detalhada!$L$2:$AC$2892,4,FALSE)</f>
        <v>#N/A</v>
      </c>
      <c r="E261" s="84" t="str">
        <f>VLOOKUP(CONCATENATE(B257,$B$2,E$2,$B261),Oferta_Detalhada!$L$2:$AC$2892,4,FALSE)</f>
        <v>ECONOMIA BAIANA</v>
      </c>
      <c r="F261" s="84" t="str">
        <f>VLOOKUP(CONCATENATE(B257,$B$2,F$2,$B261),Oferta_Detalhada!$L$2:$AC$2892,4,FALSE)</f>
        <v>CONDUTA PROFISSIONAL DO ECONOMISTA</v>
      </c>
      <c r="G261" s="84" t="str">
        <f>VLOOKUP(CONCATENATE(B257,$B$2,G$2,$B261),Oferta_Detalhada!$L$2:$AC$2892,4,FALSE)</f>
        <v>TÓPICOS ESPECIAIS EM MACROECONOMIA</v>
      </c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39" customHeight="1">
      <c r="A262" s="13"/>
      <c r="B262" s="83">
        <v>0.41666666666666669</v>
      </c>
      <c r="C262" s="84" t="str">
        <f>VLOOKUP(CONCATENATE(B257,$B$2,C$2,$B262),Oferta_Detalhada!$L$2:$AC$2892,4,FALSE)</f>
        <v>ECONOMIA INSTITUCIONAL</v>
      </c>
      <c r="D262" s="84" t="e">
        <f>VLOOKUP(CONCATENATE(B257,$B$2,D$2,$B262),Oferta_Detalhada!$L$2:$AC$2892,4,FALSE)</f>
        <v>#N/A</v>
      </c>
      <c r="E262" s="84" t="str">
        <f>VLOOKUP(CONCATENATE(B257,$B$2,E$2,$B262),Oferta_Detalhada!$L$2:$AC$2892,4,FALSE)</f>
        <v>ECONOMIA BAIANA</v>
      </c>
      <c r="F262" s="84" t="str">
        <f>VLOOKUP(CONCATENATE(B257,$B$2,F$2,$B262),Oferta_Detalhada!$L$2:$AC$2892,4,FALSE)</f>
        <v>CONDUTA PROFISSIONAL DO ECONOMISTA</v>
      </c>
      <c r="G262" s="84" t="str">
        <f>VLOOKUP(CONCATENATE(B257,$B$2,G$2,$B262),Oferta_Detalhada!$L$2:$AC$2892,4,FALSE)</f>
        <v>TÓPICOS ESPECIAIS EM MACROECONOMIA</v>
      </c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39" customHeight="1">
      <c r="A263" s="13"/>
      <c r="B263" s="83">
        <v>0.4513888888888889</v>
      </c>
      <c r="C263" s="84" t="e">
        <f>VLOOKUP(CONCATENATE(B257,$B$2,C$2,$B263),Oferta_Detalhada!$L$2:$AC$2892,4,FALSE)</f>
        <v>#N/A</v>
      </c>
      <c r="D263" s="84" t="e">
        <f>VLOOKUP(CONCATENATE(B257,$B$2,D$2,$B263),Oferta_Detalhada!$L$2:$AC$2892,4,FALSE)</f>
        <v>#N/A</v>
      </c>
      <c r="E263" s="84" t="e">
        <f>VLOOKUP(CONCATENATE(B257,$B$2,E$2,$B263),Oferta_Detalhada!$L$2:$AC$2892,4,FALSE)</f>
        <v>#N/A</v>
      </c>
      <c r="F263" s="84" t="e">
        <f>VLOOKUP(CONCATENATE(B257,$B$2,F$2,$B263),Oferta_Detalhada!$L$2:$AC$2892,4,FALSE)</f>
        <v>#N/A</v>
      </c>
      <c r="G263" s="84" t="e">
        <f>VLOOKUP(CONCATENATE(B257,$B$2,G$2,$B263),Oferta_Detalhada!$L$2:$AC$2892,4,FALSE)</f>
        <v>#N/A</v>
      </c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39" customHeight="1">
      <c r="A264" s="13"/>
      <c r="B264" s="83">
        <v>0.4861111111111111</v>
      </c>
      <c r="C264" s="84" t="e">
        <f>VLOOKUP(CONCATENATE(B257,$B$2,C$2,$B264),Oferta_Detalhada!$L$2:$AC$2892,4,FALSE)</f>
        <v>#N/A</v>
      </c>
      <c r="D264" s="84" t="e">
        <f>VLOOKUP(CONCATENATE(B257,$B$2,D$2,$B264),Oferta_Detalhada!$L$2:$AC$2892,4,FALSE)</f>
        <v>#N/A</v>
      </c>
      <c r="E264" s="84" t="e">
        <f>VLOOKUP(CONCATENATE(B257,$B$2,E$2,$B264),Oferta_Detalhada!$L$2:$AC$2892,4,FALSE)</f>
        <v>#N/A</v>
      </c>
      <c r="F264" s="84" t="e">
        <f>VLOOKUP(CONCATENATE(B257,$B$2,F$2,$B264),Oferta_Detalhada!$L$2:$AC$2892,4,FALSE)</f>
        <v>#N/A</v>
      </c>
      <c r="G264" s="84" t="e">
        <f>VLOOKUP(CONCATENATE(B257,$B$2,G$2,$B264),Oferta_Detalhada!$L$2:$AC$2892,4,FALSE)</f>
        <v>#N/A</v>
      </c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25.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21" customHeight="1">
      <c r="A266" s="101"/>
      <c r="B266" s="87" t="s">
        <v>6</v>
      </c>
      <c r="C266" s="162" t="s">
        <v>7</v>
      </c>
      <c r="D266" s="158"/>
      <c r="E266" s="159"/>
      <c r="F266" s="162" t="s">
        <v>397</v>
      </c>
      <c r="G266" s="159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</row>
    <row r="267" spans="1:26" ht="21" customHeight="1">
      <c r="A267" s="91" t="s">
        <v>167</v>
      </c>
      <c r="B267" s="90" t="e">
        <f>VLOOKUP(CONCATENATE($A267,B257),Oferta!$A$2:$R$312,4,FALSE)</f>
        <v>#N/A</v>
      </c>
      <c r="C267" s="157" t="e">
        <f>VLOOKUP(CONCATENATE($A267,B257),Oferta!$A$2:$R$312,5,FALSE)</f>
        <v>#N/A</v>
      </c>
      <c r="D267" s="158"/>
      <c r="E267" s="159"/>
      <c r="F267" s="157" t="e">
        <f>VLOOKUP(CONCATENATE($A267,B257),Oferta!$A$2:$R$312,16,FALSE)</f>
        <v>#N/A</v>
      </c>
      <c r="G267" s="159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spans="1:26" ht="21" customHeight="1">
      <c r="A268" s="91" t="s">
        <v>203</v>
      </c>
      <c r="B268" s="90" t="str">
        <f>VLOOKUP(CONCATENATE($A268,B257),Oferta!$A$2:$R$312,4,FALSE)</f>
        <v>CEC057</v>
      </c>
      <c r="C268" s="157" t="str">
        <f>VLOOKUP(CONCATENATE($A268,B257),Oferta!$A$2:$R$312,5,FALSE)</f>
        <v>ECONOMIA BAIANA</v>
      </c>
      <c r="D268" s="158"/>
      <c r="E268" s="159"/>
      <c r="F268" s="157" t="str">
        <f>VLOOKUP(CONCATENATE($A268,B257),Oferta!$A$2:$R$312,16,FALSE)</f>
        <v>Maria Bernadete P. Bezerra</v>
      </c>
      <c r="G268" s="159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spans="1:26" ht="21" customHeight="1">
      <c r="A269" s="91" t="s">
        <v>175</v>
      </c>
      <c r="B269" s="90" t="str">
        <f>VLOOKUP(CONCATENATE($A269,B257),Oferta!$A$2:$R$312,4,FALSE)</f>
        <v>CEC065</v>
      </c>
      <c r="C269" s="157" t="str">
        <f>VLOOKUP(CONCATENATE($A269,B257),Oferta!$A$2:$R$312,5,FALSE)</f>
        <v>ECONOMIA INSTITUCIONAL</v>
      </c>
      <c r="D269" s="158"/>
      <c r="E269" s="159"/>
      <c r="F269" s="157" t="str">
        <f>VLOOKUP(CONCATENATE($A269,B257),Oferta!$A$2:$R$312,16,FALSE)</f>
        <v>Elson Cedro Mira</v>
      </c>
      <c r="G269" s="159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spans="1:26" ht="21" customHeight="1">
      <c r="A270" s="91" t="s">
        <v>182</v>
      </c>
      <c r="B270" s="90" t="str">
        <f>VLOOKUP(CONCATENATE($A270,B257),Oferta!$A$2:$R$312,4,FALSE)</f>
        <v>CEC080</v>
      </c>
      <c r="C270" s="157" t="str">
        <f>VLOOKUP(CONCATENATE($A270,B257),Oferta!$A$2:$R$312,5,FALSE)</f>
        <v>TÓPICOS ESPECIAIS EM MACROECONOMIA</v>
      </c>
      <c r="D270" s="158"/>
      <c r="E270" s="159"/>
      <c r="F270" s="157" t="str">
        <f>VLOOKUP(CONCATENATE($A270,B257),Oferta!$A$2:$R$312,16,FALSE)</f>
        <v>Carlos Eduardo Drumond</v>
      </c>
      <c r="G270" s="159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spans="1:26" ht="21" customHeight="1">
      <c r="A271" s="91" t="s">
        <v>172</v>
      </c>
      <c r="B271" s="90" t="e">
        <f>VLOOKUP(CONCATENATE($A271,B257),Oferta!$A$2:$R$312,4,FALSE)</f>
        <v>#N/A</v>
      </c>
      <c r="C271" s="157" t="e">
        <f>VLOOKUP(CONCATENATE($A271,B257),Oferta!$A$2:$R$312,5,FALSE)</f>
        <v>#N/A</v>
      </c>
      <c r="D271" s="158"/>
      <c r="E271" s="159"/>
      <c r="F271" s="157" t="e">
        <f>VLOOKUP(CONCATENATE($A271,B257),Oferta!$A$2:$R$312,16,FALSE)</f>
        <v>#N/A</v>
      </c>
      <c r="G271" s="159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spans="1:26" ht="21" customHeight="1">
      <c r="A272" s="91" t="s">
        <v>202</v>
      </c>
      <c r="B272" s="90" t="str">
        <f>VLOOKUP(CONCATENATE($A272,B257),Oferta!$A$2:$R$312,4,FALSE)</f>
        <v>CEC054</v>
      </c>
      <c r="C272" s="157" t="str">
        <f>VLOOKUP(CONCATENATE($A272,B257),Oferta!$A$2:$R$312,5,FALSE)</f>
        <v>CONDUTA PROFISSIONAL DO ECONOMISTA</v>
      </c>
      <c r="D272" s="158"/>
      <c r="E272" s="159"/>
      <c r="F272" s="157" t="str">
        <f>VLOOKUP(CONCATENATE($A272,B257),Oferta!$A$2:$R$312,16,FALSE)</f>
        <v>Sócrates Guzman</v>
      </c>
      <c r="G272" s="159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spans="1:26" ht="25.5" customHeight="1">
      <c r="A273" s="79"/>
      <c r="B273" s="160" t="s">
        <v>437</v>
      </c>
      <c r="C273" s="161"/>
      <c r="D273" s="161"/>
      <c r="E273" s="161"/>
      <c r="F273" s="161"/>
      <c r="G273" s="161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5.5" customHeight="1">
      <c r="A274" s="12"/>
      <c r="B274" s="80" t="s">
        <v>168</v>
      </c>
      <c r="C274" s="81" t="s">
        <v>176</v>
      </c>
      <c r="D274" s="81" t="s">
        <v>161</v>
      </c>
      <c r="E274" s="81" t="s">
        <v>164</v>
      </c>
      <c r="F274" s="81" t="s">
        <v>173</v>
      </c>
      <c r="G274" s="81" t="s">
        <v>174</v>
      </c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39" customHeight="1">
      <c r="A275" s="13"/>
      <c r="B275" s="83">
        <v>0.3125</v>
      </c>
      <c r="C275" s="84" t="e">
        <f>VLOOKUP(CONCATENATE(B273,$B$2,C$2,$B275),Oferta_Detalhada!$L$2:$AC$2892,4,FALSE)</f>
        <v>#N/A</v>
      </c>
      <c r="D275" s="84" t="e">
        <f>VLOOKUP(CONCATENATE(B273,$B$2,D$2,$B275),Oferta_Detalhada!$L$2:$AC$2892,4,FALSE)</f>
        <v>#N/A</v>
      </c>
      <c r="E275" s="84" t="e">
        <f>VLOOKUP(CONCATENATE(B273,$B$2,E$2,$B275),Oferta_Detalhada!$L$2:$AC$2892,4,FALSE)</f>
        <v>#N/A</v>
      </c>
      <c r="F275" s="84" t="e">
        <f>VLOOKUP(CONCATENATE(B273,$B$2,F$2,$B275),Oferta_Detalhada!$L$2:$AC$2892,4,FALSE)</f>
        <v>#N/A</v>
      </c>
      <c r="G275" s="84" t="e">
        <f>VLOOKUP(CONCATENATE(B273,$B$2,G$2,$B275),Oferta_Detalhada!$L$2:$AC$2892,4,FALSE)</f>
        <v>#N/A</v>
      </c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39" customHeight="1">
      <c r="A276" s="13"/>
      <c r="B276" s="83">
        <v>0.34722222222222227</v>
      </c>
      <c r="C276" s="84" t="e">
        <f>VLOOKUP(CONCATENATE(B273,$B$2,C$2,$B276),Oferta_Detalhada!$L$2:$AC$2892,4,FALSE)</f>
        <v>#N/A</v>
      </c>
      <c r="D276" s="84" t="e">
        <f>VLOOKUP(CONCATENATE(B273,$B$2,D$2,$B276),Oferta_Detalhada!$L$2:$AC$2892,4,FALSE)</f>
        <v>#N/A</v>
      </c>
      <c r="E276" s="84" t="e">
        <f>VLOOKUP(CONCATENATE(B273,$B$2,E$2,$B276),Oferta_Detalhada!$L$2:$AC$2892,4,FALSE)</f>
        <v>#N/A</v>
      </c>
      <c r="F276" s="84" t="e">
        <f>VLOOKUP(CONCATENATE(B273,$B$2,F$2,$B276),Oferta_Detalhada!$L$2:$AC$2892,4,FALSE)</f>
        <v>#N/A</v>
      </c>
      <c r="G276" s="84" t="e">
        <f>VLOOKUP(CONCATENATE(B273,$B$2,G$2,$B276),Oferta_Detalhada!$L$2:$AC$2892,4,FALSE)</f>
        <v>#N/A</v>
      </c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39" customHeight="1">
      <c r="A277" s="13"/>
      <c r="B277" s="83">
        <v>0.38194444444444442</v>
      </c>
      <c r="C277" s="84" t="e">
        <f>VLOOKUP(CONCATENATE(B273,$B$2,C$2,$B277),Oferta_Detalhada!$L$2:$AC$2892,4,FALSE)</f>
        <v>#N/A</v>
      </c>
      <c r="D277" s="84" t="e">
        <f>VLOOKUP(CONCATENATE(B273,$B$2,D$2,$B277),Oferta_Detalhada!$L$2:$AC$2892,4,FALSE)</f>
        <v>#N/A</v>
      </c>
      <c r="E277" s="84" t="e">
        <f>VLOOKUP(CONCATENATE(B273,$B$2,E$2,$B277),Oferta_Detalhada!$L$2:$AC$2892,4,FALSE)</f>
        <v>#N/A</v>
      </c>
      <c r="F277" s="84" t="e">
        <f>VLOOKUP(CONCATENATE(B273,$B$2,F$2,$B277),Oferta_Detalhada!$L$2:$AC$2892,4,FALSE)</f>
        <v>#N/A</v>
      </c>
      <c r="G277" s="84" t="e">
        <f>VLOOKUP(CONCATENATE(B273,$B$2,G$2,$B277),Oferta_Detalhada!$L$2:$AC$2892,4,FALSE)</f>
        <v>#N/A</v>
      </c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39" customHeight="1">
      <c r="A278" s="13"/>
      <c r="B278" s="83">
        <v>0.41666666666666669</v>
      </c>
      <c r="C278" s="84" t="e">
        <f>VLOOKUP(CONCATENATE(B273,$B$2,C$2,$B278),Oferta_Detalhada!$L$2:$AC$2892,4,FALSE)</f>
        <v>#N/A</v>
      </c>
      <c r="D278" s="84" t="e">
        <f>VLOOKUP(CONCATENATE(B273,$B$2,D$2,$B278),Oferta_Detalhada!$L$2:$AC$2892,4,FALSE)</f>
        <v>#N/A</v>
      </c>
      <c r="E278" s="84" t="e">
        <f>VLOOKUP(CONCATENATE(B273,$B$2,E$2,$B278),Oferta_Detalhada!$L$2:$AC$2892,4,FALSE)</f>
        <v>#N/A</v>
      </c>
      <c r="F278" s="84" t="e">
        <f>VLOOKUP(CONCATENATE(B273,$B$2,F$2,$B278),Oferta_Detalhada!$L$2:$AC$2892,4,FALSE)</f>
        <v>#N/A</v>
      </c>
      <c r="G278" s="84" t="e">
        <f>VLOOKUP(CONCATENATE(B273,$B$2,G$2,$B278),Oferta_Detalhada!$L$2:$AC$2892,4,FALSE)</f>
        <v>#N/A</v>
      </c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39" customHeight="1">
      <c r="A279" s="13"/>
      <c r="B279" s="83">
        <v>0.4513888888888889</v>
      </c>
      <c r="C279" s="84" t="e">
        <f>VLOOKUP(CONCATENATE(B273,$B$2,C$2,$B279),Oferta_Detalhada!$L$2:$AC$2892,4,FALSE)</f>
        <v>#N/A</v>
      </c>
      <c r="D279" s="84" t="e">
        <f>VLOOKUP(CONCATENATE(B273,$B$2,D$2,$B279),Oferta_Detalhada!$L$2:$AC$2892,4,FALSE)</f>
        <v>#N/A</v>
      </c>
      <c r="E279" s="84" t="e">
        <f>VLOOKUP(CONCATENATE(B273,$B$2,E$2,$B279),Oferta_Detalhada!$L$2:$AC$2892,4,FALSE)</f>
        <v>#N/A</v>
      </c>
      <c r="F279" s="84" t="e">
        <f>VLOOKUP(CONCATENATE(B273,$B$2,F$2,$B279),Oferta_Detalhada!$L$2:$AC$2892,4,FALSE)</f>
        <v>#N/A</v>
      </c>
      <c r="G279" s="84" t="e">
        <f>VLOOKUP(CONCATENATE(B273,$B$2,G$2,$B279),Oferta_Detalhada!$L$2:$AC$2892,4,FALSE)</f>
        <v>#N/A</v>
      </c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39" customHeight="1">
      <c r="A280" s="13"/>
      <c r="B280" s="83">
        <v>0.4861111111111111</v>
      </c>
      <c r="C280" s="84" t="e">
        <f>VLOOKUP(CONCATENATE(B273,$B$2,C$2,$B280),Oferta_Detalhada!$L$2:$AC$2892,4,FALSE)</f>
        <v>#N/A</v>
      </c>
      <c r="D280" s="84" t="e">
        <f>VLOOKUP(CONCATENATE(B273,$B$2,D$2,$B280),Oferta_Detalhada!$L$2:$AC$2892,4,FALSE)</f>
        <v>#N/A</v>
      </c>
      <c r="E280" s="84" t="e">
        <f>VLOOKUP(CONCATENATE(B273,$B$2,E$2,$B280),Oferta_Detalhada!$L$2:$AC$2892,4,FALSE)</f>
        <v>#N/A</v>
      </c>
      <c r="F280" s="84" t="e">
        <f>VLOOKUP(CONCATENATE(B273,$B$2,F$2,$B280),Oferta_Detalhada!$L$2:$AC$2892,4,FALSE)</f>
        <v>#N/A</v>
      </c>
      <c r="G280" s="84" t="e">
        <f>VLOOKUP(CONCATENATE(B273,$B$2,G$2,$B280),Oferta_Detalhada!$L$2:$AC$2892,4,FALSE)</f>
        <v>#N/A</v>
      </c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25.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21" customHeight="1">
      <c r="A282" s="101"/>
      <c r="B282" s="87" t="s">
        <v>6</v>
      </c>
      <c r="C282" s="162" t="s">
        <v>7</v>
      </c>
      <c r="D282" s="158"/>
      <c r="E282" s="159"/>
      <c r="F282" s="162" t="s">
        <v>397</v>
      </c>
      <c r="G282" s="159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</row>
    <row r="283" spans="1:26" ht="21" customHeight="1">
      <c r="A283" s="91" t="s">
        <v>167</v>
      </c>
      <c r="B283" s="90" t="e">
        <f>VLOOKUP(CONCATENATE($A283,B273),Oferta!$A$2:$R$312,4,FALSE)</f>
        <v>#N/A</v>
      </c>
      <c r="C283" s="157" t="e">
        <f>VLOOKUP(CONCATENATE($A283,B273),Oferta!$A$2:$R$312,5,FALSE)</f>
        <v>#N/A</v>
      </c>
      <c r="D283" s="158"/>
      <c r="E283" s="159"/>
      <c r="F283" s="157" t="e">
        <f>VLOOKUP(CONCATENATE($A283,B273),Oferta!$A$2:$R$312,16,FALSE)</f>
        <v>#N/A</v>
      </c>
      <c r="G283" s="159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spans="1:26" ht="21" customHeight="1">
      <c r="A284" s="91" t="s">
        <v>203</v>
      </c>
      <c r="B284" s="90" t="e">
        <f>VLOOKUP(CONCATENATE($A284,B273),Oferta!$A$2:$R$312,4,FALSE)</f>
        <v>#N/A</v>
      </c>
      <c r="C284" s="157" t="e">
        <f>VLOOKUP(CONCATENATE($A284,B273),Oferta!$A$2:$R$312,5,FALSE)</f>
        <v>#N/A</v>
      </c>
      <c r="D284" s="158"/>
      <c r="E284" s="159"/>
      <c r="F284" s="157" t="e">
        <f>VLOOKUP(CONCATENATE($A284,B273),Oferta!$A$2:$R$312,16,FALSE)</f>
        <v>#N/A</v>
      </c>
      <c r="G284" s="159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spans="1:26" ht="21" customHeight="1">
      <c r="A285" s="91" t="s">
        <v>175</v>
      </c>
      <c r="B285" s="90" t="e">
        <f>VLOOKUP(CONCATENATE($A285,B273),Oferta!$A$2:$R$312,4,FALSE)</f>
        <v>#N/A</v>
      </c>
      <c r="C285" s="157" t="e">
        <f>VLOOKUP(CONCATENATE($A285,B273),Oferta!$A$2:$R$312,5,FALSE)</f>
        <v>#N/A</v>
      </c>
      <c r="D285" s="158"/>
      <c r="E285" s="159"/>
      <c r="F285" s="157" t="e">
        <f>VLOOKUP(CONCATENATE($A285,B273),Oferta!$A$2:$R$312,16,FALSE)</f>
        <v>#N/A</v>
      </c>
      <c r="G285" s="159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spans="1:26" ht="21" customHeight="1">
      <c r="A286" s="91" t="s">
        <v>182</v>
      </c>
      <c r="B286" s="90" t="e">
        <f>VLOOKUP(CONCATENATE($A286,B273),Oferta!$A$2:$R$312,4,FALSE)</f>
        <v>#N/A</v>
      </c>
      <c r="C286" s="157" t="e">
        <f>VLOOKUP(CONCATENATE($A286,B273),Oferta!$A$2:$R$312,5,FALSE)</f>
        <v>#N/A</v>
      </c>
      <c r="D286" s="158"/>
      <c r="E286" s="159"/>
      <c r="F286" s="157" t="e">
        <f>VLOOKUP(CONCATENATE($A286,B273),Oferta!$A$2:$R$312,16,FALSE)</f>
        <v>#N/A</v>
      </c>
      <c r="G286" s="159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spans="1:26" ht="21" customHeight="1">
      <c r="A287" s="91" t="s">
        <v>172</v>
      </c>
      <c r="B287" s="90" t="e">
        <f>VLOOKUP(CONCATENATE($A287,B273),Oferta!$A$2:$R$312,4,FALSE)</f>
        <v>#N/A</v>
      </c>
      <c r="C287" s="157" t="e">
        <f>VLOOKUP(CONCATENATE($A287,B273),Oferta!$A$2:$R$312,5,FALSE)</f>
        <v>#N/A</v>
      </c>
      <c r="D287" s="158"/>
      <c r="E287" s="159"/>
      <c r="F287" s="157" t="e">
        <f>VLOOKUP(CONCATENATE($A287,B273),Oferta!$A$2:$R$312,16,FALSE)</f>
        <v>#N/A</v>
      </c>
      <c r="G287" s="159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spans="1:26" ht="21" customHeight="1">
      <c r="A288" s="91" t="s">
        <v>202</v>
      </c>
      <c r="B288" s="90" t="e">
        <f>VLOOKUP(CONCATENATE($A288,B273),Oferta!$A$2:$R$312,4,FALSE)</f>
        <v>#N/A</v>
      </c>
      <c r="C288" s="157" t="e">
        <f>VLOOKUP(CONCATENATE($A288,B273),Oferta!$A$2:$R$312,5,FALSE)</f>
        <v>#N/A</v>
      </c>
      <c r="D288" s="158"/>
      <c r="E288" s="159"/>
      <c r="F288" s="157" t="e">
        <f>VLOOKUP(CONCATENATE($A288,B273),Oferta!$A$2:$R$312,16,FALSE)</f>
        <v>#N/A</v>
      </c>
      <c r="G288" s="159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spans="1:26" ht="25.5" customHeight="1">
      <c r="A289" s="79"/>
      <c r="B289" s="160" t="s">
        <v>438</v>
      </c>
      <c r="C289" s="161"/>
      <c r="D289" s="161"/>
      <c r="E289" s="161"/>
      <c r="F289" s="161"/>
      <c r="G289" s="161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5.5" customHeight="1">
      <c r="A290" s="12"/>
      <c r="B290" s="80" t="s">
        <v>168</v>
      </c>
      <c r="C290" s="81" t="s">
        <v>176</v>
      </c>
      <c r="D290" s="81" t="s">
        <v>161</v>
      </c>
      <c r="E290" s="81" t="s">
        <v>164</v>
      </c>
      <c r="F290" s="81" t="s">
        <v>173</v>
      </c>
      <c r="G290" s="81" t="s">
        <v>174</v>
      </c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39" customHeight="1">
      <c r="A291" s="13"/>
      <c r="B291" s="83">
        <v>0.3125</v>
      </c>
      <c r="C291" s="84" t="e">
        <f>VLOOKUP(CONCATENATE(B289,$B$2,C$2,$B291),Oferta_Detalhada!$L$2:$AC$2892,4,FALSE)</f>
        <v>#N/A</v>
      </c>
      <c r="D291" s="84" t="e">
        <f>VLOOKUP(CONCATENATE(B289,$B$2,D$2,$B291),Oferta_Detalhada!$L$2:$AC$2892,4,FALSE)</f>
        <v>#N/A</v>
      </c>
      <c r="E291" s="84" t="e">
        <f>VLOOKUP(CONCATENATE(B289,$B$2,E$2,$B291),Oferta_Detalhada!$L$2:$AC$2892,4,FALSE)</f>
        <v>#N/A</v>
      </c>
      <c r="F291" s="84" t="e">
        <f>VLOOKUP(CONCATENATE(B289,$B$2,F$2,$B291),Oferta_Detalhada!$L$2:$AC$2892,4,FALSE)</f>
        <v>#N/A</v>
      </c>
      <c r="G291" s="84" t="e">
        <f>VLOOKUP(CONCATENATE(B289,$B$2,G$2,$B291),Oferta_Detalhada!$L$2:$AC$2892,4,FALSE)</f>
        <v>#N/A</v>
      </c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39" customHeight="1">
      <c r="A292" s="13"/>
      <c r="B292" s="83">
        <v>0.34722222222222227</v>
      </c>
      <c r="C292" s="84" t="e">
        <f>VLOOKUP(CONCATENATE(B289,$B$2,C$2,$B292),Oferta_Detalhada!$L$2:$AC$2892,4,FALSE)</f>
        <v>#N/A</v>
      </c>
      <c r="D292" s="84" t="e">
        <f>VLOOKUP(CONCATENATE(B289,$B$2,D$2,$B292),Oferta_Detalhada!$L$2:$AC$2892,4,FALSE)</f>
        <v>#N/A</v>
      </c>
      <c r="E292" s="84" t="e">
        <f>VLOOKUP(CONCATENATE(B289,$B$2,E$2,$B292),Oferta_Detalhada!$L$2:$AC$2892,4,FALSE)</f>
        <v>#N/A</v>
      </c>
      <c r="F292" s="84" t="e">
        <f>VLOOKUP(CONCATENATE(B289,$B$2,F$2,$B292),Oferta_Detalhada!$L$2:$AC$2892,4,FALSE)</f>
        <v>#N/A</v>
      </c>
      <c r="G292" s="84" t="e">
        <f>VLOOKUP(CONCATENATE(B289,$B$2,G$2,$B292),Oferta_Detalhada!$L$2:$AC$2892,4,FALSE)</f>
        <v>#N/A</v>
      </c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39" customHeight="1">
      <c r="A293" s="13"/>
      <c r="B293" s="83">
        <v>0.38194444444444442</v>
      </c>
      <c r="C293" s="84" t="e">
        <f>VLOOKUP(CONCATENATE(B289,$B$2,C$2,$B293),Oferta_Detalhada!$L$2:$AC$2892,4,FALSE)</f>
        <v>#N/A</v>
      </c>
      <c r="D293" s="84" t="e">
        <f>VLOOKUP(CONCATENATE(B289,$B$2,D$2,$B293),Oferta_Detalhada!$L$2:$AC$2892,4,FALSE)</f>
        <v>#N/A</v>
      </c>
      <c r="E293" s="84" t="e">
        <f>VLOOKUP(CONCATENATE(B289,$B$2,E$2,$B293),Oferta_Detalhada!$L$2:$AC$2892,4,FALSE)</f>
        <v>#N/A</v>
      </c>
      <c r="F293" s="84" t="e">
        <f>VLOOKUP(CONCATENATE(B289,$B$2,F$2,$B293),Oferta_Detalhada!$L$2:$AC$2892,4,FALSE)</f>
        <v>#N/A</v>
      </c>
      <c r="G293" s="84" t="e">
        <f>VLOOKUP(CONCATENATE(B289,$B$2,G$2,$B293),Oferta_Detalhada!$L$2:$AC$2892,4,FALSE)</f>
        <v>#N/A</v>
      </c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39" customHeight="1">
      <c r="A294" s="13"/>
      <c r="B294" s="83">
        <v>0.41666666666666669</v>
      </c>
      <c r="C294" s="84" t="e">
        <f>VLOOKUP(CONCATENATE(B289,$B$2,C$2,$B294),Oferta_Detalhada!$L$2:$AC$2892,4,FALSE)</f>
        <v>#N/A</v>
      </c>
      <c r="D294" s="84" t="e">
        <f>VLOOKUP(CONCATENATE(B289,$B$2,D$2,$B294),Oferta_Detalhada!$L$2:$AC$2892,4,FALSE)</f>
        <v>#N/A</v>
      </c>
      <c r="E294" s="84" t="e">
        <f>VLOOKUP(CONCATENATE(B289,$B$2,E$2,$B294),Oferta_Detalhada!$L$2:$AC$2892,4,FALSE)</f>
        <v>#N/A</v>
      </c>
      <c r="F294" s="84" t="e">
        <f>VLOOKUP(CONCATENATE(B289,$B$2,F$2,$B294),Oferta_Detalhada!$L$2:$AC$2892,4,FALSE)</f>
        <v>#N/A</v>
      </c>
      <c r="G294" s="84" t="e">
        <f>VLOOKUP(CONCATENATE(B289,$B$2,G$2,$B294),Oferta_Detalhada!$L$2:$AC$2892,4,FALSE)</f>
        <v>#N/A</v>
      </c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39" customHeight="1">
      <c r="A295" s="13"/>
      <c r="B295" s="83">
        <v>0.4513888888888889</v>
      </c>
      <c r="C295" s="84" t="e">
        <f>VLOOKUP(CONCATENATE(B289,$B$2,C$2,$B295),Oferta_Detalhada!$L$2:$AC$2892,4,FALSE)</f>
        <v>#N/A</v>
      </c>
      <c r="D295" s="84" t="e">
        <f>VLOOKUP(CONCATENATE(B289,$B$2,D$2,$B295),Oferta_Detalhada!$L$2:$AC$2892,4,FALSE)</f>
        <v>#N/A</v>
      </c>
      <c r="E295" s="84" t="e">
        <f>VLOOKUP(CONCATENATE(B289,$B$2,E$2,$B295),Oferta_Detalhada!$L$2:$AC$2892,4,FALSE)</f>
        <v>#N/A</v>
      </c>
      <c r="F295" s="84" t="e">
        <f>VLOOKUP(CONCATENATE(B289,$B$2,F$2,$B295),Oferta_Detalhada!$L$2:$AC$2892,4,FALSE)</f>
        <v>#N/A</v>
      </c>
      <c r="G295" s="84" t="e">
        <f>VLOOKUP(CONCATENATE(B289,$B$2,G$2,$B295),Oferta_Detalhada!$L$2:$AC$2892,4,FALSE)</f>
        <v>#N/A</v>
      </c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39" customHeight="1">
      <c r="A296" s="13"/>
      <c r="B296" s="83">
        <v>0.4861111111111111</v>
      </c>
      <c r="C296" s="84" t="e">
        <f>VLOOKUP(CONCATENATE(B289,$B$2,C$2,$B296),Oferta_Detalhada!$L$2:$AC$2892,4,FALSE)</f>
        <v>#N/A</v>
      </c>
      <c r="D296" s="84" t="e">
        <f>VLOOKUP(CONCATENATE(B289,$B$2,D$2,$B296),Oferta_Detalhada!$L$2:$AC$2892,4,FALSE)</f>
        <v>#N/A</v>
      </c>
      <c r="E296" s="84" t="e">
        <f>VLOOKUP(CONCATENATE(B289,$B$2,E$2,$B296),Oferta_Detalhada!$L$2:$AC$2892,4,FALSE)</f>
        <v>#N/A</v>
      </c>
      <c r="F296" s="84" t="e">
        <f>VLOOKUP(CONCATENATE(B289,$B$2,F$2,$B296),Oferta_Detalhada!$L$2:$AC$2892,4,FALSE)</f>
        <v>#N/A</v>
      </c>
      <c r="G296" s="84" t="e">
        <f>VLOOKUP(CONCATENATE(B289,$B$2,G$2,$B296),Oferta_Detalhada!$L$2:$AC$2892,4,FALSE)</f>
        <v>#N/A</v>
      </c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25.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21" customHeight="1">
      <c r="A298" s="101"/>
      <c r="B298" s="87" t="s">
        <v>6</v>
      </c>
      <c r="C298" s="162" t="s">
        <v>7</v>
      </c>
      <c r="D298" s="158"/>
      <c r="E298" s="159"/>
      <c r="F298" s="162" t="s">
        <v>397</v>
      </c>
      <c r="G298" s="159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</row>
    <row r="299" spans="1:26" ht="21" customHeight="1">
      <c r="A299" s="91" t="s">
        <v>167</v>
      </c>
      <c r="B299" s="90" t="e">
        <f>VLOOKUP(CONCATENATE($A299,B289),Oferta!$A$2:$R$312,4,FALSE)</f>
        <v>#N/A</v>
      </c>
      <c r="C299" s="157" t="e">
        <f>VLOOKUP(CONCATENATE($A299,B289),Oferta!$A$2:$R$312,5,FALSE)</f>
        <v>#N/A</v>
      </c>
      <c r="D299" s="158"/>
      <c r="E299" s="159"/>
      <c r="F299" s="157" t="e">
        <f>VLOOKUP(CONCATENATE($A299,B289),Oferta!$A$2:$R$312,16,FALSE)</f>
        <v>#N/A</v>
      </c>
      <c r="G299" s="159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spans="1:26" ht="21" customHeight="1">
      <c r="A300" s="91" t="s">
        <v>203</v>
      </c>
      <c r="B300" s="90" t="e">
        <f>VLOOKUP(CONCATENATE($A300,B289),Oferta!$A$2:$R$312,4,FALSE)</f>
        <v>#N/A</v>
      </c>
      <c r="C300" s="157" t="e">
        <f>VLOOKUP(CONCATENATE($A300,B289),Oferta!$A$2:$R$312,5,FALSE)</f>
        <v>#N/A</v>
      </c>
      <c r="D300" s="158"/>
      <c r="E300" s="159"/>
      <c r="F300" s="157" t="e">
        <f>VLOOKUP(CONCATENATE($A300,B289),Oferta!$A$2:$R$312,16,FALSE)</f>
        <v>#N/A</v>
      </c>
      <c r="G300" s="159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spans="1:26" ht="21" customHeight="1">
      <c r="A301" s="91" t="s">
        <v>175</v>
      </c>
      <c r="B301" s="90" t="e">
        <f>VLOOKUP(CONCATENATE($A301,B289),Oferta!$A$2:$R$312,4,FALSE)</f>
        <v>#N/A</v>
      </c>
      <c r="C301" s="157" t="e">
        <f>VLOOKUP(CONCATENATE($A301,B289),Oferta!$A$2:$R$312,5,FALSE)</f>
        <v>#N/A</v>
      </c>
      <c r="D301" s="158"/>
      <c r="E301" s="159"/>
      <c r="F301" s="157" t="e">
        <f>VLOOKUP(CONCATENATE($A301,B289),Oferta!$A$2:$R$312,16,FALSE)</f>
        <v>#N/A</v>
      </c>
      <c r="G301" s="159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spans="1:26" ht="21" customHeight="1">
      <c r="A302" s="91" t="s">
        <v>182</v>
      </c>
      <c r="B302" s="90" t="e">
        <f>VLOOKUP(CONCATENATE($A302,B289),Oferta!$A$2:$R$312,4,FALSE)</f>
        <v>#N/A</v>
      </c>
      <c r="C302" s="157" t="e">
        <f>VLOOKUP(CONCATENATE($A302,B289),Oferta!$A$2:$R$312,5,FALSE)</f>
        <v>#N/A</v>
      </c>
      <c r="D302" s="158"/>
      <c r="E302" s="159"/>
      <c r="F302" s="157" t="e">
        <f>VLOOKUP(CONCATENATE($A302,B289),Oferta!$A$2:$R$312,16,FALSE)</f>
        <v>#N/A</v>
      </c>
      <c r="G302" s="159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spans="1:26" ht="21" customHeight="1">
      <c r="A303" s="91" t="s">
        <v>172</v>
      </c>
      <c r="B303" s="90" t="e">
        <f>VLOOKUP(CONCATENATE($A303,B289),Oferta!$A$2:$R$312,4,FALSE)</f>
        <v>#N/A</v>
      </c>
      <c r="C303" s="157" t="e">
        <f>VLOOKUP(CONCATENATE($A303,B289),Oferta!$A$2:$R$312,5,FALSE)</f>
        <v>#N/A</v>
      </c>
      <c r="D303" s="158"/>
      <c r="E303" s="159"/>
      <c r="F303" s="157" t="e">
        <f>VLOOKUP(CONCATENATE($A303,B289),Oferta!$A$2:$R$312,16,FALSE)</f>
        <v>#N/A</v>
      </c>
      <c r="G303" s="159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spans="1:26" ht="21" customHeight="1">
      <c r="A304" s="91" t="s">
        <v>202</v>
      </c>
      <c r="B304" s="90" t="e">
        <f>VLOOKUP(CONCATENATE($A304,B289),Oferta!$A$2:$R$312,4,FALSE)</f>
        <v>#N/A</v>
      </c>
      <c r="C304" s="157" t="e">
        <f>VLOOKUP(CONCATENATE($A304,B289),Oferta!$A$2:$R$312,5,FALSE)</f>
        <v>#N/A</v>
      </c>
      <c r="D304" s="158"/>
      <c r="E304" s="159"/>
      <c r="F304" s="157" t="e">
        <f>VLOOKUP(CONCATENATE($A304,B289),Oferta!$A$2:$R$312,16,FALSE)</f>
        <v>#N/A</v>
      </c>
      <c r="G304" s="159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spans="1:26" ht="25.5" customHeight="1">
      <c r="A305" s="79"/>
      <c r="B305" s="160" t="s">
        <v>439</v>
      </c>
      <c r="C305" s="161"/>
      <c r="D305" s="161"/>
      <c r="E305" s="161"/>
      <c r="F305" s="161"/>
      <c r="G305" s="161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5.5" customHeight="1">
      <c r="A306" s="12"/>
      <c r="B306" s="80" t="s">
        <v>168</v>
      </c>
      <c r="C306" s="81" t="s">
        <v>176</v>
      </c>
      <c r="D306" s="81" t="s">
        <v>161</v>
      </c>
      <c r="E306" s="81" t="s">
        <v>164</v>
      </c>
      <c r="F306" s="81" t="s">
        <v>173</v>
      </c>
      <c r="G306" s="81" t="s">
        <v>174</v>
      </c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39" customHeight="1">
      <c r="A307" s="13"/>
      <c r="B307" s="83">
        <v>0.3125</v>
      </c>
      <c r="C307" s="84" t="e">
        <f>VLOOKUP(CONCATENATE(B305,$B$2,C$2,$B307),Oferta_Detalhada!$L$2:$AC$2892,4,FALSE)</f>
        <v>#N/A</v>
      </c>
      <c r="D307" s="84" t="e">
        <f>VLOOKUP(CONCATENATE(B305,$B$2,D$2,$B307),Oferta_Detalhada!$L$2:$AC$2892,4,FALSE)</f>
        <v>#N/A</v>
      </c>
      <c r="E307" s="84" t="e">
        <f>VLOOKUP(CONCATENATE(B305,$B$2,E$2,$B307),Oferta_Detalhada!$L$2:$AC$2892,4,FALSE)</f>
        <v>#N/A</v>
      </c>
      <c r="F307" s="84" t="e">
        <f>VLOOKUP(CONCATENATE(B305,$B$2,F$2,$B307),Oferta_Detalhada!$L$2:$AC$2892,4,FALSE)</f>
        <v>#N/A</v>
      </c>
      <c r="G307" s="84" t="e">
        <f>VLOOKUP(CONCATENATE(B305,$B$2,G$2,$B307),Oferta_Detalhada!$L$2:$AC$2892,4,FALSE)</f>
        <v>#N/A</v>
      </c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39" customHeight="1">
      <c r="A308" s="13"/>
      <c r="B308" s="83">
        <v>0.34722222222222227</v>
      </c>
      <c r="C308" s="84" t="e">
        <f>VLOOKUP(CONCATENATE(B305,$B$2,C$2,$B308),Oferta_Detalhada!$L$2:$AC$2892,4,FALSE)</f>
        <v>#N/A</v>
      </c>
      <c r="D308" s="84" t="e">
        <f>VLOOKUP(CONCATENATE(B305,$B$2,D$2,$B308),Oferta_Detalhada!$L$2:$AC$2892,4,FALSE)</f>
        <v>#N/A</v>
      </c>
      <c r="E308" s="84" t="e">
        <f>VLOOKUP(CONCATENATE(B305,$B$2,E$2,$B308),Oferta_Detalhada!$L$2:$AC$2892,4,FALSE)</f>
        <v>#N/A</v>
      </c>
      <c r="F308" s="84" t="e">
        <f>VLOOKUP(CONCATENATE(B305,$B$2,F$2,$B308),Oferta_Detalhada!$L$2:$AC$2892,4,FALSE)</f>
        <v>#N/A</v>
      </c>
      <c r="G308" s="84" t="e">
        <f>VLOOKUP(CONCATENATE(B305,$B$2,G$2,$B308),Oferta_Detalhada!$L$2:$AC$2892,4,FALSE)</f>
        <v>#N/A</v>
      </c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39" customHeight="1">
      <c r="A309" s="13"/>
      <c r="B309" s="83">
        <v>0.38194444444444442</v>
      </c>
      <c r="C309" s="84" t="e">
        <f>VLOOKUP(CONCATENATE(B305,$B$2,C$2,$B309),Oferta_Detalhada!$L$2:$AC$2892,4,FALSE)</f>
        <v>#N/A</v>
      </c>
      <c r="D309" s="84" t="e">
        <f>VLOOKUP(CONCATENATE(B305,$B$2,D$2,$B309),Oferta_Detalhada!$L$2:$AC$2892,4,FALSE)</f>
        <v>#N/A</v>
      </c>
      <c r="E309" s="84" t="e">
        <f>VLOOKUP(CONCATENATE(B305,$B$2,E$2,$B309),Oferta_Detalhada!$L$2:$AC$2892,4,FALSE)</f>
        <v>#N/A</v>
      </c>
      <c r="F309" s="84" t="e">
        <f>VLOOKUP(CONCATENATE(B305,$B$2,F$2,$B309),Oferta_Detalhada!$L$2:$AC$2892,4,FALSE)</f>
        <v>#N/A</v>
      </c>
      <c r="G309" s="84" t="e">
        <f>VLOOKUP(CONCATENATE(B305,$B$2,G$2,$B309),Oferta_Detalhada!$L$2:$AC$2892,4,FALSE)</f>
        <v>#N/A</v>
      </c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39" customHeight="1">
      <c r="A310" s="13"/>
      <c r="B310" s="83">
        <v>0.41666666666666669</v>
      </c>
      <c r="C310" s="84" t="e">
        <f>VLOOKUP(CONCATENATE(B305,$B$2,C$2,$B310),Oferta_Detalhada!$L$2:$AC$2892,4,FALSE)</f>
        <v>#N/A</v>
      </c>
      <c r="D310" s="84" t="e">
        <f>VLOOKUP(CONCATENATE(B305,$B$2,D$2,$B310),Oferta_Detalhada!$L$2:$AC$2892,4,FALSE)</f>
        <v>#N/A</v>
      </c>
      <c r="E310" s="84" t="e">
        <f>VLOOKUP(CONCATENATE(B305,$B$2,E$2,$B310),Oferta_Detalhada!$L$2:$AC$2892,4,FALSE)</f>
        <v>#N/A</v>
      </c>
      <c r="F310" s="84" t="e">
        <f>VLOOKUP(CONCATENATE(B305,$B$2,F$2,$B310),Oferta_Detalhada!$L$2:$AC$2892,4,FALSE)</f>
        <v>#N/A</v>
      </c>
      <c r="G310" s="84" t="e">
        <f>VLOOKUP(CONCATENATE(B305,$B$2,G$2,$B310),Oferta_Detalhada!$L$2:$AC$2892,4,FALSE)</f>
        <v>#N/A</v>
      </c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39" customHeight="1">
      <c r="A311" s="13"/>
      <c r="B311" s="83">
        <v>0.4513888888888889</v>
      </c>
      <c r="C311" s="84" t="e">
        <f>VLOOKUP(CONCATENATE(B305,$B$2,C$2,$B311),Oferta_Detalhada!$L$2:$AC$2892,4,FALSE)</f>
        <v>#N/A</v>
      </c>
      <c r="D311" s="84" t="e">
        <f>VLOOKUP(CONCATENATE(B305,$B$2,D$2,$B311),Oferta_Detalhada!$L$2:$AC$2892,4,FALSE)</f>
        <v>#N/A</v>
      </c>
      <c r="E311" s="84" t="e">
        <f>VLOOKUP(CONCATENATE(B305,$B$2,E$2,$B311),Oferta_Detalhada!$L$2:$AC$2892,4,FALSE)</f>
        <v>#N/A</v>
      </c>
      <c r="F311" s="84" t="e">
        <f>VLOOKUP(CONCATENATE(B305,$B$2,F$2,$B311),Oferta_Detalhada!$L$2:$AC$2892,4,FALSE)</f>
        <v>#N/A</v>
      </c>
      <c r="G311" s="84" t="e">
        <f>VLOOKUP(CONCATENATE(B305,$B$2,G$2,$B311),Oferta_Detalhada!$L$2:$AC$2892,4,FALSE)</f>
        <v>#N/A</v>
      </c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39" customHeight="1">
      <c r="A312" s="13"/>
      <c r="B312" s="83">
        <v>0.4861111111111111</v>
      </c>
      <c r="C312" s="84" t="e">
        <f>VLOOKUP(CONCATENATE(B305,$B$2,C$2,$B312),Oferta_Detalhada!$L$2:$AC$2892,4,FALSE)</f>
        <v>#N/A</v>
      </c>
      <c r="D312" s="84" t="e">
        <f>VLOOKUP(CONCATENATE(B305,$B$2,D$2,$B312),Oferta_Detalhada!$L$2:$AC$2892,4,FALSE)</f>
        <v>#N/A</v>
      </c>
      <c r="E312" s="84" t="e">
        <f>VLOOKUP(CONCATENATE(B305,$B$2,E$2,$B312),Oferta_Detalhada!$L$2:$AC$2892,4,FALSE)</f>
        <v>#N/A</v>
      </c>
      <c r="F312" s="84" t="e">
        <f>VLOOKUP(CONCATENATE(B305,$B$2,F$2,$B312),Oferta_Detalhada!$L$2:$AC$2892,4,FALSE)</f>
        <v>#N/A</v>
      </c>
      <c r="G312" s="84" t="e">
        <f>VLOOKUP(CONCATENATE(B305,$B$2,G$2,$B312),Oferta_Detalhada!$L$2:$AC$2892,4,FALSE)</f>
        <v>#N/A</v>
      </c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25.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21" customHeight="1">
      <c r="A314" s="101"/>
      <c r="B314" s="87" t="s">
        <v>6</v>
      </c>
      <c r="C314" s="162" t="s">
        <v>7</v>
      </c>
      <c r="D314" s="158"/>
      <c r="E314" s="159"/>
      <c r="F314" s="162" t="s">
        <v>397</v>
      </c>
      <c r="G314" s="159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</row>
    <row r="315" spans="1:26" ht="21" customHeight="1">
      <c r="A315" s="91" t="s">
        <v>167</v>
      </c>
      <c r="B315" s="90" t="e">
        <f>VLOOKUP(CONCATENATE($A315,B305),Oferta!$A$2:$R$312,4,FALSE)</f>
        <v>#N/A</v>
      </c>
      <c r="C315" s="157" t="e">
        <f>VLOOKUP(CONCATENATE($A315,B305),Oferta!$A$2:$R$312,5,FALSE)</f>
        <v>#N/A</v>
      </c>
      <c r="D315" s="158"/>
      <c r="E315" s="159"/>
      <c r="F315" s="157" t="e">
        <f>VLOOKUP(CONCATENATE($A315,B305),Oferta!$A$2:$R$312,16,FALSE)</f>
        <v>#N/A</v>
      </c>
      <c r="G315" s="159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spans="1:26" ht="21" customHeight="1">
      <c r="A316" s="91" t="s">
        <v>203</v>
      </c>
      <c r="B316" s="90" t="e">
        <f>VLOOKUP(CONCATENATE($A316,B305),Oferta!$A$2:$R$312,4,FALSE)</f>
        <v>#N/A</v>
      </c>
      <c r="C316" s="157" t="e">
        <f>VLOOKUP(CONCATENATE($A316,B305),Oferta!$A$2:$R$312,5,FALSE)</f>
        <v>#N/A</v>
      </c>
      <c r="D316" s="158"/>
      <c r="E316" s="159"/>
      <c r="F316" s="157" t="e">
        <f>VLOOKUP(CONCATENATE($A316,B305),Oferta!$A$2:$R$312,16,FALSE)</f>
        <v>#N/A</v>
      </c>
      <c r="G316" s="159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spans="1:26" ht="21" customHeight="1">
      <c r="A317" s="91" t="s">
        <v>175</v>
      </c>
      <c r="B317" s="90" t="e">
        <f>VLOOKUP(CONCATENATE($A317,B305),Oferta!$A$2:$R$312,4,FALSE)</f>
        <v>#N/A</v>
      </c>
      <c r="C317" s="157" t="e">
        <f>VLOOKUP(CONCATENATE($A317,B305),Oferta!$A$2:$R$312,5,FALSE)</f>
        <v>#N/A</v>
      </c>
      <c r="D317" s="158"/>
      <c r="E317" s="159"/>
      <c r="F317" s="157" t="e">
        <f>VLOOKUP(CONCATENATE($A317,B305),Oferta!$A$2:$R$312,16,FALSE)</f>
        <v>#N/A</v>
      </c>
      <c r="G317" s="159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spans="1:26" ht="21" customHeight="1">
      <c r="A318" s="91" t="s">
        <v>182</v>
      </c>
      <c r="B318" s="90" t="e">
        <f>VLOOKUP(CONCATENATE($A318,B305),Oferta!$A$2:$R$312,4,FALSE)</f>
        <v>#N/A</v>
      </c>
      <c r="C318" s="157" t="e">
        <f>VLOOKUP(CONCATENATE($A318,B305),Oferta!$A$2:$R$312,5,FALSE)</f>
        <v>#N/A</v>
      </c>
      <c r="D318" s="158"/>
      <c r="E318" s="159"/>
      <c r="F318" s="157" t="e">
        <f>VLOOKUP(CONCATENATE($A318,B305),Oferta!$A$2:$R$312,16,FALSE)</f>
        <v>#N/A</v>
      </c>
      <c r="G318" s="159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spans="1:26" ht="21" customHeight="1">
      <c r="A319" s="91" t="s">
        <v>172</v>
      </c>
      <c r="B319" s="90" t="e">
        <f>VLOOKUP(CONCATENATE($A319,B305),Oferta!$A$2:$R$312,4,FALSE)</f>
        <v>#N/A</v>
      </c>
      <c r="C319" s="157" t="e">
        <f>VLOOKUP(CONCATENATE($A319,B305),Oferta!$A$2:$R$312,5,FALSE)</f>
        <v>#N/A</v>
      </c>
      <c r="D319" s="158"/>
      <c r="E319" s="159"/>
      <c r="F319" s="157" t="e">
        <f>VLOOKUP(CONCATENATE($A319,B305),Oferta!$A$2:$R$312,16,FALSE)</f>
        <v>#N/A</v>
      </c>
      <c r="G319" s="159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spans="1:26" ht="21" customHeight="1">
      <c r="A320" s="91" t="s">
        <v>202</v>
      </c>
      <c r="B320" s="90" t="e">
        <f>VLOOKUP(CONCATENATE($A320,B305),Oferta!$A$2:$R$312,4,FALSE)</f>
        <v>#N/A</v>
      </c>
      <c r="C320" s="157" t="e">
        <f>VLOOKUP(CONCATENATE($A320,B305),Oferta!$A$2:$R$312,5,FALSE)</f>
        <v>#N/A</v>
      </c>
      <c r="D320" s="158"/>
      <c r="E320" s="159"/>
      <c r="F320" s="157" t="e">
        <f>VLOOKUP(CONCATENATE($A320,B305),Oferta!$A$2:$R$312,16,FALSE)</f>
        <v>#N/A</v>
      </c>
      <c r="G320" s="159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spans="1:26" ht="25.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25.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25.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25.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25.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25.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25.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25.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25.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25.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25.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25.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25.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25.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25.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25.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25.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25.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25.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25.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25.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25.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25.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25.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25.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25.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25.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25.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25.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25.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25.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25.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25.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25.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25.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25.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25.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25.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25.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25.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25.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25.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25.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25.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25.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25.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25.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25.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25.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25.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25.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25.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25.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25.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25.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25.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25.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25.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25.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25.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25.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25.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25.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25.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25.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25.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25.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25.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25.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25.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25.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25.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25.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25.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25.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25.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25.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25.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25.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25.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25.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25.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25.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25.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25.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25.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25.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25.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25.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25.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25.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25.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25.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25.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25.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25.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25.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25.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25.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25.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25.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25.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25.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25.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25.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25.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25.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25.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25.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25.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25.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25.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25.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25.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25.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25.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25.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25.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25.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25.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25.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25.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25.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25.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25.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25.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25.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25.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25.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25.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25.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25.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25.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25.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25.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25.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25.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25.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25.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25.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25.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25.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25.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25.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25.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25.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25.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25.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25.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25.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25.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25.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25.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25.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25.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25.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25.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25.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25.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25.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25.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25.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25.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25.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25.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25.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25.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25.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25.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25.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25.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25.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25.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25.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25.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25.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25.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25.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25.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25.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25.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25.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25.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25.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25.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25.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25.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25.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25.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25.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25.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25.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25.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25.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25.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25.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25.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25.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25.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25.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25.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25.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25.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25.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25.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25.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25.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25.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25.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25.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25.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25.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25.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25.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25.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25.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25.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25.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25.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25.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25.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25.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25.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25.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25.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25.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25.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25.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25.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25.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25.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25.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25.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25.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25.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25.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25.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25.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25.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25.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25.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25.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25.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25.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25.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25.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25.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25.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25.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25.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25.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25.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25.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25.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25.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25.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25.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25.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25.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25.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25.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25.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25.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25.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25.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25.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25.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25.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25.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25.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25.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25.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25.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25.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25.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25.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25.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25.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25.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25.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25.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25.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25.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25.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25.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25.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25.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25.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25.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25.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25.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25.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25.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25.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25.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25.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25.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25.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25.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25.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25.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25.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25.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25.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25.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25.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25.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25.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25.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25.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25.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25.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25.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25.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25.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25.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25.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25.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25.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25.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25.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25.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25.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25.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25.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25.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25.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25.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25.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25.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25.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25.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25.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25.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25.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25.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25.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25.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25.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25.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25.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25.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25.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25.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25.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25.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25.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25.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25.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25.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25.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25.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25.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25.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25.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25.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25.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25.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25.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25.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25.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25.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25.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25.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25.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25.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25.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25.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25.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25.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25.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25.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25.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25.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25.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25.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25.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25.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25.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25.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25.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25.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25.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25.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25.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25.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25.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25.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25.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25.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25.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25.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25.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25.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25.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25.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25.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25.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25.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25.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25.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25.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25.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25.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25.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25.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25.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25.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25.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25.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25.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25.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25.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25.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25.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25.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25.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25.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25.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25.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25.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25.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25.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25.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25.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25.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25.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25.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25.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25.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25.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25.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25.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25.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25.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25.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25.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25.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25.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25.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25.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25.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25.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25.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25.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25.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25.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25.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25.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25.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25.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25.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25.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25.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25.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25.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25.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25.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25.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25.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25.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25.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25.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25.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25.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25.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25.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25.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25.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25.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25.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25.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25.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25.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25.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25.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25.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25.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25.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25.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25.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25.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25.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25.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25.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25.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25.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25.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25.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25.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25.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25.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25.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25.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25.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25.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25.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25.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25.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25.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25.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25.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25.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25.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25.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25.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25.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25.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25.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25.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25.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25.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25.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25.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25.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25.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25.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25.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25.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25.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25.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25.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25.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25.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25.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25.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25.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25.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25.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25.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25.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25.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25.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25.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25.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25.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25.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25.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25.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25.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25.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25.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25.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25.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25.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25.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25.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25.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25.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25.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25.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25.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25.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25.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25.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25.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25.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25.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25.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25.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25.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25.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25.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25.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25.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25.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25.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25.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25.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25.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25.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25.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25.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25.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25.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25.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25.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25.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25.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25.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25.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25.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25.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25.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25.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25.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25.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25.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25.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25.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25.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25.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25.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25.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25.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25.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25.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25.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25.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25.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25.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25.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25.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25.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25.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25.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25.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25.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25.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25.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25.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25.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25.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25.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25.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25.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25.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25.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25.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25.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25.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25.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25.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25.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25.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25.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25.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25.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25.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25.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25.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25.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25.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25.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25.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25.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25.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25.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25.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25.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25.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25.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25.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25.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25.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25.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25.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25.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25.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25.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25.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25.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25.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25.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25.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25.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25.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25.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25.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25.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25.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25.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25.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25.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25.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25.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25.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25.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25.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25.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25.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25.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25.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25.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25.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25.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25.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25.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25.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25.5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sheetProtection algorithmName="SHA-512" hashValue="X0JM6dxHDeVVAI41+yKbu0U6iDE/hvVQDRnnmqNH0bzSriCdcmdt3S2Y70D2195MELhMElb9NCQygnDjk3ZpAg==" saltValue="x4iwzPCOioVkC7fQW5INRg==" spinCount="100000" sheet="1" objects="1" scenarios="1"/>
  <mergeCells count="305">
    <mergeCell ref="C240:E240"/>
    <mergeCell ref="B241:G241"/>
    <mergeCell ref="C237:E237"/>
    <mergeCell ref="F237:G237"/>
    <mergeCell ref="C238:E238"/>
    <mergeCell ref="F238:G238"/>
    <mergeCell ref="C239:E239"/>
    <mergeCell ref="F239:G239"/>
    <mergeCell ref="F240:G240"/>
    <mergeCell ref="K235:M235"/>
    <mergeCell ref="N235:O235"/>
    <mergeCell ref="C205:E205"/>
    <mergeCell ref="F205:G205"/>
    <mergeCell ref="C206:E206"/>
    <mergeCell ref="F206:G206"/>
    <mergeCell ref="C207:E207"/>
    <mergeCell ref="F207:G207"/>
    <mergeCell ref="F208:G208"/>
    <mergeCell ref="C159:E159"/>
    <mergeCell ref="F159:G159"/>
    <mergeCell ref="F160:G160"/>
    <mergeCell ref="B161:G161"/>
    <mergeCell ref="C208:E208"/>
    <mergeCell ref="B209:G209"/>
    <mergeCell ref="J225:O225"/>
    <mergeCell ref="K234:M234"/>
    <mergeCell ref="N234:O234"/>
    <mergeCell ref="C154:E154"/>
    <mergeCell ref="F154:G154"/>
    <mergeCell ref="C155:E155"/>
    <mergeCell ref="F155:G155"/>
    <mergeCell ref="C156:E156"/>
    <mergeCell ref="F156:G156"/>
    <mergeCell ref="F157:G157"/>
    <mergeCell ref="C157:E157"/>
    <mergeCell ref="C158:E158"/>
    <mergeCell ref="F158:G158"/>
    <mergeCell ref="C140:E140"/>
    <mergeCell ref="F140:G140"/>
    <mergeCell ref="C144:E144"/>
    <mergeCell ref="B145:G145"/>
    <mergeCell ref="C141:E141"/>
    <mergeCell ref="F141:G141"/>
    <mergeCell ref="C142:E142"/>
    <mergeCell ref="F142:G142"/>
    <mergeCell ref="C143:E143"/>
    <mergeCell ref="F143:G143"/>
    <mergeCell ref="F144:G144"/>
    <mergeCell ref="C127:E127"/>
    <mergeCell ref="F127:G127"/>
    <mergeCell ref="F128:G128"/>
    <mergeCell ref="B129:G129"/>
    <mergeCell ref="C128:E128"/>
    <mergeCell ref="C138:E138"/>
    <mergeCell ref="F138:G138"/>
    <mergeCell ref="C139:E139"/>
    <mergeCell ref="F139:G139"/>
    <mergeCell ref="C122:E122"/>
    <mergeCell ref="F122:G122"/>
    <mergeCell ref="C123:E123"/>
    <mergeCell ref="F123:G123"/>
    <mergeCell ref="C124:E124"/>
    <mergeCell ref="F124:G124"/>
    <mergeCell ref="F125:G125"/>
    <mergeCell ref="C125:E125"/>
    <mergeCell ref="C126:E126"/>
    <mergeCell ref="F126:G126"/>
    <mergeCell ref="C108:E108"/>
    <mergeCell ref="F108:G108"/>
    <mergeCell ref="C112:E112"/>
    <mergeCell ref="B113:G113"/>
    <mergeCell ref="C109:E109"/>
    <mergeCell ref="F109:G109"/>
    <mergeCell ref="C110:E110"/>
    <mergeCell ref="F110:G110"/>
    <mergeCell ref="C111:E111"/>
    <mergeCell ref="F111:G111"/>
    <mergeCell ref="F112:G112"/>
    <mergeCell ref="C95:E95"/>
    <mergeCell ref="F95:G95"/>
    <mergeCell ref="F96:G96"/>
    <mergeCell ref="B97:G97"/>
    <mergeCell ref="C96:E96"/>
    <mergeCell ref="C106:E106"/>
    <mergeCell ref="F106:G106"/>
    <mergeCell ref="C107:E107"/>
    <mergeCell ref="F107:G107"/>
    <mergeCell ref="C90:E90"/>
    <mergeCell ref="F90:G90"/>
    <mergeCell ref="C91:E91"/>
    <mergeCell ref="F91:G91"/>
    <mergeCell ref="C92:E92"/>
    <mergeCell ref="F92:G92"/>
    <mergeCell ref="F93:G93"/>
    <mergeCell ref="C93:E93"/>
    <mergeCell ref="C94:E94"/>
    <mergeCell ref="F94:G94"/>
    <mergeCell ref="C75:E75"/>
    <mergeCell ref="F75:G75"/>
    <mergeCell ref="C76:E76"/>
    <mergeCell ref="F76:G76"/>
    <mergeCell ref="C80:E80"/>
    <mergeCell ref="B81:G81"/>
    <mergeCell ref="C77:E77"/>
    <mergeCell ref="F77:G77"/>
    <mergeCell ref="C78:E78"/>
    <mergeCell ref="F78:G78"/>
    <mergeCell ref="C79:E79"/>
    <mergeCell ref="F79:G79"/>
    <mergeCell ref="F80:G80"/>
    <mergeCell ref="C42:E42"/>
    <mergeCell ref="F42:G42"/>
    <mergeCell ref="C43:E43"/>
    <mergeCell ref="F43:G43"/>
    <mergeCell ref="C44:E44"/>
    <mergeCell ref="F44:G44"/>
    <mergeCell ref="C64:E64"/>
    <mergeCell ref="C74:E74"/>
    <mergeCell ref="F74:G74"/>
    <mergeCell ref="F28:G28"/>
    <mergeCell ref="F29:G29"/>
    <mergeCell ref="C29:E29"/>
    <mergeCell ref="C30:E30"/>
    <mergeCell ref="F30:G30"/>
    <mergeCell ref="C31:E31"/>
    <mergeCell ref="F31:G31"/>
    <mergeCell ref="F32:G32"/>
    <mergeCell ref="B33:G33"/>
    <mergeCell ref="C32:E32"/>
    <mergeCell ref="F63:G63"/>
    <mergeCell ref="F64:G64"/>
    <mergeCell ref="B65:G65"/>
    <mergeCell ref="B1:G1"/>
    <mergeCell ref="C10:E10"/>
    <mergeCell ref="F10:G10"/>
    <mergeCell ref="C11:E11"/>
    <mergeCell ref="F11:G11"/>
    <mergeCell ref="C12:E12"/>
    <mergeCell ref="F12:G12"/>
    <mergeCell ref="C16:E16"/>
    <mergeCell ref="B17:G17"/>
    <mergeCell ref="C13:E13"/>
    <mergeCell ref="F13:G13"/>
    <mergeCell ref="C14:E14"/>
    <mergeCell ref="F14:G14"/>
    <mergeCell ref="C15:E15"/>
    <mergeCell ref="F15:G15"/>
    <mergeCell ref="F16:G16"/>
    <mergeCell ref="C26:E26"/>
    <mergeCell ref="F26:G26"/>
    <mergeCell ref="C27:E27"/>
    <mergeCell ref="F27:G27"/>
    <mergeCell ref="C28:E28"/>
    <mergeCell ref="C287:E287"/>
    <mergeCell ref="F287:G287"/>
    <mergeCell ref="F288:G288"/>
    <mergeCell ref="B289:G289"/>
    <mergeCell ref="C48:E48"/>
    <mergeCell ref="B49:G49"/>
    <mergeCell ref="C45:E45"/>
    <mergeCell ref="F45:G45"/>
    <mergeCell ref="C46:E46"/>
    <mergeCell ref="F46:G46"/>
    <mergeCell ref="C47:E47"/>
    <mergeCell ref="F47:G47"/>
    <mergeCell ref="F48:G48"/>
    <mergeCell ref="C58:E58"/>
    <mergeCell ref="F58:G58"/>
    <mergeCell ref="C59:E59"/>
    <mergeCell ref="F59:G59"/>
    <mergeCell ref="C60:E60"/>
    <mergeCell ref="F60:G60"/>
    <mergeCell ref="F61:G61"/>
    <mergeCell ref="C61:E61"/>
    <mergeCell ref="C62:E62"/>
    <mergeCell ref="F62:G62"/>
    <mergeCell ref="C63:E63"/>
    <mergeCell ref="C282:E282"/>
    <mergeCell ref="F282:G282"/>
    <mergeCell ref="C283:E283"/>
    <mergeCell ref="F283:G283"/>
    <mergeCell ref="C284:E284"/>
    <mergeCell ref="F284:G284"/>
    <mergeCell ref="F285:G285"/>
    <mergeCell ref="C285:E285"/>
    <mergeCell ref="C286:E286"/>
    <mergeCell ref="F286:G286"/>
    <mergeCell ref="C266:E266"/>
    <mergeCell ref="F266:G266"/>
    <mergeCell ref="C267:E267"/>
    <mergeCell ref="F267:G267"/>
    <mergeCell ref="C268:E268"/>
    <mergeCell ref="F268:G268"/>
    <mergeCell ref="C272:E272"/>
    <mergeCell ref="B273:G273"/>
    <mergeCell ref="C269:E269"/>
    <mergeCell ref="F269:G269"/>
    <mergeCell ref="C270:E270"/>
    <mergeCell ref="F270:G270"/>
    <mergeCell ref="C271:E271"/>
    <mergeCell ref="F271:G271"/>
    <mergeCell ref="F272:G272"/>
    <mergeCell ref="C317:E317"/>
    <mergeCell ref="C318:E318"/>
    <mergeCell ref="F318:G318"/>
    <mergeCell ref="C319:E319"/>
    <mergeCell ref="F319:G319"/>
    <mergeCell ref="C320:E320"/>
    <mergeCell ref="F320:G320"/>
    <mergeCell ref="C314:E314"/>
    <mergeCell ref="F314:G314"/>
    <mergeCell ref="C315:E315"/>
    <mergeCell ref="F315:G315"/>
    <mergeCell ref="C316:E316"/>
    <mergeCell ref="F316:G316"/>
    <mergeCell ref="F317:G317"/>
    <mergeCell ref="C299:E299"/>
    <mergeCell ref="F299:G299"/>
    <mergeCell ref="C300:E300"/>
    <mergeCell ref="F300:G300"/>
    <mergeCell ref="C304:E304"/>
    <mergeCell ref="B305:G305"/>
    <mergeCell ref="C301:E301"/>
    <mergeCell ref="F301:G301"/>
    <mergeCell ref="C302:E302"/>
    <mergeCell ref="F302:G302"/>
    <mergeCell ref="C303:E303"/>
    <mergeCell ref="F303:G303"/>
    <mergeCell ref="F304:G304"/>
    <mergeCell ref="C234:E234"/>
    <mergeCell ref="F234:G234"/>
    <mergeCell ref="C235:E235"/>
    <mergeCell ref="F235:G235"/>
    <mergeCell ref="C236:E236"/>
    <mergeCell ref="F236:G236"/>
    <mergeCell ref="C288:E288"/>
    <mergeCell ref="C298:E298"/>
    <mergeCell ref="F298:G298"/>
    <mergeCell ref="C250:E250"/>
    <mergeCell ref="F250:G250"/>
    <mergeCell ref="C251:E251"/>
    <mergeCell ref="F251:G251"/>
    <mergeCell ref="C252:E252"/>
    <mergeCell ref="F252:G252"/>
    <mergeCell ref="F253:G253"/>
    <mergeCell ref="C253:E253"/>
    <mergeCell ref="C254:E254"/>
    <mergeCell ref="F254:G254"/>
    <mergeCell ref="C255:E255"/>
    <mergeCell ref="F255:G255"/>
    <mergeCell ref="F256:G256"/>
    <mergeCell ref="B257:G257"/>
    <mergeCell ref="C256:E256"/>
    <mergeCell ref="B193:G193"/>
    <mergeCell ref="C192:E192"/>
    <mergeCell ref="C202:E202"/>
    <mergeCell ref="F202:G202"/>
    <mergeCell ref="C203:E203"/>
    <mergeCell ref="F203:G203"/>
    <mergeCell ref="C204:E204"/>
    <mergeCell ref="F204:G204"/>
    <mergeCell ref="C224:E224"/>
    <mergeCell ref="C188:E188"/>
    <mergeCell ref="F188:G188"/>
    <mergeCell ref="F189:G189"/>
    <mergeCell ref="C189:E189"/>
    <mergeCell ref="C190:E190"/>
    <mergeCell ref="F190:G190"/>
    <mergeCell ref="C191:E191"/>
    <mergeCell ref="F191:G191"/>
    <mergeCell ref="F192:G192"/>
    <mergeCell ref="C223:E223"/>
    <mergeCell ref="F223:G223"/>
    <mergeCell ref="F224:G224"/>
    <mergeCell ref="B225:G225"/>
    <mergeCell ref="C160:E160"/>
    <mergeCell ref="C170:E170"/>
    <mergeCell ref="F170:G170"/>
    <mergeCell ref="C171:E171"/>
    <mergeCell ref="F171:G171"/>
    <mergeCell ref="C172:E172"/>
    <mergeCell ref="F172:G172"/>
    <mergeCell ref="C176:E176"/>
    <mergeCell ref="B177:G177"/>
    <mergeCell ref="C173:E173"/>
    <mergeCell ref="F173:G173"/>
    <mergeCell ref="C174:E174"/>
    <mergeCell ref="F174:G174"/>
    <mergeCell ref="C175:E175"/>
    <mergeCell ref="F175:G175"/>
    <mergeCell ref="F176:G176"/>
    <mergeCell ref="C186:E186"/>
    <mergeCell ref="F186:G186"/>
    <mergeCell ref="C187:E187"/>
    <mergeCell ref="F187:G187"/>
    <mergeCell ref="C218:E218"/>
    <mergeCell ref="F218:G218"/>
    <mergeCell ref="C219:E219"/>
    <mergeCell ref="F219:G219"/>
    <mergeCell ref="C220:E220"/>
    <mergeCell ref="F220:G220"/>
    <mergeCell ref="F221:G221"/>
    <mergeCell ref="C221:E221"/>
    <mergeCell ref="C222:E222"/>
    <mergeCell ref="F222:G222"/>
  </mergeCells>
  <pageMargins left="0.35433070866141736" right="0.35433070866141736" top="1.0236220472440944" bottom="0.62992125984251968" header="0" footer="0"/>
  <pageSetup paperSize="9" orientation="landscape"/>
  <headerFooter>
    <oddHeader>&amp;CColegiado de Ciências Econômicas &amp;A</oddHeader>
    <oddFooter>&amp;C&amp;P/&amp;R&amp;F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000"/>
  <sheetViews>
    <sheetView topLeftCell="A146" workbookViewId="0">
      <selection activeCell="C10" sqref="A10:G166"/>
    </sheetView>
  </sheetViews>
  <sheetFormatPr defaultColWidth="14.42578125" defaultRowHeight="15" customHeight="1" outlineLevelRow="1"/>
  <cols>
    <col min="1" max="1" width="8.7109375" customWidth="1"/>
    <col min="2" max="8" width="13.28515625" customWidth="1"/>
    <col min="9" max="26" width="8.7109375" customWidth="1"/>
  </cols>
  <sheetData>
    <row r="1" spans="1:7" ht="14.25" customHeight="1">
      <c r="A1" s="104" t="s">
        <v>440</v>
      </c>
      <c r="B1" s="163" t="s">
        <v>441</v>
      </c>
      <c r="C1" s="164"/>
      <c r="D1" s="164"/>
      <c r="E1" s="164"/>
      <c r="F1" s="164"/>
      <c r="G1" s="165"/>
    </row>
    <row r="2" spans="1:7" ht="14.25" customHeight="1">
      <c r="A2" s="82" t="s">
        <v>442</v>
      </c>
      <c r="B2" s="81" t="s">
        <v>176</v>
      </c>
      <c r="C2" s="81" t="s">
        <v>161</v>
      </c>
      <c r="D2" s="81" t="s">
        <v>164</v>
      </c>
      <c r="E2" s="81" t="s">
        <v>173</v>
      </c>
      <c r="F2" s="81" t="s">
        <v>174</v>
      </c>
      <c r="G2" s="81" t="s">
        <v>225</v>
      </c>
    </row>
    <row r="3" spans="1:7" ht="32.25" customHeight="1">
      <c r="A3" s="83">
        <v>0.3125</v>
      </c>
      <c r="B3" s="105" t="s">
        <v>443</v>
      </c>
      <c r="C3" s="106" t="s">
        <v>444</v>
      </c>
      <c r="D3" s="107" t="s">
        <v>445</v>
      </c>
      <c r="E3" s="108" t="s">
        <v>446</v>
      </c>
      <c r="F3" s="109" t="s">
        <v>447</v>
      </c>
      <c r="G3" s="110"/>
    </row>
    <row r="4" spans="1:7" ht="32.25" customHeight="1">
      <c r="A4" s="83">
        <v>0.34722222222222227</v>
      </c>
      <c r="B4" s="105" t="s">
        <v>448</v>
      </c>
      <c r="C4" s="106" t="s">
        <v>449</v>
      </c>
      <c r="D4" s="107" t="s">
        <v>450</v>
      </c>
      <c r="E4" s="108" t="s">
        <v>451</v>
      </c>
      <c r="F4" s="109" t="s">
        <v>452</v>
      </c>
      <c r="G4" s="110"/>
    </row>
    <row r="5" spans="1:7" ht="32.25" customHeight="1">
      <c r="A5" s="83">
        <v>0.38194444444444442</v>
      </c>
      <c r="B5" s="106" t="s">
        <v>453</v>
      </c>
      <c r="C5" s="107" t="s">
        <v>454</v>
      </c>
      <c r="D5" s="105" t="s">
        <v>448</v>
      </c>
      <c r="E5" s="110" t="s">
        <v>455</v>
      </c>
      <c r="F5" s="108" t="s">
        <v>456</v>
      </c>
      <c r="G5" s="110"/>
    </row>
    <row r="6" spans="1:7" ht="32.25" customHeight="1">
      <c r="A6" s="83">
        <v>0.41666666666666669</v>
      </c>
      <c r="B6" s="106" t="s">
        <v>457</v>
      </c>
      <c r="C6" s="107" t="s">
        <v>458</v>
      </c>
      <c r="D6" s="105" t="s">
        <v>459</v>
      </c>
      <c r="E6" s="110" t="s">
        <v>460</v>
      </c>
      <c r="F6" s="108" t="s">
        <v>461</v>
      </c>
      <c r="G6" s="110"/>
    </row>
    <row r="7" spans="1:7" ht="32.25" customHeight="1" outlineLevel="1">
      <c r="A7" s="83">
        <v>0.4513888888888889</v>
      </c>
      <c r="B7" s="106" t="s">
        <v>462</v>
      </c>
      <c r="C7" s="107" t="s">
        <v>463</v>
      </c>
      <c r="D7" s="110" t="s">
        <v>464</v>
      </c>
      <c r="E7" s="109" t="s">
        <v>465</v>
      </c>
      <c r="F7" s="108" t="s">
        <v>466</v>
      </c>
      <c r="G7" s="110"/>
    </row>
    <row r="8" spans="1:7" ht="32.25" customHeight="1" outlineLevel="1">
      <c r="A8" s="83">
        <v>0.4861111111111111</v>
      </c>
      <c r="B8" s="106" t="s">
        <v>467</v>
      </c>
      <c r="C8" s="107" t="s">
        <v>468</v>
      </c>
      <c r="D8" s="110" t="s">
        <v>469</v>
      </c>
      <c r="E8" s="109" t="s">
        <v>470</v>
      </c>
      <c r="F8" s="108" t="s">
        <v>471</v>
      </c>
      <c r="G8" s="110"/>
    </row>
    <row r="9" spans="1:7" ht="14.25" customHeight="1"/>
    <row r="10" spans="1:7" ht="14.25" customHeight="1"/>
    <row r="11" spans="1:7" ht="14.25" customHeight="1"/>
    <row r="12" spans="1:7" ht="14.25" customHeight="1"/>
    <row r="13" spans="1:7" ht="14.25" customHeight="1"/>
    <row r="14" spans="1:7" ht="14.25" customHeight="1"/>
    <row r="15" spans="1:7" ht="14.25" customHeight="1"/>
    <row r="16" spans="1:7" ht="14.25" customHeight="1"/>
    <row r="17" spans="1:12" ht="14.25" customHeight="1">
      <c r="A17" s="104" t="s">
        <v>440</v>
      </c>
      <c r="B17" s="163" t="s">
        <v>472</v>
      </c>
      <c r="C17" s="164"/>
      <c r="D17" s="164"/>
      <c r="E17" s="164"/>
      <c r="F17" s="164"/>
      <c r="G17" s="165"/>
    </row>
    <row r="18" spans="1:12" ht="14.25" customHeight="1">
      <c r="A18" s="82" t="s">
        <v>442</v>
      </c>
      <c r="B18" s="81" t="s">
        <v>176</v>
      </c>
      <c r="C18" s="81" t="s">
        <v>161</v>
      </c>
      <c r="D18" s="81" t="s">
        <v>164</v>
      </c>
      <c r="E18" s="81" t="s">
        <v>173</v>
      </c>
      <c r="F18" s="81" t="s">
        <v>174</v>
      </c>
      <c r="G18" s="81" t="s">
        <v>225</v>
      </c>
    </row>
    <row r="19" spans="1:12" ht="32.25" customHeight="1">
      <c r="A19" s="83">
        <v>0.3125</v>
      </c>
      <c r="B19" s="110"/>
      <c r="C19" s="110"/>
      <c r="D19" s="110"/>
      <c r="E19" s="110"/>
      <c r="F19" s="110"/>
      <c r="G19" s="107" t="s">
        <v>473</v>
      </c>
      <c r="H19" s="111" t="s">
        <v>474</v>
      </c>
    </row>
    <row r="20" spans="1:12" ht="32.25" customHeight="1">
      <c r="A20" s="83">
        <v>0.34722222222222227</v>
      </c>
      <c r="B20" s="110"/>
      <c r="C20" s="110"/>
      <c r="D20" s="110"/>
      <c r="E20" s="110"/>
      <c r="F20" s="110"/>
      <c r="G20" s="107" t="s">
        <v>475</v>
      </c>
      <c r="H20" s="111" t="s">
        <v>476</v>
      </c>
    </row>
    <row r="21" spans="1:12" ht="32.25" customHeight="1">
      <c r="A21" s="83">
        <v>0.38194444444444442</v>
      </c>
      <c r="B21" s="110"/>
      <c r="C21" s="110"/>
      <c r="D21" s="110"/>
      <c r="E21" s="110"/>
      <c r="F21" s="110"/>
      <c r="G21" s="105" t="s">
        <v>477</v>
      </c>
      <c r="H21" s="111" t="s">
        <v>478</v>
      </c>
    </row>
    <row r="22" spans="1:12" ht="32.25" customHeight="1">
      <c r="A22" s="83">
        <v>0.41666666666666669</v>
      </c>
      <c r="B22" s="110"/>
      <c r="C22" s="110"/>
      <c r="D22" s="110"/>
      <c r="E22" s="110"/>
      <c r="F22" s="110"/>
      <c r="G22" s="105" t="s">
        <v>479</v>
      </c>
      <c r="H22" s="111" t="s">
        <v>480</v>
      </c>
    </row>
    <row r="23" spans="1:12" ht="32.25" customHeight="1" outlineLevel="1">
      <c r="A23" s="83">
        <v>0.4513888888888889</v>
      </c>
      <c r="B23" s="110"/>
      <c r="C23" s="110"/>
      <c r="D23" s="110"/>
      <c r="E23" s="110"/>
      <c r="F23" s="110"/>
      <c r="G23" s="106" t="s">
        <v>481</v>
      </c>
    </row>
    <row r="24" spans="1:12" ht="32.25" customHeight="1" outlineLevel="1">
      <c r="A24" s="83">
        <v>0.4861111111111111</v>
      </c>
      <c r="B24" s="110"/>
      <c r="C24" s="110"/>
      <c r="D24" s="110"/>
      <c r="E24" s="110"/>
      <c r="F24" s="110"/>
      <c r="G24" s="106" t="s">
        <v>482</v>
      </c>
      <c r="L24" s="12">
        <v>16</v>
      </c>
    </row>
    <row r="25" spans="1:12" ht="32.25" customHeight="1" outlineLevel="1">
      <c r="A25" s="83"/>
      <c r="B25" s="110"/>
      <c r="C25" s="110"/>
      <c r="D25" s="110"/>
      <c r="E25" s="110"/>
      <c r="F25" s="110"/>
      <c r="G25" s="110"/>
      <c r="L25" s="12">
        <v>2</v>
      </c>
    </row>
    <row r="26" spans="1:12" ht="32.25" customHeight="1">
      <c r="A26" s="83">
        <v>0.77777777777777779</v>
      </c>
      <c r="B26" s="107" t="s">
        <v>483</v>
      </c>
      <c r="C26" s="106" t="s">
        <v>484</v>
      </c>
      <c r="D26" s="105" t="s">
        <v>485</v>
      </c>
      <c r="E26" s="109" t="s">
        <v>486</v>
      </c>
      <c r="F26" s="108" t="s">
        <v>487</v>
      </c>
      <c r="G26" s="110"/>
      <c r="L26" s="12">
        <f>SUM(L24:L25)</f>
        <v>18</v>
      </c>
    </row>
    <row r="27" spans="1:12" ht="32.25" customHeight="1">
      <c r="A27" s="83">
        <v>0.8125</v>
      </c>
      <c r="B27" s="107" t="s">
        <v>488</v>
      </c>
      <c r="C27" s="106" t="s">
        <v>489</v>
      </c>
      <c r="D27" s="105" t="s">
        <v>490</v>
      </c>
      <c r="E27" s="109" t="s">
        <v>491</v>
      </c>
      <c r="F27" s="108" t="s">
        <v>492</v>
      </c>
      <c r="G27" s="110"/>
      <c r="L27" s="12">
        <f>L26/2</f>
        <v>9</v>
      </c>
    </row>
    <row r="28" spans="1:12" ht="32.25" customHeight="1">
      <c r="A28" s="83">
        <v>0.84722222222222221</v>
      </c>
      <c r="B28" s="105" t="s">
        <v>493</v>
      </c>
      <c r="C28" s="107" t="s">
        <v>494</v>
      </c>
      <c r="D28" s="106" t="s">
        <v>495</v>
      </c>
      <c r="E28" s="108" t="s">
        <v>496</v>
      </c>
      <c r="F28" s="109" t="s">
        <v>497</v>
      </c>
      <c r="G28" s="110"/>
    </row>
    <row r="29" spans="1:12" ht="32.25" customHeight="1">
      <c r="A29" s="83">
        <v>0.88194444444444453</v>
      </c>
      <c r="B29" s="105" t="s">
        <v>498</v>
      </c>
      <c r="C29" s="107" t="s">
        <v>499</v>
      </c>
      <c r="D29" s="106" t="s">
        <v>500</v>
      </c>
      <c r="E29" s="108" t="s">
        <v>501</v>
      </c>
      <c r="F29" s="109" t="s">
        <v>502</v>
      </c>
      <c r="G29" s="110"/>
    </row>
    <row r="30" spans="1:12" ht="14.25" customHeight="1"/>
    <row r="31" spans="1:12" ht="14.25" customHeight="1"/>
    <row r="32" spans="1:1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sheetProtection algorithmName="SHA-512" hashValue="by8YsCLbAus5rCEv+PJEFy3aXW2QJfFl48a5G5b1S5FA7tqNlBF++TBdKxvg4+nN2s/TtsPFJ+9zJkRCCHLDfA==" saltValue="YJcfuJafQy4tjU9MzsL8XQ==" spinCount="100000" sheet="1" objects="1" scenarios="1"/>
  <mergeCells count="2">
    <mergeCell ref="B1:G1"/>
    <mergeCell ref="B17:G17"/>
  </mergeCells>
  <pageMargins left="0.51181102362204722" right="0.51181102362204722" top="0.59055118110236227" bottom="0.78740157480314965" header="0" footer="0"/>
  <pageSetup paperSize="9" scale="95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/>
  </sheetViews>
  <sheetFormatPr defaultColWidth="14.42578125" defaultRowHeight="15" customHeight="1" outlineLevelRow="1"/>
  <cols>
    <col min="1" max="1" width="8.7109375" customWidth="1"/>
    <col min="2" max="7" width="21.85546875" customWidth="1"/>
    <col min="8" max="26" width="8.7109375" customWidth="1"/>
  </cols>
  <sheetData>
    <row r="1" spans="1:26" ht="32.25" customHeight="1">
      <c r="A1" s="104" t="s">
        <v>503</v>
      </c>
      <c r="B1" s="163" t="str">
        <f>VLOOKUP(A1,Lista_Professores!$A$2:$B$403,2,FALSE)</f>
        <v>Sócrates Guzman</v>
      </c>
      <c r="C1" s="164"/>
      <c r="D1" s="164"/>
      <c r="E1" s="164"/>
      <c r="F1" s="164"/>
      <c r="G1" s="165"/>
    </row>
    <row r="2" spans="1:26" ht="42" customHeight="1">
      <c r="A2" s="82" t="s">
        <v>504</v>
      </c>
      <c r="B2" s="81" t="s">
        <v>176</v>
      </c>
      <c r="C2" s="81" t="s">
        <v>161</v>
      </c>
      <c r="D2" s="81" t="s">
        <v>164</v>
      </c>
      <c r="E2" s="81" t="s">
        <v>173</v>
      </c>
      <c r="F2" s="81" t="s">
        <v>174</v>
      </c>
      <c r="G2" s="81" t="s">
        <v>225</v>
      </c>
    </row>
    <row r="3" spans="1:26" ht="42" customHeight="1" outlineLevel="1">
      <c r="A3" s="83">
        <v>0.3125</v>
      </c>
      <c r="B3" s="84" t="e">
        <f>VLOOKUP(CONCATENATE(B$2,$A3,$B$1),Oferta_Detalhada!$K$2:$AC$2974,5,FALSE)</f>
        <v>#N/A</v>
      </c>
      <c r="C3" s="84" t="e">
        <f>VLOOKUP(CONCATENATE(C$2,$A3,$B$1),Oferta_Detalhada!$K$2:$AC$2974,5,FALSE)</f>
        <v>#N/A</v>
      </c>
      <c r="D3" s="84" t="e">
        <f>VLOOKUP(CONCATENATE(D$2,$A3,$B$1),Oferta_Detalhada!$K$2:$AC$2974,5,FALSE)</f>
        <v>#N/A</v>
      </c>
      <c r="E3" s="84" t="e">
        <f>VLOOKUP(CONCATENATE(E$2,$A3,$B$1),Oferta_Detalhada!$K$2:$AC$2974,5,FALSE)</f>
        <v>#N/A</v>
      </c>
      <c r="F3" s="84" t="e">
        <f>VLOOKUP(CONCATENATE(F$2,$A3,$B$1),Oferta_Detalhada!$K$2:$AC$2974,5,FALSE)</f>
        <v>#N/A</v>
      </c>
      <c r="G3" s="84" t="e">
        <f>VLOOKUP(CONCATENATE(G$2,$A3,$B$1),Oferta_Detalhada!$K$2:$AC$2974,5,FALSE)</f>
        <v>#N/A</v>
      </c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42" customHeight="1" outlineLevel="1">
      <c r="A4" s="83">
        <v>0.34722222222222227</v>
      </c>
      <c r="B4" s="84" t="e">
        <f>VLOOKUP(CONCATENATE(B$2,$A4,$B$1),Oferta_Detalhada!$K$2:$AC$2974,5,FALSE)</f>
        <v>#N/A</v>
      </c>
      <c r="C4" s="84" t="e">
        <f>VLOOKUP(CONCATENATE(C$2,$A4,$B$1),Oferta_Detalhada!$K$2:$AC$2974,5,FALSE)</f>
        <v>#N/A</v>
      </c>
      <c r="D4" s="84" t="e">
        <f>VLOOKUP(CONCATENATE(D$2,$A4,$B$1),Oferta_Detalhada!$K$2:$AC$2974,5,FALSE)</f>
        <v>#N/A</v>
      </c>
      <c r="E4" s="84" t="e">
        <f>VLOOKUP(CONCATENATE(E$2,$A4,$B$1),Oferta_Detalhada!$K$2:$AC$2974,5,FALSE)</f>
        <v>#N/A</v>
      </c>
      <c r="F4" s="84" t="e">
        <f>VLOOKUP(CONCATENATE(F$2,$A4,$B$1),Oferta_Detalhada!$K$2:$AC$2974,5,FALSE)</f>
        <v>#N/A</v>
      </c>
      <c r="G4" s="84" t="e">
        <f>VLOOKUP(CONCATENATE(G$2,$A4,$B$1),Oferta_Detalhada!$K$2:$AC$2974,5,FALSE)</f>
        <v>#N/A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42" customHeight="1" outlineLevel="1">
      <c r="A5" s="83">
        <v>0.38194444444444442</v>
      </c>
      <c r="B5" s="84" t="e">
        <f>VLOOKUP(CONCATENATE(B$2,$A5,$B$1),Oferta_Detalhada!$K$2:$AC$2974,5,FALSE)</f>
        <v>#N/A</v>
      </c>
      <c r="C5" s="84" t="e">
        <f>VLOOKUP(CONCATENATE(C$2,$A5,$B$1),Oferta_Detalhada!$K$2:$AC$2974,5,FALSE)</f>
        <v>#N/A</v>
      </c>
      <c r="D5" s="84" t="e">
        <f>VLOOKUP(CONCATENATE(D$2,$A5,$B$1),Oferta_Detalhada!$K$2:$AC$2974,5,FALSE)</f>
        <v>#N/A</v>
      </c>
      <c r="E5" s="84" t="str">
        <f>VLOOKUP(CONCATENATE(E$2,$A5,$B$1),Oferta_Detalhada!$K$2:$AC$2974,5,FALSE)</f>
        <v>CONDUTA PROFISSIONAL DO ECONOMISTA</v>
      </c>
      <c r="F5" s="84" t="e">
        <f>VLOOKUP(CONCATENATE(F$2,$A5,$B$1),Oferta_Detalhada!$K$2:$AC$2974,5,FALSE)</f>
        <v>#N/A</v>
      </c>
      <c r="G5" s="84" t="e">
        <f>VLOOKUP(CONCATENATE(G$2,$A5,$B$1),Oferta_Detalhada!$K$2:$AC$2974,5,FALSE)</f>
        <v>#N/A</v>
      </c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42" customHeight="1" outlineLevel="1">
      <c r="A6" s="83">
        <v>0.41666666666666669</v>
      </c>
      <c r="B6" s="84" t="e">
        <f>VLOOKUP(CONCATENATE(B$2,$A6,$B$1),Oferta_Detalhada!$K$2:$AC$2974,5,FALSE)</f>
        <v>#N/A</v>
      </c>
      <c r="C6" s="84" t="e">
        <f>VLOOKUP(CONCATENATE(C$2,$A6,$B$1),Oferta_Detalhada!$K$2:$AC$2974,5,FALSE)</f>
        <v>#N/A</v>
      </c>
      <c r="D6" s="84" t="e">
        <f>VLOOKUP(CONCATENATE(D$2,$A6,$B$1),Oferta_Detalhada!$K$2:$AC$2974,5,FALSE)</f>
        <v>#N/A</v>
      </c>
      <c r="E6" s="84" t="str">
        <f>VLOOKUP(CONCATENATE(E$2,$A6,$B$1),Oferta_Detalhada!$K$2:$AC$2974,5,FALSE)</f>
        <v>CONDUTA PROFISSIONAL DO ECONOMISTA</v>
      </c>
      <c r="F6" s="84" t="e">
        <f>VLOOKUP(CONCATENATE(F$2,$A6,$B$1),Oferta_Detalhada!$K$2:$AC$2974,5,FALSE)</f>
        <v>#N/A</v>
      </c>
      <c r="G6" s="84" t="e">
        <f>VLOOKUP(CONCATENATE(G$2,$A6,$B$1),Oferta_Detalhada!$K$2:$AC$2974,5,FALSE)</f>
        <v>#N/A</v>
      </c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42" customHeight="1" outlineLevel="1">
      <c r="A7" s="83">
        <v>0.4513888888888889</v>
      </c>
      <c r="B7" s="84" t="e">
        <f>VLOOKUP(CONCATENATE(B$2,$A7,$B$1),Oferta_Detalhada!$K$2:$AC$2974,5,FALSE)</f>
        <v>#N/A</v>
      </c>
      <c r="C7" s="84" t="e">
        <f>VLOOKUP(CONCATENATE(C$2,$A7,$B$1),Oferta_Detalhada!$K$2:$AC$2974,5,FALSE)</f>
        <v>#N/A</v>
      </c>
      <c r="D7" s="84" t="e">
        <f>VLOOKUP(CONCATENATE(D$2,$A7,$B$1),Oferta_Detalhada!$K$2:$AC$2974,5,FALSE)</f>
        <v>#N/A</v>
      </c>
      <c r="E7" s="84" t="e">
        <f>VLOOKUP(CONCATENATE(E$2,$A7,$B$1),Oferta_Detalhada!$K$2:$AC$2974,5,FALSE)</f>
        <v>#N/A</v>
      </c>
      <c r="F7" s="84" t="e">
        <f>VLOOKUP(CONCATENATE(F$2,$A7,$B$1),Oferta_Detalhada!$K$2:$AC$2974,5,FALSE)</f>
        <v>#N/A</v>
      </c>
      <c r="G7" s="84" t="e">
        <f>VLOOKUP(CONCATENATE(G$2,$A7,$B$1),Oferta_Detalhada!$K$2:$AC$2974,5,FALSE)</f>
        <v>#N/A</v>
      </c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42" customHeight="1" outlineLevel="1">
      <c r="A8" s="83">
        <v>0.4861111111111111</v>
      </c>
      <c r="B8" s="84" t="e">
        <f>VLOOKUP(CONCATENATE(B$2,$A8,$B$1),Oferta_Detalhada!$K$2:$AC$2974,5,FALSE)</f>
        <v>#N/A</v>
      </c>
      <c r="C8" s="84" t="e">
        <f>VLOOKUP(CONCATENATE(C$2,$A8,$B$1),Oferta_Detalhada!$K$2:$AC$2974,5,FALSE)</f>
        <v>#N/A</v>
      </c>
      <c r="D8" s="84" t="e">
        <f>VLOOKUP(CONCATENATE(D$2,$A8,$B$1),Oferta_Detalhada!$K$2:$AC$2974,5,FALSE)</f>
        <v>#N/A</v>
      </c>
      <c r="E8" s="84" t="e">
        <f>VLOOKUP(CONCATENATE(E$2,$A8,$B$1),Oferta_Detalhada!$K$2:$AC$2974,5,FALSE)</f>
        <v>#N/A</v>
      </c>
      <c r="F8" s="84" t="e">
        <f>VLOOKUP(CONCATENATE(F$2,$A8,$B$1),Oferta_Detalhada!$K$2:$AC$2974,5,FALSE)</f>
        <v>#N/A</v>
      </c>
      <c r="G8" s="84" t="e">
        <f>VLOOKUP(CONCATENATE(G$2,$A8,$B$1),Oferta_Detalhada!$K$2:$AC$2974,5,FALSE)</f>
        <v>#N/A</v>
      </c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5" customHeight="1" outlineLevel="1">
      <c r="A9" s="83"/>
      <c r="B9" s="84"/>
      <c r="C9" s="84"/>
      <c r="D9" s="84"/>
      <c r="E9" s="84"/>
      <c r="F9" s="84"/>
      <c r="G9" s="84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42" customHeight="1">
      <c r="A10" s="83">
        <v>0.77777777777777779</v>
      </c>
      <c r="B10" s="84" t="str">
        <f>VLOOKUP(CONCATENATE(B$2,$A10,$B$1),Oferta_Detalhada!$K$2:$AC$2974,5,FALSE)</f>
        <v>LABORATÓRIO DE PRÁTICA VIII</v>
      </c>
      <c r="C10" s="84" t="e">
        <f>VLOOKUP(CONCATENATE(C$2,$A10,$B$1),Oferta_Detalhada!$K$2:$AC$2974,5,FALSE)</f>
        <v>#N/A</v>
      </c>
      <c r="D10" s="84" t="e">
        <f>VLOOKUP(CONCATENATE(D$2,$A10,$B$1),Oferta_Detalhada!$K$2:$AC$2974,5,FALSE)</f>
        <v>#N/A</v>
      </c>
      <c r="E10" s="84" t="e">
        <f>VLOOKUP(CONCATENATE(E$2,$A10,$B$1),Oferta_Detalhada!$K$2:$AC$2974,5,FALSE)</f>
        <v>#N/A</v>
      </c>
      <c r="F10" s="84" t="e">
        <f>VLOOKUP(CONCATENATE(F$2,$A10,$B$1),Oferta_Detalhada!$K$2:$AC$2974,5,FALSE)</f>
        <v>#N/A</v>
      </c>
      <c r="G10" s="84" t="e">
        <f>VLOOKUP(CONCATENATE(G$2,$A10,$B$1),Oferta_Detalhada!$K$2:$AC$2974,5,FALSE)</f>
        <v>#N/A</v>
      </c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42" customHeight="1">
      <c r="A11" s="83">
        <v>0.8125</v>
      </c>
      <c r="B11" s="84" t="str">
        <f>VLOOKUP(CONCATENATE(B$2,$A11,$B$1),Oferta_Detalhada!$K$2:$AC$2974,5,FALSE)</f>
        <v>LABORATÓRIO DE PRÁTICA VIII</v>
      </c>
      <c r="C11" s="84" t="e">
        <f>VLOOKUP(CONCATENATE(C$2,$A11,$B$1),Oferta_Detalhada!$K$2:$AC$2974,5,FALSE)</f>
        <v>#N/A</v>
      </c>
      <c r="D11" s="84" t="e">
        <f>VLOOKUP(CONCATENATE(D$2,$A11,$B$1),Oferta_Detalhada!$K$2:$AC$2974,5,FALSE)</f>
        <v>#N/A</v>
      </c>
      <c r="E11" s="84" t="e">
        <f>VLOOKUP(CONCATENATE(E$2,$A11,$B$1),Oferta_Detalhada!$K$2:$AC$2974,5,FALSE)</f>
        <v>#N/A</v>
      </c>
      <c r="F11" s="84" t="e">
        <f>VLOOKUP(CONCATENATE(F$2,$A11,$B$1),Oferta_Detalhada!$K$2:$AC$2974,5,FALSE)</f>
        <v>#N/A</v>
      </c>
      <c r="G11" s="84" t="e">
        <f>VLOOKUP(CONCATENATE(G$2,$A11,$B$1),Oferta_Detalhada!$K$2:$AC$2974,5,FALSE)</f>
        <v>#N/A</v>
      </c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42" customHeight="1">
      <c r="A12" s="83">
        <v>0.84722222222222221</v>
      </c>
      <c r="B12" s="84" t="e">
        <f>VLOOKUP(CONCATENATE(B$2,$A12,$B$1),Oferta_Detalhada!$K$2:$AC$2974,5,FALSE)</f>
        <v>#N/A</v>
      </c>
      <c r="C12" s="84" t="str">
        <f>VLOOKUP(CONCATENATE(C$2,$A12,$B$1),Oferta_Detalhada!$K$2:$AC$2974,5,FALSE)</f>
        <v>LABORATÓRIO DE PRÁTICA VIII</v>
      </c>
      <c r="D12" s="84" t="e">
        <f>VLOOKUP(CONCATENATE(D$2,$A12,$B$1),Oferta_Detalhada!$K$2:$AC$2974,5,FALSE)</f>
        <v>#N/A</v>
      </c>
      <c r="E12" s="84" t="e">
        <f>VLOOKUP(CONCATENATE(E$2,$A12,$B$1),Oferta_Detalhada!$K$2:$AC$2974,5,FALSE)</f>
        <v>#N/A</v>
      </c>
      <c r="F12" s="84" t="e">
        <f>VLOOKUP(CONCATENATE(F$2,$A12,$B$1),Oferta_Detalhada!$K$2:$AC$2974,5,FALSE)</f>
        <v>#N/A</v>
      </c>
      <c r="G12" s="84" t="e">
        <f>VLOOKUP(CONCATENATE(G$2,$A12,$B$1),Oferta_Detalhada!$K$2:$AC$2974,5,FALSE)</f>
        <v>#N/A</v>
      </c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42" customHeight="1">
      <c r="A13" s="83">
        <v>0.88194444444444453</v>
      </c>
      <c r="B13" s="84" t="e">
        <f>VLOOKUP(CONCATENATE(B$2,$A13,$B$1),Oferta_Detalhada!$K$2:$AC$2974,5,FALSE)</f>
        <v>#N/A</v>
      </c>
      <c r="C13" s="84" t="str">
        <f>VLOOKUP(CONCATENATE(C$2,$A13,$B$1),Oferta_Detalhada!$K$2:$AC$2974,5,FALSE)</f>
        <v>LABORATÓRIO DE PRÁTICA VIII</v>
      </c>
      <c r="D13" s="84" t="e">
        <f>VLOOKUP(CONCATENATE(D$2,$A13,$B$1),Oferta_Detalhada!$K$2:$AC$2974,5,FALSE)</f>
        <v>#N/A</v>
      </c>
      <c r="E13" s="84" t="e">
        <f>VLOOKUP(CONCATENATE(E$2,$A13,$B$1),Oferta_Detalhada!$K$2:$AC$2974,5,FALSE)</f>
        <v>#N/A</v>
      </c>
      <c r="F13" s="84" t="e">
        <f>VLOOKUP(CONCATENATE(F$2,$A13,$B$1),Oferta_Detalhada!$K$2:$AC$2974,5,FALSE)</f>
        <v>#N/A</v>
      </c>
      <c r="G13" s="84" t="e">
        <f>VLOOKUP(CONCATENATE(G$2,$A13,$B$1),Oferta_Detalhada!$K$2:$AC$2974,5,FALSE)</f>
        <v>#N/A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32.25" customHeight="1">
      <c r="B14" s="12"/>
      <c r="C14" s="12"/>
      <c r="D14" s="12"/>
      <c r="E14" s="12"/>
      <c r="F14" s="12"/>
      <c r="G14" s="12"/>
    </row>
    <row r="15" spans="1:26" ht="32.25" customHeight="1">
      <c r="C15" s="12"/>
      <c r="D15" s="12"/>
    </row>
    <row r="16" spans="1:26" ht="32.25" customHeight="1">
      <c r="A16" s="24">
        <v>0.5625</v>
      </c>
    </row>
    <row r="17" spans="1:1" ht="32.25" customHeight="1">
      <c r="A17" s="24">
        <v>0.59722222222222221</v>
      </c>
    </row>
    <row r="18" spans="1:1" ht="32.25" customHeight="1">
      <c r="A18" s="24">
        <v>0.63194444444444442</v>
      </c>
    </row>
    <row r="19" spans="1:1" ht="32.25" customHeight="1">
      <c r="A19" s="24">
        <v>0.66666666666666663</v>
      </c>
    </row>
    <row r="20" spans="1:1" ht="32.25" customHeight="1">
      <c r="A20" s="24">
        <v>0.70138888888888884</v>
      </c>
    </row>
    <row r="21" spans="1:1" ht="32.25" customHeight="1">
      <c r="A21" s="24">
        <v>0.73611111111111116</v>
      </c>
    </row>
    <row r="22" spans="1:1" ht="32.25" customHeight="1"/>
    <row r="23" spans="1:1" ht="32.25" customHeight="1"/>
    <row r="24" spans="1:1" ht="32.25" customHeight="1"/>
    <row r="25" spans="1:1" ht="32.25" customHeight="1"/>
    <row r="26" spans="1:1" ht="32.25" customHeight="1"/>
    <row r="27" spans="1:1" ht="32.25" customHeight="1"/>
    <row r="28" spans="1:1" ht="32.25" customHeight="1"/>
    <row r="29" spans="1:1" ht="32.25" customHeight="1"/>
    <row r="30" spans="1:1" ht="32.25" customHeight="1"/>
    <row r="31" spans="1:1" ht="32.25" customHeight="1"/>
    <row r="32" spans="1:1" ht="32.25" customHeight="1"/>
    <row r="33" ht="32.25" customHeight="1"/>
    <row r="34" ht="32.25" customHeight="1"/>
    <row r="35" ht="32.25" customHeight="1"/>
    <row r="36" ht="32.25" customHeight="1"/>
    <row r="37" ht="32.25" customHeight="1"/>
    <row r="38" ht="32.25" customHeight="1"/>
    <row r="39" ht="32.25" customHeight="1"/>
    <row r="40" ht="32.25" customHeight="1"/>
    <row r="41" ht="32.25" customHeight="1"/>
    <row r="42" ht="32.25" customHeight="1"/>
    <row r="43" ht="32.25" customHeight="1"/>
    <row r="44" ht="32.25" customHeight="1"/>
    <row r="45" ht="32.25" customHeight="1"/>
    <row r="46" ht="32.25" customHeight="1"/>
    <row r="47" ht="32.25" customHeight="1"/>
    <row r="48" ht="32.25" customHeight="1"/>
    <row r="49" ht="32.25" customHeight="1"/>
    <row r="50" ht="32.25" customHeight="1"/>
    <row r="51" ht="32.25" customHeight="1"/>
    <row r="52" ht="32.25" customHeight="1"/>
    <row r="53" ht="32.25" customHeight="1"/>
    <row r="54" ht="32.25" customHeight="1"/>
    <row r="55" ht="32.25" customHeight="1"/>
    <row r="56" ht="32.25" customHeight="1"/>
    <row r="57" ht="32.25" customHeight="1"/>
    <row r="58" ht="32.25" customHeight="1"/>
    <row r="59" ht="32.25" customHeight="1"/>
    <row r="60" ht="32.25" customHeight="1"/>
    <row r="61" ht="32.25" customHeight="1"/>
    <row r="62" ht="32.25" customHeight="1"/>
    <row r="63" ht="32.25" customHeight="1"/>
    <row r="64" ht="32.25" customHeight="1"/>
    <row r="65" ht="32.25" customHeight="1"/>
    <row r="66" ht="32.25" customHeight="1"/>
    <row r="67" ht="32.25" customHeight="1"/>
    <row r="68" ht="32.25" customHeight="1"/>
    <row r="69" ht="32.25" customHeight="1"/>
    <row r="70" ht="32.25" customHeight="1"/>
    <row r="71" ht="32.25" customHeight="1"/>
    <row r="72" ht="32.25" customHeight="1"/>
    <row r="73" ht="32.25" customHeight="1"/>
    <row r="74" ht="32.25" customHeight="1"/>
    <row r="75" ht="32.25" customHeight="1"/>
    <row r="76" ht="32.25" customHeight="1"/>
    <row r="77" ht="32.25" customHeight="1"/>
    <row r="78" ht="32.25" customHeight="1"/>
    <row r="79" ht="32.25" customHeight="1"/>
    <row r="80" ht="32.25" customHeight="1"/>
    <row r="81" ht="32.25" customHeight="1"/>
    <row r="82" ht="32.25" customHeight="1"/>
    <row r="83" ht="32.25" customHeight="1"/>
    <row r="84" ht="32.25" customHeight="1"/>
    <row r="85" ht="32.25" customHeight="1"/>
    <row r="86" ht="32.25" customHeight="1"/>
    <row r="87" ht="32.25" customHeight="1"/>
    <row r="88" ht="32.25" customHeight="1"/>
    <row r="89" ht="32.25" customHeight="1"/>
    <row r="90" ht="32.25" customHeight="1"/>
    <row r="91" ht="32.25" customHeight="1"/>
    <row r="92" ht="32.25" customHeight="1"/>
    <row r="93" ht="32.25" customHeight="1"/>
    <row r="94" ht="32.25" customHeight="1"/>
    <row r="95" ht="32.25" customHeight="1"/>
    <row r="96" ht="32.25" customHeight="1"/>
    <row r="97" ht="32.25" customHeight="1"/>
    <row r="98" ht="32.25" customHeight="1"/>
    <row r="99" ht="32.25" customHeight="1"/>
    <row r="100" ht="32.25" customHeight="1"/>
    <row r="101" ht="32.25" customHeight="1"/>
    <row r="102" ht="32.25" customHeight="1"/>
    <row r="103" ht="32.25" customHeight="1"/>
    <row r="104" ht="32.25" customHeight="1"/>
    <row r="105" ht="32.25" customHeight="1"/>
    <row r="106" ht="32.25" customHeight="1"/>
    <row r="107" ht="32.25" customHeight="1"/>
    <row r="108" ht="32.25" customHeight="1"/>
    <row r="109" ht="32.25" customHeight="1"/>
    <row r="110" ht="32.25" customHeight="1"/>
    <row r="111" ht="32.25" customHeight="1"/>
    <row r="112" ht="32.25" customHeight="1"/>
    <row r="113" ht="32.25" customHeight="1"/>
    <row r="114" ht="32.25" customHeight="1"/>
    <row r="115" ht="32.25" customHeight="1"/>
    <row r="116" ht="32.25" customHeight="1"/>
    <row r="117" ht="32.25" customHeight="1"/>
    <row r="118" ht="32.25" customHeight="1"/>
    <row r="119" ht="32.25" customHeight="1"/>
    <row r="120" ht="32.25" customHeight="1"/>
    <row r="121" ht="32.25" customHeight="1"/>
    <row r="122" ht="32.25" customHeight="1"/>
    <row r="123" ht="32.25" customHeight="1"/>
    <row r="124" ht="32.25" customHeight="1"/>
    <row r="125" ht="32.25" customHeight="1"/>
    <row r="126" ht="32.25" customHeight="1"/>
    <row r="127" ht="32.25" customHeight="1"/>
    <row r="128" ht="32.25" customHeight="1"/>
    <row r="129" ht="32.25" customHeight="1"/>
    <row r="130" ht="32.25" customHeight="1"/>
    <row r="131" ht="32.25" customHeight="1"/>
    <row r="132" ht="32.25" customHeight="1"/>
    <row r="133" ht="32.25" customHeight="1"/>
    <row r="134" ht="32.25" customHeight="1"/>
    <row r="135" ht="32.25" customHeight="1"/>
    <row r="136" ht="32.25" customHeight="1"/>
    <row r="137" ht="32.25" customHeight="1"/>
    <row r="138" ht="32.25" customHeight="1"/>
    <row r="139" ht="32.25" customHeight="1"/>
    <row r="140" ht="32.25" customHeight="1"/>
    <row r="141" ht="32.25" customHeight="1"/>
    <row r="142" ht="32.25" customHeight="1"/>
    <row r="143" ht="32.25" customHeight="1"/>
    <row r="144" ht="32.25" customHeight="1"/>
    <row r="145" ht="32.25" customHeight="1"/>
    <row r="146" ht="32.25" customHeight="1"/>
    <row r="147" ht="32.25" customHeight="1"/>
    <row r="148" ht="32.25" customHeight="1"/>
    <row r="149" ht="32.25" customHeight="1"/>
    <row r="150" ht="32.25" customHeight="1"/>
    <row r="151" ht="32.25" customHeight="1"/>
    <row r="152" ht="32.25" customHeight="1"/>
    <row r="153" ht="32.25" customHeight="1"/>
    <row r="154" ht="32.25" customHeight="1"/>
    <row r="155" ht="32.25" customHeight="1"/>
    <row r="156" ht="32.25" customHeight="1"/>
    <row r="157" ht="32.25" customHeight="1"/>
    <row r="158" ht="32.25" customHeight="1"/>
    <row r="159" ht="32.25" customHeight="1"/>
    <row r="160" ht="32.25" customHeight="1"/>
    <row r="161" ht="32.25" customHeight="1"/>
    <row r="162" ht="32.25" customHeight="1"/>
    <row r="163" ht="32.25" customHeight="1"/>
    <row r="164" ht="32.25" customHeight="1"/>
    <row r="165" ht="32.25" customHeight="1"/>
    <row r="166" ht="32.25" customHeight="1"/>
    <row r="167" ht="32.25" customHeight="1"/>
    <row r="168" ht="32.25" customHeight="1"/>
    <row r="169" ht="32.25" customHeight="1"/>
    <row r="170" ht="32.25" customHeight="1"/>
    <row r="171" ht="32.25" customHeight="1"/>
    <row r="172" ht="32.25" customHeight="1"/>
    <row r="173" ht="32.25" customHeight="1"/>
    <row r="174" ht="32.25" customHeight="1"/>
    <row r="175" ht="32.25" customHeight="1"/>
    <row r="176" ht="32.25" customHeight="1"/>
    <row r="177" ht="32.25" customHeight="1"/>
    <row r="178" ht="32.25" customHeight="1"/>
    <row r="179" ht="32.25" customHeight="1"/>
    <row r="180" ht="32.25" customHeight="1"/>
    <row r="181" ht="32.25" customHeight="1"/>
    <row r="182" ht="32.25" customHeight="1"/>
    <row r="183" ht="32.25" customHeight="1"/>
    <row r="184" ht="32.25" customHeight="1"/>
    <row r="185" ht="32.25" customHeight="1"/>
    <row r="186" ht="32.25" customHeight="1"/>
    <row r="187" ht="32.25" customHeight="1"/>
    <row r="188" ht="32.25" customHeight="1"/>
    <row r="189" ht="32.25" customHeight="1"/>
    <row r="190" ht="32.25" customHeight="1"/>
    <row r="191" ht="32.25" customHeight="1"/>
    <row r="192" ht="32.25" customHeight="1"/>
    <row r="193" ht="32.25" customHeight="1"/>
    <row r="194" ht="32.25" customHeight="1"/>
    <row r="195" ht="32.25" customHeight="1"/>
    <row r="196" ht="32.25" customHeight="1"/>
    <row r="197" ht="32.25" customHeight="1"/>
    <row r="198" ht="32.25" customHeight="1"/>
    <row r="199" ht="32.25" customHeight="1"/>
    <row r="200" ht="32.25" customHeight="1"/>
    <row r="201" ht="32.25" customHeight="1"/>
    <row r="202" ht="32.25" customHeight="1"/>
    <row r="203" ht="32.25" customHeight="1"/>
    <row r="204" ht="32.25" customHeight="1"/>
    <row r="205" ht="32.25" customHeight="1"/>
    <row r="206" ht="32.25" customHeight="1"/>
    <row r="207" ht="32.25" customHeight="1"/>
    <row r="208" ht="32.25" customHeight="1"/>
    <row r="209" ht="32.25" customHeight="1"/>
    <row r="210" ht="32.25" customHeight="1"/>
    <row r="211" ht="32.25" customHeight="1"/>
    <row r="212" ht="32.25" customHeight="1"/>
    <row r="213" ht="32.25" customHeight="1"/>
    <row r="214" ht="32.25" customHeight="1"/>
    <row r="215" ht="32.25" customHeight="1"/>
    <row r="216" ht="32.25" customHeight="1"/>
    <row r="217" ht="32.25" customHeight="1"/>
    <row r="218" ht="32.25" customHeight="1"/>
    <row r="219" ht="32.25" customHeight="1"/>
    <row r="220" ht="32.25" customHeight="1"/>
    <row r="221" ht="32.25" customHeight="1"/>
    <row r="222" ht="32.25" customHeight="1"/>
    <row r="223" ht="32.25" customHeight="1"/>
    <row r="224" ht="32.25" customHeight="1"/>
    <row r="225" ht="32.25" customHeight="1"/>
    <row r="226" ht="32.25" customHeight="1"/>
    <row r="227" ht="32.25" customHeight="1"/>
    <row r="228" ht="32.25" customHeight="1"/>
    <row r="229" ht="32.25" customHeight="1"/>
    <row r="230" ht="32.25" customHeight="1"/>
    <row r="231" ht="32.25" customHeight="1"/>
    <row r="232" ht="32.25" customHeight="1"/>
    <row r="233" ht="32.25" customHeight="1"/>
    <row r="234" ht="32.25" customHeight="1"/>
    <row r="235" ht="32.25" customHeight="1"/>
    <row r="236" ht="32.25" customHeight="1"/>
    <row r="237" ht="32.25" customHeight="1"/>
    <row r="238" ht="32.25" customHeight="1"/>
    <row r="239" ht="32.25" customHeight="1"/>
    <row r="240" ht="32.25" customHeight="1"/>
    <row r="241" ht="32.25" customHeight="1"/>
    <row r="242" ht="32.25" customHeight="1"/>
    <row r="243" ht="32.25" customHeight="1"/>
    <row r="244" ht="32.25" customHeight="1"/>
    <row r="245" ht="32.25" customHeight="1"/>
    <row r="246" ht="32.25" customHeight="1"/>
    <row r="247" ht="32.25" customHeight="1"/>
    <row r="248" ht="32.25" customHeight="1"/>
    <row r="249" ht="32.25" customHeight="1"/>
    <row r="250" ht="32.25" customHeight="1"/>
    <row r="251" ht="32.25" customHeight="1"/>
    <row r="252" ht="32.25" customHeight="1"/>
    <row r="253" ht="32.25" customHeight="1"/>
    <row r="254" ht="32.25" customHeight="1"/>
    <row r="255" ht="32.25" customHeight="1"/>
    <row r="256" ht="32.25" customHeight="1"/>
    <row r="257" ht="32.25" customHeight="1"/>
    <row r="258" ht="32.25" customHeight="1"/>
    <row r="259" ht="32.25" customHeight="1"/>
    <row r="260" ht="32.25" customHeight="1"/>
    <row r="261" ht="32.25" customHeight="1"/>
    <row r="262" ht="32.25" customHeight="1"/>
    <row r="263" ht="32.25" customHeight="1"/>
    <row r="264" ht="32.25" customHeight="1"/>
    <row r="265" ht="32.25" customHeight="1"/>
    <row r="266" ht="32.25" customHeight="1"/>
    <row r="267" ht="32.25" customHeight="1"/>
    <row r="268" ht="32.25" customHeight="1"/>
    <row r="269" ht="32.25" customHeight="1"/>
    <row r="270" ht="32.25" customHeight="1"/>
    <row r="271" ht="32.25" customHeight="1"/>
    <row r="272" ht="32.25" customHeight="1"/>
    <row r="273" ht="32.25" customHeight="1"/>
    <row r="274" ht="32.25" customHeight="1"/>
    <row r="275" ht="32.25" customHeight="1"/>
    <row r="276" ht="32.25" customHeight="1"/>
    <row r="277" ht="32.25" customHeight="1"/>
    <row r="278" ht="32.25" customHeight="1"/>
    <row r="279" ht="32.25" customHeight="1"/>
    <row r="280" ht="32.25" customHeight="1"/>
    <row r="281" ht="32.25" customHeight="1"/>
    <row r="282" ht="32.25" customHeight="1"/>
    <row r="283" ht="32.25" customHeight="1"/>
    <row r="284" ht="32.25" customHeight="1"/>
    <row r="285" ht="32.25" customHeight="1"/>
    <row r="286" ht="32.25" customHeight="1"/>
    <row r="287" ht="32.25" customHeight="1"/>
    <row r="288" ht="32.25" customHeight="1"/>
    <row r="289" ht="32.25" customHeight="1"/>
    <row r="290" ht="32.25" customHeight="1"/>
    <row r="291" ht="32.25" customHeight="1"/>
    <row r="292" ht="32.25" customHeight="1"/>
    <row r="293" ht="32.25" customHeight="1"/>
    <row r="294" ht="32.25" customHeight="1"/>
    <row r="295" ht="32.25" customHeight="1"/>
    <row r="296" ht="32.25" customHeight="1"/>
    <row r="297" ht="32.25" customHeight="1"/>
    <row r="298" ht="32.25" customHeight="1"/>
    <row r="299" ht="32.25" customHeight="1"/>
    <row r="300" ht="32.25" customHeight="1"/>
    <row r="301" ht="32.25" customHeight="1"/>
    <row r="302" ht="32.25" customHeight="1"/>
    <row r="303" ht="32.25" customHeight="1"/>
    <row r="304" ht="32.25" customHeight="1"/>
    <row r="305" ht="32.25" customHeight="1"/>
    <row r="306" ht="32.25" customHeight="1"/>
    <row r="307" ht="32.25" customHeight="1"/>
    <row r="308" ht="32.25" customHeight="1"/>
    <row r="309" ht="32.25" customHeight="1"/>
    <row r="310" ht="32.25" customHeight="1"/>
    <row r="311" ht="32.25" customHeight="1"/>
    <row r="312" ht="32.25" customHeight="1"/>
    <row r="313" ht="32.25" customHeight="1"/>
    <row r="314" ht="32.25" customHeight="1"/>
    <row r="315" ht="32.25" customHeight="1"/>
    <row r="316" ht="32.25" customHeight="1"/>
    <row r="317" ht="32.25" customHeight="1"/>
    <row r="318" ht="32.25" customHeight="1"/>
    <row r="319" ht="32.25" customHeight="1"/>
    <row r="320" ht="32.25" customHeight="1"/>
    <row r="321" ht="32.25" customHeight="1"/>
    <row r="322" ht="32.25" customHeight="1"/>
    <row r="323" ht="32.25" customHeight="1"/>
    <row r="324" ht="32.25" customHeight="1"/>
    <row r="325" ht="32.25" customHeight="1"/>
    <row r="326" ht="32.25" customHeight="1"/>
    <row r="327" ht="32.25" customHeight="1"/>
    <row r="328" ht="32.25" customHeight="1"/>
    <row r="329" ht="32.25" customHeight="1"/>
    <row r="330" ht="32.25" customHeight="1"/>
    <row r="331" ht="32.25" customHeight="1"/>
    <row r="332" ht="32.25" customHeight="1"/>
    <row r="333" ht="32.25" customHeight="1"/>
    <row r="334" ht="32.25" customHeight="1"/>
    <row r="335" ht="32.25" customHeight="1"/>
    <row r="336" ht="32.25" customHeight="1"/>
    <row r="337" ht="32.25" customHeight="1"/>
    <row r="338" ht="32.25" customHeight="1"/>
    <row r="339" ht="32.25" customHeight="1"/>
    <row r="340" ht="32.25" customHeight="1"/>
    <row r="341" ht="32.25" customHeight="1"/>
    <row r="342" ht="32.25" customHeight="1"/>
    <row r="343" ht="32.25" customHeight="1"/>
    <row r="344" ht="32.25" customHeight="1"/>
    <row r="345" ht="32.25" customHeight="1"/>
    <row r="346" ht="32.25" customHeight="1"/>
    <row r="347" ht="32.25" customHeight="1"/>
    <row r="348" ht="32.25" customHeight="1"/>
    <row r="349" ht="32.25" customHeight="1"/>
    <row r="350" ht="32.25" customHeight="1"/>
    <row r="351" ht="32.25" customHeight="1"/>
    <row r="352" ht="32.25" customHeight="1"/>
    <row r="353" ht="32.25" customHeight="1"/>
    <row r="354" ht="32.25" customHeight="1"/>
    <row r="355" ht="32.25" customHeight="1"/>
    <row r="356" ht="32.25" customHeight="1"/>
    <row r="357" ht="32.25" customHeight="1"/>
    <row r="358" ht="32.25" customHeight="1"/>
    <row r="359" ht="32.25" customHeight="1"/>
    <row r="360" ht="32.25" customHeight="1"/>
    <row r="361" ht="32.25" customHeight="1"/>
    <row r="362" ht="32.25" customHeight="1"/>
    <row r="363" ht="32.25" customHeight="1"/>
    <row r="364" ht="32.25" customHeight="1"/>
    <row r="365" ht="32.25" customHeight="1"/>
    <row r="366" ht="32.25" customHeight="1"/>
    <row r="367" ht="32.25" customHeight="1"/>
    <row r="368" ht="32.25" customHeight="1"/>
    <row r="369" ht="32.25" customHeight="1"/>
    <row r="370" ht="32.25" customHeight="1"/>
    <row r="371" ht="32.25" customHeight="1"/>
    <row r="372" ht="32.25" customHeight="1"/>
    <row r="373" ht="32.25" customHeight="1"/>
    <row r="374" ht="32.25" customHeight="1"/>
    <row r="375" ht="32.25" customHeight="1"/>
    <row r="376" ht="32.25" customHeight="1"/>
    <row r="377" ht="32.25" customHeight="1"/>
    <row r="378" ht="32.25" customHeight="1"/>
    <row r="379" ht="32.25" customHeight="1"/>
    <row r="380" ht="32.25" customHeight="1"/>
    <row r="381" ht="32.25" customHeight="1"/>
    <row r="382" ht="32.25" customHeight="1"/>
    <row r="383" ht="32.25" customHeight="1"/>
    <row r="384" ht="32.25" customHeight="1"/>
    <row r="385" ht="32.25" customHeight="1"/>
    <row r="386" ht="32.25" customHeight="1"/>
    <row r="387" ht="32.25" customHeight="1"/>
    <row r="388" ht="32.25" customHeight="1"/>
    <row r="389" ht="32.25" customHeight="1"/>
    <row r="390" ht="32.25" customHeight="1"/>
    <row r="391" ht="32.25" customHeight="1"/>
    <row r="392" ht="32.25" customHeight="1"/>
    <row r="393" ht="32.25" customHeight="1"/>
    <row r="394" ht="32.25" customHeight="1"/>
    <row r="395" ht="32.25" customHeight="1"/>
    <row r="396" ht="32.25" customHeight="1"/>
    <row r="397" ht="32.25" customHeight="1"/>
    <row r="398" ht="32.25" customHeight="1"/>
    <row r="399" ht="32.25" customHeight="1"/>
    <row r="400" ht="32.25" customHeight="1"/>
    <row r="401" ht="32.25" customHeight="1"/>
    <row r="402" ht="32.25" customHeight="1"/>
    <row r="403" ht="32.25" customHeight="1"/>
    <row r="404" ht="32.25" customHeight="1"/>
    <row r="405" ht="32.25" customHeight="1"/>
    <row r="406" ht="32.25" customHeight="1"/>
    <row r="407" ht="32.25" customHeight="1"/>
    <row r="408" ht="32.25" customHeight="1"/>
    <row r="409" ht="32.25" customHeight="1"/>
    <row r="410" ht="32.25" customHeight="1"/>
    <row r="411" ht="32.25" customHeight="1"/>
    <row r="412" ht="32.25" customHeight="1"/>
    <row r="413" ht="32.25" customHeight="1"/>
    <row r="414" ht="32.25" customHeight="1"/>
    <row r="415" ht="32.25" customHeight="1"/>
    <row r="416" ht="32.25" customHeight="1"/>
    <row r="417" ht="32.25" customHeight="1"/>
    <row r="418" ht="32.25" customHeight="1"/>
    <row r="419" ht="32.25" customHeight="1"/>
    <row r="420" ht="32.25" customHeight="1"/>
    <row r="421" ht="32.25" customHeight="1"/>
    <row r="422" ht="32.25" customHeight="1"/>
    <row r="423" ht="32.25" customHeight="1"/>
    <row r="424" ht="32.25" customHeight="1"/>
    <row r="425" ht="32.25" customHeight="1"/>
    <row r="426" ht="32.25" customHeight="1"/>
    <row r="427" ht="32.25" customHeight="1"/>
    <row r="428" ht="32.25" customHeight="1"/>
    <row r="429" ht="32.25" customHeight="1"/>
    <row r="430" ht="32.25" customHeight="1"/>
    <row r="431" ht="32.25" customHeight="1"/>
    <row r="432" ht="32.25" customHeight="1"/>
    <row r="433" ht="32.25" customHeight="1"/>
    <row r="434" ht="32.25" customHeight="1"/>
    <row r="435" ht="32.25" customHeight="1"/>
    <row r="436" ht="32.25" customHeight="1"/>
    <row r="437" ht="32.25" customHeight="1"/>
    <row r="438" ht="32.25" customHeight="1"/>
    <row r="439" ht="32.25" customHeight="1"/>
    <row r="440" ht="32.25" customHeight="1"/>
    <row r="441" ht="32.25" customHeight="1"/>
    <row r="442" ht="32.25" customHeight="1"/>
    <row r="443" ht="32.25" customHeight="1"/>
    <row r="444" ht="32.25" customHeight="1"/>
    <row r="445" ht="32.25" customHeight="1"/>
    <row r="446" ht="32.25" customHeight="1"/>
    <row r="447" ht="32.25" customHeight="1"/>
    <row r="448" ht="32.25" customHeight="1"/>
    <row r="449" ht="32.25" customHeight="1"/>
    <row r="450" ht="32.25" customHeight="1"/>
    <row r="451" ht="32.25" customHeight="1"/>
    <row r="452" ht="32.25" customHeight="1"/>
    <row r="453" ht="32.25" customHeight="1"/>
    <row r="454" ht="32.25" customHeight="1"/>
    <row r="455" ht="32.25" customHeight="1"/>
    <row r="456" ht="32.25" customHeight="1"/>
    <row r="457" ht="32.25" customHeight="1"/>
    <row r="458" ht="32.25" customHeight="1"/>
    <row r="459" ht="32.25" customHeight="1"/>
    <row r="460" ht="32.25" customHeight="1"/>
    <row r="461" ht="32.25" customHeight="1"/>
    <row r="462" ht="32.25" customHeight="1"/>
    <row r="463" ht="32.25" customHeight="1"/>
    <row r="464" ht="32.25" customHeight="1"/>
    <row r="465" ht="32.25" customHeight="1"/>
    <row r="466" ht="32.25" customHeight="1"/>
    <row r="467" ht="32.25" customHeight="1"/>
    <row r="468" ht="32.25" customHeight="1"/>
    <row r="469" ht="32.25" customHeight="1"/>
    <row r="470" ht="32.25" customHeight="1"/>
    <row r="471" ht="32.25" customHeight="1"/>
    <row r="472" ht="32.25" customHeight="1"/>
    <row r="473" ht="32.25" customHeight="1"/>
    <row r="474" ht="32.25" customHeight="1"/>
    <row r="475" ht="32.25" customHeight="1"/>
    <row r="476" ht="32.25" customHeight="1"/>
    <row r="477" ht="32.25" customHeight="1"/>
    <row r="478" ht="32.25" customHeight="1"/>
    <row r="479" ht="32.25" customHeight="1"/>
    <row r="480" ht="32.25" customHeight="1"/>
    <row r="481" ht="32.25" customHeight="1"/>
    <row r="482" ht="32.25" customHeight="1"/>
    <row r="483" ht="32.25" customHeight="1"/>
    <row r="484" ht="32.25" customHeight="1"/>
    <row r="485" ht="32.25" customHeight="1"/>
    <row r="486" ht="32.25" customHeight="1"/>
    <row r="487" ht="32.25" customHeight="1"/>
    <row r="488" ht="32.25" customHeight="1"/>
    <row r="489" ht="32.25" customHeight="1"/>
    <row r="490" ht="32.25" customHeight="1"/>
    <row r="491" ht="32.25" customHeight="1"/>
    <row r="492" ht="32.25" customHeight="1"/>
    <row r="493" ht="32.25" customHeight="1"/>
    <row r="494" ht="32.25" customHeight="1"/>
    <row r="495" ht="32.25" customHeight="1"/>
    <row r="496" ht="32.25" customHeight="1"/>
    <row r="497" ht="32.25" customHeight="1"/>
    <row r="498" ht="32.25" customHeight="1"/>
    <row r="499" ht="32.25" customHeight="1"/>
    <row r="500" ht="32.25" customHeight="1"/>
    <row r="501" ht="32.25" customHeight="1"/>
    <row r="502" ht="32.25" customHeight="1"/>
    <row r="503" ht="32.25" customHeight="1"/>
    <row r="504" ht="32.25" customHeight="1"/>
    <row r="505" ht="32.25" customHeight="1"/>
    <row r="506" ht="32.25" customHeight="1"/>
    <row r="507" ht="32.25" customHeight="1"/>
    <row r="508" ht="32.25" customHeight="1"/>
    <row r="509" ht="32.25" customHeight="1"/>
    <row r="510" ht="32.25" customHeight="1"/>
    <row r="511" ht="32.25" customHeight="1"/>
    <row r="512" ht="32.25" customHeight="1"/>
    <row r="513" ht="32.25" customHeight="1"/>
    <row r="514" ht="32.25" customHeight="1"/>
    <row r="515" ht="32.25" customHeight="1"/>
    <row r="516" ht="32.25" customHeight="1"/>
    <row r="517" ht="32.25" customHeight="1"/>
    <row r="518" ht="32.25" customHeight="1"/>
    <row r="519" ht="32.25" customHeight="1"/>
    <row r="520" ht="32.25" customHeight="1"/>
    <row r="521" ht="32.25" customHeight="1"/>
    <row r="522" ht="32.25" customHeight="1"/>
    <row r="523" ht="32.25" customHeight="1"/>
    <row r="524" ht="32.25" customHeight="1"/>
    <row r="525" ht="32.25" customHeight="1"/>
    <row r="526" ht="32.25" customHeight="1"/>
    <row r="527" ht="32.25" customHeight="1"/>
    <row r="528" ht="32.25" customHeight="1"/>
    <row r="529" ht="32.25" customHeight="1"/>
    <row r="530" ht="32.25" customHeight="1"/>
    <row r="531" ht="32.25" customHeight="1"/>
    <row r="532" ht="32.25" customHeight="1"/>
    <row r="533" ht="32.25" customHeight="1"/>
    <row r="534" ht="32.25" customHeight="1"/>
    <row r="535" ht="32.25" customHeight="1"/>
    <row r="536" ht="32.25" customHeight="1"/>
    <row r="537" ht="32.25" customHeight="1"/>
    <row r="538" ht="32.25" customHeight="1"/>
    <row r="539" ht="32.25" customHeight="1"/>
    <row r="540" ht="32.25" customHeight="1"/>
    <row r="541" ht="32.25" customHeight="1"/>
    <row r="542" ht="32.25" customHeight="1"/>
    <row r="543" ht="32.25" customHeight="1"/>
    <row r="544" ht="32.25" customHeight="1"/>
    <row r="545" ht="32.25" customHeight="1"/>
    <row r="546" ht="32.25" customHeight="1"/>
    <row r="547" ht="32.25" customHeight="1"/>
    <row r="548" ht="32.25" customHeight="1"/>
    <row r="549" ht="32.25" customHeight="1"/>
    <row r="550" ht="32.25" customHeight="1"/>
    <row r="551" ht="32.25" customHeight="1"/>
    <row r="552" ht="32.25" customHeight="1"/>
    <row r="553" ht="32.25" customHeight="1"/>
    <row r="554" ht="32.25" customHeight="1"/>
    <row r="555" ht="32.25" customHeight="1"/>
    <row r="556" ht="32.25" customHeight="1"/>
    <row r="557" ht="32.25" customHeight="1"/>
    <row r="558" ht="32.25" customHeight="1"/>
    <row r="559" ht="32.25" customHeight="1"/>
    <row r="560" ht="32.25" customHeight="1"/>
    <row r="561" ht="32.25" customHeight="1"/>
    <row r="562" ht="32.25" customHeight="1"/>
    <row r="563" ht="32.25" customHeight="1"/>
    <row r="564" ht="32.25" customHeight="1"/>
    <row r="565" ht="32.25" customHeight="1"/>
    <row r="566" ht="32.25" customHeight="1"/>
    <row r="567" ht="32.25" customHeight="1"/>
    <row r="568" ht="32.25" customHeight="1"/>
    <row r="569" ht="32.25" customHeight="1"/>
    <row r="570" ht="32.25" customHeight="1"/>
    <row r="571" ht="32.25" customHeight="1"/>
    <row r="572" ht="32.25" customHeight="1"/>
    <row r="573" ht="32.25" customHeight="1"/>
    <row r="574" ht="32.25" customHeight="1"/>
    <row r="575" ht="32.25" customHeight="1"/>
    <row r="576" ht="32.25" customHeight="1"/>
    <row r="577" ht="32.25" customHeight="1"/>
    <row r="578" ht="32.25" customHeight="1"/>
    <row r="579" ht="32.25" customHeight="1"/>
    <row r="580" ht="32.25" customHeight="1"/>
    <row r="581" ht="32.25" customHeight="1"/>
    <row r="582" ht="32.25" customHeight="1"/>
    <row r="583" ht="32.25" customHeight="1"/>
    <row r="584" ht="32.25" customHeight="1"/>
    <row r="585" ht="32.25" customHeight="1"/>
    <row r="586" ht="32.25" customHeight="1"/>
    <row r="587" ht="32.25" customHeight="1"/>
    <row r="588" ht="32.25" customHeight="1"/>
    <row r="589" ht="32.25" customHeight="1"/>
    <row r="590" ht="32.25" customHeight="1"/>
    <row r="591" ht="32.25" customHeight="1"/>
    <row r="592" ht="32.25" customHeight="1"/>
    <row r="593" ht="32.25" customHeight="1"/>
    <row r="594" ht="32.25" customHeight="1"/>
    <row r="595" ht="32.25" customHeight="1"/>
    <row r="596" ht="32.25" customHeight="1"/>
    <row r="597" ht="32.25" customHeight="1"/>
    <row r="598" ht="32.25" customHeight="1"/>
    <row r="599" ht="32.25" customHeight="1"/>
    <row r="600" ht="32.25" customHeight="1"/>
    <row r="601" ht="32.25" customHeight="1"/>
    <row r="602" ht="32.25" customHeight="1"/>
    <row r="603" ht="32.25" customHeight="1"/>
    <row r="604" ht="32.25" customHeight="1"/>
    <row r="605" ht="32.25" customHeight="1"/>
    <row r="606" ht="32.25" customHeight="1"/>
    <row r="607" ht="32.25" customHeight="1"/>
    <row r="608" ht="32.25" customHeight="1"/>
    <row r="609" ht="32.25" customHeight="1"/>
    <row r="610" ht="32.25" customHeight="1"/>
    <row r="611" ht="32.25" customHeight="1"/>
    <row r="612" ht="32.25" customHeight="1"/>
    <row r="613" ht="32.25" customHeight="1"/>
    <row r="614" ht="32.25" customHeight="1"/>
    <row r="615" ht="32.25" customHeight="1"/>
    <row r="616" ht="32.25" customHeight="1"/>
    <row r="617" ht="32.25" customHeight="1"/>
    <row r="618" ht="32.25" customHeight="1"/>
    <row r="619" ht="32.25" customHeight="1"/>
    <row r="620" ht="32.25" customHeight="1"/>
    <row r="621" ht="32.25" customHeight="1"/>
    <row r="622" ht="32.25" customHeight="1"/>
    <row r="623" ht="32.25" customHeight="1"/>
    <row r="624" ht="32.25" customHeight="1"/>
    <row r="625" ht="32.25" customHeight="1"/>
    <row r="626" ht="32.25" customHeight="1"/>
    <row r="627" ht="32.25" customHeight="1"/>
    <row r="628" ht="32.25" customHeight="1"/>
    <row r="629" ht="32.25" customHeight="1"/>
    <row r="630" ht="32.25" customHeight="1"/>
    <row r="631" ht="32.25" customHeight="1"/>
    <row r="632" ht="32.25" customHeight="1"/>
    <row r="633" ht="32.25" customHeight="1"/>
    <row r="634" ht="32.25" customHeight="1"/>
    <row r="635" ht="32.25" customHeight="1"/>
    <row r="636" ht="32.25" customHeight="1"/>
    <row r="637" ht="32.25" customHeight="1"/>
    <row r="638" ht="32.25" customHeight="1"/>
    <row r="639" ht="32.25" customHeight="1"/>
    <row r="640" ht="32.25" customHeight="1"/>
    <row r="641" ht="32.25" customHeight="1"/>
    <row r="642" ht="32.25" customHeight="1"/>
    <row r="643" ht="32.25" customHeight="1"/>
    <row r="644" ht="32.25" customHeight="1"/>
    <row r="645" ht="32.25" customHeight="1"/>
    <row r="646" ht="32.25" customHeight="1"/>
    <row r="647" ht="32.25" customHeight="1"/>
    <row r="648" ht="32.25" customHeight="1"/>
    <row r="649" ht="32.25" customHeight="1"/>
    <row r="650" ht="32.25" customHeight="1"/>
    <row r="651" ht="32.25" customHeight="1"/>
    <row r="652" ht="32.25" customHeight="1"/>
    <row r="653" ht="32.25" customHeight="1"/>
    <row r="654" ht="32.25" customHeight="1"/>
    <row r="655" ht="32.25" customHeight="1"/>
    <row r="656" ht="32.25" customHeight="1"/>
    <row r="657" ht="32.25" customHeight="1"/>
    <row r="658" ht="32.25" customHeight="1"/>
    <row r="659" ht="32.25" customHeight="1"/>
    <row r="660" ht="32.25" customHeight="1"/>
    <row r="661" ht="32.25" customHeight="1"/>
    <row r="662" ht="32.25" customHeight="1"/>
    <row r="663" ht="32.25" customHeight="1"/>
    <row r="664" ht="32.25" customHeight="1"/>
    <row r="665" ht="32.25" customHeight="1"/>
    <row r="666" ht="32.25" customHeight="1"/>
    <row r="667" ht="32.25" customHeight="1"/>
    <row r="668" ht="32.25" customHeight="1"/>
    <row r="669" ht="32.25" customHeight="1"/>
    <row r="670" ht="32.25" customHeight="1"/>
    <row r="671" ht="32.25" customHeight="1"/>
    <row r="672" ht="32.25" customHeight="1"/>
    <row r="673" ht="32.25" customHeight="1"/>
    <row r="674" ht="32.25" customHeight="1"/>
    <row r="675" ht="32.25" customHeight="1"/>
    <row r="676" ht="32.25" customHeight="1"/>
    <row r="677" ht="32.25" customHeight="1"/>
    <row r="678" ht="32.25" customHeight="1"/>
    <row r="679" ht="32.25" customHeight="1"/>
    <row r="680" ht="32.25" customHeight="1"/>
    <row r="681" ht="32.25" customHeight="1"/>
    <row r="682" ht="32.25" customHeight="1"/>
    <row r="683" ht="32.25" customHeight="1"/>
    <row r="684" ht="32.25" customHeight="1"/>
    <row r="685" ht="32.25" customHeight="1"/>
    <row r="686" ht="32.25" customHeight="1"/>
    <row r="687" ht="32.25" customHeight="1"/>
    <row r="688" ht="32.25" customHeight="1"/>
    <row r="689" ht="32.25" customHeight="1"/>
    <row r="690" ht="32.25" customHeight="1"/>
    <row r="691" ht="32.25" customHeight="1"/>
    <row r="692" ht="32.25" customHeight="1"/>
    <row r="693" ht="32.25" customHeight="1"/>
    <row r="694" ht="32.25" customHeight="1"/>
    <row r="695" ht="32.25" customHeight="1"/>
    <row r="696" ht="32.25" customHeight="1"/>
    <row r="697" ht="32.25" customHeight="1"/>
    <row r="698" ht="32.25" customHeight="1"/>
    <row r="699" ht="32.25" customHeight="1"/>
    <row r="700" ht="32.25" customHeight="1"/>
    <row r="701" ht="32.25" customHeight="1"/>
    <row r="702" ht="32.25" customHeight="1"/>
    <row r="703" ht="32.25" customHeight="1"/>
    <row r="704" ht="32.25" customHeight="1"/>
    <row r="705" ht="32.25" customHeight="1"/>
    <row r="706" ht="32.25" customHeight="1"/>
    <row r="707" ht="32.25" customHeight="1"/>
    <row r="708" ht="32.25" customHeight="1"/>
    <row r="709" ht="32.25" customHeight="1"/>
    <row r="710" ht="32.25" customHeight="1"/>
    <row r="711" ht="32.25" customHeight="1"/>
    <row r="712" ht="32.25" customHeight="1"/>
    <row r="713" ht="32.25" customHeight="1"/>
    <row r="714" ht="32.25" customHeight="1"/>
    <row r="715" ht="32.25" customHeight="1"/>
    <row r="716" ht="32.25" customHeight="1"/>
    <row r="717" ht="32.25" customHeight="1"/>
    <row r="718" ht="32.25" customHeight="1"/>
    <row r="719" ht="32.25" customHeight="1"/>
    <row r="720" ht="32.25" customHeight="1"/>
    <row r="721" ht="32.25" customHeight="1"/>
    <row r="722" ht="32.25" customHeight="1"/>
    <row r="723" ht="32.25" customHeight="1"/>
    <row r="724" ht="32.25" customHeight="1"/>
    <row r="725" ht="32.25" customHeight="1"/>
    <row r="726" ht="32.25" customHeight="1"/>
    <row r="727" ht="32.25" customHeight="1"/>
    <row r="728" ht="32.25" customHeight="1"/>
    <row r="729" ht="32.25" customHeight="1"/>
    <row r="730" ht="32.25" customHeight="1"/>
    <row r="731" ht="32.25" customHeight="1"/>
    <row r="732" ht="32.25" customHeight="1"/>
    <row r="733" ht="32.25" customHeight="1"/>
    <row r="734" ht="32.25" customHeight="1"/>
    <row r="735" ht="32.25" customHeight="1"/>
    <row r="736" ht="32.25" customHeight="1"/>
    <row r="737" ht="32.25" customHeight="1"/>
    <row r="738" ht="32.25" customHeight="1"/>
    <row r="739" ht="32.25" customHeight="1"/>
    <row r="740" ht="32.25" customHeight="1"/>
    <row r="741" ht="32.25" customHeight="1"/>
    <row r="742" ht="32.25" customHeight="1"/>
    <row r="743" ht="32.25" customHeight="1"/>
    <row r="744" ht="32.25" customHeight="1"/>
    <row r="745" ht="32.25" customHeight="1"/>
    <row r="746" ht="32.25" customHeight="1"/>
    <row r="747" ht="32.25" customHeight="1"/>
    <row r="748" ht="32.25" customHeight="1"/>
    <row r="749" ht="32.25" customHeight="1"/>
    <row r="750" ht="32.25" customHeight="1"/>
    <row r="751" ht="32.25" customHeight="1"/>
    <row r="752" ht="32.25" customHeight="1"/>
    <row r="753" ht="32.25" customHeight="1"/>
    <row r="754" ht="32.25" customHeight="1"/>
    <row r="755" ht="32.25" customHeight="1"/>
    <row r="756" ht="32.25" customHeight="1"/>
    <row r="757" ht="32.25" customHeight="1"/>
    <row r="758" ht="32.25" customHeight="1"/>
    <row r="759" ht="32.25" customHeight="1"/>
    <row r="760" ht="32.25" customHeight="1"/>
    <row r="761" ht="32.25" customHeight="1"/>
    <row r="762" ht="32.25" customHeight="1"/>
    <row r="763" ht="32.25" customHeight="1"/>
    <row r="764" ht="32.25" customHeight="1"/>
    <row r="765" ht="32.25" customHeight="1"/>
    <row r="766" ht="32.25" customHeight="1"/>
    <row r="767" ht="32.25" customHeight="1"/>
    <row r="768" ht="32.25" customHeight="1"/>
    <row r="769" ht="32.25" customHeight="1"/>
    <row r="770" ht="32.25" customHeight="1"/>
    <row r="771" ht="32.25" customHeight="1"/>
    <row r="772" ht="32.25" customHeight="1"/>
    <row r="773" ht="32.25" customHeight="1"/>
    <row r="774" ht="32.25" customHeight="1"/>
    <row r="775" ht="32.25" customHeight="1"/>
    <row r="776" ht="32.25" customHeight="1"/>
    <row r="777" ht="32.25" customHeight="1"/>
    <row r="778" ht="32.25" customHeight="1"/>
    <row r="779" ht="32.25" customHeight="1"/>
    <row r="780" ht="32.25" customHeight="1"/>
    <row r="781" ht="32.25" customHeight="1"/>
    <row r="782" ht="32.25" customHeight="1"/>
    <row r="783" ht="32.25" customHeight="1"/>
    <row r="784" ht="32.25" customHeight="1"/>
    <row r="785" ht="32.25" customHeight="1"/>
    <row r="786" ht="32.25" customHeight="1"/>
    <row r="787" ht="32.25" customHeight="1"/>
    <row r="788" ht="32.25" customHeight="1"/>
    <row r="789" ht="32.25" customHeight="1"/>
    <row r="790" ht="32.25" customHeight="1"/>
    <row r="791" ht="32.25" customHeight="1"/>
    <row r="792" ht="32.25" customHeight="1"/>
    <row r="793" ht="32.25" customHeight="1"/>
    <row r="794" ht="32.25" customHeight="1"/>
    <row r="795" ht="32.25" customHeight="1"/>
    <row r="796" ht="32.25" customHeight="1"/>
    <row r="797" ht="32.25" customHeight="1"/>
    <row r="798" ht="32.25" customHeight="1"/>
    <row r="799" ht="32.25" customHeight="1"/>
    <row r="800" ht="32.25" customHeight="1"/>
    <row r="801" ht="32.25" customHeight="1"/>
    <row r="802" ht="32.25" customHeight="1"/>
    <row r="803" ht="32.25" customHeight="1"/>
    <row r="804" ht="32.25" customHeight="1"/>
    <row r="805" ht="32.25" customHeight="1"/>
    <row r="806" ht="32.25" customHeight="1"/>
    <row r="807" ht="32.25" customHeight="1"/>
    <row r="808" ht="32.25" customHeight="1"/>
    <row r="809" ht="32.25" customHeight="1"/>
    <row r="810" ht="32.25" customHeight="1"/>
    <row r="811" ht="32.25" customHeight="1"/>
    <row r="812" ht="32.25" customHeight="1"/>
    <row r="813" ht="32.25" customHeight="1"/>
    <row r="814" ht="32.25" customHeight="1"/>
    <row r="815" ht="32.25" customHeight="1"/>
    <row r="816" ht="32.25" customHeight="1"/>
    <row r="817" ht="32.25" customHeight="1"/>
    <row r="818" ht="32.25" customHeight="1"/>
    <row r="819" ht="32.25" customHeight="1"/>
    <row r="820" ht="32.25" customHeight="1"/>
    <row r="821" ht="32.25" customHeight="1"/>
    <row r="822" ht="32.25" customHeight="1"/>
    <row r="823" ht="32.25" customHeight="1"/>
    <row r="824" ht="32.25" customHeight="1"/>
    <row r="825" ht="32.25" customHeight="1"/>
    <row r="826" ht="32.25" customHeight="1"/>
    <row r="827" ht="32.25" customHeight="1"/>
    <row r="828" ht="32.25" customHeight="1"/>
    <row r="829" ht="32.25" customHeight="1"/>
    <row r="830" ht="32.25" customHeight="1"/>
    <row r="831" ht="32.25" customHeight="1"/>
    <row r="832" ht="32.25" customHeight="1"/>
    <row r="833" ht="32.25" customHeight="1"/>
    <row r="834" ht="32.25" customHeight="1"/>
    <row r="835" ht="32.25" customHeight="1"/>
    <row r="836" ht="32.25" customHeight="1"/>
    <row r="837" ht="32.25" customHeight="1"/>
    <row r="838" ht="32.25" customHeight="1"/>
    <row r="839" ht="32.25" customHeight="1"/>
    <row r="840" ht="32.25" customHeight="1"/>
    <row r="841" ht="32.25" customHeight="1"/>
    <row r="842" ht="32.25" customHeight="1"/>
    <row r="843" ht="32.25" customHeight="1"/>
    <row r="844" ht="32.25" customHeight="1"/>
    <row r="845" ht="32.25" customHeight="1"/>
    <row r="846" ht="32.25" customHeight="1"/>
    <row r="847" ht="32.25" customHeight="1"/>
    <row r="848" ht="32.25" customHeight="1"/>
    <row r="849" ht="32.25" customHeight="1"/>
    <row r="850" ht="32.25" customHeight="1"/>
    <row r="851" ht="32.25" customHeight="1"/>
    <row r="852" ht="32.25" customHeight="1"/>
    <row r="853" ht="32.25" customHeight="1"/>
    <row r="854" ht="32.25" customHeight="1"/>
    <row r="855" ht="32.25" customHeight="1"/>
    <row r="856" ht="32.25" customHeight="1"/>
    <row r="857" ht="32.25" customHeight="1"/>
    <row r="858" ht="32.25" customHeight="1"/>
    <row r="859" ht="32.25" customHeight="1"/>
    <row r="860" ht="32.25" customHeight="1"/>
    <row r="861" ht="32.25" customHeight="1"/>
    <row r="862" ht="32.25" customHeight="1"/>
    <row r="863" ht="32.25" customHeight="1"/>
    <row r="864" ht="32.25" customHeight="1"/>
    <row r="865" ht="32.25" customHeight="1"/>
    <row r="866" ht="32.25" customHeight="1"/>
    <row r="867" ht="32.25" customHeight="1"/>
    <row r="868" ht="32.25" customHeight="1"/>
    <row r="869" ht="32.25" customHeight="1"/>
    <row r="870" ht="32.25" customHeight="1"/>
    <row r="871" ht="32.25" customHeight="1"/>
    <row r="872" ht="32.25" customHeight="1"/>
    <row r="873" ht="32.25" customHeight="1"/>
    <row r="874" ht="32.25" customHeight="1"/>
    <row r="875" ht="32.25" customHeight="1"/>
    <row r="876" ht="32.25" customHeight="1"/>
    <row r="877" ht="32.25" customHeight="1"/>
    <row r="878" ht="32.25" customHeight="1"/>
    <row r="879" ht="32.25" customHeight="1"/>
    <row r="880" ht="32.25" customHeight="1"/>
    <row r="881" ht="32.25" customHeight="1"/>
    <row r="882" ht="32.25" customHeight="1"/>
    <row r="883" ht="32.25" customHeight="1"/>
    <row r="884" ht="32.25" customHeight="1"/>
    <row r="885" ht="32.25" customHeight="1"/>
    <row r="886" ht="32.25" customHeight="1"/>
    <row r="887" ht="32.25" customHeight="1"/>
    <row r="888" ht="32.25" customHeight="1"/>
    <row r="889" ht="32.25" customHeight="1"/>
    <row r="890" ht="32.25" customHeight="1"/>
    <row r="891" ht="32.25" customHeight="1"/>
    <row r="892" ht="32.25" customHeight="1"/>
    <row r="893" ht="32.25" customHeight="1"/>
    <row r="894" ht="32.25" customHeight="1"/>
    <row r="895" ht="32.25" customHeight="1"/>
    <row r="896" ht="32.25" customHeight="1"/>
    <row r="897" ht="32.25" customHeight="1"/>
    <row r="898" ht="32.25" customHeight="1"/>
    <row r="899" ht="32.25" customHeight="1"/>
    <row r="900" ht="32.25" customHeight="1"/>
    <row r="901" ht="32.25" customHeight="1"/>
    <row r="902" ht="32.25" customHeight="1"/>
    <row r="903" ht="32.25" customHeight="1"/>
    <row r="904" ht="32.25" customHeight="1"/>
    <row r="905" ht="32.25" customHeight="1"/>
    <row r="906" ht="32.25" customHeight="1"/>
    <row r="907" ht="32.25" customHeight="1"/>
    <row r="908" ht="32.25" customHeight="1"/>
    <row r="909" ht="32.25" customHeight="1"/>
    <row r="910" ht="32.25" customHeight="1"/>
    <row r="911" ht="32.25" customHeight="1"/>
    <row r="912" ht="32.25" customHeight="1"/>
    <row r="913" ht="32.25" customHeight="1"/>
    <row r="914" ht="32.25" customHeight="1"/>
    <row r="915" ht="32.25" customHeight="1"/>
    <row r="916" ht="32.25" customHeight="1"/>
    <row r="917" ht="32.25" customHeight="1"/>
    <row r="918" ht="32.25" customHeight="1"/>
    <row r="919" ht="32.25" customHeight="1"/>
    <row r="920" ht="32.25" customHeight="1"/>
    <row r="921" ht="32.25" customHeight="1"/>
    <row r="922" ht="32.25" customHeight="1"/>
    <row r="923" ht="32.25" customHeight="1"/>
    <row r="924" ht="32.25" customHeight="1"/>
    <row r="925" ht="32.25" customHeight="1"/>
    <row r="926" ht="32.25" customHeight="1"/>
    <row r="927" ht="32.25" customHeight="1"/>
    <row r="928" ht="32.25" customHeight="1"/>
    <row r="929" ht="32.25" customHeight="1"/>
    <row r="930" ht="32.25" customHeight="1"/>
    <row r="931" ht="32.25" customHeight="1"/>
    <row r="932" ht="32.25" customHeight="1"/>
    <row r="933" ht="32.25" customHeight="1"/>
    <row r="934" ht="32.25" customHeight="1"/>
    <row r="935" ht="32.25" customHeight="1"/>
    <row r="936" ht="32.25" customHeight="1"/>
    <row r="937" ht="32.25" customHeight="1"/>
    <row r="938" ht="32.25" customHeight="1"/>
    <row r="939" ht="32.25" customHeight="1"/>
    <row r="940" ht="32.25" customHeight="1"/>
    <row r="941" ht="32.25" customHeight="1"/>
    <row r="942" ht="32.25" customHeight="1"/>
    <row r="943" ht="32.25" customHeight="1"/>
    <row r="944" ht="32.25" customHeight="1"/>
    <row r="945" ht="32.25" customHeight="1"/>
    <row r="946" ht="32.25" customHeight="1"/>
    <row r="947" ht="32.25" customHeight="1"/>
    <row r="948" ht="32.25" customHeight="1"/>
    <row r="949" ht="32.25" customHeight="1"/>
    <row r="950" ht="32.25" customHeight="1"/>
    <row r="951" ht="32.25" customHeight="1"/>
    <row r="952" ht="32.25" customHeight="1"/>
    <row r="953" ht="32.25" customHeight="1"/>
    <row r="954" ht="32.25" customHeight="1"/>
    <row r="955" ht="32.25" customHeight="1"/>
    <row r="956" ht="32.25" customHeight="1"/>
    <row r="957" ht="32.25" customHeight="1"/>
    <row r="958" ht="32.25" customHeight="1"/>
    <row r="959" ht="32.25" customHeight="1"/>
    <row r="960" ht="32.25" customHeight="1"/>
    <row r="961" ht="32.25" customHeight="1"/>
    <row r="962" ht="32.25" customHeight="1"/>
    <row r="963" ht="32.25" customHeight="1"/>
    <row r="964" ht="32.25" customHeight="1"/>
    <row r="965" ht="32.25" customHeight="1"/>
    <row r="966" ht="32.25" customHeight="1"/>
    <row r="967" ht="32.25" customHeight="1"/>
    <row r="968" ht="32.25" customHeight="1"/>
    <row r="969" ht="32.25" customHeight="1"/>
    <row r="970" ht="32.25" customHeight="1"/>
    <row r="971" ht="32.25" customHeight="1"/>
    <row r="972" ht="32.25" customHeight="1"/>
    <row r="973" ht="32.25" customHeight="1"/>
    <row r="974" ht="32.25" customHeight="1"/>
    <row r="975" ht="32.25" customHeight="1"/>
    <row r="976" ht="32.25" customHeight="1"/>
    <row r="977" ht="32.25" customHeight="1"/>
    <row r="978" ht="32.25" customHeight="1"/>
    <row r="979" ht="32.25" customHeight="1"/>
    <row r="980" ht="32.25" customHeight="1"/>
    <row r="981" ht="32.25" customHeight="1"/>
    <row r="982" ht="32.25" customHeight="1"/>
    <row r="983" ht="32.25" customHeight="1"/>
    <row r="984" ht="32.25" customHeight="1"/>
    <row r="985" ht="32.25" customHeight="1"/>
    <row r="986" ht="32.25" customHeight="1"/>
    <row r="987" ht="32.25" customHeight="1"/>
    <row r="988" ht="32.25" customHeight="1"/>
    <row r="989" ht="32.25" customHeight="1"/>
    <row r="990" ht="32.25" customHeight="1"/>
    <row r="991" ht="32.25" customHeight="1"/>
    <row r="992" ht="32.25" customHeight="1"/>
    <row r="993" ht="32.25" customHeight="1"/>
    <row r="994" ht="32.25" customHeight="1"/>
    <row r="995" ht="32.25" customHeight="1"/>
    <row r="996" ht="32.25" customHeight="1"/>
    <row r="997" ht="32.25" customHeight="1"/>
    <row r="998" ht="32.25" customHeight="1"/>
    <row r="999" ht="32.25" customHeight="1"/>
    <row r="1000" ht="32.25" customHeight="1"/>
  </sheetData>
  <sheetProtection algorithmName="SHA-512" hashValue="hgDWgpD/biDQg1fjkuEmodL+2PgbksYT/fRsnRwiLEbrae5Nxk57gpD0/RUtV/NbPuePQ5EV7TU2ZCuLO1UWjQ==" saltValue="46j6XwLOvEvkXr65/bVp0w==" spinCount="100000" sheet="1" objects="1" scenarios="1"/>
  <mergeCells count="1">
    <mergeCell ref="B1:G1"/>
  </mergeCells>
  <pageMargins left="0.51181102362204722" right="0.51181102362204722" top="0.59055118110236227" bottom="0.78740157480314965" header="0" footer="0"/>
  <pageSetup paperSize="9" scale="95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C1000"/>
  <sheetViews>
    <sheetView workbookViewId="0"/>
  </sheetViews>
  <sheetFormatPr defaultColWidth="14.42578125" defaultRowHeight="15" customHeight="1"/>
  <cols>
    <col min="1" max="1" width="18" customWidth="1"/>
    <col min="2" max="2" width="20.140625" customWidth="1"/>
    <col min="3" max="26" width="8.7109375" customWidth="1"/>
  </cols>
  <sheetData>
    <row r="3" spans="1:2">
      <c r="A3" s="183" t="s">
        <v>21</v>
      </c>
      <c r="B3" s="184" t="s">
        <v>505</v>
      </c>
    </row>
    <row r="4" spans="1:2">
      <c r="A4" s="185" t="s">
        <v>335</v>
      </c>
      <c r="B4" s="186">
        <v>12</v>
      </c>
    </row>
    <row r="5" spans="1:2">
      <c r="A5" s="187" t="s">
        <v>390</v>
      </c>
      <c r="B5" s="188">
        <v>4</v>
      </c>
    </row>
    <row r="6" spans="1:2">
      <c r="A6" s="187" t="s">
        <v>359</v>
      </c>
      <c r="B6" s="188">
        <v>12</v>
      </c>
    </row>
    <row r="7" spans="1:2">
      <c r="A7" s="187" t="s">
        <v>368</v>
      </c>
      <c r="B7" s="188">
        <v>14</v>
      </c>
    </row>
    <row r="8" spans="1:2">
      <c r="A8" s="187" t="s">
        <v>351</v>
      </c>
      <c r="B8" s="188">
        <v>10</v>
      </c>
    </row>
    <row r="9" spans="1:2">
      <c r="A9" s="187" t="s">
        <v>356</v>
      </c>
      <c r="B9" s="188">
        <v>8</v>
      </c>
    </row>
    <row r="10" spans="1:2">
      <c r="A10" s="187" t="s">
        <v>360</v>
      </c>
      <c r="B10" s="188">
        <v>16</v>
      </c>
    </row>
    <row r="11" spans="1:2">
      <c r="A11" s="187" t="s">
        <v>376</v>
      </c>
      <c r="B11" s="188">
        <v>6</v>
      </c>
    </row>
    <row r="12" spans="1:2">
      <c r="A12" s="187" t="s">
        <v>341</v>
      </c>
      <c r="B12" s="188">
        <v>12</v>
      </c>
    </row>
    <row r="13" spans="1:2">
      <c r="A13" s="187" t="s">
        <v>347</v>
      </c>
      <c r="B13" s="188">
        <v>8</v>
      </c>
    </row>
    <row r="14" spans="1:2">
      <c r="A14" s="187" t="s">
        <v>388</v>
      </c>
      <c r="B14" s="188">
        <v>4</v>
      </c>
    </row>
    <row r="15" spans="1:2">
      <c r="A15" s="187" t="s">
        <v>389</v>
      </c>
      <c r="B15" s="188">
        <v>4</v>
      </c>
    </row>
    <row r="16" spans="1:2">
      <c r="A16" s="187" t="s">
        <v>365</v>
      </c>
      <c r="B16" s="188">
        <v>8</v>
      </c>
    </row>
    <row r="17" spans="1:3">
      <c r="A17" s="187" t="s">
        <v>350</v>
      </c>
      <c r="B17" s="188">
        <v>8</v>
      </c>
    </row>
    <row r="18" spans="1:3">
      <c r="A18" s="187" t="s">
        <v>353</v>
      </c>
      <c r="B18" s="188">
        <v>12</v>
      </c>
    </row>
    <row r="19" spans="1:3">
      <c r="A19" s="187" t="s">
        <v>367</v>
      </c>
      <c r="B19" s="188">
        <v>4</v>
      </c>
    </row>
    <row r="20" spans="1:3">
      <c r="A20" s="187" t="s">
        <v>357</v>
      </c>
      <c r="B20" s="188">
        <v>14</v>
      </c>
    </row>
    <row r="21" spans="1:3" ht="15.75" customHeight="1">
      <c r="A21" s="187" t="s">
        <v>378</v>
      </c>
      <c r="B21" s="188">
        <v>6</v>
      </c>
    </row>
    <row r="22" spans="1:3" ht="15.75" customHeight="1">
      <c r="A22" s="187" t="s">
        <v>373</v>
      </c>
      <c r="B22" s="188">
        <v>4</v>
      </c>
      <c r="C22" s="12">
        <v>8</v>
      </c>
    </row>
    <row r="23" spans="1:3" ht="15.75" customHeight="1">
      <c r="A23" s="187" t="s">
        <v>383</v>
      </c>
      <c r="B23" s="188">
        <v>4</v>
      </c>
    </row>
    <row r="24" spans="1:3" ht="15.75" customHeight="1">
      <c r="A24" s="187" t="s">
        <v>337</v>
      </c>
      <c r="B24" s="188">
        <v>12</v>
      </c>
    </row>
    <row r="25" spans="1:3" ht="15.75" customHeight="1">
      <c r="A25" s="187" t="s">
        <v>385</v>
      </c>
      <c r="B25" s="188">
        <v>8</v>
      </c>
    </row>
    <row r="26" spans="1:3" ht="15.75" customHeight="1">
      <c r="A26" s="187" t="s">
        <v>391</v>
      </c>
      <c r="B26" s="188">
        <v>4</v>
      </c>
      <c r="C26" s="12">
        <f>(4*2)+4</f>
        <v>12</v>
      </c>
    </row>
    <row r="27" spans="1:3" ht="15.75" customHeight="1">
      <c r="A27" s="187" t="s">
        <v>393</v>
      </c>
      <c r="B27" s="188">
        <v>4</v>
      </c>
    </row>
    <row r="28" spans="1:3" ht="15.75" customHeight="1">
      <c r="A28" s="187" t="s">
        <v>358</v>
      </c>
      <c r="B28" s="188">
        <v>8</v>
      </c>
    </row>
    <row r="29" spans="1:3" ht="15.75" customHeight="1">
      <c r="A29" s="187" t="s">
        <v>344</v>
      </c>
      <c r="B29" s="188">
        <v>4</v>
      </c>
    </row>
    <row r="30" spans="1:3" ht="15.75" customHeight="1">
      <c r="A30" s="187" t="s">
        <v>371</v>
      </c>
      <c r="B30" s="188">
        <v>6</v>
      </c>
    </row>
    <row r="31" spans="1:3" ht="15.75" customHeight="1">
      <c r="A31" s="187" t="s">
        <v>339</v>
      </c>
      <c r="B31" s="188">
        <v>16</v>
      </c>
    </row>
    <row r="32" spans="1:3" ht="15.75" customHeight="1">
      <c r="A32" s="187" t="s">
        <v>392</v>
      </c>
      <c r="B32" s="188">
        <v>8</v>
      </c>
    </row>
    <row r="33" spans="1:2" ht="15.75" customHeight="1">
      <c r="A33" s="187" t="s">
        <v>369</v>
      </c>
      <c r="B33" s="188">
        <v>10</v>
      </c>
    </row>
    <row r="34" spans="1:2" ht="15.75" customHeight="1">
      <c r="A34" s="187" t="s">
        <v>340</v>
      </c>
      <c r="B34" s="188">
        <v>10</v>
      </c>
    </row>
    <row r="35" spans="1:2" ht="15.75" customHeight="1">
      <c r="A35" s="187" t="s">
        <v>372</v>
      </c>
      <c r="B35" s="188">
        <v>6</v>
      </c>
    </row>
    <row r="36" spans="1:2" ht="15.75" customHeight="1">
      <c r="A36" s="187" t="s">
        <v>382</v>
      </c>
      <c r="B36" s="188">
        <v>12</v>
      </c>
    </row>
    <row r="37" spans="1:2" ht="15.75" customHeight="1">
      <c r="A37" s="187" t="s">
        <v>348</v>
      </c>
      <c r="B37" s="188">
        <v>8</v>
      </c>
    </row>
    <row r="38" spans="1:2" ht="15.75" customHeight="1">
      <c r="A38" s="187" t="s">
        <v>387</v>
      </c>
      <c r="B38" s="188">
        <v>4</v>
      </c>
    </row>
    <row r="39" spans="1:2" ht="15.75" customHeight="1">
      <c r="A39" s="187" t="s">
        <v>363</v>
      </c>
      <c r="B39" s="188">
        <v>6</v>
      </c>
    </row>
    <row r="40" spans="1:2" ht="15.75" customHeight="1">
      <c r="A40" s="187" t="s">
        <v>380</v>
      </c>
      <c r="B40" s="188">
        <v>4</v>
      </c>
    </row>
    <row r="41" spans="1:2" ht="15.75" customHeight="1">
      <c r="A41" s="187" t="s">
        <v>342</v>
      </c>
      <c r="B41" s="188">
        <v>8</v>
      </c>
    </row>
    <row r="42" spans="1:2" ht="15.75" customHeight="1">
      <c r="A42" s="187" t="s">
        <v>849</v>
      </c>
      <c r="B42" s="188">
        <v>52</v>
      </c>
    </row>
    <row r="43" spans="1:2" ht="15.75" customHeight="1">
      <c r="A43" s="189" t="s">
        <v>850</v>
      </c>
      <c r="B43" s="190">
        <v>360</v>
      </c>
    </row>
    <row r="44" spans="1:2" ht="15.75" customHeight="1"/>
    <row r="45" spans="1:2" ht="15.75" customHeight="1"/>
    <row r="46" spans="1:2" ht="15.75" customHeight="1"/>
    <row r="47" spans="1:2" ht="15.75" customHeight="1"/>
    <row r="48" spans="1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45gGuv68OcDdJBm1SWxl8qGaKxWXf2sp3VXPesjkvnjSwRQ56OqdH0pRHfnubSScZ+yiEZzWCwWHFTb6PqekYQ==" saltValue="/cT/LpeQn5qhIufIPt41lA==" spinCount="100000" sheet="1" objects="1" scenarios="1"/>
  <pageMargins left="0.511811024" right="0.511811024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14</vt:i4>
      </vt:variant>
    </vt:vector>
  </HeadingPairs>
  <TitlesOfParts>
    <vt:vector size="34" baseType="lpstr">
      <vt:lpstr>Oferta_Detalhada</vt:lpstr>
      <vt:lpstr>Oferta_Horarios_Dept</vt:lpstr>
      <vt:lpstr>Oferta</vt:lpstr>
      <vt:lpstr>Oferta_Dept</vt:lpstr>
      <vt:lpstr>Noturno - Semestre</vt:lpstr>
      <vt:lpstr>Matutino - Semestre</vt:lpstr>
      <vt:lpstr>Matriz2018</vt:lpstr>
      <vt:lpstr>Horário_Docente</vt:lpstr>
      <vt:lpstr>CH_Docente</vt:lpstr>
      <vt:lpstr>Simulador</vt:lpstr>
      <vt:lpstr>Curriculos</vt:lpstr>
      <vt:lpstr>Mtz_Horarios</vt:lpstr>
      <vt:lpstr>Disciplinas</vt:lpstr>
      <vt:lpstr>Lista_Professores</vt:lpstr>
      <vt:lpstr>Lista</vt:lpstr>
      <vt:lpstr>Matriz2022</vt:lpstr>
      <vt:lpstr>Curr2018</vt:lpstr>
      <vt:lpstr>Curr2023N</vt:lpstr>
      <vt:lpstr>Curr2022M</vt:lpstr>
      <vt:lpstr>Curr2023cPreReq</vt:lpstr>
      <vt:lpstr>Curr2018</vt:lpstr>
      <vt:lpstr>Curr2022M</vt:lpstr>
      <vt:lpstr>Curr2022N</vt:lpstr>
      <vt:lpstr>Matriz2018!Currículos</vt:lpstr>
      <vt:lpstr>Matriz2022!Currículos</vt:lpstr>
      <vt:lpstr>Currículos</vt:lpstr>
      <vt:lpstr>Lista!Disciplinas</vt:lpstr>
      <vt:lpstr>Matriz2018!Disciplinas</vt:lpstr>
      <vt:lpstr>Matriz2022!Disciplinas</vt:lpstr>
      <vt:lpstr>Disciplinas</vt:lpstr>
      <vt:lpstr>Professor</vt:lpstr>
      <vt:lpstr>Matriz2018!Turma</vt:lpstr>
      <vt:lpstr>Matriz2022!Turma</vt:lpstr>
      <vt:lpstr>Turma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 Santos Costa</dc:creator>
  <cp:lastModifiedBy>Jessica Alves Souza</cp:lastModifiedBy>
  <dcterms:created xsi:type="dcterms:W3CDTF">2014-04-07T00:56:14Z</dcterms:created>
  <dcterms:modified xsi:type="dcterms:W3CDTF">2023-07-31T23:34:53Z</dcterms:modified>
</cp:coreProperties>
</file>